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nmrgroupinc.sharepoint.com/PA_PUC_PhIV_Internal/Shared Documents/TRM and IMPs/2026 TRM Update/2026 TRM - Final/2026 TRM - Final - draft to TUS/"/>
    </mc:Choice>
  </mc:AlternateContent>
  <xr:revisionPtr revIDLastSave="0" documentId="8_{B52FD9C5-E47D-40F8-AAB2-68AD11C158A4}" xr6:coauthVersionLast="47" xr6:coauthVersionMax="47" xr10:uidLastSave="{00000000-0000-0000-0000-000000000000}"/>
  <bookViews>
    <workbookView xWindow="1035" yWindow="345" windowWidth="24195" windowHeight="14925" xr2:uid="{D80FCBC7-B76F-47F3-B7B7-6DBD6416964C}"/>
  </bookViews>
  <sheets>
    <sheet name="Customer" sheetId="1" r:id="rId1"/>
    <sheet name="Conversions" sheetId="9" r:id="rId2"/>
    <sheet name="Calculations" sheetId="5" r:id="rId3"/>
    <sheet name="EFLH" sheetId="6" r:id="rId4"/>
    <sheet name="CDH &amp; HDH" sheetId="4" r:id="rId5"/>
  </sheets>
  <definedNames>
    <definedName name="_xlnm._FilterDatabase" localSheetId="4" hidden="1">'CDH &amp; HDH'!$B$11:$X$8771</definedName>
    <definedName name="_Ref393871023" localSheetId="3">EFLH!$B$20</definedName>
    <definedName name="_Ref395530180" localSheetId="3">EFLH!$B$2</definedName>
    <definedName name="_Ref524879376" localSheetId="3">EFLH!#REF!</definedName>
    <definedName name="entered_eff">Customer!$J$12</definedName>
    <definedName name="entered_heating_eff">Customer!$J$18</definedName>
    <definedName name="the_demand_eff">Conversions!$F$4</definedName>
    <definedName name="the_energy_eff">Conversions!$G$4</definedName>
    <definedName name="the_heating_eff">Conversions!$D$15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8" i="9" l="1"/>
  <c r="D19" i="9"/>
  <c r="D20" i="9"/>
  <c r="C5" i="5"/>
  <c r="D10" i="9" l="1"/>
  <c r="D9" i="9"/>
  <c r="D8" i="9"/>
  <c r="D17" i="9"/>
  <c r="D15" i="9"/>
  <c r="C23" i="5" s="1"/>
  <c r="E9" i="9" l="1"/>
  <c r="E7" i="9"/>
  <c r="F6" i="9"/>
  <c r="F7" i="9"/>
  <c r="G8" i="9"/>
  <c r="F8" i="9" s="1"/>
  <c r="G7" i="9" l="1"/>
  <c r="F11" i="9" l="1"/>
  <c r="G11" i="9" s="1"/>
  <c r="F10" i="9"/>
  <c r="G10" i="9" s="1"/>
  <c r="F9" i="9"/>
  <c r="E6" i="9"/>
  <c r="G6" i="9" s="1"/>
  <c r="G9" i="9" l="1"/>
  <c r="F4" i="9"/>
  <c r="L74" i="1"/>
  <c r="L75" i="1" s="1"/>
  <c r="L76" i="1" s="1"/>
  <c r="L54" i="1"/>
  <c r="L55" i="1" s="1"/>
  <c r="L56" i="1" s="1"/>
  <c r="L57" i="1" s="1"/>
  <c r="L58" i="1" s="1"/>
  <c r="L59" i="1" s="1"/>
  <c r="L60" i="1" s="1"/>
  <c r="L61" i="1" s="1"/>
  <c r="L62" i="1" s="1"/>
  <c r="L63" i="1" s="1"/>
  <c r="L64" i="1" s="1"/>
  <c r="L65" i="1" s="1"/>
  <c r="L66" i="1" s="1"/>
  <c r="L67" i="1" s="1"/>
  <c r="L68" i="1" s="1"/>
  <c r="L69" i="1" s="1"/>
  <c r="L70" i="1" s="1"/>
  <c r="L71" i="1" s="1"/>
  <c r="L72" i="1" s="1"/>
  <c r="G4" i="9" l="1"/>
  <c r="C22" i="5" l="1"/>
  <c r="L43" i="1"/>
  <c r="C24" i="5" l="1"/>
  <c r="K17" i="1"/>
  <c r="C4" i="5" l="1"/>
  <c r="C3" i="5"/>
  <c r="C25" i="5" s="1"/>
  <c r="C27" i="5" l="1"/>
  <c r="C26" i="5"/>
  <c r="C28" i="5"/>
  <c r="C27" i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L27" i="1"/>
  <c r="L28" i="1" s="1"/>
  <c r="L29" i="1" s="1"/>
  <c r="L30" i="1" s="1"/>
  <c r="L31" i="1" s="1"/>
  <c r="L32" i="1" s="1"/>
  <c r="L33" i="1" s="1"/>
  <c r="L34" i="1" s="1"/>
  <c r="L35" i="1" s="1"/>
  <c r="L36" i="1" s="1"/>
  <c r="L37" i="1" s="1"/>
  <c r="L38" i="1" s="1"/>
  <c r="L39" i="1" s="1"/>
  <c r="L40" i="1" s="1"/>
  <c r="L41" i="1" s="1"/>
  <c r="L42" i="1" s="1"/>
  <c r="L44" i="1" s="1"/>
  <c r="L45" i="1" s="1"/>
  <c r="L46" i="1" s="1"/>
  <c r="L47" i="1" s="1"/>
  <c r="L48" i="1" s="1"/>
  <c r="L49" i="1" s="1"/>
  <c r="C54" i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4" i="1" s="1"/>
  <c r="C75" i="1" s="1"/>
  <c r="C76" i="1" s="1"/>
  <c r="B13" i="4" l="1"/>
  <c r="G43" i="4"/>
  <c r="G8771" i="4"/>
  <c r="G8770" i="4"/>
  <c r="G8769" i="4"/>
  <c r="G8768" i="4"/>
  <c r="G8767" i="4"/>
  <c r="G8766" i="4"/>
  <c r="G8765" i="4"/>
  <c r="G8764" i="4"/>
  <c r="G8763" i="4"/>
  <c r="G8762" i="4"/>
  <c r="G8761" i="4"/>
  <c r="G8760" i="4"/>
  <c r="G8759" i="4"/>
  <c r="G8758" i="4"/>
  <c r="G8757" i="4"/>
  <c r="G8756" i="4"/>
  <c r="G8755" i="4"/>
  <c r="G8754" i="4"/>
  <c r="G8753" i="4"/>
  <c r="G8752" i="4"/>
  <c r="G8751" i="4"/>
  <c r="G8750" i="4"/>
  <c r="G8749" i="4"/>
  <c r="G8748" i="4"/>
  <c r="G8747" i="4"/>
  <c r="G8746" i="4"/>
  <c r="G8745" i="4"/>
  <c r="G8744" i="4"/>
  <c r="G8743" i="4"/>
  <c r="G8742" i="4"/>
  <c r="G8741" i="4"/>
  <c r="G8740" i="4"/>
  <c r="G8739" i="4"/>
  <c r="G8738" i="4"/>
  <c r="G8737" i="4"/>
  <c r="G8736" i="4"/>
  <c r="G8735" i="4"/>
  <c r="G8734" i="4"/>
  <c r="G8733" i="4"/>
  <c r="G8732" i="4"/>
  <c r="G8731" i="4"/>
  <c r="G8730" i="4"/>
  <c r="G8729" i="4"/>
  <c r="G8728" i="4"/>
  <c r="G8727" i="4"/>
  <c r="G8726" i="4"/>
  <c r="G8725" i="4"/>
  <c r="G8724" i="4"/>
  <c r="G8723" i="4"/>
  <c r="G8722" i="4"/>
  <c r="G8721" i="4"/>
  <c r="G8720" i="4"/>
  <c r="G8719" i="4"/>
  <c r="G8718" i="4"/>
  <c r="G8717" i="4"/>
  <c r="G8716" i="4"/>
  <c r="G8715" i="4"/>
  <c r="G8714" i="4"/>
  <c r="G8713" i="4"/>
  <c r="G8712" i="4"/>
  <c r="G8711" i="4"/>
  <c r="G8710" i="4"/>
  <c r="G8709" i="4"/>
  <c r="G8708" i="4"/>
  <c r="G8707" i="4"/>
  <c r="G8706" i="4"/>
  <c r="G8705" i="4"/>
  <c r="G8704" i="4"/>
  <c r="G8703" i="4"/>
  <c r="G8702" i="4"/>
  <c r="G8701" i="4"/>
  <c r="G8700" i="4"/>
  <c r="G8699" i="4"/>
  <c r="G8698" i="4"/>
  <c r="G8697" i="4"/>
  <c r="G8696" i="4"/>
  <c r="G8695" i="4"/>
  <c r="G8694" i="4"/>
  <c r="G8693" i="4"/>
  <c r="G8692" i="4"/>
  <c r="G8691" i="4"/>
  <c r="G8690" i="4"/>
  <c r="G8689" i="4"/>
  <c r="G8688" i="4"/>
  <c r="G8687" i="4"/>
  <c r="G8686" i="4"/>
  <c r="G8685" i="4"/>
  <c r="G8684" i="4"/>
  <c r="G8683" i="4"/>
  <c r="G8682" i="4"/>
  <c r="G8681" i="4"/>
  <c r="G8680" i="4"/>
  <c r="G8679" i="4"/>
  <c r="G8678" i="4"/>
  <c r="G8677" i="4"/>
  <c r="G8676" i="4"/>
  <c r="G8675" i="4"/>
  <c r="G8674" i="4"/>
  <c r="G8673" i="4"/>
  <c r="G8672" i="4"/>
  <c r="G8671" i="4"/>
  <c r="G8670" i="4"/>
  <c r="G8669" i="4"/>
  <c r="G8668" i="4"/>
  <c r="G8667" i="4"/>
  <c r="G8666" i="4"/>
  <c r="G8665" i="4"/>
  <c r="G8664" i="4"/>
  <c r="G8663" i="4"/>
  <c r="G8662" i="4"/>
  <c r="G8661" i="4"/>
  <c r="G8660" i="4"/>
  <c r="G8659" i="4"/>
  <c r="G8658" i="4"/>
  <c r="G8657" i="4"/>
  <c r="G8656" i="4"/>
  <c r="G8655" i="4"/>
  <c r="G8654" i="4"/>
  <c r="G8653" i="4"/>
  <c r="G8652" i="4"/>
  <c r="G8651" i="4"/>
  <c r="G8650" i="4"/>
  <c r="G8649" i="4"/>
  <c r="G8648" i="4"/>
  <c r="G8647" i="4"/>
  <c r="G8646" i="4"/>
  <c r="G8645" i="4"/>
  <c r="G8644" i="4"/>
  <c r="G8643" i="4"/>
  <c r="G8642" i="4"/>
  <c r="G8641" i="4"/>
  <c r="G8640" i="4"/>
  <c r="G8639" i="4"/>
  <c r="G8638" i="4"/>
  <c r="G8637" i="4"/>
  <c r="G8636" i="4"/>
  <c r="G8635" i="4"/>
  <c r="G8634" i="4"/>
  <c r="G8633" i="4"/>
  <c r="G8632" i="4"/>
  <c r="G8631" i="4"/>
  <c r="G8630" i="4"/>
  <c r="G8629" i="4"/>
  <c r="G8628" i="4"/>
  <c r="G8627" i="4"/>
  <c r="G8626" i="4"/>
  <c r="G8625" i="4"/>
  <c r="G8624" i="4"/>
  <c r="G8623" i="4"/>
  <c r="G8622" i="4"/>
  <c r="G8621" i="4"/>
  <c r="G8620" i="4"/>
  <c r="G8619" i="4"/>
  <c r="G8618" i="4"/>
  <c r="G8617" i="4"/>
  <c r="G8616" i="4"/>
  <c r="G8615" i="4"/>
  <c r="G8614" i="4"/>
  <c r="G8613" i="4"/>
  <c r="G8612" i="4"/>
  <c r="G8611" i="4"/>
  <c r="G8610" i="4"/>
  <c r="G8609" i="4"/>
  <c r="G8608" i="4"/>
  <c r="G8607" i="4"/>
  <c r="G8606" i="4"/>
  <c r="G8605" i="4"/>
  <c r="G8604" i="4"/>
  <c r="G8603" i="4"/>
  <c r="G8602" i="4"/>
  <c r="G8601" i="4"/>
  <c r="G8600" i="4"/>
  <c r="G8599" i="4"/>
  <c r="G8598" i="4"/>
  <c r="G8597" i="4"/>
  <c r="G8596" i="4"/>
  <c r="G8595" i="4"/>
  <c r="G8594" i="4"/>
  <c r="G8593" i="4"/>
  <c r="G8592" i="4"/>
  <c r="G8591" i="4"/>
  <c r="G8590" i="4"/>
  <c r="G8589" i="4"/>
  <c r="G8588" i="4"/>
  <c r="G8587" i="4"/>
  <c r="G8586" i="4"/>
  <c r="G8585" i="4"/>
  <c r="G8584" i="4"/>
  <c r="G8583" i="4"/>
  <c r="G8582" i="4"/>
  <c r="G8581" i="4"/>
  <c r="G8580" i="4"/>
  <c r="G8579" i="4"/>
  <c r="G8578" i="4"/>
  <c r="G8577" i="4"/>
  <c r="G8576" i="4"/>
  <c r="G8575" i="4"/>
  <c r="G8574" i="4"/>
  <c r="G8573" i="4"/>
  <c r="G8572" i="4"/>
  <c r="G8571" i="4"/>
  <c r="G8570" i="4"/>
  <c r="G8569" i="4"/>
  <c r="G8568" i="4"/>
  <c r="G8567" i="4"/>
  <c r="G8566" i="4"/>
  <c r="G8565" i="4"/>
  <c r="G8564" i="4"/>
  <c r="G8563" i="4"/>
  <c r="G8562" i="4"/>
  <c r="G8561" i="4"/>
  <c r="G8560" i="4"/>
  <c r="G8559" i="4"/>
  <c r="G8558" i="4"/>
  <c r="G8557" i="4"/>
  <c r="G8556" i="4"/>
  <c r="G8555" i="4"/>
  <c r="G8554" i="4"/>
  <c r="G8553" i="4"/>
  <c r="G8552" i="4"/>
  <c r="G8551" i="4"/>
  <c r="G8550" i="4"/>
  <c r="G8549" i="4"/>
  <c r="G8548" i="4"/>
  <c r="G8547" i="4"/>
  <c r="G8546" i="4"/>
  <c r="G8545" i="4"/>
  <c r="G8544" i="4"/>
  <c r="G8543" i="4"/>
  <c r="G8542" i="4"/>
  <c r="G8541" i="4"/>
  <c r="G8540" i="4"/>
  <c r="G8539" i="4"/>
  <c r="G8538" i="4"/>
  <c r="G8537" i="4"/>
  <c r="G8536" i="4"/>
  <c r="G8535" i="4"/>
  <c r="G8534" i="4"/>
  <c r="G8533" i="4"/>
  <c r="G8532" i="4"/>
  <c r="G8531" i="4"/>
  <c r="G8530" i="4"/>
  <c r="G8529" i="4"/>
  <c r="G8528" i="4"/>
  <c r="G8527" i="4"/>
  <c r="G8526" i="4"/>
  <c r="G8525" i="4"/>
  <c r="G8524" i="4"/>
  <c r="G8523" i="4"/>
  <c r="G8522" i="4"/>
  <c r="G8521" i="4"/>
  <c r="G8520" i="4"/>
  <c r="G8519" i="4"/>
  <c r="G8518" i="4"/>
  <c r="G8517" i="4"/>
  <c r="G8516" i="4"/>
  <c r="G8515" i="4"/>
  <c r="G8514" i="4"/>
  <c r="G8513" i="4"/>
  <c r="G8512" i="4"/>
  <c r="G8511" i="4"/>
  <c r="G8510" i="4"/>
  <c r="G8509" i="4"/>
  <c r="G8508" i="4"/>
  <c r="G8507" i="4"/>
  <c r="G8506" i="4"/>
  <c r="G8505" i="4"/>
  <c r="G8504" i="4"/>
  <c r="G8503" i="4"/>
  <c r="G8502" i="4"/>
  <c r="G8501" i="4"/>
  <c r="G8500" i="4"/>
  <c r="G8499" i="4"/>
  <c r="G8498" i="4"/>
  <c r="G8497" i="4"/>
  <c r="G8496" i="4"/>
  <c r="G8495" i="4"/>
  <c r="G8494" i="4"/>
  <c r="G8493" i="4"/>
  <c r="G8492" i="4"/>
  <c r="G8491" i="4"/>
  <c r="G8490" i="4"/>
  <c r="G8489" i="4"/>
  <c r="G8488" i="4"/>
  <c r="G8487" i="4"/>
  <c r="G8486" i="4"/>
  <c r="G8485" i="4"/>
  <c r="G8484" i="4"/>
  <c r="G8483" i="4"/>
  <c r="G8482" i="4"/>
  <c r="G8481" i="4"/>
  <c r="G8480" i="4"/>
  <c r="G8479" i="4"/>
  <c r="G8478" i="4"/>
  <c r="G8477" i="4"/>
  <c r="G8476" i="4"/>
  <c r="G8475" i="4"/>
  <c r="G8474" i="4"/>
  <c r="G8473" i="4"/>
  <c r="G8472" i="4"/>
  <c r="G8471" i="4"/>
  <c r="G8470" i="4"/>
  <c r="G8469" i="4"/>
  <c r="G8468" i="4"/>
  <c r="G8467" i="4"/>
  <c r="G8466" i="4"/>
  <c r="G8465" i="4"/>
  <c r="G8464" i="4"/>
  <c r="G8463" i="4"/>
  <c r="G8462" i="4"/>
  <c r="G8461" i="4"/>
  <c r="G8460" i="4"/>
  <c r="G8459" i="4"/>
  <c r="G8458" i="4"/>
  <c r="G8457" i="4"/>
  <c r="G8456" i="4"/>
  <c r="G8455" i="4"/>
  <c r="G8454" i="4"/>
  <c r="G8453" i="4"/>
  <c r="G8452" i="4"/>
  <c r="G8451" i="4"/>
  <c r="G8450" i="4"/>
  <c r="G8449" i="4"/>
  <c r="G8448" i="4"/>
  <c r="G8447" i="4"/>
  <c r="G8446" i="4"/>
  <c r="G8445" i="4"/>
  <c r="G8444" i="4"/>
  <c r="G8443" i="4"/>
  <c r="G8442" i="4"/>
  <c r="G8441" i="4"/>
  <c r="G8440" i="4"/>
  <c r="G8439" i="4"/>
  <c r="G8438" i="4"/>
  <c r="G8437" i="4"/>
  <c r="G8436" i="4"/>
  <c r="G8435" i="4"/>
  <c r="G8434" i="4"/>
  <c r="G8433" i="4"/>
  <c r="G8432" i="4"/>
  <c r="G8431" i="4"/>
  <c r="G8430" i="4"/>
  <c r="G8429" i="4"/>
  <c r="G8428" i="4"/>
  <c r="G8427" i="4"/>
  <c r="G8426" i="4"/>
  <c r="G8425" i="4"/>
  <c r="G8424" i="4"/>
  <c r="G8423" i="4"/>
  <c r="G8422" i="4"/>
  <c r="G8421" i="4"/>
  <c r="G8420" i="4"/>
  <c r="G8419" i="4"/>
  <c r="G8418" i="4"/>
  <c r="G8417" i="4"/>
  <c r="G8416" i="4"/>
  <c r="G8415" i="4"/>
  <c r="G8414" i="4"/>
  <c r="G8413" i="4"/>
  <c r="G8412" i="4"/>
  <c r="G8411" i="4"/>
  <c r="G8410" i="4"/>
  <c r="G8409" i="4"/>
  <c r="G8408" i="4"/>
  <c r="G8407" i="4"/>
  <c r="G8406" i="4"/>
  <c r="G8405" i="4"/>
  <c r="G8404" i="4"/>
  <c r="G8403" i="4"/>
  <c r="G8402" i="4"/>
  <c r="G8401" i="4"/>
  <c r="G8400" i="4"/>
  <c r="G8399" i="4"/>
  <c r="G8398" i="4"/>
  <c r="G8397" i="4"/>
  <c r="G8396" i="4"/>
  <c r="G8395" i="4"/>
  <c r="G8394" i="4"/>
  <c r="G8393" i="4"/>
  <c r="G8392" i="4"/>
  <c r="G8391" i="4"/>
  <c r="G8390" i="4"/>
  <c r="G8389" i="4"/>
  <c r="G8388" i="4"/>
  <c r="G8387" i="4"/>
  <c r="G8386" i="4"/>
  <c r="G8385" i="4"/>
  <c r="G8384" i="4"/>
  <c r="G8383" i="4"/>
  <c r="G8382" i="4"/>
  <c r="G8381" i="4"/>
  <c r="G8380" i="4"/>
  <c r="G8379" i="4"/>
  <c r="G8378" i="4"/>
  <c r="G8377" i="4"/>
  <c r="G8376" i="4"/>
  <c r="G8375" i="4"/>
  <c r="G8374" i="4"/>
  <c r="G8373" i="4"/>
  <c r="G8372" i="4"/>
  <c r="G8371" i="4"/>
  <c r="G8370" i="4"/>
  <c r="G8369" i="4"/>
  <c r="G8368" i="4"/>
  <c r="G8367" i="4"/>
  <c r="G8366" i="4"/>
  <c r="G8365" i="4"/>
  <c r="G8364" i="4"/>
  <c r="G8363" i="4"/>
  <c r="G8362" i="4"/>
  <c r="G8361" i="4"/>
  <c r="G8360" i="4"/>
  <c r="G8359" i="4"/>
  <c r="G8358" i="4"/>
  <c r="G8357" i="4"/>
  <c r="G8356" i="4"/>
  <c r="G8355" i="4"/>
  <c r="G8354" i="4"/>
  <c r="G8353" i="4"/>
  <c r="G8352" i="4"/>
  <c r="G8351" i="4"/>
  <c r="G8350" i="4"/>
  <c r="G8349" i="4"/>
  <c r="G8348" i="4"/>
  <c r="G8347" i="4"/>
  <c r="G8346" i="4"/>
  <c r="G8345" i="4"/>
  <c r="G8344" i="4"/>
  <c r="G8343" i="4"/>
  <c r="G8342" i="4"/>
  <c r="G8341" i="4"/>
  <c r="G8340" i="4"/>
  <c r="G8339" i="4"/>
  <c r="G8338" i="4"/>
  <c r="G8337" i="4"/>
  <c r="G8336" i="4"/>
  <c r="G8335" i="4"/>
  <c r="G8334" i="4"/>
  <c r="G8333" i="4"/>
  <c r="G8332" i="4"/>
  <c r="G8331" i="4"/>
  <c r="G8330" i="4"/>
  <c r="G8329" i="4"/>
  <c r="G8328" i="4"/>
  <c r="G8327" i="4"/>
  <c r="G8326" i="4"/>
  <c r="G8325" i="4"/>
  <c r="G8324" i="4"/>
  <c r="G8323" i="4"/>
  <c r="G8322" i="4"/>
  <c r="G8321" i="4"/>
  <c r="G8320" i="4"/>
  <c r="G8319" i="4"/>
  <c r="G8318" i="4"/>
  <c r="G8317" i="4"/>
  <c r="G8316" i="4"/>
  <c r="G8315" i="4"/>
  <c r="G8314" i="4"/>
  <c r="G8313" i="4"/>
  <c r="G8312" i="4"/>
  <c r="G8311" i="4"/>
  <c r="G8310" i="4"/>
  <c r="G8309" i="4"/>
  <c r="G8308" i="4"/>
  <c r="G8307" i="4"/>
  <c r="G8306" i="4"/>
  <c r="G8305" i="4"/>
  <c r="G8304" i="4"/>
  <c r="G8303" i="4"/>
  <c r="G8302" i="4"/>
  <c r="G8301" i="4"/>
  <c r="G8300" i="4"/>
  <c r="G8299" i="4"/>
  <c r="G8298" i="4"/>
  <c r="G8297" i="4"/>
  <c r="G8296" i="4"/>
  <c r="G8295" i="4"/>
  <c r="G8294" i="4"/>
  <c r="G8293" i="4"/>
  <c r="G8292" i="4"/>
  <c r="G8291" i="4"/>
  <c r="G8290" i="4"/>
  <c r="G8289" i="4"/>
  <c r="G8288" i="4"/>
  <c r="G8287" i="4"/>
  <c r="G8286" i="4"/>
  <c r="G8285" i="4"/>
  <c r="G8284" i="4"/>
  <c r="G8283" i="4"/>
  <c r="G8282" i="4"/>
  <c r="G8281" i="4"/>
  <c r="G8280" i="4"/>
  <c r="G8279" i="4"/>
  <c r="G8278" i="4"/>
  <c r="G8277" i="4"/>
  <c r="G8276" i="4"/>
  <c r="G8275" i="4"/>
  <c r="G8274" i="4"/>
  <c r="G8273" i="4"/>
  <c r="G8272" i="4"/>
  <c r="G8271" i="4"/>
  <c r="G8270" i="4"/>
  <c r="G8269" i="4"/>
  <c r="G8268" i="4"/>
  <c r="G8267" i="4"/>
  <c r="G8266" i="4"/>
  <c r="G8265" i="4"/>
  <c r="G8264" i="4"/>
  <c r="G8263" i="4"/>
  <c r="G8262" i="4"/>
  <c r="G8261" i="4"/>
  <c r="G8260" i="4"/>
  <c r="G8259" i="4"/>
  <c r="G8258" i="4"/>
  <c r="G8257" i="4"/>
  <c r="G8256" i="4"/>
  <c r="G8255" i="4"/>
  <c r="G8254" i="4"/>
  <c r="G8253" i="4"/>
  <c r="G8252" i="4"/>
  <c r="G8251" i="4"/>
  <c r="G8250" i="4"/>
  <c r="G8249" i="4"/>
  <c r="G8248" i="4"/>
  <c r="G8247" i="4"/>
  <c r="G8246" i="4"/>
  <c r="G8245" i="4"/>
  <c r="G8244" i="4"/>
  <c r="G8243" i="4"/>
  <c r="G8242" i="4"/>
  <c r="G8241" i="4"/>
  <c r="G8240" i="4"/>
  <c r="G8239" i="4"/>
  <c r="G8238" i="4"/>
  <c r="G8237" i="4"/>
  <c r="G8236" i="4"/>
  <c r="G8235" i="4"/>
  <c r="G8234" i="4"/>
  <c r="G8233" i="4"/>
  <c r="G8232" i="4"/>
  <c r="G8231" i="4"/>
  <c r="G8230" i="4"/>
  <c r="G8229" i="4"/>
  <c r="G8228" i="4"/>
  <c r="G8227" i="4"/>
  <c r="G8226" i="4"/>
  <c r="G8225" i="4"/>
  <c r="G8224" i="4"/>
  <c r="G8223" i="4"/>
  <c r="G8222" i="4"/>
  <c r="G8221" i="4"/>
  <c r="G8220" i="4"/>
  <c r="G8219" i="4"/>
  <c r="G8218" i="4"/>
  <c r="G8217" i="4"/>
  <c r="G8216" i="4"/>
  <c r="G8215" i="4"/>
  <c r="G8214" i="4"/>
  <c r="G8213" i="4"/>
  <c r="G8212" i="4"/>
  <c r="G8211" i="4"/>
  <c r="G8210" i="4"/>
  <c r="G8209" i="4"/>
  <c r="G8208" i="4"/>
  <c r="G8207" i="4"/>
  <c r="G8206" i="4"/>
  <c r="G8205" i="4"/>
  <c r="G8204" i="4"/>
  <c r="G8203" i="4"/>
  <c r="G8202" i="4"/>
  <c r="G8201" i="4"/>
  <c r="G8200" i="4"/>
  <c r="G8199" i="4"/>
  <c r="G8198" i="4"/>
  <c r="G8197" i="4"/>
  <c r="G8196" i="4"/>
  <c r="G8195" i="4"/>
  <c r="G8194" i="4"/>
  <c r="G8193" i="4"/>
  <c r="G8192" i="4"/>
  <c r="G8191" i="4"/>
  <c r="G8190" i="4"/>
  <c r="G8189" i="4"/>
  <c r="G8188" i="4"/>
  <c r="G8187" i="4"/>
  <c r="G8186" i="4"/>
  <c r="G8185" i="4"/>
  <c r="G8184" i="4"/>
  <c r="G8183" i="4"/>
  <c r="G8182" i="4"/>
  <c r="G8181" i="4"/>
  <c r="G8180" i="4"/>
  <c r="G8179" i="4"/>
  <c r="G8178" i="4"/>
  <c r="G8177" i="4"/>
  <c r="G8176" i="4"/>
  <c r="G8175" i="4"/>
  <c r="G8174" i="4"/>
  <c r="G8173" i="4"/>
  <c r="G8172" i="4"/>
  <c r="G8171" i="4"/>
  <c r="G8170" i="4"/>
  <c r="G8169" i="4"/>
  <c r="G8168" i="4"/>
  <c r="G8167" i="4"/>
  <c r="G8166" i="4"/>
  <c r="G8165" i="4"/>
  <c r="G8164" i="4"/>
  <c r="G8163" i="4"/>
  <c r="G8162" i="4"/>
  <c r="G8161" i="4"/>
  <c r="G8160" i="4"/>
  <c r="G8159" i="4"/>
  <c r="G8158" i="4"/>
  <c r="G8157" i="4"/>
  <c r="G8156" i="4"/>
  <c r="G8155" i="4"/>
  <c r="G8154" i="4"/>
  <c r="G8153" i="4"/>
  <c r="G8152" i="4"/>
  <c r="G8151" i="4"/>
  <c r="G8150" i="4"/>
  <c r="G8149" i="4"/>
  <c r="G8148" i="4"/>
  <c r="G8147" i="4"/>
  <c r="G8146" i="4"/>
  <c r="G8145" i="4"/>
  <c r="G8144" i="4"/>
  <c r="G8143" i="4"/>
  <c r="G8142" i="4"/>
  <c r="G8141" i="4"/>
  <c r="G8140" i="4"/>
  <c r="G8139" i="4"/>
  <c r="G8138" i="4"/>
  <c r="G8137" i="4"/>
  <c r="G8136" i="4"/>
  <c r="G8135" i="4"/>
  <c r="G8134" i="4"/>
  <c r="G8133" i="4"/>
  <c r="G8132" i="4"/>
  <c r="G8131" i="4"/>
  <c r="G8130" i="4"/>
  <c r="G8129" i="4"/>
  <c r="G8128" i="4"/>
  <c r="G8127" i="4"/>
  <c r="G8126" i="4"/>
  <c r="G8125" i="4"/>
  <c r="G8124" i="4"/>
  <c r="G8123" i="4"/>
  <c r="G8122" i="4"/>
  <c r="G8121" i="4"/>
  <c r="G8120" i="4"/>
  <c r="G8119" i="4"/>
  <c r="G8118" i="4"/>
  <c r="G8117" i="4"/>
  <c r="G8116" i="4"/>
  <c r="G8115" i="4"/>
  <c r="G8114" i="4"/>
  <c r="G8113" i="4"/>
  <c r="G8112" i="4"/>
  <c r="G8111" i="4"/>
  <c r="G8110" i="4"/>
  <c r="G8109" i="4"/>
  <c r="G8108" i="4"/>
  <c r="G8107" i="4"/>
  <c r="G8106" i="4"/>
  <c r="G8105" i="4"/>
  <c r="G8104" i="4"/>
  <c r="G8103" i="4"/>
  <c r="G8102" i="4"/>
  <c r="G8101" i="4"/>
  <c r="G8100" i="4"/>
  <c r="G8099" i="4"/>
  <c r="G8098" i="4"/>
  <c r="G8097" i="4"/>
  <c r="G8096" i="4"/>
  <c r="G8095" i="4"/>
  <c r="G8094" i="4"/>
  <c r="G8093" i="4"/>
  <c r="G8092" i="4"/>
  <c r="G8091" i="4"/>
  <c r="G8090" i="4"/>
  <c r="G8089" i="4"/>
  <c r="G8088" i="4"/>
  <c r="G8087" i="4"/>
  <c r="G8086" i="4"/>
  <c r="G8085" i="4"/>
  <c r="G8084" i="4"/>
  <c r="G8083" i="4"/>
  <c r="G8082" i="4"/>
  <c r="G8081" i="4"/>
  <c r="G8080" i="4"/>
  <c r="G8079" i="4"/>
  <c r="G8078" i="4"/>
  <c r="G8077" i="4"/>
  <c r="G8076" i="4"/>
  <c r="G8075" i="4"/>
  <c r="G8074" i="4"/>
  <c r="G8073" i="4"/>
  <c r="G8072" i="4"/>
  <c r="G8071" i="4"/>
  <c r="G8070" i="4"/>
  <c r="G8069" i="4"/>
  <c r="G8068" i="4"/>
  <c r="G8067" i="4"/>
  <c r="G8066" i="4"/>
  <c r="G8065" i="4"/>
  <c r="G8064" i="4"/>
  <c r="G8063" i="4"/>
  <c r="G8062" i="4"/>
  <c r="G8061" i="4"/>
  <c r="G8060" i="4"/>
  <c r="G8059" i="4"/>
  <c r="G8058" i="4"/>
  <c r="G8057" i="4"/>
  <c r="G8056" i="4"/>
  <c r="G8055" i="4"/>
  <c r="G8054" i="4"/>
  <c r="G8053" i="4"/>
  <c r="G8052" i="4"/>
  <c r="G8051" i="4"/>
  <c r="G8050" i="4"/>
  <c r="G8049" i="4"/>
  <c r="G8048" i="4"/>
  <c r="G8047" i="4"/>
  <c r="G8046" i="4"/>
  <c r="G8045" i="4"/>
  <c r="G8044" i="4"/>
  <c r="G8043" i="4"/>
  <c r="G8042" i="4"/>
  <c r="G8041" i="4"/>
  <c r="G8040" i="4"/>
  <c r="G8039" i="4"/>
  <c r="G8038" i="4"/>
  <c r="G8037" i="4"/>
  <c r="G8036" i="4"/>
  <c r="G8035" i="4"/>
  <c r="G8034" i="4"/>
  <c r="G8033" i="4"/>
  <c r="G8032" i="4"/>
  <c r="G8031" i="4"/>
  <c r="G8030" i="4"/>
  <c r="G8029" i="4"/>
  <c r="G8028" i="4"/>
  <c r="G8027" i="4"/>
  <c r="G8026" i="4"/>
  <c r="G8025" i="4"/>
  <c r="G8024" i="4"/>
  <c r="G8023" i="4"/>
  <c r="G8022" i="4"/>
  <c r="G8021" i="4"/>
  <c r="G8020" i="4"/>
  <c r="G8019" i="4"/>
  <c r="G8018" i="4"/>
  <c r="G8017" i="4"/>
  <c r="G8016" i="4"/>
  <c r="G8015" i="4"/>
  <c r="G8014" i="4"/>
  <c r="G8013" i="4"/>
  <c r="G8012" i="4"/>
  <c r="G8011" i="4"/>
  <c r="G8010" i="4"/>
  <c r="G8009" i="4"/>
  <c r="G8008" i="4"/>
  <c r="G8007" i="4"/>
  <c r="G8006" i="4"/>
  <c r="G8005" i="4"/>
  <c r="G8004" i="4"/>
  <c r="G8003" i="4"/>
  <c r="G8002" i="4"/>
  <c r="G8001" i="4"/>
  <c r="G8000" i="4"/>
  <c r="G7999" i="4"/>
  <c r="G7998" i="4"/>
  <c r="G7997" i="4"/>
  <c r="G7996" i="4"/>
  <c r="G7995" i="4"/>
  <c r="G7994" i="4"/>
  <c r="G7993" i="4"/>
  <c r="G7992" i="4"/>
  <c r="G7991" i="4"/>
  <c r="G7990" i="4"/>
  <c r="G7989" i="4"/>
  <c r="G7988" i="4"/>
  <c r="G7987" i="4"/>
  <c r="G7986" i="4"/>
  <c r="G7985" i="4"/>
  <c r="G7984" i="4"/>
  <c r="G7983" i="4"/>
  <c r="G7982" i="4"/>
  <c r="G7981" i="4"/>
  <c r="G7980" i="4"/>
  <c r="G7979" i="4"/>
  <c r="G7978" i="4"/>
  <c r="G7977" i="4"/>
  <c r="G7976" i="4"/>
  <c r="G7975" i="4"/>
  <c r="G7974" i="4"/>
  <c r="G7973" i="4"/>
  <c r="G7972" i="4"/>
  <c r="G7971" i="4"/>
  <c r="G7970" i="4"/>
  <c r="G7969" i="4"/>
  <c r="G7968" i="4"/>
  <c r="G7967" i="4"/>
  <c r="G7966" i="4"/>
  <c r="G7965" i="4"/>
  <c r="G7964" i="4"/>
  <c r="G7963" i="4"/>
  <c r="G7962" i="4"/>
  <c r="G7961" i="4"/>
  <c r="G7960" i="4"/>
  <c r="G7959" i="4"/>
  <c r="G7958" i="4"/>
  <c r="G7957" i="4"/>
  <c r="G7956" i="4"/>
  <c r="G7955" i="4"/>
  <c r="G7954" i="4"/>
  <c r="G7953" i="4"/>
  <c r="G7952" i="4"/>
  <c r="G7951" i="4"/>
  <c r="G7950" i="4"/>
  <c r="G7949" i="4"/>
  <c r="G7948" i="4"/>
  <c r="G7947" i="4"/>
  <c r="G7946" i="4"/>
  <c r="G7945" i="4"/>
  <c r="G7944" i="4"/>
  <c r="G7943" i="4"/>
  <c r="G7942" i="4"/>
  <c r="G7941" i="4"/>
  <c r="G7940" i="4"/>
  <c r="G7939" i="4"/>
  <c r="G7938" i="4"/>
  <c r="G7937" i="4"/>
  <c r="G7936" i="4"/>
  <c r="G7935" i="4"/>
  <c r="G7934" i="4"/>
  <c r="G7933" i="4"/>
  <c r="G7932" i="4"/>
  <c r="G7931" i="4"/>
  <c r="G7930" i="4"/>
  <c r="G7929" i="4"/>
  <c r="G7928" i="4"/>
  <c r="G7927" i="4"/>
  <c r="G7926" i="4"/>
  <c r="G7925" i="4"/>
  <c r="G7924" i="4"/>
  <c r="G7923" i="4"/>
  <c r="G7922" i="4"/>
  <c r="G7921" i="4"/>
  <c r="G7920" i="4"/>
  <c r="G7919" i="4"/>
  <c r="G7918" i="4"/>
  <c r="G7917" i="4"/>
  <c r="G7916" i="4"/>
  <c r="G7915" i="4"/>
  <c r="G7914" i="4"/>
  <c r="G7913" i="4"/>
  <c r="G7912" i="4"/>
  <c r="G7911" i="4"/>
  <c r="G7910" i="4"/>
  <c r="G7909" i="4"/>
  <c r="G7908" i="4"/>
  <c r="G7907" i="4"/>
  <c r="G7906" i="4"/>
  <c r="G7905" i="4"/>
  <c r="G7904" i="4"/>
  <c r="G7903" i="4"/>
  <c r="G7902" i="4"/>
  <c r="G7901" i="4"/>
  <c r="G7900" i="4"/>
  <c r="G7899" i="4"/>
  <c r="G7898" i="4"/>
  <c r="G7897" i="4"/>
  <c r="G7896" i="4"/>
  <c r="G7895" i="4"/>
  <c r="G7894" i="4"/>
  <c r="G7893" i="4"/>
  <c r="G7892" i="4"/>
  <c r="G7891" i="4"/>
  <c r="G7890" i="4"/>
  <c r="G7889" i="4"/>
  <c r="G7888" i="4"/>
  <c r="G7887" i="4"/>
  <c r="G7886" i="4"/>
  <c r="G7885" i="4"/>
  <c r="G7884" i="4"/>
  <c r="G7883" i="4"/>
  <c r="G7882" i="4"/>
  <c r="G7881" i="4"/>
  <c r="G7880" i="4"/>
  <c r="G7879" i="4"/>
  <c r="G7878" i="4"/>
  <c r="G7877" i="4"/>
  <c r="G7876" i="4"/>
  <c r="G7875" i="4"/>
  <c r="G7874" i="4"/>
  <c r="G7873" i="4"/>
  <c r="G7872" i="4"/>
  <c r="G7871" i="4"/>
  <c r="G7870" i="4"/>
  <c r="G7869" i="4"/>
  <c r="G7868" i="4"/>
  <c r="G7867" i="4"/>
  <c r="G7866" i="4"/>
  <c r="G7865" i="4"/>
  <c r="G7864" i="4"/>
  <c r="G7863" i="4"/>
  <c r="G7862" i="4"/>
  <c r="G7861" i="4"/>
  <c r="G7860" i="4"/>
  <c r="G7859" i="4"/>
  <c r="G7858" i="4"/>
  <c r="G7857" i="4"/>
  <c r="G7856" i="4"/>
  <c r="G7855" i="4"/>
  <c r="G7854" i="4"/>
  <c r="G7853" i="4"/>
  <c r="G7852" i="4"/>
  <c r="G7851" i="4"/>
  <c r="G7850" i="4"/>
  <c r="G7849" i="4"/>
  <c r="G7848" i="4"/>
  <c r="G7847" i="4"/>
  <c r="G7846" i="4"/>
  <c r="G7845" i="4"/>
  <c r="G7844" i="4"/>
  <c r="G7843" i="4"/>
  <c r="G7842" i="4"/>
  <c r="G7841" i="4"/>
  <c r="G7840" i="4"/>
  <c r="G7839" i="4"/>
  <c r="G7838" i="4"/>
  <c r="G7837" i="4"/>
  <c r="G7836" i="4"/>
  <c r="G7835" i="4"/>
  <c r="G7834" i="4"/>
  <c r="G7833" i="4"/>
  <c r="G7832" i="4"/>
  <c r="G7831" i="4"/>
  <c r="G7830" i="4"/>
  <c r="G7829" i="4"/>
  <c r="G7828" i="4"/>
  <c r="G7827" i="4"/>
  <c r="G7826" i="4"/>
  <c r="G7825" i="4"/>
  <c r="G7824" i="4"/>
  <c r="G7823" i="4"/>
  <c r="G7822" i="4"/>
  <c r="G7821" i="4"/>
  <c r="G7820" i="4"/>
  <c r="G7819" i="4"/>
  <c r="G7818" i="4"/>
  <c r="G7817" i="4"/>
  <c r="G7816" i="4"/>
  <c r="G7815" i="4"/>
  <c r="G7814" i="4"/>
  <c r="G7813" i="4"/>
  <c r="G7812" i="4"/>
  <c r="G7811" i="4"/>
  <c r="G7810" i="4"/>
  <c r="G7809" i="4"/>
  <c r="G7808" i="4"/>
  <c r="G7807" i="4"/>
  <c r="G7806" i="4"/>
  <c r="G7805" i="4"/>
  <c r="G7804" i="4"/>
  <c r="G7803" i="4"/>
  <c r="G7802" i="4"/>
  <c r="G7801" i="4"/>
  <c r="G7800" i="4"/>
  <c r="G7799" i="4"/>
  <c r="G7798" i="4"/>
  <c r="G7797" i="4"/>
  <c r="G7796" i="4"/>
  <c r="G7795" i="4"/>
  <c r="G7794" i="4"/>
  <c r="G7793" i="4"/>
  <c r="G7792" i="4"/>
  <c r="G7791" i="4"/>
  <c r="G7790" i="4"/>
  <c r="G7789" i="4"/>
  <c r="G7788" i="4"/>
  <c r="G7787" i="4"/>
  <c r="G7786" i="4"/>
  <c r="G7785" i="4"/>
  <c r="G7784" i="4"/>
  <c r="G7783" i="4"/>
  <c r="G7782" i="4"/>
  <c r="G7781" i="4"/>
  <c r="G7780" i="4"/>
  <c r="G7779" i="4"/>
  <c r="G7778" i="4"/>
  <c r="G7777" i="4"/>
  <c r="G7776" i="4"/>
  <c r="G7775" i="4"/>
  <c r="G7774" i="4"/>
  <c r="G7773" i="4"/>
  <c r="G7772" i="4"/>
  <c r="G7771" i="4"/>
  <c r="G7770" i="4"/>
  <c r="G7769" i="4"/>
  <c r="G7768" i="4"/>
  <c r="G7767" i="4"/>
  <c r="G7766" i="4"/>
  <c r="G7765" i="4"/>
  <c r="G7764" i="4"/>
  <c r="G7763" i="4"/>
  <c r="G7762" i="4"/>
  <c r="G7761" i="4"/>
  <c r="G7760" i="4"/>
  <c r="G7759" i="4"/>
  <c r="G7758" i="4"/>
  <c r="G7757" i="4"/>
  <c r="G7756" i="4"/>
  <c r="G7755" i="4"/>
  <c r="G7754" i="4"/>
  <c r="G7753" i="4"/>
  <c r="G7752" i="4"/>
  <c r="G7751" i="4"/>
  <c r="G7750" i="4"/>
  <c r="G7749" i="4"/>
  <c r="G7748" i="4"/>
  <c r="G7747" i="4"/>
  <c r="G7746" i="4"/>
  <c r="G7745" i="4"/>
  <c r="G7744" i="4"/>
  <c r="G7743" i="4"/>
  <c r="G7742" i="4"/>
  <c r="G7741" i="4"/>
  <c r="G7740" i="4"/>
  <c r="G7739" i="4"/>
  <c r="G7738" i="4"/>
  <c r="G7737" i="4"/>
  <c r="G7736" i="4"/>
  <c r="G7735" i="4"/>
  <c r="G7734" i="4"/>
  <c r="G7733" i="4"/>
  <c r="G7732" i="4"/>
  <c r="G7731" i="4"/>
  <c r="G7730" i="4"/>
  <c r="G7729" i="4"/>
  <c r="G7728" i="4"/>
  <c r="G7727" i="4"/>
  <c r="G7726" i="4"/>
  <c r="G7725" i="4"/>
  <c r="G7724" i="4"/>
  <c r="G7723" i="4"/>
  <c r="G7722" i="4"/>
  <c r="G7721" i="4"/>
  <c r="G7720" i="4"/>
  <c r="G7719" i="4"/>
  <c r="G7718" i="4"/>
  <c r="G7717" i="4"/>
  <c r="G7716" i="4"/>
  <c r="G7715" i="4"/>
  <c r="G7714" i="4"/>
  <c r="G7713" i="4"/>
  <c r="G7712" i="4"/>
  <c r="G7711" i="4"/>
  <c r="G7710" i="4"/>
  <c r="G7709" i="4"/>
  <c r="G7708" i="4"/>
  <c r="G7707" i="4"/>
  <c r="G7706" i="4"/>
  <c r="G7705" i="4"/>
  <c r="G7704" i="4"/>
  <c r="G7703" i="4"/>
  <c r="G7702" i="4"/>
  <c r="G7701" i="4"/>
  <c r="G7700" i="4"/>
  <c r="G7699" i="4"/>
  <c r="G7698" i="4"/>
  <c r="G7697" i="4"/>
  <c r="G7696" i="4"/>
  <c r="G7695" i="4"/>
  <c r="G7694" i="4"/>
  <c r="G7693" i="4"/>
  <c r="G7692" i="4"/>
  <c r="G7691" i="4"/>
  <c r="G7690" i="4"/>
  <c r="G7689" i="4"/>
  <c r="G7688" i="4"/>
  <c r="G7687" i="4"/>
  <c r="G7686" i="4"/>
  <c r="G7685" i="4"/>
  <c r="G7684" i="4"/>
  <c r="G7683" i="4"/>
  <c r="G7682" i="4"/>
  <c r="G7681" i="4"/>
  <c r="G7680" i="4"/>
  <c r="G7679" i="4"/>
  <c r="G7678" i="4"/>
  <c r="G7677" i="4"/>
  <c r="G7676" i="4"/>
  <c r="G7675" i="4"/>
  <c r="G7674" i="4"/>
  <c r="G7673" i="4"/>
  <c r="G7672" i="4"/>
  <c r="G7671" i="4"/>
  <c r="G7670" i="4"/>
  <c r="G7669" i="4"/>
  <c r="G7668" i="4"/>
  <c r="G7667" i="4"/>
  <c r="G7666" i="4"/>
  <c r="G7665" i="4"/>
  <c r="G7664" i="4"/>
  <c r="G7663" i="4"/>
  <c r="G7662" i="4"/>
  <c r="G7661" i="4"/>
  <c r="G7660" i="4"/>
  <c r="G7659" i="4"/>
  <c r="G7658" i="4"/>
  <c r="G7657" i="4"/>
  <c r="G7656" i="4"/>
  <c r="G7655" i="4"/>
  <c r="G7654" i="4"/>
  <c r="G7653" i="4"/>
  <c r="G7652" i="4"/>
  <c r="G7651" i="4"/>
  <c r="G7650" i="4"/>
  <c r="G7649" i="4"/>
  <c r="G7648" i="4"/>
  <c r="G7647" i="4"/>
  <c r="G7646" i="4"/>
  <c r="G7645" i="4"/>
  <c r="G7644" i="4"/>
  <c r="G7643" i="4"/>
  <c r="G7642" i="4"/>
  <c r="G7641" i="4"/>
  <c r="G7640" i="4"/>
  <c r="G7639" i="4"/>
  <c r="G7638" i="4"/>
  <c r="G7637" i="4"/>
  <c r="G7636" i="4"/>
  <c r="G7635" i="4"/>
  <c r="G7634" i="4"/>
  <c r="G7633" i="4"/>
  <c r="G7632" i="4"/>
  <c r="G7631" i="4"/>
  <c r="G7630" i="4"/>
  <c r="G7629" i="4"/>
  <c r="G7628" i="4"/>
  <c r="G7627" i="4"/>
  <c r="G7626" i="4"/>
  <c r="G7625" i="4"/>
  <c r="G7624" i="4"/>
  <c r="G7623" i="4"/>
  <c r="G7622" i="4"/>
  <c r="G7621" i="4"/>
  <c r="G7620" i="4"/>
  <c r="G7619" i="4"/>
  <c r="G7618" i="4"/>
  <c r="G7617" i="4"/>
  <c r="G7616" i="4"/>
  <c r="G7615" i="4"/>
  <c r="G7614" i="4"/>
  <c r="G7613" i="4"/>
  <c r="G7612" i="4"/>
  <c r="G7611" i="4"/>
  <c r="G7610" i="4"/>
  <c r="G7609" i="4"/>
  <c r="G7608" i="4"/>
  <c r="G7607" i="4"/>
  <c r="G7606" i="4"/>
  <c r="G7605" i="4"/>
  <c r="G7604" i="4"/>
  <c r="G7603" i="4"/>
  <c r="G7602" i="4"/>
  <c r="G7601" i="4"/>
  <c r="G7600" i="4"/>
  <c r="G7599" i="4"/>
  <c r="G7598" i="4"/>
  <c r="G7597" i="4"/>
  <c r="G7596" i="4"/>
  <c r="G7595" i="4"/>
  <c r="G7594" i="4"/>
  <c r="G7593" i="4"/>
  <c r="G7592" i="4"/>
  <c r="G7591" i="4"/>
  <c r="G7590" i="4"/>
  <c r="G7589" i="4"/>
  <c r="G7588" i="4"/>
  <c r="G7587" i="4"/>
  <c r="G7586" i="4"/>
  <c r="G7585" i="4"/>
  <c r="G7584" i="4"/>
  <c r="G7583" i="4"/>
  <c r="G7582" i="4"/>
  <c r="G7581" i="4"/>
  <c r="G7580" i="4"/>
  <c r="G7579" i="4"/>
  <c r="G7578" i="4"/>
  <c r="G7577" i="4"/>
  <c r="G7576" i="4"/>
  <c r="G7575" i="4"/>
  <c r="G7574" i="4"/>
  <c r="G7573" i="4"/>
  <c r="G7572" i="4"/>
  <c r="G7571" i="4"/>
  <c r="G7570" i="4"/>
  <c r="G7569" i="4"/>
  <c r="G7568" i="4"/>
  <c r="G7567" i="4"/>
  <c r="G7566" i="4"/>
  <c r="G7565" i="4"/>
  <c r="G7564" i="4"/>
  <c r="G7563" i="4"/>
  <c r="G7562" i="4"/>
  <c r="G7561" i="4"/>
  <c r="G7560" i="4"/>
  <c r="G7559" i="4"/>
  <c r="G7558" i="4"/>
  <c r="G7557" i="4"/>
  <c r="G7556" i="4"/>
  <c r="G7555" i="4"/>
  <c r="G7554" i="4"/>
  <c r="G7553" i="4"/>
  <c r="G7552" i="4"/>
  <c r="G7551" i="4"/>
  <c r="G7550" i="4"/>
  <c r="G7549" i="4"/>
  <c r="G7548" i="4"/>
  <c r="G7547" i="4"/>
  <c r="G7546" i="4"/>
  <c r="G7545" i="4"/>
  <c r="G7544" i="4"/>
  <c r="G7543" i="4"/>
  <c r="G7542" i="4"/>
  <c r="G7541" i="4"/>
  <c r="G7540" i="4"/>
  <c r="G7539" i="4"/>
  <c r="G7538" i="4"/>
  <c r="G7537" i="4"/>
  <c r="G7536" i="4"/>
  <c r="G7535" i="4"/>
  <c r="G7534" i="4"/>
  <c r="G7533" i="4"/>
  <c r="G7532" i="4"/>
  <c r="G7531" i="4"/>
  <c r="G7530" i="4"/>
  <c r="G7529" i="4"/>
  <c r="G7528" i="4"/>
  <c r="G7527" i="4"/>
  <c r="G7526" i="4"/>
  <c r="G7525" i="4"/>
  <c r="G7524" i="4"/>
  <c r="G7523" i="4"/>
  <c r="G7522" i="4"/>
  <c r="G7521" i="4"/>
  <c r="G7520" i="4"/>
  <c r="G7519" i="4"/>
  <c r="G7518" i="4"/>
  <c r="G7517" i="4"/>
  <c r="G7516" i="4"/>
  <c r="G7515" i="4"/>
  <c r="G7514" i="4"/>
  <c r="G7513" i="4"/>
  <c r="G7512" i="4"/>
  <c r="G7511" i="4"/>
  <c r="G7510" i="4"/>
  <c r="G7509" i="4"/>
  <c r="G7508" i="4"/>
  <c r="G7507" i="4"/>
  <c r="G7506" i="4"/>
  <c r="G7505" i="4"/>
  <c r="G7504" i="4"/>
  <c r="G7503" i="4"/>
  <c r="G7502" i="4"/>
  <c r="G7501" i="4"/>
  <c r="G7500" i="4"/>
  <c r="G7499" i="4"/>
  <c r="G7498" i="4"/>
  <c r="G7497" i="4"/>
  <c r="G7496" i="4"/>
  <c r="G7495" i="4"/>
  <c r="G7494" i="4"/>
  <c r="G7493" i="4"/>
  <c r="G7492" i="4"/>
  <c r="G7491" i="4"/>
  <c r="G7490" i="4"/>
  <c r="G7489" i="4"/>
  <c r="G7488" i="4"/>
  <c r="G7487" i="4"/>
  <c r="G7486" i="4"/>
  <c r="G7485" i="4"/>
  <c r="G7484" i="4"/>
  <c r="G7483" i="4"/>
  <c r="G7482" i="4"/>
  <c r="G7481" i="4"/>
  <c r="G7480" i="4"/>
  <c r="G7479" i="4"/>
  <c r="G7478" i="4"/>
  <c r="G7477" i="4"/>
  <c r="G7476" i="4"/>
  <c r="G7475" i="4"/>
  <c r="G7474" i="4"/>
  <c r="G7473" i="4"/>
  <c r="G7472" i="4"/>
  <c r="G7471" i="4"/>
  <c r="G7470" i="4"/>
  <c r="G7469" i="4"/>
  <c r="G7468" i="4"/>
  <c r="G7467" i="4"/>
  <c r="G7466" i="4"/>
  <c r="G7465" i="4"/>
  <c r="G7464" i="4"/>
  <c r="G7463" i="4"/>
  <c r="G7462" i="4"/>
  <c r="G7461" i="4"/>
  <c r="G7460" i="4"/>
  <c r="G7459" i="4"/>
  <c r="G7458" i="4"/>
  <c r="G7457" i="4"/>
  <c r="G7456" i="4"/>
  <c r="G7455" i="4"/>
  <c r="G7454" i="4"/>
  <c r="G7453" i="4"/>
  <c r="G7452" i="4"/>
  <c r="G7451" i="4"/>
  <c r="G7450" i="4"/>
  <c r="G7449" i="4"/>
  <c r="G7448" i="4"/>
  <c r="G7447" i="4"/>
  <c r="G7446" i="4"/>
  <c r="G7445" i="4"/>
  <c r="G7444" i="4"/>
  <c r="G7443" i="4"/>
  <c r="G7442" i="4"/>
  <c r="G7441" i="4"/>
  <c r="G7440" i="4"/>
  <c r="G7439" i="4"/>
  <c r="G7438" i="4"/>
  <c r="G7437" i="4"/>
  <c r="G7436" i="4"/>
  <c r="G7435" i="4"/>
  <c r="G7434" i="4"/>
  <c r="G7433" i="4"/>
  <c r="G7432" i="4"/>
  <c r="G7431" i="4"/>
  <c r="G7430" i="4"/>
  <c r="G7429" i="4"/>
  <c r="G7428" i="4"/>
  <c r="G7427" i="4"/>
  <c r="G7426" i="4"/>
  <c r="G7425" i="4"/>
  <c r="G7424" i="4"/>
  <c r="G7423" i="4"/>
  <c r="G7422" i="4"/>
  <c r="G7421" i="4"/>
  <c r="G7420" i="4"/>
  <c r="G7419" i="4"/>
  <c r="G7418" i="4"/>
  <c r="G7417" i="4"/>
  <c r="G7416" i="4"/>
  <c r="G7415" i="4"/>
  <c r="G7414" i="4"/>
  <c r="G7413" i="4"/>
  <c r="G7412" i="4"/>
  <c r="G7411" i="4"/>
  <c r="G7410" i="4"/>
  <c r="G7409" i="4"/>
  <c r="G7408" i="4"/>
  <c r="G7407" i="4"/>
  <c r="G7406" i="4"/>
  <c r="G7405" i="4"/>
  <c r="G7404" i="4"/>
  <c r="G7403" i="4"/>
  <c r="G7402" i="4"/>
  <c r="G7401" i="4"/>
  <c r="G7400" i="4"/>
  <c r="G7399" i="4"/>
  <c r="G7398" i="4"/>
  <c r="G7397" i="4"/>
  <c r="G7396" i="4"/>
  <c r="G7395" i="4"/>
  <c r="G7394" i="4"/>
  <c r="G7393" i="4"/>
  <c r="G7392" i="4"/>
  <c r="G7391" i="4"/>
  <c r="G7390" i="4"/>
  <c r="G7389" i="4"/>
  <c r="G7388" i="4"/>
  <c r="G7387" i="4"/>
  <c r="G7386" i="4"/>
  <c r="G7385" i="4"/>
  <c r="G7384" i="4"/>
  <c r="G7383" i="4"/>
  <c r="G7382" i="4"/>
  <c r="G7381" i="4"/>
  <c r="G7380" i="4"/>
  <c r="G7379" i="4"/>
  <c r="G7378" i="4"/>
  <c r="G7377" i="4"/>
  <c r="G7376" i="4"/>
  <c r="G7375" i="4"/>
  <c r="G7374" i="4"/>
  <c r="G7373" i="4"/>
  <c r="G7372" i="4"/>
  <c r="G7371" i="4"/>
  <c r="G7370" i="4"/>
  <c r="G7369" i="4"/>
  <c r="G7368" i="4"/>
  <c r="G7367" i="4"/>
  <c r="G7366" i="4"/>
  <c r="G7365" i="4"/>
  <c r="G7364" i="4"/>
  <c r="G7363" i="4"/>
  <c r="G7362" i="4"/>
  <c r="G7361" i="4"/>
  <c r="G7360" i="4"/>
  <c r="G7359" i="4"/>
  <c r="G7358" i="4"/>
  <c r="G7357" i="4"/>
  <c r="G7356" i="4"/>
  <c r="G7355" i="4"/>
  <c r="G7354" i="4"/>
  <c r="G7353" i="4"/>
  <c r="G7352" i="4"/>
  <c r="G7351" i="4"/>
  <c r="G7350" i="4"/>
  <c r="G7349" i="4"/>
  <c r="G7348" i="4"/>
  <c r="G7347" i="4"/>
  <c r="G7346" i="4"/>
  <c r="G7345" i="4"/>
  <c r="G7344" i="4"/>
  <c r="G7343" i="4"/>
  <c r="G7342" i="4"/>
  <c r="G7341" i="4"/>
  <c r="G7340" i="4"/>
  <c r="G7339" i="4"/>
  <c r="G7338" i="4"/>
  <c r="G7337" i="4"/>
  <c r="G7336" i="4"/>
  <c r="G7335" i="4"/>
  <c r="G7334" i="4"/>
  <c r="G7333" i="4"/>
  <c r="G7332" i="4"/>
  <c r="G7331" i="4"/>
  <c r="G7330" i="4"/>
  <c r="G7329" i="4"/>
  <c r="G7328" i="4"/>
  <c r="G7327" i="4"/>
  <c r="G7326" i="4"/>
  <c r="G7325" i="4"/>
  <c r="G7324" i="4"/>
  <c r="G7323" i="4"/>
  <c r="G7322" i="4"/>
  <c r="G7321" i="4"/>
  <c r="G7320" i="4"/>
  <c r="G7319" i="4"/>
  <c r="G7318" i="4"/>
  <c r="G7317" i="4"/>
  <c r="G7316" i="4"/>
  <c r="G7315" i="4"/>
  <c r="G7314" i="4"/>
  <c r="G7313" i="4"/>
  <c r="G7312" i="4"/>
  <c r="G7311" i="4"/>
  <c r="G7310" i="4"/>
  <c r="G7309" i="4"/>
  <c r="G7308" i="4"/>
  <c r="G7307" i="4"/>
  <c r="G7306" i="4"/>
  <c r="G7305" i="4"/>
  <c r="G7304" i="4"/>
  <c r="G7303" i="4"/>
  <c r="G7302" i="4"/>
  <c r="G7301" i="4"/>
  <c r="G7300" i="4"/>
  <c r="G7299" i="4"/>
  <c r="G7298" i="4"/>
  <c r="G7297" i="4"/>
  <c r="G7296" i="4"/>
  <c r="G7295" i="4"/>
  <c r="G7294" i="4"/>
  <c r="G7293" i="4"/>
  <c r="G7292" i="4"/>
  <c r="G7291" i="4"/>
  <c r="G7290" i="4"/>
  <c r="G7289" i="4"/>
  <c r="G7288" i="4"/>
  <c r="G7287" i="4"/>
  <c r="G7286" i="4"/>
  <c r="G7285" i="4"/>
  <c r="G7284" i="4"/>
  <c r="G7283" i="4"/>
  <c r="G7282" i="4"/>
  <c r="G7281" i="4"/>
  <c r="G7280" i="4"/>
  <c r="G7279" i="4"/>
  <c r="G7278" i="4"/>
  <c r="G7277" i="4"/>
  <c r="G7276" i="4"/>
  <c r="G7275" i="4"/>
  <c r="G7274" i="4"/>
  <c r="G7273" i="4"/>
  <c r="G7272" i="4"/>
  <c r="G7271" i="4"/>
  <c r="G7270" i="4"/>
  <c r="G7269" i="4"/>
  <c r="G7268" i="4"/>
  <c r="G7267" i="4"/>
  <c r="G7266" i="4"/>
  <c r="G7265" i="4"/>
  <c r="G7264" i="4"/>
  <c r="G7263" i="4"/>
  <c r="G7262" i="4"/>
  <c r="G7261" i="4"/>
  <c r="G7260" i="4"/>
  <c r="G7259" i="4"/>
  <c r="G7258" i="4"/>
  <c r="G7257" i="4"/>
  <c r="G7256" i="4"/>
  <c r="G7255" i="4"/>
  <c r="G7254" i="4"/>
  <c r="G7253" i="4"/>
  <c r="G7252" i="4"/>
  <c r="G7251" i="4"/>
  <c r="G7250" i="4"/>
  <c r="G7249" i="4"/>
  <c r="G7248" i="4"/>
  <c r="G7247" i="4"/>
  <c r="G7246" i="4"/>
  <c r="G7245" i="4"/>
  <c r="G7244" i="4"/>
  <c r="G7243" i="4"/>
  <c r="G7242" i="4"/>
  <c r="G7241" i="4"/>
  <c r="G7240" i="4"/>
  <c r="G7239" i="4"/>
  <c r="G7238" i="4"/>
  <c r="G7237" i="4"/>
  <c r="G7236" i="4"/>
  <c r="G7235" i="4"/>
  <c r="G7234" i="4"/>
  <c r="G7233" i="4"/>
  <c r="G7232" i="4"/>
  <c r="G7231" i="4"/>
  <c r="G7230" i="4"/>
  <c r="G7229" i="4"/>
  <c r="G7228" i="4"/>
  <c r="G7227" i="4"/>
  <c r="G7226" i="4"/>
  <c r="G7225" i="4"/>
  <c r="G7224" i="4"/>
  <c r="G7223" i="4"/>
  <c r="G7222" i="4"/>
  <c r="G7221" i="4"/>
  <c r="G7220" i="4"/>
  <c r="G7219" i="4"/>
  <c r="G7218" i="4"/>
  <c r="G7217" i="4"/>
  <c r="G7216" i="4"/>
  <c r="G7215" i="4"/>
  <c r="G7214" i="4"/>
  <c r="G7213" i="4"/>
  <c r="G7212" i="4"/>
  <c r="G7211" i="4"/>
  <c r="G7210" i="4"/>
  <c r="G7209" i="4"/>
  <c r="G7208" i="4"/>
  <c r="G7207" i="4"/>
  <c r="G7206" i="4"/>
  <c r="G7205" i="4"/>
  <c r="G7204" i="4"/>
  <c r="G7203" i="4"/>
  <c r="G7202" i="4"/>
  <c r="G7201" i="4"/>
  <c r="G7200" i="4"/>
  <c r="G7199" i="4"/>
  <c r="G7198" i="4"/>
  <c r="G7197" i="4"/>
  <c r="G7196" i="4"/>
  <c r="G7195" i="4"/>
  <c r="G7194" i="4"/>
  <c r="G7193" i="4"/>
  <c r="G7192" i="4"/>
  <c r="G7191" i="4"/>
  <c r="G7190" i="4"/>
  <c r="G7189" i="4"/>
  <c r="G7188" i="4"/>
  <c r="G7187" i="4"/>
  <c r="G7186" i="4"/>
  <c r="G7185" i="4"/>
  <c r="G7184" i="4"/>
  <c r="G7183" i="4"/>
  <c r="G7182" i="4"/>
  <c r="G7181" i="4"/>
  <c r="G7180" i="4"/>
  <c r="G7179" i="4"/>
  <c r="G7178" i="4"/>
  <c r="G7177" i="4"/>
  <c r="G7176" i="4"/>
  <c r="G7175" i="4"/>
  <c r="G7174" i="4"/>
  <c r="G7173" i="4"/>
  <c r="G7172" i="4"/>
  <c r="G7171" i="4"/>
  <c r="G7170" i="4"/>
  <c r="G7169" i="4"/>
  <c r="G7168" i="4"/>
  <c r="G7167" i="4"/>
  <c r="G7166" i="4"/>
  <c r="G7165" i="4"/>
  <c r="G7164" i="4"/>
  <c r="G7163" i="4"/>
  <c r="G7162" i="4"/>
  <c r="G7161" i="4"/>
  <c r="G7160" i="4"/>
  <c r="G7159" i="4"/>
  <c r="G7158" i="4"/>
  <c r="G7157" i="4"/>
  <c r="G7156" i="4"/>
  <c r="G7155" i="4"/>
  <c r="G7154" i="4"/>
  <c r="G7153" i="4"/>
  <c r="G7152" i="4"/>
  <c r="G7151" i="4"/>
  <c r="G7150" i="4"/>
  <c r="G7149" i="4"/>
  <c r="G7148" i="4"/>
  <c r="G7147" i="4"/>
  <c r="G7146" i="4"/>
  <c r="G7145" i="4"/>
  <c r="G7144" i="4"/>
  <c r="G7143" i="4"/>
  <c r="G7142" i="4"/>
  <c r="G7141" i="4"/>
  <c r="G7140" i="4"/>
  <c r="G7139" i="4"/>
  <c r="G7138" i="4"/>
  <c r="G7137" i="4"/>
  <c r="G7136" i="4"/>
  <c r="G7135" i="4"/>
  <c r="G7134" i="4"/>
  <c r="G7133" i="4"/>
  <c r="G7132" i="4"/>
  <c r="G7131" i="4"/>
  <c r="G7130" i="4"/>
  <c r="G7129" i="4"/>
  <c r="G7128" i="4"/>
  <c r="G7127" i="4"/>
  <c r="G7126" i="4"/>
  <c r="G7125" i="4"/>
  <c r="G7124" i="4"/>
  <c r="G7123" i="4"/>
  <c r="G7122" i="4"/>
  <c r="G7121" i="4"/>
  <c r="G7120" i="4"/>
  <c r="G7119" i="4"/>
  <c r="G7118" i="4"/>
  <c r="G7117" i="4"/>
  <c r="G7116" i="4"/>
  <c r="G7115" i="4"/>
  <c r="G7114" i="4"/>
  <c r="G7113" i="4"/>
  <c r="G7112" i="4"/>
  <c r="G7111" i="4"/>
  <c r="G7110" i="4"/>
  <c r="G7109" i="4"/>
  <c r="G7108" i="4"/>
  <c r="G7107" i="4"/>
  <c r="G7106" i="4"/>
  <c r="G7105" i="4"/>
  <c r="G7104" i="4"/>
  <c r="G7103" i="4"/>
  <c r="G7102" i="4"/>
  <c r="G7101" i="4"/>
  <c r="G7100" i="4"/>
  <c r="G7099" i="4"/>
  <c r="G7098" i="4"/>
  <c r="G7097" i="4"/>
  <c r="G7096" i="4"/>
  <c r="G7095" i="4"/>
  <c r="G7094" i="4"/>
  <c r="G7093" i="4"/>
  <c r="G7092" i="4"/>
  <c r="G7091" i="4"/>
  <c r="G7090" i="4"/>
  <c r="G7089" i="4"/>
  <c r="G7088" i="4"/>
  <c r="G7087" i="4"/>
  <c r="G7086" i="4"/>
  <c r="G7085" i="4"/>
  <c r="G7084" i="4"/>
  <c r="G7083" i="4"/>
  <c r="G7082" i="4"/>
  <c r="G7081" i="4"/>
  <c r="G7080" i="4"/>
  <c r="G7079" i="4"/>
  <c r="G7078" i="4"/>
  <c r="G7077" i="4"/>
  <c r="G7076" i="4"/>
  <c r="G7075" i="4"/>
  <c r="G7074" i="4"/>
  <c r="G7073" i="4"/>
  <c r="G7072" i="4"/>
  <c r="G7071" i="4"/>
  <c r="G7070" i="4"/>
  <c r="G7069" i="4"/>
  <c r="G7068" i="4"/>
  <c r="G7067" i="4"/>
  <c r="G7066" i="4"/>
  <c r="G7065" i="4"/>
  <c r="G7064" i="4"/>
  <c r="G7063" i="4"/>
  <c r="G7062" i="4"/>
  <c r="G7061" i="4"/>
  <c r="G7060" i="4"/>
  <c r="G7059" i="4"/>
  <c r="G7058" i="4"/>
  <c r="G7057" i="4"/>
  <c r="G7056" i="4"/>
  <c r="G7055" i="4"/>
  <c r="G7054" i="4"/>
  <c r="G7053" i="4"/>
  <c r="G7052" i="4"/>
  <c r="G7051" i="4"/>
  <c r="G7050" i="4"/>
  <c r="G7049" i="4"/>
  <c r="G7048" i="4"/>
  <c r="G7047" i="4"/>
  <c r="G7046" i="4"/>
  <c r="G7045" i="4"/>
  <c r="G7044" i="4"/>
  <c r="G7043" i="4"/>
  <c r="G7042" i="4"/>
  <c r="G7041" i="4"/>
  <c r="G7040" i="4"/>
  <c r="G7039" i="4"/>
  <c r="G7038" i="4"/>
  <c r="G7037" i="4"/>
  <c r="G7036" i="4"/>
  <c r="G7035" i="4"/>
  <c r="G7034" i="4"/>
  <c r="G7033" i="4"/>
  <c r="G7032" i="4"/>
  <c r="G7031" i="4"/>
  <c r="G7030" i="4"/>
  <c r="G7029" i="4"/>
  <c r="G7028" i="4"/>
  <c r="G7027" i="4"/>
  <c r="G7026" i="4"/>
  <c r="G7025" i="4"/>
  <c r="G7024" i="4"/>
  <c r="G7023" i="4"/>
  <c r="G7022" i="4"/>
  <c r="G7021" i="4"/>
  <c r="G7020" i="4"/>
  <c r="G7019" i="4"/>
  <c r="G7018" i="4"/>
  <c r="G7017" i="4"/>
  <c r="G7016" i="4"/>
  <c r="G7015" i="4"/>
  <c r="G7014" i="4"/>
  <c r="G7013" i="4"/>
  <c r="G7012" i="4"/>
  <c r="G7011" i="4"/>
  <c r="G7010" i="4"/>
  <c r="G7009" i="4"/>
  <c r="G7008" i="4"/>
  <c r="G7007" i="4"/>
  <c r="G7006" i="4"/>
  <c r="G7005" i="4"/>
  <c r="G7004" i="4"/>
  <c r="G7003" i="4"/>
  <c r="G7002" i="4"/>
  <c r="G7001" i="4"/>
  <c r="G7000" i="4"/>
  <c r="G6999" i="4"/>
  <c r="G6998" i="4"/>
  <c r="G6997" i="4"/>
  <c r="G6996" i="4"/>
  <c r="G6995" i="4"/>
  <c r="G6994" i="4"/>
  <c r="G6993" i="4"/>
  <c r="G6992" i="4"/>
  <c r="G6991" i="4"/>
  <c r="G6990" i="4"/>
  <c r="G6989" i="4"/>
  <c r="G6988" i="4"/>
  <c r="G6987" i="4"/>
  <c r="G6986" i="4"/>
  <c r="G6985" i="4"/>
  <c r="G6984" i="4"/>
  <c r="G6983" i="4"/>
  <c r="G6982" i="4"/>
  <c r="G6981" i="4"/>
  <c r="G6980" i="4"/>
  <c r="G6979" i="4"/>
  <c r="G6978" i="4"/>
  <c r="G6977" i="4"/>
  <c r="G6976" i="4"/>
  <c r="G6975" i="4"/>
  <c r="G6974" i="4"/>
  <c r="G6973" i="4"/>
  <c r="G6972" i="4"/>
  <c r="G6971" i="4"/>
  <c r="G6970" i="4"/>
  <c r="G6969" i="4"/>
  <c r="G6968" i="4"/>
  <c r="G6967" i="4"/>
  <c r="G6966" i="4"/>
  <c r="G6965" i="4"/>
  <c r="G6964" i="4"/>
  <c r="G6963" i="4"/>
  <c r="G6962" i="4"/>
  <c r="G6961" i="4"/>
  <c r="G6960" i="4"/>
  <c r="G6959" i="4"/>
  <c r="G6958" i="4"/>
  <c r="G6957" i="4"/>
  <c r="G6956" i="4"/>
  <c r="G6955" i="4"/>
  <c r="G6954" i="4"/>
  <c r="G6953" i="4"/>
  <c r="G6952" i="4"/>
  <c r="G6951" i="4"/>
  <c r="G6950" i="4"/>
  <c r="G6949" i="4"/>
  <c r="G6948" i="4"/>
  <c r="G6947" i="4"/>
  <c r="G6946" i="4"/>
  <c r="G6945" i="4"/>
  <c r="G6944" i="4"/>
  <c r="G6943" i="4"/>
  <c r="G6942" i="4"/>
  <c r="G6941" i="4"/>
  <c r="G6940" i="4"/>
  <c r="G6939" i="4"/>
  <c r="G6938" i="4"/>
  <c r="G6937" i="4"/>
  <c r="G6936" i="4"/>
  <c r="G6935" i="4"/>
  <c r="G6934" i="4"/>
  <c r="G6933" i="4"/>
  <c r="G6932" i="4"/>
  <c r="G6931" i="4"/>
  <c r="G6930" i="4"/>
  <c r="G6929" i="4"/>
  <c r="G6928" i="4"/>
  <c r="G6927" i="4"/>
  <c r="G6926" i="4"/>
  <c r="G6925" i="4"/>
  <c r="G6924" i="4"/>
  <c r="G6923" i="4"/>
  <c r="G6922" i="4"/>
  <c r="G6921" i="4"/>
  <c r="G6920" i="4"/>
  <c r="G6919" i="4"/>
  <c r="G6918" i="4"/>
  <c r="G6917" i="4"/>
  <c r="G6916" i="4"/>
  <c r="G6915" i="4"/>
  <c r="G6914" i="4"/>
  <c r="G6913" i="4"/>
  <c r="G6912" i="4"/>
  <c r="G6911" i="4"/>
  <c r="G6910" i="4"/>
  <c r="G6909" i="4"/>
  <c r="G6908" i="4"/>
  <c r="G6907" i="4"/>
  <c r="G6906" i="4"/>
  <c r="G6905" i="4"/>
  <c r="G6904" i="4"/>
  <c r="G6903" i="4"/>
  <c r="G6902" i="4"/>
  <c r="G6901" i="4"/>
  <c r="G6900" i="4"/>
  <c r="G6899" i="4"/>
  <c r="G6898" i="4"/>
  <c r="G6897" i="4"/>
  <c r="G6896" i="4"/>
  <c r="G6895" i="4"/>
  <c r="G6894" i="4"/>
  <c r="G6893" i="4"/>
  <c r="G6892" i="4"/>
  <c r="G6891" i="4"/>
  <c r="G6890" i="4"/>
  <c r="G6889" i="4"/>
  <c r="G6888" i="4"/>
  <c r="G6887" i="4"/>
  <c r="G6886" i="4"/>
  <c r="G6885" i="4"/>
  <c r="G6884" i="4"/>
  <c r="G6883" i="4"/>
  <c r="G6882" i="4"/>
  <c r="G6881" i="4"/>
  <c r="G6880" i="4"/>
  <c r="G6879" i="4"/>
  <c r="G6878" i="4"/>
  <c r="G6877" i="4"/>
  <c r="G6876" i="4"/>
  <c r="G6875" i="4"/>
  <c r="G6874" i="4"/>
  <c r="G6873" i="4"/>
  <c r="G6872" i="4"/>
  <c r="G6871" i="4"/>
  <c r="G6870" i="4"/>
  <c r="G6869" i="4"/>
  <c r="G6868" i="4"/>
  <c r="G6867" i="4"/>
  <c r="G6866" i="4"/>
  <c r="G6865" i="4"/>
  <c r="G6864" i="4"/>
  <c r="G6863" i="4"/>
  <c r="G6862" i="4"/>
  <c r="G6861" i="4"/>
  <c r="G6860" i="4"/>
  <c r="G6859" i="4"/>
  <c r="G6858" i="4"/>
  <c r="G6857" i="4"/>
  <c r="G6856" i="4"/>
  <c r="G6855" i="4"/>
  <c r="G6854" i="4"/>
  <c r="G6853" i="4"/>
  <c r="G6852" i="4"/>
  <c r="G6851" i="4"/>
  <c r="G6850" i="4"/>
  <c r="G6849" i="4"/>
  <c r="G6848" i="4"/>
  <c r="G6847" i="4"/>
  <c r="G6846" i="4"/>
  <c r="G6845" i="4"/>
  <c r="G6844" i="4"/>
  <c r="G6843" i="4"/>
  <c r="G6842" i="4"/>
  <c r="G6841" i="4"/>
  <c r="G6840" i="4"/>
  <c r="G6839" i="4"/>
  <c r="G6838" i="4"/>
  <c r="G6837" i="4"/>
  <c r="G6836" i="4"/>
  <c r="G6835" i="4"/>
  <c r="G6834" i="4"/>
  <c r="G6833" i="4"/>
  <c r="G6832" i="4"/>
  <c r="G6831" i="4"/>
  <c r="G6830" i="4"/>
  <c r="G6829" i="4"/>
  <c r="G6828" i="4"/>
  <c r="G6827" i="4"/>
  <c r="G6826" i="4"/>
  <c r="G6825" i="4"/>
  <c r="G6824" i="4"/>
  <c r="G6823" i="4"/>
  <c r="G6822" i="4"/>
  <c r="G6821" i="4"/>
  <c r="G6820" i="4"/>
  <c r="G6819" i="4"/>
  <c r="G6818" i="4"/>
  <c r="G6817" i="4"/>
  <c r="G6816" i="4"/>
  <c r="G6815" i="4"/>
  <c r="G6814" i="4"/>
  <c r="G6813" i="4"/>
  <c r="G6812" i="4"/>
  <c r="G6811" i="4"/>
  <c r="G6810" i="4"/>
  <c r="G6809" i="4"/>
  <c r="G6808" i="4"/>
  <c r="G6807" i="4"/>
  <c r="G6806" i="4"/>
  <c r="G6805" i="4"/>
  <c r="G6804" i="4"/>
  <c r="G6803" i="4"/>
  <c r="G6802" i="4"/>
  <c r="G6801" i="4"/>
  <c r="G6800" i="4"/>
  <c r="G6799" i="4"/>
  <c r="G6798" i="4"/>
  <c r="G6797" i="4"/>
  <c r="G6796" i="4"/>
  <c r="G6795" i="4"/>
  <c r="G6794" i="4"/>
  <c r="G6793" i="4"/>
  <c r="G6792" i="4"/>
  <c r="G6791" i="4"/>
  <c r="G6790" i="4"/>
  <c r="G6789" i="4"/>
  <c r="G6788" i="4"/>
  <c r="G6787" i="4"/>
  <c r="G6786" i="4"/>
  <c r="G6785" i="4"/>
  <c r="G6784" i="4"/>
  <c r="G6783" i="4"/>
  <c r="G6782" i="4"/>
  <c r="G6781" i="4"/>
  <c r="G6780" i="4"/>
  <c r="G6779" i="4"/>
  <c r="G6778" i="4"/>
  <c r="G6777" i="4"/>
  <c r="G6776" i="4"/>
  <c r="G6775" i="4"/>
  <c r="G6774" i="4"/>
  <c r="G6773" i="4"/>
  <c r="G6772" i="4"/>
  <c r="G6771" i="4"/>
  <c r="G6770" i="4"/>
  <c r="G6769" i="4"/>
  <c r="G6768" i="4"/>
  <c r="G6767" i="4"/>
  <c r="G6766" i="4"/>
  <c r="G6765" i="4"/>
  <c r="G6764" i="4"/>
  <c r="G6763" i="4"/>
  <c r="G6762" i="4"/>
  <c r="G6761" i="4"/>
  <c r="G6760" i="4"/>
  <c r="G6759" i="4"/>
  <c r="G6758" i="4"/>
  <c r="G6757" i="4"/>
  <c r="G6756" i="4"/>
  <c r="G6755" i="4"/>
  <c r="G6754" i="4"/>
  <c r="G6753" i="4"/>
  <c r="G6752" i="4"/>
  <c r="G6751" i="4"/>
  <c r="G6750" i="4"/>
  <c r="G6749" i="4"/>
  <c r="G6748" i="4"/>
  <c r="G6747" i="4"/>
  <c r="G6746" i="4"/>
  <c r="G6745" i="4"/>
  <c r="G6744" i="4"/>
  <c r="G6743" i="4"/>
  <c r="G6742" i="4"/>
  <c r="G6741" i="4"/>
  <c r="G6740" i="4"/>
  <c r="G6739" i="4"/>
  <c r="G6738" i="4"/>
  <c r="G6737" i="4"/>
  <c r="G6736" i="4"/>
  <c r="G6735" i="4"/>
  <c r="G6734" i="4"/>
  <c r="G6733" i="4"/>
  <c r="G6732" i="4"/>
  <c r="G6731" i="4"/>
  <c r="G6730" i="4"/>
  <c r="G6729" i="4"/>
  <c r="G6728" i="4"/>
  <c r="G6727" i="4"/>
  <c r="G6726" i="4"/>
  <c r="G6725" i="4"/>
  <c r="G6724" i="4"/>
  <c r="G6723" i="4"/>
  <c r="G6722" i="4"/>
  <c r="G6721" i="4"/>
  <c r="G6720" i="4"/>
  <c r="G6719" i="4"/>
  <c r="G6718" i="4"/>
  <c r="G6717" i="4"/>
  <c r="G6716" i="4"/>
  <c r="G6715" i="4"/>
  <c r="G6714" i="4"/>
  <c r="G6713" i="4"/>
  <c r="G6712" i="4"/>
  <c r="G6711" i="4"/>
  <c r="G6710" i="4"/>
  <c r="G6709" i="4"/>
  <c r="G6708" i="4"/>
  <c r="G6707" i="4"/>
  <c r="G6706" i="4"/>
  <c r="G6705" i="4"/>
  <c r="G6704" i="4"/>
  <c r="G6703" i="4"/>
  <c r="G6702" i="4"/>
  <c r="G6701" i="4"/>
  <c r="G6700" i="4"/>
  <c r="G6699" i="4"/>
  <c r="G6698" i="4"/>
  <c r="G6697" i="4"/>
  <c r="G6696" i="4"/>
  <c r="G6695" i="4"/>
  <c r="G6694" i="4"/>
  <c r="G6693" i="4"/>
  <c r="G6692" i="4"/>
  <c r="G6691" i="4"/>
  <c r="G6690" i="4"/>
  <c r="G6689" i="4"/>
  <c r="G6688" i="4"/>
  <c r="G6687" i="4"/>
  <c r="G6686" i="4"/>
  <c r="G6685" i="4"/>
  <c r="G6684" i="4"/>
  <c r="G6683" i="4"/>
  <c r="G6682" i="4"/>
  <c r="G6681" i="4"/>
  <c r="G6680" i="4"/>
  <c r="G6679" i="4"/>
  <c r="G6678" i="4"/>
  <c r="G6677" i="4"/>
  <c r="G6676" i="4"/>
  <c r="G6675" i="4"/>
  <c r="G6674" i="4"/>
  <c r="G6673" i="4"/>
  <c r="G6672" i="4"/>
  <c r="G6671" i="4"/>
  <c r="G6670" i="4"/>
  <c r="G6669" i="4"/>
  <c r="G6668" i="4"/>
  <c r="G6667" i="4"/>
  <c r="G6666" i="4"/>
  <c r="G6665" i="4"/>
  <c r="G6664" i="4"/>
  <c r="G6663" i="4"/>
  <c r="G6662" i="4"/>
  <c r="G6661" i="4"/>
  <c r="G6660" i="4"/>
  <c r="G6659" i="4"/>
  <c r="G6658" i="4"/>
  <c r="G6657" i="4"/>
  <c r="G6656" i="4"/>
  <c r="G6655" i="4"/>
  <c r="G6654" i="4"/>
  <c r="G6653" i="4"/>
  <c r="G6652" i="4"/>
  <c r="G6651" i="4"/>
  <c r="G6650" i="4"/>
  <c r="G6649" i="4"/>
  <c r="G6648" i="4"/>
  <c r="G6647" i="4"/>
  <c r="G6646" i="4"/>
  <c r="G6645" i="4"/>
  <c r="G6644" i="4"/>
  <c r="G6643" i="4"/>
  <c r="G6642" i="4"/>
  <c r="G6641" i="4"/>
  <c r="G6640" i="4"/>
  <c r="G6639" i="4"/>
  <c r="G6638" i="4"/>
  <c r="G6637" i="4"/>
  <c r="G6636" i="4"/>
  <c r="G6635" i="4"/>
  <c r="G6634" i="4"/>
  <c r="G6633" i="4"/>
  <c r="G6632" i="4"/>
  <c r="G6631" i="4"/>
  <c r="G6630" i="4"/>
  <c r="G6629" i="4"/>
  <c r="G6628" i="4"/>
  <c r="G6627" i="4"/>
  <c r="G6626" i="4"/>
  <c r="G6625" i="4"/>
  <c r="G6624" i="4"/>
  <c r="G6623" i="4"/>
  <c r="G6622" i="4"/>
  <c r="G6621" i="4"/>
  <c r="G6620" i="4"/>
  <c r="G6619" i="4"/>
  <c r="G6618" i="4"/>
  <c r="G6617" i="4"/>
  <c r="G6616" i="4"/>
  <c r="G6615" i="4"/>
  <c r="G6614" i="4"/>
  <c r="G6613" i="4"/>
  <c r="G6612" i="4"/>
  <c r="G6611" i="4"/>
  <c r="G6610" i="4"/>
  <c r="G6609" i="4"/>
  <c r="G6608" i="4"/>
  <c r="G6607" i="4"/>
  <c r="G6606" i="4"/>
  <c r="G6605" i="4"/>
  <c r="G6604" i="4"/>
  <c r="G6603" i="4"/>
  <c r="G6602" i="4"/>
  <c r="G6601" i="4"/>
  <c r="G6600" i="4"/>
  <c r="G6599" i="4"/>
  <c r="G6598" i="4"/>
  <c r="G6597" i="4"/>
  <c r="G6596" i="4"/>
  <c r="G6595" i="4"/>
  <c r="G6594" i="4"/>
  <c r="G6593" i="4"/>
  <c r="G6592" i="4"/>
  <c r="G6591" i="4"/>
  <c r="G6590" i="4"/>
  <c r="G6589" i="4"/>
  <c r="G6588" i="4"/>
  <c r="G6587" i="4"/>
  <c r="G6586" i="4"/>
  <c r="G6585" i="4"/>
  <c r="G6584" i="4"/>
  <c r="G6583" i="4"/>
  <c r="G6582" i="4"/>
  <c r="G6581" i="4"/>
  <c r="G6580" i="4"/>
  <c r="G6579" i="4"/>
  <c r="G6578" i="4"/>
  <c r="G6577" i="4"/>
  <c r="G6576" i="4"/>
  <c r="G6575" i="4"/>
  <c r="G6574" i="4"/>
  <c r="G6573" i="4"/>
  <c r="G6572" i="4"/>
  <c r="G6571" i="4"/>
  <c r="G6570" i="4"/>
  <c r="G6569" i="4"/>
  <c r="G6568" i="4"/>
  <c r="G6567" i="4"/>
  <c r="G6566" i="4"/>
  <c r="G6565" i="4"/>
  <c r="G6564" i="4"/>
  <c r="G6563" i="4"/>
  <c r="G6562" i="4"/>
  <c r="G6561" i="4"/>
  <c r="G6560" i="4"/>
  <c r="G6559" i="4"/>
  <c r="G6558" i="4"/>
  <c r="G6557" i="4"/>
  <c r="G6556" i="4"/>
  <c r="G6555" i="4"/>
  <c r="G6554" i="4"/>
  <c r="G6553" i="4"/>
  <c r="G6552" i="4"/>
  <c r="G6551" i="4"/>
  <c r="G6550" i="4"/>
  <c r="G6549" i="4"/>
  <c r="G6548" i="4"/>
  <c r="G6547" i="4"/>
  <c r="G6546" i="4"/>
  <c r="G6545" i="4"/>
  <c r="G6544" i="4"/>
  <c r="G6543" i="4"/>
  <c r="G6542" i="4"/>
  <c r="G6541" i="4"/>
  <c r="G6540" i="4"/>
  <c r="G6539" i="4"/>
  <c r="G6538" i="4"/>
  <c r="G6537" i="4"/>
  <c r="G6536" i="4"/>
  <c r="G6535" i="4"/>
  <c r="G6534" i="4"/>
  <c r="G6533" i="4"/>
  <c r="G6532" i="4"/>
  <c r="G6531" i="4"/>
  <c r="G6530" i="4"/>
  <c r="G6529" i="4"/>
  <c r="G6528" i="4"/>
  <c r="G6527" i="4"/>
  <c r="G6526" i="4"/>
  <c r="G6525" i="4"/>
  <c r="G6524" i="4"/>
  <c r="G6523" i="4"/>
  <c r="G6522" i="4"/>
  <c r="G6521" i="4"/>
  <c r="G6520" i="4"/>
  <c r="G6519" i="4"/>
  <c r="G6518" i="4"/>
  <c r="G6517" i="4"/>
  <c r="G6516" i="4"/>
  <c r="G6515" i="4"/>
  <c r="G6514" i="4"/>
  <c r="G6513" i="4"/>
  <c r="G6512" i="4"/>
  <c r="G6511" i="4"/>
  <c r="G6510" i="4"/>
  <c r="G6509" i="4"/>
  <c r="G6508" i="4"/>
  <c r="G6507" i="4"/>
  <c r="G6506" i="4"/>
  <c r="G6505" i="4"/>
  <c r="G6504" i="4"/>
  <c r="G6503" i="4"/>
  <c r="G6502" i="4"/>
  <c r="G6501" i="4"/>
  <c r="G6500" i="4"/>
  <c r="G6499" i="4"/>
  <c r="G6498" i="4"/>
  <c r="G6497" i="4"/>
  <c r="G6496" i="4"/>
  <c r="G6495" i="4"/>
  <c r="G6494" i="4"/>
  <c r="G6493" i="4"/>
  <c r="G6492" i="4"/>
  <c r="G6491" i="4"/>
  <c r="G6490" i="4"/>
  <c r="G6489" i="4"/>
  <c r="G6488" i="4"/>
  <c r="G6487" i="4"/>
  <c r="G6486" i="4"/>
  <c r="G6485" i="4"/>
  <c r="G6484" i="4"/>
  <c r="G6483" i="4"/>
  <c r="G6482" i="4"/>
  <c r="G6481" i="4"/>
  <c r="G6480" i="4"/>
  <c r="G6479" i="4"/>
  <c r="G6478" i="4"/>
  <c r="G6477" i="4"/>
  <c r="G6476" i="4"/>
  <c r="G6475" i="4"/>
  <c r="G6474" i="4"/>
  <c r="G6473" i="4"/>
  <c r="G6472" i="4"/>
  <c r="G6471" i="4"/>
  <c r="G6470" i="4"/>
  <c r="G6469" i="4"/>
  <c r="G6468" i="4"/>
  <c r="G6467" i="4"/>
  <c r="G6466" i="4"/>
  <c r="G6465" i="4"/>
  <c r="G6464" i="4"/>
  <c r="G6463" i="4"/>
  <c r="G6462" i="4"/>
  <c r="G6461" i="4"/>
  <c r="G6460" i="4"/>
  <c r="G6459" i="4"/>
  <c r="G6458" i="4"/>
  <c r="G6457" i="4"/>
  <c r="G6456" i="4"/>
  <c r="G6455" i="4"/>
  <c r="G6454" i="4"/>
  <c r="G6453" i="4"/>
  <c r="G6452" i="4"/>
  <c r="G6451" i="4"/>
  <c r="G6450" i="4"/>
  <c r="G6449" i="4"/>
  <c r="G6448" i="4"/>
  <c r="G6447" i="4"/>
  <c r="G6446" i="4"/>
  <c r="G6445" i="4"/>
  <c r="G6444" i="4"/>
  <c r="G6443" i="4"/>
  <c r="G6442" i="4"/>
  <c r="G6441" i="4"/>
  <c r="G6440" i="4"/>
  <c r="G6439" i="4"/>
  <c r="G6438" i="4"/>
  <c r="G6437" i="4"/>
  <c r="G6436" i="4"/>
  <c r="G6435" i="4"/>
  <c r="G6434" i="4"/>
  <c r="G6433" i="4"/>
  <c r="G6432" i="4"/>
  <c r="G6431" i="4"/>
  <c r="G6430" i="4"/>
  <c r="G6429" i="4"/>
  <c r="G6428" i="4"/>
  <c r="G6427" i="4"/>
  <c r="G6426" i="4"/>
  <c r="G6425" i="4"/>
  <c r="G6424" i="4"/>
  <c r="G6423" i="4"/>
  <c r="G6422" i="4"/>
  <c r="G6421" i="4"/>
  <c r="G6420" i="4"/>
  <c r="G6419" i="4"/>
  <c r="G6418" i="4"/>
  <c r="G6417" i="4"/>
  <c r="G6416" i="4"/>
  <c r="G6415" i="4"/>
  <c r="G6414" i="4"/>
  <c r="G6413" i="4"/>
  <c r="G6412" i="4"/>
  <c r="G6411" i="4"/>
  <c r="G6410" i="4"/>
  <c r="G6409" i="4"/>
  <c r="G6408" i="4"/>
  <c r="G6407" i="4"/>
  <c r="G6406" i="4"/>
  <c r="G6405" i="4"/>
  <c r="G6404" i="4"/>
  <c r="G6403" i="4"/>
  <c r="G6402" i="4"/>
  <c r="G6401" i="4"/>
  <c r="G6400" i="4"/>
  <c r="G6399" i="4"/>
  <c r="G6398" i="4"/>
  <c r="G6397" i="4"/>
  <c r="G6396" i="4"/>
  <c r="G6395" i="4"/>
  <c r="G6394" i="4"/>
  <c r="G6393" i="4"/>
  <c r="G6392" i="4"/>
  <c r="G6391" i="4"/>
  <c r="G6390" i="4"/>
  <c r="G6389" i="4"/>
  <c r="G6388" i="4"/>
  <c r="G6387" i="4"/>
  <c r="G6386" i="4"/>
  <c r="G6385" i="4"/>
  <c r="G6384" i="4"/>
  <c r="G6383" i="4"/>
  <c r="G6382" i="4"/>
  <c r="G6381" i="4"/>
  <c r="G6380" i="4"/>
  <c r="G6379" i="4"/>
  <c r="G6378" i="4"/>
  <c r="G6377" i="4"/>
  <c r="G6376" i="4"/>
  <c r="G6375" i="4"/>
  <c r="G6374" i="4"/>
  <c r="G6373" i="4"/>
  <c r="G6372" i="4"/>
  <c r="G6371" i="4"/>
  <c r="G6370" i="4"/>
  <c r="G6369" i="4"/>
  <c r="G6368" i="4"/>
  <c r="G6367" i="4"/>
  <c r="G6366" i="4"/>
  <c r="G6365" i="4"/>
  <c r="G6364" i="4"/>
  <c r="G6363" i="4"/>
  <c r="G6362" i="4"/>
  <c r="G6361" i="4"/>
  <c r="G6360" i="4"/>
  <c r="G6359" i="4"/>
  <c r="G6358" i="4"/>
  <c r="G6357" i="4"/>
  <c r="G6356" i="4"/>
  <c r="G6355" i="4"/>
  <c r="G6354" i="4"/>
  <c r="G6353" i="4"/>
  <c r="G6352" i="4"/>
  <c r="G6351" i="4"/>
  <c r="G6350" i="4"/>
  <c r="G6349" i="4"/>
  <c r="G6348" i="4"/>
  <c r="G6347" i="4"/>
  <c r="G6346" i="4"/>
  <c r="G6345" i="4"/>
  <c r="G6344" i="4"/>
  <c r="G6343" i="4"/>
  <c r="G6342" i="4"/>
  <c r="G6341" i="4"/>
  <c r="G6340" i="4"/>
  <c r="G6339" i="4"/>
  <c r="G6338" i="4"/>
  <c r="G6337" i="4"/>
  <c r="G6336" i="4"/>
  <c r="G6335" i="4"/>
  <c r="G6334" i="4"/>
  <c r="G6333" i="4"/>
  <c r="G6332" i="4"/>
  <c r="G6331" i="4"/>
  <c r="G6330" i="4"/>
  <c r="G6329" i="4"/>
  <c r="G6328" i="4"/>
  <c r="G6327" i="4"/>
  <c r="G6326" i="4"/>
  <c r="G6325" i="4"/>
  <c r="G6324" i="4"/>
  <c r="G6323" i="4"/>
  <c r="G6322" i="4"/>
  <c r="G6321" i="4"/>
  <c r="G6320" i="4"/>
  <c r="G6319" i="4"/>
  <c r="G6318" i="4"/>
  <c r="G6317" i="4"/>
  <c r="G6316" i="4"/>
  <c r="G6315" i="4"/>
  <c r="G6314" i="4"/>
  <c r="G6313" i="4"/>
  <c r="G6312" i="4"/>
  <c r="G6311" i="4"/>
  <c r="G6310" i="4"/>
  <c r="G6309" i="4"/>
  <c r="G6308" i="4"/>
  <c r="G6307" i="4"/>
  <c r="G6306" i="4"/>
  <c r="G6305" i="4"/>
  <c r="G6304" i="4"/>
  <c r="G6303" i="4"/>
  <c r="G6302" i="4"/>
  <c r="G6301" i="4"/>
  <c r="G6300" i="4"/>
  <c r="G6299" i="4"/>
  <c r="G6298" i="4"/>
  <c r="G6297" i="4"/>
  <c r="G6296" i="4"/>
  <c r="G6295" i="4"/>
  <c r="G6294" i="4"/>
  <c r="G6293" i="4"/>
  <c r="G6292" i="4"/>
  <c r="G6291" i="4"/>
  <c r="G6290" i="4"/>
  <c r="G6289" i="4"/>
  <c r="G6288" i="4"/>
  <c r="G6287" i="4"/>
  <c r="G6286" i="4"/>
  <c r="G6285" i="4"/>
  <c r="G6284" i="4"/>
  <c r="G6283" i="4"/>
  <c r="G6282" i="4"/>
  <c r="G6281" i="4"/>
  <c r="G6280" i="4"/>
  <c r="G6279" i="4"/>
  <c r="G6278" i="4"/>
  <c r="G6277" i="4"/>
  <c r="G6276" i="4"/>
  <c r="G6275" i="4"/>
  <c r="G6274" i="4"/>
  <c r="G6273" i="4"/>
  <c r="G6272" i="4"/>
  <c r="G6271" i="4"/>
  <c r="G6270" i="4"/>
  <c r="G6269" i="4"/>
  <c r="G6268" i="4"/>
  <c r="G6267" i="4"/>
  <c r="G6266" i="4"/>
  <c r="G6265" i="4"/>
  <c r="G6264" i="4"/>
  <c r="G6263" i="4"/>
  <c r="G6262" i="4"/>
  <c r="G6261" i="4"/>
  <c r="G6260" i="4"/>
  <c r="G6259" i="4"/>
  <c r="G6258" i="4"/>
  <c r="G6257" i="4"/>
  <c r="G6256" i="4"/>
  <c r="G6255" i="4"/>
  <c r="G6254" i="4"/>
  <c r="G6253" i="4"/>
  <c r="G6252" i="4"/>
  <c r="G6251" i="4"/>
  <c r="G6250" i="4"/>
  <c r="G6249" i="4"/>
  <c r="G6248" i="4"/>
  <c r="G6247" i="4"/>
  <c r="G6246" i="4"/>
  <c r="G6245" i="4"/>
  <c r="G6244" i="4"/>
  <c r="G6243" i="4"/>
  <c r="G6242" i="4"/>
  <c r="G6241" i="4"/>
  <c r="G6240" i="4"/>
  <c r="G6239" i="4"/>
  <c r="G6238" i="4"/>
  <c r="G6237" i="4"/>
  <c r="G6236" i="4"/>
  <c r="G6235" i="4"/>
  <c r="G6234" i="4"/>
  <c r="G6233" i="4"/>
  <c r="G6232" i="4"/>
  <c r="G6231" i="4"/>
  <c r="G6230" i="4"/>
  <c r="G6229" i="4"/>
  <c r="G6228" i="4"/>
  <c r="G6227" i="4"/>
  <c r="G6226" i="4"/>
  <c r="G6225" i="4"/>
  <c r="G6224" i="4"/>
  <c r="G6223" i="4"/>
  <c r="G6222" i="4"/>
  <c r="G6221" i="4"/>
  <c r="G6220" i="4"/>
  <c r="G6219" i="4"/>
  <c r="G6218" i="4"/>
  <c r="G6217" i="4"/>
  <c r="G6216" i="4"/>
  <c r="G6215" i="4"/>
  <c r="G6214" i="4"/>
  <c r="G6213" i="4"/>
  <c r="G6212" i="4"/>
  <c r="G6211" i="4"/>
  <c r="G6210" i="4"/>
  <c r="G6209" i="4"/>
  <c r="G6208" i="4"/>
  <c r="G6207" i="4"/>
  <c r="G6206" i="4"/>
  <c r="G6205" i="4"/>
  <c r="G6204" i="4"/>
  <c r="G6203" i="4"/>
  <c r="G6202" i="4"/>
  <c r="G6201" i="4"/>
  <c r="G6200" i="4"/>
  <c r="G6199" i="4"/>
  <c r="G6198" i="4"/>
  <c r="G6197" i="4"/>
  <c r="G6196" i="4"/>
  <c r="G6195" i="4"/>
  <c r="G6194" i="4"/>
  <c r="G6193" i="4"/>
  <c r="G6192" i="4"/>
  <c r="G6191" i="4"/>
  <c r="G6190" i="4"/>
  <c r="G6189" i="4"/>
  <c r="G6188" i="4"/>
  <c r="G6187" i="4"/>
  <c r="G6186" i="4"/>
  <c r="G6185" i="4"/>
  <c r="G6184" i="4"/>
  <c r="G6183" i="4"/>
  <c r="G6182" i="4"/>
  <c r="G6181" i="4"/>
  <c r="G6180" i="4"/>
  <c r="G6179" i="4"/>
  <c r="G6178" i="4"/>
  <c r="G6177" i="4"/>
  <c r="G6176" i="4"/>
  <c r="G6175" i="4"/>
  <c r="G6174" i="4"/>
  <c r="G6173" i="4"/>
  <c r="G6172" i="4"/>
  <c r="G6171" i="4"/>
  <c r="G6170" i="4"/>
  <c r="G6169" i="4"/>
  <c r="G6168" i="4"/>
  <c r="G6167" i="4"/>
  <c r="G6166" i="4"/>
  <c r="G6165" i="4"/>
  <c r="G6164" i="4"/>
  <c r="G6163" i="4"/>
  <c r="G6162" i="4"/>
  <c r="G6161" i="4"/>
  <c r="G6160" i="4"/>
  <c r="G6159" i="4"/>
  <c r="G6158" i="4"/>
  <c r="G6157" i="4"/>
  <c r="G6156" i="4"/>
  <c r="G6155" i="4"/>
  <c r="G6154" i="4"/>
  <c r="G6153" i="4"/>
  <c r="G6152" i="4"/>
  <c r="G6151" i="4"/>
  <c r="G6150" i="4"/>
  <c r="G6149" i="4"/>
  <c r="G6148" i="4"/>
  <c r="G6147" i="4"/>
  <c r="G6146" i="4"/>
  <c r="G6145" i="4"/>
  <c r="G6144" i="4"/>
  <c r="G6143" i="4"/>
  <c r="G6142" i="4"/>
  <c r="G6141" i="4"/>
  <c r="G6140" i="4"/>
  <c r="G6139" i="4"/>
  <c r="G6138" i="4"/>
  <c r="G6137" i="4"/>
  <c r="G6136" i="4"/>
  <c r="G6135" i="4"/>
  <c r="G6134" i="4"/>
  <c r="G6133" i="4"/>
  <c r="G6132" i="4"/>
  <c r="G6131" i="4"/>
  <c r="G6130" i="4"/>
  <c r="G6129" i="4"/>
  <c r="G6128" i="4"/>
  <c r="G6127" i="4"/>
  <c r="G6126" i="4"/>
  <c r="G6125" i="4"/>
  <c r="G6124" i="4"/>
  <c r="G6123" i="4"/>
  <c r="G6122" i="4"/>
  <c r="G6121" i="4"/>
  <c r="G6120" i="4"/>
  <c r="G6119" i="4"/>
  <c r="G6118" i="4"/>
  <c r="G6117" i="4"/>
  <c r="G6116" i="4"/>
  <c r="G6115" i="4"/>
  <c r="G6114" i="4"/>
  <c r="G6113" i="4"/>
  <c r="G6112" i="4"/>
  <c r="G6111" i="4"/>
  <c r="G6110" i="4"/>
  <c r="G6109" i="4"/>
  <c r="G6108" i="4"/>
  <c r="G6107" i="4"/>
  <c r="G6106" i="4"/>
  <c r="G6105" i="4"/>
  <c r="G6104" i="4"/>
  <c r="G6103" i="4"/>
  <c r="G6102" i="4"/>
  <c r="G6101" i="4"/>
  <c r="G6100" i="4"/>
  <c r="G6099" i="4"/>
  <c r="G6098" i="4"/>
  <c r="G6097" i="4"/>
  <c r="G6096" i="4"/>
  <c r="G6095" i="4"/>
  <c r="G6094" i="4"/>
  <c r="G6093" i="4"/>
  <c r="G6092" i="4"/>
  <c r="G6091" i="4"/>
  <c r="G6090" i="4"/>
  <c r="G6089" i="4"/>
  <c r="G6088" i="4"/>
  <c r="G6087" i="4"/>
  <c r="G6086" i="4"/>
  <c r="G6085" i="4"/>
  <c r="G6084" i="4"/>
  <c r="G6083" i="4"/>
  <c r="G6082" i="4"/>
  <c r="G6081" i="4"/>
  <c r="G6080" i="4"/>
  <c r="G6079" i="4"/>
  <c r="G6078" i="4"/>
  <c r="G6077" i="4"/>
  <c r="G6076" i="4"/>
  <c r="G6075" i="4"/>
  <c r="G6074" i="4"/>
  <c r="G6073" i="4"/>
  <c r="G6072" i="4"/>
  <c r="G6071" i="4"/>
  <c r="G6070" i="4"/>
  <c r="G6069" i="4"/>
  <c r="G6068" i="4"/>
  <c r="G6067" i="4"/>
  <c r="G6066" i="4"/>
  <c r="G6065" i="4"/>
  <c r="G6064" i="4"/>
  <c r="G6063" i="4"/>
  <c r="G6062" i="4"/>
  <c r="G6061" i="4"/>
  <c r="G6060" i="4"/>
  <c r="G6059" i="4"/>
  <c r="G6058" i="4"/>
  <c r="G6057" i="4"/>
  <c r="G6056" i="4"/>
  <c r="G6055" i="4"/>
  <c r="G6054" i="4"/>
  <c r="G6053" i="4"/>
  <c r="G6052" i="4"/>
  <c r="G6051" i="4"/>
  <c r="G6050" i="4"/>
  <c r="G6049" i="4"/>
  <c r="G6048" i="4"/>
  <c r="G6047" i="4"/>
  <c r="G6046" i="4"/>
  <c r="G6045" i="4"/>
  <c r="G6044" i="4"/>
  <c r="G6043" i="4"/>
  <c r="G6042" i="4"/>
  <c r="G6041" i="4"/>
  <c r="G6040" i="4"/>
  <c r="G6039" i="4"/>
  <c r="G6038" i="4"/>
  <c r="G6037" i="4"/>
  <c r="G6036" i="4"/>
  <c r="G6035" i="4"/>
  <c r="G6034" i="4"/>
  <c r="G6033" i="4"/>
  <c r="G6032" i="4"/>
  <c r="G6031" i="4"/>
  <c r="G6030" i="4"/>
  <c r="G6029" i="4"/>
  <c r="G6028" i="4"/>
  <c r="G6027" i="4"/>
  <c r="G6026" i="4"/>
  <c r="G6025" i="4"/>
  <c r="G6024" i="4"/>
  <c r="G6023" i="4"/>
  <c r="G6022" i="4"/>
  <c r="G6021" i="4"/>
  <c r="G6020" i="4"/>
  <c r="G6019" i="4"/>
  <c r="G6018" i="4"/>
  <c r="G6017" i="4"/>
  <c r="G6016" i="4"/>
  <c r="G6015" i="4"/>
  <c r="G6014" i="4"/>
  <c r="G6013" i="4"/>
  <c r="G6012" i="4"/>
  <c r="G6011" i="4"/>
  <c r="G6010" i="4"/>
  <c r="G6009" i="4"/>
  <c r="G6008" i="4"/>
  <c r="G6007" i="4"/>
  <c r="G6006" i="4"/>
  <c r="G6005" i="4"/>
  <c r="G6004" i="4"/>
  <c r="G6003" i="4"/>
  <c r="G6002" i="4"/>
  <c r="G6001" i="4"/>
  <c r="G6000" i="4"/>
  <c r="G5999" i="4"/>
  <c r="G5998" i="4"/>
  <c r="G5997" i="4"/>
  <c r="G5996" i="4"/>
  <c r="G5995" i="4"/>
  <c r="G5994" i="4"/>
  <c r="G5993" i="4"/>
  <c r="G5992" i="4"/>
  <c r="G5991" i="4"/>
  <c r="G5990" i="4"/>
  <c r="G5989" i="4"/>
  <c r="G5988" i="4"/>
  <c r="G5987" i="4"/>
  <c r="G5986" i="4"/>
  <c r="G5985" i="4"/>
  <c r="G5984" i="4"/>
  <c r="G5983" i="4"/>
  <c r="G5982" i="4"/>
  <c r="G5981" i="4"/>
  <c r="G5980" i="4"/>
  <c r="G5979" i="4"/>
  <c r="G5978" i="4"/>
  <c r="G5977" i="4"/>
  <c r="G5976" i="4"/>
  <c r="G5975" i="4"/>
  <c r="G5974" i="4"/>
  <c r="G5973" i="4"/>
  <c r="G5972" i="4"/>
  <c r="G5971" i="4"/>
  <c r="G5970" i="4"/>
  <c r="G5969" i="4"/>
  <c r="G5968" i="4"/>
  <c r="G5967" i="4"/>
  <c r="G5966" i="4"/>
  <c r="G5965" i="4"/>
  <c r="G5964" i="4"/>
  <c r="G5963" i="4"/>
  <c r="G5962" i="4"/>
  <c r="G5961" i="4"/>
  <c r="G5960" i="4"/>
  <c r="G5959" i="4"/>
  <c r="G5958" i="4"/>
  <c r="G5957" i="4"/>
  <c r="G5956" i="4"/>
  <c r="G5955" i="4"/>
  <c r="G5954" i="4"/>
  <c r="G5953" i="4"/>
  <c r="G5952" i="4"/>
  <c r="G5951" i="4"/>
  <c r="G5950" i="4"/>
  <c r="G5949" i="4"/>
  <c r="G5948" i="4"/>
  <c r="G5947" i="4"/>
  <c r="G5946" i="4"/>
  <c r="G5945" i="4"/>
  <c r="G5944" i="4"/>
  <c r="G5943" i="4"/>
  <c r="G5942" i="4"/>
  <c r="G5941" i="4"/>
  <c r="G5940" i="4"/>
  <c r="G5939" i="4"/>
  <c r="G5938" i="4"/>
  <c r="G5937" i="4"/>
  <c r="G5936" i="4"/>
  <c r="G5935" i="4"/>
  <c r="G5934" i="4"/>
  <c r="G5933" i="4"/>
  <c r="G5932" i="4"/>
  <c r="G5931" i="4"/>
  <c r="G5930" i="4"/>
  <c r="G5929" i="4"/>
  <c r="G5928" i="4"/>
  <c r="G5927" i="4"/>
  <c r="G5926" i="4"/>
  <c r="G5925" i="4"/>
  <c r="G5924" i="4"/>
  <c r="G5923" i="4"/>
  <c r="G5922" i="4"/>
  <c r="G5921" i="4"/>
  <c r="G5920" i="4"/>
  <c r="G5919" i="4"/>
  <c r="G5918" i="4"/>
  <c r="G5917" i="4"/>
  <c r="G5916" i="4"/>
  <c r="G5915" i="4"/>
  <c r="G5914" i="4"/>
  <c r="G5913" i="4"/>
  <c r="G5912" i="4"/>
  <c r="G5911" i="4"/>
  <c r="G5910" i="4"/>
  <c r="G5909" i="4"/>
  <c r="G5908" i="4"/>
  <c r="G5907" i="4"/>
  <c r="G5906" i="4"/>
  <c r="G5905" i="4"/>
  <c r="G5904" i="4"/>
  <c r="G5903" i="4"/>
  <c r="G5902" i="4"/>
  <c r="G5901" i="4"/>
  <c r="G5900" i="4"/>
  <c r="G5899" i="4"/>
  <c r="G5898" i="4"/>
  <c r="G5897" i="4"/>
  <c r="G5896" i="4"/>
  <c r="G5895" i="4"/>
  <c r="G5894" i="4"/>
  <c r="G5893" i="4"/>
  <c r="G5892" i="4"/>
  <c r="G5891" i="4"/>
  <c r="G5890" i="4"/>
  <c r="G5889" i="4"/>
  <c r="G5888" i="4"/>
  <c r="G5887" i="4"/>
  <c r="G5886" i="4"/>
  <c r="G5885" i="4"/>
  <c r="G5884" i="4"/>
  <c r="G5883" i="4"/>
  <c r="G5882" i="4"/>
  <c r="G5881" i="4"/>
  <c r="G5880" i="4"/>
  <c r="G5879" i="4"/>
  <c r="G5878" i="4"/>
  <c r="G5877" i="4"/>
  <c r="G5876" i="4"/>
  <c r="G5875" i="4"/>
  <c r="G5874" i="4"/>
  <c r="G5873" i="4"/>
  <c r="G5872" i="4"/>
  <c r="G5871" i="4"/>
  <c r="G5870" i="4"/>
  <c r="G5869" i="4"/>
  <c r="G5868" i="4"/>
  <c r="G5867" i="4"/>
  <c r="G5866" i="4"/>
  <c r="G5865" i="4"/>
  <c r="G5864" i="4"/>
  <c r="G5863" i="4"/>
  <c r="G5862" i="4"/>
  <c r="G5861" i="4"/>
  <c r="G5860" i="4"/>
  <c r="G5859" i="4"/>
  <c r="G5858" i="4"/>
  <c r="G5857" i="4"/>
  <c r="G5856" i="4"/>
  <c r="G5855" i="4"/>
  <c r="G5854" i="4"/>
  <c r="G5853" i="4"/>
  <c r="G5852" i="4"/>
  <c r="G5851" i="4"/>
  <c r="G5850" i="4"/>
  <c r="G5849" i="4"/>
  <c r="G5848" i="4"/>
  <c r="G5847" i="4"/>
  <c r="G5846" i="4"/>
  <c r="G5845" i="4"/>
  <c r="G5844" i="4"/>
  <c r="G5843" i="4"/>
  <c r="G5842" i="4"/>
  <c r="G5841" i="4"/>
  <c r="G5840" i="4"/>
  <c r="G5839" i="4"/>
  <c r="G5838" i="4"/>
  <c r="G5837" i="4"/>
  <c r="G5836" i="4"/>
  <c r="G5835" i="4"/>
  <c r="G5834" i="4"/>
  <c r="G5833" i="4"/>
  <c r="G5832" i="4"/>
  <c r="G5831" i="4"/>
  <c r="G5830" i="4"/>
  <c r="G5829" i="4"/>
  <c r="G5828" i="4"/>
  <c r="G5827" i="4"/>
  <c r="G5826" i="4"/>
  <c r="G5825" i="4"/>
  <c r="G5824" i="4"/>
  <c r="G5823" i="4"/>
  <c r="G5822" i="4"/>
  <c r="G5821" i="4"/>
  <c r="G5820" i="4"/>
  <c r="G5819" i="4"/>
  <c r="G5818" i="4"/>
  <c r="G5817" i="4"/>
  <c r="G5816" i="4"/>
  <c r="G5815" i="4"/>
  <c r="G5814" i="4"/>
  <c r="G5813" i="4"/>
  <c r="G5812" i="4"/>
  <c r="G5811" i="4"/>
  <c r="G5810" i="4"/>
  <c r="G5809" i="4"/>
  <c r="G5808" i="4"/>
  <c r="G5807" i="4"/>
  <c r="G5806" i="4"/>
  <c r="G5805" i="4"/>
  <c r="G5804" i="4"/>
  <c r="G5803" i="4"/>
  <c r="G5802" i="4"/>
  <c r="G5801" i="4"/>
  <c r="G5800" i="4"/>
  <c r="G5799" i="4"/>
  <c r="G5798" i="4"/>
  <c r="G5797" i="4"/>
  <c r="G5796" i="4"/>
  <c r="G5795" i="4"/>
  <c r="G5794" i="4"/>
  <c r="G5793" i="4"/>
  <c r="G5792" i="4"/>
  <c r="G5791" i="4"/>
  <c r="G5790" i="4"/>
  <c r="G5789" i="4"/>
  <c r="G5788" i="4"/>
  <c r="G5787" i="4"/>
  <c r="G5786" i="4"/>
  <c r="G5785" i="4"/>
  <c r="G5784" i="4"/>
  <c r="G5783" i="4"/>
  <c r="G5782" i="4"/>
  <c r="G5781" i="4"/>
  <c r="G5780" i="4"/>
  <c r="G5779" i="4"/>
  <c r="G5778" i="4"/>
  <c r="G5777" i="4"/>
  <c r="G5776" i="4"/>
  <c r="G5775" i="4"/>
  <c r="G5774" i="4"/>
  <c r="G5773" i="4"/>
  <c r="G5772" i="4"/>
  <c r="G5771" i="4"/>
  <c r="G5770" i="4"/>
  <c r="G5769" i="4"/>
  <c r="G5768" i="4"/>
  <c r="G5767" i="4"/>
  <c r="G5766" i="4"/>
  <c r="G5765" i="4"/>
  <c r="G5764" i="4"/>
  <c r="G5763" i="4"/>
  <c r="G5762" i="4"/>
  <c r="G5761" i="4"/>
  <c r="G5760" i="4"/>
  <c r="G5759" i="4"/>
  <c r="G5758" i="4"/>
  <c r="G5757" i="4"/>
  <c r="G5756" i="4"/>
  <c r="G5755" i="4"/>
  <c r="G5754" i="4"/>
  <c r="G5753" i="4"/>
  <c r="G5752" i="4"/>
  <c r="G5751" i="4"/>
  <c r="G5750" i="4"/>
  <c r="G5749" i="4"/>
  <c r="G5748" i="4"/>
  <c r="G5747" i="4"/>
  <c r="G5746" i="4"/>
  <c r="G5745" i="4"/>
  <c r="G5744" i="4"/>
  <c r="G5743" i="4"/>
  <c r="G5742" i="4"/>
  <c r="G5741" i="4"/>
  <c r="G5740" i="4"/>
  <c r="G5739" i="4"/>
  <c r="G5738" i="4"/>
  <c r="G5737" i="4"/>
  <c r="G5736" i="4"/>
  <c r="G5735" i="4"/>
  <c r="G5734" i="4"/>
  <c r="G5733" i="4"/>
  <c r="G5732" i="4"/>
  <c r="G5731" i="4"/>
  <c r="G5730" i="4"/>
  <c r="G5729" i="4"/>
  <c r="G5728" i="4"/>
  <c r="G5727" i="4"/>
  <c r="G5726" i="4"/>
  <c r="G5725" i="4"/>
  <c r="G5724" i="4"/>
  <c r="G5723" i="4"/>
  <c r="G5722" i="4"/>
  <c r="G5721" i="4"/>
  <c r="G5720" i="4"/>
  <c r="G5719" i="4"/>
  <c r="G5718" i="4"/>
  <c r="G5717" i="4"/>
  <c r="G5716" i="4"/>
  <c r="G5715" i="4"/>
  <c r="G5714" i="4"/>
  <c r="G5713" i="4"/>
  <c r="G5712" i="4"/>
  <c r="G5711" i="4"/>
  <c r="G5710" i="4"/>
  <c r="G5709" i="4"/>
  <c r="G5708" i="4"/>
  <c r="G5707" i="4"/>
  <c r="G5706" i="4"/>
  <c r="G5705" i="4"/>
  <c r="G5704" i="4"/>
  <c r="G5703" i="4"/>
  <c r="G5702" i="4"/>
  <c r="G5701" i="4"/>
  <c r="G5700" i="4"/>
  <c r="G5699" i="4"/>
  <c r="G5698" i="4"/>
  <c r="G5697" i="4"/>
  <c r="G5696" i="4"/>
  <c r="G5695" i="4"/>
  <c r="G5694" i="4"/>
  <c r="G5693" i="4"/>
  <c r="G5692" i="4"/>
  <c r="G5691" i="4"/>
  <c r="G5690" i="4"/>
  <c r="G5689" i="4"/>
  <c r="G5688" i="4"/>
  <c r="G5687" i="4"/>
  <c r="G5686" i="4"/>
  <c r="G5685" i="4"/>
  <c r="G5684" i="4"/>
  <c r="G5683" i="4"/>
  <c r="G5682" i="4"/>
  <c r="G5681" i="4"/>
  <c r="G5680" i="4"/>
  <c r="G5679" i="4"/>
  <c r="G5678" i="4"/>
  <c r="G5677" i="4"/>
  <c r="G5676" i="4"/>
  <c r="G5675" i="4"/>
  <c r="G5674" i="4"/>
  <c r="G5673" i="4"/>
  <c r="G5672" i="4"/>
  <c r="G5671" i="4"/>
  <c r="G5670" i="4"/>
  <c r="G5669" i="4"/>
  <c r="G5668" i="4"/>
  <c r="G5667" i="4"/>
  <c r="G5666" i="4"/>
  <c r="G5665" i="4"/>
  <c r="G5664" i="4"/>
  <c r="G5663" i="4"/>
  <c r="G5662" i="4"/>
  <c r="G5661" i="4"/>
  <c r="G5660" i="4"/>
  <c r="G5659" i="4"/>
  <c r="G5658" i="4"/>
  <c r="G5657" i="4"/>
  <c r="G5656" i="4"/>
  <c r="G5655" i="4"/>
  <c r="G5654" i="4"/>
  <c r="G5653" i="4"/>
  <c r="G5652" i="4"/>
  <c r="G5651" i="4"/>
  <c r="G5650" i="4"/>
  <c r="G5649" i="4"/>
  <c r="G5648" i="4"/>
  <c r="G5647" i="4"/>
  <c r="G5646" i="4"/>
  <c r="G5645" i="4"/>
  <c r="G5644" i="4"/>
  <c r="G5643" i="4"/>
  <c r="G5642" i="4"/>
  <c r="G5641" i="4"/>
  <c r="G5640" i="4"/>
  <c r="G5639" i="4"/>
  <c r="G5638" i="4"/>
  <c r="G5637" i="4"/>
  <c r="G5636" i="4"/>
  <c r="G5635" i="4"/>
  <c r="G5634" i="4"/>
  <c r="G5633" i="4"/>
  <c r="G5632" i="4"/>
  <c r="G5631" i="4"/>
  <c r="G5630" i="4"/>
  <c r="G5629" i="4"/>
  <c r="G5628" i="4"/>
  <c r="G5627" i="4"/>
  <c r="G5626" i="4"/>
  <c r="G5625" i="4"/>
  <c r="G5624" i="4"/>
  <c r="G5623" i="4"/>
  <c r="G5622" i="4"/>
  <c r="G5621" i="4"/>
  <c r="G5620" i="4"/>
  <c r="G5619" i="4"/>
  <c r="G5618" i="4"/>
  <c r="G5617" i="4"/>
  <c r="G5616" i="4"/>
  <c r="G5615" i="4"/>
  <c r="G5614" i="4"/>
  <c r="G5613" i="4"/>
  <c r="G5612" i="4"/>
  <c r="G5611" i="4"/>
  <c r="G5610" i="4"/>
  <c r="G5609" i="4"/>
  <c r="G5608" i="4"/>
  <c r="G5607" i="4"/>
  <c r="G5606" i="4"/>
  <c r="G5605" i="4"/>
  <c r="G5604" i="4"/>
  <c r="G5603" i="4"/>
  <c r="G5602" i="4"/>
  <c r="G5601" i="4"/>
  <c r="G5600" i="4"/>
  <c r="G5599" i="4"/>
  <c r="G5598" i="4"/>
  <c r="G5597" i="4"/>
  <c r="G5596" i="4"/>
  <c r="G5595" i="4"/>
  <c r="G5594" i="4"/>
  <c r="G5593" i="4"/>
  <c r="G5592" i="4"/>
  <c r="G5591" i="4"/>
  <c r="G5590" i="4"/>
  <c r="G5589" i="4"/>
  <c r="G5588" i="4"/>
  <c r="G5587" i="4"/>
  <c r="G5586" i="4"/>
  <c r="G5585" i="4"/>
  <c r="G5584" i="4"/>
  <c r="G5583" i="4"/>
  <c r="G5582" i="4"/>
  <c r="G5581" i="4"/>
  <c r="G5580" i="4"/>
  <c r="G5579" i="4"/>
  <c r="G5578" i="4"/>
  <c r="G5577" i="4"/>
  <c r="G5576" i="4"/>
  <c r="G5575" i="4"/>
  <c r="G5574" i="4"/>
  <c r="G5573" i="4"/>
  <c r="G5572" i="4"/>
  <c r="G5571" i="4"/>
  <c r="G5570" i="4"/>
  <c r="G5569" i="4"/>
  <c r="G5568" i="4"/>
  <c r="G5567" i="4"/>
  <c r="G5566" i="4"/>
  <c r="G5565" i="4"/>
  <c r="G5564" i="4"/>
  <c r="G5563" i="4"/>
  <c r="G5562" i="4"/>
  <c r="G5561" i="4"/>
  <c r="G5560" i="4"/>
  <c r="G5559" i="4"/>
  <c r="G5558" i="4"/>
  <c r="G5557" i="4"/>
  <c r="G5556" i="4"/>
  <c r="G5555" i="4"/>
  <c r="G5554" i="4"/>
  <c r="G5553" i="4"/>
  <c r="G5552" i="4"/>
  <c r="G5551" i="4"/>
  <c r="G5550" i="4"/>
  <c r="G5549" i="4"/>
  <c r="G5548" i="4"/>
  <c r="G5547" i="4"/>
  <c r="G5546" i="4"/>
  <c r="G5545" i="4"/>
  <c r="G5544" i="4"/>
  <c r="G5543" i="4"/>
  <c r="G5542" i="4"/>
  <c r="G5541" i="4"/>
  <c r="G5540" i="4"/>
  <c r="G5539" i="4"/>
  <c r="G5538" i="4"/>
  <c r="G5537" i="4"/>
  <c r="G5536" i="4"/>
  <c r="G5535" i="4"/>
  <c r="G5534" i="4"/>
  <c r="G5533" i="4"/>
  <c r="G5532" i="4"/>
  <c r="G5531" i="4"/>
  <c r="G5530" i="4"/>
  <c r="G5529" i="4"/>
  <c r="G5528" i="4"/>
  <c r="G5527" i="4"/>
  <c r="G5526" i="4"/>
  <c r="G5525" i="4"/>
  <c r="G5524" i="4"/>
  <c r="G5523" i="4"/>
  <c r="G5522" i="4"/>
  <c r="G5521" i="4"/>
  <c r="G5520" i="4"/>
  <c r="G5519" i="4"/>
  <c r="G5518" i="4"/>
  <c r="G5517" i="4"/>
  <c r="G5516" i="4"/>
  <c r="G5515" i="4"/>
  <c r="G5514" i="4"/>
  <c r="G5513" i="4"/>
  <c r="G5512" i="4"/>
  <c r="G5511" i="4"/>
  <c r="G5510" i="4"/>
  <c r="G5509" i="4"/>
  <c r="G5508" i="4"/>
  <c r="G5507" i="4"/>
  <c r="G5506" i="4"/>
  <c r="G5505" i="4"/>
  <c r="G5504" i="4"/>
  <c r="G5503" i="4"/>
  <c r="G5502" i="4"/>
  <c r="G5501" i="4"/>
  <c r="G5500" i="4"/>
  <c r="G5499" i="4"/>
  <c r="G5498" i="4"/>
  <c r="G5497" i="4"/>
  <c r="G5496" i="4"/>
  <c r="G5495" i="4"/>
  <c r="G5494" i="4"/>
  <c r="G5493" i="4"/>
  <c r="G5492" i="4"/>
  <c r="G5491" i="4"/>
  <c r="G5490" i="4"/>
  <c r="G5489" i="4"/>
  <c r="G5488" i="4"/>
  <c r="G5487" i="4"/>
  <c r="G5486" i="4"/>
  <c r="G5485" i="4"/>
  <c r="G5484" i="4"/>
  <c r="G5483" i="4"/>
  <c r="G5482" i="4"/>
  <c r="G5481" i="4"/>
  <c r="G5480" i="4"/>
  <c r="G5479" i="4"/>
  <c r="G5478" i="4"/>
  <c r="G5477" i="4"/>
  <c r="G5476" i="4"/>
  <c r="G5475" i="4"/>
  <c r="G5474" i="4"/>
  <c r="G5473" i="4"/>
  <c r="G5472" i="4"/>
  <c r="G5471" i="4"/>
  <c r="G5470" i="4"/>
  <c r="G5469" i="4"/>
  <c r="G5468" i="4"/>
  <c r="G5467" i="4"/>
  <c r="G5466" i="4"/>
  <c r="G5465" i="4"/>
  <c r="G5464" i="4"/>
  <c r="G5463" i="4"/>
  <c r="G5462" i="4"/>
  <c r="G5461" i="4"/>
  <c r="G5460" i="4"/>
  <c r="G5459" i="4"/>
  <c r="G5458" i="4"/>
  <c r="G5457" i="4"/>
  <c r="G5456" i="4"/>
  <c r="G5455" i="4"/>
  <c r="G5454" i="4"/>
  <c r="G5453" i="4"/>
  <c r="G5452" i="4"/>
  <c r="G5451" i="4"/>
  <c r="G5450" i="4"/>
  <c r="G5449" i="4"/>
  <c r="G5448" i="4"/>
  <c r="G5447" i="4"/>
  <c r="G5446" i="4"/>
  <c r="G5445" i="4"/>
  <c r="G5444" i="4"/>
  <c r="G5443" i="4"/>
  <c r="G5442" i="4"/>
  <c r="G5441" i="4"/>
  <c r="G5440" i="4"/>
  <c r="G5439" i="4"/>
  <c r="G5438" i="4"/>
  <c r="G5437" i="4"/>
  <c r="G5436" i="4"/>
  <c r="G5435" i="4"/>
  <c r="G5434" i="4"/>
  <c r="G5433" i="4"/>
  <c r="G5432" i="4"/>
  <c r="G5431" i="4"/>
  <c r="G5430" i="4"/>
  <c r="G5429" i="4"/>
  <c r="G5428" i="4"/>
  <c r="G5427" i="4"/>
  <c r="G5426" i="4"/>
  <c r="G5425" i="4"/>
  <c r="G5424" i="4"/>
  <c r="G5423" i="4"/>
  <c r="G5422" i="4"/>
  <c r="G5421" i="4"/>
  <c r="G5420" i="4"/>
  <c r="G5419" i="4"/>
  <c r="G5418" i="4"/>
  <c r="G5417" i="4"/>
  <c r="G5416" i="4"/>
  <c r="G5415" i="4"/>
  <c r="G5414" i="4"/>
  <c r="G5413" i="4"/>
  <c r="G5412" i="4"/>
  <c r="G5411" i="4"/>
  <c r="G5410" i="4"/>
  <c r="G5409" i="4"/>
  <c r="G5408" i="4"/>
  <c r="G5407" i="4"/>
  <c r="G5406" i="4"/>
  <c r="G5405" i="4"/>
  <c r="G5404" i="4"/>
  <c r="G5403" i="4"/>
  <c r="G5402" i="4"/>
  <c r="G5401" i="4"/>
  <c r="G5400" i="4"/>
  <c r="G5399" i="4"/>
  <c r="G5398" i="4"/>
  <c r="G5397" i="4"/>
  <c r="G5396" i="4"/>
  <c r="G5395" i="4"/>
  <c r="G5394" i="4"/>
  <c r="G5393" i="4"/>
  <c r="G5392" i="4"/>
  <c r="G5391" i="4"/>
  <c r="G5390" i="4"/>
  <c r="G5389" i="4"/>
  <c r="G5388" i="4"/>
  <c r="G5387" i="4"/>
  <c r="G5386" i="4"/>
  <c r="G5385" i="4"/>
  <c r="G5384" i="4"/>
  <c r="G5383" i="4"/>
  <c r="G5382" i="4"/>
  <c r="G5381" i="4"/>
  <c r="G5380" i="4"/>
  <c r="G5379" i="4"/>
  <c r="G5378" i="4"/>
  <c r="G5377" i="4"/>
  <c r="G5376" i="4"/>
  <c r="G5375" i="4"/>
  <c r="G5374" i="4"/>
  <c r="G5373" i="4"/>
  <c r="G5372" i="4"/>
  <c r="G5371" i="4"/>
  <c r="G5370" i="4"/>
  <c r="G5369" i="4"/>
  <c r="G5368" i="4"/>
  <c r="G5367" i="4"/>
  <c r="G5366" i="4"/>
  <c r="G5365" i="4"/>
  <c r="G5364" i="4"/>
  <c r="G5363" i="4"/>
  <c r="G5362" i="4"/>
  <c r="G5361" i="4"/>
  <c r="G5360" i="4"/>
  <c r="G5359" i="4"/>
  <c r="G5358" i="4"/>
  <c r="G5357" i="4"/>
  <c r="G5356" i="4"/>
  <c r="G5355" i="4"/>
  <c r="G5354" i="4"/>
  <c r="G5353" i="4"/>
  <c r="G5352" i="4"/>
  <c r="G5351" i="4"/>
  <c r="G5350" i="4"/>
  <c r="G5349" i="4"/>
  <c r="G5348" i="4"/>
  <c r="G5347" i="4"/>
  <c r="G5346" i="4"/>
  <c r="G5345" i="4"/>
  <c r="G5344" i="4"/>
  <c r="G5343" i="4"/>
  <c r="G5342" i="4"/>
  <c r="G5341" i="4"/>
  <c r="G5340" i="4"/>
  <c r="G5339" i="4"/>
  <c r="G5338" i="4"/>
  <c r="G5337" i="4"/>
  <c r="G5336" i="4"/>
  <c r="G5335" i="4"/>
  <c r="G5334" i="4"/>
  <c r="G5333" i="4"/>
  <c r="G5332" i="4"/>
  <c r="G5331" i="4"/>
  <c r="G5330" i="4"/>
  <c r="G5329" i="4"/>
  <c r="G5328" i="4"/>
  <c r="G5327" i="4"/>
  <c r="G5326" i="4"/>
  <c r="G5325" i="4"/>
  <c r="G5324" i="4"/>
  <c r="G5323" i="4"/>
  <c r="G5322" i="4"/>
  <c r="G5321" i="4"/>
  <c r="G5320" i="4"/>
  <c r="G5319" i="4"/>
  <c r="G5318" i="4"/>
  <c r="G5317" i="4"/>
  <c r="G5316" i="4"/>
  <c r="G5315" i="4"/>
  <c r="G5314" i="4"/>
  <c r="G5313" i="4"/>
  <c r="G5312" i="4"/>
  <c r="G5311" i="4"/>
  <c r="G5310" i="4"/>
  <c r="G5309" i="4"/>
  <c r="G5308" i="4"/>
  <c r="G5307" i="4"/>
  <c r="G5306" i="4"/>
  <c r="G5305" i="4"/>
  <c r="G5304" i="4"/>
  <c r="G5303" i="4"/>
  <c r="G5302" i="4"/>
  <c r="G5301" i="4"/>
  <c r="G5300" i="4"/>
  <c r="G5299" i="4"/>
  <c r="G5298" i="4"/>
  <c r="G5297" i="4"/>
  <c r="G5296" i="4"/>
  <c r="G5295" i="4"/>
  <c r="G5294" i="4"/>
  <c r="G5293" i="4"/>
  <c r="G5292" i="4"/>
  <c r="G5291" i="4"/>
  <c r="G5290" i="4"/>
  <c r="G5289" i="4"/>
  <c r="G5288" i="4"/>
  <c r="G5287" i="4"/>
  <c r="G5286" i="4"/>
  <c r="G5285" i="4"/>
  <c r="G5284" i="4"/>
  <c r="G5283" i="4"/>
  <c r="G5282" i="4"/>
  <c r="G5281" i="4"/>
  <c r="G5280" i="4"/>
  <c r="G5279" i="4"/>
  <c r="G5278" i="4"/>
  <c r="G5277" i="4"/>
  <c r="G5276" i="4"/>
  <c r="G5275" i="4"/>
  <c r="G5274" i="4"/>
  <c r="G5273" i="4"/>
  <c r="G5272" i="4"/>
  <c r="G5271" i="4"/>
  <c r="G5270" i="4"/>
  <c r="G5269" i="4"/>
  <c r="G5268" i="4"/>
  <c r="G5267" i="4"/>
  <c r="G5266" i="4"/>
  <c r="G5265" i="4"/>
  <c r="G5264" i="4"/>
  <c r="G5263" i="4"/>
  <c r="G5262" i="4"/>
  <c r="G5261" i="4"/>
  <c r="G5260" i="4"/>
  <c r="G5259" i="4"/>
  <c r="G5258" i="4"/>
  <c r="G5257" i="4"/>
  <c r="G5256" i="4"/>
  <c r="G5255" i="4"/>
  <c r="G5254" i="4"/>
  <c r="G5253" i="4"/>
  <c r="G5252" i="4"/>
  <c r="G5251" i="4"/>
  <c r="G5250" i="4"/>
  <c r="G5249" i="4"/>
  <c r="G5248" i="4"/>
  <c r="G5247" i="4"/>
  <c r="G5246" i="4"/>
  <c r="G5245" i="4"/>
  <c r="G5244" i="4"/>
  <c r="G5243" i="4"/>
  <c r="G5242" i="4"/>
  <c r="G5241" i="4"/>
  <c r="G5240" i="4"/>
  <c r="G5239" i="4"/>
  <c r="G5238" i="4"/>
  <c r="G5237" i="4"/>
  <c r="G5236" i="4"/>
  <c r="G5235" i="4"/>
  <c r="G5234" i="4"/>
  <c r="G5233" i="4"/>
  <c r="G5232" i="4"/>
  <c r="G5231" i="4"/>
  <c r="G5230" i="4"/>
  <c r="G5229" i="4"/>
  <c r="G5228" i="4"/>
  <c r="G5227" i="4"/>
  <c r="G5226" i="4"/>
  <c r="G5225" i="4"/>
  <c r="G5224" i="4"/>
  <c r="G5223" i="4"/>
  <c r="G5222" i="4"/>
  <c r="G5221" i="4"/>
  <c r="G5220" i="4"/>
  <c r="G5219" i="4"/>
  <c r="G5218" i="4"/>
  <c r="G5217" i="4"/>
  <c r="G5216" i="4"/>
  <c r="G5215" i="4"/>
  <c r="G5214" i="4"/>
  <c r="G5213" i="4"/>
  <c r="G5212" i="4"/>
  <c r="G5211" i="4"/>
  <c r="G5210" i="4"/>
  <c r="G5209" i="4"/>
  <c r="G5208" i="4"/>
  <c r="G5207" i="4"/>
  <c r="G5206" i="4"/>
  <c r="G5205" i="4"/>
  <c r="G5204" i="4"/>
  <c r="G5203" i="4"/>
  <c r="G5202" i="4"/>
  <c r="G5201" i="4"/>
  <c r="G5200" i="4"/>
  <c r="G5199" i="4"/>
  <c r="G5198" i="4"/>
  <c r="G5197" i="4"/>
  <c r="G5196" i="4"/>
  <c r="G5195" i="4"/>
  <c r="G5194" i="4"/>
  <c r="G5193" i="4"/>
  <c r="G5192" i="4"/>
  <c r="G5191" i="4"/>
  <c r="G5190" i="4"/>
  <c r="G5189" i="4"/>
  <c r="G5188" i="4"/>
  <c r="G5187" i="4"/>
  <c r="G5186" i="4"/>
  <c r="G5185" i="4"/>
  <c r="G5184" i="4"/>
  <c r="G5183" i="4"/>
  <c r="G5182" i="4"/>
  <c r="G5181" i="4"/>
  <c r="G5180" i="4"/>
  <c r="G5179" i="4"/>
  <c r="G5178" i="4"/>
  <c r="G5177" i="4"/>
  <c r="G5176" i="4"/>
  <c r="G5175" i="4"/>
  <c r="G5174" i="4"/>
  <c r="G5173" i="4"/>
  <c r="G5172" i="4"/>
  <c r="G5171" i="4"/>
  <c r="G5170" i="4"/>
  <c r="G5169" i="4"/>
  <c r="G5168" i="4"/>
  <c r="G5167" i="4"/>
  <c r="G5166" i="4"/>
  <c r="G5165" i="4"/>
  <c r="G5164" i="4"/>
  <c r="G5163" i="4"/>
  <c r="G5162" i="4"/>
  <c r="G5161" i="4"/>
  <c r="G5160" i="4"/>
  <c r="G5159" i="4"/>
  <c r="G5158" i="4"/>
  <c r="G5157" i="4"/>
  <c r="G5156" i="4"/>
  <c r="G5155" i="4"/>
  <c r="G5154" i="4"/>
  <c r="G5153" i="4"/>
  <c r="G5152" i="4"/>
  <c r="G5151" i="4"/>
  <c r="G5150" i="4"/>
  <c r="G5149" i="4"/>
  <c r="G5148" i="4"/>
  <c r="G5147" i="4"/>
  <c r="G5146" i="4"/>
  <c r="G5145" i="4"/>
  <c r="G5144" i="4"/>
  <c r="G5143" i="4"/>
  <c r="G5142" i="4"/>
  <c r="G5141" i="4"/>
  <c r="G5140" i="4"/>
  <c r="G5139" i="4"/>
  <c r="G5138" i="4"/>
  <c r="G5137" i="4"/>
  <c r="G5136" i="4"/>
  <c r="G5135" i="4"/>
  <c r="G5134" i="4"/>
  <c r="G5133" i="4"/>
  <c r="G5132" i="4"/>
  <c r="G5131" i="4"/>
  <c r="G5130" i="4"/>
  <c r="G5129" i="4"/>
  <c r="G5128" i="4"/>
  <c r="G5127" i="4"/>
  <c r="G5126" i="4"/>
  <c r="G5125" i="4"/>
  <c r="G5124" i="4"/>
  <c r="G5123" i="4"/>
  <c r="G5122" i="4"/>
  <c r="G5121" i="4"/>
  <c r="G5120" i="4"/>
  <c r="G5119" i="4"/>
  <c r="G5118" i="4"/>
  <c r="G5117" i="4"/>
  <c r="G5116" i="4"/>
  <c r="G5115" i="4"/>
  <c r="G5114" i="4"/>
  <c r="G5113" i="4"/>
  <c r="G5112" i="4"/>
  <c r="G5111" i="4"/>
  <c r="G5110" i="4"/>
  <c r="G5109" i="4"/>
  <c r="G5108" i="4"/>
  <c r="G5107" i="4"/>
  <c r="G5106" i="4"/>
  <c r="G5105" i="4"/>
  <c r="G5104" i="4"/>
  <c r="G5103" i="4"/>
  <c r="G5102" i="4"/>
  <c r="G5101" i="4"/>
  <c r="G5100" i="4"/>
  <c r="G5099" i="4"/>
  <c r="G5098" i="4"/>
  <c r="G5097" i="4"/>
  <c r="G5096" i="4"/>
  <c r="G5095" i="4"/>
  <c r="G5094" i="4"/>
  <c r="G5093" i="4"/>
  <c r="G5092" i="4"/>
  <c r="G5091" i="4"/>
  <c r="G5090" i="4"/>
  <c r="G5089" i="4"/>
  <c r="G5088" i="4"/>
  <c r="G5087" i="4"/>
  <c r="G5086" i="4"/>
  <c r="G5085" i="4"/>
  <c r="G5084" i="4"/>
  <c r="G5083" i="4"/>
  <c r="G5082" i="4"/>
  <c r="G5081" i="4"/>
  <c r="G5080" i="4"/>
  <c r="G5079" i="4"/>
  <c r="G5078" i="4"/>
  <c r="G5077" i="4"/>
  <c r="G5076" i="4"/>
  <c r="G5075" i="4"/>
  <c r="G5074" i="4"/>
  <c r="G5073" i="4"/>
  <c r="G5072" i="4"/>
  <c r="G5071" i="4"/>
  <c r="G5070" i="4"/>
  <c r="G5069" i="4"/>
  <c r="G5068" i="4"/>
  <c r="G5067" i="4"/>
  <c r="G5066" i="4"/>
  <c r="G5065" i="4"/>
  <c r="G5064" i="4"/>
  <c r="G5063" i="4"/>
  <c r="G5062" i="4"/>
  <c r="G5061" i="4"/>
  <c r="G5060" i="4"/>
  <c r="G5059" i="4"/>
  <c r="G5058" i="4"/>
  <c r="G5057" i="4"/>
  <c r="G5056" i="4"/>
  <c r="G5055" i="4"/>
  <c r="G5054" i="4"/>
  <c r="G5053" i="4"/>
  <c r="G5052" i="4"/>
  <c r="G5051" i="4"/>
  <c r="G5050" i="4"/>
  <c r="G5049" i="4"/>
  <c r="G5048" i="4"/>
  <c r="G5047" i="4"/>
  <c r="G5046" i="4"/>
  <c r="G5045" i="4"/>
  <c r="G5044" i="4"/>
  <c r="G5043" i="4"/>
  <c r="G5042" i="4"/>
  <c r="G5041" i="4"/>
  <c r="G5040" i="4"/>
  <c r="G5039" i="4"/>
  <c r="G5038" i="4"/>
  <c r="G5037" i="4"/>
  <c r="G5036" i="4"/>
  <c r="G5035" i="4"/>
  <c r="G5034" i="4"/>
  <c r="G5033" i="4"/>
  <c r="G5032" i="4"/>
  <c r="G5031" i="4"/>
  <c r="G5030" i="4"/>
  <c r="G5029" i="4"/>
  <c r="G5028" i="4"/>
  <c r="G5027" i="4"/>
  <c r="G5026" i="4"/>
  <c r="G5025" i="4"/>
  <c r="G5024" i="4"/>
  <c r="G5023" i="4"/>
  <c r="G5022" i="4"/>
  <c r="G5021" i="4"/>
  <c r="G5020" i="4"/>
  <c r="G5019" i="4"/>
  <c r="G5018" i="4"/>
  <c r="G5017" i="4"/>
  <c r="G5016" i="4"/>
  <c r="G5015" i="4"/>
  <c r="G5014" i="4"/>
  <c r="G5013" i="4"/>
  <c r="G5012" i="4"/>
  <c r="G5011" i="4"/>
  <c r="G5010" i="4"/>
  <c r="G5009" i="4"/>
  <c r="G5008" i="4"/>
  <c r="G5007" i="4"/>
  <c r="G5006" i="4"/>
  <c r="G5005" i="4"/>
  <c r="G5004" i="4"/>
  <c r="G5003" i="4"/>
  <c r="G5002" i="4"/>
  <c r="G5001" i="4"/>
  <c r="G5000" i="4"/>
  <c r="G4999" i="4"/>
  <c r="G4998" i="4"/>
  <c r="G4997" i="4"/>
  <c r="G4996" i="4"/>
  <c r="G4995" i="4"/>
  <c r="G4994" i="4"/>
  <c r="G4993" i="4"/>
  <c r="G4992" i="4"/>
  <c r="G4991" i="4"/>
  <c r="G4990" i="4"/>
  <c r="G4989" i="4"/>
  <c r="G4988" i="4"/>
  <c r="G4987" i="4"/>
  <c r="G4986" i="4"/>
  <c r="G4985" i="4"/>
  <c r="G4984" i="4"/>
  <c r="G4983" i="4"/>
  <c r="G4982" i="4"/>
  <c r="G4981" i="4"/>
  <c r="G4980" i="4"/>
  <c r="G4979" i="4"/>
  <c r="G4978" i="4"/>
  <c r="G4977" i="4"/>
  <c r="G4976" i="4"/>
  <c r="G4975" i="4"/>
  <c r="G4974" i="4"/>
  <c r="G4973" i="4"/>
  <c r="G4972" i="4"/>
  <c r="G4971" i="4"/>
  <c r="G4970" i="4"/>
  <c r="G4969" i="4"/>
  <c r="G4968" i="4"/>
  <c r="G4967" i="4"/>
  <c r="G4966" i="4"/>
  <c r="G4965" i="4"/>
  <c r="G4964" i="4"/>
  <c r="G4963" i="4"/>
  <c r="G4962" i="4"/>
  <c r="G4961" i="4"/>
  <c r="G4960" i="4"/>
  <c r="G4959" i="4"/>
  <c r="G4958" i="4"/>
  <c r="G4957" i="4"/>
  <c r="G4956" i="4"/>
  <c r="G4955" i="4"/>
  <c r="G4954" i="4"/>
  <c r="G4953" i="4"/>
  <c r="G4952" i="4"/>
  <c r="G4951" i="4"/>
  <c r="G4950" i="4"/>
  <c r="G4949" i="4"/>
  <c r="G4948" i="4"/>
  <c r="G4947" i="4"/>
  <c r="G4946" i="4"/>
  <c r="G4945" i="4"/>
  <c r="G4944" i="4"/>
  <c r="G4943" i="4"/>
  <c r="G4942" i="4"/>
  <c r="G4941" i="4"/>
  <c r="G4940" i="4"/>
  <c r="G4939" i="4"/>
  <c r="G4938" i="4"/>
  <c r="G4937" i="4"/>
  <c r="G4936" i="4"/>
  <c r="G4935" i="4"/>
  <c r="G4934" i="4"/>
  <c r="G4933" i="4"/>
  <c r="G4932" i="4"/>
  <c r="G4931" i="4"/>
  <c r="G4930" i="4"/>
  <c r="G4929" i="4"/>
  <c r="G4928" i="4"/>
  <c r="G4927" i="4"/>
  <c r="G4926" i="4"/>
  <c r="G4925" i="4"/>
  <c r="G4924" i="4"/>
  <c r="G4923" i="4"/>
  <c r="G4922" i="4"/>
  <c r="G4921" i="4"/>
  <c r="G4920" i="4"/>
  <c r="G4919" i="4"/>
  <c r="G4918" i="4"/>
  <c r="G4917" i="4"/>
  <c r="G4916" i="4"/>
  <c r="G4915" i="4"/>
  <c r="G4914" i="4"/>
  <c r="G4913" i="4"/>
  <c r="G4912" i="4"/>
  <c r="G4911" i="4"/>
  <c r="G4910" i="4"/>
  <c r="G4909" i="4"/>
  <c r="G4908" i="4"/>
  <c r="G4907" i="4"/>
  <c r="G4906" i="4"/>
  <c r="G4905" i="4"/>
  <c r="G4904" i="4"/>
  <c r="G4903" i="4"/>
  <c r="G4902" i="4"/>
  <c r="G4901" i="4"/>
  <c r="G4900" i="4"/>
  <c r="G4899" i="4"/>
  <c r="G4898" i="4"/>
  <c r="G4897" i="4"/>
  <c r="G4896" i="4"/>
  <c r="G4895" i="4"/>
  <c r="G4894" i="4"/>
  <c r="G4893" i="4"/>
  <c r="G4892" i="4"/>
  <c r="G4891" i="4"/>
  <c r="G4890" i="4"/>
  <c r="G4889" i="4"/>
  <c r="G4888" i="4"/>
  <c r="G4887" i="4"/>
  <c r="G4886" i="4"/>
  <c r="G4885" i="4"/>
  <c r="G4884" i="4"/>
  <c r="G4883" i="4"/>
  <c r="G4882" i="4"/>
  <c r="G4881" i="4"/>
  <c r="G4880" i="4"/>
  <c r="G4879" i="4"/>
  <c r="G4878" i="4"/>
  <c r="G4877" i="4"/>
  <c r="G4876" i="4"/>
  <c r="G4875" i="4"/>
  <c r="G4874" i="4"/>
  <c r="G4873" i="4"/>
  <c r="G4872" i="4"/>
  <c r="G4871" i="4"/>
  <c r="G4870" i="4"/>
  <c r="G4869" i="4"/>
  <c r="G4868" i="4"/>
  <c r="G4867" i="4"/>
  <c r="G4866" i="4"/>
  <c r="G4865" i="4"/>
  <c r="G4864" i="4"/>
  <c r="G4863" i="4"/>
  <c r="G4862" i="4"/>
  <c r="G4861" i="4"/>
  <c r="G4860" i="4"/>
  <c r="G4859" i="4"/>
  <c r="G4858" i="4"/>
  <c r="G4857" i="4"/>
  <c r="G4856" i="4"/>
  <c r="G4855" i="4"/>
  <c r="G4854" i="4"/>
  <c r="G4853" i="4"/>
  <c r="G4852" i="4"/>
  <c r="G4851" i="4"/>
  <c r="G4850" i="4"/>
  <c r="G4849" i="4"/>
  <c r="G4848" i="4"/>
  <c r="G4847" i="4"/>
  <c r="G4846" i="4"/>
  <c r="G4845" i="4"/>
  <c r="G4844" i="4"/>
  <c r="G4843" i="4"/>
  <c r="G4842" i="4"/>
  <c r="G4841" i="4"/>
  <c r="G4840" i="4"/>
  <c r="G4839" i="4"/>
  <c r="G4838" i="4"/>
  <c r="G4837" i="4"/>
  <c r="G4836" i="4"/>
  <c r="G4835" i="4"/>
  <c r="G4834" i="4"/>
  <c r="G4833" i="4"/>
  <c r="G4832" i="4"/>
  <c r="G4831" i="4"/>
  <c r="G4830" i="4"/>
  <c r="G4829" i="4"/>
  <c r="G4828" i="4"/>
  <c r="G4827" i="4"/>
  <c r="G4826" i="4"/>
  <c r="G4825" i="4"/>
  <c r="G4824" i="4"/>
  <c r="G4823" i="4"/>
  <c r="G4822" i="4"/>
  <c r="G4821" i="4"/>
  <c r="G4820" i="4"/>
  <c r="G4819" i="4"/>
  <c r="G4818" i="4"/>
  <c r="G4817" i="4"/>
  <c r="G4816" i="4"/>
  <c r="G4815" i="4"/>
  <c r="G4814" i="4"/>
  <c r="G4813" i="4"/>
  <c r="G4812" i="4"/>
  <c r="G4811" i="4"/>
  <c r="G4810" i="4"/>
  <c r="G4809" i="4"/>
  <c r="G4808" i="4"/>
  <c r="G4807" i="4"/>
  <c r="G4806" i="4"/>
  <c r="G4805" i="4"/>
  <c r="G4804" i="4"/>
  <c r="G4803" i="4"/>
  <c r="G4802" i="4"/>
  <c r="G4801" i="4"/>
  <c r="G4800" i="4"/>
  <c r="G4799" i="4"/>
  <c r="G4798" i="4"/>
  <c r="G4797" i="4"/>
  <c r="G4796" i="4"/>
  <c r="G4795" i="4"/>
  <c r="G4794" i="4"/>
  <c r="G4793" i="4"/>
  <c r="G4792" i="4"/>
  <c r="G4791" i="4"/>
  <c r="G4790" i="4"/>
  <c r="G4789" i="4"/>
  <c r="G4788" i="4"/>
  <c r="G4787" i="4"/>
  <c r="G4786" i="4"/>
  <c r="G4785" i="4"/>
  <c r="G4784" i="4"/>
  <c r="G4783" i="4"/>
  <c r="G4782" i="4"/>
  <c r="G4781" i="4"/>
  <c r="G4780" i="4"/>
  <c r="G4779" i="4"/>
  <c r="G4778" i="4"/>
  <c r="G4777" i="4"/>
  <c r="G4776" i="4"/>
  <c r="G4775" i="4"/>
  <c r="G4774" i="4"/>
  <c r="G4773" i="4"/>
  <c r="G4772" i="4"/>
  <c r="G4771" i="4"/>
  <c r="G4770" i="4"/>
  <c r="G4769" i="4"/>
  <c r="G4768" i="4"/>
  <c r="G4767" i="4"/>
  <c r="G4766" i="4"/>
  <c r="G4765" i="4"/>
  <c r="G4764" i="4"/>
  <c r="G4763" i="4"/>
  <c r="G4762" i="4"/>
  <c r="G4761" i="4"/>
  <c r="G4760" i="4"/>
  <c r="G4759" i="4"/>
  <c r="G4758" i="4"/>
  <c r="G4757" i="4"/>
  <c r="G4756" i="4"/>
  <c r="G4755" i="4"/>
  <c r="G4754" i="4"/>
  <c r="G4753" i="4"/>
  <c r="G4752" i="4"/>
  <c r="G4751" i="4"/>
  <c r="G4750" i="4"/>
  <c r="G4749" i="4"/>
  <c r="G4748" i="4"/>
  <c r="G4747" i="4"/>
  <c r="G4746" i="4"/>
  <c r="G4745" i="4"/>
  <c r="G4744" i="4"/>
  <c r="G4743" i="4"/>
  <c r="G4742" i="4"/>
  <c r="G4741" i="4"/>
  <c r="G4740" i="4"/>
  <c r="G4739" i="4"/>
  <c r="G4738" i="4"/>
  <c r="G4737" i="4"/>
  <c r="G4736" i="4"/>
  <c r="G4735" i="4"/>
  <c r="G4734" i="4"/>
  <c r="G4733" i="4"/>
  <c r="G4732" i="4"/>
  <c r="G4731" i="4"/>
  <c r="G4730" i="4"/>
  <c r="G4729" i="4"/>
  <c r="G4728" i="4"/>
  <c r="G4727" i="4"/>
  <c r="G4726" i="4"/>
  <c r="G4725" i="4"/>
  <c r="G4724" i="4"/>
  <c r="G4723" i="4"/>
  <c r="G4722" i="4"/>
  <c r="G4721" i="4"/>
  <c r="G4720" i="4"/>
  <c r="G4719" i="4"/>
  <c r="G4718" i="4"/>
  <c r="G4717" i="4"/>
  <c r="G4716" i="4"/>
  <c r="G4715" i="4"/>
  <c r="G4714" i="4"/>
  <c r="G4713" i="4"/>
  <c r="G4712" i="4"/>
  <c r="G4711" i="4"/>
  <c r="G4710" i="4"/>
  <c r="G4709" i="4"/>
  <c r="G4708" i="4"/>
  <c r="G4707" i="4"/>
  <c r="G4706" i="4"/>
  <c r="G4705" i="4"/>
  <c r="G4704" i="4"/>
  <c r="G4703" i="4"/>
  <c r="G4702" i="4"/>
  <c r="G4701" i="4"/>
  <c r="G4700" i="4"/>
  <c r="G4699" i="4"/>
  <c r="G4698" i="4"/>
  <c r="G4697" i="4"/>
  <c r="G4696" i="4"/>
  <c r="G4695" i="4"/>
  <c r="G4694" i="4"/>
  <c r="G4693" i="4"/>
  <c r="G4692" i="4"/>
  <c r="G4691" i="4"/>
  <c r="G4690" i="4"/>
  <c r="G4689" i="4"/>
  <c r="G4688" i="4"/>
  <c r="G4687" i="4"/>
  <c r="G4686" i="4"/>
  <c r="G4685" i="4"/>
  <c r="G4684" i="4"/>
  <c r="G4683" i="4"/>
  <c r="G4682" i="4"/>
  <c r="G4681" i="4"/>
  <c r="G4680" i="4"/>
  <c r="G4679" i="4"/>
  <c r="G4678" i="4"/>
  <c r="G4677" i="4"/>
  <c r="G4676" i="4"/>
  <c r="G4675" i="4"/>
  <c r="G4674" i="4"/>
  <c r="G4673" i="4"/>
  <c r="G4672" i="4"/>
  <c r="G4671" i="4"/>
  <c r="G4670" i="4"/>
  <c r="G4669" i="4"/>
  <c r="G4668" i="4"/>
  <c r="G4667" i="4"/>
  <c r="G4666" i="4"/>
  <c r="G4665" i="4"/>
  <c r="G4664" i="4"/>
  <c r="G4663" i="4"/>
  <c r="G4662" i="4"/>
  <c r="G4661" i="4"/>
  <c r="G4660" i="4"/>
  <c r="G4659" i="4"/>
  <c r="G4658" i="4"/>
  <c r="G4657" i="4"/>
  <c r="G4656" i="4"/>
  <c r="G4655" i="4"/>
  <c r="G4654" i="4"/>
  <c r="G4653" i="4"/>
  <c r="G4652" i="4"/>
  <c r="G4651" i="4"/>
  <c r="G4650" i="4"/>
  <c r="G4649" i="4"/>
  <c r="G4648" i="4"/>
  <c r="G4647" i="4"/>
  <c r="G4646" i="4"/>
  <c r="G4645" i="4"/>
  <c r="G4644" i="4"/>
  <c r="G4643" i="4"/>
  <c r="G4642" i="4"/>
  <c r="G4641" i="4"/>
  <c r="G4640" i="4"/>
  <c r="G4639" i="4"/>
  <c r="G4638" i="4"/>
  <c r="G4637" i="4"/>
  <c r="G4636" i="4"/>
  <c r="G4635" i="4"/>
  <c r="G4634" i="4"/>
  <c r="G4633" i="4"/>
  <c r="G4632" i="4"/>
  <c r="G4631" i="4"/>
  <c r="G4630" i="4"/>
  <c r="G4629" i="4"/>
  <c r="G4628" i="4"/>
  <c r="G4627" i="4"/>
  <c r="G4626" i="4"/>
  <c r="G4625" i="4"/>
  <c r="G4624" i="4"/>
  <c r="G4623" i="4"/>
  <c r="G4622" i="4"/>
  <c r="G4621" i="4"/>
  <c r="G4620" i="4"/>
  <c r="G4619" i="4"/>
  <c r="G4618" i="4"/>
  <c r="G4617" i="4"/>
  <c r="G4616" i="4"/>
  <c r="G4615" i="4"/>
  <c r="G4614" i="4"/>
  <c r="G4613" i="4"/>
  <c r="G4612" i="4"/>
  <c r="G4611" i="4"/>
  <c r="G4610" i="4"/>
  <c r="G4609" i="4"/>
  <c r="G4608" i="4"/>
  <c r="G4607" i="4"/>
  <c r="G4606" i="4"/>
  <c r="G4605" i="4"/>
  <c r="G4604" i="4"/>
  <c r="G4603" i="4"/>
  <c r="G4602" i="4"/>
  <c r="G4601" i="4"/>
  <c r="G4600" i="4"/>
  <c r="G4599" i="4"/>
  <c r="G4598" i="4"/>
  <c r="G4597" i="4"/>
  <c r="G4596" i="4"/>
  <c r="G4595" i="4"/>
  <c r="G4594" i="4"/>
  <c r="G4593" i="4"/>
  <c r="G4592" i="4"/>
  <c r="G4591" i="4"/>
  <c r="G4590" i="4"/>
  <c r="G4589" i="4"/>
  <c r="G4588" i="4"/>
  <c r="G4587" i="4"/>
  <c r="G4586" i="4"/>
  <c r="G4585" i="4"/>
  <c r="G4584" i="4"/>
  <c r="G4583" i="4"/>
  <c r="G4582" i="4"/>
  <c r="G4581" i="4"/>
  <c r="G4580" i="4"/>
  <c r="G4579" i="4"/>
  <c r="G4578" i="4"/>
  <c r="G4577" i="4"/>
  <c r="G4576" i="4"/>
  <c r="G4575" i="4"/>
  <c r="G4574" i="4"/>
  <c r="G4573" i="4"/>
  <c r="G4572" i="4"/>
  <c r="G4571" i="4"/>
  <c r="G4570" i="4"/>
  <c r="G4569" i="4"/>
  <c r="G4568" i="4"/>
  <c r="G4567" i="4"/>
  <c r="G4566" i="4"/>
  <c r="G4565" i="4"/>
  <c r="G4564" i="4"/>
  <c r="G4563" i="4"/>
  <c r="G4562" i="4"/>
  <c r="G4561" i="4"/>
  <c r="G4560" i="4"/>
  <c r="G4559" i="4"/>
  <c r="G4558" i="4"/>
  <c r="G4557" i="4"/>
  <c r="G4556" i="4"/>
  <c r="G4555" i="4"/>
  <c r="G4554" i="4"/>
  <c r="G4553" i="4"/>
  <c r="G4552" i="4"/>
  <c r="G4551" i="4"/>
  <c r="G4550" i="4"/>
  <c r="G4549" i="4"/>
  <c r="G4548" i="4"/>
  <c r="G4547" i="4"/>
  <c r="G4546" i="4"/>
  <c r="G4545" i="4"/>
  <c r="G4544" i="4"/>
  <c r="G4543" i="4"/>
  <c r="G4542" i="4"/>
  <c r="G4541" i="4"/>
  <c r="G4540" i="4"/>
  <c r="G4539" i="4"/>
  <c r="G4538" i="4"/>
  <c r="G4537" i="4"/>
  <c r="G4536" i="4"/>
  <c r="G4535" i="4"/>
  <c r="G4534" i="4"/>
  <c r="G4533" i="4"/>
  <c r="G4532" i="4"/>
  <c r="G4531" i="4"/>
  <c r="G4530" i="4"/>
  <c r="G4529" i="4"/>
  <c r="G4528" i="4"/>
  <c r="G4527" i="4"/>
  <c r="G4526" i="4"/>
  <c r="G4525" i="4"/>
  <c r="G4524" i="4"/>
  <c r="G4523" i="4"/>
  <c r="G4522" i="4"/>
  <c r="G4521" i="4"/>
  <c r="G4520" i="4"/>
  <c r="G4519" i="4"/>
  <c r="G4518" i="4"/>
  <c r="G4517" i="4"/>
  <c r="G4516" i="4"/>
  <c r="G4515" i="4"/>
  <c r="G4514" i="4"/>
  <c r="G4513" i="4"/>
  <c r="G4512" i="4"/>
  <c r="G4511" i="4"/>
  <c r="G4510" i="4"/>
  <c r="G4509" i="4"/>
  <c r="G4508" i="4"/>
  <c r="G4507" i="4"/>
  <c r="G4506" i="4"/>
  <c r="G4505" i="4"/>
  <c r="G4504" i="4"/>
  <c r="G4503" i="4"/>
  <c r="G4502" i="4"/>
  <c r="G4501" i="4"/>
  <c r="G4500" i="4"/>
  <c r="G4499" i="4"/>
  <c r="G4498" i="4"/>
  <c r="G4497" i="4"/>
  <c r="G4496" i="4"/>
  <c r="G4495" i="4"/>
  <c r="G4494" i="4"/>
  <c r="G4493" i="4"/>
  <c r="G4492" i="4"/>
  <c r="G4491" i="4"/>
  <c r="G4490" i="4"/>
  <c r="G4489" i="4"/>
  <c r="G4488" i="4"/>
  <c r="G4487" i="4"/>
  <c r="G4486" i="4"/>
  <c r="G4485" i="4"/>
  <c r="G4484" i="4"/>
  <c r="G4483" i="4"/>
  <c r="G4482" i="4"/>
  <c r="G4481" i="4"/>
  <c r="G4480" i="4"/>
  <c r="G4479" i="4"/>
  <c r="G4478" i="4"/>
  <c r="G4477" i="4"/>
  <c r="G4476" i="4"/>
  <c r="G4475" i="4"/>
  <c r="G4474" i="4"/>
  <c r="G4473" i="4"/>
  <c r="G4472" i="4"/>
  <c r="G4471" i="4"/>
  <c r="G4470" i="4"/>
  <c r="G4469" i="4"/>
  <c r="G4468" i="4"/>
  <c r="G4467" i="4"/>
  <c r="G4466" i="4"/>
  <c r="G4465" i="4"/>
  <c r="G4464" i="4"/>
  <c r="G4463" i="4"/>
  <c r="G4462" i="4"/>
  <c r="G4461" i="4"/>
  <c r="G4460" i="4"/>
  <c r="G4459" i="4"/>
  <c r="G4458" i="4"/>
  <c r="G4457" i="4"/>
  <c r="G4456" i="4"/>
  <c r="G4455" i="4"/>
  <c r="G4454" i="4"/>
  <c r="G4453" i="4"/>
  <c r="G4452" i="4"/>
  <c r="G4451" i="4"/>
  <c r="G4450" i="4"/>
  <c r="G4449" i="4"/>
  <c r="G4448" i="4"/>
  <c r="G4447" i="4"/>
  <c r="G4446" i="4"/>
  <c r="G4445" i="4"/>
  <c r="G4444" i="4"/>
  <c r="G4443" i="4"/>
  <c r="G4442" i="4"/>
  <c r="G4441" i="4"/>
  <c r="G4440" i="4"/>
  <c r="G4439" i="4"/>
  <c r="G4438" i="4"/>
  <c r="G4437" i="4"/>
  <c r="G4436" i="4"/>
  <c r="G4435" i="4"/>
  <c r="G4434" i="4"/>
  <c r="G4433" i="4"/>
  <c r="G4432" i="4"/>
  <c r="G4431" i="4"/>
  <c r="G4430" i="4"/>
  <c r="G4429" i="4"/>
  <c r="G4428" i="4"/>
  <c r="G4427" i="4"/>
  <c r="G4426" i="4"/>
  <c r="G4425" i="4"/>
  <c r="G4424" i="4"/>
  <c r="G4423" i="4"/>
  <c r="G4422" i="4"/>
  <c r="G4421" i="4"/>
  <c r="G4420" i="4"/>
  <c r="G4419" i="4"/>
  <c r="G4418" i="4"/>
  <c r="G4417" i="4"/>
  <c r="G4416" i="4"/>
  <c r="G4415" i="4"/>
  <c r="G4414" i="4"/>
  <c r="G4413" i="4"/>
  <c r="G4412" i="4"/>
  <c r="G4411" i="4"/>
  <c r="G4410" i="4"/>
  <c r="G4409" i="4"/>
  <c r="G4408" i="4"/>
  <c r="G4407" i="4"/>
  <c r="G4406" i="4"/>
  <c r="G4405" i="4"/>
  <c r="G4404" i="4"/>
  <c r="G4403" i="4"/>
  <c r="G4402" i="4"/>
  <c r="G4401" i="4"/>
  <c r="G4400" i="4"/>
  <c r="G4399" i="4"/>
  <c r="G4398" i="4"/>
  <c r="G4397" i="4"/>
  <c r="G4396" i="4"/>
  <c r="G4395" i="4"/>
  <c r="G4394" i="4"/>
  <c r="G4393" i="4"/>
  <c r="G4392" i="4"/>
  <c r="G4391" i="4"/>
  <c r="G4390" i="4"/>
  <c r="G4389" i="4"/>
  <c r="G4388" i="4"/>
  <c r="G4387" i="4"/>
  <c r="G4386" i="4"/>
  <c r="G4385" i="4"/>
  <c r="G4384" i="4"/>
  <c r="G4383" i="4"/>
  <c r="G4382" i="4"/>
  <c r="G4381" i="4"/>
  <c r="G4380" i="4"/>
  <c r="G4379" i="4"/>
  <c r="G4378" i="4"/>
  <c r="G4377" i="4"/>
  <c r="G4376" i="4"/>
  <c r="G4375" i="4"/>
  <c r="G4374" i="4"/>
  <c r="G4373" i="4"/>
  <c r="G4372" i="4"/>
  <c r="G4371" i="4"/>
  <c r="G4370" i="4"/>
  <c r="G4369" i="4"/>
  <c r="G4368" i="4"/>
  <c r="G4367" i="4"/>
  <c r="G4366" i="4"/>
  <c r="G4365" i="4"/>
  <c r="G4364" i="4"/>
  <c r="G4363" i="4"/>
  <c r="G4362" i="4"/>
  <c r="G4361" i="4"/>
  <c r="G4360" i="4"/>
  <c r="G4359" i="4"/>
  <c r="G4358" i="4"/>
  <c r="G4357" i="4"/>
  <c r="G4356" i="4"/>
  <c r="G4355" i="4"/>
  <c r="G4354" i="4"/>
  <c r="G4353" i="4"/>
  <c r="G4352" i="4"/>
  <c r="G4351" i="4"/>
  <c r="G4350" i="4"/>
  <c r="G4349" i="4"/>
  <c r="G4348" i="4"/>
  <c r="G4347" i="4"/>
  <c r="G4346" i="4"/>
  <c r="G4345" i="4"/>
  <c r="G4344" i="4"/>
  <c r="G4343" i="4"/>
  <c r="G4342" i="4"/>
  <c r="G4341" i="4"/>
  <c r="G4340" i="4"/>
  <c r="G4339" i="4"/>
  <c r="G4338" i="4"/>
  <c r="G4337" i="4"/>
  <c r="G4336" i="4"/>
  <c r="G4335" i="4"/>
  <c r="G4334" i="4"/>
  <c r="G4333" i="4"/>
  <c r="G4332" i="4"/>
  <c r="G4331" i="4"/>
  <c r="G4330" i="4"/>
  <c r="G4329" i="4"/>
  <c r="G4328" i="4"/>
  <c r="G4327" i="4"/>
  <c r="G4326" i="4"/>
  <c r="G4325" i="4"/>
  <c r="G4324" i="4"/>
  <c r="G4323" i="4"/>
  <c r="G4322" i="4"/>
  <c r="G4321" i="4"/>
  <c r="G4320" i="4"/>
  <c r="G4319" i="4"/>
  <c r="G4318" i="4"/>
  <c r="G4317" i="4"/>
  <c r="G4316" i="4"/>
  <c r="G4315" i="4"/>
  <c r="G4314" i="4"/>
  <c r="G4313" i="4"/>
  <c r="G4312" i="4"/>
  <c r="G4311" i="4"/>
  <c r="G4310" i="4"/>
  <c r="G4309" i="4"/>
  <c r="G4308" i="4"/>
  <c r="G4307" i="4"/>
  <c r="G4306" i="4"/>
  <c r="G4305" i="4"/>
  <c r="G4304" i="4"/>
  <c r="G4303" i="4"/>
  <c r="G4302" i="4"/>
  <c r="G4301" i="4"/>
  <c r="G4300" i="4"/>
  <c r="G4299" i="4"/>
  <c r="G4298" i="4"/>
  <c r="G4297" i="4"/>
  <c r="G4296" i="4"/>
  <c r="G4295" i="4"/>
  <c r="G4294" i="4"/>
  <c r="G4293" i="4"/>
  <c r="G4292" i="4"/>
  <c r="G4291" i="4"/>
  <c r="G4290" i="4"/>
  <c r="G4289" i="4"/>
  <c r="G4288" i="4"/>
  <c r="G4287" i="4"/>
  <c r="G4286" i="4"/>
  <c r="G4285" i="4"/>
  <c r="G4284" i="4"/>
  <c r="G4283" i="4"/>
  <c r="G4282" i="4"/>
  <c r="G4281" i="4"/>
  <c r="G4280" i="4"/>
  <c r="G4279" i="4"/>
  <c r="G4278" i="4"/>
  <c r="G4277" i="4"/>
  <c r="G4276" i="4"/>
  <c r="G4275" i="4"/>
  <c r="G4274" i="4"/>
  <c r="G4273" i="4"/>
  <c r="G4272" i="4"/>
  <c r="G4271" i="4"/>
  <c r="G4270" i="4"/>
  <c r="G4269" i="4"/>
  <c r="G4268" i="4"/>
  <c r="G4267" i="4"/>
  <c r="G4266" i="4"/>
  <c r="G4265" i="4"/>
  <c r="G4264" i="4"/>
  <c r="G4263" i="4"/>
  <c r="G4262" i="4"/>
  <c r="G4261" i="4"/>
  <c r="G4260" i="4"/>
  <c r="G4259" i="4"/>
  <c r="G4258" i="4"/>
  <c r="G4257" i="4"/>
  <c r="G4256" i="4"/>
  <c r="G4255" i="4"/>
  <c r="G4254" i="4"/>
  <c r="G4253" i="4"/>
  <c r="G4252" i="4"/>
  <c r="G4251" i="4"/>
  <c r="G4250" i="4"/>
  <c r="G4249" i="4"/>
  <c r="G4248" i="4"/>
  <c r="G4247" i="4"/>
  <c r="G4246" i="4"/>
  <c r="G4245" i="4"/>
  <c r="G4244" i="4"/>
  <c r="G4243" i="4"/>
  <c r="G4242" i="4"/>
  <c r="G4241" i="4"/>
  <c r="G4240" i="4"/>
  <c r="G4239" i="4"/>
  <c r="G4238" i="4"/>
  <c r="G4237" i="4"/>
  <c r="G4236" i="4"/>
  <c r="G4235" i="4"/>
  <c r="G4234" i="4"/>
  <c r="G4233" i="4"/>
  <c r="G4232" i="4"/>
  <c r="G4231" i="4"/>
  <c r="G4230" i="4"/>
  <c r="G4229" i="4"/>
  <c r="G4228" i="4"/>
  <c r="G4227" i="4"/>
  <c r="G4226" i="4"/>
  <c r="G4225" i="4"/>
  <c r="G4224" i="4"/>
  <c r="G4223" i="4"/>
  <c r="G4222" i="4"/>
  <c r="G4221" i="4"/>
  <c r="G4220" i="4"/>
  <c r="G4219" i="4"/>
  <c r="G4218" i="4"/>
  <c r="G4217" i="4"/>
  <c r="G4216" i="4"/>
  <c r="G4215" i="4"/>
  <c r="G4214" i="4"/>
  <c r="G4213" i="4"/>
  <c r="G4212" i="4"/>
  <c r="G4211" i="4"/>
  <c r="G4210" i="4"/>
  <c r="G4209" i="4"/>
  <c r="G4208" i="4"/>
  <c r="G4207" i="4"/>
  <c r="G4206" i="4"/>
  <c r="G4205" i="4"/>
  <c r="G4204" i="4"/>
  <c r="G4203" i="4"/>
  <c r="G4202" i="4"/>
  <c r="G4201" i="4"/>
  <c r="G4200" i="4"/>
  <c r="G4199" i="4"/>
  <c r="G4198" i="4"/>
  <c r="G4197" i="4"/>
  <c r="G4196" i="4"/>
  <c r="G4195" i="4"/>
  <c r="G4194" i="4"/>
  <c r="G4193" i="4"/>
  <c r="G4192" i="4"/>
  <c r="G4191" i="4"/>
  <c r="G4190" i="4"/>
  <c r="G4189" i="4"/>
  <c r="G4188" i="4"/>
  <c r="G4187" i="4"/>
  <c r="G4186" i="4"/>
  <c r="G4185" i="4"/>
  <c r="G4184" i="4"/>
  <c r="G4183" i="4"/>
  <c r="G4182" i="4"/>
  <c r="G4181" i="4"/>
  <c r="G4180" i="4"/>
  <c r="G4179" i="4"/>
  <c r="G4178" i="4"/>
  <c r="G4177" i="4"/>
  <c r="G4176" i="4"/>
  <c r="G4175" i="4"/>
  <c r="G4174" i="4"/>
  <c r="G4173" i="4"/>
  <c r="G4172" i="4"/>
  <c r="G4171" i="4"/>
  <c r="G4170" i="4"/>
  <c r="G4169" i="4"/>
  <c r="G4168" i="4"/>
  <c r="G4167" i="4"/>
  <c r="G4166" i="4"/>
  <c r="G4165" i="4"/>
  <c r="G4164" i="4"/>
  <c r="G4163" i="4"/>
  <c r="G4162" i="4"/>
  <c r="G4161" i="4"/>
  <c r="G4160" i="4"/>
  <c r="G4159" i="4"/>
  <c r="G4158" i="4"/>
  <c r="G4157" i="4"/>
  <c r="G4156" i="4"/>
  <c r="G4155" i="4"/>
  <c r="G4154" i="4"/>
  <c r="G4153" i="4"/>
  <c r="G4152" i="4"/>
  <c r="G4151" i="4"/>
  <c r="G4150" i="4"/>
  <c r="G4149" i="4"/>
  <c r="G4148" i="4"/>
  <c r="G4147" i="4"/>
  <c r="G4146" i="4"/>
  <c r="G4145" i="4"/>
  <c r="G4144" i="4"/>
  <c r="G4143" i="4"/>
  <c r="G4142" i="4"/>
  <c r="G4141" i="4"/>
  <c r="G4140" i="4"/>
  <c r="G4139" i="4"/>
  <c r="G4138" i="4"/>
  <c r="G4137" i="4"/>
  <c r="G4136" i="4"/>
  <c r="G4135" i="4"/>
  <c r="G4134" i="4"/>
  <c r="G4133" i="4"/>
  <c r="G4132" i="4"/>
  <c r="G4131" i="4"/>
  <c r="G4130" i="4"/>
  <c r="G4129" i="4"/>
  <c r="G4128" i="4"/>
  <c r="G4127" i="4"/>
  <c r="G4126" i="4"/>
  <c r="G4125" i="4"/>
  <c r="G4124" i="4"/>
  <c r="G4123" i="4"/>
  <c r="G4122" i="4"/>
  <c r="G4121" i="4"/>
  <c r="G4120" i="4"/>
  <c r="G4119" i="4"/>
  <c r="G4118" i="4"/>
  <c r="G4117" i="4"/>
  <c r="G4116" i="4"/>
  <c r="G4115" i="4"/>
  <c r="G4114" i="4"/>
  <c r="G4113" i="4"/>
  <c r="G4112" i="4"/>
  <c r="G4111" i="4"/>
  <c r="G4110" i="4"/>
  <c r="G4109" i="4"/>
  <c r="G4108" i="4"/>
  <c r="G4107" i="4"/>
  <c r="G4106" i="4"/>
  <c r="G4105" i="4"/>
  <c r="G4104" i="4"/>
  <c r="G4103" i="4"/>
  <c r="G4102" i="4"/>
  <c r="G4101" i="4"/>
  <c r="G4100" i="4"/>
  <c r="G4099" i="4"/>
  <c r="G4098" i="4"/>
  <c r="G4097" i="4"/>
  <c r="G4096" i="4"/>
  <c r="G4095" i="4"/>
  <c r="G4094" i="4"/>
  <c r="G4093" i="4"/>
  <c r="G4092" i="4"/>
  <c r="G4091" i="4"/>
  <c r="G4090" i="4"/>
  <c r="G4089" i="4"/>
  <c r="G4088" i="4"/>
  <c r="G4087" i="4"/>
  <c r="G4086" i="4"/>
  <c r="G4085" i="4"/>
  <c r="G4084" i="4"/>
  <c r="G4083" i="4"/>
  <c r="G4082" i="4"/>
  <c r="G4081" i="4"/>
  <c r="G4080" i="4"/>
  <c r="G4079" i="4"/>
  <c r="G4078" i="4"/>
  <c r="G4077" i="4"/>
  <c r="G4076" i="4"/>
  <c r="G4075" i="4"/>
  <c r="G4074" i="4"/>
  <c r="G4073" i="4"/>
  <c r="G4072" i="4"/>
  <c r="G4071" i="4"/>
  <c r="G4070" i="4"/>
  <c r="G4069" i="4"/>
  <c r="G4068" i="4"/>
  <c r="G4067" i="4"/>
  <c r="G4066" i="4"/>
  <c r="G4065" i="4"/>
  <c r="G4064" i="4"/>
  <c r="G4063" i="4"/>
  <c r="G4062" i="4"/>
  <c r="G4061" i="4"/>
  <c r="G4060" i="4"/>
  <c r="G4059" i="4"/>
  <c r="G4058" i="4"/>
  <c r="G4057" i="4"/>
  <c r="G4056" i="4"/>
  <c r="G4055" i="4"/>
  <c r="G4054" i="4"/>
  <c r="G4053" i="4"/>
  <c r="G4052" i="4"/>
  <c r="G4051" i="4"/>
  <c r="G4050" i="4"/>
  <c r="G4049" i="4"/>
  <c r="G4048" i="4"/>
  <c r="G4047" i="4"/>
  <c r="G4046" i="4"/>
  <c r="G4045" i="4"/>
  <c r="G4044" i="4"/>
  <c r="G4043" i="4"/>
  <c r="G4042" i="4"/>
  <c r="G4041" i="4"/>
  <c r="G4040" i="4"/>
  <c r="G4039" i="4"/>
  <c r="G4038" i="4"/>
  <c r="G4037" i="4"/>
  <c r="G4036" i="4"/>
  <c r="G4035" i="4"/>
  <c r="G4034" i="4"/>
  <c r="G4033" i="4"/>
  <c r="G4032" i="4"/>
  <c r="G4031" i="4"/>
  <c r="G4030" i="4"/>
  <c r="G4029" i="4"/>
  <c r="G4028" i="4"/>
  <c r="G4027" i="4"/>
  <c r="G4026" i="4"/>
  <c r="G4025" i="4"/>
  <c r="G4024" i="4"/>
  <c r="G4023" i="4"/>
  <c r="G4022" i="4"/>
  <c r="G4021" i="4"/>
  <c r="G4020" i="4"/>
  <c r="G4019" i="4"/>
  <c r="G4018" i="4"/>
  <c r="G4017" i="4"/>
  <c r="G4016" i="4"/>
  <c r="G4015" i="4"/>
  <c r="G4014" i="4"/>
  <c r="G4013" i="4"/>
  <c r="G4012" i="4"/>
  <c r="G4011" i="4"/>
  <c r="G4010" i="4"/>
  <c r="G4009" i="4"/>
  <c r="G4008" i="4"/>
  <c r="G4007" i="4"/>
  <c r="G4006" i="4"/>
  <c r="G4005" i="4"/>
  <c r="G4004" i="4"/>
  <c r="G4003" i="4"/>
  <c r="G4002" i="4"/>
  <c r="G4001" i="4"/>
  <c r="G4000" i="4"/>
  <c r="G3999" i="4"/>
  <c r="G3998" i="4"/>
  <c r="G3997" i="4"/>
  <c r="G3996" i="4"/>
  <c r="G3995" i="4"/>
  <c r="G3994" i="4"/>
  <c r="G3993" i="4"/>
  <c r="G3992" i="4"/>
  <c r="G3991" i="4"/>
  <c r="G3990" i="4"/>
  <c r="G3989" i="4"/>
  <c r="G3988" i="4"/>
  <c r="G3987" i="4"/>
  <c r="G3986" i="4"/>
  <c r="G3985" i="4"/>
  <c r="G3984" i="4"/>
  <c r="G3983" i="4"/>
  <c r="G3982" i="4"/>
  <c r="G3981" i="4"/>
  <c r="G3980" i="4"/>
  <c r="G3979" i="4"/>
  <c r="G3978" i="4"/>
  <c r="G3977" i="4"/>
  <c r="G3976" i="4"/>
  <c r="G3975" i="4"/>
  <c r="G3974" i="4"/>
  <c r="G3973" i="4"/>
  <c r="G3972" i="4"/>
  <c r="G3971" i="4"/>
  <c r="G3970" i="4"/>
  <c r="G3969" i="4"/>
  <c r="G3968" i="4"/>
  <c r="G3967" i="4"/>
  <c r="G3966" i="4"/>
  <c r="G3965" i="4"/>
  <c r="G3964" i="4"/>
  <c r="G3963" i="4"/>
  <c r="G3962" i="4"/>
  <c r="G3961" i="4"/>
  <c r="G3960" i="4"/>
  <c r="G3959" i="4"/>
  <c r="G3958" i="4"/>
  <c r="G3957" i="4"/>
  <c r="G3956" i="4"/>
  <c r="G3955" i="4"/>
  <c r="G3954" i="4"/>
  <c r="G3953" i="4"/>
  <c r="G3952" i="4"/>
  <c r="G3951" i="4"/>
  <c r="G3950" i="4"/>
  <c r="G3949" i="4"/>
  <c r="G3948" i="4"/>
  <c r="G3947" i="4"/>
  <c r="G3946" i="4"/>
  <c r="G3945" i="4"/>
  <c r="G3944" i="4"/>
  <c r="G3943" i="4"/>
  <c r="G3942" i="4"/>
  <c r="G3941" i="4"/>
  <c r="G3940" i="4"/>
  <c r="G3939" i="4"/>
  <c r="G3938" i="4"/>
  <c r="G3937" i="4"/>
  <c r="G3936" i="4"/>
  <c r="G3935" i="4"/>
  <c r="G3934" i="4"/>
  <c r="G3933" i="4"/>
  <c r="G3932" i="4"/>
  <c r="G3931" i="4"/>
  <c r="G3930" i="4"/>
  <c r="G3929" i="4"/>
  <c r="G3928" i="4"/>
  <c r="G3927" i="4"/>
  <c r="G3926" i="4"/>
  <c r="G3925" i="4"/>
  <c r="G3924" i="4"/>
  <c r="G3923" i="4"/>
  <c r="G3922" i="4"/>
  <c r="G3921" i="4"/>
  <c r="G3920" i="4"/>
  <c r="G3919" i="4"/>
  <c r="G3918" i="4"/>
  <c r="G3917" i="4"/>
  <c r="G3916" i="4"/>
  <c r="G3915" i="4"/>
  <c r="G3914" i="4"/>
  <c r="G3913" i="4"/>
  <c r="G3912" i="4"/>
  <c r="G3911" i="4"/>
  <c r="G3910" i="4"/>
  <c r="G3909" i="4"/>
  <c r="G3908" i="4"/>
  <c r="G3907" i="4"/>
  <c r="G3906" i="4"/>
  <c r="G3905" i="4"/>
  <c r="G3904" i="4"/>
  <c r="G3903" i="4"/>
  <c r="G3902" i="4"/>
  <c r="G3901" i="4"/>
  <c r="G3900" i="4"/>
  <c r="G3899" i="4"/>
  <c r="G3898" i="4"/>
  <c r="G3897" i="4"/>
  <c r="G3896" i="4"/>
  <c r="G3895" i="4"/>
  <c r="G3894" i="4"/>
  <c r="G3893" i="4"/>
  <c r="G3892" i="4"/>
  <c r="G3891" i="4"/>
  <c r="G3890" i="4"/>
  <c r="G3889" i="4"/>
  <c r="G3888" i="4"/>
  <c r="G3887" i="4"/>
  <c r="G3886" i="4"/>
  <c r="G3885" i="4"/>
  <c r="G3884" i="4"/>
  <c r="G3883" i="4"/>
  <c r="G3882" i="4"/>
  <c r="G3881" i="4"/>
  <c r="G3880" i="4"/>
  <c r="G3879" i="4"/>
  <c r="G3878" i="4"/>
  <c r="G3877" i="4"/>
  <c r="G3876" i="4"/>
  <c r="G3875" i="4"/>
  <c r="G3874" i="4"/>
  <c r="G3873" i="4"/>
  <c r="G3872" i="4"/>
  <c r="G3871" i="4"/>
  <c r="G3870" i="4"/>
  <c r="G3869" i="4"/>
  <c r="G3868" i="4"/>
  <c r="G3867" i="4"/>
  <c r="G3866" i="4"/>
  <c r="G3865" i="4"/>
  <c r="G3864" i="4"/>
  <c r="G3863" i="4"/>
  <c r="G3862" i="4"/>
  <c r="G3861" i="4"/>
  <c r="G3860" i="4"/>
  <c r="G3859" i="4"/>
  <c r="G3858" i="4"/>
  <c r="G3857" i="4"/>
  <c r="G3856" i="4"/>
  <c r="G3855" i="4"/>
  <c r="G3854" i="4"/>
  <c r="G3853" i="4"/>
  <c r="G3852" i="4"/>
  <c r="G3851" i="4"/>
  <c r="G3850" i="4"/>
  <c r="G3849" i="4"/>
  <c r="G3848" i="4"/>
  <c r="G3847" i="4"/>
  <c r="G3846" i="4"/>
  <c r="G3845" i="4"/>
  <c r="G3844" i="4"/>
  <c r="G3843" i="4"/>
  <c r="G3842" i="4"/>
  <c r="G3841" i="4"/>
  <c r="G3840" i="4"/>
  <c r="G3839" i="4"/>
  <c r="G3838" i="4"/>
  <c r="G3837" i="4"/>
  <c r="G3836" i="4"/>
  <c r="G3835" i="4"/>
  <c r="G3834" i="4"/>
  <c r="G3833" i="4"/>
  <c r="G3832" i="4"/>
  <c r="G3831" i="4"/>
  <c r="G3830" i="4"/>
  <c r="G3829" i="4"/>
  <c r="G3828" i="4"/>
  <c r="G3827" i="4"/>
  <c r="G3826" i="4"/>
  <c r="G3825" i="4"/>
  <c r="G3824" i="4"/>
  <c r="G3823" i="4"/>
  <c r="G3822" i="4"/>
  <c r="G3821" i="4"/>
  <c r="G3820" i="4"/>
  <c r="G3819" i="4"/>
  <c r="G3818" i="4"/>
  <c r="G3817" i="4"/>
  <c r="G3816" i="4"/>
  <c r="G3815" i="4"/>
  <c r="G3814" i="4"/>
  <c r="G3813" i="4"/>
  <c r="G3812" i="4"/>
  <c r="G3811" i="4"/>
  <c r="G3810" i="4"/>
  <c r="G3809" i="4"/>
  <c r="G3808" i="4"/>
  <c r="G3807" i="4"/>
  <c r="G3806" i="4"/>
  <c r="G3805" i="4"/>
  <c r="G3804" i="4"/>
  <c r="G3803" i="4"/>
  <c r="G3802" i="4"/>
  <c r="G3801" i="4"/>
  <c r="G3800" i="4"/>
  <c r="G3799" i="4"/>
  <c r="G3798" i="4"/>
  <c r="G3797" i="4"/>
  <c r="G3796" i="4"/>
  <c r="G3795" i="4"/>
  <c r="G3794" i="4"/>
  <c r="G3793" i="4"/>
  <c r="G3792" i="4"/>
  <c r="G3791" i="4"/>
  <c r="G3790" i="4"/>
  <c r="G3789" i="4"/>
  <c r="G3788" i="4"/>
  <c r="G3787" i="4"/>
  <c r="G3786" i="4"/>
  <c r="G3785" i="4"/>
  <c r="G3784" i="4"/>
  <c r="G3783" i="4"/>
  <c r="G3782" i="4"/>
  <c r="G3781" i="4"/>
  <c r="G3780" i="4"/>
  <c r="G3779" i="4"/>
  <c r="G3778" i="4"/>
  <c r="G3777" i="4"/>
  <c r="G3776" i="4"/>
  <c r="G3775" i="4"/>
  <c r="G3774" i="4"/>
  <c r="G3773" i="4"/>
  <c r="G3772" i="4"/>
  <c r="G3771" i="4"/>
  <c r="G3770" i="4"/>
  <c r="G3769" i="4"/>
  <c r="G3768" i="4"/>
  <c r="G3767" i="4"/>
  <c r="G3766" i="4"/>
  <c r="G3765" i="4"/>
  <c r="G3764" i="4"/>
  <c r="G3763" i="4"/>
  <c r="G3762" i="4"/>
  <c r="G3761" i="4"/>
  <c r="G3760" i="4"/>
  <c r="G3759" i="4"/>
  <c r="G3758" i="4"/>
  <c r="G3757" i="4"/>
  <c r="G3756" i="4"/>
  <c r="G3755" i="4"/>
  <c r="G3754" i="4"/>
  <c r="G3753" i="4"/>
  <c r="G3752" i="4"/>
  <c r="G3751" i="4"/>
  <c r="G3750" i="4"/>
  <c r="G3749" i="4"/>
  <c r="G3748" i="4"/>
  <c r="G3747" i="4"/>
  <c r="G3746" i="4"/>
  <c r="G3745" i="4"/>
  <c r="G3744" i="4"/>
  <c r="G3743" i="4"/>
  <c r="G3742" i="4"/>
  <c r="G3741" i="4"/>
  <c r="G3740" i="4"/>
  <c r="G3739" i="4"/>
  <c r="G3738" i="4"/>
  <c r="G3737" i="4"/>
  <c r="G3736" i="4"/>
  <c r="G3735" i="4"/>
  <c r="G3734" i="4"/>
  <c r="G3733" i="4"/>
  <c r="G3732" i="4"/>
  <c r="G3731" i="4"/>
  <c r="G3730" i="4"/>
  <c r="G3729" i="4"/>
  <c r="G3728" i="4"/>
  <c r="G3727" i="4"/>
  <c r="G3726" i="4"/>
  <c r="G3725" i="4"/>
  <c r="G3724" i="4"/>
  <c r="G3723" i="4"/>
  <c r="G3722" i="4"/>
  <c r="G3721" i="4"/>
  <c r="G3720" i="4"/>
  <c r="G3719" i="4"/>
  <c r="G3718" i="4"/>
  <c r="G3717" i="4"/>
  <c r="G3716" i="4"/>
  <c r="G3715" i="4"/>
  <c r="G3714" i="4"/>
  <c r="G3713" i="4"/>
  <c r="G3712" i="4"/>
  <c r="G3711" i="4"/>
  <c r="G3710" i="4"/>
  <c r="G3709" i="4"/>
  <c r="G3708" i="4"/>
  <c r="G3707" i="4"/>
  <c r="G3706" i="4"/>
  <c r="G3705" i="4"/>
  <c r="G3704" i="4"/>
  <c r="G3703" i="4"/>
  <c r="G3702" i="4"/>
  <c r="G3701" i="4"/>
  <c r="G3700" i="4"/>
  <c r="G3699" i="4"/>
  <c r="G3698" i="4"/>
  <c r="G3697" i="4"/>
  <c r="G3696" i="4"/>
  <c r="G3695" i="4"/>
  <c r="G3694" i="4"/>
  <c r="G3693" i="4"/>
  <c r="G3692" i="4"/>
  <c r="G3691" i="4"/>
  <c r="G3690" i="4"/>
  <c r="G3689" i="4"/>
  <c r="G3688" i="4"/>
  <c r="G3687" i="4"/>
  <c r="G3686" i="4"/>
  <c r="G3685" i="4"/>
  <c r="G3684" i="4"/>
  <c r="G3683" i="4"/>
  <c r="G3682" i="4"/>
  <c r="G3681" i="4"/>
  <c r="G3680" i="4"/>
  <c r="G3679" i="4"/>
  <c r="G3678" i="4"/>
  <c r="G3677" i="4"/>
  <c r="G3676" i="4"/>
  <c r="G3675" i="4"/>
  <c r="G3674" i="4"/>
  <c r="G3673" i="4"/>
  <c r="G3672" i="4"/>
  <c r="G3671" i="4"/>
  <c r="G3670" i="4"/>
  <c r="G3669" i="4"/>
  <c r="G3668" i="4"/>
  <c r="G3667" i="4"/>
  <c r="G3666" i="4"/>
  <c r="G3665" i="4"/>
  <c r="G3664" i="4"/>
  <c r="G3663" i="4"/>
  <c r="G3662" i="4"/>
  <c r="G3661" i="4"/>
  <c r="G3660" i="4"/>
  <c r="G3659" i="4"/>
  <c r="G3658" i="4"/>
  <c r="G3657" i="4"/>
  <c r="G3656" i="4"/>
  <c r="G3655" i="4"/>
  <c r="G3654" i="4"/>
  <c r="G3653" i="4"/>
  <c r="G3652" i="4"/>
  <c r="G3651" i="4"/>
  <c r="G3650" i="4"/>
  <c r="G3649" i="4"/>
  <c r="G3648" i="4"/>
  <c r="G3647" i="4"/>
  <c r="G3646" i="4"/>
  <c r="G3645" i="4"/>
  <c r="G3644" i="4"/>
  <c r="G3643" i="4"/>
  <c r="G3642" i="4"/>
  <c r="G3641" i="4"/>
  <c r="G3640" i="4"/>
  <c r="G3639" i="4"/>
  <c r="G3638" i="4"/>
  <c r="G3637" i="4"/>
  <c r="G3636" i="4"/>
  <c r="G3635" i="4"/>
  <c r="G3634" i="4"/>
  <c r="G3633" i="4"/>
  <c r="G3632" i="4"/>
  <c r="G3631" i="4"/>
  <c r="G3630" i="4"/>
  <c r="G3629" i="4"/>
  <c r="G3628" i="4"/>
  <c r="G3627" i="4"/>
  <c r="G3626" i="4"/>
  <c r="G3625" i="4"/>
  <c r="G3624" i="4"/>
  <c r="G3623" i="4"/>
  <c r="G3622" i="4"/>
  <c r="G3621" i="4"/>
  <c r="G3620" i="4"/>
  <c r="G3619" i="4"/>
  <c r="G3618" i="4"/>
  <c r="G3617" i="4"/>
  <c r="G3616" i="4"/>
  <c r="G3615" i="4"/>
  <c r="G3614" i="4"/>
  <c r="G3613" i="4"/>
  <c r="G3612" i="4"/>
  <c r="G3611" i="4"/>
  <c r="G3610" i="4"/>
  <c r="G3609" i="4"/>
  <c r="G3608" i="4"/>
  <c r="G3607" i="4"/>
  <c r="G3606" i="4"/>
  <c r="G3605" i="4"/>
  <c r="G3604" i="4"/>
  <c r="G3603" i="4"/>
  <c r="G3602" i="4"/>
  <c r="G3601" i="4"/>
  <c r="G3600" i="4"/>
  <c r="G3599" i="4"/>
  <c r="G3598" i="4"/>
  <c r="G3597" i="4"/>
  <c r="G3596" i="4"/>
  <c r="G3595" i="4"/>
  <c r="G3594" i="4"/>
  <c r="G3593" i="4"/>
  <c r="G3592" i="4"/>
  <c r="G3591" i="4"/>
  <c r="G3590" i="4"/>
  <c r="G3589" i="4"/>
  <c r="G3588" i="4"/>
  <c r="G3587" i="4"/>
  <c r="G3586" i="4"/>
  <c r="G3585" i="4"/>
  <c r="G3584" i="4"/>
  <c r="G3583" i="4"/>
  <c r="G3582" i="4"/>
  <c r="G3581" i="4"/>
  <c r="G3580" i="4"/>
  <c r="G3579" i="4"/>
  <c r="G3578" i="4"/>
  <c r="G3577" i="4"/>
  <c r="G3576" i="4"/>
  <c r="G3575" i="4"/>
  <c r="G3574" i="4"/>
  <c r="G3573" i="4"/>
  <c r="G3572" i="4"/>
  <c r="G3571" i="4"/>
  <c r="G3570" i="4"/>
  <c r="G3569" i="4"/>
  <c r="G3568" i="4"/>
  <c r="G3567" i="4"/>
  <c r="G3566" i="4"/>
  <c r="G3565" i="4"/>
  <c r="G3564" i="4"/>
  <c r="G3563" i="4"/>
  <c r="G3562" i="4"/>
  <c r="G3561" i="4"/>
  <c r="G3560" i="4"/>
  <c r="G3559" i="4"/>
  <c r="G3558" i="4"/>
  <c r="G3557" i="4"/>
  <c r="G3556" i="4"/>
  <c r="G3555" i="4"/>
  <c r="G3554" i="4"/>
  <c r="G3553" i="4"/>
  <c r="G3552" i="4"/>
  <c r="G3551" i="4"/>
  <c r="G3550" i="4"/>
  <c r="G3549" i="4"/>
  <c r="G3548" i="4"/>
  <c r="G3547" i="4"/>
  <c r="G3546" i="4"/>
  <c r="G3545" i="4"/>
  <c r="G3544" i="4"/>
  <c r="G3543" i="4"/>
  <c r="G3542" i="4"/>
  <c r="G3541" i="4"/>
  <c r="G3540" i="4"/>
  <c r="G3539" i="4"/>
  <c r="G3538" i="4"/>
  <c r="G3537" i="4"/>
  <c r="G3536" i="4"/>
  <c r="G3535" i="4"/>
  <c r="G3534" i="4"/>
  <c r="G3533" i="4"/>
  <c r="G3532" i="4"/>
  <c r="G3531" i="4"/>
  <c r="G3530" i="4"/>
  <c r="G3529" i="4"/>
  <c r="G3528" i="4"/>
  <c r="G3527" i="4"/>
  <c r="G3526" i="4"/>
  <c r="G3525" i="4"/>
  <c r="G3524" i="4"/>
  <c r="G3523" i="4"/>
  <c r="G3522" i="4"/>
  <c r="G3521" i="4"/>
  <c r="G3520" i="4"/>
  <c r="G3519" i="4"/>
  <c r="G3518" i="4"/>
  <c r="G3517" i="4"/>
  <c r="G3516" i="4"/>
  <c r="G3515" i="4"/>
  <c r="G3514" i="4"/>
  <c r="G3513" i="4"/>
  <c r="G3512" i="4"/>
  <c r="G3511" i="4"/>
  <c r="G3510" i="4"/>
  <c r="G3509" i="4"/>
  <c r="G3508" i="4"/>
  <c r="G3507" i="4"/>
  <c r="G3506" i="4"/>
  <c r="G3505" i="4"/>
  <c r="G3504" i="4"/>
  <c r="G3503" i="4"/>
  <c r="G3502" i="4"/>
  <c r="G3501" i="4"/>
  <c r="G3500" i="4"/>
  <c r="G3499" i="4"/>
  <c r="G3498" i="4"/>
  <c r="G3497" i="4"/>
  <c r="G3496" i="4"/>
  <c r="G3495" i="4"/>
  <c r="G3494" i="4"/>
  <c r="G3493" i="4"/>
  <c r="G3492" i="4"/>
  <c r="G3491" i="4"/>
  <c r="G3490" i="4"/>
  <c r="G3489" i="4"/>
  <c r="G3488" i="4"/>
  <c r="G3487" i="4"/>
  <c r="G3486" i="4"/>
  <c r="G3485" i="4"/>
  <c r="G3484" i="4"/>
  <c r="G3483" i="4"/>
  <c r="G3482" i="4"/>
  <c r="G3481" i="4"/>
  <c r="G3480" i="4"/>
  <c r="G3479" i="4"/>
  <c r="G3478" i="4"/>
  <c r="G3477" i="4"/>
  <c r="G3476" i="4"/>
  <c r="G3475" i="4"/>
  <c r="G3474" i="4"/>
  <c r="G3473" i="4"/>
  <c r="G3472" i="4"/>
  <c r="G3471" i="4"/>
  <c r="G3470" i="4"/>
  <c r="G3469" i="4"/>
  <c r="G3468" i="4"/>
  <c r="G3467" i="4"/>
  <c r="G3466" i="4"/>
  <c r="G3465" i="4"/>
  <c r="G3464" i="4"/>
  <c r="G3463" i="4"/>
  <c r="G3462" i="4"/>
  <c r="G3461" i="4"/>
  <c r="G3460" i="4"/>
  <c r="G3459" i="4"/>
  <c r="G3458" i="4"/>
  <c r="G3457" i="4"/>
  <c r="G3456" i="4"/>
  <c r="G3455" i="4"/>
  <c r="G3454" i="4"/>
  <c r="G3453" i="4"/>
  <c r="G3452" i="4"/>
  <c r="G3451" i="4"/>
  <c r="G3450" i="4"/>
  <c r="G3449" i="4"/>
  <c r="G3448" i="4"/>
  <c r="G3447" i="4"/>
  <c r="G3446" i="4"/>
  <c r="G3445" i="4"/>
  <c r="G3444" i="4"/>
  <c r="G3443" i="4"/>
  <c r="G3442" i="4"/>
  <c r="G3441" i="4"/>
  <c r="G3440" i="4"/>
  <c r="G3439" i="4"/>
  <c r="G3438" i="4"/>
  <c r="G3437" i="4"/>
  <c r="G3436" i="4"/>
  <c r="G3435" i="4"/>
  <c r="G3434" i="4"/>
  <c r="G3433" i="4"/>
  <c r="G3432" i="4"/>
  <c r="G3431" i="4"/>
  <c r="G3430" i="4"/>
  <c r="G3429" i="4"/>
  <c r="G3428" i="4"/>
  <c r="G3427" i="4"/>
  <c r="G3426" i="4"/>
  <c r="G3425" i="4"/>
  <c r="G3424" i="4"/>
  <c r="G3423" i="4"/>
  <c r="G3422" i="4"/>
  <c r="G3421" i="4"/>
  <c r="G3420" i="4"/>
  <c r="G3419" i="4"/>
  <c r="G3418" i="4"/>
  <c r="G3417" i="4"/>
  <c r="G3416" i="4"/>
  <c r="G3415" i="4"/>
  <c r="G3414" i="4"/>
  <c r="G3413" i="4"/>
  <c r="G3412" i="4"/>
  <c r="G3411" i="4"/>
  <c r="G3410" i="4"/>
  <c r="G3409" i="4"/>
  <c r="G3408" i="4"/>
  <c r="G3407" i="4"/>
  <c r="G3406" i="4"/>
  <c r="G3405" i="4"/>
  <c r="G3404" i="4"/>
  <c r="G3403" i="4"/>
  <c r="G3402" i="4"/>
  <c r="G3401" i="4"/>
  <c r="G3400" i="4"/>
  <c r="G3399" i="4"/>
  <c r="G3398" i="4"/>
  <c r="G3397" i="4"/>
  <c r="G3396" i="4"/>
  <c r="G3395" i="4"/>
  <c r="G3394" i="4"/>
  <c r="G3393" i="4"/>
  <c r="G3392" i="4"/>
  <c r="G3391" i="4"/>
  <c r="G3390" i="4"/>
  <c r="G3389" i="4"/>
  <c r="G3388" i="4"/>
  <c r="G3387" i="4"/>
  <c r="G3386" i="4"/>
  <c r="G3385" i="4"/>
  <c r="G3384" i="4"/>
  <c r="G3383" i="4"/>
  <c r="G3382" i="4"/>
  <c r="G3381" i="4"/>
  <c r="G3380" i="4"/>
  <c r="G3379" i="4"/>
  <c r="G3378" i="4"/>
  <c r="G3377" i="4"/>
  <c r="G3376" i="4"/>
  <c r="G3375" i="4"/>
  <c r="G3374" i="4"/>
  <c r="G3373" i="4"/>
  <c r="G3372" i="4"/>
  <c r="G3371" i="4"/>
  <c r="G3370" i="4"/>
  <c r="G3369" i="4"/>
  <c r="G3368" i="4"/>
  <c r="G3367" i="4"/>
  <c r="G3366" i="4"/>
  <c r="G3365" i="4"/>
  <c r="G3364" i="4"/>
  <c r="G3363" i="4"/>
  <c r="G3362" i="4"/>
  <c r="G3361" i="4"/>
  <c r="G3360" i="4"/>
  <c r="G3359" i="4"/>
  <c r="G3358" i="4"/>
  <c r="G3357" i="4"/>
  <c r="G3356" i="4"/>
  <c r="G3355" i="4"/>
  <c r="G3354" i="4"/>
  <c r="G3353" i="4"/>
  <c r="G3352" i="4"/>
  <c r="G3351" i="4"/>
  <c r="G3350" i="4"/>
  <c r="G3349" i="4"/>
  <c r="G3348" i="4"/>
  <c r="G3347" i="4"/>
  <c r="G3346" i="4"/>
  <c r="G3345" i="4"/>
  <c r="G3344" i="4"/>
  <c r="G3343" i="4"/>
  <c r="G3342" i="4"/>
  <c r="G3341" i="4"/>
  <c r="G3340" i="4"/>
  <c r="G3339" i="4"/>
  <c r="G3338" i="4"/>
  <c r="G3337" i="4"/>
  <c r="G3336" i="4"/>
  <c r="G3335" i="4"/>
  <c r="G3334" i="4"/>
  <c r="G3333" i="4"/>
  <c r="G3332" i="4"/>
  <c r="G3331" i="4"/>
  <c r="G3330" i="4"/>
  <c r="G3329" i="4"/>
  <c r="G3328" i="4"/>
  <c r="G3327" i="4"/>
  <c r="G3326" i="4"/>
  <c r="G3325" i="4"/>
  <c r="G3324" i="4"/>
  <c r="G3323" i="4"/>
  <c r="G3322" i="4"/>
  <c r="G3321" i="4"/>
  <c r="G3320" i="4"/>
  <c r="G3319" i="4"/>
  <c r="G3318" i="4"/>
  <c r="G3317" i="4"/>
  <c r="G3316" i="4"/>
  <c r="G3315" i="4"/>
  <c r="G3314" i="4"/>
  <c r="G3313" i="4"/>
  <c r="G3312" i="4"/>
  <c r="G3311" i="4"/>
  <c r="G3310" i="4"/>
  <c r="G3309" i="4"/>
  <c r="G3308" i="4"/>
  <c r="G3307" i="4"/>
  <c r="G3306" i="4"/>
  <c r="G3305" i="4"/>
  <c r="G3304" i="4"/>
  <c r="G3303" i="4"/>
  <c r="G3302" i="4"/>
  <c r="G3301" i="4"/>
  <c r="G3300" i="4"/>
  <c r="G3299" i="4"/>
  <c r="G3298" i="4"/>
  <c r="G3297" i="4"/>
  <c r="G3296" i="4"/>
  <c r="G3295" i="4"/>
  <c r="G3294" i="4"/>
  <c r="G3293" i="4"/>
  <c r="G3292" i="4"/>
  <c r="G3291" i="4"/>
  <c r="G3290" i="4"/>
  <c r="G3289" i="4"/>
  <c r="G3288" i="4"/>
  <c r="G3287" i="4"/>
  <c r="G3286" i="4"/>
  <c r="G3285" i="4"/>
  <c r="G3284" i="4"/>
  <c r="G3283" i="4"/>
  <c r="G3282" i="4"/>
  <c r="G3281" i="4"/>
  <c r="G3280" i="4"/>
  <c r="G3279" i="4"/>
  <c r="G3278" i="4"/>
  <c r="G3277" i="4"/>
  <c r="G3276" i="4"/>
  <c r="G3275" i="4"/>
  <c r="G3274" i="4"/>
  <c r="G3273" i="4"/>
  <c r="G3272" i="4"/>
  <c r="G3271" i="4"/>
  <c r="G3270" i="4"/>
  <c r="G3269" i="4"/>
  <c r="G3268" i="4"/>
  <c r="G3267" i="4"/>
  <c r="G3266" i="4"/>
  <c r="G3265" i="4"/>
  <c r="G3264" i="4"/>
  <c r="G3263" i="4"/>
  <c r="G3262" i="4"/>
  <c r="G3261" i="4"/>
  <c r="G3260" i="4"/>
  <c r="G3259" i="4"/>
  <c r="G3258" i="4"/>
  <c r="G3257" i="4"/>
  <c r="G3256" i="4"/>
  <c r="G3255" i="4"/>
  <c r="G3254" i="4"/>
  <c r="G3253" i="4"/>
  <c r="G3252" i="4"/>
  <c r="G3251" i="4"/>
  <c r="G3250" i="4"/>
  <c r="G3249" i="4"/>
  <c r="G3248" i="4"/>
  <c r="G3247" i="4"/>
  <c r="G3246" i="4"/>
  <c r="G3245" i="4"/>
  <c r="G3244" i="4"/>
  <c r="G3243" i="4"/>
  <c r="G3242" i="4"/>
  <c r="G3241" i="4"/>
  <c r="G3240" i="4"/>
  <c r="G3239" i="4"/>
  <c r="G3238" i="4"/>
  <c r="G3237" i="4"/>
  <c r="G3236" i="4"/>
  <c r="G3235" i="4"/>
  <c r="G3234" i="4"/>
  <c r="G3233" i="4"/>
  <c r="G3232" i="4"/>
  <c r="G3231" i="4"/>
  <c r="G3230" i="4"/>
  <c r="G3229" i="4"/>
  <c r="G3228" i="4"/>
  <c r="G3227" i="4"/>
  <c r="G3226" i="4"/>
  <c r="G3225" i="4"/>
  <c r="G3224" i="4"/>
  <c r="G3223" i="4"/>
  <c r="G3222" i="4"/>
  <c r="G3221" i="4"/>
  <c r="G3220" i="4"/>
  <c r="G3219" i="4"/>
  <c r="G3218" i="4"/>
  <c r="G3217" i="4"/>
  <c r="G3216" i="4"/>
  <c r="G3215" i="4"/>
  <c r="G3214" i="4"/>
  <c r="G3213" i="4"/>
  <c r="G3212" i="4"/>
  <c r="G3211" i="4"/>
  <c r="G3210" i="4"/>
  <c r="G3209" i="4"/>
  <c r="G3208" i="4"/>
  <c r="G3207" i="4"/>
  <c r="G3206" i="4"/>
  <c r="G3205" i="4"/>
  <c r="G3204" i="4"/>
  <c r="G3203" i="4"/>
  <c r="G3202" i="4"/>
  <c r="G3201" i="4"/>
  <c r="G3200" i="4"/>
  <c r="G3199" i="4"/>
  <c r="G3198" i="4"/>
  <c r="G3197" i="4"/>
  <c r="G3196" i="4"/>
  <c r="G3195" i="4"/>
  <c r="G3194" i="4"/>
  <c r="G3193" i="4"/>
  <c r="G3192" i="4"/>
  <c r="G3191" i="4"/>
  <c r="G3190" i="4"/>
  <c r="G3189" i="4"/>
  <c r="G3188" i="4"/>
  <c r="G3187" i="4"/>
  <c r="G3186" i="4"/>
  <c r="G3185" i="4"/>
  <c r="G3184" i="4"/>
  <c r="G3183" i="4"/>
  <c r="G3182" i="4"/>
  <c r="G3181" i="4"/>
  <c r="G3180" i="4"/>
  <c r="G3179" i="4"/>
  <c r="G3178" i="4"/>
  <c r="G3177" i="4"/>
  <c r="G3176" i="4"/>
  <c r="G3175" i="4"/>
  <c r="G3174" i="4"/>
  <c r="G3173" i="4"/>
  <c r="G3172" i="4"/>
  <c r="G3171" i="4"/>
  <c r="G3170" i="4"/>
  <c r="G3169" i="4"/>
  <c r="G3168" i="4"/>
  <c r="G3167" i="4"/>
  <c r="G3166" i="4"/>
  <c r="G3165" i="4"/>
  <c r="G3164" i="4"/>
  <c r="G3163" i="4"/>
  <c r="G3162" i="4"/>
  <c r="G3161" i="4"/>
  <c r="G3160" i="4"/>
  <c r="G3159" i="4"/>
  <c r="G3158" i="4"/>
  <c r="G3157" i="4"/>
  <c r="G3156" i="4"/>
  <c r="G3155" i="4"/>
  <c r="G3154" i="4"/>
  <c r="G3153" i="4"/>
  <c r="G3152" i="4"/>
  <c r="G3151" i="4"/>
  <c r="G3150" i="4"/>
  <c r="G3149" i="4"/>
  <c r="G3148" i="4"/>
  <c r="G3147" i="4"/>
  <c r="G3146" i="4"/>
  <c r="G3145" i="4"/>
  <c r="G3144" i="4"/>
  <c r="G3143" i="4"/>
  <c r="G3142" i="4"/>
  <c r="G3141" i="4"/>
  <c r="G3140" i="4"/>
  <c r="G3139" i="4"/>
  <c r="G3138" i="4"/>
  <c r="G3137" i="4"/>
  <c r="G3136" i="4"/>
  <c r="G3135" i="4"/>
  <c r="G3134" i="4"/>
  <c r="G3133" i="4"/>
  <c r="G3132" i="4"/>
  <c r="G3131" i="4"/>
  <c r="G3130" i="4"/>
  <c r="G3129" i="4"/>
  <c r="G3128" i="4"/>
  <c r="G3127" i="4"/>
  <c r="G3126" i="4"/>
  <c r="G3125" i="4"/>
  <c r="G3124" i="4"/>
  <c r="G3123" i="4"/>
  <c r="G3122" i="4"/>
  <c r="G3121" i="4"/>
  <c r="G3120" i="4"/>
  <c r="G3119" i="4"/>
  <c r="G3118" i="4"/>
  <c r="G3117" i="4"/>
  <c r="G3116" i="4"/>
  <c r="G3115" i="4"/>
  <c r="G3114" i="4"/>
  <c r="G3113" i="4"/>
  <c r="G3112" i="4"/>
  <c r="G3111" i="4"/>
  <c r="G3110" i="4"/>
  <c r="G3109" i="4"/>
  <c r="G3108" i="4"/>
  <c r="G3107" i="4"/>
  <c r="G3106" i="4"/>
  <c r="G3105" i="4"/>
  <c r="G3104" i="4"/>
  <c r="G3103" i="4"/>
  <c r="G3102" i="4"/>
  <c r="G3101" i="4"/>
  <c r="G3100" i="4"/>
  <c r="G3099" i="4"/>
  <c r="G3098" i="4"/>
  <c r="G3097" i="4"/>
  <c r="G3096" i="4"/>
  <c r="G3095" i="4"/>
  <c r="G3094" i="4"/>
  <c r="G3093" i="4"/>
  <c r="G3092" i="4"/>
  <c r="G3091" i="4"/>
  <c r="G3090" i="4"/>
  <c r="G3089" i="4"/>
  <c r="G3088" i="4"/>
  <c r="G3087" i="4"/>
  <c r="G3086" i="4"/>
  <c r="G3085" i="4"/>
  <c r="G3084" i="4"/>
  <c r="G3083" i="4"/>
  <c r="G3082" i="4"/>
  <c r="G3081" i="4"/>
  <c r="G3080" i="4"/>
  <c r="G3079" i="4"/>
  <c r="G3078" i="4"/>
  <c r="G3077" i="4"/>
  <c r="G3076" i="4"/>
  <c r="G3075" i="4"/>
  <c r="G3074" i="4"/>
  <c r="G3073" i="4"/>
  <c r="G3072" i="4"/>
  <c r="G3071" i="4"/>
  <c r="G3070" i="4"/>
  <c r="G3069" i="4"/>
  <c r="G3068" i="4"/>
  <c r="G3067" i="4"/>
  <c r="G3066" i="4"/>
  <c r="G3065" i="4"/>
  <c r="G3064" i="4"/>
  <c r="G3063" i="4"/>
  <c r="G3062" i="4"/>
  <c r="G3061" i="4"/>
  <c r="G3060" i="4"/>
  <c r="G3059" i="4"/>
  <c r="G3058" i="4"/>
  <c r="G3057" i="4"/>
  <c r="G3056" i="4"/>
  <c r="G3055" i="4"/>
  <c r="G3054" i="4"/>
  <c r="G3053" i="4"/>
  <c r="G3052" i="4"/>
  <c r="G3051" i="4"/>
  <c r="G3050" i="4"/>
  <c r="G3049" i="4"/>
  <c r="G3048" i="4"/>
  <c r="G3047" i="4"/>
  <c r="G3046" i="4"/>
  <c r="G3045" i="4"/>
  <c r="G3044" i="4"/>
  <c r="G3043" i="4"/>
  <c r="G3042" i="4"/>
  <c r="G3041" i="4"/>
  <c r="G3040" i="4"/>
  <c r="G3039" i="4"/>
  <c r="G3038" i="4"/>
  <c r="G3037" i="4"/>
  <c r="G3036" i="4"/>
  <c r="G3035" i="4"/>
  <c r="G3034" i="4"/>
  <c r="G3033" i="4"/>
  <c r="G3032" i="4"/>
  <c r="G3031" i="4"/>
  <c r="G3030" i="4"/>
  <c r="G3029" i="4"/>
  <c r="G3028" i="4"/>
  <c r="G3027" i="4"/>
  <c r="G3026" i="4"/>
  <c r="G3025" i="4"/>
  <c r="G3024" i="4"/>
  <c r="G3023" i="4"/>
  <c r="G3022" i="4"/>
  <c r="G3021" i="4"/>
  <c r="G3020" i="4"/>
  <c r="G3019" i="4"/>
  <c r="G3018" i="4"/>
  <c r="G3017" i="4"/>
  <c r="G3016" i="4"/>
  <c r="G3015" i="4"/>
  <c r="G3014" i="4"/>
  <c r="G3013" i="4"/>
  <c r="G3012" i="4"/>
  <c r="G3011" i="4"/>
  <c r="G3010" i="4"/>
  <c r="G3009" i="4"/>
  <c r="G3008" i="4"/>
  <c r="G3007" i="4"/>
  <c r="G3006" i="4"/>
  <c r="G3005" i="4"/>
  <c r="G3004" i="4"/>
  <c r="G3003" i="4"/>
  <c r="G3002" i="4"/>
  <c r="G3001" i="4"/>
  <c r="G3000" i="4"/>
  <c r="G2999" i="4"/>
  <c r="G2998" i="4"/>
  <c r="G2997" i="4"/>
  <c r="G2996" i="4"/>
  <c r="G2995" i="4"/>
  <c r="G2994" i="4"/>
  <c r="G2993" i="4"/>
  <c r="G2992" i="4"/>
  <c r="G2991" i="4"/>
  <c r="G2990" i="4"/>
  <c r="G2989" i="4"/>
  <c r="G2988" i="4"/>
  <c r="G2987" i="4"/>
  <c r="G2986" i="4"/>
  <c r="G2985" i="4"/>
  <c r="G2984" i="4"/>
  <c r="G2983" i="4"/>
  <c r="G2982" i="4"/>
  <c r="G2981" i="4"/>
  <c r="G2980" i="4"/>
  <c r="G2979" i="4"/>
  <c r="G2978" i="4"/>
  <c r="G2977" i="4"/>
  <c r="G2976" i="4"/>
  <c r="G2975" i="4"/>
  <c r="G2974" i="4"/>
  <c r="G2973" i="4"/>
  <c r="G2972" i="4"/>
  <c r="G2971" i="4"/>
  <c r="G2970" i="4"/>
  <c r="G2969" i="4"/>
  <c r="G2968" i="4"/>
  <c r="G2967" i="4"/>
  <c r="G2966" i="4"/>
  <c r="G2965" i="4"/>
  <c r="G2964" i="4"/>
  <c r="G2963" i="4"/>
  <c r="G2962" i="4"/>
  <c r="G2961" i="4"/>
  <c r="G2960" i="4"/>
  <c r="G2959" i="4"/>
  <c r="G2958" i="4"/>
  <c r="G2957" i="4"/>
  <c r="G2956" i="4"/>
  <c r="G2955" i="4"/>
  <c r="G2954" i="4"/>
  <c r="G2953" i="4"/>
  <c r="G2952" i="4"/>
  <c r="G2951" i="4"/>
  <c r="G2950" i="4"/>
  <c r="G2949" i="4"/>
  <c r="G2948" i="4"/>
  <c r="G2947" i="4"/>
  <c r="G2946" i="4"/>
  <c r="G2945" i="4"/>
  <c r="G2944" i="4"/>
  <c r="G2943" i="4"/>
  <c r="G2942" i="4"/>
  <c r="G2941" i="4"/>
  <c r="G2940" i="4"/>
  <c r="G2939" i="4"/>
  <c r="G2938" i="4"/>
  <c r="G2937" i="4"/>
  <c r="G2936" i="4"/>
  <c r="G2935" i="4"/>
  <c r="G2934" i="4"/>
  <c r="G2933" i="4"/>
  <c r="G2932" i="4"/>
  <c r="G2931" i="4"/>
  <c r="G2930" i="4"/>
  <c r="G2929" i="4"/>
  <c r="G2928" i="4"/>
  <c r="G2927" i="4"/>
  <c r="G2926" i="4"/>
  <c r="G2925" i="4"/>
  <c r="G2924" i="4"/>
  <c r="G2923" i="4"/>
  <c r="G2922" i="4"/>
  <c r="G2921" i="4"/>
  <c r="G2920" i="4"/>
  <c r="G2919" i="4"/>
  <c r="G2918" i="4"/>
  <c r="G2917" i="4"/>
  <c r="G2916" i="4"/>
  <c r="G2915" i="4"/>
  <c r="G2914" i="4"/>
  <c r="G2913" i="4"/>
  <c r="G2912" i="4"/>
  <c r="G2911" i="4"/>
  <c r="G2910" i="4"/>
  <c r="G2909" i="4"/>
  <c r="G2908" i="4"/>
  <c r="G2907" i="4"/>
  <c r="G2906" i="4"/>
  <c r="G2905" i="4"/>
  <c r="G2904" i="4"/>
  <c r="G2903" i="4"/>
  <c r="G2902" i="4"/>
  <c r="G2901" i="4"/>
  <c r="G2900" i="4"/>
  <c r="G2899" i="4"/>
  <c r="G2898" i="4"/>
  <c r="G2897" i="4"/>
  <c r="G2896" i="4"/>
  <c r="G2895" i="4"/>
  <c r="G2894" i="4"/>
  <c r="G2893" i="4"/>
  <c r="G2892" i="4"/>
  <c r="G2891" i="4"/>
  <c r="G2890" i="4"/>
  <c r="G2889" i="4"/>
  <c r="G2888" i="4"/>
  <c r="G2887" i="4"/>
  <c r="G2886" i="4"/>
  <c r="G2885" i="4"/>
  <c r="G2884" i="4"/>
  <c r="G2883" i="4"/>
  <c r="G2882" i="4"/>
  <c r="G2881" i="4"/>
  <c r="G2880" i="4"/>
  <c r="G2879" i="4"/>
  <c r="G2878" i="4"/>
  <c r="G2877" i="4"/>
  <c r="G2876" i="4"/>
  <c r="G2875" i="4"/>
  <c r="G2874" i="4"/>
  <c r="G2873" i="4"/>
  <c r="G2872" i="4"/>
  <c r="G2871" i="4"/>
  <c r="G2870" i="4"/>
  <c r="G2869" i="4"/>
  <c r="G2868" i="4"/>
  <c r="G2867" i="4"/>
  <c r="G2866" i="4"/>
  <c r="G2865" i="4"/>
  <c r="G2864" i="4"/>
  <c r="G2863" i="4"/>
  <c r="G2862" i="4"/>
  <c r="G2861" i="4"/>
  <c r="G2860" i="4"/>
  <c r="G2859" i="4"/>
  <c r="G2858" i="4"/>
  <c r="G2857" i="4"/>
  <c r="G2856" i="4"/>
  <c r="G2855" i="4"/>
  <c r="G2854" i="4"/>
  <c r="G2853" i="4"/>
  <c r="G2852" i="4"/>
  <c r="G2851" i="4"/>
  <c r="G2850" i="4"/>
  <c r="G2849" i="4"/>
  <c r="G2848" i="4"/>
  <c r="G2847" i="4"/>
  <c r="G2846" i="4"/>
  <c r="G2845" i="4"/>
  <c r="G2844" i="4"/>
  <c r="G2843" i="4"/>
  <c r="G2842" i="4"/>
  <c r="G2841" i="4"/>
  <c r="G2840" i="4"/>
  <c r="G2839" i="4"/>
  <c r="G2838" i="4"/>
  <c r="G2837" i="4"/>
  <c r="G2836" i="4"/>
  <c r="G2835" i="4"/>
  <c r="G2834" i="4"/>
  <c r="G2833" i="4"/>
  <c r="G2832" i="4"/>
  <c r="G2831" i="4"/>
  <c r="G2830" i="4"/>
  <c r="G2829" i="4"/>
  <c r="G2828" i="4"/>
  <c r="G2827" i="4"/>
  <c r="G2826" i="4"/>
  <c r="G2825" i="4"/>
  <c r="G2824" i="4"/>
  <c r="G2823" i="4"/>
  <c r="G2822" i="4"/>
  <c r="G2821" i="4"/>
  <c r="G2820" i="4"/>
  <c r="G2819" i="4"/>
  <c r="G2818" i="4"/>
  <c r="G2817" i="4"/>
  <c r="G2816" i="4"/>
  <c r="G2815" i="4"/>
  <c r="G2814" i="4"/>
  <c r="G2813" i="4"/>
  <c r="G2812" i="4"/>
  <c r="G2811" i="4"/>
  <c r="G2810" i="4"/>
  <c r="G2809" i="4"/>
  <c r="G2808" i="4"/>
  <c r="G2807" i="4"/>
  <c r="G2806" i="4"/>
  <c r="G2805" i="4"/>
  <c r="G2804" i="4"/>
  <c r="G2803" i="4"/>
  <c r="G2802" i="4"/>
  <c r="G2801" i="4"/>
  <c r="G2800" i="4"/>
  <c r="G2799" i="4"/>
  <c r="G2798" i="4"/>
  <c r="G2797" i="4"/>
  <c r="G2796" i="4"/>
  <c r="G2795" i="4"/>
  <c r="G2794" i="4"/>
  <c r="G2793" i="4"/>
  <c r="G2792" i="4"/>
  <c r="G2791" i="4"/>
  <c r="G2790" i="4"/>
  <c r="G2789" i="4"/>
  <c r="G2788" i="4"/>
  <c r="G2787" i="4"/>
  <c r="G2786" i="4"/>
  <c r="G2785" i="4"/>
  <c r="G2784" i="4"/>
  <c r="G2783" i="4"/>
  <c r="G2782" i="4"/>
  <c r="G2781" i="4"/>
  <c r="G2780" i="4"/>
  <c r="G2779" i="4"/>
  <c r="G2778" i="4"/>
  <c r="G2777" i="4"/>
  <c r="G2776" i="4"/>
  <c r="G2775" i="4"/>
  <c r="G2774" i="4"/>
  <c r="G2773" i="4"/>
  <c r="G2772" i="4"/>
  <c r="G2771" i="4"/>
  <c r="G2770" i="4"/>
  <c r="G2769" i="4"/>
  <c r="G2768" i="4"/>
  <c r="G2767" i="4"/>
  <c r="G2766" i="4"/>
  <c r="G2765" i="4"/>
  <c r="G2764" i="4"/>
  <c r="G2763" i="4"/>
  <c r="G2762" i="4"/>
  <c r="G2761" i="4"/>
  <c r="G2760" i="4"/>
  <c r="G2759" i="4"/>
  <c r="G2758" i="4"/>
  <c r="G2757" i="4"/>
  <c r="G2756" i="4"/>
  <c r="G2755" i="4"/>
  <c r="G2754" i="4"/>
  <c r="G2753" i="4"/>
  <c r="G2752" i="4"/>
  <c r="G2751" i="4"/>
  <c r="G2750" i="4"/>
  <c r="G2749" i="4"/>
  <c r="G2748" i="4"/>
  <c r="G2747" i="4"/>
  <c r="G2746" i="4"/>
  <c r="G2745" i="4"/>
  <c r="G2744" i="4"/>
  <c r="G2743" i="4"/>
  <c r="G2742" i="4"/>
  <c r="G2741" i="4"/>
  <c r="G2740" i="4"/>
  <c r="G2739" i="4"/>
  <c r="G2738" i="4"/>
  <c r="G2737" i="4"/>
  <c r="G2736" i="4"/>
  <c r="G2735" i="4"/>
  <c r="G2734" i="4"/>
  <c r="G2733" i="4"/>
  <c r="G2732" i="4"/>
  <c r="G2731" i="4"/>
  <c r="G2730" i="4"/>
  <c r="G2729" i="4"/>
  <c r="G2728" i="4"/>
  <c r="G2727" i="4"/>
  <c r="G2726" i="4"/>
  <c r="G2725" i="4"/>
  <c r="G2724" i="4"/>
  <c r="G2723" i="4"/>
  <c r="G2722" i="4"/>
  <c r="G2721" i="4"/>
  <c r="G2720" i="4"/>
  <c r="G2719" i="4"/>
  <c r="G2718" i="4"/>
  <c r="G2717" i="4"/>
  <c r="G2716" i="4"/>
  <c r="G2715" i="4"/>
  <c r="G2714" i="4"/>
  <c r="G2713" i="4"/>
  <c r="G2712" i="4"/>
  <c r="G2711" i="4"/>
  <c r="G2710" i="4"/>
  <c r="G2709" i="4"/>
  <c r="G2708" i="4"/>
  <c r="G2707" i="4"/>
  <c r="G2706" i="4"/>
  <c r="G2705" i="4"/>
  <c r="G2704" i="4"/>
  <c r="G2703" i="4"/>
  <c r="G2702" i="4"/>
  <c r="G2701" i="4"/>
  <c r="G2700" i="4"/>
  <c r="G2699" i="4"/>
  <c r="G2698" i="4"/>
  <c r="G2697" i="4"/>
  <c r="G2696" i="4"/>
  <c r="G2695" i="4"/>
  <c r="G2694" i="4"/>
  <c r="G2693" i="4"/>
  <c r="G2692" i="4"/>
  <c r="G2691" i="4"/>
  <c r="G2690" i="4"/>
  <c r="G2689" i="4"/>
  <c r="G2688" i="4"/>
  <c r="G2687" i="4"/>
  <c r="G2686" i="4"/>
  <c r="G2685" i="4"/>
  <c r="G2684" i="4"/>
  <c r="G2683" i="4"/>
  <c r="G2682" i="4"/>
  <c r="G2681" i="4"/>
  <c r="G2680" i="4"/>
  <c r="G2679" i="4"/>
  <c r="G2678" i="4"/>
  <c r="G2677" i="4"/>
  <c r="G2676" i="4"/>
  <c r="G2675" i="4"/>
  <c r="G2674" i="4"/>
  <c r="G2673" i="4"/>
  <c r="G2672" i="4"/>
  <c r="G2671" i="4"/>
  <c r="G2670" i="4"/>
  <c r="G2669" i="4"/>
  <c r="G2668" i="4"/>
  <c r="G2667" i="4"/>
  <c r="G2666" i="4"/>
  <c r="G2665" i="4"/>
  <c r="G2664" i="4"/>
  <c r="G2663" i="4"/>
  <c r="G2662" i="4"/>
  <c r="G2661" i="4"/>
  <c r="G2660" i="4"/>
  <c r="G2659" i="4"/>
  <c r="G2658" i="4"/>
  <c r="G2657" i="4"/>
  <c r="G2656" i="4"/>
  <c r="G2655" i="4"/>
  <c r="G2654" i="4"/>
  <c r="G2653" i="4"/>
  <c r="G2652" i="4"/>
  <c r="G2651" i="4"/>
  <c r="G2650" i="4"/>
  <c r="G2649" i="4"/>
  <c r="G2648" i="4"/>
  <c r="G2647" i="4"/>
  <c r="G2646" i="4"/>
  <c r="G2645" i="4"/>
  <c r="G2644" i="4"/>
  <c r="G2643" i="4"/>
  <c r="G2642" i="4"/>
  <c r="G2641" i="4"/>
  <c r="G2640" i="4"/>
  <c r="G2639" i="4"/>
  <c r="G2638" i="4"/>
  <c r="G2637" i="4"/>
  <c r="G2636" i="4"/>
  <c r="G2635" i="4"/>
  <c r="G2634" i="4"/>
  <c r="G2633" i="4"/>
  <c r="G2632" i="4"/>
  <c r="G2631" i="4"/>
  <c r="G2630" i="4"/>
  <c r="G2629" i="4"/>
  <c r="G2628" i="4"/>
  <c r="G2627" i="4"/>
  <c r="G2626" i="4"/>
  <c r="G2625" i="4"/>
  <c r="G2624" i="4"/>
  <c r="G2623" i="4"/>
  <c r="G2622" i="4"/>
  <c r="G2621" i="4"/>
  <c r="G2620" i="4"/>
  <c r="G2619" i="4"/>
  <c r="G2618" i="4"/>
  <c r="G2617" i="4"/>
  <c r="G2616" i="4"/>
  <c r="G2615" i="4"/>
  <c r="G2614" i="4"/>
  <c r="G2613" i="4"/>
  <c r="G2612" i="4"/>
  <c r="G2611" i="4"/>
  <c r="G2610" i="4"/>
  <c r="G2609" i="4"/>
  <c r="G2608" i="4"/>
  <c r="G2607" i="4"/>
  <c r="G2606" i="4"/>
  <c r="G2605" i="4"/>
  <c r="G2604" i="4"/>
  <c r="G2603" i="4"/>
  <c r="G2602" i="4"/>
  <c r="G2601" i="4"/>
  <c r="G2600" i="4"/>
  <c r="G2599" i="4"/>
  <c r="G2598" i="4"/>
  <c r="G2597" i="4"/>
  <c r="G2596" i="4"/>
  <c r="G2595" i="4"/>
  <c r="G2594" i="4"/>
  <c r="G2593" i="4"/>
  <c r="G2592" i="4"/>
  <c r="G2591" i="4"/>
  <c r="G2590" i="4"/>
  <c r="G2589" i="4"/>
  <c r="G2588" i="4"/>
  <c r="G2587" i="4"/>
  <c r="G2586" i="4"/>
  <c r="G2585" i="4"/>
  <c r="G2584" i="4"/>
  <c r="G2583" i="4"/>
  <c r="G2582" i="4"/>
  <c r="G2581" i="4"/>
  <c r="G2580" i="4"/>
  <c r="G2579" i="4"/>
  <c r="G2578" i="4"/>
  <c r="G2577" i="4"/>
  <c r="G2576" i="4"/>
  <c r="G2575" i="4"/>
  <c r="G2574" i="4"/>
  <c r="G2573" i="4"/>
  <c r="G2572" i="4"/>
  <c r="G2571" i="4"/>
  <c r="G2570" i="4"/>
  <c r="G2569" i="4"/>
  <c r="G2568" i="4"/>
  <c r="G2567" i="4"/>
  <c r="G2566" i="4"/>
  <c r="G2565" i="4"/>
  <c r="G2564" i="4"/>
  <c r="G2563" i="4"/>
  <c r="G2562" i="4"/>
  <c r="G2561" i="4"/>
  <c r="G2560" i="4"/>
  <c r="G2559" i="4"/>
  <c r="G2558" i="4"/>
  <c r="G2557" i="4"/>
  <c r="G2556" i="4"/>
  <c r="G2555" i="4"/>
  <c r="G2554" i="4"/>
  <c r="G2553" i="4"/>
  <c r="G2552" i="4"/>
  <c r="G2551" i="4"/>
  <c r="G2550" i="4"/>
  <c r="G2549" i="4"/>
  <c r="G2548" i="4"/>
  <c r="G2547" i="4"/>
  <c r="G2546" i="4"/>
  <c r="G2545" i="4"/>
  <c r="G2544" i="4"/>
  <c r="G2543" i="4"/>
  <c r="G2542" i="4"/>
  <c r="G2541" i="4"/>
  <c r="G2540" i="4"/>
  <c r="G2539" i="4"/>
  <c r="G2538" i="4"/>
  <c r="G2537" i="4"/>
  <c r="G2536" i="4"/>
  <c r="G2535" i="4"/>
  <c r="G2534" i="4"/>
  <c r="G2533" i="4"/>
  <c r="G2532" i="4"/>
  <c r="G2531" i="4"/>
  <c r="G2530" i="4"/>
  <c r="G2529" i="4"/>
  <c r="G2528" i="4"/>
  <c r="G2527" i="4"/>
  <c r="G2526" i="4"/>
  <c r="G2525" i="4"/>
  <c r="G2524" i="4"/>
  <c r="G2523" i="4"/>
  <c r="G2522" i="4"/>
  <c r="G2521" i="4"/>
  <c r="G2520" i="4"/>
  <c r="G2519" i="4"/>
  <c r="G2518" i="4"/>
  <c r="G2517" i="4"/>
  <c r="G2516" i="4"/>
  <c r="G2515" i="4"/>
  <c r="G2514" i="4"/>
  <c r="G2513" i="4"/>
  <c r="G2512" i="4"/>
  <c r="G2511" i="4"/>
  <c r="G2510" i="4"/>
  <c r="G2509" i="4"/>
  <c r="G2508" i="4"/>
  <c r="G2507" i="4"/>
  <c r="G2506" i="4"/>
  <c r="G2505" i="4"/>
  <c r="G2504" i="4"/>
  <c r="G2503" i="4"/>
  <c r="G2502" i="4"/>
  <c r="G2501" i="4"/>
  <c r="G2500" i="4"/>
  <c r="G2499" i="4"/>
  <c r="G2498" i="4"/>
  <c r="G2497" i="4"/>
  <c r="G2496" i="4"/>
  <c r="G2495" i="4"/>
  <c r="G2494" i="4"/>
  <c r="G2493" i="4"/>
  <c r="G2492" i="4"/>
  <c r="G2491" i="4"/>
  <c r="G2490" i="4"/>
  <c r="G2489" i="4"/>
  <c r="G2488" i="4"/>
  <c r="G2487" i="4"/>
  <c r="G2486" i="4"/>
  <c r="G2485" i="4"/>
  <c r="G2484" i="4"/>
  <c r="G2483" i="4"/>
  <c r="G2482" i="4"/>
  <c r="G2481" i="4"/>
  <c r="G2480" i="4"/>
  <c r="G2479" i="4"/>
  <c r="G2478" i="4"/>
  <c r="G2477" i="4"/>
  <c r="G2476" i="4"/>
  <c r="G2475" i="4"/>
  <c r="G2474" i="4"/>
  <c r="G2473" i="4"/>
  <c r="G2472" i="4"/>
  <c r="G2471" i="4"/>
  <c r="G2470" i="4"/>
  <c r="G2469" i="4"/>
  <c r="G2468" i="4"/>
  <c r="G2467" i="4"/>
  <c r="G2466" i="4"/>
  <c r="G2465" i="4"/>
  <c r="G2464" i="4"/>
  <c r="G2463" i="4"/>
  <c r="G2462" i="4"/>
  <c r="G2461" i="4"/>
  <c r="G2460" i="4"/>
  <c r="G2459" i="4"/>
  <c r="G2458" i="4"/>
  <c r="G2457" i="4"/>
  <c r="G2456" i="4"/>
  <c r="G2455" i="4"/>
  <c r="G2454" i="4"/>
  <c r="G2453" i="4"/>
  <c r="G2452" i="4"/>
  <c r="G2451" i="4"/>
  <c r="G2450" i="4"/>
  <c r="G2449" i="4"/>
  <c r="G2448" i="4"/>
  <c r="G2447" i="4"/>
  <c r="G2446" i="4"/>
  <c r="G2445" i="4"/>
  <c r="G2444" i="4"/>
  <c r="G2443" i="4"/>
  <c r="G2442" i="4"/>
  <c r="G2441" i="4"/>
  <c r="G2440" i="4"/>
  <c r="G2439" i="4"/>
  <c r="G2438" i="4"/>
  <c r="G2437" i="4"/>
  <c r="G2436" i="4"/>
  <c r="G2435" i="4"/>
  <c r="G2434" i="4"/>
  <c r="G2433" i="4"/>
  <c r="G2432" i="4"/>
  <c r="G2431" i="4"/>
  <c r="G2430" i="4"/>
  <c r="G2429" i="4"/>
  <c r="G2428" i="4"/>
  <c r="G2427" i="4"/>
  <c r="G2426" i="4"/>
  <c r="G2425" i="4"/>
  <c r="G2424" i="4"/>
  <c r="G2423" i="4"/>
  <c r="G2422" i="4"/>
  <c r="G2421" i="4"/>
  <c r="G2420" i="4"/>
  <c r="G2419" i="4"/>
  <c r="G2418" i="4"/>
  <c r="G2417" i="4"/>
  <c r="G2416" i="4"/>
  <c r="G2415" i="4"/>
  <c r="G2414" i="4"/>
  <c r="G2413" i="4"/>
  <c r="G2412" i="4"/>
  <c r="G2411" i="4"/>
  <c r="G2410" i="4"/>
  <c r="G2409" i="4"/>
  <c r="G2408" i="4"/>
  <c r="G2407" i="4"/>
  <c r="G2406" i="4"/>
  <c r="G2405" i="4"/>
  <c r="G2404" i="4"/>
  <c r="G2403" i="4"/>
  <c r="G2402" i="4"/>
  <c r="G2401" i="4"/>
  <c r="G2400" i="4"/>
  <c r="G2399" i="4"/>
  <c r="G2398" i="4"/>
  <c r="G2397" i="4"/>
  <c r="G2396" i="4"/>
  <c r="G2395" i="4"/>
  <c r="G2394" i="4"/>
  <c r="G2393" i="4"/>
  <c r="G2392" i="4"/>
  <c r="G2391" i="4"/>
  <c r="G2390" i="4"/>
  <c r="G2389" i="4"/>
  <c r="G2388" i="4"/>
  <c r="G2387" i="4"/>
  <c r="G2386" i="4"/>
  <c r="G2385" i="4"/>
  <c r="G2384" i="4"/>
  <c r="G2383" i="4"/>
  <c r="G2382" i="4"/>
  <c r="G2381" i="4"/>
  <c r="G2380" i="4"/>
  <c r="G2379" i="4"/>
  <c r="G2378" i="4"/>
  <c r="G2377" i="4"/>
  <c r="G2376" i="4"/>
  <c r="G2375" i="4"/>
  <c r="G2374" i="4"/>
  <c r="G2373" i="4"/>
  <c r="G2372" i="4"/>
  <c r="G2371" i="4"/>
  <c r="G2370" i="4"/>
  <c r="G2369" i="4"/>
  <c r="G2368" i="4"/>
  <c r="G2367" i="4"/>
  <c r="G2366" i="4"/>
  <c r="G2365" i="4"/>
  <c r="G2364" i="4"/>
  <c r="G2363" i="4"/>
  <c r="G2362" i="4"/>
  <c r="G2361" i="4"/>
  <c r="G2360" i="4"/>
  <c r="G2359" i="4"/>
  <c r="G2358" i="4"/>
  <c r="G2357" i="4"/>
  <c r="G2356" i="4"/>
  <c r="G2355" i="4"/>
  <c r="G2354" i="4"/>
  <c r="G2353" i="4"/>
  <c r="G2352" i="4"/>
  <c r="G2351" i="4"/>
  <c r="G2350" i="4"/>
  <c r="G2349" i="4"/>
  <c r="G2348" i="4"/>
  <c r="G2347" i="4"/>
  <c r="G2346" i="4"/>
  <c r="G2345" i="4"/>
  <c r="G2344" i="4"/>
  <c r="G2343" i="4"/>
  <c r="G2342" i="4"/>
  <c r="G2341" i="4"/>
  <c r="G2340" i="4"/>
  <c r="G2339" i="4"/>
  <c r="G2338" i="4"/>
  <c r="G2337" i="4"/>
  <c r="G2336" i="4"/>
  <c r="G2335" i="4"/>
  <c r="G2334" i="4"/>
  <c r="G2333" i="4"/>
  <c r="G2332" i="4"/>
  <c r="G2331" i="4"/>
  <c r="G2330" i="4"/>
  <c r="G2329" i="4"/>
  <c r="G2328" i="4"/>
  <c r="G2327" i="4"/>
  <c r="G2326" i="4"/>
  <c r="G2325" i="4"/>
  <c r="G2324" i="4"/>
  <c r="G2323" i="4"/>
  <c r="G2322" i="4"/>
  <c r="G2321" i="4"/>
  <c r="G2320" i="4"/>
  <c r="G2319" i="4"/>
  <c r="G2318" i="4"/>
  <c r="G2317" i="4"/>
  <c r="G2316" i="4"/>
  <c r="G2315" i="4"/>
  <c r="G2314" i="4"/>
  <c r="G2313" i="4"/>
  <c r="G2312" i="4"/>
  <c r="G2311" i="4"/>
  <c r="G2310" i="4"/>
  <c r="G2309" i="4"/>
  <c r="G2308" i="4"/>
  <c r="G2307" i="4"/>
  <c r="G2306" i="4"/>
  <c r="G2305" i="4"/>
  <c r="G2304" i="4"/>
  <c r="G2303" i="4"/>
  <c r="G2302" i="4"/>
  <c r="G2301" i="4"/>
  <c r="G2300" i="4"/>
  <c r="G2299" i="4"/>
  <c r="G2298" i="4"/>
  <c r="G2297" i="4"/>
  <c r="G2296" i="4"/>
  <c r="G2295" i="4"/>
  <c r="G2294" i="4"/>
  <c r="G2293" i="4"/>
  <c r="G2292" i="4"/>
  <c r="G2291" i="4"/>
  <c r="G2290" i="4"/>
  <c r="G2289" i="4"/>
  <c r="G2288" i="4"/>
  <c r="G2287" i="4"/>
  <c r="G2286" i="4"/>
  <c r="G2285" i="4"/>
  <c r="G2284" i="4"/>
  <c r="G2283" i="4"/>
  <c r="G2282" i="4"/>
  <c r="G2281" i="4"/>
  <c r="G2280" i="4"/>
  <c r="G2279" i="4"/>
  <c r="G2278" i="4"/>
  <c r="G2277" i="4"/>
  <c r="G2276" i="4"/>
  <c r="G2275" i="4"/>
  <c r="G2274" i="4"/>
  <c r="G2273" i="4"/>
  <c r="G2272" i="4"/>
  <c r="G2271" i="4"/>
  <c r="G2270" i="4"/>
  <c r="G2269" i="4"/>
  <c r="G2268" i="4"/>
  <c r="G2267" i="4"/>
  <c r="G2266" i="4"/>
  <c r="G2265" i="4"/>
  <c r="G2264" i="4"/>
  <c r="G2263" i="4"/>
  <c r="G2262" i="4"/>
  <c r="G2261" i="4"/>
  <c r="G2260" i="4"/>
  <c r="G2259" i="4"/>
  <c r="G2258" i="4"/>
  <c r="G2257" i="4"/>
  <c r="G2256" i="4"/>
  <c r="G2255" i="4"/>
  <c r="G2254" i="4"/>
  <c r="G2253" i="4"/>
  <c r="G2252" i="4"/>
  <c r="G2251" i="4"/>
  <c r="G2250" i="4"/>
  <c r="G2249" i="4"/>
  <c r="G2248" i="4"/>
  <c r="G2247" i="4"/>
  <c r="G2246" i="4"/>
  <c r="G2245" i="4"/>
  <c r="G2244" i="4"/>
  <c r="G2243" i="4"/>
  <c r="G2242" i="4"/>
  <c r="G2241" i="4"/>
  <c r="G2240" i="4"/>
  <c r="G2239" i="4"/>
  <c r="G2238" i="4"/>
  <c r="G2237" i="4"/>
  <c r="G2236" i="4"/>
  <c r="G2235" i="4"/>
  <c r="G2234" i="4"/>
  <c r="G2233" i="4"/>
  <c r="G2232" i="4"/>
  <c r="G2231" i="4"/>
  <c r="G2230" i="4"/>
  <c r="G2229" i="4"/>
  <c r="G2228" i="4"/>
  <c r="G2227" i="4"/>
  <c r="G2226" i="4"/>
  <c r="G2225" i="4"/>
  <c r="G2224" i="4"/>
  <c r="G2223" i="4"/>
  <c r="G2222" i="4"/>
  <c r="G2221" i="4"/>
  <c r="G2220" i="4"/>
  <c r="G2219" i="4"/>
  <c r="G2218" i="4"/>
  <c r="G2217" i="4"/>
  <c r="G2216" i="4"/>
  <c r="G2215" i="4"/>
  <c r="G2214" i="4"/>
  <c r="G2213" i="4"/>
  <c r="G2212" i="4"/>
  <c r="G2211" i="4"/>
  <c r="G2210" i="4"/>
  <c r="G2209" i="4"/>
  <c r="G2208" i="4"/>
  <c r="G2207" i="4"/>
  <c r="G2206" i="4"/>
  <c r="G2205" i="4"/>
  <c r="G2204" i="4"/>
  <c r="G2203" i="4"/>
  <c r="G2202" i="4"/>
  <c r="G2201" i="4"/>
  <c r="G2200" i="4"/>
  <c r="G2199" i="4"/>
  <c r="G2198" i="4"/>
  <c r="G2197" i="4"/>
  <c r="G2196" i="4"/>
  <c r="G2195" i="4"/>
  <c r="G2194" i="4"/>
  <c r="G2193" i="4"/>
  <c r="G2192" i="4"/>
  <c r="G2191" i="4"/>
  <c r="G2190" i="4"/>
  <c r="G2189" i="4"/>
  <c r="G2188" i="4"/>
  <c r="G2187" i="4"/>
  <c r="G2186" i="4"/>
  <c r="G2185" i="4"/>
  <c r="G2184" i="4"/>
  <c r="G2183" i="4"/>
  <c r="G2182" i="4"/>
  <c r="G2181" i="4"/>
  <c r="G2180" i="4"/>
  <c r="G2179" i="4"/>
  <c r="G2178" i="4"/>
  <c r="G2177" i="4"/>
  <c r="G2176" i="4"/>
  <c r="G2175" i="4"/>
  <c r="G2174" i="4"/>
  <c r="G2173" i="4"/>
  <c r="G2172" i="4"/>
  <c r="G2171" i="4"/>
  <c r="G2170" i="4"/>
  <c r="G2169" i="4"/>
  <c r="G2168" i="4"/>
  <c r="G2167" i="4"/>
  <c r="G2166" i="4"/>
  <c r="G2165" i="4"/>
  <c r="G2164" i="4"/>
  <c r="G2163" i="4"/>
  <c r="G2162" i="4"/>
  <c r="G2161" i="4"/>
  <c r="G2160" i="4"/>
  <c r="G2159" i="4"/>
  <c r="G2158" i="4"/>
  <c r="G2157" i="4"/>
  <c r="G2156" i="4"/>
  <c r="G2155" i="4"/>
  <c r="G2154" i="4"/>
  <c r="G2153" i="4"/>
  <c r="G2152" i="4"/>
  <c r="G2151" i="4"/>
  <c r="G2150" i="4"/>
  <c r="G2149" i="4"/>
  <c r="G2148" i="4"/>
  <c r="G2147" i="4"/>
  <c r="G2146" i="4"/>
  <c r="G2145" i="4"/>
  <c r="G2144" i="4"/>
  <c r="G2143" i="4"/>
  <c r="G2142" i="4"/>
  <c r="G2141" i="4"/>
  <c r="G2140" i="4"/>
  <c r="G2139" i="4"/>
  <c r="G2138" i="4"/>
  <c r="G2137" i="4"/>
  <c r="G2136" i="4"/>
  <c r="G2135" i="4"/>
  <c r="G2134" i="4"/>
  <c r="G2133" i="4"/>
  <c r="G2132" i="4"/>
  <c r="G2131" i="4"/>
  <c r="G2130" i="4"/>
  <c r="G2129" i="4"/>
  <c r="G2128" i="4"/>
  <c r="G2127" i="4"/>
  <c r="G2126" i="4"/>
  <c r="G2125" i="4"/>
  <c r="G2124" i="4"/>
  <c r="G2123" i="4"/>
  <c r="G2122" i="4"/>
  <c r="G2121" i="4"/>
  <c r="G2120" i="4"/>
  <c r="G2119" i="4"/>
  <c r="G2118" i="4"/>
  <c r="G2117" i="4"/>
  <c r="G2116" i="4"/>
  <c r="G2115" i="4"/>
  <c r="G2114" i="4"/>
  <c r="G2113" i="4"/>
  <c r="G2112" i="4"/>
  <c r="G2111" i="4"/>
  <c r="G2110" i="4"/>
  <c r="G2109" i="4"/>
  <c r="G2108" i="4"/>
  <c r="G2107" i="4"/>
  <c r="G2106" i="4"/>
  <c r="G2105" i="4"/>
  <c r="G2104" i="4"/>
  <c r="G2103" i="4"/>
  <c r="G2102" i="4"/>
  <c r="G2101" i="4"/>
  <c r="G2100" i="4"/>
  <c r="G2099" i="4"/>
  <c r="G2098" i="4"/>
  <c r="G2097" i="4"/>
  <c r="G2096" i="4"/>
  <c r="G2095" i="4"/>
  <c r="G2094" i="4"/>
  <c r="G2093" i="4"/>
  <c r="G2092" i="4"/>
  <c r="G2091" i="4"/>
  <c r="G2090" i="4"/>
  <c r="G2089" i="4"/>
  <c r="G2088" i="4"/>
  <c r="G2087" i="4"/>
  <c r="G2086" i="4"/>
  <c r="G2085" i="4"/>
  <c r="G2084" i="4"/>
  <c r="G2083" i="4"/>
  <c r="G2082" i="4"/>
  <c r="G2081" i="4"/>
  <c r="G2080" i="4"/>
  <c r="G2079" i="4"/>
  <c r="G2078" i="4"/>
  <c r="G2077" i="4"/>
  <c r="G2076" i="4"/>
  <c r="G2075" i="4"/>
  <c r="G2074" i="4"/>
  <c r="G2073" i="4"/>
  <c r="G2072" i="4"/>
  <c r="G2071" i="4"/>
  <c r="G2070" i="4"/>
  <c r="G2069" i="4"/>
  <c r="G2068" i="4"/>
  <c r="G2067" i="4"/>
  <c r="G2066" i="4"/>
  <c r="G2065" i="4"/>
  <c r="G2064" i="4"/>
  <c r="G2063" i="4"/>
  <c r="G2062" i="4"/>
  <c r="G2061" i="4"/>
  <c r="G2060" i="4"/>
  <c r="G2059" i="4"/>
  <c r="G2058" i="4"/>
  <c r="G2057" i="4"/>
  <c r="G2056" i="4"/>
  <c r="G2055" i="4"/>
  <c r="G2054" i="4"/>
  <c r="G2053" i="4"/>
  <c r="G2052" i="4"/>
  <c r="G2051" i="4"/>
  <c r="G2050" i="4"/>
  <c r="G2049" i="4"/>
  <c r="G2048" i="4"/>
  <c r="G2047" i="4"/>
  <c r="G2046" i="4"/>
  <c r="G2045" i="4"/>
  <c r="G2044" i="4"/>
  <c r="G2043" i="4"/>
  <c r="G2042" i="4"/>
  <c r="G2041" i="4"/>
  <c r="G2040" i="4"/>
  <c r="G2039" i="4"/>
  <c r="G2038" i="4"/>
  <c r="G2037" i="4"/>
  <c r="G2036" i="4"/>
  <c r="G2035" i="4"/>
  <c r="G2034" i="4"/>
  <c r="G2033" i="4"/>
  <c r="G2032" i="4"/>
  <c r="G2031" i="4"/>
  <c r="G2030" i="4"/>
  <c r="G2029" i="4"/>
  <c r="G2028" i="4"/>
  <c r="G2027" i="4"/>
  <c r="G2026" i="4"/>
  <c r="G2025" i="4"/>
  <c r="G2024" i="4"/>
  <c r="G2023" i="4"/>
  <c r="G2022" i="4"/>
  <c r="G2021" i="4"/>
  <c r="G2020" i="4"/>
  <c r="G2019" i="4"/>
  <c r="G2018" i="4"/>
  <c r="G2017" i="4"/>
  <c r="G2016" i="4"/>
  <c r="G2015" i="4"/>
  <c r="G2014" i="4"/>
  <c r="G2013" i="4"/>
  <c r="G2012" i="4"/>
  <c r="G2011" i="4"/>
  <c r="G2010" i="4"/>
  <c r="G2009" i="4"/>
  <c r="G2008" i="4"/>
  <c r="G2007" i="4"/>
  <c r="G2006" i="4"/>
  <c r="G2005" i="4"/>
  <c r="G2004" i="4"/>
  <c r="G2003" i="4"/>
  <c r="G2002" i="4"/>
  <c r="G2001" i="4"/>
  <c r="G2000" i="4"/>
  <c r="G1999" i="4"/>
  <c r="G1998" i="4"/>
  <c r="G1997" i="4"/>
  <c r="G1996" i="4"/>
  <c r="G1995" i="4"/>
  <c r="G1994" i="4"/>
  <c r="G1993" i="4"/>
  <c r="G1992" i="4"/>
  <c r="G1991" i="4"/>
  <c r="G1990" i="4"/>
  <c r="G1989" i="4"/>
  <c r="G1988" i="4"/>
  <c r="G1987" i="4"/>
  <c r="G1986" i="4"/>
  <c r="G1985" i="4"/>
  <c r="G1984" i="4"/>
  <c r="G1983" i="4"/>
  <c r="G1982" i="4"/>
  <c r="G1981" i="4"/>
  <c r="G1980" i="4"/>
  <c r="G1979" i="4"/>
  <c r="G1978" i="4"/>
  <c r="G1977" i="4"/>
  <c r="G1976" i="4"/>
  <c r="G1975" i="4"/>
  <c r="G1974" i="4"/>
  <c r="G1973" i="4"/>
  <c r="G1972" i="4"/>
  <c r="G1971" i="4"/>
  <c r="G1970" i="4"/>
  <c r="G1969" i="4"/>
  <c r="G1968" i="4"/>
  <c r="G1967" i="4"/>
  <c r="G1966" i="4"/>
  <c r="G1965" i="4"/>
  <c r="G1964" i="4"/>
  <c r="G1963" i="4"/>
  <c r="G1962" i="4"/>
  <c r="G1961" i="4"/>
  <c r="G1960" i="4"/>
  <c r="G1959" i="4"/>
  <c r="G1958" i="4"/>
  <c r="G1957" i="4"/>
  <c r="G1956" i="4"/>
  <c r="G1955" i="4"/>
  <c r="G1954" i="4"/>
  <c r="G1953" i="4"/>
  <c r="G1952" i="4"/>
  <c r="G1951" i="4"/>
  <c r="G1950" i="4"/>
  <c r="G1949" i="4"/>
  <c r="G1948" i="4"/>
  <c r="G1947" i="4"/>
  <c r="G1946" i="4"/>
  <c r="G1945" i="4"/>
  <c r="G1944" i="4"/>
  <c r="G1943" i="4"/>
  <c r="G1942" i="4"/>
  <c r="G1941" i="4"/>
  <c r="G1940" i="4"/>
  <c r="G1939" i="4"/>
  <c r="G1938" i="4"/>
  <c r="G1937" i="4"/>
  <c r="G1936" i="4"/>
  <c r="G1935" i="4"/>
  <c r="G1934" i="4"/>
  <c r="G1933" i="4"/>
  <c r="G1932" i="4"/>
  <c r="G1931" i="4"/>
  <c r="G1930" i="4"/>
  <c r="G1929" i="4"/>
  <c r="G1928" i="4"/>
  <c r="G1927" i="4"/>
  <c r="G1926" i="4"/>
  <c r="G1925" i="4"/>
  <c r="G1924" i="4"/>
  <c r="G1923" i="4"/>
  <c r="G1922" i="4"/>
  <c r="G1921" i="4"/>
  <c r="G1920" i="4"/>
  <c r="G1919" i="4"/>
  <c r="G1918" i="4"/>
  <c r="G1917" i="4"/>
  <c r="G1916" i="4"/>
  <c r="G1915" i="4"/>
  <c r="G1914" i="4"/>
  <c r="G1913" i="4"/>
  <c r="G1912" i="4"/>
  <c r="G1911" i="4"/>
  <c r="G1910" i="4"/>
  <c r="G1909" i="4"/>
  <c r="G1908" i="4"/>
  <c r="G1907" i="4"/>
  <c r="G1906" i="4"/>
  <c r="G1905" i="4"/>
  <c r="G1904" i="4"/>
  <c r="G1903" i="4"/>
  <c r="G1902" i="4"/>
  <c r="G1901" i="4"/>
  <c r="G1900" i="4"/>
  <c r="G1899" i="4"/>
  <c r="G1898" i="4"/>
  <c r="G1897" i="4"/>
  <c r="G1896" i="4"/>
  <c r="G1895" i="4"/>
  <c r="G1894" i="4"/>
  <c r="G1893" i="4"/>
  <c r="G1892" i="4"/>
  <c r="G1891" i="4"/>
  <c r="G1890" i="4"/>
  <c r="G1889" i="4"/>
  <c r="G1888" i="4"/>
  <c r="G1887" i="4"/>
  <c r="G1886" i="4"/>
  <c r="G1885" i="4"/>
  <c r="G1884" i="4"/>
  <c r="G1883" i="4"/>
  <c r="G1882" i="4"/>
  <c r="G1881" i="4"/>
  <c r="G1880" i="4"/>
  <c r="G1879" i="4"/>
  <c r="G1878" i="4"/>
  <c r="G1877" i="4"/>
  <c r="G1876" i="4"/>
  <c r="G1875" i="4"/>
  <c r="G1874" i="4"/>
  <c r="G1873" i="4"/>
  <c r="G1872" i="4"/>
  <c r="G1871" i="4"/>
  <c r="G1870" i="4"/>
  <c r="G1869" i="4"/>
  <c r="G1868" i="4"/>
  <c r="G1867" i="4"/>
  <c r="G1866" i="4"/>
  <c r="G1865" i="4"/>
  <c r="G1864" i="4"/>
  <c r="G1863" i="4"/>
  <c r="G1862" i="4"/>
  <c r="G1861" i="4"/>
  <c r="G1860" i="4"/>
  <c r="G1859" i="4"/>
  <c r="G1858" i="4"/>
  <c r="G1857" i="4"/>
  <c r="G1856" i="4"/>
  <c r="G1855" i="4"/>
  <c r="G1854" i="4"/>
  <c r="G1853" i="4"/>
  <c r="G1852" i="4"/>
  <c r="G1851" i="4"/>
  <c r="G1850" i="4"/>
  <c r="G1849" i="4"/>
  <c r="G1848" i="4"/>
  <c r="G1847" i="4"/>
  <c r="G1846" i="4"/>
  <c r="G1845" i="4"/>
  <c r="G1844" i="4"/>
  <c r="G1843" i="4"/>
  <c r="G1842" i="4"/>
  <c r="G1841" i="4"/>
  <c r="G1840" i="4"/>
  <c r="G1839" i="4"/>
  <c r="G1838" i="4"/>
  <c r="G1837" i="4"/>
  <c r="G1836" i="4"/>
  <c r="G1835" i="4"/>
  <c r="G1834" i="4"/>
  <c r="G1833" i="4"/>
  <c r="G1832" i="4"/>
  <c r="G1831" i="4"/>
  <c r="G1830" i="4"/>
  <c r="G1829" i="4"/>
  <c r="G1828" i="4"/>
  <c r="G1827" i="4"/>
  <c r="G1826" i="4"/>
  <c r="G1825" i="4"/>
  <c r="G1824" i="4"/>
  <c r="G1823" i="4"/>
  <c r="G1822" i="4"/>
  <c r="G1821" i="4"/>
  <c r="G1820" i="4"/>
  <c r="G1819" i="4"/>
  <c r="G1818" i="4"/>
  <c r="G1817" i="4"/>
  <c r="G1816" i="4"/>
  <c r="G1815" i="4"/>
  <c r="G1814" i="4"/>
  <c r="G1813" i="4"/>
  <c r="G1812" i="4"/>
  <c r="G1811" i="4"/>
  <c r="G1810" i="4"/>
  <c r="G1809" i="4"/>
  <c r="G1808" i="4"/>
  <c r="G1807" i="4"/>
  <c r="G1806" i="4"/>
  <c r="G1805" i="4"/>
  <c r="G1804" i="4"/>
  <c r="G1803" i="4"/>
  <c r="G1802" i="4"/>
  <c r="G1801" i="4"/>
  <c r="G1800" i="4"/>
  <c r="G1799" i="4"/>
  <c r="G1798" i="4"/>
  <c r="G1797" i="4"/>
  <c r="G1796" i="4"/>
  <c r="G1795" i="4"/>
  <c r="G1794" i="4"/>
  <c r="G1793" i="4"/>
  <c r="G1792" i="4"/>
  <c r="G1791" i="4"/>
  <c r="G1790" i="4"/>
  <c r="G1789" i="4"/>
  <c r="G1788" i="4"/>
  <c r="G1787" i="4"/>
  <c r="G1786" i="4"/>
  <c r="G1785" i="4"/>
  <c r="G1784" i="4"/>
  <c r="G1783" i="4"/>
  <c r="G1782" i="4"/>
  <c r="G1781" i="4"/>
  <c r="G1780" i="4"/>
  <c r="G1779" i="4"/>
  <c r="G1778" i="4"/>
  <c r="G1777" i="4"/>
  <c r="G1776" i="4"/>
  <c r="G1775" i="4"/>
  <c r="G1774" i="4"/>
  <c r="G1773" i="4"/>
  <c r="G1772" i="4"/>
  <c r="G1771" i="4"/>
  <c r="G1770" i="4"/>
  <c r="G1769" i="4"/>
  <c r="G1768" i="4"/>
  <c r="G1767" i="4"/>
  <c r="G1766" i="4"/>
  <c r="G1765" i="4"/>
  <c r="G1764" i="4"/>
  <c r="G1763" i="4"/>
  <c r="G1762" i="4"/>
  <c r="G1761" i="4"/>
  <c r="G1760" i="4"/>
  <c r="G1759" i="4"/>
  <c r="G1758" i="4"/>
  <c r="G1757" i="4"/>
  <c r="G1756" i="4"/>
  <c r="G1755" i="4"/>
  <c r="G1754" i="4"/>
  <c r="G1753" i="4"/>
  <c r="G1752" i="4"/>
  <c r="G1751" i="4"/>
  <c r="G1750" i="4"/>
  <c r="G1749" i="4"/>
  <c r="G1748" i="4"/>
  <c r="G1747" i="4"/>
  <c r="G1746" i="4"/>
  <c r="G1745" i="4"/>
  <c r="G1744" i="4"/>
  <c r="G1743" i="4"/>
  <c r="G1742" i="4"/>
  <c r="G1741" i="4"/>
  <c r="G1740" i="4"/>
  <c r="G1739" i="4"/>
  <c r="G1738" i="4"/>
  <c r="G1737" i="4"/>
  <c r="G1736" i="4"/>
  <c r="G1735" i="4"/>
  <c r="G1734" i="4"/>
  <c r="G1733" i="4"/>
  <c r="G1732" i="4"/>
  <c r="G1731" i="4"/>
  <c r="G1730" i="4"/>
  <c r="G1729" i="4"/>
  <c r="G1728" i="4"/>
  <c r="G1727" i="4"/>
  <c r="G1726" i="4"/>
  <c r="G1725" i="4"/>
  <c r="G1724" i="4"/>
  <c r="G1723" i="4"/>
  <c r="G1722" i="4"/>
  <c r="G1721" i="4"/>
  <c r="G1720" i="4"/>
  <c r="G1719" i="4"/>
  <c r="G1718" i="4"/>
  <c r="G1717" i="4"/>
  <c r="G1716" i="4"/>
  <c r="G1715" i="4"/>
  <c r="G1714" i="4"/>
  <c r="G1713" i="4"/>
  <c r="G1712" i="4"/>
  <c r="G1711" i="4"/>
  <c r="G1710" i="4"/>
  <c r="G1709" i="4"/>
  <c r="G1708" i="4"/>
  <c r="G1707" i="4"/>
  <c r="G1706" i="4"/>
  <c r="G1705" i="4"/>
  <c r="G1704" i="4"/>
  <c r="G1703" i="4"/>
  <c r="G1702" i="4"/>
  <c r="G1701" i="4"/>
  <c r="G1700" i="4"/>
  <c r="G1699" i="4"/>
  <c r="G1698" i="4"/>
  <c r="G1697" i="4"/>
  <c r="G1696" i="4"/>
  <c r="G1695" i="4"/>
  <c r="G1694" i="4"/>
  <c r="G1693" i="4"/>
  <c r="G1692" i="4"/>
  <c r="G1691" i="4"/>
  <c r="G1690" i="4"/>
  <c r="G1689" i="4"/>
  <c r="G1688" i="4"/>
  <c r="G1687" i="4"/>
  <c r="G1686" i="4"/>
  <c r="G1685" i="4"/>
  <c r="G1684" i="4"/>
  <c r="G1683" i="4"/>
  <c r="G1682" i="4"/>
  <c r="G1681" i="4"/>
  <c r="G1680" i="4"/>
  <c r="G1679" i="4"/>
  <c r="G1678" i="4"/>
  <c r="G1677" i="4"/>
  <c r="G1676" i="4"/>
  <c r="G1675" i="4"/>
  <c r="G1674" i="4"/>
  <c r="G1673" i="4"/>
  <c r="G1672" i="4"/>
  <c r="G1671" i="4"/>
  <c r="G1670" i="4"/>
  <c r="G1669" i="4"/>
  <c r="G1668" i="4"/>
  <c r="G1667" i="4"/>
  <c r="G1666" i="4"/>
  <c r="G1665" i="4"/>
  <c r="G1664" i="4"/>
  <c r="G1663" i="4"/>
  <c r="G1662" i="4"/>
  <c r="G1661" i="4"/>
  <c r="G1660" i="4"/>
  <c r="G1659" i="4"/>
  <c r="G1658" i="4"/>
  <c r="G1657" i="4"/>
  <c r="G1656" i="4"/>
  <c r="G1655" i="4"/>
  <c r="G1654" i="4"/>
  <c r="G1653" i="4"/>
  <c r="G1652" i="4"/>
  <c r="G1651" i="4"/>
  <c r="G1650" i="4"/>
  <c r="G1649" i="4"/>
  <c r="G1648" i="4"/>
  <c r="G1647" i="4"/>
  <c r="G1646" i="4"/>
  <c r="G1645" i="4"/>
  <c r="G1644" i="4"/>
  <c r="G1643" i="4"/>
  <c r="G1642" i="4"/>
  <c r="G1641" i="4"/>
  <c r="G1640" i="4"/>
  <c r="G1639" i="4"/>
  <c r="G1638" i="4"/>
  <c r="G1637" i="4"/>
  <c r="G1636" i="4"/>
  <c r="G1635" i="4"/>
  <c r="G1634" i="4"/>
  <c r="G1633" i="4"/>
  <c r="G1632" i="4"/>
  <c r="G1631" i="4"/>
  <c r="G1630" i="4"/>
  <c r="G1629" i="4"/>
  <c r="G1628" i="4"/>
  <c r="G1627" i="4"/>
  <c r="G1626" i="4"/>
  <c r="G1625" i="4"/>
  <c r="G1624" i="4"/>
  <c r="G1623" i="4"/>
  <c r="G1622" i="4"/>
  <c r="G1621" i="4"/>
  <c r="G1620" i="4"/>
  <c r="G1619" i="4"/>
  <c r="G1618" i="4"/>
  <c r="G1617" i="4"/>
  <c r="G1616" i="4"/>
  <c r="G1615" i="4"/>
  <c r="G1614" i="4"/>
  <c r="G1613" i="4"/>
  <c r="G1612" i="4"/>
  <c r="G1611" i="4"/>
  <c r="G1610" i="4"/>
  <c r="G1609" i="4"/>
  <c r="G1608" i="4"/>
  <c r="G1607" i="4"/>
  <c r="G1606" i="4"/>
  <c r="G1605" i="4"/>
  <c r="G1604" i="4"/>
  <c r="G1603" i="4"/>
  <c r="G1602" i="4"/>
  <c r="G1601" i="4"/>
  <c r="G1600" i="4"/>
  <c r="G1599" i="4"/>
  <c r="G1598" i="4"/>
  <c r="G1597" i="4"/>
  <c r="G1596" i="4"/>
  <c r="G1595" i="4"/>
  <c r="G1594" i="4"/>
  <c r="G1593" i="4"/>
  <c r="G1592" i="4"/>
  <c r="G1591" i="4"/>
  <c r="G1590" i="4"/>
  <c r="G1589" i="4"/>
  <c r="G1588" i="4"/>
  <c r="G1587" i="4"/>
  <c r="G1586" i="4"/>
  <c r="G1585" i="4"/>
  <c r="G1584" i="4"/>
  <c r="G1583" i="4"/>
  <c r="G1582" i="4"/>
  <c r="G1581" i="4"/>
  <c r="G1580" i="4"/>
  <c r="G1579" i="4"/>
  <c r="G1578" i="4"/>
  <c r="G1577" i="4"/>
  <c r="G1576" i="4"/>
  <c r="G1575" i="4"/>
  <c r="G1574" i="4"/>
  <c r="G1573" i="4"/>
  <c r="G1572" i="4"/>
  <c r="G1571" i="4"/>
  <c r="G1570" i="4"/>
  <c r="G1569" i="4"/>
  <c r="G1568" i="4"/>
  <c r="G1567" i="4"/>
  <c r="G1566" i="4"/>
  <c r="G1565" i="4"/>
  <c r="G1564" i="4"/>
  <c r="G1563" i="4"/>
  <c r="G1562" i="4"/>
  <c r="G1561" i="4"/>
  <c r="G1560" i="4"/>
  <c r="G1559" i="4"/>
  <c r="G1558" i="4"/>
  <c r="G1557" i="4"/>
  <c r="G1556" i="4"/>
  <c r="G1555" i="4"/>
  <c r="G1554" i="4"/>
  <c r="G1553" i="4"/>
  <c r="G1552" i="4"/>
  <c r="G1551" i="4"/>
  <c r="G1550" i="4"/>
  <c r="G1549" i="4"/>
  <c r="G1548" i="4"/>
  <c r="G1547" i="4"/>
  <c r="G1546" i="4"/>
  <c r="G1545" i="4"/>
  <c r="G1544" i="4"/>
  <c r="G1543" i="4"/>
  <c r="G1542" i="4"/>
  <c r="G1541" i="4"/>
  <c r="G1540" i="4"/>
  <c r="G1539" i="4"/>
  <c r="G1538" i="4"/>
  <c r="G1537" i="4"/>
  <c r="G1536" i="4"/>
  <c r="G1535" i="4"/>
  <c r="G1534" i="4"/>
  <c r="G1533" i="4"/>
  <c r="G1532" i="4"/>
  <c r="G1531" i="4"/>
  <c r="G1530" i="4"/>
  <c r="G1529" i="4"/>
  <c r="G1528" i="4"/>
  <c r="G1527" i="4"/>
  <c r="G1526" i="4"/>
  <c r="G1525" i="4"/>
  <c r="G1524" i="4"/>
  <c r="G1523" i="4"/>
  <c r="G1522" i="4"/>
  <c r="G1521" i="4"/>
  <c r="G1520" i="4"/>
  <c r="G1519" i="4"/>
  <c r="G1518" i="4"/>
  <c r="G1517" i="4"/>
  <c r="G1516" i="4"/>
  <c r="G1515" i="4"/>
  <c r="G1514" i="4"/>
  <c r="G1513" i="4"/>
  <c r="G1512" i="4"/>
  <c r="G1511" i="4"/>
  <c r="G1510" i="4"/>
  <c r="G1509" i="4"/>
  <c r="G1508" i="4"/>
  <c r="G1507" i="4"/>
  <c r="G1506" i="4"/>
  <c r="G1505" i="4"/>
  <c r="G1504" i="4"/>
  <c r="G1503" i="4"/>
  <c r="G1502" i="4"/>
  <c r="G1501" i="4"/>
  <c r="G1500" i="4"/>
  <c r="G1499" i="4"/>
  <c r="G1498" i="4"/>
  <c r="G1497" i="4"/>
  <c r="G1496" i="4"/>
  <c r="G1495" i="4"/>
  <c r="G1494" i="4"/>
  <c r="G1493" i="4"/>
  <c r="G1492" i="4"/>
  <c r="G1491" i="4"/>
  <c r="G1490" i="4"/>
  <c r="G1489" i="4"/>
  <c r="G1488" i="4"/>
  <c r="G1487" i="4"/>
  <c r="G1486" i="4"/>
  <c r="G1485" i="4"/>
  <c r="G1484" i="4"/>
  <c r="G1483" i="4"/>
  <c r="G1482" i="4"/>
  <c r="G1481" i="4"/>
  <c r="G1480" i="4"/>
  <c r="G1479" i="4"/>
  <c r="G1478" i="4"/>
  <c r="G1477" i="4"/>
  <c r="G1476" i="4"/>
  <c r="G1475" i="4"/>
  <c r="G1474" i="4"/>
  <c r="G1473" i="4"/>
  <c r="G1472" i="4"/>
  <c r="G1471" i="4"/>
  <c r="G1470" i="4"/>
  <c r="G1469" i="4"/>
  <c r="G1468" i="4"/>
  <c r="G1467" i="4"/>
  <c r="G1466" i="4"/>
  <c r="G1465" i="4"/>
  <c r="G1464" i="4"/>
  <c r="G1463" i="4"/>
  <c r="G1462" i="4"/>
  <c r="G1461" i="4"/>
  <c r="G1460" i="4"/>
  <c r="G1459" i="4"/>
  <c r="G1458" i="4"/>
  <c r="G1457" i="4"/>
  <c r="G1456" i="4"/>
  <c r="G1455" i="4"/>
  <c r="G1454" i="4"/>
  <c r="G1453" i="4"/>
  <c r="G1452" i="4"/>
  <c r="G1451" i="4"/>
  <c r="G1450" i="4"/>
  <c r="G1449" i="4"/>
  <c r="G1448" i="4"/>
  <c r="G1447" i="4"/>
  <c r="G1446" i="4"/>
  <c r="G1445" i="4"/>
  <c r="G1444" i="4"/>
  <c r="G1443" i="4"/>
  <c r="G1442" i="4"/>
  <c r="G1441" i="4"/>
  <c r="G1440" i="4"/>
  <c r="G1439" i="4"/>
  <c r="G1438" i="4"/>
  <c r="G1437" i="4"/>
  <c r="G1436" i="4"/>
  <c r="G1435" i="4"/>
  <c r="G1434" i="4"/>
  <c r="G1433" i="4"/>
  <c r="G1432" i="4"/>
  <c r="G1431" i="4"/>
  <c r="G1430" i="4"/>
  <c r="G1429" i="4"/>
  <c r="G1428" i="4"/>
  <c r="G1427" i="4"/>
  <c r="G1426" i="4"/>
  <c r="G1425" i="4"/>
  <c r="G1424" i="4"/>
  <c r="G1423" i="4"/>
  <c r="G1422" i="4"/>
  <c r="G1421" i="4"/>
  <c r="G1420" i="4"/>
  <c r="G1419" i="4"/>
  <c r="G1418" i="4"/>
  <c r="G1417" i="4"/>
  <c r="G1416" i="4"/>
  <c r="G1415" i="4"/>
  <c r="G1414" i="4"/>
  <c r="G1413" i="4"/>
  <c r="G1412" i="4"/>
  <c r="G1411" i="4"/>
  <c r="G1410" i="4"/>
  <c r="G1409" i="4"/>
  <c r="G1408" i="4"/>
  <c r="G1407" i="4"/>
  <c r="G1406" i="4"/>
  <c r="G1405" i="4"/>
  <c r="G1404" i="4"/>
  <c r="G1403" i="4"/>
  <c r="G1402" i="4"/>
  <c r="G1401" i="4"/>
  <c r="G1400" i="4"/>
  <c r="G1399" i="4"/>
  <c r="G1398" i="4"/>
  <c r="G1397" i="4"/>
  <c r="G1396" i="4"/>
  <c r="G1395" i="4"/>
  <c r="G1394" i="4"/>
  <c r="G1393" i="4"/>
  <c r="G1392" i="4"/>
  <c r="G1391" i="4"/>
  <c r="G1390" i="4"/>
  <c r="G1389" i="4"/>
  <c r="G1388" i="4"/>
  <c r="G1387" i="4"/>
  <c r="G1386" i="4"/>
  <c r="G1385" i="4"/>
  <c r="G1384" i="4"/>
  <c r="G1383" i="4"/>
  <c r="G1382" i="4"/>
  <c r="G1381" i="4"/>
  <c r="G1380" i="4"/>
  <c r="G1379" i="4"/>
  <c r="G1378" i="4"/>
  <c r="G1377" i="4"/>
  <c r="G1376" i="4"/>
  <c r="G1375" i="4"/>
  <c r="G1374" i="4"/>
  <c r="G1373" i="4"/>
  <c r="G1372" i="4"/>
  <c r="G1371" i="4"/>
  <c r="G1370" i="4"/>
  <c r="G1369" i="4"/>
  <c r="G1368" i="4"/>
  <c r="G1367" i="4"/>
  <c r="G1366" i="4"/>
  <c r="G1365" i="4"/>
  <c r="G1364" i="4"/>
  <c r="G1363" i="4"/>
  <c r="G1362" i="4"/>
  <c r="G1361" i="4"/>
  <c r="G1360" i="4"/>
  <c r="G1359" i="4"/>
  <c r="G1358" i="4"/>
  <c r="G1357" i="4"/>
  <c r="G1356" i="4"/>
  <c r="G1355" i="4"/>
  <c r="G1354" i="4"/>
  <c r="G1353" i="4"/>
  <c r="G1352" i="4"/>
  <c r="G1351" i="4"/>
  <c r="G1350" i="4"/>
  <c r="G1349" i="4"/>
  <c r="G1348" i="4"/>
  <c r="G1347" i="4"/>
  <c r="G1346" i="4"/>
  <c r="G1345" i="4"/>
  <c r="G1344" i="4"/>
  <c r="G1343" i="4"/>
  <c r="G1342" i="4"/>
  <c r="G1341" i="4"/>
  <c r="G1340" i="4"/>
  <c r="G1339" i="4"/>
  <c r="G1338" i="4"/>
  <c r="G1337" i="4"/>
  <c r="G1336" i="4"/>
  <c r="G1335" i="4"/>
  <c r="G1334" i="4"/>
  <c r="G1333" i="4"/>
  <c r="G1332" i="4"/>
  <c r="G1331" i="4"/>
  <c r="G1330" i="4"/>
  <c r="G1329" i="4"/>
  <c r="G1328" i="4"/>
  <c r="G1327" i="4"/>
  <c r="G1326" i="4"/>
  <c r="G1325" i="4"/>
  <c r="G1324" i="4"/>
  <c r="G1323" i="4"/>
  <c r="G1322" i="4"/>
  <c r="G1321" i="4"/>
  <c r="G1320" i="4"/>
  <c r="G1319" i="4"/>
  <c r="G1318" i="4"/>
  <c r="G1317" i="4"/>
  <c r="G1316" i="4"/>
  <c r="G1315" i="4"/>
  <c r="G1314" i="4"/>
  <c r="G1313" i="4"/>
  <c r="G1312" i="4"/>
  <c r="G1311" i="4"/>
  <c r="G1310" i="4"/>
  <c r="G1309" i="4"/>
  <c r="G1308" i="4"/>
  <c r="G1307" i="4"/>
  <c r="G1306" i="4"/>
  <c r="G1305" i="4"/>
  <c r="G1304" i="4"/>
  <c r="G1303" i="4"/>
  <c r="G1302" i="4"/>
  <c r="G1301" i="4"/>
  <c r="G1300" i="4"/>
  <c r="G1299" i="4"/>
  <c r="G1298" i="4"/>
  <c r="G1297" i="4"/>
  <c r="G1296" i="4"/>
  <c r="G1295" i="4"/>
  <c r="G1294" i="4"/>
  <c r="G1293" i="4"/>
  <c r="G1292" i="4"/>
  <c r="G1291" i="4"/>
  <c r="G1290" i="4"/>
  <c r="G1289" i="4"/>
  <c r="G1288" i="4"/>
  <c r="G1287" i="4"/>
  <c r="G1286" i="4"/>
  <c r="G1285" i="4"/>
  <c r="G1284" i="4"/>
  <c r="G1283" i="4"/>
  <c r="G1282" i="4"/>
  <c r="G1281" i="4"/>
  <c r="G1280" i="4"/>
  <c r="G1279" i="4"/>
  <c r="G1278" i="4"/>
  <c r="G1277" i="4"/>
  <c r="G1276" i="4"/>
  <c r="G1275" i="4"/>
  <c r="G1274" i="4"/>
  <c r="G1273" i="4"/>
  <c r="G1272" i="4"/>
  <c r="G1271" i="4"/>
  <c r="G1270" i="4"/>
  <c r="G1269" i="4"/>
  <c r="G1268" i="4"/>
  <c r="G1267" i="4"/>
  <c r="G1266" i="4"/>
  <c r="G1265" i="4"/>
  <c r="G1264" i="4"/>
  <c r="G1263" i="4"/>
  <c r="G1262" i="4"/>
  <c r="G1261" i="4"/>
  <c r="G1260" i="4"/>
  <c r="G1259" i="4"/>
  <c r="G1258" i="4"/>
  <c r="G1257" i="4"/>
  <c r="G1256" i="4"/>
  <c r="G1255" i="4"/>
  <c r="G1254" i="4"/>
  <c r="G1253" i="4"/>
  <c r="G1252" i="4"/>
  <c r="G1251" i="4"/>
  <c r="G1250" i="4"/>
  <c r="G1249" i="4"/>
  <c r="G1248" i="4"/>
  <c r="G1247" i="4"/>
  <c r="G1246" i="4"/>
  <c r="G1245" i="4"/>
  <c r="G1244" i="4"/>
  <c r="G1243" i="4"/>
  <c r="G1242" i="4"/>
  <c r="G1241" i="4"/>
  <c r="G1240" i="4"/>
  <c r="G1239" i="4"/>
  <c r="G1238" i="4"/>
  <c r="G1237" i="4"/>
  <c r="G1236" i="4"/>
  <c r="G1235" i="4"/>
  <c r="G1234" i="4"/>
  <c r="G1233" i="4"/>
  <c r="G1232" i="4"/>
  <c r="G1231" i="4"/>
  <c r="G1230" i="4"/>
  <c r="G1229" i="4"/>
  <c r="G1228" i="4"/>
  <c r="G1227" i="4"/>
  <c r="G1226" i="4"/>
  <c r="G1225" i="4"/>
  <c r="G1224" i="4"/>
  <c r="G1223" i="4"/>
  <c r="G1222" i="4"/>
  <c r="G1221" i="4"/>
  <c r="G1220" i="4"/>
  <c r="G1219" i="4"/>
  <c r="G1218" i="4"/>
  <c r="G1217" i="4"/>
  <c r="G1216" i="4"/>
  <c r="G1215" i="4"/>
  <c r="G1214" i="4"/>
  <c r="G1213" i="4"/>
  <c r="G1212" i="4"/>
  <c r="G1211" i="4"/>
  <c r="G1210" i="4"/>
  <c r="G1209" i="4"/>
  <c r="G1208" i="4"/>
  <c r="G1207" i="4"/>
  <c r="G1206" i="4"/>
  <c r="G1205" i="4"/>
  <c r="G1204" i="4"/>
  <c r="G1203" i="4"/>
  <c r="G1202" i="4"/>
  <c r="G1201" i="4"/>
  <c r="G1200" i="4"/>
  <c r="G1199" i="4"/>
  <c r="G1198" i="4"/>
  <c r="G1197" i="4"/>
  <c r="G1196" i="4"/>
  <c r="G1195" i="4"/>
  <c r="G1194" i="4"/>
  <c r="G1193" i="4"/>
  <c r="G1192" i="4"/>
  <c r="G1191" i="4"/>
  <c r="G1190" i="4"/>
  <c r="G1189" i="4"/>
  <c r="G1188" i="4"/>
  <c r="G1187" i="4"/>
  <c r="G1186" i="4"/>
  <c r="G1185" i="4"/>
  <c r="G1184" i="4"/>
  <c r="G1183" i="4"/>
  <c r="G1182" i="4"/>
  <c r="G1181" i="4"/>
  <c r="G1180" i="4"/>
  <c r="G1179" i="4"/>
  <c r="G1178" i="4"/>
  <c r="G1177" i="4"/>
  <c r="G1176" i="4"/>
  <c r="G1175" i="4"/>
  <c r="G1174" i="4"/>
  <c r="G1173" i="4"/>
  <c r="G1172" i="4"/>
  <c r="G1171" i="4"/>
  <c r="G1170" i="4"/>
  <c r="G1169" i="4"/>
  <c r="G1168" i="4"/>
  <c r="G1167" i="4"/>
  <c r="G1166" i="4"/>
  <c r="G1165" i="4"/>
  <c r="G1164" i="4"/>
  <c r="G1163" i="4"/>
  <c r="G1162" i="4"/>
  <c r="G1161" i="4"/>
  <c r="G1160" i="4"/>
  <c r="G1159" i="4"/>
  <c r="G1158" i="4"/>
  <c r="G1157" i="4"/>
  <c r="G1156" i="4"/>
  <c r="G1155" i="4"/>
  <c r="G1154" i="4"/>
  <c r="G1153" i="4"/>
  <c r="G1152" i="4"/>
  <c r="G1151" i="4"/>
  <c r="G1150" i="4"/>
  <c r="G1149" i="4"/>
  <c r="G1148" i="4"/>
  <c r="G1147" i="4"/>
  <c r="G1146" i="4"/>
  <c r="G1145" i="4"/>
  <c r="G1144" i="4"/>
  <c r="G1143" i="4"/>
  <c r="G1142" i="4"/>
  <c r="G1141" i="4"/>
  <c r="G1140" i="4"/>
  <c r="G1139" i="4"/>
  <c r="G1138" i="4"/>
  <c r="G1137" i="4"/>
  <c r="G1136" i="4"/>
  <c r="G1135" i="4"/>
  <c r="G1134" i="4"/>
  <c r="G1133" i="4"/>
  <c r="G1132" i="4"/>
  <c r="G1131" i="4"/>
  <c r="G1130" i="4"/>
  <c r="G1129" i="4"/>
  <c r="G1128" i="4"/>
  <c r="G1127" i="4"/>
  <c r="G1126" i="4"/>
  <c r="G1125" i="4"/>
  <c r="G1124" i="4"/>
  <c r="G1123" i="4"/>
  <c r="G1122" i="4"/>
  <c r="G1121" i="4"/>
  <c r="G1120" i="4"/>
  <c r="G1119" i="4"/>
  <c r="G1118" i="4"/>
  <c r="G1117" i="4"/>
  <c r="G1116" i="4"/>
  <c r="G1115" i="4"/>
  <c r="G1114" i="4"/>
  <c r="G1113" i="4"/>
  <c r="G1112" i="4"/>
  <c r="G1111" i="4"/>
  <c r="G1110" i="4"/>
  <c r="G1109" i="4"/>
  <c r="G1108" i="4"/>
  <c r="G1107" i="4"/>
  <c r="G1106" i="4"/>
  <c r="G1105" i="4"/>
  <c r="G1104" i="4"/>
  <c r="G1103" i="4"/>
  <c r="G1102" i="4"/>
  <c r="G1101" i="4"/>
  <c r="G1100" i="4"/>
  <c r="G1099" i="4"/>
  <c r="G1098" i="4"/>
  <c r="G1097" i="4"/>
  <c r="G1096" i="4"/>
  <c r="G1095" i="4"/>
  <c r="G1094" i="4"/>
  <c r="G1093" i="4"/>
  <c r="G1092" i="4"/>
  <c r="G1091" i="4"/>
  <c r="G1090" i="4"/>
  <c r="G1089" i="4"/>
  <c r="G1088" i="4"/>
  <c r="G1087" i="4"/>
  <c r="G1086" i="4"/>
  <c r="G1085" i="4"/>
  <c r="G1084" i="4"/>
  <c r="G1083" i="4"/>
  <c r="G1082" i="4"/>
  <c r="G1081" i="4"/>
  <c r="G1080" i="4"/>
  <c r="G1079" i="4"/>
  <c r="G1078" i="4"/>
  <c r="G1077" i="4"/>
  <c r="G1076" i="4"/>
  <c r="G1075" i="4"/>
  <c r="G1074" i="4"/>
  <c r="G1073" i="4"/>
  <c r="G1072" i="4"/>
  <c r="G1071" i="4"/>
  <c r="G1070" i="4"/>
  <c r="G1069" i="4"/>
  <c r="G1068" i="4"/>
  <c r="G1067" i="4"/>
  <c r="G1066" i="4"/>
  <c r="G1065" i="4"/>
  <c r="G1064" i="4"/>
  <c r="G1063" i="4"/>
  <c r="G1062" i="4"/>
  <c r="G1061" i="4"/>
  <c r="G1060" i="4"/>
  <c r="G1059" i="4"/>
  <c r="G1058" i="4"/>
  <c r="G1057" i="4"/>
  <c r="G1056" i="4"/>
  <c r="G1055" i="4"/>
  <c r="G1054" i="4"/>
  <c r="G1053" i="4"/>
  <c r="G1052" i="4"/>
  <c r="G1051" i="4"/>
  <c r="G1050" i="4"/>
  <c r="G1049" i="4"/>
  <c r="G1048" i="4"/>
  <c r="G1047" i="4"/>
  <c r="G1046" i="4"/>
  <c r="G1045" i="4"/>
  <c r="G1044" i="4"/>
  <c r="G1043" i="4"/>
  <c r="G1042" i="4"/>
  <c r="G1041" i="4"/>
  <c r="G1040" i="4"/>
  <c r="G1039" i="4"/>
  <c r="G1038" i="4"/>
  <c r="G1037" i="4"/>
  <c r="G1036" i="4"/>
  <c r="G1035" i="4"/>
  <c r="G1034" i="4"/>
  <c r="G1033" i="4"/>
  <c r="G1032" i="4"/>
  <c r="G1031" i="4"/>
  <c r="G1030" i="4"/>
  <c r="G1029" i="4"/>
  <c r="G1028" i="4"/>
  <c r="G1027" i="4"/>
  <c r="G1026" i="4"/>
  <c r="G1025" i="4"/>
  <c r="G1024" i="4"/>
  <c r="G1023" i="4"/>
  <c r="G1022" i="4"/>
  <c r="G1021" i="4"/>
  <c r="G1020" i="4"/>
  <c r="G1019" i="4"/>
  <c r="G1018" i="4"/>
  <c r="G1017" i="4"/>
  <c r="G1016" i="4"/>
  <c r="G1015" i="4"/>
  <c r="G1014" i="4"/>
  <c r="G1013" i="4"/>
  <c r="G1012" i="4"/>
  <c r="G1011" i="4"/>
  <c r="G1010" i="4"/>
  <c r="G1009" i="4"/>
  <c r="G1008" i="4"/>
  <c r="G1007" i="4"/>
  <c r="G1006" i="4"/>
  <c r="G1005" i="4"/>
  <c r="G1004" i="4"/>
  <c r="G1003" i="4"/>
  <c r="G1002" i="4"/>
  <c r="G1001" i="4"/>
  <c r="G1000" i="4"/>
  <c r="G999" i="4"/>
  <c r="G998" i="4"/>
  <c r="G997" i="4"/>
  <c r="G996" i="4"/>
  <c r="G995" i="4"/>
  <c r="G994" i="4"/>
  <c r="G993" i="4"/>
  <c r="G992" i="4"/>
  <c r="G991" i="4"/>
  <c r="G990" i="4"/>
  <c r="G989" i="4"/>
  <c r="G988" i="4"/>
  <c r="G987" i="4"/>
  <c r="G986" i="4"/>
  <c r="G985" i="4"/>
  <c r="G984" i="4"/>
  <c r="G983" i="4"/>
  <c r="G982" i="4"/>
  <c r="G981" i="4"/>
  <c r="G980" i="4"/>
  <c r="G979" i="4"/>
  <c r="G978" i="4"/>
  <c r="G977" i="4"/>
  <c r="G976" i="4"/>
  <c r="G975" i="4"/>
  <c r="G974" i="4"/>
  <c r="G973" i="4"/>
  <c r="G972" i="4"/>
  <c r="G971" i="4"/>
  <c r="G970" i="4"/>
  <c r="G969" i="4"/>
  <c r="G968" i="4"/>
  <c r="G967" i="4"/>
  <c r="G966" i="4"/>
  <c r="G965" i="4"/>
  <c r="G964" i="4"/>
  <c r="G963" i="4"/>
  <c r="G962" i="4"/>
  <c r="G961" i="4"/>
  <c r="G960" i="4"/>
  <c r="G959" i="4"/>
  <c r="G958" i="4"/>
  <c r="G957" i="4"/>
  <c r="G956" i="4"/>
  <c r="G955" i="4"/>
  <c r="G954" i="4"/>
  <c r="G953" i="4"/>
  <c r="G952" i="4"/>
  <c r="G951" i="4"/>
  <c r="G950" i="4"/>
  <c r="G949" i="4"/>
  <c r="G948" i="4"/>
  <c r="G947" i="4"/>
  <c r="G946" i="4"/>
  <c r="G945" i="4"/>
  <c r="G944" i="4"/>
  <c r="G943" i="4"/>
  <c r="G942" i="4"/>
  <c r="G941" i="4"/>
  <c r="G940" i="4"/>
  <c r="G939" i="4"/>
  <c r="G938" i="4"/>
  <c r="G937" i="4"/>
  <c r="G936" i="4"/>
  <c r="G935" i="4"/>
  <c r="G934" i="4"/>
  <c r="G933" i="4"/>
  <c r="G932" i="4"/>
  <c r="G931" i="4"/>
  <c r="G930" i="4"/>
  <c r="G929" i="4"/>
  <c r="G928" i="4"/>
  <c r="G927" i="4"/>
  <c r="G926" i="4"/>
  <c r="G925" i="4"/>
  <c r="G924" i="4"/>
  <c r="G923" i="4"/>
  <c r="G922" i="4"/>
  <c r="G921" i="4"/>
  <c r="G920" i="4"/>
  <c r="G919" i="4"/>
  <c r="G918" i="4"/>
  <c r="G917" i="4"/>
  <c r="G916" i="4"/>
  <c r="G915" i="4"/>
  <c r="G914" i="4"/>
  <c r="G913" i="4"/>
  <c r="G912" i="4"/>
  <c r="G911" i="4"/>
  <c r="G910" i="4"/>
  <c r="G909" i="4"/>
  <c r="G908" i="4"/>
  <c r="G907" i="4"/>
  <c r="G906" i="4"/>
  <c r="G905" i="4"/>
  <c r="G904" i="4"/>
  <c r="G903" i="4"/>
  <c r="G902" i="4"/>
  <c r="G901" i="4"/>
  <c r="G900" i="4"/>
  <c r="G899" i="4"/>
  <c r="G898" i="4"/>
  <c r="G897" i="4"/>
  <c r="G896" i="4"/>
  <c r="G895" i="4"/>
  <c r="G894" i="4"/>
  <c r="G893" i="4"/>
  <c r="G892" i="4"/>
  <c r="G891" i="4"/>
  <c r="G890" i="4"/>
  <c r="G889" i="4"/>
  <c r="G888" i="4"/>
  <c r="G887" i="4"/>
  <c r="G886" i="4"/>
  <c r="G885" i="4"/>
  <c r="G884" i="4"/>
  <c r="G883" i="4"/>
  <c r="G882" i="4"/>
  <c r="G881" i="4"/>
  <c r="G880" i="4"/>
  <c r="G879" i="4"/>
  <c r="G878" i="4"/>
  <c r="G877" i="4"/>
  <c r="G876" i="4"/>
  <c r="G875" i="4"/>
  <c r="G874" i="4"/>
  <c r="G873" i="4"/>
  <c r="G872" i="4"/>
  <c r="G871" i="4"/>
  <c r="G870" i="4"/>
  <c r="G869" i="4"/>
  <c r="G868" i="4"/>
  <c r="G867" i="4"/>
  <c r="G866" i="4"/>
  <c r="G865" i="4"/>
  <c r="G864" i="4"/>
  <c r="G863" i="4"/>
  <c r="G862" i="4"/>
  <c r="G861" i="4"/>
  <c r="G860" i="4"/>
  <c r="G859" i="4"/>
  <c r="G858" i="4"/>
  <c r="G857" i="4"/>
  <c r="G856" i="4"/>
  <c r="G855" i="4"/>
  <c r="G854" i="4"/>
  <c r="G853" i="4"/>
  <c r="G852" i="4"/>
  <c r="G851" i="4"/>
  <c r="G850" i="4"/>
  <c r="G849" i="4"/>
  <c r="G848" i="4"/>
  <c r="G847" i="4"/>
  <c r="G846" i="4"/>
  <c r="G845" i="4"/>
  <c r="G844" i="4"/>
  <c r="G843" i="4"/>
  <c r="G842" i="4"/>
  <c r="G841" i="4"/>
  <c r="G840" i="4"/>
  <c r="G839" i="4"/>
  <c r="G838" i="4"/>
  <c r="G837" i="4"/>
  <c r="G836" i="4"/>
  <c r="G835" i="4"/>
  <c r="G834" i="4"/>
  <c r="G833" i="4"/>
  <c r="G832" i="4"/>
  <c r="G831" i="4"/>
  <c r="G830" i="4"/>
  <c r="G829" i="4"/>
  <c r="G828" i="4"/>
  <c r="G827" i="4"/>
  <c r="G826" i="4"/>
  <c r="G825" i="4"/>
  <c r="G824" i="4"/>
  <c r="G823" i="4"/>
  <c r="G822" i="4"/>
  <c r="G821" i="4"/>
  <c r="G820" i="4"/>
  <c r="G819" i="4"/>
  <c r="G818" i="4"/>
  <c r="G817" i="4"/>
  <c r="G816" i="4"/>
  <c r="G815" i="4"/>
  <c r="G814" i="4"/>
  <c r="G813" i="4"/>
  <c r="G812" i="4"/>
  <c r="G811" i="4"/>
  <c r="G810" i="4"/>
  <c r="G809" i="4"/>
  <c r="G808" i="4"/>
  <c r="G807" i="4"/>
  <c r="G806" i="4"/>
  <c r="G805" i="4"/>
  <c r="G804" i="4"/>
  <c r="G803" i="4"/>
  <c r="G802" i="4"/>
  <c r="G801" i="4"/>
  <c r="G800" i="4"/>
  <c r="G799" i="4"/>
  <c r="G798" i="4"/>
  <c r="G797" i="4"/>
  <c r="G796" i="4"/>
  <c r="G795" i="4"/>
  <c r="G794" i="4"/>
  <c r="G793" i="4"/>
  <c r="G792" i="4"/>
  <c r="G791" i="4"/>
  <c r="G790" i="4"/>
  <c r="G789" i="4"/>
  <c r="G788" i="4"/>
  <c r="G787" i="4"/>
  <c r="G786" i="4"/>
  <c r="G785" i="4"/>
  <c r="G784" i="4"/>
  <c r="G783" i="4"/>
  <c r="G782" i="4"/>
  <c r="G781" i="4"/>
  <c r="G780" i="4"/>
  <c r="G779" i="4"/>
  <c r="G778" i="4"/>
  <c r="G777" i="4"/>
  <c r="G776" i="4"/>
  <c r="G775" i="4"/>
  <c r="G774" i="4"/>
  <c r="G773" i="4"/>
  <c r="G772" i="4"/>
  <c r="G771" i="4"/>
  <c r="G770" i="4"/>
  <c r="G769" i="4"/>
  <c r="G768" i="4"/>
  <c r="G767" i="4"/>
  <c r="G766" i="4"/>
  <c r="G765" i="4"/>
  <c r="G764" i="4"/>
  <c r="G763" i="4"/>
  <c r="G762" i="4"/>
  <c r="G761" i="4"/>
  <c r="G760" i="4"/>
  <c r="G759" i="4"/>
  <c r="G758" i="4"/>
  <c r="G757" i="4"/>
  <c r="G756" i="4"/>
  <c r="G755" i="4"/>
  <c r="G754" i="4"/>
  <c r="G753" i="4"/>
  <c r="G752" i="4"/>
  <c r="G751" i="4"/>
  <c r="G750" i="4"/>
  <c r="G749" i="4"/>
  <c r="G748" i="4"/>
  <c r="G747" i="4"/>
  <c r="G746" i="4"/>
  <c r="G745" i="4"/>
  <c r="G744" i="4"/>
  <c r="G743" i="4"/>
  <c r="G742" i="4"/>
  <c r="G741" i="4"/>
  <c r="G740" i="4"/>
  <c r="G739" i="4"/>
  <c r="G738" i="4"/>
  <c r="G737" i="4"/>
  <c r="G736" i="4"/>
  <c r="G735" i="4"/>
  <c r="G734" i="4"/>
  <c r="G733" i="4"/>
  <c r="G732" i="4"/>
  <c r="G731" i="4"/>
  <c r="G730" i="4"/>
  <c r="G729" i="4"/>
  <c r="G728" i="4"/>
  <c r="G727" i="4"/>
  <c r="G726" i="4"/>
  <c r="G725" i="4"/>
  <c r="G724" i="4"/>
  <c r="G723" i="4"/>
  <c r="G722" i="4"/>
  <c r="G721" i="4"/>
  <c r="G720" i="4"/>
  <c r="G719" i="4"/>
  <c r="G718" i="4"/>
  <c r="G717" i="4"/>
  <c r="G716" i="4"/>
  <c r="G715" i="4"/>
  <c r="G714" i="4"/>
  <c r="G713" i="4"/>
  <c r="G712" i="4"/>
  <c r="G711" i="4"/>
  <c r="G710" i="4"/>
  <c r="G709" i="4"/>
  <c r="G708" i="4"/>
  <c r="G707" i="4"/>
  <c r="G706" i="4"/>
  <c r="G705" i="4"/>
  <c r="G704" i="4"/>
  <c r="G703" i="4"/>
  <c r="G702" i="4"/>
  <c r="G701" i="4"/>
  <c r="G700" i="4"/>
  <c r="G699" i="4"/>
  <c r="G698" i="4"/>
  <c r="G697" i="4"/>
  <c r="G696" i="4"/>
  <c r="G695" i="4"/>
  <c r="G694" i="4"/>
  <c r="G693" i="4"/>
  <c r="G692" i="4"/>
  <c r="G691" i="4"/>
  <c r="G690" i="4"/>
  <c r="G689" i="4"/>
  <c r="G688" i="4"/>
  <c r="G687" i="4"/>
  <c r="G686" i="4"/>
  <c r="G685" i="4"/>
  <c r="G684" i="4"/>
  <c r="G683" i="4"/>
  <c r="G682" i="4"/>
  <c r="G681" i="4"/>
  <c r="G680" i="4"/>
  <c r="G679" i="4"/>
  <c r="G678" i="4"/>
  <c r="G677" i="4"/>
  <c r="G676" i="4"/>
  <c r="G675" i="4"/>
  <c r="G674" i="4"/>
  <c r="G673" i="4"/>
  <c r="G672" i="4"/>
  <c r="G671" i="4"/>
  <c r="G670" i="4"/>
  <c r="G669" i="4"/>
  <c r="G668" i="4"/>
  <c r="G667" i="4"/>
  <c r="G666" i="4"/>
  <c r="G665" i="4"/>
  <c r="G664" i="4"/>
  <c r="G663" i="4"/>
  <c r="G662" i="4"/>
  <c r="G661" i="4"/>
  <c r="G660" i="4"/>
  <c r="G659" i="4"/>
  <c r="G658" i="4"/>
  <c r="G657" i="4"/>
  <c r="G656" i="4"/>
  <c r="G655" i="4"/>
  <c r="G654" i="4"/>
  <c r="G653" i="4"/>
  <c r="G652" i="4"/>
  <c r="G651" i="4"/>
  <c r="G650" i="4"/>
  <c r="G649" i="4"/>
  <c r="G648" i="4"/>
  <c r="G647" i="4"/>
  <c r="G646" i="4"/>
  <c r="G645" i="4"/>
  <c r="G644" i="4"/>
  <c r="G643" i="4"/>
  <c r="G642" i="4"/>
  <c r="G641" i="4"/>
  <c r="G640" i="4"/>
  <c r="G639" i="4"/>
  <c r="G638" i="4"/>
  <c r="G637" i="4"/>
  <c r="G636" i="4"/>
  <c r="G635" i="4"/>
  <c r="G634" i="4"/>
  <c r="G633" i="4"/>
  <c r="G632" i="4"/>
  <c r="G631" i="4"/>
  <c r="G630" i="4"/>
  <c r="G629" i="4"/>
  <c r="G628" i="4"/>
  <c r="G627" i="4"/>
  <c r="G626" i="4"/>
  <c r="G625" i="4"/>
  <c r="G624" i="4"/>
  <c r="G623" i="4"/>
  <c r="G622" i="4"/>
  <c r="G621" i="4"/>
  <c r="G620" i="4"/>
  <c r="G619" i="4"/>
  <c r="G618" i="4"/>
  <c r="G617" i="4"/>
  <c r="G616" i="4"/>
  <c r="G615" i="4"/>
  <c r="G614" i="4"/>
  <c r="G613" i="4"/>
  <c r="G612" i="4"/>
  <c r="G611" i="4"/>
  <c r="G610" i="4"/>
  <c r="G609" i="4"/>
  <c r="G608" i="4"/>
  <c r="G607" i="4"/>
  <c r="G606" i="4"/>
  <c r="G605" i="4"/>
  <c r="G604" i="4"/>
  <c r="G603" i="4"/>
  <c r="G602" i="4"/>
  <c r="G601" i="4"/>
  <c r="G600" i="4"/>
  <c r="G599" i="4"/>
  <c r="G598" i="4"/>
  <c r="G597" i="4"/>
  <c r="G596" i="4"/>
  <c r="G595" i="4"/>
  <c r="G594" i="4"/>
  <c r="G593" i="4"/>
  <c r="G592" i="4"/>
  <c r="G591" i="4"/>
  <c r="G590" i="4"/>
  <c r="G589" i="4"/>
  <c r="G588" i="4"/>
  <c r="G587" i="4"/>
  <c r="G586" i="4"/>
  <c r="G585" i="4"/>
  <c r="G584" i="4"/>
  <c r="G583" i="4"/>
  <c r="G582" i="4"/>
  <c r="G581" i="4"/>
  <c r="G580" i="4"/>
  <c r="G579" i="4"/>
  <c r="G578" i="4"/>
  <c r="G577" i="4"/>
  <c r="G576" i="4"/>
  <c r="G575" i="4"/>
  <c r="G574" i="4"/>
  <c r="G573" i="4"/>
  <c r="G572" i="4"/>
  <c r="G571" i="4"/>
  <c r="G570" i="4"/>
  <c r="G569" i="4"/>
  <c r="G568" i="4"/>
  <c r="G567" i="4"/>
  <c r="G566" i="4"/>
  <c r="G565" i="4"/>
  <c r="G564" i="4"/>
  <c r="G563" i="4"/>
  <c r="G562" i="4"/>
  <c r="G561" i="4"/>
  <c r="G560" i="4"/>
  <c r="G559" i="4"/>
  <c r="G558" i="4"/>
  <c r="G557" i="4"/>
  <c r="G556" i="4"/>
  <c r="G555" i="4"/>
  <c r="G554" i="4"/>
  <c r="G553" i="4"/>
  <c r="G552" i="4"/>
  <c r="G551" i="4"/>
  <c r="G550" i="4"/>
  <c r="G549" i="4"/>
  <c r="G548" i="4"/>
  <c r="G547" i="4"/>
  <c r="G546" i="4"/>
  <c r="G545" i="4"/>
  <c r="G544" i="4"/>
  <c r="G543" i="4"/>
  <c r="G542" i="4"/>
  <c r="G541" i="4"/>
  <c r="G540" i="4"/>
  <c r="G539" i="4"/>
  <c r="G538" i="4"/>
  <c r="G537" i="4"/>
  <c r="G536" i="4"/>
  <c r="G535" i="4"/>
  <c r="G534" i="4"/>
  <c r="G533" i="4"/>
  <c r="G532" i="4"/>
  <c r="G531" i="4"/>
  <c r="G530" i="4"/>
  <c r="G529" i="4"/>
  <c r="G528" i="4"/>
  <c r="G527" i="4"/>
  <c r="G526" i="4"/>
  <c r="G525" i="4"/>
  <c r="G524" i="4"/>
  <c r="G523" i="4"/>
  <c r="G522" i="4"/>
  <c r="G521" i="4"/>
  <c r="G520" i="4"/>
  <c r="G519" i="4"/>
  <c r="G518" i="4"/>
  <c r="G517" i="4"/>
  <c r="G516" i="4"/>
  <c r="G515" i="4"/>
  <c r="G514" i="4"/>
  <c r="G513" i="4"/>
  <c r="G512" i="4"/>
  <c r="G511" i="4"/>
  <c r="G510" i="4"/>
  <c r="G509" i="4"/>
  <c r="G508" i="4"/>
  <c r="G507" i="4"/>
  <c r="G506" i="4"/>
  <c r="G505" i="4"/>
  <c r="G504" i="4"/>
  <c r="G503" i="4"/>
  <c r="G502" i="4"/>
  <c r="G501" i="4"/>
  <c r="G500" i="4"/>
  <c r="G499" i="4"/>
  <c r="G498" i="4"/>
  <c r="G497" i="4"/>
  <c r="G496" i="4"/>
  <c r="G495" i="4"/>
  <c r="G494" i="4"/>
  <c r="G493" i="4"/>
  <c r="G492" i="4"/>
  <c r="G491" i="4"/>
  <c r="G490" i="4"/>
  <c r="G489" i="4"/>
  <c r="G488" i="4"/>
  <c r="G487" i="4"/>
  <c r="G486" i="4"/>
  <c r="G485" i="4"/>
  <c r="G484" i="4"/>
  <c r="G483" i="4"/>
  <c r="G482" i="4"/>
  <c r="G481" i="4"/>
  <c r="G480" i="4"/>
  <c r="G479" i="4"/>
  <c r="G478" i="4"/>
  <c r="G477" i="4"/>
  <c r="G476" i="4"/>
  <c r="G475" i="4"/>
  <c r="G474" i="4"/>
  <c r="G473" i="4"/>
  <c r="G472" i="4"/>
  <c r="G471" i="4"/>
  <c r="G470" i="4"/>
  <c r="G469" i="4"/>
  <c r="G468" i="4"/>
  <c r="G467" i="4"/>
  <c r="G466" i="4"/>
  <c r="G465" i="4"/>
  <c r="G464" i="4"/>
  <c r="G463" i="4"/>
  <c r="G462" i="4"/>
  <c r="G461" i="4"/>
  <c r="G460" i="4"/>
  <c r="G459" i="4"/>
  <c r="G458" i="4"/>
  <c r="G457" i="4"/>
  <c r="G456" i="4"/>
  <c r="G455" i="4"/>
  <c r="G454" i="4"/>
  <c r="G453" i="4"/>
  <c r="G452" i="4"/>
  <c r="G451" i="4"/>
  <c r="G450" i="4"/>
  <c r="G449" i="4"/>
  <c r="G448" i="4"/>
  <c r="G447" i="4"/>
  <c r="G446" i="4"/>
  <c r="G445" i="4"/>
  <c r="G444" i="4"/>
  <c r="G443" i="4"/>
  <c r="G442" i="4"/>
  <c r="G441" i="4"/>
  <c r="G440" i="4"/>
  <c r="G439" i="4"/>
  <c r="G438" i="4"/>
  <c r="G437" i="4"/>
  <c r="G436" i="4"/>
  <c r="G435" i="4"/>
  <c r="G434" i="4"/>
  <c r="G433" i="4"/>
  <c r="G432" i="4"/>
  <c r="G431" i="4"/>
  <c r="G430" i="4"/>
  <c r="G429" i="4"/>
  <c r="G428" i="4"/>
  <c r="G427" i="4"/>
  <c r="G426" i="4"/>
  <c r="G425" i="4"/>
  <c r="G424" i="4"/>
  <c r="G423" i="4"/>
  <c r="G422" i="4"/>
  <c r="G421" i="4"/>
  <c r="G420" i="4"/>
  <c r="G419" i="4"/>
  <c r="G418" i="4"/>
  <c r="G417" i="4"/>
  <c r="G416" i="4"/>
  <c r="G415" i="4"/>
  <c r="G414" i="4"/>
  <c r="G413" i="4"/>
  <c r="G412" i="4"/>
  <c r="G411" i="4"/>
  <c r="G410" i="4"/>
  <c r="G409" i="4"/>
  <c r="G408" i="4"/>
  <c r="G407" i="4"/>
  <c r="G406" i="4"/>
  <c r="G405" i="4"/>
  <c r="G404" i="4"/>
  <c r="G403" i="4"/>
  <c r="G402" i="4"/>
  <c r="G401" i="4"/>
  <c r="G400" i="4"/>
  <c r="G399" i="4"/>
  <c r="G398" i="4"/>
  <c r="G397" i="4"/>
  <c r="G396" i="4"/>
  <c r="G395" i="4"/>
  <c r="G394" i="4"/>
  <c r="G393" i="4"/>
  <c r="G392" i="4"/>
  <c r="G391" i="4"/>
  <c r="G390" i="4"/>
  <c r="G389" i="4"/>
  <c r="G388" i="4"/>
  <c r="G387" i="4"/>
  <c r="G386" i="4"/>
  <c r="G385" i="4"/>
  <c r="G384" i="4"/>
  <c r="G383" i="4"/>
  <c r="G382" i="4"/>
  <c r="G381" i="4"/>
  <c r="G380" i="4"/>
  <c r="G379" i="4"/>
  <c r="G378" i="4"/>
  <c r="G377" i="4"/>
  <c r="G376" i="4"/>
  <c r="G375" i="4"/>
  <c r="G374" i="4"/>
  <c r="G373" i="4"/>
  <c r="G372" i="4"/>
  <c r="G371" i="4"/>
  <c r="G370" i="4"/>
  <c r="G369" i="4"/>
  <c r="G368" i="4"/>
  <c r="G367" i="4"/>
  <c r="G366" i="4"/>
  <c r="G365" i="4"/>
  <c r="G364" i="4"/>
  <c r="G363" i="4"/>
  <c r="G362" i="4"/>
  <c r="G361" i="4"/>
  <c r="G360" i="4"/>
  <c r="G359" i="4"/>
  <c r="G358" i="4"/>
  <c r="G357" i="4"/>
  <c r="G356" i="4"/>
  <c r="G355" i="4"/>
  <c r="G354" i="4"/>
  <c r="G353" i="4"/>
  <c r="G352" i="4"/>
  <c r="G351" i="4"/>
  <c r="G350" i="4"/>
  <c r="G349" i="4"/>
  <c r="G348" i="4"/>
  <c r="G347" i="4"/>
  <c r="G346" i="4"/>
  <c r="G345" i="4"/>
  <c r="G344" i="4"/>
  <c r="G343" i="4"/>
  <c r="G342" i="4"/>
  <c r="G341" i="4"/>
  <c r="G340" i="4"/>
  <c r="G339" i="4"/>
  <c r="G338" i="4"/>
  <c r="G337" i="4"/>
  <c r="G336" i="4"/>
  <c r="G335" i="4"/>
  <c r="G334" i="4"/>
  <c r="G333" i="4"/>
  <c r="G332" i="4"/>
  <c r="G331" i="4"/>
  <c r="G330" i="4"/>
  <c r="G329" i="4"/>
  <c r="G328" i="4"/>
  <c r="G327" i="4"/>
  <c r="G326" i="4"/>
  <c r="G325" i="4"/>
  <c r="G324" i="4"/>
  <c r="G323" i="4"/>
  <c r="G322" i="4"/>
  <c r="G321" i="4"/>
  <c r="G320" i="4"/>
  <c r="G319" i="4"/>
  <c r="G318" i="4"/>
  <c r="G317" i="4"/>
  <c r="G316" i="4"/>
  <c r="G315" i="4"/>
  <c r="G314" i="4"/>
  <c r="G313" i="4"/>
  <c r="G312" i="4"/>
  <c r="G311" i="4"/>
  <c r="G310" i="4"/>
  <c r="G309" i="4"/>
  <c r="G308" i="4"/>
  <c r="G307" i="4"/>
  <c r="G306" i="4"/>
  <c r="G305" i="4"/>
  <c r="G304" i="4"/>
  <c r="G303" i="4"/>
  <c r="G302" i="4"/>
  <c r="G301" i="4"/>
  <c r="G300" i="4"/>
  <c r="G299" i="4"/>
  <c r="G298" i="4"/>
  <c r="G297" i="4"/>
  <c r="G296" i="4"/>
  <c r="G295" i="4"/>
  <c r="G294" i="4"/>
  <c r="G293" i="4"/>
  <c r="G292" i="4"/>
  <c r="G291" i="4"/>
  <c r="G290" i="4"/>
  <c r="G289" i="4"/>
  <c r="G288" i="4"/>
  <c r="G287" i="4"/>
  <c r="G286" i="4"/>
  <c r="G285" i="4"/>
  <c r="G284" i="4"/>
  <c r="G283" i="4"/>
  <c r="G282" i="4"/>
  <c r="G281" i="4"/>
  <c r="G280" i="4"/>
  <c r="G279" i="4"/>
  <c r="G278" i="4"/>
  <c r="G277" i="4"/>
  <c r="G276" i="4"/>
  <c r="G275" i="4"/>
  <c r="G274" i="4"/>
  <c r="G273" i="4"/>
  <c r="G272" i="4"/>
  <c r="G271" i="4"/>
  <c r="G270" i="4"/>
  <c r="G269" i="4"/>
  <c r="G268" i="4"/>
  <c r="G267" i="4"/>
  <c r="G266" i="4"/>
  <c r="G265" i="4"/>
  <c r="G264" i="4"/>
  <c r="G263" i="4"/>
  <c r="G262" i="4"/>
  <c r="G261" i="4"/>
  <c r="G260" i="4"/>
  <c r="G259" i="4"/>
  <c r="G258" i="4"/>
  <c r="G257" i="4"/>
  <c r="G256" i="4"/>
  <c r="G255" i="4"/>
  <c r="G254" i="4"/>
  <c r="G253" i="4"/>
  <c r="G252" i="4"/>
  <c r="G251" i="4"/>
  <c r="G250" i="4"/>
  <c r="G249" i="4"/>
  <c r="G248" i="4"/>
  <c r="G247" i="4"/>
  <c r="G246" i="4"/>
  <c r="G245" i="4"/>
  <c r="G244" i="4"/>
  <c r="G243" i="4"/>
  <c r="G242" i="4"/>
  <c r="G241" i="4"/>
  <c r="G240" i="4"/>
  <c r="G239" i="4"/>
  <c r="G238" i="4"/>
  <c r="G237" i="4"/>
  <c r="G236" i="4"/>
  <c r="G235" i="4"/>
  <c r="G234" i="4"/>
  <c r="G233" i="4"/>
  <c r="G232" i="4"/>
  <c r="G231" i="4"/>
  <c r="G230" i="4"/>
  <c r="G229" i="4"/>
  <c r="G228" i="4"/>
  <c r="G227" i="4"/>
  <c r="G226" i="4"/>
  <c r="G225" i="4"/>
  <c r="G224" i="4"/>
  <c r="G223" i="4"/>
  <c r="G222" i="4"/>
  <c r="G221" i="4"/>
  <c r="G220" i="4"/>
  <c r="G219" i="4"/>
  <c r="G218" i="4"/>
  <c r="G217" i="4"/>
  <c r="G216" i="4"/>
  <c r="G215" i="4"/>
  <c r="G214" i="4"/>
  <c r="G213" i="4"/>
  <c r="G212" i="4"/>
  <c r="G211" i="4"/>
  <c r="G210" i="4"/>
  <c r="G209" i="4"/>
  <c r="G208" i="4"/>
  <c r="G207" i="4"/>
  <c r="G206" i="4"/>
  <c r="G205" i="4"/>
  <c r="G204" i="4"/>
  <c r="G203" i="4"/>
  <c r="G202" i="4"/>
  <c r="G201" i="4"/>
  <c r="G200" i="4"/>
  <c r="G199" i="4"/>
  <c r="G198" i="4"/>
  <c r="G197" i="4"/>
  <c r="G196" i="4"/>
  <c r="G195" i="4"/>
  <c r="G194" i="4"/>
  <c r="G193" i="4"/>
  <c r="G192" i="4"/>
  <c r="G191" i="4"/>
  <c r="G190" i="4"/>
  <c r="G189" i="4"/>
  <c r="G188" i="4"/>
  <c r="G187" i="4"/>
  <c r="G186" i="4"/>
  <c r="G185" i="4"/>
  <c r="G184" i="4"/>
  <c r="G183" i="4"/>
  <c r="G182" i="4"/>
  <c r="G181" i="4"/>
  <c r="G180" i="4"/>
  <c r="G179" i="4"/>
  <c r="G178" i="4"/>
  <c r="G177" i="4"/>
  <c r="G176" i="4"/>
  <c r="G175" i="4"/>
  <c r="G174" i="4"/>
  <c r="G173" i="4"/>
  <c r="G172" i="4"/>
  <c r="G171" i="4"/>
  <c r="G170" i="4"/>
  <c r="G169" i="4"/>
  <c r="G168" i="4"/>
  <c r="G167" i="4"/>
  <c r="G166" i="4"/>
  <c r="G165" i="4"/>
  <c r="G164" i="4"/>
  <c r="G163" i="4"/>
  <c r="G162" i="4"/>
  <c r="G161" i="4"/>
  <c r="G160" i="4"/>
  <c r="G159" i="4"/>
  <c r="G158" i="4"/>
  <c r="G157" i="4"/>
  <c r="G156" i="4"/>
  <c r="G155" i="4"/>
  <c r="G154" i="4"/>
  <c r="G153" i="4"/>
  <c r="G152" i="4"/>
  <c r="G151" i="4"/>
  <c r="G150" i="4"/>
  <c r="G149" i="4"/>
  <c r="G148" i="4"/>
  <c r="G147" i="4"/>
  <c r="G146" i="4"/>
  <c r="G145" i="4"/>
  <c r="G144" i="4"/>
  <c r="G143" i="4"/>
  <c r="G142" i="4"/>
  <c r="G141" i="4"/>
  <c r="G140" i="4"/>
  <c r="G139" i="4"/>
  <c r="G138" i="4"/>
  <c r="G137" i="4"/>
  <c r="G136" i="4"/>
  <c r="G135" i="4"/>
  <c r="G134" i="4"/>
  <c r="G133" i="4"/>
  <c r="G132" i="4"/>
  <c r="G131" i="4"/>
  <c r="G130" i="4"/>
  <c r="G129" i="4"/>
  <c r="G128" i="4"/>
  <c r="G127" i="4"/>
  <c r="G126" i="4"/>
  <c r="G125" i="4"/>
  <c r="G124" i="4"/>
  <c r="G123" i="4"/>
  <c r="G122" i="4"/>
  <c r="G121" i="4"/>
  <c r="G120" i="4"/>
  <c r="G119" i="4"/>
  <c r="G118" i="4"/>
  <c r="G117" i="4"/>
  <c r="G116" i="4"/>
  <c r="G115" i="4"/>
  <c r="G114" i="4"/>
  <c r="G113" i="4"/>
  <c r="G112" i="4"/>
  <c r="G111" i="4"/>
  <c r="G110" i="4"/>
  <c r="G109" i="4"/>
  <c r="G108" i="4"/>
  <c r="G107" i="4"/>
  <c r="G106" i="4"/>
  <c r="G105" i="4"/>
  <c r="G104" i="4"/>
  <c r="G103" i="4"/>
  <c r="G102" i="4"/>
  <c r="G101" i="4"/>
  <c r="G100" i="4"/>
  <c r="G99" i="4"/>
  <c r="G98" i="4"/>
  <c r="G97" i="4"/>
  <c r="G96" i="4"/>
  <c r="G95" i="4"/>
  <c r="G94" i="4"/>
  <c r="G93" i="4"/>
  <c r="G92" i="4"/>
  <c r="G91" i="4"/>
  <c r="G90" i="4"/>
  <c r="G89" i="4"/>
  <c r="G88" i="4"/>
  <c r="G87" i="4"/>
  <c r="G86" i="4"/>
  <c r="G85" i="4"/>
  <c r="G84" i="4"/>
  <c r="G83" i="4"/>
  <c r="G82" i="4"/>
  <c r="G81" i="4"/>
  <c r="G80" i="4"/>
  <c r="G79" i="4"/>
  <c r="G78" i="4"/>
  <c r="G77" i="4"/>
  <c r="G76" i="4"/>
  <c r="G75" i="4"/>
  <c r="G74" i="4"/>
  <c r="G73" i="4"/>
  <c r="G72" i="4"/>
  <c r="G71" i="4"/>
  <c r="G70" i="4"/>
  <c r="G69" i="4"/>
  <c r="G68" i="4"/>
  <c r="G67" i="4"/>
  <c r="G66" i="4"/>
  <c r="G65" i="4"/>
  <c r="G64" i="4"/>
  <c r="G63" i="4"/>
  <c r="G62" i="4"/>
  <c r="G61" i="4"/>
  <c r="G60" i="4"/>
  <c r="G59" i="4"/>
  <c r="G58" i="4"/>
  <c r="G57" i="4"/>
  <c r="G56" i="4"/>
  <c r="G55" i="4"/>
  <c r="G54" i="4"/>
  <c r="G53" i="4"/>
  <c r="G52" i="4"/>
  <c r="G51" i="4"/>
  <c r="G50" i="4"/>
  <c r="G49" i="4"/>
  <c r="G48" i="4"/>
  <c r="G47" i="4"/>
  <c r="G46" i="4"/>
  <c r="G45" i="4"/>
  <c r="G44" i="4"/>
  <c r="G42" i="4"/>
  <c r="G41" i="4"/>
  <c r="G40" i="4"/>
  <c r="G39" i="4"/>
  <c r="G38" i="4"/>
  <c r="G37" i="4"/>
  <c r="G36" i="4"/>
  <c r="G35" i="4"/>
  <c r="G34" i="4"/>
  <c r="G33" i="4"/>
  <c r="G32" i="4"/>
  <c r="G31" i="4"/>
  <c r="G30" i="4"/>
  <c r="G29" i="4"/>
  <c r="G28" i="4"/>
  <c r="G27" i="4"/>
  <c r="G26" i="4"/>
  <c r="G25" i="4"/>
  <c r="G24" i="4"/>
  <c r="G23" i="4"/>
  <c r="G22" i="4"/>
  <c r="G21" i="4"/>
  <c r="G20" i="4"/>
  <c r="G19" i="4"/>
  <c r="G18" i="4"/>
  <c r="G17" i="4"/>
  <c r="G16" i="4"/>
  <c r="G15" i="4"/>
  <c r="G14" i="4"/>
  <c r="G13" i="4"/>
  <c r="G12" i="4"/>
  <c r="B14" i="4"/>
  <c r="B15" i="4" s="1"/>
  <c r="B16" i="4" s="1"/>
  <c r="B17" i="4" s="1"/>
  <c r="B18" i="4" s="1"/>
  <c r="B19" i="4" s="1"/>
  <c r="B20" i="4" s="1"/>
  <c r="B21" i="4" s="1"/>
  <c r="B22" i="4" s="1"/>
  <c r="B23" i="4" s="1"/>
  <c r="B24" i="4" s="1"/>
  <c r="B25" i="4" s="1"/>
  <c r="B26" i="4" s="1"/>
  <c r="B27" i="4" s="1"/>
  <c r="B28" i="4" s="1"/>
  <c r="B29" i="4" s="1"/>
  <c r="B30" i="4" s="1"/>
  <c r="B31" i="4" s="1"/>
  <c r="B32" i="4" s="1"/>
  <c r="B33" i="4" s="1"/>
  <c r="B34" i="4" s="1"/>
  <c r="B35" i="4" s="1"/>
  <c r="B36" i="4" s="1"/>
  <c r="B37" i="4" s="1"/>
  <c r="B38" i="4" s="1"/>
  <c r="B39" i="4" s="1"/>
  <c r="B40" i="4" s="1"/>
  <c r="B41" i="4" s="1"/>
  <c r="B42" i="4" s="1"/>
  <c r="B43" i="4" s="1"/>
  <c r="B44" i="4" s="1"/>
  <c r="B45" i="4" s="1"/>
  <c r="B46" i="4" s="1"/>
  <c r="B47" i="4" s="1"/>
  <c r="B48" i="4" s="1"/>
  <c r="B49" i="4" s="1"/>
  <c r="B50" i="4" s="1"/>
  <c r="B51" i="4" s="1"/>
  <c r="B52" i="4" s="1"/>
  <c r="B53" i="4" s="1"/>
  <c r="B54" i="4" s="1"/>
  <c r="B55" i="4" s="1"/>
  <c r="B56" i="4" s="1"/>
  <c r="B57" i="4" s="1"/>
  <c r="B58" i="4" s="1"/>
  <c r="B59" i="4" s="1"/>
  <c r="B60" i="4" s="1"/>
  <c r="B61" i="4" s="1"/>
  <c r="B62" i="4" s="1"/>
  <c r="B63" i="4" s="1"/>
  <c r="B64" i="4" s="1"/>
  <c r="B65" i="4" s="1"/>
  <c r="B66" i="4" s="1"/>
  <c r="B67" i="4" s="1"/>
  <c r="B68" i="4" s="1"/>
  <c r="B69" i="4" s="1"/>
  <c r="B70" i="4" s="1"/>
  <c r="B71" i="4" s="1"/>
  <c r="B72" i="4" s="1"/>
  <c r="B73" i="4" s="1"/>
  <c r="B74" i="4" s="1"/>
  <c r="B75" i="4" s="1"/>
  <c r="B76" i="4" s="1"/>
  <c r="B77" i="4" s="1"/>
  <c r="B78" i="4" s="1"/>
  <c r="B79" i="4" s="1"/>
  <c r="B80" i="4" s="1"/>
  <c r="B81" i="4" s="1"/>
  <c r="B82" i="4" s="1"/>
  <c r="B83" i="4" s="1"/>
  <c r="B84" i="4" s="1"/>
  <c r="B85" i="4" s="1"/>
  <c r="B86" i="4" s="1"/>
  <c r="B87" i="4" s="1"/>
  <c r="B88" i="4" s="1"/>
  <c r="B89" i="4" s="1"/>
  <c r="B90" i="4" s="1"/>
  <c r="B91" i="4" s="1"/>
  <c r="B92" i="4" s="1"/>
  <c r="B93" i="4" s="1"/>
  <c r="B94" i="4" s="1"/>
  <c r="B95" i="4" s="1"/>
  <c r="B96" i="4" s="1"/>
  <c r="B97" i="4" s="1"/>
  <c r="B98" i="4" s="1"/>
  <c r="B99" i="4" s="1"/>
  <c r="B100" i="4" s="1"/>
  <c r="B101" i="4" s="1"/>
  <c r="B102" i="4" s="1"/>
  <c r="B103" i="4" s="1"/>
  <c r="B104" i="4" s="1"/>
  <c r="B105" i="4" s="1"/>
  <c r="B106" i="4" s="1"/>
  <c r="B107" i="4" s="1"/>
  <c r="B108" i="4" s="1"/>
  <c r="B109" i="4" s="1"/>
  <c r="B110" i="4" s="1"/>
  <c r="B111" i="4" s="1"/>
  <c r="B112" i="4" s="1"/>
  <c r="B113" i="4" s="1"/>
  <c r="B114" i="4" s="1"/>
  <c r="B115" i="4" s="1"/>
  <c r="B116" i="4" s="1"/>
  <c r="B117" i="4" s="1"/>
  <c r="B118" i="4" s="1"/>
  <c r="B119" i="4" s="1"/>
  <c r="B120" i="4" s="1"/>
  <c r="B121" i="4" s="1"/>
  <c r="B122" i="4" s="1"/>
  <c r="B123" i="4" s="1"/>
  <c r="B124" i="4" s="1"/>
  <c r="B125" i="4" s="1"/>
  <c r="B126" i="4" s="1"/>
  <c r="B127" i="4" s="1"/>
  <c r="B128" i="4" s="1"/>
  <c r="B129" i="4" s="1"/>
  <c r="B130" i="4" s="1"/>
  <c r="B131" i="4" s="1"/>
  <c r="B132" i="4" s="1"/>
  <c r="B133" i="4" s="1"/>
  <c r="B134" i="4" s="1"/>
  <c r="B135" i="4" s="1"/>
  <c r="B136" i="4" s="1"/>
  <c r="B137" i="4" s="1"/>
  <c r="B138" i="4" s="1"/>
  <c r="B139" i="4" s="1"/>
  <c r="B140" i="4" s="1"/>
  <c r="B141" i="4" s="1"/>
  <c r="B142" i="4" s="1"/>
  <c r="B143" i="4" s="1"/>
  <c r="B144" i="4" s="1"/>
  <c r="B145" i="4" s="1"/>
  <c r="B146" i="4" s="1"/>
  <c r="B147" i="4" s="1"/>
  <c r="B148" i="4" s="1"/>
  <c r="B149" i="4" s="1"/>
  <c r="B150" i="4" s="1"/>
  <c r="B151" i="4" s="1"/>
  <c r="B152" i="4" s="1"/>
  <c r="B153" i="4" s="1"/>
  <c r="B154" i="4" s="1"/>
  <c r="B155" i="4" s="1"/>
  <c r="B156" i="4" s="1"/>
  <c r="B157" i="4" s="1"/>
  <c r="B158" i="4" s="1"/>
  <c r="B159" i="4" s="1"/>
  <c r="B160" i="4" s="1"/>
  <c r="B161" i="4" s="1"/>
  <c r="B162" i="4" s="1"/>
  <c r="B163" i="4" s="1"/>
  <c r="B164" i="4" s="1"/>
  <c r="B165" i="4" s="1"/>
  <c r="B166" i="4" s="1"/>
  <c r="B167" i="4" s="1"/>
  <c r="B168" i="4" s="1"/>
  <c r="B169" i="4" s="1"/>
  <c r="B170" i="4" s="1"/>
  <c r="B171" i="4" s="1"/>
  <c r="B172" i="4" s="1"/>
  <c r="B173" i="4" s="1"/>
  <c r="B174" i="4" s="1"/>
  <c r="B175" i="4" s="1"/>
  <c r="B176" i="4" s="1"/>
  <c r="B177" i="4" s="1"/>
  <c r="B178" i="4" s="1"/>
  <c r="B179" i="4" s="1"/>
  <c r="B180" i="4" s="1"/>
  <c r="B181" i="4" s="1"/>
  <c r="B182" i="4" s="1"/>
  <c r="B183" i="4" s="1"/>
  <c r="B184" i="4" s="1"/>
  <c r="B185" i="4" s="1"/>
  <c r="B186" i="4" s="1"/>
  <c r="B187" i="4" s="1"/>
  <c r="B188" i="4" s="1"/>
  <c r="B189" i="4" s="1"/>
  <c r="B190" i="4" s="1"/>
  <c r="B191" i="4" s="1"/>
  <c r="B192" i="4" s="1"/>
  <c r="B193" i="4" s="1"/>
  <c r="B194" i="4" s="1"/>
  <c r="B195" i="4" s="1"/>
  <c r="B196" i="4" s="1"/>
  <c r="B197" i="4" s="1"/>
  <c r="B198" i="4" s="1"/>
  <c r="B199" i="4" s="1"/>
  <c r="B200" i="4" s="1"/>
  <c r="B201" i="4" s="1"/>
  <c r="B202" i="4" s="1"/>
  <c r="B203" i="4" s="1"/>
  <c r="B204" i="4" s="1"/>
  <c r="B205" i="4" s="1"/>
  <c r="B206" i="4" s="1"/>
  <c r="B207" i="4" s="1"/>
  <c r="B208" i="4" s="1"/>
  <c r="B209" i="4" s="1"/>
  <c r="B210" i="4" s="1"/>
  <c r="B211" i="4" s="1"/>
  <c r="B212" i="4" s="1"/>
  <c r="B213" i="4" s="1"/>
  <c r="B214" i="4" s="1"/>
  <c r="B215" i="4" s="1"/>
  <c r="B216" i="4" s="1"/>
  <c r="B217" i="4" s="1"/>
  <c r="B218" i="4" s="1"/>
  <c r="B219" i="4" s="1"/>
  <c r="B220" i="4" s="1"/>
  <c r="B221" i="4" s="1"/>
  <c r="B222" i="4" s="1"/>
  <c r="B223" i="4" s="1"/>
  <c r="B224" i="4" s="1"/>
  <c r="B225" i="4" s="1"/>
  <c r="B226" i="4" s="1"/>
  <c r="B227" i="4" s="1"/>
  <c r="B228" i="4" s="1"/>
  <c r="B229" i="4" s="1"/>
  <c r="B230" i="4" s="1"/>
  <c r="B231" i="4" s="1"/>
  <c r="B232" i="4" s="1"/>
  <c r="B233" i="4" s="1"/>
  <c r="B234" i="4" s="1"/>
  <c r="B235" i="4" s="1"/>
  <c r="B236" i="4" s="1"/>
  <c r="B237" i="4" s="1"/>
  <c r="B238" i="4" s="1"/>
  <c r="B239" i="4" s="1"/>
  <c r="B240" i="4" s="1"/>
  <c r="B241" i="4" s="1"/>
  <c r="B242" i="4" s="1"/>
  <c r="B243" i="4" s="1"/>
  <c r="B244" i="4" s="1"/>
  <c r="B245" i="4" s="1"/>
  <c r="B246" i="4" s="1"/>
  <c r="B247" i="4" s="1"/>
  <c r="B248" i="4" s="1"/>
  <c r="B249" i="4" s="1"/>
  <c r="B250" i="4" s="1"/>
  <c r="B251" i="4" s="1"/>
  <c r="B252" i="4" s="1"/>
  <c r="B253" i="4" s="1"/>
  <c r="B254" i="4" s="1"/>
  <c r="B255" i="4" s="1"/>
  <c r="B256" i="4" s="1"/>
  <c r="B257" i="4" s="1"/>
  <c r="B258" i="4" s="1"/>
  <c r="B259" i="4" s="1"/>
  <c r="B260" i="4" s="1"/>
  <c r="B261" i="4" s="1"/>
  <c r="B262" i="4" s="1"/>
  <c r="B263" i="4" s="1"/>
  <c r="B264" i="4" s="1"/>
  <c r="B265" i="4" s="1"/>
  <c r="B266" i="4" s="1"/>
  <c r="B267" i="4" s="1"/>
  <c r="B268" i="4" s="1"/>
  <c r="B269" i="4" s="1"/>
  <c r="B270" i="4" s="1"/>
  <c r="B271" i="4" s="1"/>
  <c r="B272" i="4" s="1"/>
  <c r="B273" i="4" s="1"/>
  <c r="B274" i="4" s="1"/>
  <c r="B275" i="4" s="1"/>
  <c r="B276" i="4" s="1"/>
  <c r="B277" i="4" s="1"/>
  <c r="B278" i="4" s="1"/>
  <c r="B279" i="4" s="1"/>
  <c r="B280" i="4" s="1"/>
  <c r="B281" i="4" s="1"/>
  <c r="B282" i="4" s="1"/>
  <c r="B283" i="4" s="1"/>
  <c r="B284" i="4" s="1"/>
  <c r="B285" i="4" s="1"/>
  <c r="B286" i="4" s="1"/>
  <c r="B287" i="4" s="1"/>
  <c r="B288" i="4" s="1"/>
  <c r="B289" i="4" s="1"/>
  <c r="B290" i="4" s="1"/>
  <c r="B291" i="4" s="1"/>
  <c r="B292" i="4" s="1"/>
  <c r="B293" i="4" s="1"/>
  <c r="B294" i="4" s="1"/>
  <c r="B295" i="4" s="1"/>
  <c r="B296" i="4" s="1"/>
  <c r="B297" i="4" s="1"/>
  <c r="B298" i="4" s="1"/>
  <c r="B299" i="4" s="1"/>
  <c r="B300" i="4" s="1"/>
  <c r="B301" i="4" s="1"/>
  <c r="B302" i="4" s="1"/>
  <c r="B303" i="4" s="1"/>
  <c r="B304" i="4" s="1"/>
  <c r="B305" i="4" s="1"/>
  <c r="B306" i="4" s="1"/>
  <c r="B307" i="4" s="1"/>
  <c r="B308" i="4" s="1"/>
  <c r="B309" i="4" s="1"/>
  <c r="B310" i="4" s="1"/>
  <c r="B311" i="4" s="1"/>
  <c r="B312" i="4" s="1"/>
  <c r="B313" i="4" s="1"/>
  <c r="B314" i="4" s="1"/>
  <c r="B315" i="4" s="1"/>
  <c r="B316" i="4" s="1"/>
  <c r="B317" i="4" s="1"/>
  <c r="B318" i="4" s="1"/>
  <c r="B319" i="4" s="1"/>
  <c r="B320" i="4" s="1"/>
  <c r="B321" i="4" s="1"/>
  <c r="B322" i="4" s="1"/>
  <c r="B323" i="4" s="1"/>
  <c r="B324" i="4" s="1"/>
  <c r="B325" i="4" s="1"/>
  <c r="B326" i="4" s="1"/>
  <c r="B327" i="4" s="1"/>
  <c r="B328" i="4" s="1"/>
  <c r="B329" i="4" s="1"/>
  <c r="B330" i="4" s="1"/>
  <c r="B331" i="4" s="1"/>
  <c r="B332" i="4" s="1"/>
  <c r="B333" i="4" s="1"/>
  <c r="B334" i="4" s="1"/>
  <c r="B335" i="4" s="1"/>
  <c r="B336" i="4" s="1"/>
  <c r="B337" i="4" s="1"/>
  <c r="B338" i="4" s="1"/>
  <c r="B339" i="4" s="1"/>
  <c r="B340" i="4" s="1"/>
  <c r="B341" i="4" s="1"/>
  <c r="B342" i="4" s="1"/>
  <c r="B343" i="4" s="1"/>
  <c r="B344" i="4" s="1"/>
  <c r="B345" i="4" s="1"/>
  <c r="B346" i="4" s="1"/>
  <c r="B347" i="4" s="1"/>
  <c r="B348" i="4" s="1"/>
  <c r="B349" i="4" s="1"/>
  <c r="B350" i="4" s="1"/>
  <c r="B351" i="4" s="1"/>
  <c r="B352" i="4" s="1"/>
  <c r="B353" i="4" s="1"/>
  <c r="B354" i="4" s="1"/>
  <c r="B355" i="4" s="1"/>
  <c r="B356" i="4" s="1"/>
  <c r="B357" i="4" s="1"/>
  <c r="B358" i="4" s="1"/>
  <c r="B359" i="4" s="1"/>
  <c r="B360" i="4" s="1"/>
  <c r="B361" i="4" s="1"/>
  <c r="B362" i="4" s="1"/>
  <c r="B363" i="4" s="1"/>
  <c r="B364" i="4" s="1"/>
  <c r="B365" i="4" s="1"/>
  <c r="B366" i="4" s="1"/>
  <c r="B367" i="4" s="1"/>
  <c r="B368" i="4" s="1"/>
  <c r="B369" i="4" s="1"/>
  <c r="B370" i="4" s="1"/>
  <c r="B371" i="4" s="1"/>
  <c r="B372" i="4" s="1"/>
  <c r="B373" i="4" s="1"/>
  <c r="B374" i="4" s="1"/>
  <c r="B375" i="4" s="1"/>
  <c r="B376" i="4" s="1"/>
  <c r="B377" i="4" s="1"/>
  <c r="B378" i="4" s="1"/>
  <c r="B379" i="4" s="1"/>
  <c r="B380" i="4" s="1"/>
  <c r="B381" i="4" s="1"/>
  <c r="B382" i="4" s="1"/>
  <c r="B383" i="4" s="1"/>
  <c r="B384" i="4" s="1"/>
  <c r="B385" i="4" s="1"/>
  <c r="B386" i="4" s="1"/>
  <c r="B387" i="4" s="1"/>
  <c r="B388" i="4" s="1"/>
  <c r="B389" i="4" s="1"/>
  <c r="B390" i="4" s="1"/>
  <c r="B391" i="4" s="1"/>
  <c r="B392" i="4" s="1"/>
  <c r="B393" i="4" s="1"/>
  <c r="B394" i="4" s="1"/>
  <c r="B395" i="4" s="1"/>
  <c r="B396" i="4" s="1"/>
  <c r="B397" i="4" s="1"/>
  <c r="B398" i="4" s="1"/>
  <c r="B399" i="4" s="1"/>
  <c r="B400" i="4" s="1"/>
  <c r="B401" i="4" s="1"/>
  <c r="B402" i="4" s="1"/>
  <c r="B403" i="4" s="1"/>
  <c r="B404" i="4" s="1"/>
  <c r="B405" i="4" s="1"/>
  <c r="B406" i="4" s="1"/>
  <c r="B407" i="4" s="1"/>
  <c r="B408" i="4" s="1"/>
  <c r="B409" i="4" s="1"/>
  <c r="B410" i="4" s="1"/>
  <c r="B411" i="4" s="1"/>
  <c r="B412" i="4" s="1"/>
  <c r="B413" i="4" s="1"/>
  <c r="B414" i="4" s="1"/>
  <c r="B415" i="4" s="1"/>
  <c r="B416" i="4" s="1"/>
  <c r="B417" i="4" s="1"/>
  <c r="B418" i="4" s="1"/>
  <c r="B419" i="4" s="1"/>
  <c r="B420" i="4" s="1"/>
  <c r="B421" i="4" s="1"/>
  <c r="B422" i="4" s="1"/>
  <c r="B423" i="4" s="1"/>
  <c r="B424" i="4" s="1"/>
  <c r="B425" i="4" s="1"/>
  <c r="B426" i="4" s="1"/>
  <c r="B427" i="4" s="1"/>
  <c r="B428" i="4" s="1"/>
  <c r="B429" i="4" s="1"/>
  <c r="B430" i="4" s="1"/>
  <c r="B431" i="4" s="1"/>
  <c r="B432" i="4" s="1"/>
  <c r="B433" i="4" s="1"/>
  <c r="B434" i="4" s="1"/>
  <c r="B435" i="4" s="1"/>
  <c r="B436" i="4" s="1"/>
  <c r="B437" i="4" s="1"/>
  <c r="B438" i="4" s="1"/>
  <c r="B439" i="4" s="1"/>
  <c r="B440" i="4" s="1"/>
  <c r="B441" i="4" s="1"/>
  <c r="B442" i="4" s="1"/>
  <c r="B443" i="4" s="1"/>
  <c r="B444" i="4" s="1"/>
  <c r="B445" i="4" s="1"/>
  <c r="B446" i="4" s="1"/>
  <c r="B447" i="4" s="1"/>
  <c r="B448" i="4" s="1"/>
  <c r="B449" i="4" s="1"/>
  <c r="B450" i="4" s="1"/>
  <c r="B451" i="4" s="1"/>
  <c r="B452" i="4" s="1"/>
  <c r="B453" i="4" s="1"/>
  <c r="B454" i="4" s="1"/>
  <c r="B455" i="4" s="1"/>
  <c r="B456" i="4" s="1"/>
  <c r="B457" i="4" s="1"/>
  <c r="B458" i="4" s="1"/>
  <c r="B459" i="4" s="1"/>
  <c r="B460" i="4" s="1"/>
  <c r="B461" i="4" s="1"/>
  <c r="B462" i="4" s="1"/>
  <c r="B463" i="4" s="1"/>
  <c r="B464" i="4" s="1"/>
  <c r="B465" i="4" s="1"/>
  <c r="B466" i="4" s="1"/>
  <c r="B467" i="4" s="1"/>
  <c r="B468" i="4" s="1"/>
  <c r="B469" i="4" s="1"/>
  <c r="B470" i="4" s="1"/>
  <c r="B471" i="4" s="1"/>
  <c r="B472" i="4" s="1"/>
  <c r="B473" i="4" s="1"/>
  <c r="B474" i="4" s="1"/>
  <c r="B475" i="4" s="1"/>
  <c r="B476" i="4" s="1"/>
  <c r="B477" i="4" s="1"/>
  <c r="B478" i="4" s="1"/>
  <c r="B479" i="4" s="1"/>
  <c r="B480" i="4" s="1"/>
  <c r="B481" i="4" s="1"/>
  <c r="B482" i="4" s="1"/>
  <c r="B483" i="4" s="1"/>
  <c r="B484" i="4" s="1"/>
  <c r="B485" i="4" s="1"/>
  <c r="B486" i="4" s="1"/>
  <c r="B487" i="4" s="1"/>
  <c r="B488" i="4" s="1"/>
  <c r="B489" i="4" s="1"/>
  <c r="B490" i="4" s="1"/>
  <c r="B491" i="4" s="1"/>
  <c r="B492" i="4" s="1"/>
  <c r="B493" i="4" s="1"/>
  <c r="B494" i="4" s="1"/>
  <c r="B495" i="4" s="1"/>
  <c r="B496" i="4" s="1"/>
  <c r="B497" i="4" s="1"/>
  <c r="B498" i="4" s="1"/>
  <c r="B499" i="4" s="1"/>
  <c r="B500" i="4" s="1"/>
  <c r="B501" i="4" s="1"/>
  <c r="B502" i="4" s="1"/>
  <c r="B503" i="4" s="1"/>
  <c r="B504" i="4" s="1"/>
  <c r="B505" i="4" s="1"/>
  <c r="B506" i="4" s="1"/>
  <c r="B507" i="4" s="1"/>
  <c r="B508" i="4" s="1"/>
  <c r="B509" i="4" s="1"/>
  <c r="B510" i="4" s="1"/>
  <c r="B511" i="4" s="1"/>
  <c r="B512" i="4" s="1"/>
  <c r="B513" i="4" s="1"/>
  <c r="B514" i="4" s="1"/>
  <c r="B515" i="4" s="1"/>
  <c r="B516" i="4" s="1"/>
  <c r="B517" i="4" s="1"/>
  <c r="B518" i="4" s="1"/>
  <c r="B519" i="4" s="1"/>
  <c r="B520" i="4" s="1"/>
  <c r="B521" i="4" s="1"/>
  <c r="B522" i="4" s="1"/>
  <c r="B523" i="4" s="1"/>
  <c r="B524" i="4" s="1"/>
  <c r="B525" i="4" s="1"/>
  <c r="B526" i="4" s="1"/>
  <c r="B527" i="4" s="1"/>
  <c r="B528" i="4" s="1"/>
  <c r="B529" i="4" s="1"/>
  <c r="B530" i="4" s="1"/>
  <c r="B531" i="4" s="1"/>
  <c r="B532" i="4" s="1"/>
  <c r="B533" i="4" s="1"/>
  <c r="B534" i="4" s="1"/>
  <c r="B535" i="4" s="1"/>
  <c r="B536" i="4" s="1"/>
  <c r="B537" i="4" s="1"/>
  <c r="B538" i="4" s="1"/>
  <c r="B539" i="4" s="1"/>
  <c r="B540" i="4" s="1"/>
  <c r="B541" i="4" s="1"/>
  <c r="B542" i="4" s="1"/>
  <c r="B543" i="4" s="1"/>
  <c r="B544" i="4" s="1"/>
  <c r="B545" i="4" s="1"/>
  <c r="B546" i="4" s="1"/>
  <c r="B547" i="4" s="1"/>
  <c r="B548" i="4" s="1"/>
  <c r="B549" i="4" s="1"/>
  <c r="B550" i="4" s="1"/>
  <c r="B551" i="4" s="1"/>
  <c r="B552" i="4" s="1"/>
  <c r="B553" i="4" s="1"/>
  <c r="B554" i="4" s="1"/>
  <c r="B555" i="4" s="1"/>
  <c r="B556" i="4" s="1"/>
  <c r="B557" i="4" s="1"/>
  <c r="B558" i="4" s="1"/>
  <c r="B559" i="4" s="1"/>
  <c r="B560" i="4" s="1"/>
  <c r="B561" i="4" s="1"/>
  <c r="B562" i="4" s="1"/>
  <c r="B563" i="4" s="1"/>
  <c r="B564" i="4" s="1"/>
  <c r="B565" i="4" s="1"/>
  <c r="B566" i="4" s="1"/>
  <c r="B567" i="4" s="1"/>
  <c r="B568" i="4" s="1"/>
  <c r="B569" i="4" s="1"/>
  <c r="B570" i="4" s="1"/>
  <c r="B571" i="4" s="1"/>
  <c r="B572" i="4" s="1"/>
  <c r="B573" i="4" s="1"/>
  <c r="B574" i="4" s="1"/>
  <c r="B575" i="4" s="1"/>
  <c r="B576" i="4" s="1"/>
  <c r="B577" i="4" s="1"/>
  <c r="B578" i="4" s="1"/>
  <c r="B579" i="4" s="1"/>
  <c r="B580" i="4" s="1"/>
  <c r="B581" i="4" s="1"/>
  <c r="B582" i="4" s="1"/>
  <c r="B583" i="4" s="1"/>
  <c r="B584" i="4" s="1"/>
  <c r="B585" i="4" s="1"/>
  <c r="B586" i="4" s="1"/>
  <c r="B587" i="4" s="1"/>
  <c r="B588" i="4" s="1"/>
  <c r="B589" i="4" s="1"/>
  <c r="B590" i="4" s="1"/>
  <c r="B591" i="4" s="1"/>
  <c r="B592" i="4" s="1"/>
  <c r="B593" i="4" s="1"/>
  <c r="B594" i="4" s="1"/>
  <c r="B595" i="4" s="1"/>
  <c r="B596" i="4" s="1"/>
  <c r="B597" i="4" s="1"/>
  <c r="B598" i="4" s="1"/>
  <c r="B599" i="4" s="1"/>
  <c r="B600" i="4" s="1"/>
  <c r="B601" i="4" s="1"/>
  <c r="B602" i="4" s="1"/>
  <c r="B603" i="4" s="1"/>
  <c r="B604" i="4" s="1"/>
  <c r="B605" i="4" s="1"/>
  <c r="B606" i="4" s="1"/>
  <c r="B607" i="4" s="1"/>
  <c r="B608" i="4" s="1"/>
  <c r="B609" i="4" s="1"/>
  <c r="B610" i="4" s="1"/>
  <c r="B611" i="4" s="1"/>
  <c r="B612" i="4" s="1"/>
  <c r="B613" i="4" s="1"/>
  <c r="B614" i="4" s="1"/>
  <c r="B615" i="4" s="1"/>
  <c r="B616" i="4" s="1"/>
  <c r="B617" i="4" s="1"/>
  <c r="B618" i="4" s="1"/>
  <c r="B619" i="4" s="1"/>
  <c r="B620" i="4" s="1"/>
  <c r="B621" i="4" s="1"/>
  <c r="B622" i="4" s="1"/>
  <c r="B623" i="4" s="1"/>
  <c r="B624" i="4" s="1"/>
  <c r="B625" i="4" s="1"/>
  <c r="B626" i="4" s="1"/>
  <c r="B627" i="4" s="1"/>
  <c r="B628" i="4" s="1"/>
  <c r="B629" i="4" s="1"/>
  <c r="B630" i="4" s="1"/>
  <c r="B631" i="4" s="1"/>
  <c r="B632" i="4" s="1"/>
  <c r="B633" i="4" s="1"/>
  <c r="B634" i="4" s="1"/>
  <c r="B635" i="4" s="1"/>
  <c r="B636" i="4" s="1"/>
  <c r="B637" i="4" s="1"/>
  <c r="B638" i="4" s="1"/>
  <c r="B639" i="4" s="1"/>
  <c r="B640" i="4" s="1"/>
  <c r="B641" i="4" s="1"/>
  <c r="B642" i="4" s="1"/>
  <c r="B643" i="4" s="1"/>
  <c r="B644" i="4" s="1"/>
  <c r="B645" i="4" s="1"/>
  <c r="B646" i="4" s="1"/>
  <c r="B647" i="4" s="1"/>
  <c r="B648" i="4" s="1"/>
  <c r="B649" i="4" s="1"/>
  <c r="B650" i="4" s="1"/>
  <c r="B651" i="4" s="1"/>
  <c r="B652" i="4" s="1"/>
  <c r="B653" i="4" s="1"/>
  <c r="B654" i="4" s="1"/>
  <c r="B655" i="4" s="1"/>
  <c r="B656" i="4" s="1"/>
  <c r="B657" i="4" s="1"/>
  <c r="B658" i="4" s="1"/>
  <c r="B659" i="4" s="1"/>
  <c r="B660" i="4" s="1"/>
  <c r="B661" i="4" s="1"/>
  <c r="B662" i="4" s="1"/>
  <c r="B663" i="4" s="1"/>
  <c r="B664" i="4" s="1"/>
  <c r="B665" i="4" s="1"/>
  <c r="B666" i="4" s="1"/>
  <c r="B667" i="4" s="1"/>
  <c r="B668" i="4" s="1"/>
  <c r="B669" i="4" s="1"/>
  <c r="B670" i="4" s="1"/>
  <c r="B671" i="4" s="1"/>
  <c r="B672" i="4" s="1"/>
  <c r="B673" i="4" s="1"/>
  <c r="B674" i="4" s="1"/>
  <c r="B675" i="4" s="1"/>
  <c r="B676" i="4" s="1"/>
  <c r="B677" i="4" s="1"/>
  <c r="B678" i="4" s="1"/>
  <c r="B679" i="4" s="1"/>
  <c r="B680" i="4" s="1"/>
  <c r="B681" i="4" s="1"/>
  <c r="B682" i="4" s="1"/>
  <c r="B683" i="4" s="1"/>
  <c r="B684" i="4" s="1"/>
  <c r="B685" i="4" s="1"/>
  <c r="B686" i="4" s="1"/>
  <c r="B687" i="4" s="1"/>
  <c r="B688" i="4" s="1"/>
  <c r="B689" i="4" s="1"/>
  <c r="B690" i="4" s="1"/>
  <c r="B691" i="4" s="1"/>
  <c r="B692" i="4" s="1"/>
  <c r="B693" i="4" s="1"/>
  <c r="B694" i="4" s="1"/>
  <c r="B695" i="4" s="1"/>
  <c r="B696" i="4" s="1"/>
  <c r="B697" i="4" s="1"/>
  <c r="B698" i="4" s="1"/>
  <c r="B699" i="4" s="1"/>
  <c r="B700" i="4" s="1"/>
  <c r="B701" i="4" s="1"/>
  <c r="B702" i="4" s="1"/>
  <c r="B703" i="4" s="1"/>
  <c r="B704" i="4" s="1"/>
  <c r="B705" i="4" s="1"/>
  <c r="B706" i="4" s="1"/>
  <c r="B707" i="4" s="1"/>
  <c r="B708" i="4" s="1"/>
  <c r="B709" i="4" s="1"/>
  <c r="B710" i="4" s="1"/>
  <c r="B711" i="4" s="1"/>
  <c r="B712" i="4" s="1"/>
  <c r="B713" i="4" s="1"/>
  <c r="B714" i="4" s="1"/>
  <c r="B715" i="4" s="1"/>
  <c r="B716" i="4" s="1"/>
  <c r="B717" i="4" s="1"/>
  <c r="B718" i="4" s="1"/>
  <c r="B719" i="4" s="1"/>
  <c r="B720" i="4" s="1"/>
  <c r="B721" i="4" s="1"/>
  <c r="B722" i="4" s="1"/>
  <c r="B723" i="4" s="1"/>
  <c r="B724" i="4" s="1"/>
  <c r="B725" i="4" s="1"/>
  <c r="B726" i="4" s="1"/>
  <c r="B727" i="4" s="1"/>
  <c r="B728" i="4" s="1"/>
  <c r="B729" i="4" s="1"/>
  <c r="B730" i="4" s="1"/>
  <c r="B731" i="4" s="1"/>
  <c r="B732" i="4" s="1"/>
  <c r="B733" i="4" s="1"/>
  <c r="B734" i="4" s="1"/>
  <c r="B735" i="4" s="1"/>
  <c r="B736" i="4" s="1"/>
  <c r="B737" i="4" s="1"/>
  <c r="B738" i="4" s="1"/>
  <c r="B739" i="4" s="1"/>
  <c r="B740" i="4" s="1"/>
  <c r="B741" i="4" s="1"/>
  <c r="B742" i="4" s="1"/>
  <c r="B743" i="4" s="1"/>
  <c r="B744" i="4" s="1"/>
  <c r="B745" i="4" s="1"/>
  <c r="B746" i="4" s="1"/>
  <c r="B747" i="4" s="1"/>
  <c r="B748" i="4" s="1"/>
  <c r="B749" i="4" s="1"/>
  <c r="B750" i="4" s="1"/>
  <c r="B751" i="4" s="1"/>
  <c r="B752" i="4" s="1"/>
  <c r="B753" i="4" s="1"/>
  <c r="B754" i="4" s="1"/>
  <c r="B755" i="4" s="1"/>
  <c r="B756" i="4" s="1"/>
  <c r="B757" i="4" s="1"/>
  <c r="B758" i="4" s="1"/>
  <c r="B759" i="4" s="1"/>
  <c r="B760" i="4" s="1"/>
  <c r="B761" i="4" s="1"/>
  <c r="B762" i="4" s="1"/>
  <c r="B763" i="4" s="1"/>
  <c r="B764" i="4" s="1"/>
  <c r="B765" i="4" s="1"/>
  <c r="B766" i="4" s="1"/>
  <c r="B767" i="4" s="1"/>
  <c r="B768" i="4" s="1"/>
  <c r="B769" i="4" s="1"/>
  <c r="B770" i="4" s="1"/>
  <c r="B771" i="4" s="1"/>
  <c r="B772" i="4" s="1"/>
  <c r="B773" i="4" s="1"/>
  <c r="B774" i="4" s="1"/>
  <c r="B775" i="4" s="1"/>
  <c r="B776" i="4" s="1"/>
  <c r="B777" i="4" s="1"/>
  <c r="B778" i="4" s="1"/>
  <c r="B779" i="4" s="1"/>
  <c r="B780" i="4" s="1"/>
  <c r="B781" i="4" s="1"/>
  <c r="B782" i="4" s="1"/>
  <c r="B783" i="4" s="1"/>
  <c r="B784" i="4" s="1"/>
  <c r="B785" i="4" s="1"/>
  <c r="B786" i="4" s="1"/>
  <c r="B787" i="4" s="1"/>
  <c r="B788" i="4" s="1"/>
  <c r="B789" i="4" s="1"/>
  <c r="B790" i="4" s="1"/>
  <c r="B791" i="4" s="1"/>
  <c r="B792" i="4" s="1"/>
  <c r="B793" i="4" s="1"/>
  <c r="B794" i="4" s="1"/>
  <c r="B795" i="4" s="1"/>
  <c r="B796" i="4" s="1"/>
  <c r="B797" i="4" s="1"/>
  <c r="B798" i="4" s="1"/>
  <c r="B799" i="4" s="1"/>
  <c r="B800" i="4" s="1"/>
  <c r="B801" i="4" s="1"/>
  <c r="B802" i="4" s="1"/>
  <c r="B803" i="4" s="1"/>
  <c r="B804" i="4" s="1"/>
  <c r="B805" i="4" s="1"/>
  <c r="B806" i="4" s="1"/>
  <c r="B807" i="4" s="1"/>
  <c r="B808" i="4" s="1"/>
  <c r="B809" i="4" s="1"/>
  <c r="B810" i="4" s="1"/>
  <c r="B811" i="4" s="1"/>
  <c r="B812" i="4" s="1"/>
  <c r="B813" i="4" s="1"/>
  <c r="B814" i="4" s="1"/>
  <c r="B815" i="4" s="1"/>
  <c r="B816" i="4" s="1"/>
  <c r="B817" i="4" s="1"/>
  <c r="B818" i="4" s="1"/>
  <c r="B819" i="4" s="1"/>
  <c r="B820" i="4" s="1"/>
  <c r="B821" i="4" s="1"/>
  <c r="B822" i="4" s="1"/>
  <c r="B823" i="4" s="1"/>
  <c r="B824" i="4" s="1"/>
  <c r="B825" i="4" s="1"/>
  <c r="B826" i="4" s="1"/>
  <c r="B827" i="4" s="1"/>
  <c r="B828" i="4" s="1"/>
  <c r="B829" i="4" s="1"/>
  <c r="B830" i="4" s="1"/>
  <c r="B831" i="4" s="1"/>
  <c r="B832" i="4" s="1"/>
  <c r="B833" i="4" s="1"/>
  <c r="B834" i="4" s="1"/>
  <c r="B835" i="4" s="1"/>
  <c r="B836" i="4" s="1"/>
  <c r="B837" i="4" s="1"/>
  <c r="B838" i="4" s="1"/>
  <c r="B839" i="4" s="1"/>
  <c r="B840" i="4" s="1"/>
  <c r="B841" i="4" s="1"/>
  <c r="B842" i="4" s="1"/>
  <c r="B843" i="4" s="1"/>
  <c r="B844" i="4" s="1"/>
  <c r="B845" i="4" s="1"/>
  <c r="B846" i="4" s="1"/>
  <c r="B847" i="4" s="1"/>
  <c r="B848" i="4" s="1"/>
  <c r="B849" i="4" s="1"/>
  <c r="B850" i="4" s="1"/>
  <c r="B851" i="4" s="1"/>
  <c r="B852" i="4" s="1"/>
  <c r="B853" i="4" s="1"/>
  <c r="B854" i="4" s="1"/>
  <c r="B855" i="4" s="1"/>
  <c r="B856" i="4" s="1"/>
  <c r="B857" i="4" s="1"/>
  <c r="B858" i="4" s="1"/>
  <c r="B859" i="4" s="1"/>
  <c r="B860" i="4" s="1"/>
  <c r="B861" i="4" s="1"/>
  <c r="B862" i="4" s="1"/>
  <c r="B863" i="4" s="1"/>
  <c r="B864" i="4" s="1"/>
  <c r="B865" i="4" s="1"/>
  <c r="B866" i="4" s="1"/>
  <c r="B867" i="4" s="1"/>
  <c r="B868" i="4" s="1"/>
  <c r="B869" i="4" s="1"/>
  <c r="B870" i="4" s="1"/>
  <c r="B871" i="4" s="1"/>
  <c r="B872" i="4" s="1"/>
  <c r="B873" i="4" s="1"/>
  <c r="B874" i="4" s="1"/>
  <c r="B875" i="4" s="1"/>
  <c r="B876" i="4" s="1"/>
  <c r="B877" i="4" s="1"/>
  <c r="B878" i="4" s="1"/>
  <c r="B879" i="4" s="1"/>
  <c r="B880" i="4" s="1"/>
  <c r="B881" i="4" s="1"/>
  <c r="B882" i="4" s="1"/>
  <c r="B883" i="4" s="1"/>
  <c r="B884" i="4" s="1"/>
  <c r="B885" i="4" s="1"/>
  <c r="B886" i="4" s="1"/>
  <c r="B887" i="4" s="1"/>
  <c r="B888" i="4" s="1"/>
  <c r="B889" i="4" s="1"/>
  <c r="B890" i="4" s="1"/>
  <c r="B891" i="4" s="1"/>
  <c r="B892" i="4" s="1"/>
  <c r="B893" i="4" s="1"/>
  <c r="B894" i="4" s="1"/>
  <c r="B895" i="4" s="1"/>
  <c r="B896" i="4" s="1"/>
  <c r="B897" i="4" s="1"/>
  <c r="B898" i="4" s="1"/>
  <c r="B899" i="4" s="1"/>
  <c r="B900" i="4" s="1"/>
  <c r="B901" i="4" s="1"/>
  <c r="B902" i="4" s="1"/>
  <c r="B903" i="4" s="1"/>
  <c r="B904" i="4" s="1"/>
  <c r="B905" i="4" s="1"/>
  <c r="B906" i="4" s="1"/>
  <c r="B907" i="4" s="1"/>
  <c r="B908" i="4" s="1"/>
  <c r="B909" i="4" s="1"/>
  <c r="B910" i="4" s="1"/>
  <c r="B911" i="4" s="1"/>
  <c r="B912" i="4" s="1"/>
  <c r="B913" i="4" s="1"/>
  <c r="B914" i="4" s="1"/>
  <c r="B915" i="4" s="1"/>
  <c r="B916" i="4" s="1"/>
  <c r="B917" i="4" s="1"/>
  <c r="B918" i="4" s="1"/>
  <c r="B919" i="4" s="1"/>
  <c r="B920" i="4" s="1"/>
  <c r="B921" i="4" s="1"/>
  <c r="B922" i="4" s="1"/>
  <c r="B923" i="4" s="1"/>
  <c r="B924" i="4" s="1"/>
  <c r="B925" i="4" s="1"/>
  <c r="B926" i="4" s="1"/>
  <c r="B927" i="4" s="1"/>
  <c r="B928" i="4" s="1"/>
  <c r="B929" i="4" s="1"/>
  <c r="B930" i="4" s="1"/>
  <c r="B931" i="4" s="1"/>
  <c r="B932" i="4" s="1"/>
  <c r="B933" i="4" s="1"/>
  <c r="B934" i="4" s="1"/>
  <c r="B935" i="4" s="1"/>
  <c r="B936" i="4" s="1"/>
  <c r="B937" i="4" s="1"/>
  <c r="B938" i="4" s="1"/>
  <c r="B939" i="4" s="1"/>
  <c r="B940" i="4" s="1"/>
  <c r="B941" i="4" s="1"/>
  <c r="B942" i="4" s="1"/>
  <c r="B943" i="4" s="1"/>
  <c r="B944" i="4" s="1"/>
  <c r="B945" i="4" s="1"/>
  <c r="B946" i="4" s="1"/>
  <c r="B947" i="4" s="1"/>
  <c r="B948" i="4" s="1"/>
  <c r="B949" i="4" s="1"/>
  <c r="B950" i="4" s="1"/>
  <c r="B951" i="4" s="1"/>
  <c r="B952" i="4" s="1"/>
  <c r="B953" i="4" s="1"/>
  <c r="B954" i="4" s="1"/>
  <c r="B955" i="4" s="1"/>
  <c r="B956" i="4" s="1"/>
  <c r="B957" i="4" s="1"/>
  <c r="B958" i="4" s="1"/>
  <c r="B959" i="4" s="1"/>
  <c r="B960" i="4" s="1"/>
  <c r="B961" i="4" s="1"/>
  <c r="B962" i="4" s="1"/>
  <c r="B963" i="4" s="1"/>
  <c r="B964" i="4" s="1"/>
  <c r="B965" i="4" s="1"/>
  <c r="B966" i="4" s="1"/>
  <c r="B967" i="4" s="1"/>
  <c r="B968" i="4" s="1"/>
  <c r="B969" i="4" s="1"/>
  <c r="B970" i="4" s="1"/>
  <c r="B971" i="4" s="1"/>
  <c r="B972" i="4" s="1"/>
  <c r="B973" i="4" s="1"/>
  <c r="B974" i="4" s="1"/>
  <c r="B975" i="4" s="1"/>
  <c r="B976" i="4" s="1"/>
  <c r="B977" i="4" s="1"/>
  <c r="B978" i="4" s="1"/>
  <c r="B979" i="4" s="1"/>
  <c r="B980" i="4" s="1"/>
  <c r="B981" i="4" s="1"/>
  <c r="B982" i="4" s="1"/>
  <c r="B983" i="4" s="1"/>
  <c r="B984" i="4" s="1"/>
  <c r="B985" i="4" s="1"/>
  <c r="B986" i="4" s="1"/>
  <c r="B987" i="4" s="1"/>
  <c r="B988" i="4" s="1"/>
  <c r="B989" i="4" s="1"/>
  <c r="B990" i="4" s="1"/>
  <c r="B991" i="4" s="1"/>
  <c r="B992" i="4" s="1"/>
  <c r="B993" i="4" s="1"/>
  <c r="B994" i="4" s="1"/>
  <c r="B995" i="4" s="1"/>
  <c r="B996" i="4" s="1"/>
  <c r="B997" i="4" s="1"/>
  <c r="B998" i="4" s="1"/>
  <c r="B999" i="4" s="1"/>
  <c r="B1000" i="4" s="1"/>
  <c r="B1001" i="4" s="1"/>
  <c r="B1002" i="4" s="1"/>
  <c r="B1003" i="4" s="1"/>
  <c r="B1004" i="4" s="1"/>
  <c r="B1005" i="4" s="1"/>
  <c r="B1006" i="4" s="1"/>
  <c r="B1007" i="4" s="1"/>
  <c r="B1008" i="4" s="1"/>
  <c r="B1009" i="4" s="1"/>
  <c r="B1010" i="4" s="1"/>
  <c r="B1011" i="4" s="1"/>
  <c r="B1012" i="4" s="1"/>
  <c r="B1013" i="4" s="1"/>
  <c r="B1014" i="4" s="1"/>
  <c r="B1015" i="4" s="1"/>
  <c r="B1016" i="4" s="1"/>
  <c r="B1017" i="4" s="1"/>
  <c r="B1018" i="4" s="1"/>
  <c r="B1019" i="4" s="1"/>
  <c r="B1020" i="4" s="1"/>
  <c r="B1021" i="4" s="1"/>
  <c r="B1022" i="4" s="1"/>
  <c r="B1023" i="4" s="1"/>
  <c r="B1024" i="4" s="1"/>
  <c r="B1025" i="4" s="1"/>
  <c r="B1026" i="4" s="1"/>
  <c r="B1027" i="4" s="1"/>
  <c r="B1028" i="4" s="1"/>
  <c r="B1029" i="4" s="1"/>
  <c r="B1030" i="4" s="1"/>
  <c r="B1031" i="4" s="1"/>
  <c r="B1032" i="4" s="1"/>
  <c r="B1033" i="4" s="1"/>
  <c r="B1034" i="4" s="1"/>
  <c r="B1035" i="4" s="1"/>
  <c r="B1036" i="4" s="1"/>
  <c r="B1037" i="4" s="1"/>
  <c r="B1038" i="4" s="1"/>
  <c r="B1039" i="4" s="1"/>
  <c r="B1040" i="4" s="1"/>
  <c r="B1041" i="4" s="1"/>
  <c r="B1042" i="4" s="1"/>
  <c r="B1043" i="4" s="1"/>
  <c r="B1044" i="4" s="1"/>
  <c r="B1045" i="4" s="1"/>
  <c r="B1046" i="4" s="1"/>
  <c r="B1047" i="4" s="1"/>
  <c r="B1048" i="4" s="1"/>
  <c r="B1049" i="4" s="1"/>
  <c r="B1050" i="4" s="1"/>
  <c r="B1051" i="4" s="1"/>
  <c r="B1052" i="4" s="1"/>
  <c r="B1053" i="4" s="1"/>
  <c r="B1054" i="4" s="1"/>
  <c r="B1055" i="4" s="1"/>
  <c r="B1056" i="4" s="1"/>
  <c r="B1057" i="4" s="1"/>
  <c r="B1058" i="4" s="1"/>
  <c r="B1059" i="4" s="1"/>
  <c r="B1060" i="4" s="1"/>
  <c r="B1061" i="4" s="1"/>
  <c r="B1062" i="4" s="1"/>
  <c r="B1063" i="4" s="1"/>
  <c r="B1064" i="4" s="1"/>
  <c r="B1065" i="4" s="1"/>
  <c r="B1066" i="4" s="1"/>
  <c r="B1067" i="4" s="1"/>
  <c r="B1068" i="4" s="1"/>
  <c r="B1069" i="4" s="1"/>
  <c r="B1070" i="4" s="1"/>
  <c r="B1071" i="4" s="1"/>
  <c r="B1072" i="4" s="1"/>
  <c r="B1073" i="4" s="1"/>
  <c r="B1074" i="4" s="1"/>
  <c r="B1075" i="4" s="1"/>
  <c r="B1076" i="4" s="1"/>
  <c r="B1077" i="4" s="1"/>
  <c r="B1078" i="4" s="1"/>
  <c r="B1079" i="4" s="1"/>
  <c r="B1080" i="4" s="1"/>
  <c r="B1081" i="4" s="1"/>
  <c r="B1082" i="4" s="1"/>
  <c r="B1083" i="4" s="1"/>
  <c r="B1084" i="4" s="1"/>
  <c r="B1085" i="4" s="1"/>
  <c r="B1086" i="4" s="1"/>
  <c r="B1087" i="4" s="1"/>
  <c r="B1088" i="4" s="1"/>
  <c r="B1089" i="4" s="1"/>
  <c r="B1090" i="4" s="1"/>
  <c r="B1091" i="4" s="1"/>
  <c r="B1092" i="4" s="1"/>
  <c r="B1093" i="4" s="1"/>
  <c r="B1094" i="4" s="1"/>
  <c r="B1095" i="4" s="1"/>
  <c r="B1096" i="4" s="1"/>
  <c r="B1097" i="4" s="1"/>
  <c r="B1098" i="4" s="1"/>
  <c r="B1099" i="4" s="1"/>
  <c r="B1100" i="4" s="1"/>
  <c r="B1101" i="4" s="1"/>
  <c r="B1102" i="4" s="1"/>
  <c r="B1103" i="4" s="1"/>
  <c r="B1104" i="4" s="1"/>
  <c r="B1105" i="4" s="1"/>
  <c r="B1106" i="4" s="1"/>
  <c r="B1107" i="4" s="1"/>
  <c r="B1108" i="4" s="1"/>
  <c r="B1109" i="4" s="1"/>
  <c r="B1110" i="4" s="1"/>
  <c r="B1111" i="4" s="1"/>
  <c r="B1112" i="4" s="1"/>
  <c r="B1113" i="4" s="1"/>
  <c r="B1114" i="4" s="1"/>
  <c r="B1115" i="4" s="1"/>
  <c r="B1116" i="4" s="1"/>
  <c r="B1117" i="4" s="1"/>
  <c r="B1118" i="4" s="1"/>
  <c r="B1119" i="4" s="1"/>
  <c r="B1120" i="4" s="1"/>
  <c r="B1121" i="4" s="1"/>
  <c r="B1122" i="4" s="1"/>
  <c r="B1123" i="4" s="1"/>
  <c r="B1124" i="4" s="1"/>
  <c r="B1125" i="4" s="1"/>
  <c r="B1126" i="4" s="1"/>
  <c r="B1127" i="4" s="1"/>
  <c r="B1128" i="4" s="1"/>
  <c r="B1129" i="4" s="1"/>
  <c r="B1130" i="4" s="1"/>
  <c r="B1131" i="4" s="1"/>
  <c r="B1132" i="4" s="1"/>
  <c r="B1133" i="4" s="1"/>
  <c r="B1134" i="4" s="1"/>
  <c r="B1135" i="4" s="1"/>
  <c r="B1136" i="4" s="1"/>
  <c r="B1137" i="4" s="1"/>
  <c r="B1138" i="4" s="1"/>
  <c r="B1139" i="4" s="1"/>
  <c r="B1140" i="4" s="1"/>
  <c r="B1141" i="4" s="1"/>
  <c r="B1142" i="4" s="1"/>
  <c r="B1143" i="4" s="1"/>
  <c r="B1144" i="4" s="1"/>
  <c r="B1145" i="4" s="1"/>
  <c r="B1146" i="4" s="1"/>
  <c r="B1147" i="4" s="1"/>
  <c r="B1148" i="4" s="1"/>
  <c r="B1149" i="4" s="1"/>
  <c r="B1150" i="4" s="1"/>
  <c r="B1151" i="4" s="1"/>
  <c r="B1152" i="4" s="1"/>
  <c r="B1153" i="4" s="1"/>
  <c r="B1154" i="4" s="1"/>
  <c r="B1155" i="4" s="1"/>
  <c r="B1156" i="4" s="1"/>
  <c r="B1157" i="4" s="1"/>
  <c r="B1158" i="4" s="1"/>
  <c r="B1159" i="4" s="1"/>
  <c r="B1160" i="4" s="1"/>
  <c r="B1161" i="4" s="1"/>
  <c r="B1162" i="4" s="1"/>
  <c r="B1163" i="4" s="1"/>
  <c r="B1164" i="4" s="1"/>
  <c r="B1165" i="4" s="1"/>
  <c r="B1166" i="4" s="1"/>
  <c r="B1167" i="4" s="1"/>
  <c r="B1168" i="4" s="1"/>
  <c r="B1169" i="4" s="1"/>
  <c r="B1170" i="4" s="1"/>
  <c r="B1171" i="4" s="1"/>
  <c r="B1172" i="4" s="1"/>
  <c r="B1173" i="4" s="1"/>
  <c r="B1174" i="4" s="1"/>
  <c r="B1175" i="4" s="1"/>
  <c r="B1176" i="4" s="1"/>
  <c r="B1177" i="4" s="1"/>
  <c r="B1178" i="4" s="1"/>
  <c r="B1179" i="4" s="1"/>
  <c r="B1180" i="4" s="1"/>
  <c r="B1181" i="4" s="1"/>
  <c r="B1182" i="4" s="1"/>
  <c r="B1183" i="4" s="1"/>
  <c r="B1184" i="4" s="1"/>
  <c r="B1185" i="4" s="1"/>
  <c r="B1186" i="4" s="1"/>
  <c r="B1187" i="4" s="1"/>
  <c r="B1188" i="4" s="1"/>
  <c r="B1189" i="4" s="1"/>
  <c r="B1190" i="4" s="1"/>
  <c r="B1191" i="4" s="1"/>
  <c r="B1192" i="4" s="1"/>
  <c r="B1193" i="4" s="1"/>
  <c r="B1194" i="4" s="1"/>
  <c r="B1195" i="4" s="1"/>
  <c r="B1196" i="4" s="1"/>
  <c r="B1197" i="4" s="1"/>
  <c r="B1198" i="4" s="1"/>
  <c r="B1199" i="4" s="1"/>
  <c r="B1200" i="4" s="1"/>
  <c r="B1201" i="4" s="1"/>
  <c r="B1202" i="4" s="1"/>
  <c r="B1203" i="4" s="1"/>
  <c r="B1204" i="4" s="1"/>
  <c r="B1205" i="4" s="1"/>
  <c r="B1206" i="4" s="1"/>
  <c r="B1207" i="4" s="1"/>
  <c r="B1208" i="4" s="1"/>
  <c r="B1209" i="4" s="1"/>
  <c r="B1210" i="4" s="1"/>
  <c r="B1211" i="4" s="1"/>
  <c r="B1212" i="4" s="1"/>
  <c r="B1213" i="4" s="1"/>
  <c r="B1214" i="4" s="1"/>
  <c r="B1215" i="4" s="1"/>
  <c r="B1216" i="4" s="1"/>
  <c r="B1217" i="4" s="1"/>
  <c r="B1218" i="4" s="1"/>
  <c r="B1219" i="4" s="1"/>
  <c r="B1220" i="4" s="1"/>
  <c r="B1221" i="4" s="1"/>
  <c r="B1222" i="4" s="1"/>
  <c r="B1223" i="4" s="1"/>
  <c r="B1224" i="4" s="1"/>
  <c r="B1225" i="4" s="1"/>
  <c r="B1226" i="4" s="1"/>
  <c r="B1227" i="4" s="1"/>
  <c r="B1228" i="4" s="1"/>
  <c r="B1229" i="4" s="1"/>
  <c r="B1230" i="4" s="1"/>
  <c r="B1231" i="4" s="1"/>
  <c r="B1232" i="4" s="1"/>
  <c r="B1233" i="4" s="1"/>
  <c r="B1234" i="4" s="1"/>
  <c r="B1235" i="4" s="1"/>
  <c r="B1236" i="4" s="1"/>
  <c r="B1237" i="4" s="1"/>
  <c r="B1238" i="4" s="1"/>
  <c r="B1239" i="4" s="1"/>
  <c r="B1240" i="4" s="1"/>
  <c r="B1241" i="4" s="1"/>
  <c r="B1242" i="4" s="1"/>
  <c r="B1243" i="4" s="1"/>
  <c r="B1244" i="4" s="1"/>
  <c r="B1245" i="4" s="1"/>
  <c r="B1246" i="4" s="1"/>
  <c r="B1247" i="4" s="1"/>
  <c r="B1248" i="4" s="1"/>
  <c r="B1249" i="4" s="1"/>
  <c r="B1250" i="4" s="1"/>
  <c r="B1251" i="4" s="1"/>
  <c r="B1252" i="4" s="1"/>
  <c r="B1253" i="4" s="1"/>
  <c r="B1254" i="4" s="1"/>
  <c r="B1255" i="4" s="1"/>
  <c r="B1256" i="4" s="1"/>
  <c r="B1257" i="4" s="1"/>
  <c r="B1258" i="4" s="1"/>
  <c r="B1259" i="4" s="1"/>
  <c r="B1260" i="4" s="1"/>
  <c r="B1261" i="4" s="1"/>
  <c r="B1262" i="4" s="1"/>
  <c r="B1263" i="4" s="1"/>
  <c r="B1264" i="4" s="1"/>
  <c r="B1265" i="4" s="1"/>
  <c r="B1266" i="4" s="1"/>
  <c r="B1267" i="4" s="1"/>
  <c r="B1268" i="4" s="1"/>
  <c r="B1269" i="4" s="1"/>
  <c r="B1270" i="4" s="1"/>
  <c r="B1271" i="4" s="1"/>
  <c r="B1272" i="4" s="1"/>
  <c r="B1273" i="4" s="1"/>
  <c r="B1274" i="4" s="1"/>
  <c r="B1275" i="4" s="1"/>
  <c r="B1276" i="4" s="1"/>
  <c r="B1277" i="4" s="1"/>
  <c r="B1278" i="4" s="1"/>
  <c r="B1279" i="4" s="1"/>
  <c r="B1280" i="4" s="1"/>
  <c r="B1281" i="4" s="1"/>
  <c r="B1282" i="4" s="1"/>
  <c r="B1283" i="4" s="1"/>
  <c r="B1284" i="4" s="1"/>
  <c r="B1285" i="4" s="1"/>
  <c r="B1286" i="4" s="1"/>
  <c r="B1287" i="4" s="1"/>
  <c r="B1288" i="4" s="1"/>
  <c r="B1289" i="4" s="1"/>
  <c r="B1290" i="4" s="1"/>
  <c r="B1291" i="4" s="1"/>
  <c r="B1292" i="4" s="1"/>
  <c r="B1293" i="4" s="1"/>
  <c r="B1294" i="4" s="1"/>
  <c r="B1295" i="4" s="1"/>
  <c r="B1296" i="4" s="1"/>
  <c r="B1297" i="4" s="1"/>
  <c r="B1298" i="4" s="1"/>
  <c r="B1299" i="4" s="1"/>
  <c r="B1300" i="4" s="1"/>
  <c r="B1301" i="4" s="1"/>
  <c r="B1302" i="4" s="1"/>
  <c r="B1303" i="4" s="1"/>
  <c r="B1304" i="4" s="1"/>
  <c r="B1305" i="4" s="1"/>
  <c r="B1306" i="4" s="1"/>
  <c r="B1307" i="4" s="1"/>
  <c r="B1308" i="4" s="1"/>
  <c r="B1309" i="4" s="1"/>
  <c r="B1310" i="4" s="1"/>
  <c r="B1311" i="4" s="1"/>
  <c r="B1312" i="4" s="1"/>
  <c r="B1313" i="4" s="1"/>
  <c r="B1314" i="4" s="1"/>
  <c r="B1315" i="4" s="1"/>
  <c r="B1316" i="4" s="1"/>
  <c r="B1317" i="4" s="1"/>
  <c r="B1318" i="4" s="1"/>
  <c r="B1319" i="4" s="1"/>
  <c r="B1320" i="4" s="1"/>
  <c r="B1321" i="4" s="1"/>
  <c r="B1322" i="4" s="1"/>
  <c r="B1323" i="4" s="1"/>
  <c r="B1324" i="4" s="1"/>
  <c r="B1325" i="4" s="1"/>
  <c r="B1326" i="4" s="1"/>
  <c r="B1327" i="4" s="1"/>
  <c r="B1328" i="4" s="1"/>
  <c r="B1329" i="4" s="1"/>
  <c r="B1330" i="4" s="1"/>
  <c r="B1331" i="4" s="1"/>
  <c r="B1332" i="4" s="1"/>
  <c r="B1333" i="4" s="1"/>
  <c r="B1334" i="4" s="1"/>
  <c r="B1335" i="4" s="1"/>
  <c r="B1336" i="4" s="1"/>
  <c r="B1337" i="4" s="1"/>
  <c r="B1338" i="4" s="1"/>
  <c r="B1339" i="4" s="1"/>
  <c r="B1340" i="4" s="1"/>
  <c r="B1341" i="4" s="1"/>
  <c r="B1342" i="4" s="1"/>
  <c r="B1343" i="4" s="1"/>
  <c r="B1344" i="4" s="1"/>
  <c r="B1345" i="4" s="1"/>
  <c r="B1346" i="4" s="1"/>
  <c r="B1347" i="4" s="1"/>
  <c r="B1348" i="4" s="1"/>
  <c r="B1349" i="4" s="1"/>
  <c r="B1350" i="4" s="1"/>
  <c r="B1351" i="4" s="1"/>
  <c r="B1352" i="4" s="1"/>
  <c r="B1353" i="4" s="1"/>
  <c r="B1354" i="4" s="1"/>
  <c r="B1355" i="4" s="1"/>
  <c r="B1356" i="4" s="1"/>
  <c r="B1357" i="4" s="1"/>
  <c r="B1358" i="4" s="1"/>
  <c r="B1359" i="4" s="1"/>
  <c r="B1360" i="4" s="1"/>
  <c r="B1361" i="4" s="1"/>
  <c r="B1362" i="4" s="1"/>
  <c r="B1363" i="4" s="1"/>
  <c r="B1364" i="4" s="1"/>
  <c r="B1365" i="4" s="1"/>
  <c r="B1366" i="4" s="1"/>
  <c r="B1367" i="4" s="1"/>
  <c r="B1368" i="4" s="1"/>
  <c r="B1369" i="4" s="1"/>
  <c r="B1370" i="4" s="1"/>
  <c r="B1371" i="4" s="1"/>
  <c r="B1372" i="4" s="1"/>
  <c r="B1373" i="4" s="1"/>
  <c r="B1374" i="4" s="1"/>
  <c r="B1375" i="4" s="1"/>
  <c r="B1376" i="4" s="1"/>
  <c r="B1377" i="4" s="1"/>
  <c r="B1378" i="4" s="1"/>
  <c r="B1379" i="4" s="1"/>
  <c r="B1380" i="4" s="1"/>
  <c r="B1381" i="4" s="1"/>
  <c r="B1382" i="4" s="1"/>
  <c r="B1383" i="4" s="1"/>
  <c r="B1384" i="4" s="1"/>
  <c r="B1385" i="4" s="1"/>
  <c r="B1386" i="4" s="1"/>
  <c r="B1387" i="4" s="1"/>
  <c r="B1388" i="4" s="1"/>
  <c r="B1389" i="4" s="1"/>
  <c r="B1390" i="4" s="1"/>
  <c r="B1391" i="4" s="1"/>
  <c r="B1392" i="4" s="1"/>
  <c r="B1393" i="4" s="1"/>
  <c r="B1394" i="4" s="1"/>
  <c r="B1395" i="4" s="1"/>
  <c r="B1396" i="4" s="1"/>
  <c r="B1397" i="4" s="1"/>
  <c r="B1398" i="4" s="1"/>
  <c r="B1399" i="4" s="1"/>
  <c r="B1400" i="4" s="1"/>
  <c r="B1401" i="4" s="1"/>
  <c r="B1402" i="4" s="1"/>
  <c r="B1403" i="4" s="1"/>
  <c r="B1404" i="4" s="1"/>
  <c r="B1405" i="4" s="1"/>
  <c r="B1406" i="4" s="1"/>
  <c r="B1407" i="4" s="1"/>
  <c r="B1408" i="4" s="1"/>
  <c r="B1409" i="4" s="1"/>
  <c r="B1410" i="4" s="1"/>
  <c r="B1411" i="4" s="1"/>
  <c r="B1412" i="4" s="1"/>
  <c r="B1413" i="4" s="1"/>
  <c r="B1414" i="4" s="1"/>
  <c r="B1415" i="4" s="1"/>
  <c r="B1416" i="4" s="1"/>
  <c r="B1417" i="4" s="1"/>
  <c r="B1418" i="4" s="1"/>
  <c r="B1419" i="4" s="1"/>
  <c r="B1420" i="4" s="1"/>
  <c r="B1421" i="4" s="1"/>
  <c r="B1422" i="4" s="1"/>
  <c r="B1423" i="4" s="1"/>
  <c r="B1424" i="4" s="1"/>
  <c r="B1425" i="4" s="1"/>
  <c r="B1426" i="4" s="1"/>
  <c r="B1427" i="4" s="1"/>
  <c r="B1428" i="4" s="1"/>
  <c r="B1429" i="4" s="1"/>
  <c r="B1430" i="4" s="1"/>
  <c r="B1431" i="4" s="1"/>
  <c r="B1432" i="4" s="1"/>
  <c r="B1433" i="4" s="1"/>
  <c r="B1434" i="4" s="1"/>
  <c r="B1435" i="4" s="1"/>
  <c r="B1436" i="4" s="1"/>
  <c r="B1437" i="4" s="1"/>
  <c r="B1438" i="4" s="1"/>
  <c r="B1439" i="4" s="1"/>
  <c r="B1440" i="4" s="1"/>
  <c r="B1441" i="4" s="1"/>
  <c r="B1442" i="4" s="1"/>
  <c r="B1443" i="4" s="1"/>
  <c r="B1444" i="4" s="1"/>
  <c r="B1445" i="4" s="1"/>
  <c r="B1446" i="4" s="1"/>
  <c r="B1447" i="4" s="1"/>
  <c r="B1448" i="4" s="1"/>
  <c r="B1449" i="4" s="1"/>
  <c r="B1450" i="4" s="1"/>
  <c r="B1451" i="4" s="1"/>
  <c r="B1452" i="4" s="1"/>
  <c r="B1453" i="4" s="1"/>
  <c r="B1454" i="4" s="1"/>
  <c r="B1455" i="4" s="1"/>
  <c r="B1456" i="4" s="1"/>
  <c r="B1457" i="4" s="1"/>
  <c r="B1458" i="4" s="1"/>
  <c r="B1459" i="4" s="1"/>
  <c r="B1460" i="4" s="1"/>
  <c r="B1461" i="4" s="1"/>
  <c r="B1462" i="4" s="1"/>
  <c r="B1463" i="4" s="1"/>
  <c r="B1464" i="4" s="1"/>
  <c r="B1465" i="4" s="1"/>
  <c r="B1466" i="4" s="1"/>
  <c r="B1467" i="4" s="1"/>
  <c r="B1468" i="4" s="1"/>
  <c r="B1469" i="4" s="1"/>
  <c r="B1470" i="4" s="1"/>
  <c r="B1471" i="4" s="1"/>
  <c r="B1472" i="4" s="1"/>
  <c r="B1473" i="4" s="1"/>
  <c r="B1474" i="4" s="1"/>
  <c r="B1475" i="4" s="1"/>
  <c r="B1476" i="4" s="1"/>
  <c r="B1477" i="4" s="1"/>
  <c r="B1478" i="4" s="1"/>
  <c r="B1479" i="4" s="1"/>
  <c r="B1480" i="4" s="1"/>
  <c r="B1481" i="4" s="1"/>
  <c r="B1482" i="4" s="1"/>
  <c r="B1483" i="4" s="1"/>
  <c r="B1484" i="4" s="1"/>
  <c r="B1485" i="4" s="1"/>
  <c r="B1486" i="4" s="1"/>
  <c r="B1487" i="4" s="1"/>
  <c r="B1488" i="4" s="1"/>
  <c r="B1489" i="4" s="1"/>
  <c r="B1490" i="4" s="1"/>
  <c r="B1491" i="4" s="1"/>
  <c r="B1492" i="4" s="1"/>
  <c r="B1493" i="4" s="1"/>
  <c r="B1494" i="4" s="1"/>
  <c r="B1495" i="4" s="1"/>
  <c r="B1496" i="4" s="1"/>
  <c r="B1497" i="4" s="1"/>
  <c r="B1498" i="4" s="1"/>
  <c r="B1499" i="4" s="1"/>
  <c r="B1500" i="4" s="1"/>
  <c r="B1501" i="4" s="1"/>
  <c r="B1502" i="4" s="1"/>
  <c r="B1503" i="4" s="1"/>
  <c r="B1504" i="4" s="1"/>
  <c r="B1505" i="4" s="1"/>
  <c r="B1506" i="4" s="1"/>
  <c r="B1507" i="4" s="1"/>
  <c r="B1508" i="4" s="1"/>
  <c r="B1509" i="4" s="1"/>
  <c r="B1510" i="4" s="1"/>
  <c r="B1511" i="4" s="1"/>
  <c r="B1512" i="4" s="1"/>
  <c r="B1513" i="4" s="1"/>
  <c r="B1514" i="4" s="1"/>
  <c r="B1515" i="4" s="1"/>
  <c r="B1516" i="4" s="1"/>
  <c r="B1517" i="4" s="1"/>
  <c r="B1518" i="4" s="1"/>
  <c r="B1519" i="4" s="1"/>
  <c r="B1520" i="4" s="1"/>
  <c r="B1521" i="4" s="1"/>
  <c r="B1522" i="4" s="1"/>
  <c r="B1523" i="4" s="1"/>
  <c r="B1524" i="4" s="1"/>
  <c r="B1525" i="4" s="1"/>
  <c r="B1526" i="4" s="1"/>
  <c r="B1527" i="4" s="1"/>
  <c r="B1528" i="4" s="1"/>
  <c r="B1529" i="4" s="1"/>
  <c r="B1530" i="4" s="1"/>
  <c r="B1531" i="4" s="1"/>
  <c r="B1532" i="4" s="1"/>
  <c r="B1533" i="4" s="1"/>
  <c r="B1534" i="4" s="1"/>
  <c r="B1535" i="4" s="1"/>
  <c r="B1536" i="4" s="1"/>
  <c r="B1537" i="4" s="1"/>
  <c r="B1538" i="4" s="1"/>
  <c r="B1539" i="4" s="1"/>
  <c r="B1540" i="4" s="1"/>
  <c r="B1541" i="4" s="1"/>
  <c r="B1542" i="4" s="1"/>
  <c r="B1543" i="4" s="1"/>
  <c r="B1544" i="4" s="1"/>
  <c r="B1545" i="4" s="1"/>
  <c r="B1546" i="4" s="1"/>
  <c r="B1547" i="4" s="1"/>
  <c r="B1548" i="4" s="1"/>
  <c r="B1549" i="4" s="1"/>
  <c r="B1550" i="4" s="1"/>
  <c r="B1551" i="4" s="1"/>
  <c r="B1552" i="4" s="1"/>
  <c r="B1553" i="4" s="1"/>
  <c r="B1554" i="4" s="1"/>
  <c r="B1555" i="4" s="1"/>
  <c r="B1556" i="4" s="1"/>
  <c r="B1557" i="4" s="1"/>
  <c r="B1558" i="4" s="1"/>
  <c r="B1559" i="4" s="1"/>
  <c r="B1560" i="4" s="1"/>
  <c r="B1561" i="4" s="1"/>
  <c r="B1562" i="4" s="1"/>
  <c r="B1563" i="4" s="1"/>
  <c r="B1564" i="4" s="1"/>
  <c r="B1565" i="4" s="1"/>
  <c r="B1566" i="4" s="1"/>
  <c r="B1567" i="4" s="1"/>
  <c r="B1568" i="4" s="1"/>
  <c r="B1569" i="4" s="1"/>
  <c r="B1570" i="4" s="1"/>
  <c r="B1571" i="4" s="1"/>
  <c r="B1572" i="4" s="1"/>
  <c r="B1573" i="4" s="1"/>
  <c r="B1574" i="4" s="1"/>
  <c r="B1575" i="4" s="1"/>
  <c r="B1576" i="4" s="1"/>
  <c r="B1577" i="4" s="1"/>
  <c r="B1578" i="4" s="1"/>
  <c r="B1579" i="4" s="1"/>
  <c r="B1580" i="4" s="1"/>
  <c r="B1581" i="4" s="1"/>
  <c r="B1582" i="4" s="1"/>
  <c r="B1583" i="4" s="1"/>
  <c r="B1584" i="4" s="1"/>
  <c r="B1585" i="4" s="1"/>
  <c r="B1586" i="4" s="1"/>
  <c r="B1587" i="4" s="1"/>
  <c r="B1588" i="4" s="1"/>
  <c r="B1589" i="4" s="1"/>
  <c r="B1590" i="4" s="1"/>
  <c r="B1591" i="4" s="1"/>
  <c r="B1592" i="4" s="1"/>
  <c r="B1593" i="4" s="1"/>
  <c r="B1594" i="4" s="1"/>
  <c r="B1595" i="4" s="1"/>
  <c r="B1596" i="4" s="1"/>
  <c r="B1597" i="4" s="1"/>
  <c r="B1598" i="4" s="1"/>
  <c r="B1599" i="4" s="1"/>
  <c r="B1600" i="4" s="1"/>
  <c r="B1601" i="4" s="1"/>
  <c r="B1602" i="4" s="1"/>
  <c r="B1603" i="4" s="1"/>
  <c r="B1604" i="4" s="1"/>
  <c r="B1605" i="4" s="1"/>
  <c r="B1606" i="4" s="1"/>
  <c r="B1607" i="4" s="1"/>
  <c r="B1608" i="4" s="1"/>
  <c r="B1609" i="4" s="1"/>
  <c r="B1610" i="4" s="1"/>
  <c r="B1611" i="4" s="1"/>
  <c r="B1612" i="4" s="1"/>
  <c r="B1613" i="4" s="1"/>
  <c r="B1614" i="4" s="1"/>
  <c r="B1615" i="4" s="1"/>
  <c r="B1616" i="4" s="1"/>
  <c r="B1617" i="4" s="1"/>
  <c r="B1618" i="4" s="1"/>
  <c r="B1619" i="4" s="1"/>
  <c r="B1620" i="4" s="1"/>
  <c r="B1621" i="4" s="1"/>
  <c r="B1622" i="4" s="1"/>
  <c r="B1623" i="4" s="1"/>
  <c r="B1624" i="4" s="1"/>
  <c r="B1625" i="4" s="1"/>
  <c r="B1626" i="4" s="1"/>
  <c r="B1627" i="4" s="1"/>
  <c r="B1628" i="4" s="1"/>
  <c r="B1629" i="4" s="1"/>
  <c r="B1630" i="4" s="1"/>
  <c r="B1631" i="4" s="1"/>
  <c r="B1632" i="4" s="1"/>
  <c r="B1633" i="4" s="1"/>
  <c r="B1634" i="4" s="1"/>
  <c r="B1635" i="4" s="1"/>
  <c r="B1636" i="4" s="1"/>
  <c r="B1637" i="4" s="1"/>
  <c r="B1638" i="4" s="1"/>
  <c r="B1639" i="4" s="1"/>
  <c r="B1640" i="4" s="1"/>
  <c r="B1641" i="4" s="1"/>
  <c r="B1642" i="4" s="1"/>
  <c r="B1643" i="4" s="1"/>
  <c r="B1644" i="4" s="1"/>
  <c r="B1645" i="4" s="1"/>
  <c r="B1646" i="4" s="1"/>
  <c r="B1647" i="4" s="1"/>
  <c r="B1648" i="4" s="1"/>
  <c r="B1649" i="4" s="1"/>
  <c r="B1650" i="4" s="1"/>
  <c r="B1651" i="4" s="1"/>
  <c r="B1652" i="4" s="1"/>
  <c r="B1653" i="4" s="1"/>
  <c r="B1654" i="4" s="1"/>
  <c r="B1655" i="4" s="1"/>
  <c r="B1656" i="4" s="1"/>
  <c r="B1657" i="4" s="1"/>
  <c r="B1658" i="4" s="1"/>
  <c r="B1659" i="4" s="1"/>
  <c r="B1660" i="4" s="1"/>
  <c r="B1661" i="4" s="1"/>
  <c r="B1662" i="4" s="1"/>
  <c r="B1663" i="4" s="1"/>
  <c r="B1664" i="4" s="1"/>
  <c r="B1665" i="4" s="1"/>
  <c r="B1666" i="4" s="1"/>
  <c r="B1667" i="4" s="1"/>
  <c r="B1668" i="4" s="1"/>
  <c r="B1669" i="4" s="1"/>
  <c r="B1670" i="4" s="1"/>
  <c r="B1671" i="4" s="1"/>
  <c r="B1672" i="4" s="1"/>
  <c r="B1673" i="4" s="1"/>
  <c r="B1674" i="4" s="1"/>
  <c r="B1675" i="4" s="1"/>
  <c r="B1676" i="4" s="1"/>
  <c r="B1677" i="4" s="1"/>
  <c r="B1678" i="4" s="1"/>
  <c r="B1679" i="4" s="1"/>
  <c r="B1680" i="4" s="1"/>
  <c r="B1681" i="4" s="1"/>
  <c r="B1682" i="4" s="1"/>
  <c r="B1683" i="4" s="1"/>
  <c r="B1684" i="4" s="1"/>
  <c r="B1685" i="4" s="1"/>
  <c r="B1686" i="4" s="1"/>
  <c r="B1687" i="4" s="1"/>
  <c r="B1688" i="4" s="1"/>
  <c r="B1689" i="4" s="1"/>
  <c r="B1690" i="4" s="1"/>
  <c r="B1691" i="4" s="1"/>
  <c r="B1692" i="4" s="1"/>
  <c r="B1693" i="4" s="1"/>
  <c r="B1694" i="4" s="1"/>
  <c r="B1695" i="4" s="1"/>
  <c r="B1696" i="4" s="1"/>
  <c r="B1697" i="4" s="1"/>
  <c r="B1698" i="4" s="1"/>
  <c r="B1699" i="4" s="1"/>
  <c r="B1700" i="4" s="1"/>
  <c r="B1701" i="4" s="1"/>
  <c r="B1702" i="4" s="1"/>
  <c r="B1703" i="4" s="1"/>
  <c r="B1704" i="4" s="1"/>
  <c r="B1705" i="4" s="1"/>
  <c r="B1706" i="4" s="1"/>
  <c r="B1707" i="4" s="1"/>
  <c r="B1708" i="4" s="1"/>
  <c r="B1709" i="4" s="1"/>
  <c r="B1710" i="4" s="1"/>
  <c r="B1711" i="4" s="1"/>
  <c r="B1712" i="4" s="1"/>
  <c r="B1713" i="4" s="1"/>
  <c r="B1714" i="4" s="1"/>
  <c r="B1715" i="4" s="1"/>
  <c r="B1716" i="4" s="1"/>
  <c r="B1717" i="4" s="1"/>
  <c r="B1718" i="4" s="1"/>
  <c r="B1719" i="4" s="1"/>
  <c r="B1720" i="4" s="1"/>
  <c r="B1721" i="4" s="1"/>
  <c r="B1722" i="4" s="1"/>
  <c r="B1723" i="4" s="1"/>
  <c r="B1724" i="4" s="1"/>
  <c r="B1725" i="4" s="1"/>
  <c r="B1726" i="4" s="1"/>
  <c r="B1727" i="4" s="1"/>
  <c r="B1728" i="4" s="1"/>
  <c r="B1729" i="4" s="1"/>
  <c r="B1730" i="4" s="1"/>
  <c r="B1731" i="4" s="1"/>
  <c r="B1732" i="4" s="1"/>
  <c r="B1733" i="4" s="1"/>
  <c r="B1734" i="4" s="1"/>
  <c r="B1735" i="4" s="1"/>
  <c r="B1736" i="4" s="1"/>
  <c r="B1737" i="4" s="1"/>
  <c r="B1738" i="4" s="1"/>
  <c r="B1739" i="4" s="1"/>
  <c r="B1740" i="4" s="1"/>
  <c r="B1741" i="4" s="1"/>
  <c r="B1742" i="4" s="1"/>
  <c r="B1743" i="4" s="1"/>
  <c r="B1744" i="4" s="1"/>
  <c r="B1745" i="4" s="1"/>
  <c r="B1746" i="4" s="1"/>
  <c r="B1747" i="4" s="1"/>
  <c r="B1748" i="4" s="1"/>
  <c r="B1749" i="4" s="1"/>
  <c r="B1750" i="4" s="1"/>
  <c r="B1751" i="4" s="1"/>
  <c r="B1752" i="4" s="1"/>
  <c r="B1753" i="4" s="1"/>
  <c r="B1754" i="4" s="1"/>
  <c r="B1755" i="4" s="1"/>
  <c r="B1756" i="4" s="1"/>
  <c r="B1757" i="4" s="1"/>
  <c r="B1758" i="4" s="1"/>
  <c r="B1759" i="4" s="1"/>
  <c r="B1760" i="4" s="1"/>
  <c r="B1761" i="4" s="1"/>
  <c r="B1762" i="4" s="1"/>
  <c r="B1763" i="4" s="1"/>
  <c r="B1764" i="4" s="1"/>
  <c r="B1765" i="4" s="1"/>
  <c r="B1766" i="4" s="1"/>
  <c r="B1767" i="4" s="1"/>
  <c r="B1768" i="4" s="1"/>
  <c r="B1769" i="4" s="1"/>
  <c r="B1770" i="4" s="1"/>
  <c r="B1771" i="4" s="1"/>
  <c r="B1772" i="4" s="1"/>
  <c r="B1773" i="4" s="1"/>
  <c r="B1774" i="4" s="1"/>
  <c r="B1775" i="4" s="1"/>
  <c r="B1776" i="4" s="1"/>
  <c r="B1777" i="4" s="1"/>
  <c r="B1778" i="4" s="1"/>
  <c r="B1779" i="4" s="1"/>
  <c r="B1780" i="4" s="1"/>
  <c r="B1781" i="4" s="1"/>
  <c r="B1782" i="4" s="1"/>
  <c r="B1783" i="4" s="1"/>
  <c r="B1784" i="4" s="1"/>
  <c r="B1785" i="4" s="1"/>
  <c r="B1786" i="4" s="1"/>
  <c r="B1787" i="4" s="1"/>
  <c r="B1788" i="4" s="1"/>
  <c r="B1789" i="4" s="1"/>
  <c r="B1790" i="4" s="1"/>
  <c r="B1791" i="4" s="1"/>
  <c r="B1792" i="4" s="1"/>
  <c r="B1793" i="4" s="1"/>
  <c r="B1794" i="4" s="1"/>
  <c r="B1795" i="4" s="1"/>
  <c r="B1796" i="4" s="1"/>
  <c r="B1797" i="4" s="1"/>
  <c r="B1798" i="4" s="1"/>
  <c r="B1799" i="4" s="1"/>
  <c r="B1800" i="4" s="1"/>
  <c r="B1801" i="4" s="1"/>
  <c r="B1802" i="4" s="1"/>
  <c r="B1803" i="4" s="1"/>
  <c r="B1804" i="4" s="1"/>
  <c r="B1805" i="4" s="1"/>
  <c r="B1806" i="4" s="1"/>
  <c r="B1807" i="4" s="1"/>
  <c r="B1808" i="4" s="1"/>
  <c r="B1809" i="4" s="1"/>
  <c r="B1810" i="4" s="1"/>
  <c r="B1811" i="4" s="1"/>
  <c r="B1812" i="4" s="1"/>
  <c r="B1813" i="4" s="1"/>
  <c r="B1814" i="4" s="1"/>
  <c r="B1815" i="4" s="1"/>
  <c r="B1816" i="4" s="1"/>
  <c r="B1817" i="4" s="1"/>
  <c r="B1818" i="4" s="1"/>
  <c r="B1819" i="4" s="1"/>
  <c r="B1820" i="4" s="1"/>
  <c r="B1821" i="4" s="1"/>
  <c r="B1822" i="4" s="1"/>
  <c r="B1823" i="4" s="1"/>
  <c r="B1824" i="4" s="1"/>
  <c r="B1825" i="4" s="1"/>
  <c r="B1826" i="4" s="1"/>
  <c r="B1827" i="4" s="1"/>
  <c r="B1828" i="4" s="1"/>
  <c r="B1829" i="4" s="1"/>
  <c r="B1830" i="4" s="1"/>
  <c r="B1831" i="4" s="1"/>
  <c r="B1832" i="4" s="1"/>
  <c r="B1833" i="4" s="1"/>
  <c r="B1834" i="4" s="1"/>
  <c r="B1835" i="4" s="1"/>
  <c r="B1836" i="4" s="1"/>
  <c r="B1837" i="4" s="1"/>
  <c r="B1838" i="4" s="1"/>
  <c r="B1839" i="4" s="1"/>
  <c r="B1840" i="4" s="1"/>
  <c r="B1841" i="4" s="1"/>
  <c r="B1842" i="4" s="1"/>
  <c r="B1843" i="4" s="1"/>
  <c r="B1844" i="4" s="1"/>
  <c r="B1845" i="4" s="1"/>
  <c r="B1846" i="4" s="1"/>
  <c r="B1847" i="4" s="1"/>
  <c r="B1848" i="4" s="1"/>
  <c r="B1849" i="4" s="1"/>
  <c r="B1850" i="4" s="1"/>
  <c r="B1851" i="4" s="1"/>
  <c r="B1852" i="4" s="1"/>
  <c r="B1853" i="4" s="1"/>
  <c r="B1854" i="4" s="1"/>
  <c r="B1855" i="4" s="1"/>
  <c r="B1856" i="4" s="1"/>
  <c r="B1857" i="4" s="1"/>
  <c r="B1858" i="4" s="1"/>
  <c r="B1859" i="4" s="1"/>
  <c r="B1860" i="4" s="1"/>
  <c r="B1861" i="4" s="1"/>
  <c r="B1862" i="4" s="1"/>
  <c r="B1863" i="4" s="1"/>
  <c r="B1864" i="4" s="1"/>
  <c r="B1865" i="4" s="1"/>
  <c r="B1866" i="4" s="1"/>
  <c r="B1867" i="4" s="1"/>
  <c r="B1868" i="4" s="1"/>
  <c r="B1869" i="4" s="1"/>
  <c r="B1870" i="4" s="1"/>
  <c r="B1871" i="4" s="1"/>
  <c r="B1872" i="4" s="1"/>
  <c r="B1873" i="4" s="1"/>
  <c r="B1874" i="4" s="1"/>
  <c r="B1875" i="4" s="1"/>
  <c r="B1876" i="4" s="1"/>
  <c r="B1877" i="4" s="1"/>
  <c r="B1878" i="4" s="1"/>
  <c r="B1879" i="4" s="1"/>
  <c r="B1880" i="4" s="1"/>
  <c r="B1881" i="4" s="1"/>
  <c r="B1882" i="4" s="1"/>
  <c r="B1883" i="4" s="1"/>
  <c r="B1884" i="4" s="1"/>
  <c r="B1885" i="4" s="1"/>
  <c r="B1886" i="4" s="1"/>
  <c r="B1887" i="4" s="1"/>
  <c r="B1888" i="4" s="1"/>
  <c r="B1889" i="4" s="1"/>
  <c r="B1890" i="4" s="1"/>
  <c r="B1891" i="4" s="1"/>
  <c r="B1892" i="4" s="1"/>
  <c r="B1893" i="4" s="1"/>
  <c r="B1894" i="4" s="1"/>
  <c r="B1895" i="4" s="1"/>
  <c r="B1896" i="4" s="1"/>
  <c r="B1897" i="4" s="1"/>
  <c r="B1898" i="4" s="1"/>
  <c r="B1899" i="4" s="1"/>
  <c r="B1900" i="4" s="1"/>
  <c r="B1901" i="4" s="1"/>
  <c r="B1902" i="4" s="1"/>
  <c r="B1903" i="4" s="1"/>
  <c r="B1904" i="4" s="1"/>
  <c r="B1905" i="4" s="1"/>
  <c r="B1906" i="4" s="1"/>
  <c r="B1907" i="4" s="1"/>
  <c r="B1908" i="4" s="1"/>
  <c r="B1909" i="4" s="1"/>
  <c r="B1910" i="4" s="1"/>
  <c r="B1911" i="4" s="1"/>
  <c r="B1912" i="4" s="1"/>
  <c r="B1913" i="4" s="1"/>
  <c r="B1914" i="4" s="1"/>
  <c r="B1915" i="4" s="1"/>
  <c r="B1916" i="4" s="1"/>
  <c r="B1917" i="4" s="1"/>
  <c r="B1918" i="4" s="1"/>
  <c r="B1919" i="4" s="1"/>
  <c r="B1920" i="4" s="1"/>
  <c r="B1921" i="4" s="1"/>
  <c r="B1922" i="4" s="1"/>
  <c r="B1923" i="4" s="1"/>
  <c r="B1924" i="4" s="1"/>
  <c r="B1925" i="4" s="1"/>
  <c r="B1926" i="4" s="1"/>
  <c r="B1927" i="4" s="1"/>
  <c r="B1928" i="4" s="1"/>
  <c r="B1929" i="4" s="1"/>
  <c r="B1930" i="4" s="1"/>
  <c r="B1931" i="4" s="1"/>
  <c r="B1932" i="4" s="1"/>
  <c r="B1933" i="4" s="1"/>
  <c r="B1934" i="4" s="1"/>
  <c r="B1935" i="4" s="1"/>
  <c r="B1936" i="4" s="1"/>
  <c r="B1937" i="4" s="1"/>
  <c r="B1938" i="4" s="1"/>
  <c r="B1939" i="4" s="1"/>
  <c r="B1940" i="4" s="1"/>
  <c r="B1941" i="4" s="1"/>
  <c r="B1942" i="4" s="1"/>
  <c r="B1943" i="4" s="1"/>
  <c r="B1944" i="4" s="1"/>
  <c r="B1945" i="4" s="1"/>
  <c r="B1946" i="4" s="1"/>
  <c r="B1947" i="4" s="1"/>
  <c r="B1948" i="4" s="1"/>
  <c r="B1949" i="4" s="1"/>
  <c r="B1950" i="4" s="1"/>
  <c r="B1951" i="4" s="1"/>
  <c r="B1952" i="4" s="1"/>
  <c r="B1953" i="4" s="1"/>
  <c r="B1954" i="4" s="1"/>
  <c r="B1955" i="4" s="1"/>
  <c r="B1956" i="4" s="1"/>
  <c r="B1957" i="4" s="1"/>
  <c r="B1958" i="4" s="1"/>
  <c r="B1959" i="4" s="1"/>
  <c r="B1960" i="4" s="1"/>
  <c r="B1961" i="4" s="1"/>
  <c r="B1962" i="4" s="1"/>
  <c r="B1963" i="4" s="1"/>
  <c r="B1964" i="4" s="1"/>
  <c r="B1965" i="4" s="1"/>
  <c r="B1966" i="4" s="1"/>
  <c r="B1967" i="4" s="1"/>
  <c r="B1968" i="4" s="1"/>
  <c r="B1969" i="4" s="1"/>
  <c r="B1970" i="4" s="1"/>
  <c r="B1971" i="4" s="1"/>
  <c r="B1972" i="4" s="1"/>
  <c r="B1973" i="4" s="1"/>
  <c r="B1974" i="4" s="1"/>
  <c r="B1975" i="4" s="1"/>
  <c r="B1976" i="4" s="1"/>
  <c r="B1977" i="4" s="1"/>
  <c r="B1978" i="4" s="1"/>
  <c r="B1979" i="4" s="1"/>
  <c r="B1980" i="4" s="1"/>
  <c r="B1981" i="4" s="1"/>
  <c r="B1982" i="4" s="1"/>
  <c r="B1983" i="4" s="1"/>
  <c r="B1984" i="4" s="1"/>
  <c r="B1985" i="4" s="1"/>
  <c r="B1986" i="4" s="1"/>
  <c r="B1987" i="4" s="1"/>
  <c r="B1988" i="4" s="1"/>
  <c r="B1989" i="4" s="1"/>
  <c r="B1990" i="4" s="1"/>
  <c r="B1991" i="4" s="1"/>
  <c r="B1992" i="4" s="1"/>
  <c r="B1993" i="4" s="1"/>
  <c r="B1994" i="4" s="1"/>
  <c r="B1995" i="4" s="1"/>
  <c r="B1996" i="4" s="1"/>
  <c r="B1997" i="4" s="1"/>
  <c r="B1998" i="4" s="1"/>
  <c r="B1999" i="4" s="1"/>
  <c r="B2000" i="4" s="1"/>
  <c r="B2001" i="4" s="1"/>
  <c r="B2002" i="4" s="1"/>
  <c r="B2003" i="4" s="1"/>
  <c r="B2004" i="4" s="1"/>
  <c r="B2005" i="4" s="1"/>
  <c r="B2006" i="4" s="1"/>
  <c r="B2007" i="4" s="1"/>
  <c r="B2008" i="4" s="1"/>
  <c r="B2009" i="4" s="1"/>
  <c r="B2010" i="4" s="1"/>
  <c r="B2011" i="4" s="1"/>
  <c r="B2012" i="4" s="1"/>
  <c r="B2013" i="4" s="1"/>
  <c r="B2014" i="4" s="1"/>
  <c r="B2015" i="4" s="1"/>
  <c r="B2016" i="4" s="1"/>
  <c r="B2017" i="4" s="1"/>
  <c r="B2018" i="4" s="1"/>
  <c r="B2019" i="4" s="1"/>
  <c r="B2020" i="4" s="1"/>
  <c r="B2021" i="4" s="1"/>
  <c r="B2022" i="4" s="1"/>
  <c r="B2023" i="4" s="1"/>
  <c r="B2024" i="4" s="1"/>
  <c r="B2025" i="4" s="1"/>
  <c r="B2026" i="4" s="1"/>
  <c r="B2027" i="4" s="1"/>
  <c r="B2028" i="4" s="1"/>
  <c r="B2029" i="4" s="1"/>
  <c r="B2030" i="4" s="1"/>
  <c r="B2031" i="4" s="1"/>
  <c r="B2032" i="4" s="1"/>
  <c r="B2033" i="4" s="1"/>
  <c r="B2034" i="4" s="1"/>
  <c r="B2035" i="4" s="1"/>
  <c r="B2036" i="4" s="1"/>
  <c r="B2037" i="4" s="1"/>
  <c r="B2038" i="4" s="1"/>
  <c r="B2039" i="4" s="1"/>
  <c r="B2040" i="4" s="1"/>
  <c r="B2041" i="4" s="1"/>
  <c r="B2042" i="4" s="1"/>
  <c r="B2043" i="4" s="1"/>
  <c r="B2044" i="4" s="1"/>
  <c r="B2045" i="4" s="1"/>
  <c r="B2046" i="4" s="1"/>
  <c r="B2047" i="4" s="1"/>
  <c r="B2048" i="4" s="1"/>
  <c r="B2049" i="4" s="1"/>
  <c r="B2050" i="4" s="1"/>
  <c r="B2051" i="4" s="1"/>
  <c r="B2052" i="4" s="1"/>
  <c r="B2053" i="4" s="1"/>
  <c r="B2054" i="4" s="1"/>
  <c r="B2055" i="4" s="1"/>
  <c r="B2056" i="4" s="1"/>
  <c r="B2057" i="4" s="1"/>
  <c r="B2058" i="4" s="1"/>
  <c r="B2059" i="4" s="1"/>
  <c r="B2060" i="4" s="1"/>
  <c r="B2061" i="4" s="1"/>
  <c r="B2062" i="4" s="1"/>
  <c r="B2063" i="4" s="1"/>
  <c r="B2064" i="4" s="1"/>
  <c r="B2065" i="4" s="1"/>
  <c r="B2066" i="4" s="1"/>
  <c r="B2067" i="4" s="1"/>
  <c r="B2068" i="4" s="1"/>
  <c r="B2069" i="4" s="1"/>
  <c r="B2070" i="4" s="1"/>
  <c r="B2071" i="4" s="1"/>
  <c r="B2072" i="4" s="1"/>
  <c r="B2073" i="4" s="1"/>
  <c r="B2074" i="4" s="1"/>
  <c r="B2075" i="4" s="1"/>
  <c r="B2076" i="4" s="1"/>
  <c r="B2077" i="4" s="1"/>
  <c r="B2078" i="4" s="1"/>
  <c r="B2079" i="4" s="1"/>
  <c r="B2080" i="4" s="1"/>
  <c r="B2081" i="4" s="1"/>
  <c r="B2082" i="4" s="1"/>
  <c r="B2083" i="4" s="1"/>
  <c r="B2084" i="4" s="1"/>
  <c r="B2085" i="4" s="1"/>
  <c r="B2086" i="4" s="1"/>
  <c r="B2087" i="4" s="1"/>
  <c r="B2088" i="4" s="1"/>
  <c r="B2089" i="4" s="1"/>
  <c r="B2090" i="4" s="1"/>
  <c r="B2091" i="4" s="1"/>
  <c r="B2092" i="4" s="1"/>
  <c r="B2093" i="4" s="1"/>
  <c r="B2094" i="4" s="1"/>
  <c r="B2095" i="4" s="1"/>
  <c r="B2096" i="4" s="1"/>
  <c r="B2097" i="4" s="1"/>
  <c r="B2098" i="4" s="1"/>
  <c r="B2099" i="4" s="1"/>
  <c r="B2100" i="4" s="1"/>
  <c r="B2101" i="4" s="1"/>
  <c r="B2102" i="4" s="1"/>
  <c r="B2103" i="4" s="1"/>
  <c r="B2104" i="4" s="1"/>
  <c r="B2105" i="4" s="1"/>
  <c r="B2106" i="4" s="1"/>
  <c r="B2107" i="4" s="1"/>
  <c r="B2108" i="4" s="1"/>
  <c r="B2109" i="4" s="1"/>
  <c r="B2110" i="4" s="1"/>
  <c r="B2111" i="4" s="1"/>
  <c r="B2112" i="4" s="1"/>
  <c r="B2113" i="4" s="1"/>
  <c r="B2114" i="4" s="1"/>
  <c r="B2115" i="4" s="1"/>
  <c r="B2116" i="4" s="1"/>
  <c r="B2117" i="4" s="1"/>
  <c r="B2118" i="4" s="1"/>
  <c r="B2119" i="4" s="1"/>
  <c r="B2120" i="4" s="1"/>
  <c r="B2121" i="4" s="1"/>
  <c r="B2122" i="4" s="1"/>
  <c r="B2123" i="4" s="1"/>
  <c r="B2124" i="4" s="1"/>
  <c r="B2125" i="4" s="1"/>
  <c r="B2126" i="4" s="1"/>
  <c r="B2127" i="4" s="1"/>
  <c r="B2128" i="4" s="1"/>
  <c r="B2129" i="4" s="1"/>
  <c r="B2130" i="4" s="1"/>
  <c r="B2131" i="4" s="1"/>
  <c r="B2132" i="4" s="1"/>
  <c r="B2133" i="4" s="1"/>
  <c r="B2134" i="4" s="1"/>
  <c r="B2135" i="4" s="1"/>
  <c r="B2136" i="4" s="1"/>
  <c r="B2137" i="4" s="1"/>
  <c r="B2138" i="4" s="1"/>
  <c r="B2139" i="4" s="1"/>
  <c r="B2140" i="4" s="1"/>
  <c r="B2141" i="4" s="1"/>
  <c r="B2142" i="4" s="1"/>
  <c r="B2143" i="4" s="1"/>
  <c r="B2144" i="4" s="1"/>
  <c r="B2145" i="4" s="1"/>
  <c r="B2146" i="4" s="1"/>
  <c r="B2147" i="4" s="1"/>
  <c r="B2148" i="4" s="1"/>
  <c r="B2149" i="4" s="1"/>
  <c r="B2150" i="4" s="1"/>
  <c r="B2151" i="4" s="1"/>
  <c r="B2152" i="4" s="1"/>
  <c r="B2153" i="4" s="1"/>
  <c r="B2154" i="4" s="1"/>
  <c r="B2155" i="4" s="1"/>
  <c r="B2156" i="4" s="1"/>
  <c r="B2157" i="4" s="1"/>
  <c r="B2158" i="4" s="1"/>
  <c r="B2159" i="4" s="1"/>
  <c r="B2160" i="4" s="1"/>
  <c r="B2161" i="4" s="1"/>
  <c r="B2162" i="4" s="1"/>
  <c r="B2163" i="4" s="1"/>
  <c r="B2164" i="4" s="1"/>
  <c r="B2165" i="4" s="1"/>
  <c r="B2166" i="4" s="1"/>
  <c r="B2167" i="4" s="1"/>
  <c r="B2168" i="4" s="1"/>
  <c r="B2169" i="4" s="1"/>
  <c r="B2170" i="4" s="1"/>
  <c r="B2171" i="4" s="1"/>
  <c r="B2172" i="4" s="1"/>
  <c r="B2173" i="4" s="1"/>
  <c r="B2174" i="4" s="1"/>
  <c r="B2175" i="4" s="1"/>
  <c r="B2176" i="4" s="1"/>
  <c r="B2177" i="4" s="1"/>
  <c r="B2178" i="4" s="1"/>
  <c r="B2179" i="4" s="1"/>
  <c r="B2180" i="4" s="1"/>
  <c r="B2181" i="4" s="1"/>
  <c r="B2182" i="4" s="1"/>
  <c r="B2183" i="4" s="1"/>
  <c r="B2184" i="4" s="1"/>
  <c r="B2185" i="4" s="1"/>
  <c r="B2186" i="4" s="1"/>
  <c r="B2187" i="4" s="1"/>
  <c r="B2188" i="4" s="1"/>
  <c r="B2189" i="4" s="1"/>
  <c r="B2190" i="4" s="1"/>
  <c r="B2191" i="4" s="1"/>
  <c r="B2192" i="4" s="1"/>
  <c r="B2193" i="4" s="1"/>
  <c r="B2194" i="4" s="1"/>
  <c r="B2195" i="4" s="1"/>
  <c r="B2196" i="4" s="1"/>
  <c r="B2197" i="4" s="1"/>
  <c r="B2198" i="4" s="1"/>
  <c r="B2199" i="4" s="1"/>
  <c r="B2200" i="4" s="1"/>
  <c r="B2201" i="4" s="1"/>
  <c r="B2202" i="4" s="1"/>
  <c r="B2203" i="4" s="1"/>
  <c r="B2204" i="4" s="1"/>
  <c r="B2205" i="4" s="1"/>
  <c r="B2206" i="4" s="1"/>
  <c r="B2207" i="4" s="1"/>
  <c r="B2208" i="4" s="1"/>
  <c r="B2209" i="4" s="1"/>
  <c r="B2210" i="4" s="1"/>
  <c r="B2211" i="4" s="1"/>
  <c r="B2212" i="4" s="1"/>
  <c r="B2213" i="4" s="1"/>
  <c r="B2214" i="4" s="1"/>
  <c r="B2215" i="4" s="1"/>
  <c r="B2216" i="4" s="1"/>
  <c r="B2217" i="4" s="1"/>
  <c r="B2218" i="4" s="1"/>
  <c r="B2219" i="4" s="1"/>
  <c r="B2220" i="4" s="1"/>
  <c r="B2221" i="4" s="1"/>
  <c r="B2222" i="4" s="1"/>
  <c r="B2223" i="4" s="1"/>
  <c r="B2224" i="4" s="1"/>
  <c r="B2225" i="4" s="1"/>
  <c r="B2226" i="4" s="1"/>
  <c r="B2227" i="4" s="1"/>
  <c r="B2228" i="4" s="1"/>
  <c r="B2229" i="4" s="1"/>
  <c r="B2230" i="4" s="1"/>
  <c r="B2231" i="4" s="1"/>
  <c r="B2232" i="4" s="1"/>
  <c r="B2233" i="4" s="1"/>
  <c r="B2234" i="4" s="1"/>
  <c r="B2235" i="4" s="1"/>
  <c r="B2236" i="4" s="1"/>
  <c r="B2237" i="4" s="1"/>
  <c r="B2238" i="4" s="1"/>
  <c r="B2239" i="4" s="1"/>
  <c r="B2240" i="4" s="1"/>
  <c r="B2241" i="4" s="1"/>
  <c r="B2242" i="4" s="1"/>
  <c r="B2243" i="4" s="1"/>
  <c r="B2244" i="4" s="1"/>
  <c r="B2245" i="4" s="1"/>
  <c r="B2246" i="4" s="1"/>
  <c r="B2247" i="4" s="1"/>
  <c r="B2248" i="4" s="1"/>
  <c r="B2249" i="4" s="1"/>
  <c r="B2250" i="4" s="1"/>
  <c r="B2251" i="4" s="1"/>
  <c r="B2252" i="4" s="1"/>
  <c r="B2253" i="4" s="1"/>
  <c r="B2254" i="4" s="1"/>
  <c r="B2255" i="4" s="1"/>
  <c r="B2256" i="4" s="1"/>
  <c r="B2257" i="4" s="1"/>
  <c r="B2258" i="4" s="1"/>
  <c r="B2259" i="4" s="1"/>
  <c r="B2260" i="4" s="1"/>
  <c r="B2261" i="4" s="1"/>
  <c r="B2262" i="4" s="1"/>
  <c r="B2263" i="4" s="1"/>
  <c r="B2264" i="4" s="1"/>
  <c r="B2265" i="4" s="1"/>
  <c r="B2266" i="4" s="1"/>
  <c r="B2267" i="4" s="1"/>
  <c r="B2268" i="4" s="1"/>
  <c r="B2269" i="4" s="1"/>
  <c r="B2270" i="4" s="1"/>
  <c r="B2271" i="4" s="1"/>
  <c r="B2272" i="4" s="1"/>
  <c r="B2273" i="4" s="1"/>
  <c r="B2274" i="4" s="1"/>
  <c r="B2275" i="4" s="1"/>
  <c r="B2276" i="4" s="1"/>
  <c r="B2277" i="4" s="1"/>
  <c r="B2278" i="4" s="1"/>
  <c r="B2279" i="4" s="1"/>
  <c r="B2280" i="4" s="1"/>
  <c r="B2281" i="4" s="1"/>
  <c r="B2282" i="4" s="1"/>
  <c r="B2283" i="4" s="1"/>
  <c r="B2284" i="4" s="1"/>
  <c r="B2285" i="4" s="1"/>
  <c r="B2286" i="4" s="1"/>
  <c r="B2287" i="4" s="1"/>
  <c r="B2288" i="4" s="1"/>
  <c r="B2289" i="4" s="1"/>
  <c r="B2290" i="4" s="1"/>
  <c r="B2291" i="4" s="1"/>
  <c r="B2292" i="4" s="1"/>
  <c r="B2293" i="4" s="1"/>
  <c r="B2294" i="4" s="1"/>
  <c r="B2295" i="4" s="1"/>
  <c r="B2296" i="4" s="1"/>
  <c r="B2297" i="4" s="1"/>
  <c r="B2298" i="4" s="1"/>
  <c r="B2299" i="4" s="1"/>
  <c r="B2300" i="4" s="1"/>
  <c r="B2301" i="4" s="1"/>
  <c r="B2302" i="4" s="1"/>
  <c r="B2303" i="4" s="1"/>
  <c r="B2304" i="4" s="1"/>
  <c r="B2305" i="4" s="1"/>
  <c r="B2306" i="4" s="1"/>
  <c r="B2307" i="4" s="1"/>
  <c r="B2308" i="4" s="1"/>
  <c r="B2309" i="4" s="1"/>
  <c r="B2310" i="4" s="1"/>
  <c r="B2311" i="4" s="1"/>
  <c r="B2312" i="4" s="1"/>
  <c r="B2313" i="4" s="1"/>
  <c r="B2314" i="4" s="1"/>
  <c r="B2315" i="4" s="1"/>
  <c r="B2316" i="4" s="1"/>
  <c r="B2317" i="4" s="1"/>
  <c r="B2318" i="4" s="1"/>
  <c r="B2319" i="4" s="1"/>
  <c r="B2320" i="4" s="1"/>
  <c r="B2321" i="4" s="1"/>
  <c r="B2322" i="4" s="1"/>
  <c r="B2323" i="4" s="1"/>
  <c r="B2324" i="4" s="1"/>
  <c r="B2325" i="4" s="1"/>
  <c r="B2326" i="4" s="1"/>
  <c r="B2327" i="4" s="1"/>
  <c r="B2328" i="4" s="1"/>
  <c r="B2329" i="4" s="1"/>
  <c r="B2330" i="4" s="1"/>
  <c r="B2331" i="4" s="1"/>
  <c r="B2332" i="4" s="1"/>
  <c r="B2333" i="4" s="1"/>
  <c r="B2334" i="4" s="1"/>
  <c r="B2335" i="4" s="1"/>
  <c r="B2336" i="4" s="1"/>
  <c r="B2337" i="4" s="1"/>
  <c r="B2338" i="4" s="1"/>
  <c r="B2339" i="4" s="1"/>
  <c r="B2340" i="4" s="1"/>
  <c r="B2341" i="4" s="1"/>
  <c r="B2342" i="4" s="1"/>
  <c r="B2343" i="4" s="1"/>
  <c r="B2344" i="4" s="1"/>
  <c r="B2345" i="4" s="1"/>
  <c r="B2346" i="4" s="1"/>
  <c r="B2347" i="4" s="1"/>
  <c r="B2348" i="4" s="1"/>
  <c r="B2349" i="4" s="1"/>
  <c r="B2350" i="4" s="1"/>
  <c r="B2351" i="4" s="1"/>
  <c r="B2352" i="4" s="1"/>
  <c r="B2353" i="4" s="1"/>
  <c r="B2354" i="4" s="1"/>
  <c r="B2355" i="4" s="1"/>
  <c r="B2356" i="4" s="1"/>
  <c r="B2357" i="4" s="1"/>
  <c r="B2358" i="4" s="1"/>
  <c r="B2359" i="4" s="1"/>
  <c r="B2360" i="4" s="1"/>
  <c r="B2361" i="4" s="1"/>
  <c r="B2362" i="4" s="1"/>
  <c r="B2363" i="4" s="1"/>
  <c r="B2364" i="4" s="1"/>
  <c r="B2365" i="4" s="1"/>
  <c r="B2366" i="4" s="1"/>
  <c r="B2367" i="4" s="1"/>
  <c r="B2368" i="4" s="1"/>
  <c r="B2369" i="4" s="1"/>
  <c r="B2370" i="4" s="1"/>
  <c r="B2371" i="4" s="1"/>
  <c r="B2372" i="4" s="1"/>
  <c r="B2373" i="4" s="1"/>
  <c r="B2374" i="4" s="1"/>
  <c r="B2375" i="4" s="1"/>
  <c r="B2376" i="4" s="1"/>
  <c r="B2377" i="4" s="1"/>
  <c r="B2378" i="4" s="1"/>
  <c r="B2379" i="4" s="1"/>
  <c r="B2380" i="4" s="1"/>
  <c r="B2381" i="4" s="1"/>
  <c r="B2382" i="4" s="1"/>
  <c r="B2383" i="4" s="1"/>
  <c r="B2384" i="4" s="1"/>
  <c r="B2385" i="4" s="1"/>
  <c r="B2386" i="4" s="1"/>
  <c r="B2387" i="4" s="1"/>
  <c r="B2388" i="4" s="1"/>
  <c r="B2389" i="4" s="1"/>
  <c r="B2390" i="4" s="1"/>
  <c r="B2391" i="4" s="1"/>
  <c r="B2392" i="4" s="1"/>
  <c r="B2393" i="4" s="1"/>
  <c r="B2394" i="4" s="1"/>
  <c r="B2395" i="4" s="1"/>
  <c r="B2396" i="4" s="1"/>
  <c r="B2397" i="4" s="1"/>
  <c r="B2398" i="4" s="1"/>
  <c r="B2399" i="4" s="1"/>
  <c r="B2400" i="4" s="1"/>
  <c r="B2401" i="4" s="1"/>
  <c r="B2402" i="4" s="1"/>
  <c r="B2403" i="4" s="1"/>
  <c r="B2404" i="4" s="1"/>
  <c r="B2405" i="4" s="1"/>
  <c r="B2406" i="4" s="1"/>
  <c r="B2407" i="4" s="1"/>
  <c r="B2408" i="4" s="1"/>
  <c r="B2409" i="4" s="1"/>
  <c r="B2410" i="4" s="1"/>
  <c r="B2411" i="4" s="1"/>
  <c r="B2412" i="4" s="1"/>
  <c r="B2413" i="4" s="1"/>
  <c r="B2414" i="4" s="1"/>
  <c r="B2415" i="4" s="1"/>
  <c r="B2416" i="4" s="1"/>
  <c r="B2417" i="4" s="1"/>
  <c r="B2418" i="4" s="1"/>
  <c r="B2419" i="4" s="1"/>
  <c r="B2420" i="4" s="1"/>
  <c r="B2421" i="4" s="1"/>
  <c r="B2422" i="4" s="1"/>
  <c r="B2423" i="4" s="1"/>
  <c r="B2424" i="4" s="1"/>
  <c r="B2425" i="4" s="1"/>
  <c r="B2426" i="4" s="1"/>
  <c r="B2427" i="4" s="1"/>
  <c r="B2428" i="4" s="1"/>
  <c r="B2429" i="4" s="1"/>
  <c r="B2430" i="4" s="1"/>
  <c r="B2431" i="4" s="1"/>
  <c r="B2432" i="4" s="1"/>
  <c r="B2433" i="4" s="1"/>
  <c r="B2434" i="4" s="1"/>
  <c r="B2435" i="4" s="1"/>
  <c r="B2436" i="4" s="1"/>
  <c r="B2437" i="4" s="1"/>
  <c r="B2438" i="4" s="1"/>
  <c r="B2439" i="4" s="1"/>
  <c r="B2440" i="4" s="1"/>
  <c r="B2441" i="4" s="1"/>
  <c r="B2442" i="4" s="1"/>
  <c r="B2443" i="4" s="1"/>
  <c r="B2444" i="4" s="1"/>
  <c r="B2445" i="4" s="1"/>
  <c r="B2446" i="4" s="1"/>
  <c r="B2447" i="4" s="1"/>
  <c r="B2448" i="4" s="1"/>
  <c r="B2449" i="4" s="1"/>
  <c r="B2450" i="4" s="1"/>
  <c r="B2451" i="4" s="1"/>
  <c r="B2452" i="4" s="1"/>
  <c r="B2453" i="4" s="1"/>
  <c r="B2454" i="4" s="1"/>
  <c r="B2455" i="4" s="1"/>
  <c r="B2456" i="4" s="1"/>
  <c r="B2457" i="4" s="1"/>
  <c r="B2458" i="4" s="1"/>
  <c r="B2459" i="4" s="1"/>
  <c r="B2460" i="4" s="1"/>
  <c r="B2461" i="4" s="1"/>
  <c r="B2462" i="4" s="1"/>
  <c r="B2463" i="4" s="1"/>
  <c r="B2464" i="4" s="1"/>
  <c r="B2465" i="4" s="1"/>
  <c r="B2466" i="4" s="1"/>
  <c r="B2467" i="4" s="1"/>
  <c r="B2468" i="4" s="1"/>
  <c r="B2469" i="4" s="1"/>
  <c r="B2470" i="4" s="1"/>
  <c r="B2471" i="4" s="1"/>
  <c r="B2472" i="4" s="1"/>
  <c r="B2473" i="4" s="1"/>
  <c r="B2474" i="4" s="1"/>
  <c r="B2475" i="4" s="1"/>
  <c r="B2476" i="4" s="1"/>
  <c r="B2477" i="4" s="1"/>
  <c r="B2478" i="4" s="1"/>
  <c r="B2479" i="4" s="1"/>
  <c r="B2480" i="4" s="1"/>
  <c r="B2481" i="4" s="1"/>
  <c r="B2482" i="4" s="1"/>
  <c r="B2483" i="4" s="1"/>
  <c r="B2484" i="4" s="1"/>
  <c r="B2485" i="4" s="1"/>
  <c r="B2486" i="4" s="1"/>
  <c r="B2487" i="4" s="1"/>
  <c r="B2488" i="4" s="1"/>
  <c r="B2489" i="4" s="1"/>
  <c r="B2490" i="4" s="1"/>
  <c r="B2491" i="4" s="1"/>
  <c r="B2492" i="4" s="1"/>
  <c r="B2493" i="4" s="1"/>
  <c r="B2494" i="4" s="1"/>
  <c r="B2495" i="4" s="1"/>
  <c r="B2496" i="4" s="1"/>
  <c r="B2497" i="4" s="1"/>
  <c r="B2498" i="4" s="1"/>
  <c r="B2499" i="4" s="1"/>
  <c r="B2500" i="4" s="1"/>
  <c r="B2501" i="4" s="1"/>
  <c r="B2502" i="4" s="1"/>
  <c r="B2503" i="4" s="1"/>
  <c r="B2504" i="4" s="1"/>
  <c r="B2505" i="4" s="1"/>
  <c r="B2506" i="4" s="1"/>
  <c r="B2507" i="4" s="1"/>
  <c r="B2508" i="4" s="1"/>
  <c r="B2509" i="4" s="1"/>
  <c r="B2510" i="4" s="1"/>
  <c r="B2511" i="4" s="1"/>
  <c r="B2512" i="4" s="1"/>
  <c r="B2513" i="4" s="1"/>
  <c r="B2514" i="4" s="1"/>
  <c r="B2515" i="4" s="1"/>
  <c r="B2516" i="4" s="1"/>
  <c r="B2517" i="4" s="1"/>
  <c r="B2518" i="4" s="1"/>
  <c r="B2519" i="4" s="1"/>
  <c r="B2520" i="4" s="1"/>
  <c r="B2521" i="4" s="1"/>
  <c r="B2522" i="4" s="1"/>
  <c r="B2523" i="4" s="1"/>
  <c r="B2524" i="4" s="1"/>
  <c r="B2525" i="4" s="1"/>
  <c r="B2526" i="4" s="1"/>
  <c r="B2527" i="4" s="1"/>
  <c r="B2528" i="4" s="1"/>
  <c r="B2529" i="4" s="1"/>
  <c r="B2530" i="4" s="1"/>
  <c r="B2531" i="4" s="1"/>
  <c r="B2532" i="4" s="1"/>
  <c r="B2533" i="4" s="1"/>
  <c r="B2534" i="4" s="1"/>
  <c r="B2535" i="4" s="1"/>
  <c r="B2536" i="4" s="1"/>
  <c r="B2537" i="4" s="1"/>
  <c r="B2538" i="4" s="1"/>
  <c r="B2539" i="4" s="1"/>
  <c r="B2540" i="4" s="1"/>
  <c r="B2541" i="4" s="1"/>
  <c r="B2542" i="4" s="1"/>
  <c r="B2543" i="4" s="1"/>
  <c r="B2544" i="4" s="1"/>
  <c r="B2545" i="4" s="1"/>
  <c r="B2546" i="4" s="1"/>
  <c r="B2547" i="4" s="1"/>
  <c r="B2548" i="4" s="1"/>
  <c r="B2549" i="4" s="1"/>
  <c r="B2550" i="4" s="1"/>
  <c r="B2551" i="4" s="1"/>
  <c r="B2552" i="4" s="1"/>
  <c r="B2553" i="4" s="1"/>
  <c r="B2554" i="4" s="1"/>
  <c r="B2555" i="4" s="1"/>
  <c r="B2556" i="4" s="1"/>
  <c r="B2557" i="4" s="1"/>
  <c r="B2558" i="4" s="1"/>
  <c r="B2559" i="4" s="1"/>
  <c r="B2560" i="4" s="1"/>
  <c r="B2561" i="4" s="1"/>
  <c r="B2562" i="4" s="1"/>
  <c r="B2563" i="4" s="1"/>
  <c r="B2564" i="4" s="1"/>
  <c r="B2565" i="4" s="1"/>
  <c r="B2566" i="4" s="1"/>
  <c r="B2567" i="4" s="1"/>
  <c r="B2568" i="4" s="1"/>
  <c r="B2569" i="4" s="1"/>
  <c r="B2570" i="4" s="1"/>
  <c r="B2571" i="4" s="1"/>
  <c r="B2572" i="4" s="1"/>
  <c r="B2573" i="4" s="1"/>
  <c r="B2574" i="4" s="1"/>
  <c r="B2575" i="4" s="1"/>
  <c r="B2576" i="4" s="1"/>
  <c r="B2577" i="4" s="1"/>
  <c r="B2578" i="4" s="1"/>
  <c r="B2579" i="4" s="1"/>
  <c r="B2580" i="4" s="1"/>
  <c r="B2581" i="4" s="1"/>
  <c r="B2582" i="4" s="1"/>
  <c r="B2583" i="4" s="1"/>
  <c r="B2584" i="4" s="1"/>
  <c r="B2585" i="4" s="1"/>
  <c r="B2586" i="4" s="1"/>
  <c r="B2587" i="4" s="1"/>
  <c r="B2588" i="4" s="1"/>
  <c r="B2589" i="4" s="1"/>
  <c r="B2590" i="4" s="1"/>
  <c r="B2591" i="4" s="1"/>
  <c r="B2592" i="4" s="1"/>
  <c r="B2593" i="4" s="1"/>
  <c r="B2594" i="4" s="1"/>
  <c r="B2595" i="4" s="1"/>
  <c r="B2596" i="4" s="1"/>
  <c r="B2597" i="4" s="1"/>
  <c r="B2598" i="4" s="1"/>
  <c r="B2599" i="4" s="1"/>
  <c r="B2600" i="4" s="1"/>
  <c r="B2601" i="4" s="1"/>
  <c r="B2602" i="4" s="1"/>
  <c r="B2603" i="4" s="1"/>
  <c r="B2604" i="4" s="1"/>
  <c r="B2605" i="4" s="1"/>
  <c r="B2606" i="4" s="1"/>
  <c r="B2607" i="4" s="1"/>
  <c r="B2608" i="4" s="1"/>
  <c r="B2609" i="4" s="1"/>
  <c r="B2610" i="4" s="1"/>
  <c r="B2611" i="4" s="1"/>
  <c r="B2612" i="4" s="1"/>
  <c r="B2613" i="4" s="1"/>
  <c r="B2614" i="4" s="1"/>
  <c r="B2615" i="4" s="1"/>
  <c r="B2616" i="4" s="1"/>
  <c r="B2617" i="4" s="1"/>
  <c r="B2618" i="4" s="1"/>
  <c r="B2619" i="4" s="1"/>
  <c r="B2620" i="4" s="1"/>
  <c r="B2621" i="4" s="1"/>
  <c r="B2622" i="4" s="1"/>
  <c r="B2623" i="4" s="1"/>
  <c r="B2624" i="4" s="1"/>
  <c r="B2625" i="4" s="1"/>
  <c r="B2626" i="4" s="1"/>
  <c r="B2627" i="4" s="1"/>
  <c r="B2628" i="4" s="1"/>
  <c r="B2629" i="4" s="1"/>
  <c r="B2630" i="4" s="1"/>
  <c r="B2631" i="4" s="1"/>
  <c r="B2632" i="4" s="1"/>
  <c r="B2633" i="4" s="1"/>
  <c r="B2634" i="4" s="1"/>
  <c r="B2635" i="4" s="1"/>
  <c r="B2636" i="4" s="1"/>
  <c r="B2637" i="4" s="1"/>
  <c r="B2638" i="4" s="1"/>
  <c r="B2639" i="4" s="1"/>
  <c r="B2640" i="4" s="1"/>
  <c r="B2641" i="4" s="1"/>
  <c r="B2642" i="4" s="1"/>
  <c r="B2643" i="4" s="1"/>
  <c r="B2644" i="4" s="1"/>
  <c r="B2645" i="4" s="1"/>
  <c r="B2646" i="4" s="1"/>
  <c r="B2647" i="4" s="1"/>
  <c r="B2648" i="4" s="1"/>
  <c r="B2649" i="4" s="1"/>
  <c r="B2650" i="4" s="1"/>
  <c r="B2651" i="4" s="1"/>
  <c r="B2652" i="4" s="1"/>
  <c r="B2653" i="4" s="1"/>
  <c r="B2654" i="4" s="1"/>
  <c r="B2655" i="4" s="1"/>
  <c r="B2656" i="4" s="1"/>
  <c r="B2657" i="4" s="1"/>
  <c r="B2658" i="4" s="1"/>
  <c r="B2659" i="4" s="1"/>
  <c r="B2660" i="4" s="1"/>
  <c r="B2661" i="4" s="1"/>
  <c r="B2662" i="4" s="1"/>
  <c r="B2663" i="4" s="1"/>
  <c r="B2664" i="4" s="1"/>
  <c r="B2665" i="4" s="1"/>
  <c r="B2666" i="4" s="1"/>
  <c r="B2667" i="4" s="1"/>
  <c r="B2668" i="4" s="1"/>
  <c r="B2669" i="4" s="1"/>
  <c r="B2670" i="4" s="1"/>
  <c r="B2671" i="4" s="1"/>
  <c r="B2672" i="4" s="1"/>
  <c r="B2673" i="4" s="1"/>
  <c r="B2674" i="4" s="1"/>
  <c r="B2675" i="4" s="1"/>
  <c r="B2676" i="4" s="1"/>
  <c r="B2677" i="4" s="1"/>
  <c r="B2678" i="4" s="1"/>
  <c r="B2679" i="4" s="1"/>
  <c r="B2680" i="4" s="1"/>
  <c r="B2681" i="4" s="1"/>
  <c r="B2682" i="4" s="1"/>
  <c r="B2683" i="4" s="1"/>
  <c r="B2684" i="4" s="1"/>
  <c r="B2685" i="4" s="1"/>
  <c r="B2686" i="4" s="1"/>
  <c r="B2687" i="4" s="1"/>
  <c r="B2688" i="4" s="1"/>
  <c r="B2689" i="4" s="1"/>
  <c r="B2690" i="4" s="1"/>
  <c r="B2691" i="4" s="1"/>
  <c r="B2692" i="4" s="1"/>
  <c r="B2693" i="4" s="1"/>
  <c r="B2694" i="4" s="1"/>
  <c r="B2695" i="4" s="1"/>
  <c r="B2696" i="4" s="1"/>
  <c r="B2697" i="4" s="1"/>
  <c r="B2698" i="4" s="1"/>
  <c r="B2699" i="4" s="1"/>
  <c r="B2700" i="4" s="1"/>
  <c r="B2701" i="4" s="1"/>
  <c r="B2702" i="4" s="1"/>
  <c r="B2703" i="4" s="1"/>
  <c r="B2704" i="4" s="1"/>
  <c r="B2705" i="4" s="1"/>
  <c r="B2706" i="4" s="1"/>
  <c r="B2707" i="4" s="1"/>
  <c r="B2708" i="4" s="1"/>
  <c r="B2709" i="4" s="1"/>
  <c r="B2710" i="4" s="1"/>
  <c r="B2711" i="4" s="1"/>
  <c r="B2712" i="4" s="1"/>
  <c r="B2713" i="4" s="1"/>
  <c r="B2714" i="4" s="1"/>
  <c r="B2715" i="4" s="1"/>
  <c r="B2716" i="4" s="1"/>
  <c r="B2717" i="4" s="1"/>
  <c r="B2718" i="4" s="1"/>
  <c r="B2719" i="4" s="1"/>
  <c r="B2720" i="4" s="1"/>
  <c r="B2721" i="4" s="1"/>
  <c r="B2722" i="4" s="1"/>
  <c r="B2723" i="4" s="1"/>
  <c r="B2724" i="4" s="1"/>
  <c r="B2725" i="4" s="1"/>
  <c r="B2726" i="4" s="1"/>
  <c r="B2727" i="4" s="1"/>
  <c r="B2728" i="4" s="1"/>
  <c r="B2729" i="4" s="1"/>
  <c r="B2730" i="4" s="1"/>
  <c r="B2731" i="4" s="1"/>
  <c r="B2732" i="4" s="1"/>
  <c r="B2733" i="4" s="1"/>
  <c r="B2734" i="4" s="1"/>
  <c r="B2735" i="4" s="1"/>
  <c r="B2736" i="4" s="1"/>
  <c r="B2737" i="4" s="1"/>
  <c r="B2738" i="4" s="1"/>
  <c r="B2739" i="4" s="1"/>
  <c r="B2740" i="4" s="1"/>
  <c r="B2741" i="4" s="1"/>
  <c r="B2742" i="4" s="1"/>
  <c r="B2743" i="4" s="1"/>
  <c r="B2744" i="4" s="1"/>
  <c r="B2745" i="4" s="1"/>
  <c r="B2746" i="4" s="1"/>
  <c r="B2747" i="4" s="1"/>
  <c r="B2748" i="4" s="1"/>
  <c r="B2749" i="4" s="1"/>
  <c r="B2750" i="4" s="1"/>
  <c r="B2751" i="4" s="1"/>
  <c r="B2752" i="4" s="1"/>
  <c r="B2753" i="4" s="1"/>
  <c r="B2754" i="4" s="1"/>
  <c r="B2755" i="4" s="1"/>
  <c r="B2756" i="4" s="1"/>
  <c r="B2757" i="4" s="1"/>
  <c r="B2758" i="4" s="1"/>
  <c r="B2759" i="4" s="1"/>
  <c r="B2760" i="4" s="1"/>
  <c r="B2761" i="4" s="1"/>
  <c r="B2762" i="4" s="1"/>
  <c r="B2763" i="4" s="1"/>
  <c r="B2764" i="4" s="1"/>
  <c r="B2765" i="4" s="1"/>
  <c r="B2766" i="4" s="1"/>
  <c r="B2767" i="4" s="1"/>
  <c r="B2768" i="4" s="1"/>
  <c r="B2769" i="4" s="1"/>
  <c r="B2770" i="4" s="1"/>
  <c r="B2771" i="4" s="1"/>
  <c r="B2772" i="4" s="1"/>
  <c r="B2773" i="4" s="1"/>
  <c r="B2774" i="4" s="1"/>
  <c r="B2775" i="4" s="1"/>
  <c r="B2776" i="4" s="1"/>
  <c r="B2777" i="4" s="1"/>
  <c r="B2778" i="4" s="1"/>
  <c r="B2779" i="4" s="1"/>
  <c r="B2780" i="4" s="1"/>
  <c r="B2781" i="4" s="1"/>
  <c r="B2782" i="4" s="1"/>
  <c r="B2783" i="4" s="1"/>
  <c r="B2784" i="4" s="1"/>
  <c r="B2785" i="4" s="1"/>
  <c r="B2786" i="4" s="1"/>
  <c r="B2787" i="4" s="1"/>
  <c r="B2788" i="4" s="1"/>
  <c r="B2789" i="4" s="1"/>
  <c r="B2790" i="4" s="1"/>
  <c r="B2791" i="4" s="1"/>
  <c r="B2792" i="4" s="1"/>
  <c r="B2793" i="4" s="1"/>
  <c r="B2794" i="4" s="1"/>
  <c r="B2795" i="4" s="1"/>
  <c r="B2796" i="4" s="1"/>
  <c r="B2797" i="4" s="1"/>
  <c r="B2798" i="4" s="1"/>
  <c r="B2799" i="4" s="1"/>
  <c r="B2800" i="4" s="1"/>
  <c r="B2801" i="4" s="1"/>
  <c r="B2802" i="4" s="1"/>
  <c r="B2803" i="4" s="1"/>
  <c r="B2804" i="4" s="1"/>
  <c r="B2805" i="4" s="1"/>
  <c r="B2806" i="4" s="1"/>
  <c r="B2807" i="4" s="1"/>
  <c r="B2808" i="4" s="1"/>
  <c r="B2809" i="4" s="1"/>
  <c r="B2810" i="4" s="1"/>
  <c r="B2811" i="4" s="1"/>
  <c r="B2812" i="4" s="1"/>
  <c r="B2813" i="4" s="1"/>
  <c r="B2814" i="4" s="1"/>
  <c r="B2815" i="4" s="1"/>
  <c r="B2816" i="4" s="1"/>
  <c r="B2817" i="4" s="1"/>
  <c r="B2818" i="4" s="1"/>
  <c r="B2819" i="4" s="1"/>
  <c r="B2820" i="4" s="1"/>
  <c r="B2821" i="4" s="1"/>
  <c r="B2822" i="4" s="1"/>
  <c r="B2823" i="4" s="1"/>
  <c r="B2824" i="4" s="1"/>
  <c r="B2825" i="4" s="1"/>
  <c r="B2826" i="4" s="1"/>
  <c r="B2827" i="4" s="1"/>
  <c r="B2828" i="4" s="1"/>
  <c r="B2829" i="4" s="1"/>
  <c r="B2830" i="4" s="1"/>
  <c r="B2831" i="4" s="1"/>
  <c r="B2832" i="4" s="1"/>
  <c r="B2833" i="4" s="1"/>
  <c r="B2834" i="4" s="1"/>
  <c r="B2835" i="4" s="1"/>
  <c r="B2836" i="4" s="1"/>
  <c r="B2837" i="4" s="1"/>
  <c r="B2838" i="4" s="1"/>
  <c r="B2839" i="4" s="1"/>
  <c r="B2840" i="4" s="1"/>
  <c r="B2841" i="4" s="1"/>
  <c r="B2842" i="4" s="1"/>
  <c r="B2843" i="4" s="1"/>
  <c r="B2844" i="4" s="1"/>
  <c r="B2845" i="4" s="1"/>
  <c r="B2846" i="4" s="1"/>
  <c r="B2847" i="4" s="1"/>
  <c r="B2848" i="4" s="1"/>
  <c r="B2849" i="4" s="1"/>
  <c r="B2850" i="4" s="1"/>
  <c r="B2851" i="4" s="1"/>
  <c r="B2852" i="4" s="1"/>
  <c r="B2853" i="4" s="1"/>
  <c r="B2854" i="4" s="1"/>
  <c r="B2855" i="4" s="1"/>
  <c r="B2856" i="4" s="1"/>
  <c r="B2857" i="4" s="1"/>
  <c r="B2858" i="4" s="1"/>
  <c r="B2859" i="4" s="1"/>
  <c r="B2860" i="4" s="1"/>
  <c r="B2861" i="4" s="1"/>
  <c r="B2862" i="4" s="1"/>
  <c r="B2863" i="4" s="1"/>
  <c r="B2864" i="4" s="1"/>
  <c r="B2865" i="4" s="1"/>
  <c r="B2866" i="4" s="1"/>
  <c r="B2867" i="4" s="1"/>
  <c r="B2868" i="4" s="1"/>
  <c r="B2869" i="4" s="1"/>
  <c r="B2870" i="4" s="1"/>
  <c r="B2871" i="4" s="1"/>
  <c r="B2872" i="4" s="1"/>
  <c r="B2873" i="4" s="1"/>
  <c r="B2874" i="4" s="1"/>
  <c r="B2875" i="4" s="1"/>
  <c r="B2876" i="4" s="1"/>
  <c r="B2877" i="4" s="1"/>
  <c r="B2878" i="4" s="1"/>
  <c r="B2879" i="4" s="1"/>
  <c r="B2880" i="4" s="1"/>
  <c r="B2881" i="4" s="1"/>
  <c r="B2882" i="4" s="1"/>
  <c r="B2883" i="4" s="1"/>
  <c r="B2884" i="4" s="1"/>
  <c r="B2885" i="4" s="1"/>
  <c r="B2886" i="4" s="1"/>
  <c r="B2887" i="4" s="1"/>
  <c r="B2888" i="4" s="1"/>
  <c r="B2889" i="4" s="1"/>
  <c r="B2890" i="4" s="1"/>
  <c r="B2891" i="4" s="1"/>
  <c r="B2892" i="4" s="1"/>
  <c r="B2893" i="4" s="1"/>
  <c r="B2894" i="4" s="1"/>
  <c r="B2895" i="4" s="1"/>
  <c r="B2896" i="4" s="1"/>
  <c r="B2897" i="4" s="1"/>
  <c r="B2898" i="4" s="1"/>
  <c r="B2899" i="4" s="1"/>
  <c r="B2900" i="4" s="1"/>
  <c r="B2901" i="4" s="1"/>
  <c r="B2902" i="4" s="1"/>
  <c r="B2903" i="4" s="1"/>
  <c r="B2904" i="4" s="1"/>
  <c r="B2905" i="4" s="1"/>
  <c r="B2906" i="4" s="1"/>
  <c r="B2907" i="4" s="1"/>
  <c r="B2908" i="4" s="1"/>
  <c r="B2909" i="4" s="1"/>
  <c r="B2910" i="4" s="1"/>
  <c r="B2911" i="4" s="1"/>
  <c r="B2912" i="4" s="1"/>
  <c r="B2913" i="4" s="1"/>
  <c r="B2914" i="4" s="1"/>
  <c r="B2915" i="4" s="1"/>
  <c r="B2916" i="4" s="1"/>
  <c r="B2917" i="4" s="1"/>
  <c r="B2918" i="4" s="1"/>
  <c r="B2919" i="4" s="1"/>
  <c r="B2920" i="4" s="1"/>
  <c r="B2921" i="4" s="1"/>
  <c r="B2922" i="4" s="1"/>
  <c r="B2923" i="4" s="1"/>
  <c r="B2924" i="4" s="1"/>
  <c r="B2925" i="4" s="1"/>
  <c r="B2926" i="4" s="1"/>
  <c r="B2927" i="4" s="1"/>
  <c r="B2928" i="4" s="1"/>
  <c r="B2929" i="4" s="1"/>
  <c r="B2930" i="4" s="1"/>
  <c r="B2931" i="4" s="1"/>
  <c r="B2932" i="4" s="1"/>
  <c r="B2933" i="4" s="1"/>
  <c r="B2934" i="4" s="1"/>
  <c r="B2935" i="4" s="1"/>
  <c r="B2936" i="4" s="1"/>
  <c r="B2937" i="4" s="1"/>
  <c r="B2938" i="4" s="1"/>
  <c r="B2939" i="4" s="1"/>
  <c r="B2940" i="4" s="1"/>
  <c r="B2941" i="4" s="1"/>
  <c r="B2942" i="4" s="1"/>
  <c r="B2943" i="4" s="1"/>
  <c r="B2944" i="4" s="1"/>
  <c r="B2945" i="4" s="1"/>
  <c r="B2946" i="4" s="1"/>
  <c r="B2947" i="4" s="1"/>
  <c r="B2948" i="4" s="1"/>
  <c r="B2949" i="4" s="1"/>
  <c r="B2950" i="4" s="1"/>
  <c r="B2951" i="4" s="1"/>
  <c r="B2952" i="4" s="1"/>
  <c r="B2953" i="4" s="1"/>
  <c r="B2954" i="4" s="1"/>
  <c r="B2955" i="4" s="1"/>
  <c r="B2956" i="4" s="1"/>
  <c r="B2957" i="4" s="1"/>
  <c r="B2958" i="4" s="1"/>
  <c r="B2959" i="4" s="1"/>
  <c r="B2960" i="4" s="1"/>
  <c r="B2961" i="4" s="1"/>
  <c r="B2962" i="4" s="1"/>
  <c r="B2963" i="4" s="1"/>
  <c r="B2964" i="4" s="1"/>
  <c r="B2965" i="4" s="1"/>
  <c r="B2966" i="4" s="1"/>
  <c r="B2967" i="4" s="1"/>
  <c r="B2968" i="4" s="1"/>
  <c r="B2969" i="4" s="1"/>
  <c r="B2970" i="4" s="1"/>
  <c r="B2971" i="4" s="1"/>
  <c r="B2972" i="4" s="1"/>
  <c r="B2973" i="4" s="1"/>
  <c r="B2974" i="4" s="1"/>
  <c r="B2975" i="4" s="1"/>
  <c r="B2976" i="4" s="1"/>
  <c r="B2977" i="4" s="1"/>
  <c r="B2978" i="4" s="1"/>
  <c r="B2979" i="4" s="1"/>
  <c r="B2980" i="4" s="1"/>
  <c r="B2981" i="4" s="1"/>
  <c r="B2982" i="4" s="1"/>
  <c r="B2983" i="4" s="1"/>
  <c r="B2984" i="4" s="1"/>
  <c r="B2985" i="4" s="1"/>
  <c r="B2986" i="4" s="1"/>
  <c r="B2987" i="4" s="1"/>
  <c r="B2988" i="4" s="1"/>
  <c r="B2989" i="4" s="1"/>
  <c r="B2990" i="4" s="1"/>
  <c r="B2991" i="4" s="1"/>
  <c r="B2992" i="4" s="1"/>
  <c r="B2993" i="4" s="1"/>
  <c r="B2994" i="4" s="1"/>
  <c r="B2995" i="4" s="1"/>
  <c r="B2996" i="4" s="1"/>
  <c r="B2997" i="4" s="1"/>
  <c r="B2998" i="4" s="1"/>
  <c r="B2999" i="4" s="1"/>
  <c r="B3000" i="4" s="1"/>
  <c r="B3001" i="4" s="1"/>
  <c r="B3002" i="4" s="1"/>
  <c r="B3003" i="4" s="1"/>
  <c r="B3004" i="4" s="1"/>
  <c r="B3005" i="4" s="1"/>
  <c r="B3006" i="4" s="1"/>
  <c r="B3007" i="4" s="1"/>
  <c r="B3008" i="4" s="1"/>
  <c r="B3009" i="4" s="1"/>
  <c r="B3010" i="4" s="1"/>
  <c r="B3011" i="4" s="1"/>
  <c r="B3012" i="4" s="1"/>
  <c r="B3013" i="4" s="1"/>
  <c r="B3014" i="4" s="1"/>
  <c r="B3015" i="4" s="1"/>
  <c r="B3016" i="4" s="1"/>
  <c r="B3017" i="4" s="1"/>
  <c r="B3018" i="4" s="1"/>
  <c r="B3019" i="4" s="1"/>
  <c r="B3020" i="4" s="1"/>
  <c r="B3021" i="4" s="1"/>
  <c r="B3022" i="4" s="1"/>
  <c r="B3023" i="4" s="1"/>
  <c r="B3024" i="4" s="1"/>
  <c r="B3025" i="4" s="1"/>
  <c r="B3026" i="4" s="1"/>
  <c r="B3027" i="4" s="1"/>
  <c r="B3028" i="4" s="1"/>
  <c r="B3029" i="4" s="1"/>
  <c r="B3030" i="4" s="1"/>
  <c r="B3031" i="4" s="1"/>
  <c r="B3032" i="4" s="1"/>
  <c r="B3033" i="4" s="1"/>
  <c r="B3034" i="4" s="1"/>
  <c r="B3035" i="4" s="1"/>
  <c r="B3036" i="4" s="1"/>
  <c r="B3037" i="4" s="1"/>
  <c r="B3038" i="4" s="1"/>
  <c r="B3039" i="4" s="1"/>
  <c r="B3040" i="4" s="1"/>
  <c r="B3041" i="4" s="1"/>
  <c r="B3042" i="4" s="1"/>
  <c r="B3043" i="4" s="1"/>
  <c r="B3044" i="4" s="1"/>
  <c r="B3045" i="4" s="1"/>
  <c r="B3046" i="4" s="1"/>
  <c r="B3047" i="4" s="1"/>
  <c r="B3048" i="4" s="1"/>
  <c r="B3049" i="4" s="1"/>
  <c r="B3050" i="4" s="1"/>
  <c r="B3051" i="4" s="1"/>
  <c r="B3052" i="4" s="1"/>
  <c r="B3053" i="4" s="1"/>
  <c r="B3054" i="4" s="1"/>
  <c r="B3055" i="4" s="1"/>
  <c r="B3056" i="4" s="1"/>
  <c r="B3057" i="4" s="1"/>
  <c r="B3058" i="4" s="1"/>
  <c r="B3059" i="4" s="1"/>
  <c r="B3060" i="4" s="1"/>
  <c r="B3061" i="4" s="1"/>
  <c r="B3062" i="4" s="1"/>
  <c r="B3063" i="4" s="1"/>
  <c r="B3064" i="4" s="1"/>
  <c r="B3065" i="4" s="1"/>
  <c r="B3066" i="4" s="1"/>
  <c r="B3067" i="4" s="1"/>
  <c r="B3068" i="4" s="1"/>
  <c r="B3069" i="4" s="1"/>
  <c r="B3070" i="4" s="1"/>
  <c r="B3071" i="4" s="1"/>
  <c r="B3072" i="4" s="1"/>
  <c r="B3073" i="4" s="1"/>
  <c r="B3074" i="4" s="1"/>
  <c r="B3075" i="4" s="1"/>
  <c r="B3076" i="4" s="1"/>
  <c r="B3077" i="4" s="1"/>
  <c r="B3078" i="4" s="1"/>
  <c r="B3079" i="4" s="1"/>
  <c r="B3080" i="4" s="1"/>
  <c r="B3081" i="4" s="1"/>
  <c r="B3082" i="4" s="1"/>
  <c r="B3083" i="4" s="1"/>
  <c r="B3084" i="4" s="1"/>
  <c r="B3085" i="4" s="1"/>
  <c r="B3086" i="4" s="1"/>
  <c r="B3087" i="4" s="1"/>
  <c r="B3088" i="4" s="1"/>
  <c r="B3089" i="4" s="1"/>
  <c r="B3090" i="4" s="1"/>
  <c r="B3091" i="4" s="1"/>
  <c r="B3092" i="4" s="1"/>
  <c r="B3093" i="4" s="1"/>
  <c r="B3094" i="4" s="1"/>
  <c r="B3095" i="4" s="1"/>
  <c r="B3096" i="4" s="1"/>
  <c r="B3097" i="4" s="1"/>
  <c r="B3098" i="4" s="1"/>
  <c r="B3099" i="4" s="1"/>
  <c r="B3100" i="4" s="1"/>
  <c r="B3101" i="4" s="1"/>
  <c r="B3102" i="4" s="1"/>
  <c r="B3103" i="4" s="1"/>
  <c r="B3104" i="4" s="1"/>
  <c r="B3105" i="4" s="1"/>
  <c r="B3106" i="4" s="1"/>
  <c r="B3107" i="4" s="1"/>
  <c r="B3108" i="4" s="1"/>
  <c r="B3109" i="4" s="1"/>
  <c r="B3110" i="4" s="1"/>
  <c r="B3111" i="4" s="1"/>
  <c r="B3112" i="4" s="1"/>
  <c r="B3113" i="4" s="1"/>
  <c r="B3114" i="4" s="1"/>
  <c r="B3115" i="4" s="1"/>
  <c r="B3116" i="4" s="1"/>
  <c r="B3117" i="4" s="1"/>
  <c r="B3118" i="4" s="1"/>
  <c r="B3119" i="4" s="1"/>
  <c r="B3120" i="4" s="1"/>
  <c r="B3121" i="4" s="1"/>
  <c r="B3122" i="4" s="1"/>
  <c r="B3123" i="4" s="1"/>
  <c r="B3124" i="4" s="1"/>
  <c r="B3125" i="4" s="1"/>
  <c r="B3126" i="4" s="1"/>
  <c r="B3127" i="4" s="1"/>
  <c r="B3128" i="4" s="1"/>
  <c r="B3129" i="4" s="1"/>
  <c r="B3130" i="4" s="1"/>
  <c r="B3131" i="4" s="1"/>
  <c r="B3132" i="4" s="1"/>
  <c r="B3133" i="4" s="1"/>
  <c r="B3134" i="4" s="1"/>
  <c r="B3135" i="4" s="1"/>
  <c r="B3136" i="4" s="1"/>
  <c r="B3137" i="4" s="1"/>
  <c r="B3138" i="4" s="1"/>
  <c r="B3139" i="4" s="1"/>
  <c r="B3140" i="4" s="1"/>
  <c r="B3141" i="4" s="1"/>
  <c r="B3142" i="4" s="1"/>
  <c r="B3143" i="4" s="1"/>
  <c r="B3144" i="4" s="1"/>
  <c r="B3145" i="4" s="1"/>
  <c r="B3146" i="4" s="1"/>
  <c r="B3147" i="4" s="1"/>
  <c r="B3148" i="4" s="1"/>
  <c r="B3149" i="4" s="1"/>
  <c r="B3150" i="4" s="1"/>
  <c r="B3151" i="4" s="1"/>
  <c r="B3152" i="4" s="1"/>
  <c r="B3153" i="4" s="1"/>
  <c r="B3154" i="4" s="1"/>
  <c r="B3155" i="4" s="1"/>
  <c r="B3156" i="4" s="1"/>
  <c r="B3157" i="4" s="1"/>
  <c r="B3158" i="4" s="1"/>
  <c r="B3159" i="4" s="1"/>
  <c r="B3160" i="4" s="1"/>
  <c r="B3161" i="4" s="1"/>
  <c r="B3162" i="4" s="1"/>
  <c r="B3163" i="4" s="1"/>
  <c r="B3164" i="4" s="1"/>
  <c r="B3165" i="4" s="1"/>
  <c r="B3166" i="4" s="1"/>
  <c r="B3167" i="4" s="1"/>
  <c r="B3168" i="4" s="1"/>
  <c r="B3169" i="4" s="1"/>
  <c r="B3170" i="4" s="1"/>
  <c r="B3171" i="4" s="1"/>
  <c r="B3172" i="4" s="1"/>
  <c r="B3173" i="4" s="1"/>
  <c r="B3174" i="4" s="1"/>
  <c r="B3175" i="4" s="1"/>
  <c r="B3176" i="4" s="1"/>
  <c r="B3177" i="4" s="1"/>
  <c r="B3178" i="4" s="1"/>
  <c r="B3179" i="4" s="1"/>
  <c r="B3180" i="4" s="1"/>
  <c r="B3181" i="4" s="1"/>
  <c r="B3182" i="4" s="1"/>
  <c r="B3183" i="4" s="1"/>
  <c r="B3184" i="4" s="1"/>
  <c r="B3185" i="4" s="1"/>
  <c r="B3186" i="4" s="1"/>
  <c r="B3187" i="4" s="1"/>
  <c r="B3188" i="4" s="1"/>
  <c r="B3189" i="4" s="1"/>
  <c r="B3190" i="4" s="1"/>
  <c r="B3191" i="4" s="1"/>
  <c r="B3192" i="4" s="1"/>
  <c r="B3193" i="4" s="1"/>
  <c r="B3194" i="4" s="1"/>
  <c r="B3195" i="4" s="1"/>
  <c r="B3196" i="4" s="1"/>
  <c r="B3197" i="4" s="1"/>
  <c r="B3198" i="4" s="1"/>
  <c r="B3199" i="4" s="1"/>
  <c r="B3200" i="4" s="1"/>
  <c r="B3201" i="4" s="1"/>
  <c r="B3202" i="4" s="1"/>
  <c r="B3203" i="4" s="1"/>
  <c r="B3204" i="4" s="1"/>
  <c r="B3205" i="4" s="1"/>
  <c r="B3206" i="4" s="1"/>
  <c r="B3207" i="4" s="1"/>
  <c r="B3208" i="4" s="1"/>
  <c r="B3209" i="4" s="1"/>
  <c r="B3210" i="4" s="1"/>
  <c r="B3211" i="4" s="1"/>
  <c r="B3212" i="4" s="1"/>
  <c r="B3213" i="4" s="1"/>
  <c r="B3214" i="4" s="1"/>
  <c r="B3215" i="4" s="1"/>
  <c r="B3216" i="4" s="1"/>
  <c r="B3217" i="4" s="1"/>
  <c r="B3218" i="4" s="1"/>
  <c r="B3219" i="4" s="1"/>
  <c r="B3220" i="4" s="1"/>
  <c r="B3221" i="4" s="1"/>
  <c r="B3222" i="4" s="1"/>
  <c r="B3223" i="4" s="1"/>
  <c r="B3224" i="4" s="1"/>
  <c r="B3225" i="4" s="1"/>
  <c r="B3226" i="4" s="1"/>
  <c r="B3227" i="4" s="1"/>
  <c r="B3228" i="4" s="1"/>
  <c r="B3229" i="4" s="1"/>
  <c r="B3230" i="4" s="1"/>
  <c r="B3231" i="4" s="1"/>
  <c r="B3232" i="4" s="1"/>
  <c r="B3233" i="4" s="1"/>
  <c r="B3234" i="4" s="1"/>
  <c r="B3235" i="4" s="1"/>
  <c r="B3236" i="4" s="1"/>
  <c r="B3237" i="4" s="1"/>
  <c r="B3238" i="4" s="1"/>
  <c r="B3239" i="4" s="1"/>
  <c r="B3240" i="4" s="1"/>
  <c r="B3241" i="4" s="1"/>
  <c r="B3242" i="4" s="1"/>
  <c r="B3243" i="4" s="1"/>
  <c r="B3244" i="4" s="1"/>
  <c r="B3245" i="4" s="1"/>
  <c r="B3246" i="4" s="1"/>
  <c r="B3247" i="4" s="1"/>
  <c r="B3248" i="4" s="1"/>
  <c r="B3249" i="4" s="1"/>
  <c r="B3250" i="4" s="1"/>
  <c r="B3251" i="4" s="1"/>
  <c r="B3252" i="4" s="1"/>
  <c r="B3253" i="4" s="1"/>
  <c r="B3254" i="4" s="1"/>
  <c r="B3255" i="4" s="1"/>
  <c r="B3256" i="4" s="1"/>
  <c r="B3257" i="4" s="1"/>
  <c r="B3258" i="4" s="1"/>
  <c r="B3259" i="4" s="1"/>
  <c r="B3260" i="4" s="1"/>
  <c r="B3261" i="4" s="1"/>
  <c r="B3262" i="4" s="1"/>
  <c r="B3263" i="4" s="1"/>
  <c r="B3264" i="4" s="1"/>
  <c r="B3265" i="4" s="1"/>
  <c r="B3266" i="4" s="1"/>
  <c r="B3267" i="4" s="1"/>
  <c r="B3268" i="4" s="1"/>
  <c r="B3269" i="4" s="1"/>
  <c r="B3270" i="4" s="1"/>
  <c r="B3271" i="4" s="1"/>
  <c r="B3272" i="4" s="1"/>
  <c r="B3273" i="4" s="1"/>
  <c r="B3274" i="4" s="1"/>
  <c r="B3275" i="4" s="1"/>
  <c r="B3276" i="4" s="1"/>
  <c r="B3277" i="4" s="1"/>
  <c r="B3278" i="4" s="1"/>
  <c r="B3279" i="4" s="1"/>
  <c r="B3280" i="4" s="1"/>
  <c r="B3281" i="4" s="1"/>
  <c r="B3282" i="4" s="1"/>
  <c r="B3283" i="4" s="1"/>
  <c r="B3284" i="4" s="1"/>
  <c r="B3285" i="4" s="1"/>
  <c r="B3286" i="4" s="1"/>
  <c r="B3287" i="4" s="1"/>
  <c r="B3288" i="4" s="1"/>
  <c r="B3289" i="4" s="1"/>
  <c r="B3290" i="4" s="1"/>
  <c r="B3291" i="4" s="1"/>
  <c r="B3292" i="4" s="1"/>
  <c r="B3293" i="4" s="1"/>
  <c r="B3294" i="4" s="1"/>
  <c r="B3295" i="4" s="1"/>
  <c r="B3296" i="4" s="1"/>
  <c r="B3297" i="4" s="1"/>
  <c r="B3298" i="4" s="1"/>
  <c r="B3299" i="4" s="1"/>
  <c r="B3300" i="4" s="1"/>
  <c r="B3301" i="4" s="1"/>
  <c r="B3302" i="4" s="1"/>
  <c r="B3303" i="4" s="1"/>
  <c r="B3304" i="4" s="1"/>
  <c r="B3305" i="4" s="1"/>
  <c r="B3306" i="4" s="1"/>
  <c r="B3307" i="4" s="1"/>
  <c r="B3308" i="4" s="1"/>
  <c r="B3309" i="4" s="1"/>
  <c r="B3310" i="4" s="1"/>
  <c r="B3311" i="4" s="1"/>
  <c r="B3312" i="4" s="1"/>
  <c r="B3313" i="4" s="1"/>
  <c r="B3314" i="4" s="1"/>
  <c r="B3315" i="4" s="1"/>
  <c r="B3316" i="4" s="1"/>
  <c r="B3317" i="4" s="1"/>
  <c r="B3318" i="4" s="1"/>
  <c r="B3319" i="4" s="1"/>
  <c r="B3320" i="4" s="1"/>
  <c r="B3321" i="4" s="1"/>
  <c r="B3322" i="4" s="1"/>
  <c r="B3323" i="4" s="1"/>
  <c r="B3324" i="4" s="1"/>
  <c r="B3325" i="4" s="1"/>
  <c r="B3326" i="4" s="1"/>
  <c r="B3327" i="4" s="1"/>
  <c r="B3328" i="4" s="1"/>
  <c r="B3329" i="4" s="1"/>
  <c r="B3330" i="4" s="1"/>
  <c r="B3331" i="4" s="1"/>
  <c r="B3332" i="4" s="1"/>
  <c r="B3333" i="4" s="1"/>
  <c r="B3334" i="4" s="1"/>
  <c r="B3335" i="4" s="1"/>
  <c r="B3336" i="4" s="1"/>
  <c r="B3337" i="4" s="1"/>
  <c r="B3338" i="4" s="1"/>
  <c r="B3339" i="4" s="1"/>
  <c r="B3340" i="4" s="1"/>
  <c r="B3341" i="4" s="1"/>
  <c r="B3342" i="4" s="1"/>
  <c r="B3343" i="4" s="1"/>
  <c r="B3344" i="4" s="1"/>
  <c r="B3345" i="4" s="1"/>
  <c r="B3346" i="4" s="1"/>
  <c r="B3347" i="4" s="1"/>
  <c r="B3348" i="4" s="1"/>
  <c r="B3349" i="4" s="1"/>
  <c r="B3350" i="4" s="1"/>
  <c r="B3351" i="4" s="1"/>
  <c r="B3352" i="4" s="1"/>
  <c r="B3353" i="4" s="1"/>
  <c r="B3354" i="4" s="1"/>
  <c r="B3355" i="4" s="1"/>
  <c r="B3356" i="4" s="1"/>
  <c r="B3357" i="4" s="1"/>
  <c r="B3358" i="4" s="1"/>
  <c r="B3359" i="4" s="1"/>
  <c r="B3360" i="4" s="1"/>
  <c r="B3361" i="4" s="1"/>
  <c r="B3362" i="4" s="1"/>
  <c r="B3363" i="4" s="1"/>
  <c r="B3364" i="4" s="1"/>
  <c r="B3365" i="4" s="1"/>
  <c r="B3366" i="4" s="1"/>
  <c r="B3367" i="4" s="1"/>
  <c r="B3368" i="4" s="1"/>
  <c r="B3369" i="4" s="1"/>
  <c r="B3370" i="4" s="1"/>
  <c r="B3371" i="4" s="1"/>
  <c r="B3372" i="4" s="1"/>
  <c r="B3373" i="4" s="1"/>
  <c r="B3374" i="4" s="1"/>
  <c r="B3375" i="4" s="1"/>
  <c r="B3376" i="4" s="1"/>
  <c r="B3377" i="4" s="1"/>
  <c r="B3378" i="4" s="1"/>
  <c r="B3379" i="4" s="1"/>
  <c r="B3380" i="4" s="1"/>
  <c r="B3381" i="4" s="1"/>
  <c r="B3382" i="4" s="1"/>
  <c r="B3383" i="4" s="1"/>
  <c r="B3384" i="4" s="1"/>
  <c r="B3385" i="4" s="1"/>
  <c r="B3386" i="4" s="1"/>
  <c r="B3387" i="4" s="1"/>
  <c r="B3388" i="4" s="1"/>
  <c r="B3389" i="4" s="1"/>
  <c r="B3390" i="4" s="1"/>
  <c r="B3391" i="4" s="1"/>
  <c r="B3392" i="4" s="1"/>
  <c r="B3393" i="4" s="1"/>
  <c r="B3394" i="4" s="1"/>
  <c r="B3395" i="4" s="1"/>
  <c r="B3396" i="4" s="1"/>
  <c r="B3397" i="4" s="1"/>
  <c r="B3398" i="4" s="1"/>
  <c r="B3399" i="4" s="1"/>
  <c r="B3400" i="4" s="1"/>
  <c r="B3401" i="4" s="1"/>
  <c r="B3402" i="4" s="1"/>
  <c r="B3403" i="4" s="1"/>
  <c r="B3404" i="4" s="1"/>
  <c r="B3405" i="4" s="1"/>
  <c r="B3406" i="4" s="1"/>
  <c r="B3407" i="4" s="1"/>
  <c r="B3408" i="4" s="1"/>
  <c r="B3409" i="4" s="1"/>
  <c r="B3410" i="4" s="1"/>
  <c r="B3411" i="4" s="1"/>
  <c r="B3412" i="4" s="1"/>
  <c r="B3413" i="4" s="1"/>
  <c r="B3414" i="4" s="1"/>
  <c r="B3415" i="4" s="1"/>
  <c r="B3416" i="4" s="1"/>
  <c r="B3417" i="4" s="1"/>
  <c r="B3418" i="4" s="1"/>
  <c r="B3419" i="4" s="1"/>
  <c r="B3420" i="4" s="1"/>
  <c r="B3421" i="4" s="1"/>
  <c r="B3422" i="4" s="1"/>
  <c r="B3423" i="4" s="1"/>
  <c r="B3424" i="4" s="1"/>
  <c r="B3425" i="4" s="1"/>
  <c r="B3426" i="4" s="1"/>
  <c r="B3427" i="4" s="1"/>
  <c r="B3428" i="4" s="1"/>
  <c r="B3429" i="4" s="1"/>
  <c r="B3430" i="4" s="1"/>
  <c r="B3431" i="4" s="1"/>
  <c r="B3432" i="4" s="1"/>
  <c r="B3433" i="4" s="1"/>
  <c r="B3434" i="4" s="1"/>
  <c r="B3435" i="4" s="1"/>
  <c r="B3436" i="4" s="1"/>
  <c r="B3437" i="4" s="1"/>
  <c r="B3438" i="4" s="1"/>
  <c r="B3439" i="4" s="1"/>
  <c r="B3440" i="4" s="1"/>
  <c r="B3441" i="4" s="1"/>
  <c r="B3442" i="4" s="1"/>
  <c r="B3443" i="4" s="1"/>
  <c r="B3444" i="4" s="1"/>
  <c r="B3445" i="4" s="1"/>
  <c r="B3446" i="4" s="1"/>
  <c r="B3447" i="4" s="1"/>
  <c r="B3448" i="4" s="1"/>
  <c r="B3449" i="4" s="1"/>
  <c r="B3450" i="4" s="1"/>
  <c r="B3451" i="4" s="1"/>
  <c r="B3452" i="4" s="1"/>
  <c r="B3453" i="4" s="1"/>
  <c r="B3454" i="4" s="1"/>
  <c r="B3455" i="4" s="1"/>
  <c r="B3456" i="4" s="1"/>
  <c r="B3457" i="4" s="1"/>
  <c r="B3458" i="4" s="1"/>
  <c r="B3459" i="4" s="1"/>
  <c r="B3460" i="4" s="1"/>
  <c r="B3461" i="4" s="1"/>
  <c r="B3462" i="4" s="1"/>
  <c r="B3463" i="4" s="1"/>
  <c r="B3464" i="4" s="1"/>
  <c r="B3465" i="4" s="1"/>
  <c r="B3466" i="4" s="1"/>
  <c r="B3467" i="4" s="1"/>
  <c r="B3468" i="4" s="1"/>
  <c r="B3469" i="4" s="1"/>
  <c r="B3470" i="4" s="1"/>
  <c r="B3471" i="4" s="1"/>
  <c r="B3472" i="4" s="1"/>
  <c r="B3473" i="4" s="1"/>
  <c r="B3474" i="4" s="1"/>
  <c r="B3475" i="4" s="1"/>
  <c r="B3476" i="4" s="1"/>
  <c r="B3477" i="4" s="1"/>
  <c r="B3478" i="4" s="1"/>
  <c r="B3479" i="4" s="1"/>
  <c r="B3480" i="4" s="1"/>
  <c r="B3481" i="4" s="1"/>
  <c r="B3482" i="4" s="1"/>
  <c r="B3483" i="4" s="1"/>
  <c r="B3484" i="4" s="1"/>
  <c r="B3485" i="4" s="1"/>
  <c r="B3486" i="4" s="1"/>
  <c r="B3487" i="4" s="1"/>
  <c r="B3488" i="4" s="1"/>
  <c r="B3489" i="4" s="1"/>
  <c r="B3490" i="4" s="1"/>
  <c r="B3491" i="4" s="1"/>
  <c r="B3492" i="4" s="1"/>
  <c r="B3493" i="4" s="1"/>
  <c r="B3494" i="4" s="1"/>
  <c r="B3495" i="4" s="1"/>
  <c r="B3496" i="4" s="1"/>
  <c r="B3497" i="4" s="1"/>
  <c r="B3498" i="4" s="1"/>
  <c r="B3499" i="4" s="1"/>
  <c r="B3500" i="4" s="1"/>
  <c r="B3501" i="4" s="1"/>
  <c r="B3502" i="4" s="1"/>
  <c r="B3503" i="4" s="1"/>
  <c r="B3504" i="4" s="1"/>
  <c r="B3505" i="4" s="1"/>
  <c r="B3506" i="4" s="1"/>
  <c r="B3507" i="4" s="1"/>
  <c r="B3508" i="4" s="1"/>
  <c r="B3509" i="4" s="1"/>
  <c r="B3510" i="4" s="1"/>
  <c r="B3511" i="4" s="1"/>
  <c r="B3512" i="4" s="1"/>
  <c r="B3513" i="4" s="1"/>
  <c r="B3514" i="4" s="1"/>
  <c r="B3515" i="4" s="1"/>
  <c r="B3516" i="4" s="1"/>
  <c r="B3517" i="4" s="1"/>
  <c r="B3518" i="4" s="1"/>
  <c r="B3519" i="4" s="1"/>
  <c r="B3520" i="4" s="1"/>
  <c r="B3521" i="4" s="1"/>
  <c r="B3522" i="4" s="1"/>
  <c r="B3523" i="4" s="1"/>
  <c r="B3524" i="4" s="1"/>
  <c r="B3525" i="4" s="1"/>
  <c r="B3526" i="4" s="1"/>
  <c r="B3527" i="4" s="1"/>
  <c r="B3528" i="4" s="1"/>
  <c r="B3529" i="4" s="1"/>
  <c r="B3530" i="4" s="1"/>
  <c r="B3531" i="4" s="1"/>
  <c r="B3532" i="4" s="1"/>
  <c r="B3533" i="4" s="1"/>
  <c r="B3534" i="4" s="1"/>
  <c r="B3535" i="4" s="1"/>
  <c r="B3536" i="4" s="1"/>
  <c r="B3537" i="4" s="1"/>
  <c r="B3538" i="4" s="1"/>
  <c r="B3539" i="4" s="1"/>
  <c r="B3540" i="4" s="1"/>
  <c r="B3541" i="4" s="1"/>
  <c r="B3542" i="4" s="1"/>
  <c r="B3543" i="4" s="1"/>
  <c r="B3544" i="4" s="1"/>
  <c r="B3545" i="4" s="1"/>
  <c r="B3546" i="4" s="1"/>
  <c r="B3547" i="4" s="1"/>
  <c r="B3548" i="4" s="1"/>
  <c r="B3549" i="4" s="1"/>
  <c r="B3550" i="4" s="1"/>
  <c r="B3551" i="4" s="1"/>
  <c r="B3552" i="4" s="1"/>
  <c r="B3553" i="4" s="1"/>
  <c r="B3554" i="4" s="1"/>
  <c r="B3555" i="4" s="1"/>
  <c r="B3556" i="4" s="1"/>
  <c r="B3557" i="4" s="1"/>
  <c r="B3558" i="4" s="1"/>
  <c r="B3559" i="4" s="1"/>
  <c r="B3560" i="4" s="1"/>
  <c r="B3561" i="4" s="1"/>
  <c r="B3562" i="4" s="1"/>
  <c r="B3563" i="4" s="1"/>
  <c r="B3564" i="4" s="1"/>
  <c r="B3565" i="4" s="1"/>
  <c r="B3566" i="4" s="1"/>
  <c r="B3567" i="4" s="1"/>
  <c r="B3568" i="4" s="1"/>
  <c r="B3569" i="4" s="1"/>
  <c r="B3570" i="4" s="1"/>
  <c r="B3571" i="4" s="1"/>
  <c r="B3572" i="4" s="1"/>
  <c r="B3573" i="4" s="1"/>
  <c r="B3574" i="4" s="1"/>
  <c r="B3575" i="4" s="1"/>
  <c r="B3576" i="4" s="1"/>
  <c r="B3577" i="4" s="1"/>
  <c r="B3578" i="4" s="1"/>
  <c r="B3579" i="4" s="1"/>
  <c r="B3580" i="4" s="1"/>
  <c r="B3581" i="4" s="1"/>
  <c r="B3582" i="4" s="1"/>
  <c r="B3583" i="4" s="1"/>
  <c r="B3584" i="4" s="1"/>
  <c r="B3585" i="4" s="1"/>
  <c r="B3586" i="4" s="1"/>
  <c r="B3587" i="4" s="1"/>
  <c r="B3588" i="4" s="1"/>
  <c r="B3589" i="4" s="1"/>
  <c r="B3590" i="4" s="1"/>
  <c r="B3591" i="4" s="1"/>
  <c r="B3592" i="4" s="1"/>
  <c r="B3593" i="4" s="1"/>
  <c r="B3594" i="4" s="1"/>
  <c r="B3595" i="4" s="1"/>
  <c r="B3596" i="4" s="1"/>
  <c r="B3597" i="4" s="1"/>
  <c r="B3598" i="4" s="1"/>
  <c r="B3599" i="4" s="1"/>
  <c r="B3600" i="4" s="1"/>
  <c r="B3601" i="4" s="1"/>
  <c r="B3602" i="4" s="1"/>
  <c r="B3603" i="4" s="1"/>
  <c r="B3604" i="4" s="1"/>
  <c r="B3605" i="4" s="1"/>
  <c r="B3606" i="4" s="1"/>
  <c r="B3607" i="4" s="1"/>
  <c r="B3608" i="4" s="1"/>
  <c r="B3609" i="4" s="1"/>
  <c r="B3610" i="4" s="1"/>
  <c r="B3611" i="4" s="1"/>
  <c r="B3612" i="4" s="1"/>
  <c r="B3613" i="4" s="1"/>
  <c r="B3614" i="4" s="1"/>
  <c r="B3615" i="4" s="1"/>
  <c r="B3616" i="4" s="1"/>
  <c r="B3617" i="4" s="1"/>
  <c r="B3618" i="4" s="1"/>
  <c r="B3619" i="4" s="1"/>
  <c r="B3620" i="4" s="1"/>
  <c r="B3621" i="4" s="1"/>
  <c r="B3622" i="4" s="1"/>
  <c r="B3623" i="4" s="1"/>
  <c r="B3624" i="4" s="1"/>
  <c r="B3625" i="4" s="1"/>
  <c r="B3626" i="4" s="1"/>
  <c r="B3627" i="4" s="1"/>
  <c r="B3628" i="4" s="1"/>
  <c r="B3629" i="4" s="1"/>
  <c r="B3630" i="4" s="1"/>
  <c r="B3631" i="4" s="1"/>
  <c r="B3632" i="4" s="1"/>
  <c r="B3633" i="4" s="1"/>
  <c r="B3634" i="4" s="1"/>
  <c r="B3635" i="4" s="1"/>
  <c r="B3636" i="4" s="1"/>
  <c r="B3637" i="4" s="1"/>
  <c r="B3638" i="4" s="1"/>
  <c r="B3639" i="4" s="1"/>
  <c r="B3640" i="4" s="1"/>
  <c r="B3641" i="4" s="1"/>
  <c r="B3642" i="4" s="1"/>
  <c r="B3643" i="4" s="1"/>
  <c r="B3644" i="4" s="1"/>
  <c r="B3645" i="4" s="1"/>
  <c r="B3646" i="4" s="1"/>
  <c r="B3647" i="4" s="1"/>
  <c r="B3648" i="4" s="1"/>
  <c r="B3649" i="4" s="1"/>
  <c r="B3650" i="4" s="1"/>
  <c r="B3651" i="4" s="1"/>
  <c r="B3652" i="4" s="1"/>
  <c r="B3653" i="4" s="1"/>
  <c r="B3654" i="4" s="1"/>
  <c r="B3655" i="4" s="1"/>
  <c r="B3656" i="4" s="1"/>
  <c r="B3657" i="4" s="1"/>
  <c r="B3658" i="4" s="1"/>
  <c r="B3659" i="4" s="1"/>
  <c r="B3660" i="4" s="1"/>
  <c r="B3661" i="4" s="1"/>
  <c r="B3662" i="4" s="1"/>
  <c r="B3663" i="4" s="1"/>
  <c r="B3664" i="4" s="1"/>
  <c r="B3665" i="4" s="1"/>
  <c r="B3666" i="4" s="1"/>
  <c r="B3667" i="4" s="1"/>
  <c r="B3668" i="4" s="1"/>
  <c r="B3669" i="4" s="1"/>
  <c r="B3670" i="4" s="1"/>
  <c r="B3671" i="4" s="1"/>
  <c r="B3672" i="4" s="1"/>
  <c r="B3673" i="4" s="1"/>
  <c r="B3674" i="4" s="1"/>
  <c r="B3675" i="4" s="1"/>
  <c r="B3676" i="4" s="1"/>
  <c r="B3677" i="4" s="1"/>
  <c r="B3678" i="4" s="1"/>
  <c r="B3679" i="4" s="1"/>
  <c r="B3680" i="4" s="1"/>
  <c r="B3681" i="4" s="1"/>
  <c r="B3682" i="4" s="1"/>
  <c r="B3683" i="4" s="1"/>
  <c r="B3684" i="4" s="1"/>
  <c r="B3685" i="4" s="1"/>
  <c r="B3686" i="4" s="1"/>
  <c r="B3687" i="4" s="1"/>
  <c r="B3688" i="4" s="1"/>
  <c r="B3689" i="4" s="1"/>
  <c r="B3690" i="4" s="1"/>
  <c r="B3691" i="4" s="1"/>
  <c r="B3692" i="4" s="1"/>
  <c r="B3693" i="4" s="1"/>
  <c r="B3694" i="4" s="1"/>
  <c r="B3695" i="4" s="1"/>
  <c r="B3696" i="4" s="1"/>
  <c r="B3697" i="4" s="1"/>
  <c r="B3698" i="4" s="1"/>
  <c r="B3699" i="4" s="1"/>
  <c r="B3700" i="4" s="1"/>
  <c r="B3701" i="4" s="1"/>
  <c r="B3702" i="4" s="1"/>
  <c r="B3703" i="4" s="1"/>
  <c r="B3704" i="4" s="1"/>
  <c r="B3705" i="4" s="1"/>
  <c r="B3706" i="4" s="1"/>
  <c r="B3707" i="4" s="1"/>
  <c r="B3708" i="4" s="1"/>
  <c r="B3709" i="4" s="1"/>
  <c r="B3710" i="4" s="1"/>
  <c r="B3711" i="4" s="1"/>
  <c r="B3712" i="4" s="1"/>
  <c r="B3713" i="4" s="1"/>
  <c r="B3714" i="4" s="1"/>
  <c r="B3715" i="4" s="1"/>
  <c r="B3716" i="4" s="1"/>
  <c r="B3717" i="4" s="1"/>
  <c r="B3718" i="4" s="1"/>
  <c r="B3719" i="4" s="1"/>
  <c r="B3720" i="4" s="1"/>
  <c r="B3721" i="4" s="1"/>
  <c r="B3722" i="4" s="1"/>
  <c r="B3723" i="4" s="1"/>
  <c r="B3724" i="4" s="1"/>
  <c r="B3725" i="4" s="1"/>
  <c r="B3726" i="4" s="1"/>
  <c r="B3727" i="4" s="1"/>
  <c r="B3728" i="4" s="1"/>
  <c r="B3729" i="4" s="1"/>
  <c r="B3730" i="4" s="1"/>
  <c r="B3731" i="4" s="1"/>
  <c r="B3732" i="4" s="1"/>
  <c r="B3733" i="4" s="1"/>
  <c r="B3734" i="4" s="1"/>
  <c r="B3735" i="4" s="1"/>
  <c r="B3736" i="4" s="1"/>
  <c r="B3737" i="4" s="1"/>
  <c r="B3738" i="4" s="1"/>
  <c r="B3739" i="4" s="1"/>
  <c r="B3740" i="4" s="1"/>
  <c r="B3741" i="4" s="1"/>
  <c r="B3742" i="4" s="1"/>
  <c r="B3743" i="4" s="1"/>
  <c r="B3744" i="4" s="1"/>
  <c r="B3745" i="4" s="1"/>
  <c r="B3746" i="4" s="1"/>
  <c r="B3747" i="4" s="1"/>
  <c r="B3748" i="4" s="1"/>
  <c r="B3749" i="4" s="1"/>
  <c r="B3750" i="4" s="1"/>
  <c r="B3751" i="4" s="1"/>
  <c r="B3752" i="4" s="1"/>
  <c r="B3753" i="4" s="1"/>
  <c r="B3754" i="4" s="1"/>
  <c r="B3755" i="4" s="1"/>
  <c r="B3756" i="4" s="1"/>
  <c r="B3757" i="4" s="1"/>
  <c r="B3758" i="4" s="1"/>
  <c r="B3759" i="4" s="1"/>
  <c r="B3760" i="4" s="1"/>
  <c r="B3761" i="4" s="1"/>
  <c r="B3762" i="4" s="1"/>
  <c r="B3763" i="4" s="1"/>
  <c r="B3764" i="4" s="1"/>
  <c r="B3765" i="4" s="1"/>
  <c r="B3766" i="4" s="1"/>
  <c r="B3767" i="4" s="1"/>
  <c r="B3768" i="4" s="1"/>
  <c r="B3769" i="4" s="1"/>
  <c r="B3770" i="4" s="1"/>
  <c r="B3771" i="4" s="1"/>
  <c r="B3772" i="4" s="1"/>
  <c r="B3773" i="4" s="1"/>
  <c r="B3774" i="4" s="1"/>
  <c r="B3775" i="4" s="1"/>
  <c r="B3776" i="4" s="1"/>
  <c r="B3777" i="4" s="1"/>
  <c r="B3778" i="4" s="1"/>
  <c r="B3779" i="4" s="1"/>
  <c r="B3780" i="4" s="1"/>
  <c r="B3781" i="4" s="1"/>
  <c r="B3782" i="4" s="1"/>
  <c r="B3783" i="4" s="1"/>
  <c r="B3784" i="4" s="1"/>
  <c r="B3785" i="4" s="1"/>
  <c r="B3786" i="4" s="1"/>
  <c r="B3787" i="4" s="1"/>
  <c r="B3788" i="4" s="1"/>
  <c r="B3789" i="4" s="1"/>
  <c r="B3790" i="4" s="1"/>
  <c r="B3791" i="4" s="1"/>
  <c r="B3792" i="4" s="1"/>
  <c r="B3793" i="4" s="1"/>
  <c r="B3794" i="4" s="1"/>
  <c r="B3795" i="4" s="1"/>
  <c r="B3796" i="4" s="1"/>
  <c r="B3797" i="4" s="1"/>
  <c r="B3798" i="4" s="1"/>
  <c r="B3799" i="4" s="1"/>
  <c r="B3800" i="4" s="1"/>
  <c r="B3801" i="4" s="1"/>
  <c r="B3802" i="4" s="1"/>
  <c r="B3803" i="4" s="1"/>
  <c r="B3804" i="4" s="1"/>
  <c r="B3805" i="4" s="1"/>
  <c r="B3806" i="4" s="1"/>
  <c r="B3807" i="4" s="1"/>
  <c r="B3808" i="4" s="1"/>
  <c r="B3809" i="4" s="1"/>
  <c r="B3810" i="4" s="1"/>
  <c r="B3811" i="4" s="1"/>
  <c r="B3812" i="4" s="1"/>
  <c r="B3813" i="4" s="1"/>
  <c r="B3814" i="4" s="1"/>
  <c r="B3815" i="4" s="1"/>
  <c r="B3816" i="4" s="1"/>
  <c r="B3817" i="4" s="1"/>
  <c r="B3818" i="4" s="1"/>
  <c r="B3819" i="4" s="1"/>
  <c r="B3820" i="4" s="1"/>
  <c r="B3821" i="4" s="1"/>
  <c r="B3822" i="4" s="1"/>
  <c r="B3823" i="4" s="1"/>
  <c r="B3824" i="4" s="1"/>
  <c r="B3825" i="4" s="1"/>
  <c r="B3826" i="4" s="1"/>
  <c r="B3827" i="4" s="1"/>
  <c r="B3828" i="4" s="1"/>
  <c r="B3829" i="4" s="1"/>
  <c r="B3830" i="4" s="1"/>
  <c r="B3831" i="4" s="1"/>
  <c r="B3832" i="4" s="1"/>
  <c r="B3833" i="4" s="1"/>
  <c r="B3834" i="4" s="1"/>
  <c r="B3835" i="4" s="1"/>
  <c r="B3836" i="4" s="1"/>
  <c r="B3837" i="4" s="1"/>
  <c r="B3838" i="4" s="1"/>
  <c r="B3839" i="4" s="1"/>
  <c r="B3840" i="4" s="1"/>
  <c r="B3841" i="4" s="1"/>
  <c r="B3842" i="4" s="1"/>
  <c r="B3843" i="4" s="1"/>
  <c r="B3844" i="4" s="1"/>
  <c r="B3845" i="4" s="1"/>
  <c r="B3846" i="4" s="1"/>
  <c r="B3847" i="4" s="1"/>
  <c r="B3848" i="4" s="1"/>
  <c r="B3849" i="4" s="1"/>
  <c r="B3850" i="4" s="1"/>
  <c r="B3851" i="4" s="1"/>
  <c r="B3852" i="4" s="1"/>
  <c r="B3853" i="4" s="1"/>
  <c r="B3854" i="4" s="1"/>
  <c r="B3855" i="4" s="1"/>
  <c r="B3856" i="4" s="1"/>
  <c r="B3857" i="4" s="1"/>
  <c r="B3858" i="4" s="1"/>
  <c r="B3859" i="4" s="1"/>
  <c r="B3860" i="4" s="1"/>
  <c r="B3861" i="4" s="1"/>
  <c r="B3862" i="4" s="1"/>
  <c r="B3863" i="4" s="1"/>
  <c r="B3864" i="4" s="1"/>
  <c r="B3865" i="4" s="1"/>
  <c r="B3866" i="4" s="1"/>
  <c r="B3867" i="4" s="1"/>
  <c r="B3868" i="4" s="1"/>
  <c r="B3869" i="4" s="1"/>
  <c r="B3870" i="4" s="1"/>
  <c r="B3871" i="4" s="1"/>
  <c r="B3872" i="4" s="1"/>
  <c r="B3873" i="4" s="1"/>
  <c r="B3874" i="4" s="1"/>
  <c r="B3875" i="4" s="1"/>
  <c r="B3876" i="4" s="1"/>
  <c r="B3877" i="4" s="1"/>
  <c r="B3878" i="4" s="1"/>
  <c r="B3879" i="4" s="1"/>
  <c r="B3880" i="4" s="1"/>
  <c r="B3881" i="4" s="1"/>
  <c r="B3882" i="4" s="1"/>
  <c r="B3883" i="4" s="1"/>
  <c r="B3884" i="4" s="1"/>
  <c r="B3885" i="4" s="1"/>
  <c r="B3886" i="4" s="1"/>
  <c r="B3887" i="4" s="1"/>
  <c r="B3888" i="4" s="1"/>
  <c r="B3889" i="4" s="1"/>
  <c r="B3890" i="4" s="1"/>
  <c r="B3891" i="4" s="1"/>
  <c r="B3892" i="4" s="1"/>
  <c r="B3893" i="4" s="1"/>
  <c r="B3894" i="4" s="1"/>
  <c r="B3895" i="4" s="1"/>
  <c r="B3896" i="4" s="1"/>
  <c r="B3897" i="4" s="1"/>
  <c r="B3898" i="4" s="1"/>
  <c r="B3899" i="4" s="1"/>
  <c r="B3900" i="4" s="1"/>
  <c r="B3901" i="4" s="1"/>
  <c r="B3902" i="4" s="1"/>
  <c r="B3903" i="4" s="1"/>
  <c r="B3904" i="4" s="1"/>
  <c r="B3905" i="4" s="1"/>
  <c r="B3906" i="4" s="1"/>
  <c r="B3907" i="4" s="1"/>
  <c r="B3908" i="4" s="1"/>
  <c r="B3909" i="4" s="1"/>
  <c r="B3910" i="4" s="1"/>
  <c r="B3911" i="4" s="1"/>
  <c r="B3912" i="4" s="1"/>
  <c r="B3913" i="4" s="1"/>
  <c r="B3914" i="4" s="1"/>
  <c r="B3915" i="4" s="1"/>
  <c r="B3916" i="4" s="1"/>
  <c r="B3917" i="4" s="1"/>
  <c r="B3918" i="4" s="1"/>
  <c r="B3919" i="4" s="1"/>
  <c r="B3920" i="4" s="1"/>
  <c r="B3921" i="4" s="1"/>
  <c r="B3922" i="4" s="1"/>
  <c r="B3923" i="4" s="1"/>
  <c r="B3924" i="4" s="1"/>
  <c r="B3925" i="4" s="1"/>
  <c r="B3926" i="4" s="1"/>
  <c r="B3927" i="4" s="1"/>
  <c r="B3928" i="4" s="1"/>
  <c r="B3929" i="4" s="1"/>
  <c r="B3930" i="4" s="1"/>
  <c r="B3931" i="4" s="1"/>
  <c r="B3932" i="4" s="1"/>
  <c r="B3933" i="4" s="1"/>
  <c r="B3934" i="4" s="1"/>
  <c r="B3935" i="4" s="1"/>
  <c r="B3936" i="4" s="1"/>
  <c r="B3937" i="4" s="1"/>
  <c r="B3938" i="4" s="1"/>
  <c r="B3939" i="4" s="1"/>
  <c r="B3940" i="4" s="1"/>
  <c r="B3941" i="4" s="1"/>
  <c r="B3942" i="4" s="1"/>
  <c r="B3943" i="4" s="1"/>
  <c r="B3944" i="4" s="1"/>
  <c r="B3945" i="4" s="1"/>
  <c r="B3946" i="4" s="1"/>
  <c r="B3947" i="4" s="1"/>
  <c r="B3948" i="4" s="1"/>
  <c r="B3949" i="4" s="1"/>
  <c r="B3950" i="4" s="1"/>
  <c r="B3951" i="4" s="1"/>
  <c r="B3952" i="4" s="1"/>
  <c r="B3953" i="4" s="1"/>
  <c r="B3954" i="4" s="1"/>
  <c r="B3955" i="4" s="1"/>
  <c r="B3956" i="4" s="1"/>
  <c r="B3957" i="4" s="1"/>
  <c r="B3958" i="4" s="1"/>
  <c r="B3959" i="4" s="1"/>
  <c r="B3960" i="4" s="1"/>
  <c r="B3961" i="4" s="1"/>
  <c r="B3962" i="4" s="1"/>
  <c r="B3963" i="4" s="1"/>
  <c r="B3964" i="4" s="1"/>
  <c r="B3965" i="4" s="1"/>
  <c r="B3966" i="4" s="1"/>
  <c r="B3967" i="4" s="1"/>
  <c r="B3968" i="4" s="1"/>
  <c r="B3969" i="4" s="1"/>
  <c r="B3970" i="4" s="1"/>
  <c r="B3971" i="4" s="1"/>
  <c r="B3972" i="4" s="1"/>
  <c r="B3973" i="4" s="1"/>
  <c r="B3974" i="4" s="1"/>
  <c r="B3975" i="4" s="1"/>
  <c r="B3976" i="4" s="1"/>
  <c r="B3977" i="4" s="1"/>
  <c r="B3978" i="4" s="1"/>
  <c r="B3979" i="4" s="1"/>
  <c r="B3980" i="4" s="1"/>
  <c r="B3981" i="4" s="1"/>
  <c r="B3982" i="4" s="1"/>
  <c r="B3983" i="4" s="1"/>
  <c r="B3984" i="4" s="1"/>
  <c r="B3985" i="4" s="1"/>
  <c r="B3986" i="4" s="1"/>
  <c r="B3987" i="4" s="1"/>
  <c r="B3988" i="4" s="1"/>
  <c r="B3989" i="4" s="1"/>
  <c r="B3990" i="4" s="1"/>
  <c r="B3991" i="4" s="1"/>
  <c r="B3992" i="4" s="1"/>
  <c r="B3993" i="4" s="1"/>
  <c r="B3994" i="4" s="1"/>
  <c r="B3995" i="4" s="1"/>
  <c r="B3996" i="4" s="1"/>
  <c r="B3997" i="4" s="1"/>
  <c r="B3998" i="4" s="1"/>
  <c r="B3999" i="4" s="1"/>
  <c r="B4000" i="4" s="1"/>
  <c r="B4001" i="4" s="1"/>
  <c r="B4002" i="4" s="1"/>
  <c r="B4003" i="4" s="1"/>
  <c r="B4004" i="4" s="1"/>
  <c r="B4005" i="4" s="1"/>
  <c r="B4006" i="4" s="1"/>
  <c r="B4007" i="4" s="1"/>
  <c r="B4008" i="4" s="1"/>
  <c r="B4009" i="4" s="1"/>
  <c r="B4010" i="4" s="1"/>
  <c r="B4011" i="4" s="1"/>
  <c r="B4012" i="4" s="1"/>
  <c r="B4013" i="4" s="1"/>
  <c r="B4014" i="4" s="1"/>
  <c r="B4015" i="4" s="1"/>
  <c r="B4016" i="4" s="1"/>
  <c r="B4017" i="4" s="1"/>
  <c r="B4018" i="4" s="1"/>
  <c r="B4019" i="4" s="1"/>
  <c r="B4020" i="4" s="1"/>
  <c r="B4021" i="4" s="1"/>
  <c r="B4022" i="4" s="1"/>
  <c r="B4023" i="4" s="1"/>
  <c r="B4024" i="4" s="1"/>
  <c r="B4025" i="4" s="1"/>
  <c r="B4026" i="4" s="1"/>
  <c r="B4027" i="4" s="1"/>
  <c r="B4028" i="4" s="1"/>
  <c r="B4029" i="4" s="1"/>
  <c r="B4030" i="4" s="1"/>
  <c r="B4031" i="4" s="1"/>
  <c r="B4032" i="4" s="1"/>
  <c r="B4033" i="4" s="1"/>
  <c r="B4034" i="4" s="1"/>
  <c r="B4035" i="4" s="1"/>
  <c r="B4036" i="4" s="1"/>
  <c r="B4037" i="4" s="1"/>
  <c r="B4038" i="4" s="1"/>
  <c r="B4039" i="4" s="1"/>
  <c r="B4040" i="4" s="1"/>
  <c r="B4041" i="4" s="1"/>
  <c r="B4042" i="4" s="1"/>
  <c r="B4043" i="4" s="1"/>
  <c r="B4044" i="4" s="1"/>
  <c r="B4045" i="4" s="1"/>
  <c r="B4046" i="4" s="1"/>
  <c r="B4047" i="4" s="1"/>
  <c r="B4048" i="4" s="1"/>
  <c r="B4049" i="4" s="1"/>
  <c r="B4050" i="4" s="1"/>
  <c r="B4051" i="4" s="1"/>
  <c r="B4052" i="4" s="1"/>
  <c r="B4053" i="4" s="1"/>
  <c r="B4054" i="4" s="1"/>
  <c r="B4055" i="4" s="1"/>
  <c r="B4056" i="4" s="1"/>
  <c r="B4057" i="4" s="1"/>
  <c r="B4058" i="4" s="1"/>
  <c r="B4059" i="4" s="1"/>
  <c r="B4060" i="4" s="1"/>
  <c r="B4061" i="4" s="1"/>
  <c r="B4062" i="4" s="1"/>
  <c r="B4063" i="4" s="1"/>
  <c r="B4064" i="4" s="1"/>
  <c r="B4065" i="4" s="1"/>
  <c r="B4066" i="4" s="1"/>
  <c r="B4067" i="4" s="1"/>
  <c r="B4068" i="4" s="1"/>
  <c r="B4069" i="4" s="1"/>
  <c r="B4070" i="4" s="1"/>
  <c r="B4071" i="4" s="1"/>
  <c r="B4072" i="4" s="1"/>
  <c r="B4073" i="4" s="1"/>
  <c r="B4074" i="4" s="1"/>
  <c r="B4075" i="4" s="1"/>
  <c r="B4076" i="4" s="1"/>
  <c r="B4077" i="4" s="1"/>
  <c r="B4078" i="4" s="1"/>
  <c r="B4079" i="4" s="1"/>
  <c r="B4080" i="4" s="1"/>
  <c r="B4081" i="4" s="1"/>
  <c r="B4082" i="4" s="1"/>
  <c r="B4083" i="4" s="1"/>
  <c r="B4084" i="4" s="1"/>
  <c r="B4085" i="4" s="1"/>
  <c r="B4086" i="4" s="1"/>
  <c r="B4087" i="4" s="1"/>
  <c r="B4088" i="4" s="1"/>
  <c r="B4089" i="4" s="1"/>
  <c r="B4090" i="4" s="1"/>
  <c r="B4091" i="4" s="1"/>
  <c r="B4092" i="4" s="1"/>
  <c r="B4093" i="4" s="1"/>
  <c r="B4094" i="4" s="1"/>
  <c r="B4095" i="4" s="1"/>
  <c r="B4096" i="4" s="1"/>
  <c r="B4097" i="4" s="1"/>
  <c r="B4098" i="4" s="1"/>
  <c r="B4099" i="4" s="1"/>
  <c r="B4100" i="4" s="1"/>
  <c r="B4101" i="4" s="1"/>
  <c r="B4102" i="4" s="1"/>
  <c r="B4103" i="4" s="1"/>
  <c r="B4104" i="4" s="1"/>
  <c r="B4105" i="4" s="1"/>
  <c r="B4106" i="4" s="1"/>
  <c r="B4107" i="4" s="1"/>
  <c r="B4108" i="4" s="1"/>
  <c r="B4109" i="4" s="1"/>
  <c r="B4110" i="4" s="1"/>
  <c r="B4111" i="4" s="1"/>
  <c r="B4112" i="4" s="1"/>
  <c r="B4113" i="4" s="1"/>
  <c r="B4114" i="4" s="1"/>
  <c r="B4115" i="4" s="1"/>
  <c r="B4116" i="4" s="1"/>
  <c r="B4117" i="4" s="1"/>
  <c r="B4118" i="4" s="1"/>
  <c r="B4119" i="4" s="1"/>
  <c r="B4120" i="4" s="1"/>
  <c r="B4121" i="4" s="1"/>
  <c r="B4122" i="4" s="1"/>
  <c r="B4123" i="4" s="1"/>
  <c r="B4124" i="4" s="1"/>
  <c r="B4125" i="4" s="1"/>
  <c r="B4126" i="4" s="1"/>
  <c r="B4127" i="4" s="1"/>
  <c r="B4128" i="4" s="1"/>
  <c r="B4129" i="4" s="1"/>
  <c r="B4130" i="4" s="1"/>
  <c r="B4131" i="4" s="1"/>
  <c r="B4132" i="4" s="1"/>
  <c r="B4133" i="4" s="1"/>
  <c r="B4134" i="4" s="1"/>
  <c r="B4135" i="4" s="1"/>
  <c r="B4136" i="4" s="1"/>
  <c r="B4137" i="4" s="1"/>
  <c r="B4138" i="4" s="1"/>
  <c r="B4139" i="4" s="1"/>
  <c r="B4140" i="4" s="1"/>
  <c r="B4141" i="4" s="1"/>
  <c r="B4142" i="4" s="1"/>
  <c r="B4143" i="4" s="1"/>
  <c r="B4144" i="4" s="1"/>
  <c r="B4145" i="4" s="1"/>
  <c r="B4146" i="4" s="1"/>
  <c r="B4147" i="4" s="1"/>
  <c r="B4148" i="4" s="1"/>
  <c r="B4149" i="4" s="1"/>
  <c r="B4150" i="4" s="1"/>
  <c r="B4151" i="4" s="1"/>
  <c r="B4152" i="4" s="1"/>
  <c r="B4153" i="4" s="1"/>
  <c r="B4154" i="4" s="1"/>
  <c r="B4155" i="4" s="1"/>
  <c r="B4156" i="4" s="1"/>
  <c r="B4157" i="4" s="1"/>
  <c r="B4158" i="4" s="1"/>
  <c r="B4159" i="4" s="1"/>
  <c r="B4160" i="4" s="1"/>
  <c r="B4161" i="4" s="1"/>
  <c r="B4162" i="4" s="1"/>
  <c r="B4163" i="4" s="1"/>
  <c r="B4164" i="4" s="1"/>
  <c r="B4165" i="4" s="1"/>
  <c r="B4166" i="4" s="1"/>
  <c r="B4167" i="4" s="1"/>
  <c r="B4168" i="4" s="1"/>
  <c r="B4169" i="4" s="1"/>
  <c r="B4170" i="4" s="1"/>
  <c r="B4171" i="4" s="1"/>
  <c r="B4172" i="4" s="1"/>
  <c r="B4173" i="4" s="1"/>
  <c r="B4174" i="4" s="1"/>
  <c r="B4175" i="4" s="1"/>
  <c r="B4176" i="4" s="1"/>
  <c r="B4177" i="4" s="1"/>
  <c r="B4178" i="4" s="1"/>
  <c r="B4179" i="4" s="1"/>
  <c r="B4180" i="4" s="1"/>
  <c r="B4181" i="4" s="1"/>
  <c r="B4182" i="4" s="1"/>
  <c r="B4183" i="4" s="1"/>
  <c r="B4184" i="4" s="1"/>
  <c r="B4185" i="4" s="1"/>
  <c r="B4186" i="4" s="1"/>
  <c r="B4187" i="4" s="1"/>
  <c r="B4188" i="4" s="1"/>
  <c r="B4189" i="4" s="1"/>
  <c r="B4190" i="4" s="1"/>
  <c r="B4191" i="4" s="1"/>
  <c r="B4192" i="4" s="1"/>
  <c r="B4193" i="4" s="1"/>
  <c r="B4194" i="4" s="1"/>
  <c r="B4195" i="4" s="1"/>
  <c r="B4196" i="4" s="1"/>
  <c r="B4197" i="4" s="1"/>
  <c r="B4198" i="4" s="1"/>
  <c r="B4199" i="4" s="1"/>
  <c r="B4200" i="4" s="1"/>
  <c r="B4201" i="4" s="1"/>
  <c r="B4202" i="4" s="1"/>
  <c r="B4203" i="4" s="1"/>
  <c r="B4204" i="4" s="1"/>
  <c r="B4205" i="4" s="1"/>
  <c r="B4206" i="4" s="1"/>
  <c r="B4207" i="4" s="1"/>
  <c r="B4208" i="4" s="1"/>
  <c r="B4209" i="4" s="1"/>
  <c r="B4210" i="4" s="1"/>
  <c r="B4211" i="4" s="1"/>
  <c r="B4212" i="4" s="1"/>
  <c r="B4213" i="4" s="1"/>
  <c r="B4214" i="4" s="1"/>
  <c r="B4215" i="4" s="1"/>
  <c r="B4216" i="4" s="1"/>
  <c r="B4217" i="4" s="1"/>
  <c r="B4218" i="4" s="1"/>
  <c r="B4219" i="4" s="1"/>
  <c r="B4220" i="4" s="1"/>
  <c r="B4221" i="4" s="1"/>
  <c r="B4222" i="4" s="1"/>
  <c r="B4223" i="4" s="1"/>
  <c r="B4224" i="4" s="1"/>
  <c r="B4225" i="4" s="1"/>
  <c r="B4226" i="4" s="1"/>
  <c r="B4227" i="4" s="1"/>
  <c r="B4228" i="4" s="1"/>
  <c r="B4229" i="4" s="1"/>
  <c r="B4230" i="4" s="1"/>
  <c r="B4231" i="4" s="1"/>
  <c r="B4232" i="4" s="1"/>
  <c r="B4233" i="4" s="1"/>
  <c r="B4234" i="4" s="1"/>
  <c r="B4235" i="4" s="1"/>
  <c r="B4236" i="4" s="1"/>
  <c r="B4237" i="4" s="1"/>
  <c r="B4238" i="4" s="1"/>
  <c r="B4239" i="4" s="1"/>
  <c r="B4240" i="4" s="1"/>
  <c r="B4241" i="4" s="1"/>
  <c r="B4242" i="4" s="1"/>
  <c r="B4243" i="4" s="1"/>
  <c r="B4244" i="4" s="1"/>
  <c r="B4245" i="4" s="1"/>
  <c r="B4246" i="4" s="1"/>
  <c r="B4247" i="4" s="1"/>
  <c r="B4248" i="4" s="1"/>
  <c r="B4249" i="4" s="1"/>
  <c r="B4250" i="4" s="1"/>
  <c r="B4251" i="4" s="1"/>
  <c r="B4252" i="4" s="1"/>
  <c r="B4253" i="4" s="1"/>
  <c r="B4254" i="4" s="1"/>
  <c r="B4255" i="4" s="1"/>
  <c r="B4256" i="4" s="1"/>
  <c r="B4257" i="4" s="1"/>
  <c r="B4258" i="4" s="1"/>
  <c r="B4259" i="4" s="1"/>
  <c r="B4260" i="4" s="1"/>
  <c r="B4261" i="4" s="1"/>
  <c r="B4262" i="4" s="1"/>
  <c r="B4263" i="4" s="1"/>
  <c r="B4264" i="4" s="1"/>
  <c r="B4265" i="4" s="1"/>
  <c r="B4266" i="4" s="1"/>
  <c r="B4267" i="4" s="1"/>
  <c r="B4268" i="4" s="1"/>
  <c r="B4269" i="4" s="1"/>
  <c r="B4270" i="4" s="1"/>
  <c r="B4271" i="4" s="1"/>
  <c r="B4272" i="4" s="1"/>
  <c r="B4273" i="4" s="1"/>
  <c r="B4274" i="4" s="1"/>
  <c r="B4275" i="4" s="1"/>
  <c r="B4276" i="4" s="1"/>
  <c r="B4277" i="4" s="1"/>
  <c r="B4278" i="4" s="1"/>
  <c r="B4279" i="4" s="1"/>
  <c r="B4280" i="4" s="1"/>
  <c r="B4281" i="4" s="1"/>
  <c r="B4282" i="4" s="1"/>
  <c r="B4283" i="4" s="1"/>
  <c r="B4284" i="4" s="1"/>
  <c r="B4285" i="4" s="1"/>
  <c r="B4286" i="4" s="1"/>
  <c r="B4287" i="4" s="1"/>
  <c r="B4288" i="4" s="1"/>
  <c r="B4289" i="4" s="1"/>
  <c r="B4290" i="4" s="1"/>
  <c r="B4291" i="4" s="1"/>
  <c r="B4292" i="4" s="1"/>
  <c r="B4293" i="4" s="1"/>
  <c r="B4294" i="4" s="1"/>
  <c r="B4295" i="4" s="1"/>
  <c r="B4296" i="4" s="1"/>
  <c r="B4297" i="4" s="1"/>
  <c r="B4298" i="4" s="1"/>
  <c r="B4299" i="4" s="1"/>
  <c r="B4300" i="4" s="1"/>
  <c r="B4301" i="4" s="1"/>
  <c r="B4302" i="4" s="1"/>
  <c r="B4303" i="4" s="1"/>
  <c r="B4304" i="4" s="1"/>
  <c r="B4305" i="4" s="1"/>
  <c r="B4306" i="4" s="1"/>
  <c r="B4307" i="4" s="1"/>
  <c r="B4308" i="4" s="1"/>
  <c r="B4309" i="4" s="1"/>
  <c r="B4310" i="4" s="1"/>
  <c r="B4311" i="4" s="1"/>
  <c r="B4312" i="4" s="1"/>
  <c r="B4313" i="4" s="1"/>
  <c r="B4314" i="4" s="1"/>
  <c r="B4315" i="4" s="1"/>
  <c r="B4316" i="4" s="1"/>
  <c r="B4317" i="4" s="1"/>
  <c r="B4318" i="4" s="1"/>
  <c r="B4319" i="4" s="1"/>
  <c r="B4320" i="4" s="1"/>
  <c r="B4321" i="4" s="1"/>
  <c r="B4322" i="4" s="1"/>
  <c r="B4323" i="4" s="1"/>
  <c r="B4324" i="4" s="1"/>
  <c r="B4325" i="4" s="1"/>
  <c r="B4326" i="4" s="1"/>
  <c r="B4327" i="4" s="1"/>
  <c r="B4328" i="4" s="1"/>
  <c r="B4329" i="4" s="1"/>
  <c r="B4330" i="4" s="1"/>
  <c r="B4331" i="4" s="1"/>
  <c r="B4332" i="4" s="1"/>
  <c r="B4333" i="4" s="1"/>
  <c r="B4334" i="4" s="1"/>
  <c r="B4335" i="4" s="1"/>
  <c r="B4336" i="4" s="1"/>
  <c r="B4337" i="4" s="1"/>
  <c r="B4338" i="4" s="1"/>
  <c r="B4339" i="4" s="1"/>
  <c r="B4340" i="4" s="1"/>
  <c r="B4341" i="4" s="1"/>
  <c r="B4342" i="4" s="1"/>
  <c r="B4343" i="4" s="1"/>
  <c r="B4344" i="4" s="1"/>
  <c r="B4345" i="4" s="1"/>
  <c r="B4346" i="4" s="1"/>
  <c r="B4347" i="4" s="1"/>
  <c r="B4348" i="4" s="1"/>
  <c r="B4349" i="4" s="1"/>
  <c r="B4350" i="4" s="1"/>
  <c r="B4351" i="4" s="1"/>
  <c r="B4352" i="4" s="1"/>
  <c r="B4353" i="4" s="1"/>
  <c r="B4354" i="4" s="1"/>
  <c r="B4355" i="4" s="1"/>
  <c r="B4356" i="4" s="1"/>
  <c r="B4357" i="4" s="1"/>
  <c r="B4358" i="4" s="1"/>
  <c r="B4359" i="4" s="1"/>
  <c r="B4360" i="4" s="1"/>
  <c r="B4361" i="4" s="1"/>
  <c r="B4362" i="4" s="1"/>
  <c r="B4363" i="4" s="1"/>
  <c r="B4364" i="4" s="1"/>
  <c r="B4365" i="4" s="1"/>
  <c r="B4366" i="4" s="1"/>
  <c r="B4367" i="4" s="1"/>
  <c r="B4368" i="4" s="1"/>
  <c r="B4369" i="4" s="1"/>
  <c r="B4370" i="4" s="1"/>
  <c r="B4371" i="4" s="1"/>
  <c r="B4372" i="4" s="1"/>
  <c r="B4373" i="4" s="1"/>
  <c r="B4374" i="4" s="1"/>
  <c r="B4375" i="4" s="1"/>
  <c r="B4376" i="4" s="1"/>
  <c r="B4377" i="4" s="1"/>
  <c r="B4378" i="4" s="1"/>
  <c r="B4379" i="4" s="1"/>
  <c r="B4380" i="4" s="1"/>
  <c r="B4381" i="4" s="1"/>
  <c r="B4382" i="4" s="1"/>
  <c r="B4383" i="4" s="1"/>
  <c r="B4384" i="4" s="1"/>
  <c r="B4385" i="4" s="1"/>
  <c r="B4386" i="4" s="1"/>
  <c r="B4387" i="4" s="1"/>
  <c r="B4388" i="4" s="1"/>
  <c r="B4389" i="4" s="1"/>
  <c r="B4390" i="4" s="1"/>
  <c r="B4391" i="4" s="1"/>
  <c r="B4392" i="4" s="1"/>
  <c r="B4393" i="4" s="1"/>
  <c r="B4394" i="4" s="1"/>
  <c r="B4395" i="4" s="1"/>
  <c r="B4396" i="4" s="1"/>
  <c r="B4397" i="4" s="1"/>
  <c r="B4398" i="4" s="1"/>
  <c r="B4399" i="4" s="1"/>
  <c r="B4400" i="4" s="1"/>
  <c r="B4401" i="4" s="1"/>
  <c r="B4402" i="4" s="1"/>
  <c r="B4403" i="4" s="1"/>
  <c r="B4404" i="4" s="1"/>
  <c r="B4405" i="4" s="1"/>
  <c r="B4406" i="4" s="1"/>
  <c r="B4407" i="4" s="1"/>
  <c r="B4408" i="4" s="1"/>
  <c r="B4409" i="4" s="1"/>
  <c r="B4410" i="4" s="1"/>
  <c r="B4411" i="4" s="1"/>
  <c r="B4412" i="4" s="1"/>
  <c r="B4413" i="4" s="1"/>
  <c r="B4414" i="4" s="1"/>
  <c r="B4415" i="4" s="1"/>
  <c r="B4416" i="4" s="1"/>
  <c r="B4417" i="4" s="1"/>
  <c r="B4418" i="4" s="1"/>
  <c r="B4419" i="4" s="1"/>
  <c r="B4420" i="4" s="1"/>
  <c r="B4421" i="4" s="1"/>
  <c r="B4422" i="4" s="1"/>
  <c r="B4423" i="4" s="1"/>
  <c r="B4424" i="4" s="1"/>
  <c r="B4425" i="4" s="1"/>
  <c r="B4426" i="4" s="1"/>
  <c r="B4427" i="4" s="1"/>
  <c r="B4428" i="4" s="1"/>
  <c r="B4429" i="4" s="1"/>
  <c r="B4430" i="4" s="1"/>
  <c r="B4431" i="4" s="1"/>
  <c r="B4432" i="4" s="1"/>
  <c r="B4433" i="4" s="1"/>
  <c r="B4434" i="4" s="1"/>
  <c r="B4435" i="4" s="1"/>
  <c r="B4436" i="4" s="1"/>
  <c r="B4437" i="4" s="1"/>
  <c r="B4438" i="4" s="1"/>
  <c r="B4439" i="4" s="1"/>
  <c r="B4440" i="4" s="1"/>
  <c r="B4441" i="4" s="1"/>
  <c r="B4442" i="4" s="1"/>
  <c r="B4443" i="4" s="1"/>
  <c r="B4444" i="4" s="1"/>
  <c r="B4445" i="4" s="1"/>
  <c r="B4446" i="4" s="1"/>
  <c r="B4447" i="4" s="1"/>
  <c r="B4448" i="4" s="1"/>
  <c r="B4449" i="4" s="1"/>
  <c r="B4450" i="4" s="1"/>
  <c r="B4451" i="4" s="1"/>
  <c r="B4452" i="4" s="1"/>
  <c r="B4453" i="4" s="1"/>
  <c r="B4454" i="4" s="1"/>
  <c r="B4455" i="4" s="1"/>
  <c r="B4456" i="4" s="1"/>
  <c r="B4457" i="4" s="1"/>
  <c r="B4458" i="4" s="1"/>
  <c r="B4459" i="4" s="1"/>
  <c r="B4460" i="4" s="1"/>
  <c r="B4461" i="4" s="1"/>
  <c r="B4462" i="4" s="1"/>
  <c r="B4463" i="4" s="1"/>
  <c r="B4464" i="4" s="1"/>
  <c r="B4465" i="4" s="1"/>
  <c r="B4466" i="4" s="1"/>
  <c r="B4467" i="4" s="1"/>
  <c r="B4468" i="4" s="1"/>
  <c r="B4469" i="4" s="1"/>
  <c r="B4470" i="4" s="1"/>
  <c r="B4471" i="4" s="1"/>
  <c r="B4472" i="4" s="1"/>
  <c r="B4473" i="4" s="1"/>
  <c r="B4474" i="4" s="1"/>
  <c r="B4475" i="4" s="1"/>
  <c r="B4476" i="4" s="1"/>
  <c r="B4477" i="4" s="1"/>
  <c r="B4478" i="4" s="1"/>
  <c r="B4479" i="4" s="1"/>
  <c r="B4480" i="4" s="1"/>
  <c r="B4481" i="4" s="1"/>
  <c r="B4482" i="4" s="1"/>
  <c r="B4483" i="4" s="1"/>
  <c r="B4484" i="4" s="1"/>
  <c r="B4485" i="4" s="1"/>
  <c r="B4486" i="4" s="1"/>
  <c r="B4487" i="4" s="1"/>
  <c r="B4488" i="4" s="1"/>
  <c r="B4489" i="4" s="1"/>
  <c r="B4490" i="4" s="1"/>
  <c r="B4491" i="4" s="1"/>
  <c r="B4492" i="4" s="1"/>
  <c r="B4493" i="4" s="1"/>
  <c r="B4494" i="4" s="1"/>
  <c r="B4495" i="4" s="1"/>
  <c r="B4496" i="4" s="1"/>
  <c r="B4497" i="4" s="1"/>
  <c r="B4498" i="4" s="1"/>
  <c r="B4499" i="4" s="1"/>
  <c r="B4500" i="4" s="1"/>
  <c r="B4501" i="4" s="1"/>
  <c r="B4502" i="4" s="1"/>
  <c r="B4503" i="4" s="1"/>
  <c r="B4504" i="4" s="1"/>
  <c r="B4505" i="4" s="1"/>
  <c r="B4506" i="4" s="1"/>
  <c r="B4507" i="4" s="1"/>
  <c r="B4508" i="4" s="1"/>
  <c r="B4509" i="4" s="1"/>
  <c r="B4510" i="4" s="1"/>
  <c r="B4511" i="4" s="1"/>
  <c r="B4512" i="4" s="1"/>
  <c r="B4513" i="4" s="1"/>
  <c r="B4514" i="4" s="1"/>
  <c r="B4515" i="4" s="1"/>
  <c r="B4516" i="4" s="1"/>
  <c r="B4517" i="4" s="1"/>
  <c r="B4518" i="4" s="1"/>
  <c r="B4519" i="4" s="1"/>
  <c r="B4520" i="4" s="1"/>
  <c r="B4521" i="4" s="1"/>
  <c r="B4522" i="4" s="1"/>
  <c r="B4523" i="4" s="1"/>
  <c r="B4524" i="4" s="1"/>
  <c r="B4525" i="4" s="1"/>
  <c r="B4526" i="4" s="1"/>
  <c r="B4527" i="4" s="1"/>
  <c r="B4528" i="4" s="1"/>
  <c r="B4529" i="4" s="1"/>
  <c r="B4530" i="4" s="1"/>
  <c r="B4531" i="4" s="1"/>
  <c r="B4532" i="4" s="1"/>
  <c r="B4533" i="4" s="1"/>
  <c r="B4534" i="4" s="1"/>
  <c r="B4535" i="4" s="1"/>
  <c r="B4536" i="4" s="1"/>
  <c r="B4537" i="4" s="1"/>
  <c r="B4538" i="4" s="1"/>
  <c r="B4539" i="4" s="1"/>
  <c r="B4540" i="4" s="1"/>
  <c r="B4541" i="4" s="1"/>
  <c r="B4542" i="4" s="1"/>
  <c r="B4543" i="4" s="1"/>
  <c r="B4544" i="4" s="1"/>
  <c r="B4545" i="4" s="1"/>
  <c r="B4546" i="4" s="1"/>
  <c r="B4547" i="4" s="1"/>
  <c r="B4548" i="4" s="1"/>
  <c r="B4549" i="4" s="1"/>
  <c r="B4550" i="4" s="1"/>
  <c r="B4551" i="4" s="1"/>
  <c r="B4552" i="4" s="1"/>
  <c r="B4553" i="4" s="1"/>
  <c r="B4554" i="4" s="1"/>
  <c r="B4555" i="4" s="1"/>
  <c r="B4556" i="4" s="1"/>
  <c r="B4557" i="4" s="1"/>
  <c r="B4558" i="4" s="1"/>
  <c r="B4559" i="4" s="1"/>
  <c r="B4560" i="4" s="1"/>
  <c r="B4561" i="4" s="1"/>
  <c r="B4562" i="4" s="1"/>
  <c r="B4563" i="4" s="1"/>
  <c r="B4564" i="4" s="1"/>
  <c r="B4565" i="4" s="1"/>
  <c r="B4566" i="4" s="1"/>
  <c r="B4567" i="4" s="1"/>
  <c r="B4568" i="4" s="1"/>
  <c r="B4569" i="4" s="1"/>
  <c r="B4570" i="4" s="1"/>
  <c r="B4571" i="4" s="1"/>
  <c r="B4572" i="4" s="1"/>
  <c r="B4573" i="4" s="1"/>
  <c r="B4574" i="4" s="1"/>
  <c r="B4575" i="4" s="1"/>
  <c r="B4576" i="4" s="1"/>
  <c r="B4577" i="4" s="1"/>
  <c r="B4578" i="4" s="1"/>
  <c r="B4579" i="4" s="1"/>
  <c r="B4580" i="4" s="1"/>
  <c r="B4581" i="4" s="1"/>
  <c r="B4582" i="4" s="1"/>
  <c r="B4583" i="4" s="1"/>
  <c r="B4584" i="4" s="1"/>
  <c r="B4585" i="4" s="1"/>
  <c r="B4586" i="4" s="1"/>
  <c r="B4587" i="4" s="1"/>
  <c r="B4588" i="4" s="1"/>
  <c r="B4589" i="4" s="1"/>
  <c r="B4590" i="4" s="1"/>
  <c r="B4591" i="4" s="1"/>
  <c r="B4592" i="4" s="1"/>
  <c r="B4593" i="4" s="1"/>
  <c r="B4594" i="4" s="1"/>
  <c r="B4595" i="4" s="1"/>
  <c r="B4596" i="4" s="1"/>
  <c r="B4597" i="4" s="1"/>
  <c r="B4598" i="4" s="1"/>
  <c r="B4599" i="4" s="1"/>
  <c r="B4600" i="4" s="1"/>
  <c r="B4601" i="4" s="1"/>
  <c r="B4602" i="4" s="1"/>
  <c r="B4603" i="4" s="1"/>
  <c r="B4604" i="4" s="1"/>
  <c r="B4605" i="4" s="1"/>
  <c r="B4606" i="4" s="1"/>
  <c r="B4607" i="4" s="1"/>
  <c r="B4608" i="4" s="1"/>
  <c r="B4609" i="4" s="1"/>
  <c r="B4610" i="4" s="1"/>
  <c r="B4611" i="4" s="1"/>
  <c r="B4612" i="4" s="1"/>
  <c r="B4613" i="4" s="1"/>
  <c r="B4614" i="4" s="1"/>
  <c r="B4615" i="4" s="1"/>
  <c r="B4616" i="4" s="1"/>
  <c r="B4617" i="4" s="1"/>
  <c r="B4618" i="4" s="1"/>
  <c r="B4619" i="4" s="1"/>
  <c r="B4620" i="4" s="1"/>
  <c r="B4621" i="4" s="1"/>
  <c r="B4622" i="4" s="1"/>
  <c r="B4623" i="4" s="1"/>
  <c r="B4624" i="4" s="1"/>
  <c r="B4625" i="4" s="1"/>
  <c r="B4626" i="4" s="1"/>
  <c r="B4627" i="4" s="1"/>
  <c r="B4628" i="4" s="1"/>
  <c r="B4629" i="4" s="1"/>
  <c r="B4630" i="4" s="1"/>
  <c r="B4631" i="4" s="1"/>
  <c r="B4632" i="4" s="1"/>
  <c r="B4633" i="4" s="1"/>
  <c r="B4634" i="4" s="1"/>
  <c r="B4635" i="4" s="1"/>
  <c r="B4636" i="4" s="1"/>
  <c r="B4637" i="4" s="1"/>
  <c r="B4638" i="4" s="1"/>
  <c r="B4639" i="4" s="1"/>
  <c r="B4640" i="4" s="1"/>
  <c r="B4641" i="4" s="1"/>
  <c r="B4642" i="4" s="1"/>
  <c r="B4643" i="4" s="1"/>
  <c r="B4644" i="4" s="1"/>
  <c r="B4645" i="4" s="1"/>
  <c r="B4646" i="4" s="1"/>
  <c r="B4647" i="4" s="1"/>
  <c r="B4648" i="4" s="1"/>
  <c r="B4649" i="4" s="1"/>
  <c r="B4650" i="4" s="1"/>
  <c r="B4651" i="4" s="1"/>
  <c r="B4652" i="4" s="1"/>
  <c r="B4653" i="4" s="1"/>
  <c r="B4654" i="4" s="1"/>
  <c r="B4655" i="4" s="1"/>
  <c r="B4656" i="4" s="1"/>
  <c r="B4657" i="4" s="1"/>
  <c r="B4658" i="4" s="1"/>
  <c r="B4659" i="4" s="1"/>
  <c r="B4660" i="4" s="1"/>
  <c r="B4661" i="4" s="1"/>
  <c r="B4662" i="4" s="1"/>
  <c r="B4663" i="4" s="1"/>
  <c r="B4664" i="4" s="1"/>
  <c r="B4665" i="4" s="1"/>
  <c r="B4666" i="4" s="1"/>
  <c r="B4667" i="4" s="1"/>
  <c r="B4668" i="4" s="1"/>
  <c r="B4669" i="4" s="1"/>
  <c r="B4670" i="4" s="1"/>
  <c r="B4671" i="4" s="1"/>
  <c r="B4672" i="4" s="1"/>
  <c r="B4673" i="4" s="1"/>
  <c r="B4674" i="4" s="1"/>
  <c r="B4675" i="4" s="1"/>
  <c r="B4676" i="4" s="1"/>
  <c r="B4677" i="4" s="1"/>
  <c r="B4678" i="4" s="1"/>
  <c r="B4679" i="4" s="1"/>
  <c r="B4680" i="4" s="1"/>
  <c r="B4681" i="4" s="1"/>
  <c r="B4682" i="4" s="1"/>
  <c r="B4683" i="4" s="1"/>
  <c r="B4684" i="4" s="1"/>
  <c r="B4685" i="4" s="1"/>
  <c r="B4686" i="4" s="1"/>
  <c r="B4687" i="4" s="1"/>
  <c r="B4688" i="4" s="1"/>
  <c r="B4689" i="4" s="1"/>
  <c r="B4690" i="4" s="1"/>
  <c r="B4691" i="4" s="1"/>
  <c r="B4692" i="4" s="1"/>
  <c r="B4693" i="4" s="1"/>
  <c r="B4694" i="4" s="1"/>
  <c r="B4695" i="4" s="1"/>
  <c r="B4696" i="4" s="1"/>
  <c r="B4697" i="4" s="1"/>
  <c r="B4698" i="4" s="1"/>
  <c r="B4699" i="4" s="1"/>
  <c r="B4700" i="4" s="1"/>
  <c r="B4701" i="4" s="1"/>
  <c r="B4702" i="4" s="1"/>
  <c r="B4703" i="4" s="1"/>
  <c r="B4704" i="4" s="1"/>
  <c r="B4705" i="4" s="1"/>
  <c r="B4706" i="4" s="1"/>
  <c r="B4707" i="4" s="1"/>
  <c r="B4708" i="4" s="1"/>
  <c r="B4709" i="4" s="1"/>
  <c r="B4710" i="4" s="1"/>
  <c r="B4711" i="4" s="1"/>
  <c r="B4712" i="4" s="1"/>
  <c r="B4713" i="4" s="1"/>
  <c r="B4714" i="4" s="1"/>
  <c r="B4715" i="4" s="1"/>
  <c r="B4716" i="4" s="1"/>
  <c r="B4717" i="4" s="1"/>
  <c r="B4718" i="4" s="1"/>
  <c r="B4719" i="4" s="1"/>
  <c r="B4720" i="4" s="1"/>
  <c r="B4721" i="4" s="1"/>
  <c r="B4722" i="4" s="1"/>
  <c r="B4723" i="4" s="1"/>
  <c r="B4724" i="4" s="1"/>
  <c r="B4725" i="4" s="1"/>
  <c r="B4726" i="4" s="1"/>
  <c r="B4727" i="4" s="1"/>
  <c r="B4728" i="4" s="1"/>
  <c r="B4729" i="4" s="1"/>
  <c r="B4730" i="4" s="1"/>
  <c r="B4731" i="4" s="1"/>
  <c r="B4732" i="4" s="1"/>
  <c r="B4733" i="4" s="1"/>
  <c r="B4734" i="4" s="1"/>
  <c r="B4735" i="4" s="1"/>
  <c r="B4736" i="4" s="1"/>
  <c r="B4737" i="4" s="1"/>
  <c r="B4738" i="4" s="1"/>
  <c r="B4739" i="4" s="1"/>
  <c r="B4740" i="4" s="1"/>
  <c r="B4741" i="4" s="1"/>
  <c r="B4742" i="4" s="1"/>
  <c r="B4743" i="4" s="1"/>
  <c r="B4744" i="4" s="1"/>
  <c r="B4745" i="4" s="1"/>
  <c r="B4746" i="4" s="1"/>
  <c r="B4747" i="4" s="1"/>
  <c r="B4748" i="4" s="1"/>
  <c r="B4749" i="4" s="1"/>
  <c r="B4750" i="4" s="1"/>
  <c r="B4751" i="4" s="1"/>
  <c r="B4752" i="4" s="1"/>
  <c r="B4753" i="4" s="1"/>
  <c r="B4754" i="4" s="1"/>
  <c r="B4755" i="4" s="1"/>
  <c r="B4756" i="4" s="1"/>
  <c r="B4757" i="4" s="1"/>
  <c r="B4758" i="4" s="1"/>
  <c r="B4759" i="4" s="1"/>
  <c r="B4760" i="4" s="1"/>
  <c r="B4761" i="4" s="1"/>
  <c r="B4762" i="4" s="1"/>
  <c r="B4763" i="4" s="1"/>
  <c r="B4764" i="4" s="1"/>
  <c r="B4765" i="4" s="1"/>
  <c r="B4766" i="4" s="1"/>
  <c r="B4767" i="4" s="1"/>
  <c r="B4768" i="4" s="1"/>
  <c r="B4769" i="4" s="1"/>
  <c r="B4770" i="4" s="1"/>
  <c r="B4771" i="4" s="1"/>
  <c r="B4772" i="4" s="1"/>
  <c r="B4773" i="4" s="1"/>
  <c r="B4774" i="4" s="1"/>
  <c r="B4775" i="4" s="1"/>
  <c r="B4776" i="4" s="1"/>
  <c r="B4777" i="4" s="1"/>
  <c r="B4778" i="4" s="1"/>
  <c r="B4779" i="4" s="1"/>
  <c r="B4780" i="4" s="1"/>
  <c r="B4781" i="4" s="1"/>
  <c r="B4782" i="4" s="1"/>
  <c r="B4783" i="4" s="1"/>
  <c r="B4784" i="4" s="1"/>
  <c r="B4785" i="4" s="1"/>
  <c r="B4786" i="4" s="1"/>
  <c r="B4787" i="4" s="1"/>
  <c r="B4788" i="4" s="1"/>
  <c r="B4789" i="4" s="1"/>
  <c r="B4790" i="4" s="1"/>
  <c r="B4791" i="4" s="1"/>
  <c r="B4792" i="4" s="1"/>
  <c r="B4793" i="4" s="1"/>
  <c r="B4794" i="4" s="1"/>
  <c r="B4795" i="4" s="1"/>
  <c r="B4796" i="4" s="1"/>
  <c r="B4797" i="4" s="1"/>
  <c r="B4798" i="4" s="1"/>
  <c r="B4799" i="4" s="1"/>
  <c r="B4800" i="4" s="1"/>
  <c r="B4801" i="4" s="1"/>
  <c r="B4802" i="4" s="1"/>
  <c r="B4803" i="4" s="1"/>
  <c r="B4804" i="4" s="1"/>
  <c r="B4805" i="4" s="1"/>
  <c r="B4806" i="4" s="1"/>
  <c r="B4807" i="4" s="1"/>
  <c r="B4808" i="4" s="1"/>
  <c r="B4809" i="4" s="1"/>
  <c r="B4810" i="4" s="1"/>
  <c r="B4811" i="4" s="1"/>
  <c r="B4812" i="4" s="1"/>
  <c r="B4813" i="4" s="1"/>
  <c r="B4814" i="4" s="1"/>
  <c r="B4815" i="4" s="1"/>
  <c r="B4816" i="4" s="1"/>
  <c r="B4817" i="4" s="1"/>
  <c r="B4818" i="4" s="1"/>
  <c r="B4819" i="4" s="1"/>
  <c r="B4820" i="4" s="1"/>
  <c r="B4821" i="4" s="1"/>
  <c r="B4822" i="4" s="1"/>
  <c r="B4823" i="4" s="1"/>
  <c r="B4824" i="4" s="1"/>
  <c r="B4825" i="4" s="1"/>
  <c r="B4826" i="4" s="1"/>
  <c r="B4827" i="4" s="1"/>
  <c r="B4828" i="4" s="1"/>
  <c r="B4829" i="4" s="1"/>
  <c r="B4830" i="4" s="1"/>
  <c r="B4831" i="4" s="1"/>
  <c r="B4832" i="4" s="1"/>
  <c r="B4833" i="4" s="1"/>
  <c r="B4834" i="4" s="1"/>
  <c r="B4835" i="4" s="1"/>
  <c r="B4836" i="4" s="1"/>
  <c r="B4837" i="4" s="1"/>
  <c r="B4838" i="4" s="1"/>
  <c r="B4839" i="4" s="1"/>
  <c r="B4840" i="4" s="1"/>
  <c r="B4841" i="4" s="1"/>
  <c r="B4842" i="4" s="1"/>
  <c r="B4843" i="4" s="1"/>
  <c r="B4844" i="4" s="1"/>
  <c r="B4845" i="4" s="1"/>
  <c r="B4846" i="4" s="1"/>
  <c r="B4847" i="4" s="1"/>
  <c r="B4848" i="4" s="1"/>
  <c r="B4849" i="4" s="1"/>
  <c r="B4850" i="4" s="1"/>
  <c r="B4851" i="4" s="1"/>
  <c r="B4852" i="4" s="1"/>
  <c r="B4853" i="4" s="1"/>
  <c r="B4854" i="4" s="1"/>
  <c r="B4855" i="4" s="1"/>
  <c r="B4856" i="4" s="1"/>
  <c r="B4857" i="4" s="1"/>
  <c r="B4858" i="4" s="1"/>
  <c r="B4859" i="4" s="1"/>
  <c r="B4860" i="4" s="1"/>
  <c r="B4861" i="4" s="1"/>
  <c r="B4862" i="4" s="1"/>
  <c r="B4863" i="4" s="1"/>
  <c r="B4864" i="4" s="1"/>
  <c r="B4865" i="4" s="1"/>
  <c r="B4866" i="4" s="1"/>
  <c r="B4867" i="4" s="1"/>
  <c r="B4868" i="4" s="1"/>
  <c r="B4869" i="4" s="1"/>
  <c r="B4870" i="4" s="1"/>
  <c r="B4871" i="4" s="1"/>
  <c r="B4872" i="4" s="1"/>
  <c r="B4873" i="4" s="1"/>
  <c r="B4874" i="4" s="1"/>
  <c r="B4875" i="4" s="1"/>
  <c r="B4876" i="4" s="1"/>
  <c r="B4877" i="4" s="1"/>
  <c r="B4878" i="4" s="1"/>
  <c r="B4879" i="4" s="1"/>
  <c r="B4880" i="4" s="1"/>
  <c r="B4881" i="4" s="1"/>
  <c r="B4882" i="4" s="1"/>
  <c r="B4883" i="4" s="1"/>
  <c r="B4884" i="4" s="1"/>
  <c r="B4885" i="4" s="1"/>
  <c r="B4886" i="4" s="1"/>
  <c r="B4887" i="4" s="1"/>
  <c r="B4888" i="4" s="1"/>
  <c r="B4889" i="4" s="1"/>
  <c r="B4890" i="4" s="1"/>
  <c r="B4891" i="4" s="1"/>
  <c r="B4892" i="4" s="1"/>
  <c r="B4893" i="4" s="1"/>
  <c r="B4894" i="4" s="1"/>
  <c r="B4895" i="4" s="1"/>
  <c r="B4896" i="4" s="1"/>
  <c r="B4897" i="4" s="1"/>
  <c r="B4898" i="4" s="1"/>
  <c r="B4899" i="4" s="1"/>
  <c r="B4900" i="4" s="1"/>
  <c r="B4901" i="4" s="1"/>
  <c r="B4902" i="4" s="1"/>
  <c r="B4903" i="4" s="1"/>
  <c r="B4904" i="4" s="1"/>
  <c r="B4905" i="4" s="1"/>
  <c r="B4906" i="4" s="1"/>
  <c r="B4907" i="4" s="1"/>
  <c r="B4908" i="4" s="1"/>
  <c r="B4909" i="4" s="1"/>
  <c r="B4910" i="4" s="1"/>
  <c r="B4911" i="4" s="1"/>
  <c r="B4912" i="4" s="1"/>
  <c r="B4913" i="4" s="1"/>
  <c r="B4914" i="4" s="1"/>
  <c r="B4915" i="4" s="1"/>
  <c r="B4916" i="4" s="1"/>
  <c r="B4917" i="4" s="1"/>
  <c r="B4918" i="4" s="1"/>
  <c r="B4919" i="4" s="1"/>
  <c r="B4920" i="4" s="1"/>
  <c r="B4921" i="4" s="1"/>
  <c r="B4922" i="4" s="1"/>
  <c r="B4923" i="4" s="1"/>
  <c r="B4924" i="4" s="1"/>
  <c r="B4925" i="4" s="1"/>
  <c r="B4926" i="4" s="1"/>
  <c r="B4927" i="4" s="1"/>
  <c r="B4928" i="4" s="1"/>
  <c r="B4929" i="4" s="1"/>
  <c r="B4930" i="4" s="1"/>
  <c r="B4931" i="4" s="1"/>
  <c r="B4932" i="4" s="1"/>
  <c r="B4933" i="4" s="1"/>
  <c r="B4934" i="4" s="1"/>
  <c r="B4935" i="4" s="1"/>
  <c r="B4936" i="4" s="1"/>
  <c r="B4937" i="4" s="1"/>
  <c r="B4938" i="4" s="1"/>
  <c r="B4939" i="4" s="1"/>
  <c r="B4940" i="4" s="1"/>
  <c r="B4941" i="4" s="1"/>
  <c r="B4942" i="4" s="1"/>
  <c r="B4943" i="4" s="1"/>
  <c r="B4944" i="4" s="1"/>
  <c r="B4945" i="4" s="1"/>
  <c r="B4946" i="4" s="1"/>
  <c r="B4947" i="4" s="1"/>
  <c r="B4948" i="4" s="1"/>
  <c r="B4949" i="4" s="1"/>
  <c r="B4950" i="4" s="1"/>
  <c r="B4951" i="4" s="1"/>
  <c r="B4952" i="4" s="1"/>
  <c r="B4953" i="4" s="1"/>
  <c r="B4954" i="4" s="1"/>
  <c r="B4955" i="4" s="1"/>
  <c r="B4956" i="4" s="1"/>
  <c r="B4957" i="4" s="1"/>
  <c r="B4958" i="4" s="1"/>
  <c r="B4959" i="4" s="1"/>
  <c r="B4960" i="4" s="1"/>
  <c r="B4961" i="4" s="1"/>
  <c r="B4962" i="4" s="1"/>
  <c r="B4963" i="4" s="1"/>
  <c r="B4964" i="4" s="1"/>
  <c r="B4965" i="4" s="1"/>
  <c r="B4966" i="4" s="1"/>
  <c r="B4967" i="4" s="1"/>
  <c r="B4968" i="4" s="1"/>
  <c r="B4969" i="4" s="1"/>
  <c r="B4970" i="4" s="1"/>
  <c r="B4971" i="4" s="1"/>
  <c r="B4972" i="4" s="1"/>
  <c r="B4973" i="4" s="1"/>
  <c r="B4974" i="4" s="1"/>
  <c r="B4975" i="4" s="1"/>
  <c r="B4976" i="4" s="1"/>
  <c r="B4977" i="4" s="1"/>
  <c r="B4978" i="4" s="1"/>
  <c r="B4979" i="4" s="1"/>
  <c r="B4980" i="4" s="1"/>
  <c r="B4981" i="4" s="1"/>
  <c r="B4982" i="4" s="1"/>
  <c r="B4983" i="4" s="1"/>
  <c r="B4984" i="4" s="1"/>
  <c r="B4985" i="4" s="1"/>
  <c r="B4986" i="4" s="1"/>
  <c r="B4987" i="4" s="1"/>
  <c r="B4988" i="4" s="1"/>
  <c r="B4989" i="4" s="1"/>
  <c r="B4990" i="4" s="1"/>
  <c r="B4991" i="4" s="1"/>
  <c r="B4992" i="4" s="1"/>
  <c r="B4993" i="4" s="1"/>
  <c r="B4994" i="4" s="1"/>
  <c r="B4995" i="4" s="1"/>
  <c r="B4996" i="4" s="1"/>
  <c r="B4997" i="4" s="1"/>
  <c r="B4998" i="4" s="1"/>
  <c r="B4999" i="4" s="1"/>
  <c r="B5000" i="4" s="1"/>
  <c r="B5001" i="4" s="1"/>
  <c r="B5002" i="4" s="1"/>
  <c r="B5003" i="4" s="1"/>
  <c r="B5004" i="4" s="1"/>
  <c r="B5005" i="4" s="1"/>
  <c r="B5006" i="4" s="1"/>
  <c r="B5007" i="4" s="1"/>
  <c r="B5008" i="4" s="1"/>
  <c r="B5009" i="4" s="1"/>
  <c r="B5010" i="4" s="1"/>
  <c r="B5011" i="4" s="1"/>
  <c r="B5012" i="4" s="1"/>
  <c r="B5013" i="4" s="1"/>
  <c r="B5014" i="4" s="1"/>
  <c r="B5015" i="4" s="1"/>
  <c r="B5016" i="4" s="1"/>
  <c r="B5017" i="4" s="1"/>
  <c r="B5018" i="4" s="1"/>
  <c r="B5019" i="4" s="1"/>
  <c r="B5020" i="4" s="1"/>
  <c r="B5021" i="4" s="1"/>
  <c r="B5022" i="4" s="1"/>
  <c r="B5023" i="4" s="1"/>
  <c r="B5024" i="4" s="1"/>
  <c r="B5025" i="4" s="1"/>
  <c r="B5026" i="4" s="1"/>
  <c r="B5027" i="4" s="1"/>
  <c r="B5028" i="4" s="1"/>
  <c r="B5029" i="4" s="1"/>
  <c r="B5030" i="4" s="1"/>
  <c r="B5031" i="4" s="1"/>
  <c r="B5032" i="4" s="1"/>
  <c r="B5033" i="4" s="1"/>
  <c r="B5034" i="4" s="1"/>
  <c r="B5035" i="4" s="1"/>
  <c r="B5036" i="4" s="1"/>
  <c r="B5037" i="4" s="1"/>
  <c r="B5038" i="4" s="1"/>
  <c r="B5039" i="4" s="1"/>
  <c r="B5040" i="4" s="1"/>
  <c r="B5041" i="4" s="1"/>
  <c r="B5042" i="4" s="1"/>
  <c r="B5043" i="4" s="1"/>
  <c r="B5044" i="4" s="1"/>
  <c r="B5045" i="4" s="1"/>
  <c r="B5046" i="4" s="1"/>
  <c r="B5047" i="4" s="1"/>
  <c r="B5048" i="4" s="1"/>
  <c r="B5049" i="4" s="1"/>
  <c r="B5050" i="4" s="1"/>
  <c r="B5051" i="4" s="1"/>
  <c r="B5052" i="4" s="1"/>
  <c r="B5053" i="4" s="1"/>
  <c r="B5054" i="4" s="1"/>
  <c r="B5055" i="4" s="1"/>
  <c r="B5056" i="4" s="1"/>
  <c r="B5057" i="4" s="1"/>
  <c r="B5058" i="4" s="1"/>
  <c r="B5059" i="4" s="1"/>
  <c r="B5060" i="4" s="1"/>
  <c r="B5061" i="4" s="1"/>
  <c r="B5062" i="4" s="1"/>
  <c r="B5063" i="4" s="1"/>
  <c r="B5064" i="4" s="1"/>
  <c r="B5065" i="4" s="1"/>
  <c r="B5066" i="4" s="1"/>
  <c r="B5067" i="4" s="1"/>
  <c r="B5068" i="4" s="1"/>
  <c r="B5069" i="4" s="1"/>
  <c r="B5070" i="4" s="1"/>
  <c r="B5071" i="4" s="1"/>
  <c r="B5072" i="4" s="1"/>
  <c r="B5073" i="4" s="1"/>
  <c r="B5074" i="4" s="1"/>
  <c r="B5075" i="4" s="1"/>
  <c r="B5076" i="4" s="1"/>
  <c r="B5077" i="4" s="1"/>
  <c r="B5078" i="4" s="1"/>
  <c r="B5079" i="4" s="1"/>
  <c r="B5080" i="4" s="1"/>
  <c r="B5081" i="4" s="1"/>
  <c r="B5082" i="4" s="1"/>
  <c r="B5083" i="4" s="1"/>
  <c r="B5084" i="4" s="1"/>
  <c r="B5085" i="4" s="1"/>
  <c r="B5086" i="4" s="1"/>
  <c r="B5087" i="4" s="1"/>
  <c r="B5088" i="4" s="1"/>
  <c r="B5089" i="4" s="1"/>
  <c r="B5090" i="4" s="1"/>
  <c r="B5091" i="4" s="1"/>
  <c r="B5092" i="4" s="1"/>
  <c r="B5093" i="4" s="1"/>
  <c r="B5094" i="4" s="1"/>
  <c r="B5095" i="4" s="1"/>
  <c r="B5096" i="4" s="1"/>
  <c r="B5097" i="4" s="1"/>
  <c r="B5098" i="4" s="1"/>
  <c r="B5099" i="4" s="1"/>
  <c r="B5100" i="4" s="1"/>
  <c r="B5101" i="4" s="1"/>
  <c r="B5102" i="4" s="1"/>
  <c r="B5103" i="4" s="1"/>
  <c r="B5104" i="4" s="1"/>
  <c r="B5105" i="4" s="1"/>
  <c r="B5106" i="4" s="1"/>
  <c r="B5107" i="4" s="1"/>
  <c r="B5108" i="4" s="1"/>
  <c r="B5109" i="4" s="1"/>
  <c r="B5110" i="4" s="1"/>
  <c r="B5111" i="4" s="1"/>
  <c r="B5112" i="4" s="1"/>
  <c r="B5113" i="4" s="1"/>
  <c r="B5114" i="4" s="1"/>
  <c r="B5115" i="4" s="1"/>
  <c r="B5116" i="4" s="1"/>
  <c r="B5117" i="4" s="1"/>
  <c r="B5118" i="4" s="1"/>
  <c r="B5119" i="4" s="1"/>
  <c r="B5120" i="4" s="1"/>
  <c r="B5121" i="4" s="1"/>
  <c r="B5122" i="4" s="1"/>
  <c r="B5123" i="4" s="1"/>
  <c r="B5124" i="4" s="1"/>
  <c r="B5125" i="4" s="1"/>
  <c r="B5126" i="4" s="1"/>
  <c r="B5127" i="4" s="1"/>
  <c r="B5128" i="4" s="1"/>
  <c r="B5129" i="4" s="1"/>
  <c r="B5130" i="4" s="1"/>
  <c r="B5131" i="4" s="1"/>
  <c r="B5132" i="4" s="1"/>
  <c r="B5133" i="4" s="1"/>
  <c r="B5134" i="4" s="1"/>
  <c r="B5135" i="4" s="1"/>
  <c r="B5136" i="4" s="1"/>
  <c r="B5137" i="4" s="1"/>
  <c r="B5138" i="4" s="1"/>
  <c r="B5139" i="4" s="1"/>
  <c r="B5140" i="4" s="1"/>
  <c r="B5141" i="4" s="1"/>
  <c r="B5142" i="4" s="1"/>
  <c r="B5143" i="4" s="1"/>
  <c r="B5144" i="4" s="1"/>
  <c r="B5145" i="4" s="1"/>
  <c r="B5146" i="4" s="1"/>
  <c r="B5147" i="4" s="1"/>
  <c r="B5148" i="4" s="1"/>
  <c r="B5149" i="4" s="1"/>
  <c r="B5150" i="4" s="1"/>
  <c r="B5151" i="4" s="1"/>
  <c r="B5152" i="4" s="1"/>
  <c r="B5153" i="4" s="1"/>
  <c r="B5154" i="4" s="1"/>
  <c r="B5155" i="4" s="1"/>
  <c r="B5156" i="4" s="1"/>
  <c r="B5157" i="4" s="1"/>
  <c r="B5158" i="4" s="1"/>
  <c r="B5159" i="4" s="1"/>
  <c r="B5160" i="4" s="1"/>
  <c r="B5161" i="4" s="1"/>
  <c r="B5162" i="4" s="1"/>
  <c r="B5163" i="4" s="1"/>
  <c r="B5164" i="4" s="1"/>
  <c r="B5165" i="4" s="1"/>
  <c r="B5166" i="4" s="1"/>
  <c r="B5167" i="4" s="1"/>
  <c r="B5168" i="4" s="1"/>
  <c r="B5169" i="4" s="1"/>
  <c r="B5170" i="4" s="1"/>
  <c r="B5171" i="4" s="1"/>
  <c r="B5172" i="4" s="1"/>
  <c r="B5173" i="4" s="1"/>
  <c r="B5174" i="4" s="1"/>
  <c r="B5175" i="4" s="1"/>
  <c r="B5176" i="4" s="1"/>
  <c r="B5177" i="4" s="1"/>
  <c r="B5178" i="4" s="1"/>
  <c r="B5179" i="4" s="1"/>
  <c r="B5180" i="4" s="1"/>
  <c r="B5181" i="4" s="1"/>
  <c r="B5182" i="4" s="1"/>
  <c r="B5183" i="4" s="1"/>
  <c r="B5184" i="4" s="1"/>
  <c r="B5185" i="4" s="1"/>
  <c r="B5186" i="4" s="1"/>
  <c r="B5187" i="4" s="1"/>
  <c r="B5188" i="4" s="1"/>
  <c r="B5189" i="4" s="1"/>
  <c r="B5190" i="4" s="1"/>
  <c r="B5191" i="4" s="1"/>
  <c r="B5192" i="4" s="1"/>
  <c r="B5193" i="4" s="1"/>
  <c r="B5194" i="4" s="1"/>
  <c r="B5195" i="4" s="1"/>
  <c r="B5196" i="4" s="1"/>
  <c r="B5197" i="4" s="1"/>
  <c r="B5198" i="4" s="1"/>
  <c r="B5199" i="4" s="1"/>
  <c r="B5200" i="4" s="1"/>
  <c r="B5201" i="4" s="1"/>
  <c r="B5202" i="4" s="1"/>
  <c r="B5203" i="4" s="1"/>
  <c r="B5204" i="4" s="1"/>
  <c r="B5205" i="4" s="1"/>
  <c r="B5206" i="4" s="1"/>
  <c r="B5207" i="4" s="1"/>
  <c r="B5208" i="4" s="1"/>
  <c r="B5209" i="4" s="1"/>
  <c r="B5210" i="4" s="1"/>
  <c r="B5211" i="4" s="1"/>
  <c r="B5212" i="4" s="1"/>
  <c r="B5213" i="4" s="1"/>
  <c r="B5214" i="4" s="1"/>
  <c r="B5215" i="4" s="1"/>
  <c r="B5216" i="4" s="1"/>
  <c r="B5217" i="4" s="1"/>
  <c r="B5218" i="4" s="1"/>
  <c r="B5219" i="4" s="1"/>
  <c r="B5220" i="4" s="1"/>
  <c r="B5221" i="4" s="1"/>
  <c r="B5222" i="4" s="1"/>
  <c r="B5223" i="4" s="1"/>
  <c r="B5224" i="4" s="1"/>
  <c r="B5225" i="4" s="1"/>
  <c r="B5226" i="4" s="1"/>
  <c r="B5227" i="4" s="1"/>
  <c r="B5228" i="4" s="1"/>
  <c r="B5229" i="4" s="1"/>
  <c r="B5230" i="4" s="1"/>
  <c r="B5231" i="4" s="1"/>
  <c r="B5232" i="4" s="1"/>
  <c r="B5233" i="4" s="1"/>
  <c r="B5234" i="4" s="1"/>
  <c r="B5235" i="4" s="1"/>
  <c r="B5236" i="4" s="1"/>
  <c r="B5237" i="4" s="1"/>
  <c r="B5238" i="4" s="1"/>
  <c r="B5239" i="4" s="1"/>
  <c r="B5240" i="4" s="1"/>
  <c r="B5241" i="4" s="1"/>
  <c r="B5242" i="4" s="1"/>
  <c r="B5243" i="4" s="1"/>
  <c r="B5244" i="4" s="1"/>
  <c r="B5245" i="4" s="1"/>
  <c r="B5246" i="4" s="1"/>
  <c r="B5247" i="4" s="1"/>
  <c r="B5248" i="4" s="1"/>
  <c r="B5249" i="4" s="1"/>
  <c r="B5250" i="4" s="1"/>
  <c r="B5251" i="4" s="1"/>
  <c r="B5252" i="4" s="1"/>
  <c r="B5253" i="4" s="1"/>
  <c r="B5254" i="4" s="1"/>
  <c r="B5255" i="4" s="1"/>
  <c r="B5256" i="4" s="1"/>
  <c r="B5257" i="4" s="1"/>
  <c r="B5258" i="4" s="1"/>
  <c r="B5259" i="4" s="1"/>
  <c r="B5260" i="4" s="1"/>
  <c r="B5261" i="4" s="1"/>
  <c r="B5262" i="4" s="1"/>
  <c r="B5263" i="4" s="1"/>
  <c r="B5264" i="4" s="1"/>
  <c r="B5265" i="4" s="1"/>
  <c r="B5266" i="4" s="1"/>
  <c r="B5267" i="4" s="1"/>
  <c r="B5268" i="4" s="1"/>
  <c r="B5269" i="4" s="1"/>
  <c r="B5270" i="4" s="1"/>
  <c r="B5271" i="4" s="1"/>
  <c r="B5272" i="4" s="1"/>
  <c r="B5273" i="4" s="1"/>
  <c r="B5274" i="4" s="1"/>
  <c r="B5275" i="4" s="1"/>
  <c r="B5276" i="4" s="1"/>
  <c r="B5277" i="4" s="1"/>
  <c r="B5278" i="4" s="1"/>
  <c r="B5279" i="4" s="1"/>
  <c r="B5280" i="4" s="1"/>
  <c r="B5281" i="4" s="1"/>
  <c r="B5282" i="4" s="1"/>
  <c r="B5283" i="4" s="1"/>
  <c r="B5284" i="4" s="1"/>
  <c r="B5285" i="4" s="1"/>
  <c r="B5286" i="4" s="1"/>
  <c r="B5287" i="4" s="1"/>
  <c r="B5288" i="4" s="1"/>
  <c r="B5289" i="4" s="1"/>
  <c r="B5290" i="4" s="1"/>
  <c r="B5291" i="4" s="1"/>
  <c r="B5292" i="4" s="1"/>
  <c r="B5293" i="4" s="1"/>
  <c r="B5294" i="4" s="1"/>
  <c r="B5295" i="4" s="1"/>
  <c r="B5296" i="4" s="1"/>
  <c r="B5297" i="4" s="1"/>
  <c r="B5298" i="4" s="1"/>
  <c r="B5299" i="4" s="1"/>
  <c r="B5300" i="4" s="1"/>
  <c r="B5301" i="4" s="1"/>
  <c r="B5302" i="4" s="1"/>
  <c r="B5303" i="4" s="1"/>
  <c r="B5304" i="4" s="1"/>
  <c r="B5305" i="4" s="1"/>
  <c r="B5306" i="4" s="1"/>
  <c r="B5307" i="4" s="1"/>
  <c r="B5308" i="4" s="1"/>
  <c r="B5309" i="4" s="1"/>
  <c r="B5310" i="4" s="1"/>
  <c r="B5311" i="4" s="1"/>
  <c r="B5312" i="4" s="1"/>
  <c r="B5313" i="4" s="1"/>
  <c r="B5314" i="4" s="1"/>
  <c r="B5315" i="4" s="1"/>
  <c r="B5316" i="4" s="1"/>
  <c r="B5317" i="4" s="1"/>
  <c r="B5318" i="4" s="1"/>
  <c r="B5319" i="4" s="1"/>
  <c r="B5320" i="4" s="1"/>
  <c r="B5321" i="4" s="1"/>
  <c r="B5322" i="4" s="1"/>
  <c r="B5323" i="4" s="1"/>
  <c r="B5324" i="4" s="1"/>
  <c r="B5325" i="4" s="1"/>
  <c r="B5326" i="4" s="1"/>
  <c r="B5327" i="4" s="1"/>
  <c r="B5328" i="4" s="1"/>
  <c r="B5329" i="4" s="1"/>
  <c r="B5330" i="4" s="1"/>
  <c r="B5331" i="4" s="1"/>
  <c r="B5332" i="4" s="1"/>
  <c r="B5333" i="4" s="1"/>
  <c r="B5334" i="4" s="1"/>
  <c r="B5335" i="4" s="1"/>
  <c r="B5336" i="4" s="1"/>
  <c r="B5337" i="4" s="1"/>
  <c r="B5338" i="4" s="1"/>
  <c r="B5339" i="4" s="1"/>
  <c r="B5340" i="4" s="1"/>
  <c r="B5341" i="4" s="1"/>
  <c r="B5342" i="4" s="1"/>
  <c r="B5343" i="4" s="1"/>
  <c r="B5344" i="4" s="1"/>
  <c r="B5345" i="4" s="1"/>
  <c r="B5346" i="4" s="1"/>
  <c r="B5347" i="4" s="1"/>
  <c r="B5348" i="4" s="1"/>
  <c r="B5349" i="4" s="1"/>
  <c r="B5350" i="4" s="1"/>
  <c r="B5351" i="4" s="1"/>
  <c r="B5352" i="4" s="1"/>
  <c r="B5353" i="4" s="1"/>
  <c r="B5354" i="4" s="1"/>
  <c r="B5355" i="4" s="1"/>
  <c r="B5356" i="4" s="1"/>
  <c r="B5357" i="4" s="1"/>
  <c r="B5358" i="4" s="1"/>
  <c r="B5359" i="4" s="1"/>
  <c r="B5360" i="4" s="1"/>
  <c r="B5361" i="4" s="1"/>
  <c r="B5362" i="4" s="1"/>
  <c r="B5363" i="4" s="1"/>
  <c r="B5364" i="4" s="1"/>
  <c r="B5365" i="4" s="1"/>
  <c r="B5366" i="4" s="1"/>
  <c r="B5367" i="4" s="1"/>
  <c r="B5368" i="4" s="1"/>
  <c r="B5369" i="4" s="1"/>
  <c r="B5370" i="4" s="1"/>
  <c r="B5371" i="4" s="1"/>
  <c r="B5372" i="4" s="1"/>
  <c r="B5373" i="4" s="1"/>
  <c r="B5374" i="4" s="1"/>
  <c r="B5375" i="4" s="1"/>
  <c r="B5376" i="4" s="1"/>
  <c r="B5377" i="4" s="1"/>
  <c r="B5378" i="4" s="1"/>
  <c r="B5379" i="4" s="1"/>
  <c r="B5380" i="4" s="1"/>
  <c r="B5381" i="4" s="1"/>
  <c r="B5382" i="4" s="1"/>
  <c r="B5383" i="4" s="1"/>
  <c r="B5384" i="4" s="1"/>
  <c r="B5385" i="4" s="1"/>
  <c r="B5386" i="4" s="1"/>
  <c r="B5387" i="4" s="1"/>
  <c r="B5388" i="4" s="1"/>
  <c r="B5389" i="4" s="1"/>
  <c r="B5390" i="4" s="1"/>
  <c r="B5391" i="4" s="1"/>
  <c r="B5392" i="4" s="1"/>
  <c r="B5393" i="4" s="1"/>
  <c r="B5394" i="4" s="1"/>
  <c r="B5395" i="4" s="1"/>
  <c r="B5396" i="4" s="1"/>
  <c r="B5397" i="4" s="1"/>
  <c r="B5398" i="4" s="1"/>
  <c r="B5399" i="4" s="1"/>
  <c r="B5400" i="4" s="1"/>
  <c r="B5401" i="4" s="1"/>
  <c r="B5402" i="4" s="1"/>
  <c r="B5403" i="4" s="1"/>
  <c r="B5404" i="4" s="1"/>
  <c r="B5405" i="4" s="1"/>
  <c r="B5406" i="4" s="1"/>
  <c r="B5407" i="4" s="1"/>
  <c r="B5408" i="4" s="1"/>
  <c r="B5409" i="4" s="1"/>
  <c r="B5410" i="4" s="1"/>
  <c r="B5411" i="4" s="1"/>
  <c r="B5412" i="4" s="1"/>
  <c r="B5413" i="4" s="1"/>
  <c r="B5414" i="4" s="1"/>
  <c r="B5415" i="4" s="1"/>
  <c r="B5416" i="4" s="1"/>
  <c r="B5417" i="4" s="1"/>
  <c r="B5418" i="4" s="1"/>
  <c r="B5419" i="4" s="1"/>
  <c r="B5420" i="4" s="1"/>
  <c r="B5421" i="4" s="1"/>
  <c r="B5422" i="4" s="1"/>
  <c r="B5423" i="4" s="1"/>
  <c r="B5424" i="4" s="1"/>
  <c r="B5425" i="4" s="1"/>
  <c r="B5426" i="4" s="1"/>
  <c r="B5427" i="4" s="1"/>
  <c r="B5428" i="4" s="1"/>
  <c r="B5429" i="4" s="1"/>
  <c r="B5430" i="4" s="1"/>
  <c r="B5431" i="4" s="1"/>
  <c r="B5432" i="4" s="1"/>
  <c r="B5433" i="4" s="1"/>
  <c r="B5434" i="4" s="1"/>
  <c r="B5435" i="4" s="1"/>
  <c r="B5436" i="4" s="1"/>
  <c r="B5437" i="4" s="1"/>
  <c r="B5438" i="4" s="1"/>
  <c r="B5439" i="4" s="1"/>
  <c r="B5440" i="4" s="1"/>
  <c r="B5441" i="4" s="1"/>
  <c r="B5442" i="4" s="1"/>
  <c r="B5443" i="4" s="1"/>
  <c r="B5444" i="4" s="1"/>
  <c r="B5445" i="4" s="1"/>
  <c r="B5446" i="4" s="1"/>
  <c r="B5447" i="4" s="1"/>
  <c r="B5448" i="4" s="1"/>
  <c r="B5449" i="4" s="1"/>
  <c r="B5450" i="4" s="1"/>
  <c r="B5451" i="4" s="1"/>
  <c r="B5452" i="4" s="1"/>
  <c r="B5453" i="4" s="1"/>
  <c r="B5454" i="4" s="1"/>
  <c r="B5455" i="4" s="1"/>
  <c r="B5456" i="4" s="1"/>
  <c r="B5457" i="4" s="1"/>
  <c r="B5458" i="4" s="1"/>
  <c r="B5459" i="4" s="1"/>
  <c r="B5460" i="4" s="1"/>
  <c r="B5461" i="4" s="1"/>
  <c r="B5462" i="4" s="1"/>
  <c r="B5463" i="4" s="1"/>
  <c r="B5464" i="4" s="1"/>
  <c r="B5465" i="4" s="1"/>
  <c r="B5466" i="4" s="1"/>
  <c r="B5467" i="4" s="1"/>
  <c r="B5468" i="4" s="1"/>
  <c r="B5469" i="4" s="1"/>
  <c r="B5470" i="4" s="1"/>
  <c r="B5471" i="4" s="1"/>
  <c r="B5472" i="4" s="1"/>
  <c r="B5473" i="4" s="1"/>
  <c r="B5474" i="4" s="1"/>
  <c r="B5475" i="4" s="1"/>
  <c r="B5476" i="4" s="1"/>
  <c r="B5477" i="4" s="1"/>
  <c r="B5478" i="4" s="1"/>
  <c r="B5479" i="4" s="1"/>
  <c r="B5480" i="4" s="1"/>
  <c r="B5481" i="4" s="1"/>
  <c r="B5482" i="4" s="1"/>
  <c r="B5483" i="4" s="1"/>
  <c r="B5484" i="4" s="1"/>
  <c r="B5485" i="4" s="1"/>
  <c r="B5486" i="4" s="1"/>
  <c r="B5487" i="4" s="1"/>
  <c r="B5488" i="4" s="1"/>
  <c r="B5489" i="4" s="1"/>
  <c r="B5490" i="4" s="1"/>
  <c r="B5491" i="4" s="1"/>
  <c r="B5492" i="4" s="1"/>
  <c r="B5493" i="4" s="1"/>
  <c r="B5494" i="4" s="1"/>
  <c r="B5495" i="4" s="1"/>
  <c r="B5496" i="4" s="1"/>
  <c r="B5497" i="4" s="1"/>
  <c r="B5498" i="4" s="1"/>
  <c r="B5499" i="4" s="1"/>
  <c r="B5500" i="4" s="1"/>
  <c r="B5501" i="4" s="1"/>
  <c r="B5502" i="4" s="1"/>
  <c r="B5503" i="4" s="1"/>
  <c r="B5504" i="4" s="1"/>
  <c r="B5505" i="4" s="1"/>
  <c r="B5506" i="4" s="1"/>
  <c r="B5507" i="4" s="1"/>
  <c r="B5508" i="4" s="1"/>
  <c r="B5509" i="4" s="1"/>
  <c r="B5510" i="4" s="1"/>
  <c r="B5511" i="4" s="1"/>
  <c r="B5512" i="4" s="1"/>
  <c r="B5513" i="4" s="1"/>
  <c r="B5514" i="4" s="1"/>
  <c r="B5515" i="4" s="1"/>
  <c r="B5516" i="4" s="1"/>
  <c r="B5517" i="4" s="1"/>
  <c r="B5518" i="4" s="1"/>
  <c r="B5519" i="4" s="1"/>
  <c r="B5520" i="4" s="1"/>
  <c r="B5521" i="4" s="1"/>
  <c r="B5522" i="4" s="1"/>
  <c r="B5523" i="4" s="1"/>
  <c r="B5524" i="4" s="1"/>
  <c r="B5525" i="4" s="1"/>
  <c r="B5526" i="4" s="1"/>
  <c r="B5527" i="4" s="1"/>
  <c r="B5528" i="4" s="1"/>
  <c r="B5529" i="4" s="1"/>
  <c r="B5530" i="4" s="1"/>
  <c r="B5531" i="4" s="1"/>
  <c r="B5532" i="4" s="1"/>
  <c r="B5533" i="4" s="1"/>
  <c r="B5534" i="4" s="1"/>
  <c r="B5535" i="4" s="1"/>
  <c r="B5536" i="4" s="1"/>
  <c r="B5537" i="4" s="1"/>
  <c r="B5538" i="4" s="1"/>
  <c r="B5539" i="4" s="1"/>
  <c r="B5540" i="4" s="1"/>
  <c r="B5541" i="4" s="1"/>
  <c r="B5542" i="4" s="1"/>
  <c r="B5543" i="4" s="1"/>
  <c r="B5544" i="4" s="1"/>
  <c r="B5545" i="4" s="1"/>
  <c r="B5546" i="4" s="1"/>
  <c r="B5547" i="4" s="1"/>
  <c r="B5548" i="4" s="1"/>
  <c r="B5549" i="4" s="1"/>
  <c r="B5550" i="4" s="1"/>
  <c r="B5551" i="4" s="1"/>
  <c r="B5552" i="4" s="1"/>
  <c r="B5553" i="4" s="1"/>
  <c r="B5554" i="4" s="1"/>
  <c r="B5555" i="4" s="1"/>
  <c r="B5556" i="4" s="1"/>
  <c r="B5557" i="4" s="1"/>
  <c r="B5558" i="4" s="1"/>
  <c r="B5559" i="4" s="1"/>
  <c r="B5560" i="4" s="1"/>
  <c r="B5561" i="4" s="1"/>
  <c r="B5562" i="4" s="1"/>
  <c r="B5563" i="4" s="1"/>
  <c r="B5564" i="4" s="1"/>
  <c r="B5565" i="4" s="1"/>
  <c r="B5566" i="4" s="1"/>
  <c r="B5567" i="4" s="1"/>
  <c r="B5568" i="4" s="1"/>
  <c r="B5569" i="4" s="1"/>
  <c r="B5570" i="4" s="1"/>
  <c r="B5571" i="4" s="1"/>
  <c r="B5572" i="4" s="1"/>
  <c r="B5573" i="4" s="1"/>
  <c r="B5574" i="4" s="1"/>
  <c r="B5575" i="4" s="1"/>
  <c r="B5576" i="4" s="1"/>
  <c r="B5577" i="4" s="1"/>
  <c r="B5578" i="4" s="1"/>
  <c r="B5579" i="4" s="1"/>
  <c r="B5580" i="4" s="1"/>
  <c r="B5581" i="4" s="1"/>
  <c r="B5582" i="4" s="1"/>
  <c r="B5583" i="4" s="1"/>
  <c r="B5584" i="4" s="1"/>
  <c r="B5585" i="4" s="1"/>
  <c r="B5586" i="4" s="1"/>
  <c r="B5587" i="4" s="1"/>
  <c r="B5588" i="4" s="1"/>
  <c r="B5589" i="4" s="1"/>
  <c r="B5590" i="4" s="1"/>
  <c r="B5591" i="4" s="1"/>
  <c r="B5592" i="4" s="1"/>
  <c r="B5593" i="4" s="1"/>
  <c r="B5594" i="4" s="1"/>
  <c r="B5595" i="4" s="1"/>
  <c r="B5596" i="4" s="1"/>
  <c r="B5597" i="4" s="1"/>
  <c r="B5598" i="4" s="1"/>
  <c r="B5599" i="4" s="1"/>
  <c r="B5600" i="4" s="1"/>
  <c r="B5601" i="4" s="1"/>
  <c r="B5602" i="4" s="1"/>
  <c r="B5603" i="4" s="1"/>
  <c r="B5604" i="4" s="1"/>
  <c r="B5605" i="4" s="1"/>
  <c r="B5606" i="4" s="1"/>
  <c r="B5607" i="4" s="1"/>
  <c r="B5608" i="4" s="1"/>
  <c r="B5609" i="4" s="1"/>
  <c r="B5610" i="4" s="1"/>
  <c r="B5611" i="4" s="1"/>
  <c r="B5612" i="4" s="1"/>
  <c r="B5613" i="4" s="1"/>
  <c r="B5614" i="4" s="1"/>
  <c r="B5615" i="4" s="1"/>
  <c r="B5616" i="4" s="1"/>
  <c r="B5617" i="4" s="1"/>
  <c r="B5618" i="4" s="1"/>
  <c r="B5619" i="4" s="1"/>
  <c r="B5620" i="4" s="1"/>
  <c r="B5621" i="4" s="1"/>
  <c r="B5622" i="4" s="1"/>
  <c r="B5623" i="4" s="1"/>
  <c r="B5624" i="4" s="1"/>
  <c r="B5625" i="4" s="1"/>
  <c r="B5626" i="4" s="1"/>
  <c r="B5627" i="4" s="1"/>
  <c r="B5628" i="4" s="1"/>
  <c r="B5629" i="4" s="1"/>
  <c r="B5630" i="4" s="1"/>
  <c r="B5631" i="4" s="1"/>
  <c r="B5632" i="4" s="1"/>
  <c r="B5633" i="4" s="1"/>
  <c r="B5634" i="4" s="1"/>
  <c r="B5635" i="4" s="1"/>
  <c r="B5636" i="4" s="1"/>
  <c r="B5637" i="4" s="1"/>
  <c r="B5638" i="4" s="1"/>
  <c r="B5639" i="4" s="1"/>
  <c r="B5640" i="4" s="1"/>
  <c r="B5641" i="4" s="1"/>
  <c r="B5642" i="4" s="1"/>
  <c r="B5643" i="4" s="1"/>
  <c r="B5644" i="4" s="1"/>
  <c r="B5645" i="4" s="1"/>
  <c r="B5646" i="4" s="1"/>
  <c r="B5647" i="4" s="1"/>
  <c r="B5648" i="4" s="1"/>
  <c r="B5649" i="4" s="1"/>
  <c r="B5650" i="4" s="1"/>
  <c r="B5651" i="4" s="1"/>
  <c r="B5652" i="4" s="1"/>
  <c r="B5653" i="4" s="1"/>
  <c r="B5654" i="4" s="1"/>
  <c r="B5655" i="4" s="1"/>
  <c r="B5656" i="4" s="1"/>
  <c r="B5657" i="4" s="1"/>
  <c r="B5658" i="4" s="1"/>
  <c r="B5659" i="4" s="1"/>
  <c r="B5660" i="4" s="1"/>
  <c r="B5661" i="4" s="1"/>
  <c r="B5662" i="4" s="1"/>
  <c r="B5663" i="4" s="1"/>
  <c r="B5664" i="4" s="1"/>
  <c r="B5665" i="4" s="1"/>
  <c r="B5666" i="4" s="1"/>
  <c r="B5667" i="4" s="1"/>
  <c r="B5668" i="4" s="1"/>
  <c r="B5669" i="4" s="1"/>
  <c r="B5670" i="4" s="1"/>
  <c r="B5671" i="4" s="1"/>
  <c r="B5672" i="4" s="1"/>
  <c r="B5673" i="4" s="1"/>
  <c r="B5674" i="4" s="1"/>
  <c r="B5675" i="4" s="1"/>
  <c r="B5676" i="4" s="1"/>
  <c r="B5677" i="4" s="1"/>
  <c r="B5678" i="4" s="1"/>
  <c r="B5679" i="4" s="1"/>
  <c r="B5680" i="4" s="1"/>
  <c r="B5681" i="4" s="1"/>
  <c r="B5682" i="4" s="1"/>
  <c r="B5683" i="4" s="1"/>
  <c r="B5684" i="4" s="1"/>
  <c r="B5685" i="4" s="1"/>
  <c r="B5686" i="4" s="1"/>
  <c r="B5687" i="4" s="1"/>
  <c r="B5688" i="4" s="1"/>
  <c r="B5689" i="4" s="1"/>
  <c r="B5690" i="4" s="1"/>
  <c r="B5691" i="4" s="1"/>
  <c r="B5692" i="4" s="1"/>
  <c r="B5693" i="4" s="1"/>
  <c r="B5694" i="4" s="1"/>
  <c r="B5695" i="4" s="1"/>
  <c r="B5696" i="4" s="1"/>
  <c r="B5697" i="4" s="1"/>
  <c r="B5698" i="4" s="1"/>
  <c r="B5699" i="4" s="1"/>
  <c r="B5700" i="4" s="1"/>
  <c r="B5701" i="4" s="1"/>
  <c r="B5702" i="4" s="1"/>
  <c r="B5703" i="4" s="1"/>
  <c r="B5704" i="4" s="1"/>
  <c r="B5705" i="4" s="1"/>
  <c r="B5706" i="4" s="1"/>
  <c r="B5707" i="4" s="1"/>
  <c r="B5708" i="4" s="1"/>
  <c r="B5709" i="4" s="1"/>
  <c r="B5710" i="4" s="1"/>
  <c r="B5711" i="4" s="1"/>
  <c r="B5712" i="4" s="1"/>
  <c r="B5713" i="4" s="1"/>
  <c r="B5714" i="4" s="1"/>
  <c r="B5715" i="4" s="1"/>
  <c r="B5716" i="4" s="1"/>
  <c r="B5717" i="4" s="1"/>
  <c r="B5718" i="4" s="1"/>
  <c r="B5719" i="4" s="1"/>
  <c r="B5720" i="4" s="1"/>
  <c r="B5721" i="4" s="1"/>
  <c r="B5722" i="4" s="1"/>
  <c r="B5723" i="4" s="1"/>
  <c r="B5724" i="4" s="1"/>
  <c r="B5725" i="4" s="1"/>
  <c r="B5726" i="4" s="1"/>
  <c r="B5727" i="4" s="1"/>
  <c r="B5728" i="4" s="1"/>
  <c r="B5729" i="4" s="1"/>
  <c r="B5730" i="4" s="1"/>
  <c r="B5731" i="4" s="1"/>
  <c r="B5732" i="4" s="1"/>
  <c r="B5733" i="4" s="1"/>
  <c r="B5734" i="4" s="1"/>
  <c r="B5735" i="4" s="1"/>
  <c r="B5736" i="4" s="1"/>
  <c r="B5737" i="4" s="1"/>
  <c r="B5738" i="4" s="1"/>
  <c r="B5739" i="4" s="1"/>
  <c r="B5740" i="4" s="1"/>
  <c r="B5741" i="4" s="1"/>
  <c r="B5742" i="4" s="1"/>
  <c r="B5743" i="4" s="1"/>
  <c r="B5744" i="4" s="1"/>
  <c r="B5745" i="4" s="1"/>
  <c r="B5746" i="4" s="1"/>
  <c r="B5747" i="4" s="1"/>
  <c r="B5748" i="4" s="1"/>
  <c r="B5749" i="4" s="1"/>
  <c r="B5750" i="4" s="1"/>
  <c r="B5751" i="4" s="1"/>
  <c r="B5752" i="4" s="1"/>
  <c r="B5753" i="4" s="1"/>
  <c r="B5754" i="4" s="1"/>
  <c r="B5755" i="4" s="1"/>
  <c r="B5756" i="4" s="1"/>
  <c r="B5757" i="4" s="1"/>
  <c r="B5758" i="4" s="1"/>
  <c r="B5759" i="4" s="1"/>
  <c r="B5760" i="4" s="1"/>
  <c r="B5761" i="4" s="1"/>
  <c r="B5762" i="4" s="1"/>
  <c r="B5763" i="4" s="1"/>
  <c r="B5764" i="4" s="1"/>
  <c r="B5765" i="4" s="1"/>
  <c r="B5766" i="4" s="1"/>
  <c r="B5767" i="4" s="1"/>
  <c r="B5768" i="4" s="1"/>
  <c r="B5769" i="4" s="1"/>
  <c r="B5770" i="4" s="1"/>
  <c r="B5771" i="4" s="1"/>
  <c r="B5772" i="4" s="1"/>
  <c r="B5773" i="4" s="1"/>
  <c r="B5774" i="4" s="1"/>
  <c r="B5775" i="4" s="1"/>
  <c r="B5776" i="4" s="1"/>
  <c r="B5777" i="4" s="1"/>
  <c r="B5778" i="4" s="1"/>
  <c r="B5779" i="4" s="1"/>
  <c r="B5780" i="4" s="1"/>
  <c r="B5781" i="4" s="1"/>
  <c r="B5782" i="4" s="1"/>
  <c r="B5783" i="4" s="1"/>
  <c r="B5784" i="4" s="1"/>
  <c r="B5785" i="4" s="1"/>
  <c r="B5786" i="4" s="1"/>
  <c r="B5787" i="4" s="1"/>
  <c r="B5788" i="4" s="1"/>
  <c r="B5789" i="4" s="1"/>
  <c r="B5790" i="4" s="1"/>
  <c r="B5791" i="4" s="1"/>
  <c r="B5792" i="4" s="1"/>
  <c r="B5793" i="4" s="1"/>
  <c r="B5794" i="4" s="1"/>
  <c r="B5795" i="4" s="1"/>
  <c r="B5796" i="4" s="1"/>
  <c r="B5797" i="4" s="1"/>
  <c r="B5798" i="4" s="1"/>
  <c r="B5799" i="4" s="1"/>
  <c r="B5800" i="4" s="1"/>
  <c r="B5801" i="4" s="1"/>
  <c r="B5802" i="4" s="1"/>
  <c r="B5803" i="4" s="1"/>
  <c r="B5804" i="4" s="1"/>
  <c r="B5805" i="4" s="1"/>
  <c r="B5806" i="4" s="1"/>
  <c r="B5807" i="4" s="1"/>
  <c r="B5808" i="4" s="1"/>
  <c r="B5809" i="4" s="1"/>
  <c r="B5810" i="4" s="1"/>
  <c r="B5811" i="4" s="1"/>
  <c r="B5812" i="4" s="1"/>
  <c r="B5813" i="4" s="1"/>
  <c r="B5814" i="4" s="1"/>
  <c r="B5815" i="4" s="1"/>
  <c r="B5816" i="4" s="1"/>
  <c r="B5817" i="4" s="1"/>
  <c r="B5818" i="4" s="1"/>
  <c r="B5819" i="4" s="1"/>
  <c r="B5820" i="4" s="1"/>
  <c r="B5821" i="4" s="1"/>
  <c r="B5822" i="4" s="1"/>
  <c r="B5823" i="4" s="1"/>
  <c r="B5824" i="4" s="1"/>
  <c r="B5825" i="4" s="1"/>
  <c r="B5826" i="4" s="1"/>
  <c r="B5827" i="4" s="1"/>
  <c r="B5828" i="4" s="1"/>
  <c r="B5829" i="4" s="1"/>
  <c r="B5830" i="4" s="1"/>
  <c r="B5831" i="4" s="1"/>
  <c r="B5832" i="4" s="1"/>
  <c r="B5833" i="4" s="1"/>
  <c r="B5834" i="4" s="1"/>
  <c r="B5835" i="4" s="1"/>
  <c r="B5836" i="4" s="1"/>
  <c r="B5837" i="4" s="1"/>
  <c r="B5838" i="4" s="1"/>
  <c r="B5839" i="4" s="1"/>
  <c r="B5840" i="4" s="1"/>
  <c r="B5841" i="4" s="1"/>
  <c r="B5842" i="4" s="1"/>
  <c r="B5843" i="4" s="1"/>
  <c r="B5844" i="4" s="1"/>
  <c r="B5845" i="4" s="1"/>
  <c r="B5846" i="4" s="1"/>
  <c r="B5847" i="4" s="1"/>
  <c r="B5848" i="4" s="1"/>
  <c r="B5849" i="4" s="1"/>
  <c r="B5850" i="4" s="1"/>
  <c r="B5851" i="4" s="1"/>
  <c r="B5852" i="4" s="1"/>
  <c r="B5853" i="4" s="1"/>
  <c r="B5854" i="4" s="1"/>
  <c r="B5855" i="4" s="1"/>
  <c r="B5856" i="4" s="1"/>
  <c r="B5857" i="4" s="1"/>
  <c r="B5858" i="4" s="1"/>
  <c r="B5859" i="4" s="1"/>
  <c r="B5860" i="4" s="1"/>
  <c r="B5861" i="4" s="1"/>
  <c r="B5862" i="4" s="1"/>
  <c r="B5863" i="4" s="1"/>
  <c r="B5864" i="4" s="1"/>
  <c r="B5865" i="4" s="1"/>
  <c r="B5866" i="4" s="1"/>
  <c r="B5867" i="4" s="1"/>
  <c r="B5868" i="4" s="1"/>
  <c r="B5869" i="4" s="1"/>
  <c r="B5870" i="4" s="1"/>
  <c r="B5871" i="4" s="1"/>
  <c r="B5872" i="4" s="1"/>
  <c r="B5873" i="4" s="1"/>
  <c r="B5874" i="4" s="1"/>
  <c r="B5875" i="4" s="1"/>
  <c r="B5876" i="4" s="1"/>
  <c r="B5877" i="4" s="1"/>
  <c r="B5878" i="4" s="1"/>
  <c r="B5879" i="4" s="1"/>
  <c r="B5880" i="4" s="1"/>
  <c r="B5881" i="4" s="1"/>
  <c r="B5882" i="4" s="1"/>
  <c r="B5883" i="4" s="1"/>
  <c r="B5884" i="4" s="1"/>
  <c r="B5885" i="4" s="1"/>
  <c r="B5886" i="4" s="1"/>
  <c r="B5887" i="4" s="1"/>
  <c r="B5888" i="4" s="1"/>
  <c r="B5889" i="4" s="1"/>
  <c r="B5890" i="4" s="1"/>
  <c r="B5891" i="4" s="1"/>
  <c r="B5892" i="4" s="1"/>
  <c r="B5893" i="4" s="1"/>
  <c r="B5894" i="4" s="1"/>
  <c r="B5895" i="4" s="1"/>
  <c r="B5896" i="4" s="1"/>
  <c r="B5897" i="4" s="1"/>
  <c r="B5898" i="4" s="1"/>
  <c r="B5899" i="4" s="1"/>
  <c r="B5900" i="4" s="1"/>
  <c r="B5901" i="4" s="1"/>
  <c r="B5902" i="4" s="1"/>
  <c r="B5903" i="4" s="1"/>
  <c r="B5904" i="4" s="1"/>
  <c r="B5905" i="4" s="1"/>
  <c r="B5906" i="4" s="1"/>
  <c r="B5907" i="4" s="1"/>
  <c r="B5908" i="4" s="1"/>
  <c r="B5909" i="4" s="1"/>
  <c r="B5910" i="4" s="1"/>
  <c r="B5911" i="4" s="1"/>
  <c r="B5912" i="4" s="1"/>
  <c r="B5913" i="4" s="1"/>
  <c r="B5914" i="4" s="1"/>
  <c r="B5915" i="4" s="1"/>
  <c r="B5916" i="4" s="1"/>
  <c r="B5917" i="4" s="1"/>
  <c r="B5918" i="4" s="1"/>
  <c r="B5919" i="4" s="1"/>
  <c r="B5920" i="4" s="1"/>
  <c r="B5921" i="4" s="1"/>
  <c r="B5922" i="4" s="1"/>
  <c r="B5923" i="4" s="1"/>
  <c r="B5924" i="4" s="1"/>
  <c r="B5925" i="4" s="1"/>
  <c r="B5926" i="4" s="1"/>
  <c r="B5927" i="4" s="1"/>
  <c r="B5928" i="4" s="1"/>
  <c r="B5929" i="4" s="1"/>
  <c r="B5930" i="4" s="1"/>
  <c r="B5931" i="4" s="1"/>
  <c r="B5932" i="4" s="1"/>
  <c r="B5933" i="4" s="1"/>
  <c r="B5934" i="4" s="1"/>
  <c r="B5935" i="4" s="1"/>
  <c r="B5936" i="4" s="1"/>
  <c r="B5937" i="4" s="1"/>
  <c r="B5938" i="4" s="1"/>
  <c r="B5939" i="4" s="1"/>
  <c r="B5940" i="4" s="1"/>
  <c r="B5941" i="4" s="1"/>
  <c r="B5942" i="4" s="1"/>
  <c r="B5943" i="4" s="1"/>
  <c r="B5944" i="4" s="1"/>
  <c r="B5945" i="4" s="1"/>
  <c r="B5946" i="4" s="1"/>
  <c r="B5947" i="4" s="1"/>
  <c r="B5948" i="4" s="1"/>
  <c r="B5949" i="4" s="1"/>
  <c r="B5950" i="4" s="1"/>
  <c r="B5951" i="4" s="1"/>
  <c r="B5952" i="4" s="1"/>
  <c r="B5953" i="4" s="1"/>
  <c r="B5954" i="4" s="1"/>
  <c r="B5955" i="4" s="1"/>
  <c r="B5956" i="4" s="1"/>
  <c r="B5957" i="4" s="1"/>
  <c r="B5958" i="4" s="1"/>
  <c r="B5959" i="4" s="1"/>
  <c r="B5960" i="4" s="1"/>
  <c r="B5961" i="4" s="1"/>
  <c r="B5962" i="4" s="1"/>
  <c r="B5963" i="4" s="1"/>
  <c r="B5964" i="4" s="1"/>
  <c r="B5965" i="4" s="1"/>
  <c r="B5966" i="4" s="1"/>
  <c r="B5967" i="4" s="1"/>
  <c r="B5968" i="4" s="1"/>
  <c r="B5969" i="4" s="1"/>
  <c r="B5970" i="4" s="1"/>
  <c r="B5971" i="4" s="1"/>
  <c r="B5972" i="4" s="1"/>
  <c r="B5973" i="4" s="1"/>
  <c r="B5974" i="4" s="1"/>
  <c r="B5975" i="4" s="1"/>
  <c r="B5976" i="4" s="1"/>
  <c r="B5977" i="4" s="1"/>
  <c r="B5978" i="4" s="1"/>
  <c r="B5979" i="4" s="1"/>
  <c r="B5980" i="4" s="1"/>
  <c r="B5981" i="4" s="1"/>
  <c r="B5982" i="4" s="1"/>
  <c r="B5983" i="4" s="1"/>
  <c r="B5984" i="4" s="1"/>
  <c r="B5985" i="4" s="1"/>
  <c r="B5986" i="4" s="1"/>
  <c r="B5987" i="4" s="1"/>
  <c r="B5988" i="4" s="1"/>
  <c r="B5989" i="4" s="1"/>
  <c r="B5990" i="4" s="1"/>
  <c r="B5991" i="4" s="1"/>
  <c r="B5992" i="4" s="1"/>
  <c r="B5993" i="4" s="1"/>
  <c r="B5994" i="4" s="1"/>
  <c r="B5995" i="4" s="1"/>
  <c r="B5996" i="4" s="1"/>
  <c r="B5997" i="4" s="1"/>
  <c r="B5998" i="4" s="1"/>
  <c r="B5999" i="4" s="1"/>
  <c r="B6000" i="4" s="1"/>
  <c r="B6001" i="4" s="1"/>
  <c r="B6002" i="4" s="1"/>
  <c r="B6003" i="4" s="1"/>
  <c r="B6004" i="4" s="1"/>
  <c r="B6005" i="4" s="1"/>
  <c r="B6006" i="4" s="1"/>
  <c r="B6007" i="4" s="1"/>
  <c r="B6008" i="4" s="1"/>
  <c r="B6009" i="4" s="1"/>
  <c r="B6010" i="4" s="1"/>
  <c r="B6011" i="4" s="1"/>
  <c r="B6012" i="4" s="1"/>
  <c r="B6013" i="4" s="1"/>
  <c r="B6014" i="4" s="1"/>
  <c r="B6015" i="4" s="1"/>
  <c r="B6016" i="4" s="1"/>
  <c r="B6017" i="4" s="1"/>
  <c r="B6018" i="4" s="1"/>
  <c r="B6019" i="4" s="1"/>
  <c r="B6020" i="4" s="1"/>
  <c r="B6021" i="4" s="1"/>
  <c r="B6022" i="4" s="1"/>
  <c r="B6023" i="4" s="1"/>
  <c r="B6024" i="4" s="1"/>
  <c r="B6025" i="4" s="1"/>
  <c r="B6026" i="4" s="1"/>
  <c r="B6027" i="4" s="1"/>
  <c r="B6028" i="4" s="1"/>
  <c r="B6029" i="4" s="1"/>
  <c r="B6030" i="4" s="1"/>
  <c r="B6031" i="4" s="1"/>
  <c r="B6032" i="4" s="1"/>
  <c r="B6033" i="4" s="1"/>
  <c r="B6034" i="4" s="1"/>
  <c r="B6035" i="4" s="1"/>
  <c r="B6036" i="4" s="1"/>
  <c r="B6037" i="4" s="1"/>
  <c r="B6038" i="4" s="1"/>
  <c r="B6039" i="4" s="1"/>
  <c r="B6040" i="4" s="1"/>
  <c r="B6041" i="4" s="1"/>
  <c r="B6042" i="4" s="1"/>
  <c r="B6043" i="4" s="1"/>
  <c r="B6044" i="4" s="1"/>
  <c r="B6045" i="4" s="1"/>
  <c r="B6046" i="4" s="1"/>
  <c r="B6047" i="4" s="1"/>
  <c r="B6048" i="4" s="1"/>
  <c r="B6049" i="4" s="1"/>
  <c r="B6050" i="4" s="1"/>
  <c r="B6051" i="4" s="1"/>
  <c r="B6052" i="4" s="1"/>
  <c r="B6053" i="4" s="1"/>
  <c r="B6054" i="4" s="1"/>
  <c r="B6055" i="4" s="1"/>
  <c r="B6056" i="4" s="1"/>
  <c r="B6057" i="4" s="1"/>
  <c r="B6058" i="4" s="1"/>
  <c r="B6059" i="4" s="1"/>
  <c r="B6060" i="4" s="1"/>
  <c r="B6061" i="4" s="1"/>
  <c r="B6062" i="4" s="1"/>
  <c r="B6063" i="4" s="1"/>
  <c r="B6064" i="4" s="1"/>
  <c r="B6065" i="4" s="1"/>
  <c r="B6066" i="4" s="1"/>
  <c r="B6067" i="4" s="1"/>
  <c r="B6068" i="4" s="1"/>
  <c r="B6069" i="4" s="1"/>
  <c r="B6070" i="4" s="1"/>
  <c r="B6071" i="4" s="1"/>
  <c r="B6072" i="4" s="1"/>
  <c r="B6073" i="4" s="1"/>
  <c r="B6074" i="4" s="1"/>
  <c r="B6075" i="4" s="1"/>
  <c r="B6076" i="4" s="1"/>
  <c r="B6077" i="4" s="1"/>
  <c r="B6078" i="4" s="1"/>
  <c r="B6079" i="4" s="1"/>
  <c r="B6080" i="4" s="1"/>
  <c r="B6081" i="4" s="1"/>
  <c r="B6082" i="4" s="1"/>
  <c r="B6083" i="4" s="1"/>
  <c r="B6084" i="4" s="1"/>
  <c r="B6085" i="4" s="1"/>
  <c r="B6086" i="4" s="1"/>
  <c r="B6087" i="4" s="1"/>
  <c r="B6088" i="4" s="1"/>
  <c r="B6089" i="4" s="1"/>
  <c r="B6090" i="4" s="1"/>
  <c r="B6091" i="4" s="1"/>
  <c r="B6092" i="4" s="1"/>
  <c r="B6093" i="4" s="1"/>
  <c r="B6094" i="4" s="1"/>
  <c r="B6095" i="4" s="1"/>
  <c r="B6096" i="4" s="1"/>
  <c r="B6097" i="4" s="1"/>
  <c r="B6098" i="4" s="1"/>
  <c r="B6099" i="4" s="1"/>
  <c r="B6100" i="4" s="1"/>
  <c r="B6101" i="4" s="1"/>
  <c r="B6102" i="4" s="1"/>
  <c r="B6103" i="4" s="1"/>
  <c r="B6104" i="4" s="1"/>
  <c r="B6105" i="4" s="1"/>
  <c r="B6106" i="4" s="1"/>
  <c r="B6107" i="4" s="1"/>
  <c r="B6108" i="4" s="1"/>
  <c r="B6109" i="4" s="1"/>
  <c r="B6110" i="4" s="1"/>
  <c r="B6111" i="4" s="1"/>
  <c r="B6112" i="4" s="1"/>
  <c r="B6113" i="4" s="1"/>
  <c r="B6114" i="4" s="1"/>
  <c r="B6115" i="4" s="1"/>
  <c r="B6116" i="4" s="1"/>
  <c r="B6117" i="4" s="1"/>
  <c r="B6118" i="4" s="1"/>
  <c r="B6119" i="4" s="1"/>
  <c r="B6120" i="4" s="1"/>
  <c r="B6121" i="4" s="1"/>
  <c r="B6122" i="4" s="1"/>
  <c r="B6123" i="4" s="1"/>
  <c r="B6124" i="4" s="1"/>
  <c r="B6125" i="4" s="1"/>
  <c r="B6126" i="4" s="1"/>
  <c r="B6127" i="4" s="1"/>
  <c r="B6128" i="4" s="1"/>
  <c r="B6129" i="4" s="1"/>
  <c r="B6130" i="4" s="1"/>
  <c r="B6131" i="4" s="1"/>
  <c r="B6132" i="4" s="1"/>
  <c r="B6133" i="4" s="1"/>
  <c r="B6134" i="4" s="1"/>
  <c r="B6135" i="4" s="1"/>
  <c r="B6136" i="4" s="1"/>
  <c r="B6137" i="4" s="1"/>
  <c r="B6138" i="4" s="1"/>
  <c r="B6139" i="4" s="1"/>
  <c r="B6140" i="4" s="1"/>
  <c r="B6141" i="4" s="1"/>
  <c r="B6142" i="4" s="1"/>
  <c r="B6143" i="4" s="1"/>
  <c r="B6144" i="4" s="1"/>
  <c r="B6145" i="4" s="1"/>
  <c r="B6146" i="4" s="1"/>
  <c r="B6147" i="4" s="1"/>
  <c r="B6148" i="4" s="1"/>
  <c r="B6149" i="4" s="1"/>
  <c r="B6150" i="4" s="1"/>
  <c r="B6151" i="4" s="1"/>
  <c r="B6152" i="4" s="1"/>
  <c r="B6153" i="4" s="1"/>
  <c r="B6154" i="4" s="1"/>
  <c r="B6155" i="4" s="1"/>
  <c r="B6156" i="4" s="1"/>
  <c r="B6157" i="4" s="1"/>
  <c r="B6158" i="4" s="1"/>
  <c r="B6159" i="4" s="1"/>
  <c r="B6160" i="4" s="1"/>
  <c r="B6161" i="4" s="1"/>
  <c r="B6162" i="4" s="1"/>
  <c r="B6163" i="4" s="1"/>
  <c r="B6164" i="4" s="1"/>
  <c r="B6165" i="4" s="1"/>
  <c r="B6166" i="4" s="1"/>
  <c r="B6167" i="4" s="1"/>
  <c r="B6168" i="4" s="1"/>
  <c r="B6169" i="4" s="1"/>
  <c r="B6170" i="4" s="1"/>
  <c r="B6171" i="4" s="1"/>
  <c r="B6172" i="4" s="1"/>
  <c r="B6173" i="4" s="1"/>
  <c r="B6174" i="4" s="1"/>
  <c r="B6175" i="4" s="1"/>
  <c r="B6176" i="4" s="1"/>
  <c r="B6177" i="4" s="1"/>
  <c r="B6178" i="4" s="1"/>
  <c r="B6179" i="4" s="1"/>
  <c r="B6180" i="4" s="1"/>
  <c r="B6181" i="4" s="1"/>
  <c r="B6182" i="4" s="1"/>
  <c r="B6183" i="4" s="1"/>
  <c r="B6184" i="4" s="1"/>
  <c r="B6185" i="4" s="1"/>
  <c r="B6186" i="4" s="1"/>
  <c r="B6187" i="4" s="1"/>
  <c r="B6188" i="4" s="1"/>
  <c r="B6189" i="4" s="1"/>
  <c r="B6190" i="4" s="1"/>
  <c r="B6191" i="4" s="1"/>
  <c r="B6192" i="4" s="1"/>
  <c r="B6193" i="4" s="1"/>
  <c r="B6194" i="4" s="1"/>
  <c r="B6195" i="4" s="1"/>
  <c r="B6196" i="4" s="1"/>
  <c r="B6197" i="4" s="1"/>
  <c r="B6198" i="4" s="1"/>
  <c r="B6199" i="4" s="1"/>
  <c r="B6200" i="4" s="1"/>
  <c r="B6201" i="4" s="1"/>
  <c r="B6202" i="4" s="1"/>
  <c r="B6203" i="4" s="1"/>
  <c r="B6204" i="4" s="1"/>
  <c r="B6205" i="4" s="1"/>
  <c r="B6206" i="4" s="1"/>
  <c r="B6207" i="4" s="1"/>
  <c r="B6208" i="4" s="1"/>
  <c r="B6209" i="4" s="1"/>
  <c r="B6210" i="4" s="1"/>
  <c r="B6211" i="4" s="1"/>
  <c r="B6212" i="4" s="1"/>
  <c r="B6213" i="4" s="1"/>
  <c r="B6214" i="4" s="1"/>
  <c r="B6215" i="4" s="1"/>
  <c r="B6216" i="4" s="1"/>
  <c r="B6217" i="4" s="1"/>
  <c r="B6218" i="4" s="1"/>
  <c r="B6219" i="4" s="1"/>
  <c r="B6220" i="4" s="1"/>
  <c r="B6221" i="4" s="1"/>
  <c r="B6222" i="4" s="1"/>
  <c r="B6223" i="4" s="1"/>
  <c r="B6224" i="4" s="1"/>
  <c r="B6225" i="4" s="1"/>
  <c r="B6226" i="4" s="1"/>
  <c r="B6227" i="4" s="1"/>
  <c r="B6228" i="4" s="1"/>
  <c r="B6229" i="4" s="1"/>
  <c r="B6230" i="4" s="1"/>
  <c r="B6231" i="4" s="1"/>
  <c r="B6232" i="4" s="1"/>
  <c r="B6233" i="4" s="1"/>
  <c r="B6234" i="4" s="1"/>
  <c r="B6235" i="4" s="1"/>
  <c r="B6236" i="4" s="1"/>
  <c r="B6237" i="4" s="1"/>
  <c r="B6238" i="4" s="1"/>
  <c r="B6239" i="4" s="1"/>
  <c r="B6240" i="4" s="1"/>
  <c r="B6241" i="4" s="1"/>
  <c r="B6242" i="4" s="1"/>
  <c r="B6243" i="4" s="1"/>
  <c r="B6244" i="4" s="1"/>
  <c r="B6245" i="4" s="1"/>
  <c r="B6246" i="4" s="1"/>
  <c r="B6247" i="4" s="1"/>
  <c r="B6248" i="4" s="1"/>
  <c r="B6249" i="4" s="1"/>
  <c r="B6250" i="4" s="1"/>
  <c r="B6251" i="4" s="1"/>
  <c r="B6252" i="4" s="1"/>
  <c r="B6253" i="4" s="1"/>
  <c r="B6254" i="4" s="1"/>
  <c r="B6255" i="4" s="1"/>
  <c r="B6256" i="4" s="1"/>
  <c r="B6257" i="4" s="1"/>
  <c r="B6258" i="4" s="1"/>
  <c r="B6259" i="4" s="1"/>
  <c r="B6260" i="4" s="1"/>
  <c r="B6261" i="4" s="1"/>
  <c r="B6262" i="4" s="1"/>
  <c r="B6263" i="4" s="1"/>
  <c r="B6264" i="4" s="1"/>
  <c r="B6265" i="4" s="1"/>
  <c r="B6266" i="4" s="1"/>
  <c r="B6267" i="4" s="1"/>
  <c r="B6268" i="4" s="1"/>
  <c r="B6269" i="4" s="1"/>
  <c r="B6270" i="4" s="1"/>
  <c r="B6271" i="4" s="1"/>
  <c r="B6272" i="4" s="1"/>
  <c r="B6273" i="4" s="1"/>
  <c r="B6274" i="4" s="1"/>
  <c r="B6275" i="4" s="1"/>
  <c r="B6276" i="4" s="1"/>
  <c r="B6277" i="4" s="1"/>
  <c r="B6278" i="4" s="1"/>
  <c r="B6279" i="4" s="1"/>
  <c r="B6280" i="4" s="1"/>
  <c r="B6281" i="4" s="1"/>
  <c r="B6282" i="4" s="1"/>
  <c r="B6283" i="4" s="1"/>
  <c r="B6284" i="4" s="1"/>
  <c r="B6285" i="4" s="1"/>
  <c r="B6286" i="4" s="1"/>
  <c r="B6287" i="4" s="1"/>
  <c r="B6288" i="4" s="1"/>
  <c r="B6289" i="4" s="1"/>
  <c r="B6290" i="4" s="1"/>
  <c r="B6291" i="4" s="1"/>
  <c r="B6292" i="4" s="1"/>
  <c r="B6293" i="4" s="1"/>
  <c r="B6294" i="4" s="1"/>
  <c r="B6295" i="4" s="1"/>
  <c r="B6296" i="4" s="1"/>
  <c r="B6297" i="4" s="1"/>
  <c r="B6298" i="4" s="1"/>
  <c r="B6299" i="4" s="1"/>
  <c r="B6300" i="4" s="1"/>
  <c r="B6301" i="4" s="1"/>
  <c r="B6302" i="4" s="1"/>
  <c r="B6303" i="4" s="1"/>
  <c r="B6304" i="4" s="1"/>
  <c r="B6305" i="4" s="1"/>
  <c r="B6306" i="4" s="1"/>
  <c r="B6307" i="4" s="1"/>
  <c r="B6308" i="4" s="1"/>
  <c r="B6309" i="4" s="1"/>
  <c r="B6310" i="4" s="1"/>
  <c r="B6311" i="4" s="1"/>
  <c r="B6312" i="4" s="1"/>
  <c r="B6313" i="4" s="1"/>
  <c r="B6314" i="4" s="1"/>
  <c r="B6315" i="4" s="1"/>
  <c r="B6316" i="4" s="1"/>
  <c r="B6317" i="4" s="1"/>
  <c r="B6318" i="4" s="1"/>
  <c r="B6319" i="4" s="1"/>
  <c r="B6320" i="4" s="1"/>
  <c r="B6321" i="4" s="1"/>
  <c r="B6322" i="4" s="1"/>
  <c r="B6323" i="4" s="1"/>
  <c r="B6324" i="4" s="1"/>
  <c r="B6325" i="4" s="1"/>
  <c r="B6326" i="4" s="1"/>
  <c r="B6327" i="4" s="1"/>
  <c r="B6328" i="4" s="1"/>
  <c r="B6329" i="4" s="1"/>
  <c r="B6330" i="4" s="1"/>
  <c r="B6331" i="4" s="1"/>
  <c r="B6332" i="4" s="1"/>
  <c r="B6333" i="4" s="1"/>
  <c r="B6334" i="4" s="1"/>
  <c r="B6335" i="4" s="1"/>
  <c r="B6336" i="4" s="1"/>
  <c r="B6337" i="4" s="1"/>
  <c r="B6338" i="4" s="1"/>
  <c r="B6339" i="4" s="1"/>
  <c r="B6340" i="4" s="1"/>
  <c r="B6341" i="4" s="1"/>
  <c r="B6342" i="4" s="1"/>
  <c r="B6343" i="4" s="1"/>
  <c r="B6344" i="4" s="1"/>
  <c r="B6345" i="4" s="1"/>
  <c r="B6346" i="4" s="1"/>
  <c r="B6347" i="4" s="1"/>
  <c r="B6348" i="4" s="1"/>
  <c r="B6349" i="4" s="1"/>
  <c r="B6350" i="4" s="1"/>
  <c r="B6351" i="4" s="1"/>
  <c r="B6352" i="4" s="1"/>
  <c r="B6353" i="4" s="1"/>
  <c r="B6354" i="4" s="1"/>
  <c r="B6355" i="4" s="1"/>
  <c r="B6356" i="4" s="1"/>
  <c r="B6357" i="4" s="1"/>
  <c r="B6358" i="4" s="1"/>
  <c r="B6359" i="4" s="1"/>
  <c r="B6360" i="4" s="1"/>
  <c r="B6361" i="4" s="1"/>
  <c r="B6362" i="4" s="1"/>
  <c r="B6363" i="4" s="1"/>
  <c r="B6364" i="4" s="1"/>
  <c r="B6365" i="4" s="1"/>
  <c r="B6366" i="4" s="1"/>
  <c r="B6367" i="4" s="1"/>
  <c r="B6368" i="4" s="1"/>
  <c r="B6369" i="4" s="1"/>
  <c r="B6370" i="4" s="1"/>
  <c r="B6371" i="4" s="1"/>
  <c r="B6372" i="4" s="1"/>
  <c r="B6373" i="4" s="1"/>
  <c r="B6374" i="4" s="1"/>
  <c r="B6375" i="4" s="1"/>
  <c r="B6376" i="4" s="1"/>
  <c r="B6377" i="4" s="1"/>
  <c r="B6378" i="4" s="1"/>
  <c r="B6379" i="4" s="1"/>
  <c r="B6380" i="4" s="1"/>
  <c r="B6381" i="4" s="1"/>
  <c r="B6382" i="4" s="1"/>
  <c r="B6383" i="4" s="1"/>
  <c r="B6384" i="4" s="1"/>
  <c r="B6385" i="4" s="1"/>
  <c r="B6386" i="4" s="1"/>
  <c r="B6387" i="4" s="1"/>
  <c r="B6388" i="4" s="1"/>
  <c r="B6389" i="4" s="1"/>
  <c r="B6390" i="4" s="1"/>
  <c r="B6391" i="4" s="1"/>
  <c r="B6392" i="4" s="1"/>
  <c r="B6393" i="4" s="1"/>
  <c r="B6394" i="4" s="1"/>
  <c r="B6395" i="4" s="1"/>
  <c r="B6396" i="4" s="1"/>
  <c r="B6397" i="4" s="1"/>
  <c r="B6398" i="4" s="1"/>
  <c r="B6399" i="4" s="1"/>
  <c r="B6400" i="4" s="1"/>
  <c r="B6401" i="4" s="1"/>
  <c r="B6402" i="4" s="1"/>
  <c r="B6403" i="4" s="1"/>
  <c r="B6404" i="4" s="1"/>
  <c r="B6405" i="4" s="1"/>
  <c r="B6406" i="4" s="1"/>
  <c r="B6407" i="4" s="1"/>
  <c r="B6408" i="4" s="1"/>
  <c r="B6409" i="4" s="1"/>
  <c r="B6410" i="4" s="1"/>
  <c r="B6411" i="4" s="1"/>
  <c r="B6412" i="4" s="1"/>
  <c r="B6413" i="4" s="1"/>
  <c r="B6414" i="4" s="1"/>
  <c r="B6415" i="4" s="1"/>
  <c r="B6416" i="4" s="1"/>
  <c r="B6417" i="4" s="1"/>
  <c r="B6418" i="4" s="1"/>
  <c r="B6419" i="4" s="1"/>
  <c r="B6420" i="4" s="1"/>
  <c r="B6421" i="4" s="1"/>
  <c r="B6422" i="4" s="1"/>
  <c r="B6423" i="4" s="1"/>
  <c r="B6424" i="4" s="1"/>
  <c r="B6425" i="4" s="1"/>
  <c r="B6426" i="4" s="1"/>
  <c r="B6427" i="4" s="1"/>
  <c r="B6428" i="4" s="1"/>
  <c r="B6429" i="4" s="1"/>
  <c r="B6430" i="4" s="1"/>
  <c r="B6431" i="4" s="1"/>
  <c r="B6432" i="4" s="1"/>
  <c r="B6433" i="4" s="1"/>
  <c r="B6434" i="4" s="1"/>
  <c r="B6435" i="4" s="1"/>
  <c r="B6436" i="4" s="1"/>
  <c r="B6437" i="4" s="1"/>
  <c r="B6438" i="4" s="1"/>
  <c r="B6439" i="4" s="1"/>
  <c r="B6440" i="4" s="1"/>
  <c r="B6441" i="4" s="1"/>
  <c r="B6442" i="4" s="1"/>
  <c r="B6443" i="4" s="1"/>
  <c r="B6444" i="4" s="1"/>
  <c r="B6445" i="4" s="1"/>
  <c r="B6446" i="4" s="1"/>
  <c r="B6447" i="4" s="1"/>
  <c r="B6448" i="4" s="1"/>
  <c r="B6449" i="4" s="1"/>
  <c r="B6450" i="4" s="1"/>
  <c r="B6451" i="4" s="1"/>
  <c r="B6452" i="4" s="1"/>
  <c r="B6453" i="4" s="1"/>
  <c r="B6454" i="4" s="1"/>
  <c r="B6455" i="4" s="1"/>
  <c r="B6456" i="4" s="1"/>
  <c r="B6457" i="4" s="1"/>
  <c r="B6458" i="4" s="1"/>
  <c r="B6459" i="4" s="1"/>
  <c r="B6460" i="4" s="1"/>
  <c r="B6461" i="4" s="1"/>
  <c r="B6462" i="4" s="1"/>
  <c r="B6463" i="4" s="1"/>
  <c r="B6464" i="4" s="1"/>
  <c r="B6465" i="4" s="1"/>
  <c r="B6466" i="4" s="1"/>
  <c r="B6467" i="4" s="1"/>
  <c r="B6468" i="4" s="1"/>
  <c r="B6469" i="4" s="1"/>
  <c r="B6470" i="4" s="1"/>
  <c r="B6471" i="4" s="1"/>
  <c r="B6472" i="4" s="1"/>
  <c r="B6473" i="4" s="1"/>
  <c r="B6474" i="4" s="1"/>
  <c r="B6475" i="4" s="1"/>
  <c r="B6476" i="4" s="1"/>
  <c r="B6477" i="4" s="1"/>
  <c r="B6478" i="4" s="1"/>
  <c r="B6479" i="4" s="1"/>
  <c r="B6480" i="4" s="1"/>
  <c r="B6481" i="4" s="1"/>
  <c r="B6482" i="4" s="1"/>
  <c r="B6483" i="4" s="1"/>
  <c r="B6484" i="4" s="1"/>
  <c r="B6485" i="4" s="1"/>
  <c r="B6486" i="4" s="1"/>
  <c r="B6487" i="4" s="1"/>
  <c r="B6488" i="4" s="1"/>
  <c r="B6489" i="4" s="1"/>
  <c r="B6490" i="4" s="1"/>
  <c r="B6491" i="4" s="1"/>
  <c r="B6492" i="4" s="1"/>
  <c r="B6493" i="4" s="1"/>
  <c r="B6494" i="4" s="1"/>
  <c r="B6495" i="4" s="1"/>
  <c r="B6496" i="4" s="1"/>
  <c r="B6497" i="4" s="1"/>
  <c r="B6498" i="4" s="1"/>
  <c r="B6499" i="4" s="1"/>
  <c r="B6500" i="4" s="1"/>
  <c r="B6501" i="4" s="1"/>
  <c r="B6502" i="4" s="1"/>
  <c r="B6503" i="4" s="1"/>
  <c r="B6504" i="4" s="1"/>
  <c r="B6505" i="4" s="1"/>
  <c r="B6506" i="4" s="1"/>
  <c r="B6507" i="4" s="1"/>
  <c r="B6508" i="4" s="1"/>
  <c r="B6509" i="4" s="1"/>
  <c r="B6510" i="4" s="1"/>
  <c r="B6511" i="4" s="1"/>
  <c r="B6512" i="4" s="1"/>
  <c r="B6513" i="4" s="1"/>
  <c r="B6514" i="4" s="1"/>
  <c r="B6515" i="4" s="1"/>
  <c r="B6516" i="4" s="1"/>
  <c r="B6517" i="4" s="1"/>
  <c r="B6518" i="4" s="1"/>
  <c r="B6519" i="4" s="1"/>
  <c r="B6520" i="4" s="1"/>
  <c r="B6521" i="4" s="1"/>
  <c r="B6522" i="4" s="1"/>
  <c r="B6523" i="4" s="1"/>
  <c r="B6524" i="4" s="1"/>
  <c r="B6525" i="4" s="1"/>
  <c r="B6526" i="4" s="1"/>
  <c r="B6527" i="4" s="1"/>
  <c r="B6528" i="4" s="1"/>
  <c r="B6529" i="4" s="1"/>
  <c r="B6530" i="4" s="1"/>
  <c r="B6531" i="4" s="1"/>
  <c r="B6532" i="4" s="1"/>
  <c r="B6533" i="4" s="1"/>
  <c r="B6534" i="4" s="1"/>
  <c r="B6535" i="4" s="1"/>
  <c r="B6536" i="4" s="1"/>
  <c r="B6537" i="4" s="1"/>
  <c r="B6538" i="4" s="1"/>
  <c r="B6539" i="4" s="1"/>
  <c r="B6540" i="4" s="1"/>
  <c r="B6541" i="4" s="1"/>
  <c r="B6542" i="4" s="1"/>
  <c r="B6543" i="4" s="1"/>
  <c r="B6544" i="4" s="1"/>
  <c r="B6545" i="4" s="1"/>
  <c r="B6546" i="4" s="1"/>
  <c r="B6547" i="4" s="1"/>
  <c r="B6548" i="4" s="1"/>
  <c r="B6549" i="4" s="1"/>
  <c r="B6550" i="4" s="1"/>
  <c r="B6551" i="4" s="1"/>
  <c r="B6552" i="4" s="1"/>
  <c r="B6553" i="4" s="1"/>
  <c r="B6554" i="4" s="1"/>
  <c r="B6555" i="4" s="1"/>
  <c r="B6556" i="4" s="1"/>
  <c r="B6557" i="4" s="1"/>
  <c r="B6558" i="4" s="1"/>
  <c r="B6559" i="4" s="1"/>
  <c r="B6560" i="4" s="1"/>
  <c r="B6561" i="4" s="1"/>
  <c r="B6562" i="4" s="1"/>
  <c r="B6563" i="4" s="1"/>
  <c r="B6564" i="4" s="1"/>
  <c r="B6565" i="4" s="1"/>
  <c r="B6566" i="4" s="1"/>
  <c r="B6567" i="4" s="1"/>
  <c r="B6568" i="4" s="1"/>
  <c r="B6569" i="4" s="1"/>
  <c r="B6570" i="4" s="1"/>
  <c r="B6571" i="4" s="1"/>
  <c r="B6572" i="4" s="1"/>
  <c r="B6573" i="4" s="1"/>
  <c r="B6574" i="4" s="1"/>
  <c r="B6575" i="4" s="1"/>
  <c r="B6576" i="4" s="1"/>
  <c r="B6577" i="4" s="1"/>
  <c r="B6578" i="4" s="1"/>
  <c r="B6579" i="4" s="1"/>
  <c r="B6580" i="4" s="1"/>
  <c r="B6581" i="4" s="1"/>
  <c r="B6582" i="4" s="1"/>
  <c r="B6583" i="4" s="1"/>
  <c r="B6584" i="4" s="1"/>
  <c r="B6585" i="4" s="1"/>
  <c r="B6586" i="4" s="1"/>
  <c r="B6587" i="4" s="1"/>
  <c r="B6588" i="4" s="1"/>
  <c r="B6589" i="4" s="1"/>
  <c r="B6590" i="4" s="1"/>
  <c r="B6591" i="4" s="1"/>
  <c r="B6592" i="4" s="1"/>
  <c r="B6593" i="4" s="1"/>
  <c r="B6594" i="4" s="1"/>
  <c r="B6595" i="4" s="1"/>
  <c r="B6596" i="4" s="1"/>
  <c r="B6597" i="4" s="1"/>
  <c r="B6598" i="4" s="1"/>
  <c r="B6599" i="4" s="1"/>
  <c r="B6600" i="4" s="1"/>
  <c r="B6601" i="4" s="1"/>
  <c r="B6602" i="4" s="1"/>
  <c r="B6603" i="4" s="1"/>
  <c r="B6604" i="4" s="1"/>
  <c r="B6605" i="4" s="1"/>
  <c r="B6606" i="4" s="1"/>
  <c r="B6607" i="4" s="1"/>
  <c r="B6608" i="4" s="1"/>
  <c r="B6609" i="4" s="1"/>
  <c r="B6610" i="4" s="1"/>
  <c r="B6611" i="4" s="1"/>
  <c r="B6612" i="4" s="1"/>
  <c r="B6613" i="4" s="1"/>
  <c r="B6614" i="4" s="1"/>
  <c r="B6615" i="4" s="1"/>
  <c r="B6616" i="4" s="1"/>
  <c r="B6617" i="4" s="1"/>
  <c r="B6618" i="4" s="1"/>
  <c r="B6619" i="4" s="1"/>
  <c r="B6620" i="4" s="1"/>
  <c r="B6621" i="4" s="1"/>
  <c r="B6622" i="4" s="1"/>
  <c r="B6623" i="4" s="1"/>
  <c r="B6624" i="4" s="1"/>
  <c r="B6625" i="4" s="1"/>
  <c r="B6626" i="4" s="1"/>
  <c r="B6627" i="4" s="1"/>
  <c r="B6628" i="4" s="1"/>
  <c r="B6629" i="4" s="1"/>
  <c r="B6630" i="4" s="1"/>
  <c r="B6631" i="4" s="1"/>
  <c r="B6632" i="4" s="1"/>
  <c r="B6633" i="4" s="1"/>
  <c r="B6634" i="4" s="1"/>
  <c r="B6635" i="4" s="1"/>
  <c r="B6636" i="4" s="1"/>
  <c r="B6637" i="4" s="1"/>
  <c r="B6638" i="4" s="1"/>
  <c r="B6639" i="4" s="1"/>
  <c r="B6640" i="4" s="1"/>
  <c r="B6641" i="4" s="1"/>
  <c r="B6642" i="4" s="1"/>
  <c r="B6643" i="4" s="1"/>
  <c r="B6644" i="4" s="1"/>
  <c r="B6645" i="4" s="1"/>
  <c r="B6646" i="4" s="1"/>
  <c r="B6647" i="4" s="1"/>
  <c r="B6648" i="4" s="1"/>
  <c r="B6649" i="4" s="1"/>
  <c r="B6650" i="4" s="1"/>
  <c r="B6651" i="4" s="1"/>
  <c r="B6652" i="4" s="1"/>
  <c r="B6653" i="4" s="1"/>
  <c r="B6654" i="4" s="1"/>
  <c r="B6655" i="4" s="1"/>
  <c r="B6656" i="4" s="1"/>
  <c r="B6657" i="4" s="1"/>
  <c r="B6658" i="4" s="1"/>
  <c r="B6659" i="4" s="1"/>
  <c r="B6660" i="4" s="1"/>
  <c r="B6661" i="4" s="1"/>
  <c r="B6662" i="4" s="1"/>
  <c r="B6663" i="4" s="1"/>
  <c r="B6664" i="4" s="1"/>
  <c r="B6665" i="4" s="1"/>
  <c r="B6666" i="4" s="1"/>
  <c r="B6667" i="4" s="1"/>
  <c r="B6668" i="4" s="1"/>
  <c r="B6669" i="4" s="1"/>
  <c r="B6670" i="4" s="1"/>
  <c r="B6671" i="4" s="1"/>
  <c r="B6672" i="4" s="1"/>
  <c r="B6673" i="4" s="1"/>
  <c r="B6674" i="4" s="1"/>
  <c r="B6675" i="4" s="1"/>
  <c r="B6676" i="4" s="1"/>
  <c r="B6677" i="4" s="1"/>
  <c r="B6678" i="4" s="1"/>
  <c r="B6679" i="4" s="1"/>
  <c r="B6680" i="4" s="1"/>
  <c r="B6681" i="4" s="1"/>
  <c r="B6682" i="4" s="1"/>
  <c r="B6683" i="4" s="1"/>
  <c r="B6684" i="4" s="1"/>
  <c r="B6685" i="4" s="1"/>
  <c r="B6686" i="4" s="1"/>
  <c r="B6687" i="4" s="1"/>
  <c r="B6688" i="4" s="1"/>
  <c r="B6689" i="4" s="1"/>
  <c r="B6690" i="4" s="1"/>
  <c r="B6691" i="4" s="1"/>
  <c r="B6692" i="4" s="1"/>
  <c r="B6693" i="4" s="1"/>
  <c r="B6694" i="4" s="1"/>
  <c r="B6695" i="4" s="1"/>
  <c r="B6696" i="4" s="1"/>
  <c r="B6697" i="4" s="1"/>
  <c r="B6698" i="4" s="1"/>
  <c r="B6699" i="4" s="1"/>
  <c r="B6700" i="4" s="1"/>
  <c r="B6701" i="4" s="1"/>
  <c r="B6702" i="4" s="1"/>
  <c r="B6703" i="4" s="1"/>
  <c r="B6704" i="4" s="1"/>
  <c r="B6705" i="4" s="1"/>
  <c r="B6706" i="4" s="1"/>
  <c r="B6707" i="4" s="1"/>
  <c r="B6708" i="4" s="1"/>
  <c r="B6709" i="4" s="1"/>
  <c r="B6710" i="4" s="1"/>
  <c r="B6711" i="4" s="1"/>
  <c r="B6712" i="4" s="1"/>
  <c r="B6713" i="4" s="1"/>
  <c r="B6714" i="4" s="1"/>
  <c r="B6715" i="4" s="1"/>
  <c r="B6716" i="4" s="1"/>
  <c r="B6717" i="4" s="1"/>
  <c r="B6718" i="4" s="1"/>
  <c r="B6719" i="4" s="1"/>
  <c r="B6720" i="4" s="1"/>
  <c r="B6721" i="4" s="1"/>
  <c r="B6722" i="4" s="1"/>
  <c r="B6723" i="4" s="1"/>
  <c r="B6724" i="4" s="1"/>
  <c r="B6725" i="4" s="1"/>
  <c r="B6726" i="4" s="1"/>
  <c r="B6727" i="4" s="1"/>
  <c r="B6728" i="4" s="1"/>
  <c r="B6729" i="4" s="1"/>
  <c r="B6730" i="4" s="1"/>
  <c r="B6731" i="4" s="1"/>
  <c r="B6732" i="4" s="1"/>
  <c r="B6733" i="4" s="1"/>
  <c r="B6734" i="4" s="1"/>
  <c r="B6735" i="4" s="1"/>
  <c r="B6736" i="4" s="1"/>
  <c r="B6737" i="4" s="1"/>
  <c r="B6738" i="4" s="1"/>
  <c r="B6739" i="4" s="1"/>
  <c r="B6740" i="4" s="1"/>
  <c r="B6741" i="4" s="1"/>
  <c r="B6742" i="4" s="1"/>
  <c r="B6743" i="4" s="1"/>
  <c r="B6744" i="4" s="1"/>
  <c r="B6745" i="4" s="1"/>
  <c r="B6746" i="4" s="1"/>
  <c r="B6747" i="4" s="1"/>
  <c r="B6748" i="4" s="1"/>
  <c r="B6749" i="4" s="1"/>
  <c r="B6750" i="4" s="1"/>
  <c r="B6751" i="4" s="1"/>
  <c r="B6752" i="4" s="1"/>
  <c r="B6753" i="4" s="1"/>
  <c r="B6754" i="4" s="1"/>
  <c r="B6755" i="4" s="1"/>
  <c r="B6756" i="4" s="1"/>
  <c r="B6757" i="4" s="1"/>
  <c r="B6758" i="4" s="1"/>
  <c r="B6759" i="4" s="1"/>
  <c r="B6760" i="4" s="1"/>
  <c r="B6761" i="4" s="1"/>
  <c r="B6762" i="4" s="1"/>
  <c r="B6763" i="4" s="1"/>
  <c r="B6764" i="4" s="1"/>
  <c r="B6765" i="4" s="1"/>
  <c r="B6766" i="4" s="1"/>
  <c r="B6767" i="4" s="1"/>
  <c r="B6768" i="4" s="1"/>
  <c r="B6769" i="4" s="1"/>
  <c r="B6770" i="4" s="1"/>
  <c r="B6771" i="4" s="1"/>
  <c r="B6772" i="4" s="1"/>
  <c r="B6773" i="4" s="1"/>
  <c r="B6774" i="4" s="1"/>
  <c r="B6775" i="4" s="1"/>
  <c r="B6776" i="4" s="1"/>
  <c r="B6777" i="4" s="1"/>
  <c r="B6778" i="4" s="1"/>
  <c r="B6779" i="4" s="1"/>
  <c r="B6780" i="4" s="1"/>
  <c r="B6781" i="4" s="1"/>
  <c r="B6782" i="4" s="1"/>
  <c r="B6783" i="4" s="1"/>
  <c r="B6784" i="4" s="1"/>
  <c r="B6785" i="4" s="1"/>
  <c r="B6786" i="4" s="1"/>
  <c r="B6787" i="4" s="1"/>
  <c r="B6788" i="4" s="1"/>
  <c r="B6789" i="4" s="1"/>
  <c r="B6790" i="4" s="1"/>
  <c r="B6791" i="4" s="1"/>
  <c r="B6792" i="4" s="1"/>
  <c r="B6793" i="4" s="1"/>
  <c r="B6794" i="4" s="1"/>
  <c r="B6795" i="4" s="1"/>
  <c r="B6796" i="4" s="1"/>
  <c r="B6797" i="4" s="1"/>
  <c r="B6798" i="4" s="1"/>
  <c r="B6799" i="4" s="1"/>
  <c r="B6800" i="4" s="1"/>
  <c r="B6801" i="4" s="1"/>
  <c r="B6802" i="4" s="1"/>
  <c r="B6803" i="4" s="1"/>
  <c r="B6804" i="4" s="1"/>
  <c r="B6805" i="4" s="1"/>
  <c r="B6806" i="4" s="1"/>
  <c r="B6807" i="4" s="1"/>
  <c r="B6808" i="4" s="1"/>
  <c r="B6809" i="4" s="1"/>
  <c r="B6810" i="4" s="1"/>
  <c r="B6811" i="4" s="1"/>
  <c r="B6812" i="4" s="1"/>
  <c r="B6813" i="4" s="1"/>
  <c r="B6814" i="4" s="1"/>
  <c r="B6815" i="4" s="1"/>
  <c r="B6816" i="4" s="1"/>
  <c r="B6817" i="4" s="1"/>
  <c r="B6818" i="4" s="1"/>
  <c r="B6819" i="4" s="1"/>
  <c r="B6820" i="4" s="1"/>
  <c r="B6821" i="4" s="1"/>
  <c r="B6822" i="4" s="1"/>
  <c r="B6823" i="4" s="1"/>
  <c r="B6824" i="4" s="1"/>
  <c r="B6825" i="4" s="1"/>
  <c r="B6826" i="4" s="1"/>
  <c r="B6827" i="4" s="1"/>
  <c r="B6828" i="4" s="1"/>
  <c r="B6829" i="4" s="1"/>
  <c r="B6830" i="4" s="1"/>
  <c r="B6831" i="4" s="1"/>
  <c r="B6832" i="4" s="1"/>
  <c r="B6833" i="4" s="1"/>
  <c r="B6834" i="4" s="1"/>
  <c r="B6835" i="4" s="1"/>
  <c r="B6836" i="4" s="1"/>
  <c r="B6837" i="4" s="1"/>
  <c r="B6838" i="4" s="1"/>
  <c r="B6839" i="4" s="1"/>
  <c r="B6840" i="4" s="1"/>
  <c r="B6841" i="4" s="1"/>
  <c r="B6842" i="4" s="1"/>
  <c r="B6843" i="4" s="1"/>
  <c r="B6844" i="4" s="1"/>
  <c r="B6845" i="4" s="1"/>
  <c r="B6846" i="4" s="1"/>
  <c r="B6847" i="4" s="1"/>
  <c r="B6848" i="4" s="1"/>
  <c r="B6849" i="4" s="1"/>
  <c r="B6850" i="4" s="1"/>
  <c r="B6851" i="4" s="1"/>
  <c r="B6852" i="4" s="1"/>
  <c r="B6853" i="4" s="1"/>
  <c r="B6854" i="4" s="1"/>
  <c r="B6855" i="4" s="1"/>
  <c r="B6856" i="4" s="1"/>
  <c r="B6857" i="4" s="1"/>
  <c r="B6858" i="4" s="1"/>
  <c r="B6859" i="4" s="1"/>
  <c r="B6860" i="4" s="1"/>
  <c r="B6861" i="4" s="1"/>
  <c r="B6862" i="4" s="1"/>
  <c r="B6863" i="4" s="1"/>
  <c r="B6864" i="4" s="1"/>
  <c r="B6865" i="4" s="1"/>
  <c r="B6866" i="4" s="1"/>
  <c r="B6867" i="4" s="1"/>
  <c r="B6868" i="4" s="1"/>
  <c r="B6869" i="4" s="1"/>
  <c r="B6870" i="4" s="1"/>
  <c r="B6871" i="4" s="1"/>
  <c r="B6872" i="4" s="1"/>
  <c r="B6873" i="4" s="1"/>
  <c r="B6874" i="4" s="1"/>
  <c r="B6875" i="4" s="1"/>
  <c r="B6876" i="4" s="1"/>
  <c r="B6877" i="4" s="1"/>
  <c r="B6878" i="4" s="1"/>
  <c r="B6879" i="4" s="1"/>
  <c r="B6880" i="4" s="1"/>
  <c r="B6881" i="4" s="1"/>
  <c r="B6882" i="4" s="1"/>
  <c r="B6883" i="4" s="1"/>
  <c r="B6884" i="4" s="1"/>
  <c r="B6885" i="4" s="1"/>
  <c r="B6886" i="4" s="1"/>
  <c r="B6887" i="4" s="1"/>
  <c r="B6888" i="4" s="1"/>
  <c r="B6889" i="4" s="1"/>
  <c r="B6890" i="4" s="1"/>
  <c r="B6891" i="4" s="1"/>
  <c r="B6892" i="4" s="1"/>
  <c r="B6893" i="4" s="1"/>
  <c r="B6894" i="4" s="1"/>
  <c r="B6895" i="4" s="1"/>
  <c r="B6896" i="4" s="1"/>
  <c r="B6897" i="4" s="1"/>
  <c r="B6898" i="4" s="1"/>
  <c r="B6899" i="4" s="1"/>
  <c r="B6900" i="4" s="1"/>
  <c r="B6901" i="4" s="1"/>
  <c r="B6902" i="4" s="1"/>
  <c r="B6903" i="4" s="1"/>
  <c r="B6904" i="4" s="1"/>
  <c r="B6905" i="4" s="1"/>
  <c r="B6906" i="4" s="1"/>
  <c r="B6907" i="4" s="1"/>
  <c r="B6908" i="4" s="1"/>
  <c r="B6909" i="4" s="1"/>
  <c r="B6910" i="4" s="1"/>
  <c r="B6911" i="4" s="1"/>
  <c r="B6912" i="4" s="1"/>
  <c r="B6913" i="4" s="1"/>
  <c r="B6914" i="4" s="1"/>
  <c r="B6915" i="4" s="1"/>
  <c r="B6916" i="4" s="1"/>
  <c r="B6917" i="4" s="1"/>
  <c r="B6918" i="4" s="1"/>
  <c r="B6919" i="4" s="1"/>
  <c r="B6920" i="4" s="1"/>
  <c r="B6921" i="4" s="1"/>
  <c r="B6922" i="4" s="1"/>
  <c r="B6923" i="4" s="1"/>
  <c r="B6924" i="4" s="1"/>
  <c r="B6925" i="4" s="1"/>
  <c r="B6926" i="4" s="1"/>
  <c r="B6927" i="4" s="1"/>
  <c r="B6928" i="4" s="1"/>
  <c r="B6929" i="4" s="1"/>
  <c r="B6930" i="4" s="1"/>
  <c r="B6931" i="4" s="1"/>
  <c r="B6932" i="4" s="1"/>
  <c r="B6933" i="4" s="1"/>
  <c r="B6934" i="4" s="1"/>
  <c r="B6935" i="4" s="1"/>
  <c r="B6936" i="4" s="1"/>
  <c r="B6937" i="4" s="1"/>
  <c r="B6938" i="4" s="1"/>
  <c r="B6939" i="4" s="1"/>
  <c r="B6940" i="4" s="1"/>
  <c r="B6941" i="4" s="1"/>
  <c r="B6942" i="4" s="1"/>
  <c r="B6943" i="4" s="1"/>
  <c r="B6944" i="4" s="1"/>
  <c r="B6945" i="4" s="1"/>
  <c r="B6946" i="4" s="1"/>
  <c r="B6947" i="4" s="1"/>
  <c r="B6948" i="4" s="1"/>
  <c r="B6949" i="4" s="1"/>
  <c r="B6950" i="4" s="1"/>
  <c r="B6951" i="4" s="1"/>
  <c r="B6952" i="4" s="1"/>
  <c r="B6953" i="4" s="1"/>
  <c r="B6954" i="4" s="1"/>
  <c r="B6955" i="4" s="1"/>
  <c r="B6956" i="4" s="1"/>
  <c r="B6957" i="4" s="1"/>
  <c r="B6958" i="4" s="1"/>
  <c r="B6959" i="4" s="1"/>
  <c r="B6960" i="4" s="1"/>
  <c r="B6961" i="4" s="1"/>
  <c r="B6962" i="4" s="1"/>
  <c r="B6963" i="4" s="1"/>
  <c r="B6964" i="4" s="1"/>
  <c r="B6965" i="4" s="1"/>
  <c r="B6966" i="4" s="1"/>
  <c r="B6967" i="4" s="1"/>
  <c r="B6968" i="4" s="1"/>
  <c r="B6969" i="4" s="1"/>
  <c r="B6970" i="4" s="1"/>
  <c r="B6971" i="4" s="1"/>
  <c r="B6972" i="4" s="1"/>
  <c r="B6973" i="4" s="1"/>
  <c r="B6974" i="4" s="1"/>
  <c r="B6975" i="4" s="1"/>
  <c r="B6976" i="4" s="1"/>
  <c r="B6977" i="4" s="1"/>
  <c r="B6978" i="4" s="1"/>
  <c r="B6979" i="4" s="1"/>
  <c r="B6980" i="4" s="1"/>
  <c r="B6981" i="4" s="1"/>
  <c r="B6982" i="4" s="1"/>
  <c r="B6983" i="4" s="1"/>
  <c r="B6984" i="4" s="1"/>
  <c r="B6985" i="4" s="1"/>
  <c r="B6986" i="4" s="1"/>
  <c r="B6987" i="4" s="1"/>
  <c r="B6988" i="4" s="1"/>
  <c r="B6989" i="4" s="1"/>
  <c r="B6990" i="4" s="1"/>
  <c r="B6991" i="4" s="1"/>
  <c r="B6992" i="4" s="1"/>
  <c r="B6993" i="4" s="1"/>
  <c r="B6994" i="4" s="1"/>
  <c r="B6995" i="4" s="1"/>
  <c r="B6996" i="4" s="1"/>
  <c r="B6997" i="4" s="1"/>
  <c r="B6998" i="4" s="1"/>
  <c r="B6999" i="4" s="1"/>
  <c r="B7000" i="4" s="1"/>
  <c r="B7001" i="4" s="1"/>
  <c r="B7002" i="4" s="1"/>
  <c r="B7003" i="4" s="1"/>
  <c r="B7004" i="4" s="1"/>
  <c r="B7005" i="4" s="1"/>
  <c r="B7006" i="4" s="1"/>
  <c r="B7007" i="4" s="1"/>
  <c r="B7008" i="4" s="1"/>
  <c r="B7009" i="4" s="1"/>
  <c r="B7010" i="4" s="1"/>
  <c r="B7011" i="4" s="1"/>
  <c r="B7012" i="4" s="1"/>
  <c r="B7013" i="4" s="1"/>
  <c r="B7014" i="4" s="1"/>
  <c r="B7015" i="4" s="1"/>
  <c r="B7016" i="4" s="1"/>
  <c r="B7017" i="4" s="1"/>
  <c r="B7018" i="4" s="1"/>
  <c r="B7019" i="4" s="1"/>
  <c r="B7020" i="4" s="1"/>
  <c r="B7021" i="4" s="1"/>
  <c r="B7022" i="4" s="1"/>
  <c r="B7023" i="4" s="1"/>
  <c r="B7024" i="4" s="1"/>
  <c r="B7025" i="4" s="1"/>
  <c r="B7026" i="4" s="1"/>
  <c r="B7027" i="4" s="1"/>
  <c r="B7028" i="4" s="1"/>
  <c r="B7029" i="4" s="1"/>
  <c r="B7030" i="4" s="1"/>
  <c r="B7031" i="4" s="1"/>
  <c r="B7032" i="4" s="1"/>
  <c r="B7033" i="4" s="1"/>
  <c r="B7034" i="4" s="1"/>
  <c r="B7035" i="4" s="1"/>
  <c r="B7036" i="4" s="1"/>
  <c r="B7037" i="4" s="1"/>
  <c r="B7038" i="4" s="1"/>
  <c r="B7039" i="4" s="1"/>
  <c r="B7040" i="4" s="1"/>
  <c r="B7041" i="4" s="1"/>
  <c r="B7042" i="4" s="1"/>
  <c r="B7043" i="4" s="1"/>
  <c r="B7044" i="4" s="1"/>
  <c r="B7045" i="4" s="1"/>
  <c r="B7046" i="4" s="1"/>
  <c r="B7047" i="4" s="1"/>
  <c r="B7048" i="4" s="1"/>
  <c r="B7049" i="4" s="1"/>
  <c r="B7050" i="4" s="1"/>
  <c r="B7051" i="4" s="1"/>
  <c r="B7052" i="4" s="1"/>
  <c r="B7053" i="4" s="1"/>
  <c r="B7054" i="4" s="1"/>
  <c r="B7055" i="4" s="1"/>
  <c r="B7056" i="4" s="1"/>
  <c r="B7057" i="4" s="1"/>
  <c r="B7058" i="4" s="1"/>
  <c r="B7059" i="4" s="1"/>
  <c r="B7060" i="4" s="1"/>
  <c r="B7061" i="4" s="1"/>
  <c r="B7062" i="4" s="1"/>
  <c r="B7063" i="4" s="1"/>
  <c r="B7064" i="4" s="1"/>
  <c r="B7065" i="4" s="1"/>
  <c r="B7066" i="4" s="1"/>
  <c r="B7067" i="4" s="1"/>
  <c r="B7068" i="4" s="1"/>
  <c r="B7069" i="4" s="1"/>
  <c r="B7070" i="4" s="1"/>
  <c r="B7071" i="4" s="1"/>
  <c r="B7072" i="4" s="1"/>
  <c r="B7073" i="4" s="1"/>
  <c r="B7074" i="4" s="1"/>
  <c r="B7075" i="4" s="1"/>
  <c r="B7076" i="4" s="1"/>
  <c r="B7077" i="4" s="1"/>
  <c r="B7078" i="4" s="1"/>
  <c r="B7079" i="4" s="1"/>
  <c r="B7080" i="4" s="1"/>
  <c r="B7081" i="4" s="1"/>
  <c r="B7082" i="4" s="1"/>
  <c r="B7083" i="4" s="1"/>
  <c r="B7084" i="4" s="1"/>
  <c r="B7085" i="4" s="1"/>
  <c r="B7086" i="4" s="1"/>
  <c r="B7087" i="4" s="1"/>
  <c r="B7088" i="4" s="1"/>
  <c r="B7089" i="4" s="1"/>
  <c r="B7090" i="4" s="1"/>
  <c r="B7091" i="4" s="1"/>
  <c r="B7092" i="4" s="1"/>
  <c r="B7093" i="4" s="1"/>
  <c r="B7094" i="4" s="1"/>
  <c r="B7095" i="4" s="1"/>
  <c r="B7096" i="4" s="1"/>
  <c r="B7097" i="4" s="1"/>
  <c r="B7098" i="4" s="1"/>
  <c r="B7099" i="4" s="1"/>
  <c r="B7100" i="4" s="1"/>
  <c r="B7101" i="4" s="1"/>
  <c r="B7102" i="4" s="1"/>
  <c r="B7103" i="4" s="1"/>
  <c r="B7104" i="4" s="1"/>
  <c r="B7105" i="4" s="1"/>
  <c r="B7106" i="4" s="1"/>
  <c r="B7107" i="4" s="1"/>
  <c r="B7108" i="4" s="1"/>
  <c r="B7109" i="4" s="1"/>
  <c r="B7110" i="4" s="1"/>
  <c r="B7111" i="4" s="1"/>
  <c r="B7112" i="4" s="1"/>
  <c r="B7113" i="4" s="1"/>
  <c r="B7114" i="4" s="1"/>
  <c r="B7115" i="4" s="1"/>
  <c r="B7116" i="4" s="1"/>
  <c r="B7117" i="4" s="1"/>
  <c r="B7118" i="4" s="1"/>
  <c r="B7119" i="4" s="1"/>
  <c r="B7120" i="4" s="1"/>
  <c r="B7121" i="4" s="1"/>
  <c r="B7122" i="4" s="1"/>
  <c r="B7123" i="4" s="1"/>
  <c r="B7124" i="4" s="1"/>
  <c r="B7125" i="4" s="1"/>
  <c r="B7126" i="4" s="1"/>
  <c r="B7127" i="4" s="1"/>
  <c r="B7128" i="4" s="1"/>
  <c r="B7129" i="4" s="1"/>
  <c r="B7130" i="4" s="1"/>
  <c r="B7131" i="4" s="1"/>
  <c r="B7132" i="4" s="1"/>
  <c r="B7133" i="4" s="1"/>
  <c r="B7134" i="4" s="1"/>
  <c r="B7135" i="4" s="1"/>
  <c r="B7136" i="4" s="1"/>
  <c r="B7137" i="4" s="1"/>
  <c r="B7138" i="4" s="1"/>
  <c r="B7139" i="4" s="1"/>
  <c r="B7140" i="4" s="1"/>
  <c r="B7141" i="4" s="1"/>
  <c r="B7142" i="4" s="1"/>
  <c r="B7143" i="4" s="1"/>
  <c r="B7144" i="4" s="1"/>
  <c r="B7145" i="4" s="1"/>
  <c r="B7146" i="4" s="1"/>
  <c r="B7147" i="4" s="1"/>
  <c r="B7148" i="4" s="1"/>
  <c r="B7149" i="4" s="1"/>
  <c r="B7150" i="4" s="1"/>
  <c r="B7151" i="4" s="1"/>
  <c r="B7152" i="4" s="1"/>
  <c r="B7153" i="4" s="1"/>
  <c r="B7154" i="4" s="1"/>
  <c r="B7155" i="4" s="1"/>
  <c r="B7156" i="4" s="1"/>
  <c r="B7157" i="4" s="1"/>
  <c r="B7158" i="4" s="1"/>
  <c r="B7159" i="4" s="1"/>
  <c r="B7160" i="4" s="1"/>
  <c r="B7161" i="4" s="1"/>
  <c r="B7162" i="4" s="1"/>
  <c r="B7163" i="4" s="1"/>
  <c r="B7164" i="4" s="1"/>
  <c r="B7165" i="4" s="1"/>
  <c r="B7166" i="4" s="1"/>
  <c r="B7167" i="4" s="1"/>
  <c r="B7168" i="4" s="1"/>
  <c r="B7169" i="4" s="1"/>
  <c r="B7170" i="4" s="1"/>
  <c r="B7171" i="4" s="1"/>
  <c r="B7172" i="4" s="1"/>
  <c r="B7173" i="4" s="1"/>
  <c r="B7174" i="4" s="1"/>
  <c r="B7175" i="4" s="1"/>
  <c r="B7176" i="4" s="1"/>
  <c r="B7177" i="4" s="1"/>
  <c r="B7178" i="4" s="1"/>
  <c r="B7179" i="4" s="1"/>
  <c r="B7180" i="4" s="1"/>
  <c r="B7181" i="4" s="1"/>
  <c r="B7182" i="4" s="1"/>
  <c r="B7183" i="4" s="1"/>
  <c r="B7184" i="4" s="1"/>
  <c r="B7185" i="4" s="1"/>
  <c r="B7186" i="4" s="1"/>
  <c r="B7187" i="4" s="1"/>
  <c r="B7188" i="4" s="1"/>
  <c r="B7189" i="4" s="1"/>
  <c r="B7190" i="4" s="1"/>
  <c r="B7191" i="4" s="1"/>
  <c r="B7192" i="4" s="1"/>
  <c r="B7193" i="4" s="1"/>
  <c r="B7194" i="4" s="1"/>
  <c r="B7195" i="4" s="1"/>
  <c r="B7196" i="4" s="1"/>
  <c r="B7197" i="4" s="1"/>
  <c r="B7198" i="4" s="1"/>
  <c r="B7199" i="4" s="1"/>
  <c r="B7200" i="4" s="1"/>
  <c r="B7201" i="4" s="1"/>
  <c r="B7202" i="4" s="1"/>
  <c r="B7203" i="4" s="1"/>
  <c r="B7204" i="4" s="1"/>
  <c r="B7205" i="4" s="1"/>
  <c r="B7206" i="4" s="1"/>
  <c r="B7207" i="4" s="1"/>
  <c r="B7208" i="4" s="1"/>
  <c r="B7209" i="4" s="1"/>
  <c r="B7210" i="4" s="1"/>
  <c r="B7211" i="4" s="1"/>
  <c r="B7212" i="4" s="1"/>
  <c r="B7213" i="4" s="1"/>
  <c r="B7214" i="4" s="1"/>
  <c r="B7215" i="4" s="1"/>
  <c r="B7216" i="4" s="1"/>
  <c r="B7217" i="4" s="1"/>
  <c r="B7218" i="4" s="1"/>
  <c r="B7219" i="4" s="1"/>
  <c r="B7220" i="4" s="1"/>
  <c r="B7221" i="4" s="1"/>
  <c r="B7222" i="4" s="1"/>
  <c r="B7223" i="4" s="1"/>
  <c r="B7224" i="4" s="1"/>
  <c r="B7225" i="4" s="1"/>
  <c r="B7226" i="4" s="1"/>
  <c r="B7227" i="4" s="1"/>
  <c r="B7228" i="4" s="1"/>
  <c r="B7229" i="4" s="1"/>
  <c r="B7230" i="4" s="1"/>
  <c r="B7231" i="4" s="1"/>
  <c r="B7232" i="4" s="1"/>
  <c r="B7233" i="4" s="1"/>
  <c r="B7234" i="4" s="1"/>
  <c r="B7235" i="4" s="1"/>
  <c r="B7236" i="4" s="1"/>
  <c r="B7237" i="4" s="1"/>
  <c r="B7238" i="4" s="1"/>
  <c r="B7239" i="4" s="1"/>
  <c r="B7240" i="4" s="1"/>
  <c r="B7241" i="4" s="1"/>
  <c r="B7242" i="4" s="1"/>
  <c r="B7243" i="4" s="1"/>
  <c r="B7244" i="4" s="1"/>
  <c r="B7245" i="4" s="1"/>
  <c r="B7246" i="4" s="1"/>
  <c r="B7247" i="4" s="1"/>
  <c r="B7248" i="4" s="1"/>
  <c r="B7249" i="4" s="1"/>
  <c r="B7250" i="4" s="1"/>
  <c r="B7251" i="4" s="1"/>
  <c r="B7252" i="4" s="1"/>
  <c r="B7253" i="4" s="1"/>
  <c r="B7254" i="4" s="1"/>
  <c r="B7255" i="4" s="1"/>
  <c r="B7256" i="4" s="1"/>
  <c r="B7257" i="4" s="1"/>
  <c r="B7258" i="4" s="1"/>
  <c r="B7259" i="4" s="1"/>
  <c r="B7260" i="4" s="1"/>
  <c r="B7261" i="4" s="1"/>
  <c r="B7262" i="4" s="1"/>
  <c r="B7263" i="4" s="1"/>
  <c r="B7264" i="4" s="1"/>
  <c r="B7265" i="4" s="1"/>
  <c r="B7266" i="4" s="1"/>
  <c r="B7267" i="4" s="1"/>
  <c r="B7268" i="4" s="1"/>
  <c r="B7269" i="4" s="1"/>
  <c r="B7270" i="4" s="1"/>
  <c r="B7271" i="4" s="1"/>
  <c r="B7272" i="4" s="1"/>
  <c r="B7273" i="4" s="1"/>
  <c r="B7274" i="4" s="1"/>
  <c r="B7275" i="4" s="1"/>
  <c r="B7276" i="4" s="1"/>
  <c r="B7277" i="4" s="1"/>
  <c r="B7278" i="4" s="1"/>
  <c r="B7279" i="4" s="1"/>
  <c r="B7280" i="4" s="1"/>
  <c r="B7281" i="4" s="1"/>
  <c r="B7282" i="4" s="1"/>
  <c r="B7283" i="4" s="1"/>
  <c r="B7284" i="4" s="1"/>
  <c r="B7285" i="4" s="1"/>
  <c r="B7286" i="4" s="1"/>
  <c r="B7287" i="4" s="1"/>
  <c r="B7288" i="4" s="1"/>
  <c r="B7289" i="4" s="1"/>
  <c r="B7290" i="4" s="1"/>
  <c r="B7291" i="4" s="1"/>
  <c r="B7292" i="4" s="1"/>
  <c r="B7293" i="4" s="1"/>
  <c r="B7294" i="4" s="1"/>
  <c r="B7295" i="4" s="1"/>
  <c r="B7296" i="4" s="1"/>
  <c r="B7297" i="4" s="1"/>
  <c r="B7298" i="4" s="1"/>
  <c r="B7299" i="4" s="1"/>
  <c r="B7300" i="4" s="1"/>
  <c r="B7301" i="4" s="1"/>
  <c r="B7302" i="4" s="1"/>
  <c r="B7303" i="4" s="1"/>
  <c r="B7304" i="4" s="1"/>
  <c r="B7305" i="4" s="1"/>
  <c r="B7306" i="4" s="1"/>
  <c r="B7307" i="4" s="1"/>
  <c r="B7308" i="4" s="1"/>
  <c r="B7309" i="4" s="1"/>
  <c r="B7310" i="4" s="1"/>
  <c r="B7311" i="4" s="1"/>
  <c r="B7312" i="4" s="1"/>
  <c r="B7313" i="4" s="1"/>
  <c r="B7314" i="4" s="1"/>
  <c r="B7315" i="4" s="1"/>
  <c r="B7316" i="4" s="1"/>
  <c r="B7317" i="4" s="1"/>
  <c r="B7318" i="4" s="1"/>
  <c r="B7319" i="4" s="1"/>
  <c r="B7320" i="4" s="1"/>
  <c r="B7321" i="4" s="1"/>
  <c r="B7322" i="4" s="1"/>
  <c r="B7323" i="4" s="1"/>
  <c r="B7324" i="4" s="1"/>
  <c r="B7325" i="4" s="1"/>
  <c r="B7326" i="4" s="1"/>
  <c r="B7327" i="4" s="1"/>
  <c r="B7328" i="4" s="1"/>
  <c r="B7329" i="4" s="1"/>
  <c r="B7330" i="4" s="1"/>
  <c r="B7331" i="4" s="1"/>
  <c r="B7332" i="4" s="1"/>
  <c r="B7333" i="4" s="1"/>
  <c r="B7334" i="4" s="1"/>
  <c r="B7335" i="4" s="1"/>
  <c r="B7336" i="4" s="1"/>
  <c r="B7337" i="4" s="1"/>
  <c r="B7338" i="4" s="1"/>
  <c r="B7339" i="4" s="1"/>
  <c r="B7340" i="4" s="1"/>
  <c r="B7341" i="4" s="1"/>
  <c r="B7342" i="4" s="1"/>
  <c r="B7343" i="4" s="1"/>
  <c r="B7344" i="4" s="1"/>
  <c r="B7345" i="4" s="1"/>
  <c r="B7346" i="4" s="1"/>
  <c r="B7347" i="4" s="1"/>
  <c r="B7348" i="4" s="1"/>
  <c r="B7349" i="4" s="1"/>
  <c r="B7350" i="4" s="1"/>
  <c r="B7351" i="4" s="1"/>
  <c r="B7352" i="4" s="1"/>
  <c r="B7353" i="4" s="1"/>
  <c r="B7354" i="4" s="1"/>
  <c r="B7355" i="4" s="1"/>
  <c r="B7356" i="4" s="1"/>
  <c r="B7357" i="4" s="1"/>
  <c r="B7358" i="4" s="1"/>
  <c r="B7359" i="4" s="1"/>
  <c r="B7360" i="4" s="1"/>
  <c r="B7361" i="4" s="1"/>
  <c r="B7362" i="4" s="1"/>
  <c r="B7363" i="4" s="1"/>
  <c r="B7364" i="4" s="1"/>
  <c r="B7365" i="4" s="1"/>
  <c r="B7366" i="4" s="1"/>
  <c r="B7367" i="4" s="1"/>
  <c r="B7368" i="4" s="1"/>
  <c r="B7369" i="4" s="1"/>
  <c r="B7370" i="4" s="1"/>
  <c r="B7371" i="4" s="1"/>
  <c r="B7372" i="4" s="1"/>
  <c r="B7373" i="4" s="1"/>
  <c r="B7374" i="4" s="1"/>
  <c r="B7375" i="4" s="1"/>
  <c r="B7376" i="4" s="1"/>
  <c r="B7377" i="4" s="1"/>
  <c r="B7378" i="4" s="1"/>
  <c r="B7379" i="4" s="1"/>
  <c r="B7380" i="4" s="1"/>
  <c r="B7381" i="4" s="1"/>
  <c r="B7382" i="4" s="1"/>
  <c r="B7383" i="4" s="1"/>
  <c r="B7384" i="4" s="1"/>
  <c r="B7385" i="4" s="1"/>
  <c r="B7386" i="4" s="1"/>
  <c r="B7387" i="4" s="1"/>
  <c r="B7388" i="4" s="1"/>
  <c r="B7389" i="4" s="1"/>
  <c r="B7390" i="4" s="1"/>
  <c r="B7391" i="4" s="1"/>
  <c r="B7392" i="4" s="1"/>
  <c r="B7393" i="4" s="1"/>
  <c r="B7394" i="4" s="1"/>
  <c r="B7395" i="4" s="1"/>
  <c r="B7396" i="4" s="1"/>
  <c r="B7397" i="4" s="1"/>
  <c r="B7398" i="4" s="1"/>
  <c r="B7399" i="4" s="1"/>
  <c r="B7400" i="4" s="1"/>
  <c r="B7401" i="4" s="1"/>
  <c r="B7402" i="4" s="1"/>
  <c r="B7403" i="4" s="1"/>
  <c r="B7404" i="4" s="1"/>
  <c r="B7405" i="4" s="1"/>
  <c r="B7406" i="4" s="1"/>
  <c r="B7407" i="4" s="1"/>
  <c r="B7408" i="4" s="1"/>
  <c r="B7409" i="4" s="1"/>
  <c r="B7410" i="4" s="1"/>
  <c r="B7411" i="4" s="1"/>
  <c r="B7412" i="4" s="1"/>
  <c r="B7413" i="4" s="1"/>
  <c r="B7414" i="4" s="1"/>
  <c r="B7415" i="4" s="1"/>
  <c r="B7416" i="4" s="1"/>
  <c r="B7417" i="4" s="1"/>
  <c r="B7418" i="4" s="1"/>
  <c r="B7419" i="4" s="1"/>
  <c r="B7420" i="4" s="1"/>
  <c r="B7421" i="4" s="1"/>
  <c r="B7422" i="4" s="1"/>
  <c r="B7423" i="4" s="1"/>
  <c r="B7424" i="4" s="1"/>
  <c r="B7425" i="4" s="1"/>
  <c r="B7426" i="4" s="1"/>
  <c r="B7427" i="4" s="1"/>
  <c r="B7428" i="4" s="1"/>
  <c r="B7429" i="4" s="1"/>
  <c r="B7430" i="4" s="1"/>
  <c r="B7431" i="4" s="1"/>
  <c r="B7432" i="4" s="1"/>
  <c r="B7433" i="4" s="1"/>
  <c r="B7434" i="4" s="1"/>
  <c r="B7435" i="4" s="1"/>
  <c r="B7436" i="4" s="1"/>
  <c r="B7437" i="4" s="1"/>
  <c r="B7438" i="4" s="1"/>
  <c r="B7439" i="4" s="1"/>
  <c r="B7440" i="4" s="1"/>
  <c r="B7441" i="4" s="1"/>
  <c r="B7442" i="4" s="1"/>
  <c r="B7443" i="4" s="1"/>
  <c r="B7444" i="4" s="1"/>
  <c r="B7445" i="4" s="1"/>
  <c r="B7446" i="4" s="1"/>
  <c r="B7447" i="4" s="1"/>
  <c r="B7448" i="4" s="1"/>
  <c r="B7449" i="4" s="1"/>
  <c r="B7450" i="4" s="1"/>
  <c r="B7451" i="4" s="1"/>
  <c r="B7452" i="4" s="1"/>
  <c r="B7453" i="4" s="1"/>
  <c r="B7454" i="4" s="1"/>
  <c r="B7455" i="4" s="1"/>
  <c r="B7456" i="4" s="1"/>
  <c r="B7457" i="4" s="1"/>
  <c r="B7458" i="4" s="1"/>
  <c r="B7459" i="4" s="1"/>
  <c r="B7460" i="4" s="1"/>
  <c r="B7461" i="4" s="1"/>
  <c r="B7462" i="4" s="1"/>
  <c r="B7463" i="4" s="1"/>
  <c r="B7464" i="4" s="1"/>
  <c r="B7465" i="4" s="1"/>
  <c r="B7466" i="4" s="1"/>
  <c r="B7467" i="4" s="1"/>
  <c r="B7468" i="4" s="1"/>
  <c r="B7469" i="4" s="1"/>
  <c r="B7470" i="4" s="1"/>
  <c r="B7471" i="4" s="1"/>
  <c r="B7472" i="4" s="1"/>
  <c r="B7473" i="4" s="1"/>
  <c r="B7474" i="4" s="1"/>
  <c r="B7475" i="4" s="1"/>
  <c r="B7476" i="4" s="1"/>
  <c r="B7477" i="4" s="1"/>
  <c r="B7478" i="4" s="1"/>
  <c r="B7479" i="4" s="1"/>
  <c r="B7480" i="4" s="1"/>
  <c r="B7481" i="4" s="1"/>
  <c r="B7482" i="4" s="1"/>
  <c r="B7483" i="4" s="1"/>
  <c r="B7484" i="4" s="1"/>
  <c r="B7485" i="4" s="1"/>
  <c r="B7486" i="4" s="1"/>
  <c r="B7487" i="4" s="1"/>
  <c r="B7488" i="4" s="1"/>
  <c r="B7489" i="4" s="1"/>
  <c r="B7490" i="4" s="1"/>
  <c r="B7491" i="4" s="1"/>
  <c r="B7492" i="4" s="1"/>
  <c r="B7493" i="4" s="1"/>
  <c r="B7494" i="4" s="1"/>
  <c r="B7495" i="4" s="1"/>
  <c r="B7496" i="4" s="1"/>
  <c r="B7497" i="4" s="1"/>
  <c r="B7498" i="4" s="1"/>
  <c r="B7499" i="4" s="1"/>
  <c r="B7500" i="4" s="1"/>
  <c r="B7501" i="4" s="1"/>
  <c r="B7502" i="4" s="1"/>
  <c r="B7503" i="4" s="1"/>
  <c r="B7504" i="4" s="1"/>
  <c r="B7505" i="4" s="1"/>
  <c r="B7506" i="4" s="1"/>
  <c r="B7507" i="4" s="1"/>
  <c r="B7508" i="4" s="1"/>
  <c r="B7509" i="4" s="1"/>
  <c r="B7510" i="4" s="1"/>
  <c r="B7511" i="4" s="1"/>
  <c r="B7512" i="4" s="1"/>
  <c r="B7513" i="4" s="1"/>
  <c r="B7514" i="4" s="1"/>
  <c r="B7515" i="4" s="1"/>
  <c r="B7516" i="4" s="1"/>
  <c r="B7517" i="4" s="1"/>
  <c r="B7518" i="4" s="1"/>
  <c r="B7519" i="4" s="1"/>
  <c r="B7520" i="4" s="1"/>
  <c r="B7521" i="4" s="1"/>
  <c r="B7522" i="4" s="1"/>
  <c r="B7523" i="4" s="1"/>
  <c r="B7524" i="4" s="1"/>
  <c r="B7525" i="4" s="1"/>
  <c r="B7526" i="4" s="1"/>
  <c r="B7527" i="4" s="1"/>
  <c r="B7528" i="4" s="1"/>
  <c r="B7529" i="4" s="1"/>
  <c r="B7530" i="4" s="1"/>
  <c r="B7531" i="4" s="1"/>
  <c r="B7532" i="4" s="1"/>
  <c r="B7533" i="4" s="1"/>
  <c r="B7534" i="4" s="1"/>
  <c r="B7535" i="4" s="1"/>
  <c r="B7536" i="4" s="1"/>
  <c r="B7537" i="4" s="1"/>
  <c r="B7538" i="4" s="1"/>
  <c r="B7539" i="4" s="1"/>
  <c r="B7540" i="4" s="1"/>
  <c r="B7541" i="4" s="1"/>
  <c r="B7542" i="4" s="1"/>
  <c r="B7543" i="4" s="1"/>
  <c r="B7544" i="4" s="1"/>
  <c r="B7545" i="4" s="1"/>
  <c r="B7546" i="4" s="1"/>
  <c r="B7547" i="4" s="1"/>
  <c r="B7548" i="4" s="1"/>
  <c r="B7549" i="4" s="1"/>
  <c r="B7550" i="4" s="1"/>
  <c r="B7551" i="4" s="1"/>
  <c r="B7552" i="4" s="1"/>
  <c r="B7553" i="4" s="1"/>
  <c r="B7554" i="4" s="1"/>
  <c r="B7555" i="4" s="1"/>
  <c r="B7556" i="4" s="1"/>
  <c r="B7557" i="4" s="1"/>
  <c r="B7558" i="4" s="1"/>
  <c r="B7559" i="4" s="1"/>
  <c r="B7560" i="4" s="1"/>
  <c r="B7561" i="4" s="1"/>
  <c r="B7562" i="4" s="1"/>
  <c r="B7563" i="4" s="1"/>
  <c r="B7564" i="4" s="1"/>
  <c r="B7565" i="4" s="1"/>
  <c r="B7566" i="4" s="1"/>
  <c r="B7567" i="4" s="1"/>
  <c r="B7568" i="4" s="1"/>
  <c r="B7569" i="4" s="1"/>
  <c r="B7570" i="4" s="1"/>
  <c r="B7571" i="4" s="1"/>
  <c r="B7572" i="4" s="1"/>
  <c r="B7573" i="4" s="1"/>
  <c r="B7574" i="4" s="1"/>
  <c r="B7575" i="4" s="1"/>
  <c r="B7576" i="4" s="1"/>
  <c r="B7577" i="4" s="1"/>
  <c r="B7578" i="4" s="1"/>
  <c r="B7579" i="4" s="1"/>
  <c r="B7580" i="4" s="1"/>
  <c r="B7581" i="4" s="1"/>
  <c r="B7582" i="4" s="1"/>
  <c r="B7583" i="4" s="1"/>
  <c r="B7584" i="4" s="1"/>
  <c r="B7585" i="4" s="1"/>
  <c r="B7586" i="4" s="1"/>
  <c r="B7587" i="4" s="1"/>
  <c r="B7588" i="4" s="1"/>
  <c r="B7589" i="4" s="1"/>
  <c r="B7590" i="4" s="1"/>
  <c r="B7591" i="4" s="1"/>
  <c r="B7592" i="4" s="1"/>
  <c r="B7593" i="4" s="1"/>
  <c r="B7594" i="4" s="1"/>
  <c r="B7595" i="4" s="1"/>
  <c r="B7596" i="4" s="1"/>
  <c r="B7597" i="4" s="1"/>
  <c r="B7598" i="4" s="1"/>
  <c r="B7599" i="4" s="1"/>
  <c r="B7600" i="4" s="1"/>
  <c r="B7601" i="4" s="1"/>
  <c r="B7602" i="4" s="1"/>
  <c r="B7603" i="4" s="1"/>
  <c r="B7604" i="4" s="1"/>
  <c r="B7605" i="4" s="1"/>
  <c r="B7606" i="4" s="1"/>
  <c r="B7607" i="4" s="1"/>
  <c r="B7608" i="4" s="1"/>
  <c r="B7609" i="4" s="1"/>
  <c r="B7610" i="4" s="1"/>
  <c r="B7611" i="4" s="1"/>
  <c r="B7612" i="4" s="1"/>
  <c r="B7613" i="4" s="1"/>
  <c r="B7614" i="4" s="1"/>
  <c r="B7615" i="4" s="1"/>
  <c r="B7616" i="4" s="1"/>
  <c r="B7617" i="4" s="1"/>
  <c r="B7618" i="4" s="1"/>
  <c r="B7619" i="4" s="1"/>
  <c r="B7620" i="4" s="1"/>
  <c r="B7621" i="4" s="1"/>
  <c r="B7622" i="4" s="1"/>
  <c r="B7623" i="4" s="1"/>
  <c r="B7624" i="4" s="1"/>
  <c r="B7625" i="4" s="1"/>
  <c r="B7626" i="4" s="1"/>
  <c r="B7627" i="4" s="1"/>
  <c r="B7628" i="4" s="1"/>
  <c r="B7629" i="4" s="1"/>
  <c r="B7630" i="4" s="1"/>
  <c r="B7631" i="4" s="1"/>
  <c r="B7632" i="4" s="1"/>
  <c r="B7633" i="4" s="1"/>
  <c r="B7634" i="4" s="1"/>
  <c r="B7635" i="4" s="1"/>
  <c r="B7636" i="4" s="1"/>
  <c r="B7637" i="4" s="1"/>
  <c r="B7638" i="4" s="1"/>
  <c r="B7639" i="4" s="1"/>
  <c r="B7640" i="4" s="1"/>
  <c r="B7641" i="4" s="1"/>
  <c r="B7642" i="4" s="1"/>
  <c r="B7643" i="4" s="1"/>
  <c r="B7644" i="4" s="1"/>
  <c r="B7645" i="4" s="1"/>
  <c r="B7646" i="4" s="1"/>
  <c r="B7647" i="4" s="1"/>
  <c r="B7648" i="4" s="1"/>
  <c r="B7649" i="4" s="1"/>
  <c r="B7650" i="4" s="1"/>
  <c r="B7651" i="4" s="1"/>
  <c r="B7652" i="4" s="1"/>
  <c r="B7653" i="4" s="1"/>
  <c r="B7654" i="4" s="1"/>
  <c r="B7655" i="4" s="1"/>
  <c r="B7656" i="4" s="1"/>
  <c r="B7657" i="4" s="1"/>
  <c r="B7658" i="4" s="1"/>
  <c r="B7659" i="4" s="1"/>
  <c r="B7660" i="4" s="1"/>
  <c r="B7661" i="4" s="1"/>
  <c r="B7662" i="4" s="1"/>
  <c r="B7663" i="4" s="1"/>
  <c r="B7664" i="4" s="1"/>
  <c r="B7665" i="4" s="1"/>
  <c r="B7666" i="4" s="1"/>
  <c r="B7667" i="4" s="1"/>
  <c r="B7668" i="4" s="1"/>
  <c r="B7669" i="4" s="1"/>
  <c r="B7670" i="4" s="1"/>
  <c r="B7671" i="4" s="1"/>
  <c r="B7672" i="4" s="1"/>
  <c r="B7673" i="4" s="1"/>
  <c r="B7674" i="4" s="1"/>
  <c r="B7675" i="4" s="1"/>
  <c r="B7676" i="4" s="1"/>
  <c r="B7677" i="4" s="1"/>
  <c r="B7678" i="4" s="1"/>
  <c r="B7679" i="4" s="1"/>
  <c r="B7680" i="4" s="1"/>
  <c r="B7681" i="4" s="1"/>
  <c r="B7682" i="4" s="1"/>
  <c r="B7683" i="4" s="1"/>
  <c r="B7684" i="4" s="1"/>
  <c r="B7685" i="4" s="1"/>
  <c r="B7686" i="4" s="1"/>
  <c r="B7687" i="4" s="1"/>
  <c r="B7688" i="4" s="1"/>
  <c r="B7689" i="4" s="1"/>
  <c r="B7690" i="4" s="1"/>
  <c r="B7691" i="4" s="1"/>
  <c r="B7692" i="4" s="1"/>
  <c r="B7693" i="4" s="1"/>
  <c r="B7694" i="4" s="1"/>
  <c r="B7695" i="4" s="1"/>
  <c r="B7696" i="4" s="1"/>
  <c r="B7697" i="4" s="1"/>
  <c r="B7698" i="4" s="1"/>
  <c r="B7699" i="4" s="1"/>
  <c r="B7700" i="4" s="1"/>
  <c r="B7701" i="4" s="1"/>
  <c r="B7702" i="4" s="1"/>
  <c r="B7703" i="4" s="1"/>
  <c r="B7704" i="4" s="1"/>
  <c r="B7705" i="4" s="1"/>
  <c r="B7706" i="4" s="1"/>
  <c r="B7707" i="4" s="1"/>
  <c r="B7708" i="4" s="1"/>
  <c r="B7709" i="4" s="1"/>
  <c r="B7710" i="4" s="1"/>
  <c r="B7711" i="4" s="1"/>
  <c r="B7712" i="4" s="1"/>
  <c r="B7713" i="4" s="1"/>
  <c r="B7714" i="4" s="1"/>
  <c r="B7715" i="4" s="1"/>
  <c r="B7716" i="4" s="1"/>
  <c r="B7717" i="4" s="1"/>
  <c r="B7718" i="4" s="1"/>
  <c r="B7719" i="4" s="1"/>
  <c r="B7720" i="4" s="1"/>
  <c r="B7721" i="4" s="1"/>
  <c r="B7722" i="4" s="1"/>
  <c r="B7723" i="4" s="1"/>
  <c r="B7724" i="4" s="1"/>
  <c r="B7725" i="4" s="1"/>
  <c r="B7726" i="4" s="1"/>
  <c r="B7727" i="4" s="1"/>
  <c r="B7728" i="4" s="1"/>
  <c r="B7729" i="4" s="1"/>
  <c r="B7730" i="4" s="1"/>
  <c r="B7731" i="4" s="1"/>
  <c r="B7732" i="4" s="1"/>
  <c r="B7733" i="4" s="1"/>
  <c r="B7734" i="4" s="1"/>
  <c r="B7735" i="4" s="1"/>
  <c r="B7736" i="4" s="1"/>
  <c r="B7737" i="4" s="1"/>
  <c r="B7738" i="4" s="1"/>
  <c r="B7739" i="4" s="1"/>
  <c r="B7740" i="4" s="1"/>
  <c r="B7741" i="4" s="1"/>
  <c r="B7742" i="4" s="1"/>
  <c r="B7743" i="4" s="1"/>
  <c r="B7744" i="4" s="1"/>
  <c r="B7745" i="4" s="1"/>
  <c r="B7746" i="4" s="1"/>
  <c r="B7747" i="4" s="1"/>
  <c r="B7748" i="4" s="1"/>
  <c r="B7749" i="4" s="1"/>
  <c r="B7750" i="4" s="1"/>
  <c r="B7751" i="4" s="1"/>
  <c r="B7752" i="4" s="1"/>
  <c r="B7753" i="4" s="1"/>
  <c r="B7754" i="4" s="1"/>
  <c r="B7755" i="4" s="1"/>
  <c r="B7756" i="4" s="1"/>
  <c r="B7757" i="4" s="1"/>
  <c r="B7758" i="4" s="1"/>
  <c r="B7759" i="4" s="1"/>
  <c r="B7760" i="4" s="1"/>
  <c r="B7761" i="4" s="1"/>
  <c r="B7762" i="4" s="1"/>
  <c r="B7763" i="4" s="1"/>
  <c r="B7764" i="4" s="1"/>
  <c r="B7765" i="4" s="1"/>
  <c r="B7766" i="4" s="1"/>
  <c r="B7767" i="4" s="1"/>
  <c r="B7768" i="4" s="1"/>
  <c r="B7769" i="4" s="1"/>
  <c r="B7770" i="4" s="1"/>
  <c r="B7771" i="4" s="1"/>
  <c r="B7772" i="4" s="1"/>
  <c r="B7773" i="4" s="1"/>
  <c r="B7774" i="4" s="1"/>
  <c r="B7775" i="4" s="1"/>
  <c r="B7776" i="4" s="1"/>
  <c r="B7777" i="4" s="1"/>
  <c r="B7778" i="4" s="1"/>
  <c r="B7779" i="4" s="1"/>
  <c r="B7780" i="4" s="1"/>
  <c r="B7781" i="4" s="1"/>
  <c r="B7782" i="4" s="1"/>
  <c r="B7783" i="4" s="1"/>
  <c r="B7784" i="4" s="1"/>
  <c r="B7785" i="4" s="1"/>
  <c r="B7786" i="4" s="1"/>
  <c r="B7787" i="4" s="1"/>
  <c r="B7788" i="4" s="1"/>
  <c r="B7789" i="4" s="1"/>
  <c r="B7790" i="4" s="1"/>
  <c r="B7791" i="4" s="1"/>
  <c r="B7792" i="4" s="1"/>
  <c r="B7793" i="4" s="1"/>
  <c r="B7794" i="4" s="1"/>
  <c r="B7795" i="4" s="1"/>
  <c r="B7796" i="4" s="1"/>
  <c r="B7797" i="4" s="1"/>
  <c r="B7798" i="4" s="1"/>
  <c r="B7799" i="4" s="1"/>
  <c r="B7800" i="4" s="1"/>
  <c r="B7801" i="4" s="1"/>
  <c r="B7802" i="4" s="1"/>
  <c r="B7803" i="4" s="1"/>
  <c r="B7804" i="4" s="1"/>
  <c r="B7805" i="4" s="1"/>
  <c r="B7806" i="4" s="1"/>
  <c r="B7807" i="4" s="1"/>
  <c r="B7808" i="4" s="1"/>
  <c r="B7809" i="4" s="1"/>
  <c r="B7810" i="4" s="1"/>
  <c r="B7811" i="4" s="1"/>
  <c r="B7812" i="4" s="1"/>
  <c r="B7813" i="4" s="1"/>
  <c r="B7814" i="4" s="1"/>
  <c r="B7815" i="4" s="1"/>
  <c r="B7816" i="4" s="1"/>
  <c r="B7817" i="4" s="1"/>
  <c r="B7818" i="4" s="1"/>
  <c r="B7819" i="4" s="1"/>
  <c r="B7820" i="4" s="1"/>
  <c r="B7821" i="4" s="1"/>
  <c r="B7822" i="4" s="1"/>
  <c r="B7823" i="4" s="1"/>
  <c r="B7824" i="4" s="1"/>
  <c r="B7825" i="4" s="1"/>
  <c r="B7826" i="4" s="1"/>
  <c r="B7827" i="4" s="1"/>
  <c r="B7828" i="4" s="1"/>
  <c r="B7829" i="4" s="1"/>
  <c r="B7830" i="4" s="1"/>
  <c r="B7831" i="4" s="1"/>
  <c r="B7832" i="4" s="1"/>
  <c r="B7833" i="4" s="1"/>
  <c r="B7834" i="4" s="1"/>
  <c r="B7835" i="4" s="1"/>
  <c r="B7836" i="4" s="1"/>
  <c r="B7837" i="4" s="1"/>
  <c r="B7838" i="4" s="1"/>
  <c r="B7839" i="4" s="1"/>
  <c r="B7840" i="4" s="1"/>
  <c r="B7841" i="4" s="1"/>
  <c r="B7842" i="4" s="1"/>
  <c r="B7843" i="4" s="1"/>
  <c r="B7844" i="4" s="1"/>
  <c r="B7845" i="4" s="1"/>
  <c r="B7846" i="4" s="1"/>
  <c r="B7847" i="4" s="1"/>
  <c r="B7848" i="4" s="1"/>
  <c r="B7849" i="4" s="1"/>
  <c r="B7850" i="4" s="1"/>
  <c r="B7851" i="4" s="1"/>
  <c r="B7852" i="4" s="1"/>
  <c r="B7853" i="4" s="1"/>
  <c r="B7854" i="4" s="1"/>
  <c r="B7855" i="4" s="1"/>
  <c r="B7856" i="4" s="1"/>
  <c r="B7857" i="4" s="1"/>
  <c r="B7858" i="4" s="1"/>
  <c r="B7859" i="4" s="1"/>
  <c r="B7860" i="4" s="1"/>
  <c r="B7861" i="4" s="1"/>
  <c r="B7862" i="4" s="1"/>
  <c r="B7863" i="4" s="1"/>
  <c r="B7864" i="4" s="1"/>
  <c r="B7865" i="4" s="1"/>
  <c r="B7866" i="4" s="1"/>
  <c r="B7867" i="4" s="1"/>
  <c r="B7868" i="4" s="1"/>
  <c r="B7869" i="4" s="1"/>
  <c r="B7870" i="4" s="1"/>
  <c r="B7871" i="4" s="1"/>
  <c r="B7872" i="4" s="1"/>
  <c r="B7873" i="4" s="1"/>
  <c r="B7874" i="4" s="1"/>
  <c r="B7875" i="4" s="1"/>
  <c r="B7876" i="4" s="1"/>
  <c r="B7877" i="4" s="1"/>
  <c r="B7878" i="4" s="1"/>
  <c r="B7879" i="4" s="1"/>
  <c r="B7880" i="4" s="1"/>
  <c r="B7881" i="4" s="1"/>
  <c r="B7882" i="4" s="1"/>
  <c r="B7883" i="4" s="1"/>
  <c r="B7884" i="4" s="1"/>
  <c r="B7885" i="4" s="1"/>
  <c r="B7886" i="4" s="1"/>
  <c r="B7887" i="4" s="1"/>
  <c r="B7888" i="4" s="1"/>
  <c r="B7889" i="4" s="1"/>
  <c r="B7890" i="4" s="1"/>
  <c r="B7891" i="4" s="1"/>
  <c r="B7892" i="4" s="1"/>
  <c r="B7893" i="4" s="1"/>
  <c r="B7894" i="4" s="1"/>
  <c r="B7895" i="4" s="1"/>
  <c r="B7896" i="4" s="1"/>
  <c r="B7897" i="4" s="1"/>
  <c r="B7898" i="4" s="1"/>
  <c r="B7899" i="4" s="1"/>
  <c r="B7900" i="4" s="1"/>
  <c r="B7901" i="4" s="1"/>
  <c r="B7902" i="4" s="1"/>
  <c r="B7903" i="4" s="1"/>
  <c r="B7904" i="4" s="1"/>
  <c r="B7905" i="4" s="1"/>
  <c r="B7906" i="4" s="1"/>
  <c r="B7907" i="4" s="1"/>
  <c r="B7908" i="4" s="1"/>
  <c r="B7909" i="4" s="1"/>
  <c r="B7910" i="4" s="1"/>
  <c r="B7911" i="4" s="1"/>
  <c r="B7912" i="4" s="1"/>
  <c r="B7913" i="4" s="1"/>
  <c r="B7914" i="4" s="1"/>
  <c r="B7915" i="4" s="1"/>
  <c r="B7916" i="4" s="1"/>
  <c r="B7917" i="4" s="1"/>
  <c r="B7918" i="4" s="1"/>
  <c r="B7919" i="4" s="1"/>
  <c r="B7920" i="4" s="1"/>
  <c r="B7921" i="4" s="1"/>
  <c r="B7922" i="4" s="1"/>
  <c r="B7923" i="4" s="1"/>
  <c r="B7924" i="4" s="1"/>
  <c r="B7925" i="4" s="1"/>
  <c r="B7926" i="4" s="1"/>
  <c r="B7927" i="4" s="1"/>
  <c r="B7928" i="4" s="1"/>
  <c r="B7929" i="4" s="1"/>
  <c r="B7930" i="4" s="1"/>
  <c r="B7931" i="4" s="1"/>
  <c r="B7932" i="4" s="1"/>
  <c r="B7933" i="4" s="1"/>
  <c r="B7934" i="4" s="1"/>
  <c r="B7935" i="4" s="1"/>
  <c r="B7936" i="4" s="1"/>
  <c r="B7937" i="4" s="1"/>
  <c r="B7938" i="4" s="1"/>
  <c r="B7939" i="4" s="1"/>
  <c r="B7940" i="4" s="1"/>
  <c r="B7941" i="4" s="1"/>
  <c r="B7942" i="4" s="1"/>
  <c r="B7943" i="4" s="1"/>
  <c r="B7944" i="4" s="1"/>
  <c r="B7945" i="4" s="1"/>
  <c r="B7946" i="4" s="1"/>
  <c r="B7947" i="4" s="1"/>
  <c r="B7948" i="4" s="1"/>
  <c r="B7949" i="4" s="1"/>
  <c r="B7950" i="4" s="1"/>
  <c r="B7951" i="4" s="1"/>
  <c r="B7952" i="4" s="1"/>
  <c r="B7953" i="4" s="1"/>
  <c r="B7954" i="4" s="1"/>
  <c r="B7955" i="4" s="1"/>
  <c r="B7956" i="4" s="1"/>
  <c r="B7957" i="4" s="1"/>
  <c r="B7958" i="4" s="1"/>
  <c r="B7959" i="4" s="1"/>
  <c r="B7960" i="4" s="1"/>
  <c r="B7961" i="4" s="1"/>
  <c r="B7962" i="4" s="1"/>
  <c r="B7963" i="4" s="1"/>
  <c r="B7964" i="4" s="1"/>
  <c r="B7965" i="4" s="1"/>
  <c r="B7966" i="4" s="1"/>
  <c r="B7967" i="4" s="1"/>
  <c r="B7968" i="4" s="1"/>
  <c r="B7969" i="4" s="1"/>
  <c r="B7970" i="4" s="1"/>
  <c r="B7971" i="4" s="1"/>
  <c r="B7972" i="4" s="1"/>
  <c r="B7973" i="4" s="1"/>
  <c r="B7974" i="4" s="1"/>
  <c r="B7975" i="4" s="1"/>
  <c r="B7976" i="4" s="1"/>
  <c r="B7977" i="4" s="1"/>
  <c r="B7978" i="4" s="1"/>
  <c r="B7979" i="4" s="1"/>
  <c r="B7980" i="4" s="1"/>
  <c r="B7981" i="4" s="1"/>
  <c r="B7982" i="4" s="1"/>
  <c r="B7983" i="4" s="1"/>
  <c r="B7984" i="4" s="1"/>
  <c r="B7985" i="4" s="1"/>
  <c r="B7986" i="4" s="1"/>
  <c r="B7987" i="4" s="1"/>
  <c r="B7988" i="4" s="1"/>
  <c r="B7989" i="4" s="1"/>
  <c r="B7990" i="4" s="1"/>
  <c r="B7991" i="4" s="1"/>
  <c r="B7992" i="4" s="1"/>
  <c r="B7993" i="4" s="1"/>
  <c r="B7994" i="4" s="1"/>
  <c r="B7995" i="4" s="1"/>
  <c r="B7996" i="4" s="1"/>
  <c r="B7997" i="4" s="1"/>
  <c r="B7998" i="4" s="1"/>
  <c r="B7999" i="4" s="1"/>
  <c r="B8000" i="4" s="1"/>
  <c r="B8001" i="4" s="1"/>
  <c r="B8002" i="4" s="1"/>
  <c r="B8003" i="4" s="1"/>
  <c r="B8004" i="4" s="1"/>
  <c r="B8005" i="4" s="1"/>
  <c r="B8006" i="4" s="1"/>
  <c r="B8007" i="4" s="1"/>
  <c r="B8008" i="4" s="1"/>
  <c r="B8009" i="4" s="1"/>
  <c r="B8010" i="4" s="1"/>
  <c r="B8011" i="4" s="1"/>
  <c r="B8012" i="4" s="1"/>
  <c r="B8013" i="4" s="1"/>
  <c r="B8014" i="4" s="1"/>
  <c r="B8015" i="4" s="1"/>
  <c r="B8016" i="4" s="1"/>
  <c r="B8017" i="4" s="1"/>
  <c r="B8018" i="4" s="1"/>
  <c r="B8019" i="4" s="1"/>
  <c r="B8020" i="4" s="1"/>
  <c r="B8021" i="4" s="1"/>
  <c r="B8022" i="4" s="1"/>
  <c r="B8023" i="4" s="1"/>
  <c r="B8024" i="4" s="1"/>
  <c r="B8025" i="4" s="1"/>
  <c r="B8026" i="4" s="1"/>
  <c r="B8027" i="4" s="1"/>
  <c r="B8028" i="4" s="1"/>
  <c r="B8029" i="4" s="1"/>
  <c r="B8030" i="4" s="1"/>
  <c r="B8031" i="4" s="1"/>
  <c r="B8032" i="4" s="1"/>
  <c r="B8033" i="4" s="1"/>
  <c r="B8034" i="4" s="1"/>
  <c r="B8035" i="4" s="1"/>
  <c r="B8036" i="4" s="1"/>
  <c r="B8037" i="4" s="1"/>
  <c r="B8038" i="4" s="1"/>
  <c r="B8039" i="4" s="1"/>
  <c r="B8040" i="4" s="1"/>
  <c r="B8041" i="4" s="1"/>
  <c r="B8042" i="4" s="1"/>
  <c r="B8043" i="4" s="1"/>
  <c r="B8044" i="4" s="1"/>
  <c r="B8045" i="4" s="1"/>
  <c r="B8046" i="4" s="1"/>
  <c r="B8047" i="4" s="1"/>
  <c r="B8048" i="4" s="1"/>
  <c r="B8049" i="4" s="1"/>
  <c r="B8050" i="4" s="1"/>
  <c r="B8051" i="4" s="1"/>
  <c r="B8052" i="4" s="1"/>
  <c r="B8053" i="4" s="1"/>
  <c r="B8054" i="4" s="1"/>
  <c r="B8055" i="4" s="1"/>
  <c r="B8056" i="4" s="1"/>
  <c r="B8057" i="4" s="1"/>
  <c r="B8058" i="4" s="1"/>
  <c r="B8059" i="4" s="1"/>
  <c r="B8060" i="4" s="1"/>
  <c r="B8061" i="4" s="1"/>
  <c r="B8062" i="4" s="1"/>
  <c r="B8063" i="4" s="1"/>
  <c r="B8064" i="4" s="1"/>
  <c r="B8065" i="4" s="1"/>
  <c r="B8066" i="4" s="1"/>
  <c r="B8067" i="4" s="1"/>
  <c r="B8068" i="4" s="1"/>
  <c r="B8069" i="4" s="1"/>
  <c r="B8070" i="4" s="1"/>
  <c r="B8071" i="4" s="1"/>
  <c r="B8072" i="4" s="1"/>
  <c r="B8073" i="4" s="1"/>
  <c r="B8074" i="4" s="1"/>
  <c r="B8075" i="4" s="1"/>
  <c r="B8076" i="4" s="1"/>
  <c r="B8077" i="4" s="1"/>
  <c r="B8078" i="4" s="1"/>
  <c r="B8079" i="4" s="1"/>
  <c r="B8080" i="4" s="1"/>
  <c r="B8081" i="4" s="1"/>
  <c r="B8082" i="4" s="1"/>
  <c r="B8083" i="4" s="1"/>
  <c r="B8084" i="4" s="1"/>
  <c r="B8085" i="4" s="1"/>
  <c r="B8086" i="4" s="1"/>
  <c r="B8087" i="4" s="1"/>
  <c r="B8088" i="4" s="1"/>
  <c r="B8089" i="4" s="1"/>
  <c r="B8090" i="4" s="1"/>
  <c r="B8091" i="4" s="1"/>
  <c r="B8092" i="4" s="1"/>
  <c r="B8093" i="4" s="1"/>
  <c r="B8094" i="4" s="1"/>
  <c r="B8095" i="4" s="1"/>
  <c r="B8096" i="4" s="1"/>
  <c r="B8097" i="4" s="1"/>
  <c r="B8098" i="4" s="1"/>
  <c r="B8099" i="4" s="1"/>
  <c r="B8100" i="4" s="1"/>
  <c r="B8101" i="4" s="1"/>
  <c r="B8102" i="4" s="1"/>
  <c r="B8103" i="4" s="1"/>
  <c r="B8104" i="4" s="1"/>
  <c r="B8105" i="4" s="1"/>
  <c r="B8106" i="4" s="1"/>
  <c r="B8107" i="4" s="1"/>
  <c r="B8108" i="4" s="1"/>
  <c r="B8109" i="4" s="1"/>
  <c r="B8110" i="4" s="1"/>
  <c r="B8111" i="4" s="1"/>
  <c r="B8112" i="4" s="1"/>
  <c r="B8113" i="4" s="1"/>
  <c r="B8114" i="4" s="1"/>
  <c r="B8115" i="4" s="1"/>
  <c r="B8116" i="4" s="1"/>
  <c r="B8117" i="4" s="1"/>
  <c r="B8118" i="4" s="1"/>
  <c r="B8119" i="4" s="1"/>
  <c r="B8120" i="4" s="1"/>
  <c r="B8121" i="4" s="1"/>
  <c r="B8122" i="4" s="1"/>
  <c r="B8123" i="4" s="1"/>
  <c r="B8124" i="4" s="1"/>
  <c r="B8125" i="4" s="1"/>
  <c r="B8126" i="4" s="1"/>
  <c r="B8127" i="4" s="1"/>
  <c r="B8128" i="4" s="1"/>
  <c r="B8129" i="4" s="1"/>
  <c r="B8130" i="4" s="1"/>
  <c r="B8131" i="4" s="1"/>
  <c r="B8132" i="4" s="1"/>
  <c r="B8133" i="4" s="1"/>
  <c r="B8134" i="4" s="1"/>
  <c r="B8135" i="4" s="1"/>
  <c r="B8136" i="4" s="1"/>
  <c r="B8137" i="4" s="1"/>
  <c r="B8138" i="4" s="1"/>
  <c r="B8139" i="4" s="1"/>
  <c r="B8140" i="4" s="1"/>
  <c r="B8141" i="4" s="1"/>
  <c r="B8142" i="4" s="1"/>
  <c r="B8143" i="4" s="1"/>
  <c r="B8144" i="4" s="1"/>
  <c r="B8145" i="4" s="1"/>
  <c r="B8146" i="4" s="1"/>
  <c r="B8147" i="4" s="1"/>
  <c r="B8148" i="4" s="1"/>
  <c r="B8149" i="4" s="1"/>
  <c r="B8150" i="4" s="1"/>
  <c r="B8151" i="4" s="1"/>
  <c r="B8152" i="4" s="1"/>
  <c r="B8153" i="4" s="1"/>
  <c r="B8154" i="4" s="1"/>
  <c r="B8155" i="4" s="1"/>
  <c r="B8156" i="4" s="1"/>
  <c r="B8157" i="4" s="1"/>
  <c r="B8158" i="4" s="1"/>
  <c r="B8159" i="4" s="1"/>
  <c r="B8160" i="4" s="1"/>
  <c r="B8161" i="4" s="1"/>
  <c r="B8162" i="4" s="1"/>
  <c r="B8163" i="4" s="1"/>
  <c r="B8164" i="4" s="1"/>
  <c r="B8165" i="4" s="1"/>
  <c r="B8166" i="4" s="1"/>
  <c r="B8167" i="4" s="1"/>
  <c r="B8168" i="4" s="1"/>
  <c r="B8169" i="4" s="1"/>
  <c r="B8170" i="4" s="1"/>
  <c r="B8171" i="4" s="1"/>
  <c r="B8172" i="4" s="1"/>
  <c r="B8173" i="4" s="1"/>
  <c r="B8174" i="4" s="1"/>
  <c r="B8175" i="4" s="1"/>
  <c r="B8176" i="4" s="1"/>
  <c r="B8177" i="4" s="1"/>
  <c r="B8178" i="4" s="1"/>
  <c r="B8179" i="4" s="1"/>
  <c r="B8180" i="4" s="1"/>
  <c r="B8181" i="4" s="1"/>
  <c r="B8182" i="4" s="1"/>
  <c r="B8183" i="4" s="1"/>
  <c r="B8184" i="4" s="1"/>
  <c r="B8185" i="4" s="1"/>
  <c r="B8186" i="4" s="1"/>
  <c r="B8187" i="4" s="1"/>
  <c r="B8188" i="4" s="1"/>
  <c r="B8189" i="4" s="1"/>
  <c r="B8190" i="4" s="1"/>
  <c r="B8191" i="4" s="1"/>
  <c r="B8192" i="4" s="1"/>
  <c r="B8193" i="4" s="1"/>
  <c r="B8194" i="4" s="1"/>
  <c r="B8195" i="4" s="1"/>
  <c r="B8196" i="4" s="1"/>
  <c r="B8197" i="4" s="1"/>
  <c r="B8198" i="4" s="1"/>
  <c r="B8199" i="4" s="1"/>
  <c r="B8200" i="4" s="1"/>
  <c r="B8201" i="4" s="1"/>
  <c r="B8202" i="4" s="1"/>
  <c r="B8203" i="4" s="1"/>
  <c r="B8204" i="4" s="1"/>
  <c r="B8205" i="4" s="1"/>
  <c r="B8206" i="4" s="1"/>
  <c r="B8207" i="4" s="1"/>
  <c r="B8208" i="4" s="1"/>
  <c r="B8209" i="4" s="1"/>
  <c r="B8210" i="4" s="1"/>
  <c r="B8211" i="4" s="1"/>
  <c r="B8212" i="4" s="1"/>
  <c r="B8213" i="4" s="1"/>
  <c r="B8214" i="4" s="1"/>
  <c r="B8215" i="4" s="1"/>
  <c r="B8216" i="4" s="1"/>
  <c r="B8217" i="4" s="1"/>
  <c r="B8218" i="4" s="1"/>
  <c r="B8219" i="4" s="1"/>
  <c r="B8220" i="4" s="1"/>
  <c r="B8221" i="4" s="1"/>
  <c r="B8222" i="4" s="1"/>
  <c r="B8223" i="4" s="1"/>
  <c r="B8224" i="4" s="1"/>
  <c r="B8225" i="4" s="1"/>
  <c r="B8226" i="4" s="1"/>
  <c r="B8227" i="4" s="1"/>
  <c r="B8228" i="4" s="1"/>
  <c r="B8229" i="4" s="1"/>
  <c r="B8230" i="4" s="1"/>
  <c r="B8231" i="4" s="1"/>
  <c r="B8232" i="4" s="1"/>
  <c r="B8233" i="4" s="1"/>
  <c r="B8234" i="4" s="1"/>
  <c r="B8235" i="4" s="1"/>
  <c r="B8236" i="4" s="1"/>
  <c r="B8237" i="4" s="1"/>
  <c r="B8238" i="4" s="1"/>
  <c r="B8239" i="4" s="1"/>
  <c r="B8240" i="4" s="1"/>
  <c r="B8241" i="4" s="1"/>
  <c r="B8242" i="4" s="1"/>
  <c r="B8243" i="4" s="1"/>
  <c r="B8244" i="4" s="1"/>
  <c r="B8245" i="4" s="1"/>
  <c r="B8246" i="4" s="1"/>
  <c r="B8247" i="4" s="1"/>
  <c r="B8248" i="4" s="1"/>
  <c r="B8249" i="4" s="1"/>
  <c r="B8250" i="4" s="1"/>
  <c r="B8251" i="4" s="1"/>
  <c r="B8252" i="4" s="1"/>
  <c r="B8253" i="4" s="1"/>
  <c r="B8254" i="4" s="1"/>
  <c r="B8255" i="4" s="1"/>
  <c r="B8256" i="4" s="1"/>
  <c r="B8257" i="4" s="1"/>
  <c r="B8258" i="4" s="1"/>
  <c r="B8259" i="4" s="1"/>
  <c r="B8260" i="4" s="1"/>
  <c r="B8261" i="4" s="1"/>
  <c r="B8262" i="4" s="1"/>
  <c r="B8263" i="4" s="1"/>
  <c r="B8264" i="4" s="1"/>
  <c r="B8265" i="4" s="1"/>
  <c r="B8266" i="4" s="1"/>
  <c r="B8267" i="4" s="1"/>
  <c r="B8268" i="4" s="1"/>
  <c r="B8269" i="4" s="1"/>
  <c r="B8270" i="4" s="1"/>
  <c r="B8271" i="4" s="1"/>
  <c r="B8272" i="4" s="1"/>
  <c r="B8273" i="4" s="1"/>
  <c r="B8274" i="4" s="1"/>
  <c r="B8275" i="4" s="1"/>
  <c r="B8276" i="4" s="1"/>
  <c r="B8277" i="4" s="1"/>
  <c r="B8278" i="4" s="1"/>
  <c r="B8279" i="4" s="1"/>
  <c r="B8280" i="4" s="1"/>
  <c r="B8281" i="4" s="1"/>
  <c r="B8282" i="4" s="1"/>
  <c r="B8283" i="4" s="1"/>
  <c r="B8284" i="4" s="1"/>
  <c r="B8285" i="4" s="1"/>
  <c r="B8286" i="4" s="1"/>
  <c r="B8287" i="4" s="1"/>
  <c r="B8288" i="4" s="1"/>
  <c r="B8289" i="4" s="1"/>
  <c r="B8290" i="4" s="1"/>
  <c r="B8291" i="4" s="1"/>
  <c r="B8292" i="4" s="1"/>
  <c r="B8293" i="4" s="1"/>
  <c r="B8294" i="4" s="1"/>
  <c r="B8295" i="4" s="1"/>
  <c r="B8296" i="4" s="1"/>
  <c r="B8297" i="4" s="1"/>
  <c r="B8298" i="4" s="1"/>
  <c r="B8299" i="4" s="1"/>
  <c r="B8300" i="4" s="1"/>
  <c r="B8301" i="4" s="1"/>
  <c r="B8302" i="4" s="1"/>
  <c r="B8303" i="4" s="1"/>
  <c r="B8304" i="4" s="1"/>
  <c r="B8305" i="4" s="1"/>
  <c r="B8306" i="4" s="1"/>
  <c r="B8307" i="4" s="1"/>
  <c r="B8308" i="4" s="1"/>
  <c r="B8309" i="4" s="1"/>
  <c r="B8310" i="4" s="1"/>
  <c r="B8311" i="4" s="1"/>
  <c r="B8312" i="4" s="1"/>
  <c r="B8313" i="4" s="1"/>
  <c r="B8314" i="4" s="1"/>
  <c r="B8315" i="4" s="1"/>
  <c r="B8316" i="4" s="1"/>
  <c r="B8317" i="4" s="1"/>
  <c r="B8318" i="4" s="1"/>
  <c r="B8319" i="4" s="1"/>
  <c r="B8320" i="4" s="1"/>
  <c r="B8321" i="4" s="1"/>
  <c r="B8322" i="4" s="1"/>
  <c r="B8323" i="4" s="1"/>
  <c r="B8324" i="4" s="1"/>
  <c r="B8325" i="4" s="1"/>
  <c r="B8326" i="4" s="1"/>
  <c r="B8327" i="4" s="1"/>
  <c r="B8328" i="4" s="1"/>
  <c r="B8329" i="4" s="1"/>
  <c r="B8330" i="4" s="1"/>
  <c r="B8331" i="4" s="1"/>
  <c r="B8332" i="4" s="1"/>
  <c r="B8333" i="4" s="1"/>
  <c r="B8334" i="4" s="1"/>
  <c r="B8335" i="4" s="1"/>
  <c r="B8336" i="4" s="1"/>
  <c r="B8337" i="4" s="1"/>
  <c r="B8338" i="4" s="1"/>
  <c r="B8339" i="4" s="1"/>
  <c r="B8340" i="4" s="1"/>
  <c r="B8341" i="4" s="1"/>
  <c r="B8342" i="4" s="1"/>
  <c r="B8343" i="4" s="1"/>
  <c r="B8344" i="4" s="1"/>
  <c r="B8345" i="4" s="1"/>
  <c r="B8346" i="4" s="1"/>
  <c r="B8347" i="4" s="1"/>
  <c r="B8348" i="4" s="1"/>
  <c r="B8349" i="4" s="1"/>
  <c r="B8350" i="4" s="1"/>
  <c r="B8351" i="4" s="1"/>
  <c r="B8352" i="4" s="1"/>
  <c r="B8353" i="4" s="1"/>
  <c r="B8354" i="4" s="1"/>
  <c r="B8355" i="4" s="1"/>
  <c r="B8356" i="4" s="1"/>
  <c r="B8357" i="4" s="1"/>
  <c r="B8358" i="4" s="1"/>
  <c r="B8359" i="4" s="1"/>
  <c r="B8360" i="4" s="1"/>
  <c r="B8361" i="4" s="1"/>
  <c r="B8362" i="4" s="1"/>
  <c r="B8363" i="4" s="1"/>
  <c r="B8364" i="4" s="1"/>
  <c r="B8365" i="4" s="1"/>
  <c r="B8366" i="4" s="1"/>
  <c r="B8367" i="4" s="1"/>
  <c r="B8368" i="4" s="1"/>
  <c r="B8369" i="4" s="1"/>
  <c r="B8370" i="4" s="1"/>
  <c r="B8371" i="4" s="1"/>
  <c r="B8372" i="4" s="1"/>
  <c r="B8373" i="4" s="1"/>
  <c r="B8374" i="4" s="1"/>
  <c r="B8375" i="4" s="1"/>
  <c r="B8376" i="4" s="1"/>
  <c r="B8377" i="4" s="1"/>
  <c r="B8378" i="4" s="1"/>
  <c r="B8379" i="4" s="1"/>
  <c r="B8380" i="4" s="1"/>
  <c r="B8381" i="4" s="1"/>
  <c r="B8382" i="4" s="1"/>
  <c r="B8383" i="4" s="1"/>
  <c r="B8384" i="4" s="1"/>
  <c r="B8385" i="4" s="1"/>
  <c r="B8386" i="4" s="1"/>
  <c r="B8387" i="4" s="1"/>
  <c r="B8388" i="4" s="1"/>
  <c r="B8389" i="4" s="1"/>
  <c r="B8390" i="4" s="1"/>
  <c r="B8391" i="4" s="1"/>
  <c r="B8392" i="4" s="1"/>
  <c r="B8393" i="4" s="1"/>
  <c r="B8394" i="4" s="1"/>
  <c r="B8395" i="4" s="1"/>
  <c r="B8396" i="4" s="1"/>
  <c r="B8397" i="4" s="1"/>
  <c r="B8398" i="4" s="1"/>
  <c r="B8399" i="4" s="1"/>
  <c r="B8400" i="4" s="1"/>
  <c r="B8401" i="4" s="1"/>
  <c r="B8402" i="4" s="1"/>
  <c r="B8403" i="4" s="1"/>
  <c r="B8404" i="4" s="1"/>
  <c r="B8405" i="4" s="1"/>
  <c r="B8406" i="4" s="1"/>
  <c r="B8407" i="4" s="1"/>
  <c r="B8408" i="4" s="1"/>
  <c r="B8409" i="4" s="1"/>
  <c r="B8410" i="4" s="1"/>
  <c r="B8411" i="4" s="1"/>
  <c r="B8412" i="4" s="1"/>
  <c r="B8413" i="4" s="1"/>
  <c r="B8414" i="4" s="1"/>
  <c r="B8415" i="4" s="1"/>
  <c r="B8416" i="4" s="1"/>
  <c r="B8417" i="4" s="1"/>
  <c r="B8418" i="4" s="1"/>
  <c r="B8419" i="4" s="1"/>
  <c r="B8420" i="4" s="1"/>
  <c r="B8421" i="4" s="1"/>
  <c r="B8422" i="4" s="1"/>
  <c r="B8423" i="4" s="1"/>
  <c r="B8424" i="4" s="1"/>
  <c r="B8425" i="4" s="1"/>
  <c r="B8426" i="4" s="1"/>
  <c r="B8427" i="4" s="1"/>
  <c r="B8428" i="4" s="1"/>
  <c r="B8429" i="4" s="1"/>
  <c r="B8430" i="4" s="1"/>
  <c r="B8431" i="4" s="1"/>
  <c r="B8432" i="4" s="1"/>
  <c r="B8433" i="4" s="1"/>
  <c r="B8434" i="4" s="1"/>
  <c r="B8435" i="4" s="1"/>
  <c r="B8436" i="4" s="1"/>
  <c r="B8437" i="4" s="1"/>
  <c r="B8438" i="4" s="1"/>
  <c r="B8439" i="4" s="1"/>
  <c r="B8440" i="4" s="1"/>
  <c r="B8441" i="4" s="1"/>
  <c r="B8442" i="4" s="1"/>
  <c r="B8443" i="4" s="1"/>
  <c r="B8444" i="4" s="1"/>
  <c r="B8445" i="4" s="1"/>
  <c r="B8446" i="4" s="1"/>
  <c r="B8447" i="4" s="1"/>
  <c r="B8448" i="4" s="1"/>
  <c r="B8449" i="4" s="1"/>
  <c r="B8450" i="4" s="1"/>
  <c r="B8451" i="4" s="1"/>
  <c r="B8452" i="4" s="1"/>
  <c r="B8453" i="4" s="1"/>
  <c r="B8454" i="4" s="1"/>
  <c r="B8455" i="4" s="1"/>
  <c r="B8456" i="4" s="1"/>
  <c r="B8457" i="4" s="1"/>
  <c r="B8458" i="4" s="1"/>
  <c r="B8459" i="4" s="1"/>
  <c r="B8460" i="4" s="1"/>
  <c r="B8461" i="4" s="1"/>
  <c r="B8462" i="4" s="1"/>
  <c r="B8463" i="4" s="1"/>
  <c r="B8464" i="4" s="1"/>
  <c r="B8465" i="4" s="1"/>
  <c r="B8466" i="4" s="1"/>
  <c r="B8467" i="4" s="1"/>
  <c r="B8468" i="4" s="1"/>
  <c r="B8469" i="4" s="1"/>
  <c r="B8470" i="4" s="1"/>
  <c r="B8471" i="4" s="1"/>
  <c r="B8472" i="4" s="1"/>
  <c r="B8473" i="4" s="1"/>
  <c r="B8474" i="4" s="1"/>
  <c r="B8475" i="4" s="1"/>
  <c r="B8476" i="4" s="1"/>
  <c r="B8477" i="4" s="1"/>
  <c r="B8478" i="4" s="1"/>
  <c r="B8479" i="4" s="1"/>
  <c r="B8480" i="4" s="1"/>
  <c r="B8481" i="4" s="1"/>
  <c r="B8482" i="4" s="1"/>
  <c r="B8483" i="4" s="1"/>
  <c r="B8484" i="4" s="1"/>
  <c r="B8485" i="4" s="1"/>
  <c r="B8486" i="4" s="1"/>
  <c r="B8487" i="4" s="1"/>
  <c r="B8488" i="4" s="1"/>
  <c r="B8489" i="4" s="1"/>
  <c r="B8490" i="4" s="1"/>
  <c r="B8491" i="4" s="1"/>
  <c r="B8492" i="4" s="1"/>
  <c r="B8493" i="4" s="1"/>
  <c r="B8494" i="4" s="1"/>
  <c r="B8495" i="4" s="1"/>
  <c r="B8496" i="4" s="1"/>
  <c r="B8497" i="4" s="1"/>
  <c r="B8498" i="4" s="1"/>
  <c r="B8499" i="4" s="1"/>
  <c r="B8500" i="4" s="1"/>
  <c r="B8501" i="4" s="1"/>
  <c r="B8502" i="4" s="1"/>
  <c r="B8503" i="4" s="1"/>
  <c r="B8504" i="4" s="1"/>
  <c r="B8505" i="4" s="1"/>
  <c r="B8506" i="4" s="1"/>
  <c r="B8507" i="4" s="1"/>
  <c r="B8508" i="4" s="1"/>
  <c r="B8509" i="4" s="1"/>
  <c r="B8510" i="4" s="1"/>
  <c r="B8511" i="4" s="1"/>
  <c r="B8512" i="4" s="1"/>
  <c r="B8513" i="4" s="1"/>
  <c r="B8514" i="4" s="1"/>
  <c r="B8515" i="4" s="1"/>
  <c r="B8516" i="4" s="1"/>
  <c r="B8517" i="4" s="1"/>
  <c r="B8518" i="4" s="1"/>
  <c r="B8519" i="4" s="1"/>
  <c r="B8520" i="4" s="1"/>
  <c r="B8521" i="4" s="1"/>
  <c r="B8522" i="4" s="1"/>
  <c r="B8523" i="4" s="1"/>
  <c r="B8524" i="4" s="1"/>
  <c r="B8525" i="4" s="1"/>
  <c r="B8526" i="4" s="1"/>
  <c r="B8527" i="4" s="1"/>
  <c r="B8528" i="4" s="1"/>
  <c r="B8529" i="4" s="1"/>
  <c r="B8530" i="4" s="1"/>
  <c r="B8531" i="4" s="1"/>
  <c r="B8532" i="4" s="1"/>
  <c r="B8533" i="4" s="1"/>
  <c r="B8534" i="4" s="1"/>
  <c r="B8535" i="4" s="1"/>
  <c r="B8536" i="4" s="1"/>
  <c r="B8537" i="4" s="1"/>
  <c r="B8538" i="4" s="1"/>
  <c r="B8539" i="4" s="1"/>
  <c r="B8540" i="4" s="1"/>
  <c r="B8541" i="4" s="1"/>
  <c r="B8542" i="4" s="1"/>
  <c r="B8543" i="4" s="1"/>
  <c r="B8544" i="4" s="1"/>
  <c r="B8545" i="4" s="1"/>
  <c r="B8546" i="4" s="1"/>
  <c r="B8547" i="4" s="1"/>
  <c r="B8548" i="4" s="1"/>
  <c r="B8549" i="4" s="1"/>
  <c r="B8550" i="4" s="1"/>
  <c r="B8551" i="4" s="1"/>
  <c r="B8552" i="4" s="1"/>
  <c r="B8553" i="4" s="1"/>
  <c r="B8554" i="4" s="1"/>
  <c r="B8555" i="4" s="1"/>
  <c r="B8556" i="4" s="1"/>
  <c r="B8557" i="4" s="1"/>
  <c r="B8558" i="4" s="1"/>
  <c r="B8559" i="4" s="1"/>
  <c r="B8560" i="4" s="1"/>
  <c r="B8561" i="4" s="1"/>
  <c r="B8562" i="4" s="1"/>
  <c r="B8563" i="4" s="1"/>
  <c r="B8564" i="4" s="1"/>
  <c r="B8565" i="4" s="1"/>
  <c r="B8566" i="4" s="1"/>
  <c r="B8567" i="4" s="1"/>
  <c r="B8568" i="4" s="1"/>
  <c r="B8569" i="4" s="1"/>
  <c r="B8570" i="4" s="1"/>
  <c r="B8571" i="4" s="1"/>
  <c r="B8572" i="4" s="1"/>
  <c r="B8573" i="4" s="1"/>
  <c r="B8574" i="4" s="1"/>
  <c r="B8575" i="4" s="1"/>
  <c r="B8576" i="4" s="1"/>
  <c r="B8577" i="4" s="1"/>
  <c r="B8578" i="4" s="1"/>
  <c r="B8579" i="4" s="1"/>
  <c r="B8580" i="4" s="1"/>
  <c r="B8581" i="4" s="1"/>
  <c r="B8582" i="4" s="1"/>
  <c r="B8583" i="4" s="1"/>
  <c r="B8584" i="4" s="1"/>
  <c r="B8585" i="4" s="1"/>
  <c r="B8586" i="4" s="1"/>
  <c r="B8587" i="4" s="1"/>
  <c r="B8588" i="4" s="1"/>
  <c r="B8589" i="4" s="1"/>
  <c r="B8590" i="4" s="1"/>
  <c r="B8591" i="4" s="1"/>
  <c r="B8592" i="4" s="1"/>
  <c r="B8593" i="4" s="1"/>
  <c r="B8594" i="4" s="1"/>
  <c r="B8595" i="4" s="1"/>
  <c r="B8596" i="4" s="1"/>
  <c r="B8597" i="4" s="1"/>
  <c r="B8598" i="4" s="1"/>
  <c r="B8599" i="4" s="1"/>
  <c r="B8600" i="4" s="1"/>
  <c r="B8601" i="4" s="1"/>
  <c r="B8602" i="4" s="1"/>
  <c r="B8603" i="4" s="1"/>
  <c r="B8604" i="4" s="1"/>
  <c r="B8605" i="4" s="1"/>
  <c r="B8606" i="4" s="1"/>
  <c r="B8607" i="4" s="1"/>
  <c r="B8608" i="4" s="1"/>
  <c r="B8609" i="4" s="1"/>
  <c r="B8610" i="4" s="1"/>
  <c r="B8611" i="4" s="1"/>
  <c r="B8612" i="4" s="1"/>
  <c r="B8613" i="4" s="1"/>
  <c r="B8614" i="4" s="1"/>
  <c r="B8615" i="4" s="1"/>
  <c r="B8616" i="4" s="1"/>
  <c r="B8617" i="4" s="1"/>
  <c r="B8618" i="4" s="1"/>
  <c r="B8619" i="4" s="1"/>
  <c r="B8620" i="4" s="1"/>
  <c r="B8621" i="4" s="1"/>
  <c r="B8622" i="4" s="1"/>
  <c r="B8623" i="4" s="1"/>
  <c r="B8624" i="4" s="1"/>
  <c r="B8625" i="4" s="1"/>
  <c r="B8626" i="4" s="1"/>
  <c r="B8627" i="4" s="1"/>
  <c r="B8628" i="4" s="1"/>
  <c r="B8629" i="4" s="1"/>
  <c r="B8630" i="4" s="1"/>
  <c r="B8631" i="4" s="1"/>
  <c r="B8632" i="4" s="1"/>
  <c r="B8633" i="4" s="1"/>
  <c r="B8634" i="4" s="1"/>
  <c r="B8635" i="4" s="1"/>
  <c r="B8636" i="4" s="1"/>
  <c r="B8637" i="4" s="1"/>
  <c r="B8638" i="4" s="1"/>
  <c r="B8639" i="4" s="1"/>
  <c r="B8640" i="4" s="1"/>
  <c r="B8641" i="4" s="1"/>
  <c r="B8642" i="4" s="1"/>
  <c r="B8643" i="4" s="1"/>
  <c r="B8644" i="4" s="1"/>
  <c r="B8645" i="4" s="1"/>
  <c r="B8646" i="4" s="1"/>
  <c r="B8647" i="4" s="1"/>
  <c r="B8648" i="4" s="1"/>
  <c r="B8649" i="4" s="1"/>
  <c r="B8650" i="4" s="1"/>
  <c r="B8651" i="4" s="1"/>
  <c r="B8652" i="4" s="1"/>
  <c r="B8653" i="4" s="1"/>
  <c r="B8654" i="4" s="1"/>
  <c r="B8655" i="4" s="1"/>
  <c r="B8656" i="4" s="1"/>
  <c r="B8657" i="4" s="1"/>
  <c r="B8658" i="4" s="1"/>
  <c r="B8659" i="4" s="1"/>
  <c r="B8660" i="4" s="1"/>
  <c r="B8661" i="4" s="1"/>
  <c r="B8662" i="4" s="1"/>
  <c r="B8663" i="4" s="1"/>
  <c r="B8664" i="4" s="1"/>
  <c r="B8665" i="4" s="1"/>
  <c r="B8666" i="4" s="1"/>
  <c r="B8667" i="4" s="1"/>
  <c r="B8668" i="4" s="1"/>
  <c r="B8669" i="4" s="1"/>
  <c r="B8670" i="4" s="1"/>
  <c r="B8671" i="4" s="1"/>
  <c r="B8672" i="4" s="1"/>
  <c r="B8673" i="4" s="1"/>
  <c r="B8674" i="4" s="1"/>
  <c r="B8675" i="4" s="1"/>
  <c r="B8676" i="4" s="1"/>
  <c r="B8677" i="4" s="1"/>
  <c r="B8678" i="4" s="1"/>
  <c r="B8679" i="4" s="1"/>
  <c r="B8680" i="4" s="1"/>
  <c r="B8681" i="4" s="1"/>
  <c r="B8682" i="4" s="1"/>
  <c r="B8683" i="4" s="1"/>
  <c r="B8684" i="4" s="1"/>
  <c r="B8685" i="4" s="1"/>
  <c r="B8686" i="4" s="1"/>
  <c r="B8687" i="4" s="1"/>
  <c r="B8688" i="4" s="1"/>
  <c r="B8689" i="4" s="1"/>
  <c r="B8690" i="4" s="1"/>
  <c r="B8691" i="4" s="1"/>
  <c r="B8692" i="4" s="1"/>
  <c r="B8693" i="4" s="1"/>
  <c r="B8694" i="4" s="1"/>
  <c r="B8695" i="4" s="1"/>
  <c r="B8696" i="4" s="1"/>
  <c r="B8697" i="4" s="1"/>
  <c r="B8698" i="4" s="1"/>
  <c r="B8699" i="4" s="1"/>
  <c r="B8700" i="4" s="1"/>
  <c r="B8701" i="4" s="1"/>
  <c r="B8702" i="4" s="1"/>
  <c r="B8703" i="4" s="1"/>
  <c r="B8704" i="4" s="1"/>
  <c r="B8705" i="4" s="1"/>
  <c r="B8706" i="4" s="1"/>
  <c r="B8707" i="4" s="1"/>
  <c r="B8708" i="4" s="1"/>
  <c r="B8709" i="4" s="1"/>
  <c r="B8710" i="4" s="1"/>
  <c r="B8711" i="4" s="1"/>
  <c r="B8712" i="4" s="1"/>
  <c r="B8713" i="4" s="1"/>
  <c r="B8714" i="4" s="1"/>
  <c r="B8715" i="4" s="1"/>
  <c r="B8716" i="4" s="1"/>
  <c r="B8717" i="4" s="1"/>
  <c r="B8718" i="4" s="1"/>
  <c r="B8719" i="4" s="1"/>
  <c r="B8720" i="4" s="1"/>
  <c r="B8721" i="4" s="1"/>
  <c r="B8722" i="4" s="1"/>
  <c r="B8723" i="4" s="1"/>
  <c r="B8724" i="4" s="1"/>
  <c r="B8725" i="4" s="1"/>
  <c r="B8726" i="4" s="1"/>
  <c r="B8727" i="4" s="1"/>
  <c r="B8728" i="4" s="1"/>
  <c r="B8729" i="4" s="1"/>
  <c r="B8730" i="4" s="1"/>
  <c r="B8731" i="4" s="1"/>
  <c r="B8732" i="4" s="1"/>
  <c r="B8733" i="4" s="1"/>
  <c r="B8734" i="4" s="1"/>
  <c r="B8735" i="4" s="1"/>
  <c r="B8736" i="4" s="1"/>
  <c r="B8737" i="4" s="1"/>
  <c r="B8738" i="4" s="1"/>
  <c r="B8739" i="4" s="1"/>
  <c r="B8740" i="4" s="1"/>
  <c r="B8741" i="4" s="1"/>
  <c r="B8742" i="4" s="1"/>
  <c r="B8743" i="4" s="1"/>
  <c r="B8744" i="4" s="1"/>
  <c r="B8745" i="4" s="1"/>
  <c r="B8746" i="4" s="1"/>
  <c r="B8747" i="4" s="1"/>
  <c r="B8748" i="4" s="1"/>
  <c r="B8749" i="4" s="1"/>
  <c r="B8750" i="4" s="1"/>
  <c r="B8751" i="4" s="1"/>
  <c r="B8752" i="4" s="1"/>
  <c r="B8753" i="4" s="1"/>
  <c r="B8754" i="4" s="1"/>
  <c r="B8755" i="4" s="1"/>
  <c r="B8756" i="4" s="1"/>
  <c r="B8757" i="4" s="1"/>
  <c r="B8758" i="4" s="1"/>
  <c r="B8759" i="4" s="1"/>
  <c r="B8760" i="4" s="1"/>
  <c r="B8761" i="4" s="1"/>
  <c r="B8762" i="4" s="1"/>
  <c r="B8763" i="4" s="1"/>
  <c r="B8764" i="4" s="1"/>
  <c r="B8765" i="4" s="1"/>
  <c r="B8766" i="4" s="1"/>
  <c r="B8767" i="4" s="1"/>
  <c r="B8768" i="4" s="1"/>
  <c r="B8769" i="4" s="1"/>
  <c r="B8770" i="4" s="1"/>
  <c r="B8771" i="4" s="1"/>
  <c r="E12" i="4"/>
  <c r="D12" i="4"/>
  <c r="C12" i="4"/>
  <c r="F12" i="4" s="1"/>
  <c r="H12" i="4" l="1"/>
  <c r="K12" i="4" s="1"/>
  <c r="C13" i="4"/>
  <c r="D13" i="4"/>
  <c r="E13" i="4"/>
  <c r="F13" i="4" l="1"/>
  <c r="J12" i="4"/>
  <c r="I12" i="4"/>
  <c r="L12" i="4"/>
  <c r="Z12" i="4" s="1"/>
  <c r="H13" i="4"/>
  <c r="J13" i="4" s="1"/>
  <c r="Y12" i="4"/>
  <c r="C14" i="4"/>
  <c r="D14" i="4"/>
  <c r="E14" i="4"/>
  <c r="F14" i="4" l="1"/>
  <c r="N12" i="4"/>
  <c r="M12" i="4"/>
  <c r="L13" i="4"/>
  <c r="Z13" i="4" s="1"/>
  <c r="I13" i="4"/>
  <c r="H14" i="4"/>
  <c r="N13" i="4"/>
  <c r="K13" i="4"/>
  <c r="Y13" i="4" s="1"/>
  <c r="E15" i="4"/>
  <c r="C15" i="4"/>
  <c r="D15" i="4"/>
  <c r="F15" i="4" l="1"/>
  <c r="M13" i="4"/>
  <c r="J14" i="4"/>
  <c r="K14" i="4"/>
  <c r="Y14" i="4" s="1"/>
  <c r="H15" i="4"/>
  <c r="L15" i="4" s="1"/>
  <c r="Z15" i="4" s="1"/>
  <c r="L14" i="4"/>
  <c r="Z14" i="4" s="1"/>
  <c r="I14" i="4"/>
  <c r="D16" i="4"/>
  <c r="E16" i="4"/>
  <c r="C16" i="4"/>
  <c r="F16" i="4" l="1"/>
  <c r="N14" i="4"/>
  <c r="M14" i="4"/>
  <c r="I15" i="4"/>
  <c r="J15" i="4"/>
  <c r="H16" i="4"/>
  <c r="J16" i="4" s="1"/>
  <c r="K15" i="4"/>
  <c r="Y15" i="4" s="1"/>
  <c r="C17" i="4"/>
  <c r="F17" i="4" s="1"/>
  <c r="E17" i="4"/>
  <c r="D17" i="4"/>
  <c r="N16" i="4" l="1"/>
  <c r="M15" i="4"/>
  <c r="N15" i="4"/>
  <c r="I16" i="4"/>
  <c r="L16" i="4"/>
  <c r="Z16" i="4" s="1"/>
  <c r="H17" i="4"/>
  <c r="L17" i="4" s="1"/>
  <c r="Z17" i="4" s="1"/>
  <c r="K16" i="4"/>
  <c r="Y16" i="4" s="1"/>
  <c r="D18" i="4"/>
  <c r="C18" i="4"/>
  <c r="E18" i="4"/>
  <c r="F18" i="4" l="1"/>
  <c r="M16" i="4"/>
  <c r="H18" i="4"/>
  <c r="I18" i="4" s="1"/>
  <c r="J17" i="4"/>
  <c r="I17" i="4"/>
  <c r="K17" i="4"/>
  <c r="Y17" i="4" s="1"/>
  <c r="C19" i="4"/>
  <c r="D19" i="4"/>
  <c r="E19" i="4"/>
  <c r="F19" i="4" l="1"/>
  <c r="M17" i="4"/>
  <c r="N17" i="4"/>
  <c r="J18" i="4"/>
  <c r="L18" i="4"/>
  <c r="Z18" i="4" s="1"/>
  <c r="H19" i="4"/>
  <c r="J19" i="4" s="1"/>
  <c r="K18" i="4"/>
  <c r="Y18" i="4" s="1"/>
  <c r="M18" i="4"/>
  <c r="D20" i="4"/>
  <c r="C20" i="4"/>
  <c r="E20" i="4"/>
  <c r="F20" i="4" l="1"/>
  <c r="N18" i="4"/>
  <c r="N19" i="4"/>
  <c r="I19" i="4"/>
  <c r="L19" i="4"/>
  <c r="Z19" i="4" s="1"/>
  <c r="H20" i="4"/>
  <c r="I20" i="4" s="1"/>
  <c r="K19" i="4"/>
  <c r="Y19" i="4" s="1"/>
  <c r="C21" i="4"/>
  <c r="E21" i="4"/>
  <c r="D21" i="4"/>
  <c r="H21" i="4" l="1"/>
  <c r="J21" i="4" s="1"/>
  <c r="F21" i="4"/>
  <c r="M19" i="4"/>
  <c r="J20" i="4"/>
  <c r="L20" i="4"/>
  <c r="Z20" i="4" s="1"/>
  <c r="K20" i="4"/>
  <c r="Y20" i="4" s="1"/>
  <c r="M20" i="4"/>
  <c r="C22" i="4"/>
  <c r="D22" i="4"/>
  <c r="E22" i="4"/>
  <c r="I21" i="4" l="1"/>
  <c r="M21" i="4" s="1"/>
  <c r="H22" i="4"/>
  <c r="F22" i="4"/>
  <c r="N20" i="4"/>
  <c r="K21" i="4"/>
  <c r="Y21" i="4" s="1"/>
  <c r="L21" i="4"/>
  <c r="Z21" i="4" s="1"/>
  <c r="N21" i="4"/>
  <c r="J22" i="4"/>
  <c r="I22" i="4"/>
  <c r="E23" i="4"/>
  <c r="C23" i="4"/>
  <c r="D23" i="4"/>
  <c r="H23" i="4" l="1"/>
  <c r="J23" i="4" s="1"/>
  <c r="F23" i="4"/>
  <c r="K22" i="4"/>
  <c r="Y22" i="4" s="1"/>
  <c r="M22" i="4"/>
  <c r="L22" i="4"/>
  <c r="Z22" i="4" s="1"/>
  <c r="N22" i="4"/>
  <c r="D24" i="4"/>
  <c r="E24" i="4"/>
  <c r="C24" i="4"/>
  <c r="I23" i="4" l="1"/>
  <c r="M23" i="4" s="1"/>
  <c r="F24" i="4"/>
  <c r="H24" i="4"/>
  <c r="J24" i="4" s="1"/>
  <c r="K23" i="4"/>
  <c r="Y23" i="4" s="1"/>
  <c r="L23" i="4"/>
  <c r="Z23" i="4" s="1"/>
  <c r="N23" i="4"/>
  <c r="C25" i="4"/>
  <c r="E25" i="4"/>
  <c r="D25" i="4"/>
  <c r="F25" i="4" l="1"/>
  <c r="N24" i="4"/>
  <c r="I24" i="4"/>
  <c r="L24" i="4"/>
  <c r="Z24" i="4" s="1"/>
  <c r="H25" i="4"/>
  <c r="J25" i="4" s="1"/>
  <c r="K24" i="4"/>
  <c r="Y24" i="4" s="1"/>
  <c r="D26" i="4"/>
  <c r="C26" i="4"/>
  <c r="E26" i="4"/>
  <c r="F26" i="4" l="1"/>
  <c r="N25" i="4"/>
  <c r="M24" i="4"/>
  <c r="I25" i="4"/>
  <c r="L25" i="4"/>
  <c r="Z25" i="4" s="1"/>
  <c r="H26" i="4"/>
  <c r="I26" i="4" s="1"/>
  <c r="K25" i="4"/>
  <c r="Y25" i="4" s="1"/>
  <c r="C27" i="4"/>
  <c r="D27" i="4"/>
  <c r="E27" i="4"/>
  <c r="F27" i="4" l="1"/>
  <c r="M25" i="4"/>
  <c r="L26" i="4"/>
  <c r="Z26" i="4" s="1"/>
  <c r="H27" i="4"/>
  <c r="I27" i="4" s="1"/>
  <c r="J26" i="4"/>
  <c r="K26" i="4"/>
  <c r="Y26" i="4" s="1"/>
  <c r="M26" i="4"/>
  <c r="D28" i="4"/>
  <c r="E28" i="4"/>
  <c r="C28" i="4"/>
  <c r="F28" i="4" l="1"/>
  <c r="N26" i="4"/>
  <c r="L27" i="4"/>
  <c r="Z27" i="4" s="1"/>
  <c r="H28" i="4"/>
  <c r="J28" i="4" s="1"/>
  <c r="J27" i="4"/>
  <c r="K27" i="4"/>
  <c r="Y27" i="4" s="1"/>
  <c r="M27" i="4"/>
  <c r="C29" i="4"/>
  <c r="E29" i="4"/>
  <c r="D29" i="4"/>
  <c r="F29" i="4" l="1"/>
  <c r="N27" i="4"/>
  <c r="N28" i="4"/>
  <c r="L28" i="4"/>
  <c r="Z28" i="4" s="1"/>
  <c r="H29" i="4"/>
  <c r="J29" i="4" s="1"/>
  <c r="I28" i="4"/>
  <c r="K28" i="4"/>
  <c r="Y28" i="4" s="1"/>
  <c r="C30" i="4"/>
  <c r="D30" i="4"/>
  <c r="E30" i="4"/>
  <c r="H30" i="4" l="1"/>
  <c r="I30" i="4" s="1"/>
  <c r="F30" i="4"/>
  <c r="N29" i="4"/>
  <c r="M28" i="4"/>
  <c r="I29" i="4"/>
  <c r="L29" i="4"/>
  <c r="Z29" i="4" s="1"/>
  <c r="K29" i="4"/>
  <c r="Y29" i="4" s="1"/>
  <c r="E31" i="4"/>
  <c r="C31" i="4"/>
  <c r="D31" i="4"/>
  <c r="J30" i="4" l="1"/>
  <c r="N30" i="4" s="1"/>
  <c r="H31" i="4"/>
  <c r="F31" i="4"/>
  <c r="M29" i="4"/>
  <c r="K30" i="4"/>
  <c r="Y30" i="4" s="1"/>
  <c r="M30" i="4"/>
  <c r="L30" i="4"/>
  <c r="Z30" i="4" s="1"/>
  <c r="J31" i="4"/>
  <c r="I31" i="4"/>
  <c r="D32" i="4"/>
  <c r="E32" i="4"/>
  <c r="C32" i="4"/>
  <c r="H32" i="4" l="1"/>
  <c r="F32" i="4"/>
  <c r="K31" i="4"/>
  <c r="Y31" i="4" s="1"/>
  <c r="M31" i="4"/>
  <c r="L31" i="4"/>
  <c r="Z31" i="4" s="1"/>
  <c r="N31" i="4"/>
  <c r="J32" i="4"/>
  <c r="I32" i="4"/>
  <c r="C33" i="4"/>
  <c r="E33" i="4"/>
  <c r="D33" i="4"/>
  <c r="H33" i="4" l="1"/>
  <c r="J33" i="4" s="1"/>
  <c r="F33" i="4"/>
  <c r="K32" i="4"/>
  <c r="Y32" i="4" s="1"/>
  <c r="M32" i="4"/>
  <c r="L32" i="4"/>
  <c r="Z32" i="4" s="1"/>
  <c r="N32" i="4"/>
  <c r="D34" i="4"/>
  <c r="E34" i="4"/>
  <c r="C34" i="4"/>
  <c r="I33" i="4" l="1"/>
  <c r="M33" i="4" s="1"/>
  <c r="H34" i="4"/>
  <c r="F34" i="4"/>
  <c r="K33" i="4"/>
  <c r="Y33" i="4" s="1"/>
  <c r="L33" i="4"/>
  <c r="Z33" i="4" s="1"/>
  <c r="N33" i="4"/>
  <c r="J34" i="4"/>
  <c r="I34" i="4"/>
  <c r="C35" i="4"/>
  <c r="D35" i="4"/>
  <c r="E35" i="4"/>
  <c r="H35" i="4" l="1"/>
  <c r="J35" i="4" s="1"/>
  <c r="F35" i="4"/>
  <c r="L34" i="4"/>
  <c r="Z34" i="4" s="1"/>
  <c r="N34" i="4"/>
  <c r="K34" i="4"/>
  <c r="Y34" i="4" s="1"/>
  <c r="M34" i="4"/>
  <c r="D36" i="4"/>
  <c r="C36" i="4"/>
  <c r="E36" i="4"/>
  <c r="I35" i="4" l="1"/>
  <c r="M35" i="4" s="1"/>
  <c r="F36" i="4"/>
  <c r="H36" i="4"/>
  <c r="J36" i="4" s="1"/>
  <c r="L35" i="4"/>
  <c r="Z35" i="4" s="1"/>
  <c r="N35" i="4"/>
  <c r="K35" i="4"/>
  <c r="Y35" i="4" s="1"/>
  <c r="C37" i="4"/>
  <c r="E37" i="4"/>
  <c r="D37" i="4"/>
  <c r="F37" i="4" l="1"/>
  <c r="N36" i="4"/>
  <c r="L36" i="4"/>
  <c r="Z36" i="4" s="1"/>
  <c r="I36" i="4"/>
  <c r="H37" i="4"/>
  <c r="J37" i="4" s="1"/>
  <c r="K36" i="4"/>
  <c r="Y36" i="4" s="1"/>
  <c r="C38" i="4"/>
  <c r="D38" i="4"/>
  <c r="E38" i="4"/>
  <c r="H38" i="4" l="1"/>
  <c r="F38" i="4"/>
  <c r="N37" i="4"/>
  <c r="M36" i="4"/>
  <c r="I37" i="4"/>
  <c r="L37" i="4"/>
  <c r="Z37" i="4" s="1"/>
  <c r="K37" i="4"/>
  <c r="Y37" i="4" s="1"/>
  <c r="J38" i="4"/>
  <c r="I38" i="4"/>
  <c r="E39" i="4"/>
  <c r="C39" i="4"/>
  <c r="D39" i="4"/>
  <c r="H39" i="4" l="1"/>
  <c r="F39" i="4"/>
  <c r="M37" i="4"/>
  <c r="K38" i="4"/>
  <c r="Y38" i="4" s="1"/>
  <c r="M38" i="4"/>
  <c r="L38" i="4"/>
  <c r="Z38" i="4" s="1"/>
  <c r="N38" i="4"/>
  <c r="J39" i="4"/>
  <c r="I39" i="4"/>
  <c r="D40" i="4"/>
  <c r="E40" i="4"/>
  <c r="C40" i="4"/>
  <c r="H40" i="4" l="1"/>
  <c r="J40" i="4" s="1"/>
  <c r="F40" i="4"/>
  <c r="L39" i="4"/>
  <c r="Z39" i="4" s="1"/>
  <c r="N39" i="4"/>
  <c r="K39" i="4"/>
  <c r="Y39" i="4" s="1"/>
  <c r="M39" i="4"/>
  <c r="C41" i="4"/>
  <c r="E41" i="4"/>
  <c r="D41" i="4"/>
  <c r="I40" i="4" l="1"/>
  <c r="M40" i="4" s="1"/>
  <c r="F41" i="4"/>
  <c r="H41" i="4"/>
  <c r="J41" i="4" s="1"/>
  <c r="L40" i="4"/>
  <c r="Z40" i="4" s="1"/>
  <c r="N40" i="4"/>
  <c r="K40" i="4"/>
  <c r="Y40" i="4" s="1"/>
  <c r="D42" i="4"/>
  <c r="E42" i="4"/>
  <c r="C42" i="4"/>
  <c r="F42" i="4" l="1"/>
  <c r="N41" i="4"/>
  <c r="L41" i="4"/>
  <c r="Z41" i="4" s="1"/>
  <c r="I41" i="4"/>
  <c r="H42" i="4"/>
  <c r="J42" i="4" s="1"/>
  <c r="K41" i="4"/>
  <c r="Y41" i="4" s="1"/>
  <c r="C43" i="4"/>
  <c r="D43" i="4"/>
  <c r="E43" i="4"/>
  <c r="F43" i="4" l="1"/>
  <c r="N42" i="4"/>
  <c r="M41" i="4"/>
  <c r="I42" i="4"/>
  <c r="L42" i="4"/>
  <c r="Z42" i="4" s="1"/>
  <c r="H43" i="4"/>
  <c r="J43" i="4" s="1"/>
  <c r="K42" i="4"/>
  <c r="Y42" i="4" s="1"/>
  <c r="D44" i="4"/>
  <c r="C44" i="4"/>
  <c r="E44" i="4"/>
  <c r="F44" i="4" l="1"/>
  <c r="N43" i="4"/>
  <c r="M42" i="4"/>
  <c r="I43" i="4"/>
  <c r="L43" i="4"/>
  <c r="Z43" i="4" s="1"/>
  <c r="H44" i="4"/>
  <c r="J44" i="4" s="1"/>
  <c r="K43" i="4"/>
  <c r="Y43" i="4" s="1"/>
  <c r="C45" i="4"/>
  <c r="F45" i="4" s="1"/>
  <c r="E45" i="4"/>
  <c r="D45" i="4"/>
  <c r="N44" i="4" l="1"/>
  <c r="M43" i="4"/>
  <c r="I44" i="4"/>
  <c r="L44" i="4"/>
  <c r="Z44" i="4" s="1"/>
  <c r="H45" i="4"/>
  <c r="J45" i="4" s="1"/>
  <c r="K44" i="4"/>
  <c r="Y44" i="4" s="1"/>
  <c r="C46" i="4"/>
  <c r="D46" i="4"/>
  <c r="E46" i="4"/>
  <c r="H46" i="4" l="1"/>
  <c r="F46" i="4"/>
  <c r="N45" i="4"/>
  <c r="M44" i="4"/>
  <c r="I45" i="4"/>
  <c r="L45" i="4"/>
  <c r="Z45" i="4" s="1"/>
  <c r="K45" i="4"/>
  <c r="Y45" i="4" s="1"/>
  <c r="J46" i="4"/>
  <c r="I46" i="4"/>
  <c r="E47" i="4"/>
  <c r="C47" i="4"/>
  <c r="D47" i="4"/>
  <c r="F47" i="4" l="1"/>
  <c r="M45" i="4"/>
  <c r="H47" i="4"/>
  <c r="J47" i="4" s="1"/>
  <c r="K46" i="4"/>
  <c r="Y46" i="4" s="1"/>
  <c r="M46" i="4"/>
  <c r="L46" i="4"/>
  <c r="Z46" i="4" s="1"/>
  <c r="N46" i="4"/>
  <c r="D48" i="4"/>
  <c r="E48" i="4"/>
  <c r="C48" i="4"/>
  <c r="F48" i="4" l="1"/>
  <c r="N47" i="4"/>
  <c r="H48" i="4"/>
  <c r="J48" i="4" s="1"/>
  <c r="L47" i="4"/>
  <c r="Z47" i="4" s="1"/>
  <c r="I47" i="4"/>
  <c r="K47" i="4"/>
  <c r="Y47" i="4" s="1"/>
  <c r="C49" i="4"/>
  <c r="E49" i="4"/>
  <c r="D49" i="4"/>
  <c r="F49" i="4" l="1"/>
  <c r="M47" i="4"/>
  <c r="L48" i="4"/>
  <c r="Z48" i="4" s="1"/>
  <c r="H49" i="4"/>
  <c r="J49" i="4" s="1"/>
  <c r="I48" i="4"/>
  <c r="N48" i="4"/>
  <c r="K48" i="4"/>
  <c r="Y48" i="4" s="1"/>
  <c r="D50" i="4"/>
  <c r="C50" i="4"/>
  <c r="E50" i="4"/>
  <c r="F50" i="4" l="1"/>
  <c r="N49" i="4"/>
  <c r="M48" i="4"/>
  <c r="L49" i="4"/>
  <c r="Z49" i="4" s="1"/>
  <c r="H50" i="4"/>
  <c r="J50" i="4" s="1"/>
  <c r="I49" i="4"/>
  <c r="K49" i="4"/>
  <c r="Y49" i="4" s="1"/>
  <c r="C51" i="4"/>
  <c r="F51" i="4" s="1"/>
  <c r="D51" i="4"/>
  <c r="E51" i="4"/>
  <c r="N50" i="4" l="1"/>
  <c r="M49" i="4"/>
  <c r="L50" i="4"/>
  <c r="Z50" i="4" s="1"/>
  <c r="H51" i="4"/>
  <c r="I51" i="4" s="1"/>
  <c r="I50" i="4"/>
  <c r="K50" i="4"/>
  <c r="Y50" i="4" s="1"/>
  <c r="D52" i="4"/>
  <c r="C52" i="4"/>
  <c r="E52" i="4"/>
  <c r="H52" i="4" l="1"/>
  <c r="F52" i="4"/>
  <c r="M50" i="4"/>
  <c r="L51" i="4"/>
  <c r="Z51" i="4" s="1"/>
  <c r="J51" i="4"/>
  <c r="K51" i="4"/>
  <c r="Y51" i="4" s="1"/>
  <c r="M51" i="4"/>
  <c r="J52" i="4"/>
  <c r="I52" i="4"/>
  <c r="C53" i="4"/>
  <c r="E53" i="4"/>
  <c r="D53" i="4"/>
  <c r="F53" i="4" l="1"/>
  <c r="N51" i="4"/>
  <c r="H53" i="4"/>
  <c r="J53" i="4" s="1"/>
  <c r="K52" i="4"/>
  <c r="Y52" i="4" s="1"/>
  <c r="M52" i="4"/>
  <c r="L52" i="4"/>
  <c r="Z52" i="4" s="1"/>
  <c r="N52" i="4"/>
  <c r="C54" i="4"/>
  <c r="D54" i="4"/>
  <c r="E54" i="4"/>
  <c r="H54" i="4" l="1"/>
  <c r="J54" i="4" s="1"/>
  <c r="F54" i="4"/>
  <c r="N53" i="4"/>
  <c r="I53" i="4"/>
  <c r="L53" i="4"/>
  <c r="Z53" i="4" s="1"/>
  <c r="K53" i="4"/>
  <c r="Y53" i="4" s="1"/>
  <c r="E55" i="4"/>
  <c r="C55" i="4"/>
  <c r="D55" i="4"/>
  <c r="I54" i="4" l="1"/>
  <c r="M54" i="4" s="1"/>
  <c r="F55" i="4"/>
  <c r="M53" i="4"/>
  <c r="H55" i="4"/>
  <c r="J55" i="4" s="1"/>
  <c r="K54" i="4"/>
  <c r="Y54" i="4" s="1"/>
  <c r="L54" i="4"/>
  <c r="Z54" i="4" s="1"/>
  <c r="N54" i="4"/>
  <c r="D56" i="4"/>
  <c r="E56" i="4"/>
  <c r="C56" i="4"/>
  <c r="F56" i="4" l="1"/>
  <c r="N55" i="4"/>
  <c r="I55" i="4"/>
  <c r="H56" i="4"/>
  <c r="J56" i="4" s="1"/>
  <c r="L55" i="4"/>
  <c r="Z55" i="4" s="1"/>
  <c r="K55" i="4"/>
  <c r="Y55" i="4" s="1"/>
  <c r="C57" i="4"/>
  <c r="E57" i="4"/>
  <c r="D57" i="4"/>
  <c r="H57" i="4" l="1"/>
  <c r="I57" i="4" s="1"/>
  <c r="F57" i="4"/>
  <c r="N56" i="4"/>
  <c r="M55" i="4"/>
  <c r="L56" i="4"/>
  <c r="Z56" i="4" s="1"/>
  <c r="I56" i="4"/>
  <c r="K56" i="4"/>
  <c r="Y56" i="4" s="1"/>
  <c r="D58" i="4"/>
  <c r="C58" i="4"/>
  <c r="E58" i="4"/>
  <c r="J57" i="4" l="1"/>
  <c r="N57" i="4" s="1"/>
  <c r="F58" i="4"/>
  <c r="M56" i="4"/>
  <c r="H58" i="4"/>
  <c r="J58" i="4" s="1"/>
  <c r="L57" i="4"/>
  <c r="Z57" i="4" s="1"/>
  <c r="K57" i="4"/>
  <c r="Y57" i="4" s="1"/>
  <c r="M57" i="4"/>
  <c r="C59" i="4"/>
  <c r="D59" i="4"/>
  <c r="E59" i="4"/>
  <c r="F59" i="4" l="1"/>
  <c r="N58" i="4"/>
  <c r="L58" i="4"/>
  <c r="Z58" i="4" s="1"/>
  <c r="H59" i="4"/>
  <c r="I59" i="4" s="1"/>
  <c r="I58" i="4"/>
  <c r="K58" i="4"/>
  <c r="Y58" i="4" s="1"/>
  <c r="D60" i="4"/>
  <c r="C60" i="4"/>
  <c r="E60" i="4"/>
  <c r="F60" i="4" l="1"/>
  <c r="M58" i="4"/>
  <c r="L59" i="4"/>
  <c r="Z59" i="4" s="1"/>
  <c r="H60" i="4"/>
  <c r="J60" i="4" s="1"/>
  <c r="J59" i="4"/>
  <c r="K59" i="4"/>
  <c r="Y59" i="4" s="1"/>
  <c r="M59" i="4"/>
  <c r="C61" i="4"/>
  <c r="E61" i="4"/>
  <c r="D61" i="4"/>
  <c r="F61" i="4" l="1"/>
  <c r="N59" i="4"/>
  <c r="N60" i="4"/>
  <c r="L60" i="4"/>
  <c r="Z60" i="4" s="1"/>
  <c r="H61" i="4"/>
  <c r="J61" i="4" s="1"/>
  <c r="I60" i="4"/>
  <c r="K60" i="4"/>
  <c r="Y60" i="4" s="1"/>
  <c r="C62" i="4"/>
  <c r="F62" i="4" s="1"/>
  <c r="D62" i="4"/>
  <c r="E62" i="4"/>
  <c r="N61" i="4" l="1"/>
  <c r="M60" i="4"/>
  <c r="L61" i="4"/>
  <c r="Z61" i="4" s="1"/>
  <c r="H62" i="4"/>
  <c r="J62" i="4" s="1"/>
  <c r="I61" i="4"/>
  <c r="K61" i="4"/>
  <c r="Y61" i="4" s="1"/>
  <c r="E63" i="4"/>
  <c r="C63" i="4"/>
  <c r="D63" i="4"/>
  <c r="F63" i="4" l="1"/>
  <c r="N62" i="4"/>
  <c r="M61" i="4"/>
  <c r="L62" i="4"/>
  <c r="Z62" i="4" s="1"/>
  <c r="H63" i="4"/>
  <c r="J63" i="4" s="1"/>
  <c r="I62" i="4"/>
  <c r="K62" i="4"/>
  <c r="Y62" i="4" s="1"/>
  <c r="D64" i="4"/>
  <c r="E64" i="4"/>
  <c r="C64" i="4"/>
  <c r="F64" i="4" l="1"/>
  <c r="N63" i="4"/>
  <c r="M62" i="4"/>
  <c r="L63" i="4"/>
  <c r="Z63" i="4" s="1"/>
  <c r="H64" i="4"/>
  <c r="J64" i="4" s="1"/>
  <c r="I63" i="4"/>
  <c r="K63" i="4"/>
  <c r="Y63" i="4" s="1"/>
  <c r="C65" i="4"/>
  <c r="E65" i="4"/>
  <c r="D65" i="4"/>
  <c r="F65" i="4" l="1"/>
  <c r="N64" i="4"/>
  <c r="M63" i="4"/>
  <c r="L64" i="4"/>
  <c r="Z64" i="4" s="1"/>
  <c r="H65" i="4"/>
  <c r="J65" i="4" s="1"/>
  <c r="I64" i="4"/>
  <c r="K64" i="4"/>
  <c r="Y64" i="4" s="1"/>
  <c r="D66" i="4"/>
  <c r="C66" i="4"/>
  <c r="E66" i="4"/>
  <c r="H66" i="4" l="1"/>
  <c r="F66" i="4"/>
  <c r="N65" i="4"/>
  <c r="M64" i="4"/>
  <c r="I65" i="4"/>
  <c r="L65" i="4"/>
  <c r="Z65" i="4" s="1"/>
  <c r="K65" i="4"/>
  <c r="Y65" i="4" s="1"/>
  <c r="J66" i="4"/>
  <c r="I66" i="4"/>
  <c r="C67" i="4"/>
  <c r="D67" i="4"/>
  <c r="E67" i="4"/>
  <c r="F67" i="4" l="1"/>
  <c r="M65" i="4"/>
  <c r="H67" i="4"/>
  <c r="J67" i="4" s="1"/>
  <c r="K66" i="4"/>
  <c r="Y66" i="4" s="1"/>
  <c r="M66" i="4"/>
  <c r="L66" i="4"/>
  <c r="Z66" i="4" s="1"/>
  <c r="N66" i="4"/>
  <c r="D68" i="4"/>
  <c r="C68" i="4"/>
  <c r="E68" i="4"/>
  <c r="F68" i="4" l="1"/>
  <c r="N67" i="4"/>
  <c r="I67" i="4"/>
  <c r="L67" i="4"/>
  <c r="Z67" i="4" s="1"/>
  <c r="H68" i="4"/>
  <c r="I68" i="4" s="1"/>
  <c r="K67" i="4"/>
  <c r="Y67" i="4" s="1"/>
  <c r="C69" i="4"/>
  <c r="E69" i="4"/>
  <c r="D69" i="4"/>
  <c r="F69" i="4" l="1"/>
  <c r="M67" i="4"/>
  <c r="L68" i="4"/>
  <c r="Z68" i="4" s="1"/>
  <c r="J68" i="4"/>
  <c r="H69" i="4"/>
  <c r="I69" i="4" s="1"/>
  <c r="K68" i="4"/>
  <c r="Y68" i="4" s="1"/>
  <c r="M68" i="4"/>
  <c r="C70" i="4"/>
  <c r="D70" i="4"/>
  <c r="E70" i="4"/>
  <c r="H70" i="4" l="1"/>
  <c r="J70" i="4" s="1"/>
  <c r="F70" i="4"/>
  <c r="N68" i="4"/>
  <c r="L69" i="4"/>
  <c r="Z69" i="4" s="1"/>
  <c r="J69" i="4"/>
  <c r="K69" i="4"/>
  <c r="Y69" i="4" s="1"/>
  <c r="M69" i="4"/>
  <c r="E71" i="4"/>
  <c r="C71" i="4"/>
  <c r="D71" i="4"/>
  <c r="I70" i="4" l="1"/>
  <c r="M70" i="4" s="1"/>
  <c r="H71" i="4"/>
  <c r="F71" i="4"/>
  <c r="N69" i="4"/>
  <c r="K70" i="4"/>
  <c r="Y70" i="4" s="1"/>
  <c r="L70" i="4"/>
  <c r="Z70" i="4" s="1"/>
  <c r="N70" i="4"/>
  <c r="J71" i="4"/>
  <c r="I71" i="4"/>
  <c r="D72" i="4"/>
  <c r="E72" i="4"/>
  <c r="C72" i="4"/>
  <c r="F72" i="4" s="1"/>
  <c r="H72" i="4" l="1"/>
  <c r="J72" i="4" s="1"/>
  <c r="K71" i="4"/>
  <c r="Y71" i="4" s="1"/>
  <c r="M71" i="4"/>
  <c r="L71" i="4"/>
  <c r="Z71" i="4" s="1"/>
  <c r="N71" i="4"/>
  <c r="C73" i="4"/>
  <c r="E73" i="4"/>
  <c r="D73" i="4"/>
  <c r="F73" i="4" l="1"/>
  <c r="N72" i="4"/>
  <c r="L72" i="4"/>
  <c r="Z72" i="4" s="1"/>
  <c r="H73" i="4"/>
  <c r="J73" i="4" s="1"/>
  <c r="I72" i="4"/>
  <c r="K72" i="4"/>
  <c r="Y72" i="4" s="1"/>
  <c r="D74" i="4"/>
  <c r="C74" i="4"/>
  <c r="E74" i="4"/>
  <c r="H74" i="4" l="1"/>
  <c r="F74" i="4"/>
  <c r="N73" i="4"/>
  <c r="M72" i="4"/>
  <c r="L73" i="4"/>
  <c r="Z73" i="4" s="1"/>
  <c r="I73" i="4"/>
  <c r="K73" i="4"/>
  <c r="Y73" i="4" s="1"/>
  <c r="J74" i="4"/>
  <c r="I74" i="4"/>
  <c r="C75" i="4"/>
  <c r="D75" i="4"/>
  <c r="E75" i="4"/>
  <c r="F75" i="4" l="1"/>
  <c r="M73" i="4"/>
  <c r="H75" i="4"/>
  <c r="J75" i="4" s="1"/>
  <c r="L74" i="4"/>
  <c r="Z74" i="4" s="1"/>
  <c r="N74" i="4"/>
  <c r="K74" i="4"/>
  <c r="Y74" i="4" s="1"/>
  <c r="M74" i="4"/>
  <c r="D76" i="4"/>
  <c r="C76" i="4"/>
  <c r="E76" i="4"/>
  <c r="H76" i="4" l="1"/>
  <c r="F76" i="4"/>
  <c r="N75" i="4"/>
  <c r="I75" i="4"/>
  <c r="L75" i="4"/>
  <c r="Z75" i="4" s="1"/>
  <c r="K75" i="4"/>
  <c r="Y75" i="4" s="1"/>
  <c r="J76" i="4"/>
  <c r="I76" i="4"/>
  <c r="C77" i="4"/>
  <c r="E77" i="4"/>
  <c r="D77" i="4"/>
  <c r="F77" i="4" l="1"/>
  <c r="M75" i="4"/>
  <c r="H77" i="4"/>
  <c r="J77" i="4" s="1"/>
  <c r="L76" i="4"/>
  <c r="Z76" i="4" s="1"/>
  <c r="N76" i="4"/>
  <c r="K76" i="4"/>
  <c r="Y76" i="4" s="1"/>
  <c r="M76" i="4"/>
  <c r="C78" i="4"/>
  <c r="F78" i="4" s="1"/>
  <c r="D78" i="4"/>
  <c r="E78" i="4"/>
  <c r="N77" i="4" l="1"/>
  <c r="L77" i="4"/>
  <c r="Z77" i="4" s="1"/>
  <c r="H78" i="4"/>
  <c r="J78" i="4" s="1"/>
  <c r="I77" i="4"/>
  <c r="K77" i="4"/>
  <c r="Y77" i="4" s="1"/>
  <c r="E79" i="4"/>
  <c r="C79" i="4"/>
  <c r="D79" i="4"/>
  <c r="F79" i="4" l="1"/>
  <c r="N78" i="4"/>
  <c r="M77" i="4"/>
  <c r="L78" i="4"/>
  <c r="Z78" i="4" s="1"/>
  <c r="H79" i="4"/>
  <c r="J79" i="4" s="1"/>
  <c r="I78" i="4"/>
  <c r="K78" i="4"/>
  <c r="Y78" i="4" s="1"/>
  <c r="D80" i="4"/>
  <c r="E80" i="4"/>
  <c r="C80" i="4"/>
  <c r="F80" i="4" l="1"/>
  <c r="N79" i="4"/>
  <c r="M78" i="4"/>
  <c r="I79" i="4"/>
  <c r="L79" i="4"/>
  <c r="Z79" i="4" s="1"/>
  <c r="H80" i="4"/>
  <c r="J80" i="4" s="1"/>
  <c r="K79" i="4"/>
  <c r="Y79" i="4" s="1"/>
  <c r="C81" i="4"/>
  <c r="F81" i="4" s="1"/>
  <c r="E81" i="4"/>
  <c r="D81" i="4"/>
  <c r="N80" i="4" l="1"/>
  <c r="M79" i="4"/>
  <c r="L80" i="4"/>
  <c r="Z80" i="4" s="1"/>
  <c r="I80" i="4"/>
  <c r="H81" i="4"/>
  <c r="J81" i="4" s="1"/>
  <c r="K80" i="4"/>
  <c r="Y80" i="4" s="1"/>
  <c r="D82" i="4"/>
  <c r="C82" i="4"/>
  <c r="F82" i="4" s="1"/>
  <c r="E82" i="4"/>
  <c r="M80" i="4" l="1"/>
  <c r="I81" i="4"/>
  <c r="N81" i="4"/>
  <c r="L81" i="4"/>
  <c r="Z81" i="4" s="1"/>
  <c r="H82" i="4"/>
  <c r="K81" i="4"/>
  <c r="Y81" i="4" s="1"/>
  <c r="C83" i="4"/>
  <c r="D83" i="4"/>
  <c r="E83" i="4"/>
  <c r="F83" i="4" l="1"/>
  <c r="M81" i="4"/>
  <c r="L82" i="4"/>
  <c r="Z82" i="4" s="1"/>
  <c r="H83" i="4"/>
  <c r="J83" i="4" s="1"/>
  <c r="J82" i="4"/>
  <c r="I82" i="4"/>
  <c r="K82" i="4"/>
  <c r="Y82" i="4" s="1"/>
  <c r="D84" i="4"/>
  <c r="C84" i="4"/>
  <c r="E84" i="4"/>
  <c r="H84" i="4" l="1"/>
  <c r="F84" i="4"/>
  <c r="N82" i="4"/>
  <c r="N83" i="4"/>
  <c r="M82" i="4"/>
  <c r="L83" i="4"/>
  <c r="Z83" i="4" s="1"/>
  <c r="I83" i="4"/>
  <c r="K83" i="4"/>
  <c r="Y83" i="4" s="1"/>
  <c r="J84" i="4"/>
  <c r="I84" i="4"/>
  <c r="C85" i="4"/>
  <c r="E85" i="4"/>
  <c r="D85" i="4"/>
  <c r="F85" i="4" l="1"/>
  <c r="M83" i="4"/>
  <c r="H85" i="4"/>
  <c r="J85" i="4" s="1"/>
  <c r="L84" i="4"/>
  <c r="Z84" i="4" s="1"/>
  <c r="N84" i="4"/>
  <c r="K84" i="4"/>
  <c r="Y84" i="4" s="1"/>
  <c r="M84" i="4"/>
  <c r="C86" i="4"/>
  <c r="F86" i="4" s="1"/>
  <c r="D86" i="4"/>
  <c r="E86" i="4"/>
  <c r="N85" i="4" l="1"/>
  <c r="L85" i="4"/>
  <c r="Z85" i="4" s="1"/>
  <c r="H86" i="4"/>
  <c r="I86" i="4" s="1"/>
  <c r="I85" i="4"/>
  <c r="K85" i="4"/>
  <c r="Y85" i="4" s="1"/>
  <c r="E87" i="4"/>
  <c r="C87" i="4"/>
  <c r="D87" i="4"/>
  <c r="F87" i="4" l="1"/>
  <c r="M85" i="4"/>
  <c r="L86" i="4"/>
  <c r="Z86" i="4" s="1"/>
  <c r="J86" i="4"/>
  <c r="H87" i="4"/>
  <c r="J87" i="4" s="1"/>
  <c r="K86" i="4"/>
  <c r="Y86" i="4" s="1"/>
  <c r="M86" i="4"/>
  <c r="D88" i="4"/>
  <c r="E88" i="4"/>
  <c r="C88" i="4"/>
  <c r="F88" i="4" l="1"/>
  <c r="N87" i="4"/>
  <c r="N86" i="4"/>
  <c r="I87" i="4"/>
  <c r="L87" i="4"/>
  <c r="Z87" i="4" s="1"/>
  <c r="H88" i="4"/>
  <c r="J88" i="4" s="1"/>
  <c r="K87" i="4"/>
  <c r="Y87" i="4" s="1"/>
  <c r="C89" i="4"/>
  <c r="E89" i="4"/>
  <c r="D89" i="4"/>
  <c r="F89" i="4" l="1"/>
  <c r="N88" i="4"/>
  <c r="M87" i="4"/>
  <c r="I88" i="4"/>
  <c r="L88" i="4"/>
  <c r="Z88" i="4" s="1"/>
  <c r="H89" i="4"/>
  <c r="J89" i="4" s="1"/>
  <c r="K88" i="4"/>
  <c r="Y88" i="4" s="1"/>
  <c r="D90" i="4"/>
  <c r="C90" i="4"/>
  <c r="F90" i="4" s="1"/>
  <c r="E90" i="4"/>
  <c r="M88" i="4" l="1"/>
  <c r="I89" i="4"/>
  <c r="N89" i="4"/>
  <c r="L89" i="4"/>
  <c r="Z89" i="4" s="1"/>
  <c r="H90" i="4"/>
  <c r="I90" i="4" s="1"/>
  <c r="K89" i="4"/>
  <c r="Y89" i="4" s="1"/>
  <c r="C91" i="4"/>
  <c r="D91" i="4"/>
  <c r="E91" i="4"/>
  <c r="F91" i="4" l="1"/>
  <c r="M89" i="4"/>
  <c r="L90" i="4"/>
  <c r="Z90" i="4" s="1"/>
  <c r="H91" i="4"/>
  <c r="I91" i="4" s="1"/>
  <c r="J90" i="4"/>
  <c r="K90" i="4"/>
  <c r="Y90" i="4" s="1"/>
  <c r="M90" i="4"/>
  <c r="D92" i="4"/>
  <c r="C92" i="4"/>
  <c r="E92" i="4"/>
  <c r="F92" i="4" l="1"/>
  <c r="N90" i="4"/>
  <c r="L91" i="4"/>
  <c r="Z91" i="4" s="1"/>
  <c r="H92" i="4"/>
  <c r="L92" i="4" s="1"/>
  <c r="Z92" i="4" s="1"/>
  <c r="J91" i="4"/>
  <c r="K91" i="4"/>
  <c r="Y91" i="4" s="1"/>
  <c r="M91" i="4"/>
  <c r="C93" i="4"/>
  <c r="E93" i="4"/>
  <c r="D93" i="4"/>
  <c r="F93" i="4" l="1"/>
  <c r="N91" i="4"/>
  <c r="H93" i="4"/>
  <c r="I93" i="4" s="1"/>
  <c r="J92" i="4"/>
  <c r="I92" i="4"/>
  <c r="K92" i="4"/>
  <c r="Y92" i="4" s="1"/>
  <c r="C94" i="4"/>
  <c r="D94" i="4"/>
  <c r="E94" i="4"/>
  <c r="F94" i="4" l="1"/>
  <c r="N92" i="4"/>
  <c r="M92" i="4"/>
  <c r="L93" i="4"/>
  <c r="Z93" i="4" s="1"/>
  <c r="H94" i="4"/>
  <c r="I94" i="4" s="1"/>
  <c r="J93" i="4"/>
  <c r="K93" i="4"/>
  <c r="Y93" i="4" s="1"/>
  <c r="M93" i="4"/>
  <c r="E95" i="4"/>
  <c r="C95" i="4"/>
  <c r="D95" i="4"/>
  <c r="F95" i="4" l="1"/>
  <c r="N93" i="4"/>
  <c r="L94" i="4"/>
  <c r="Z94" i="4" s="1"/>
  <c r="J94" i="4"/>
  <c r="H95" i="4"/>
  <c r="J95" i="4" s="1"/>
  <c r="K94" i="4"/>
  <c r="Y94" i="4" s="1"/>
  <c r="M94" i="4"/>
  <c r="D96" i="4"/>
  <c r="E96" i="4"/>
  <c r="C96" i="4"/>
  <c r="F96" i="4" l="1"/>
  <c r="N95" i="4"/>
  <c r="N94" i="4"/>
  <c r="I95" i="4"/>
  <c r="L95" i="4"/>
  <c r="Z95" i="4" s="1"/>
  <c r="H96" i="4"/>
  <c r="J96" i="4" s="1"/>
  <c r="K95" i="4"/>
  <c r="Y95" i="4" s="1"/>
  <c r="C97" i="4"/>
  <c r="F97" i="4" s="1"/>
  <c r="E97" i="4"/>
  <c r="D97" i="4"/>
  <c r="M95" i="4" l="1"/>
  <c r="I96" i="4"/>
  <c r="N96" i="4"/>
  <c r="L96" i="4"/>
  <c r="Z96" i="4" s="1"/>
  <c r="H97" i="4"/>
  <c r="I97" i="4" s="1"/>
  <c r="K96" i="4"/>
  <c r="Y96" i="4" s="1"/>
  <c r="D98" i="4"/>
  <c r="C98" i="4"/>
  <c r="E98" i="4"/>
  <c r="F98" i="4" l="1"/>
  <c r="M96" i="4"/>
  <c r="J97" i="4"/>
  <c r="L97" i="4"/>
  <c r="Z97" i="4" s="1"/>
  <c r="H98" i="4"/>
  <c r="I98" i="4" s="1"/>
  <c r="K97" i="4"/>
  <c r="Y97" i="4" s="1"/>
  <c r="M97" i="4"/>
  <c r="C99" i="4"/>
  <c r="D99" i="4"/>
  <c r="E99" i="4"/>
  <c r="F99" i="4" l="1"/>
  <c r="N97" i="4"/>
  <c r="L98" i="4"/>
  <c r="Z98" i="4" s="1"/>
  <c r="H99" i="4"/>
  <c r="I99" i="4" s="1"/>
  <c r="J98" i="4"/>
  <c r="K98" i="4"/>
  <c r="Y98" i="4" s="1"/>
  <c r="M98" i="4"/>
  <c r="D100" i="4"/>
  <c r="E100" i="4"/>
  <c r="C100" i="4"/>
  <c r="F100" i="4" l="1"/>
  <c r="N98" i="4"/>
  <c r="H100" i="4"/>
  <c r="L100" i="4" s="1"/>
  <c r="Z100" i="4" s="1"/>
  <c r="L99" i="4"/>
  <c r="Z99" i="4" s="1"/>
  <c r="J99" i="4"/>
  <c r="K99" i="4"/>
  <c r="Y99" i="4" s="1"/>
  <c r="M99" i="4"/>
  <c r="C101" i="4"/>
  <c r="F101" i="4" s="1"/>
  <c r="E101" i="4"/>
  <c r="D101" i="4"/>
  <c r="N99" i="4" l="1"/>
  <c r="H101" i="4"/>
  <c r="J101" i="4" s="1"/>
  <c r="I100" i="4"/>
  <c r="J100" i="4"/>
  <c r="K100" i="4"/>
  <c r="Y100" i="4" s="1"/>
  <c r="C102" i="4"/>
  <c r="D102" i="4"/>
  <c r="E102" i="4"/>
  <c r="F102" i="4" l="1"/>
  <c r="N100" i="4"/>
  <c r="N101" i="4"/>
  <c r="M100" i="4"/>
  <c r="L101" i="4"/>
  <c r="Z101" i="4" s="1"/>
  <c r="H102" i="4"/>
  <c r="J102" i="4" s="1"/>
  <c r="I101" i="4"/>
  <c r="K101" i="4"/>
  <c r="Y101" i="4" s="1"/>
  <c r="E103" i="4"/>
  <c r="C103" i="4"/>
  <c r="D103" i="4"/>
  <c r="F103" i="4" l="1"/>
  <c r="N102" i="4"/>
  <c r="M101" i="4"/>
  <c r="L102" i="4"/>
  <c r="Z102" i="4" s="1"/>
  <c r="H103" i="4"/>
  <c r="J103" i="4" s="1"/>
  <c r="I102" i="4"/>
  <c r="K102" i="4"/>
  <c r="Y102" i="4" s="1"/>
  <c r="D104" i="4"/>
  <c r="E104" i="4"/>
  <c r="C104" i="4"/>
  <c r="F104" i="4" l="1"/>
  <c r="N103" i="4"/>
  <c r="M102" i="4"/>
  <c r="L103" i="4"/>
  <c r="Z103" i="4" s="1"/>
  <c r="H104" i="4"/>
  <c r="J104" i="4" s="1"/>
  <c r="I103" i="4"/>
  <c r="K103" i="4"/>
  <c r="Y103" i="4" s="1"/>
  <c r="C105" i="4"/>
  <c r="F105" i="4" s="1"/>
  <c r="E105" i="4"/>
  <c r="D105" i="4"/>
  <c r="N104" i="4" l="1"/>
  <c r="M103" i="4"/>
  <c r="L104" i="4"/>
  <c r="Z104" i="4" s="1"/>
  <c r="H105" i="4"/>
  <c r="J105" i="4" s="1"/>
  <c r="I104" i="4"/>
  <c r="K104" i="4"/>
  <c r="Y104" i="4" s="1"/>
  <c r="D106" i="4"/>
  <c r="C106" i="4"/>
  <c r="F106" i="4" s="1"/>
  <c r="E106" i="4"/>
  <c r="N105" i="4" l="1"/>
  <c r="M104" i="4"/>
  <c r="L105" i="4"/>
  <c r="Z105" i="4" s="1"/>
  <c r="H106" i="4"/>
  <c r="J106" i="4" s="1"/>
  <c r="I105" i="4"/>
  <c r="K105" i="4"/>
  <c r="Y105" i="4" s="1"/>
  <c r="C107" i="4"/>
  <c r="D107" i="4"/>
  <c r="E107" i="4"/>
  <c r="F107" i="4" l="1"/>
  <c r="N106" i="4"/>
  <c r="M105" i="4"/>
  <c r="L106" i="4"/>
  <c r="Z106" i="4" s="1"/>
  <c r="H107" i="4"/>
  <c r="J107" i="4" s="1"/>
  <c r="I106" i="4"/>
  <c r="K106" i="4"/>
  <c r="Y106" i="4" s="1"/>
  <c r="D108" i="4"/>
  <c r="C108" i="4"/>
  <c r="E108" i="4"/>
  <c r="F108" i="4" l="1"/>
  <c r="N107" i="4"/>
  <c r="M106" i="4"/>
  <c r="L107" i="4"/>
  <c r="Z107" i="4" s="1"/>
  <c r="H108" i="4"/>
  <c r="J108" i="4" s="1"/>
  <c r="I107" i="4"/>
  <c r="K107" i="4"/>
  <c r="Y107" i="4" s="1"/>
  <c r="C109" i="4"/>
  <c r="F109" i="4" s="1"/>
  <c r="E109" i="4"/>
  <c r="D109" i="4"/>
  <c r="N108" i="4" l="1"/>
  <c r="M107" i="4"/>
  <c r="L108" i="4"/>
  <c r="Z108" i="4" s="1"/>
  <c r="H109" i="4"/>
  <c r="J109" i="4" s="1"/>
  <c r="I108" i="4"/>
  <c r="K108" i="4"/>
  <c r="Y108" i="4" s="1"/>
  <c r="C110" i="4"/>
  <c r="D110" i="4"/>
  <c r="E110" i="4"/>
  <c r="F110" i="4" l="1"/>
  <c r="N109" i="4"/>
  <c r="M108" i="4"/>
  <c r="I109" i="4"/>
  <c r="L109" i="4"/>
  <c r="Z109" i="4" s="1"/>
  <c r="H110" i="4"/>
  <c r="J110" i="4" s="1"/>
  <c r="K109" i="4"/>
  <c r="Y109" i="4" s="1"/>
  <c r="E111" i="4"/>
  <c r="C111" i="4"/>
  <c r="D111" i="4"/>
  <c r="F111" i="4" l="1"/>
  <c r="N110" i="4"/>
  <c r="M109" i="4"/>
  <c r="I110" i="4"/>
  <c r="L110" i="4"/>
  <c r="Z110" i="4" s="1"/>
  <c r="H111" i="4"/>
  <c r="I111" i="4" s="1"/>
  <c r="K110" i="4"/>
  <c r="Y110" i="4" s="1"/>
  <c r="D112" i="4"/>
  <c r="E112" i="4"/>
  <c r="C112" i="4"/>
  <c r="F112" i="4" l="1"/>
  <c r="M110" i="4"/>
  <c r="H112" i="4"/>
  <c r="L112" i="4" s="1"/>
  <c r="Z112" i="4" s="1"/>
  <c r="L111" i="4"/>
  <c r="Z111" i="4" s="1"/>
  <c r="J111" i="4"/>
  <c r="K111" i="4"/>
  <c r="Y111" i="4" s="1"/>
  <c r="M111" i="4"/>
  <c r="C113" i="4"/>
  <c r="F113" i="4" s="1"/>
  <c r="E113" i="4"/>
  <c r="D113" i="4"/>
  <c r="N111" i="4" l="1"/>
  <c r="I112" i="4"/>
  <c r="H113" i="4"/>
  <c r="I113" i="4" s="1"/>
  <c r="J112" i="4"/>
  <c r="K112" i="4"/>
  <c r="Y112" i="4" s="1"/>
  <c r="D114" i="4"/>
  <c r="E114" i="4"/>
  <c r="C114" i="4"/>
  <c r="F114" i="4" s="1"/>
  <c r="N112" i="4" l="1"/>
  <c r="M112" i="4"/>
  <c r="L113" i="4"/>
  <c r="Z113" i="4" s="1"/>
  <c r="H114" i="4"/>
  <c r="J114" i="4" s="1"/>
  <c r="J113" i="4"/>
  <c r="K113" i="4"/>
  <c r="Y113" i="4" s="1"/>
  <c r="M113" i="4"/>
  <c r="C115" i="4"/>
  <c r="F115" i="4" s="1"/>
  <c r="D115" i="4"/>
  <c r="E115" i="4"/>
  <c r="N114" i="4" l="1"/>
  <c r="N113" i="4"/>
  <c r="L114" i="4"/>
  <c r="Z114" i="4" s="1"/>
  <c r="H115" i="4"/>
  <c r="J115" i="4" s="1"/>
  <c r="I114" i="4"/>
  <c r="K114" i="4"/>
  <c r="Y114" i="4" s="1"/>
  <c r="D116" i="4"/>
  <c r="C116" i="4"/>
  <c r="E116" i="4"/>
  <c r="F116" i="4" l="1"/>
  <c r="N115" i="4"/>
  <c r="M114" i="4"/>
  <c r="L115" i="4"/>
  <c r="Z115" i="4" s="1"/>
  <c r="H116" i="4"/>
  <c r="J116" i="4" s="1"/>
  <c r="I115" i="4"/>
  <c r="K115" i="4"/>
  <c r="Y115" i="4" s="1"/>
  <c r="C117" i="4"/>
  <c r="E117" i="4"/>
  <c r="D117" i="4"/>
  <c r="F117" i="4" l="1"/>
  <c r="N116" i="4"/>
  <c r="M115" i="4"/>
  <c r="L116" i="4"/>
  <c r="Z116" i="4" s="1"/>
  <c r="H117" i="4"/>
  <c r="J117" i="4" s="1"/>
  <c r="I116" i="4"/>
  <c r="K116" i="4"/>
  <c r="Y116" i="4" s="1"/>
  <c r="C118" i="4"/>
  <c r="D118" i="4"/>
  <c r="E118" i="4"/>
  <c r="F118" i="4" l="1"/>
  <c r="N117" i="4"/>
  <c r="M116" i="4"/>
  <c r="L117" i="4"/>
  <c r="Z117" i="4" s="1"/>
  <c r="H118" i="4"/>
  <c r="J118" i="4" s="1"/>
  <c r="I117" i="4"/>
  <c r="K117" i="4"/>
  <c r="Y117" i="4" s="1"/>
  <c r="E119" i="4"/>
  <c r="C119" i="4"/>
  <c r="D119" i="4"/>
  <c r="F119" i="4" l="1"/>
  <c r="N118" i="4"/>
  <c r="M117" i="4"/>
  <c r="L118" i="4"/>
  <c r="Z118" i="4" s="1"/>
  <c r="I118" i="4"/>
  <c r="H119" i="4"/>
  <c r="J119" i="4" s="1"/>
  <c r="K118" i="4"/>
  <c r="Y118" i="4" s="1"/>
  <c r="D120" i="4"/>
  <c r="E120" i="4"/>
  <c r="C120" i="4"/>
  <c r="F120" i="4" l="1"/>
  <c r="M118" i="4"/>
  <c r="I119" i="4"/>
  <c r="N119" i="4"/>
  <c r="L119" i="4"/>
  <c r="Z119" i="4" s="1"/>
  <c r="H120" i="4"/>
  <c r="K119" i="4"/>
  <c r="Y119" i="4" s="1"/>
  <c r="C121" i="4"/>
  <c r="F121" i="4" s="1"/>
  <c r="E121" i="4"/>
  <c r="D121" i="4"/>
  <c r="M119" i="4" l="1"/>
  <c r="L120" i="4"/>
  <c r="Z120" i="4" s="1"/>
  <c r="H121" i="4"/>
  <c r="J121" i="4" s="1"/>
  <c r="J120" i="4"/>
  <c r="I120" i="4"/>
  <c r="K120" i="4"/>
  <c r="Y120" i="4" s="1"/>
  <c r="D122" i="4"/>
  <c r="C122" i="4"/>
  <c r="F122" i="4" s="1"/>
  <c r="E122" i="4"/>
  <c r="N120" i="4" l="1"/>
  <c r="N121" i="4"/>
  <c r="M120" i="4"/>
  <c r="L121" i="4"/>
  <c r="Z121" i="4" s="1"/>
  <c r="H122" i="4"/>
  <c r="J122" i="4" s="1"/>
  <c r="I121" i="4"/>
  <c r="K121" i="4"/>
  <c r="Y121" i="4" s="1"/>
  <c r="C123" i="4"/>
  <c r="F123" i="4" s="1"/>
  <c r="D123" i="4"/>
  <c r="E123" i="4"/>
  <c r="N122" i="4" l="1"/>
  <c r="M121" i="4"/>
  <c r="L122" i="4"/>
  <c r="Z122" i="4" s="1"/>
  <c r="H123" i="4"/>
  <c r="J123" i="4" s="1"/>
  <c r="I122" i="4"/>
  <c r="K122" i="4"/>
  <c r="Y122" i="4" s="1"/>
  <c r="D124" i="4"/>
  <c r="C124" i="4"/>
  <c r="E124" i="4"/>
  <c r="F124" i="4" l="1"/>
  <c r="N123" i="4"/>
  <c r="M122" i="4"/>
  <c r="I123" i="4"/>
  <c r="L123" i="4"/>
  <c r="Z123" i="4" s="1"/>
  <c r="H124" i="4"/>
  <c r="J124" i="4" s="1"/>
  <c r="K123" i="4"/>
  <c r="Y123" i="4" s="1"/>
  <c r="C125" i="4"/>
  <c r="E125" i="4"/>
  <c r="D125" i="4"/>
  <c r="F125" i="4" l="1"/>
  <c r="M123" i="4"/>
  <c r="L124" i="4"/>
  <c r="Z124" i="4" s="1"/>
  <c r="I124" i="4"/>
  <c r="N124" i="4"/>
  <c r="H125" i="4"/>
  <c r="K124" i="4"/>
  <c r="Y124" i="4" s="1"/>
  <c r="C126" i="4"/>
  <c r="F126" i="4" s="1"/>
  <c r="D126" i="4"/>
  <c r="E126" i="4"/>
  <c r="M124" i="4" l="1"/>
  <c r="J125" i="4"/>
  <c r="L125" i="4"/>
  <c r="Z125" i="4" s="1"/>
  <c r="I125" i="4"/>
  <c r="H126" i="4"/>
  <c r="K125" i="4"/>
  <c r="Y125" i="4" s="1"/>
  <c r="E127" i="4"/>
  <c r="C127" i="4"/>
  <c r="D127" i="4"/>
  <c r="F127" i="4" l="1"/>
  <c r="N125" i="4"/>
  <c r="M125" i="4"/>
  <c r="J126" i="4"/>
  <c r="L126" i="4"/>
  <c r="Z126" i="4" s="1"/>
  <c r="H127" i="4"/>
  <c r="L127" i="4" s="1"/>
  <c r="Z127" i="4" s="1"/>
  <c r="I126" i="4"/>
  <c r="K126" i="4"/>
  <c r="Y126" i="4" s="1"/>
  <c r="D128" i="4"/>
  <c r="E128" i="4"/>
  <c r="C128" i="4"/>
  <c r="F128" i="4" l="1"/>
  <c r="N126" i="4"/>
  <c r="M126" i="4"/>
  <c r="J127" i="4"/>
  <c r="I127" i="4"/>
  <c r="H128" i="4"/>
  <c r="I128" i="4" s="1"/>
  <c r="K127" i="4"/>
  <c r="Y127" i="4" s="1"/>
  <c r="C129" i="4"/>
  <c r="F129" i="4" s="1"/>
  <c r="E129" i="4"/>
  <c r="D129" i="4"/>
  <c r="N127" i="4" l="1"/>
  <c r="M127" i="4"/>
  <c r="L128" i="4"/>
  <c r="Z128" i="4" s="1"/>
  <c r="H129" i="4"/>
  <c r="J129" i="4" s="1"/>
  <c r="J128" i="4"/>
  <c r="K128" i="4"/>
  <c r="Y128" i="4" s="1"/>
  <c r="M128" i="4"/>
  <c r="D130" i="4"/>
  <c r="C130" i="4"/>
  <c r="E130" i="4"/>
  <c r="F130" i="4" l="1"/>
  <c r="N129" i="4"/>
  <c r="N128" i="4"/>
  <c r="L129" i="4"/>
  <c r="Z129" i="4" s="1"/>
  <c r="H130" i="4"/>
  <c r="J130" i="4" s="1"/>
  <c r="I129" i="4"/>
  <c r="K129" i="4"/>
  <c r="Y129" i="4" s="1"/>
  <c r="C131" i="4"/>
  <c r="F131" i="4" s="1"/>
  <c r="D131" i="4"/>
  <c r="E131" i="4"/>
  <c r="N130" i="4" l="1"/>
  <c r="M129" i="4"/>
  <c r="L130" i="4"/>
  <c r="Z130" i="4" s="1"/>
  <c r="H131" i="4"/>
  <c r="J131" i="4" s="1"/>
  <c r="I130" i="4"/>
  <c r="K130" i="4"/>
  <c r="Y130" i="4" s="1"/>
  <c r="D132" i="4"/>
  <c r="C132" i="4"/>
  <c r="F132" i="4" s="1"/>
  <c r="E132" i="4"/>
  <c r="N131" i="4" l="1"/>
  <c r="M130" i="4"/>
  <c r="I131" i="4"/>
  <c r="L131" i="4"/>
  <c r="Z131" i="4" s="1"/>
  <c r="H132" i="4"/>
  <c r="I132" i="4" s="1"/>
  <c r="K131" i="4"/>
  <c r="Y131" i="4" s="1"/>
  <c r="C133" i="4"/>
  <c r="E133" i="4"/>
  <c r="D133" i="4"/>
  <c r="F133" i="4" l="1"/>
  <c r="M131" i="4"/>
  <c r="L132" i="4"/>
  <c r="Z132" i="4" s="1"/>
  <c r="J132" i="4"/>
  <c r="H133" i="4"/>
  <c r="I133" i="4" s="1"/>
  <c r="K132" i="4"/>
  <c r="Y132" i="4" s="1"/>
  <c r="M132" i="4"/>
  <c r="C134" i="4"/>
  <c r="D134" i="4"/>
  <c r="E134" i="4"/>
  <c r="F134" i="4" l="1"/>
  <c r="N132" i="4"/>
  <c r="L133" i="4"/>
  <c r="Z133" i="4" s="1"/>
  <c r="H134" i="4"/>
  <c r="I134" i="4" s="1"/>
  <c r="J133" i="4"/>
  <c r="K133" i="4"/>
  <c r="Y133" i="4" s="1"/>
  <c r="M133" i="4"/>
  <c r="E135" i="4"/>
  <c r="C135" i="4"/>
  <c r="D135" i="4"/>
  <c r="F135" i="4" l="1"/>
  <c r="N133" i="4"/>
  <c r="L134" i="4"/>
  <c r="Z134" i="4" s="1"/>
  <c r="H135" i="4"/>
  <c r="J135" i="4" s="1"/>
  <c r="J134" i="4"/>
  <c r="K134" i="4"/>
  <c r="Y134" i="4" s="1"/>
  <c r="M134" i="4"/>
  <c r="D136" i="4"/>
  <c r="E136" i="4"/>
  <c r="C136" i="4"/>
  <c r="F136" i="4" l="1"/>
  <c r="N134" i="4"/>
  <c r="N135" i="4"/>
  <c r="L135" i="4"/>
  <c r="Z135" i="4" s="1"/>
  <c r="H136" i="4"/>
  <c r="J136" i="4" s="1"/>
  <c r="I135" i="4"/>
  <c r="K135" i="4"/>
  <c r="Y135" i="4" s="1"/>
  <c r="C137" i="4"/>
  <c r="E137" i="4"/>
  <c r="D137" i="4"/>
  <c r="F137" i="4" l="1"/>
  <c r="N136" i="4"/>
  <c r="M135" i="4"/>
  <c r="L136" i="4"/>
  <c r="Z136" i="4" s="1"/>
  <c r="H137" i="4"/>
  <c r="J137" i="4" s="1"/>
  <c r="I136" i="4"/>
  <c r="K136" i="4"/>
  <c r="Y136" i="4" s="1"/>
  <c r="D138" i="4"/>
  <c r="C138" i="4"/>
  <c r="E138" i="4"/>
  <c r="F138" i="4" l="1"/>
  <c r="N137" i="4"/>
  <c r="M136" i="4"/>
  <c r="I137" i="4"/>
  <c r="L137" i="4"/>
  <c r="Z137" i="4" s="1"/>
  <c r="H138" i="4"/>
  <c r="J138" i="4" s="1"/>
  <c r="K137" i="4"/>
  <c r="Y137" i="4" s="1"/>
  <c r="C139" i="4"/>
  <c r="D139" i="4"/>
  <c r="E139" i="4"/>
  <c r="F139" i="4" l="1"/>
  <c r="N138" i="4"/>
  <c r="M137" i="4"/>
  <c r="I138" i="4"/>
  <c r="L138" i="4"/>
  <c r="Z138" i="4" s="1"/>
  <c r="H139" i="4"/>
  <c r="I139" i="4" s="1"/>
  <c r="K138" i="4"/>
  <c r="Y138" i="4" s="1"/>
  <c r="D140" i="4"/>
  <c r="E140" i="4"/>
  <c r="C140" i="4"/>
  <c r="F140" i="4" l="1"/>
  <c r="M138" i="4"/>
  <c r="H140" i="4"/>
  <c r="L140" i="4" s="1"/>
  <c r="Z140" i="4" s="1"/>
  <c r="L139" i="4"/>
  <c r="Z139" i="4" s="1"/>
  <c r="J139" i="4"/>
  <c r="K139" i="4"/>
  <c r="Y139" i="4" s="1"/>
  <c r="M139" i="4"/>
  <c r="C141" i="4"/>
  <c r="E141" i="4"/>
  <c r="D141" i="4"/>
  <c r="F141" i="4" l="1"/>
  <c r="N139" i="4"/>
  <c r="H141" i="4"/>
  <c r="I141" i="4" s="1"/>
  <c r="I140" i="4"/>
  <c r="J140" i="4"/>
  <c r="K140" i="4"/>
  <c r="Y140" i="4" s="1"/>
  <c r="C142" i="4"/>
  <c r="D142" i="4"/>
  <c r="E142" i="4"/>
  <c r="F142" i="4" l="1"/>
  <c r="N140" i="4"/>
  <c r="M140" i="4"/>
  <c r="J141" i="4"/>
  <c r="L141" i="4"/>
  <c r="Z141" i="4" s="1"/>
  <c r="H142" i="4"/>
  <c r="I142" i="4" s="1"/>
  <c r="K141" i="4"/>
  <c r="Y141" i="4" s="1"/>
  <c r="M141" i="4"/>
  <c r="E143" i="4"/>
  <c r="C143" i="4"/>
  <c r="D143" i="4"/>
  <c r="F143" i="4" l="1"/>
  <c r="N141" i="4"/>
  <c r="L142" i="4"/>
  <c r="Z142" i="4" s="1"/>
  <c r="H143" i="4"/>
  <c r="L143" i="4" s="1"/>
  <c r="Z143" i="4" s="1"/>
  <c r="J142" i="4"/>
  <c r="K142" i="4"/>
  <c r="Y142" i="4" s="1"/>
  <c r="M142" i="4"/>
  <c r="D144" i="4"/>
  <c r="E144" i="4"/>
  <c r="C144" i="4"/>
  <c r="F144" i="4" l="1"/>
  <c r="N142" i="4"/>
  <c r="J143" i="4"/>
  <c r="I143" i="4"/>
  <c r="H144" i="4"/>
  <c r="L144" i="4" s="1"/>
  <c r="Z144" i="4" s="1"/>
  <c r="K143" i="4"/>
  <c r="Y143" i="4" s="1"/>
  <c r="C145" i="4"/>
  <c r="E145" i="4"/>
  <c r="D145" i="4"/>
  <c r="F145" i="4" l="1"/>
  <c r="N143" i="4"/>
  <c r="M143" i="4"/>
  <c r="H145" i="4"/>
  <c r="J145" i="4" s="1"/>
  <c r="J144" i="4"/>
  <c r="I144" i="4"/>
  <c r="K144" i="4"/>
  <c r="Y144" i="4" s="1"/>
  <c r="D146" i="4"/>
  <c r="C146" i="4"/>
  <c r="E146" i="4"/>
  <c r="F146" i="4" l="1"/>
  <c r="N144" i="4"/>
  <c r="N145" i="4"/>
  <c r="M144" i="4"/>
  <c r="L145" i="4"/>
  <c r="Z145" i="4" s="1"/>
  <c r="I145" i="4"/>
  <c r="H146" i="4"/>
  <c r="J146" i="4" s="1"/>
  <c r="K145" i="4"/>
  <c r="Y145" i="4" s="1"/>
  <c r="C147" i="4"/>
  <c r="D147" i="4"/>
  <c r="E147" i="4"/>
  <c r="F147" i="4" l="1"/>
  <c r="N146" i="4"/>
  <c r="M145" i="4"/>
  <c r="I146" i="4"/>
  <c r="L146" i="4"/>
  <c r="Z146" i="4" s="1"/>
  <c r="H147" i="4"/>
  <c r="J147" i="4" s="1"/>
  <c r="K146" i="4"/>
  <c r="Y146" i="4" s="1"/>
  <c r="D148" i="4"/>
  <c r="C148" i="4"/>
  <c r="E148" i="4"/>
  <c r="F148" i="4" l="1"/>
  <c r="M146" i="4"/>
  <c r="I147" i="4"/>
  <c r="L147" i="4"/>
  <c r="Z147" i="4" s="1"/>
  <c r="N147" i="4"/>
  <c r="H148" i="4"/>
  <c r="I148" i="4" s="1"/>
  <c r="K147" i="4"/>
  <c r="Y147" i="4" s="1"/>
  <c r="C149" i="4"/>
  <c r="F149" i="4" s="1"/>
  <c r="E149" i="4"/>
  <c r="D149" i="4"/>
  <c r="M147" i="4" l="1"/>
  <c r="L148" i="4"/>
  <c r="Z148" i="4" s="1"/>
  <c r="H149" i="4"/>
  <c r="I149" i="4" s="1"/>
  <c r="J148" i="4"/>
  <c r="K148" i="4"/>
  <c r="Y148" i="4" s="1"/>
  <c r="M148" i="4"/>
  <c r="C150" i="4"/>
  <c r="D150" i="4"/>
  <c r="E150" i="4"/>
  <c r="F150" i="4" l="1"/>
  <c r="N148" i="4"/>
  <c r="L149" i="4"/>
  <c r="Z149" i="4" s="1"/>
  <c r="J149" i="4"/>
  <c r="H150" i="4"/>
  <c r="J150" i="4" s="1"/>
  <c r="K149" i="4"/>
  <c r="Y149" i="4" s="1"/>
  <c r="M149" i="4"/>
  <c r="E151" i="4"/>
  <c r="C151" i="4"/>
  <c r="D151" i="4"/>
  <c r="F151" i="4" l="1"/>
  <c r="N149" i="4"/>
  <c r="I150" i="4"/>
  <c r="N150" i="4"/>
  <c r="L150" i="4"/>
  <c r="Z150" i="4" s="1"/>
  <c r="H151" i="4"/>
  <c r="I151" i="4" s="1"/>
  <c r="K150" i="4"/>
  <c r="Y150" i="4" s="1"/>
  <c r="D152" i="4"/>
  <c r="E152" i="4"/>
  <c r="C152" i="4"/>
  <c r="F152" i="4" l="1"/>
  <c r="M150" i="4"/>
  <c r="J151" i="4"/>
  <c r="L151" i="4"/>
  <c r="Z151" i="4" s="1"/>
  <c r="H152" i="4"/>
  <c r="I152" i="4" s="1"/>
  <c r="K151" i="4"/>
  <c r="Y151" i="4" s="1"/>
  <c r="M151" i="4"/>
  <c r="C153" i="4"/>
  <c r="E153" i="4"/>
  <c r="D153" i="4"/>
  <c r="F153" i="4" l="1"/>
  <c r="N151" i="4"/>
  <c r="H153" i="4"/>
  <c r="J153" i="4" s="1"/>
  <c r="J152" i="4"/>
  <c r="L152" i="4"/>
  <c r="Z152" i="4" s="1"/>
  <c r="K152" i="4"/>
  <c r="Y152" i="4" s="1"/>
  <c r="M152" i="4"/>
  <c r="D154" i="4"/>
  <c r="E154" i="4"/>
  <c r="C154" i="4"/>
  <c r="F154" i="4" l="1"/>
  <c r="N152" i="4"/>
  <c r="N153" i="4"/>
  <c r="L153" i="4"/>
  <c r="Z153" i="4" s="1"/>
  <c r="H154" i="4"/>
  <c r="J154" i="4" s="1"/>
  <c r="I153" i="4"/>
  <c r="K153" i="4"/>
  <c r="Y153" i="4" s="1"/>
  <c r="C155" i="4"/>
  <c r="D155" i="4"/>
  <c r="E155" i="4"/>
  <c r="F155" i="4" l="1"/>
  <c r="N154" i="4"/>
  <c r="M153" i="4"/>
  <c r="L154" i="4"/>
  <c r="Z154" i="4" s="1"/>
  <c r="H155" i="4"/>
  <c r="J155" i="4" s="1"/>
  <c r="I154" i="4"/>
  <c r="K154" i="4"/>
  <c r="Y154" i="4" s="1"/>
  <c r="D156" i="4"/>
  <c r="E156" i="4"/>
  <c r="C156" i="4"/>
  <c r="F156" i="4" l="1"/>
  <c r="N155" i="4"/>
  <c r="M154" i="4"/>
  <c r="H156" i="4"/>
  <c r="J156" i="4" s="1"/>
  <c r="L155" i="4"/>
  <c r="Z155" i="4" s="1"/>
  <c r="I155" i="4"/>
  <c r="K155" i="4"/>
  <c r="Y155" i="4" s="1"/>
  <c r="C157" i="4"/>
  <c r="F157" i="4" s="1"/>
  <c r="E157" i="4"/>
  <c r="D157" i="4"/>
  <c r="N156" i="4" l="1"/>
  <c r="M155" i="4"/>
  <c r="I156" i="4"/>
  <c r="L156" i="4"/>
  <c r="Z156" i="4" s="1"/>
  <c r="H157" i="4"/>
  <c r="J157" i="4" s="1"/>
  <c r="K156" i="4"/>
  <c r="Y156" i="4" s="1"/>
  <c r="C158" i="4"/>
  <c r="D158" i="4"/>
  <c r="E158" i="4"/>
  <c r="F158" i="4" l="1"/>
  <c r="N157" i="4"/>
  <c r="M156" i="4"/>
  <c r="I157" i="4"/>
  <c r="L157" i="4"/>
  <c r="Z157" i="4" s="1"/>
  <c r="H158" i="4"/>
  <c r="J158" i="4" s="1"/>
  <c r="K157" i="4"/>
  <c r="Y157" i="4" s="1"/>
  <c r="E159" i="4"/>
  <c r="C159" i="4"/>
  <c r="D159" i="4"/>
  <c r="F159" i="4" l="1"/>
  <c r="M157" i="4"/>
  <c r="I158" i="4"/>
  <c r="N158" i="4"/>
  <c r="L158" i="4"/>
  <c r="Z158" i="4" s="1"/>
  <c r="H159" i="4"/>
  <c r="I159" i="4" s="1"/>
  <c r="K158" i="4"/>
  <c r="Y158" i="4" s="1"/>
  <c r="D160" i="4"/>
  <c r="E160" i="4"/>
  <c r="C160" i="4"/>
  <c r="F160" i="4" l="1"/>
  <c r="M158" i="4"/>
  <c r="L159" i="4"/>
  <c r="Z159" i="4" s="1"/>
  <c r="H160" i="4"/>
  <c r="J160" i="4" s="1"/>
  <c r="J159" i="4"/>
  <c r="K159" i="4"/>
  <c r="Y159" i="4" s="1"/>
  <c r="M159" i="4"/>
  <c r="C161" i="4"/>
  <c r="F161" i="4" s="1"/>
  <c r="E161" i="4"/>
  <c r="D161" i="4"/>
  <c r="N160" i="4" l="1"/>
  <c r="N159" i="4"/>
  <c r="L160" i="4"/>
  <c r="Z160" i="4" s="1"/>
  <c r="H161" i="4"/>
  <c r="J161" i="4" s="1"/>
  <c r="I160" i="4"/>
  <c r="K160" i="4"/>
  <c r="Y160" i="4" s="1"/>
  <c r="D162" i="4"/>
  <c r="C162" i="4"/>
  <c r="F162" i="4" s="1"/>
  <c r="E162" i="4"/>
  <c r="M160" i="4" l="1"/>
  <c r="I161" i="4"/>
  <c r="N161" i="4"/>
  <c r="L161" i="4"/>
  <c r="Z161" i="4" s="1"/>
  <c r="H162" i="4"/>
  <c r="I162" i="4" s="1"/>
  <c r="K161" i="4"/>
  <c r="Y161" i="4" s="1"/>
  <c r="C163" i="4"/>
  <c r="D163" i="4"/>
  <c r="E163" i="4"/>
  <c r="F163" i="4" l="1"/>
  <c r="M161" i="4"/>
  <c r="J162" i="4"/>
  <c r="L162" i="4"/>
  <c r="Z162" i="4" s="1"/>
  <c r="H163" i="4"/>
  <c r="I163" i="4" s="1"/>
  <c r="K162" i="4"/>
  <c r="Y162" i="4" s="1"/>
  <c r="M162" i="4"/>
  <c r="D164" i="4"/>
  <c r="E164" i="4"/>
  <c r="C164" i="4"/>
  <c r="F164" i="4" l="1"/>
  <c r="N162" i="4"/>
  <c r="J163" i="4"/>
  <c r="H164" i="4"/>
  <c r="L164" i="4" s="1"/>
  <c r="Z164" i="4" s="1"/>
  <c r="L163" i="4"/>
  <c r="Z163" i="4" s="1"/>
  <c r="K163" i="4"/>
  <c r="Y163" i="4" s="1"/>
  <c r="M163" i="4"/>
  <c r="C165" i="4"/>
  <c r="F165" i="4" s="1"/>
  <c r="E165" i="4"/>
  <c r="D165" i="4"/>
  <c r="N163" i="4" l="1"/>
  <c r="H165" i="4"/>
  <c r="J165" i="4" s="1"/>
  <c r="I164" i="4"/>
  <c r="J164" i="4"/>
  <c r="K164" i="4"/>
  <c r="Y164" i="4" s="1"/>
  <c r="C166" i="4"/>
  <c r="D166" i="4"/>
  <c r="E166" i="4"/>
  <c r="F166" i="4" l="1"/>
  <c r="N164" i="4"/>
  <c r="N165" i="4"/>
  <c r="M164" i="4"/>
  <c r="L165" i="4"/>
  <c r="Z165" i="4" s="1"/>
  <c r="H166" i="4"/>
  <c r="J166" i="4" s="1"/>
  <c r="I165" i="4"/>
  <c r="K165" i="4"/>
  <c r="Y165" i="4" s="1"/>
  <c r="E167" i="4"/>
  <c r="C167" i="4"/>
  <c r="D167" i="4"/>
  <c r="F167" i="4" l="1"/>
  <c r="N166" i="4"/>
  <c r="M165" i="4"/>
  <c r="I166" i="4"/>
  <c r="L166" i="4"/>
  <c r="Z166" i="4" s="1"/>
  <c r="H167" i="4"/>
  <c r="K166" i="4"/>
  <c r="Y166" i="4" s="1"/>
  <c r="D168" i="4"/>
  <c r="E168" i="4"/>
  <c r="C168" i="4"/>
  <c r="F168" i="4" l="1"/>
  <c r="M166" i="4"/>
  <c r="L167" i="4"/>
  <c r="Z167" i="4" s="1"/>
  <c r="I167" i="4"/>
  <c r="H168" i="4"/>
  <c r="J168" i="4" s="1"/>
  <c r="J167" i="4"/>
  <c r="K167" i="4"/>
  <c r="Y167" i="4" s="1"/>
  <c r="C169" i="4"/>
  <c r="F169" i="4" s="1"/>
  <c r="E169" i="4"/>
  <c r="D169" i="4"/>
  <c r="N167" i="4" l="1"/>
  <c r="N168" i="4"/>
  <c r="M167" i="4"/>
  <c r="L168" i="4"/>
  <c r="Z168" i="4" s="1"/>
  <c r="I168" i="4"/>
  <c r="H169" i="4"/>
  <c r="I169" i="4" s="1"/>
  <c r="K168" i="4"/>
  <c r="Y168" i="4" s="1"/>
  <c r="D170" i="4"/>
  <c r="E170" i="4"/>
  <c r="C170" i="4"/>
  <c r="F170" i="4" l="1"/>
  <c r="M168" i="4"/>
  <c r="L169" i="4"/>
  <c r="Z169" i="4" s="1"/>
  <c r="J169" i="4"/>
  <c r="H170" i="4"/>
  <c r="K169" i="4"/>
  <c r="Y169" i="4" s="1"/>
  <c r="M169" i="4"/>
  <c r="C171" i="4"/>
  <c r="F171" i="4" s="1"/>
  <c r="D171" i="4"/>
  <c r="E171" i="4"/>
  <c r="N169" i="4" l="1"/>
  <c r="J170" i="4"/>
  <c r="L170" i="4"/>
  <c r="Z170" i="4" s="1"/>
  <c r="H171" i="4"/>
  <c r="I170" i="4"/>
  <c r="K170" i="4"/>
  <c r="Y170" i="4" s="1"/>
  <c r="D172" i="4"/>
  <c r="C172" i="4"/>
  <c r="F172" i="4" s="1"/>
  <c r="E172" i="4"/>
  <c r="N170" i="4" l="1"/>
  <c r="M170" i="4"/>
  <c r="H172" i="4"/>
  <c r="J172" i="4" s="1"/>
  <c r="J171" i="4"/>
  <c r="L171" i="4"/>
  <c r="Z171" i="4" s="1"/>
  <c r="I171" i="4"/>
  <c r="K171" i="4"/>
  <c r="Y171" i="4" s="1"/>
  <c r="C173" i="4"/>
  <c r="F173" i="4" s="1"/>
  <c r="E173" i="4"/>
  <c r="D173" i="4"/>
  <c r="N171" i="4" l="1"/>
  <c r="N172" i="4"/>
  <c r="M171" i="4"/>
  <c r="L172" i="4"/>
  <c r="Z172" i="4" s="1"/>
  <c r="H173" i="4"/>
  <c r="J173" i="4" s="1"/>
  <c r="I172" i="4"/>
  <c r="K172" i="4"/>
  <c r="Y172" i="4" s="1"/>
  <c r="C174" i="4"/>
  <c r="F174" i="4" s="1"/>
  <c r="D174" i="4"/>
  <c r="E174" i="4"/>
  <c r="N173" i="4" l="1"/>
  <c r="M172" i="4"/>
  <c r="I173" i="4"/>
  <c r="L173" i="4"/>
  <c r="Z173" i="4" s="1"/>
  <c r="H174" i="4"/>
  <c r="I174" i="4" s="1"/>
  <c r="K173" i="4"/>
  <c r="Y173" i="4" s="1"/>
  <c r="E175" i="4"/>
  <c r="C175" i="4"/>
  <c r="D175" i="4"/>
  <c r="F175" i="4" l="1"/>
  <c r="M173" i="4"/>
  <c r="L174" i="4"/>
  <c r="Z174" i="4" s="1"/>
  <c r="H175" i="4"/>
  <c r="L175" i="4" s="1"/>
  <c r="Z175" i="4" s="1"/>
  <c r="J174" i="4"/>
  <c r="K174" i="4"/>
  <c r="Y174" i="4" s="1"/>
  <c r="M174" i="4"/>
  <c r="D176" i="4"/>
  <c r="E176" i="4"/>
  <c r="C176" i="4"/>
  <c r="F176" i="4" l="1"/>
  <c r="N174" i="4"/>
  <c r="J175" i="4"/>
  <c r="H176" i="4"/>
  <c r="L176" i="4" s="1"/>
  <c r="Z176" i="4" s="1"/>
  <c r="I175" i="4"/>
  <c r="K175" i="4"/>
  <c r="Y175" i="4" s="1"/>
  <c r="C177" i="4"/>
  <c r="E177" i="4"/>
  <c r="D177" i="4"/>
  <c r="F177" i="4" l="1"/>
  <c r="N175" i="4"/>
  <c r="M175" i="4"/>
  <c r="I176" i="4"/>
  <c r="H177" i="4"/>
  <c r="I177" i="4" s="1"/>
  <c r="J176" i="4"/>
  <c r="K176" i="4"/>
  <c r="Y176" i="4" s="1"/>
  <c r="D178" i="4"/>
  <c r="E178" i="4"/>
  <c r="C178" i="4"/>
  <c r="F178" i="4" l="1"/>
  <c r="N176" i="4"/>
  <c r="M176" i="4"/>
  <c r="L177" i="4"/>
  <c r="Z177" i="4" s="1"/>
  <c r="H178" i="4"/>
  <c r="J178" i="4" s="1"/>
  <c r="J177" i="4"/>
  <c r="K177" i="4"/>
  <c r="Y177" i="4" s="1"/>
  <c r="M177" i="4"/>
  <c r="C179" i="4"/>
  <c r="D179" i="4"/>
  <c r="E179" i="4"/>
  <c r="F179" i="4" l="1"/>
  <c r="N177" i="4"/>
  <c r="N178" i="4"/>
  <c r="L178" i="4"/>
  <c r="Z178" i="4" s="1"/>
  <c r="H179" i="4"/>
  <c r="J179" i="4" s="1"/>
  <c r="I178" i="4"/>
  <c r="K178" i="4"/>
  <c r="Y178" i="4" s="1"/>
  <c r="D180" i="4"/>
  <c r="C180" i="4"/>
  <c r="E180" i="4"/>
  <c r="F180" i="4" l="1"/>
  <c r="M178" i="4"/>
  <c r="I179" i="4"/>
  <c r="N179" i="4"/>
  <c r="L179" i="4"/>
  <c r="Z179" i="4" s="1"/>
  <c r="H180" i="4"/>
  <c r="K179" i="4"/>
  <c r="Y179" i="4" s="1"/>
  <c r="C181" i="4"/>
  <c r="F181" i="4" s="1"/>
  <c r="E181" i="4"/>
  <c r="D181" i="4"/>
  <c r="M179" i="4" l="1"/>
  <c r="L180" i="4"/>
  <c r="Z180" i="4" s="1"/>
  <c r="H181" i="4"/>
  <c r="L181" i="4" s="1"/>
  <c r="Z181" i="4" s="1"/>
  <c r="J180" i="4"/>
  <c r="I180" i="4"/>
  <c r="K180" i="4"/>
  <c r="Y180" i="4" s="1"/>
  <c r="C182" i="4"/>
  <c r="D182" i="4"/>
  <c r="E182" i="4"/>
  <c r="F182" i="4" l="1"/>
  <c r="N180" i="4"/>
  <c r="M180" i="4"/>
  <c r="I181" i="4"/>
  <c r="J181" i="4"/>
  <c r="H182" i="4"/>
  <c r="K181" i="4"/>
  <c r="Y181" i="4" s="1"/>
  <c r="E183" i="4"/>
  <c r="C183" i="4"/>
  <c r="D183" i="4"/>
  <c r="F183" i="4" l="1"/>
  <c r="N181" i="4"/>
  <c r="M181" i="4"/>
  <c r="L182" i="4"/>
  <c r="Z182" i="4" s="1"/>
  <c r="J182" i="4"/>
  <c r="H183" i="4"/>
  <c r="L183" i="4" s="1"/>
  <c r="Z183" i="4" s="1"/>
  <c r="I182" i="4"/>
  <c r="K182" i="4"/>
  <c r="Y182" i="4" s="1"/>
  <c r="D184" i="4"/>
  <c r="E184" i="4"/>
  <c r="C184" i="4"/>
  <c r="F184" i="4" l="1"/>
  <c r="N182" i="4"/>
  <c r="M182" i="4"/>
  <c r="H184" i="4"/>
  <c r="J184" i="4" s="1"/>
  <c r="J183" i="4"/>
  <c r="I183" i="4"/>
  <c r="K183" i="4"/>
  <c r="Y183" i="4" s="1"/>
  <c r="C185" i="4"/>
  <c r="F185" i="4" s="1"/>
  <c r="E185" i="4"/>
  <c r="D185" i="4"/>
  <c r="N183" i="4" l="1"/>
  <c r="N184" i="4"/>
  <c r="M183" i="4"/>
  <c r="I184" i="4"/>
  <c r="L184" i="4"/>
  <c r="Z184" i="4" s="1"/>
  <c r="H185" i="4"/>
  <c r="J185" i="4" s="1"/>
  <c r="K184" i="4"/>
  <c r="Y184" i="4" s="1"/>
  <c r="D186" i="4"/>
  <c r="C186" i="4"/>
  <c r="E186" i="4"/>
  <c r="F186" i="4" l="1"/>
  <c r="M184" i="4"/>
  <c r="I185" i="4"/>
  <c r="N185" i="4"/>
  <c r="L185" i="4"/>
  <c r="Z185" i="4" s="1"/>
  <c r="H186" i="4"/>
  <c r="I186" i="4" s="1"/>
  <c r="K185" i="4"/>
  <c r="Y185" i="4" s="1"/>
  <c r="C187" i="4"/>
  <c r="F187" i="4" s="1"/>
  <c r="D187" i="4"/>
  <c r="E187" i="4"/>
  <c r="M185" i="4" l="1"/>
  <c r="J186" i="4"/>
  <c r="L186" i="4"/>
  <c r="Z186" i="4" s="1"/>
  <c r="H187" i="4"/>
  <c r="L187" i="4" s="1"/>
  <c r="Z187" i="4" s="1"/>
  <c r="K186" i="4"/>
  <c r="Y186" i="4" s="1"/>
  <c r="M186" i="4"/>
  <c r="D188" i="4"/>
  <c r="C188" i="4"/>
  <c r="F188" i="4" s="1"/>
  <c r="E188" i="4"/>
  <c r="N186" i="4" l="1"/>
  <c r="J187" i="4"/>
  <c r="H188" i="4"/>
  <c r="J188" i="4" s="1"/>
  <c r="I187" i="4"/>
  <c r="K187" i="4"/>
  <c r="Y187" i="4" s="1"/>
  <c r="C189" i="4"/>
  <c r="E189" i="4"/>
  <c r="D189" i="4"/>
  <c r="F189" i="4" l="1"/>
  <c r="N188" i="4"/>
  <c r="N187" i="4"/>
  <c r="M187" i="4"/>
  <c r="L188" i="4"/>
  <c r="Z188" i="4" s="1"/>
  <c r="H189" i="4"/>
  <c r="J189" i="4" s="1"/>
  <c r="I188" i="4"/>
  <c r="K188" i="4"/>
  <c r="Y188" i="4" s="1"/>
  <c r="C190" i="4"/>
  <c r="D190" i="4"/>
  <c r="E190" i="4"/>
  <c r="F190" i="4" l="1"/>
  <c r="N189" i="4"/>
  <c r="M188" i="4"/>
  <c r="L189" i="4"/>
  <c r="Z189" i="4" s="1"/>
  <c r="H190" i="4"/>
  <c r="I190" i="4" s="1"/>
  <c r="I189" i="4"/>
  <c r="K189" i="4"/>
  <c r="Y189" i="4" s="1"/>
  <c r="E191" i="4"/>
  <c r="C191" i="4"/>
  <c r="D191" i="4"/>
  <c r="F191" i="4" l="1"/>
  <c r="M189" i="4"/>
  <c r="H191" i="4"/>
  <c r="J191" i="4" s="1"/>
  <c r="L190" i="4"/>
  <c r="Z190" i="4" s="1"/>
  <c r="J190" i="4"/>
  <c r="K190" i="4"/>
  <c r="Y190" i="4" s="1"/>
  <c r="M190" i="4"/>
  <c r="D192" i="4"/>
  <c r="E192" i="4"/>
  <c r="C192" i="4"/>
  <c r="F192" i="4" l="1"/>
  <c r="N190" i="4"/>
  <c r="N191" i="4"/>
  <c r="L191" i="4"/>
  <c r="Z191" i="4" s="1"/>
  <c r="H192" i="4"/>
  <c r="J192" i="4" s="1"/>
  <c r="I191" i="4"/>
  <c r="K191" i="4"/>
  <c r="Y191" i="4" s="1"/>
  <c r="C193" i="4"/>
  <c r="F193" i="4" s="1"/>
  <c r="E193" i="4"/>
  <c r="D193" i="4"/>
  <c r="N192" i="4" l="1"/>
  <c r="M191" i="4"/>
  <c r="L192" i="4"/>
  <c r="Z192" i="4" s="1"/>
  <c r="H193" i="4"/>
  <c r="J193" i="4" s="1"/>
  <c r="I192" i="4"/>
  <c r="K192" i="4"/>
  <c r="Y192" i="4" s="1"/>
  <c r="D194" i="4"/>
  <c r="C194" i="4"/>
  <c r="F194" i="4" s="1"/>
  <c r="E194" i="4"/>
  <c r="M192" i="4" l="1"/>
  <c r="I193" i="4"/>
  <c r="L193" i="4"/>
  <c r="Z193" i="4" s="1"/>
  <c r="N193" i="4"/>
  <c r="H194" i="4"/>
  <c r="I194" i="4" s="1"/>
  <c r="K193" i="4"/>
  <c r="Y193" i="4" s="1"/>
  <c r="C195" i="4"/>
  <c r="D195" i="4"/>
  <c r="E195" i="4"/>
  <c r="F195" i="4" l="1"/>
  <c r="M193" i="4"/>
  <c r="L194" i="4"/>
  <c r="Z194" i="4" s="1"/>
  <c r="H195" i="4"/>
  <c r="L195" i="4" s="1"/>
  <c r="Z195" i="4" s="1"/>
  <c r="J194" i="4"/>
  <c r="K194" i="4"/>
  <c r="Y194" i="4" s="1"/>
  <c r="M194" i="4"/>
  <c r="D196" i="4"/>
  <c r="C196" i="4"/>
  <c r="E196" i="4"/>
  <c r="F196" i="4" l="1"/>
  <c r="N194" i="4"/>
  <c r="H196" i="4"/>
  <c r="J196" i="4" s="1"/>
  <c r="J195" i="4"/>
  <c r="I195" i="4"/>
  <c r="K195" i="4"/>
  <c r="Y195" i="4" s="1"/>
  <c r="C197" i="4"/>
  <c r="E197" i="4"/>
  <c r="D197" i="4"/>
  <c r="F197" i="4" l="1"/>
  <c r="N195" i="4"/>
  <c r="N196" i="4"/>
  <c r="M195" i="4"/>
  <c r="L196" i="4"/>
  <c r="Z196" i="4" s="1"/>
  <c r="H197" i="4"/>
  <c r="J197" i="4" s="1"/>
  <c r="I196" i="4"/>
  <c r="K196" i="4"/>
  <c r="Y196" i="4" s="1"/>
  <c r="C198" i="4"/>
  <c r="D198" i="4"/>
  <c r="E198" i="4"/>
  <c r="F198" i="4" l="1"/>
  <c r="N197" i="4"/>
  <c r="M196" i="4"/>
  <c r="L197" i="4"/>
  <c r="Z197" i="4" s="1"/>
  <c r="H198" i="4"/>
  <c r="I198" i="4" s="1"/>
  <c r="I197" i="4"/>
  <c r="K197" i="4"/>
  <c r="Y197" i="4" s="1"/>
  <c r="E199" i="4"/>
  <c r="C199" i="4"/>
  <c r="D199" i="4"/>
  <c r="F199" i="4" l="1"/>
  <c r="M197" i="4"/>
  <c r="H199" i="4"/>
  <c r="J199" i="4" s="1"/>
  <c r="L198" i="4"/>
  <c r="Z198" i="4" s="1"/>
  <c r="J198" i="4"/>
  <c r="K198" i="4"/>
  <c r="Y198" i="4" s="1"/>
  <c r="M198" i="4"/>
  <c r="D200" i="4"/>
  <c r="E200" i="4"/>
  <c r="C200" i="4"/>
  <c r="F200" i="4" l="1"/>
  <c r="N199" i="4"/>
  <c r="N198" i="4"/>
  <c r="L199" i="4"/>
  <c r="Z199" i="4" s="1"/>
  <c r="H200" i="4"/>
  <c r="J200" i="4" s="1"/>
  <c r="I199" i="4"/>
  <c r="K199" i="4"/>
  <c r="Y199" i="4" s="1"/>
  <c r="C201" i="4"/>
  <c r="F201" i="4" s="1"/>
  <c r="E201" i="4"/>
  <c r="D201" i="4"/>
  <c r="N200" i="4" l="1"/>
  <c r="M199" i="4"/>
  <c r="L200" i="4"/>
  <c r="Z200" i="4" s="1"/>
  <c r="H201" i="4"/>
  <c r="J201" i="4" s="1"/>
  <c r="I200" i="4"/>
  <c r="K200" i="4"/>
  <c r="Y200" i="4" s="1"/>
  <c r="D202" i="4"/>
  <c r="C202" i="4"/>
  <c r="F202" i="4" s="1"/>
  <c r="E202" i="4"/>
  <c r="N201" i="4" l="1"/>
  <c r="M200" i="4"/>
  <c r="L201" i="4"/>
  <c r="Z201" i="4" s="1"/>
  <c r="H202" i="4"/>
  <c r="J202" i="4" s="1"/>
  <c r="I201" i="4"/>
  <c r="K201" i="4"/>
  <c r="Y201" i="4" s="1"/>
  <c r="C203" i="4"/>
  <c r="D203" i="4"/>
  <c r="E203" i="4"/>
  <c r="F203" i="4" l="1"/>
  <c r="N202" i="4"/>
  <c r="M201" i="4"/>
  <c r="L202" i="4"/>
  <c r="Z202" i="4" s="1"/>
  <c r="H203" i="4"/>
  <c r="J203" i="4" s="1"/>
  <c r="I202" i="4"/>
  <c r="K202" i="4"/>
  <c r="Y202" i="4" s="1"/>
  <c r="D204" i="4"/>
  <c r="C204" i="4"/>
  <c r="E204" i="4"/>
  <c r="F204" i="4" l="1"/>
  <c r="M202" i="4"/>
  <c r="I203" i="4"/>
  <c r="N203" i="4"/>
  <c r="L203" i="4"/>
  <c r="Z203" i="4" s="1"/>
  <c r="H204" i="4"/>
  <c r="I204" i="4" s="1"/>
  <c r="K203" i="4"/>
  <c r="Y203" i="4" s="1"/>
  <c r="C205" i="4"/>
  <c r="F205" i="4" s="1"/>
  <c r="E205" i="4"/>
  <c r="D205" i="4"/>
  <c r="M203" i="4" l="1"/>
  <c r="L204" i="4"/>
  <c r="Z204" i="4" s="1"/>
  <c r="J204" i="4"/>
  <c r="H205" i="4"/>
  <c r="I205" i="4" s="1"/>
  <c r="K204" i="4"/>
  <c r="Y204" i="4" s="1"/>
  <c r="M204" i="4"/>
  <c r="C206" i="4"/>
  <c r="D206" i="4"/>
  <c r="E206" i="4"/>
  <c r="F206" i="4" l="1"/>
  <c r="N204" i="4"/>
  <c r="J205" i="4"/>
  <c r="L205" i="4"/>
  <c r="Z205" i="4" s="1"/>
  <c r="H206" i="4"/>
  <c r="K205" i="4"/>
  <c r="Y205" i="4" s="1"/>
  <c r="M205" i="4"/>
  <c r="E207" i="4"/>
  <c r="C207" i="4"/>
  <c r="D207" i="4"/>
  <c r="F207" i="4" l="1"/>
  <c r="N205" i="4"/>
  <c r="H207" i="4"/>
  <c r="J207" i="4" s="1"/>
  <c r="J206" i="4"/>
  <c r="L206" i="4"/>
  <c r="Z206" i="4" s="1"/>
  <c r="I206" i="4"/>
  <c r="K206" i="4"/>
  <c r="Y206" i="4" s="1"/>
  <c r="D208" i="4"/>
  <c r="E208" i="4"/>
  <c r="C208" i="4"/>
  <c r="F208" i="4" l="1"/>
  <c r="N207" i="4"/>
  <c r="N206" i="4"/>
  <c r="M206" i="4"/>
  <c r="L207" i="4"/>
  <c r="Z207" i="4" s="1"/>
  <c r="I207" i="4"/>
  <c r="H208" i="4"/>
  <c r="I208" i="4" s="1"/>
  <c r="K207" i="4"/>
  <c r="Y207" i="4" s="1"/>
  <c r="C209" i="4"/>
  <c r="E209" i="4"/>
  <c r="D209" i="4"/>
  <c r="F209" i="4" l="1"/>
  <c r="M207" i="4"/>
  <c r="L208" i="4"/>
  <c r="Z208" i="4" s="1"/>
  <c r="H209" i="4"/>
  <c r="J208" i="4"/>
  <c r="K208" i="4"/>
  <c r="Y208" i="4" s="1"/>
  <c r="M208" i="4"/>
  <c r="D210" i="4"/>
  <c r="C210" i="4"/>
  <c r="E210" i="4"/>
  <c r="F210" i="4" l="1"/>
  <c r="N208" i="4"/>
  <c r="J209" i="4"/>
  <c r="L209" i="4"/>
  <c r="Z209" i="4" s="1"/>
  <c r="H210" i="4"/>
  <c r="J210" i="4" s="1"/>
  <c r="I209" i="4"/>
  <c r="K209" i="4"/>
  <c r="Y209" i="4" s="1"/>
  <c r="C211" i="4"/>
  <c r="D211" i="4"/>
  <c r="E211" i="4"/>
  <c r="F211" i="4" l="1"/>
  <c r="N209" i="4"/>
  <c r="M209" i="4"/>
  <c r="L210" i="4"/>
  <c r="Z210" i="4" s="1"/>
  <c r="I210" i="4"/>
  <c r="N210" i="4"/>
  <c r="H211" i="4"/>
  <c r="I211" i="4" s="1"/>
  <c r="K210" i="4"/>
  <c r="Y210" i="4" s="1"/>
  <c r="D212" i="4"/>
  <c r="C212" i="4"/>
  <c r="E212" i="4"/>
  <c r="F212" i="4" l="1"/>
  <c r="M210" i="4"/>
  <c r="J211" i="4"/>
  <c r="L211" i="4"/>
  <c r="Z211" i="4" s="1"/>
  <c r="H212" i="4"/>
  <c r="K211" i="4"/>
  <c r="Y211" i="4" s="1"/>
  <c r="M211" i="4"/>
  <c r="C213" i="4"/>
  <c r="F213" i="4" s="1"/>
  <c r="E213" i="4"/>
  <c r="D213" i="4"/>
  <c r="N211" i="4" l="1"/>
  <c r="J212" i="4"/>
  <c r="L212" i="4"/>
  <c r="Z212" i="4" s="1"/>
  <c r="I212" i="4"/>
  <c r="H213" i="4"/>
  <c r="L213" i="4" s="1"/>
  <c r="Z213" i="4" s="1"/>
  <c r="K212" i="4"/>
  <c r="Y212" i="4" s="1"/>
  <c r="C214" i="4"/>
  <c r="D214" i="4"/>
  <c r="E214" i="4"/>
  <c r="F214" i="4" l="1"/>
  <c r="N212" i="4"/>
  <c r="M212" i="4"/>
  <c r="H214" i="4"/>
  <c r="J214" i="4" s="1"/>
  <c r="J213" i="4"/>
  <c r="I213" i="4"/>
  <c r="K213" i="4"/>
  <c r="Y213" i="4" s="1"/>
  <c r="E215" i="4"/>
  <c r="C215" i="4"/>
  <c r="D215" i="4"/>
  <c r="F215" i="4" l="1"/>
  <c r="N213" i="4"/>
  <c r="N214" i="4"/>
  <c r="M213" i="4"/>
  <c r="L214" i="4"/>
  <c r="Z214" i="4" s="1"/>
  <c r="H215" i="4"/>
  <c r="J215" i="4" s="1"/>
  <c r="I214" i="4"/>
  <c r="K214" i="4"/>
  <c r="Y214" i="4" s="1"/>
  <c r="D216" i="4"/>
  <c r="E216" i="4"/>
  <c r="C216" i="4"/>
  <c r="F216" i="4" s="1"/>
  <c r="N215" i="4" l="1"/>
  <c r="M214" i="4"/>
  <c r="I215" i="4"/>
  <c r="L215" i="4"/>
  <c r="Z215" i="4" s="1"/>
  <c r="H216" i="4"/>
  <c r="I216" i="4" s="1"/>
  <c r="K215" i="4"/>
  <c r="Y215" i="4" s="1"/>
  <c r="C217" i="4"/>
  <c r="E217" i="4"/>
  <c r="D217" i="4"/>
  <c r="F217" i="4" l="1"/>
  <c r="M215" i="4"/>
  <c r="J216" i="4"/>
  <c r="L216" i="4"/>
  <c r="Z216" i="4" s="1"/>
  <c r="H217" i="4"/>
  <c r="I217" i="4" s="1"/>
  <c r="K216" i="4"/>
  <c r="Y216" i="4" s="1"/>
  <c r="M216" i="4"/>
  <c r="D218" i="4"/>
  <c r="C218" i="4"/>
  <c r="E218" i="4"/>
  <c r="F218" i="4" l="1"/>
  <c r="N216" i="4"/>
  <c r="H218" i="4"/>
  <c r="J218" i="4" s="1"/>
  <c r="J217" i="4"/>
  <c r="L217" i="4"/>
  <c r="Z217" i="4" s="1"/>
  <c r="K217" i="4"/>
  <c r="Y217" i="4" s="1"/>
  <c r="M217" i="4"/>
  <c r="C219" i="4"/>
  <c r="F219" i="4" s="1"/>
  <c r="D219" i="4"/>
  <c r="E219" i="4"/>
  <c r="N217" i="4" l="1"/>
  <c r="H219" i="4"/>
  <c r="J219" i="4" s="1"/>
  <c r="I218" i="4"/>
  <c r="N218" i="4"/>
  <c r="L218" i="4"/>
  <c r="Z218" i="4" s="1"/>
  <c r="K218" i="4"/>
  <c r="Y218" i="4" s="1"/>
  <c r="D220" i="4"/>
  <c r="C220" i="4"/>
  <c r="F220" i="4" s="1"/>
  <c r="E220" i="4"/>
  <c r="N219" i="4" l="1"/>
  <c r="M218" i="4"/>
  <c r="L219" i="4"/>
  <c r="Z219" i="4" s="1"/>
  <c r="H220" i="4"/>
  <c r="J220" i="4" s="1"/>
  <c r="I219" i="4"/>
  <c r="K219" i="4"/>
  <c r="Y219" i="4" s="1"/>
  <c r="C221" i="4"/>
  <c r="E221" i="4"/>
  <c r="D221" i="4"/>
  <c r="F221" i="4" l="1"/>
  <c r="N220" i="4"/>
  <c r="M219" i="4"/>
  <c r="L220" i="4"/>
  <c r="Z220" i="4" s="1"/>
  <c r="H221" i="4"/>
  <c r="I221" i="4" s="1"/>
  <c r="I220" i="4"/>
  <c r="K220" i="4"/>
  <c r="Y220" i="4" s="1"/>
  <c r="C222" i="4"/>
  <c r="F222" i="4" s="1"/>
  <c r="D222" i="4"/>
  <c r="E222" i="4"/>
  <c r="M220" i="4" l="1"/>
  <c r="L221" i="4"/>
  <c r="Z221" i="4" s="1"/>
  <c r="J221" i="4"/>
  <c r="H222" i="4"/>
  <c r="K221" i="4"/>
  <c r="Y221" i="4" s="1"/>
  <c r="M221" i="4"/>
  <c r="E223" i="4"/>
  <c r="C223" i="4"/>
  <c r="F223" i="4" s="1"/>
  <c r="D223" i="4"/>
  <c r="N221" i="4" l="1"/>
  <c r="J222" i="4"/>
  <c r="L222" i="4"/>
  <c r="Z222" i="4" s="1"/>
  <c r="I222" i="4"/>
  <c r="H223" i="4"/>
  <c r="I223" i="4" s="1"/>
  <c r="K222" i="4"/>
  <c r="Y222" i="4" s="1"/>
  <c r="D224" i="4"/>
  <c r="E224" i="4"/>
  <c r="C224" i="4"/>
  <c r="F224" i="4" l="1"/>
  <c r="N222" i="4"/>
  <c r="M222" i="4"/>
  <c r="L223" i="4"/>
  <c r="Z223" i="4" s="1"/>
  <c r="J223" i="4"/>
  <c r="H224" i="4"/>
  <c r="K223" i="4"/>
  <c r="Y223" i="4" s="1"/>
  <c r="M223" i="4"/>
  <c r="C225" i="4"/>
  <c r="E225" i="4"/>
  <c r="D225" i="4"/>
  <c r="F225" i="4" l="1"/>
  <c r="N223" i="4"/>
  <c r="L224" i="4"/>
  <c r="Z224" i="4" s="1"/>
  <c r="H225" i="4"/>
  <c r="J225" i="4" s="1"/>
  <c r="I224" i="4"/>
  <c r="J224" i="4"/>
  <c r="K224" i="4"/>
  <c r="Y224" i="4" s="1"/>
  <c r="D226" i="4"/>
  <c r="C226" i="4"/>
  <c r="E226" i="4"/>
  <c r="F226" i="4" l="1"/>
  <c r="N224" i="4"/>
  <c r="M224" i="4"/>
  <c r="N225" i="4"/>
  <c r="I225" i="4"/>
  <c r="L225" i="4"/>
  <c r="Z225" i="4" s="1"/>
  <c r="H226" i="4"/>
  <c r="L226" i="4" s="1"/>
  <c r="Z226" i="4" s="1"/>
  <c r="K225" i="4"/>
  <c r="Y225" i="4" s="1"/>
  <c r="C227" i="4"/>
  <c r="D227" i="4"/>
  <c r="E227" i="4"/>
  <c r="F227" i="4" l="1"/>
  <c r="M225" i="4"/>
  <c r="H227" i="4"/>
  <c r="J227" i="4" s="1"/>
  <c r="J226" i="4"/>
  <c r="I226" i="4"/>
  <c r="K226" i="4"/>
  <c r="Y226" i="4" s="1"/>
  <c r="D228" i="4"/>
  <c r="E228" i="4"/>
  <c r="C228" i="4"/>
  <c r="F228" i="4" l="1"/>
  <c r="N227" i="4"/>
  <c r="N226" i="4"/>
  <c r="M226" i="4"/>
  <c r="L227" i="4"/>
  <c r="Z227" i="4" s="1"/>
  <c r="I227" i="4"/>
  <c r="H228" i="4"/>
  <c r="J228" i="4" s="1"/>
  <c r="K227" i="4"/>
  <c r="Y227" i="4" s="1"/>
  <c r="C229" i="4"/>
  <c r="E229" i="4"/>
  <c r="D229" i="4"/>
  <c r="F229" i="4" l="1"/>
  <c r="N228" i="4"/>
  <c r="M227" i="4"/>
  <c r="I228" i="4"/>
  <c r="L228" i="4"/>
  <c r="Z228" i="4" s="1"/>
  <c r="H229" i="4"/>
  <c r="J229" i="4" s="1"/>
  <c r="K228" i="4"/>
  <c r="Y228" i="4" s="1"/>
  <c r="C230" i="4"/>
  <c r="D230" i="4"/>
  <c r="E230" i="4"/>
  <c r="F230" i="4" l="1"/>
  <c r="M228" i="4"/>
  <c r="I229" i="4"/>
  <c r="L229" i="4"/>
  <c r="Z229" i="4" s="1"/>
  <c r="H230" i="4"/>
  <c r="L230" i="4" s="1"/>
  <c r="Z230" i="4" s="1"/>
  <c r="N229" i="4"/>
  <c r="K229" i="4"/>
  <c r="Y229" i="4" s="1"/>
  <c r="E231" i="4"/>
  <c r="C231" i="4"/>
  <c r="D231" i="4"/>
  <c r="F231" i="4" l="1"/>
  <c r="M229" i="4"/>
  <c r="H231" i="4"/>
  <c r="L231" i="4" s="1"/>
  <c r="Z231" i="4" s="1"/>
  <c r="J230" i="4"/>
  <c r="I230" i="4"/>
  <c r="K230" i="4"/>
  <c r="Y230" i="4" s="1"/>
  <c r="D232" i="4"/>
  <c r="E232" i="4"/>
  <c r="C232" i="4"/>
  <c r="F232" i="4" l="1"/>
  <c r="N230" i="4"/>
  <c r="M230" i="4"/>
  <c r="H232" i="4"/>
  <c r="L232" i="4" s="1"/>
  <c r="Z232" i="4" s="1"/>
  <c r="J231" i="4"/>
  <c r="I231" i="4"/>
  <c r="K231" i="4"/>
  <c r="Y231" i="4" s="1"/>
  <c r="C233" i="4"/>
  <c r="F233" i="4" s="1"/>
  <c r="E233" i="4"/>
  <c r="D233" i="4"/>
  <c r="N231" i="4" l="1"/>
  <c r="M231" i="4"/>
  <c r="H233" i="4"/>
  <c r="J233" i="4" s="1"/>
  <c r="I232" i="4"/>
  <c r="J232" i="4"/>
  <c r="K232" i="4"/>
  <c r="Y232" i="4" s="1"/>
  <c r="D234" i="4"/>
  <c r="C234" i="4"/>
  <c r="F234" i="4" s="1"/>
  <c r="E234" i="4"/>
  <c r="N232" i="4" l="1"/>
  <c r="N233" i="4"/>
  <c r="M232" i="4"/>
  <c r="L233" i="4"/>
  <c r="Z233" i="4" s="1"/>
  <c r="I233" i="4"/>
  <c r="H234" i="4"/>
  <c r="I234" i="4" s="1"/>
  <c r="K233" i="4"/>
  <c r="Y233" i="4" s="1"/>
  <c r="C235" i="4"/>
  <c r="F235" i="4" s="1"/>
  <c r="D235" i="4"/>
  <c r="E235" i="4"/>
  <c r="M233" i="4" l="1"/>
  <c r="L234" i="4"/>
  <c r="Z234" i="4" s="1"/>
  <c r="H235" i="4"/>
  <c r="I235" i="4" s="1"/>
  <c r="J234" i="4"/>
  <c r="K234" i="4"/>
  <c r="Y234" i="4" s="1"/>
  <c r="M234" i="4"/>
  <c r="D236" i="4"/>
  <c r="C236" i="4"/>
  <c r="E236" i="4"/>
  <c r="F236" i="4" l="1"/>
  <c r="N234" i="4"/>
  <c r="L235" i="4"/>
  <c r="Z235" i="4" s="1"/>
  <c r="J235" i="4"/>
  <c r="H236" i="4"/>
  <c r="I236" i="4" s="1"/>
  <c r="K235" i="4"/>
  <c r="Y235" i="4" s="1"/>
  <c r="M235" i="4"/>
  <c r="C237" i="4"/>
  <c r="E237" i="4"/>
  <c r="D237" i="4"/>
  <c r="H237" i="4" l="1"/>
  <c r="F237" i="4"/>
  <c r="N235" i="4"/>
  <c r="L236" i="4"/>
  <c r="Z236" i="4" s="1"/>
  <c r="J236" i="4"/>
  <c r="K236" i="4"/>
  <c r="Y236" i="4" s="1"/>
  <c r="M236" i="4"/>
  <c r="J237" i="4"/>
  <c r="I237" i="4"/>
  <c r="C238" i="4"/>
  <c r="D238" i="4"/>
  <c r="E238" i="4"/>
  <c r="F238" i="4" l="1"/>
  <c r="N236" i="4"/>
  <c r="H238" i="4"/>
  <c r="J238" i="4" s="1"/>
  <c r="K237" i="4"/>
  <c r="Y237" i="4" s="1"/>
  <c r="M237" i="4"/>
  <c r="L237" i="4"/>
  <c r="Z237" i="4" s="1"/>
  <c r="N237" i="4"/>
  <c r="C239" i="4"/>
  <c r="F239" i="4" s="1"/>
  <c r="E239" i="4"/>
  <c r="D239" i="4"/>
  <c r="N238" i="4" l="1"/>
  <c r="L238" i="4"/>
  <c r="Z238" i="4" s="1"/>
  <c r="H239" i="4"/>
  <c r="J239" i="4" s="1"/>
  <c r="I238" i="4"/>
  <c r="K238" i="4"/>
  <c r="Y238" i="4" s="1"/>
  <c r="E240" i="4"/>
  <c r="D240" i="4"/>
  <c r="C240" i="4"/>
  <c r="F240" i="4" s="1"/>
  <c r="M238" i="4" l="1"/>
  <c r="I239" i="4"/>
  <c r="N239" i="4"/>
  <c r="L239" i="4"/>
  <c r="Z239" i="4" s="1"/>
  <c r="H240" i="4"/>
  <c r="L240" i="4" s="1"/>
  <c r="Z240" i="4" s="1"/>
  <c r="K239" i="4"/>
  <c r="Y239" i="4" s="1"/>
  <c r="C241" i="4"/>
  <c r="D241" i="4"/>
  <c r="E241" i="4"/>
  <c r="F241" i="4" l="1"/>
  <c r="M239" i="4"/>
  <c r="H241" i="4"/>
  <c r="J241" i="4" s="1"/>
  <c r="J240" i="4"/>
  <c r="I240" i="4"/>
  <c r="K240" i="4"/>
  <c r="Y240" i="4" s="1"/>
  <c r="C242" i="4"/>
  <c r="D242" i="4"/>
  <c r="E242" i="4"/>
  <c r="F242" i="4" l="1"/>
  <c r="N240" i="4"/>
  <c r="N241" i="4"/>
  <c r="M240" i="4"/>
  <c r="L241" i="4"/>
  <c r="Z241" i="4" s="1"/>
  <c r="H242" i="4"/>
  <c r="J242" i="4" s="1"/>
  <c r="I241" i="4"/>
  <c r="K241" i="4"/>
  <c r="Y241" i="4" s="1"/>
  <c r="D243" i="4"/>
  <c r="E243" i="4"/>
  <c r="C243" i="4"/>
  <c r="F243" i="4" l="1"/>
  <c r="N242" i="4"/>
  <c r="M241" i="4"/>
  <c r="L242" i="4"/>
  <c r="Z242" i="4" s="1"/>
  <c r="H243" i="4"/>
  <c r="J243" i="4" s="1"/>
  <c r="I242" i="4"/>
  <c r="K242" i="4"/>
  <c r="Y242" i="4" s="1"/>
  <c r="C244" i="4"/>
  <c r="D244" i="4"/>
  <c r="E244" i="4"/>
  <c r="F244" i="4" l="1"/>
  <c r="N243" i="4"/>
  <c r="M242" i="4"/>
  <c r="L243" i="4"/>
  <c r="Z243" i="4" s="1"/>
  <c r="H244" i="4"/>
  <c r="J244" i="4" s="1"/>
  <c r="I243" i="4"/>
  <c r="K243" i="4"/>
  <c r="Y243" i="4" s="1"/>
  <c r="E245" i="4"/>
  <c r="C245" i="4"/>
  <c r="D245" i="4"/>
  <c r="F245" i="4" l="1"/>
  <c r="M243" i="4"/>
  <c r="I244" i="4"/>
  <c r="N244" i="4"/>
  <c r="L244" i="4"/>
  <c r="Z244" i="4" s="1"/>
  <c r="H245" i="4"/>
  <c r="I245" i="4" s="1"/>
  <c r="K244" i="4"/>
  <c r="Y244" i="4" s="1"/>
  <c r="C246" i="4"/>
  <c r="F246" i="4" s="1"/>
  <c r="D246" i="4"/>
  <c r="E246" i="4"/>
  <c r="M244" i="4" l="1"/>
  <c r="L245" i="4"/>
  <c r="Z245" i="4" s="1"/>
  <c r="H246" i="4"/>
  <c r="L246" i="4" s="1"/>
  <c r="Z246" i="4" s="1"/>
  <c r="J245" i="4"/>
  <c r="K245" i="4"/>
  <c r="Y245" i="4" s="1"/>
  <c r="M245" i="4"/>
  <c r="C247" i="4"/>
  <c r="D247" i="4"/>
  <c r="E247" i="4"/>
  <c r="F247" i="4" l="1"/>
  <c r="N245" i="4"/>
  <c r="J246" i="4"/>
  <c r="I246" i="4"/>
  <c r="H247" i="4"/>
  <c r="K246" i="4"/>
  <c r="Y246" i="4" s="1"/>
  <c r="E248" i="4"/>
  <c r="C248" i="4"/>
  <c r="D248" i="4"/>
  <c r="F248" i="4" l="1"/>
  <c r="N246" i="4"/>
  <c r="M246" i="4"/>
  <c r="L247" i="4"/>
  <c r="Z247" i="4" s="1"/>
  <c r="H248" i="4"/>
  <c r="J248" i="4" s="1"/>
  <c r="J247" i="4"/>
  <c r="I247" i="4"/>
  <c r="K247" i="4"/>
  <c r="Y247" i="4" s="1"/>
  <c r="C249" i="4"/>
  <c r="D249" i="4"/>
  <c r="E249" i="4"/>
  <c r="F249" i="4" l="1"/>
  <c r="N247" i="4"/>
  <c r="N248" i="4"/>
  <c r="M247" i="4"/>
  <c r="L248" i="4"/>
  <c r="Z248" i="4" s="1"/>
  <c r="H249" i="4"/>
  <c r="J249" i="4" s="1"/>
  <c r="I248" i="4"/>
  <c r="K248" i="4"/>
  <c r="Y248" i="4" s="1"/>
  <c r="D250" i="4"/>
  <c r="C250" i="4"/>
  <c r="E250" i="4"/>
  <c r="F250" i="4" l="1"/>
  <c r="N249" i="4"/>
  <c r="M248" i="4"/>
  <c r="I249" i="4"/>
  <c r="L249" i="4"/>
  <c r="Z249" i="4" s="1"/>
  <c r="H250" i="4"/>
  <c r="J250" i="4" s="1"/>
  <c r="K249" i="4"/>
  <c r="Y249" i="4" s="1"/>
  <c r="D251" i="4"/>
  <c r="E251" i="4"/>
  <c r="C251" i="4"/>
  <c r="F251" i="4" l="1"/>
  <c r="N250" i="4"/>
  <c r="M249" i="4"/>
  <c r="I250" i="4"/>
  <c r="L250" i="4"/>
  <c r="Z250" i="4" s="1"/>
  <c r="H251" i="4"/>
  <c r="I251" i="4" s="1"/>
  <c r="K250" i="4"/>
  <c r="Y250" i="4" s="1"/>
  <c r="C252" i="4"/>
  <c r="F252" i="4" s="1"/>
  <c r="D252" i="4"/>
  <c r="E252" i="4"/>
  <c r="M250" i="4" l="1"/>
  <c r="L251" i="4"/>
  <c r="Z251" i="4" s="1"/>
  <c r="J251" i="4"/>
  <c r="H252" i="4"/>
  <c r="L252" i="4" s="1"/>
  <c r="Z252" i="4" s="1"/>
  <c r="K251" i="4"/>
  <c r="Y251" i="4" s="1"/>
  <c r="M251" i="4"/>
  <c r="C253" i="4"/>
  <c r="D253" i="4"/>
  <c r="E253" i="4"/>
  <c r="F253" i="4" l="1"/>
  <c r="N251" i="4"/>
  <c r="H253" i="4"/>
  <c r="J253" i="4" s="1"/>
  <c r="J252" i="4"/>
  <c r="I252" i="4"/>
  <c r="K252" i="4"/>
  <c r="Y252" i="4" s="1"/>
  <c r="C254" i="4"/>
  <c r="D254" i="4"/>
  <c r="E254" i="4"/>
  <c r="F254" i="4" l="1"/>
  <c r="N252" i="4"/>
  <c r="M252" i="4"/>
  <c r="I253" i="4"/>
  <c r="L253" i="4"/>
  <c r="Z253" i="4" s="1"/>
  <c r="H254" i="4"/>
  <c r="J254" i="4" s="1"/>
  <c r="N253" i="4"/>
  <c r="K253" i="4"/>
  <c r="Y253" i="4" s="1"/>
  <c r="C255" i="4"/>
  <c r="E255" i="4"/>
  <c r="D255" i="4"/>
  <c r="F255" i="4" l="1"/>
  <c r="N254" i="4"/>
  <c r="M253" i="4"/>
  <c r="L254" i="4"/>
  <c r="Z254" i="4" s="1"/>
  <c r="H255" i="4"/>
  <c r="J255" i="4" s="1"/>
  <c r="I254" i="4"/>
  <c r="K254" i="4"/>
  <c r="Y254" i="4" s="1"/>
  <c r="E256" i="4"/>
  <c r="D256" i="4"/>
  <c r="C256" i="4"/>
  <c r="F256" i="4" l="1"/>
  <c r="N255" i="4"/>
  <c r="M254" i="4"/>
  <c r="L255" i="4"/>
  <c r="Z255" i="4" s="1"/>
  <c r="H256" i="4"/>
  <c r="J256" i="4" s="1"/>
  <c r="I255" i="4"/>
  <c r="K255" i="4"/>
  <c r="Y255" i="4" s="1"/>
  <c r="C257" i="4"/>
  <c r="F257" i="4" s="1"/>
  <c r="D257" i="4"/>
  <c r="E257" i="4"/>
  <c r="N256" i="4" l="1"/>
  <c r="M255" i="4"/>
  <c r="I256" i="4"/>
  <c r="L256" i="4"/>
  <c r="Z256" i="4" s="1"/>
  <c r="H257" i="4"/>
  <c r="J257" i="4" s="1"/>
  <c r="K256" i="4"/>
  <c r="Y256" i="4" s="1"/>
  <c r="C258" i="4"/>
  <c r="D258" i="4"/>
  <c r="E258" i="4"/>
  <c r="F258" i="4" l="1"/>
  <c r="M256" i="4"/>
  <c r="N257" i="4"/>
  <c r="L257" i="4"/>
  <c r="Z257" i="4" s="1"/>
  <c r="I257" i="4"/>
  <c r="H258" i="4"/>
  <c r="K257" i="4"/>
  <c r="Y257" i="4" s="1"/>
  <c r="D259" i="4"/>
  <c r="E259" i="4"/>
  <c r="C259" i="4"/>
  <c r="F259" i="4" l="1"/>
  <c r="M257" i="4"/>
  <c r="J258" i="4"/>
  <c r="H259" i="4"/>
  <c r="L259" i="4" s="1"/>
  <c r="Z259" i="4" s="1"/>
  <c r="L258" i="4"/>
  <c r="Z258" i="4" s="1"/>
  <c r="I258" i="4"/>
  <c r="K258" i="4"/>
  <c r="Y258" i="4" s="1"/>
  <c r="C260" i="4"/>
  <c r="F260" i="4" s="1"/>
  <c r="D260" i="4"/>
  <c r="E260" i="4"/>
  <c r="N258" i="4" l="1"/>
  <c r="M258" i="4"/>
  <c r="I259" i="4"/>
  <c r="H260" i="4"/>
  <c r="J260" i="4" s="1"/>
  <c r="J259" i="4"/>
  <c r="K259" i="4"/>
  <c r="Y259" i="4" s="1"/>
  <c r="E261" i="4"/>
  <c r="C261" i="4"/>
  <c r="F261" i="4" s="1"/>
  <c r="D261" i="4"/>
  <c r="N259" i="4" l="1"/>
  <c r="M259" i="4"/>
  <c r="I260" i="4"/>
  <c r="L260" i="4"/>
  <c r="Z260" i="4" s="1"/>
  <c r="H261" i="4"/>
  <c r="J261" i="4" s="1"/>
  <c r="N260" i="4"/>
  <c r="K260" i="4"/>
  <c r="Y260" i="4" s="1"/>
  <c r="C262" i="4"/>
  <c r="F262" i="4" s="1"/>
  <c r="D262" i="4"/>
  <c r="E262" i="4"/>
  <c r="M260" i="4" l="1"/>
  <c r="I261" i="4"/>
  <c r="L261" i="4"/>
  <c r="Z261" i="4" s="1"/>
  <c r="N261" i="4"/>
  <c r="H262" i="4"/>
  <c r="I262" i="4" s="1"/>
  <c r="K261" i="4"/>
  <c r="Y261" i="4" s="1"/>
  <c r="C263" i="4"/>
  <c r="D263" i="4"/>
  <c r="E263" i="4"/>
  <c r="F263" i="4" l="1"/>
  <c r="M261" i="4"/>
  <c r="L262" i="4"/>
  <c r="Z262" i="4" s="1"/>
  <c r="H263" i="4"/>
  <c r="J263" i="4" s="1"/>
  <c r="J262" i="4"/>
  <c r="K262" i="4"/>
  <c r="Y262" i="4" s="1"/>
  <c r="M262" i="4"/>
  <c r="E264" i="4"/>
  <c r="C264" i="4"/>
  <c r="D264" i="4"/>
  <c r="F264" i="4" l="1"/>
  <c r="N262" i="4"/>
  <c r="N263" i="4"/>
  <c r="L263" i="4"/>
  <c r="Z263" i="4" s="1"/>
  <c r="I263" i="4"/>
  <c r="H264" i="4"/>
  <c r="J264" i="4" s="1"/>
  <c r="K263" i="4"/>
  <c r="Y263" i="4" s="1"/>
  <c r="C265" i="4"/>
  <c r="F265" i="4" s="1"/>
  <c r="D265" i="4"/>
  <c r="E265" i="4"/>
  <c r="N264" i="4" l="1"/>
  <c r="M263" i="4"/>
  <c r="L264" i="4"/>
  <c r="Z264" i="4" s="1"/>
  <c r="I264" i="4"/>
  <c r="H265" i="4"/>
  <c r="J265" i="4" s="1"/>
  <c r="K264" i="4"/>
  <c r="Y264" i="4" s="1"/>
  <c r="D266" i="4"/>
  <c r="C266" i="4"/>
  <c r="E266" i="4"/>
  <c r="H266" i="4" l="1"/>
  <c r="F266" i="4"/>
  <c r="M264" i="4"/>
  <c r="I265" i="4"/>
  <c r="N265" i="4"/>
  <c r="L265" i="4"/>
  <c r="Z265" i="4" s="1"/>
  <c r="K265" i="4"/>
  <c r="Y265" i="4" s="1"/>
  <c r="J266" i="4"/>
  <c r="I266" i="4"/>
  <c r="D267" i="4"/>
  <c r="E267" i="4"/>
  <c r="C267" i="4"/>
  <c r="F267" i="4" s="1"/>
  <c r="M265" i="4" l="1"/>
  <c r="H267" i="4"/>
  <c r="J267" i="4" s="1"/>
  <c r="L266" i="4"/>
  <c r="Z266" i="4" s="1"/>
  <c r="N266" i="4"/>
  <c r="K266" i="4"/>
  <c r="Y266" i="4" s="1"/>
  <c r="M266" i="4"/>
  <c r="C268" i="4"/>
  <c r="D268" i="4"/>
  <c r="E268" i="4"/>
  <c r="H268" i="4" l="1"/>
  <c r="F268" i="4"/>
  <c r="N267" i="4"/>
  <c r="I267" i="4"/>
  <c r="L267" i="4"/>
  <c r="Z267" i="4" s="1"/>
  <c r="K267" i="4"/>
  <c r="Y267" i="4" s="1"/>
  <c r="J268" i="4"/>
  <c r="I268" i="4"/>
  <c r="C269" i="4"/>
  <c r="D269" i="4"/>
  <c r="E269" i="4"/>
  <c r="F269" i="4" l="1"/>
  <c r="M267" i="4"/>
  <c r="H269" i="4"/>
  <c r="J269" i="4" s="1"/>
  <c r="K268" i="4"/>
  <c r="Y268" i="4" s="1"/>
  <c r="M268" i="4"/>
  <c r="L268" i="4"/>
  <c r="Z268" i="4" s="1"/>
  <c r="N268" i="4"/>
  <c r="C270" i="4"/>
  <c r="F270" i="4" s="1"/>
  <c r="D270" i="4"/>
  <c r="E270" i="4"/>
  <c r="N269" i="4" l="1"/>
  <c r="L269" i="4"/>
  <c r="Z269" i="4" s="1"/>
  <c r="I269" i="4"/>
  <c r="H270" i="4"/>
  <c r="I270" i="4" s="1"/>
  <c r="K269" i="4"/>
  <c r="Y269" i="4" s="1"/>
  <c r="C271" i="4"/>
  <c r="E271" i="4"/>
  <c r="D271" i="4"/>
  <c r="F271" i="4" l="1"/>
  <c r="M269" i="4"/>
  <c r="L270" i="4"/>
  <c r="Z270" i="4" s="1"/>
  <c r="J270" i="4"/>
  <c r="H271" i="4"/>
  <c r="J271" i="4" s="1"/>
  <c r="K270" i="4"/>
  <c r="Y270" i="4" s="1"/>
  <c r="M270" i="4"/>
  <c r="E272" i="4"/>
  <c r="D272" i="4"/>
  <c r="C272" i="4"/>
  <c r="F272" i="4" l="1"/>
  <c r="N270" i="4"/>
  <c r="N271" i="4"/>
  <c r="L271" i="4"/>
  <c r="Z271" i="4" s="1"/>
  <c r="I271" i="4"/>
  <c r="H272" i="4"/>
  <c r="I272" i="4" s="1"/>
  <c r="K271" i="4"/>
  <c r="Y271" i="4" s="1"/>
  <c r="C273" i="4"/>
  <c r="F273" i="4" s="1"/>
  <c r="D273" i="4"/>
  <c r="E273" i="4"/>
  <c r="M271" i="4" l="1"/>
  <c r="J272" i="4"/>
  <c r="L272" i="4"/>
  <c r="Z272" i="4" s="1"/>
  <c r="H273" i="4"/>
  <c r="I273" i="4" s="1"/>
  <c r="K272" i="4"/>
  <c r="Y272" i="4" s="1"/>
  <c r="M272" i="4"/>
  <c r="C274" i="4"/>
  <c r="D274" i="4"/>
  <c r="E274" i="4"/>
  <c r="H274" i="4" l="1"/>
  <c r="F274" i="4"/>
  <c r="N272" i="4"/>
  <c r="L273" i="4"/>
  <c r="Z273" i="4" s="1"/>
  <c r="J273" i="4"/>
  <c r="K273" i="4"/>
  <c r="Y273" i="4" s="1"/>
  <c r="M273" i="4"/>
  <c r="J274" i="4"/>
  <c r="I274" i="4"/>
  <c r="D275" i="4"/>
  <c r="E275" i="4"/>
  <c r="C275" i="4"/>
  <c r="F275" i="4" s="1"/>
  <c r="N273" i="4" l="1"/>
  <c r="H275" i="4"/>
  <c r="J275" i="4" s="1"/>
  <c r="K274" i="4"/>
  <c r="Y274" i="4" s="1"/>
  <c r="M274" i="4"/>
  <c r="L274" i="4"/>
  <c r="Z274" i="4" s="1"/>
  <c r="N274" i="4"/>
  <c r="C276" i="4"/>
  <c r="D276" i="4"/>
  <c r="E276" i="4"/>
  <c r="F276" i="4" l="1"/>
  <c r="N275" i="4"/>
  <c r="L275" i="4"/>
  <c r="Z275" i="4" s="1"/>
  <c r="H276" i="4"/>
  <c r="J276" i="4" s="1"/>
  <c r="I275" i="4"/>
  <c r="K275" i="4"/>
  <c r="Y275" i="4" s="1"/>
  <c r="E277" i="4"/>
  <c r="C277" i="4"/>
  <c r="D277" i="4"/>
  <c r="H277" i="4" l="1"/>
  <c r="F277" i="4"/>
  <c r="N276" i="4"/>
  <c r="M275" i="4"/>
  <c r="I276" i="4"/>
  <c r="L276" i="4"/>
  <c r="Z276" i="4" s="1"/>
  <c r="K276" i="4"/>
  <c r="Y276" i="4" s="1"/>
  <c r="J277" i="4"/>
  <c r="I277" i="4"/>
  <c r="C278" i="4"/>
  <c r="D278" i="4"/>
  <c r="E278" i="4"/>
  <c r="F278" i="4" l="1"/>
  <c r="M276" i="4"/>
  <c r="H278" i="4"/>
  <c r="J278" i="4" s="1"/>
  <c r="K277" i="4"/>
  <c r="Y277" i="4" s="1"/>
  <c r="M277" i="4"/>
  <c r="L277" i="4"/>
  <c r="Z277" i="4" s="1"/>
  <c r="N277" i="4"/>
  <c r="C279" i="4"/>
  <c r="F279" i="4" s="1"/>
  <c r="D279" i="4"/>
  <c r="E279" i="4"/>
  <c r="N278" i="4" l="1"/>
  <c r="I278" i="4"/>
  <c r="L278" i="4"/>
  <c r="Z278" i="4" s="1"/>
  <c r="H279" i="4"/>
  <c r="J279" i="4" s="1"/>
  <c r="K278" i="4"/>
  <c r="Y278" i="4" s="1"/>
  <c r="E280" i="4"/>
  <c r="C280" i="4"/>
  <c r="D280" i="4"/>
  <c r="F280" i="4" l="1"/>
  <c r="N279" i="4"/>
  <c r="M278" i="4"/>
  <c r="I279" i="4"/>
  <c r="L279" i="4"/>
  <c r="Z279" i="4" s="1"/>
  <c r="H280" i="4"/>
  <c r="J280" i="4" s="1"/>
  <c r="K279" i="4"/>
  <c r="Y279" i="4" s="1"/>
  <c r="C281" i="4"/>
  <c r="D281" i="4"/>
  <c r="E281" i="4"/>
  <c r="H281" i="4" l="1"/>
  <c r="F281" i="4"/>
  <c r="N280" i="4"/>
  <c r="M279" i="4"/>
  <c r="I280" i="4"/>
  <c r="L280" i="4"/>
  <c r="Z280" i="4" s="1"/>
  <c r="K280" i="4"/>
  <c r="Y280" i="4" s="1"/>
  <c r="J281" i="4"/>
  <c r="I281" i="4"/>
  <c r="D282" i="4"/>
  <c r="C282" i="4"/>
  <c r="E282" i="4"/>
  <c r="F282" i="4" l="1"/>
  <c r="M280" i="4"/>
  <c r="H282" i="4"/>
  <c r="J282" i="4" s="1"/>
  <c r="L281" i="4"/>
  <c r="Z281" i="4" s="1"/>
  <c r="N281" i="4"/>
  <c r="K281" i="4"/>
  <c r="Y281" i="4" s="1"/>
  <c r="M281" i="4"/>
  <c r="D283" i="4"/>
  <c r="E283" i="4"/>
  <c r="C283" i="4"/>
  <c r="F283" i="4" l="1"/>
  <c r="N282" i="4"/>
  <c r="H283" i="4"/>
  <c r="J283" i="4" s="1"/>
  <c r="L282" i="4"/>
  <c r="Z282" i="4" s="1"/>
  <c r="I282" i="4"/>
  <c r="K282" i="4"/>
  <c r="Y282" i="4" s="1"/>
  <c r="C284" i="4"/>
  <c r="D284" i="4"/>
  <c r="E284" i="4"/>
  <c r="H284" i="4" l="1"/>
  <c r="F284" i="4"/>
  <c r="N283" i="4"/>
  <c r="M282" i="4"/>
  <c r="L283" i="4"/>
  <c r="Z283" i="4" s="1"/>
  <c r="I283" i="4"/>
  <c r="K283" i="4"/>
  <c r="Y283" i="4" s="1"/>
  <c r="J284" i="4"/>
  <c r="I284" i="4"/>
  <c r="C285" i="4"/>
  <c r="D285" i="4"/>
  <c r="E285" i="4"/>
  <c r="F285" i="4" l="1"/>
  <c r="M283" i="4"/>
  <c r="H285" i="4"/>
  <c r="J285" i="4" s="1"/>
  <c r="K284" i="4"/>
  <c r="Y284" i="4" s="1"/>
  <c r="M284" i="4"/>
  <c r="L284" i="4"/>
  <c r="Z284" i="4" s="1"/>
  <c r="N284" i="4"/>
  <c r="C286" i="4"/>
  <c r="F286" i="4" s="1"/>
  <c r="D286" i="4"/>
  <c r="E286" i="4"/>
  <c r="N285" i="4" l="1"/>
  <c r="L285" i="4"/>
  <c r="Z285" i="4" s="1"/>
  <c r="H286" i="4"/>
  <c r="I286" i="4" s="1"/>
  <c r="I285" i="4"/>
  <c r="K285" i="4"/>
  <c r="Y285" i="4" s="1"/>
  <c r="C287" i="4"/>
  <c r="E287" i="4"/>
  <c r="D287" i="4"/>
  <c r="F287" i="4" l="1"/>
  <c r="M285" i="4"/>
  <c r="L286" i="4"/>
  <c r="Z286" i="4" s="1"/>
  <c r="H287" i="4"/>
  <c r="J287" i="4" s="1"/>
  <c r="J286" i="4"/>
  <c r="K286" i="4"/>
  <c r="Y286" i="4" s="1"/>
  <c r="M286" i="4"/>
  <c r="E288" i="4"/>
  <c r="D288" i="4"/>
  <c r="C288" i="4"/>
  <c r="F288" i="4" l="1"/>
  <c r="N286" i="4"/>
  <c r="N287" i="4"/>
  <c r="L287" i="4"/>
  <c r="Z287" i="4" s="1"/>
  <c r="H288" i="4"/>
  <c r="J288" i="4" s="1"/>
  <c r="I287" i="4"/>
  <c r="K287" i="4"/>
  <c r="Y287" i="4" s="1"/>
  <c r="C289" i="4"/>
  <c r="D289" i="4"/>
  <c r="E289" i="4"/>
  <c r="H289" i="4" l="1"/>
  <c r="F289" i="4"/>
  <c r="N288" i="4"/>
  <c r="M287" i="4"/>
  <c r="L288" i="4"/>
  <c r="Z288" i="4" s="1"/>
  <c r="I288" i="4"/>
  <c r="K288" i="4"/>
  <c r="Y288" i="4" s="1"/>
  <c r="J289" i="4"/>
  <c r="I289" i="4"/>
  <c r="C290" i="4"/>
  <c r="D290" i="4"/>
  <c r="E290" i="4"/>
  <c r="H290" i="4" l="1"/>
  <c r="F290" i="4"/>
  <c r="M288" i="4"/>
  <c r="K289" i="4"/>
  <c r="Y289" i="4" s="1"/>
  <c r="M289" i="4"/>
  <c r="L289" i="4"/>
  <c r="Z289" i="4" s="1"/>
  <c r="N289" i="4"/>
  <c r="J290" i="4"/>
  <c r="I290" i="4"/>
  <c r="D291" i="4"/>
  <c r="E291" i="4"/>
  <c r="C291" i="4"/>
  <c r="F291" i="4" s="1"/>
  <c r="H291" i="4" l="1"/>
  <c r="J291" i="4" s="1"/>
  <c r="K290" i="4"/>
  <c r="Y290" i="4" s="1"/>
  <c r="M290" i="4"/>
  <c r="L290" i="4"/>
  <c r="Z290" i="4" s="1"/>
  <c r="N290" i="4"/>
  <c r="C292" i="4"/>
  <c r="D292" i="4"/>
  <c r="E292" i="4"/>
  <c r="H292" i="4" l="1"/>
  <c r="F292" i="4"/>
  <c r="N291" i="4"/>
  <c r="L291" i="4"/>
  <c r="Z291" i="4" s="1"/>
  <c r="I291" i="4"/>
  <c r="K291" i="4"/>
  <c r="Y291" i="4" s="1"/>
  <c r="J292" i="4"/>
  <c r="I292" i="4"/>
  <c r="E293" i="4"/>
  <c r="C293" i="4"/>
  <c r="D293" i="4"/>
  <c r="H293" i="4" l="1"/>
  <c r="F293" i="4"/>
  <c r="M291" i="4"/>
  <c r="K292" i="4"/>
  <c r="Y292" i="4" s="1"/>
  <c r="M292" i="4"/>
  <c r="L292" i="4"/>
  <c r="Z292" i="4" s="1"/>
  <c r="N292" i="4"/>
  <c r="J293" i="4"/>
  <c r="I293" i="4"/>
  <c r="C294" i="4"/>
  <c r="D294" i="4"/>
  <c r="E294" i="4"/>
  <c r="F294" i="4" l="1"/>
  <c r="H294" i="4"/>
  <c r="J294" i="4" s="1"/>
  <c r="L293" i="4"/>
  <c r="Z293" i="4" s="1"/>
  <c r="N293" i="4"/>
  <c r="K293" i="4"/>
  <c r="Y293" i="4" s="1"/>
  <c r="M293" i="4"/>
  <c r="C295" i="4"/>
  <c r="D295" i="4"/>
  <c r="E295" i="4"/>
  <c r="H295" i="4" l="1"/>
  <c r="F295" i="4"/>
  <c r="N294" i="4"/>
  <c r="I294" i="4"/>
  <c r="L294" i="4"/>
  <c r="Z294" i="4" s="1"/>
  <c r="K294" i="4"/>
  <c r="Y294" i="4" s="1"/>
  <c r="J295" i="4"/>
  <c r="I295" i="4"/>
  <c r="E296" i="4"/>
  <c r="C296" i="4"/>
  <c r="D296" i="4"/>
  <c r="F296" i="4" l="1"/>
  <c r="M294" i="4"/>
  <c r="H296" i="4"/>
  <c r="J296" i="4" s="1"/>
  <c r="L295" i="4"/>
  <c r="Z295" i="4" s="1"/>
  <c r="N295" i="4"/>
  <c r="K295" i="4"/>
  <c r="Y295" i="4" s="1"/>
  <c r="M295" i="4"/>
  <c r="C297" i="4"/>
  <c r="F297" i="4" s="1"/>
  <c r="D297" i="4"/>
  <c r="E297" i="4"/>
  <c r="N296" i="4" l="1"/>
  <c r="L296" i="4"/>
  <c r="Z296" i="4" s="1"/>
  <c r="H297" i="4"/>
  <c r="J297" i="4" s="1"/>
  <c r="I296" i="4"/>
  <c r="K296" i="4"/>
  <c r="Y296" i="4" s="1"/>
  <c r="D298" i="4"/>
  <c r="C298" i="4"/>
  <c r="E298" i="4"/>
  <c r="F298" i="4" l="1"/>
  <c r="N297" i="4"/>
  <c r="M296" i="4"/>
  <c r="L297" i="4"/>
  <c r="Z297" i="4" s="1"/>
  <c r="H298" i="4"/>
  <c r="J298" i="4" s="1"/>
  <c r="I297" i="4"/>
  <c r="K297" i="4"/>
  <c r="Y297" i="4" s="1"/>
  <c r="D299" i="4"/>
  <c r="E299" i="4"/>
  <c r="C299" i="4"/>
  <c r="F299" i="4" l="1"/>
  <c r="N298" i="4"/>
  <c r="M297" i="4"/>
  <c r="L298" i="4"/>
  <c r="Z298" i="4" s="1"/>
  <c r="H299" i="4"/>
  <c r="J299" i="4" s="1"/>
  <c r="I298" i="4"/>
  <c r="K298" i="4"/>
  <c r="Y298" i="4" s="1"/>
  <c r="C300" i="4"/>
  <c r="F300" i="4" s="1"/>
  <c r="D300" i="4"/>
  <c r="E300" i="4"/>
  <c r="N299" i="4" l="1"/>
  <c r="M298" i="4"/>
  <c r="L299" i="4"/>
  <c r="Z299" i="4" s="1"/>
  <c r="H300" i="4"/>
  <c r="J300" i="4" s="1"/>
  <c r="I299" i="4"/>
  <c r="K299" i="4"/>
  <c r="Y299" i="4" s="1"/>
  <c r="C301" i="4"/>
  <c r="D301" i="4"/>
  <c r="E301" i="4"/>
  <c r="F301" i="4" l="1"/>
  <c r="N300" i="4"/>
  <c r="M299" i="4"/>
  <c r="L300" i="4"/>
  <c r="Z300" i="4" s="1"/>
  <c r="H301" i="4"/>
  <c r="J301" i="4" s="1"/>
  <c r="I300" i="4"/>
  <c r="K300" i="4"/>
  <c r="Y300" i="4" s="1"/>
  <c r="C302" i="4"/>
  <c r="D302" i="4"/>
  <c r="E302" i="4"/>
  <c r="H302" i="4" l="1"/>
  <c r="F302" i="4"/>
  <c r="N301" i="4"/>
  <c r="M300" i="4"/>
  <c r="L301" i="4"/>
  <c r="Z301" i="4" s="1"/>
  <c r="I301" i="4"/>
  <c r="K301" i="4"/>
  <c r="Y301" i="4" s="1"/>
  <c r="J302" i="4"/>
  <c r="I302" i="4"/>
  <c r="C303" i="4"/>
  <c r="E303" i="4"/>
  <c r="D303" i="4"/>
  <c r="H303" i="4" l="1"/>
  <c r="F303" i="4"/>
  <c r="M301" i="4"/>
  <c r="K302" i="4"/>
  <c r="Y302" i="4" s="1"/>
  <c r="M302" i="4"/>
  <c r="L302" i="4"/>
  <c r="Z302" i="4" s="1"/>
  <c r="N302" i="4"/>
  <c r="J303" i="4"/>
  <c r="I303" i="4"/>
  <c r="E304" i="4"/>
  <c r="D304" i="4"/>
  <c r="C304" i="4"/>
  <c r="F304" i="4" s="1"/>
  <c r="H304" i="4" l="1"/>
  <c r="J304" i="4" s="1"/>
  <c r="K303" i="4"/>
  <c r="Y303" i="4" s="1"/>
  <c r="M303" i="4"/>
  <c r="L303" i="4"/>
  <c r="Z303" i="4" s="1"/>
  <c r="N303" i="4"/>
  <c r="C305" i="4"/>
  <c r="D305" i="4"/>
  <c r="E305" i="4"/>
  <c r="F305" i="4" l="1"/>
  <c r="L304" i="4"/>
  <c r="Z304" i="4" s="1"/>
  <c r="H305" i="4"/>
  <c r="J305" i="4" s="1"/>
  <c r="I304" i="4"/>
  <c r="N304" i="4"/>
  <c r="K304" i="4"/>
  <c r="Y304" i="4" s="1"/>
  <c r="C306" i="4"/>
  <c r="D306" i="4"/>
  <c r="E306" i="4"/>
  <c r="H306" i="4" l="1"/>
  <c r="F306" i="4"/>
  <c r="N305" i="4"/>
  <c r="M304" i="4"/>
  <c r="I305" i="4"/>
  <c r="L305" i="4"/>
  <c r="Z305" i="4" s="1"/>
  <c r="K305" i="4"/>
  <c r="Y305" i="4" s="1"/>
  <c r="J306" i="4"/>
  <c r="I306" i="4"/>
  <c r="D307" i="4"/>
  <c r="E307" i="4"/>
  <c r="C307" i="4"/>
  <c r="F307" i="4" s="1"/>
  <c r="M305" i="4" l="1"/>
  <c r="H307" i="4"/>
  <c r="J307" i="4" s="1"/>
  <c r="K306" i="4"/>
  <c r="Y306" i="4" s="1"/>
  <c r="M306" i="4"/>
  <c r="L306" i="4"/>
  <c r="Z306" i="4" s="1"/>
  <c r="N306" i="4"/>
  <c r="L307" i="4"/>
  <c r="Z307" i="4" s="1"/>
  <c r="C308" i="4"/>
  <c r="F308" i="4" s="1"/>
  <c r="D308" i="4"/>
  <c r="E308" i="4"/>
  <c r="I307" i="4" l="1"/>
  <c r="M307" i="4" s="1"/>
  <c r="N307" i="4"/>
  <c r="H308" i="4"/>
  <c r="J308" i="4" s="1"/>
  <c r="K307" i="4"/>
  <c r="Y307" i="4" s="1"/>
  <c r="E309" i="4"/>
  <c r="C309" i="4"/>
  <c r="D309" i="4"/>
  <c r="F309" i="4" l="1"/>
  <c r="I308" i="4"/>
  <c r="M308" i="4" s="1"/>
  <c r="N308" i="4"/>
  <c r="L308" i="4"/>
  <c r="Z308" i="4" s="1"/>
  <c r="H309" i="4"/>
  <c r="J309" i="4" s="1"/>
  <c r="K308" i="4"/>
  <c r="Y308" i="4" s="1"/>
  <c r="C310" i="4"/>
  <c r="D310" i="4"/>
  <c r="E310" i="4"/>
  <c r="F310" i="4" l="1"/>
  <c r="N309" i="4"/>
  <c r="I309" i="4"/>
  <c r="L309" i="4"/>
  <c r="Z309" i="4" s="1"/>
  <c r="H310" i="4"/>
  <c r="J310" i="4" s="1"/>
  <c r="K309" i="4"/>
  <c r="Y309" i="4" s="1"/>
  <c r="C311" i="4"/>
  <c r="D311" i="4"/>
  <c r="E311" i="4"/>
  <c r="F311" i="4" l="1"/>
  <c r="N310" i="4"/>
  <c r="M309" i="4"/>
  <c r="I310" i="4"/>
  <c r="L310" i="4"/>
  <c r="Z310" i="4" s="1"/>
  <c r="H311" i="4"/>
  <c r="J311" i="4" s="1"/>
  <c r="K310" i="4"/>
  <c r="Y310" i="4" s="1"/>
  <c r="E312" i="4"/>
  <c r="C312" i="4"/>
  <c r="D312" i="4"/>
  <c r="H312" i="4" l="1"/>
  <c r="F312" i="4"/>
  <c r="N311" i="4"/>
  <c r="M310" i="4"/>
  <c r="I311" i="4"/>
  <c r="L311" i="4"/>
  <c r="Z311" i="4" s="1"/>
  <c r="K311" i="4"/>
  <c r="Y311" i="4" s="1"/>
  <c r="J312" i="4"/>
  <c r="I312" i="4"/>
  <c r="C313" i="4"/>
  <c r="D313" i="4"/>
  <c r="E313" i="4"/>
  <c r="H313" i="4" l="1"/>
  <c r="F313" i="4"/>
  <c r="M311" i="4"/>
  <c r="K312" i="4"/>
  <c r="Y312" i="4" s="1"/>
  <c r="M312" i="4"/>
  <c r="L312" i="4"/>
  <c r="Z312" i="4" s="1"/>
  <c r="N312" i="4"/>
  <c r="J313" i="4"/>
  <c r="I313" i="4"/>
  <c r="D314" i="4"/>
  <c r="C314" i="4"/>
  <c r="E314" i="4"/>
  <c r="F314" i="4" l="1"/>
  <c r="H314" i="4"/>
  <c r="J314" i="4" s="1"/>
  <c r="K313" i="4"/>
  <c r="Y313" i="4" s="1"/>
  <c r="M313" i="4"/>
  <c r="L313" i="4"/>
  <c r="Z313" i="4" s="1"/>
  <c r="N313" i="4"/>
  <c r="D315" i="4"/>
  <c r="E315" i="4"/>
  <c r="C315" i="4"/>
  <c r="F315" i="4" l="1"/>
  <c r="L314" i="4"/>
  <c r="Z314" i="4" s="1"/>
  <c r="N314" i="4"/>
  <c r="H315" i="4"/>
  <c r="J315" i="4" s="1"/>
  <c r="I314" i="4"/>
  <c r="K314" i="4"/>
  <c r="Y314" i="4" s="1"/>
  <c r="C316" i="4"/>
  <c r="D316" i="4"/>
  <c r="E316" i="4"/>
  <c r="H316" i="4" l="1"/>
  <c r="F316" i="4"/>
  <c r="N315" i="4"/>
  <c r="M314" i="4"/>
  <c r="L315" i="4"/>
  <c r="Z315" i="4" s="1"/>
  <c r="I315" i="4"/>
  <c r="K315" i="4"/>
  <c r="Y315" i="4" s="1"/>
  <c r="J316" i="4"/>
  <c r="I316" i="4"/>
  <c r="C317" i="4"/>
  <c r="D317" i="4"/>
  <c r="E317" i="4"/>
  <c r="H317" i="4" l="1"/>
  <c r="F317" i="4"/>
  <c r="M315" i="4"/>
  <c r="K316" i="4"/>
  <c r="Y316" i="4" s="1"/>
  <c r="M316" i="4"/>
  <c r="L316" i="4"/>
  <c r="Z316" i="4" s="1"/>
  <c r="N316" i="4"/>
  <c r="J317" i="4"/>
  <c r="I317" i="4"/>
  <c r="C318" i="4"/>
  <c r="D318" i="4"/>
  <c r="E318" i="4"/>
  <c r="H318" i="4" l="1"/>
  <c r="F318" i="4"/>
  <c r="L317" i="4"/>
  <c r="Z317" i="4" s="1"/>
  <c r="N317" i="4"/>
  <c r="K317" i="4"/>
  <c r="Y317" i="4" s="1"/>
  <c r="M317" i="4"/>
  <c r="J318" i="4"/>
  <c r="I318" i="4"/>
  <c r="C319" i="4"/>
  <c r="E319" i="4"/>
  <c r="D319" i="4"/>
  <c r="F319" i="4" l="1"/>
  <c r="H319" i="4"/>
  <c r="J319" i="4" s="1"/>
  <c r="L318" i="4"/>
  <c r="Z318" i="4" s="1"/>
  <c r="N318" i="4"/>
  <c r="K318" i="4"/>
  <c r="Y318" i="4" s="1"/>
  <c r="M318" i="4"/>
  <c r="E320" i="4"/>
  <c r="D320" i="4"/>
  <c r="C320" i="4"/>
  <c r="F320" i="4" l="1"/>
  <c r="N319" i="4"/>
  <c r="L319" i="4"/>
  <c r="Z319" i="4" s="1"/>
  <c r="H320" i="4"/>
  <c r="J320" i="4" s="1"/>
  <c r="I319" i="4"/>
  <c r="K319" i="4"/>
  <c r="Y319" i="4" s="1"/>
  <c r="C321" i="4"/>
  <c r="D321" i="4"/>
  <c r="E321" i="4"/>
  <c r="H321" i="4" l="1"/>
  <c r="F321" i="4"/>
  <c r="N320" i="4"/>
  <c r="M319" i="4"/>
  <c r="L320" i="4"/>
  <c r="Z320" i="4" s="1"/>
  <c r="I320" i="4"/>
  <c r="K320" i="4"/>
  <c r="Y320" i="4" s="1"/>
  <c r="J321" i="4"/>
  <c r="I321" i="4"/>
  <c r="C322" i="4"/>
  <c r="D322" i="4"/>
  <c r="E322" i="4"/>
  <c r="H322" i="4" l="1"/>
  <c r="F322" i="4"/>
  <c r="M320" i="4"/>
  <c r="K321" i="4"/>
  <c r="Y321" i="4" s="1"/>
  <c r="M321" i="4"/>
  <c r="L321" i="4"/>
  <c r="Z321" i="4" s="1"/>
  <c r="N321" i="4"/>
  <c r="J322" i="4"/>
  <c r="I322" i="4"/>
  <c r="D323" i="4"/>
  <c r="E323" i="4"/>
  <c r="C323" i="4"/>
  <c r="F323" i="4" s="1"/>
  <c r="H323" i="4" l="1"/>
  <c r="J323" i="4" s="1"/>
  <c r="L322" i="4"/>
  <c r="Z322" i="4" s="1"/>
  <c r="N322" i="4"/>
  <c r="K322" i="4"/>
  <c r="Y322" i="4" s="1"/>
  <c r="M322" i="4"/>
  <c r="C324" i="4"/>
  <c r="D324" i="4"/>
  <c r="E324" i="4"/>
  <c r="H324" i="4" l="1"/>
  <c r="F324" i="4"/>
  <c r="N323" i="4"/>
  <c r="L323" i="4"/>
  <c r="Z323" i="4" s="1"/>
  <c r="I323" i="4"/>
  <c r="K323" i="4"/>
  <c r="Y323" i="4" s="1"/>
  <c r="J324" i="4"/>
  <c r="I324" i="4"/>
  <c r="E325" i="4"/>
  <c r="C325" i="4"/>
  <c r="D325" i="4"/>
  <c r="H325" i="4" l="1"/>
  <c r="F325" i="4"/>
  <c r="M323" i="4"/>
  <c r="K324" i="4"/>
  <c r="Y324" i="4" s="1"/>
  <c r="M324" i="4"/>
  <c r="L324" i="4"/>
  <c r="Z324" i="4" s="1"/>
  <c r="N324" i="4"/>
  <c r="J325" i="4"/>
  <c r="I325" i="4"/>
  <c r="C326" i="4"/>
  <c r="D326" i="4"/>
  <c r="E326" i="4"/>
  <c r="F326" i="4" l="1"/>
  <c r="H326" i="4"/>
  <c r="J326" i="4" s="1"/>
  <c r="L325" i="4"/>
  <c r="Z325" i="4" s="1"/>
  <c r="N325" i="4"/>
  <c r="K325" i="4"/>
  <c r="Y325" i="4" s="1"/>
  <c r="M325" i="4"/>
  <c r="C327" i="4"/>
  <c r="D327" i="4"/>
  <c r="E327" i="4"/>
  <c r="F327" i="4" l="1"/>
  <c r="N326" i="4"/>
  <c r="L326" i="4"/>
  <c r="Z326" i="4" s="1"/>
  <c r="H327" i="4"/>
  <c r="J327" i="4" s="1"/>
  <c r="I326" i="4"/>
  <c r="K326" i="4"/>
  <c r="Y326" i="4" s="1"/>
  <c r="E328" i="4"/>
  <c r="C328" i="4"/>
  <c r="D328" i="4"/>
  <c r="F328" i="4" l="1"/>
  <c r="N327" i="4"/>
  <c r="M326" i="4"/>
  <c r="L327" i="4"/>
  <c r="Z327" i="4" s="1"/>
  <c r="H328" i="4"/>
  <c r="J328" i="4" s="1"/>
  <c r="I327" i="4"/>
  <c r="K327" i="4"/>
  <c r="Y327" i="4" s="1"/>
  <c r="C329" i="4"/>
  <c r="D329" i="4"/>
  <c r="E329" i="4"/>
  <c r="H329" i="4" l="1"/>
  <c r="F329" i="4"/>
  <c r="N328" i="4"/>
  <c r="M327" i="4"/>
  <c r="I328" i="4"/>
  <c r="L328" i="4"/>
  <c r="Z328" i="4" s="1"/>
  <c r="K328" i="4"/>
  <c r="Y328" i="4" s="1"/>
  <c r="J329" i="4"/>
  <c r="I329" i="4"/>
  <c r="D330" i="4"/>
  <c r="E330" i="4"/>
  <c r="C330" i="4"/>
  <c r="F330" i="4" s="1"/>
  <c r="M328" i="4" l="1"/>
  <c r="H330" i="4"/>
  <c r="J330" i="4" s="1"/>
  <c r="K329" i="4"/>
  <c r="Y329" i="4" s="1"/>
  <c r="M329" i="4"/>
  <c r="L329" i="4"/>
  <c r="Z329" i="4" s="1"/>
  <c r="N329" i="4"/>
  <c r="D331" i="4"/>
  <c r="E331" i="4"/>
  <c r="C331" i="4"/>
  <c r="F331" i="4" l="1"/>
  <c r="N330" i="4"/>
  <c r="H331" i="4"/>
  <c r="J331" i="4" s="1"/>
  <c r="L330" i="4"/>
  <c r="Z330" i="4" s="1"/>
  <c r="I330" i="4"/>
  <c r="K330" i="4"/>
  <c r="Y330" i="4" s="1"/>
  <c r="C332" i="4"/>
  <c r="D332" i="4"/>
  <c r="E332" i="4"/>
  <c r="H332" i="4" l="1"/>
  <c r="F332" i="4"/>
  <c r="N331" i="4"/>
  <c r="M330" i="4"/>
  <c r="I331" i="4"/>
  <c r="L331" i="4"/>
  <c r="Z331" i="4" s="1"/>
  <c r="K331" i="4"/>
  <c r="Y331" i="4" s="1"/>
  <c r="J332" i="4"/>
  <c r="I332" i="4"/>
  <c r="C333" i="4"/>
  <c r="D333" i="4"/>
  <c r="E333" i="4"/>
  <c r="H333" i="4" l="1"/>
  <c r="F333" i="4"/>
  <c r="M331" i="4"/>
  <c r="L332" i="4"/>
  <c r="Z332" i="4" s="1"/>
  <c r="N332" i="4"/>
  <c r="K332" i="4"/>
  <c r="Y332" i="4" s="1"/>
  <c r="M332" i="4"/>
  <c r="J333" i="4"/>
  <c r="I333" i="4"/>
  <c r="C334" i="4"/>
  <c r="D334" i="4"/>
  <c r="E334" i="4"/>
  <c r="F334" i="4" l="1"/>
  <c r="H334" i="4"/>
  <c r="J334" i="4" s="1"/>
  <c r="L333" i="4"/>
  <c r="Z333" i="4" s="1"/>
  <c r="N333" i="4"/>
  <c r="K333" i="4"/>
  <c r="Y333" i="4" s="1"/>
  <c r="M333" i="4"/>
  <c r="C335" i="4"/>
  <c r="E335" i="4"/>
  <c r="D335" i="4"/>
  <c r="F335" i="4" l="1"/>
  <c r="N334" i="4"/>
  <c r="L334" i="4"/>
  <c r="Z334" i="4" s="1"/>
  <c r="I334" i="4"/>
  <c r="H335" i="4"/>
  <c r="J335" i="4" s="1"/>
  <c r="K334" i="4"/>
  <c r="Y334" i="4" s="1"/>
  <c r="E336" i="4"/>
  <c r="D336" i="4"/>
  <c r="C336" i="4"/>
  <c r="F336" i="4" l="1"/>
  <c r="N335" i="4"/>
  <c r="M334" i="4"/>
  <c r="I335" i="4"/>
  <c r="L335" i="4"/>
  <c r="Z335" i="4" s="1"/>
  <c r="H336" i="4"/>
  <c r="J336" i="4" s="1"/>
  <c r="K335" i="4"/>
  <c r="Y335" i="4" s="1"/>
  <c r="C337" i="4"/>
  <c r="F337" i="4" s="1"/>
  <c r="D337" i="4"/>
  <c r="E337" i="4"/>
  <c r="N336" i="4" l="1"/>
  <c r="M335" i="4"/>
  <c r="L336" i="4"/>
  <c r="Z336" i="4" s="1"/>
  <c r="I336" i="4"/>
  <c r="H337" i="4"/>
  <c r="J337" i="4" s="1"/>
  <c r="K336" i="4"/>
  <c r="Y336" i="4" s="1"/>
  <c r="C338" i="4"/>
  <c r="D338" i="4"/>
  <c r="E338" i="4"/>
  <c r="F338" i="4" l="1"/>
  <c r="N337" i="4"/>
  <c r="M336" i="4"/>
  <c r="I337" i="4"/>
  <c r="L337" i="4"/>
  <c r="Z337" i="4" s="1"/>
  <c r="H338" i="4"/>
  <c r="L338" i="4" s="1"/>
  <c r="Z338" i="4" s="1"/>
  <c r="K337" i="4"/>
  <c r="Y337" i="4" s="1"/>
  <c r="D339" i="4"/>
  <c r="E339" i="4"/>
  <c r="C339" i="4"/>
  <c r="F339" i="4" l="1"/>
  <c r="M337" i="4"/>
  <c r="I338" i="4"/>
  <c r="J338" i="4"/>
  <c r="H339" i="4"/>
  <c r="I339" i="4" s="1"/>
  <c r="K338" i="4"/>
  <c r="Y338" i="4" s="1"/>
  <c r="C340" i="4"/>
  <c r="D340" i="4"/>
  <c r="E340" i="4"/>
  <c r="F340" i="4" l="1"/>
  <c r="N338" i="4"/>
  <c r="M338" i="4"/>
  <c r="L339" i="4"/>
  <c r="Z339" i="4" s="1"/>
  <c r="H340" i="4"/>
  <c r="J339" i="4"/>
  <c r="K339" i="4"/>
  <c r="Y339" i="4" s="1"/>
  <c r="M339" i="4"/>
  <c r="E341" i="4"/>
  <c r="C341" i="4"/>
  <c r="D341" i="4"/>
  <c r="F341" i="4" l="1"/>
  <c r="N339" i="4"/>
  <c r="H341" i="4"/>
  <c r="L341" i="4" s="1"/>
  <c r="Z341" i="4" s="1"/>
  <c r="L340" i="4"/>
  <c r="Z340" i="4" s="1"/>
  <c r="J340" i="4"/>
  <c r="I340" i="4"/>
  <c r="K340" i="4"/>
  <c r="Y340" i="4" s="1"/>
  <c r="C342" i="4"/>
  <c r="F342" i="4" s="1"/>
  <c r="D342" i="4"/>
  <c r="E342" i="4"/>
  <c r="N340" i="4" l="1"/>
  <c r="M340" i="4"/>
  <c r="H342" i="4"/>
  <c r="L342" i="4" s="1"/>
  <c r="Z342" i="4" s="1"/>
  <c r="I341" i="4"/>
  <c r="J341" i="4"/>
  <c r="K341" i="4"/>
  <c r="Y341" i="4" s="1"/>
  <c r="C343" i="4"/>
  <c r="D343" i="4"/>
  <c r="E343" i="4"/>
  <c r="F343" i="4" l="1"/>
  <c r="N341" i="4"/>
  <c r="M341" i="4"/>
  <c r="H343" i="4"/>
  <c r="J343" i="4" s="1"/>
  <c r="I342" i="4"/>
  <c r="J342" i="4"/>
  <c r="K342" i="4"/>
  <c r="Y342" i="4" s="1"/>
  <c r="E344" i="4"/>
  <c r="C344" i="4"/>
  <c r="D344" i="4"/>
  <c r="F344" i="4" l="1"/>
  <c r="N342" i="4"/>
  <c r="N343" i="4"/>
  <c r="M342" i="4"/>
  <c r="I343" i="4"/>
  <c r="L343" i="4"/>
  <c r="Z343" i="4" s="1"/>
  <c r="H344" i="4"/>
  <c r="J344" i="4" s="1"/>
  <c r="K343" i="4"/>
  <c r="Y343" i="4" s="1"/>
  <c r="C345" i="4"/>
  <c r="D345" i="4"/>
  <c r="E345" i="4"/>
  <c r="H345" i="4" l="1"/>
  <c r="F345" i="4"/>
  <c r="N344" i="4"/>
  <c r="M343" i="4"/>
  <c r="I344" i="4"/>
  <c r="L344" i="4"/>
  <c r="Z344" i="4" s="1"/>
  <c r="K344" i="4"/>
  <c r="Y344" i="4" s="1"/>
  <c r="J345" i="4"/>
  <c r="I345" i="4"/>
  <c r="D346" i="4"/>
  <c r="C346" i="4"/>
  <c r="E346" i="4"/>
  <c r="H346" i="4" l="1"/>
  <c r="F346" i="4"/>
  <c r="M344" i="4"/>
  <c r="K345" i="4"/>
  <c r="Y345" i="4" s="1"/>
  <c r="M345" i="4"/>
  <c r="L345" i="4"/>
  <c r="Z345" i="4" s="1"/>
  <c r="N345" i="4"/>
  <c r="J346" i="4"/>
  <c r="I346" i="4"/>
  <c r="D347" i="4"/>
  <c r="E347" i="4"/>
  <c r="C347" i="4"/>
  <c r="F347" i="4" s="1"/>
  <c r="H347" i="4" l="1"/>
  <c r="J347" i="4" s="1"/>
  <c r="K346" i="4"/>
  <c r="Y346" i="4" s="1"/>
  <c r="M346" i="4"/>
  <c r="L346" i="4"/>
  <c r="Z346" i="4" s="1"/>
  <c r="N346" i="4"/>
  <c r="C348" i="4"/>
  <c r="D348" i="4"/>
  <c r="E348" i="4"/>
  <c r="F348" i="4" l="1"/>
  <c r="N347" i="4"/>
  <c r="L347" i="4"/>
  <c r="Z347" i="4" s="1"/>
  <c r="H348" i="4"/>
  <c r="J348" i="4" s="1"/>
  <c r="I347" i="4"/>
  <c r="K347" i="4"/>
  <c r="Y347" i="4" s="1"/>
  <c r="C349" i="4"/>
  <c r="D349" i="4"/>
  <c r="E349" i="4"/>
  <c r="F349" i="4" l="1"/>
  <c r="N348" i="4"/>
  <c r="M347" i="4"/>
  <c r="L348" i="4"/>
  <c r="Z348" i="4" s="1"/>
  <c r="H349" i="4"/>
  <c r="J349" i="4" s="1"/>
  <c r="I348" i="4"/>
  <c r="K348" i="4"/>
  <c r="Y348" i="4" s="1"/>
  <c r="C350" i="4"/>
  <c r="F350" i="4" s="1"/>
  <c r="D350" i="4"/>
  <c r="E350" i="4"/>
  <c r="N349" i="4" l="1"/>
  <c r="M348" i="4"/>
  <c r="L349" i="4"/>
  <c r="Z349" i="4" s="1"/>
  <c r="I349" i="4"/>
  <c r="H350" i="4"/>
  <c r="J350" i="4" s="1"/>
  <c r="K349" i="4"/>
  <c r="Y349" i="4" s="1"/>
  <c r="C351" i="4"/>
  <c r="E351" i="4"/>
  <c r="D351" i="4"/>
  <c r="F351" i="4" l="1"/>
  <c r="M349" i="4"/>
  <c r="I350" i="4"/>
  <c r="N350" i="4"/>
  <c r="L350" i="4"/>
  <c r="Z350" i="4" s="1"/>
  <c r="H351" i="4"/>
  <c r="I351" i="4" s="1"/>
  <c r="K350" i="4"/>
  <c r="Y350" i="4" s="1"/>
  <c r="E352" i="4"/>
  <c r="D352" i="4"/>
  <c r="C352" i="4"/>
  <c r="F352" i="4" l="1"/>
  <c r="M350" i="4"/>
  <c r="J351" i="4"/>
  <c r="L351" i="4"/>
  <c r="Z351" i="4" s="1"/>
  <c r="H352" i="4"/>
  <c r="I352" i="4" s="1"/>
  <c r="K351" i="4"/>
  <c r="Y351" i="4" s="1"/>
  <c r="M351" i="4"/>
  <c r="C353" i="4"/>
  <c r="F353" i="4" s="1"/>
  <c r="D353" i="4"/>
  <c r="E353" i="4"/>
  <c r="N351" i="4" l="1"/>
  <c r="L352" i="4"/>
  <c r="Z352" i="4" s="1"/>
  <c r="J352" i="4"/>
  <c r="H353" i="4"/>
  <c r="J353" i="4" s="1"/>
  <c r="K352" i="4"/>
  <c r="Y352" i="4" s="1"/>
  <c r="M352" i="4"/>
  <c r="C354" i="4"/>
  <c r="D354" i="4"/>
  <c r="E354" i="4"/>
  <c r="F354" i="4" l="1"/>
  <c r="N353" i="4"/>
  <c r="N352" i="4"/>
  <c r="I353" i="4"/>
  <c r="L353" i="4"/>
  <c r="Z353" i="4" s="1"/>
  <c r="H354" i="4"/>
  <c r="J354" i="4" s="1"/>
  <c r="K353" i="4"/>
  <c r="Y353" i="4" s="1"/>
  <c r="D355" i="4"/>
  <c r="E355" i="4"/>
  <c r="C355" i="4"/>
  <c r="F355" i="4" l="1"/>
  <c r="N354" i="4"/>
  <c r="M353" i="4"/>
  <c r="I354" i="4"/>
  <c r="H355" i="4"/>
  <c r="J355" i="4" s="1"/>
  <c r="L354" i="4"/>
  <c r="Z354" i="4" s="1"/>
  <c r="K354" i="4"/>
  <c r="Y354" i="4" s="1"/>
  <c r="C356" i="4"/>
  <c r="D356" i="4"/>
  <c r="E356" i="4"/>
  <c r="H356" i="4" l="1"/>
  <c r="F356" i="4"/>
  <c r="N355" i="4"/>
  <c r="M354" i="4"/>
  <c r="L355" i="4"/>
  <c r="Z355" i="4" s="1"/>
  <c r="I355" i="4"/>
  <c r="K355" i="4"/>
  <c r="Y355" i="4" s="1"/>
  <c r="J356" i="4"/>
  <c r="I356" i="4"/>
  <c r="E357" i="4"/>
  <c r="C357" i="4"/>
  <c r="D357" i="4"/>
  <c r="H357" i="4" l="1"/>
  <c r="F357" i="4"/>
  <c r="M355" i="4"/>
  <c r="L356" i="4"/>
  <c r="Z356" i="4" s="1"/>
  <c r="N356" i="4"/>
  <c r="K356" i="4"/>
  <c r="Y356" i="4" s="1"/>
  <c r="M356" i="4"/>
  <c r="J357" i="4"/>
  <c r="I357" i="4"/>
  <c r="C358" i="4"/>
  <c r="D358" i="4"/>
  <c r="E358" i="4"/>
  <c r="F358" i="4" l="1"/>
  <c r="H358" i="4"/>
  <c r="J358" i="4" s="1"/>
  <c r="K357" i="4"/>
  <c r="Y357" i="4" s="1"/>
  <c r="M357" i="4"/>
  <c r="L357" i="4"/>
  <c r="Z357" i="4" s="1"/>
  <c r="N357" i="4"/>
  <c r="C359" i="4"/>
  <c r="D359" i="4"/>
  <c r="E359" i="4"/>
  <c r="F359" i="4" l="1"/>
  <c r="N358" i="4"/>
  <c r="I358" i="4"/>
  <c r="L358" i="4"/>
  <c r="Z358" i="4" s="1"/>
  <c r="H359" i="4"/>
  <c r="J359" i="4" s="1"/>
  <c r="K358" i="4"/>
  <c r="Y358" i="4" s="1"/>
  <c r="E360" i="4"/>
  <c r="C360" i="4"/>
  <c r="F360" i="4" s="1"/>
  <c r="D360" i="4"/>
  <c r="N359" i="4" l="1"/>
  <c r="M358" i="4"/>
  <c r="I359" i="4"/>
  <c r="L359" i="4"/>
  <c r="Z359" i="4" s="1"/>
  <c r="H360" i="4"/>
  <c r="J360" i="4" s="1"/>
  <c r="K359" i="4"/>
  <c r="Y359" i="4" s="1"/>
  <c r="C361" i="4"/>
  <c r="D361" i="4"/>
  <c r="E361" i="4"/>
  <c r="F361" i="4" l="1"/>
  <c r="N360" i="4"/>
  <c r="M359" i="4"/>
  <c r="L360" i="4"/>
  <c r="Z360" i="4" s="1"/>
  <c r="I360" i="4"/>
  <c r="H361" i="4"/>
  <c r="J361" i="4" s="1"/>
  <c r="K360" i="4"/>
  <c r="Y360" i="4" s="1"/>
  <c r="D362" i="4"/>
  <c r="C362" i="4"/>
  <c r="E362" i="4"/>
  <c r="F362" i="4" l="1"/>
  <c r="N361" i="4"/>
  <c r="M360" i="4"/>
  <c r="I361" i="4"/>
  <c r="L361" i="4"/>
  <c r="Z361" i="4" s="1"/>
  <c r="H362" i="4"/>
  <c r="I362" i="4" s="1"/>
  <c r="K361" i="4"/>
  <c r="Y361" i="4" s="1"/>
  <c r="D363" i="4"/>
  <c r="E363" i="4"/>
  <c r="C363" i="4"/>
  <c r="F363" i="4" l="1"/>
  <c r="M361" i="4"/>
  <c r="H363" i="4"/>
  <c r="L363" i="4" s="1"/>
  <c r="Z363" i="4" s="1"/>
  <c r="L362" i="4"/>
  <c r="Z362" i="4" s="1"/>
  <c r="J362" i="4"/>
  <c r="K362" i="4"/>
  <c r="Y362" i="4" s="1"/>
  <c r="M362" i="4"/>
  <c r="C364" i="4"/>
  <c r="F364" i="4" s="1"/>
  <c r="D364" i="4"/>
  <c r="E364" i="4"/>
  <c r="N362" i="4" l="1"/>
  <c r="H364" i="4"/>
  <c r="L364" i="4" s="1"/>
  <c r="Z364" i="4" s="1"/>
  <c r="I363" i="4"/>
  <c r="J363" i="4"/>
  <c r="K363" i="4"/>
  <c r="Y363" i="4" s="1"/>
  <c r="C365" i="4"/>
  <c r="D365" i="4"/>
  <c r="E365" i="4"/>
  <c r="H365" i="4" l="1"/>
  <c r="F365" i="4"/>
  <c r="N363" i="4"/>
  <c r="M363" i="4"/>
  <c r="J364" i="4"/>
  <c r="I364" i="4"/>
  <c r="K364" i="4"/>
  <c r="Y364" i="4" s="1"/>
  <c r="J365" i="4"/>
  <c r="I365" i="4"/>
  <c r="C366" i="4"/>
  <c r="D366" i="4"/>
  <c r="E366" i="4"/>
  <c r="H366" i="4" l="1"/>
  <c r="F366" i="4"/>
  <c r="N364" i="4"/>
  <c r="M364" i="4"/>
  <c r="K365" i="4"/>
  <c r="Y365" i="4" s="1"/>
  <c r="M365" i="4"/>
  <c r="L365" i="4"/>
  <c r="Z365" i="4" s="1"/>
  <c r="N365" i="4"/>
  <c r="J366" i="4"/>
  <c r="I366" i="4"/>
  <c r="C367" i="4"/>
  <c r="E367" i="4"/>
  <c r="D367" i="4"/>
  <c r="F367" i="4" l="1"/>
  <c r="H367" i="4"/>
  <c r="J367" i="4" s="1"/>
  <c r="K366" i="4"/>
  <c r="Y366" i="4" s="1"/>
  <c r="M366" i="4"/>
  <c r="L366" i="4"/>
  <c r="Z366" i="4" s="1"/>
  <c r="N366" i="4"/>
  <c r="E368" i="4"/>
  <c r="D368" i="4"/>
  <c r="C368" i="4"/>
  <c r="F368" i="4" l="1"/>
  <c r="N367" i="4"/>
  <c r="L367" i="4"/>
  <c r="Z367" i="4" s="1"/>
  <c r="H368" i="4"/>
  <c r="J368" i="4" s="1"/>
  <c r="I367" i="4"/>
  <c r="K367" i="4"/>
  <c r="Y367" i="4" s="1"/>
  <c r="C369" i="4"/>
  <c r="D369" i="4"/>
  <c r="E369" i="4"/>
  <c r="F369" i="4" l="1"/>
  <c r="N368" i="4"/>
  <c r="M367" i="4"/>
  <c r="L368" i="4"/>
  <c r="Z368" i="4" s="1"/>
  <c r="H369" i="4"/>
  <c r="J369" i="4" s="1"/>
  <c r="I368" i="4"/>
  <c r="K368" i="4"/>
  <c r="Y368" i="4" s="1"/>
  <c r="C370" i="4"/>
  <c r="F370" i="4" s="1"/>
  <c r="D370" i="4"/>
  <c r="E370" i="4"/>
  <c r="N369" i="4" l="1"/>
  <c r="M368" i="4"/>
  <c r="L369" i="4"/>
  <c r="Z369" i="4" s="1"/>
  <c r="H370" i="4"/>
  <c r="J370" i="4" s="1"/>
  <c r="I369" i="4"/>
  <c r="K369" i="4"/>
  <c r="Y369" i="4" s="1"/>
  <c r="D371" i="4"/>
  <c r="C371" i="4"/>
  <c r="E371" i="4"/>
  <c r="F371" i="4" l="1"/>
  <c r="N370" i="4"/>
  <c r="M369" i="4"/>
  <c r="L370" i="4"/>
  <c r="Z370" i="4" s="1"/>
  <c r="H371" i="4"/>
  <c r="J371" i="4" s="1"/>
  <c r="I370" i="4"/>
  <c r="K370" i="4"/>
  <c r="Y370" i="4" s="1"/>
  <c r="C372" i="4"/>
  <c r="D372" i="4"/>
  <c r="E372" i="4"/>
  <c r="F372" i="4" l="1"/>
  <c r="N371" i="4"/>
  <c r="M370" i="4"/>
  <c r="L371" i="4"/>
  <c r="Z371" i="4" s="1"/>
  <c r="H372" i="4"/>
  <c r="J372" i="4" s="1"/>
  <c r="I371" i="4"/>
  <c r="K371" i="4"/>
  <c r="Y371" i="4" s="1"/>
  <c r="D373" i="4"/>
  <c r="E373" i="4"/>
  <c r="C373" i="4"/>
  <c r="F373" i="4" l="1"/>
  <c r="N372" i="4"/>
  <c r="M371" i="4"/>
  <c r="L372" i="4"/>
  <c r="Z372" i="4" s="1"/>
  <c r="H373" i="4"/>
  <c r="J373" i="4" s="1"/>
  <c r="I372" i="4"/>
  <c r="K372" i="4"/>
  <c r="Y372" i="4" s="1"/>
  <c r="C374" i="4"/>
  <c r="E374" i="4"/>
  <c r="D374" i="4"/>
  <c r="H374" i="4" l="1"/>
  <c r="F374" i="4"/>
  <c r="N373" i="4"/>
  <c r="M372" i="4"/>
  <c r="L373" i="4"/>
  <c r="Z373" i="4" s="1"/>
  <c r="I373" i="4"/>
  <c r="K373" i="4"/>
  <c r="Y373" i="4" s="1"/>
  <c r="J374" i="4"/>
  <c r="I374" i="4"/>
  <c r="C375" i="4"/>
  <c r="D375" i="4"/>
  <c r="E375" i="4"/>
  <c r="H375" i="4" l="1"/>
  <c r="F375" i="4"/>
  <c r="M373" i="4"/>
  <c r="K374" i="4"/>
  <c r="Y374" i="4" s="1"/>
  <c r="M374" i="4"/>
  <c r="L374" i="4"/>
  <c r="Z374" i="4" s="1"/>
  <c r="N374" i="4"/>
  <c r="J375" i="4"/>
  <c r="I375" i="4"/>
  <c r="E376" i="4"/>
  <c r="D376" i="4"/>
  <c r="C376" i="4"/>
  <c r="F376" i="4" s="1"/>
  <c r="H376" i="4" l="1"/>
  <c r="J376" i="4" s="1"/>
  <c r="L375" i="4"/>
  <c r="Z375" i="4" s="1"/>
  <c r="N375" i="4"/>
  <c r="K375" i="4"/>
  <c r="Y375" i="4" s="1"/>
  <c r="M375" i="4"/>
  <c r="D377" i="4"/>
  <c r="E377" i="4"/>
  <c r="C377" i="4"/>
  <c r="F377" i="4" s="1"/>
  <c r="L376" i="4" l="1"/>
  <c r="Z376" i="4" s="1"/>
  <c r="H377" i="4"/>
  <c r="J377" i="4" s="1"/>
  <c r="I376" i="4"/>
  <c r="N376" i="4"/>
  <c r="K376" i="4"/>
  <c r="Y376" i="4" s="1"/>
  <c r="C378" i="4"/>
  <c r="D378" i="4"/>
  <c r="E378" i="4"/>
  <c r="F378" i="4" l="1"/>
  <c r="N377" i="4"/>
  <c r="M376" i="4"/>
  <c r="L377" i="4"/>
  <c r="Z377" i="4" s="1"/>
  <c r="H378" i="4"/>
  <c r="J378" i="4" s="1"/>
  <c r="I377" i="4"/>
  <c r="K377" i="4"/>
  <c r="Y377" i="4" s="1"/>
  <c r="D379" i="4"/>
  <c r="C379" i="4"/>
  <c r="E379" i="4"/>
  <c r="F379" i="4" l="1"/>
  <c r="N378" i="4"/>
  <c r="M377" i="4"/>
  <c r="L378" i="4"/>
  <c r="Z378" i="4" s="1"/>
  <c r="H379" i="4"/>
  <c r="J379" i="4" s="1"/>
  <c r="I378" i="4"/>
  <c r="K378" i="4"/>
  <c r="Y378" i="4" s="1"/>
  <c r="C380" i="4"/>
  <c r="F380" i="4" s="1"/>
  <c r="D380" i="4"/>
  <c r="E380" i="4"/>
  <c r="N379" i="4" l="1"/>
  <c r="M378" i="4"/>
  <c r="L379" i="4"/>
  <c r="Z379" i="4" s="1"/>
  <c r="H380" i="4"/>
  <c r="J380" i="4" s="1"/>
  <c r="I379" i="4"/>
  <c r="K379" i="4"/>
  <c r="Y379" i="4" s="1"/>
  <c r="E381" i="4"/>
  <c r="C381" i="4"/>
  <c r="D381" i="4"/>
  <c r="F381" i="4" l="1"/>
  <c r="N380" i="4"/>
  <c r="M379" i="4"/>
  <c r="I380" i="4"/>
  <c r="L380" i="4"/>
  <c r="Z380" i="4" s="1"/>
  <c r="H381" i="4"/>
  <c r="J381" i="4" s="1"/>
  <c r="K380" i="4"/>
  <c r="Y380" i="4" s="1"/>
  <c r="E382" i="4"/>
  <c r="C382" i="4"/>
  <c r="D382" i="4"/>
  <c r="F382" i="4" l="1"/>
  <c r="N381" i="4"/>
  <c r="M380" i="4"/>
  <c r="I381" i="4"/>
  <c r="L381" i="4"/>
  <c r="Z381" i="4" s="1"/>
  <c r="H382" i="4"/>
  <c r="J382" i="4" s="1"/>
  <c r="K381" i="4"/>
  <c r="Y381" i="4" s="1"/>
  <c r="C383" i="4"/>
  <c r="F383" i="4" s="1"/>
  <c r="D383" i="4"/>
  <c r="E383" i="4"/>
  <c r="N382" i="4" l="1"/>
  <c r="M381" i="4"/>
  <c r="L382" i="4"/>
  <c r="Z382" i="4" s="1"/>
  <c r="I382" i="4"/>
  <c r="H383" i="4"/>
  <c r="J383" i="4" s="1"/>
  <c r="K382" i="4"/>
  <c r="Y382" i="4" s="1"/>
  <c r="D384" i="4"/>
  <c r="C384" i="4"/>
  <c r="E384" i="4"/>
  <c r="H384" i="4" l="1"/>
  <c r="F384" i="4"/>
  <c r="N383" i="4"/>
  <c r="M382" i="4"/>
  <c r="I383" i="4"/>
  <c r="L383" i="4"/>
  <c r="Z383" i="4" s="1"/>
  <c r="K383" i="4"/>
  <c r="Y383" i="4" s="1"/>
  <c r="J384" i="4"/>
  <c r="I384" i="4"/>
  <c r="E385" i="4"/>
  <c r="C385" i="4"/>
  <c r="D385" i="4"/>
  <c r="H385" i="4" l="1"/>
  <c r="F385" i="4"/>
  <c r="M383" i="4"/>
  <c r="L384" i="4"/>
  <c r="Z384" i="4" s="1"/>
  <c r="N384" i="4"/>
  <c r="K384" i="4"/>
  <c r="Y384" i="4" s="1"/>
  <c r="M384" i="4"/>
  <c r="J385" i="4"/>
  <c r="I385" i="4"/>
  <c r="C386" i="4"/>
  <c r="D386" i="4"/>
  <c r="E386" i="4"/>
  <c r="H386" i="4" l="1"/>
  <c r="F386" i="4"/>
  <c r="K385" i="4"/>
  <c r="Y385" i="4" s="1"/>
  <c r="M385" i="4"/>
  <c r="L385" i="4"/>
  <c r="Z385" i="4" s="1"/>
  <c r="N385" i="4"/>
  <c r="J386" i="4"/>
  <c r="I386" i="4"/>
  <c r="D387" i="4"/>
  <c r="E387" i="4"/>
  <c r="C387" i="4"/>
  <c r="F387" i="4" s="1"/>
  <c r="H387" i="4" l="1"/>
  <c r="J387" i="4" s="1"/>
  <c r="L386" i="4"/>
  <c r="Z386" i="4" s="1"/>
  <c r="N386" i="4"/>
  <c r="K386" i="4"/>
  <c r="Y386" i="4" s="1"/>
  <c r="M386" i="4"/>
  <c r="C388" i="4"/>
  <c r="D388" i="4"/>
  <c r="E388" i="4"/>
  <c r="H388" i="4" l="1"/>
  <c r="F388" i="4"/>
  <c r="N387" i="4"/>
  <c r="L387" i="4"/>
  <c r="Z387" i="4" s="1"/>
  <c r="I387" i="4"/>
  <c r="K387" i="4"/>
  <c r="Y387" i="4" s="1"/>
  <c r="J388" i="4"/>
  <c r="I388" i="4"/>
  <c r="C389" i="4"/>
  <c r="D389" i="4"/>
  <c r="E389" i="4"/>
  <c r="F389" i="4" l="1"/>
  <c r="M387" i="4"/>
  <c r="H389" i="4"/>
  <c r="J389" i="4" s="1"/>
  <c r="K388" i="4"/>
  <c r="Y388" i="4" s="1"/>
  <c r="M388" i="4"/>
  <c r="L388" i="4"/>
  <c r="Z388" i="4" s="1"/>
  <c r="N388" i="4"/>
  <c r="E390" i="4"/>
  <c r="C390" i="4"/>
  <c r="D390" i="4"/>
  <c r="F390" i="4" l="1"/>
  <c r="L389" i="4"/>
  <c r="Z389" i="4" s="1"/>
  <c r="H390" i="4"/>
  <c r="J390" i="4" s="1"/>
  <c r="I389" i="4"/>
  <c r="N389" i="4"/>
  <c r="K389" i="4"/>
  <c r="Y389" i="4" s="1"/>
  <c r="C391" i="4"/>
  <c r="D391" i="4"/>
  <c r="E391" i="4"/>
  <c r="F391" i="4" l="1"/>
  <c r="N390" i="4"/>
  <c r="M389" i="4"/>
  <c r="L390" i="4"/>
  <c r="Z390" i="4" s="1"/>
  <c r="H391" i="4"/>
  <c r="J391" i="4" s="1"/>
  <c r="I390" i="4"/>
  <c r="K390" i="4"/>
  <c r="Y390" i="4" s="1"/>
  <c r="C392" i="4"/>
  <c r="E392" i="4"/>
  <c r="D392" i="4"/>
  <c r="H392" i="4" l="1"/>
  <c r="F392" i="4"/>
  <c r="N391" i="4"/>
  <c r="M390" i="4"/>
  <c r="L391" i="4"/>
  <c r="Z391" i="4" s="1"/>
  <c r="I391" i="4"/>
  <c r="K391" i="4"/>
  <c r="Y391" i="4" s="1"/>
  <c r="J392" i="4"/>
  <c r="I392" i="4"/>
  <c r="D393" i="4"/>
  <c r="E393" i="4"/>
  <c r="C393" i="4"/>
  <c r="F393" i="4" s="1"/>
  <c r="M391" i="4" l="1"/>
  <c r="H393" i="4"/>
  <c r="J393" i="4" s="1"/>
  <c r="K392" i="4"/>
  <c r="Y392" i="4" s="1"/>
  <c r="M392" i="4"/>
  <c r="L392" i="4"/>
  <c r="Z392" i="4" s="1"/>
  <c r="N392" i="4"/>
  <c r="C394" i="4"/>
  <c r="D394" i="4"/>
  <c r="E394" i="4"/>
  <c r="F394" i="4" l="1"/>
  <c r="N393" i="4"/>
  <c r="I393" i="4"/>
  <c r="H394" i="4"/>
  <c r="J394" i="4" s="1"/>
  <c r="L393" i="4"/>
  <c r="Z393" i="4" s="1"/>
  <c r="K393" i="4"/>
  <c r="Y393" i="4" s="1"/>
  <c r="D395" i="4"/>
  <c r="C395" i="4"/>
  <c r="E395" i="4"/>
  <c r="F395" i="4" l="1"/>
  <c r="N394" i="4"/>
  <c r="M393" i="4"/>
  <c r="L394" i="4"/>
  <c r="Z394" i="4" s="1"/>
  <c r="H395" i="4"/>
  <c r="J395" i="4" s="1"/>
  <c r="I394" i="4"/>
  <c r="K394" i="4"/>
  <c r="Y394" i="4" s="1"/>
  <c r="C396" i="4"/>
  <c r="F396" i="4" s="1"/>
  <c r="D396" i="4"/>
  <c r="E396" i="4"/>
  <c r="N395" i="4" l="1"/>
  <c r="M394" i="4"/>
  <c r="L395" i="4"/>
  <c r="Z395" i="4" s="1"/>
  <c r="H396" i="4"/>
  <c r="J396" i="4" s="1"/>
  <c r="I395" i="4"/>
  <c r="K395" i="4"/>
  <c r="Y395" i="4" s="1"/>
  <c r="C397" i="4"/>
  <c r="D397" i="4"/>
  <c r="E397" i="4"/>
  <c r="F397" i="4" l="1"/>
  <c r="N396" i="4"/>
  <c r="M395" i="4"/>
  <c r="L396" i="4"/>
  <c r="Z396" i="4" s="1"/>
  <c r="H397" i="4"/>
  <c r="I397" i="4" s="1"/>
  <c r="I396" i="4"/>
  <c r="K396" i="4"/>
  <c r="Y396" i="4" s="1"/>
  <c r="E398" i="4"/>
  <c r="C398" i="4"/>
  <c r="D398" i="4"/>
  <c r="F398" i="4" l="1"/>
  <c r="M396" i="4"/>
  <c r="L397" i="4"/>
  <c r="Z397" i="4" s="1"/>
  <c r="H398" i="4"/>
  <c r="I398" i="4" s="1"/>
  <c r="J397" i="4"/>
  <c r="K397" i="4"/>
  <c r="Y397" i="4" s="1"/>
  <c r="M397" i="4"/>
  <c r="C399" i="4"/>
  <c r="D399" i="4"/>
  <c r="E399" i="4"/>
  <c r="H399" i="4" l="1"/>
  <c r="F399" i="4"/>
  <c r="N397" i="4"/>
  <c r="L398" i="4"/>
  <c r="Z398" i="4" s="1"/>
  <c r="J398" i="4"/>
  <c r="K398" i="4"/>
  <c r="Y398" i="4" s="1"/>
  <c r="M398" i="4"/>
  <c r="J399" i="4"/>
  <c r="I399" i="4"/>
  <c r="C400" i="4"/>
  <c r="E400" i="4"/>
  <c r="D400" i="4"/>
  <c r="H400" i="4" l="1"/>
  <c r="F400" i="4"/>
  <c r="N398" i="4"/>
  <c r="K399" i="4"/>
  <c r="Y399" i="4" s="1"/>
  <c r="M399" i="4"/>
  <c r="L399" i="4"/>
  <c r="Z399" i="4" s="1"/>
  <c r="N399" i="4"/>
  <c r="J400" i="4"/>
  <c r="I400" i="4"/>
  <c r="D401" i="4"/>
  <c r="E401" i="4"/>
  <c r="C401" i="4"/>
  <c r="F401" i="4" s="1"/>
  <c r="H401" i="4" l="1"/>
  <c r="J401" i="4" s="1"/>
  <c r="L400" i="4"/>
  <c r="Z400" i="4" s="1"/>
  <c r="N400" i="4"/>
  <c r="K400" i="4"/>
  <c r="Y400" i="4" s="1"/>
  <c r="M400" i="4"/>
  <c r="C402" i="4"/>
  <c r="D402" i="4"/>
  <c r="E402" i="4"/>
  <c r="F402" i="4" l="1"/>
  <c r="N401" i="4"/>
  <c r="L401" i="4"/>
  <c r="Z401" i="4" s="1"/>
  <c r="H402" i="4"/>
  <c r="J402" i="4" s="1"/>
  <c r="I401" i="4"/>
  <c r="K401" i="4"/>
  <c r="Y401" i="4" s="1"/>
  <c r="D403" i="4"/>
  <c r="C403" i="4"/>
  <c r="F403" i="4" s="1"/>
  <c r="E403" i="4"/>
  <c r="N402" i="4" l="1"/>
  <c r="M401" i="4"/>
  <c r="L402" i="4"/>
  <c r="Z402" i="4" s="1"/>
  <c r="H403" i="4"/>
  <c r="J403" i="4" s="1"/>
  <c r="I402" i="4"/>
  <c r="K402" i="4"/>
  <c r="Y402" i="4" s="1"/>
  <c r="C404" i="4"/>
  <c r="D404" i="4"/>
  <c r="E404" i="4"/>
  <c r="F404" i="4" l="1"/>
  <c r="N403" i="4"/>
  <c r="M402" i="4"/>
  <c r="L403" i="4"/>
  <c r="Z403" i="4" s="1"/>
  <c r="H404" i="4"/>
  <c r="J404" i="4" s="1"/>
  <c r="I403" i="4"/>
  <c r="K403" i="4"/>
  <c r="Y403" i="4" s="1"/>
  <c r="C405" i="4"/>
  <c r="F405" i="4" s="1"/>
  <c r="D405" i="4"/>
  <c r="E405" i="4"/>
  <c r="N404" i="4" l="1"/>
  <c r="M403" i="4"/>
  <c r="L404" i="4"/>
  <c r="Z404" i="4" s="1"/>
  <c r="H405" i="4"/>
  <c r="I405" i="4" s="1"/>
  <c r="I404" i="4"/>
  <c r="K404" i="4"/>
  <c r="Y404" i="4" s="1"/>
  <c r="E406" i="4"/>
  <c r="C406" i="4"/>
  <c r="D406" i="4"/>
  <c r="F406" i="4" l="1"/>
  <c r="M404" i="4"/>
  <c r="L405" i="4"/>
  <c r="Z405" i="4" s="1"/>
  <c r="J405" i="4"/>
  <c r="H406" i="4"/>
  <c r="J406" i="4" s="1"/>
  <c r="K405" i="4"/>
  <c r="Y405" i="4" s="1"/>
  <c r="M405" i="4"/>
  <c r="C407" i="4"/>
  <c r="D407" i="4"/>
  <c r="E407" i="4"/>
  <c r="F407" i="4" l="1"/>
  <c r="N405" i="4"/>
  <c r="N406" i="4"/>
  <c r="I406" i="4"/>
  <c r="L406" i="4"/>
  <c r="Z406" i="4" s="1"/>
  <c r="H407" i="4"/>
  <c r="J407" i="4" s="1"/>
  <c r="K406" i="4"/>
  <c r="Y406" i="4" s="1"/>
  <c r="C408" i="4"/>
  <c r="F408" i="4" s="1"/>
  <c r="E408" i="4"/>
  <c r="D408" i="4"/>
  <c r="M406" i="4" l="1"/>
  <c r="I407" i="4"/>
  <c r="L407" i="4"/>
  <c r="Z407" i="4" s="1"/>
  <c r="N407" i="4"/>
  <c r="H408" i="4"/>
  <c r="I408" i="4" s="1"/>
  <c r="K407" i="4"/>
  <c r="Y407" i="4" s="1"/>
  <c r="D409" i="4"/>
  <c r="E409" i="4"/>
  <c r="C409" i="4"/>
  <c r="F409" i="4" l="1"/>
  <c r="M407" i="4"/>
  <c r="H409" i="4"/>
  <c r="J409" i="4" s="1"/>
  <c r="J408" i="4"/>
  <c r="L408" i="4"/>
  <c r="Z408" i="4" s="1"/>
  <c r="K408" i="4"/>
  <c r="Y408" i="4" s="1"/>
  <c r="M408" i="4"/>
  <c r="C410" i="4"/>
  <c r="F410" i="4" s="1"/>
  <c r="D410" i="4"/>
  <c r="E410" i="4"/>
  <c r="N408" i="4" l="1"/>
  <c r="L409" i="4"/>
  <c r="Z409" i="4" s="1"/>
  <c r="I409" i="4"/>
  <c r="H410" i="4"/>
  <c r="L410" i="4" s="1"/>
  <c r="Z410" i="4" s="1"/>
  <c r="N409" i="4"/>
  <c r="K409" i="4"/>
  <c r="Y409" i="4" s="1"/>
  <c r="D411" i="4"/>
  <c r="C411" i="4"/>
  <c r="E411" i="4"/>
  <c r="F411" i="4" l="1"/>
  <c r="M409" i="4"/>
  <c r="H411" i="4"/>
  <c r="J411" i="4" s="1"/>
  <c r="I410" i="4"/>
  <c r="J410" i="4"/>
  <c r="K410" i="4"/>
  <c r="Y410" i="4" s="1"/>
  <c r="C412" i="4"/>
  <c r="D412" i="4"/>
  <c r="E412" i="4"/>
  <c r="F412" i="4" l="1"/>
  <c r="N410" i="4"/>
  <c r="M410" i="4"/>
  <c r="L411" i="4"/>
  <c r="Z411" i="4" s="1"/>
  <c r="H412" i="4"/>
  <c r="J412" i="4" s="1"/>
  <c r="I411" i="4"/>
  <c r="N411" i="4"/>
  <c r="K411" i="4"/>
  <c r="Y411" i="4" s="1"/>
  <c r="C413" i="4"/>
  <c r="D413" i="4"/>
  <c r="E413" i="4"/>
  <c r="F413" i="4" l="1"/>
  <c r="N412" i="4"/>
  <c r="M411" i="4"/>
  <c r="I412" i="4"/>
  <c r="L412" i="4"/>
  <c r="Z412" i="4" s="1"/>
  <c r="H413" i="4"/>
  <c r="J413" i="4" s="1"/>
  <c r="K412" i="4"/>
  <c r="Y412" i="4" s="1"/>
  <c r="C414" i="4"/>
  <c r="D414" i="4"/>
  <c r="E414" i="4"/>
  <c r="F414" i="4" l="1"/>
  <c r="M412" i="4"/>
  <c r="I413" i="4"/>
  <c r="N413" i="4"/>
  <c r="L413" i="4"/>
  <c r="Z413" i="4" s="1"/>
  <c r="H414" i="4"/>
  <c r="I414" i="4" s="1"/>
  <c r="K413" i="4"/>
  <c r="Y413" i="4" s="1"/>
  <c r="D415" i="4"/>
  <c r="E415" i="4"/>
  <c r="C415" i="4"/>
  <c r="F415" i="4" l="1"/>
  <c r="M413" i="4"/>
  <c r="J414" i="4"/>
  <c r="L414" i="4"/>
  <c r="Z414" i="4" s="1"/>
  <c r="H415" i="4"/>
  <c r="K414" i="4"/>
  <c r="Y414" i="4" s="1"/>
  <c r="M414" i="4"/>
  <c r="C416" i="4"/>
  <c r="F416" i="4" s="1"/>
  <c r="E416" i="4"/>
  <c r="D416" i="4"/>
  <c r="N414" i="4" l="1"/>
  <c r="J415" i="4"/>
  <c r="I415" i="4"/>
  <c r="H416" i="4"/>
  <c r="L416" i="4" s="1"/>
  <c r="Z416" i="4" s="1"/>
  <c r="L415" i="4"/>
  <c r="Z415" i="4" s="1"/>
  <c r="K415" i="4"/>
  <c r="Y415" i="4" s="1"/>
  <c r="D417" i="4"/>
  <c r="E417" i="4"/>
  <c r="C417" i="4"/>
  <c r="F417" i="4" l="1"/>
  <c r="N415" i="4"/>
  <c r="M415" i="4"/>
  <c r="I416" i="4"/>
  <c r="J416" i="4"/>
  <c r="H417" i="4"/>
  <c r="J417" i="4" s="1"/>
  <c r="K416" i="4"/>
  <c r="Y416" i="4" s="1"/>
  <c r="C418" i="4"/>
  <c r="F418" i="4" s="1"/>
  <c r="D418" i="4"/>
  <c r="E418" i="4"/>
  <c r="N416" i="4" l="1"/>
  <c r="M416" i="4"/>
  <c r="H418" i="4"/>
  <c r="J418" i="4" s="1"/>
  <c r="N417" i="4"/>
  <c r="L417" i="4"/>
  <c r="Z417" i="4" s="1"/>
  <c r="I417" i="4"/>
  <c r="K417" i="4"/>
  <c r="Y417" i="4" s="1"/>
  <c r="D419" i="4"/>
  <c r="C419" i="4"/>
  <c r="E419" i="4"/>
  <c r="F419" i="4" l="1"/>
  <c r="I418" i="4"/>
  <c r="M418" i="4" s="1"/>
  <c r="N418" i="4"/>
  <c r="M417" i="4"/>
  <c r="L418" i="4"/>
  <c r="Z418" i="4" s="1"/>
  <c r="H419" i="4"/>
  <c r="J419" i="4" s="1"/>
  <c r="K418" i="4"/>
  <c r="Y418" i="4" s="1"/>
  <c r="E420" i="4"/>
  <c r="C420" i="4"/>
  <c r="D420" i="4"/>
  <c r="H420" i="4" l="1"/>
  <c r="F420" i="4"/>
  <c r="N419" i="4"/>
  <c r="I419" i="4"/>
  <c r="L419" i="4"/>
  <c r="Z419" i="4" s="1"/>
  <c r="K419" i="4"/>
  <c r="Y419" i="4" s="1"/>
  <c r="J420" i="4"/>
  <c r="I420" i="4"/>
  <c r="C421" i="4"/>
  <c r="D421" i="4"/>
  <c r="E421" i="4"/>
  <c r="F421" i="4" l="1"/>
  <c r="M419" i="4"/>
  <c r="H421" i="4"/>
  <c r="J421" i="4" s="1"/>
  <c r="K420" i="4"/>
  <c r="Y420" i="4" s="1"/>
  <c r="M420" i="4"/>
  <c r="L420" i="4"/>
  <c r="Z420" i="4" s="1"/>
  <c r="N420" i="4"/>
  <c r="C422" i="4"/>
  <c r="F422" i="4" s="1"/>
  <c r="E422" i="4"/>
  <c r="D422" i="4"/>
  <c r="N421" i="4" l="1"/>
  <c r="L421" i="4"/>
  <c r="Z421" i="4" s="1"/>
  <c r="H422" i="4"/>
  <c r="J422" i="4" s="1"/>
  <c r="I421" i="4"/>
  <c r="K421" i="4"/>
  <c r="Y421" i="4" s="1"/>
  <c r="D423" i="4"/>
  <c r="E423" i="4"/>
  <c r="C423" i="4"/>
  <c r="F423" i="4" s="1"/>
  <c r="N422" i="4" l="1"/>
  <c r="M421" i="4"/>
  <c r="L422" i="4"/>
  <c r="Z422" i="4" s="1"/>
  <c r="H423" i="4"/>
  <c r="J423" i="4" s="1"/>
  <c r="I422" i="4"/>
  <c r="K422" i="4"/>
  <c r="Y422" i="4" s="1"/>
  <c r="C424" i="4"/>
  <c r="E424" i="4"/>
  <c r="D424" i="4"/>
  <c r="F424" i="4" l="1"/>
  <c r="N423" i="4"/>
  <c r="M422" i="4"/>
  <c r="L423" i="4"/>
  <c r="Z423" i="4" s="1"/>
  <c r="H424" i="4"/>
  <c r="J424" i="4" s="1"/>
  <c r="I423" i="4"/>
  <c r="K423" i="4"/>
  <c r="Y423" i="4" s="1"/>
  <c r="C425" i="4"/>
  <c r="F425" i="4" s="1"/>
  <c r="D425" i="4"/>
  <c r="E425" i="4"/>
  <c r="N424" i="4" l="1"/>
  <c r="M423" i="4"/>
  <c r="L424" i="4"/>
  <c r="Z424" i="4" s="1"/>
  <c r="H425" i="4"/>
  <c r="J425" i="4" s="1"/>
  <c r="I424" i="4"/>
  <c r="K424" i="4"/>
  <c r="Y424" i="4" s="1"/>
  <c r="C426" i="4"/>
  <c r="D426" i="4"/>
  <c r="E426" i="4"/>
  <c r="H426" i="4" l="1"/>
  <c r="F426" i="4"/>
  <c r="N425" i="4"/>
  <c r="M424" i="4"/>
  <c r="I425" i="4"/>
  <c r="L425" i="4"/>
  <c r="Z425" i="4" s="1"/>
  <c r="K425" i="4"/>
  <c r="Y425" i="4" s="1"/>
  <c r="J426" i="4"/>
  <c r="I426" i="4"/>
  <c r="D427" i="4"/>
  <c r="C427" i="4"/>
  <c r="E427" i="4"/>
  <c r="F427" i="4" l="1"/>
  <c r="M425" i="4"/>
  <c r="H427" i="4"/>
  <c r="J427" i="4" s="1"/>
  <c r="L426" i="4"/>
  <c r="Z426" i="4" s="1"/>
  <c r="N426" i="4"/>
  <c r="K426" i="4"/>
  <c r="Y426" i="4" s="1"/>
  <c r="M426" i="4"/>
  <c r="E428" i="4"/>
  <c r="C428" i="4"/>
  <c r="D428" i="4"/>
  <c r="F428" i="4" l="1"/>
  <c r="N427" i="4"/>
  <c r="H428" i="4"/>
  <c r="J428" i="4" s="1"/>
  <c r="L427" i="4"/>
  <c r="Z427" i="4" s="1"/>
  <c r="I427" i="4"/>
  <c r="K427" i="4"/>
  <c r="Y427" i="4" s="1"/>
  <c r="C429" i="4"/>
  <c r="D429" i="4"/>
  <c r="E429" i="4"/>
  <c r="H429" i="4" l="1"/>
  <c r="F429" i="4"/>
  <c r="N428" i="4"/>
  <c r="M427" i="4"/>
  <c r="L428" i="4"/>
  <c r="Z428" i="4" s="1"/>
  <c r="I428" i="4"/>
  <c r="K428" i="4"/>
  <c r="Y428" i="4" s="1"/>
  <c r="J429" i="4"/>
  <c r="I429" i="4"/>
  <c r="C430" i="4"/>
  <c r="D430" i="4"/>
  <c r="E430" i="4"/>
  <c r="F430" i="4" l="1"/>
  <c r="M428" i="4"/>
  <c r="H430" i="4"/>
  <c r="J430" i="4" s="1"/>
  <c r="L429" i="4"/>
  <c r="Z429" i="4" s="1"/>
  <c r="N429" i="4"/>
  <c r="K429" i="4"/>
  <c r="Y429" i="4" s="1"/>
  <c r="M429" i="4"/>
  <c r="D431" i="4"/>
  <c r="E431" i="4"/>
  <c r="C431" i="4"/>
  <c r="H431" i="4" l="1"/>
  <c r="F431" i="4"/>
  <c r="N430" i="4"/>
  <c r="L430" i="4"/>
  <c r="Z430" i="4" s="1"/>
  <c r="I430" i="4"/>
  <c r="K430" i="4"/>
  <c r="Y430" i="4" s="1"/>
  <c r="J431" i="4"/>
  <c r="I431" i="4"/>
  <c r="C432" i="4"/>
  <c r="E432" i="4"/>
  <c r="D432" i="4"/>
  <c r="F432" i="4" l="1"/>
  <c r="M430" i="4"/>
  <c r="H432" i="4"/>
  <c r="J432" i="4" s="1"/>
  <c r="K431" i="4"/>
  <c r="Y431" i="4" s="1"/>
  <c r="M431" i="4"/>
  <c r="L431" i="4"/>
  <c r="Z431" i="4" s="1"/>
  <c r="N431" i="4"/>
  <c r="D433" i="4"/>
  <c r="E433" i="4"/>
  <c r="C433" i="4"/>
  <c r="F433" i="4" l="1"/>
  <c r="N432" i="4"/>
  <c r="L432" i="4"/>
  <c r="Z432" i="4" s="1"/>
  <c r="H433" i="4"/>
  <c r="J433" i="4" s="1"/>
  <c r="I432" i="4"/>
  <c r="K432" i="4"/>
  <c r="Y432" i="4" s="1"/>
  <c r="C434" i="4"/>
  <c r="D434" i="4"/>
  <c r="E434" i="4"/>
  <c r="F434" i="4" l="1"/>
  <c r="N433" i="4"/>
  <c r="M432" i="4"/>
  <c r="L433" i="4"/>
  <c r="Z433" i="4" s="1"/>
  <c r="H434" i="4"/>
  <c r="I434" i="4" s="1"/>
  <c r="I433" i="4"/>
  <c r="K433" i="4"/>
  <c r="Y433" i="4" s="1"/>
  <c r="D435" i="4"/>
  <c r="C435" i="4"/>
  <c r="E435" i="4"/>
  <c r="H435" i="4" l="1"/>
  <c r="F435" i="4"/>
  <c r="M433" i="4"/>
  <c r="L434" i="4"/>
  <c r="Z434" i="4" s="1"/>
  <c r="J434" i="4"/>
  <c r="K434" i="4"/>
  <c r="Y434" i="4" s="1"/>
  <c r="M434" i="4"/>
  <c r="J435" i="4"/>
  <c r="I435" i="4"/>
  <c r="E436" i="4"/>
  <c r="C436" i="4"/>
  <c r="D436" i="4"/>
  <c r="F436" i="4" l="1"/>
  <c r="N434" i="4"/>
  <c r="H436" i="4"/>
  <c r="J436" i="4" s="1"/>
  <c r="K435" i="4"/>
  <c r="Y435" i="4" s="1"/>
  <c r="M435" i="4"/>
  <c r="L435" i="4"/>
  <c r="Z435" i="4" s="1"/>
  <c r="N435" i="4"/>
  <c r="C437" i="4"/>
  <c r="F437" i="4" s="1"/>
  <c r="D437" i="4"/>
  <c r="E437" i="4"/>
  <c r="N436" i="4" l="1"/>
  <c r="I436" i="4"/>
  <c r="L436" i="4"/>
  <c r="Z436" i="4" s="1"/>
  <c r="H437" i="4"/>
  <c r="J437" i="4" s="1"/>
  <c r="K436" i="4"/>
  <c r="Y436" i="4" s="1"/>
  <c r="C438" i="4"/>
  <c r="E438" i="4"/>
  <c r="D438" i="4"/>
  <c r="F438" i="4" l="1"/>
  <c r="M436" i="4"/>
  <c r="I437" i="4"/>
  <c r="N437" i="4"/>
  <c r="L437" i="4"/>
  <c r="Z437" i="4" s="1"/>
  <c r="H438" i="4"/>
  <c r="I438" i="4" s="1"/>
  <c r="K437" i="4"/>
  <c r="Y437" i="4" s="1"/>
  <c r="D439" i="4"/>
  <c r="E439" i="4"/>
  <c r="C439" i="4"/>
  <c r="F439" i="4" l="1"/>
  <c r="M437" i="4"/>
  <c r="H439" i="4"/>
  <c r="J439" i="4" s="1"/>
  <c r="J438" i="4"/>
  <c r="L438" i="4"/>
  <c r="Z438" i="4" s="1"/>
  <c r="K438" i="4"/>
  <c r="Y438" i="4" s="1"/>
  <c r="M438" i="4"/>
  <c r="C440" i="4"/>
  <c r="F440" i="4" s="1"/>
  <c r="E440" i="4"/>
  <c r="D440" i="4"/>
  <c r="N438" i="4" l="1"/>
  <c r="N439" i="4"/>
  <c r="I439" i="4"/>
  <c r="L439" i="4"/>
  <c r="Z439" i="4" s="1"/>
  <c r="H440" i="4"/>
  <c r="J440" i="4" s="1"/>
  <c r="K439" i="4"/>
  <c r="Y439" i="4" s="1"/>
  <c r="C441" i="4"/>
  <c r="F441" i="4" s="1"/>
  <c r="D441" i="4"/>
  <c r="E441" i="4"/>
  <c r="N440" i="4" l="1"/>
  <c r="M439" i="4"/>
  <c r="L440" i="4"/>
  <c r="Z440" i="4" s="1"/>
  <c r="I440" i="4"/>
  <c r="H441" i="4"/>
  <c r="J441" i="4" s="1"/>
  <c r="K440" i="4"/>
  <c r="Y440" i="4" s="1"/>
  <c r="C442" i="4"/>
  <c r="D442" i="4"/>
  <c r="E442" i="4"/>
  <c r="F442" i="4" l="1"/>
  <c r="N441" i="4"/>
  <c r="M440" i="4"/>
  <c r="I441" i="4"/>
  <c r="L441" i="4"/>
  <c r="Z441" i="4" s="1"/>
  <c r="H442" i="4"/>
  <c r="J442" i="4" s="1"/>
  <c r="K441" i="4"/>
  <c r="Y441" i="4" s="1"/>
  <c r="D443" i="4"/>
  <c r="E443" i="4"/>
  <c r="C443" i="4"/>
  <c r="F443" i="4" l="1"/>
  <c r="M441" i="4"/>
  <c r="N442" i="4"/>
  <c r="I442" i="4"/>
  <c r="L442" i="4"/>
  <c r="Z442" i="4" s="1"/>
  <c r="H443" i="4"/>
  <c r="L443" i="4" s="1"/>
  <c r="Z443" i="4" s="1"/>
  <c r="K442" i="4"/>
  <c r="Y442" i="4" s="1"/>
  <c r="E444" i="4"/>
  <c r="C444" i="4"/>
  <c r="D444" i="4"/>
  <c r="H444" i="4" l="1"/>
  <c r="F444" i="4"/>
  <c r="M442" i="4"/>
  <c r="J443" i="4"/>
  <c r="I443" i="4"/>
  <c r="K443" i="4"/>
  <c r="Y443" i="4" s="1"/>
  <c r="J444" i="4"/>
  <c r="I444" i="4"/>
  <c r="C445" i="4"/>
  <c r="D445" i="4"/>
  <c r="E445" i="4"/>
  <c r="F445" i="4" l="1"/>
  <c r="N443" i="4"/>
  <c r="M443" i="4"/>
  <c r="H445" i="4"/>
  <c r="J445" i="4" s="1"/>
  <c r="K444" i="4"/>
  <c r="Y444" i="4" s="1"/>
  <c r="M444" i="4"/>
  <c r="L444" i="4"/>
  <c r="Z444" i="4" s="1"/>
  <c r="N444" i="4"/>
  <c r="C446" i="4"/>
  <c r="D446" i="4"/>
  <c r="E446" i="4"/>
  <c r="F446" i="4" l="1"/>
  <c r="L445" i="4"/>
  <c r="Z445" i="4" s="1"/>
  <c r="N445" i="4"/>
  <c r="I445" i="4"/>
  <c r="H446" i="4"/>
  <c r="J446" i="4" s="1"/>
  <c r="K445" i="4"/>
  <c r="Y445" i="4" s="1"/>
  <c r="D447" i="4"/>
  <c r="E447" i="4"/>
  <c r="C447" i="4"/>
  <c r="F447" i="4" l="1"/>
  <c r="M445" i="4"/>
  <c r="I446" i="4"/>
  <c r="N446" i="4"/>
  <c r="L446" i="4"/>
  <c r="Z446" i="4" s="1"/>
  <c r="H447" i="4"/>
  <c r="K446" i="4"/>
  <c r="Y446" i="4" s="1"/>
  <c r="C448" i="4"/>
  <c r="F448" i="4" s="1"/>
  <c r="E448" i="4"/>
  <c r="D448" i="4"/>
  <c r="M446" i="4" l="1"/>
  <c r="L447" i="4"/>
  <c r="Z447" i="4" s="1"/>
  <c r="H448" i="4"/>
  <c r="J448" i="4" s="1"/>
  <c r="J447" i="4"/>
  <c r="I447" i="4"/>
  <c r="K447" i="4"/>
  <c r="Y447" i="4" s="1"/>
  <c r="D449" i="4"/>
  <c r="E449" i="4"/>
  <c r="C449" i="4"/>
  <c r="F449" i="4" l="1"/>
  <c r="N447" i="4"/>
  <c r="N448" i="4"/>
  <c r="M447" i="4"/>
  <c r="L448" i="4"/>
  <c r="Z448" i="4" s="1"/>
  <c r="H449" i="4"/>
  <c r="J449" i="4" s="1"/>
  <c r="I448" i="4"/>
  <c r="K448" i="4"/>
  <c r="Y448" i="4" s="1"/>
  <c r="C450" i="4"/>
  <c r="D450" i="4"/>
  <c r="E450" i="4"/>
  <c r="H450" i="4" l="1"/>
  <c r="F450" i="4"/>
  <c r="M448" i="4"/>
  <c r="I449" i="4"/>
  <c r="L449" i="4"/>
  <c r="Z449" i="4" s="1"/>
  <c r="N449" i="4"/>
  <c r="K449" i="4"/>
  <c r="Y449" i="4" s="1"/>
  <c r="J450" i="4"/>
  <c r="I450" i="4"/>
  <c r="D451" i="4"/>
  <c r="C451" i="4"/>
  <c r="E451" i="4"/>
  <c r="H451" i="4" l="1"/>
  <c r="F451" i="4"/>
  <c r="M449" i="4"/>
  <c r="K450" i="4"/>
  <c r="Y450" i="4" s="1"/>
  <c r="M450" i="4"/>
  <c r="L450" i="4"/>
  <c r="Z450" i="4" s="1"/>
  <c r="N450" i="4"/>
  <c r="J451" i="4"/>
  <c r="I451" i="4"/>
  <c r="E452" i="4"/>
  <c r="C452" i="4"/>
  <c r="D452" i="4"/>
  <c r="H452" i="4" l="1"/>
  <c r="F452" i="4"/>
  <c r="L451" i="4"/>
  <c r="Z451" i="4" s="1"/>
  <c r="N451" i="4"/>
  <c r="K451" i="4"/>
  <c r="Y451" i="4" s="1"/>
  <c r="M451" i="4"/>
  <c r="J452" i="4"/>
  <c r="I452" i="4"/>
  <c r="C453" i="4"/>
  <c r="D453" i="4"/>
  <c r="E453" i="4"/>
  <c r="H453" i="4" l="1"/>
  <c r="F453" i="4"/>
  <c r="L452" i="4"/>
  <c r="Z452" i="4" s="1"/>
  <c r="N452" i="4"/>
  <c r="K452" i="4"/>
  <c r="Y452" i="4" s="1"/>
  <c r="M452" i="4"/>
  <c r="J453" i="4"/>
  <c r="I453" i="4"/>
  <c r="C454" i="4"/>
  <c r="E454" i="4"/>
  <c r="D454" i="4"/>
  <c r="F454" i="4" l="1"/>
  <c r="H454" i="4"/>
  <c r="J454" i="4" s="1"/>
  <c r="L453" i="4"/>
  <c r="Z453" i="4" s="1"/>
  <c r="N453" i="4"/>
  <c r="K453" i="4"/>
  <c r="Y453" i="4" s="1"/>
  <c r="M453" i="4"/>
  <c r="D455" i="4"/>
  <c r="E455" i="4"/>
  <c r="C455" i="4"/>
  <c r="F455" i="4" l="1"/>
  <c r="H455" i="4"/>
  <c r="J455" i="4" s="1"/>
  <c r="N454" i="4"/>
  <c r="L454" i="4"/>
  <c r="Z454" i="4" s="1"/>
  <c r="I454" i="4"/>
  <c r="K454" i="4"/>
  <c r="Y454" i="4" s="1"/>
  <c r="C456" i="4"/>
  <c r="E456" i="4"/>
  <c r="D456" i="4"/>
  <c r="F456" i="4" l="1"/>
  <c r="N455" i="4"/>
  <c r="M454" i="4"/>
  <c r="L455" i="4"/>
  <c r="Z455" i="4" s="1"/>
  <c r="I455" i="4"/>
  <c r="H456" i="4"/>
  <c r="J456" i="4" s="1"/>
  <c r="K455" i="4"/>
  <c r="Y455" i="4" s="1"/>
  <c r="C457" i="4"/>
  <c r="F457" i="4" s="1"/>
  <c r="D457" i="4"/>
  <c r="E457" i="4"/>
  <c r="M455" i="4" l="1"/>
  <c r="I456" i="4"/>
  <c r="H457" i="4"/>
  <c r="I457" i="4" s="1"/>
  <c r="N456" i="4"/>
  <c r="L456" i="4"/>
  <c r="Z456" i="4" s="1"/>
  <c r="K456" i="4"/>
  <c r="Y456" i="4" s="1"/>
  <c r="C458" i="4"/>
  <c r="D458" i="4"/>
  <c r="E458" i="4"/>
  <c r="F458" i="4" l="1"/>
  <c r="M456" i="4"/>
  <c r="L457" i="4"/>
  <c r="Z457" i="4" s="1"/>
  <c r="J457" i="4"/>
  <c r="H458" i="4"/>
  <c r="I458" i="4" s="1"/>
  <c r="K457" i="4"/>
  <c r="Y457" i="4" s="1"/>
  <c r="M457" i="4"/>
  <c r="D459" i="4"/>
  <c r="C459" i="4"/>
  <c r="E459" i="4"/>
  <c r="F459" i="4" l="1"/>
  <c r="N457" i="4"/>
  <c r="L458" i="4"/>
  <c r="Z458" i="4" s="1"/>
  <c r="H459" i="4"/>
  <c r="J459" i="4" s="1"/>
  <c r="J458" i="4"/>
  <c r="K458" i="4"/>
  <c r="Y458" i="4" s="1"/>
  <c r="M458" i="4"/>
  <c r="E460" i="4"/>
  <c r="C460" i="4"/>
  <c r="D460" i="4"/>
  <c r="F460" i="4" l="1"/>
  <c r="N458" i="4"/>
  <c r="N459" i="4"/>
  <c r="L459" i="4"/>
  <c r="Z459" i="4" s="1"/>
  <c r="H460" i="4"/>
  <c r="J460" i="4" s="1"/>
  <c r="I459" i="4"/>
  <c r="K459" i="4"/>
  <c r="Y459" i="4" s="1"/>
  <c r="C461" i="4"/>
  <c r="F461" i="4" s="1"/>
  <c r="D461" i="4"/>
  <c r="E461" i="4"/>
  <c r="N460" i="4" l="1"/>
  <c r="M459" i="4"/>
  <c r="I460" i="4"/>
  <c r="L460" i="4"/>
  <c r="Z460" i="4" s="1"/>
  <c r="H461" i="4"/>
  <c r="J461" i="4" s="1"/>
  <c r="K460" i="4"/>
  <c r="Y460" i="4" s="1"/>
  <c r="C462" i="4"/>
  <c r="D462" i="4"/>
  <c r="E462" i="4"/>
  <c r="F462" i="4" l="1"/>
  <c r="N461" i="4"/>
  <c r="M460" i="4"/>
  <c r="I461" i="4"/>
  <c r="L461" i="4"/>
  <c r="Z461" i="4" s="1"/>
  <c r="H462" i="4"/>
  <c r="J462" i="4" s="1"/>
  <c r="K461" i="4"/>
  <c r="Y461" i="4" s="1"/>
  <c r="D463" i="4"/>
  <c r="E463" i="4"/>
  <c r="C463" i="4"/>
  <c r="F463" i="4" l="1"/>
  <c r="N462" i="4"/>
  <c r="M461" i="4"/>
  <c r="L462" i="4"/>
  <c r="Z462" i="4" s="1"/>
  <c r="I462" i="4"/>
  <c r="H463" i="4"/>
  <c r="J463" i="4" s="1"/>
  <c r="K462" i="4"/>
  <c r="Y462" i="4" s="1"/>
  <c r="C464" i="4"/>
  <c r="E464" i="4"/>
  <c r="D464" i="4"/>
  <c r="H464" i="4" l="1"/>
  <c r="F464" i="4"/>
  <c r="N463" i="4"/>
  <c r="M462" i="4"/>
  <c r="I463" i="4"/>
  <c r="L463" i="4"/>
  <c r="Z463" i="4" s="1"/>
  <c r="K463" i="4"/>
  <c r="Y463" i="4" s="1"/>
  <c r="J464" i="4"/>
  <c r="I464" i="4"/>
  <c r="D465" i="4"/>
  <c r="E465" i="4"/>
  <c r="C465" i="4"/>
  <c r="F465" i="4" s="1"/>
  <c r="M463" i="4" l="1"/>
  <c r="H465" i="4"/>
  <c r="J465" i="4" s="1"/>
  <c r="K464" i="4"/>
  <c r="Y464" i="4" s="1"/>
  <c r="M464" i="4"/>
  <c r="L464" i="4"/>
  <c r="Z464" i="4" s="1"/>
  <c r="N464" i="4"/>
  <c r="C466" i="4"/>
  <c r="D466" i="4"/>
  <c r="E466" i="4"/>
  <c r="H466" i="4" l="1"/>
  <c r="F466" i="4"/>
  <c r="N465" i="4"/>
  <c r="L465" i="4"/>
  <c r="Z465" i="4" s="1"/>
  <c r="I465" i="4"/>
  <c r="K465" i="4"/>
  <c r="Y465" i="4" s="1"/>
  <c r="J466" i="4"/>
  <c r="I466" i="4"/>
  <c r="D467" i="4"/>
  <c r="C467" i="4"/>
  <c r="E467" i="4"/>
  <c r="F467" i="4" l="1"/>
  <c r="M465" i="4"/>
  <c r="H467" i="4"/>
  <c r="J467" i="4" s="1"/>
  <c r="L466" i="4"/>
  <c r="Z466" i="4" s="1"/>
  <c r="N466" i="4"/>
  <c r="K466" i="4"/>
  <c r="Y466" i="4" s="1"/>
  <c r="M466" i="4"/>
  <c r="E468" i="4"/>
  <c r="C468" i="4"/>
  <c r="D468" i="4"/>
  <c r="F468" i="4" l="1"/>
  <c r="N467" i="4"/>
  <c r="H468" i="4"/>
  <c r="J468" i="4" s="1"/>
  <c r="L467" i="4"/>
  <c r="Z467" i="4" s="1"/>
  <c r="I467" i="4"/>
  <c r="K467" i="4"/>
  <c r="Y467" i="4" s="1"/>
  <c r="C469" i="4"/>
  <c r="D469" i="4"/>
  <c r="E469" i="4"/>
  <c r="H469" i="4" l="1"/>
  <c r="F469" i="4"/>
  <c r="M467" i="4"/>
  <c r="L468" i="4"/>
  <c r="Z468" i="4" s="1"/>
  <c r="I468" i="4"/>
  <c r="N468" i="4"/>
  <c r="K468" i="4"/>
  <c r="Y468" i="4" s="1"/>
  <c r="J469" i="4"/>
  <c r="I469" i="4"/>
  <c r="C470" i="4"/>
  <c r="E470" i="4"/>
  <c r="D470" i="4"/>
  <c r="F470" i="4" l="1"/>
  <c r="M468" i="4"/>
  <c r="H470" i="4"/>
  <c r="J470" i="4" s="1"/>
  <c r="L469" i="4"/>
  <c r="Z469" i="4" s="1"/>
  <c r="N469" i="4"/>
  <c r="K469" i="4"/>
  <c r="Y469" i="4" s="1"/>
  <c r="M469" i="4"/>
  <c r="D471" i="4"/>
  <c r="E471" i="4"/>
  <c r="C471" i="4"/>
  <c r="F471" i="4" l="1"/>
  <c r="N470" i="4"/>
  <c r="I470" i="4"/>
  <c r="L470" i="4"/>
  <c r="Z470" i="4" s="1"/>
  <c r="H471" i="4"/>
  <c r="J471" i="4" s="1"/>
  <c r="K470" i="4"/>
  <c r="Y470" i="4" s="1"/>
  <c r="C472" i="4"/>
  <c r="E472" i="4"/>
  <c r="D472" i="4"/>
  <c r="H472" i="4" l="1"/>
  <c r="F472" i="4"/>
  <c r="N471" i="4"/>
  <c r="M470" i="4"/>
  <c r="I471" i="4"/>
  <c r="L471" i="4"/>
  <c r="Z471" i="4" s="1"/>
  <c r="K471" i="4"/>
  <c r="Y471" i="4" s="1"/>
  <c r="J472" i="4"/>
  <c r="I472" i="4"/>
  <c r="C473" i="4"/>
  <c r="D473" i="4"/>
  <c r="E473" i="4"/>
  <c r="H473" i="4" l="1"/>
  <c r="F473" i="4"/>
  <c r="M471" i="4"/>
  <c r="L472" i="4"/>
  <c r="Z472" i="4" s="1"/>
  <c r="N472" i="4"/>
  <c r="K472" i="4"/>
  <c r="Y472" i="4" s="1"/>
  <c r="M472" i="4"/>
  <c r="J473" i="4"/>
  <c r="I473" i="4"/>
  <c r="C474" i="4"/>
  <c r="D474" i="4"/>
  <c r="E474" i="4"/>
  <c r="F474" i="4" l="1"/>
  <c r="H474" i="4"/>
  <c r="J474" i="4" s="1"/>
  <c r="L473" i="4"/>
  <c r="Z473" i="4" s="1"/>
  <c r="N473" i="4"/>
  <c r="K473" i="4"/>
  <c r="Y473" i="4" s="1"/>
  <c r="M473" i="4"/>
  <c r="D475" i="4"/>
  <c r="C475" i="4"/>
  <c r="F475" i="4" s="1"/>
  <c r="E475" i="4"/>
  <c r="N474" i="4" l="1"/>
  <c r="L474" i="4"/>
  <c r="Z474" i="4" s="1"/>
  <c r="H475" i="4"/>
  <c r="L475" i="4" s="1"/>
  <c r="Z475" i="4" s="1"/>
  <c r="I474" i="4"/>
  <c r="K474" i="4"/>
  <c r="Y474" i="4" s="1"/>
  <c r="E476" i="4"/>
  <c r="C476" i="4"/>
  <c r="D476" i="4"/>
  <c r="F476" i="4" l="1"/>
  <c r="M474" i="4"/>
  <c r="H476" i="4"/>
  <c r="J476" i="4" s="1"/>
  <c r="J475" i="4"/>
  <c r="I475" i="4"/>
  <c r="K475" i="4"/>
  <c r="Y475" i="4" s="1"/>
  <c r="C477" i="4"/>
  <c r="D477" i="4"/>
  <c r="E477" i="4"/>
  <c r="H477" i="4" l="1"/>
  <c r="F477" i="4"/>
  <c r="N475" i="4"/>
  <c r="N476" i="4"/>
  <c r="M475" i="4"/>
  <c r="L476" i="4"/>
  <c r="Z476" i="4" s="1"/>
  <c r="I476" i="4"/>
  <c r="K476" i="4"/>
  <c r="Y476" i="4" s="1"/>
  <c r="J477" i="4"/>
  <c r="I477" i="4"/>
  <c r="C478" i="4"/>
  <c r="D478" i="4"/>
  <c r="E478" i="4"/>
  <c r="F478" i="4" l="1"/>
  <c r="M476" i="4"/>
  <c r="H478" i="4"/>
  <c r="J478" i="4" s="1"/>
  <c r="K477" i="4"/>
  <c r="Y477" i="4" s="1"/>
  <c r="M477" i="4"/>
  <c r="L477" i="4"/>
  <c r="Z477" i="4" s="1"/>
  <c r="N477" i="4"/>
  <c r="D479" i="4"/>
  <c r="E479" i="4"/>
  <c r="C479" i="4"/>
  <c r="F479" i="4" l="1"/>
  <c r="N478" i="4"/>
  <c r="L478" i="4"/>
  <c r="Z478" i="4" s="1"/>
  <c r="H479" i="4"/>
  <c r="J479" i="4" s="1"/>
  <c r="I478" i="4"/>
  <c r="K478" i="4"/>
  <c r="Y478" i="4" s="1"/>
  <c r="C480" i="4"/>
  <c r="E480" i="4"/>
  <c r="D480" i="4"/>
  <c r="F480" i="4" l="1"/>
  <c r="N479" i="4"/>
  <c r="M478" i="4"/>
  <c r="L479" i="4"/>
  <c r="Z479" i="4" s="1"/>
  <c r="H480" i="4"/>
  <c r="J480" i="4" s="1"/>
  <c r="I479" i="4"/>
  <c r="K479" i="4"/>
  <c r="Y479" i="4" s="1"/>
  <c r="D481" i="4"/>
  <c r="E481" i="4"/>
  <c r="C481" i="4"/>
  <c r="F481" i="4" l="1"/>
  <c r="N480" i="4"/>
  <c r="M479" i="4"/>
  <c r="L480" i="4"/>
  <c r="Z480" i="4" s="1"/>
  <c r="H481" i="4"/>
  <c r="J481" i="4" s="1"/>
  <c r="I480" i="4"/>
  <c r="K480" i="4"/>
  <c r="Y480" i="4" s="1"/>
  <c r="C482" i="4"/>
  <c r="F482" i="4" s="1"/>
  <c r="D482" i="4"/>
  <c r="E482" i="4"/>
  <c r="N481" i="4" l="1"/>
  <c r="M480" i="4"/>
  <c r="L481" i="4"/>
  <c r="Z481" i="4" s="1"/>
  <c r="H482" i="4"/>
  <c r="J482" i="4" s="1"/>
  <c r="I481" i="4"/>
  <c r="K481" i="4"/>
  <c r="Y481" i="4" s="1"/>
  <c r="D483" i="4"/>
  <c r="C483" i="4"/>
  <c r="F483" i="4" s="1"/>
  <c r="E483" i="4"/>
  <c r="N482" i="4" l="1"/>
  <c r="M481" i="4"/>
  <c r="L482" i="4"/>
  <c r="Z482" i="4" s="1"/>
  <c r="H483" i="4"/>
  <c r="J483" i="4" s="1"/>
  <c r="I482" i="4"/>
  <c r="K482" i="4"/>
  <c r="Y482" i="4" s="1"/>
  <c r="E484" i="4"/>
  <c r="C484" i="4"/>
  <c r="D484" i="4"/>
  <c r="F484" i="4" l="1"/>
  <c r="N483" i="4"/>
  <c r="M482" i="4"/>
  <c r="L483" i="4"/>
  <c r="Z483" i="4" s="1"/>
  <c r="H484" i="4"/>
  <c r="I484" i="4" s="1"/>
  <c r="I483" i="4"/>
  <c r="K483" i="4"/>
  <c r="Y483" i="4" s="1"/>
  <c r="C485" i="4"/>
  <c r="D485" i="4"/>
  <c r="E485" i="4"/>
  <c r="H485" i="4" l="1"/>
  <c r="F485" i="4"/>
  <c r="M483" i="4"/>
  <c r="L484" i="4"/>
  <c r="Z484" i="4" s="1"/>
  <c r="J484" i="4"/>
  <c r="K484" i="4"/>
  <c r="Y484" i="4" s="1"/>
  <c r="M484" i="4"/>
  <c r="J485" i="4"/>
  <c r="I485" i="4"/>
  <c r="C486" i="4"/>
  <c r="E486" i="4"/>
  <c r="D486" i="4"/>
  <c r="H486" i="4" l="1"/>
  <c r="F486" i="4"/>
  <c r="N484" i="4"/>
  <c r="L485" i="4"/>
  <c r="Z485" i="4" s="1"/>
  <c r="N485" i="4"/>
  <c r="K485" i="4"/>
  <c r="Y485" i="4" s="1"/>
  <c r="M485" i="4"/>
  <c r="J486" i="4"/>
  <c r="I486" i="4"/>
  <c r="D487" i="4"/>
  <c r="E487" i="4"/>
  <c r="C487" i="4"/>
  <c r="F487" i="4" s="1"/>
  <c r="H487" i="4" l="1"/>
  <c r="J487" i="4" s="1"/>
  <c r="K486" i="4"/>
  <c r="Y486" i="4" s="1"/>
  <c r="M486" i="4"/>
  <c r="L486" i="4"/>
  <c r="Z486" i="4" s="1"/>
  <c r="N486" i="4"/>
  <c r="C488" i="4"/>
  <c r="E488" i="4"/>
  <c r="D488" i="4"/>
  <c r="F488" i="4" l="1"/>
  <c r="N487" i="4"/>
  <c r="L487" i="4"/>
  <c r="Z487" i="4" s="1"/>
  <c r="H488" i="4"/>
  <c r="I488" i="4" s="1"/>
  <c r="I487" i="4"/>
  <c r="K487" i="4"/>
  <c r="Y487" i="4" s="1"/>
  <c r="C489" i="4"/>
  <c r="D489" i="4"/>
  <c r="E489" i="4"/>
  <c r="H489" i="4" l="1"/>
  <c r="F489" i="4"/>
  <c r="M487" i="4"/>
  <c r="L488" i="4"/>
  <c r="Z488" i="4" s="1"/>
  <c r="J488" i="4"/>
  <c r="K488" i="4"/>
  <c r="Y488" i="4" s="1"/>
  <c r="M488" i="4"/>
  <c r="J489" i="4"/>
  <c r="I489" i="4"/>
  <c r="C490" i="4"/>
  <c r="D490" i="4"/>
  <c r="E490" i="4"/>
  <c r="F490" i="4" l="1"/>
  <c r="N488" i="4"/>
  <c r="H490" i="4"/>
  <c r="J490" i="4" s="1"/>
  <c r="K489" i="4"/>
  <c r="Y489" i="4" s="1"/>
  <c r="M489" i="4"/>
  <c r="L489" i="4"/>
  <c r="Z489" i="4" s="1"/>
  <c r="N489" i="4"/>
  <c r="D491" i="4"/>
  <c r="E491" i="4"/>
  <c r="C491" i="4"/>
  <c r="F491" i="4" l="1"/>
  <c r="N490" i="4"/>
  <c r="L490" i="4"/>
  <c r="Z490" i="4" s="1"/>
  <c r="H491" i="4"/>
  <c r="J491" i="4" s="1"/>
  <c r="I490" i="4"/>
  <c r="K490" i="4"/>
  <c r="Y490" i="4" s="1"/>
  <c r="E492" i="4"/>
  <c r="C492" i="4"/>
  <c r="D492" i="4"/>
  <c r="H492" i="4" l="1"/>
  <c r="F492" i="4"/>
  <c r="N491" i="4"/>
  <c r="M490" i="4"/>
  <c r="L491" i="4"/>
  <c r="Z491" i="4" s="1"/>
  <c r="I491" i="4"/>
  <c r="K491" i="4"/>
  <c r="Y491" i="4" s="1"/>
  <c r="J492" i="4"/>
  <c r="I492" i="4"/>
  <c r="C493" i="4"/>
  <c r="D493" i="4"/>
  <c r="E493" i="4"/>
  <c r="F493" i="4" l="1"/>
  <c r="M491" i="4"/>
  <c r="H493" i="4"/>
  <c r="J493" i="4" s="1"/>
  <c r="K492" i="4"/>
  <c r="Y492" i="4" s="1"/>
  <c r="M492" i="4"/>
  <c r="L492" i="4"/>
  <c r="Z492" i="4" s="1"/>
  <c r="N492" i="4"/>
  <c r="C494" i="4"/>
  <c r="F494" i="4" s="1"/>
  <c r="D494" i="4"/>
  <c r="E494" i="4"/>
  <c r="N493" i="4" l="1"/>
  <c r="L493" i="4"/>
  <c r="Z493" i="4" s="1"/>
  <c r="H494" i="4"/>
  <c r="J494" i="4" s="1"/>
  <c r="I493" i="4"/>
  <c r="K493" i="4"/>
  <c r="Y493" i="4" s="1"/>
  <c r="D495" i="4"/>
  <c r="E495" i="4"/>
  <c r="C495" i="4"/>
  <c r="F495" i="4" s="1"/>
  <c r="N494" i="4" l="1"/>
  <c r="M493" i="4"/>
  <c r="I494" i="4"/>
  <c r="L494" i="4"/>
  <c r="Z494" i="4" s="1"/>
  <c r="H495" i="4"/>
  <c r="J495" i="4" s="1"/>
  <c r="K494" i="4"/>
  <c r="Y494" i="4" s="1"/>
  <c r="C496" i="4"/>
  <c r="E496" i="4"/>
  <c r="D496" i="4"/>
  <c r="F496" i="4" l="1"/>
  <c r="N495" i="4"/>
  <c r="M494" i="4"/>
  <c r="I495" i="4"/>
  <c r="L495" i="4"/>
  <c r="Z495" i="4" s="1"/>
  <c r="H496" i="4"/>
  <c r="J496" i="4" s="1"/>
  <c r="K495" i="4"/>
  <c r="Y495" i="4" s="1"/>
  <c r="D497" i="4"/>
  <c r="E497" i="4"/>
  <c r="C497" i="4"/>
  <c r="F497" i="4" l="1"/>
  <c r="M495" i="4"/>
  <c r="I496" i="4"/>
  <c r="N496" i="4"/>
  <c r="L496" i="4"/>
  <c r="Z496" i="4" s="1"/>
  <c r="H497" i="4"/>
  <c r="I497" i="4" s="1"/>
  <c r="K496" i="4"/>
  <c r="Y496" i="4" s="1"/>
  <c r="C498" i="4"/>
  <c r="F498" i="4" s="1"/>
  <c r="D498" i="4"/>
  <c r="E498" i="4"/>
  <c r="M496" i="4" l="1"/>
  <c r="J497" i="4"/>
  <c r="L497" i="4"/>
  <c r="Z497" i="4" s="1"/>
  <c r="H498" i="4"/>
  <c r="I498" i="4" s="1"/>
  <c r="K497" i="4"/>
  <c r="Y497" i="4" s="1"/>
  <c r="M497" i="4"/>
  <c r="D499" i="4"/>
  <c r="C499" i="4"/>
  <c r="F499" i="4" s="1"/>
  <c r="E499" i="4"/>
  <c r="N497" i="4" l="1"/>
  <c r="L498" i="4"/>
  <c r="Z498" i="4" s="1"/>
  <c r="J498" i="4"/>
  <c r="H499" i="4"/>
  <c r="J499" i="4" s="1"/>
  <c r="K498" i="4"/>
  <c r="Y498" i="4" s="1"/>
  <c r="M498" i="4"/>
  <c r="E500" i="4"/>
  <c r="C500" i="4"/>
  <c r="F500" i="4" s="1"/>
  <c r="D500" i="4"/>
  <c r="N499" i="4" l="1"/>
  <c r="N498" i="4"/>
  <c r="I499" i="4"/>
  <c r="L499" i="4"/>
  <c r="Z499" i="4" s="1"/>
  <c r="H500" i="4"/>
  <c r="J500" i="4" s="1"/>
  <c r="K499" i="4"/>
  <c r="Y499" i="4" s="1"/>
  <c r="C501" i="4"/>
  <c r="D501" i="4"/>
  <c r="E501" i="4"/>
  <c r="F501" i="4" l="1"/>
  <c r="M499" i="4"/>
  <c r="I500" i="4"/>
  <c r="H501" i="4"/>
  <c r="J501" i="4" s="1"/>
  <c r="N500" i="4"/>
  <c r="L500" i="4"/>
  <c r="Z500" i="4" s="1"/>
  <c r="K500" i="4"/>
  <c r="Y500" i="4" s="1"/>
  <c r="C502" i="4"/>
  <c r="F502" i="4" s="1"/>
  <c r="E502" i="4"/>
  <c r="D502" i="4"/>
  <c r="L501" i="4" l="1"/>
  <c r="Z501" i="4" s="1"/>
  <c r="M500" i="4"/>
  <c r="H502" i="4"/>
  <c r="J502" i="4" s="1"/>
  <c r="I501" i="4"/>
  <c r="N501" i="4"/>
  <c r="K501" i="4"/>
  <c r="Y501" i="4" s="1"/>
  <c r="D503" i="4"/>
  <c r="E503" i="4"/>
  <c r="C503" i="4"/>
  <c r="F503" i="4" l="1"/>
  <c r="N502" i="4"/>
  <c r="M501" i="4"/>
  <c r="L502" i="4"/>
  <c r="Z502" i="4" s="1"/>
  <c r="H503" i="4"/>
  <c r="J503" i="4" s="1"/>
  <c r="I502" i="4"/>
  <c r="K502" i="4"/>
  <c r="Y502" i="4" s="1"/>
  <c r="C504" i="4"/>
  <c r="F504" i="4" s="1"/>
  <c r="E504" i="4"/>
  <c r="D504" i="4"/>
  <c r="N503" i="4" l="1"/>
  <c r="M502" i="4"/>
  <c r="L503" i="4"/>
  <c r="Z503" i="4" s="1"/>
  <c r="H504" i="4"/>
  <c r="J504" i="4" s="1"/>
  <c r="I503" i="4"/>
  <c r="K503" i="4"/>
  <c r="Y503" i="4" s="1"/>
  <c r="C505" i="4"/>
  <c r="D505" i="4"/>
  <c r="E505" i="4"/>
  <c r="F505" i="4" l="1"/>
  <c r="N504" i="4"/>
  <c r="M503" i="4"/>
  <c r="I504" i="4"/>
  <c r="L504" i="4"/>
  <c r="Z504" i="4" s="1"/>
  <c r="H505" i="4"/>
  <c r="J505" i="4" s="1"/>
  <c r="K504" i="4"/>
  <c r="Y504" i="4" s="1"/>
  <c r="C506" i="4"/>
  <c r="F506" i="4" s="1"/>
  <c r="D506" i="4"/>
  <c r="E506" i="4"/>
  <c r="N505" i="4" l="1"/>
  <c r="M504" i="4"/>
  <c r="I505" i="4"/>
  <c r="L505" i="4"/>
  <c r="Z505" i="4" s="1"/>
  <c r="H506" i="4"/>
  <c r="J506" i="4" s="1"/>
  <c r="K505" i="4"/>
  <c r="Y505" i="4" s="1"/>
  <c r="D507" i="4"/>
  <c r="C507" i="4"/>
  <c r="E507" i="4"/>
  <c r="F507" i="4" l="1"/>
  <c r="N506" i="4"/>
  <c r="M505" i="4"/>
  <c r="L506" i="4"/>
  <c r="Z506" i="4" s="1"/>
  <c r="I506" i="4"/>
  <c r="H507" i="4"/>
  <c r="J507" i="4" s="1"/>
  <c r="K506" i="4"/>
  <c r="Y506" i="4" s="1"/>
  <c r="E508" i="4"/>
  <c r="C508" i="4"/>
  <c r="D508" i="4"/>
  <c r="F508" i="4" l="1"/>
  <c r="N507" i="4"/>
  <c r="M506" i="4"/>
  <c r="I507" i="4"/>
  <c r="L507" i="4"/>
  <c r="Z507" i="4" s="1"/>
  <c r="H508" i="4"/>
  <c r="J508" i="4" s="1"/>
  <c r="K507" i="4"/>
  <c r="Y507" i="4" s="1"/>
  <c r="C509" i="4"/>
  <c r="D509" i="4"/>
  <c r="E509" i="4"/>
  <c r="F509" i="4" l="1"/>
  <c r="M507" i="4"/>
  <c r="I508" i="4"/>
  <c r="N508" i="4"/>
  <c r="L508" i="4"/>
  <c r="Z508" i="4" s="1"/>
  <c r="H509" i="4"/>
  <c r="I509" i="4" s="1"/>
  <c r="K508" i="4"/>
  <c r="Y508" i="4" s="1"/>
  <c r="C510" i="4"/>
  <c r="F510" i="4" s="1"/>
  <c r="D510" i="4"/>
  <c r="E510" i="4"/>
  <c r="M508" i="4" l="1"/>
  <c r="L509" i="4"/>
  <c r="Z509" i="4" s="1"/>
  <c r="H510" i="4"/>
  <c r="L510" i="4" s="1"/>
  <c r="Z510" i="4" s="1"/>
  <c r="J509" i="4"/>
  <c r="K509" i="4"/>
  <c r="Y509" i="4" s="1"/>
  <c r="M509" i="4"/>
  <c r="D511" i="4"/>
  <c r="E511" i="4"/>
  <c r="C511" i="4"/>
  <c r="F511" i="4" l="1"/>
  <c r="N509" i="4"/>
  <c r="H511" i="4"/>
  <c r="J511" i="4" s="1"/>
  <c r="I510" i="4"/>
  <c r="J510" i="4"/>
  <c r="K510" i="4"/>
  <c r="Y510" i="4" s="1"/>
  <c r="C512" i="4"/>
  <c r="E512" i="4"/>
  <c r="D512" i="4"/>
  <c r="F512" i="4" l="1"/>
  <c r="N510" i="4"/>
  <c r="M510" i="4"/>
  <c r="I511" i="4"/>
  <c r="L511" i="4"/>
  <c r="Z511" i="4" s="1"/>
  <c r="H512" i="4"/>
  <c r="J512" i="4" s="1"/>
  <c r="N511" i="4"/>
  <c r="K511" i="4"/>
  <c r="Y511" i="4" s="1"/>
  <c r="D513" i="4"/>
  <c r="E513" i="4"/>
  <c r="C513" i="4"/>
  <c r="F513" i="4" l="1"/>
  <c r="N512" i="4"/>
  <c r="M511" i="4"/>
  <c r="L512" i="4"/>
  <c r="Z512" i="4" s="1"/>
  <c r="I512" i="4"/>
  <c r="H513" i="4"/>
  <c r="J513" i="4" s="1"/>
  <c r="K512" i="4"/>
  <c r="Y512" i="4" s="1"/>
  <c r="C514" i="4"/>
  <c r="D514" i="4"/>
  <c r="E514" i="4"/>
  <c r="H514" i="4" l="1"/>
  <c r="F514" i="4"/>
  <c r="N513" i="4"/>
  <c r="M512" i="4"/>
  <c r="I513" i="4"/>
  <c r="L513" i="4"/>
  <c r="Z513" i="4" s="1"/>
  <c r="K513" i="4"/>
  <c r="Y513" i="4" s="1"/>
  <c r="J514" i="4"/>
  <c r="I514" i="4"/>
  <c r="D515" i="4"/>
  <c r="C515" i="4"/>
  <c r="E515" i="4"/>
  <c r="F515" i="4" l="1"/>
  <c r="M513" i="4"/>
  <c r="H515" i="4"/>
  <c r="J515" i="4" s="1"/>
  <c r="K514" i="4"/>
  <c r="Y514" i="4" s="1"/>
  <c r="M514" i="4"/>
  <c r="L514" i="4"/>
  <c r="Z514" i="4" s="1"/>
  <c r="N514" i="4"/>
  <c r="E516" i="4"/>
  <c r="C516" i="4"/>
  <c r="D516" i="4"/>
  <c r="F516" i="4" l="1"/>
  <c r="N515" i="4"/>
  <c r="I515" i="4"/>
  <c r="L515" i="4"/>
  <c r="Z515" i="4" s="1"/>
  <c r="H516" i="4"/>
  <c r="J516" i="4" s="1"/>
  <c r="K515" i="4"/>
  <c r="Y515" i="4" s="1"/>
  <c r="C517" i="4"/>
  <c r="D517" i="4"/>
  <c r="E517" i="4"/>
  <c r="H517" i="4" l="1"/>
  <c r="F517" i="4"/>
  <c r="N516" i="4"/>
  <c r="M515" i="4"/>
  <c r="L516" i="4"/>
  <c r="Z516" i="4" s="1"/>
  <c r="I516" i="4"/>
  <c r="K516" i="4"/>
  <c r="Y516" i="4" s="1"/>
  <c r="J517" i="4"/>
  <c r="I517" i="4"/>
  <c r="C518" i="4"/>
  <c r="E518" i="4"/>
  <c r="D518" i="4"/>
  <c r="F518" i="4" l="1"/>
  <c r="M516" i="4"/>
  <c r="H518" i="4"/>
  <c r="J518" i="4" s="1"/>
  <c r="K517" i="4"/>
  <c r="Y517" i="4" s="1"/>
  <c r="M517" i="4"/>
  <c r="L517" i="4"/>
  <c r="Z517" i="4" s="1"/>
  <c r="N517" i="4"/>
  <c r="D519" i="4"/>
  <c r="E519" i="4"/>
  <c r="C519" i="4"/>
  <c r="F519" i="4" l="1"/>
  <c r="N518" i="4"/>
  <c r="L518" i="4"/>
  <c r="Z518" i="4" s="1"/>
  <c r="H519" i="4"/>
  <c r="J519" i="4" s="1"/>
  <c r="I518" i="4"/>
  <c r="K518" i="4"/>
  <c r="Y518" i="4" s="1"/>
  <c r="C520" i="4"/>
  <c r="E520" i="4"/>
  <c r="D520" i="4"/>
  <c r="F520" i="4" l="1"/>
  <c r="N519" i="4"/>
  <c r="M518" i="4"/>
  <c r="L519" i="4"/>
  <c r="Z519" i="4" s="1"/>
  <c r="H520" i="4"/>
  <c r="J520" i="4" s="1"/>
  <c r="I519" i="4"/>
  <c r="K519" i="4"/>
  <c r="Y519" i="4" s="1"/>
  <c r="C521" i="4"/>
  <c r="D521" i="4"/>
  <c r="E521" i="4"/>
  <c r="F521" i="4" l="1"/>
  <c r="N520" i="4"/>
  <c r="M519" i="4"/>
  <c r="I520" i="4"/>
  <c r="L520" i="4"/>
  <c r="Z520" i="4" s="1"/>
  <c r="H521" i="4"/>
  <c r="J521" i="4" s="1"/>
  <c r="K520" i="4"/>
  <c r="Y520" i="4" s="1"/>
  <c r="C522" i="4"/>
  <c r="F522" i="4" s="1"/>
  <c r="D522" i="4"/>
  <c r="E522" i="4"/>
  <c r="N521" i="4" l="1"/>
  <c r="M520" i="4"/>
  <c r="L521" i="4"/>
  <c r="Z521" i="4" s="1"/>
  <c r="I521" i="4"/>
  <c r="H522" i="4"/>
  <c r="J522" i="4" s="1"/>
  <c r="K521" i="4"/>
  <c r="Y521" i="4" s="1"/>
  <c r="D523" i="4"/>
  <c r="C523" i="4"/>
  <c r="F523" i="4" s="1"/>
  <c r="E523" i="4"/>
  <c r="N522" i="4" l="1"/>
  <c r="M521" i="4"/>
  <c r="I522" i="4"/>
  <c r="L522" i="4"/>
  <c r="Z522" i="4" s="1"/>
  <c r="H523" i="4"/>
  <c r="J523" i="4" s="1"/>
  <c r="K522" i="4"/>
  <c r="Y522" i="4" s="1"/>
  <c r="E524" i="4"/>
  <c r="C524" i="4"/>
  <c r="D524" i="4"/>
  <c r="F524" i="4" l="1"/>
  <c r="N523" i="4"/>
  <c r="M522" i="4"/>
  <c r="I523" i="4"/>
  <c r="L523" i="4"/>
  <c r="Z523" i="4" s="1"/>
  <c r="H524" i="4"/>
  <c r="J524" i="4" s="1"/>
  <c r="K523" i="4"/>
  <c r="Y523" i="4" s="1"/>
  <c r="C525" i="4"/>
  <c r="F525" i="4" s="1"/>
  <c r="D525" i="4"/>
  <c r="E525" i="4"/>
  <c r="N524" i="4" l="1"/>
  <c r="M523" i="4"/>
  <c r="I524" i="4"/>
  <c r="L524" i="4"/>
  <c r="Z524" i="4" s="1"/>
  <c r="H525" i="4"/>
  <c r="J525" i="4" s="1"/>
  <c r="K524" i="4"/>
  <c r="Y524" i="4" s="1"/>
  <c r="C526" i="4"/>
  <c r="D526" i="4"/>
  <c r="E526" i="4"/>
  <c r="F526" i="4" l="1"/>
  <c r="N525" i="4"/>
  <c r="M524" i="4"/>
  <c r="I525" i="4"/>
  <c r="L525" i="4"/>
  <c r="Z525" i="4" s="1"/>
  <c r="H526" i="4"/>
  <c r="J526" i="4" s="1"/>
  <c r="K525" i="4"/>
  <c r="Y525" i="4" s="1"/>
  <c r="D527" i="4"/>
  <c r="E527" i="4"/>
  <c r="C527" i="4"/>
  <c r="F527" i="4" l="1"/>
  <c r="N526" i="4"/>
  <c r="M525" i="4"/>
  <c r="I526" i="4"/>
  <c r="L526" i="4"/>
  <c r="Z526" i="4" s="1"/>
  <c r="H527" i="4"/>
  <c r="J527" i="4" s="1"/>
  <c r="K526" i="4"/>
  <c r="Y526" i="4" s="1"/>
  <c r="C528" i="4"/>
  <c r="F528" i="4" s="1"/>
  <c r="E528" i="4"/>
  <c r="D528" i="4"/>
  <c r="N527" i="4" l="1"/>
  <c r="M526" i="4"/>
  <c r="I527" i="4"/>
  <c r="L527" i="4"/>
  <c r="Z527" i="4" s="1"/>
  <c r="H528" i="4"/>
  <c r="J528" i="4" s="1"/>
  <c r="K527" i="4"/>
  <c r="Y527" i="4" s="1"/>
  <c r="D529" i="4"/>
  <c r="E529" i="4"/>
  <c r="C529" i="4"/>
  <c r="F529" i="4" l="1"/>
  <c r="N528" i="4"/>
  <c r="M527" i="4"/>
  <c r="I528" i="4"/>
  <c r="L528" i="4"/>
  <c r="Z528" i="4" s="1"/>
  <c r="H529" i="4"/>
  <c r="J529" i="4" s="1"/>
  <c r="K528" i="4"/>
  <c r="Y528" i="4" s="1"/>
  <c r="C530" i="4"/>
  <c r="F530" i="4" s="1"/>
  <c r="D530" i="4"/>
  <c r="E530" i="4"/>
  <c r="M528" i="4" l="1"/>
  <c r="I529" i="4"/>
  <c r="N529" i="4"/>
  <c r="L529" i="4"/>
  <c r="Z529" i="4" s="1"/>
  <c r="H530" i="4"/>
  <c r="L530" i="4" s="1"/>
  <c r="Z530" i="4" s="1"/>
  <c r="K529" i="4"/>
  <c r="Y529" i="4" s="1"/>
  <c r="D531" i="4"/>
  <c r="C531" i="4"/>
  <c r="E531" i="4"/>
  <c r="F531" i="4" l="1"/>
  <c r="M529" i="4"/>
  <c r="H531" i="4"/>
  <c r="L531" i="4" s="1"/>
  <c r="Z531" i="4" s="1"/>
  <c r="J530" i="4"/>
  <c r="I530" i="4"/>
  <c r="K530" i="4"/>
  <c r="Y530" i="4" s="1"/>
  <c r="E532" i="4"/>
  <c r="C532" i="4"/>
  <c r="D532" i="4"/>
  <c r="F532" i="4" l="1"/>
  <c r="N530" i="4"/>
  <c r="M530" i="4"/>
  <c r="H532" i="4"/>
  <c r="J532" i="4" s="1"/>
  <c r="I531" i="4"/>
  <c r="J531" i="4"/>
  <c r="K531" i="4"/>
  <c r="Y531" i="4" s="1"/>
  <c r="C533" i="4"/>
  <c r="F533" i="4" s="1"/>
  <c r="D533" i="4"/>
  <c r="E533" i="4"/>
  <c r="N531" i="4" l="1"/>
  <c r="M531" i="4"/>
  <c r="L532" i="4"/>
  <c r="Z532" i="4" s="1"/>
  <c r="H533" i="4"/>
  <c r="J533" i="4" s="1"/>
  <c r="I532" i="4"/>
  <c r="N532" i="4"/>
  <c r="K532" i="4"/>
  <c r="Y532" i="4" s="1"/>
  <c r="C534" i="4"/>
  <c r="F534" i="4" s="1"/>
  <c r="E534" i="4"/>
  <c r="D534" i="4"/>
  <c r="M532" i="4" l="1"/>
  <c r="L533" i="4"/>
  <c r="Z533" i="4" s="1"/>
  <c r="H534" i="4"/>
  <c r="J534" i="4" s="1"/>
  <c r="I533" i="4"/>
  <c r="N533" i="4"/>
  <c r="K533" i="4"/>
  <c r="Y533" i="4" s="1"/>
  <c r="D535" i="4"/>
  <c r="E535" i="4"/>
  <c r="C535" i="4"/>
  <c r="F535" i="4" l="1"/>
  <c r="N534" i="4"/>
  <c r="M533" i="4"/>
  <c r="L534" i="4"/>
  <c r="Z534" i="4" s="1"/>
  <c r="H535" i="4"/>
  <c r="J535" i="4" s="1"/>
  <c r="I534" i="4"/>
  <c r="K534" i="4"/>
  <c r="Y534" i="4" s="1"/>
  <c r="C536" i="4"/>
  <c r="F536" i="4" s="1"/>
  <c r="E536" i="4"/>
  <c r="D536" i="4"/>
  <c r="N535" i="4" l="1"/>
  <c r="M534" i="4"/>
  <c r="L535" i="4"/>
  <c r="Z535" i="4" s="1"/>
  <c r="H536" i="4"/>
  <c r="J536" i="4" s="1"/>
  <c r="I535" i="4"/>
  <c r="K535" i="4"/>
  <c r="Y535" i="4" s="1"/>
  <c r="C537" i="4"/>
  <c r="D537" i="4"/>
  <c r="E537" i="4"/>
  <c r="F537" i="4" l="1"/>
  <c r="N536" i="4"/>
  <c r="M535" i="4"/>
  <c r="L536" i="4"/>
  <c r="Z536" i="4" s="1"/>
  <c r="I536" i="4"/>
  <c r="H537" i="4"/>
  <c r="J537" i="4" s="1"/>
  <c r="K536" i="4"/>
  <c r="Y536" i="4" s="1"/>
  <c r="C538" i="4"/>
  <c r="F538" i="4" s="1"/>
  <c r="D538" i="4"/>
  <c r="E538" i="4"/>
  <c r="N537" i="4" l="1"/>
  <c r="M536" i="4"/>
  <c r="I537" i="4"/>
  <c r="L537" i="4"/>
  <c r="Z537" i="4" s="1"/>
  <c r="H538" i="4"/>
  <c r="J538" i="4" s="1"/>
  <c r="K537" i="4"/>
  <c r="Y537" i="4" s="1"/>
  <c r="D539" i="4"/>
  <c r="C539" i="4"/>
  <c r="F539" i="4" s="1"/>
  <c r="E539" i="4"/>
  <c r="N538" i="4" l="1"/>
  <c r="M537" i="4"/>
  <c r="I538" i="4"/>
  <c r="L538" i="4"/>
  <c r="Z538" i="4" s="1"/>
  <c r="H539" i="4"/>
  <c r="J539" i="4" s="1"/>
  <c r="K538" i="4"/>
  <c r="Y538" i="4" s="1"/>
  <c r="E540" i="4"/>
  <c r="C540" i="4"/>
  <c r="F540" i="4" s="1"/>
  <c r="D540" i="4"/>
  <c r="N539" i="4" l="1"/>
  <c r="M538" i="4"/>
  <c r="I539" i="4"/>
  <c r="L539" i="4"/>
  <c r="Z539" i="4" s="1"/>
  <c r="H540" i="4"/>
  <c r="J540" i="4" s="1"/>
  <c r="K539" i="4"/>
  <c r="Y539" i="4" s="1"/>
  <c r="C541" i="4"/>
  <c r="D541" i="4"/>
  <c r="E541" i="4"/>
  <c r="F541" i="4" l="1"/>
  <c r="N540" i="4"/>
  <c r="M539" i="4"/>
  <c r="I540" i="4"/>
  <c r="L540" i="4"/>
  <c r="Z540" i="4" s="1"/>
  <c r="H541" i="4"/>
  <c r="J541" i="4" s="1"/>
  <c r="K540" i="4"/>
  <c r="Y540" i="4" s="1"/>
  <c r="C542" i="4"/>
  <c r="D542" i="4"/>
  <c r="E542" i="4"/>
  <c r="H542" i="4" l="1"/>
  <c r="F542" i="4"/>
  <c r="N541" i="4"/>
  <c r="M540" i="4"/>
  <c r="I541" i="4"/>
  <c r="L541" i="4"/>
  <c r="Z541" i="4" s="1"/>
  <c r="K541" i="4"/>
  <c r="Y541" i="4" s="1"/>
  <c r="J542" i="4"/>
  <c r="I542" i="4"/>
  <c r="D543" i="4"/>
  <c r="E543" i="4"/>
  <c r="C543" i="4"/>
  <c r="F543" i="4" s="1"/>
  <c r="M541" i="4" l="1"/>
  <c r="H543" i="4"/>
  <c r="J543" i="4" s="1"/>
  <c r="K542" i="4"/>
  <c r="Y542" i="4" s="1"/>
  <c r="M542" i="4"/>
  <c r="L542" i="4"/>
  <c r="Z542" i="4" s="1"/>
  <c r="N542" i="4"/>
  <c r="C544" i="4"/>
  <c r="E544" i="4"/>
  <c r="D544" i="4"/>
  <c r="F544" i="4" l="1"/>
  <c r="N543" i="4"/>
  <c r="L543" i="4"/>
  <c r="Z543" i="4" s="1"/>
  <c r="H544" i="4"/>
  <c r="J544" i="4" s="1"/>
  <c r="I543" i="4"/>
  <c r="K543" i="4"/>
  <c r="Y543" i="4" s="1"/>
  <c r="D545" i="4"/>
  <c r="E545" i="4"/>
  <c r="C545" i="4"/>
  <c r="F545" i="4" l="1"/>
  <c r="N544" i="4"/>
  <c r="M543" i="4"/>
  <c r="L544" i="4"/>
  <c r="Z544" i="4" s="1"/>
  <c r="H545" i="4"/>
  <c r="J545" i="4" s="1"/>
  <c r="I544" i="4"/>
  <c r="K544" i="4"/>
  <c r="Y544" i="4" s="1"/>
  <c r="C546" i="4"/>
  <c r="D546" i="4"/>
  <c r="E546" i="4"/>
  <c r="F546" i="4" l="1"/>
  <c r="N545" i="4"/>
  <c r="M544" i="4"/>
  <c r="L545" i="4"/>
  <c r="Z545" i="4" s="1"/>
  <c r="H546" i="4"/>
  <c r="J546" i="4" s="1"/>
  <c r="I545" i="4"/>
  <c r="K545" i="4"/>
  <c r="Y545" i="4" s="1"/>
  <c r="D547" i="4"/>
  <c r="C547" i="4"/>
  <c r="E547" i="4"/>
  <c r="F547" i="4" l="1"/>
  <c r="N546" i="4"/>
  <c r="M545" i="4"/>
  <c r="L546" i="4"/>
  <c r="Z546" i="4" s="1"/>
  <c r="H547" i="4"/>
  <c r="J547" i="4" s="1"/>
  <c r="I546" i="4"/>
  <c r="K546" i="4"/>
  <c r="Y546" i="4" s="1"/>
  <c r="E548" i="4"/>
  <c r="C548" i="4"/>
  <c r="D548" i="4"/>
  <c r="F548" i="4" l="1"/>
  <c r="N547" i="4"/>
  <c r="M546" i="4"/>
  <c r="L547" i="4"/>
  <c r="Z547" i="4" s="1"/>
  <c r="H548" i="4"/>
  <c r="J548" i="4" s="1"/>
  <c r="I547" i="4"/>
  <c r="K547" i="4"/>
  <c r="Y547" i="4" s="1"/>
  <c r="C549" i="4"/>
  <c r="D549" i="4"/>
  <c r="E549" i="4"/>
  <c r="H549" i="4" l="1"/>
  <c r="J549" i="4" s="1"/>
  <c r="F549" i="4"/>
  <c r="N548" i="4"/>
  <c r="M547" i="4"/>
  <c r="L548" i="4"/>
  <c r="Z548" i="4" s="1"/>
  <c r="I548" i="4"/>
  <c r="K548" i="4"/>
  <c r="Y548" i="4" s="1"/>
  <c r="C550" i="4"/>
  <c r="E550" i="4"/>
  <c r="D550" i="4"/>
  <c r="I549" i="4" l="1"/>
  <c r="M549" i="4" s="1"/>
  <c r="F550" i="4"/>
  <c r="M548" i="4"/>
  <c r="H550" i="4"/>
  <c r="J550" i="4" s="1"/>
  <c r="K549" i="4"/>
  <c r="Y549" i="4" s="1"/>
  <c r="L549" i="4"/>
  <c r="Z549" i="4" s="1"/>
  <c r="N549" i="4"/>
  <c r="D551" i="4"/>
  <c r="E551" i="4"/>
  <c r="C551" i="4"/>
  <c r="F551" i="4" l="1"/>
  <c r="N550" i="4"/>
  <c r="H551" i="4"/>
  <c r="J551" i="4" s="1"/>
  <c r="L550" i="4"/>
  <c r="Z550" i="4" s="1"/>
  <c r="I550" i="4"/>
  <c r="K550" i="4"/>
  <c r="Y550" i="4" s="1"/>
  <c r="C552" i="4"/>
  <c r="E552" i="4"/>
  <c r="D552" i="4"/>
  <c r="F552" i="4" l="1"/>
  <c r="N551" i="4"/>
  <c r="M550" i="4"/>
  <c r="L551" i="4"/>
  <c r="Z551" i="4" s="1"/>
  <c r="H552" i="4"/>
  <c r="J552" i="4" s="1"/>
  <c r="I551" i="4"/>
  <c r="K551" i="4"/>
  <c r="Y551" i="4" s="1"/>
  <c r="C553" i="4"/>
  <c r="F553" i="4" s="1"/>
  <c r="D553" i="4"/>
  <c r="E553" i="4"/>
  <c r="N552" i="4" l="1"/>
  <c r="M551" i="4"/>
  <c r="I552" i="4"/>
  <c r="L552" i="4"/>
  <c r="Z552" i="4" s="1"/>
  <c r="H553" i="4"/>
  <c r="J553" i="4" s="1"/>
  <c r="K552" i="4"/>
  <c r="Y552" i="4" s="1"/>
  <c r="C554" i="4"/>
  <c r="D554" i="4"/>
  <c r="E554" i="4"/>
  <c r="F554" i="4" l="1"/>
  <c r="M552" i="4"/>
  <c r="H554" i="4"/>
  <c r="J554" i="4" s="1"/>
  <c r="I553" i="4"/>
  <c r="N553" i="4"/>
  <c r="L553" i="4"/>
  <c r="Z553" i="4" s="1"/>
  <c r="K553" i="4"/>
  <c r="Y553" i="4" s="1"/>
  <c r="D555" i="4"/>
  <c r="C555" i="4"/>
  <c r="E555" i="4"/>
  <c r="F555" i="4" l="1"/>
  <c r="M553" i="4"/>
  <c r="H555" i="4"/>
  <c r="J555" i="4" s="1"/>
  <c r="I554" i="4"/>
  <c r="N554" i="4"/>
  <c r="L554" i="4"/>
  <c r="Z554" i="4" s="1"/>
  <c r="K554" i="4"/>
  <c r="Y554" i="4" s="1"/>
  <c r="E556" i="4"/>
  <c r="C556" i="4"/>
  <c r="D556" i="4"/>
  <c r="L555" i="4" l="1"/>
  <c r="Z555" i="4" s="1"/>
  <c r="F556" i="4"/>
  <c r="I555" i="4"/>
  <c r="M555" i="4" s="1"/>
  <c r="M554" i="4"/>
  <c r="H556" i="4"/>
  <c r="J556" i="4" s="1"/>
  <c r="N555" i="4"/>
  <c r="K555" i="4"/>
  <c r="Y555" i="4" s="1"/>
  <c r="C557" i="4"/>
  <c r="D557" i="4"/>
  <c r="E557" i="4"/>
  <c r="H557" i="4" l="1"/>
  <c r="F557" i="4"/>
  <c r="N556" i="4"/>
  <c r="I556" i="4"/>
  <c r="L556" i="4"/>
  <c r="Z556" i="4" s="1"/>
  <c r="K556" i="4"/>
  <c r="Y556" i="4" s="1"/>
  <c r="J557" i="4"/>
  <c r="I557" i="4"/>
  <c r="C558" i="4"/>
  <c r="D558" i="4"/>
  <c r="E558" i="4"/>
  <c r="F558" i="4" l="1"/>
  <c r="M556" i="4"/>
  <c r="H558" i="4"/>
  <c r="J558" i="4" s="1"/>
  <c r="K557" i="4"/>
  <c r="Y557" i="4" s="1"/>
  <c r="M557" i="4"/>
  <c r="L557" i="4"/>
  <c r="Z557" i="4" s="1"/>
  <c r="N557" i="4"/>
  <c r="D559" i="4"/>
  <c r="E559" i="4"/>
  <c r="C559" i="4"/>
  <c r="F559" i="4" l="1"/>
  <c r="N558" i="4"/>
  <c r="L558" i="4"/>
  <c r="Z558" i="4" s="1"/>
  <c r="H559" i="4"/>
  <c r="J559" i="4" s="1"/>
  <c r="I558" i="4"/>
  <c r="K558" i="4"/>
  <c r="Y558" i="4" s="1"/>
  <c r="C560" i="4"/>
  <c r="E560" i="4"/>
  <c r="D560" i="4"/>
  <c r="F560" i="4" l="1"/>
  <c r="N559" i="4"/>
  <c r="M558" i="4"/>
  <c r="L559" i="4"/>
  <c r="Z559" i="4" s="1"/>
  <c r="H560" i="4"/>
  <c r="J560" i="4" s="1"/>
  <c r="I559" i="4"/>
  <c r="K559" i="4"/>
  <c r="Y559" i="4" s="1"/>
  <c r="D561" i="4"/>
  <c r="E561" i="4"/>
  <c r="C561" i="4"/>
  <c r="F561" i="4" l="1"/>
  <c r="M559" i="4"/>
  <c r="I560" i="4"/>
  <c r="L560" i="4"/>
  <c r="Z560" i="4" s="1"/>
  <c r="N560" i="4"/>
  <c r="H561" i="4"/>
  <c r="K560" i="4"/>
  <c r="Y560" i="4" s="1"/>
  <c r="C562" i="4"/>
  <c r="F562" i="4" s="1"/>
  <c r="D562" i="4"/>
  <c r="E562" i="4"/>
  <c r="M560" i="4" l="1"/>
  <c r="L561" i="4"/>
  <c r="Z561" i="4" s="1"/>
  <c r="H562" i="4"/>
  <c r="L562" i="4" s="1"/>
  <c r="Z562" i="4" s="1"/>
  <c r="J561" i="4"/>
  <c r="I561" i="4"/>
  <c r="K561" i="4"/>
  <c r="Y561" i="4" s="1"/>
  <c r="D563" i="4"/>
  <c r="C563" i="4"/>
  <c r="F563" i="4" s="1"/>
  <c r="E563" i="4"/>
  <c r="N561" i="4" l="1"/>
  <c r="M561" i="4"/>
  <c r="I562" i="4"/>
  <c r="H563" i="4"/>
  <c r="L563" i="4" s="1"/>
  <c r="Z563" i="4" s="1"/>
  <c r="J562" i="4"/>
  <c r="K562" i="4"/>
  <c r="Y562" i="4" s="1"/>
  <c r="E564" i="4"/>
  <c r="C564" i="4"/>
  <c r="F564" i="4" s="1"/>
  <c r="D564" i="4"/>
  <c r="N562" i="4" l="1"/>
  <c r="M562" i="4"/>
  <c r="H564" i="4"/>
  <c r="L564" i="4" s="1"/>
  <c r="Z564" i="4" s="1"/>
  <c r="I563" i="4"/>
  <c r="J563" i="4"/>
  <c r="K563" i="4"/>
  <c r="Y563" i="4" s="1"/>
  <c r="C565" i="4"/>
  <c r="D565" i="4"/>
  <c r="E565" i="4"/>
  <c r="F565" i="4" l="1"/>
  <c r="N563" i="4"/>
  <c r="M563" i="4"/>
  <c r="H565" i="4"/>
  <c r="I565" i="4" s="1"/>
  <c r="J564" i="4"/>
  <c r="I564" i="4"/>
  <c r="K564" i="4"/>
  <c r="Y564" i="4" s="1"/>
  <c r="C566" i="4"/>
  <c r="F566" i="4" s="1"/>
  <c r="E566" i="4"/>
  <c r="D566" i="4"/>
  <c r="N564" i="4" l="1"/>
  <c r="M564" i="4"/>
  <c r="L565" i="4"/>
  <c r="Z565" i="4" s="1"/>
  <c r="H566" i="4"/>
  <c r="J566" i="4" s="1"/>
  <c r="J565" i="4"/>
  <c r="K565" i="4"/>
  <c r="Y565" i="4" s="1"/>
  <c r="M565" i="4"/>
  <c r="D567" i="4"/>
  <c r="E567" i="4"/>
  <c r="C567" i="4"/>
  <c r="F567" i="4" l="1"/>
  <c r="N565" i="4"/>
  <c r="N566" i="4"/>
  <c r="I566" i="4"/>
  <c r="L566" i="4"/>
  <c r="Z566" i="4" s="1"/>
  <c r="H567" i="4"/>
  <c r="J567" i="4" s="1"/>
  <c r="K566" i="4"/>
  <c r="Y566" i="4" s="1"/>
  <c r="C568" i="4"/>
  <c r="F568" i="4" s="1"/>
  <c r="E568" i="4"/>
  <c r="D568" i="4"/>
  <c r="N567" i="4" l="1"/>
  <c r="M566" i="4"/>
  <c r="I567" i="4"/>
  <c r="L567" i="4"/>
  <c r="Z567" i="4" s="1"/>
  <c r="H568" i="4"/>
  <c r="J568" i="4" s="1"/>
  <c r="K567" i="4"/>
  <c r="Y567" i="4" s="1"/>
  <c r="C569" i="4"/>
  <c r="D569" i="4"/>
  <c r="E569" i="4"/>
  <c r="F569" i="4" l="1"/>
  <c r="N568" i="4"/>
  <c r="M567" i="4"/>
  <c r="L568" i="4"/>
  <c r="Z568" i="4" s="1"/>
  <c r="I568" i="4"/>
  <c r="H569" i="4"/>
  <c r="J569" i="4" s="1"/>
  <c r="K568" i="4"/>
  <c r="Y568" i="4" s="1"/>
  <c r="C570" i="4"/>
  <c r="D570" i="4"/>
  <c r="E570" i="4"/>
  <c r="F570" i="4" l="1"/>
  <c r="M568" i="4"/>
  <c r="I569" i="4"/>
  <c r="N569" i="4"/>
  <c r="L569" i="4"/>
  <c r="Z569" i="4" s="1"/>
  <c r="H570" i="4"/>
  <c r="I570" i="4" s="1"/>
  <c r="K569" i="4"/>
  <c r="Y569" i="4" s="1"/>
  <c r="D571" i="4"/>
  <c r="E571" i="4"/>
  <c r="C571" i="4"/>
  <c r="F571" i="4" l="1"/>
  <c r="M569" i="4"/>
  <c r="L570" i="4"/>
  <c r="Z570" i="4" s="1"/>
  <c r="H571" i="4"/>
  <c r="L571" i="4" s="1"/>
  <c r="Z571" i="4" s="1"/>
  <c r="J570" i="4"/>
  <c r="K570" i="4"/>
  <c r="Y570" i="4" s="1"/>
  <c r="M570" i="4"/>
  <c r="E572" i="4"/>
  <c r="C572" i="4"/>
  <c r="D572" i="4"/>
  <c r="F572" i="4" l="1"/>
  <c r="N570" i="4"/>
  <c r="I571" i="4"/>
  <c r="H572" i="4"/>
  <c r="I572" i="4" s="1"/>
  <c r="J571" i="4"/>
  <c r="K571" i="4"/>
  <c r="Y571" i="4" s="1"/>
  <c r="C573" i="4"/>
  <c r="D573" i="4"/>
  <c r="E573" i="4"/>
  <c r="F573" i="4" l="1"/>
  <c r="N571" i="4"/>
  <c r="M571" i="4"/>
  <c r="L572" i="4"/>
  <c r="Z572" i="4" s="1"/>
  <c r="H573" i="4"/>
  <c r="J573" i="4" s="1"/>
  <c r="J572" i="4"/>
  <c r="K572" i="4"/>
  <c r="Y572" i="4" s="1"/>
  <c r="M572" i="4"/>
  <c r="C574" i="4"/>
  <c r="D574" i="4"/>
  <c r="E574" i="4"/>
  <c r="F574" i="4" l="1"/>
  <c r="N572" i="4"/>
  <c r="N573" i="4"/>
  <c r="I573" i="4"/>
  <c r="L573" i="4"/>
  <c r="Z573" i="4" s="1"/>
  <c r="H574" i="4"/>
  <c r="J574" i="4" s="1"/>
  <c r="K573" i="4"/>
  <c r="Y573" i="4" s="1"/>
  <c r="D575" i="4"/>
  <c r="E575" i="4"/>
  <c r="C575" i="4"/>
  <c r="F575" i="4" l="1"/>
  <c r="N574" i="4"/>
  <c r="M573" i="4"/>
  <c r="I574" i="4"/>
  <c r="L574" i="4"/>
  <c r="Z574" i="4" s="1"/>
  <c r="H575" i="4"/>
  <c r="J575" i="4" s="1"/>
  <c r="K574" i="4"/>
  <c r="Y574" i="4" s="1"/>
  <c r="C576" i="4"/>
  <c r="F576" i="4" s="1"/>
  <c r="E576" i="4"/>
  <c r="D576" i="4"/>
  <c r="N575" i="4" l="1"/>
  <c r="M574" i="4"/>
  <c r="I575" i="4"/>
  <c r="L575" i="4"/>
  <c r="Z575" i="4" s="1"/>
  <c r="H576" i="4"/>
  <c r="J576" i="4" s="1"/>
  <c r="K575" i="4"/>
  <c r="Y575" i="4" s="1"/>
  <c r="D577" i="4"/>
  <c r="E577" i="4"/>
  <c r="C577" i="4"/>
  <c r="F577" i="4" l="1"/>
  <c r="N576" i="4"/>
  <c r="M575" i="4"/>
  <c r="I576" i="4"/>
  <c r="L576" i="4"/>
  <c r="Z576" i="4" s="1"/>
  <c r="H577" i="4"/>
  <c r="J577" i="4" s="1"/>
  <c r="K576" i="4"/>
  <c r="Y576" i="4" s="1"/>
  <c r="C578" i="4"/>
  <c r="D578" i="4"/>
  <c r="E578" i="4"/>
  <c r="H578" i="4" l="1"/>
  <c r="F578" i="4"/>
  <c r="N577" i="4"/>
  <c r="M576" i="4"/>
  <c r="I577" i="4"/>
  <c r="L577" i="4"/>
  <c r="Z577" i="4" s="1"/>
  <c r="K577" i="4"/>
  <c r="Y577" i="4" s="1"/>
  <c r="J578" i="4"/>
  <c r="I578" i="4"/>
  <c r="D579" i="4"/>
  <c r="C579" i="4"/>
  <c r="E579" i="4"/>
  <c r="F579" i="4" l="1"/>
  <c r="M577" i="4"/>
  <c r="H579" i="4"/>
  <c r="J579" i="4" s="1"/>
  <c r="K578" i="4"/>
  <c r="Y578" i="4" s="1"/>
  <c r="M578" i="4"/>
  <c r="L578" i="4"/>
  <c r="Z578" i="4" s="1"/>
  <c r="N578" i="4"/>
  <c r="E580" i="4"/>
  <c r="C580" i="4"/>
  <c r="D580" i="4"/>
  <c r="L579" i="4" l="1"/>
  <c r="Z579" i="4" s="1"/>
  <c r="F580" i="4"/>
  <c r="I579" i="4"/>
  <c r="M579" i="4" s="1"/>
  <c r="N579" i="4"/>
  <c r="H580" i="4"/>
  <c r="J580" i="4" s="1"/>
  <c r="K579" i="4"/>
  <c r="Y579" i="4" s="1"/>
  <c r="C581" i="4"/>
  <c r="D581" i="4"/>
  <c r="E581" i="4"/>
  <c r="F581" i="4" l="1"/>
  <c r="N580" i="4"/>
  <c r="L580" i="4"/>
  <c r="Z580" i="4" s="1"/>
  <c r="I580" i="4"/>
  <c r="H581" i="4"/>
  <c r="J581" i="4" s="1"/>
  <c r="K580" i="4"/>
  <c r="Y580" i="4" s="1"/>
  <c r="C582" i="4"/>
  <c r="E582" i="4"/>
  <c r="D582" i="4"/>
  <c r="F582" i="4" l="1"/>
  <c r="N581" i="4"/>
  <c r="M580" i="4"/>
  <c r="I581" i="4"/>
  <c r="L581" i="4"/>
  <c r="Z581" i="4" s="1"/>
  <c r="H582" i="4"/>
  <c r="J582" i="4" s="1"/>
  <c r="K581" i="4"/>
  <c r="Y581" i="4" s="1"/>
  <c r="D583" i="4"/>
  <c r="E583" i="4"/>
  <c r="C583" i="4"/>
  <c r="F583" i="4" l="1"/>
  <c r="M581" i="4"/>
  <c r="I582" i="4"/>
  <c r="L582" i="4"/>
  <c r="Z582" i="4" s="1"/>
  <c r="N582" i="4"/>
  <c r="H583" i="4"/>
  <c r="I583" i="4" s="1"/>
  <c r="K582" i="4"/>
  <c r="Y582" i="4" s="1"/>
  <c r="C584" i="4"/>
  <c r="F584" i="4" s="1"/>
  <c r="E584" i="4"/>
  <c r="D584" i="4"/>
  <c r="M582" i="4" l="1"/>
  <c r="L583" i="4"/>
  <c r="Z583" i="4" s="1"/>
  <c r="H584" i="4"/>
  <c r="L584" i="4" s="1"/>
  <c r="Z584" i="4" s="1"/>
  <c r="J583" i="4"/>
  <c r="K583" i="4"/>
  <c r="Y583" i="4" s="1"/>
  <c r="M583" i="4"/>
  <c r="C585" i="4"/>
  <c r="D585" i="4"/>
  <c r="E585" i="4"/>
  <c r="F585" i="4" l="1"/>
  <c r="N583" i="4"/>
  <c r="I584" i="4"/>
  <c r="H585" i="4"/>
  <c r="L585" i="4" s="1"/>
  <c r="Z585" i="4" s="1"/>
  <c r="J584" i="4"/>
  <c r="K584" i="4"/>
  <c r="Y584" i="4" s="1"/>
  <c r="C586" i="4"/>
  <c r="F586" i="4" s="1"/>
  <c r="D586" i="4"/>
  <c r="E586" i="4"/>
  <c r="N584" i="4" l="1"/>
  <c r="M584" i="4"/>
  <c r="H586" i="4"/>
  <c r="L586" i="4" s="1"/>
  <c r="Z586" i="4" s="1"/>
  <c r="I585" i="4"/>
  <c r="J585" i="4"/>
  <c r="K585" i="4"/>
  <c r="Y585" i="4" s="1"/>
  <c r="D587" i="4"/>
  <c r="C587" i="4"/>
  <c r="F587" i="4" s="1"/>
  <c r="E587" i="4"/>
  <c r="N585" i="4" l="1"/>
  <c r="M585" i="4"/>
  <c r="H587" i="4"/>
  <c r="J587" i="4" s="1"/>
  <c r="J586" i="4"/>
  <c r="I586" i="4"/>
  <c r="K586" i="4"/>
  <c r="Y586" i="4" s="1"/>
  <c r="E588" i="4"/>
  <c r="C588" i="4"/>
  <c r="F588" i="4" s="1"/>
  <c r="D588" i="4"/>
  <c r="N586" i="4" l="1"/>
  <c r="N587" i="4"/>
  <c r="M586" i="4"/>
  <c r="L587" i="4"/>
  <c r="Z587" i="4" s="1"/>
  <c r="H588" i="4"/>
  <c r="J588" i="4" s="1"/>
  <c r="I587" i="4"/>
  <c r="K587" i="4"/>
  <c r="Y587" i="4" s="1"/>
  <c r="C589" i="4"/>
  <c r="F589" i="4" s="1"/>
  <c r="D589" i="4"/>
  <c r="E589" i="4"/>
  <c r="N588" i="4" l="1"/>
  <c r="M587" i="4"/>
  <c r="L588" i="4"/>
  <c r="Z588" i="4" s="1"/>
  <c r="H589" i="4"/>
  <c r="J589" i="4" s="1"/>
  <c r="I588" i="4"/>
  <c r="K588" i="4"/>
  <c r="Y588" i="4" s="1"/>
  <c r="C590" i="4"/>
  <c r="D590" i="4"/>
  <c r="E590" i="4"/>
  <c r="F590" i="4" l="1"/>
  <c r="N589" i="4"/>
  <c r="M588" i="4"/>
  <c r="L589" i="4"/>
  <c r="Z589" i="4" s="1"/>
  <c r="H590" i="4"/>
  <c r="J590" i="4" s="1"/>
  <c r="I589" i="4"/>
  <c r="K589" i="4"/>
  <c r="Y589" i="4" s="1"/>
  <c r="D591" i="4"/>
  <c r="E591" i="4"/>
  <c r="C591" i="4"/>
  <c r="F591" i="4" l="1"/>
  <c r="N590" i="4"/>
  <c r="M589" i="4"/>
  <c r="L590" i="4"/>
  <c r="Z590" i="4" s="1"/>
  <c r="H591" i="4"/>
  <c r="J591" i="4" s="1"/>
  <c r="I590" i="4"/>
  <c r="K590" i="4"/>
  <c r="Y590" i="4" s="1"/>
  <c r="C592" i="4"/>
  <c r="F592" i="4" s="1"/>
  <c r="E592" i="4"/>
  <c r="D592" i="4"/>
  <c r="N591" i="4" l="1"/>
  <c r="M590" i="4"/>
  <c r="L591" i="4"/>
  <c r="Z591" i="4" s="1"/>
  <c r="H592" i="4"/>
  <c r="J592" i="4" s="1"/>
  <c r="I591" i="4"/>
  <c r="K591" i="4"/>
  <c r="Y591" i="4" s="1"/>
  <c r="D593" i="4"/>
  <c r="E593" i="4"/>
  <c r="C593" i="4"/>
  <c r="F593" i="4" l="1"/>
  <c r="N592" i="4"/>
  <c r="M591" i="4"/>
  <c r="L592" i="4"/>
  <c r="Z592" i="4" s="1"/>
  <c r="I592" i="4"/>
  <c r="H593" i="4"/>
  <c r="J593" i="4" s="1"/>
  <c r="K592" i="4"/>
  <c r="Y592" i="4" s="1"/>
  <c r="C594" i="4"/>
  <c r="F594" i="4" s="1"/>
  <c r="D594" i="4"/>
  <c r="E594" i="4"/>
  <c r="N593" i="4" l="1"/>
  <c r="M592" i="4"/>
  <c r="L593" i="4"/>
  <c r="Z593" i="4" s="1"/>
  <c r="I593" i="4"/>
  <c r="H594" i="4"/>
  <c r="J594" i="4" s="1"/>
  <c r="K593" i="4"/>
  <c r="Y593" i="4" s="1"/>
  <c r="D595" i="4"/>
  <c r="C595" i="4"/>
  <c r="F595" i="4" s="1"/>
  <c r="E595" i="4"/>
  <c r="N594" i="4" l="1"/>
  <c r="M593" i="4"/>
  <c r="L594" i="4"/>
  <c r="Z594" i="4" s="1"/>
  <c r="I594" i="4"/>
  <c r="H595" i="4"/>
  <c r="J595" i="4" s="1"/>
  <c r="K594" i="4"/>
  <c r="Y594" i="4" s="1"/>
  <c r="E596" i="4"/>
  <c r="C596" i="4"/>
  <c r="F596" i="4" s="1"/>
  <c r="D596" i="4"/>
  <c r="N595" i="4" l="1"/>
  <c r="M594" i="4"/>
  <c r="L595" i="4"/>
  <c r="Z595" i="4" s="1"/>
  <c r="I595" i="4"/>
  <c r="H596" i="4"/>
  <c r="J596" i="4" s="1"/>
  <c r="K595" i="4"/>
  <c r="Y595" i="4" s="1"/>
  <c r="C597" i="4"/>
  <c r="D597" i="4"/>
  <c r="E597" i="4"/>
  <c r="F597" i="4" l="1"/>
  <c r="M595" i="4"/>
  <c r="I596" i="4"/>
  <c r="H597" i="4"/>
  <c r="J597" i="4" s="1"/>
  <c r="N596" i="4"/>
  <c r="L596" i="4"/>
  <c r="Z596" i="4" s="1"/>
  <c r="K596" i="4"/>
  <c r="Y596" i="4" s="1"/>
  <c r="C598" i="4"/>
  <c r="F598" i="4" s="1"/>
  <c r="E598" i="4"/>
  <c r="D598" i="4"/>
  <c r="M596" i="4" l="1"/>
  <c r="L597" i="4"/>
  <c r="Z597" i="4" s="1"/>
  <c r="H598" i="4"/>
  <c r="J598" i="4" s="1"/>
  <c r="I597" i="4"/>
  <c r="N597" i="4"/>
  <c r="K597" i="4"/>
  <c r="Y597" i="4" s="1"/>
  <c r="D599" i="4"/>
  <c r="E599" i="4"/>
  <c r="C599" i="4"/>
  <c r="F599" i="4" l="1"/>
  <c r="N598" i="4"/>
  <c r="M597" i="4"/>
  <c r="L598" i="4"/>
  <c r="Z598" i="4" s="1"/>
  <c r="H599" i="4"/>
  <c r="J599" i="4" s="1"/>
  <c r="I598" i="4"/>
  <c r="K598" i="4"/>
  <c r="Y598" i="4" s="1"/>
  <c r="C600" i="4"/>
  <c r="F600" i="4" s="1"/>
  <c r="E600" i="4"/>
  <c r="D600" i="4"/>
  <c r="N599" i="4" l="1"/>
  <c r="M598" i="4"/>
  <c r="L599" i="4"/>
  <c r="Z599" i="4" s="1"/>
  <c r="H600" i="4"/>
  <c r="J600" i="4" s="1"/>
  <c r="I599" i="4"/>
  <c r="K599" i="4"/>
  <c r="Y599" i="4" s="1"/>
  <c r="C601" i="4"/>
  <c r="D601" i="4"/>
  <c r="E601" i="4"/>
  <c r="F601" i="4" l="1"/>
  <c r="N600" i="4"/>
  <c r="M599" i="4"/>
  <c r="I600" i="4"/>
  <c r="L600" i="4"/>
  <c r="Z600" i="4" s="1"/>
  <c r="H601" i="4"/>
  <c r="J601" i="4" s="1"/>
  <c r="K600" i="4"/>
  <c r="Y600" i="4" s="1"/>
  <c r="C602" i="4"/>
  <c r="F602" i="4" s="1"/>
  <c r="D602" i="4"/>
  <c r="E602" i="4"/>
  <c r="N601" i="4" l="1"/>
  <c r="M600" i="4"/>
  <c r="I601" i="4"/>
  <c r="L601" i="4"/>
  <c r="Z601" i="4" s="1"/>
  <c r="H602" i="4"/>
  <c r="J602" i="4" s="1"/>
  <c r="K601" i="4"/>
  <c r="Y601" i="4" s="1"/>
  <c r="D603" i="4"/>
  <c r="C603" i="4"/>
  <c r="F603" i="4" s="1"/>
  <c r="E603" i="4"/>
  <c r="N602" i="4" l="1"/>
  <c r="M601" i="4"/>
  <c r="I602" i="4"/>
  <c r="L602" i="4"/>
  <c r="Z602" i="4" s="1"/>
  <c r="H603" i="4"/>
  <c r="J603" i="4" s="1"/>
  <c r="K602" i="4"/>
  <c r="Y602" i="4" s="1"/>
  <c r="E604" i="4"/>
  <c r="C604" i="4"/>
  <c r="D604" i="4"/>
  <c r="H604" i="4" l="1"/>
  <c r="F604" i="4"/>
  <c r="N603" i="4"/>
  <c r="M602" i="4"/>
  <c r="I603" i="4"/>
  <c r="L603" i="4"/>
  <c r="Z603" i="4" s="1"/>
  <c r="K603" i="4"/>
  <c r="Y603" i="4" s="1"/>
  <c r="J604" i="4"/>
  <c r="I604" i="4"/>
  <c r="C605" i="4"/>
  <c r="D605" i="4"/>
  <c r="E605" i="4"/>
  <c r="F605" i="4" l="1"/>
  <c r="M603" i="4"/>
  <c r="H605" i="4"/>
  <c r="J605" i="4" s="1"/>
  <c r="K604" i="4"/>
  <c r="Y604" i="4" s="1"/>
  <c r="M604" i="4"/>
  <c r="L604" i="4"/>
  <c r="Z604" i="4" s="1"/>
  <c r="N604" i="4"/>
  <c r="C606" i="4"/>
  <c r="F606" i="4" s="1"/>
  <c r="D606" i="4"/>
  <c r="E606" i="4"/>
  <c r="N605" i="4" l="1"/>
  <c r="L605" i="4"/>
  <c r="Z605" i="4" s="1"/>
  <c r="H606" i="4"/>
  <c r="J606" i="4" s="1"/>
  <c r="I605" i="4"/>
  <c r="K605" i="4"/>
  <c r="Y605" i="4" s="1"/>
  <c r="D607" i="4"/>
  <c r="E607" i="4"/>
  <c r="C607" i="4"/>
  <c r="F607" i="4" l="1"/>
  <c r="N606" i="4"/>
  <c r="M605" i="4"/>
  <c r="I606" i="4"/>
  <c r="L606" i="4"/>
  <c r="Z606" i="4" s="1"/>
  <c r="H607" i="4"/>
  <c r="J607" i="4" s="1"/>
  <c r="K606" i="4"/>
  <c r="Y606" i="4" s="1"/>
  <c r="C608" i="4"/>
  <c r="E608" i="4"/>
  <c r="D608" i="4"/>
  <c r="F608" i="4" l="1"/>
  <c r="N607" i="4"/>
  <c r="M606" i="4"/>
  <c r="I607" i="4"/>
  <c r="L607" i="4"/>
  <c r="Z607" i="4" s="1"/>
  <c r="H608" i="4"/>
  <c r="J608" i="4" s="1"/>
  <c r="K607" i="4"/>
  <c r="Y607" i="4" s="1"/>
  <c r="D609" i="4"/>
  <c r="E609" i="4"/>
  <c r="C609" i="4"/>
  <c r="F609" i="4" l="1"/>
  <c r="N608" i="4"/>
  <c r="M607" i="4"/>
  <c r="I608" i="4"/>
  <c r="L608" i="4"/>
  <c r="Z608" i="4" s="1"/>
  <c r="H609" i="4"/>
  <c r="J609" i="4" s="1"/>
  <c r="K608" i="4"/>
  <c r="Y608" i="4" s="1"/>
  <c r="C610" i="4"/>
  <c r="F610" i="4" s="1"/>
  <c r="D610" i="4"/>
  <c r="E610" i="4"/>
  <c r="N609" i="4" l="1"/>
  <c r="M608" i="4"/>
  <c r="I609" i="4"/>
  <c r="L609" i="4"/>
  <c r="Z609" i="4" s="1"/>
  <c r="H610" i="4"/>
  <c r="J610" i="4" s="1"/>
  <c r="K609" i="4"/>
  <c r="Y609" i="4" s="1"/>
  <c r="D611" i="4"/>
  <c r="C611" i="4"/>
  <c r="F611" i="4" s="1"/>
  <c r="E611" i="4"/>
  <c r="N610" i="4" l="1"/>
  <c r="M609" i="4"/>
  <c r="L610" i="4"/>
  <c r="Z610" i="4" s="1"/>
  <c r="I610" i="4"/>
  <c r="H611" i="4"/>
  <c r="J611" i="4" s="1"/>
  <c r="K610" i="4"/>
  <c r="Y610" i="4" s="1"/>
  <c r="E612" i="4"/>
  <c r="C612" i="4"/>
  <c r="F612" i="4" s="1"/>
  <c r="D612" i="4"/>
  <c r="N611" i="4" l="1"/>
  <c r="M610" i="4"/>
  <c r="I611" i="4"/>
  <c r="L611" i="4"/>
  <c r="Z611" i="4" s="1"/>
  <c r="H612" i="4"/>
  <c r="J612" i="4" s="1"/>
  <c r="K611" i="4"/>
  <c r="Y611" i="4" s="1"/>
  <c r="C613" i="4"/>
  <c r="D613" i="4"/>
  <c r="E613" i="4"/>
  <c r="F613" i="4" l="1"/>
  <c r="N612" i="4"/>
  <c r="M611" i="4"/>
  <c r="I612" i="4"/>
  <c r="L612" i="4"/>
  <c r="Z612" i="4" s="1"/>
  <c r="H613" i="4"/>
  <c r="J613" i="4" s="1"/>
  <c r="K612" i="4"/>
  <c r="Y612" i="4" s="1"/>
  <c r="C614" i="4"/>
  <c r="F614" i="4" s="1"/>
  <c r="E614" i="4"/>
  <c r="D614" i="4"/>
  <c r="N613" i="4" l="1"/>
  <c r="M612" i="4"/>
  <c r="I613" i="4"/>
  <c r="L613" i="4"/>
  <c r="Z613" i="4" s="1"/>
  <c r="H614" i="4"/>
  <c r="J614" i="4" s="1"/>
  <c r="K613" i="4"/>
  <c r="Y613" i="4" s="1"/>
  <c r="D615" i="4"/>
  <c r="E615" i="4"/>
  <c r="C615" i="4"/>
  <c r="F615" i="4" l="1"/>
  <c r="N614" i="4"/>
  <c r="M613" i="4"/>
  <c r="I614" i="4"/>
  <c r="L614" i="4"/>
  <c r="Z614" i="4" s="1"/>
  <c r="H615" i="4"/>
  <c r="J615" i="4" s="1"/>
  <c r="K614" i="4"/>
  <c r="Y614" i="4" s="1"/>
  <c r="C616" i="4"/>
  <c r="F616" i="4" s="1"/>
  <c r="E616" i="4"/>
  <c r="D616" i="4"/>
  <c r="N615" i="4" l="1"/>
  <c r="M614" i="4"/>
  <c r="I615" i="4"/>
  <c r="L615" i="4"/>
  <c r="Z615" i="4" s="1"/>
  <c r="H616" i="4"/>
  <c r="J616" i="4" s="1"/>
  <c r="K615" i="4"/>
  <c r="Y615" i="4" s="1"/>
  <c r="C617" i="4"/>
  <c r="D617" i="4"/>
  <c r="E617" i="4"/>
  <c r="F617" i="4" l="1"/>
  <c r="N616" i="4"/>
  <c r="M615" i="4"/>
  <c r="I616" i="4"/>
  <c r="L616" i="4"/>
  <c r="Z616" i="4" s="1"/>
  <c r="H617" i="4"/>
  <c r="J617" i="4" s="1"/>
  <c r="K616" i="4"/>
  <c r="Y616" i="4" s="1"/>
  <c r="C618" i="4"/>
  <c r="F618" i="4" s="1"/>
  <c r="D618" i="4"/>
  <c r="E618" i="4"/>
  <c r="N617" i="4" l="1"/>
  <c r="M616" i="4"/>
  <c r="I617" i="4"/>
  <c r="L617" i="4"/>
  <c r="Z617" i="4" s="1"/>
  <c r="H618" i="4"/>
  <c r="J618" i="4" s="1"/>
  <c r="K617" i="4"/>
  <c r="Y617" i="4" s="1"/>
  <c r="D619" i="4"/>
  <c r="E619" i="4"/>
  <c r="C619" i="4"/>
  <c r="F619" i="4" l="1"/>
  <c r="M617" i="4"/>
  <c r="I618" i="4"/>
  <c r="N618" i="4"/>
  <c r="L618" i="4"/>
  <c r="Z618" i="4" s="1"/>
  <c r="H619" i="4"/>
  <c r="I619" i="4" s="1"/>
  <c r="K618" i="4"/>
  <c r="Y618" i="4" s="1"/>
  <c r="E620" i="4"/>
  <c r="C620" i="4"/>
  <c r="D620" i="4"/>
  <c r="F620" i="4" l="1"/>
  <c r="M618" i="4"/>
  <c r="L619" i="4"/>
  <c r="Z619" i="4" s="1"/>
  <c r="J619" i="4"/>
  <c r="H620" i="4"/>
  <c r="J620" i="4" s="1"/>
  <c r="K619" i="4"/>
  <c r="Y619" i="4" s="1"/>
  <c r="M619" i="4"/>
  <c r="C621" i="4"/>
  <c r="F621" i="4" s="1"/>
  <c r="D621" i="4"/>
  <c r="E621" i="4"/>
  <c r="N619" i="4" l="1"/>
  <c r="N620" i="4"/>
  <c r="I620" i="4"/>
  <c r="L620" i="4"/>
  <c r="Z620" i="4" s="1"/>
  <c r="H621" i="4"/>
  <c r="J621" i="4" s="1"/>
  <c r="K620" i="4"/>
  <c r="Y620" i="4" s="1"/>
  <c r="C622" i="4"/>
  <c r="D622" i="4"/>
  <c r="E622" i="4"/>
  <c r="F622" i="4" l="1"/>
  <c r="N621" i="4"/>
  <c r="M620" i="4"/>
  <c r="L621" i="4"/>
  <c r="Z621" i="4" s="1"/>
  <c r="I621" i="4"/>
  <c r="H622" i="4"/>
  <c r="J622" i="4" s="1"/>
  <c r="K621" i="4"/>
  <c r="Y621" i="4" s="1"/>
  <c r="D623" i="4"/>
  <c r="E623" i="4"/>
  <c r="C623" i="4"/>
  <c r="F623" i="4" l="1"/>
  <c r="N622" i="4"/>
  <c r="M621" i="4"/>
  <c r="I622" i="4"/>
  <c r="L622" i="4"/>
  <c r="Z622" i="4" s="1"/>
  <c r="H623" i="4"/>
  <c r="J623" i="4" s="1"/>
  <c r="K622" i="4"/>
  <c r="Y622" i="4" s="1"/>
  <c r="C624" i="4"/>
  <c r="F624" i="4" s="1"/>
  <c r="E624" i="4"/>
  <c r="D624" i="4"/>
  <c r="N623" i="4" l="1"/>
  <c r="M622" i="4"/>
  <c r="I623" i="4"/>
  <c r="L623" i="4"/>
  <c r="Z623" i="4" s="1"/>
  <c r="H624" i="4"/>
  <c r="J624" i="4" s="1"/>
  <c r="K623" i="4"/>
  <c r="Y623" i="4" s="1"/>
  <c r="D625" i="4"/>
  <c r="E625" i="4"/>
  <c r="C625" i="4"/>
  <c r="F625" i="4" l="1"/>
  <c r="N624" i="4"/>
  <c r="M623" i="4"/>
  <c r="I624" i="4"/>
  <c r="L624" i="4"/>
  <c r="Z624" i="4" s="1"/>
  <c r="H625" i="4"/>
  <c r="J625" i="4" s="1"/>
  <c r="K624" i="4"/>
  <c r="Y624" i="4" s="1"/>
  <c r="C626" i="4"/>
  <c r="F626" i="4" s="1"/>
  <c r="D626" i="4"/>
  <c r="E626" i="4"/>
  <c r="N625" i="4" l="1"/>
  <c r="M624" i="4"/>
  <c r="I625" i="4"/>
  <c r="L625" i="4"/>
  <c r="Z625" i="4" s="1"/>
  <c r="H626" i="4"/>
  <c r="J626" i="4" s="1"/>
  <c r="K625" i="4"/>
  <c r="Y625" i="4" s="1"/>
  <c r="D627" i="4"/>
  <c r="C627" i="4"/>
  <c r="F627" i="4" s="1"/>
  <c r="E627" i="4"/>
  <c r="N626" i="4" l="1"/>
  <c r="M625" i="4"/>
  <c r="I626" i="4"/>
  <c r="L626" i="4"/>
  <c r="Z626" i="4" s="1"/>
  <c r="H627" i="4"/>
  <c r="J627" i="4" s="1"/>
  <c r="K626" i="4"/>
  <c r="Y626" i="4" s="1"/>
  <c r="E628" i="4"/>
  <c r="C628" i="4"/>
  <c r="F628" i="4" s="1"/>
  <c r="D628" i="4"/>
  <c r="N627" i="4" l="1"/>
  <c r="M626" i="4"/>
  <c r="L627" i="4"/>
  <c r="Z627" i="4" s="1"/>
  <c r="I627" i="4"/>
  <c r="H628" i="4"/>
  <c r="J628" i="4" s="1"/>
  <c r="K627" i="4"/>
  <c r="Y627" i="4" s="1"/>
  <c r="C629" i="4"/>
  <c r="D629" i="4"/>
  <c r="E629" i="4"/>
  <c r="F629" i="4" l="1"/>
  <c r="N628" i="4"/>
  <c r="M627" i="4"/>
  <c r="L628" i="4"/>
  <c r="Z628" i="4" s="1"/>
  <c r="I628" i="4"/>
  <c r="H629" i="4"/>
  <c r="J629" i="4" s="1"/>
  <c r="K628" i="4"/>
  <c r="Y628" i="4" s="1"/>
  <c r="C630" i="4"/>
  <c r="F630" i="4" s="1"/>
  <c r="E630" i="4"/>
  <c r="D630" i="4"/>
  <c r="N629" i="4" l="1"/>
  <c r="M628" i="4"/>
  <c r="I629" i="4"/>
  <c r="L629" i="4"/>
  <c r="Z629" i="4" s="1"/>
  <c r="H630" i="4"/>
  <c r="J630" i="4" s="1"/>
  <c r="K629" i="4"/>
  <c r="Y629" i="4" s="1"/>
  <c r="D631" i="4"/>
  <c r="E631" i="4"/>
  <c r="C631" i="4"/>
  <c r="F631" i="4" l="1"/>
  <c r="N630" i="4"/>
  <c r="M629" i="4"/>
  <c r="L630" i="4"/>
  <c r="Z630" i="4" s="1"/>
  <c r="I630" i="4"/>
  <c r="H631" i="4"/>
  <c r="J631" i="4" s="1"/>
  <c r="K630" i="4"/>
  <c r="Y630" i="4" s="1"/>
  <c r="C632" i="4"/>
  <c r="F632" i="4" s="1"/>
  <c r="E632" i="4"/>
  <c r="D632" i="4"/>
  <c r="N631" i="4" l="1"/>
  <c r="M630" i="4"/>
  <c r="I631" i="4"/>
  <c r="L631" i="4"/>
  <c r="Z631" i="4" s="1"/>
  <c r="H632" i="4"/>
  <c r="J632" i="4" s="1"/>
  <c r="K631" i="4"/>
  <c r="Y631" i="4" s="1"/>
  <c r="C633" i="4"/>
  <c r="D633" i="4"/>
  <c r="E633" i="4"/>
  <c r="F633" i="4" l="1"/>
  <c r="N632" i="4"/>
  <c r="M631" i="4"/>
  <c r="I632" i="4"/>
  <c r="L632" i="4"/>
  <c r="Z632" i="4" s="1"/>
  <c r="H633" i="4"/>
  <c r="J633" i="4" s="1"/>
  <c r="K632" i="4"/>
  <c r="Y632" i="4" s="1"/>
  <c r="C634" i="4"/>
  <c r="F634" i="4" s="1"/>
  <c r="E634" i="4"/>
  <c r="D634" i="4"/>
  <c r="N633" i="4" l="1"/>
  <c r="M632" i="4"/>
  <c r="L633" i="4"/>
  <c r="Z633" i="4" s="1"/>
  <c r="I633" i="4"/>
  <c r="H634" i="4"/>
  <c r="J634" i="4" s="1"/>
  <c r="K633" i="4"/>
  <c r="Y633" i="4" s="1"/>
  <c r="D635" i="4"/>
  <c r="E635" i="4"/>
  <c r="C635" i="4"/>
  <c r="F635" i="4" l="1"/>
  <c r="N634" i="4"/>
  <c r="M633" i="4"/>
  <c r="I634" i="4"/>
  <c r="L634" i="4"/>
  <c r="Z634" i="4" s="1"/>
  <c r="H635" i="4"/>
  <c r="J635" i="4" s="1"/>
  <c r="K634" i="4"/>
  <c r="Y634" i="4" s="1"/>
  <c r="E636" i="4"/>
  <c r="C636" i="4"/>
  <c r="D636" i="4"/>
  <c r="F636" i="4" l="1"/>
  <c r="N635" i="4"/>
  <c r="M634" i="4"/>
  <c r="I635" i="4"/>
  <c r="L635" i="4"/>
  <c r="Z635" i="4" s="1"/>
  <c r="H636" i="4"/>
  <c r="J636" i="4" s="1"/>
  <c r="K635" i="4"/>
  <c r="Y635" i="4" s="1"/>
  <c r="D637" i="4"/>
  <c r="C637" i="4"/>
  <c r="E637" i="4"/>
  <c r="F637" i="4" l="1"/>
  <c r="N636" i="4"/>
  <c r="M635" i="4"/>
  <c r="L636" i="4"/>
  <c r="Z636" i="4" s="1"/>
  <c r="I636" i="4"/>
  <c r="H637" i="4"/>
  <c r="J637" i="4" s="1"/>
  <c r="K636" i="4"/>
  <c r="Y636" i="4" s="1"/>
  <c r="C638" i="4"/>
  <c r="F638" i="4" s="1"/>
  <c r="D638" i="4"/>
  <c r="E638" i="4"/>
  <c r="N637" i="4" l="1"/>
  <c r="M636" i="4"/>
  <c r="I637" i="4"/>
  <c r="L637" i="4"/>
  <c r="Z637" i="4" s="1"/>
  <c r="H638" i="4"/>
  <c r="J638" i="4" s="1"/>
  <c r="K637" i="4"/>
  <c r="Y637" i="4" s="1"/>
  <c r="D639" i="4"/>
  <c r="E639" i="4"/>
  <c r="C639" i="4"/>
  <c r="F639" i="4" l="1"/>
  <c r="N638" i="4"/>
  <c r="M637" i="4"/>
  <c r="I638" i="4"/>
  <c r="L638" i="4"/>
  <c r="Z638" i="4" s="1"/>
  <c r="H639" i="4"/>
  <c r="J639" i="4" s="1"/>
  <c r="K638" i="4"/>
  <c r="Y638" i="4" s="1"/>
  <c r="C640" i="4"/>
  <c r="F640" i="4" s="1"/>
  <c r="E640" i="4"/>
  <c r="D640" i="4"/>
  <c r="N639" i="4" l="1"/>
  <c r="M638" i="4"/>
  <c r="I639" i="4"/>
  <c r="L639" i="4"/>
  <c r="Z639" i="4" s="1"/>
  <c r="H640" i="4"/>
  <c r="J640" i="4" s="1"/>
  <c r="K639" i="4"/>
  <c r="Y639" i="4" s="1"/>
  <c r="C641" i="4"/>
  <c r="D641" i="4"/>
  <c r="E641" i="4"/>
  <c r="F641" i="4" l="1"/>
  <c r="N640" i="4"/>
  <c r="M639" i="4"/>
  <c r="L640" i="4"/>
  <c r="Z640" i="4" s="1"/>
  <c r="I640" i="4"/>
  <c r="H641" i="4"/>
  <c r="J641" i="4" s="1"/>
  <c r="K640" i="4"/>
  <c r="Y640" i="4" s="1"/>
  <c r="C642" i="4"/>
  <c r="F642" i="4" s="1"/>
  <c r="E642" i="4"/>
  <c r="D642" i="4"/>
  <c r="N641" i="4" l="1"/>
  <c r="M640" i="4"/>
  <c r="I641" i="4"/>
  <c r="L641" i="4"/>
  <c r="Z641" i="4" s="1"/>
  <c r="H642" i="4"/>
  <c r="J642" i="4" s="1"/>
  <c r="K641" i="4"/>
  <c r="Y641" i="4" s="1"/>
  <c r="D643" i="4"/>
  <c r="C643" i="4"/>
  <c r="F643" i="4" s="1"/>
  <c r="E643" i="4"/>
  <c r="N642" i="4" l="1"/>
  <c r="M641" i="4"/>
  <c r="I642" i="4"/>
  <c r="L642" i="4"/>
  <c r="Z642" i="4" s="1"/>
  <c r="H643" i="4"/>
  <c r="J643" i="4" s="1"/>
  <c r="K642" i="4"/>
  <c r="Y642" i="4" s="1"/>
  <c r="E644" i="4"/>
  <c r="C644" i="4"/>
  <c r="F644" i="4" s="1"/>
  <c r="D644" i="4"/>
  <c r="N643" i="4" l="1"/>
  <c r="M642" i="4"/>
  <c r="L643" i="4"/>
  <c r="Z643" i="4" s="1"/>
  <c r="I643" i="4"/>
  <c r="H644" i="4"/>
  <c r="J644" i="4" s="1"/>
  <c r="K643" i="4"/>
  <c r="Y643" i="4" s="1"/>
  <c r="D645" i="4"/>
  <c r="C645" i="4"/>
  <c r="F645" i="4" s="1"/>
  <c r="E645" i="4"/>
  <c r="N644" i="4" l="1"/>
  <c r="M643" i="4"/>
  <c r="L644" i="4"/>
  <c r="Z644" i="4" s="1"/>
  <c r="I644" i="4"/>
  <c r="H645" i="4"/>
  <c r="J645" i="4" s="1"/>
  <c r="K644" i="4"/>
  <c r="Y644" i="4" s="1"/>
  <c r="C646" i="4"/>
  <c r="D646" i="4"/>
  <c r="E646" i="4"/>
  <c r="F646" i="4" l="1"/>
  <c r="N645" i="4"/>
  <c r="M644" i="4"/>
  <c r="I645" i="4"/>
  <c r="L645" i="4"/>
  <c r="Z645" i="4" s="1"/>
  <c r="H646" i="4"/>
  <c r="J646" i="4" s="1"/>
  <c r="K645" i="4"/>
  <c r="Y645" i="4" s="1"/>
  <c r="D647" i="4"/>
  <c r="C647" i="4"/>
  <c r="E647" i="4"/>
  <c r="F647" i="4" l="1"/>
  <c r="N646" i="4"/>
  <c r="M645" i="4"/>
  <c r="L646" i="4"/>
  <c r="Z646" i="4" s="1"/>
  <c r="I646" i="4"/>
  <c r="H647" i="4"/>
  <c r="J647" i="4" s="1"/>
  <c r="K646" i="4"/>
  <c r="Y646" i="4" s="1"/>
  <c r="C648" i="4"/>
  <c r="F648" i="4" s="1"/>
  <c r="E648" i="4"/>
  <c r="D648" i="4"/>
  <c r="N647" i="4" l="1"/>
  <c r="M646" i="4"/>
  <c r="I647" i="4"/>
  <c r="L647" i="4"/>
  <c r="Z647" i="4" s="1"/>
  <c r="H648" i="4"/>
  <c r="J648" i="4" s="1"/>
  <c r="K647" i="4"/>
  <c r="Y647" i="4" s="1"/>
  <c r="C649" i="4"/>
  <c r="D649" i="4"/>
  <c r="E649" i="4"/>
  <c r="F649" i="4" l="1"/>
  <c r="N648" i="4"/>
  <c r="M647" i="4"/>
  <c r="I648" i="4"/>
  <c r="L648" i="4"/>
  <c r="Z648" i="4" s="1"/>
  <c r="H649" i="4"/>
  <c r="J649" i="4" s="1"/>
  <c r="K648" i="4"/>
  <c r="Y648" i="4" s="1"/>
  <c r="C650" i="4"/>
  <c r="E650" i="4"/>
  <c r="D650" i="4"/>
  <c r="H650" i="4" l="1"/>
  <c r="F650" i="4"/>
  <c r="N649" i="4"/>
  <c r="M648" i="4"/>
  <c r="I649" i="4"/>
  <c r="L649" i="4"/>
  <c r="Z649" i="4" s="1"/>
  <c r="K649" i="4"/>
  <c r="Y649" i="4" s="1"/>
  <c r="J650" i="4"/>
  <c r="I650" i="4"/>
  <c r="D651" i="4"/>
  <c r="C651" i="4"/>
  <c r="E651" i="4"/>
  <c r="F651" i="4" l="1"/>
  <c r="M649" i="4"/>
  <c r="H651" i="4"/>
  <c r="J651" i="4" s="1"/>
  <c r="K650" i="4"/>
  <c r="Y650" i="4" s="1"/>
  <c r="M650" i="4"/>
  <c r="L650" i="4"/>
  <c r="Z650" i="4" s="1"/>
  <c r="N650" i="4"/>
  <c r="E652" i="4"/>
  <c r="D652" i="4"/>
  <c r="C652" i="4"/>
  <c r="F652" i="4" l="1"/>
  <c r="N651" i="4"/>
  <c r="L651" i="4"/>
  <c r="Z651" i="4" s="1"/>
  <c r="H652" i="4"/>
  <c r="J652" i="4" s="1"/>
  <c r="I651" i="4"/>
  <c r="K651" i="4"/>
  <c r="Y651" i="4" s="1"/>
  <c r="D653" i="4"/>
  <c r="C653" i="4"/>
  <c r="F653" i="4" s="1"/>
  <c r="E653" i="4"/>
  <c r="N652" i="4" l="1"/>
  <c r="M651" i="4"/>
  <c r="I652" i="4"/>
  <c r="L652" i="4"/>
  <c r="Z652" i="4" s="1"/>
  <c r="H653" i="4"/>
  <c r="J653" i="4" s="1"/>
  <c r="K652" i="4"/>
  <c r="Y652" i="4" s="1"/>
  <c r="C654" i="4"/>
  <c r="D654" i="4"/>
  <c r="E654" i="4"/>
  <c r="F654" i="4" l="1"/>
  <c r="N653" i="4"/>
  <c r="M652" i="4"/>
  <c r="I653" i="4"/>
  <c r="L653" i="4"/>
  <c r="Z653" i="4" s="1"/>
  <c r="H654" i="4"/>
  <c r="J654" i="4" s="1"/>
  <c r="K653" i="4"/>
  <c r="Y653" i="4" s="1"/>
  <c r="D655" i="4"/>
  <c r="C655" i="4"/>
  <c r="E655" i="4"/>
  <c r="F655" i="4" l="1"/>
  <c r="N654" i="4"/>
  <c r="M653" i="4"/>
  <c r="I654" i="4"/>
  <c r="L654" i="4"/>
  <c r="Z654" i="4" s="1"/>
  <c r="H655" i="4"/>
  <c r="J655" i="4" s="1"/>
  <c r="K654" i="4"/>
  <c r="Y654" i="4" s="1"/>
  <c r="C656" i="4"/>
  <c r="F656" i="4" s="1"/>
  <c r="E656" i="4"/>
  <c r="D656" i="4"/>
  <c r="N655" i="4" l="1"/>
  <c r="M654" i="4"/>
  <c r="I655" i="4"/>
  <c r="L655" i="4"/>
  <c r="Z655" i="4" s="1"/>
  <c r="H656" i="4"/>
  <c r="J656" i="4" s="1"/>
  <c r="K655" i="4"/>
  <c r="Y655" i="4" s="1"/>
  <c r="C657" i="4"/>
  <c r="D657" i="4"/>
  <c r="E657" i="4"/>
  <c r="F657" i="4" l="1"/>
  <c r="N656" i="4"/>
  <c r="M655" i="4"/>
  <c r="I656" i="4"/>
  <c r="L656" i="4"/>
  <c r="Z656" i="4" s="1"/>
  <c r="H657" i="4"/>
  <c r="J657" i="4" s="1"/>
  <c r="K656" i="4"/>
  <c r="Y656" i="4" s="1"/>
  <c r="C658" i="4"/>
  <c r="F658" i="4" s="1"/>
  <c r="E658" i="4"/>
  <c r="D658" i="4"/>
  <c r="N657" i="4" l="1"/>
  <c r="M656" i="4"/>
  <c r="I657" i="4"/>
  <c r="L657" i="4"/>
  <c r="Z657" i="4" s="1"/>
  <c r="H658" i="4"/>
  <c r="J658" i="4" s="1"/>
  <c r="K657" i="4"/>
  <c r="Y657" i="4" s="1"/>
  <c r="D659" i="4"/>
  <c r="C659" i="4"/>
  <c r="F659" i="4" s="1"/>
  <c r="E659" i="4"/>
  <c r="N658" i="4" l="1"/>
  <c r="M657" i="4"/>
  <c r="I658" i="4"/>
  <c r="L658" i="4"/>
  <c r="Z658" i="4" s="1"/>
  <c r="H659" i="4"/>
  <c r="J659" i="4" s="1"/>
  <c r="K658" i="4"/>
  <c r="Y658" i="4" s="1"/>
  <c r="E660" i="4"/>
  <c r="C660" i="4"/>
  <c r="F660" i="4" s="1"/>
  <c r="D660" i="4"/>
  <c r="N659" i="4" l="1"/>
  <c r="M658" i="4"/>
  <c r="I659" i="4"/>
  <c r="L659" i="4"/>
  <c r="Z659" i="4" s="1"/>
  <c r="H660" i="4"/>
  <c r="J660" i="4" s="1"/>
  <c r="K659" i="4"/>
  <c r="Y659" i="4" s="1"/>
  <c r="D661" i="4"/>
  <c r="C661" i="4"/>
  <c r="F661" i="4" s="1"/>
  <c r="E661" i="4"/>
  <c r="N660" i="4" l="1"/>
  <c r="M659" i="4"/>
  <c r="I660" i="4"/>
  <c r="L660" i="4"/>
  <c r="Z660" i="4" s="1"/>
  <c r="H661" i="4"/>
  <c r="I661" i="4" s="1"/>
  <c r="K660" i="4"/>
  <c r="Y660" i="4" s="1"/>
  <c r="C662" i="4"/>
  <c r="D662" i="4"/>
  <c r="E662" i="4"/>
  <c r="F662" i="4" l="1"/>
  <c r="M660" i="4"/>
  <c r="L661" i="4"/>
  <c r="Z661" i="4" s="1"/>
  <c r="H662" i="4"/>
  <c r="J662" i="4" s="1"/>
  <c r="J661" i="4"/>
  <c r="K661" i="4"/>
  <c r="Y661" i="4" s="1"/>
  <c r="M661" i="4"/>
  <c r="D663" i="4"/>
  <c r="C663" i="4"/>
  <c r="E663" i="4"/>
  <c r="F663" i="4" l="1"/>
  <c r="N661" i="4"/>
  <c r="N662" i="4"/>
  <c r="L662" i="4"/>
  <c r="Z662" i="4" s="1"/>
  <c r="H663" i="4"/>
  <c r="J663" i="4" s="1"/>
  <c r="I662" i="4"/>
  <c r="K662" i="4"/>
  <c r="Y662" i="4" s="1"/>
  <c r="C664" i="4"/>
  <c r="F664" i="4" s="1"/>
  <c r="E664" i="4"/>
  <c r="D664" i="4"/>
  <c r="N663" i="4" l="1"/>
  <c r="M662" i="4"/>
  <c r="L663" i="4"/>
  <c r="Z663" i="4" s="1"/>
  <c r="H664" i="4"/>
  <c r="J664" i="4" s="1"/>
  <c r="I663" i="4"/>
  <c r="K663" i="4"/>
  <c r="Y663" i="4" s="1"/>
  <c r="D665" i="4"/>
  <c r="E665" i="4"/>
  <c r="C665" i="4"/>
  <c r="F665" i="4" l="1"/>
  <c r="N664" i="4"/>
  <c r="M663" i="4"/>
  <c r="I664" i="4"/>
  <c r="L664" i="4"/>
  <c r="Z664" i="4" s="1"/>
  <c r="H665" i="4"/>
  <c r="J665" i="4" s="1"/>
  <c r="K664" i="4"/>
  <c r="Y664" i="4" s="1"/>
  <c r="C666" i="4"/>
  <c r="F666" i="4" s="1"/>
  <c r="E666" i="4"/>
  <c r="D666" i="4"/>
  <c r="M664" i="4" l="1"/>
  <c r="I665" i="4"/>
  <c r="N665" i="4"/>
  <c r="L665" i="4"/>
  <c r="Z665" i="4" s="1"/>
  <c r="H666" i="4"/>
  <c r="I666" i="4" s="1"/>
  <c r="K665" i="4"/>
  <c r="Y665" i="4" s="1"/>
  <c r="D667" i="4"/>
  <c r="C667" i="4"/>
  <c r="F667" i="4" s="1"/>
  <c r="E667" i="4"/>
  <c r="M665" i="4" l="1"/>
  <c r="L666" i="4"/>
  <c r="Z666" i="4" s="1"/>
  <c r="J666" i="4"/>
  <c r="H667" i="4"/>
  <c r="I667" i="4" s="1"/>
  <c r="K666" i="4"/>
  <c r="Y666" i="4" s="1"/>
  <c r="M666" i="4"/>
  <c r="E668" i="4"/>
  <c r="D668" i="4"/>
  <c r="C668" i="4"/>
  <c r="F668" i="4" l="1"/>
  <c r="N666" i="4"/>
  <c r="L667" i="4"/>
  <c r="Z667" i="4" s="1"/>
  <c r="H668" i="4"/>
  <c r="J668" i="4" s="1"/>
  <c r="J667" i="4"/>
  <c r="K667" i="4"/>
  <c r="Y667" i="4" s="1"/>
  <c r="M667" i="4"/>
  <c r="D669" i="4"/>
  <c r="E669" i="4"/>
  <c r="C669" i="4"/>
  <c r="F669" i="4" l="1"/>
  <c r="N667" i="4"/>
  <c r="N668" i="4"/>
  <c r="L668" i="4"/>
  <c r="Z668" i="4" s="1"/>
  <c r="H669" i="4"/>
  <c r="J669" i="4" s="1"/>
  <c r="I668" i="4"/>
  <c r="K668" i="4"/>
  <c r="Y668" i="4" s="1"/>
  <c r="C670" i="4"/>
  <c r="F670" i="4" s="1"/>
  <c r="D670" i="4"/>
  <c r="E670" i="4"/>
  <c r="N669" i="4" l="1"/>
  <c r="M668" i="4"/>
  <c r="L669" i="4"/>
  <c r="Z669" i="4" s="1"/>
  <c r="H670" i="4"/>
  <c r="I670" i="4" s="1"/>
  <c r="I669" i="4"/>
  <c r="K669" i="4"/>
  <c r="Y669" i="4" s="1"/>
  <c r="D671" i="4"/>
  <c r="C671" i="4"/>
  <c r="F671" i="4" s="1"/>
  <c r="E671" i="4"/>
  <c r="M669" i="4" l="1"/>
  <c r="L670" i="4"/>
  <c r="Z670" i="4" s="1"/>
  <c r="H671" i="4"/>
  <c r="J671" i="4" s="1"/>
  <c r="J670" i="4"/>
  <c r="K670" i="4"/>
  <c r="Y670" i="4" s="1"/>
  <c r="M670" i="4"/>
  <c r="C672" i="4"/>
  <c r="D672" i="4"/>
  <c r="E672" i="4"/>
  <c r="F672" i="4" l="1"/>
  <c r="N671" i="4"/>
  <c r="N670" i="4"/>
  <c r="L671" i="4"/>
  <c r="Z671" i="4" s="1"/>
  <c r="H672" i="4"/>
  <c r="I672" i="4" s="1"/>
  <c r="I671" i="4"/>
  <c r="K671" i="4"/>
  <c r="Y671" i="4" s="1"/>
  <c r="C673" i="4"/>
  <c r="F673" i="4" s="1"/>
  <c r="D673" i="4"/>
  <c r="E673" i="4"/>
  <c r="M671" i="4" l="1"/>
  <c r="L672" i="4"/>
  <c r="Z672" i="4" s="1"/>
  <c r="H673" i="4"/>
  <c r="J673" i="4" s="1"/>
  <c r="J672" i="4"/>
  <c r="K672" i="4"/>
  <c r="Y672" i="4" s="1"/>
  <c r="M672" i="4"/>
  <c r="C674" i="4"/>
  <c r="E674" i="4"/>
  <c r="D674" i="4"/>
  <c r="H674" i="4" l="1"/>
  <c r="F674" i="4"/>
  <c r="N673" i="4"/>
  <c r="N672" i="4"/>
  <c r="L673" i="4"/>
  <c r="Z673" i="4" s="1"/>
  <c r="I673" i="4"/>
  <c r="K673" i="4"/>
  <c r="Y673" i="4" s="1"/>
  <c r="J674" i="4"/>
  <c r="I674" i="4"/>
  <c r="C675" i="4"/>
  <c r="D675" i="4"/>
  <c r="E675" i="4"/>
  <c r="F675" i="4" l="1"/>
  <c r="M673" i="4"/>
  <c r="H675" i="4"/>
  <c r="J675" i="4" s="1"/>
  <c r="K674" i="4"/>
  <c r="Y674" i="4" s="1"/>
  <c r="M674" i="4"/>
  <c r="L674" i="4"/>
  <c r="Z674" i="4" s="1"/>
  <c r="N674" i="4"/>
  <c r="E676" i="4"/>
  <c r="D676" i="4"/>
  <c r="C676" i="4"/>
  <c r="F676" i="4" l="1"/>
  <c r="N675" i="4"/>
  <c r="L675" i="4"/>
  <c r="Z675" i="4" s="1"/>
  <c r="H676" i="4"/>
  <c r="J676" i="4" s="1"/>
  <c r="I675" i="4"/>
  <c r="K675" i="4"/>
  <c r="Y675" i="4" s="1"/>
  <c r="D677" i="4"/>
  <c r="C677" i="4"/>
  <c r="F677" i="4" s="1"/>
  <c r="E677" i="4"/>
  <c r="N676" i="4" l="1"/>
  <c r="M675" i="4"/>
  <c r="L676" i="4"/>
  <c r="Z676" i="4" s="1"/>
  <c r="H677" i="4"/>
  <c r="J677" i="4" s="1"/>
  <c r="I676" i="4"/>
  <c r="K676" i="4"/>
  <c r="Y676" i="4" s="1"/>
  <c r="C678" i="4"/>
  <c r="D678" i="4"/>
  <c r="E678" i="4"/>
  <c r="F678" i="4" l="1"/>
  <c r="N677" i="4"/>
  <c r="M676" i="4"/>
  <c r="L677" i="4"/>
  <c r="Z677" i="4" s="1"/>
  <c r="H678" i="4"/>
  <c r="J678" i="4" s="1"/>
  <c r="I677" i="4"/>
  <c r="K677" i="4"/>
  <c r="Y677" i="4" s="1"/>
  <c r="D679" i="4"/>
  <c r="C679" i="4"/>
  <c r="E679" i="4"/>
  <c r="F679" i="4" l="1"/>
  <c r="N678" i="4"/>
  <c r="M677" i="4"/>
  <c r="L678" i="4"/>
  <c r="Z678" i="4" s="1"/>
  <c r="H679" i="4"/>
  <c r="J679" i="4" s="1"/>
  <c r="I678" i="4"/>
  <c r="K678" i="4"/>
  <c r="Y678" i="4" s="1"/>
  <c r="C680" i="4"/>
  <c r="F680" i="4" s="1"/>
  <c r="D680" i="4"/>
  <c r="E680" i="4"/>
  <c r="N679" i="4" l="1"/>
  <c r="M678" i="4"/>
  <c r="L679" i="4"/>
  <c r="Z679" i="4" s="1"/>
  <c r="H680" i="4"/>
  <c r="I680" i="4" s="1"/>
  <c r="I679" i="4"/>
  <c r="K679" i="4"/>
  <c r="Y679" i="4" s="1"/>
  <c r="C681" i="4"/>
  <c r="D681" i="4"/>
  <c r="E681" i="4"/>
  <c r="F681" i="4" l="1"/>
  <c r="M679" i="4"/>
  <c r="L680" i="4"/>
  <c r="Z680" i="4" s="1"/>
  <c r="H681" i="4"/>
  <c r="J681" i="4" s="1"/>
  <c r="J680" i="4"/>
  <c r="K680" i="4"/>
  <c r="Y680" i="4" s="1"/>
  <c r="M680" i="4"/>
  <c r="L681" i="4"/>
  <c r="Z681" i="4" s="1"/>
  <c r="C682" i="4"/>
  <c r="E682" i="4"/>
  <c r="D682" i="4"/>
  <c r="F682" i="4" l="1"/>
  <c r="N681" i="4"/>
  <c r="N680" i="4"/>
  <c r="H682" i="4"/>
  <c r="J682" i="4" s="1"/>
  <c r="I681" i="4"/>
  <c r="K681" i="4"/>
  <c r="Y681" i="4" s="1"/>
  <c r="E683" i="4"/>
  <c r="D683" i="4"/>
  <c r="C683" i="4"/>
  <c r="F683" i="4" l="1"/>
  <c r="N682" i="4"/>
  <c r="M681" i="4"/>
  <c r="I682" i="4"/>
  <c r="L682" i="4"/>
  <c r="Z682" i="4" s="1"/>
  <c r="H683" i="4"/>
  <c r="J683" i="4" s="1"/>
  <c r="K682" i="4"/>
  <c r="Y682" i="4" s="1"/>
  <c r="E684" i="4"/>
  <c r="C684" i="4"/>
  <c r="D684" i="4"/>
  <c r="F684" i="4" l="1"/>
  <c r="N683" i="4"/>
  <c r="M682" i="4"/>
  <c r="I683" i="4"/>
  <c r="L683" i="4"/>
  <c r="Z683" i="4" s="1"/>
  <c r="H684" i="4"/>
  <c r="J684" i="4" s="1"/>
  <c r="K683" i="4"/>
  <c r="Y683" i="4" s="1"/>
  <c r="D685" i="4"/>
  <c r="C685" i="4"/>
  <c r="E685" i="4"/>
  <c r="F685" i="4" l="1"/>
  <c r="N684" i="4"/>
  <c r="M683" i="4"/>
  <c r="I684" i="4"/>
  <c r="L684" i="4"/>
  <c r="Z684" i="4" s="1"/>
  <c r="H685" i="4"/>
  <c r="J685" i="4" s="1"/>
  <c r="K684" i="4"/>
  <c r="Y684" i="4" s="1"/>
  <c r="C686" i="4"/>
  <c r="F686" i="4" s="1"/>
  <c r="E686" i="4"/>
  <c r="D686" i="4"/>
  <c r="N685" i="4" l="1"/>
  <c r="M684" i="4"/>
  <c r="I685" i="4"/>
  <c r="L685" i="4"/>
  <c r="Z685" i="4" s="1"/>
  <c r="H686" i="4"/>
  <c r="J686" i="4" s="1"/>
  <c r="K685" i="4"/>
  <c r="Y685" i="4" s="1"/>
  <c r="D687" i="4"/>
  <c r="C687" i="4"/>
  <c r="F687" i="4" s="1"/>
  <c r="E687" i="4"/>
  <c r="N686" i="4" l="1"/>
  <c r="M685" i="4"/>
  <c r="L686" i="4"/>
  <c r="Z686" i="4" s="1"/>
  <c r="I686" i="4"/>
  <c r="H687" i="4"/>
  <c r="J687" i="4" s="1"/>
  <c r="K686" i="4"/>
  <c r="Y686" i="4" s="1"/>
  <c r="C688" i="4"/>
  <c r="D688" i="4"/>
  <c r="E688" i="4"/>
  <c r="F688" i="4" l="1"/>
  <c r="N687" i="4"/>
  <c r="M686" i="4"/>
  <c r="I687" i="4"/>
  <c r="L687" i="4"/>
  <c r="Z687" i="4" s="1"/>
  <c r="H688" i="4"/>
  <c r="J688" i="4" s="1"/>
  <c r="K687" i="4"/>
  <c r="Y687" i="4" s="1"/>
  <c r="C689" i="4"/>
  <c r="F689" i="4" s="1"/>
  <c r="D689" i="4"/>
  <c r="E689" i="4"/>
  <c r="N688" i="4" l="1"/>
  <c r="M687" i="4"/>
  <c r="I688" i="4"/>
  <c r="L688" i="4"/>
  <c r="Z688" i="4" s="1"/>
  <c r="H689" i="4"/>
  <c r="I689" i="4" s="1"/>
  <c r="K688" i="4"/>
  <c r="Y688" i="4" s="1"/>
  <c r="C690" i="4"/>
  <c r="E690" i="4"/>
  <c r="D690" i="4"/>
  <c r="H690" i="4" l="1"/>
  <c r="F690" i="4"/>
  <c r="M688" i="4"/>
  <c r="J689" i="4"/>
  <c r="L689" i="4"/>
  <c r="Z689" i="4" s="1"/>
  <c r="K689" i="4"/>
  <c r="Y689" i="4" s="1"/>
  <c r="M689" i="4"/>
  <c r="J690" i="4"/>
  <c r="I690" i="4"/>
  <c r="C691" i="4"/>
  <c r="D691" i="4"/>
  <c r="E691" i="4"/>
  <c r="H691" i="4" l="1"/>
  <c r="F691" i="4"/>
  <c r="N689" i="4"/>
  <c r="K690" i="4"/>
  <c r="Y690" i="4" s="1"/>
  <c r="M690" i="4"/>
  <c r="L690" i="4"/>
  <c r="Z690" i="4" s="1"/>
  <c r="N690" i="4"/>
  <c r="J691" i="4"/>
  <c r="I691" i="4"/>
  <c r="E692" i="4"/>
  <c r="C692" i="4"/>
  <c r="D692" i="4"/>
  <c r="F692" i="4" l="1"/>
  <c r="H692" i="4"/>
  <c r="K691" i="4"/>
  <c r="Y691" i="4" s="1"/>
  <c r="M691" i="4"/>
  <c r="L691" i="4"/>
  <c r="Z691" i="4" s="1"/>
  <c r="N691" i="4"/>
  <c r="D693" i="4"/>
  <c r="E693" i="4"/>
  <c r="C693" i="4"/>
  <c r="F693" i="4" l="1"/>
  <c r="J692" i="4"/>
  <c r="L692" i="4"/>
  <c r="Z692" i="4" s="1"/>
  <c r="H693" i="4"/>
  <c r="L693" i="4" s="1"/>
  <c r="Z693" i="4" s="1"/>
  <c r="I692" i="4"/>
  <c r="K692" i="4"/>
  <c r="Y692" i="4" s="1"/>
  <c r="D694" i="4"/>
  <c r="E694" i="4"/>
  <c r="C694" i="4"/>
  <c r="F694" i="4" l="1"/>
  <c r="N692" i="4"/>
  <c r="M692" i="4"/>
  <c r="I693" i="4"/>
  <c r="J693" i="4"/>
  <c r="H694" i="4"/>
  <c r="K693" i="4"/>
  <c r="Y693" i="4" s="1"/>
  <c r="D695" i="4"/>
  <c r="C695" i="4"/>
  <c r="E695" i="4"/>
  <c r="F695" i="4" l="1"/>
  <c r="N693" i="4"/>
  <c r="M693" i="4"/>
  <c r="I694" i="4"/>
  <c r="J694" i="4"/>
  <c r="L694" i="4"/>
  <c r="Z694" i="4" s="1"/>
  <c r="H695" i="4"/>
  <c r="L695" i="4" s="1"/>
  <c r="Z695" i="4" s="1"/>
  <c r="K694" i="4"/>
  <c r="Y694" i="4" s="1"/>
  <c r="C696" i="4"/>
  <c r="D696" i="4"/>
  <c r="E696" i="4"/>
  <c r="F696" i="4" l="1"/>
  <c r="N694" i="4"/>
  <c r="M694" i="4"/>
  <c r="H696" i="4"/>
  <c r="J696" i="4" s="1"/>
  <c r="I695" i="4"/>
  <c r="J695" i="4"/>
  <c r="K695" i="4"/>
  <c r="Y695" i="4" s="1"/>
  <c r="E697" i="4"/>
  <c r="C697" i="4"/>
  <c r="D697" i="4"/>
  <c r="F697" i="4" l="1"/>
  <c r="N695" i="4"/>
  <c r="N696" i="4"/>
  <c r="M695" i="4"/>
  <c r="L696" i="4"/>
  <c r="Z696" i="4" s="1"/>
  <c r="H697" i="4"/>
  <c r="J697" i="4" s="1"/>
  <c r="I696" i="4"/>
  <c r="K696" i="4"/>
  <c r="Y696" i="4" s="1"/>
  <c r="C698" i="4"/>
  <c r="E698" i="4"/>
  <c r="D698" i="4"/>
  <c r="F698" i="4" l="1"/>
  <c r="N697" i="4"/>
  <c r="M696" i="4"/>
  <c r="I697" i="4"/>
  <c r="L697" i="4"/>
  <c r="Z697" i="4" s="1"/>
  <c r="H698" i="4"/>
  <c r="J698" i="4" s="1"/>
  <c r="K697" i="4"/>
  <c r="Y697" i="4" s="1"/>
  <c r="C699" i="4"/>
  <c r="D699" i="4"/>
  <c r="E699" i="4"/>
  <c r="H699" i="4" l="1"/>
  <c r="F699" i="4"/>
  <c r="N698" i="4"/>
  <c r="M697" i="4"/>
  <c r="I698" i="4"/>
  <c r="L698" i="4"/>
  <c r="Z698" i="4" s="1"/>
  <c r="K698" i="4"/>
  <c r="Y698" i="4" s="1"/>
  <c r="J699" i="4"/>
  <c r="I699" i="4"/>
  <c r="E700" i="4"/>
  <c r="C700" i="4"/>
  <c r="D700" i="4"/>
  <c r="F700" i="4" l="1"/>
  <c r="M698" i="4"/>
  <c r="H700" i="4"/>
  <c r="J700" i="4" s="1"/>
  <c r="K699" i="4"/>
  <c r="Y699" i="4" s="1"/>
  <c r="M699" i="4"/>
  <c r="L699" i="4"/>
  <c r="Z699" i="4" s="1"/>
  <c r="N699" i="4"/>
  <c r="D701" i="4"/>
  <c r="E701" i="4"/>
  <c r="C701" i="4"/>
  <c r="F701" i="4" l="1"/>
  <c r="N700" i="4"/>
  <c r="L700" i="4"/>
  <c r="Z700" i="4" s="1"/>
  <c r="H701" i="4"/>
  <c r="J701" i="4" s="1"/>
  <c r="I700" i="4"/>
  <c r="K700" i="4"/>
  <c r="Y700" i="4" s="1"/>
  <c r="C702" i="4"/>
  <c r="D702" i="4"/>
  <c r="E702" i="4"/>
  <c r="F702" i="4" l="1"/>
  <c r="N701" i="4"/>
  <c r="M700" i="4"/>
  <c r="L701" i="4"/>
  <c r="Z701" i="4" s="1"/>
  <c r="H702" i="4"/>
  <c r="J702" i="4" s="1"/>
  <c r="I701" i="4"/>
  <c r="K701" i="4"/>
  <c r="Y701" i="4" s="1"/>
  <c r="D703" i="4"/>
  <c r="C703" i="4"/>
  <c r="E703" i="4"/>
  <c r="F703" i="4" l="1"/>
  <c r="N702" i="4"/>
  <c r="M701" i="4"/>
  <c r="L702" i="4"/>
  <c r="Z702" i="4" s="1"/>
  <c r="H703" i="4"/>
  <c r="J703" i="4" s="1"/>
  <c r="I702" i="4"/>
  <c r="K702" i="4"/>
  <c r="Y702" i="4" s="1"/>
  <c r="C704" i="4"/>
  <c r="F704" i="4" s="1"/>
  <c r="D704" i="4"/>
  <c r="E704" i="4"/>
  <c r="N703" i="4" l="1"/>
  <c r="M702" i="4"/>
  <c r="L703" i="4"/>
  <c r="Z703" i="4" s="1"/>
  <c r="H704" i="4"/>
  <c r="J704" i="4" s="1"/>
  <c r="I703" i="4"/>
  <c r="K703" i="4"/>
  <c r="Y703" i="4" s="1"/>
  <c r="C705" i="4"/>
  <c r="D705" i="4"/>
  <c r="E705" i="4"/>
  <c r="F705" i="4" l="1"/>
  <c r="N704" i="4"/>
  <c r="M703" i="4"/>
  <c r="L704" i="4"/>
  <c r="Z704" i="4" s="1"/>
  <c r="H705" i="4"/>
  <c r="J705" i="4" s="1"/>
  <c r="I704" i="4"/>
  <c r="K704" i="4"/>
  <c r="Y704" i="4" s="1"/>
  <c r="C706" i="4"/>
  <c r="F706" i="4" s="1"/>
  <c r="E706" i="4"/>
  <c r="D706" i="4"/>
  <c r="N705" i="4" l="1"/>
  <c r="M704" i="4"/>
  <c r="L705" i="4"/>
  <c r="Z705" i="4" s="1"/>
  <c r="H706" i="4"/>
  <c r="J706" i="4" s="1"/>
  <c r="I705" i="4"/>
  <c r="K705" i="4"/>
  <c r="Y705" i="4" s="1"/>
  <c r="C707" i="4"/>
  <c r="D707" i="4"/>
  <c r="E707" i="4"/>
  <c r="F707" i="4" l="1"/>
  <c r="N706" i="4"/>
  <c r="M705" i="4"/>
  <c r="I706" i="4"/>
  <c r="L706" i="4"/>
  <c r="Z706" i="4" s="1"/>
  <c r="H707" i="4"/>
  <c r="I707" i="4" s="1"/>
  <c r="K706" i="4"/>
  <c r="Y706" i="4" s="1"/>
  <c r="E708" i="4"/>
  <c r="D708" i="4"/>
  <c r="C708" i="4"/>
  <c r="F708" i="4" l="1"/>
  <c r="M706" i="4"/>
  <c r="L707" i="4"/>
  <c r="Z707" i="4" s="1"/>
  <c r="H708" i="4"/>
  <c r="L708" i="4" s="1"/>
  <c r="Z708" i="4" s="1"/>
  <c r="J707" i="4"/>
  <c r="K707" i="4"/>
  <c r="Y707" i="4" s="1"/>
  <c r="M707" i="4"/>
  <c r="D709" i="4"/>
  <c r="C709" i="4"/>
  <c r="E709" i="4"/>
  <c r="F709" i="4" l="1"/>
  <c r="N707" i="4"/>
  <c r="H709" i="4"/>
  <c r="L709" i="4" s="1"/>
  <c r="Z709" i="4" s="1"/>
  <c r="J708" i="4"/>
  <c r="I708" i="4"/>
  <c r="K708" i="4"/>
  <c r="Y708" i="4" s="1"/>
  <c r="C710" i="4"/>
  <c r="D710" i="4"/>
  <c r="E710" i="4"/>
  <c r="F710" i="4" l="1"/>
  <c r="N708" i="4"/>
  <c r="M708" i="4"/>
  <c r="H710" i="4"/>
  <c r="L710" i="4" s="1"/>
  <c r="Z710" i="4" s="1"/>
  <c r="I709" i="4"/>
  <c r="J709" i="4"/>
  <c r="K709" i="4"/>
  <c r="Y709" i="4" s="1"/>
  <c r="D711" i="4"/>
  <c r="E711" i="4"/>
  <c r="C711" i="4"/>
  <c r="F711" i="4" l="1"/>
  <c r="N709" i="4"/>
  <c r="M709" i="4"/>
  <c r="I710" i="4"/>
  <c r="J710" i="4"/>
  <c r="H711" i="4"/>
  <c r="K710" i="4"/>
  <c r="Y710" i="4" s="1"/>
  <c r="C712" i="4"/>
  <c r="F712" i="4" s="1"/>
  <c r="D712" i="4"/>
  <c r="E712" i="4"/>
  <c r="N710" i="4" l="1"/>
  <c r="M710" i="4"/>
  <c r="J711" i="4"/>
  <c r="H712" i="4"/>
  <c r="L712" i="4" s="1"/>
  <c r="Z712" i="4" s="1"/>
  <c r="I711" i="4"/>
  <c r="L711" i="4"/>
  <c r="Z711" i="4" s="1"/>
  <c r="K711" i="4"/>
  <c r="Y711" i="4" s="1"/>
  <c r="C713" i="4"/>
  <c r="F713" i="4" s="1"/>
  <c r="D713" i="4"/>
  <c r="E713" i="4"/>
  <c r="N711" i="4" l="1"/>
  <c r="M711" i="4"/>
  <c r="J712" i="4"/>
  <c r="H713" i="4"/>
  <c r="L713" i="4" s="1"/>
  <c r="Z713" i="4" s="1"/>
  <c r="I712" i="4"/>
  <c r="K712" i="4"/>
  <c r="Y712" i="4" s="1"/>
  <c r="C714" i="4"/>
  <c r="E714" i="4"/>
  <c r="D714" i="4"/>
  <c r="F714" i="4" l="1"/>
  <c r="N712" i="4"/>
  <c r="M712" i="4"/>
  <c r="I713" i="4"/>
  <c r="J713" i="4"/>
  <c r="H714" i="4"/>
  <c r="L714" i="4" s="1"/>
  <c r="Z714" i="4" s="1"/>
  <c r="K713" i="4"/>
  <c r="Y713" i="4" s="1"/>
  <c r="E715" i="4"/>
  <c r="D715" i="4"/>
  <c r="C715" i="4"/>
  <c r="F715" i="4" l="1"/>
  <c r="N713" i="4"/>
  <c r="M713" i="4"/>
  <c r="J714" i="4"/>
  <c r="H715" i="4"/>
  <c r="L715" i="4" s="1"/>
  <c r="Z715" i="4" s="1"/>
  <c r="I714" i="4"/>
  <c r="K714" i="4"/>
  <c r="Y714" i="4" s="1"/>
  <c r="E716" i="4"/>
  <c r="C716" i="4"/>
  <c r="D716" i="4"/>
  <c r="F716" i="4" l="1"/>
  <c r="N714" i="4"/>
  <c r="M714" i="4"/>
  <c r="I715" i="4"/>
  <c r="J715" i="4"/>
  <c r="H716" i="4"/>
  <c r="K715" i="4"/>
  <c r="Y715" i="4" s="1"/>
  <c r="D717" i="4"/>
  <c r="C717" i="4"/>
  <c r="E717" i="4"/>
  <c r="F717" i="4" l="1"/>
  <c r="N715" i="4"/>
  <c r="M715" i="4"/>
  <c r="L716" i="4"/>
  <c r="Z716" i="4" s="1"/>
  <c r="J716" i="4"/>
  <c r="H717" i="4"/>
  <c r="L717" i="4" s="1"/>
  <c r="Z717" i="4" s="1"/>
  <c r="I716" i="4"/>
  <c r="K716" i="4"/>
  <c r="Y716" i="4" s="1"/>
  <c r="C718" i="4"/>
  <c r="D718" i="4"/>
  <c r="E718" i="4"/>
  <c r="F718" i="4" l="1"/>
  <c r="N716" i="4"/>
  <c r="M716" i="4"/>
  <c r="J717" i="4"/>
  <c r="H718" i="4"/>
  <c r="L718" i="4" s="1"/>
  <c r="Z718" i="4" s="1"/>
  <c r="I717" i="4"/>
  <c r="K717" i="4"/>
  <c r="Y717" i="4" s="1"/>
  <c r="D719" i="4"/>
  <c r="C719" i="4"/>
  <c r="E719" i="4"/>
  <c r="F719" i="4" l="1"/>
  <c r="N717" i="4"/>
  <c r="M717" i="4"/>
  <c r="H719" i="4"/>
  <c r="J719" i="4" s="1"/>
  <c r="I718" i="4"/>
  <c r="J718" i="4"/>
  <c r="K718" i="4"/>
  <c r="Y718" i="4" s="1"/>
  <c r="C720" i="4"/>
  <c r="F720" i="4" s="1"/>
  <c r="D720" i="4"/>
  <c r="E720" i="4"/>
  <c r="N718" i="4" l="1"/>
  <c r="M718" i="4"/>
  <c r="L719" i="4"/>
  <c r="Z719" i="4" s="1"/>
  <c r="I719" i="4"/>
  <c r="H720" i="4"/>
  <c r="J720" i="4" s="1"/>
  <c r="N719" i="4"/>
  <c r="K719" i="4"/>
  <c r="Y719" i="4" s="1"/>
  <c r="C721" i="4"/>
  <c r="F721" i="4" s="1"/>
  <c r="E721" i="4"/>
  <c r="D721" i="4"/>
  <c r="N720" i="4" l="1"/>
  <c r="M719" i="4"/>
  <c r="L720" i="4"/>
  <c r="Z720" i="4" s="1"/>
  <c r="H721" i="4"/>
  <c r="J721" i="4" s="1"/>
  <c r="I720" i="4"/>
  <c r="K720" i="4"/>
  <c r="Y720" i="4" s="1"/>
  <c r="C722" i="4"/>
  <c r="E722" i="4"/>
  <c r="D722" i="4"/>
  <c r="H722" i="4" l="1"/>
  <c r="J722" i="4" s="1"/>
  <c r="F722" i="4"/>
  <c r="N721" i="4"/>
  <c r="M720" i="4"/>
  <c r="L721" i="4"/>
  <c r="Z721" i="4" s="1"/>
  <c r="I721" i="4"/>
  <c r="K721" i="4"/>
  <c r="Y721" i="4" s="1"/>
  <c r="C723" i="4"/>
  <c r="F723" i="4" s="1"/>
  <c r="D723" i="4"/>
  <c r="E723" i="4"/>
  <c r="I722" i="4" l="1"/>
  <c r="M722" i="4" s="1"/>
  <c r="M721" i="4"/>
  <c r="H723" i="4"/>
  <c r="J723" i="4" s="1"/>
  <c r="K722" i="4"/>
  <c r="Y722" i="4" s="1"/>
  <c r="L722" i="4"/>
  <c r="Z722" i="4" s="1"/>
  <c r="N722" i="4"/>
  <c r="C724" i="4"/>
  <c r="D724" i="4"/>
  <c r="E724" i="4"/>
  <c r="H724" i="4" l="1"/>
  <c r="F724" i="4"/>
  <c r="N723" i="4"/>
  <c r="L723" i="4"/>
  <c r="Z723" i="4" s="1"/>
  <c r="I723" i="4"/>
  <c r="K723" i="4"/>
  <c r="Y723" i="4" s="1"/>
  <c r="J724" i="4"/>
  <c r="I724" i="4"/>
  <c r="E725" i="4"/>
  <c r="C725" i="4"/>
  <c r="D725" i="4"/>
  <c r="F725" i="4" l="1"/>
  <c r="M723" i="4"/>
  <c r="H725" i="4"/>
  <c r="J725" i="4" s="1"/>
  <c r="K724" i="4"/>
  <c r="Y724" i="4" s="1"/>
  <c r="M724" i="4"/>
  <c r="L724" i="4"/>
  <c r="Z724" i="4" s="1"/>
  <c r="N724" i="4"/>
  <c r="C726" i="4"/>
  <c r="D726" i="4"/>
  <c r="E726" i="4"/>
  <c r="H726" i="4" l="1"/>
  <c r="F726" i="4"/>
  <c r="L725" i="4"/>
  <c r="Z725" i="4" s="1"/>
  <c r="I725" i="4"/>
  <c r="N725" i="4"/>
  <c r="K725" i="4"/>
  <c r="Y725" i="4" s="1"/>
  <c r="J726" i="4"/>
  <c r="I726" i="4"/>
  <c r="C727" i="4"/>
  <c r="D727" i="4"/>
  <c r="E727" i="4"/>
  <c r="F727" i="4" l="1"/>
  <c r="M725" i="4"/>
  <c r="H727" i="4"/>
  <c r="J727" i="4" s="1"/>
  <c r="L726" i="4"/>
  <c r="Z726" i="4" s="1"/>
  <c r="N726" i="4"/>
  <c r="K726" i="4"/>
  <c r="Y726" i="4" s="1"/>
  <c r="M726" i="4"/>
  <c r="D728" i="4"/>
  <c r="E728" i="4"/>
  <c r="C728" i="4"/>
  <c r="F728" i="4" l="1"/>
  <c r="N727" i="4"/>
  <c r="L727" i="4"/>
  <c r="Z727" i="4" s="1"/>
  <c r="H728" i="4"/>
  <c r="J728" i="4" s="1"/>
  <c r="I727" i="4"/>
  <c r="K727" i="4"/>
  <c r="Y727" i="4" s="1"/>
  <c r="C729" i="4"/>
  <c r="D729" i="4"/>
  <c r="E729" i="4"/>
  <c r="F729" i="4" l="1"/>
  <c r="M727" i="4"/>
  <c r="N728" i="4"/>
  <c r="L728" i="4"/>
  <c r="Z728" i="4" s="1"/>
  <c r="H729" i="4"/>
  <c r="L729" i="4" s="1"/>
  <c r="Z729" i="4" s="1"/>
  <c r="I728" i="4"/>
  <c r="K728" i="4"/>
  <c r="Y728" i="4" s="1"/>
  <c r="C730" i="4"/>
  <c r="F730" i="4" s="1"/>
  <c r="D730" i="4"/>
  <c r="E730" i="4"/>
  <c r="M728" i="4" l="1"/>
  <c r="H730" i="4"/>
  <c r="J730" i="4" s="1"/>
  <c r="I729" i="4"/>
  <c r="J729" i="4"/>
  <c r="K729" i="4"/>
  <c r="Y729" i="4" s="1"/>
  <c r="C731" i="4"/>
  <c r="D731" i="4"/>
  <c r="E731" i="4"/>
  <c r="F731" i="4" l="1"/>
  <c r="N729" i="4"/>
  <c r="M729" i="4"/>
  <c r="I730" i="4"/>
  <c r="L730" i="4"/>
  <c r="Z730" i="4" s="1"/>
  <c r="H731" i="4"/>
  <c r="J731" i="4" s="1"/>
  <c r="N730" i="4"/>
  <c r="K730" i="4"/>
  <c r="Y730" i="4" s="1"/>
  <c r="C732" i="4"/>
  <c r="D732" i="4"/>
  <c r="E732" i="4"/>
  <c r="H732" i="4" l="1"/>
  <c r="F732" i="4"/>
  <c r="N731" i="4"/>
  <c r="M730" i="4"/>
  <c r="L731" i="4"/>
  <c r="Z731" i="4" s="1"/>
  <c r="I731" i="4"/>
  <c r="K731" i="4"/>
  <c r="Y731" i="4" s="1"/>
  <c r="J732" i="4"/>
  <c r="I732" i="4"/>
  <c r="E733" i="4"/>
  <c r="C733" i="4"/>
  <c r="D733" i="4"/>
  <c r="F733" i="4" l="1"/>
  <c r="M731" i="4"/>
  <c r="H733" i="4"/>
  <c r="J733" i="4" s="1"/>
  <c r="K732" i="4"/>
  <c r="Y732" i="4" s="1"/>
  <c r="M732" i="4"/>
  <c r="L732" i="4"/>
  <c r="Z732" i="4" s="1"/>
  <c r="N732" i="4"/>
  <c r="C734" i="4"/>
  <c r="D734" i="4"/>
  <c r="E734" i="4"/>
  <c r="F734" i="4" l="1"/>
  <c r="N733" i="4"/>
  <c r="H734" i="4"/>
  <c r="L734" i="4" s="1"/>
  <c r="Z734" i="4" s="1"/>
  <c r="L733" i="4"/>
  <c r="Z733" i="4" s="1"/>
  <c r="I733" i="4"/>
  <c r="K733" i="4"/>
  <c r="Y733" i="4" s="1"/>
  <c r="C735" i="4"/>
  <c r="D735" i="4"/>
  <c r="E735" i="4"/>
  <c r="F735" i="4" l="1"/>
  <c r="M733" i="4"/>
  <c r="I734" i="4"/>
  <c r="H735" i="4"/>
  <c r="I735" i="4" s="1"/>
  <c r="J734" i="4"/>
  <c r="K734" i="4"/>
  <c r="Y734" i="4" s="1"/>
  <c r="D736" i="4"/>
  <c r="E736" i="4"/>
  <c r="C736" i="4"/>
  <c r="F736" i="4" l="1"/>
  <c r="N734" i="4"/>
  <c r="M734" i="4"/>
  <c r="L735" i="4"/>
  <c r="Z735" i="4" s="1"/>
  <c r="H736" i="4"/>
  <c r="J736" i="4" s="1"/>
  <c r="J735" i="4"/>
  <c r="K735" i="4"/>
  <c r="Y735" i="4" s="1"/>
  <c r="M735" i="4"/>
  <c r="C737" i="4"/>
  <c r="D737" i="4"/>
  <c r="E737" i="4"/>
  <c r="F737" i="4" l="1"/>
  <c r="N735" i="4"/>
  <c r="N736" i="4"/>
  <c r="L736" i="4"/>
  <c r="Z736" i="4" s="1"/>
  <c r="H737" i="4"/>
  <c r="J737" i="4" s="1"/>
  <c r="I736" i="4"/>
  <c r="K736" i="4"/>
  <c r="Y736" i="4" s="1"/>
  <c r="C738" i="4"/>
  <c r="E738" i="4"/>
  <c r="D738" i="4"/>
  <c r="F738" i="4" l="1"/>
  <c r="N737" i="4"/>
  <c r="M736" i="4"/>
  <c r="L737" i="4"/>
  <c r="Z737" i="4" s="1"/>
  <c r="H738" i="4"/>
  <c r="J738" i="4" s="1"/>
  <c r="I737" i="4"/>
  <c r="K737" i="4"/>
  <c r="Y737" i="4" s="1"/>
  <c r="C739" i="4"/>
  <c r="F739" i="4" s="1"/>
  <c r="D739" i="4"/>
  <c r="E739" i="4"/>
  <c r="N738" i="4" l="1"/>
  <c r="M737" i="4"/>
  <c r="L738" i="4"/>
  <c r="Z738" i="4" s="1"/>
  <c r="H739" i="4"/>
  <c r="I739" i="4" s="1"/>
  <c r="I738" i="4"/>
  <c r="K738" i="4"/>
  <c r="Y738" i="4" s="1"/>
  <c r="C740" i="4"/>
  <c r="D740" i="4"/>
  <c r="E740" i="4"/>
  <c r="F740" i="4" l="1"/>
  <c r="M738" i="4"/>
  <c r="L739" i="4"/>
  <c r="Z739" i="4" s="1"/>
  <c r="J739" i="4"/>
  <c r="H740" i="4"/>
  <c r="I740" i="4" s="1"/>
  <c r="K739" i="4"/>
  <c r="Y739" i="4" s="1"/>
  <c r="M739" i="4"/>
  <c r="E741" i="4"/>
  <c r="C741" i="4"/>
  <c r="D741" i="4"/>
  <c r="F741" i="4" l="1"/>
  <c r="N739" i="4"/>
  <c r="L740" i="4"/>
  <c r="Z740" i="4" s="1"/>
  <c r="J740" i="4"/>
  <c r="H741" i="4"/>
  <c r="J741" i="4" s="1"/>
  <c r="K740" i="4"/>
  <c r="Y740" i="4" s="1"/>
  <c r="M740" i="4"/>
  <c r="C742" i="4"/>
  <c r="F742" i="4" s="1"/>
  <c r="D742" i="4"/>
  <c r="E742" i="4"/>
  <c r="N740" i="4" l="1"/>
  <c r="I741" i="4"/>
  <c r="N741" i="4"/>
  <c r="L741" i="4"/>
  <c r="Z741" i="4" s="1"/>
  <c r="H742" i="4"/>
  <c r="I742" i="4" s="1"/>
  <c r="K741" i="4"/>
  <c r="Y741" i="4" s="1"/>
  <c r="C743" i="4"/>
  <c r="E743" i="4"/>
  <c r="D743" i="4"/>
  <c r="H743" i="4" l="1"/>
  <c r="F743" i="4"/>
  <c r="M741" i="4"/>
  <c r="L742" i="4"/>
  <c r="Z742" i="4" s="1"/>
  <c r="J742" i="4"/>
  <c r="K742" i="4"/>
  <c r="Y742" i="4" s="1"/>
  <c r="M742" i="4"/>
  <c r="J743" i="4"/>
  <c r="I743" i="4"/>
  <c r="D744" i="4"/>
  <c r="E744" i="4"/>
  <c r="C744" i="4"/>
  <c r="F744" i="4" s="1"/>
  <c r="N742" i="4" l="1"/>
  <c r="H744" i="4"/>
  <c r="J744" i="4" s="1"/>
  <c r="K743" i="4"/>
  <c r="Y743" i="4" s="1"/>
  <c r="M743" i="4"/>
  <c r="L743" i="4"/>
  <c r="Z743" i="4" s="1"/>
  <c r="N743" i="4"/>
  <c r="C745" i="4"/>
  <c r="D745" i="4"/>
  <c r="E745" i="4"/>
  <c r="F745" i="4" l="1"/>
  <c r="N744" i="4"/>
  <c r="L744" i="4"/>
  <c r="Z744" i="4" s="1"/>
  <c r="I744" i="4"/>
  <c r="H745" i="4"/>
  <c r="J745" i="4" s="1"/>
  <c r="K744" i="4"/>
  <c r="Y744" i="4" s="1"/>
  <c r="D746" i="4"/>
  <c r="E746" i="4"/>
  <c r="C746" i="4"/>
  <c r="F746" i="4" l="1"/>
  <c r="N745" i="4"/>
  <c r="M744" i="4"/>
  <c r="L745" i="4"/>
  <c r="Z745" i="4" s="1"/>
  <c r="I745" i="4"/>
  <c r="H746" i="4"/>
  <c r="J746" i="4" s="1"/>
  <c r="K745" i="4"/>
  <c r="Y745" i="4" s="1"/>
  <c r="C747" i="4"/>
  <c r="F747" i="4" s="1"/>
  <c r="D747" i="4"/>
  <c r="E747" i="4"/>
  <c r="N746" i="4" l="1"/>
  <c r="M745" i="4"/>
  <c r="I746" i="4"/>
  <c r="L746" i="4"/>
  <c r="Z746" i="4" s="1"/>
  <c r="H747" i="4"/>
  <c r="J747" i="4" s="1"/>
  <c r="K746" i="4"/>
  <c r="Y746" i="4" s="1"/>
  <c r="C748" i="4"/>
  <c r="D748" i="4"/>
  <c r="E748" i="4"/>
  <c r="F748" i="4" l="1"/>
  <c r="N747" i="4"/>
  <c r="M746" i="4"/>
  <c r="I747" i="4"/>
  <c r="L747" i="4"/>
  <c r="Z747" i="4" s="1"/>
  <c r="H748" i="4"/>
  <c r="J748" i="4" s="1"/>
  <c r="K747" i="4"/>
  <c r="Y747" i="4" s="1"/>
  <c r="E749" i="4"/>
  <c r="C749" i="4"/>
  <c r="D749" i="4"/>
  <c r="F749" i="4" l="1"/>
  <c r="M747" i="4"/>
  <c r="I748" i="4"/>
  <c r="N748" i="4"/>
  <c r="L748" i="4"/>
  <c r="Z748" i="4" s="1"/>
  <c r="H749" i="4"/>
  <c r="I749" i="4" s="1"/>
  <c r="K748" i="4"/>
  <c r="Y748" i="4" s="1"/>
  <c r="C750" i="4"/>
  <c r="F750" i="4" s="1"/>
  <c r="D750" i="4"/>
  <c r="E750" i="4"/>
  <c r="M748" i="4" l="1"/>
  <c r="J749" i="4"/>
  <c r="H750" i="4"/>
  <c r="J750" i="4" s="1"/>
  <c r="L749" i="4"/>
  <c r="Z749" i="4" s="1"/>
  <c r="K749" i="4"/>
  <c r="Y749" i="4" s="1"/>
  <c r="M749" i="4"/>
  <c r="C751" i="4"/>
  <c r="D751" i="4"/>
  <c r="E751" i="4"/>
  <c r="F751" i="4" l="1"/>
  <c r="N749" i="4"/>
  <c r="N750" i="4"/>
  <c r="L750" i="4"/>
  <c r="Z750" i="4" s="1"/>
  <c r="I750" i="4"/>
  <c r="H751" i="4"/>
  <c r="I751" i="4" s="1"/>
  <c r="K750" i="4"/>
  <c r="Y750" i="4" s="1"/>
  <c r="D752" i="4"/>
  <c r="E752" i="4"/>
  <c r="C752" i="4"/>
  <c r="F752" i="4" l="1"/>
  <c r="M750" i="4"/>
  <c r="L751" i="4"/>
  <c r="Z751" i="4" s="1"/>
  <c r="H752" i="4"/>
  <c r="J752" i="4" s="1"/>
  <c r="J751" i="4"/>
  <c r="K751" i="4"/>
  <c r="Y751" i="4" s="1"/>
  <c r="M751" i="4"/>
  <c r="C753" i="4"/>
  <c r="F753" i="4" s="1"/>
  <c r="D753" i="4"/>
  <c r="E753" i="4"/>
  <c r="N752" i="4" l="1"/>
  <c r="N751" i="4"/>
  <c r="L752" i="4"/>
  <c r="Z752" i="4" s="1"/>
  <c r="H753" i="4"/>
  <c r="I753" i="4" s="1"/>
  <c r="I752" i="4"/>
  <c r="K752" i="4"/>
  <c r="Y752" i="4" s="1"/>
  <c r="C754" i="4"/>
  <c r="D754" i="4"/>
  <c r="E754" i="4"/>
  <c r="F754" i="4" l="1"/>
  <c r="M752" i="4"/>
  <c r="L753" i="4"/>
  <c r="Z753" i="4" s="1"/>
  <c r="H754" i="4"/>
  <c r="J754" i="4" s="1"/>
  <c r="J753" i="4"/>
  <c r="K753" i="4"/>
  <c r="Y753" i="4" s="1"/>
  <c r="M753" i="4"/>
  <c r="C755" i="4"/>
  <c r="D755" i="4"/>
  <c r="E755" i="4"/>
  <c r="F755" i="4" l="1"/>
  <c r="N754" i="4"/>
  <c r="N753" i="4"/>
  <c r="L754" i="4"/>
  <c r="Z754" i="4" s="1"/>
  <c r="H755" i="4"/>
  <c r="I755" i="4" s="1"/>
  <c r="I754" i="4"/>
  <c r="K754" i="4"/>
  <c r="Y754" i="4" s="1"/>
  <c r="C756" i="4"/>
  <c r="D756" i="4"/>
  <c r="E756" i="4"/>
  <c r="F756" i="4" l="1"/>
  <c r="M754" i="4"/>
  <c r="L755" i="4"/>
  <c r="Z755" i="4" s="1"/>
  <c r="H756" i="4"/>
  <c r="J756" i="4" s="1"/>
  <c r="J755" i="4"/>
  <c r="K755" i="4"/>
  <c r="Y755" i="4" s="1"/>
  <c r="M755" i="4"/>
  <c r="E757" i="4"/>
  <c r="D757" i="4"/>
  <c r="C757" i="4"/>
  <c r="F757" i="4" l="1"/>
  <c r="N756" i="4"/>
  <c r="N755" i="4"/>
  <c r="L756" i="4"/>
  <c r="Z756" i="4" s="1"/>
  <c r="H757" i="4"/>
  <c r="L757" i="4" s="1"/>
  <c r="Z757" i="4" s="1"/>
  <c r="I756" i="4"/>
  <c r="K756" i="4"/>
  <c r="Y756" i="4" s="1"/>
  <c r="C758" i="4"/>
  <c r="F758" i="4" s="1"/>
  <c r="D758" i="4"/>
  <c r="E758" i="4"/>
  <c r="M756" i="4" l="1"/>
  <c r="J757" i="4"/>
  <c r="H758" i="4"/>
  <c r="L758" i="4" s="1"/>
  <c r="Z758" i="4" s="1"/>
  <c r="I757" i="4"/>
  <c r="K757" i="4"/>
  <c r="Y757" i="4" s="1"/>
  <c r="C759" i="4"/>
  <c r="D759" i="4"/>
  <c r="E759" i="4"/>
  <c r="H759" i="4" l="1"/>
  <c r="F759" i="4"/>
  <c r="N757" i="4"/>
  <c r="M757" i="4"/>
  <c r="I758" i="4"/>
  <c r="J758" i="4"/>
  <c r="K758" i="4"/>
  <c r="Y758" i="4" s="1"/>
  <c r="J759" i="4"/>
  <c r="I759" i="4"/>
  <c r="D760" i="4"/>
  <c r="E760" i="4"/>
  <c r="C760" i="4"/>
  <c r="F760" i="4" s="1"/>
  <c r="N758" i="4" l="1"/>
  <c r="M758" i="4"/>
  <c r="H760" i="4"/>
  <c r="J760" i="4" s="1"/>
  <c r="K759" i="4"/>
  <c r="Y759" i="4" s="1"/>
  <c r="M759" i="4"/>
  <c r="L759" i="4"/>
  <c r="Z759" i="4" s="1"/>
  <c r="N759" i="4"/>
  <c r="C761" i="4"/>
  <c r="F761" i="4" s="1"/>
  <c r="D761" i="4"/>
  <c r="E761" i="4"/>
  <c r="L760" i="4" l="1"/>
  <c r="Z760" i="4" s="1"/>
  <c r="H761" i="4"/>
  <c r="J761" i="4" s="1"/>
  <c r="I760" i="4"/>
  <c r="N760" i="4"/>
  <c r="K760" i="4"/>
  <c r="Y760" i="4" s="1"/>
  <c r="C762" i="4"/>
  <c r="D762" i="4"/>
  <c r="E762" i="4"/>
  <c r="H762" i="4" l="1"/>
  <c r="F762" i="4"/>
  <c r="N761" i="4"/>
  <c r="M760" i="4"/>
  <c r="L761" i="4"/>
  <c r="Z761" i="4" s="1"/>
  <c r="I761" i="4"/>
  <c r="K761" i="4"/>
  <c r="Y761" i="4" s="1"/>
  <c r="J762" i="4"/>
  <c r="I762" i="4"/>
  <c r="C763" i="4"/>
  <c r="D763" i="4"/>
  <c r="E763" i="4"/>
  <c r="F763" i="4" l="1"/>
  <c r="M761" i="4"/>
  <c r="H763" i="4"/>
  <c r="J763" i="4" s="1"/>
  <c r="K762" i="4"/>
  <c r="Y762" i="4" s="1"/>
  <c r="M762" i="4"/>
  <c r="L762" i="4"/>
  <c r="Z762" i="4" s="1"/>
  <c r="N762" i="4"/>
  <c r="C764" i="4"/>
  <c r="D764" i="4"/>
  <c r="E764" i="4"/>
  <c r="H764" i="4" l="1"/>
  <c r="F764" i="4"/>
  <c r="N763" i="4"/>
  <c r="I763" i="4"/>
  <c r="L763" i="4"/>
  <c r="Z763" i="4" s="1"/>
  <c r="K763" i="4"/>
  <c r="Y763" i="4" s="1"/>
  <c r="J764" i="4"/>
  <c r="I764" i="4"/>
  <c r="E765" i="4"/>
  <c r="C765" i="4"/>
  <c r="D765" i="4"/>
  <c r="F765" i="4" l="1"/>
  <c r="M763" i="4"/>
  <c r="H765" i="4"/>
  <c r="J765" i="4" s="1"/>
  <c r="K764" i="4"/>
  <c r="Y764" i="4" s="1"/>
  <c r="M764" i="4"/>
  <c r="L764" i="4"/>
  <c r="Z764" i="4" s="1"/>
  <c r="N764" i="4"/>
  <c r="C766" i="4"/>
  <c r="F766" i="4" s="1"/>
  <c r="D766" i="4"/>
  <c r="E766" i="4"/>
  <c r="N765" i="4" l="1"/>
  <c r="L765" i="4"/>
  <c r="Z765" i="4" s="1"/>
  <c r="H766" i="4"/>
  <c r="J766" i="4" s="1"/>
  <c r="I765" i="4"/>
  <c r="K765" i="4"/>
  <c r="Y765" i="4" s="1"/>
  <c r="C767" i="4"/>
  <c r="E767" i="4"/>
  <c r="D767" i="4"/>
  <c r="F767" i="4" l="1"/>
  <c r="N766" i="4"/>
  <c r="M765" i="4"/>
  <c r="L766" i="4"/>
  <c r="Z766" i="4" s="1"/>
  <c r="H767" i="4"/>
  <c r="J767" i="4" s="1"/>
  <c r="I766" i="4"/>
  <c r="K766" i="4"/>
  <c r="Y766" i="4" s="1"/>
  <c r="D768" i="4"/>
  <c r="E768" i="4"/>
  <c r="C768" i="4"/>
  <c r="F768" i="4" l="1"/>
  <c r="M766" i="4"/>
  <c r="L767" i="4"/>
  <c r="Z767" i="4" s="1"/>
  <c r="N767" i="4"/>
  <c r="H768" i="4"/>
  <c r="J768" i="4" s="1"/>
  <c r="I767" i="4"/>
  <c r="K767" i="4"/>
  <c r="Y767" i="4" s="1"/>
  <c r="C769" i="4"/>
  <c r="F769" i="4" s="1"/>
  <c r="D769" i="4"/>
  <c r="E769" i="4"/>
  <c r="N768" i="4" l="1"/>
  <c r="M767" i="4"/>
  <c r="L768" i="4"/>
  <c r="Z768" i="4" s="1"/>
  <c r="H769" i="4"/>
  <c r="J769" i="4" s="1"/>
  <c r="I768" i="4"/>
  <c r="K768" i="4"/>
  <c r="Y768" i="4" s="1"/>
  <c r="C770" i="4"/>
  <c r="D770" i="4"/>
  <c r="E770" i="4"/>
  <c r="F770" i="4" l="1"/>
  <c r="N769" i="4"/>
  <c r="M768" i="4"/>
  <c r="L769" i="4"/>
  <c r="Z769" i="4" s="1"/>
  <c r="H770" i="4"/>
  <c r="J770" i="4" s="1"/>
  <c r="I769" i="4"/>
  <c r="K769" i="4"/>
  <c r="Y769" i="4" s="1"/>
  <c r="C771" i="4"/>
  <c r="F771" i="4" s="1"/>
  <c r="D771" i="4"/>
  <c r="E771" i="4"/>
  <c r="N770" i="4" l="1"/>
  <c r="M769" i="4"/>
  <c r="L770" i="4"/>
  <c r="Z770" i="4" s="1"/>
  <c r="H771" i="4"/>
  <c r="J771" i="4" s="1"/>
  <c r="I770" i="4"/>
  <c r="K770" i="4"/>
  <c r="Y770" i="4" s="1"/>
  <c r="C772" i="4"/>
  <c r="F772" i="4" s="1"/>
  <c r="D772" i="4"/>
  <c r="E772" i="4"/>
  <c r="N771" i="4" l="1"/>
  <c r="M770" i="4"/>
  <c r="I771" i="4"/>
  <c r="L771" i="4"/>
  <c r="Z771" i="4" s="1"/>
  <c r="H772" i="4"/>
  <c r="J772" i="4" s="1"/>
  <c r="K771" i="4"/>
  <c r="Y771" i="4" s="1"/>
  <c r="E773" i="4"/>
  <c r="C773" i="4"/>
  <c r="F773" i="4" s="1"/>
  <c r="D773" i="4"/>
  <c r="N772" i="4" l="1"/>
  <c r="M771" i="4"/>
  <c r="L772" i="4"/>
  <c r="Z772" i="4" s="1"/>
  <c r="I772" i="4"/>
  <c r="H773" i="4"/>
  <c r="J773" i="4" s="1"/>
  <c r="K772" i="4"/>
  <c r="Y772" i="4" s="1"/>
  <c r="C774" i="4"/>
  <c r="D774" i="4"/>
  <c r="E774" i="4"/>
  <c r="F774" i="4" l="1"/>
  <c r="N773" i="4"/>
  <c r="M772" i="4"/>
  <c r="I773" i="4"/>
  <c r="L773" i="4"/>
  <c r="Z773" i="4" s="1"/>
  <c r="H774" i="4"/>
  <c r="J774" i="4" s="1"/>
  <c r="K773" i="4"/>
  <c r="Y773" i="4" s="1"/>
  <c r="C775" i="4"/>
  <c r="D775" i="4"/>
  <c r="E775" i="4"/>
  <c r="H775" i="4" l="1"/>
  <c r="F775" i="4"/>
  <c r="N774" i="4"/>
  <c r="M773" i="4"/>
  <c r="I774" i="4"/>
  <c r="L774" i="4"/>
  <c r="Z774" i="4" s="1"/>
  <c r="K774" i="4"/>
  <c r="Y774" i="4" s="1"/>
  <c r="J775" i="4"/>
  <c r="I775" i="4"/>
  <c r="D776" i="4"/>
  <c r="E776" i="4"/>
  <c r="C776" i="4"/>
  <c r="F776" i="4" s="1"/>
  <c r="M774" i="4" l="1"/>
  <c r="H776" i="4"/>
  <c r="J776" i="4" s="1"/>
  <c r="K775" i="4"/>
  <c r="Y775" i="4" s="1"/>
  <c r="M775" i="4"/>
  <c r="L775" i="4"/>
  <c r="Z775" i="4" s="1"/>
  <c r="N775" i="4"/>
  <c r="C777" i="4"/>
  <c r="D777" i="4"/>
  <c r="E777" i="4"/>
  <c r="F777" i="4" l="1"/>
  <c r="N776" i="4"/>
  <c r="H777" i="4"/>
  <c r="J777" i="4" s="1"/>
  <c r="L776" i="4"/>
  <c r="Z776" i="4" s="1"/>
  <c r="I776" i="4"/>
  <c r="K776" i="4"/>
  <c r="Y776" i="4" s="1"/>
  <c r="E778" i="4"/>
  <c r="D778" i="4"/>
  <c r="C778" i="4"/>
  <c r="F778" i="4" l="1"/>
  <c r="N777" i="4"/>
  <c r="M776" i="4"/>
  <c r="L777" i="4"/>
  <c r="Z777" i="4" s="1"/>
  <c r="H778" i="4"/>
  <c r="J778" i="4" s="1"/>
  <c r="I777" i="4"/>
  <c r="K777" i="4"/>
  <c r="Y777" i="4" s="1"/>
  <c r="C779" i="4"/>
  <c r="D779" i="4"/>
  <c r="E779" i="4"/>
  <c r="F779" i="4" l="1"/>
  <c r="N778" i="4"/>
  <c r="M777" i="4"/>
  <c r="L778" i="4"/>
  <c r="Z778" i="4" s="1"/>
  <c r="H779" i="4"/>
  <c r="J779" i="4" s="1"/>
  <c r="I778" i="4"/>
  <c r="K778" i="4"/>
  <c r="Y778" i="4" s="1"/>
  <c r="C780" i="4"/>
  <c r="D780" i="4"/>
  <c r="E780" i="4"/>
  <c r="H780" i="4" l="1"/>
  <c r="F780" i="4"/>
  <c r="N779" i="4"/>
  <c r="M778" i="4"/>
  <c r="I779" i="4"/>
  <c r="L779" i="4"/>
  <c r="Z779" i="4" s="1"/>
  <c r="K779" i="4"/>
  <c r="Y779" i="4" s="1"/>
  <c r="J780" i="4"/>
  <c r="I780" i="4"/>
  <c r="E781" i="4"/>
  <c r="D781" i="4"/>
  <c r="C781" i="4"/>
  <c r="F781" i="4" s="1"/>
  <c r="M779" i="4" l="1"/>
  <c r="H781" i="4"/>
  <c r="J781" i="4" s="1"/>
  <c r="L780" i="4"/>
  <c r="Z780" i="4" s="1"/>
  <c r="N780" i="4"/>
  <c r="K780" i="4"/>
  <c r="Y780" i="4" s="1"/>
  <c r="M780" i="4"/>
  <c r="C782" i="4"/>
  <c r="D782" i="4"/>
  <c r="E782" i="4"/>
  <c r="F782" i="4" l="1"/>
  <c r="N781" i="4"/>
  <c r="I781" i="4"/>
  <c r="H782" i="4"/>
  <c r="J782" i="4" s="1"/>
  <c r="L781" i="4"/>
  <c r="Z781" i="4" s="1"/>
  <c r="K781" i="4"/>
  <c r="Y781" i="4" s="1"/>
  <c r="C783" i="4"/>
  <c r="D783" i="4"/>
  <c r="E783" i="4"/>
  <c r="H783" i="4" l="1"/>
  <c r="F783" i="4"/>
  <c r="N782" i="4"/>
  <c r="M781" i="4"/>
  <c r="L782" i="4"/>
  <c r="Z782" i="4" s="1"/>
  <c r="I782" i="4"/>
  <c r="K782" i="4"/>
  <c r="Y782" i="4" s="1"/>
  <c r="J783" i="4"/>
  <c r="I783" i="4"/>
  <c r="D784" i="4"/>
  <c r="E784" i="4"/>
  <c r="C784" i="4"/>
  <c r="F784" i="4" s="1"/>
  <c r="M782" i="4" l="1"/>
  <c r="H784" i="4"/>
  <c r="J784" i="4" s="1"/>
  <c r="K783" i="4"/>
  <c r="Y783" i="4" s="1"/>
  <c r="M783" i="4"/>
  <c r="L783" i="4"/>
  <c r="Z783" i="4" s="1"/>
  <c r="N783" i="4"/>
  <c r="C785" i="4"/>
  <c r="D785" i="4"/>
  <c r="E785" i="4"/>
  <c r="F785" i="4" l="1"/>
  <c r="N784" i="4"/>
  <c r="L784" i="4"/>
  <c r="Z784" i="4" s="1"/>
  <c r="H785" i="4"/>
  <c r="I784" i="4"/>
  <c r="K784" i="4"/>
  <c r="Y784" i="4" s="1"/>
  <c r="D786" i="4"/>
  <c r="E786" i="4"/>
  <c r="C786" i="4"/>
  <c r="F786" i="4" l="1"/>
  <c r="M784" i="4"/>
  <c r="L785" i="4"/>
  <c r="Z785" i="4" s="1"/>
  <c r="H786" i="4"/>
  <c r="L786" i="4" s="1"/>
  <c r="Z786" i="4" s="1"/>
  <c r="J785" i="4"/>
  <c r="I785" i="4"/>
  <c r="K785" i="4"/>
  <c r="Y785" i="4" s="1"/>
  <c r="C787" i="4"/>
  <c r="F787" i="4" s="1"/>
  <c r="D787" i="4"/>
  <c r="E787" i="4"/>
  <c r="N785" i="4" l="1"/>
  <c r="M785" i="4"/>
  <c r="H787" i="4"/>
  <c r="J787" i="4" s="1"/>
  <c r="I786" i="4"/>
  <c r="J786" i="4"/>
  <c r="K786" i="4"/>
  <c r="Y786" i="4" s="1"/>
  <c r="C788" i="4"/>
  <c r="D788" i="4"/>
  <c r="E788" i="4"/>
  <c r="F788" i="4" l="1"/>
  <c r="N786" i="4"/>
  <c r="N787" i="4"/>
  <c r="M786" i="4"/>
  <c r="L787" i="4"/>
  <c r="Z787" i="4" s="1"/>
  <c r="I787" i="4"/>
  <c r="H788" i="4"/>
  <c r="I788" i="4" s="1"/>
  <c r="K787" i="4"/>
  <c r="Y787" i="4" s="1"/>
  <c r="E789" i="4"/>
  <c r="C789" i="4"/>
  <c r="D789" i="4"/>
  <c r="F789" i="4" l="1"/>
  <c r="M787" i="4"/>
  <c r="J788" i="4"/>
  <c r="L788" i="4"/>
  <c r="Z788" i="4" s="1"/>
  <c r="H789" i="4"/>
  <c r="I789" i="4" s="1"/>
  <c r="K788" i="4"/>
  <c r="Y788" i="4" s="1"/>
  <c r="M788" i="4"/>
  <c r="C790" i="4"/>
  <c r="F790" i="4" s="1"/>
  <c r="D790" i="4"/>
  <c r="E790" i="4"/>
  <c r="N788" i="4" l="1"/>
  <c r="L789" i="4"/>
  <c r="Z789" i="4" s="1"/>
  <c r="J789" i="4"/>
  <c r="H790" i="4"/>
  <c r="K789" i="4"/>
  <c r="Y789" i="4" s="1"/>
  <c r="M789" i="4"/>
  <c r="C791" i="4"/>
  <c r="D791" i="4"/>
  <c r="E791" i="4"/>
  <c r="F791" i="4" l="1"/>
  <c r="N789" i="4"/>
  <c r="L790" i="4"/>
  <c r="Z790" i="4" s="1"/>
  <c r="J790" i="4"/>
  <c r="H791" i="4"/>
  <c r="L791" i="4" s="1"/>
  <c r="Z791" i="4" s="1"/>
  <c r="I790" i="4"/>
  <c r="K790" i="4"/>
  <c r="Y790" i="4" s="1"/>
  <c r="D792" i="4"/>
  <c r="E792" i="4"/>
  <c r="C792" i="4"/>
  <c r="F792" i="4" l="1"/>
  <c r="N790" i="4"/>
  <c r="M790" i="4"/>
  <c r="J791" i="4"/>
  <c r="I791" i="4"/>
  <c r="H792" i="4"/>
  <c r="K791" i="4"/>
  <c r="Y791" i="4" s="1"/>
  <c r="C793" i="4"/>
  <c r="F793" i="4" s="1"/>
  <c r="D793" i="4"/>
  <c r="E793" i="4"/>
  <c r="N791" i="4" l="1"/>
  <c r="M791" i="4"/>
  <c r="L792" i="4"/>
  <c r="Z792" i="4" s="1"/>
  <c r="H793" i="4"/>
  <c r="L793" i="4" s="1"/>
  <c r="Z793" i="4" s="1"/>
  <c r="I792" i="4"/>
  <c r="J792" i="4"/>
  <c r="K792" i="4"/>
  <c r="Y792" i="4" s="1"/>
  <c r="C794" i="4"/>
  <c r="F794" i="4" s="1"/>
  <c r="D794" i="4"/>
  <c r="E794" i="4"/>
  <c r="N792" i="4" l="1"/>
  <c r="M792" i="4"/>
  <c r="H794" i="4"/>
  <c r="J794" i="4" s="1"/>
  <c r="I793" i="4"/>
  <c r="J793" i="4"/>
  <c r="K793" i="4"/>
  <c r="Y793" i="4" s="1"/>
  <c r="C795" i="4"/>
  <c r="D795" i="4"/>
  <c r="E795" i="4"/>
  <c r="F795" i="4" l="1"/>
  <c r="N793" i="4"/>
  <c r="M793" i="4"/>
  <c r="L794" i="4"/>
  <c r="Z794" i="4" s="1"/>
  <c r="H795" i="4"/>
  <c r="J795" i="4" s="1"/>
  <c r="I794" i="4"/>
  <c r="N794" i="4"/>
  <c r="K794" i="4"/>
  <c r="Y794" i="4" s="1"/>
  <c r="C796" i="4"/>
  <c r="D796" i="4"/>
  <c r="E796" i="4"/>
  <c r="F796" i="4" l="1"/>
  <c r="N795" i="4"/>
  <c r="M794" i="4"/>
  <c r="I795" i="4"/>
  <c r="L795" i="4"/>
  <c r="Z795" i="4" s="1"/>
  <c r="H796" i="4"/>
  <c r="J796" i="4" s="1"/>
  <c r="K795" i="4"/>
  <c r="Y795" i="4" s="1"/>
  <c r="E797" i="4"/>
  <c r="C797" i="4"/>
  <c r="D797" i="4"/>
  <c r="F797" i="4" l="1"/>
  <c r="N796" i="4"/>
  <c r="M795" i="4"/>
  <c r="I796" i="4"/>
  <c r="L796" i="4"/>
  <c r="Z796" i="4" s="1"/>
  <c r="H797" i="4"/>
  <c r="J797" i="4" s="1"/>
  <c r="K796" i="4"/>
  <c r="Y796" i="4" s="1"/>
  <c r="C798" i="4"/>
  <c r="F798" i="4" s="1"/>
  <c r="D798" i="4"/>
  <c r="E798" i="4"/>
  <c r="N797" i="4" l="1"/>
  <c r="M796" i="4"/>
  <c r="I797" i="4"/>
  <c r="L797" i="4"/>
  <c r="Z797" i="4" s="1"/>
  <c r="H798" i="4"/>
  <c r="J798" i="4" s="1"/>
  <c r="K797" i="4"/>
  <c r="Y797" i="4" s="1"/>
  <c r="C799" i="4"/>
  <c r="D799" i="4"/>
  <c r="E799" i="4"/>
  <c r="F799" i="4" l="1"/>
  <c r="N798" i="4"/>
  <c r="M797" i="4"/>
  <c r="I798" i="4"/>
  <c r="L798" i="4"/>
  <c r="Z798" i="4" s="1"/>
  <c r="H799" i="4"/>
  <c r="J799" i="4" s="1"/>
  <c r="K798" i="4"/>
  <c r="Y798" i="4" s="1"/>
  <c r="D800" i="4"/>
  <c r="E800" i="4"/>
  <c r="C800" i="4"/>
  <c r="F800" i="4" l="1"/>
  <c r="N799" i="4"/>
  <c r="M798" i="4"/>
  <c r="I799" i="4"/>
  <c r="H800" i="4"/>
  <c r="J800" i="4" s="1"/>
  <c r="L799" i="4"/>
  <c r="Z799" i="4" s="1"/>
  <c r="K799" i="4"/>
  <c r="Y799" i="4" s="1"/>
  <c r="C801" i="4"/>
  <c r="F801" i="4" s="1"/>
  <c r="D801" i="4"/>
  <c r="E801" i="4"/>
  <c r="N800" i="4" l="1"/>
  <c r="M799" i="4"/>
  <c r="L800" i="4"/>
  <c r="Z800" i="4" s="1"/>
  <c r="H801" i="4"/>
  <c r="I801" i="4" s="1"/>
  <c r="I800" i="4"/>
  <c r="K800" i="4"/>
  <c r="Y800" i="4" s="1"/>
  <c r="C802" i="4"/>
  <c r="E802" i="4"/>
  <c r="D802" i="4"/>
  <c r="F802" i="4" l="1"/>
  <c r="M800" i="4"/>
  <c r="L801" i="4"/>
  <c r="Z801" i="4" s="1"/>
  <c r="H802" i="4"/>
  <c r="J802" i="4" s="1"/>
  <c r="J801" i="4"/>
  <c r="K801" i="4"/>
  <c r="Y801" i="4" s="1"/>
  <c r="M801" i="4"/>
  <c r="C803" i="4"/>
  <c r="F803" i="4" s="1"/>
  <c r="D803" i="4"/>
  <c r="E803" i="4"/>
  <c r="N802" i="4" l="1"/>
  <c r="N801" i="4"/>
  <c r="L802" i="4"/>
  <c r="Z802" i="4" s="1"/>
  <c r="H803" i="4"/>
  <c r="J803" i="4" s="1"/>
  <c r="I802" i="4"/>
  <c r="K802" i="4"/>
  <c r="Y802" i="4" s="1"/>
  <c r="C804" i="4"/>
  <c r="D804" i="4"/>
  <c r="E804" i="4"/>
  <c r="F804" i="4" l="1"/>
  <c r="N803" i="4"/>
  <c r="M802" i="4"/>
  <c r="L803" i="4"/>
  <c r="Z803" i="4" s="1"/>
  <c r="H804" i="4"/>
  <c r="J804" i="4" s="1"/>
  <c r="I803" i="4"/>
  <c r="K803" i="4"/>
  <c r="Y803" i="4" s="1"/>
  <c r="E805" i="4"/>
  <c r="C805" i="4"/>
  <c r="D805" i="4"/>
  <c r="F805" i="4" l="1"/>
  <c r="N804" i="4"/>
  <c r="M803" i="4"/>
  <c r="I804" i="4"/>
  <c r="L804" i="4"/>
  <c r="Z804" i="4" s="1"/>
  <c r="H805" i="4"/>
  <c r="J805" i="4" s="1"/>
  <c r="K804" i="4"/>
  <c r="Y804" i="4" s="1"/>
  <c r="C806" i="4"/>
  <c r="F806" i="4" s="1"/>
  <c r="D806" i="4"/>
  <c r="E806" i="4"/>
  <c r="N805" i="4" l="1"/>
  <c r="M804" i="4"/>
  <c r="L805" i="4"/>
  <c r="Z805" i="4" s="1"/>
  <c r="I805" i="4"/>
  <c r="H806" i="4"/>
  <c r="J806" i="4" s="1"/>
  <c r="K805" i="4"/>
  <c r="Y805" i="4" s="1"/>
  <c r="C807" i="4"/>
  <c r="E807" i="4"/>
  <c r="D807" i="4"/>
  <c r="F807" i="4" l="1"/>
  <c r="N806" i="4"/>
  <c r="M805" i="4"/>
  <c r="I806" i="4"/>
  <c r="L806" i="4"/>
  <c r="Z806" i="4" s="1"/>
  <c r="H807" i="4"/>
  <c r="J807" i="4" s="1"/>
  <c r="K806" i="4"/>
  <c r="Y806" i="4" s="1"/>
  <c r="D808" i="4"/>
  <c r="E808" i="4"/>
  <c r="C808" i="4"/>
  <c r="F808" i="4" l="1"/>
  <c r="M806" i="4"/>
  <c r="I807" i="4"/>
  <c r="N807" i="4"/>
  <c r="L807" i="4"/>
  <c r="Z807" i="4" s="1"/>
  <c r="H808" i="4"/>
  <c r="I808" i="4" s="1"/>
  <c r="K807" i="4"/>
  <c r="Y807" i="4" s="1"/>
  <c r="C809" i="4"/>
  <c r="F809" i="4" s="1"/>
  <c r="D809" i="4"/>
  <c r="E809" i="4"/>
  <c r="M807" i="4" l="1"/>
  <c r="L808" i="4"/>
  <c r="Z808" i="4" s="1"/>
  <c r="H809" i="4"/>
  <c r="L809" i="4" s="1"/>
  <c r="Z809" i="4" s="1"/>
  <c r="J808" i="4"/>
  <c r="K808" i="4"/>
  <c r="Y808" i="4" s="1"/>
  <c r="M808" i="4"/>
  <c r="D810" i="4"/>
  <c r="E810" i="4"/>
  <c r="C810" i="4"/>
  <c r="F810" i="4" l="1"/>
  <c r="N808" i="4"/>
  <c r="I809" i="4"/>
  <c r="J809" i="4"/>
  <c r="H810" i="4"/>
  <c r="J810" i="4" s="1"/>
  <c r="K809" i="4"/>
  <c r="Y809" i="4" s="1"/>
  <c r="C811" i="4"/>
  <c r="D811" i="4"/>
  <c r="E811" i="4"/>
  <c r="F811" i="4" l="1"/>
  <c r="N810" i="4"/>
  <c r="N809" i="4"/>
  <c r="M809" i="4"/>
  <c r="L810" i="4"/>
  <c r="Z810" i="4" s="1"/>
  <c r="I810" i="4"/>
  <c r="H811" i="4"/>
  <c r="J811" i="4" s="1"/>
  <c r="K810" i="4"/>
  <c r="Y810" i="4" s="1"/>
  <c r="C812" i="4"/>
  <c r="D812" i="4"/>
  <c r="E812" i="4"/>
  <c r="F812" i="4" l="1"/>
  <c r="N811" i="4"/>
  <c r="M810" i="4"/>
  <c r="I811" i="4"/>
  <c r="L811" i="4"/>
  <c r="Z811" i="4" s="1"/>
  <c r="H812" i="4"/>
  <c r="J812" i="4" s="1"/>
  <c r="K811" i="4"/>
  <c r="Y811" i="4" s="1"/>
  <c r="E813" i="4"/>
  <c r="C813" i="4"/>
  <c r="D813" i="4"/>
  <c r="F813" i="4" l="1"/>
  <c r="N812" i="4"/>
  <c r="M811" i="4"/>
  <c r="I812" i="4"/>
  <c r="L812" i="4"/>
  <c r="Z812" i="4" s="1"/>
  <c r="H813" i="4"/>
  <c r="J813" i="4" s="1"/>
  <c r="K812" i="4"/>
  <c r="Y812" i="4" s="1"/>
  <c r="C814" i="4"/>
  <c r="D814" i="4"/>
  <c r="E814" i="4"/>
  <c r="F814" i="4" l="1"/>
  <c r="N813" i="4"/>
  <c r="M812" i="4"/>
  <c r="L813" i="4"/>
  <c r="Z813" i="4" s="1"/>
  <c r="I813" i="4"/>
  <c r="H814" i="4"/>
  <c r="J814" i="4" s="1"/>
  <c r="K813" i="4"/>
  <c r="Y813" i="4" s="1"/>
  <c r="C815" i="4"/>
  <c r="D815" i="4"/>
  <c r="E815" i="4"/>
  <c r="H815" i="4" l="1"/>
  <c r="F815" i="4"/>
  <c r="N814" i="4"/>
  <c r="M813" i="4"/>
  <c r="I814" i="4"/>
  <c r="L814" i="4"/>
  <c r="Z814" i="4" s="1"/>
  <c r="K814" i="4"/>
  <c r="Y814" i="4" s="1"/>
  <c r="J815" i="4"/>
  <c r="I815" i="4"/>
  <c r="D816" i="4"/>
  <c r="E816" i="4"/>
  <c r="C816" i="4"/>
  <c r="F816" i="4" s="1"/>
  <c r="M814" i="4" l="1"/>
  <c r="H816" i="4"/>
  <c r="J816" i="4" s="1"/>
  <c r="L815" i="4"/>
  <c r="Z815" i="4" s="1"/>
  <c r="N815" i="4"/>
  <c r="K815" i="4"/>
  <c r="Y815" i="4" s="1"/>
  <c r="M815" i="4"/>
  <c r="C817" i="4"/>
  <c r="D817" i="4"/>
  <c r="E817" i="4"/>
  <c r="F817" i="4" l="1"/>
  <c r="N816" i="4"/>
  <c r="L816" i="4"/>
  <c r="Z816" i="4" s="1"/>
  <c r="I816" i="4"/>
  <c r="H817" i="4"/>
  <c r="J817" i="4" s="1"/>
  <c r="K816" i="4"/>
  <c r="Y816" i="4" s="1"/>
  <c r="C818" i="4"/>
  <c r="D818" i="4"/>
  <c r="E818" i="4"/>
  <c r="F818" i="4" l="1"/>
  <c r="N817" i="4"/>
  <c r="M816" i="4"/>
  <c r="I817" i="4"/>
  <c r="L817" i="4"/>
  <c r="Z817" i="4" s="1"/>
  <c r="H818" i="4"/>
  <c r="J818" i="4" s="1"/>
  <c r="K817" i="4"/>
  <c r="Y817" i="4" s="1"/>
  <c r="C819" i="4"/>
  <c r="F819" i="4" s="1"/>
  <c r="D819" i="4"/>
  <c r="E819" i="4"/>
  <c r="N818" i="4" l="1"/>
  <c r="M817" i="4"/>
  <c r="I818" i="4"/>
  <c r="L818" i="4"/>
  <c r="Z818" i="4" s="1"/>
  <c r="H819" i="4"/>
  <c r="J819" i="4" s="1"/>
  <c r="K818" i="4"/>
  <c r="Y818" i="4" s="1"/>
  <c r="C820" i="4"/>
  <c r="D820" i="4"/>
  <c r="E820" i="4"/>
  <c r="F820" i="4" l="1"/>
  <c r="N819" i="4"/>
  <c r="M818" i="4"/>
  <c r="I819" i="4"/>
  <c r="L819" i="4"/>
  <c r="Z819" i="4" s="1"/>
  <c r="H820" i="4"/>
  <c r="I820" i="4" s="1"/>
  <c r="K819" i="4"/>
  <c r="Y819" i="4" s="1"/>
  <c r="E821" i="4"/>
  <c r="D821" i="4"/>
  <c r="C821" i="4"/>
  <c r="F821" i="4" l="1"/>
  <c r="M819" i="4"/>
  <c r="L820" i="4"/>
  <c r="Z820" i="4" s="1"/>
  <c r="H821" i="4"/>
  <c r="J821" i="4" s="1"/>
  <c r="J820" i="4"/>
  <c r="K820" i="4"/>
  <c r="Y820" i="4" s="1"/>
  <c r="M820" i="4"/>
  <c r="C822" i="4"/>
  <c r="F822" i="4" s="1"/>
  <c r="D822" i="4"/>
  <c r="E822" i="4"/>
  <c r="N821" i="4" l="1"/>
  <c r="N820" i="4"/>
  <c r="L821" i="4"/>
  <c r="Z821" i="4" s="1"/>
  <c r="H822" i="4"/>
  <c r="J822" i="4" s="1"/>
  <c r="I821" i="4"/>
  <c r="K821" i="4"/>
  <c r="Y821" i="4" s="1"/>
  <c r="C823" i="4"/>
  <c r="D823" i="4"/>
  <c r="E823" i="4"/>
  <c r="F823" i="4" l="1"/>
  <c r="N822" i="4"/>
  <c r="M821" i="4"/>
  <c r="I822" i="4"/>
  <c r="L822" i="4"/>
  <c r="Z822" i="4" s="1"/>
  <c r="H823" i="4"/>
  <c r="J823" i="4" s="1"/>
  <c r="K822" i="4"/>
  <c r="Y822" i="4" s="1"/>
  <c r="D824" i="4"/>
  <c r="E824" i="4"/>
  <c r="C824" i="4"/>
  <c r="F824" i="4" l="1"/>
  <c r="N823" i="4"/>
  <c r="M822" i="4"/>
  <c r="I823" i="4"/>
  <c r="L823" i="4"/>
  <c r="Z823" i="4" s="1"/>
  <c r="H824" i="4"/>
  <c r="I824" i="4" s="1"/>
  <c r="K823" i="4"/>
  <c r="Y823" i="4" s="1"/>
  <c r="C825" i="4"/>
  <c r="D825" i="4"/>
  <c r="E825" i="4"/>
  <c r="F825" i="4" l="1"/>
  <c r="M823" i="4"/>
  <c r="L824" i="4"/>
  <c r="Z824" i="4" s="1"/>
  <c r="H825" i="4"/>
  <c r="J825" i="4" s="1"/>
  <c r="J824" i="4"/>
  <c r="K824" i="4"/>
  <c r="Y824" i="4" s="1"/>
  <c r="M824" i="4"/>
  <c r="C826" i="4"/>
  <c r="F826" i="4" s="1"/>
  <c r="D826" i="4"/>
  <c r="E826" i="4"/>
  <c r="N824" i="4" l="1"/>
  <c r="L825" i="4"/>
  <c r="Z825" i="4" s="1"/>
  <c r="N825" i="4"/>
  <c r="H826" i="4"/>
  <c r="I826" i="4" s="1"/>
  <c r="I825" i="4"/>
  <c r="K825" i="4"/>
  <c r="Y825" i="4" s="1"/>
  <c r="C827" i="4"/>
  <c r="D827" i="4"/>
  <c r="E827" i="4"/>
  <c r="F827" i="4" l="1"/>
  <c r="M825" i="4"/>
  <c r="L826" i="4"/>
  <c r="Z826" i="4" s="1"/>
  <c r="J826" i="4"/>
  <c r="H827" i="4"/>
  <c r="I827" i="4" s="1"/>
  <c r="K826" i="4"/>
  <c r="Y826" i="4" s="1"/>
  <c r="M826" i="4"/>
  <c r="C828" i="4"/>
  <c r="F828" i="4" s="1"/>
  <c r="D828" i="4"/>
  <c r="E828" i="4"/>
  <c r="N826" i="4" l="1"/>
  <c r="L827" i="4"/>
  <c r="Z827" i="4" s="1"/>
  <c r="H828" i="4"/>
  <c r="J828" i="4" s="1"/>
  <c r="J827" i="4"/>
  <c r="K827" i="4"/>
  <c r="Y827" i="4" s="1"/>
  <c r="M827" i="4"/>
  <c r="E829" i="4"/>
  <c r="C829" i="4"/>
  <c r="F829" i="4" s="1"/>
  <c r="D829" i="4"/>
  <c r="N827" i="4" l="1"/>
  <c r="N828" i="4"/>
  <c r="L828" i="4"/>
  <c r="Z828" i="4" s="1"/>
  <c r="H829" i="4"/>
  <c r="J829" i="4" s="1"/>
  <c r="I828" i="4"/>
  <c r="K828" i="4"/>
  <c r="Y828" i="4" s="1"/>
  <c r="C830" i="4"/>
  <c r="D830" i="4"/>
  <c r="E830" i="4"/>
  <c r="F830" i="4" l="1"/>
  <c r="N829" i="4"/>
  <c r="M828" i="4"/>
  <c r="I829" i="4"/>
  <c r="L829" i="4"/>
  <c r="Z829" i="4" s="1"/>
  <c r="H830" i="4"/>
  <c r="J830" i="4" s="1"/>
  <c r="K829" i="4"/>
  <c r="Y829" i="4" s="1"/>
  <c r="C831" i="4"/>
  <c r="F831" i="4" s="1"/>
  <c r="E831" i="4"/>
  <c r="D831" i="4"/>
  <c r="N830" i="4" l="1"/>
  <c r="M829" i="4"/>
  <c r="I830" i="4"/>
  <c r="L830" i="4"/>
  <c r="Z830" i="4" s="1"/>
  <c r="H831" i="4"/>
  <c r="J831" i="4" s="1"/>
  <c r="K830" i="4"/>
  <c r="Y830" i="4" s="1"/>
  <c r="D832" i="4"/>
  <c r="E832" i="4"/>
  <c r="C832" i="4"/>
  <c r="F832" i="4" l="1"/>
  <c r="N831" i="4"/>
  <c r="M830" i="4"/>
  <c r="I831" i="4"/>
  <c r="L831" i="4"/>
  <c r="Z831" i="4" s="1"/>
  <c r="H832" i="4"/>
  <c r="I832" i="4" s="1"/>
  <c r="K831" i="4"/>
  <c r="Y831" i="4" s="1"/>
  <c r="C833" i="4"/>
  <c r="F833" i="4" s="1"/>
  <c r="D833" i="4"/>
  <c r="E833" i="4"/>
  <c r="M831" i="4" l="1"/>
  <c r="L832" i="4"/>
  <c r="Z832" i="4" s="1"/>
  <c r="H833" i="4"/>
  <c r="I833" i="4" s="1"/>
  <c r="J832" i="4"/>
  <c r="K832" i="4"/>
  <c r="Y832" i="4" s="1"/>
  <c r="M832" i="4"/>
  <c r="C834" i="4"/>
  <c r="E834" i="4"/>
  <c r="D834" i="4"/>
  <c r="F834" i="4" l="1"/>
  <c r="N832" i="4"/>
  <c r="L833" i="4"/>
  <c r="Z833" i="4" s="1"/>
  <c r="H834" i="4"/>
  <c r="I834" i="4" s="1"/>
  <c r="J833" i="4"/>
  <c r="K833" i="4"/>
  <c r="Y833" i="4" s="1"/>
  <c r="M833" i="4"/>
  <c r="C835" i="4"/>
  <c r="D835" i="4"/>
  <c r="E835" i="4"/>
  <c r="H835" i="4" l="1"/>
  <c r="F835" i="4"/>
  <c r="N833" i="4"/>
  <c r="L834" i="4"/>
  <c r="Z834" i="4" s="1"/>
  <c r="J834" i="4"/>
  <c r="K834" i="4"/>
  <c r="Y834" i="4" s="1"/>
  <c r="M834" i="4"/>
  <c r="J835" i="4"/>
  <c r="I835" i="4"/>
  <c r="C836" i="4"/>
  <c r="D836" i="4"/>
  <c r="E836" i="4"/>
  <c r="F836" i="4" l="1"/>
  <c r="N834" i="4"/>
  <c r="H836" i="4"/>
  <c r="J836" i="4" s="1"/>
  <c r="L835" i="4"/>
  <c r="Z835" i="4" s="1"/>
  <c r="N835" i="4"/>
  <c r="K835" i="4"/>
  <c r="Y835" i="4" s="1"/>
  <c r="M835" i="4"/>
  <c r="E837" i="4"/>
  <c r="C837" i="4"/>
  <c r="D837" i="4"/>
  <c r="F837" i="4" l="1"/>
  <c r="N836" i="4"/>
  <c r="I836" i="4"/>
  <c r="H837" i="4"/>
  <c r="J837" i="4" s="1"/>
  <c r="L836" i="4"/>
  <c r="Z836" i="4" s="1"/>
  <c r="K836" i="4"/>
  <c r="Y836" i="4" s="1"/>
  <c r="C838" i="4"/>
  <c r="D838" i="4"/>
  <c r="E838" i="4"/>
  <c r="H838" i="4" l="1"/>
  <c r="F838" i="4"/>
  <c r="N837" i="4"/>
  <c r="M836" i="4"/>
  <c r="I837" i="4"/>
  <c r="L837" i="4"/>
  <c r="Z837" i="4" s="1"/>
  <c r="K837" i="4"/>
  <c r="Y837" i="4" s="1"/>
  <c r="J838" i="4"/>
  <c r="I838" i="4"/>
  <c r="C839" i="4"/>
  <c r="D839" i="4"/>
  <c r="E839" i="4"/>
  <c r="F839" i="4" l="1"/>
  <c r="M837" i="4"/>
  <c r="H839" i="4"/>
  <c r="J839" i="4" s="1"/>
  <c r="L838" i="4"/>
  <c r="Z838" i="4" s="1"/>
  <c r="N838" i="4"/>
  <c r="K838" i="4"/>
  <c r="Y838" i="4" s="1"/>
  <c r="M838" i="4"/>
  <c r="D840" i="4"/>
  <c r="E840" i="4"/>
  <c r="C840" i="4"/>
  <c r="F840" i="4" l="1"/>
  <c r="N839" i="4"/>
  <c r="H840" i="4"/>
  <c r="J840" i="4" s="1"/>
  <c r="L839" i="4"/>
  <c r="Z839" i="4" s="1"/>
  <c r="I839" i="4"/>
  <c r="K839" i="4"/>
  <c r="Y839" i="4" s="1"/>
  <c r="C841" i="4"/>
  <c r="D841" i="4"/>
  <c r="E841" i="4"/>
  <c r="F841" i="4" l="1"/>
  <c r="N840" i="4"/>
  <c r="M839" i="4"/>
  <c r="L840" i="4"/>
  <c r="Z840" i="4" s="1"/>
  <c r="H841" i="4"/>
  <c r="J841" i="4" s="1"/>
  <c r="I840" i="4"/>
  <c r="K840" i="4"/>
  <c r="Y840" i="4" s="1"/>
  <c r="E842" i="4"/>
  <c r="C842" i="4"/>
  <c r="D842" i="4"/>
  <c r="F842" i="4" l="1"/>
  <c r="N841" i="4"/>
  <c r="M840" i="4"/>
  <c r="I841" i="4"/>
  <c r="L841" i="4"/>
  <c r="Z841" i="4" s="1"/>
  <c r="H842" i="4"/>
  <c r="J842" i="4" s="1"/>
  <c r="K841" i="4"/>
  <c r="Y841" i="4" s="1"/>
  <c r="C843" i="4"/>
  <c r="F843" i="4" s="1"/>
  <c r="D843" i="4"/>
  <c r="E843" i="4"/>
  <c r="N842" i="4" l="1"/>
  <c r="M841" i="4"/>
  <c r="L842" i="4"/>
  <c r="Z842" i="4" s="1"/>
  <c r="I842" i="4"/>
  <c r="H843" i="4"/>
  <c r="J843" i="4" s="1"/>
  <c r="K842" i="4"/>
  <c r="Y842" i="4" s="1"/>
  <c r="C844" i="4"/>
  <c r="D844" i="4"/>
  <c r="E844" i="4"/>
  <c r="F844" i="4" l="1"/>
  <c r="N843" i="4"/>
  <c r="M842" i="4"/>
  <c r="I843" i="4"/>
  <c r="L843" i="4"/>
  <c r="Z843" i="4" s="1"/>
  <c r="H844" i="4"/>
  <c r="I844" i="4" s="1"/>
  <c r="K843" i="4"/>
  <c r="Y843" i="4" s="1"/>
  <c r="E845" i="4"/>
  <c r="D845" i="4"/>
  <c r="C845" i="4"/>
  <c r="F845" i="4" l="1"/>
  <c r="M843" i="4"/>
  <c r="L844" i="4"/>
  <c r="Z844" i="4" s="1"/>
  <c r="H845" i="4"/>
  <c r="L845" i="4" s="1"/>
  <c r="Z845" i="4" s="1"/>
  <c r="J844" i="4"/>
  <c r="K844" i="4"/>
  <c r="Y844" i="4" s="1"/>
  <c r="M844" i="4"/>
  <c r="C846" i="4"/>
  <c r="F846" i="4" s="1"/>
  <c r="D846" i="4"/>
  <c r="E846" i="4"/>
  <c r="N844" i="4" l="1"/>
  <c r="I845" i="4"/>
  <c r="H846" i="4"/>
  <c r="J846" i="4" s="1"/>
  <c r="J845" i="4"/>
  <c r="K845" i="4"/>
  <c r="Y845" i="4" s="1"/>
  <c r="C847" i="4"/>
  <c r="D847" i="4"/>
  <c r="E847" i="4"/>
  <c r="F847" i="4" l="1"/>
  <c r="N845" i="4"/>
  <c r="N846" i="4"/>
  <c r="M845" i="4"/>
  <c r="L846" i="4"/>
  <c r="Z846" i="4" s="1"/>
  <c r="I846" i="4"/>
  <c r="H847" i="4"/>
  <c r="J847" i="4" s="1"/>
  <c r="K846" i="4"/>
  <c r="Y846" i="4" s="1"/>
  <c r="D848" i="4"/>
  <c r="E848" i="4"/>
  <c r="C848" i="4"/>
  <c r="F848" i="4" l="1"/>
  <c r="N847" i="4"/>
  <c r="M846" i="4"/>
  <c r="I847" i="4"/>
  <c r="L847" i="4"/>
  <c r="Z847" i="4" s="1"/>
  <c r="H848" i="4"/>
  <c r="J848" i="4" s="1"/>
  <c r="K847" i="4"/>
  <c r="Y847" i="4" s="1"/>
  <c r="C849" i="4"/>
  <c r="D849" i="4"/>
  <c r="E849" i="4"/>
  <c r="H849" i="4" l="1"/>
  <c r="F849" i="4"/>
  <c r="N848" i="4"/>
  <c r="M847" i="4"/>
  <c r="I848" i="4"/>
  <c r="L848" i="4"/>
  <c r="Z848" i="4" s="1"/>
  <c r="K848" i="4"/>
  <c r="Y848" i="4" s="1"/>
  <c r="J849" i="4"/>
  <c r="I849" i="4"/>
  <c r="D850" i="4"/>
  <c r="E850" i="4"/>
  <c r="C850" i="4"/>
  <c r="F850" i="4" s="1"/>
  <c r="M848" i="4" l="1"/>
  <c r="H850" i="4"/>
  <c r="J850" i="4" s="1"/>
  <c r="L849" i="4"/>
  <c r="Z849" i="4" s="1"/>
  <c r="N849" i="4"/>
  <c r="K849" i="4"/>
  <c r="Y849" i="4" s="1"/>
  <c r="M849" i="4"/>
  <c r="C851" i="4"/>
  <c r="D851" i="4"/>
  <c r="E851" i="4"/>
  <c r="F851" i="4" l="1"/>
  <c r="N850" i="4"/>
  <c r="L850" i="4"/>
  <c r="Z850" i="4" s="1"/>
  <c r="H851" i="4"/>
  <c r="L851" i="4" s="1"/>
  <c r="Z851" i="4" s="1"/>
  <c r="I850" i="4"/>
  <c r="K850" i="4"/>
  <c r="Y850" i="4" s="1"/>
  <c r="D852" i="4"/>
  <c r="E852" i="4"/>
  <c r="C852" i="4"/>
  <c r="F852" i="4" l="1"/>
  <c r="M850" i="4"/>
  <c r="J851" i="4"/>
  <c r="I851" i="4"/>
  <c r="H852" i="4"/>
  <c r="L852" i="4" s="1"/>
  <c r="Z852" i="4" s="1"/>
  <c r="K851" i="4"/>
  <c r="Y851" i="4" s="1"/>
  <c r="E853" i="4"/>
  <c r="C853" i="4"/>
  <c r="F853" i="4" s="1"/>
  <c r="D853" i="4"/>
  <c r="N851" i="4" l="1"/>
  <c r="M851" i="4"/>
  <c r="H853" i="4"/>
  <c r="J853" i="4" s="1"/>
  <c r="J852" i="4"/>
  <c r="I852" i="4"/>
  <c r="K852" i="4"/>
  <c r="Y852" i="4" s="1"/>
  <c r="C854" i="4"/>
  <c r="D854" i="4"/>
  <c r="E854" i="4"/>
  <c r="F854" i="4" l="1"/>
  <c r="N852" i="4"/>
  <c r="N853" i="4"/>
  <c r="M852" i="4"/>
  <c r="L853" i="4"/>
  <c r="Z853" i="4" s="1"/>
  <c r="H854" i="4"/>
  <c r="J854" i="4" s="1"/>
  <c r="I853" i="4"/>
  <c r="K853" i="4"/>
  <c r="Y853" i="4" s="1"/>
  <c r="C855" i="4"/>
  <c r="E855" i="4"/>
  <c r="D855" i="4"/>
  <c r="F855" i="4" l="1"/>
  <c r="N854" i="4"/>
  <c r="M853" i="4"/>
  <c r="I854" i="4"/>
  <c r="L854" i="4"/>
  <c r="Z854" i="4" s="1"/>
  <c r="H855" i="4"/>
  <c r="J855" i="4" s="1"/>
  <c r="K854" i="4"/>
  <c r="Y854" i="4" s="1"/>
  <c r="D856" i="4"/>
  <c r="E856" i="4"/>
  <c r="C856" i="4"/>
  <c r="F856" i="4" l="1"/>
  <c r="N855" i="4"/>
  <c r="M854" i="4"/>
  <c r="I855" i="4"/>
  <c r="L855" i="4"/>
  <c r="Z855" i="4" s="1"/>
  <c r="H856" i="4"/>
  <c r="I856" i="4" s="1"/>
  <c r="K855" i="4"/>
  <c r="Y855" i="4" s="1"/>
  <c r="C857" i="4"/>
  <c r="F857" i="4" s="1"/>
  <c r="E857" i="4"/>
  <c r="D857" i="4"/>
  <c r="M855" i="4" l="1"/>
  <c r="L856" i="4"/>
  <c r="Z856" i="4" s="1"/>
  <c r="H857" i="4"/>
  <c r="I857" i="4" s="1"/>
  <c r="J856" i="4"/>
  <c r="K856" i="4"/>
  <c r="Y856" i="4" s="1"/>
  <c r="M856" i="4"/>
  <c r="C858" i="4"/>
  <c r="D858" i="4"/>
  <c r="E858" i="4"/>
  <c r="F858" i="4" l="1"/>
  <c r="N856" i="4"/>
  <c r="L857" i="4"/>
  <c r="Z857" i="4" s="1"/>
  <c r="H858" i="4"/>
  <c r="I858" i="4" s="1"/>
  <c r="J857" i="4"/>
  <c r="K857" i="4"/>
  <c r="Y857" i="4" s="1"/>
  <c r="M857" i="4"/>
  <c r="C859" i="4"/>
  <c r="F859" i="4" s="1"/>
  <c r="D859" i="4"/>
  <c r="E859" i="4"/>
  <c r="N857" i="4" l="1"/>
  <c r="L858" i="4"/>
  <c r="Z858" i="4" s="1"/>
  <c r="H859" i="4"/>
  <c r="J859" i="4" s="1"/>
  <c r="J858" i="4"/>
  <c r="K858" i="4"/>
  <c r="Y858" i="4" s="1"/>
  <c r="M858" i="4"/>
  <c r="D860" i="4"/>
  <c r="C860" i="4"/>
  <c r="F860" i="4" s="1"/>
  <c r="E860" i="4"/>
  <c r="N858" i="4" l="1"/>
  <c r="N859" i="4"/>
  <c r="L859" i="4"/>
  <c r="Z859" i="4" s="1"/>
  <c r="H860" i="4"/>
  <c r="J860" i="4" s="1"/>
  <c r="I859" i="4"/>
  <c r="K859" i="4"/>
  <c r="Y859" i="4" s="1"/>
  <c r="E861" i="4"/>
  <c r="C861" i="4"/>
  <c r="F861" i="4" s="1"/>
  <c r="D861" i="4"/>
  <c r="N860" i="4" l="1"/>
  <c r="M859" i="4"/>
  <c r="L860" i="4"/>
  <c r="Z860" i="4" s="1"/>
  <c r="H861" i="4"/>
  <c r="J861" i="4" s="1"/>
  <c r="I860" i="4"/>
  <c r="K860" i="4"/>
  <c r="Y860" i="4" s="1"/>
  <c r="C862" i="4"/>
  <c r="D862" i="4"/>
  <c r="E862" i="4"/>
  <c r="F862" i="4" l="1"/>
  <c r="N861" i="4"/>
  <c r="M860" i="4"/>
  <c r="I861" i="4"/>
  <c r="L861" i="4"/>
  <c r="Z861" i="4" s="1"/>
  <c r="H862" i="4"/>
  <c r="J862" i="4" s="1"/>
  <c r="K861" i="4"/>
  <c r="Y861" i="4" s="1"/>
  <c r="C863" i="4"/>
  <c r="F863" i="4" s="1"/>
  <c r="D863" i="4"/>
  <c r="E863" i="4"/>
  <c r="N862" i="4" l="1"/>
  <c r="M861" i="4"/>
  <c r="I862" i="4"/>
  <c r="L862" i="4"/>
  <c r="Z862" i="4" s="1"/>
  <c r="H863" i="4"/>
  <c r="J863" i="4" s="1"/>
  <c r="K862" i="4"/>
  <c r="Y862" i="4" s="1"/>
  <c r="D864" i="4"/>
  <c r="E864" i="4"/>
  <c r="C864" i="4"/>
  <c r="F864" i="4" l="1"/>
  <c r="N863" i="4"/>
  <c r="M862" i="4"/>
  <c r="I863" i="4"/>
  <c r="L863" i="4"/>
  <c r="Z863" i="4" s="1"/>
  <c r="H864" i="4"/>
  <c r="J864" i="4" s="1"/>
  <c r="K863" i="4"/>
  <c r="Y863" i="4" s="1"/>
  <c r="C865" i="4"/>
  <c r="F865" i="4" s="1"/>
  <c r="E865" i="4"/>
  <c r="D865" i="4"/>
  <c r="M863" i="4" l="1"/>
  <c r="I864" i="4"/>
  <c r="N864" i="4"/>
  <c r="L864" i="4"/>
  <c r="Z864" i="4" s="1"/>
  <c r="H865" i="4"/>
  <c r="I865" i="4" s="1"/>
  <c r="K864" i="4"/>
  <c r="Y864" i="4" s="1"/>
  <c r="D866" i="4"/>
  <c r="E866" i="4"/>
  <c r="C866" i="4"/>
  <c r="F866" i="4" l="1"/>
  <c r="M864" i="4"/>
  <c r="J865" i="4"/>
  <c r="L865" i="4"/>
  <c r="Z865" i="4" s="1"/>
  <c r="H866" i="4"/>
  <c r="J866" i="4" s="1"/>
  <c r="K865" i="4"/>
  <c r="Y865" i="4" s="1"/>
  <c r="M865" i="4"/>
  <c r="C867" i="4"/>
  <c r="D867" i="4"/>
  <c r="E867" i="4"/>
  <c r="F867" i="4" l="1"/>
  <c r="N865" i="4"/>
  <c r="L866" i="4"/>
  <c r="Z866" i="4" s="1"/>
  <c r="N866" i="4"/>
  <c r="H867" i="4"/>
  <c r="I867" i="4" s="1"/>
  <c r="I866" i="4"/>
  <c r="K866" i="4"/>
  <c r="Y866" i="4" s="1"/>
  <c r="D868" i="4"/>
  <c r="E868" i="4"/>
  <c r="C868" i="4"/>
  <c r="F868" i="4" l="1"/>
  <c r="M866" i="4"/>
  <c r="L867" i="4"/>
  <c r="Z867" i="4" s="1"/>
  <c r="H868" i="4"/>
  <c r="J868" i="4" s="1"/>
  <c r="J867" i="4"/>
  <c r="K867" i="4"/>
  <c r="Y867" i="4" s="1"/>
  <c r="M867" i="4"/>
  <c r="E869" i="4"/>
  <c r="C869" i="4"/>
  <c r="D869" i="4"/>
  <c r="F869" i="4" l="1"/>
  <c r="N868" i="4"/>
  <c r="N867" i="4"/>
  <c r="L868" i="4"/>
  <c r="Z868" i="4" s="1"/>
  <c r="H869" i="4"/>
  <c r="J869" i="4" s="1"/>
  <c r="I868" i="4"/>
  <c r="K868" i="4"/>
  <c r="Y868" i="4" s="1"/>
  <c r="C870" i="4"/>
  <c r="F870" i="4" s="1"/>
  <c r="D870" i="4"/>
  <c r="E870" i="4"/>
  <c r="N869" i="4" l="1"/>
  <c r="M868" i="4"/>
  <c r="I869" i="4"/>
  <c r="L869" i="4"/>
  <c r="Z869" i="4" s="1"/>
  <c r="H870" i="4"/>
  <c r="J870" i="4" s="1"/>
  <c r="K869" i="4"/>
  <c r="Y869" i="4" s="1"/>
  <c r="C871" i="4"/>
  <c r="E871" i="4"/>
  <c r="D871" i="4"/>
  <c r="F871" i="4" l="1"/>
  <c r="N870" i="4"/>
  <c r="M869" i="4"/>
  <c r="I870" i="4"/>
  <c r="L870" i="4"/>
  <c r="Z870" i="4" s="1"/>
  <c r="H871" i="4"/>
  <c r="J871" i="4" s="1"/>
  <c r="K870" i="4"/>
  <c r="Y870" i="4" s="1"/>
  <c r="D872" i="4"/>
  <c r="E872" i="4"/>
  <c r="C872" i="4"/>
  <c r="F872" i="4" l="1"/>
  <c r="M870" i="4"/>
  <c r="I871" i="4"/>
  <c r="N871" i="4"/>
  <c r="L871" i="4"/>
  <c r="Z871" i="4" s="1"/>
  <c r="H872" i="4"/>
  <c r="K871" i="4"/>
  <c r="Y871" i="4" s="1"/>
  <c r="C873" i="4"/>
  <c r="F873" i="4" s="1"/>
  <c r="E873" i="4"/>
  <c r="D873" i="4"/>
  <c r="M871" i="4" l="1"/>
  <c r="L872" i="4"/>
  <c r="Z872" i="4" s="1"/>
  <c r="J872" i="4"/>
  <c r="H873" i="4"/>
  <c r="I873" i="4" s="1"/>
  <c r="I872" i="4"/>
  <c r="K872" i="4"/>
  <c r="Y872" i="4" s="1"/>
  <c r="C874" i="4"/>
  <c r="D874" i="4"/>
  <c r="E874" i="4"/>
  <c r="F874" i="4" l="1"/>
  <c r="N872" i="4"/>
  <c r="M872" i="4"/>
  <c r="L873" i="4"/>
  <c r="Z873" i="4" s="1"/>
  <c r="H874" i="4"/>
  <c r="I874" i="4" s="1"/>
  <c r="J873" i="4"/>
  <c r="K873" i="4"/>
  <c r="Y873" i="4" s="1"/>
  <c r="M873" i="4"/>
  <c r="C875" i="4"/>
  <c r="D875" i="4"/>
  <c r="E875" i="4"/>
  <c r="H875" i="4" l="1"/>
  <c r="F875" i="4"/>
  <c r="N873" i="4"/>
  <c r="L874" i="4"/>
  <c r="Z874" i="4" s="1"/>
  <c r="J874" i="4"/>
  <c r="K874" i="4"/>
  <c r="Y874" i="4" s="1"/>
  <c r="M874" i="4"/>
  <c r="J875" i="4"/>
  <c r="I875" i="4"/>
  <c r="D876" i="4"/>
  <c r="C876" i="4"/>
  <c r="E876" i="4"/>
  <c r="F876" i="4" l="1"/>
  <c r="N874" i="4"/>
  <c r="H876" i="4"/>
  <c r="J876" i="4" s="1"/>
  <c r="L875" i="4"/>
  <c r="Z875" i="4" s="1"/>
  <c r="N875" i="4"/>
  <c r="K875" i="4"/>
  <c r="Y875" i="4" s="1"/>
  <c r="M875" i="4"/>
  <c r="E877" i="4"/>
  <c r="C877" i="4"/>
  <c r="D877" i="4"/>
  <c r="F877" i="4" l="1"/>
  <c r="N876" i="4"/>
  <c r="I876" i="4"/>
  <c r="H877" i="4"/>
  <c r="J877" i="4" s="1"/>
  <c r="L876" i="4"/>
  <c r="Z876" i="4" s="1"/>
  <c r="K876" i="4"/>
  <c r="Y876" i="4" s="1"/>
  <c r="C878" i="4"/>
  <c r="D878" i="4"/>
  <c r="E878" i="4"/>
  <c r="F878" i="4" l="1"/>
  <c r="N877" i="4"/>
  <c r="M876" i="4"/>
  <c r="I877" i="4"/>
  <c r="L877" i="4"/>
  <c r="Z877" i="4" s="1"/>
  <c r="H878" i="4"/>
  <c r="J878" i="4" s="1"/>
  <c r="K877" i="4"/>
  <c r="Y877" i="4" s="1"/>
  <c r="C879" i="4"/>
  <c r="D879" i="4"/>
  <c r="E879" i="4"/>
  <c r="F879" i="4" l="1"/>
  <c r="M877" i="4"/>
  <c r="I878" i="4"/>
  <c r="H879" i="4"/>
  <c r="J879" i="4" s="1"/>
  <c r="N878" i="4"/>
  <c r="L878" i="4"/>
  <c r="Z878" i="4" s="1"/>
  <c r="K878" i="4"/>
  <c r="Y878" i="4" s="1"/>
  <c r="D880" i="4"/>
  <c r="E880" i="4"/>
  <c r="C880" i="4"/>
  <c r="F880" i="4" l="1"/>
  <c r="N879" i="4"/>
  <c r="M878" i="4"/>
  <c r="L879" i="4"/>
  <c r="Z879" i="4" s="1"/>
  <c r="H880" i="4"/>
  <c r="J880" i="4" s="1"/>
  <c r="I879" i="4"/>
  <c r="K879" i="4"/>
  <c r="Y879" i="4" s="1"/>
  <c r="C881" i="4"/>
  <c r="F881" i="4" s="1"/>
  <c r="E881" i="4"/>
  <c r="D881" i="4"/>
  <c r="N880" i="4" l="1"/>
  <c r="M879" i="4"/>
  <c r="L880" i="4"/>
  <c r="Z880" i="4" s="1"/>
  <c r="H881" i="4"/>
  <c r="J881" i="4" s="1"/>
  <c r="I880" i="4"/>
  <c r="K880" i="4"/>
  <c r="Y880" i="4" s="1"/>
  <c r="D882" i="4"/>
  <c r="E882" i="4"/>
  <c r="C882" i="4"/>
  <c r="F882" i="4" l="1"/>
  <c r="N881" i="4"/>
  <c r="M880" i="4"/>
  <c r="I881" i="4"/>
  <c r="L881" i="4"/>
  <c r="Z881" i="4" s="1"/>
  <c r="H882" i="4"/>
  <c r="J882" i="4" s="1"/>
  <c r="K881" i="4"/>
  <c r="Y881" i="4" s="1"/>
  <c r="C883" i="4"/>
  <c r="F883" i="4" s="1"/>
  <c r="D883" i="4"/>
  <c r="E883" i="4"/>
  <c r="N882" i="4" l="1"/>
  <c r="M881" i="4"/>
  <c r="I882" i="4"/>
  <c r="L882" i="4"/>
  <c r="Z882" i="4" s="1"/>
  <c r="H883" i="4"/>
  <c r="L883" i="4" s="1"/>
  <c r="Z883" i="4" s="1"/>
  <c r="K882" i="4"/>
  <c r="Y882" i="4" s="1"/>
  <c r="D884" i="4"/>
  <c r="E884" i="4"/>
  <c r="C884" i="4"/>
  <c r="F884" i="4" l="1"/>
  <c r="M882" i="4"/>
  <c r="I883" i="4"/>
  <c r="J883" i="4"/>
  <c r="H884" i="4"/>
  <c r="L884" i="4" s="1"/>
  <c r="Z884" i="4" s="1"/>
  <c r="K883" i="4"/>
  <c r="Y883" i="4" s="1"/>
  <c r="E885" i="4"/>
  <c r="C885" i="4"/>
  <c r="D885" i="4"/>
  <c r="F885" i="4" l="1"/>
  <c r="N883" i="4"/>
  <c r="M883" i="4"/>
  <c r="H885" i="4"/>
  <c r="I885" i="4" s="1"/>
  <c r="J884" i="4"/>
  <c r="I884" i="4"/>
  <c r="K884" i="4"/>
  <c r="Y884" i="4" s="1"/>
  <c r="C886" i="4"/>
  <c r="F886" i="4" s="1"/>
  <c r="D886" i="4"/>
  <c r="E886" i="4"/>
  <c r="N884" i="4" l="1"/>
  <c r="M884" i="4"/>
  <c r="L885" i="4"/>
  <c r="Z885" i="4" s="1"/>
  <c r="H886" i="4"/>
  <c r="I886" i="4" s="1"/>
  <c r="J885" i="4"/>
  <c r="K885" i="4"/>
  <c r="Y885" i="4" s="1"/>
  <c r="M885" i="4"/>
  <c r="C887" i="4"/>
  <c r="F887" i="4" s="1"/>
  <c r="E887" i="4"/>
  <c r="D887" i="4"/>
  <c r="N885" i="4" l="1"/>
  <c r="L886" i="4"/>
  <c r="Z886" i="4" s="1"/>
  <c r="H887" i="4"/>
  <c r="J887" i="4" s="1"/>
  <c r="J886" i="4"/>
  <c r="K886" i="4"/>
  <c r="Y886" i="4" s="1"/>
  <c r="M886" i="4"/>
  <c r="D888" i="4"/>
  <c r="E888" i="4"/>
  <c r="C888" i="4"/>
  <c r="F888" i="4" l="1"/>
  <c r="N886" i="4"/>
  <c r="N887" i="4"/>
  <c r="I887" i="4"/>
  <c r="L887" i="4"/>
  <c r="Z887" i="4" s="1"/>
  <c r="H888" i="4"/>
  <c r="J888" i="4" s="1"/>
  <c r="K887" i="4"/>
  <c r="Y887" i="4" s="1"/>
  <c r="C889" i="4"/>
  <c r="F889" i="4" s="1"/>
  <c r="E889" i="4"/>
  <c r="D889" i="4"/>
  <c r="N888" i="4" l="1"/>
  <c r="M887" i="4"/>
  <c r="I888" i="4"/>
  <c r="L888" i="4"/>
  <c r="Z888" i="4" s="1"/>
  <c r="H889" i="4"/>
  <c r="J889" i="4" s="1"/>
  <c r="K888" i="4"/>
  <c r="Y888" i="4" s="1"/>
  <c r="C890" i="4"/>
  <c r="D890" i="4"/>
  <c r="E890" i="4"/>
  <c r="H890" i="4" l="1"/>
  <c r="F890" i="4"/>
  <c r="N889" i="4"/>
  <c r="M888" i="4"/>
  <c r="I889" i="4"/>
  <c r="L889" i="4"/>
  <c r="Z889" i="4" s="1"/>
  <c r="K889" i="4"/>
  <c r="Y889" i="4" s="1"/>
  <c r="J890" i="4"/>
  <c r="I890" i="4"/>
  <c r="C891" i="4"/>
  <c r="D891" i="4"/>
  <c r="E891" i="4"/>
  <c r="H891" i="4" l="1"/>
  <c r="F891" i="4"/>
  <c r="M889" i="4"/>
  <c r="K890" i="4"/>
  <c r="Y890" i="4" s="1"/>
  <c r="M890" i="4"/>
  <c r="L890" i="4"/>
  <c r="Z890" i="4" s="1"/>
  <c r="N890" i="4"/>
  <c r="J891" i="4"/>
  <c r="I891" i="4"/>
  <c r="D892" i="4"/>
  <c r="C892" i="4"/>
  <c r="E892" i="4"/>
  <c r="F892" i="4" l="1"/>
  <c r="H892" i="4"/>
  <c r="J892" i="4" s="1"/>
  <c r="L891" i="4"/>
  <c r="Z891" i="4" s="1"/>
  <c r="N891" i="4"/>
  <c r="K891" i="4"/>
  <c r="Y891" i="4" s="1"/>
  <c r="M891" i="4"/>
  <c r="E893" i="4"/>
  <c r="C893" i="4"/>
  <c r="F893" i="4" s="1"/>
  <c r="D893" i="4"/>
  <c r="N892" i="4" l="1"/>
  <c r="L892" i="4"/>
  <c r="Z892" i="4" s="1"/>
  <c r="H893" i="4"/>
  <c r="J893" i="4" s="1"/>
  <c r="I892" i="4"/>
  <c r="K892" i="4"/>
  <c r="Y892" i="4" s="1"/>
  <c r="C894" i="4"/>
  <c r="D894" i="4"/>
  <c r="E894" i="4"/>
  <c r="F894" i="4" l="1"/>
  <c r="N893" i="4"/>
  <c r="M892" i="4"/>
  <c r="L893" i="4"/>
  <c r="Z893" i="4" s="1"/>
  <c r="I893" i="4"/>
  <c r="H894" i="4"/>
  <c r="J894" i="4" s="1"/>
  <c r="K893" i="4"/>
  <c r="Y893" i="4" s="1"/>
  <c r="C895" i="4"/>
  <c r="D895" i="4"/>
  <c r="E895" i="4"/>
  <c r="H895" i="4" l="1"/>
  <c r="F895" i="4"/>
  <c r="N894" i="4"/>
  <c r="M893" i="4"/>
  <c r="I894" i="4"/>
  <c r="L894" i="4"/>
  <c r="Z894" i="4" s="1"/>
  <c r="K894" i="4"/>
  <c r="Y894" i="4" s="1"/>
  <c r="J895" i="4"/>
  <c r="I895" i="4"/>
  <c r="D896" i="4"/>
  <c r="E896" i="4"/>
  <c r="C896" i="4"/>
  <c r="F896" i="4" s="1"/>
  <c r="M894" i="4" l="1"/>
  <c r="H896" i="4"/>
  <c r="J896" i="4" s="1"/>
  <c r="K895" i="4"/>
  <c r="Y895" i="4" s="1"/>
  <c r="M895" i="4"/>
  <c r="L895" i="4"/>
  <c r="Z895" i="4" s="1"/>
  <c r="N895" i="4"/>
  <c r="C897" i="4"/>
  <c r="E897" i="4"/>
  <c r="D897" i="4"/>
  <c r="F897" i="4" l="1"/>
  <c r="N896" i="4"/>
  <c r="H897" i="4"/>
  <c r="J897" i="4" s="1"/>
  <c r="L896" i="4"/>
  <c r="Z896" i="4" s="1"/>
  <c r="I896" i="4"/>
  <c r="K896" i="4"/>
  <c r="Y896" i="4" s="1"/>
  <c r="D898" i="4"/>
  <c r="E898" i="4"/>
  <c r="C898" i="4"/>
  <c r="F898" i="4" l="1"/>
  <c r="M896" i="4"/>
  <c r="L897" i="4"/>
  <c r="Z897" i="4" s="1"/>
  <c r="H898" i="4"/>
  <c r="J898" i="4" s="1"/>
  <c r="I897" i="4"/>
  <c r="N897" i="4"/>
  <c r="K897" i="4"/>
  <c r="Y897" i="4" s="1"/>
  <c r="C899" i="4"/>
  <c r="F899" i="4" s="1"/>
  <c r="D899" i="4"/>
  <c r="E899" i="4"/>
  <c r="N898" i="4" l="1"/>
  <c r="M897" i="4"/>
  <c r="I898" i="4"/>
  <c r="L898" i="4"/>
  <c r="Z898" i="4" s="1"/>
  <c r="H899" i="4"/>
  <c r="J899" i="4" s="1"/>
  <c r="K898" i="4"/>
  <c r="Y898" i="4" s="1"/>
  <c r="D900" i="4"/>
  <c r="E900" i="4"/>
  <c r="C900" i="4"/>
  <c r="F900" i="4" l="1"/>
  <c r="N899" i="4"/>
  <c r="M898" i="4"/>
  <c r="I899" i="4"/>
  <c r="L899" i="4"/>
  <c r="Z899" i="4" s="1"/>
  <c r="H900" i="4"/>
  <c r="J900" i="4" s="1"/>
  <c r="K899" i="4"/>
  <c r="Y899" i="4" s="1"/>
  <c r="E901" i="4"/>
  <c r="C901" i="4"/>
  <c r="D901" i="4"/>
  <c r="F901" i="4" l="1"/>
  <c r="N900" i="4"/>
  <c r="M899" i="4"/>
  <c r="I900" i="4"/>
  <c r="L900" i="4"/>
  <c r="Z900" i="4" s="1"/>
  <c r="H901" i="4"/>
  <c r="J901" i="4" s="1"/>
  <c r="K900" i="4"/>
  <c r="Y900" i="4" s="1"/>
  <c r="C902" i="4"/>
  <c r="F902" i="4" s="1"/>
  <c r="D902" i="4"/>
  <c r="E902" i="4"/>
  <c r="M900" i="4" l="1"/>
  <c r="I901" i="4"/>
  <c r="H902" i="4"/>
  <c r="J902" i="4" s="1"/>
  <c r="N901" i="4"/>
  <c r="L901" i="4"/>
  <c r="Z901" i="4" s="1"/>
  <c r="K901" i="4"/>
  <c r="Y901" i="4" s="1"/>
  <c r="C903" i="4"/>
  <c r="E903" i="4"/>
  <c r="D903" i="4"/>
  <c r="F903" i="4" l="1"/>
  <c r="N902" i="4"/>
  <c r="M901" i="4"/>
  <c r="L902" i="4"/>
  <c r="Z902" i="4" s="1"/>
  <c r="H903" i="4"/>
  <c r="J903" i="4" s="1"/>
  <c r="I902" i="4"/>
  <c r="K902" i="4"/>
  <c r="Y902" i="4" s="1"/>
  <c r="D904" i="4"/>
  <c r="E904" i="4"/>
  <c r="C904" i="4"/>
  <c r="F904" i="4" l="1"/>
  <c r="N903" i="4"/>
  <c r="M902" i="4"/>
  <c r="I903" i="4"/>
  <c r="L903" i="4"/>
  <c r="Z903" i="4" s="1"/>
  <c r="H904" i="4"/>
  <c r="J904" i="4" s="1"/>
  <c r="K903" i="4"/>
  <c r="Y903" i="4" s="1"/>
  <c r="C905" i="4"/>
  <c r="F905" i="4" s="1"/>
  <c r="E905" i="4"/>
  <c r="D905" i="4"/>
  <c r="N904" i="4" l="1"/>
  <c r="M903" i="4"/>
  <c r="I904" i="4"/>
  <c r="L904" i="4"/>
  <c r="Z904" i="4" s="1"/>
  <c r="H905" i="4"/>
  <c r="J905" i="4" s="1"/>
  <c r="K904" i="4"/>
  <c r="Y904" i="4" s="1"/>
  <c r="C906" i="4"/>
  <c r="D906" i="4"/>
  <c r="E906" i="4"/>
  <c r="H906" i="4" l="1"/>
  <c r="F906" i="4"/>
  <c r="N905" i="4"/>
  <c r="M904" i="4"/>
  <c r="I905" i="4"/>
  <c r="L905" i="4"/>
  <c r="Z905" i="4" s="1"/>
  <c r="K905" i="4"/>
  <c r="Y905" i="4" s="1"/>
  <c r="J906" i="4"/>
  <c r="I906" i="4"/>
  <c r="C907" i="4"/>
  <c r="D907" i="4"/>
  <c r="E907" i="4"/>
  <c r="F907" i="4" l="1"/>
  <c r="M905" i="4"/>
  <c r="H907" i="4"/>
  <c r="J907" i="4" s="1"/>
  <c r="K906" i="4"/>
  <c r="Y906" i="4" s="1"/>
  <c r="M906" i="4"/>
  <c r="L906" i="4"/>
  <c r="Z906" i="4" s="1"/>
  <c r="N906" i="4"/>
  <c r="D908" i="4"/>
  <c r="C908" i="4"/>
  <c r="E908" i="4"/>
  <c r="F908" i="4" l="1"/>
  <c r="N907" i="4"/>
  <c r="H908" i="4"/>
  <c r="J908" i="4" s="1"/>
  <c r="L907" i="4"/>
  <c r="Z907" i="4" s="1"/>
  <c r="I907" i="4"/>
  <c r="K907" i="4"/>
  <c r="Y907" i="4" s="1"/>
  <c r="E909" i="4"/>
  <c r="C909" i="4"/>
  <c r="F909" i="4" s="1"/>
  <c r="D909" i="4"/>
  <c r="M907" i="4" l="1"/>
  <c r="L908" i="4"/>
  <c r="Z908" i="4" s="1"/>
  <c r="H909" i="4"/>
  <c r="J909" i="4" s="1"/>
  <c r="I908" i="4"/>
  <c r="N908" i="4"/>
  <c r="K908" i="4"/>
  <c r="Y908" i="4" s="1"/>
  <c r="C910" i="4"/>
  <c r="D910" i="4"/>
  <c r="E910" i="4"/>
  <c r="F910" i="4" l="1"/>
  <c r="N909" i="4"/>
  <c r="M908" i="4"/>
  <c r="L909" i="4"/>
  <c r="Z909" i="4" s="1"/>
  <c r="I909" i="4"/>
  <c r="H910" i="4"/>
  <c r="J910" i="4" s="1"/>
  <c r="K909" i="4"/>
  <c r="Y909" i="4" s="1"/>
  <c r="C911" i="4"/>
  <c r="F911" i="4" s="1"/>
  <c r="D911" i="4"/>
  <c r="E911" i="4"/>
  <c r="M909" i="4" l="1"/>
  <c r="I910" i="4"/>
  <c r="H911" i="4"/>
  <c r="J911" i="4" s="1"/>
  <c r="N910" i="4"/>
  <c r="L910" i="4"/>
  <c r="Z910" i="4" s="1"/>
  <c r="K910" i="4"/>
  <c r="Y910" i="4" s="1"/>
  <c r="D912" i="4"/>
  <c r="E912" i="4"/>
  <c r="C912" i="4"/>
  <c r="F912" i="4" l="1"/>
  <c r="N911" i="4"/>
  <c r="M910" i="4"/>
  <c r="L911" i="4"/>
  <c r="Z911" i="4" s="1"/>
  <c r="I911" i="4"/>
  <c r="H912" i="4"/>
  <c r="J912" i="4" s="1"/>
  <c r="K911" i="4"/>
  <c r="Y911" i="4" s="1"/>
  <c r="C913" i="4"/>
  <c r="F913" i="4" s="1"/>
  <c r="E913" i="4"/>
  <c r="D913" i="4"/>
  <c r="N912" i="4" l="1"/>
  <c r="M911" i="4"/>
  <c r="I912" i="4"/>
  <c r="L912" i="4"/>
  <c r="Z912" i="4" s="1"/>
  <c r="H913" i="4"/>
  <c r="J913" i="4" s="1"/>
  <c r="K912" i="4"/>
  <c r="Y912" i="4" s="1"/>
  <c r="D914" i="4"/>
  <c r="E914" i="4"/>
  <c r="C914" i="4"/>
  <c r="F914" i="4" l="1"/>
  <c r="N913" i="4"/>
  <c r="M912" i="4"/>
  <c r="L913" i="4"/>
  <c r="Z913" i="4" s="1"/>
  <c r="I913" i="4"/>
  <c r="H914" i="4"/>
  <c r="J914" i="4" s="1"/>
  <c r="K913" i="4"/>
  <c r="Y913" i="4" s="1"/>
  <c r="C915" i="4"/>
  <c r="D915" i="4"/>
  <c r="E915" i="4"/>
  <c r="F915" i="4" l="1"/>
  <c r="N914" i="4"/>
  <c r="M913" i="4"/>
  <c r="L914" i="4"/>
  <c r="Z914" i="4" s="1"/>
  <c r="I914" i="4"/>
  <c r="H915" i="4"/>
  <c r="J915" i="4" s="1"/>
  <c r="K914" i="4"/>
  <c r="Y914" i="4" s="1"/>
  <c r="D916" i="4"/>
  <c r="E916" i="4"/>
  <c r="C916" i="4"/>
  <c r="F916" i="4" l="1"/>
  <c r="N915" i="4"/>
  <c r="M914" i="4"/>
  <c r="I915" i="4"/>
  <c r="L915" i="4"/>
  <c r="Z915" i="4" s="1"/>
  <c r="H916" i="4"/>
  <c r="J916" i="4" s="1"/>
  <c r="K915" i="4"/>
  <c r="Y915" i="4" s="1"/>
  <c r="E917" i="4"/>
  <c r="C917" i="4"/>
  <c r="D917" i="4"/>
  <c r="F917" i="4" l="1"/>
  <c r="N916" i="4"/>
  <c r="M915" i="4"/>
  <c r="L916" i="4"/>
  <c r="Z916" i="4" s="1"/>
  <c r="I916" i="4"/>
  <c r="H917" i="4"/>
  <c r="J917" i="4" s="1"/>
  <c r="K916" i="4"/>
  <c r="Y916" i="4" s="1"/>
  <c r="C918" i="4"/>
  <c r="F918" i="4" s="1"/>
  <c r="D918" i="4"/>
  <c r="E918" i="4"/>
  <c r="N917" i="4" l="1"/>
  <c r="M916" i="4"/>
  <c r="I917" i="4"/>
  <c r="L917" i="4"/>
  <c r="Z917" i="4" s="1"/>
  <c r="H918" i="4"/>
  <c r="J918" i="4" s="1"/>
  <c r="K917" i="4"/>
  <c r="Y917" i="4" s="1"/>
  <c r="C919" i="4"/>
  <c r="E919" i="4"/>
  <c r="D919" i="4"/>
  <c r="F919" i="4" l="1"/>
  <c r="N918" i="4"/>
  <c r="M917" i="4"/>
  <c r="I918" i="4"/>
  <c r="L918" i="4"/>
  <c r="Z918" i="4" s="1"/>
  <c r="H919" i="4"/>
  <c r="J919" i="4" s="1"/>
  <c r="K918" i="4"/>
  <c r="Y918" i="4" s="1"/>
  <c r="D920" i="4"/>
  <c r="E920" i="4"/>
  <c r="C920" i="4"/>
  <c r="F920" i="4" l="1"/>
  <c r="M918" i="4"/>
  <c r="I919" i="4"/>
  <c r="N919" i="4"/>
  <c r="L919" i="4"/>
  <c r="Z919" i="4" s="1"/>
  <c r="H920" i="4"/>
  <c r="I920" i="4" s="1"/>
  <c r="K919" i="4"/>
  <c r="Y919" i="4" s="1"/>
  <c r="C921" i="4"/>
  <c r="F921" i="4" s="1"/>
  <c r="E921" i="4"/>
  <c r="D921" i="4"/>
  <c r="M919" i="4" l="1"/>
  <c r="L920" i="4"/>
  <c r="Z920" i="4" s="1"/>
  <c r="J920" i="4"/>
  <c r="H921" i="4"/>
  <c r="J921" i="4" s="1"/>
  <c r="K920" i="4"/>
  <c r="Y920" i="4" s="1"/>
  <c r="M920" i="4"/>
  <c r="C922" i="4"/>
  <c r="D922" i="4"/>
  <c r="E922" i="4"/>
  <c r="F922" i="4" l="1"/>
  <c r="N920" i="4"/>
  <c r="N921" i="4"/>
  <c r="I921" i="4"/>
  <c r="L921" i="4"/>
  <c r="Z921" i="4" s="1"/>
  <c r="H922" i="4"/>
  <c r="J922" i="4" s="1"/>
  <c r="K921" i="4"/>
  <c r="Y921" i="4" s="1"/>
  <c r="C923" i="4"/>
  <c r="F923" i="4" s="1"/>
  <c r="D923" i="4"/>
  <c r="E923" i="4"/>
  <c r="N922" i="4" l="1"/>
  <c r="M921" i="4"/>
  <c r="I922" i="4"/>
  <c r="L922" i="4"/>
  <c r="Z922" i="4" s="1"/>
  <c r="H923" i="4"/>
  <c r="J923" i="4" s="1"/>
  <c r="K922" i="4"/>
  <c r="Y922" i="4" s="1"/>
  <c r="D924" i="4"/>
  <c r="E924" i="4"/>
  <c r="C924" i="4"/>
  <c r="F924" i="4" l="1"/>
  <c r="N923" i="4"/>
  <c r="M922" i="4"/>
  <c r="I923" i="4"/>
  <c r="L923" i="4"/>
  <c r="Z923" i="4" s="1"/>
  <c r="H924" i="4"/>
  <c r="J924" i="4" s="1"/>
  <c r="K923" i="4"/>
  <c r="Y923" i="4" s="1"/>
  <c r="E925" i="4"/>
  <c r="C925" i="4"/>
  <c r="D925" i="4"/>
  <c r="F925" i="4" l="1"/>
  <c r="N924" i="4"/>
  <c r="M923" i="4"/>
  <c r="I924" i="4"/>
  <c r="L924" i="4"/>
  <c r="Z924" i="4" s="1"/>
  <c r="H925" i="4"/>
  <c r="J925" i="4" s="1"/>
  <c r="K924" i="4"/>
  <c r="Y924" i="4" s="1"/>
  <c r="C926" i="4"/>
  <c r="F926" i="4" s="1"/>
  <c r="D926" i="4"/>
  <c r="E926" i="4"/>
  <c r="N925" i="4" l="1"/>
  <c r="M924" i="4"/>
  <c r="I925" i="4"/>
  <c r="L925" i="4"/>
  <c r="Z925" i="4" s="1"/>
  <c r="H926" i="4"/>
  <c r="J926" i="4" s="1"/>
  <c r="K925" i="4"/>
  <c r="Y925" i="4" s="1"/>
  <c r="C927" i="4"/>
  <c r="D927" i="4"/>
  <c r="E927" i="4"/>
  <c r="F927" i="4" l="1"/>
  <c r="N926" i="4"/>
  <c r="M925" i="4"/>
  <c r="I926" i="4"/>
  <c r="L926" i="4"/>
  <c r="Z926" i="4" s="1"/>
  <c r="H927" i="4"/>
  <c r="J927" i="4" s="1"/>
  <c r="K926" i="4"/>
  <c r="Y926" i="4" s="1"/>
  <c r="D928" i="4"/>
  <c r="E928" i="4"/>
  <c r="C928" i="4"/>
  <c r="F928" i="4" l="1"/>
  <c r="N927" i="4"/>
  <c r="M926" i="4"/>
  <c r="I927" i="4"/>
  <c r="L927" i="4"/>
  <c r="Z927" i="4" s="1"/>
  <c r="H928" i="4"/>
  <c r="I928" i="4" s="1"/>
  <c r="K927" i="4"/>
  <c r="Y927" i="4" s="1"/>
  <c r="C929" i="4"/>
  <c r="F929" i="4" s="1"/>
  <c r="E929" i="4"/>
  <c r="D929" i="4"/>
  <c r="M927" i="4" l="1"/>
  <c r="L928" i="4"/>
  <c r="Z928" i="4" s="1"/>
  <c r="H929" i="4"/>
  <c r="J928" i="4"/>
  <c r="K928" i="4"/>
  <c r="Y928" i="4" s="1"/>
  <c r="M928" i="4"/>
  <c r="D930" i="4"/>
  <c r="E930" i="4"/>
  <c r="C930" i="4"/>
  <c r="F930" i="4" l="1"/>
  <c r="N928" i="4"/>
  <c r="H930" i="4"/>
  <c r="J930" i="4" s="1"/>
  <c r="L929" i="4"/>
  <c r="Z929" i="4" s="1"/>
  <c r="I929" i="4"/>
  <c r="J929" i="4"/>
  <c r="K929" i="4"/>
  <c r="Y929" i="4" s="1"/>
  <c r="C931" i="4"/>
  <c r="F931" i="4" s="1"/>
  <c r="D931" i="4"/>
  <c r="E931" i="4"/>
  <c r="N929" i="4" l="1"/>
  <c r="N930" i="4"/>
  <c r="M929" i="4"/>
  <c r="L930" i="4"/>
  <c r="Z930" i="4" s="1"/>
  <c r="H931" i="4"/>
  <c r="J931" i="4" s="1"/>
  <c r="I930" i="4"/>
  <c r="K930" i="4"/>
  <c r="Y930" i="4" s="1"/>
  <c r="D932" i="4"/>
  <c r="E932" i="4"/>
  <c r="C932" i="4"/>
  <c r="F932" i="4" l="1"/>
  <c r="N931" i="4"/>
  <c r="M930" i="4"/>
  <c r="I931" i="4"/>
  <c r="L931" i="4"/>
  <c r="Z931" i="4" s="1"/>
  <c r="H932" i="4"/>
  <c r="J932" i="4" s="1"/>
  <c r="K931" i="4"/>
  <c r="Y931" i="4" s="1"/>
  <c r="E933" i="4"/>
  <c r="C933" i="4"/>
  <c r="D933" i="4"/>
  <c r="F933" i="4" l="1"/>
  <c r="N932" i="4"/>
  <c r="M931" i="4"/>
  <c r="I932" i="4"/>
  <c r="L932" i="4"/>
  <c r="Z932" i="4" s="1"/>
  <c r="H933" i="4"/>
  <c r="I933" i="4" s="1"/>
  <c r="K932" i="4"/>
  <c r="Y932" i="4" s="1"/>
  <c r="C934" i="4"/>
  <c r="D934" i="4"/>
  <c r="E934" i="4"/>
  <c r="H934" i="4" l="1"/>
  <c r="F934" i="4"/>
  <c r="M932" i="4"/>
  <c r="L933" i="4"/>
  <c r="Z933" i="4" s="1"/>
  <c r="J933" i="4"/>
  <c r="K933" i="4"/>
  <c r="Y933" i="4" s="1"/>
  <c r="M933" i="4"/>
  <c r="J934" i="4"/>
  <c r="I934" i="4"/>
  <c r="C935" i="4"/>
  <c r="E935" i="4"/>
  <c r="D935" i="4"/>
  <c r="F935" i="4" l="1"/>
  <c r="N933" i="4"/>
  <c r="H935" i="4"/>
  <c r="J935" i="4" s="1"/>
  <c r="L934" i="4"/>
  <c r="Z934" i="4" s="1"/>
  <c r="N934" i="4"/>
  <c r="K934" i="4"/>
  <c r="Y934" i="4" s="1"/>
  <c r="M934" i="4"/>
  <c r="D936" i="4"/>
  <c r="E936" i="4"/>
  <c r="C936" i="4"/>
  <c r="F936" i="4" l="1"/>
  <c r="N935" i="4"/>
  <c r="L935" i="4"/>
  <c r="Z935" i="4" s="1"/>
  <c r="H936" i="4"/>
  <c r="J936" i="4" s="1"/>
  <c r="I935" i="4"/>
  <c r="K935" i="4"/>
  <c r="Y935" i="4" s="1"/>
  <c r="C937" i="4"/>
  <c r="E937" i="4"/>
  <c r="D937" i="4"/>
  <c r="F937" i="4" l="1"/>
  <c r="N936" i="4"/>
  <c r="M935" i="4"/>
  <c r="L936" i="4"/>
  <c r="Z936" i="4" s="1"/>
  <c r="H937" i="4"/>
  <c r="J937" i="4" s="1"/>
  <c r="I936" i="4"/>
  <c r="K936" i="4"/>
  <c r="Y936" i="4" s="1"/>
  <c r="C938" i="4"/>
  <c r="F938" i="4" s="1"/>
  <c r="D938" i="4"/>
  <c r="E938" i="4"/>
  <c r="N937" i="4" l="1"/>
  <c r="M936" i="4"/>
  <c r="I937" i="4"/>
  <c r="L937" i="4"/>
  <c r="Z937" i="4" s="1"/>
  <c r="H938" i="4"/>
  <c r="J938" i="4" s="1"/>
  <c r="K937" i="4"/>
  <c r="Y937" i="4" s="1"/>
  <c r="C939" i="4"/>
  <c r="D939" i="4"/>
  <c r="E939" i="4"/>
  <c r="H939" i="4" l="1"/>
  <c r="F939" i="4"/>
  <c r="N938" i="4"/>
  <c r="M937" i="4"/>
  <c r="I938" i="4"/>
  <c r="L938" i="4"/>
  <c r="Z938" i="4" s="1"/>
  <c r="K938" i="4"/>
  <c r="Y938" i="4" s="1"/>
  <c r="J939" i="4"/>
  <c r="I939" i="4"/>
  <c r="D940" i="4"/>
  <c r="C940" i="4"/>
  <c r="E940" i="4"/>
  <c r="F940" i="4" l="1"/>
  <c r="M938" i="4"/>
  <c r="H940" i="4"/>
  <c r="J940" i="4" s="1"/>
  <c r="L939" i="4"/>
  <c r="Z939" i="4" s="1"/>
  <c r="N939" i="4"/>
  <c r="K939" i="4"/>
  <c r="Y939" i="4" s="1"/>
  <c r="M939" i="4"/>
  <c r="E941" i="4"/>
  <c r="C941" i="4"/>
  <c r="D941" i="4"/>
  <c r="F941" i="4" l="1"/>
  <c r="N940" i="4"/>
  <c r="H941" i="4"/>
  <c r="J941" i="4" s="1"/>
  <c r="L940" i="4"/>
  <c r="Z940" i="4" s="1"/>
  <c r="I940" i="4"/>
  <c r="K940" i="4"/>
  <c r="Y940" i="4" s="1"/>
  <c r="C942" i="4"/>
  <c r="D942" i="4"/>
  <c r="E942" i="4"/>
  <c r="F942" i="4" l="1"/>
  <c r="N941" i="4"/>
  <c r="M940" i="4"/>
  <c r="L941" i="4"/>
  <c r="Z941" i="4" s="1"/>
  <c r="H942" i="4"/>
  <c r="J942" i="4" s="1"/>
  <c r="I941" i="4"/>
  <c r="K941" i="4"/>
  <c r="Y941" i="4" s="1"/>
  <c r="C943" i="4"/>
  <c r="F943" i="4" s="1"/>
  <c r="D943" i="4"/>
  <c r="E943" i="4"/>
  <c r="N942" i="4" l="1"/>
  <c r="M941" i="4"/>
  <c r="L942" i="4"/>
  <c r="Z942" i="4" s="1"/>
  <c r="H943" i="4"/>
  <c r="I943" i="4" s="1"/>
  <c r="I942" i="4"/>
  <c r="K942" i="4"/>
  <c r="Y942" i="4" s="1"/>
  <c r="D944" i="4"/>
  <c r="E944" i="4"/>
  <c r="C944" i="4"/>
  <c r="F944" i="4" l="1"/>
  <c r="M942" i="4"/>
  <c r="L943" i="4"/>
  <c r="Z943" i="4" s="1"/>
  <c r="H944" i="4"/>
  <c r="J944" i="4" s="1"/>
  <c r="J943" i="4"/>
  <c r="K943" i="4"/>
  <c r="Y943" i="4" s="1"/>
  <c r="M943" i="4"/>
  <c r="C945" i="4"/>
  <c r="F945" i="4" s="1"/>
  <c r="E945" i="4"/>
  <c r="D945" i="4"/>
  <c r="N944" i="4" l="1"/>
  <c r="N943" i="4"/>
  <c r="L944" i="4"/>
  <c r="Z944" i="4" s="1"/>
  <c r="H945" i="4"/>
  <c r="J945" i="4" s="1"/>
  <c r="I944" i="4"/>
  <c r="K944" i="4"/>
  <c r="Y944" i="4" s="1"/>
  <c r="D946" i="4"/>
  <c r="E946" i="4"/>
  <c r="C946" i="4"/>
  <c r="F946" i="4" l="1"/>
  <c r="N945" i="4"/>
  <c r="M944" i="4"/>
  <c r="L945" i="4"/>
  <c r="Z945" i="4" s="1"/>
  <c r="H946" i="4"/>
  <c r="J946" i="4" s="1"/>
  <c r="I945" i="4"/>
  <c r="K945" i="4"/>
  <c r="Y945" i="4" s="1"/>
  <c r="C947" i="4"/>
  <c r="F947" i="4" s="1"/>
  <c r="D947" i="4"/>
  <c r="E947" i="4"/>
  <c r="N946" i="4" l="1"/>
  <c r="M945" i="4"/>
  <c r="L946" i="4"/>
  <c r="Z946" i="4" s="1"/>
  <c r="H947" i="4"/>
  <c r="J947" i="4" s="1"/>
  <c r="I946" i="4"/>
  <c r="K946" i="4"/>
  <c r="Y946" i="4" s="1"/>
  <c r="D948" i="4"/>
  <c r="E948" i="4"/>
  <c r="C948" i="4"/>
  <c r="F948" i="4" l="1"/>
  <c r="N947" i="4"/>
  <c r="M946" i="4"/>
  <c r="L947" i="4"/>
  <c r="Z947" i="4" s="1"/>
  <c r="I947" i="4"/>
  <c r="H948" i="4"/>
  <c r="J948" i="4" s="1"/>
  <c r="K947" i="4"/>
  <c r="Y947" i="4" s="1"/>
  <c r="E949" i="4"/>
  <c r="C949" i="4"/>
  <c r="D949" i="4"/>
  <c r="F949" i="4" l="1"/>
  <c r="N948" i="4"/>
  <c r="M947" i="4"/>
  <c r="I948" i="4"/>
  <c r="L948" i="4"/>
  <c r="Z948" i="4" s="1"/>
  <c r="H949" i="4"/>
  <c r="J949" i="4" s="1"/>
  <c r="K948" i="4"/>
  <c r="Y948" i="4" s="1"/>
  <c r="C950" i="4"/>
  <c r="D950" i="4"/>
  <c r="E950" i="4"/>
  <c r="H950" i="4" l="1"/>
  <c r="F950" i="4"/>
  <c r="M948" i="4"/>
  <c r="I949" i="4"/>
  <c r="N949" i="4"/>
  <c r="L949" i="4"/>
  <c r="Z949" i="4" s="1"/>
  <c r="K949" i="4"/>
  <c r="Y949" i="4" s="1"/>
  <c r="J950" i="4"/>
  <c r="I950" i="4"/>
  <c r="C951" i="4"/>
  <c r="E951" i="4"/>
  <c r="D951" i="4"/>
  <c r="F951" i="4" l="1"/>
  <c r="M949" i="4"/>
  <c r="H951" i="4"/>
  <c r="J951" i="4" s="1"/>
  <c r="L950" i="4"/>
  <c r="Z950" i="4" s="1"/>
  <c r="N950" i="4"/>
  <c r="K950" i="4"/>
  <c r="Y950" i="4" s="1"/>
  <c r="M950" i="4"/>
  <c r="D952" i="4"/>
  <c r="E952" i="4"/>
  <c r="C952" i="4"/>
  <c r="F952" i="4" l="1"/>
  <c r="N951" i="4"/>
  <c r="L951" i="4"/>
  <c r="Z951" i="4" s="1"/>
  <c r="H952" i="4"/>
  <c r="J952" i="4" s="1"/>
  <c r="I951" i="4"/>
  <c r="K951" i="4"/>
  <c r="Y951" i="4" s="1"/>
  <c r="C953" i="4"/>
  <c r="E953" i="4"/>
  <c r="D953" i="4"/>
  <c r="H953" i="4" l="1"/>
  <c r="F953" i="4"/>
  <c r="N952" i="4"/>
  <c r="M951" i="4"/>
  <c r="L952" i="4"/>
  <c r="Z952" i="4" s="1"/>
  <c r="I952" i="4"/>
  <c r="K952" i="4"/>
  <c r="Y952" i="4" s="1"/>
  <c r="J953" i="4"/>
  <c r="I953" i="4"/>
  <c r="C954" i="4"/>
  <c r="D954" i="4"/>
  <c r="E954" i="4"/>
  <c r="F954" i="4" l="1"/>
  <c r="M952" i="4"/>
  <c r="H954" i="4"/>
  <c r="J954" i="4" s="1"/>
  <c r="L953" i="4"/>
  <c r="Z953" i="4" s="1"/>
  <c r="N953" i="4"/>
  <c r="K953" i="4"/>
  <c r="Y953" i="4" s="1"/>
  <c r="M953" i="4"/>
  <c r="C955" i="4"/>
  <c r="F955" i="4" s="1"/>
  <c r="D955" i="4"/>
  <c r="E955" i="4"/>
  <c r="N954" i="4" l="1"/>
  <c r="L954" i="4"/>
  <c r="Z954" i="4" s="1"/>
  <c r="H955" i="4"/>
  <c r="L955" i="4" s="1"/>
  <c r="Z955" i="4" s="1"/>
  <c r="I954" i="4"/>
  <c r="K954" i="4"/>
  <c r="Y954" i="4" s="1"/>
  <c r="D956" i="4"/>
  <c r="C956" i="4"/>
  <c r="F956" i="4" s="1"/>
  <c r="E956" i="4"/>
  <c r="M954" i="4" l="1"/>
  <c r="H956" i="4"/>
  <c r="L956" i="4" s="1"/>
  <c r="Z956" i="4" s="1"/>
  <c r="J955" i="4"/>
  <c r="I955" i="4"/>
  <c r="K955" i="4"/>
  <c r="Y955" i="4" s="1"/>
  <c r="E957" i="4"/>
  <c r="C957" i="4"/>
  <c r="F957" i="4" s="1"/>
  <c r="D957" i="4"/>
  <c r="N955" i="4" l="1"/>
  <c r="M955" i="4"/>
  <c r="H957" i="4"/>
  <c r="I957" i="4" s="1"/>
  <c r="I956" i="4"/>
  <c r="J956" i="4"/>
  <c r="K956" i="4"/>
  <c r="Y956" i="4" s="1"/>
  <c r="C958" i="4"/>
  <c r="D958" i="4"/>
  <c r="E958" i="4"/>
  <c r="F958" i="4" l="1"/>
  <c r="N956" i="4"/>
  <c r="M956" i="4"/>
  <c r="L957" i="4"/>
  <c r="Z957" i="4" s="1"/>
  <c r="H958" i="4"/>
  <c r="I958" i="4" s="1"/>
  <c r="J957" i="4"/>
  <c r="K957" i="4"/>
  <c r="Y957" i="4" s="1"/>
  <c r="M957" i="4"/>
  <c r="C959" i="4"/>
  <c r="D959" i="4"/>
  <c r="E959" i="4"/>
  <c r="F959" i="4" l="1"/>
  <c r="N957" i="4"/>
  <c r="L958" i="4"/>
  <c r="Z958" i="4" s="1"/>
  <c r="H959" i="4"/>
  <c r="J959" i="4" s="1"/>
  <c r="J958" i="4"/>
  <c r="K958" i="4"/>
  <c r="Y958" i="4" s="1"/>
  <c r="M958" i="4"/>
  <c r="D960" i="4"/>
  <c r="E960" i="4"/>
  <c r="C960" i="4"/>
  <c r="F960" i="4" l="1"/>
  <c r="N958" i="4"/>
  <c r="N959" i="4"/>
  <c r="L959" i="4"/>
  <c r="Z959" i="4" s="1"/>
  <c r="H960" i="4"/>
  <c r="J960" i="4" s="1"/>
  <c r="I959" i="4"/>
  <c r="K959" i="4"/>
  <c r="Y959" i="4" s="1"/>
  <c r="C961" i="4"/>
  <c r="F961" i="4" s="1"/>
  <c r="E961" i="4"/>
  <c r="D961" i="4"/>
  <c r="N960" i="4" l="1"/>
  <c r="M959" i="4"/>
  <c r="L960" i="4"/>
  <c r="Z960" i="4" s="1"/>
  <c r="H961" i="4"/>
  <c r="J961" i="4" s="1"/>
  <c r="I960" i="4"/>
  <c r="K960" i="4"/>
  <c r="Y960" i="4" s="1"/>
  <c r="D962" i="4"/>
  <c r="E962" i="4"/>
  <c r="C962" i="4"/>
  <c r="F962" i="4" l="1"/>
  <c r="N961" i="4"/>
  <c r="M960" i="4"/>
  <c r="I961" i="4"/>
  <c r="L961" i="4"/>
  <c r="Z961" i="4" s="1"/>
  <c r="H962" i="4"/>
  <c r="J962" i="4" s="1"/>
  <c r="K961" i="4"/>
  <c r="Y961" i="4" s="1"/>
  <c r="C963" i="4"/>
  <c r="F963" i="4" s="1"/>
  <c r="D963" i="4"/>
  <c r="E963" i="4"/>
  <c r="N962" i="4" l="1"/>
  <c r="M961" i="4"/>
  <c r="I962" i="4"/>
  <c r="L962" i="4"/>
  <c r="Z962" i="4" s="1"/>
  <c r="H963" i="4"/>
  <c r="J963" i="4" s="1"/>
  <c r="K962" i="4"/>
  <c r="Y962" i="4" s="1"/>
  <c r="D964" i="4"/>
  <c r="E964" i="4"/>
  <c r="C964" i="4"/>
  <c r="F964" i="4" l="1"/>
  <c r="M962" i="4"/>
  <c r="I963" i="4"/>
  <c r="N963" i="4"/>
  <c r="L963" i="4"/>
  <c r="Z963" i="4" s="1"/>
  <c r="H964" i="4"/>
  <c r="K963" i="4"/>
  <c r="Y963" i="4" s="1"/>
  <c r="E965" i="4"/>
  <c r="C965" i="4"/>
  <c r="D965" i="4"/>
  <c r="F965" i="4" l="1"/>
  <c r="M963" i="4"/>
  <c r="H965" i="4"/>
  <c r="L965" i="4" s="1"/>
  <c r="Z965" i="4" s="1"/>
  <c r="L964" i="4"/>
  <c r="Z964" i="4" s="1"/>
  <c r="J964" i="4"/>
  <c r="I964" i="4"/>
  <c r="K964" i="4"/>
  <c r="Y964" i="4" s="1"/>
  <c r="C966" i="4"/>
  <c r="D966" i="4"/>
  <c r="E966" i="4"/>
  <c r="H966" i="4" l="1"/>
  <c r="F966" i="4"/>
  <c r="N964" i="4"/>
  <c r="M964" i="4"/>
  <c r="J965" i="4"/>
  <c r="I965" i="4"/>
  <c r="K965" i="4"/>
  <c r="Y965" i="4" s="1"/>
  <c r="J966" i="4"/>
  <c r="I966" i="4"/>
  <c r="C967" i="4"/>
  <c r="E967" i="4"/>
  <c r="D967" i="4"/>
  <c r="H967" i="4" l="1"/>
  <c r="F967" i="4"/>
  <c r="N965" i="4"/>
  <c r="M965" i="4"/>
  <c r="K966" i="4"/>
  <c r="Y966" i="4" s="1"/>
  <c r="M966" i="4"/>
  <c r="L966" i="4"/>
  <c r="Z966" i="4" s="1"/>
  <c r="N966" i="4"/>
  <c r="J967" i="4"/>
  <c r="I967" i="4"/>
  <c r="C968" i="4"/>
  <c r="E968" i="4"/>
  <c r="D968" i="4"/>
  <c r="F968" i="4" l="1"/>
  <c r="H968" i="4"/>
  <c r="J968" i="4" s="1"/>
  <c r="L967" i="4"/>
  <c r="Z967" i="4" s="1"/>
  <c r="N967" i="4"/>
  <c r="K967" i="4"/>
  <c r="Y967" i="4" s="1"/>
  <c r="M967" i="4"/>
  <c r="C969" i="4"/>
  <c r="F969" i="4" s="1"/>
  <c r="E969" i="4"/>
  <c r="D969" i="4"/>
  <c r="L968" i="4" l="1"/>
  <c r="Z968" i="4" s="1"/>
  <c r="H969" i="4"/>
  <c r="J969" i="4" s="1"/>
  <c r="I968" i="4"/>
  <c r="N968" i="4"/>
  <c r="K968" i="4"/>
  <c r="Y968" i="4" s="1"/>
  <c r="C970" i="4"/>
  <c r="D970" i="4"/>
  <c r="E970" i="4"/>
  <c r="H970" i="4" l="1"/>
  <c r="F970" i="4"/>
  <c r="N969" i="4"/>
  <c r="M968" i="4"/>
  <c r="L969" i="4"/>
  <c r="Z969" i="4" s="1"/>
  <c r="I969" i="4"/>
  <c r="K969" i="4"/>
  <c r="Y969" i="4" s="1"/>
  <c r="J970" i="4"/>
  <c r="I970" i="4"/>
  <c r="C971" i="4"/>
  <c r="D971" i="4"/>
  <c r="E971" i="4"/>
  <c r="H971" i="4" l="1"/>
  <c r="J971" i="4" s="1"/>
  <c r="F971" i="4"/>
  <c r="M969" i="4"/>
  <c r="L970" i="4"/>
  <c r="Z970" i="4" s="1"/>
  <c r="N970" i="4"/>
  <c r="K970" i="4"/>
  <c r="Y970" i="4" s="1"/>
  <c r="M970" i="4"/>
  <c r="C972" i="4"/>
  <c r="F972" i="4" s="1"/>
  <c r="D972" i="4"/>
  <c r="E972" i="4"/>
  <c r="I971" i="4" l="1"/>
  <c r="M971" i="4" s="1"/>
  <c r="H972" i="4"/>
  <c r="J972" i="4" s="1"/>
  <c r="L971" i="4"/>
  <c r="Z971" i="4" s="1"/>
  <c r="N971" i="4"/>
  <c r="K971" i="4"/>
  <c r="Y971" i="4" s="1"/>
  <c r="E973" i="4"/>
  <c r="C973" i="4"/>
  <c r="D973" i="4"/>
  <c r="F973" i="4" l="1"/>
  <c r="N972" i="4"/>
  <c r="L972" i="4"/>
  <c r="Z972" i="4" s="1"/>
  <c r="H973" i="4"/>
  <c r="I973" i="4" s="1"/>
  <c r="I972" i="4"/>
  <c r="K972" i="4"/>
  <c r="Y972" i="4" s="1"/>
  <c r="C974" i="4"/>
  <c r="E974" i="4"/>
  <c r="D974" i="4"/>
  <c r="F974" i="4" l="1"/>
  <c r="M972" i="4"/>
  <c r="L973" i="4"/>
  <c r="Z973" i="4" s="1"/>
  <c r="J973" i="4"/>
  <c r="H974" i="4"/>
  <c r="J974" i="4" s="1"/>
  <c r="K973" i="4"/>
  <c r="Y973" i="4" s="1"/>
  <c r="M973" i="4"/>
  <c r="C975" i="4"/>
  <c r="D975" i="4"/>
  <c r="E975" i="4"/>
  <c r="F975" i="4" l="1"/>
  <c r="N973" i="4"/>
  <c r="N974" i="4"/>
  <c r="I974" i="4"/>
  <c r="L974" i="4"/>
  <c r="Z974" i="4" s="1"/>
  <c r="H975" i="4"/>
  <c r="J975" i="4" s="1"/>
  <c r="K974" i="4"/>
  <c r="Y974" i="4" s="1"/>
  <c r="D976" i="4"/>
  <c r="E976" i="4"/>
  <c r="C976" i="4"/>
  <c r="F976" i="4" l="1"/>
  <c r="N975" i="4"/>
  <c r="M974" i="4"/>
  <c r="L975" i="4"/>
  <c r="Z975" i="4" s="1"/>
  <c r="I975" i="4"/>
  <c r="H976" i="4"/>
  <c r="J976" i="4" s="1"/>
  <c r="K975" i="4"/>
  <c r="Y975" i="4" s="1"/>
  <c r="D977" i="4"/>
  <c r="E977" i="4"/>
  <c r="C977" i="4"/>
  <c r="F977" i="4" l="1"/>
  <c r="N976" i="4"/>
  <c r="M975" i="4"/>
  <c r="I976" i="4"/>
  <c r="H977" i="4"/>
  <c r="J977" i="4" s="1"/>
  <c r="L976" i="4"/>
  <c r="Z976" i="4" s="1"/>
  <c r="K976" i="4"/>
  <c r="Y976" i="4" s="1"/>
  <c r="C978" i="4"/>
  <c r="F978" i="4" s="1"/>
  <c r="D978" i="4"/>
  <c r="E978" i="4"/>
  <c r="N977" i="4" l="1"/>
  <c r="M976" i="4"/>
  <c r="L977" i="4"/>
  <c r="Z977" i="4" s="1"/>
  <c r="H978" i="4"/>
  <c r="J978" i="4" s="1"/>
  <c r="I977" i="4"/>
  <c r="K977" i="4"/>
  <c r="Y977" i="4" s="1"/>
  <c r="C979" i="4"/>
  <c r="D979" i="4"/>
  <c r="E979" i="4"/>
  <c r="F979" i="4" l="1"/>
  <c r="N978" i="4"/>
  <c r="M977" i="4"/>
  <c r="I978" i="4"/>
  <c r="L978" i="4"/>
  <c r="Z978" i="4" s="1"/>
  <c r="H979" i="4"/>
  <c r="J979" i="4" s="1"/>
  <c r="K978" i="4"/>
  <c r="Y978" i="4" s="1"/>
  <c r="C980" i="4"/>
  <c r="F980" i="4" s="1"/>
  <c r="D980" i="4"/>
  <c r="E980" i="4"/>
  <c r="M978" i="4" l="1"/>
  <c r="I979" i="4"/>
  <c r="N979" i="4"/>
  <c r="L979" i="4"/>
  <c r="Z979" i="4" s="1"/>
  <c r="H980" i="4"/>
  <c r="I980" i="4" s="1"/>
  <c r="K979" i="4"/>
  <c r="Y979" i="4" s="1"/>
  <c r="E981" i="4"/>
  <c r="C981" i="4"/>
  <c r="F981" i="4" s="1"/>
  <c r="D981" i="4"/>
  <c r="M979" i="4" l="1"/>
  <c r="H981" i="4"/>
  <c r="J981" i="4" s="1"/>
  <c r="J980" i="4"/>
  <c r="L980" i="4"/>
  <c r="Z980" i="4" s="1"/>
  <c r="K980" i="4"/>
  <c r="Y980" i="4" s="1"/>
  <c r="M980" i="4"/>
  <c r="C982" i="4"/>
  <c r="E982" i="4"/>
  <c r="D982" i="4"/>
  <c r="H982" i="4" l="1"/>
  <c r="F982" i="4"/>
  <c r="N981" i="4"/>
  <c r="N980" i="4"/>
  <c r="L981" i="4"/>
  <c r="Z981" i="4" s="1"/>
  <c r="I981" i="4"/>
  <c r="K981" i="4"/>
  <c r="Y981" i="4" s="1"/>
  <c r="J982" i="4"/>
  <c r="I982" i="4"/>
  <c r="C983" i="4"/>
  <c r="D983" i="4"/>
  <c r="E983" i="4"/>
  <c r="F983" i="4" l="1"/>
  <c r="M981" i="4"/>
  <c r="H983" i="4"/>
  <c r="J983" i="4" s="1"/>
  <c r="K982" i="4"/>
  <c r="Y982" i="4" s="1"/>
  <c r="M982" i="4"/>
  <c r="L982" i="4"/>
  <c r="Z982" i="4" s="1"/>
  <c r="N982" i="4"/>
  <c r="D984" i="4"/>
  <c r="E984" i="4"/>
  <c r="C984" i="4"/>
  <c r="F984" i="4" l="1"/>
  <c r="N983" i="4"/>
  <c r="I983" i="4"/>
  <c r="L983" i="4"/>
  <c r="Z983" i="4" s="1"/>
  <c r="H984" i="4"/>
  <c r="J984" i="4" s="1"/>
  <c r="K983" i="4"/>
  <c r="Y983" i="4" s="1"/>
  <c r="D985" i="4"/>
  <c r="E985" i="4"/>
  <c r="C985" i="4"/>
  <c r="F985" i="4" l="1"/>
  <c r="M983" i="4"/>
  <c r="I984" i="4"/>
  <c r="N984" i="4"/>
  <c r="L984" i="4"/>
  <c r="Z984" i="4" s="1"/>
  <c r="H985" i="4"/>
  <c r="L985" i="4" s="1"/>
  <c r="Z985" i="4" s="1"/>
  <c r="K984" i="4"/>
  <c r="Y984" i="4" s="1"/>
  <c r="C986" i="4"/>
  <c r="F986" i="4" s="1"/>
  <c r="D986" i="4"/>
  <c r="E986" i="4"/>
  <c r="M984" i="4" l="1"/>
  <c r="J985" i="4"/>
  <c r="H986" i="4"/>
  <c r="L986" i="4" s="1"/>
  <c r="Z986" i="4" s="1"/>
  <c r="I985" i="4"/>
  <c r="K985" i="4"/>
  <c r="Y985" i="4" s="1"/>
  <c r="C987" i="4"/>
  <c r="D987" i="4"/>
  <c r="E987" i="4"/>
  <c r="F987" i="4" l="1"/>
  <c r="N985" i="4"/>
  <c r="M985" i="4"/>
  <c r="H987" i="4"/>
  <c r="L987" i="4" s="1"/>
  <c r="Z987" i="4" s="1"/>
  <c r="J986" i="4"/>
  <c r="I986" i="4"/>
  <c r="K986" i="4"/>
  <c r="Y986" i="4" s="1"/>
  <c r="C988" i="4"/>
  <c r="D988" i="4"/>
  <c r="E988" i="4"/>
  <c r="F988" i="4" l="1"/>
  <c r="N986" i="4"/>
  <c r="M986" i="4"/>
  <c r="I987" i="4"/>
  <c r="J987" i="4"/>
  <c r="H988" i="4"/>
  <c r="I988" i="4" s="1"/>
  <c r="K987" i="4"/>
  <c r="Y987" i="4" s="1"/>
  <c r="E989" i="4"/>
  <c r="D989" i="4"/>
  <c r="C989" i="4"/>
  <c r="F989" i="4" l="1"/>
  <c r="N987" i="4"/>
  <c r="M987" i="4"/>
  <c r="L988" i="4"/>
  <c r="Z988" i="4" s="1"/>
  <c r="H989" i="4"/>
  <c r="J988" i="4"/>
  <c r="K988" i="4"/>
  <c r="Y988" i="4" s="1"/>
  <c r="M988" i="4"/>
  <c r="C990" i="4"/>
  <c r="E990" i="4"/>
  <c r="D990" i="4"/>
  <c r="F990" i="4" l="1"/>
  <c r="N988" i="4"/>
  <c r="J989" i="4"/>
  <c r="L989" i="4"/>
  <c r="Z989" i="4" s="1"/>
  <c r="H990" i="4"/>
  <c r="L990" i="4" s="1"/>
  <c r="Z990" i="4" s="1"/>
  <c r="I989" i="4"/>
  <c r="K989" i="4"/>
  <c r="Y989" i="4" s="1"/>
  <c r="C991" i="4"/>
  <c r="D991" i="4"/>
  <c r="E991" i="4"/>
  <c r="H991" i="4" l="1"/>
  <c r="F991" i="4"/>
  <c r="N989" i="4"/>
  <c r="M989" i="4"/>
  <c r="J990" i="4"/>
  <c r="I990" i="4"/>
  <c r="K990" i="4"/>
  <c r="Y990" i="4" s="1"/>
  <c r="J991" i="4"/>
  <c r="I991" i="4"/>
  <c r="D992" i="4"/>
  <c r="E992" i="4"/>
  <c r="C992" i="4"/>
  <c r="F992" i="4" s="1"/>
  <c r="N990" i="4" l="1"/>
  <c r="M990" i="4"/>
  <c r="H992" i="4"/>
  <c r="J992" i="4" s="1"/>
  <c r="K991" i="4"/>
  <c r="Y991" i="4" s="1"/>
  <c r="M991" i="4"/>
  <c r="L991" i="4"/>
  <c r="Z991" i="4" s="1"/>
  <c r="N991" i="4"/>
  <c r="D993" i="4"/>
  <c r="E993" i="4"/>
  <c r="C993" i="4"/>
  <c r="F993" i="4" l="1"/>
  <c r="N992" i="4"/>
  <c r="I992" i="4"/>
  <c r="L992" i="4"/>
  <c r="Z992" i="4" s="1"/>
  <c r="H993" i="4"/>
  <c r="J993" i="4" s="1"/>
  <c r="K992" i="4"/>
  <c r="Y992" i="4" s="1"/>
  <c r="C994" i="4"/>
  <c r="D994" i="4"/>
  <c r="E994" i="4"/>
  <c r="F994" i="4" l="1"/>
  <c r="N993" i="4"/>
  <c r="M992" i="4"/>
  <c r="I993" i="4"/>
  <c r="L993" i="4"/>
  <c r="Z993" i="4" s="1"/>
  <c r="H994" i="4"/>
  <c r="J994" i="4" s="1"/>
  <c r="K993" i="4"/>
  <c r="Y993" i="4" s="1"/>
  <c r="C995" i="4"/>
  <c r="F995" i="4" s="1"/>
  <c r="D995" i="4"/>
  <c r="E995" i="4"/>
  <c r="N994" i="4" l="1"/>
  <c r="M993" i="4"/>
  <c r="I994" i="4"/>
  <c r="L994" i="4"/>
  <c r="Z994" i="4" s="1"/>
  <c r="H995" i="4"/>
  <c r="I995" i="4" s="1"/>
  <c r="K994" i="4"/>
  <c r="Y994" i="4" s="1"/>
  <c r="C996" i="4"/>
  <c r="D996" i="4"/>
  <c r="E996" i="4"/>
  <c r="F996" i="4" l="1"/>
  <c r="M994" i="4"/>
  <c r="J995" i="4"/>
  <c r="L995" i="4"/>
  <c r="Z995" i="4" s="1"/>
  <c r="H996" i="4"/>
  <c r="I996" i="4" s="1"/>
  <c r="K995" i="4"/>
  <c r="Y995" i="4" s="1"/>
  <c r="M995" i="4"/>
  <c r="E997" i="4"/>
  <c r="C997" i="4"/>
  <c r="D997" i="4"/>
  <c r="H997" i="4" l="1"/>
  <c r="J997" i="4" s="1"/>
  <c r="F997" i="4"/>
  <c r="N995" i="4"/>
  <c r="J996" i="4"/>
  <c r="L996" i="4"/>
  <c r="Z996" i="4" s="1"/>
  <c r="K996" i="4"/>
  <c r="Y996" i="4" s="1"/>
  <c r="M996" i="4"/>
  <c r="C998" i="4"/>
  <c r="E998" i="4"/>
  <c r="D998" i="4"/>
  <c r="I997" i="4" l="1"/>
  <c r="M997" i="4" s="1"/>
  <c r="F998" i="4"/>
  <c r="N996" i="4"/>
  <c r="H998" i="4"/>
  <c r="J998" i="4" s="1"/>
  <c r="K997" i="4"/>
  <c r="Y997" i="4" s="1"/>
  <c r="L997" i="4"/>
  <c r="Z997" i="4" s="1"/>
  <c r="N997" i="4"/>
  <c r="C999" i="4"/>
  <c r="D999" i="4"/>
  <c r="E999" i="4"/>
  <c r="F999" i="4" l="1"/>
  <c r="N998" i="4"/>
  <c r="H999" i="4"/>
  <c r="L999" i="4" s="1"/>
  <c r="Z999" i="4" s="1"/>
  <c r="L998" i="4"/>
  <c r="Z998" i="4" s="1"/>
  <c r="I998" i="4"/>
  <c r="K998" i="4"/>
  <c r="Y998" i="4" s="1"/>
  <c r="D1000" i="4"/>
  <c r="E1000" i="4"/>
  <c r="C1000" i="4"/>
  <c r="F1000" i="4" l="1"/>
  <c r="M998" i="4"/>
  <c r="H1000" i="4"/>
  <c r="I1000" i="4" s="1"/>
  <c r="J999" i="4"/>
  <c r="I999" i="4"/>
  <c r="K999" i="4"/>
  <c r="Y999" i="4" s="1"/>
  <c r="D1001" i="4"/>
  <c r="E1001" i="4"/>
  <c r="C1001" i="4"/>
  <c r="F1001" i="4" l="1"/>
  <c r="N999" i="4"/>
  <c r="M999" i="4"/>
  <c r="L1000" i="4"/>
  <c r="Z1000" i="4" s="1"/>
  <c r="J1000" i="4"/>
  <c r="H1001" i="4"/>
  <c r="I1001" i="4" s="1"/>
  <c r="K1000" i="4"/>
  <c r="Y1000" i="4" s="1"/>
  <c r="M1000" i="4"/>
  <c r="C1002" i="4"/>
  <c r="D1002" i="4"/>
  <c r="E1002" i="4"/>
  <c r="F1002" i="4" l="1"/>
  <c r="N1000" i="4"/>
  <c r="L1001" i="4"/>
  <c r="Z1001" i="4" s="1"/>
  <c r="H1002" i="4"/>
  <c r="I1002" i="4" s="1"/>
  <c r="J1001" i="4"/>
  <c r="K1001" i="4"/>
  <c r="Y1001" i="4" s="1"/>
  <c r="M1001" i="4"/>
  <c r="C1003" i="4"/>
  <c r="F1003" i="4" s="1"/>
  <c r="D1003" i="4"/>
  <c r="E1003" i="4"/>
  <c r="N1001" i="4" l="1"/>
  <c r="L1002" i="4"/>
  <c r="Z1002" i="4" s="1"/>
  <c r="H1003" i="4"/>
  <c r="J1003" i="4" s="1"/>
  <c r="J1002" i="4"/>
  <c r="K1002" i="4"/>
  <c r="Y1002" i="4" s="1"/>
  <c r="M1002" i="4"/>
  <c r="C1004" i="4"/>
  <c r="D1004" i="4"/>
  <c r="E1004" i="4"/>
  <c r="F1004" i="4" l="1"/>
  <c r="N1002" i="4"/>
  <c r="N1003" i="4"/>
  <c r="L1003" i="4"/>
  <c r="Z1003" i="4" s="1"/>
  <c r="H1004" i="4"/>
  <c r="I1003" i="4"/>
  <c r="K1003" i="4"/>
  <c r="Y1003" i="4" s="1"/>
  <c r="E1005" i="4"/>
  <c r="C1005" i="4"/>
  <c r="D1005" i="4"/>
  <c r="F1005" i="4" l="1"/>
  <c r="M1003" i="4"/>
  <c r="H1005" i="4"/>
  <c r="L1005" i="4" s="1"/>
  <c r="Z1005" i="4" s="1"/>
  <c r="J1004" i="4"/>
  <c r="L1004" i="4"/>
  <c r="Z1004" i="4" s="1"/>
  <c r="I1004" i="4"/>
  <c r="K1004" i="4"/>
  <c r="Y1004" i="4" s="1"/>
  <c r="C1006" i="4"/>
  <c r="F1006" i="4" s="1"/>
  <c r="E1006" i="4"/>
  <c r="D1006" i="4"/>
  <c r="N1004" i="4" l="1"/>
  <c r="M1004" i="4"/>
  <c r="H1006" i="4"/>
  <c r="J1006" i="4" s="1"/>
  <c r="I1005" i="4"/>
  <c r="J1005" i="4"/>
  <c r="K1005" i="4"/>
  <c r="Y1005" i="4" s="1"/>
  <c r="C1007" i="4"/>
  <c r="D1007" i="4"/>
  <c r="E1007" i="4"/>
  <c r="F1007" i="4" l="1"/>
  <c r="N1006" i="4"/>
  <c r="N1005" i="4"/>
  <c r="M1005" i="4"/>
  <c r="I1006" i="4"/>
  <c r="L1006" i="4"/>
  <c r="Z1006" i="4" s="1"/>
  <c r="H1007" i="4"/>
  <c r="J1007" i="4" s="1"/>
  <c r="K1006" i="4"/>
  <c r="Y1006" i="4" s="1"/>
  <c r="D1008" i="4"/>
  <c r="E1008" i="4"/>
  <c r="C1008" i="4"/>
  <c r="F1008" i="4" l="1"/>
  <c r="N1007" i="4"/>
  <c r="M1006" i="4"/>
  <c r="I1007" i="4"/>
  <c r="L1007" i="4"/>
  <c r="Z1007" i="4" s="1"/>
  <c r="H1008" i="4"/>
  <c r="J1008" i="4" s="1"/>
  <c r="K1007" i="4"/>
  <c r="Y1007" i="4" s="1"/>
  <c r="D1009" i="4"/>
  <c r="E1009" i="4"/>
  <c r="C1009" i="4"/>
  <c r="F1009" i="4" l="1"/>
  <c r="N1008" i="4"/>
  <c r="M1007" i="4"/>
  <c r="I1008" i="4"/>
  <c r="H1009" i="4"/>
  <c r="J1009" i="4" s="1"/>
  <c r="L1008" i="4"/>
  <c r="Z1008" i="4" s="1"/>
  <c r="K1008" i="4"/>
  <c r="Y1008" i="4" s="1"/>
  <c r="C1010" i="4"/>
  <c r="F1010" i="4" s="1"/>
  <c r="E1010" i="4"/>
  <c r="D1010" i="4"/>
  <c r="N1009" i="4" l="1"/>
  <c r="M1008" i="4"/>
  <c r="L1009" i="4"/>
  <c r="Z1009" i="4" s="1"/>
  <c r="H1010" i="4"/>
  <c r="J1010" i="4" s="1"/>
  <c r="I1009" i="4"/>
  <c r="K1009" i="4"/>
  <c r="Y1009" i="4" s="1"/>
  <c r="C1011" i="4"/>
  <c r="D1011" i="4"/>
  <c r="E1011" i="4"/>
  <c r="F1011" i="4" l="1"/>
  <c r="N1010" i="4"/>
  <c r="M1009" i="4"/>
  <c r="L1010" i="4"/>
  <c r="Z1010" i="4" s="1"/>
  <c r="H1011" i="4"/>
  <c r="I1011" i="4" s="1"/>
  <c r="I1010" i="4"/>
  <c r="K1010" i="4"/>
  <c r="Y1010" i="4" s="1"/>
  <c r="C1012" i="4"/>
  <c r="D1012" i="4"/>
  <c r="E1012" i="4"/>
  <c r="F1012" i="4" l="1"/>
  <c r="M1010" i="4"/>
  <c r="L1011" i="4"/>
  <c r="Z1011" i="4" s="1"/>
  <c r="H1012" i="4"/>
  <c r="J1012" i="4" s="1"/>
  <c r="J1011" i="4"/>
  <c r="K1011" i="4"/>
  <c r="Y1011" i="4" s="1"/>
  <c r="M1011" i="4"/>
  <c r="E1013" i="4"/>
  <c r="C1013" i="4"/>
  <c r="D1013" i="4"/>
  <c r="F1013" i="4" l="1"/>
  <c r="N1012" i="4"/>
  <c r="N1011" i="4"/>
  <c r="L1012" i="4"/>
  <c r="Z1012" i="4" s="1"/>
  <c r="H1013" i="4"/>
  <c r="J1013" i="4" s="1"/>
  <c r="I1012" i="4"/>
  <c r="K1012" i="4"/>
  <c r="Y1012" i="4" s="1"/>
  <c r="C1014" i="4"/>
  <c r="F1014" i="4" s="1"/>
  <c r="E1014" i="4"/>
  <c r="D1014" i="4"/>
  <c r="N1013" i="4" l="1"/>
  <c r="M1012" i="4"/>
  <c r="L1013" i="4"/>
  <c r="Z1013" i="4" s="1"/>
  <c r="H1014" i="4"/>
  <c r="J1014" i="4" s="1"/>
  <c r="I1013" i="4"/>
  <c r="K1013" i="4"/>
  <c r="Y1013" i="4" s="1"/>
  <c r="C1015" i="4"/>
  <c r="D1015" i="4"/>
  <c r="E1015" i="4"/>
  <c r="F1015" i="4" l="1"/>
  <c r="N1014" i="4"/>
  <c r="M1013" i="4"/>
  <c r="I1014" i="4"/>
  <c r="L1014" i="4"/>
  <c r="Z1014" i="4" s="1"/>
  <c r="H1015" i="4"/>
  <c r="J1015" i="4" s="1"/>
  <c r="K1014" i="4"/>
  <c r="Y1014" i="4" s="1"/>
  <c r="D1016" i="4"/>
  <c r="E1016" i="4"/>
  <c r="C1016" i="4"/>
  <c r="F1016" i="4" l="1"/>
  <c r="M1014" i="4"/>
  <c r="I1015" i="4"/>
  <c r="N1015" i="4"/>
  <c r="L1015" i="4"/>
  <c r="Z1015" i="4" s="1"/>
  <c r="H1016" i="4"/>
  <c r="I1016" i="4" s="1"/>
  <c r="K1015" i="4"/>
  <c r="Y1015" i="4" s="1"/>
  <c r="D1017" i="4"/>
  <c r="E1017" i="4"/>
  <c r="C1017" i="4"/>
  <c r="F1017" i="4" l="1"/>
  <c r="M1015" i="4"/>
  <c r="L1016" i="4"/>
  <c r="Z1016" i="4" s="1"/>
  <c r="J1016" i="4"/>
  <c r="H1017" i="4"/>
  <c r="K1016" i="4"/>
  <c r="Y1016" i="4" s="1"/>
  <c r="M1016" i="4"/>
  <c r="C1018" i="4"/>
  <c r="F1018" i="4" s="1"/>
  <c r="D1018" i="4"/>
  <c r="E1018" i="4"/>
  <c r="N1016" i="4" l="1"/>
  <c r="J1017" i="4"/>
  <c r="L1017" i="4"/>
  <c r="Z1017" i="4" s="1"/>
  <c r="H1018" i="4"/>
  <c r="L1018" i="4" s="1"/>
  <c r="Z1018" i="4" s="1"/>
  <c r="I1017" i="4"/>
  <c r="K1017" i="4"/>
  <c r="Y1017" i="4" s="1"/>
  <c r="C1019" i="4"/>
  <c r="D1019" i="4"/>
  <c r="E1019" i="4"/>
  <c r="F1019" i="4" l="1"/>
  <c r="N1017" i="4"/>
  <c r="M1017" i="4"/>
  <c r="H1019" i="4"/>
  <c r="J1019" i="4" s="1"/>
  <c r="J1018" i="4"/>
  <c r="I1018" i="4"/>
  <c r="K1018" i="4"/>
  <c r="Y1018" i="4" s="1"/>
  <c r="C1020" i="4"/>
  <c r="F1020" i="4" s="1"/>
  <c r="D1020" i="4"/>
  <c r="E1020" i="4"/>
  <c r="N1018" i="4" l="1"/>
  <c r="N1019" i="4"/>
  <c r="M1018" i="4"/>
  <c r="I1019" i="4"/>
  <c r="L1019" i="4"/>
  <c r="Z1019" i="4" s="1"/>
  <c r="H1020" i="4"/>
  <c r="J1020" i="4" s="1"/>
  <c r="K1019" i="4"/>
  <c r="Y1019" i="4" s="1"/>
  <c r="E1021" i="4"/>
  <c r="C1021" i="4"/>
  <c r="D1021" i="4"/>
  <c r="F1021" i="4" l="1"/>
  <c r="M1019" i="4"/>
  <c r="I1020" i="4"/>
  <c r="N1020" i="4"/>
  <c r="L1020" i="4"/>
  <c r="Z1020" i="4" s="1"/>
  <c r="H1021" i="4"/>
  <c r="I1021" i="4" s="1"/>
  <c r="K1020" i="4"/>
  <c r="Y1020" i="4" s="1"/>
  <c r="C1022" i="4"/>
  <c r="F1022" i="4" s="1"/>
  <c r="E1022" i="4"/>
  <c r="D1022" i="4"/>
  <c r="M1020" i="4" l="1"/>
  <c r="J1021" i="4"/>
  <c r="L1021" i="4"/>
  <c r="Z1021" i="4" s="1"/>
  <c r="H1022" i="4"/>
  <c r="L1022" i="4" s="1"/>
  <c r="Z1022" i="4" s="1"/>
  <c r="K1021" i="4"/>
  <c r="Y1021" i="4" s="1"/>
  <c r="M1021" i="4"/>
  <c r="C1023" i="4"/>
  <c r="D1023" i="4"/>
  <c r="E1023" i="4"/>
  <c r="F1023" i="4" l="1"/>
  <c r="N1021" i="4"/>
  <c r="J1022" i="4"/>
  <c r="H1023" i="4"/>
  <c r="L1023" i="4" s="1"/>
  <c r="Z1023" i="4" s="1"/>
  <c r="I1022" i="4"/>
  <c r="K1022" i="4"/>
  <c r="Y1022" i="4" s="1"/>
  <c r="D1024" i="4"/>
  <c r="E1024" i="4"/>
  <c r="C1024" i="4"/>
  <c r="F1024" i="4" l="1"/>
  <c r="N1022" i="4"/>
  <c r="M1022" i="4"/>
  <c r="I1023" i="4"/>
  <c r="J1023" i="4"/>
  <c r="H1024" i="4"/>
  <c r="I1024" i="4" s="1"/>
  <c r="K1023" i="4"/>
  <c r="Y1023" i="4" s="1"/>
  <c r="D1025" i="4"/>
  <c r="E1025" i="4"/>
  <c r="C1025" i="4"/>
  <c r="F1025" i="4" l="1"/>
  <c r="N1023" i="4"/>
  <c r="M1023" i="4"/>
  <c r="J1024" i="4"/>
  <c r="L1024" i="4"/>
  <c r="Z1024" i="4" s="1"/>
  <c r="H1025" i="4"/>
  <c r="I1025" i="4" s="1"/>
  <c r="K1024" i="4"/>
  <c r="Y1024" i="4" s="1"/>
  <c r="M1024" i="4"/>
  <c r="C1026" i="4"/>
  <c r="D1026" i="4"/>
  <c r="E1026" i="4"/>
  <c r="F1026" i="4" l="1"/>
  <c r="N1024" i="4"/>
  <c r="H1026" i="4"/>
  <c r="J1026" i="4" s="1"/>
  <c r="J1025" i="4"/>
  <c r="L1025" i="4"/>
  <c r="Z1025" i="4" s="1"/>
  <c r="K1025" i="4"/>
  <c r="Y1025" i="4" s="1"/>
  <c r="M1025" i="4"/>
  <c r="C1027" i="4"/>
  <c r="F1027" i="4" s="1"/>
  <c r="D1027" i="4"/>
  <c r="E1027" i="4"/>
  <c r="N1025" i="4" l="1"/>
  <c r="L1026" i="4"/>
  <c r="Z1026" i="4" s="1"/>
  <c r="H1027" i="4"/>
  <c r="J1027" i="4" s="1"/>
  <c r="I1026" i="4"/>
  <c r="N1026" i="4"/>
  <c r="K1026" i="4"/>
  <c r="Y1026" i="4" s="1"/>
  <c r="C1028" i="4"/>
  <c r="D1028" i="4"/>
  <c r="E1028" i="4"/>
  <c r="F1028" i="4" l="1"/>
  <c r="N1027" i="4"/>
  <c r="M1026" i="4"/>
  <c r="I1027" i="4"/>
  <c r="L1027" i="4"/>
  <c r="Z1027" i="4" s="1"/>
  <c r="H1028" i="4"/>
  <c r="J1028" i="4" s="1"/>
  <c r="K1027" i="4"/>
  <c r="Y1027" i="4" s="1"/>
  <c r="E1029" i="4"/>
  <c r="C1029" i="4"/>
  <c r="D1029" i="4"/>
  <c r="F1029" i="4" l="1"/>
  <c r="N1028" i="4"/>
  <c r="M1027" i="4"/>
  <c r="I1028" i="4"/>
  <c r="L1028" i="4"/>
  <c r="Z1028" i="4" s="1"/>
  <c r="H1029" i="4"/>
  <c r="J1029" i="4" s="1"/>
  <c r="K1028" i="4"/>
  <c r="Y1028" i="4" s="1"/>
  <c r="C1030" i="4"/>
  <c r="F1030" i="4" s="1"/>
  <c r="E1030" i="4"/>
  <c r="D1030" i="4"/>
  <c r="N1029" i="4" l="1"/>
  <c r="M1028" i="4"/>
  <c r="I1029" i="4"/>
  <c r="L1029" i="4"/>
  <c r="Z1029" i="4" s="1"/>
  <c r="H1030" i="4"/>
  <c r="I1030" i="4" s="1"/>
  <c r="K1029" i="4"/>
  <c r="Y1029" i="4" s="1"/>
  <c r="C1031" i="4"/>
  <c r="D1031" i="4"/>
  <c r="E1031" i="4"/>
  <c r="F1031" i="4" l="1"/>
  <c r="M1029" i="4"/>
  <c r="L1030" i="4"/>
  <c r="Z1030" i="4" s="1"/>
  <c r="H1031" i="4"/>
  <c r="I1031" i="4" s="1"/>
  <c r="J1030" i="4"/>
  <c r="K1030" i="4"/>
  <c r="Y1030" i="4" s="1"/>
  <c r="M1030" i="4"/>
  <c r="D1032" i="4"/>
  <c r="E1032" i="4"/>
  <c r="C1032" i="4"/>
  <c r="F1032" i="4" l="1"/>
  <c r="N1030" i="4"/>
  <c r="L1031" i="4"/>
  <c r="Z1031" i="4" s="1"/>
  <c r="J1031" i="4"/>
  <c r="H1032" i="4"/>
  <c r="J1032" i="4" s="1"/>
  <c r="K1031" i="4"/>
  <c r="Y1031" i="4" s="1"/>
  <c r="M1031" i="4"/>
  <c r="D1033" i="4"/>
  <c r="E1033" i="4"/>
  <c r="C1033" i="4"/>
  <c r="F1033" i="4" l="1"/>
  <c r="N1031" i="4"/>
  <c r="I1032" i="4"/>
  <c r="N1032" i="4"/>
  <c r="L1032" i="4"/>
  <c r="Z1032" i="4" s="1"/>
  <c r="H1033" i="4"/>
  <c r="K1032" i="4"/>
  <c r="Y1032" i="4" s="1"/>
  <c r="C1034" i="4"/>
  <c r="F1034" i="4" s="1"/>
  <c r="D1034" i="4"/>
  <c r="E1034" i="4"/>
  <c r="M1032" i="4" l="1"/>
  <c r="L1033" i="4"/>
  <c r="Z1033" i="4" s="1"/>
  <c r="H1034" i="4"/>
  <c r="I1034" i="4" s="1"/>
  <c r="J1033" i="4"/>
  <c r="I1033" i="4"/>
  <c r="K1033" i="4"/>
  <c r="Y1033" i="4" s="1"/>
  <c r="C1035" i="4"/>
  <c r="D1035" i="4"/>
  <c r="E1035" i="4"/>
  <c r="F1035" i="4" l="1"/>
  <c r="N1033" i="4"/>
  <c r="M1033" i="4"/>
  <c r="L1034" i="4"/>
  <c r="Z1034" i="4" s="1"/>
  <c r="J1034" i="4"/>
  <c r="H1035" i="4"/>
  <c r="K1034" i="4"/>
  <c r="Y1034" i="4" s="1"/>
  <c r="M1034" i="4"/>
  <c r="C1036" i="4"/>
  <c r="D1036" i="4"/>
  <c r="E1036" i="4"/>
  <c r="F1036" i="4" l="1"/>
  <c r="N1034" i="4"/>
  <c r="I1035" i="4"/>
  <c r="L1035" i="4"/>
  <c r="Z1035" i="4" s="1"/>
  <c r="J1035" i="4"/>
  <c r="H1036" i="4"/>
  <c r="I1036" i="4" s="1"/>
  <c r="K1035" i="4"/>
  <c r="Y1035" i="4" s="1"/>
  <c r="E1037" i="4"/>
  <c r="C1037" i="4"/>
  <c r="D1037" i="4"/>
  <c r="F1037" i="4" l="1"/>
  <c r="N1035" i="4"/>
  <c r="M1035" i="4"/>
  <c r="L1036" i="4"/>
  <c r="Z1036" i="4" s="1"/>
  <c r="J1036" i="4"/>
  <c r="H1037" i="4"/>
  <c r="K1036" i="4"/>
  <c r="Y1036" i="4" s="1"/>
  <c r="M1036" i="4"/>
  <c r="C1038" i="4"/>
  <c r="E1038" i="4"/>
  <c r="D1038" i="4"/>
  <c r="H1038" i="4" l="1"/>
  <c r="F1038" i="4"/>
  <c r="N1036" i="4"/>
  <c r="L1037" i="4"/>
  <c r="Z1037" i="4" s="1"/>
  <c r="J1037" i="4"/>
  <c r="I1037" i="4"/>
  <c r="K1037" i="4"/>
  <c r="Y1037" i="4" s="1"/>
  <c r="J1038" i="4"/>
  <c r="I1038" i="4"/>
  <c r="C1039" i="4"/>
  <c r="D1039" i="4"/>
  <c r="E1039" i="4"/>
  <c r="F1039" i="4" l="1"/>
  <c r="N1037" i="4"/>
  <c r="M1037" i="4"/>
  <c r="H1039" i="4"/>
  <c r="J1039" i="4" s="1"/>
  <c r="K1038" i="4"/>
  <c r="Y1038" i="4" s="1"/>
  <c r="M1038" i="4"/>
  <c r="L1038" i="4"/>
  <c r="Z1038" i="4" s="1"/>
  <c r="N1038" i="4"/>
  <c r="D1040" i="4"/>
  <c r="E1040" i="4"/>
  <c r="C1040" i="4"/>
  <c r="F1040" i="4" s="1"/>
  <c r="N1039" i="4" l="1"/>
  <c r="H1040" i="4"/>
  <c r="L1040" i="4" s="1"/>
  <c r="Z1040" i="4" s="1"/>
  <c r="L1039" i="4"/>
  <c r="Z1039" i="4" s="1"/>
  <c r="I1039" i="4"/>
  <c r="K1039" i="4"/>
  <c r="Y1039" i="4" s="1"/>
  <c r="D1041" i="4"/>
  <c r="E1041" i="4"/>
  <c r="C1041" i="4"/>
  <c r="F1041" i="4" s="1"/>
  <c r="M1039" i="4" l="1"/>
  <c r="I1040" i="4"/>
  <c r="H1041" i="4"/>
  <c r="J1041" i="4" s="1"/>
  <c r="J1040" i="4"/>
  <c r="K1040" i="4"/>
  <c r="Y1040" i="4" s="1"/>
  <c r="C1042" i="4"/>
  <c r="D1042" i="4"/>
  <c r="E1042" i="4"/>
  <c r="F1042" i="4" l="1"/>
  <c r="N1040" i="4"/>
  <c r="N1041" i="4"/>
  <c r="M1040" i="4"/>
  <c r="L1041" i="4"/>
  <c r="Z1041" i="4" s="1"/>
  <c r="I1041" i="4"/>
  <c r="H1042" i="4"/>
  <c r="J1042" i="4" s="1"/>
  <c r="K1041" i="4"/>
  <c r="Y1041" i="4" s="1"/>
  <c r="C1043" i="4"/>
  <c r="D1043" i="4"/>
  <c r="E1043" i="4"/>
  <c r="F1043" i="4" l="1"/>
  <c r="M1041" i="4"/>
  <c r="I1042" i="4"/>
  <c r="N1042" i="4"/>
  <c r="L1042" i="4"/>
  <c r="Z1042" i="4" s="1"/>
  <c r="H1043" i="4"/>
  <c r="I1043" i="4" s="1"/>
  <c r="K1042" i="4"/>
  <c r="Y1042" i="4" s="1"/>
  <c r="C1044" i="4"/>
  <c r="F1044" i="4" s="1"/>
  <c r="D1044" i="4"/>
  <c r="E1044" i="4"/>
  <c r="M1042" i="4" l="1"/>
  <c r="L1043" i="4"/>
  <c r="Z1043" i="4" s="1"/>
  <c r="H1044" i="4"/>
  <c r="J1044" i="4" s="1"/>
  <c r="J1043" i="4"/>
  <c r="K1043" i="4"/>
  <c r="Y1043" i="4" s="1"/>
  <c r="M1043" i="4"/>
  <c r="E1045" i="4"/>
  <c r="C1045" i="4"/>
  <c r="F1045" i="4" s="1"/>
  <c r="D1045" i="4"/>
  <c r="N1044" i="4" l="1"/>
  <c r="N1043" i="4"/>
  <c r="L1044" i="4"/>
  <c r="Z1044" i="4" s="1"/>
  <c r="H1045" i="4"/>
  <c r="J1045" i="4" s="1"/>
  <c r="I1044" i="4"/>
  <c r="K1044" i="4"/>
  <c r="Y1044" i="4" s="1"/>
  <c r="C1046" i="4"/>
  <c r="E1046" i="4"/>
  <c r="D1046" i="4"/>
  <c r="F1046" i="4" l="1"/>
  <c r="N1045" i="4"/>
  <c r="M1044" i="4"/>
  <c r="I1045" i="4"/>
  <c r="L1045" i="4"/>
  <c r="Z1045" i="4" s="1"/>
  <c r="H1046" i="4"/>
  <c r="J1046" i="4" s="1"/>
  <c r="K1045" i="4"/>
  <c r="Y1045" i="4" s="1"/>
  <c r="C1047" i="4"/>
  <c r="D1047" i="4"/>
  <c r="E1047" i="4"/>
  <c r="F1047" i="4" l="1"/>
  <c r="M1045" i="4"/>
  <c r="I1046" i="4"/>
  <c r="H1047" i="4"/>
  <c r="J1047" i="4" s="1"/>
  <c r="N1046" i="4"/>
  <c r="L1046" i="4"/>
  <c r="Z1046" i="4" s="1"/>
  <c r="K1046" i="4"/>
  <c r="Y1046" i="4" s="1"/>
  <c r="D1048" i="4"/>
  <c r="E1048" i="4"/>
  <c r="C1048" i="4"/>
  <c r="F1048" i="4" l="1"/>
  <c r="N1047" i="4"/>
  <c r="M1046" i="4"/>
  <c r="L1047" i="4"/>
  <c r="Z1047" i="4" s="1"/>
  <c r="H1048" i="4"/>
  <c r="J1048" i="4" s="1"/>
  <c r="I1047" i="4"/>
  <c r="K1047" i="4"/>
  <c r="Y1047" i="4" s="1"/>
  <c r="D1049" i="4"/>
  <c r="E1049" i="4"/>
  <c r="C1049" i="4"/>
  <c r="F1049" i="4" l="1"/>
  <c r="N1048" i="4"/>
  <c r="M1047" i="4"/>
  <c r="L1048" i="4"/>
  <c r="Z1048" i="4" s="1"/>
  <c r="H1049" i="4"/>
  <c r="J1049" i="4" s="1"/>
  <c r="I1048" i="4"/>
  <c r="K1048" i="4"/>
  <c r="Y1048" i="4" s="1"/>
  <c r="C1050" i="4"/>
  <c r="D1050" i="4"/>
  <c r="E1050" i="4"/>
  <c r="H1050" i="4" l="1"/>
  <c r="F1050" i="4"/>
  <c r="N1049" i="4"/>
  <c r="M1048" i="4"/>
  <c r="L1049" i="4"/>
  <c r="Z1049" i="4" s="1"/>
  <c r="I1049" i="4"/>
  <c r="K1049" i="4"/>
  <c r="Y1049" i="4" s="1"/>
  <c r="J1050" i="4"/>
  <c r="I1050" i="4"/>
  <c r="C1051" i="4"/>
  <c r="D1051" i="4"/>
  <c r="E1051" i="4"/>
  <c r="H1051" i="4" l="1"/>
  <c r="F1051" i="4"/>
  <c r="M1049" i="4"/>
  <c r="L1050" i="4"/>
  <c r="Z1050" i="4" s="1"/>
  <c r="N1050" i="4"/>
  <c r="K1050" i="4"/>
  <c r="Y1050" i="4" s="1"/>
  <c r="M1050" i="4"/>
  <c r="J1051" i="4"/>
  <c r="I1051" i="4"/>
  <c r="C1052" i="4"/>
  <c r="D1052" i="4"/>
  <c r="E1052" i="4"/>
  <c r="H1052" i="4" l="1"/>
  <c r="J1052" i="4" s="1"/>
  <c r="F1052" i="4"/>
  <c r="K1051" i="4"/>
  <c r="Y1051" i="4" s="1"/>
  <c r="M1051" i="4"/>
  <c r="L1051" i="4"/>
  <c r="Z1051" i="4" s="1"/>
  <c r="N1051" i="4"/>
  <c r="E1053" i="4"/>
  <c r="D1053" i="4"/>
  <c r="C1053" i="4"/>
  <c r="I1052" i="4" l="1"/>
  <c r="M1052" i="4" s="1"/>
  <c r="F1053" i="4"/>
  <c r="H1053" i="4"/>
  <c r="J1053" i="4" s="1"/>
  <c r="L1052" i="4"/>
  <c r="Z1052" i="4" s="1"/>
  <c r="N1052" i="4"/>
  <c r="K1052" i="4"/>
  <c r="Y1052" i="4" s="1"/>
  <c r="C1054" i="4"/>
  <c r="F1054" i="4" s="1"/>
  <c r="E1054" i="4"/>
  <c r="D1054" i="4"/>
  <c r="L1053" i="4" l="1"/>
  <c r="Z1053" i="4" s="1"/>
  <c r="H1054" i="4"/>
  <c r="J1054" i="4" s="1"/>
  <c r="I1053" i="4"/>
  <c r="N1053" i="4"/>
  <c r="K1053" i="4"/>
  <c r="Y1053" i="4" s="1"/>
  <c r="C1055" i="4"/>
  <c r="D1055" i="4"/>
  <c r="E1055" i="4"/>
  <c r="F1055" i="4" l="1"/>
  <c r="N1054" i="4"/>
  <c r="M1053" i="4"/>
  <c r="L1054" i="4"/>
  <c r="Z1054" i="4" s="1"/>
  <c r="H1055" i="4"/>
  <c r="J1055" i="4" s="1"/>
  <c r="I1054" i="4"/>
  <c r="K1054" i="4"/>
  <c r="Y1054" i="4" s="1"/>
  <c r="D1056" i="4"/>
  <c r="E1056" i="4"/>
  <c r="C1056" i="4"/>
  <c r="F1056" i="4" l="1"/>
  <c r="N1055" i="4"/>
  <c r="M1054" i="4"/>
  <c r="L1055" i="4"/>
  <c r="Z1055" i="4" s="1"/>
  <c r="H1056" i="4"/>
  <c r="J1056" i="4" s="1"/>
  <c r="I1055" i="4"/>
  <c r="K1055" i="4"/>
  <c r="Y1055" i="4" s="1"/>
  <c r="D1057" i="4"/>
  <c r="E1057" i="4"/>
  <c r="C1057" i="4"/>
  <c r="F1057" i="4" l="1"/>
  <c r="N1056" i="4"/>
  <c r="M1055" i="4"/>
  <c r="L1056" i="4"/>
  <c r="Z1056" i="4" s="1"/>
  <c r="H1057" i="4"/>
  <c r="J1057" i="4" s="1"/>
  <c r="I1056" i="4"/>
  <c r="K1056" i="4"/>
  <c r="Y1056" i="4" s="1"/>
  <c r="C1058" i="4"/>
  <c r="F1058" i="4" s="1"/>
  <c r="E1058" i="4"/>
  <c r="D1058" i="4"/>
  <c r="N1057" i="4" l="1"/>
  <c r="M1056" i="4"/>
  <c r="L1057" i="4"/>
  <c r="Z1057" i="4" s="1"/>
  <c r="H1058" i="4"/>
  <c r="J1058" i="4" s="1"/>
  <c r="I1057" i="4"/>
  <c r="K1057" i="4"/>
  <c r="Y1057" i="4" s="1"/>
  <c r="C1059" i="4"/>
  <c r="D1059" i="4"/>
  <c r="E1059" i="4"/>
  <c r="F1059" i="4" l="1"/>
  <c r="N1058" i="4"/>
  <c r="M1057" i="4"/>
  <c r="I1058" i="4"/>
  <c r="L1058" i="4"/>
  <c r="Z1058" i="4" s="1"/>
  <c r="H1059" i="4"/>
  <c r="J1059" i="4" s="1"/>
  <c r="K1058" i="4"/>
  <c r="Y1058" i="4" s="1"/>
  <c r="C1060" i="4"/>
  <c r="F1060" i="4" s="1"/>
  <c r="D1060" i="4"/>
  <c r="E1060" i="4"/>
  <c r="M1058" i="4" l="1"/>
  <c r="I1059" i="4"/>
  <c r="N1059" i="4"/>
  <c r="L1059" i="4"/>
  <c r="Z1059" i="4" s="1"/>
  <c r="H1060" i="4"/>
  <c r="K1059" i="4"/>
  <c r="Y1059" i="4" s="1"/>
  <c r="E1061" i="4"/>
  <c r="C1061" i="4"/>
  <c r="D1061" i="4"/>
  <c r="H1061" i="4" l="1"/>
  <c r="F1061" i="4"/>
  <c r="M1059" i="4"/>
  <c r="L1060" i="4"/>
  <c r="Z1060" i="4" s="1"/>
  <c r="J1060" i="4"/>
  <c r="I1060" i="4"/>
  <c r="K1060" i="4"/>
  <c r="Y1060" i="4" s="1"/>
  <c r="J1061" i="4"/>
  <c r="I1061" i="4"/>
  <c r="C1062" i="4"/>
  <c r="E1062" i="4"/>
  <c r="D1062" i="4"/>
  <c r="F1062" i="4" l="1"/>
  <c r="N1060" i="4"/>
  <c r="M1060" i="4"/>
  <c r="H1062" i="4"/>
  <c r="J1062" i="4" s="1"/>
  <c r="K1061" i="4"/>
  <c r="Y1061" i="4" s="1"/>
  <c r="M1061" i="4"/>
  <c r="L1061" i="4"/>
  <c r="Z1061" i="4" s="1"/>
  <c r="N1061" i="4"/>
  <c r="C1063" i="4"/>
  <c r="D1063" i="4"/>
  <c r="E1063" i="4"/>
  <c r="F1063" i="4" l="1"/>
  <c r="N1062" i="4"/>
  <c r="L1062" i="4"/>
  <c r="Z1062" i="4" s="1"/>
  <c r="H1063" i="4"/>
  <c r="I1063" i="4" s="1"/>
  <c r="I1062" i="4"/>
  <c r="K1062" i="4"/>
  <c r="Y1062" i="4" s="1"/>
  <c r="D1064" i="4"/>
  <c r="E1064" i="4"/>
  <c r="C1064" i="4"/>
  <c r="F1064" i="4" l="1"/>
  <c r="M1062" i="4"/>
  <c r="L1063" i="4"/>
  <c r="Z1063" i="4" s="1"/>
  <c r="H1064" i="4"/>
  <c r="J1064" i="4" s="1"/>
  <c r="J1063" i="4"/>
  <c r="K1063" i="4"/>
  <c r="Y1063" i="4" s="1"/>
  <c r="M1063" i="4"/>
  <c r="D1065" i="4"/>
  <c r="E1065" i="4"/>
  <c r="C1065" i="4"/>
  <c r="F1065" i="4" l="1"/>
  <c r="N1064" i="4"/>
  <c r="N1063" i="4"/>
  <c r="L1064" i="4"/>
  <c r="Z1064" i="4" s="1"/>
  <c r="H1065" i="4"/>
  <c r="J1065" i="4" s="1"/>
  <c r="I1064" i="4"/>
  <c r="K1064" i="4"/>
  <c r="Y1064" i="4" s="1"/>
  <c r="C1066" i="4"/>
  <c r="D1066" i="4"/>
  <c r="E1066" i="4"/>
  <c r="H1066" i="4" l="1"/>
  <c r="F1066" i="4"/>
  <c r="N1065" i="4"/>
  <c r="M1064" i="4"/>
  <c r="L1065" i="4"/>
  <c r="Z1065" i="4" s="1"/>
  <c r="I1065" i="4"/>
  <c r="K1065" i="4"/>
  <c r="Y1065" i="4" s="1"/>
  <c r="J1066" i="4"/>
  <c r="I1066" i="4"/>
  <c r="C1067" i="4"/>
  <c r="D1067" i="4"/>
  <c r="E1067" i="4"/>
  <c r="F1067" i="4" l="1"/>
  <c r="M1065" i="4"/>
  <c r="H1067" i="4"/>
  <c r="J1067" i="4" s="1"/>
  <c r="L1066" i="4"/>
  <c r="Z1066" i="4" s="1"/>
  <c r="N1066" i="4"/>
  <c r="K1066" i="4"/>
  <c r="Y1066" i="4" s="1"/>
  <c r="M1066" i="4"/>
  <c r="C1068" i="4"/>
  <c r="D1068" i="4"/>
  <c r="E1068" i="4"/>
  <c r="H1068" i="4" l="1"/>
  <c r="F1068" i="4"/>
  <c r="N1067" i="4"/>
  <c r="I1067" i="4"/>
  <c r="L1067" i="4"/>
  <c r="Z1067" i="4" s="1"/>
  <c r="K1067" i="4"/>
  <c r="Y1067" i="4" s="1"/>
  <c r="J1068" i="4"/>
  <c r="I1068" i="4"/>
  <c r="E1069" i="4"/>
  <c r="C1069" i="4"/>
  <c r="D1069" i="4"/>
  <c r="F1069" i="4" l="1"/>
  <c r="M1067" i="4"/>
  <c r="H1069" i="4"/>
  <c r="J1069" i="4" s="1"/>
  <c r="K1068" i="4"/>
  <c r="Y1068" i="4" s="1"/>
  <c r="M1068" i="4"/>
  <c r="L1068" i="4"/>
  <c r="Z1068" i="4" s="1"/>
  <c r="N1068" i="4"/>
  <c r="C1070" i="4"/>
  <c r="F1070" i="4" s="1"/>
  <c r="E1070" i="4"/>
  <c r="D1070" i="4"/>
  <c r="N1069" i="4" l="1"/>
  <c r="L1069" i="4"/>
  <c r="Z1069" i="4" s="1"/>
  <c r="H1070" i="4"/>
  <c r="J1070" i="4" s="1"/>
  <c r="I1069" i="4"/>
  <c r="K1069" i="4"/>
  <c r="Y1069" i="4" s="1"/>
  <c r="C1071" i="4"/>
  <c r="D1071" i="4"/>
  <c r="E1071" i="4"/>
  <c r="F1071" i="4" l="1"/>
  <c r="N1070" i="4"/>
  <c r="M1069" i="4"/>
  <c r="I1070" i="4"/>
  <c r="L1070" i="4"/>
  <c r="Z1070" i="4" s="1"/>
  <c r="H1071" i="4"/>
  <c r="J1071" i="4" s="1"/>
  <c r="K1070" i="4"/>
  <c r="Y1070" i="4" s="1"/>
  <c r="D1072" i="4"/>
  <c r="E1072" i="4"/>
  <c r="C1072" i="4"/>
  <c r="F1072" i="4" l="1"/>
  <c r="N1071" i="4"/>
  <c r="M1070" i="4"/>
  <c r="I1071" i="4"/>
  <c r="L1071" i="4"/>
  <c r="Z1071" i="4" s="1"/>
  <c r="H1072" i="4"/>
  <c r="J1072" i="4" s="1"/>
  <c r="K1071" i="4"/>
  <c r="Y1071" i="4" s="1"/>
  <c r="D1073" i="4"/>
  <c r="E1073" i="4"/>
  <c r="C1073" i="4"/>
  <c r="F1073" i="4" l="1"/>
  <c r="N1072" i="4"/>
  <c r="M1071" i="4"/>
  <c r="I1072" i="4"/>
  <c r="H1073" i="4"/>
  <c r="J1073" i="4" s="1"/>
  <c r="L1072" i="4"/>
  <c r="Z1072" i="4" s="1"/>
  <c r="K1072" i="4"/>
  <c r="Y1072" i="4" s="1"/>
  <c r="C1074" i="4"/>
  <c r="F1074" i="4" s="1"/>
  <c r="E1074" i="4"/>
  <c r="D1074" i="4"/>
  <c r="N1073" i="4" l="1"/>
  <c r="M1072" i="4"/>
  <c r="L1073" i="4"/>
  <c r="Z1073" i="4" s="1"/>
  <c r="H1074" i="4"/>
  <c r="J1074" i="4" s="1"/>
  <c r="I1073" i="4"/>
  <c r="K1073" i="4"/>
  <c r="Y1073" i="4" s="1"/>
  <c r="C1075" i="4"/>
  <c r="D1075" i="4"/>
  <c r="E1075" i="4"/>
  <c r="F1075" i="4" l="1"/>
  <c r="N1074" i="4"/>
  <c r="M1073" i="4"/>
  <c r="I1074" i="4"/>
  <c r="L1074" i="4"/>
  <c r="Z1074" i="4" s="1"/>
  <c r="H1075" i="4"/>
  <c r="J1075" i="4" s="1"/>
  <c r="K1074" i="4"/>
  <c r="Y1074" i="4" s="1"/>
  <c r="C1076" i="4"/>
  <c r="F1076" i="4" s="1"/>
  <c r="D1076" i="4"/>
  <c r="E1076" i="4"/>
  <c r="N1075" i="4" l="1"/>
  <c r="M1074" i="4"/>
  <c r="I1075" i="4"/>
  <c r="L1075" i="4"/>
  <c r="Z1075" i="4" s="1"/>
  <c r="H1076" i="4"/>
  <c r="J1076" i="4" s="1"/>
  <c r="K1075" i="4"/>
  <c r="Y1075" i="4" s="1"/>
  <c r="E1077" i="4"/>
  <c r="C1077" i="4"/>
  <c r="D1077" i="4"/>
  <c r="F1077" i="4" l="1"/>
  <c r="N1076" i="4"/>
  <c r="M1075" i="4"/>
  <c r="I1076" i="4"/>
  <c r="L1076" i="4"/>
  <c r="Z1076" i="4" s="1"/>
  <c r="H1077" i="4"/>
  <c r="J1077" i="4" s="1"/>
  <c r="K1076" i="4"/>
  <c r="Y1076" i="4" s="1"/>
  <c r="C1078" i="4"/>
  <c r="F1078" i="4" s="1"/>
  <c r="E1078" i="4"/>
  <c r="D1078" i="4"/>
  <c r="M1076" i="4" l="1"/>
  <c r="I1077" i="4"/>
  <c r="H1078" i="4"/>
  <c r="J1078" i="4" s="1"/>
  <c r="N1077" i="4"/>
  <c r="L1077" i="4"/>
  <c r="Z1077" i="4" s="1"/>
  <c r="K1077" i="4"/>
  <c r="Y1077" i="4" s="1"/>
  <c r="C1079" i="4"/>
  <c r="D1079" i="4"/>
  <c r="E1079" i="4"/>
  <c r="F1079" i="4" l="1"/>
  <c r="M1077" i="4"/>
  <c r="L1078" i="4"/>
  <c r="Z1078" i="4" s="1"/>
  <c r="H1079" i="4"/>
  <c r="J1079" i="4" s="1"/>
  <c r="I1078" i="4"/>
  <c r="N1078" i="4"/>
  <c r="K1078" i="4"/>
  <c r="Y1078" i="4" s="1"/>
  <c r="D1080" i="4"/>
  <c r="E1080" i="4"/>
  <c r="C1080" i="4"/>
  <c r="F1080" i="4" l="1"/>
  <c r="N1079" i="4"/>
  <c r="M1078" i="4"/>
  <c r="L1079" i="4"/>
  <c r="Z1079" i="4" s="1"/>
  <c r="H1080" i="4"/>
  <c r="J1080" i="4" s="1"/>
  <c r="I1079" i="4"/>
  <c r="K1079" i="4"/>
  <c r="Y1079" i="4" s="1"/>
  <c r="D1081" i="4"/>
  <c r="E1081" i="4"/>
  <c r="C1081" i="4"/>
  <c r="F1081" i="4" l="1"/>
  <c r="N1080" i="4"/>
  <c r="M1079" i="4"/>
  <c r="L1080" i="4"/>
  <c r="Z1080" i="4" s="1"/>
  <c r="H1081" i="4"/>
  <c r="J1081" i="4" s="1"/>
  <c r="I1080" i="4"/>
  <c r="K1080" i="4"/>
  <c r="Y1080" i="4" s="1"/>
  <c r="C1082" i="4"/>
  <c r="F1082" i="4" s="1"/>
  <c r="D1082" i="4"/>
  <c r="E1082" i="4"/>
  <c r="N1081" i="4" l="1"/>
  <c r="M1080" i="4"/>
  <c r="L1081" i="4"/>
  <c r="Z1081" i="4" s="1"/>
  <c r="H1082" i="4"/>
  <c r="J1082" i="4" s="1"/>
  <c r="I1081" i="4"/>
  <c r="K1081" i="4"/>
  <c r="Y1081" i="4" s="1"/>
  <c r="C1083" i="4"/>
  <c r="D1083" i="4"/>
  <c r="E1083" i="4"/>
  <c r="F1083" i="4" l="1"/>
  <c r="N1082" i="4"/>
  <c r="M1081" i="4"/>
  <c r="I1082" i="4"/>
  <c r="L1082" i="4"/>
  <c r="Z1082" i="4" s="1"/>
  <c r="H1083" i="4"/>
  <c r="J1083" i="4" s="1"/>
  <c r="K1082" i="4"/>
  <c r="Y1082" i="4" s="1"/>
  <c r="C1084" i="4"/>
  <c r="F1084" i="4" s="1"/>
  <c r="D1084" i="4"/>
  <c r="E1084" i="4"/>
  <c r="N1083" i="4" l="1"/>
  <c r="M1082" i="4"/>
  <c r="L1083" i="4"/>
  <c r="Z1083" i="4" s="1"/>
  <c r="I1083" i="4"/>
  <c r="H1084" i="4"/>
  <c r="J1084" i="4" s="1"/>
  <c r="K1083" i="4"/>
  <c r="Y1083" i="4" s="1"/>
  <c r="E1085" i="4"/>
  <c r="C1085" i="4"/>
  <c r="F1085" i="4" s="1"/>
  <c r="D1085" i="4"/>
  <c r="N1084" i="4" l="1"/>
  <c r="M1083" i="4"/>
  <c r="I1084" i="4"/>
  <c r="L1084" i="4"/>
  <c r="Z1084" i="4" s="1"/>
  <c r="H1085" i="4"/>
  <c r="J1085" i="4" s="1"/>
  <c r="K1084" i="4"/>
  <c r="Y1084" i="4" s="1"/>
  <c r="C1086" i="4"/>
  <c r="E1086" i="4"/>
  <c r="D1086" i="4"/>
  <c r="F1086" i="4" l="1"/>
  <c r="M1084" i="4"/>
  <c r="I1085" i="4"/>
  <c r="H1086" i="4"/>
  <c r="J1086" i="4" s="1"/>
  <c r="N1085" i="4"/>
  <c r="L1085" i="4"/>
  <c r="Z1085" i="4" s="1"/>
  <c r="K1085" i="4"/>
  <c r="Y1085" i="4" s="1"/>
  <c r="C1087" i="4"/>
  <c r="D1087" i="4"/>
  <c r="E1087" i="4"/>
  <c r="F1087" i="4" l="1"/>
  <c r="N1086" i="4"/>
  <c r="M1085" i="4"/>
  <c r="L1086" i="4"/>
  <c r="Z1086" i="4" s="1"/>
  <c r="H1087" i="4"/>
  <c r="I1087" i="4" s="1"/>
  <c r="I1086" i="4"/>
  <c r="K1086" i="4"/>
  <c r="Y1086" i="4" s="1"/>
  <c r="D1088" i="4"/>
  <c r="E1088" i="4"/>
  <c r="C1088" i="4"/>
  <c r="F1088" i="4" l="1"/>
  <c r="M1086" i="4"/>
  <c r="L1087" i="4"/>
  <c r="Z1087" i="4" s="1"/>
  <c r="H1088" i="4"/>
  <c r="J1088" i="4" s="1"/>
  <c r="J1087" i="4"/>
  <c r="K1087" i="4"/>
  <c r="Y1087" i="4" s="1"/>
  <c r="M1087" i="4"/>
  <c r="D1089" i="4"/>
  <c r="E1089" i="4"/>
  <c r="C1089" i="4"/>
  <c r="F1089" i="4" l="1"/>
  <c r="N1088" i="4"/>
  <c r="N1087" i="4"/>
  <c r="L1088" i="4"/>
  <c r="Z1088" i="4" s="1"/>
  <c r="H1089" i="4"/>
  <c r="J1089" i="4" s="1"/>
  <c r="I1088" i="4"/>
  <c r="K1088" i="4"/>
  <c r="Y1088" i="4" s="1"/>
  <c r="C1090" i="4"/>
  <c r="F1090" i="4" s="1"/>
  <c r="D1090" i="4"/>
  <c r="E1090" i="4"/>
  <c r="N1089" i="4" l="1"/>
  <c r="M1088" i="4"/>
  <c r="L1089" i="4"/>
  <c r="Z1089" i="4" s="1"/>
  <c r="H1090" i="4"/>
  <c r="I1090" i="4" s="1"/>
  <c r="I1089" i="4"/>
  <c r="K1089" i="4"/>
  <c r="Y1089" i="4" s="1"/>
  <c r="C1091" i="4"/>
  <c r="D1091" i="4"/>
  <c r="E1091" i="4"/>
  <c r="F1091" i="4" l="1"/>
  <c r="M1089" i="4"/>
  <c r="L1090" i="4"/>
  <c r="Z1090" i="4" s="1"/>
  <c r="H1091" i="4"/>
  <c r="J1091" i="4" s="1"/>
  <c r="J1090" i="4"/>
  <c r="K1090" i="4"/>
  <c r="Y1090" i="4" s="1"/>
  <c r="M1090" i="4"/>
  <c r="C1092" i="4"/>
  <c r="F1092" i="4" s="1"/>
  <c r="D1092" i="4"/>
  <c r="E1092" i="4"/>
  <c r="N1091" i="4" l="1"/>
  <c r="N1090" i="4"/>
  <c r="L1091" i="4"/>
  <c r="Z1091" i="4" s="1"/>
  <c r="H1092" i="4"/>
  <c r="I1092" i="4" s="1"/>
  <c r="I1091" i="4"/>
  <c r="K1091" i="4"/>
  <c r="Y1091" i="4" s="1"/>
  <c r="E1093" i="4"/>
  <c r="C1093" i="4"/>
  <c r="F1093" i="4" s="1"/>
  <c r="D1093" i="4"/>
  <c r="M1091" i="4" l="1"/>
  <c r="L1092" i="4"/>
  <c r="Z1092" i="4" s="1"/>
  <c r="J1092" i="4"/>
  <c r="H1093" i="4"/>
  <c r="I1093" i="4" s="1"/>
  <c r="K1092" i="4"/>
  <c r="Y1092" i="4" s="1"/>
  <c r="M1092" i="4"/>
  <c r="C1094" i="4"/>
  <c r="E1094" i="4"/>
  <c r="D1094" i="4"/>
  <c r="F1094" i="4" l="1"/>
  <c r="N1092" i="4"/>
  <c r="L1093" i="4"/>
  <c r="Z1093" i="4" s="1"/>
  <c r="H1094" i="4"/>
  <c r="J1094" i="4" s="1"/>
  <c r="J1093" i="4"/>
  <c r="K1093" i="4"/>
  <c r="Y1093" i="4" s="1"/>
  <c r="M1093" i="4"/>
  <c r="C1095" i="4"/>
  <c r="F1095" i="4" s="1"/>
  <c r="D1095" i="4"/>
  <c r="E1095" i="4"/>
  <c r="N1093" i="4" l="1"/>
  <c r="N1094" i="4"/>
  <c r="I1094" i="4"/>
  <c r="L1094" i="4"/>
  <c r="Z1094" i="4" s="1"/>
  <c r="H1095" i="4"/>
  <c r="J1095" i="4" s="1"/>
  <c r="K1094" i="4"/>
  <c r="Y1094" i="4" s="1"/>
  <c r="D1096" i="4"/>
  <c r="E1096" i="4"/>
  <c r="C1096" i="4"/>
  <c r="F1096" i="4" l="1"/>
  <c r="M1094" i="4"/>
  <c r="I1095" i="4"/>
  <c r="L1095" i="4"/>
  <c r="Z1095" i="4" s="1"/>
  <c r="N1095" i="4"/>
  <c r="H1096" i="4"/>
  <c r="L1096" i="4" s="1"/>
  <c r="Z1096" i="4" s="1"/>
  <c r="K1095" i="4"/>
  <c r="Y1095" i="4" s="1"/>
  <c r="D1097" i="4"/>
  <c r="E1097" i="4"/>
  <c r="C1097" i="4"/>
  <c r="F1097" i="4" l="1"/>
  <c r="M1095" i="4"/>
  <c r="H1097" i="4"/>
  <c r="L1097" i="4" s="1"/>
  <c r="Z1097" i="4" s="1"/>
  <c r="J1096" i="4"/>
  <c r="I1096" i="4"/>
  <c r="K1096" i="4"/>
  <c r="Y1096" i="4" s="1"/>
  <c r="C1098" i="4"/>
  <c r="D1098" i="4"/>
  <c r="E1098" i="4"/>
  <c r="F1098" i="4" l="1"/>
  <c r="N1096" i="4"/>
  <c r="M1096" i="4"/>
  <c r="H1098" i="4"/>
  <c r="L1098" i="4" s="1"/>
  <c r="Z1098" i="4" s="1"/>
  <c r="I1097" i="4"/>
  <c r="J1097" i="4"/>
  <c r="K1097" i="4"/>
  <c r="Y1097" i="4" s="1"/>
  <c r="C1099" i="4"/>
  <c r="F1099" i="4" s="1"/>
  <c r="D1099" i="4"/>
  <c r="E1099" i="4"/>
  <c r="N1097" i="4" l="1"/>
  <c r="M1097" i="4"/>
  <c r="H1099" i="4"/>
  <c r="L1099" i="4" s="1"/>
  <c r="Z1099" i="4" s="1"/>
  <c r="J1098" i="4"/>
  <c r="I1098" i="4"/>
  <c r="K1098" i="4"/>
  <c r="Y1098" i="4" s="1"/>
  <c r="C1100" i="4"/>
  <c r="D1100" i="4"/>
  <c r="E1100" i="4"/>
  <c r="F1100" i="4" l="1"/>
  <c r="N1098" i="4"/>
  <c r="M1098" i="4"/>
  <c r="H1100" i="4"/>
  <c r="J1100" i="4" s="1"/>
  <c r="I1099" i="4"/>
  <c r="J1099" i="4"/>
  <c r="K1099" i="4"/>
  <c r="Y1099" i="4" s="1"/>
  <c r="E1101" i="4"/>
  <c r="C1101" i="4"/>
  <c r="D1101" i="4"/>
  <c r="F1101" i="4" l="1"/>
  <c r="N1100" i="4"/>
  <c r="N1099" i="4"/>
  <c r="M1099" i="4"/>
  <c r="L1100" i="4"/>
  <c r="Z1100" i="4" s="1"/>
  <c r="H1101" i="4"/>
  <c r="J1101" i="4" s="1"/>
  <c r="I1100" i="4"/>
  <c r="K1100" i="4"/>
  <c r="Y1100" i="4" s="1"/>
  <c r="C1102" i="4"/>
  <c r="E1102" i="4"/>
  <c r="D1102" i="4"/>
  <c r="F1102" i="4" l="1"/>
  <c r="N1101" i="4"/>
  <c r="M1100" i="4"/>
  <c r="I1101" i="4"/>
  <c r="L1101" i="4"/>
  <c r="Z1101" i="4" s="1"/>
  <c r="H1102" i="4"/>
  <c r="J1102" i="4" s="1"/>
  <c r="K1101" i="4"/>
  <c r="Y1101" i="4" s="1"/>
  <c r="C1103" i="4"/>
  <c r="F1103" i="4" s="1"/>
  <c r="D1103" i="4"/>
  <c r="E1103" i="4"/>
  <c r="N1102" i="4" l="1"/>
  <c r="M1101" i="4"/>
  <c r="L1102" i="4"/>
  <c r="Z1102" i="4" s="1"/>
  <c r="I1102" i="4"/>
  <c r="H1103" i="4"/>
  <c r="J1103" i="4" s="1"/>
  <c r="K1102" i="4"/>
  <c r="Y1102" i="4" s="1"/>
  <c r="D1104" i="4"/>
  <c r="E1104" i="4"/>
  <c r="C1104" i="4"/>
  <c r="F1104" i="4" l="1"/>
  <c r="N1103" i="4"/>
  <c r="M1102" i="4"/>
  <c r="I1103" i="4"/>
  <c r="L1103" i="4"/>
  <c r="Z1103" i="4" s="1"/>
  <c r="H1104" i="4"/>
  <c r="J1104" i="4" s="1"/>
  <c r="K1103" i="4"/>
  <c r="Y1103" i="4" s="1"/>
  <c r="D1105" i="4"/>
  <c r="E1105" i="4"/>
  <c r="C1105" i="4"/>
  <c r="F1105" i="4" l="1"/>
  <c r="N1104" i="4"/>
  <c r="M1103" i="4"/>
  <c r="I1104" i="4"/>
  <c r="L1104" i="4"/>
  <c r="Z1104" i="4" s="1"/>
  <c r="H1105" i="4"/>
  <c r="J1105" i="4" s="1"/>
  <c r="K1104" i="4"/>
  <c r="Y1104" i="4" s="1"/>
  <c r="C1106" i="4"/>
  <c r="F1106" i="4" s="1"/>
  <c r="D1106" i="4"/>
  <c r="E1106" i="4"/>
  <c r="N1105" i="4" l="1"/>
  <c r="M1104" i="4"/>
  <c r="I1105" i="4"/>
  <c r="L1105" i="4"/>
  <c r="Z1105" i="4" s="1"/>
  <c r="H1106" i="4"/>
  <c r="L1106" i="4" s="1"/>
  <c r="Z1106" i="4" s="1"/>
  <c r="K1105" i="4"/>
  <c r="Y1105" i="4" s="1"/>
  <c r="C1107" i="4"/>
  <c r="D1107" i="4"/>
  <c r="E1107" i="4"/>
  <c r="F1107" i="4" l="1"/>
  <c r="M1105" i="4"/>
  <c r="I1106" i="4"/>
  <c r="J1106" i="4"/>
  <c r="H1107" i="4"/>
  <c r="J1107" i="4" s="1"/>
  <c r="K1106" i="4"/>
  <c r="Y1106" i="4" s="1"/>
  <c r="C1108" i="4"/>
  <c r="D1108" i="4"/>
  <c r="E1108" i="4"/>
  <c r="F1108" i="4" l="1"/>
  <c r="N1107" i="4"/>
  <c r="N1106" i="4"/>
  <c r="M1106" i="4"/>
  <c r="I1107" i="4"/>
  <c r="L1107" i="4"/>
  <c r="Z1107" i="4" s="1"/>
  <c r="H1108" i="4"/>
  <c r="J1108" i="4" s="1"/>
  <c r="K1107" i="4"/>
  <c r="Y1107" i="4" s="1"/>
  <c r="E1109" i="4"/>
  <c r="C1109" i="4"/>
  <c r="D1109" i="4"/>
  <c r="F1109" i="4" l="1"/>
  <c r="N1108" i="4"/>
  <c r="M1107" i="4"/>
  <c r="L1108" i="4"/>
  <c r="Z1108" i="4" s="1"/>
  <c r="I1108" i="4"/>
  <c r="H1109" i="4"/>
  <c r="J1109" i="4" s="1"/>
  <c r="K1108" i="4"/>
  <c r="Y1108" i="4" s="1"/>
  <c r="C1110" i="4"/>
  <c r="F1110" i="4" s="1"/>
  <c r="E1110" i="4"/>
  <c r="D1110" i="4"/>
  <c r="N1109" i="4" l="1"/>
  <c r="M1108" i="4"/>
  <c r="L1109" i="4"/>
  <c r="Z1109" i="4" s="1"/>
  <c r="I1109" i="4"/>
  <c r="H1110" i="4"/>
  <c r="J1110" i="4" s="1"/>
  <c r="K1109" i="4"/>
  <c r="Y1109" i="4" s="1"/>
  <c r="C1111" i="4"/>
  <c r="D1111" i="4"/>
  <c r="E1111" i="4"/>
  <c r="F1111" i="4" l="1"/>
  <c r="N1110" i="4"/>
  <c r="M1109" i="4"/>
  <c r="L1110" i="4"/>
  <c r="Z1110" i="4" s="1"/>
  <c r="I1110" i="4"/>
  <c r="H1111" i="4"/>
  <c r="J1111" i="4" s="1"/>
  <c r="K1110" i="4"/>
  <c r="Y1110" i="4" s="1"/>
  <c r="D1112" i="4"/>
  <c r="E1112" i="4"/>
  <c r="C1112" i="4"/>
  <c r="F1112" i="4" l="1"/>
  <c r="N1111" i="4"/>
  <c r="M1110" i="4"/>
  <c r="I1111" i="4"/>
  <c r="L1111" i="4"/>
  <c r="Z1111" i="4" s="1"/>
  <c r="H1112" i="4"/>
  <c r="J1112" i="4" s="1"/>
  <c r="K1111" i="4"/>
  <c r="Y1111" i="4" s="1"/>
  <c r="D1113" i="4"/>
  <c r="E1113" i="4"/>
  <c r="C1113" i="4"/>
  <c r="F1113" i="4" l="1"/>
  <c r="N1112" i="4"/>
  <c r="M1111" i="4"/>
  <c r="I1112" i="4"/>
  <c r="L1112" i="4"/>
  <c r="Z1112" i="4" s="1"/>
  <c r="H1113" i="4"/>
  <c r="J1113" i="4" s="1"/>
  <c r="K1112" i="4"/>
  <c r="Y1112" i="4" s="1"/>
  <c r="C1114" i="4"/>
  <c r="F1114" i="4" s="1"/>
  <c r="D1114" i="4"/>
  <c r="E1114" i="4"/>
  <c r="N1113" i="4" l="1"/>
  <c r="M1112" i="4"/>
  <c r="L1113" i="4"/>
  <c r="Z1113" i="4" s="1"/>
  <c r="I1113" i="4"/>
  <c r="H1114" i="4"/>
  <c r="J1114" i="4" s="1"/>
  <c r="K1113" i="4"/>
  <c r="Y1113" i="4" s="1"/>
  <c r="C1115" i="4"/>
  <c r="D1115" i="4"/>
  <c r="E1115" i="4"/>
  <c r="F1115" i="4" l="1"/>
  <c r="N1114" i="4"/>
  <c r="M1113" i="4"/>
  <c r="I1114" i="4"/>
  <c r="L1114" i="4"/>
  <c r="Z1114" i="4" s="1"/>
  <c r="H1115" i="4"/>
  <c r="J1115" i="4" s="1"/>
  <c r="K1114" i="4"/>
  <c r="Y1114" i="4" s="1"/>
  <c r="C1116" i="4"/>
  <c r="F1116" i="4" s="1"/>
  <c r="D1116" i="4"/>
  <c r="E1116" i="4"/>
  <c r="N1115" i="4" l="1"/>
  <c r="M1114" i="4"/>
  <c r="I1115" i="4"/>
  <c r="L1115" i="4"/>
  <c r="Z1115" i="4" s="1"/>
  <c r="H1116" i="4"/>
  <c r="J1116" i="4" s="1"/>
  <c r="K1115" i="4"/>
  <c r="Y1115" i="4" s="1"/>
  <c r="E1117" i="4"/>
  <c r="D1117" i="4"/>
  <c r="C1117" i="4"/>
  <c r="F1117" i="4" l="1"/>
  <c r="N1116" i="4"/>
  <c r="M1115" i="4"/>
  <c r="L1116" i="4"/>
  <c r="Z1116" i="4" s="1"/>
  <c r="I1116" i="4"/>
  <c r="H1117" i="4"/>
  <c r="J1117" i="4" s="1"/>
  <c r="K1116" i="4"/>
  <c r="Y1116" i="4" s="1"/>
  <c r="C1118" i="4"/>
  <c r="F1118" i="4" s="1"/>
  <c r="E1118" i="4"/>
  <c r="D1118" i="4"/>
  <c r="N1117" i="4" l="1"/>
  <c r="M1116" i="4"/>
  <c r="I1117" i="4"/>
  <c r="L1117" i="4"/>
  <c r="Z1117" i="4" s="1"/>
  <c r="H1118" i="4"/>
  <c r="J1118" i="4" s="1"/>
  <c r="K1117" i="4"/>
  <c r="Y1117" i="4" s="1"/>
  <c r="C1119" i="4"/>
  <c r="D1119" i="4"/>
  <c r="E1119" i="4"/>
  <c r="F1119" i="4" l="1"/>
  <c r="M1117" i="4"/>
  <c r="I1118" i="4"/>
  <c r="H1119" i="4"/>
  <c r="J1119" i="4" s="1"/>
  <c r="N1118" i="4"/>
  <c r="L1118" i="4"/>
  <c r="Z1118" i="4" s="1"/>
  <c r="K1118" i="4"/>
  <c r="Y1118" i="4" s="1"/>
  <c r="D1120" i="4"/>
  <c r="E1120" i="4"/>
  <c r="C1120" i="4"/>
  <c r="F1120" i="4" l="1"/>
  <c r="N1119" i="4"/>
  <c r="M1118" i="4"/>
  <c r="L1119" i="4"/>
  <c r="Z1119" i="4" s="1"/>
  <c r="H1120" i="4"/>
  <c r="J1120" i="4" s="1"/>
  <c r="I1119" i="4"/>
  <c r="K1119" i="4"/>
  <c r="Y1119" i="4" s="1"/>
  <c r="D1121" i="4"/>
  <c r="E1121" i="4"/>
  <c r="C1121" i="4"/>
  <c r="F1121" i="4" l="1"/>
  <c r="N1120" i="4"/>
  <c r="M1119" i="4"/>
  <c r="L1120" i="4"/>
  <c r="Z1120" i="4" s="1"/>
  <c r="H1121" i="4"/>
  <c r="J1121" i="4" s="1"/>
  <c r="I1120" i="4"/>
  <c r="K1120" i="4"/>
  <c r="Y1120" i="4" s="1"/>
  <c r="C1122" i="4"/>
  <c r="F1122" i="4" s="1"/>
  <c r="D1122" i="4"/>
  <c r="E1122" i="4"/>
  <c r="N1121" i="4" l="1"/>
  <c r="M1120" i="4"/>
  <c r="L1121" i="4"/>
  <c r="Z1121" i="4" s="1"/>
  <c r="H1122" i="4"/>
  <c r="J1122" i="4" s="1"/>
  <c r="I1121" i="4"/>
  <c r="K1121" i="4"/>
  <c r="Y1121" i="4" s="1"/>
  <c r="C1123" i="4"/>
  <c r="D1123" i="4"/>
  <c r="E1123" i="4"/>
  <c r="F1123" i="4" l="1"/>
  <c r="N1122" i="4"/>
  <c r="M1121" i="4"/>
  <c r="I1122" i="4"/>
  <c r="L1122" i="4"/>
  <c r="Z1122" i="4" s="1"/>
  <c r="H1123" i="4"/>
  <c r="J1123" i="4" s="1"/>
  <c r="K1122" i="4"/>
  <c r="Y1122" i="4" s="1"/>
  <c r="C1124" i="4"/>
  <c r="F1124" i="4" s="1"/>
  <c r="D1124" i="4"/>
  <c r="E1124" i="4"/>
  <c r="N1123" i="4" l="1"/>
  <c r="M1122" i="4"/>
  <c r="L1123" i="4"/>
  <c r="Z1123" i="4" s="1"/>
  <c r="I1123" i="4"/>
  <c r="H1124" i="4"/>
  <c r="J1124" i="4" s="1"/>
  <c r="K1123" i="4"/>
  <c r="Y1123" i="4" s="1"/>
  <c r="E1125" i="4"/>
  <c r="C1125" i="4"/>
  <c r="F1125" i="4" s="1"/>
  <c r="D1125" i="4"/>
  <c r="N1124" i="4" l="1"/>
  <c r="M1123" i="4"/>
  <c r="L1124" i="4"/>
  <c r="Z1124" i="4" s="1"/>
  <c r="I1124" i="4"/>
  <c r="H1125" i="4"/>
  <c r="J1125" i="4" s="1"/>
  <c r="K1124" i="4"/>
  <c r="Y1124" i="4" s="1"/>
  <c r="C1126" i="4"/>
  <c r="E1126" i="4"/>
  <c r="D1126" i="4"/>
  <c r="F1126" i="4" l="1"/>
  <c r="N1125" i="4"/>
  <c r="M1124" i="4"/>
  <c r="I1125" i="4"/>
  <c r="L1125" i="4"/>
  <c r="Z1125" i="4" s="1"/>
  <c r="H1126" i="4"/>
  <c r="J1126" i="4" s="1"/>
  <c r="K1125" i="4"/>
  <c r="Y1125" i="4" s="1"/>
  <c r="C1127" i="4"/>
  <c r="F1127" i="4" s="1"/>
  <c r="D1127" i="4"/>
  <c r="E1127" i="4"/>
  <c r="N1126" i="4" l="1"/>
  <c r="M1125" i="4"/>
  <c r="L1126" i="4"/>
  <c r="Z1126" i="4" s="1"/>
  <c r="I1126" i="4"/>
  <c r="H1127" i="4"/>
  <c r="J1127" i="4" s="1"/>
  <c r="K1126" i="4"/>
  <c r="Y1126" i="4" s="1"/>
  <c r="D1128" i="4"/>
  <c r="E1128" i="4"/>
  <c r="C1128" i="4"/>
  <c r="F1128" i="4" l="1"/>
  <c r="M1126" i="4"/>
  <c r="I1127" i="4"/>
  <c r="N1127" i="4"/>
  <c r="L1127" i="4"/>
  <c r="Z1127" i="4" s="1"/>
  <c r="H1128" i="4"/>
  <c r="I1128" i="4" s="1"/>
  <c r="K1127" i="4"/>
  <c r="Y1127" i="4" s="1"/>
  <c r="D1129" i="4"/>
  <c r="E1129" i="4"/>
  <c r="C1129" i="4"/>
  <c r="F1129" i="4" l="1"/>
  <c r="M1127" i="4"/>
  <c r="L1128" i="4"/>
  <c r="Z1128" i="4" s="1"/>
  <c r="J1128" i="4"/>
  <c r="H1129" i="4"/>
  <c r="I1129" i="4" s="1"/>
  <c r="K1128" i="4"/>
  <c r="Y1128" i="4" s="1"/>
  <c r="M1128" i="4"/>
  <c r="C1130" i="4"/>
  <c r="F1130" i="4" s="1"/>
  <c r="D1130" i="4"/>
  <c r="E1130" i="4"/>
  <c r="N1128" i="4" l="1"/>
  <c r="L1129" i="4"/>
  <c r="Z1129" i="4" s="1"/>
  <c r="H1130" i="4"/>
  <c r="J1130" i="4" s="1"/>
  <c r="J1129" i="4"/>
  <c r="K1129" i="4"/>
  <c r="Y1129" i="4" s="1"/>
  <c r="M1129" i="4"/>
  <c r="C1131" i="4"/>
  <c r="D1131" i="4"/>
  <c r="E1131" i="4"/>
  <c r="F1131" i="4" l="1"/>
  <c r="N1129" i="4"/>
  <c r="N1130" i="4"/>
  <c r="I1130" i="4"/>
  <c r="L1130" i="4"/>
  <c r="Z1130" i="4" s="1"/>
  <c r="H1131" i="4"/>
  <c r="J1131" i="4" s="1"/>
  <c r="K1130" i="4"/>
  <c r="Y1130" i="4" s="1"/>
  <c r="C1132" i="4"/>
  <c r="F1132" i="4" s="1"/>
  <c r="D1132" i="4"/>
  <c r="E1132" i="4"/>
  <c r="N1131" i="4" l="1"/>
  <c r="M1130" i="4"/>
  <c r="I1131" i="4"/>
  <c r="L1131" i="4"/>
  <c r="Z1131" i="4" s="1"/>
  <c r="H1132" i="4"/>
  <c r="I1132" i="4" s="1"/>
  <c r="K1131" i="4"/>
  <c r="Y1131" i="4" s="1"/>
  <c r="E1133" i="4"/>
  <c r="C1133" i="4"/>
  <c r="F1133" i="4" s="1"/>
  <c r="D1133" i="4"/>
  <c r="M1131" i="4" l="1"/>
  <c r="L1132" i="4"/>
  <c r="Z1132" i="4" s="1"/>
  <c r="H1133" i="4"/>
  <c r="I1133" i="4" s="1"/>
  <c r="J1132" i="4"/>
  <c r="K1132" i="4"/>
  <c r="Y1132" i="4" s="1"/>
  <c r="M1132" i="4"/>
  <c r="C1134" i="4"/>
  <c r="F1134" i="4" s="1"/>
  <c r="E1134" i="4"/>
  <c r="D1134" i="4"/>
  <c r="N1132" i="4" l="1"/>
  <c r="L1133" i="4"/>
  <c r="Z1133" i="4" s="1"/>
  <c r="J1133" i="4"/>
  <c r="H1134" i="4"/>
  <c r="J1134" i="4" s="1"/>
  <c r="K1133" i="4"/>
  <c r="Y1133" i="4" s="1"/>
  <c r="M1133" i="4"/>
  <c r="C1135" i="4"/>
  <c r="D1135" i="4"/>
  <c r="E1135" i="4"/>
  <c r="F1135" i="4" l="1"/>
  <c r="N1133" i="4"/>
  <c r="N1134" i="4"/>
  <c r="I1134" i="4"/>
  <c r="L1134" i="4"/>
  <c r="Z1134" i="4" s="1"/>
  <c r="H1135" i="4"/>
  <c r="J1135" i="4" s="1"/>
  <c r="K1134" i="4"/>
  <c r="Y1134" i="4" s="1"/>
  <c r="D1136" i="4"/>
  <c r="E1136" i="4"/>
  <c r="C1136" i="4"/>
  <c r="F1136" i="4" l="1"/>
  <c r="N1135" i="4"/>
  <c r="M1134" i="4"/>
  <c r="I1135" i="4"/>
  <c r="L1135" i="4"/>
  <c r="Z1135" i="4" s="1"/>
  <c r="H1136" i="4"/>
  <c r="J1136" i="4" s="1"/>
  <c r="K1135" i="4"/>
  <c r="Y1135" i="4" s="1"/>
  <c r="D1137" i="4"/>
  <c r="E1137" i="4"/>
  <c r="C1137" i="4"/>
  <c r="F1137" i="4" l="1"/>
  <c r="M1135" i="4"/>
  <c r="I1136" i="4"/>
  <c r="L1136" i="4"/>
  <c r="Z1136" i="4" s="1"/>
  <c r="N1136" i="4"/>
  <c r="H1137" i="4"/>
  <c r="I1137" i="4" s="1"/>
  <c r="K1136" i="4"/>
  <c r="Y1136" i="4" s="1"/>
  <c r="C1138" i="4"/>
  <c r="F1138" i="4" s="1"/>
  <c r="E1138" i="4"/>
  <c r="D1138" i="4"/>
  <c r="M1136" i="4" l="1"/>
  <c r="L1137" i="4"/>
  <c r="Z1137" i="4" s="1"/>
  <c r="H1138" i="4"/>
  <c r="I1138" i="4" s="1"/>
  <c r="J1137" i="4"/>
  <c r="K1137" i="4"/>
  <c r="Y1137" i="4" s="1"/>
  <c r="M1137" i="4"/>
  <c r="C1139" i="4"/>
  <c r="D1139" i="4"/>
  <c r="E1139" i="4"/>
  <c r="F1139" i="4" l="1"/>
  <c r="N1137" i="4"/>
  <c r="L1138" i="4"/>
  <c r="Z1138" i="4" s="1"/>
  <c r="J1138" i="4"/>
  <c r="H1139" i="4"/>
  <c r="I1139" i="4" s="1"/>
  <c r="K1138" i="4"/>
  <c r="Y1138" i="4" s="1"/>
  <c r="M1138" i="4"/>
  <c r="C1140" i="4"/>
  <c r="D1140" i="4"/>
  <c r="E1140" i="4"/>
  <c r="F1140" i="4" l="1"/>
  <c r="N1138" i="4"/>
  <c r="L1139" i="4"/>
  <c r="Z1139" i="4" s="1"/>
  <c r="J1139" i="4"/>
  <c r="H1140" i="4"/>
  <c r="I1140" i="4" s="1"/>
  <c r="K1139" i="4"/>
  <c r="Y1139" i="4" s="1"/>
  <c r="M1139" i="4"/>
  <c r="E1141" i="4"/>
  <c r="C1141" i="4"/>
  <c r="D1141" i="4"/>
  <c r="F1141" i="4" l="1"/>
  <c r="N1139" i="4"/>
  <c r="H1141" i="4"/>
  <c r="J1141" i="4" s="1"/>
  <c r="J1140" i="4"/>
  <c r="L1140" i="4"/>
  <c r="Z1140" i="4" s="1"/>
  <c r="K1140" i="4"/>
  <c r="Y1140" i="4" s="1"/>
  <c r="M1140" i="4"/>
  <c r="C1142" i="4"/>
  <c r="F1142" i="4" s="1"/>
  <c r="E1142" i="4"/>
  <c r="D1142" i="4"/>
  <c r="N1140" i="4" l="1"/>
  <c r="L1141" i="4"/>
  <c r="Z1141" i="4" s="1"/>
  <c r="H1142" i="4"/>
  <c r="J1142" i="4" s="1"/>
  <c r="I1141" i="4"/>
  <c r="N1141" i="4"/>
  <c r="K1141" i="4"/>
  <c r="Y1141" i="4" s="1"/>
  <c r="C1143" i="4"/>
  <c r="D1143" i="4"/>
  <c r="E1143" i="4"/>
  <c r="F1143" i="4" l="1"/>
  <c r="N1142" i="4"/>
  <c r="M1141" i="4"/>
  <c r="L1142" i="4"/>
  <c r="Z1142" i="4" s="1"/>
  <c r="H1143" i="4"/>
  <c r="J1143" i="4" s="1"/>
  <c r="I1142" i="4"/>
  <c r="K1142" i="4"/>
  <c r="Y1142" i="4" s="1"/>
  <c r="D1144" i="4"/>
  <c r="E1144" i="4"/>
  <c r="C1144" i="4"/>
  <c r="F1144" i="4" l="1"/>
  <c r="N1143" i="4"/>
  <c r="M1142" i="4"/>
  <c r="I1143" i="4"/>
  <c r="L1143" i="4"/>
  <c r="Z1143" i="4" s="1"/>
  <c r="H1144" i="4"/>
  <c r="J1144" i="4" s="1"/>
  <c r="K1143" i="4"/>
  <c r="Y1143" i="4" s="1"/>
  <c r="D1145" i="4"/>
  <c r="E1145" i="4"/>
  <c r="C1145" i="4"/>
  <c r="F1145" i="4" l="1"/>
  <c r="N1144" i="4"/>
  <c r="M1143" i="4"/>
  <c r="I1144" i="4"/>
  <c r="L1144" i="4"/>
  <c r="Z1144" i="4" s="1"/>
  <c r="H1145" i="4"/>
  <c r="J1145" i="4" s="1"/>
  <c r="K1144" i="4"/>
  <c r="Y1144" i="4" s="1"/>
  <c r="C1146" i="4"/>
  <c r="F1146" i="4" s="1"/>
  <c r="D1146" i="4"/>
  <c r="E1146" i="4"/>
  <c r="N1145" i="4" l="1"/>
  <c r="M1144" i="4"/>
  <c r="L1145" i="4"/>
  <c r="Z1145" i="4" s="1"/>
  <c r="I1145" i="4"/>
  <c r="H1146" i="4"/>
  <c r="J1146" i="4" s="1"/>
  <c r="K1145" i="4"/>
  <c r="Y1145" i="4" s="1"/>
  <c r="C1147" i="4"/>
  <c r="D1147" i="4"/>
  <c r="E1147" i="4"/>
  <c r="F1147" i="4" l="1"/>
  <c r="N1146" i="4"/>
  <c r="M1145" i="4"/>
  <c r="L1146" i="4"/>
  <c r="Z1146" i="4" s="1"/>
  <c r="I1146" i="4"/>
  <c r="H1147" i="4"/>
  <c r="J1147" i="4" s="1"/>
  <c r="K1146" i="4"/>
  <c r="Y1146" i="4" s="1"/>
  <c r="C1148" i="4"/>
  <c r="F1148" i="4" s="1"/>
  <c r="D1148" i="4"/>
  <c r="E1148" i="4"/>
  <c r="N1147" i="4" l="1"/>
  <c r="M1146" i="4"/>
  <c r="I1147" i="4"/>
  <c r="L1147" i="4"/>
  <c r="Z1147" i="4" s="1"/>
  <c r="H1148" i="4"/>
  <c r="J1148" i="4" s="1"/>
  <c r="K1147" i="4"/>
  <c r="Y1147" i="4" s="1"/>
  <c r="E1149" i="4"/>
  <c r="C1149" i="4"/>
  <c r="F1149" i="4" s="1"/>
  <c r="D1149" i="4"/>
  <c r="N1148" i="4" l="1"/>
  <c r="M1147" i="4"/>
  <c r="I1148" i="4"/>
  <c r="L1148" i="4"/>
  <c r="Z1148" i="4" s="1"/>
  <c r="H1149" i="4"/>
  <c r="J1149" i="4" s="1"/>
  <c r="K1148" i="4"/>
  <c r="Y1148" i="4" s="1"/>
  <c r="C1150" i="4"/>
  <c r="E1150" i="4"/>
  <c r="D1150" i="4"/>
  <c r="F1150" i="4" l="1"/>
  <c r="M1148" i="4"/>
  <c r="I1149" i="4"/>
  <c r="H1150" i="4"/>
  <c r="J1150" i="4" s="1"/>
  <c r="N1149" i="4"/>
  <c r="L1149" i="4"/>
  <c r="Z1149" i="4" s="1"/>
  <c r="K1149" i="4"/>
  <c r="Y1149" i="4" s="1"/>
  <c r="C1151" i="4"/>
  <c r="F1151" i="4" s="1"/>
  <c r="D1151" i="4"/>
  <c r="E1151" i="4"/>
  <c r="N1150" i="4" l="1"/>
  <c r="M1149" i="4"/>
  <c r="L1150" i="4"/>
  <c r="Z1150" i="4" s="1"/>
  <c r="H1151" i="4"/>
  <c r="J1151" i="4" s="1"/>
  <c r="I1150" i="4"/>
  <c r="K1150" i="4"/>
  <c r="Y1150" i="4" s="1"/>
  <c r="D1152" i="4"/>
  <c r="E1152" i="4"/>
  <c r="C1152" i="4"/>
  <c r="F1152" i="4" l="1"/>
  <c r="N1151" i="4"/>
  <c r="M1150" i="4"/>
  <c r="I1151" i="4"/>
  <c r="L1151" i="4"/>
  <c r="Z1151" i="4" s="1"/>
  <c r="H1152" i="4"/>
  <c r="I1152" i="4" s="1"/>
  <c r="K1151" i="4"/>
  <c r="Y1151" i="4" s="1"/>
  <c r="D1153" i="4"/>
  <c r="E1153" i="4"/>
  <c r="C1153" i="4"/>
  <c r="F1153" i="4" l="1"/>
  <c r="M1151" i="4"/>
  <c r="L1152" i="4"/>
  <c r="Z1152" i="4" s="1"/>
  <c r="H1153" i="4"/>
  <c r="J1153" i="4" s="1"/>
  <c r="J1152" i="4"/>
  <c r="K1152" i="4"/>
  <c r="Y1152" i="4" s="1"/>
  <c r="M1152" i="4"/>
  <c r="C1154" i="4"/>
  <c r="F1154" i="4" s="1"/>
  <c r="D1154" i="4"/>
  <c r="E1154" i="4"/>
  <c r="N1153" i="4" l="1"/>
  <c r="N1152" i="4"/>
  <c r="L1153" i="4"/>
  <c r="Z1153" i="4" s="1"/>
  <c r="H1154" i="4"/>
  <c r="J1154" i="4" s="1"/>
  <c r="I1153" i="4"/>
  <c r="K1153" i="4"/>
  <c r="Y1153" i="4" s="1"/>
  <c r="C1155" i="4"/>
  <c r="D1155" i="4"/>
  <c r="E1155" i="4"/>
  <c r="F1155" i="4" l="1"/>
  <c r="N1154" i="4"/>
  <c r="M1153" i="4"/>
  <c r="I1154" i="4"/>
  <c r="L1154" i="4"/>
  <c r="Z1154" i="4" s="1"/>
  <c r="H1155" i="4"/>
  <c r="J1155" i="4" s="1"/>
  <c r="K1154" i="4"/>
  <c r="Y1154" i="4" s="1"/>
  <c r="C1156" i="4"/>
  <c r="F1156" i="4" s="1"/>
  <c r="D1156" i="4"/>
  <c r="E1156" i="4"/>
  <c r="N1155" i="4" l="1"/>
  <c r="M1154" i="4"/>
  <c r="I1155" i="4"/>
  <c r="L1155" i="4"/>
  <c r="Z1155" i="4" s="1"/>
  <c r="H1156" i="4"/>
  <c r="J1156" i="4" s="1"/>
  <c r="K1155" i="4"/>
  <c r="Y1155" i="4" s="1"/>
  <c r="E1157" i="4"/>
  <c r="C1157" i="4"/>
  <c r="F1157" i="4" s="1"/>
  <c r="D1157" i="4"/>
  <c r="N1156" i="4" l="1"/>
  <c r="M1155" i="4"/>
  <c r="I1156" i="4"/>
  <c r="L1156" i="4"/>
  <c r="Z1156" i="4" s="1"/>
  <c r="H1157" i="4"/>
  <c r="J1157" i="4" s="1"/>
  <c r="K1156" i="4"/>
  <c r="Y1156" i="4" s="1"/>
  <c r="C1158" i="4"/>
  <c r="E1158" i="4"/>
  <c r="D1158" i="4"/>
  <c r="F1158" i="4" l="1"/>
  <c r="M1156" i="4"/>
  <c r="I1157" i="4"/>
  <c r="N1157" i="4"/>
  <c r="L1157" i="4"/>
  <c r="Z1157" i="4" s="1"/>
  <c r="H1158" i="4"/>
  <c r="I1158" i="4" s="1"/>
  <c r="K1157" i="4"/>
  <c r="Y1157" i="4" s="1"/>
  <c r="C1159" i="4"/>
  <c r="F1159" i="4" s="1"/>
  <c r="D1159" i="4"/>
  <c r="E1159" i="4"/>
  <c r="M1157" i="4" l="1"/>
  <c r="J1158" i="4"/>
  <c r="L1158" i="4"/>
  <c r="Z1158" i="4" s="1"/>
  <c r="H1159" i="4"/>
  <c r="K1158" i="4"/>
  <c r="Y1158" i="4" s="1"/>
  <c r="M1158" i="4"/>
  <c r="D1160" i="4"/>
  <c r="E1160" i="4"/>
  <c r="C1160" i="4"/>
  <c r="F1160" i="4" l="1"/>
  <c r="N1158" i="4"/>
  <c r="H1160" i="4"/>
  <c r="L1160" i="4" s="1"/>
  <c r="Z1160" i="4" s="1"/>
  <c r="L1159" i="4"/>
  <c r="Z1159" i="4" s="1"/>
  <c r="J1159" i="4"/>
  <c r="I1159" i="4"/>
  <c r="K1159" i="4"/>
  <c r="Y1159" i="4" s="1"/>
  <c r="D1161" i="4"/>
  <c r="E1161" i="4"/>
  <c r="C1161" i="4"/>
  <c r="F1161" i="4" l="1"/>
  <c r="N1159" i="4"/>
  <c r="M1159" i="4"/>
  <c r="H1161" i="4"/>
  <c r="L1161" i="4" s="1"/>
  <c r="Z1161" i="4" s="1"/>
  <c r="J1160" i="4"/>
  <c r="I1160" i="4"/>
  <c r="K1160" i="4"/>
  <c r="Y1160" i="4" s="1"/>
  <c r="C1162" i="4"/>
  <c r="F1162" i="4" s="1"/>
  <c r="D1162" i="4"/>
  <c r="E1162" i="4"/>
  <c r="N1160" i="4" l="1"/>
  <c r="M1160" i="4"/>
  <c r="H1162" i="4"/>
  <c r="L1162" i="4" s="1"/>
  <c r="Z1162" i="4" s="1"/>
  <c r="I1161" i="4"/>
  <c r="J1161" i="4"/>
  <c r="K1161" i="4"/>
  <c r="Y1161" i="4" s="1"/>
  <c r="C1163" i="4"/>
  <c r="D1163" i="4"/>
  <c r="E1163" i="4"/>
  <c r="F1163" i="4" l="1"/>
  <c r="N1161" i="4"/>
  <c r="M1161" i="4"/>
  <c r="H1163" i="4"/>
  <c r="J1163" i="4" s="1"/>
  <c r="I1162" i="4"/>
  <c r="J1162" i="4"/>
  <c r="K1162" i="4"/>
  <c r="Y1162" i="4" s="1"/>
  <c r="C1164" i="4"/>
  <c r="D1164" i="4"/>
  <c r="E1164" i="4"/>
  <c r="F1164" i="4" l="1"/>
  <c r="N1163" i="4"/>
  <c r="N1162" i="4"/>
  <c r="M1162" i="4"/>
  <c r="L1163" i="4"/>
  <c r="Z1163" i="4" s="1"/>
  <c r="I1163" i="4"/>
  <c r="H1164" i="4"/>
  <c r="J1164" i="4" s="1"/>
  <c r="K1163" i="4"/>
  <c r="Y1163" i="4" s="1"/>
  <c r="E1165" i="4"/>
  <c r="C1165" i="4"/>
  <c r="D1165" i="4"/>
  <c r="F1165" i="4" l="1"/>
  <c r="N1164" i="4"/>
  <c r="M1163" i="4"/>
  <c r="I1164" i="4"/>
  <c r="L1164" i="4"/>
  <c r="Z1164" i="4" s="1"/>
  <c r="H1165" i="4"/>
  <c r="J1165" i="4" s="1"/>
  <c r="K1164" i="4"/>
  <c r="Y1164" i="4" s="1"/>
  <c r="C1166" i="4"/>
  <c r="F1166" i="4" s="1"/>
  <c r="E1166" i="4"/>
  <c r="D1166" i="4"/>
  <c r="N1165" i="4" l="1"/>
  <c r="M1164" i="4"/>
  <c r="I1165" i="4"/>
  <c r="L1165" i="4"/>
  <c r="Z1165" i="4" s="1"/>
  <c r="H1166" i="4"/>
  <c r="J1166" i="4" s="1"/>
  <c r="K1165" i="4"/>
  <c r="Y1165" i="4" s="1"/>
  <c r="C1167" i="4"/>
  <c r="D1167" i="4"/>
  <c r="E1167" i="4"/>
  <c r="F1167" i="4" l="1"/>
  <c r="N1166" i="4"/>
  <c r="M1165" i="4"/>
  <c r="L1166" i="4"/>
  <c r="Z1166" i="4" s="1"/>
  <c r="I1166" i="4"/>
  <c r="H1167" i="4"/>
  <c r="J1167" i="4" s="1"/>
  <c r="K1166" i="4"/>
  <c r="Y1166" i="4" s="1"/>
  <c r="D1168" i="4"/>
  <c r="E1168" i="4"/>
  <c r="C1168" i="4"/>
  <c r="F1168" i="4" l="1"/>
  <c r="N1167" i="4"/>
  <c r="M1166" i="4"/>
  <c r="L1167" i="4"/>
  <c r="Z1167" i="4" s="1"/>
  <c r="I1167" i="4"/>
  <c r="H1168" i="4"/>
  <c r="J1168" i="4" s="1"/>
  <c r="K1167" i="4"/>
  <c r="Y1167" i="4" s="1"/>
  <c r="D1169" i="4"/>
  <c r="E1169" i="4"/>
  <c r="C1169" i="4"/>
  <c r="F1169" i="4" l="1"/>
  <c r="N1168" i="4"/>
  <c r="M1167" i="4"/>
  <c r="L1168" i="4"/>
  <c r="Z1168" i="4" s="1"/>
  <c r="I1168" i="4"/>
  <c r="H1169" i="4"/>
  <c r="J1169" i="4" s="1"/>
  <c r="K1168" i="4"/>
  <c r="Y1168" i="4" s="1"/>
  <c r="C1170" i="4"/>
  <c r="F1170" i="4" s="1"/>
  <c r="D1170" i="4"/>
  <c r="E1170" i="4"/>
  <c r="N1169" i="4" l="1"/>
  <c r="M1168" i="4"/>
  <c r="I1169" i="4"/>
  <c r="L1169" i="4"/>
  <c r="Z1169" i="4" s="1"/>
  <c r="H1170" i="4"/>
  <c r="J1170" i="4" s="1"/>
  <c r="K1169" i="4"/>
  <c r="Y1169" i="4" s="1"/>
  <c r="C1171" i="4"/>
  <c r="D1171" i="4"/>
  <c r="E1171" i="4"/>
  <c r="F1171" i="4" l="1"/>
  <c r="N1170" i="4"/>
  <c r="M1169" i="4"/>
  <c r="I1170" i="4"/>
  <c r="L1170" i="4"/>
  <c r="Z1170" i="4" s="1"/>
  <c r="H1171" i="4"/>
  <c r="J1171" i="4" s="1"/>
  <c r="K1170" i="4"/>
  <c r="Y1170" i="4" s="1"/>
  <c r="C1172" i="4"/>
  <c r="F1172" i="4" s="1"/>
  <c r="D1172" i="4"/>
  <c r="E1172" i="4"/>
  <c r="N1171" i="4" l="1"/>
  <c r="M1170" i="4"/>
  <c r="I1171" i="4"/>
  <c r="L1171" i="4"/>
  <c r="Z1171" i="4" s="1"/>
  <c r="H1172" i="4"/>
  <c r="J1172" i="4" s="1"/>
  <c r="K1171" i="4"/>
  <c r="Y1171" i="4" s="1"/>
  <c r="E1173" i="4"/>
  <c r="C1173" i="4"/>
  <c r="F1173" i="4" s="1"/>
  <c r="D1173" i="4"/>
  <c r="N1172" i="4" l="1"/>
  <c r="M1171" i="4"/>
  <c r="L1172" i="4"/>
  <c r="Z1172" i="4" s="1"/>
  <c r="I1172" i="4"/>
  <c r="H1173" i="4"/>
  <c r="J1173" i="4" s="1"/>
  <c r="K1172" i="4"/>
  <c r="Y1172" i="4" s="1"/>
  <c r="C1174" i="4"/>
  <c r="E1174" i="4"/>
  <c r="D1174" i="4"/>
  <c r="F1174" i="4" l="1"/>
  <c r="N1173" i="4"/>
  <c r="M1172" i="4"/>
  <c r="I1173" i="4"/>
  <c r="L1173" i="4"/>
  <c r="Z1173" i="4" s="1"/>
  <c r="H1174" i="4"/>
  <c r="J1174" i="4" s="1"/>
  <c r="K1173" i="4"/>
  <c r="Y1173" i="4" s="1"/>
  <c r="C1175" i="4"/>
  <c r="F1175" i="4" s="1"/>
  <c r="D1175" i="4"/>
  <c r="E1175" i="4"/>
  <c r="N1174" i="4" l="1"/>
  <c r="M1173" i="4"/>
  <c r="I1174" i="4"/>
  <c r="L1174" i="4"/>
  <c r="Z1174" i="4" s="1"/>
  <c r="H1175" i="4"/>
  <c r="J1175" i="4" s="1"/>
  <c r="K1174" i="4"/>
  <c r="Y1174" i="4" s="1"/>
  <c r="D1176" i="4"/>
  <c r="E1176" i="4"/>
  <c r="C1176" i="4"/>
  <c r="F1176" i="4" l="1"/>
  <c r="M1174" i="4"/>
  <c r="I1175" i="4"/>
  <c r="N1175" i="4"/>
  <c r="L1175" i="4"/>
  <c r="Z1175" i="4" s="1"/>
  <c r="H1176" i="4"/>
  <c r="I1176" i="4" s="1"/>
  <c r="K1175" i="4"/>
  <c r="Y1175" i="4" s="1"/>
  <c r="D1177" i="4"/>
  <c r="E1177" i="4"/>
  <c r="C1177" i="4"/>
  <c r="F1177" i="4" l="1"/>
  <c r="M1175" i="4"/>
  <c r="L1176" i="4"/>
  <c r="Z1176" i="4" s="1"/>
  <c r="H1177" i="4"/>
  <c r="L1177" i="4" s="1"/>
  <c r="Z1177" i="4" s="1"/>
  <c r="J1176" i="4"/>
  <c r="K1176" i="4"/>
  <c r="Y1176" i="4" s="1"/>
  <c r="M1176" i="4"/>
  <c r="C1178" i="4"/>
  <c r="F1178" i="4" s="1"/>
  <c r="D1178" i="4"/>
  <c r="E1178" i="4"/>
  <c r="N1176" i="4" l="1"/>
  <c r="J1177" i="4"/>
  <c r="H1178" i="4"/>
  <c r="L1178" i="4" s="1"/>
  <c r="Z1178" i="4" s="1"/>
  <c r="I1177" i="4"/>
  <c r="K1177" i="4"/>
  <c r="Y1177" i="4" s="1"/>
  <c r="C1179" i="4"/>
  <c r="D1179" i="4"/>
  <c r="E1179" i="4"/>
  <c r="F1179" i="4" l="1"/>
  <c r="N1177" i="4"/>
  <c r="M1177" i="4"/>
  <c r="H1179" i="4"/>
  <c r="J1179" i="4" s="1"/>
  <c r="J1178" i="4"/>
  <c r="I1178" i="4"/>
  <c r="K1178" i="4"/>
  <c r="Y1178" i="4" s="1"/>
  <c r="C1180" i="4"/>
  <c r="D1180" i="4"/>
  <c r="E1180" i="4"/>
  <c r="F1180" i="4" l="1"/>
  <c r="N1178" i="4"/>
  <c r="N1179" i="4"/>
  <c r="M1178" i="4"/>
  <c r="L1179" i="4"/>
  <c r="Z1179" i="4" s="1"/>
  <c r="H1180" i="4"/>
  <c r="I1180" i="4" s="1"/>
  <c r="I1179" i="4"/>
  <c r="K1179" i="4"/>
  <c r="Y1179" i="4" s="1"/>
  <c r="E1181" i="4"/>
  <c r="D1181" i="4"/>
  <c r="C1181" i="4"/>
  <c r="F1181" i="4" l="1"/>
  <c r="M1179" i="4"/>
  <c r="H1181" i="4"/>
  <c r="J1181" i="4" s="1"/>
  <c r="J1180" i="4"/>
  <c r="L1180" i="4"/>
  <c r="Z1180" i="4" s="1"/>
  <c r="K1180" i="4"/>
  <c r="Y1180" i="4" s="1"/>
  <c r="M1180" i="4"/>
  <c r="C1182" i="4"/>
  <c r="F1182" i="4" s="1"/>
  <c r="E1182" i="4"/>
  <c r="D1182" i="4"/>
  <c r="N1181" i="4" l="1"/>
  <c r="N1180" i="4"/>
  <c r="L1181" i="4"/>
  <c r="Z1181" i="4" s="1"/>
  <c r="H1182" i="4"/>
  <c r="J1182" i="4" s="1"/>
  <c r="I1181" i="4"/>
  <c r="K1181" i="4"/>
  <c r="Y1181" i="4" s="1"/>
  <c r="C1183" i="4"/>
  <c r="D1183" i="4"/>
  <c r="E1183" i="4"/>
  <c r="F1183" i="4" l="1"/>
  <c r="N1182" i="4"/>
  <c r="M1181" i="4"/>
  <c r="L1182" i="4"/>
  <c r="Z1182" i="4" s="1"/>
  <c r="I1182" i="4"/>
  <c r="H1183" i="4"/>
  <c r="J1183" i="4" s="1"/>
  <c r="K1182" i="4"/>
  <c r="Y1182" i="4" s="1"/>
  <c r="D1184" i="4"/>
  <c r="E1184" i="4"/>
  <c r="C1184" i="4"/>
  <c r="F1184" i="4" l="1"/>
  <c r="N1183" i="4"/>
  <c r="M1182" i="4"/>
  <c r="I1183" i="4"/>
  <c r="L1183" i="4"/>
  <c r="Z1183" i="4" s="1"/>
  <c r="H1184" i="4"/>
  <c r="J1184" i="4" s="1"/>
  <c r="K1183" i="4"/>
  <c r="Y1183" i="4" s="1"/>
  <c r="D1185" i="4"/>
  <c r="E1185" i="4"/>
  <c r="C1185" i="4"/>
  <c r="F1185" i="4" l="1"/>
  <c r="N1184" i="4"/>
  <c r="M1183" i="4"/>
  <c r="I1184" i="4"/>
  <c r="H1185" i="4"/>
  <c r="J1185" i="4" s="1"/>
  <c r="L1184" i="4"/>
  <c r="Z1184" i="4" s="1"/>
  <c r="K1184" i="4"/>
  <c r="Y1184" i="4" s="1"/>
  <c r="C1186" i="4"/>
  <c r="D1186" i="4"/>
  <c r="E1186" i="4"/>
  <c r="F1186" i="4" l="1"/>
  <c r="N1185" i="4"/>
  <c r="M1184" i="4"/>
  <c r="L1185" i="4"/>
  <c r="Z1185" i="4" s="1"/>
  <c r="H1186" i="4"/>
  <c r="J1186" i="4" s="1"/>
  <c r="I1185" i="4"/>
  <c r="K1185" i="4"/>
  <c r="Y1185" i="4" s="1"/>
  <c r="C1187" i="4"/>
  <c r="D1187" i="4"/>
  <c r="E1187" i="4"/>
  <c r="F1187" i="4" l="1"/>
  <c r="N1186" i="4"/>
  <c r="M1185" i="4"/>
  <c r="L1186" i="4"/>
  <c r="Z1186" i="4" s="1"/>
  <c r="I1186" i="4"/>
  <c r="H1187" i="4"/>
  <c r="J1187" i="4" s="1"/>
  <c r="K1186" i="4"/>
  <c r="Y1186" i="4" s="1"/>
  <c r="C1188" i="4"/>
  <c r="F1188" i="4" s="1"/>
  <c r="D1188" i="4"/>
  <c r="E1188" i="4"/>
  <c r="N1187" i="4" l="1"/>
  <c r="M1186" i="4"/>
  <c r="L1187" i="4"/>
  <c r="Z1187" i="4" s="1"/>
  <c r="I1187" i="4"/>
  <c r="H1188" i="4"/>
  <c r="J1188" i="4" s="1"/>
  <c r="K1187" i="4"/>
  <c r="Y1187" i="4" s="1"/>
  <c r="E1189" i="4"/>
  <c r="C1189" i="4"/>
  <c r="D1189" i="4"/>
  <c r="F1189" i="4" l="1"/>
  <c r="N1188" i="4"/>
  <c r="M1187" i="4"/>
  <c r="L1188" i="4"/>
  <c r="Z1188" i="4" s="1"/>
  <c r="I1188" i="4"/>
  <c r="H1189" i="4"/>
  <c r="J1189" i="4" s="1"/>
  <c r="K1188" i="4"/>
  <c r="Y1188" i="4" s="1"/>
  <c r="C1190" i="4"/>
  <c r="E1190" i="4"/>
  <c r="D1190" i="4"/>
  <c r="F1190" i="4" l="1"/>
  <c r="M1188" i="4"/>
  <c r="H1190" i="4"/>
  <c r="J1190" i="4" s="1"/>
  <c r="I1189" i="4"/>
  <c r="N1189" i="4"/>
  <c r="L1189" i="4"/>
  <c r="Z1189" i="4" s="1"/>
  <c r="K1189" i="4"/>
  <c r="Y1189" i="4" s="1"/>
  <c r="C1191" i="4"/>
  <c r="D1191" i="4"/>
  <c r="E1191" i="4"/>
  <c r="F1191" i="4" l="1"/>
  <c r="N1190" i="4"/>
  <c r="M1189" i="4"/>
  <c r="L1190" i="4"/>
  <c r="Z1190" i="4" s="1"/>
  <c r="H1191" i="4"/>
  <c r="J1191" i="4" s="1"/>
  <c r="I1190" i="4"/>
  <c r="K1190" i="4"/>
  <c r="Y1190" i="4" s="1"/>
  <c r="D1192" i="4"/>
  <c r="E1192" i="4"/>
  <c r="C1192" i="4"/>
  <c r="F1192" i="4" l="1"/>
  <c r="N1191" i="4"/>
  <c r="M1190" i="4"/>
  <c r="I1191" i="4"/>
  <c r="L1191" i="4"/>
  <c r="Z1191" i="4" s="1"/>
  <c r="H1192" i="4"/>
  <c r="J1192" i="4" s="1"/>
  <c r="K1191" i="4"/>
  <c r="Y1191" i="4" s="1"/>
  <c r="D1193" i="4"/>
  <c r="E1193" i="4"/>
  <c r="C1193" i="4"/>
  <c r="F1193" i="4" l="1"/>
  <c r="N1192" i="4"/>
  <c r="M1191" i="4"/>
  <c r="I1192" i="4"/>
  <c r="L1192" i="4"/>
  <c r="Z1192" i="4" s="1"/>
  <c r="H1193" i="4"/>
  <c r="J1193" i="4" s="1"/>
  <c r="K1192" i="4"/>
  <c r="Y1192" i="4" s="1"/>
  <c r="C1194" i="4"/>
  <c r="F1194" i="4" s="1"/>
  <c r="D1194" i="4"/>
  <c r="E1194" i="4"/>
  <c r="N1193" i="4" l="1"/>
  <c r="M1192" i="4"/>
  <c r="I1193" i="4"/>
  <c r="L1193" i="4"/>
  <c r="Z1193" i="4" s="1"/>
  <c r="H1194" i="4"/>
  <c r="J1194" i="4" s="1"/>
  <c r="K1193" i="4"/>
  <c r="Y1193" i="4" s="1"/>
  <c r="C1195" i="4"/>
  <c r="D1195" i="4"/>
  <c r="E1195" i="4"/>
  <c r="F1195" i="4" l="1"/>
  <c r="N1194" i="4"/>
  <c r="M1193" i="4"/>
  <c r="I1194" i="4"/>
  <c r="L1194" i="4"/>
  <c r="Z1194" i="4" s="1"/>
  <c r="H1195" i="4"/>
  <c r="I1195" i="4" s="1"/>
  <c r="K1194" i="4"/>
  <c r="Y1194" i="4" s="1"/>
  <c r="C1196" i="4"/>
  <c r="F1196" i="4" s="1"/>
  <c r="D1196" i="4"/>
  <c r="E1196" i="4"/>
  <c r="M1194" i="4" l="1"/>
  <c r="L1195" i="4"/>
  <c r="Z1195" i="4" s="1"/>
  <c r="H1196" i="4"/>
  <c r="J1196" i="4" s="1"/>
  <c r="J1195" i="4"/>
  <c r="K1195" i="4"/>
  <c r="Y1195" i="4" s="1"/>
  <c r="M1195" i="4"/>
  <c r="E1197" i="4"/>
  <c r="C1197" i="4"/>
  <c r="F1197" i="4" s="1"/>
  <c r="D1197" i="4"/>
  <c r="N1196" i="4" l="1"/>
  <c r="N1195" i="4"/>
  <c r="L1196" i="4"/>
  <c r="Z1196" i="4" s="1"/>
  <c r="H1197" i="4"/>
  <c r="J1197" i="4" s="1"/>
  <c r="I1196" i="4"/>
  <c r="K1196" i="4"/>
  <c r="Y1196" i="4" s="1"/>
  <c r="C1198" i="4"/>
  <c r="E1198" i="4"/>
  <c r="D1198" i="4"/>
  <c r="F1198" i="4" l="1"/>
  <c r="N1197" i="4"/>
  <c r="M1196" i="4"/>
  <c r="L1197" i="4"/>
  <c r="Z1197" i="4" s="1"/>
  <c r="I1197" i="4"/>
  <c r="H1198" i="4"/>
  <c r="J1198" i="4" s="1"/>
  <c r="K1197" i="4"/>
  <c r="Y1197" i="4" s="1"/>
  <c r="C1199" i="4"/>
  <c r="F1199" i="4" s="1"/>
  <c r="D1199" i="4"/>
  <c r="E1199" i="4"/>
  <c r="N1198" i="4" l="1"/>
  <c r="M1197" i="4"/>
  <c r="I1198" i="4"/>
  <c r="L1198" i="4"/>
  <c r="Z1198" i="4" s="1"/>
  <c r="H1199" i="4"/>
  <c r="J1199" i="4" s="1"/>
  <c r="K1198" i="4"/>
  <c r="Y1198" i="4" s="1"/>
  <c r="D1200" i="4"/>
  <c r="E1200" i="4"/>
  <c r="C1200" i="4"/>
  <c r="F1200" i="4" l="1"/>
  <c r="N1199" i="4"/>
  <c r="M1198" i="4"/>
  <c r="I1199" i="4"/>
  <c r="H1200" i="4"/>
  <c r="J1200" i="4" s="1"/>
  <c r="L1199" i="4"/>
  <c r="Z1199" i="4" s="1"/>
  <c r="K1199" i="4"/>
  <c r="Y1199" i="4" s="1"/>
  <c r="D1201" i="4"/>
  <c r="E1201" i="4"/>
  <c r="C1201" i="4"/>
  <c r="F1201" i="4" l="1"/>
  <c r="N1200" i="4"/>
  <c r="M1199" i="4"/>
  <c r="L1200" i="4"/>
  <c r="Z1200" i="4" s="1"/>
  <c r="H1201" i="4"/>
  <c r="J1201" i="4" s="1"/>
  <c r="I1200" i="4"/>
  <c r="K1200" i="4"/>
  <c r="Y1200" i="4" s="1"/>
  <c r="C1202" i="4"/>
  <c r="F1202" i="4" s="1"/>
  <c r="E1202" i="4"/>
  <c r="D1202" i="4"/>
  <c r="N1201" i="4" l="1"/>
  <c r="M1200" i="4"/>
  <c r="L1201" i="4"/>
  <c r="Z1201" i="4" s="1"/>
  <c r="H1202" i="4"/>
  <c r="J1202" i="4" s="1"/>
  <c r="I1201" i="4"/>
  <c r="K1201" i="4"/>
  <c r="Y1201" i="4" s="1"/>
  <c r="C1203" i="4"/>
  <c r="D1203" i="4"/>
  <c r="E1203" i="4"/>
  <c r="F1203" i="4" l="1"/>
  <c r="N1202" i="4"/>
  <c r="M1201" i="4"/>
  <c r="I1202" i="4"/>
  <c r="L1202" i="4"/>
  <c r="Z1202" i="4" s="1"/>
  <c r="H1203" i="4"/>
  <c r="J1203" i="4" s="1"/>
  <c r="K1202" i="4"/>
  <c r="Y1202" i="4" s="1"/>
  <c r="C1204" i="4"/>
  <c r="F1204" i="4" s="1"/>
  <c r="D1204" i="4"/>
  <c r="E1204" i="4"/>
  <c r="N1203" i="4" l="1"/>
  <c r="M1202" i="4"/>
  <c r="I1203" i="4"/>
  <c r="L1203" i="4"/>
  <c r="Z1203" i="4" s="1"/>
  <c r="H1204" i="4"/>
  <c r="J1204" i="4" s="1"/>
  <c r="K1203" i="4"/>
  <c r="Y1203" i="4" s="1"/>
  <c r="E1205" i="4"/>
  <c r="C1205" i="4"/>
  <c r="F1205" i="4" s="1"/>
  <c r="D1205" i="4"/>
  <c r="N1204" i="4" l="1"/>
  <c r="M1203" i="4"/>
  <c r="I1204" i="4"/>
  <c r="L1204" i="4"/>
  <c r="Z1204" i="4" s="1"/>
  <c r="H1205" i="4"/>
  <c r="J1205" i="4" s="1"/>
  <c r="K1204" i="4"/>
  <c r="Y1204" i="4" s="1"/>
  <c r="C1206" i="4"/>
  <c r="E1206" i="4"/>
  <c r="D1206" i="4"/>
  <c r="F1206" i="4" l="1"/>
  <c r="N1205" i="4"/>
  <c r="M1204" i="4"/>
  <c r="L1205" i="4"/>
  <c r="Z1205" i="4" s="1"/>
  <c r="I1205" i="4"/>
  <c r="H1206" i="4"/>
  <c r="J1206" i="4" s="1"/>
  <c r="K1205" i="4"/>
  <c r="Y1205" i="4" s="1"/>
  <c r="C1207" i="4"/>
  <c r="F1207" i="4" s="1"/>
  <c r="D1207" i="4"/>
  <c r="E1207" i="4"/>
  <c r="N1206" i="4" l="1"/>
  <c r="M1205" i="4"/>
  <c r="I1206" i="4"/>
  <c r="L1206" i="4"/>
  <c r="Z1206" i="4" s="1"/>
  <c r="H1207" i="4"/>
  <c r="J1207" i="4" s="1"/>
  <c r="K1206" i="4"/>
  <c r="Y1206" i="4" s="1"/>
  <c r="D1208" i="4"/>
  <c r="E1208" i="4"/>
  <c r="C1208" i="4"/>
  <c r="F1208" i="4" l="1"/>
  <c r="M1206" i="4"/>
  <c r="I1207" i="4"/>
  <c r="L1207" i="4"/>
  <c r="Z1207" i="4" s="1"/>
  <c r="N1207" i="4"/>
  <c r="H1208" i="4"/>
  <c r="L1208" i="4" s="1"/>
  <c r="Z1208" i="4" s="1"/>
  <c r="K1207" i="4"/>
  <c r="Y1207" i="4" s="1"/>
  <c r="D1209" i="4"/>
  <c r="E1209" i="4"/>
  <c r="C1209" i="4"/>
  <c r="F1209" i="4" l="1"/>
  <c r="M1207" i="4"/>
  <c r="H1209" i="4"/>
  <c r="L1209" i="4" s="1"/>
  <c r="Z1209" i="4" s="1"/>
  <c r="J1208" i="4"/>
  <c r="I1208" i="4"/>
  <c r="K1208" i="4"/>
  <c r="Y1208" i="4" s="1"/>
  <c r="C1210" i="4"/>
  <c r="D1210" i="4"/>
  <c r="E1210" i="4"/>
  <c r="F1210" i="4" l="1"/>
  <c r="N1208" i="4"/>
  <c r="M1208" i="4"/>
  <c r="H1210" i="4"/>
  <c r="J1210" i="4" s="1"/>
  <c r="I1209" i="4"/>
  <c r="J1209" i="4"/>
  <c r="K1209" i="4"/>
  <c r="Y1209" i="4" s="1"/>
  <c r="C1211" i="4"/>
  <c r="F1211" i="4" s="1"/>
  <c r="D1211" i="4"/>
  <c r="E1211" i="4"/>
  <c r="N1209" i="4" l="1"/>
  <c r="N1210" i="4"/>
  <c r="M1209" i="4"/>
  <c r="L1210" i="4"/>
  <c r="Z1210" i="4" s="1"/>
  <c r="H1211" i="4"/>
  <c r="J1211" i="4" s="1"/>
  <c r="I1210" i="4"/>
  <c r="K1210" i="4"/>
  <c r="Y1210" i="4" s="1"/>
  <c r="C1212" i="4"/>
  <c r="F1212" i="4" s="1"/>
  <c r="D1212" i="4"/>
  <c r="E1212" i="4"/>
  <c r="N1211" i="4" l="1"/>
  <c r="M1210" i="4"/>
  <c r="L1211" i="4"/>
  <c r="Z1211" i="4" s="1"/>
  <c r="H1212" i="4"/>
  <c r="J1212" i="4" s="1"/>
  <c r="I1211" i="4"/>
  <c r="K1211" i="4"/>
  <c r="Y1211" i="4" s="1"/>
  <c r="E1213" i="4"/>
  <c r="C1213" i="4"/>
  <c r="D1213" i="4"/>
  <c r="F1213" i="4" l="1"/>
  <c r="N1212" i="4"/>
  <c r="M1211" i="4"/>
  <c r="L1212" i="4"/>
  <c r="Z1212" i="4" s="1"/>
  <c r="I1212" i="4"/>
  <c r="H1213" i="4"/>
  <c r="J1213" i="4" s="1"/>
  <c r="K1212" i="4"/>
  <c r="Y1212" i="4" s="1"/>
  <c r="C1214" i="4"/>
  <c r="F1214" i="4" s="1"/>
  <c r="E1214" i="4"/>
  <c r="D1214" i="4"/>
  <c r="M1212" i="4" l="1"/>
  <c r="I1213" i="4"/>
  <c r="H1214" i="4"/>
  <c r="J1214" i="4" s="1"/>
  <c r="N1213" i="4"/>
  <c r="L1213" i="4"/>
  <c r="Z1213" i="4" s="1"/>
  <c r="K1213" i="4"/>
  <c r="Y1213" i="4" s="1"/>
  <c r="C1215" i="4"/>
  <c r="D1215" i="4"/>
  <c r="E1215" i="4"/>
  <c r="F1215" i="4" l="1"/>
  <c r="M1213" i="4"/>
  <c r="L1214" i="4"/>
  <c r="Z1214" i="4" s="1"/>
  <c r="H1215" i="4"/>
  <c r="J1215" i="4" s="1"/>
  <c r="I1214" i="4"/>
  <c r="N1214" i="4"/>
  <c r="K1214" i="4"/>
  <c r="Y1214" i="4" s="1"/>
  <c r="D1216" i="4"/>
  <c r="E1216" i="4"/>
  <c r="C1216" i="4"/>
  <c r="F1216" i="4" l="1"/>
  <c r="N1215" i="4"/>
  <c r="M1214" i="4"/>
  <c r="L1215" i="4"/>
  <c r="Z1215" i="4" s="1"/>
  <c r="H1216" i="4"/>
  <c r="J1216" i="4" s="1"/>
  <c r="I1215" i="4"/>
  <c r="K1215" i="4"/>
  <c r="Y1215" i="4" s="1"/>
  <c r="D1217" i="4"/>
  <c r="E1217" i="4"/>
  <c r="C1217" i="4"/>
  <c r="F1217" i="4" l="1"/>
  <c r="N1216" i="4"/>
  <c r="M1215" i="4"/>
  <c r="L1216" i="4"/>
  <c r="Z1216" i="4" s="1"/>
  <c r="H1217" i="4"/>
  <c r="J1217" i="4" s="1"/>
  <c r="I1216" i="4"/>
  <c r="K1216" i="4"/>
  <c r="Y1216" i="4" s="1"/>
  <c r="C1218" i="4"/>
  <c r="F1218" i="4" s="1"/>
  <c r="D1218" i="4"/>
  <c r="E1218" i="4"/>
  <c r="N1217" i="4" l="1"/>
  <c r="M1216" i="4"/>
  <c r="L1217" i="4"/>
  <c r="Z1217" i="4" s="1"/>
  <c r="H1218" i="4"/>
  <c r="J1218" i="4" s="1"/>
  <c r="I1217" i="4"/>
  <c r="K1217" i="4"/>
  <c r="Y1217" i="4" s="1"/>
  <c r="C1219" i="4"/>
  <c r="D1219" i="4"/>
  <c r="E1219" i="4"/>
  <c r="F1219" i="4" l="1"/>
  <c r="N1218" i="4"/>
  <c r="M1217" i="4"/>
  <c r="I1218" i="4"/>
  <c r="L1218" i="4"/>
  <c r="Z1218" i="4" s="1"/>
  <c r="H1219" i="4"/>
  <c r="J1219" i="4" s="1"/>
  <c r="K1218" i="4"/>
  <c r="Y1218" i="4" s="1"/>
  <c r="C1220" i="4"/>
  <c r="F1220" i="4" s="1"/>
  <c r="D1220" i="4"/>
  <c r="E1220" i="4"/>
  <c r="N1219" i="4" l="1"/>
  <c r="M1218" i="4"/>
  <c r="I1219" i="4"/>
  <c r="L1219" i="4"/>
  <c r="Z1219" i="4" s="1"/>
  <c r="H1220" i="4"/>
  <c r="I1220" i="4" s="1"/>
  <c r="K1219" i="4"/>
  <c r="Y1219" i="4" s="1"/>
  <c r="E1221" i="4"/>
  <c r="C1221" i="4"/>
  <c r="F1221" i="4" s="1"/>
  <c r="D1221" i="4"/>
  <c r="M1219" i="4" l="1"/>
  <c r="H1221" i="4"/>
  <c r="J1221" i="4" s="1"/>
  <c r="L1220" i="4"/>
  <c r="Z1220" i="4" s="1"/>
  <c r="J1220" i="4"/>
  <c r="K1220" i="4"/>
  <c r="Y1220" i="4" s="1"/>
  <c r="M1220" i="4"/>
  <c r="C1222" i="4"/>
  <c r="E1222" i="4"/>
  <c r="D1222" i="4"/>
  <c r="F1222" i="4" l="1"/>
  <c r="N1220" i="4"/>
  <c r="L1221" i="4"/>
  <c r="Z1221" i="4" s="1"/>
  <c r="H1222" i="4"/>
  <c r="J1222" i="4" s="1"/>
  <c r="I1221" i="4"/>
  <c r="N1221" i="4"/>
  <c r="K1221" i="4"/>
  <c r="Y1221" i="4" s="1"/>
  <c r="C1223" i="4"/>
  <c r="F1223" i="4" s="1"/>
  <c r="D1223" i="4"/>
  <c r="E1223" i="4"/>
  <c r="N1222" i="4" l="1"/>
  <c r="M1221" i="4"/>
  <c r="L1222" i="4"/>
  <c r="Z1222" i="4" s="1"/>
  <c r="H1223" i="4"/>
  <c r="J1223" i="4" s="1"/>
  <c r="I1222" i="4"/>
  <c r="K1222" i="4"/>
  <c r="Y1222" i="4" s="1"/>
  <c r="D1224" i="4"/>
  <c r="E1224" i="4"/>
  <c r="C1224" i="4"/>
  <c r="F1224" i="4" l="1"/>
  <c r="N1223" i="4"/>
  <c r="M1222" i="4"/>
  <c r="I1223" i="4"/>
  <c r="L1223" i="4"/>
  <c r="Z1223" i="4" s="1"/>
  <c r="H1224" i="4"/>
  <c r="J1224" i="4" s="1"/>
  <c r="K1223" i="4"/>
  <c r="Y1223" i="4" s="1"/>
  <c r="D1225" i="4"/>
  <c r="E1225" i="4"/>
  <c r="C1225" i="4"/>
  <c r="F1225" i="4" l="1"/>
  <c r="N1224" i="4"/>
  <c r="M1223" i="4"/>
  <c r="I1224" i="4"/>
  <c r="L1224" i="4"/>
  <c r="Z1224" i="4" s="1"/>
  <c r="H1225" i="4"/>
  <c r="J1225" i="4" s="1"/>
  <c r="K1224" i="4"/>
  <c r="Y1224" i="4" s="1"/>
  <c r="C1226" i="4"/>
  <c r="F1226" i="4" s="1"/>
  <c r="D1226" i="4"/>
  <c r="E1226" i="4"/>
  <c r="N1225" i="4" l="1"/>
  <c r="M1224" i="4"/>
  <c r="I1225" i="4"/>
  <c r="L1225" i="4"/>
  <c r="Z1225" i="4" s="1"/>
  <c r="H1226" i="4"/>
  <c r="I1226" i="4" s="1"/>
  <c r="K1225" i="4"/>
  <c r="Y1225" i="4" s="1"/>
  <c r="C1227" i="4"/>
  <c r="D1227" i="4"/>
  <c r="E1227" i="4"/>
  <c r="F1227" i="4" l="1"/>
  <c r="M1225" i="4"/>
  <c r="L1226" i="4"/>
  <c r="Z1226" i="4" s="1"/>
  <c r="J1226" i="4"/>
  <c r="H1227" i="4"/>
  <c r="I1227" i="4" s="1"/>
  <c r="K1226" i="4"/>
  <c r="Y1226" i="4" s="1"/>
  <c r="M1226" i="4"/>
  <c r="C1228" i="4"/>
  <c r="D1228" i="4"/>
  <c r="E1228" i="4"/>
  <c r="F1228" i="4" l="1"/>
  <c r="N1226" i="4"/>
  <c r="L1227" i="4"/>
  <c r="Z1227" i="4" s="1"/>
  <c r="H1228" i="4"/>
  <c r="I1228" i="4" s="1"/>
  <c r="J1227" i="4"/>
  <c r="K1227" i="4"/>
  <c r="Y1227" i="4" s="1"/>
  <c r="M1227" i="4"/>
  <c r="E1229" i="4"/>
  <c r="C1229" i="4"/>
  <c r="D1229" i="4"/>
  <c r="F1229" i="4" l="1"/>
  <c r="N1227" i="4"/>
  <c r="L1228" i="4"/>
  <c r="Z1228" i="4" s="1"/>
  <c r="H1229" i="4"/>
  <c r="J1229" i="4" s="1"/>
  <c r="J1228" i="4"/>
  <c r="K1228" i="4"/>
  <c r="Y1228" i="4" s="1"/>
  <c r="M1228" i="4"/>
  <c r="C1230" i="4"/>
  <c r="F1230" i="4" s="1"/>
  <c r="E1230" i="4"/>
  <c r="D1230" i="4"/>
  <c r="N1228" i="4" l="1"/>
  <c r="N1229" i="4"/>
  <c r="L1229" i="4"/>
  <c r="Z1229" i="4" s="1"/>
  <c r="H1230" i="4"/>
  <c r="J1230" i="4" s="1"/>
  <c r="I1229" i="4"/>
  <c r="K1229" i="4"/>
  <c r="Y1229" i="4" s="1"/>
  <c r="C1231" i="4"/>
  <c r="D1231" i="4"/>
  <c r="E1231" i="4"/>
  <c r="F1231" i="4" l="1"/>
  <c r="N1230" i="4"/>
  <c r="M1229" i="4"/>
  <c r="I1230" i="4"/>
  <c r="L1230" i="4"/>
  <c r="Z1230" i="4" s="1"/>
  <c r="H1231" i="4"/>
  <c r="J1231" i="4" s="1"/>
  <c r="K1230" i="4"/>
  <c r="Y1230" i="4" s="1"/>
  <c r="D1232" i="4"/>
  <c r="E1232" i="4"/>
  <c r="C1232" i="4"/>
  <c r="F1232" i="4" l="1"/>
  <c r="M1230" i="4"/>
  <c r="I1231" i="4"/>
  <c r="L1231" i="4"/>
  <c r="Z1231" i="4" s="1"/>
  <c r="N1231" i="4"/>
  <c r="H1232" i="4"/>
  <c r="I1232" i="4" s="1"/>
  <c r="K1231" i="4"/>
  <c r="Y1231" i="4" s="1"/>
  <c r="D1233" i="4"/>
  <c r="E1233" i="4"/>
  <c r="C1233" i="4"/>
  <c r="F1233" i="4" l="1"/>
  <c r="M1231" i="4"/>
  <c r="L1232" i="4"/>
  <c r="Z1232" i="4" s="1"/>
  <c r="J1232" i="4"/>
  <c r="H1233" i="4"/>
  <c r="I1233" i="4" s="1"/>
  <c r="K1232" i="4"/>
  <c r="Y1232" i="4" s="1"/>
  <c r="M1232" i="4"/>
  <c r="C1234" i="4"/>
  <c r="F1234" i="4" s="1"/>
  <c r="D1234" i="4"/>
  <c r="E1234" i="4"/>
  <c r="N1232" i="4" l="1"/>
  <c r="L1233" i="4"/>
  <c r="Z1233" i="4" s="1"/>
  <c r="H1234" i="4"/>
  <c r="L1234" i="4" s="1"/>
  <c r="Z1234" i="4" s="1"/>
  <c r="J1233" i="4"/>
  <c r="K1233" i="4"/>
  <c r="Y1233" i="4" s="1"/>
  <c r="M1233" i="4"/>
  <c r="C1235" i="4"/>
  <c r="D1235" i="4"/>
  <c r="E1235" i="4"/>
  <c r="F1235" i="4" l="1"/>
  <c r="N1233" i="4"/>
  <c r="H1235" i="4"/>
  <c r="L1235" i="4" s="1"/>
  <c r="Z1235" i="4" s="1"/>
  <c r="I1234" i="4"/>
  <c r="J1234" i="4"/>
  <c r="K1234" i="4"/>
  <c r="Y1234" i="4" s="1"/>
  <c r="C1236" i="4"/>
  <c r="D1236" i="4"/>
  <c r="E1236" i="4"/>
  <c r="F1236" i="4" l="1"/>
  <c r="N1234" i="4"/>
  <c r="M1234" i="4"/>
  <c r="H1236" i="4"/>
  <c r="J1236" i="4" s="1"/>
  <c r="I1235" i="4"/>
  <c r="J1235" i="4"/>
  <c r="K1235" i="4"/>
  <c r="Y1235" i="4" s="1"/>
  <c r="E1237" i="4"/>
  <c r="C1237" i="4"/>
  <c r="D1237" i="4"/>
  <c r="F1237" i="4" l="1"/>
  <c r="N1235" i="4"/>
  <c r="M1235" i="4"/>
  <c r="L1236" i="4"/>
  <c r="Z1236" i="4" s="1"/>
  <c r="H1237" i="4"/>
  <c r="J1237" i="4" s="1"/>
  <c r="I1236" i="4"/>
  <c r="N1236" i="4"/>
  <c r="K1236" i="4"/>
  <c r="Y1236" i="4" s="1"/>
  <c r="C1238" i="4"/>
  <c r="D1238" i="4"/>
  <c r="E1238" i="4"/>
  <c r="F1238" i="4" l="1"/>
  <c r="N1237" i="4"/>
  <c r="M1236" i="4"/>
  <c r="L1237" i="4"/>
  <c r="Z1237" i="4" s="1"/>
  <c r="H1238" i="4"/>
  <c r="I1238" i="4" s="1"/>
  <c r="I1237" i="4"/>
  <c r="K1237" i="4"/>
  <c r="Y1237" i="4" s="1"/>
  <c r="C1239" i="4"/>
  <c r="F1239" i="4" s="1"/>
  <c r="D1239" i="4"/>
  <c r="E1239" i="4"/>
  <c r="M1237" i="4" l="1"/>
  <c r="L1238" i="4"/>
  <c r="Z1238" i="4" s="1"/>
  <c r="H1239" i="4"/>
  <c r="J1239" i="4" s="1"/>
  <c r="J1238" i="4"/>
  <c r="K1238" i="4"/>
  <c r="Y1238" i="4" s="1"/>
  <c r="M1238" i="4"/>
  <c r="D1240" i="4"/>
  <c r="E1240" i="4"/>
  <c r="C1240" i="4"/>
  <c r="F1240" i="4" l="1"/>
  <c r="N1239" i="4"/>
  <c r="N1238" i="4"/>
  <c r="L1239" i="4"/>
  <c r="Z1239" i="4" s="1"/>
  <c r="H1240" i="4"/>
  <c r="J1240" i="4" s="1"/>
  <c r="I1239" i="4"/>
  <c r="K1239" i="4"/>
  <c r="Y1239" i="4" s="1"/>
  <c r="E1241" i="4"/>
  <c r="C1241" i="4"/>
  <c r="D1241" i="4"/>
  <c r="F1241" i="4" l="1"/>
  <c r="N1240" i="4"/>
  <c r="M1239" i="4"/>
  <c r="L1240" i="4"/>
  <c r="Z1240" i="4" s="1"/>
  <c r="H1241" i="4"/>
  <c r="J1241" i="4" s="1"/>
  <c r="I1240" i="4"/>
  <c r="K1240" i="4"/>
  <c r="Y1240" i="4" s="1"/>
  <c r="C1242" i="4"/>
  <c r="F1242" i="4" s="1"/>
  <c r="D1242" i="4"/>
  <c r="E1242" i="4"/>
  <c r="N1241" i="4" l="1"/>
  <c r="M1240" i="4"/>
  <c r="I1241" i="4"/>
  <c r="L1241" i="4"/>
  <c r="Z1241" i="4" s="1"/>
  <c r="H1242" i="4"/>
  <c r="J1242" i="4" s="1"/>
  <c r="K1241" i="4"/>
  <c r="Y1241" i="4" s="1"/>
  <c r="C1243" i="4"/>
  <c r="D1243" i="4"/>
  <c r="E1243" i="4"/>
  <c r="F1243" i="4" l="1"/>
  <c r="N1242" i="4"/>
  <c r="M1241" i="4"/>
  <c r="L1242" i="4"/>
  <c r="Z1242" i="4" s="1"/>
  <c r="I1242" i="4"/>
  <c r="H1243" i="4"/>
  <c r="J1243" i="4" s="1"/>
  <c r="K1242" i="4"/>
  <c r="Y1242" i="4" s="1"/>
  <c r="D1244" i="4"/>
  <c r="C1244" i="4"/>
  <c r="E1244" i="4"/>
  <c r="F1244" i="4" l="1"/>
  <c r="N1243" i="4"/>
  <c r="M1242" i="4"/>
  <c r="L1243" i="4"/>
  <c r="Z1243" i="4" s="1"/>
  <c r="I1243" i="4"/>
  <c r="H1244" i="4"/>
  <c r="J1244" i="4" s="1"/>
  <c r="K1243" i="4"/>
  <c r="Y1243" i="4" s="1"/>
  <c r="E1245" i="4"/>
  <c r="C1245" i="4"/>
  <c r="D1245" i="4"/>
  <c r="F1245" i="4" l="1"/>
  <c r="M1243" i="4"/>
  <c r="I1244" i="4"/>
  <c r="N1244" i="4"/>
  <c r="L1244" i="4"/>
  <c r="Z1244" i="4" s="1"/>
  <c r="H1245" i="4"/>
  <c r="L1245" i="4" s="1"/>
  <c r="Z1245" i="4" s="1"/>
  <c r="K1244" i="4"/>
  <c r="Y1244" i="4" s="1"/>
  <c r="C1246" i="4"/>
  <c r="F1246" i="4" s="1"/>
  <c r="D1246" i="4"/>
  <c r="E1246" i="4"/>
  <c r="M1244" i="4" l="1"/>
  <c r="J1245" i="4"/>
  <c r="H1246" i="4"/>
  <c r="L1246" i="4" s="1"/>
  <c r="Z1246" i="4" s="1"/>
  <c r="I1245" i="4"/>
  <c r="K1245" i="4"/>
  <c r="Y1245" i="4" s="1"/>
  <c r="C1247" i="4"/>
  <c r="D1247" i="4"/>
  <c r="E1247" i="4"/>
  <c r="F1247" i="4" l="1"/>
  <c r="N1245" i="4"/>
  <c r="M1245" i="4"/>
  <c r="H1247" i="4"/>
  <c r="L1247" i="4" s="1"/>
  <c r="Z1247" i="4" s="1"/>
  <c r="J1246" i="4"/>
  <c r="I1246" i="4"/>
  <c r="K1246" i="4"/>
  <c r="Y1246" i="4" s="1"/>
  <c r="D1248" i="4"/>
  <c r="E1248" i="4"/>
  <c r="C1248" i="4"/>
  <c r="F1248" i="4" l="1"/>
  <c r="N1246" i="4"/>
  <c r="M1246" i="4"/>
  <c r="H1248" i="4"/>
  <c r="L1248" i="4" s="1"/>
  <c r="Z1248" i="4" s="1"/>
  <c r="I1247" i="4"/>
  <c r="J1247" i="4"/>
  <c r="K1247" i="4"/>
  <c r="Y1247" i="4" s="1"/>
  <c r="E1249" i="4"/>
  <c r="D1249" i="4"/>
  <c r="C1249" i="4"/>
  <c r="F1249" i="4" l="1"/>
  <c r="N1247" i="4"/>
  <c r="M1247" i="4"/>
  <c r="H1249" i="4"/>
  <c r="L1249" i="4" s="1"/>
  <c r="Z1249" i="4" s="1"/>
  <c r="I1248" i="4"/>
  <c r="J1248" i="4"/>
  <c r="K1248" i="4"/>
  <c r="Y1248" i="4" s="1"/>
  <c r="C1250" i="4"/>
  <c r="D1250" i="4"/>
  <c r="E1250" i="4"/>
  <c r="F1250" i="4" l="1"/>
  <c r="N1248" i="4"/>
  <c r="M1248" i="4"/>
  <c r="H1250" i="4"/>
  <c r="L1250" i="4" s="1"/>
  <c r="Z1250" i="4" s="1"/>
  <c r="I1249" i="4"/>
  <c r="J1249" i="4"/>
  <c r="K1249" i="4"/>
  <c r="Y1249" i="4" s="1"/>
  <c r="C1251" i="4"/>
  <c r="F1251" i="4" s="1"/>
  <c r="D1251" i="4"/>
  <c r="E1251" i="4"/>
  <c r="N1249" i="4" l="1"/>
  <c r="M1249" i="4"/>
  <c r="H1251" i="4"/>
  <c r="L1251" i="4" s="1"/>
  <c r="Z1251" i="4" s="1"/>
  <c r="I1250" i="4"/>
  <c r="J1250" i="4"/>
  <c r="K1250" i="4"/>
  <c r="Y1250" i="4" s="1"/>
  <c r="D1252" i="4"/>
  <c r="C1252" i="4"/>
  <c r="F1252" i="4" s="1"/>
  <c r="E1252" i="4"/>
  <c r="N1250" i="4" l="1"/>
  <c r="M1250" i="4"/>
  <c r="H1252" i="4"/>
  <c r="L1252" i="4" s="1"/>
  <c r="Z1252" i="4" s="1"/>
  <c r="J1251" i="4"/>
  <c r="I1251" i="4"/>
  <c r="K1251" i="4"/>
  <c r="Y1251" i="4" s="1"/>
  <c r="E1253" i="4"/>
  <c r="D1253" i="4"/>
  <c r="C1253" i="4"/>
  <c r="F1253" i="4" l="1"/>
  <c r="N1251" i="4"/>
  <c r="M1251" i="4"/>
  <c r="H1253" i="4"/>
  <c r="L1253" i="4" s="1"/>
  <c r="Z1253" i="4" s="1"/>
  <c r="I1252" i="4"/>
  <c r="J1252" i="4"/>
  <c r="K1252" i="4"/>
  <c r="Y1252" i="4" s="1"/>
  <c r="C1254" i="4"/>
  <c r="F1254" i="4" s="1"/>
  <c r="D1254" i="4"/>
  <c r="E1254" i="4"/>
  <c r="N1252" i="4" l="1"/>
  <c r="M1252" i="4"/>
  <c r="H1254" i="4"/>
  <c r="L1254" i="4" s="1"/>
  <c r="Z1254" i="4" s="1"/>
  <c r="I1253" i="4"/>
  <c r="J1253" i="4"/>
  <c r="K1253" i="4"/>
  <c r="Y1253" i="4" s="1"/>
  <c r="C1255" i="4"/>
  <c r="D1255" i="4"/>
  <c r="E1255" i="4"/>
  <c r="F1255" i="4" l="1"/>
  <c r="N1253" i="4"/>
  <c r="M1253" i="4"/>
  <c r="H1255" i="4"/>
  <c r="L1255" i="4" s="1"/>
  <c r="Z1255" i="4" s="1"/>
  <c r="I1254" i="4"/>
  <c r="J1254" i="4"/>
  <c r="K1254" i="4"/>
  <c r="Y1254" i="4" s="1"/>
  <c r="C1256" i="4"/>
  <c r="F1256" i="4" s="1"/>
  <c r="D1256" i="4"/>
  <c r="E1256" i="4"/>
  <c r="N1254" i="4" l="1"/>
  <c r="M1254" i="4"/>
  <c r="H1256" i="4"/>
  <c r="L1256" i="4" s="1"/>
  <c r="Z1256" i="4" s="1"/>
  <c r="J1255" i="4"/>
  <c r="I1255" i="4"/>
  <c r="K1255" i="4"/>
  <c r="Y1255" i="4" s="1"/>
  <c r="C1257" i="4"/>
  <c r="D1257" i="4"/>
  <c r="E1257" i="4"/>
  <c r="H1257" i="4" l="1"/>
  <c r="F1257" i="4"/>
  <c r="N1255" i="4"/>
  <c r="M1255" i="4"/>
  <c r="J1256" i="4"/>
  <c r="I1256" i="4"/>
  <c r="K1256" i="4"/>
  <c r="Y1256" i="4" s="1"/>
  <c r="J1257" i="4"/>
  <c r="I1257" i="4"/>
  <c r="C1258" i="4"/>
  <c r="D1258" i="4"/>
  <c r="E1258" i="4"/>
  <c r="F1258" i="4" l="1"/>
  <c r="N1256" i="4"/>
  <c r="M1256" i="4"/>
  <c r="H1258" i="4"/>
  <c r="J1258" i="4" s="1"/>
  <c r="K1257" i="4"/>
  <c r="Y1257" i="4" s="1"/>
  <c r="M1257" i="4"/>
  <c r="L1257" i="4"/>
  <c r="Z1257" i="4" s="1"/>
  <c r="N1257" i="4"/>
  <c r="E1259" i="4"/>
  <c r="C1259" i="4"/>
  <c r="D1259" i="4"/>
  <c r="F1259" i="4" l="1"/>
  <c r="N1258" i="4"/>
  <c r="L1258" i="4"/>
  <c r="Z1258" i="4" s="1"/>
  <c r="H1259" i="4"/>
  <c r="J1259" i="4" s="1"/>
  <c r="I1258" i="4"/>
  <c r="K1258" i="4"/>
  <c r="Y1258" i="4" s="1"/>
  <c r="C1260" i="4"/>
  <c r="D1260" i="4"/>
  <c r="E1260" i="4"/>
  <c r="F1260" i="4" l="1"/>
  <c r="N1259" i="4"/>
  <c r="M1258" i="4"/>
  <c r="L1259" i="4"/>
  <c r="Z1259" i="4" s="1"/>
  <c r="H1260" i="4"/>
  <c r="J1260" i="4" s="1"/>
  <c r="I1259" i="4"/>
  <c r="K1259" i="4"/>
  <c r="Y1259" i="4" s="1"/>
  <c r="C1261" i="4"/>
  <c r="D1261" i="4"/>
  <c r="E1261" i="4"/>
  <c r="F1261" i="4" l="1"/>
  <c r="N1260" i="4"/>
  <c r="M1259" i="4"/>
  <c r="L1260" i="4"/>
  <c r="Z1260" i="4" s="1"/>
  <c r="H1261" i="4"/>
  <c r="J1261" i="4" s="1"/>
  <c r="I1260" i="4"/>
  <c r="K1260" i="4"/>
  <c r="Y1260" i="4" s="1"/>
  <c r="D1262" i="4"/>
  <c r="E1262" i="4"/>
  <c r="C1262" i="4"/>
  <c r="F1262" i="4" l="1"/>
  <c r="N1261" i="4"/>
  <c r="M1260" i="4"/>
  <c r="L1261" i="4"/>
  <c r="Z1261" i="4" s="1"/>
  <c r="H1262" i="4"/>
  <c r="J1262" i="4" s="1"/>
  <c r="I1261" i="4"/>
  <c r="K1261" i="4"/>
  <c r="Y1261" i="4" s="1"/>
  <c r="C1263" i="4"/>
  <c r="F1263" i="4" s="1"/>
  <c r="D1263" i="4"/>
  <c r="E1263" i="4"/>
  <c r="N1262" i="4" l="1"/>
  <c r="M1261" i="4"/>
  <c r="L1262" i="4"/>
  <c r="Z1262" i="4" s="1"/>
  <c r="H1263" i="4"/>
  <c r="J1263" i="4" s="1"/>
  <c r="I1262" i="4"/>
  <c r="K1262" i="4"/>
  <c r="Y1262" i="4" s="1"/>
  <c r="C1264" i="4"/>
  <c r="D1264" i="4"/>
  <c r="E1264" i="4"/>
  <c r="H1264" i="4" l="1"/>
  <c r="F1264" i="4"/>
  <c r="M1262" i="4"/>
  <c r="I1263" i="4"/>
  <c r="N1263" i="4"/>
  <c r="L1263" i="4"/>
  <c r="Z1263" i="4" s="1"/>
  <c r="K1263" i="4"/>
  <c r="Y1263" i="4" s="1"/>
  <c r="J1264" i="4"/>
  <c r="I1264" i="4"/>
  <c r="C1265" i="4"/>
  <c r="D1265" i="4"/>
  <c r="E1265" i="4"/>
  <c r="F1265" i="4" l="1"/>
  <c r="M1263" i="4"/>
  <c r="H1265" i="4"/>
  <c r="J1265" i="4" s="1"/>
  <c r="K1264" i="4"/>
  <c r="Y1264" i="4" s="1"/>
  <c r="M1264" i="4"/>
  <c r="L1264" i="4"/>
  <c r="Z1264" i="4" s="1"/>
  <c r="N1264" i="4"/>
  <c r="C1266" i="4"/>
  <c r="D1266" i="4"/>
  <c r="E1266" i="4"/>
  <c r="H1266" i="4" l="1"/>
  <c r="J1266" i="4" s="1"/>
  <c r="F1266" i="4"/>
  <c r="N1265" i="4"/>
  <c r="L1265" i="4"/>
  <c r="Z1265" i="4" s="1"/>
  <c r="I1265" i="4"/>
  <c r="K1265" i="4"/>
  <c r="Y1265" i="4" s="1"/>
  <c r="E1267" i="4"/>
  <c r="C1267" i="4"/>
  <c r="D1267" i="4"/>
  <c r="F1267" i="4" l="1"/>
  <c r="I1266" i="4"/>
  <c r="M1266" i="4" s="1"/>
  <c r="M1265" i="4"/>
  <c r="H1267" i="4"/>
  <c r="J1267" i="4" s="1"/>
  <c r="K1266" i="4"/>
  <c r="Y1266" i="4" s="1"/>
  <c r="L1266" i="4"/>
  <c r="Z1266" i="4" s="1"/>
  <c r="N1266" i="4"/>
  <c r="C1268" i="4"/>
  <c r="D1268" i="4"/>
  <c r="E1268" i="4"/>
  <c r="F1268" i="4" l="1"/>
  <c r="N1267" i="4"/>
  <c r="L1267" i="4"/>
  <c r="Z1267" i="4" s="1"/>
  <c r="H1268" i="4"/>
  <c r="J1268" i="4" s="1"/>
  <c r="I1267" i="4"/>
  <c r="K1267" i="4"/>
  <c r="Y1267" i="4" s="1"/>
  <c r="C1269" i="4"/>
  <c r="E1269" i="4"/>
  <c r="D1269" i="4"/>
  <c r="F1269" i="4" l="1"/>
  <c r="N1268" i="4"/>
  <c r="M1267" i="4"/>
  <c r="L1268" i="4"/>
  <c r="Z1268" i="4" s="1"/>
  <c r="H1269" i="4"/>
  <c r="J1269" i="4" s="1"/>
  <c r="I1268" i="4"/>
  <c r="K1268" i="4"/>
  <c r="Y1268" i="4" s="1"/>
  <c r="D1270" i="4"/>
  <c r="E1270" i="4"/>
  <c r="C1270" i="4"/>
  <c r="F1270" i="4" l="1"/>
  <c r="N1269" i="4"/>
  <c r="M1268" i="4"/>
  <c r="L1269" i="4"/>
  <c r="Z1269" i="4" s="1"/>
  <c r="H1270" i="4"/>
  <c r="J1270" i="4" s="1"/>
  <c r="I1269" i="4"/>
  <c r="K1269" i="4"/>
  <c r="Y1269" i="4" s="1"/>
  <c r="C1271" i="4"/>
  <c r="F1271" i="4" s="1"/>
  <c r="D1271" i="4"/>
  <c r="E1271" i="4"/>
  <c r="N1270" i="4" l="1"/>
  <c r="M1269" i="4"/>
  <c r="L1270" i="4"/>
  <c r="Z1270" i="4" s="1"/>
  <c r="H1271" i="4"/>
  <c r="J1271" i="4" s="1"/>
  <c r="I1270" i="4"/>
  <c r="K1270" i="4"/>
  <c r="Y1270" i="4" s="1"/>
  <c r="C1272" i="4"/>
  <c r="E1272" i="4"/>
  <c r="D1272" i="4"/>
  <c r="F1272" i="4" l="1"/>
  <c r="N1271" i="4"/>
  <c r="M1270" i="4"/>
  <c r="I1271" i="4"/>
  <c r="L1271" i="4"/>
  <c r="Z1271" i="4" s="1"/>
  <c r="H1272" i="4"/>
  <c r="J1272" i="4" s="1"/>
  <c r="K1271" i="4"/>
  <c r="Y1271" i="4" s="1"/>
  <c r="C1273" i="4"/>
  <c r="F1273" i="4" s="1"/>
  <c r="D1273" i="4"/>
  <c r="E1273" i="4"/>
  <c r="N1272" i="4" l="1"/>
  <c r="M1271" i="4"/>
  <c r="I1272" i="4"/>
  <c r="L1272" i="4"/>
  <c r="Z1272" i="4" s="1"/>
  <c r="H1273" i="4"/>
  <c r="I1273" i="4" s="1"/>
  <c r="K1272" i="4"/>
  <c r="Y1272" i="4" s="1"/>
  <c r="C1274" i="4"/>
  <c r="D1274" i="4"/>
  <c r="E1274" i="4"/>
  <c r="F1274" i="4" l="1"/>
  <c r="M1272" i="4"/>
  <c r="L1273" i="4"/>
  <c r="Z1273" i="4" s="1"/>
  <c r="H1274" i="4"/>
  <c r="I1274" i="4" s="1"/>
  <c r="J1273" i="4"/>
  <c r="K1273" i="4"/>
  <c r="Y1273" i="4" s="1"/>
  <c r="M1273" i="4"/>
  <c r="E1275" i="4"/>
  <c r="C1275" i="4"/>
  <c r="D1275" i="4"/>
  <c r="F1275" i="4" l="1"/>
  <c r="N1273" i="4"/>
  <c r="L1274" i="4"/>
  <c r="Z1274" i="4" s="1"/>
  <c r="J1274" i="4"/>
  <c r="H1275" i="4"/>
  <c r="J1275" i="4" s="1"/>
  <c r="K1274" i="4"/>
  <c r="Y1274" i="4" s="1"/>
  <c r="M1274" i="4"/>
  <c r="C1276" i="4"/>
  <c r="F1276" i="4" s="1"/>
  <c r="D1276" i="4"/>
  <c r="E1276" i="4"/>
  <c r="N1275" i="4" l="1"/>
  <c r="N1274" i="4"/>
  <c r="I1275" i="4"/>
  <c r="L1275" i="4"/>
  <c r="Z1275" i="4" s="1"/>
  <c r="H1276" i="4"/>
  <c r="J1276" i="4" s="1"/>
  <c r="K1275" i="4"/>
  <c r="Y1275" i="4" s="1"/>
  <c r="C1277" i="4"/>
  <c r="D1277" i="4"/>
  <c r="E1277" i="4"/>
  <c r="F1277" i="4" l="1"/>
  <c r="N1276" i="4"/>
  <c r="M1275" i="4"/>
  <c r="I1276" i="4"/>
  <c r="L1276" i="4"/>
  <c r="Z1276" i="4" s="1"/>
  <c r="H1277" i="4"/>
  <c r="I1277" i="4" s="1"/>
  <c r="K1276" i="4"/>
  <c r="Y1276" i="4" s="1"/>
  <c r="D1278" i="4"/>
  <c r="E1278" i="4"/>
  <c r="C1278" i="4"/>
  <c r="F1278" i="4" l="1"/>
  <c r="M1276" i="4"/>
  <c r="L1277" i="4"/>
  <c r="Z1277" i="4" s="1"/>
  <c r="J1277" i="4"/>
  <c r="H1278" i="4"/>
  <c r="L1278" i="4" s="1"/>
  <c r="Z1278" i="4" s="1"/>
  <c r="K1277" i="4"/>
  <c r="Y1277" i="4" s="1"/>
  <c r="M1277" i="4"/>
  <c r="C1279" i="4"/>
  <c r="F1279" i="4" s="1"/>
  <c r="D1279" i="4"/>
  <c r="E1279" i="4"/>
  <c r="N1277" i="4" l="1"/>
  <c r="J1278" i="4"/>
  <c r="H1279" i="4"/>
  <c r="L1279" i="4" s="1"/>
  <c r="Z1279" i="4" s="1"/>
  <c r="I1278" i="4"/>
  <c r="K1278" i="4"/>
  <c r="Y1278" i="4" s="1"/>
  <c r="D1280" i="4"/>
  <c r="E1280" i="4"/>
  <c r="C1280" i="4"/>
  <c r="F1280" i="4" s="1"/>
  <c r="N1278" i="4" l="1"/>
  <c r="M1278" i="4"/>
  <c r="I1279" i="4"/>
  <c r="H1280" i="4"/>
  <c r="L1280" i="4" s="1"/>
  <c r="Z1280" i="4" s="1"/>
  <c r="J1279" i="4"/>
  <c r="K1279" i="4"/>
  <c r="Y1279" i="4" s="1"/>
  <c r="C1281" i="4"/>
  <c r="D1281" i="4"/>
  <c r="E1281" i="4"/>
  <c r="F1281" i="4" l="1"/>
  <c r="N1279" i="4"/>
  <c r="M1279" i="4"/>
  <c r="J1280" i="4"/>
  <c r="H1281" i="4"/>
  <c r="L1281" i="4" s="1"/>
  <c r="Z1281" i="4" s="1"/>
  <c r="I1280" i="4"/>
  <c r="K1280" i="4"/>
  <c r="Y1280" i="4" s="1"/>
  <c r="C1282" i="4"/>
  <c r="D1282" i="4"/>
  <c r="E1282" i="4"/>
  <c r="F1282" i="4" l="1"/>
  <c r="N1280" i="4"/>
  <c r="M1280" i="4"/>
  <c r="H1282" i="4"/>
  <c r="L1282" i="4" s="1"/>
  <c r="Z1282" i="4" s="1"/>
  <c r="J1281" i="4"/>
  <c r="I1281" i="4"/>
  <c r="K1281" i="4"/>
  <c r="Y1281" i="4" s="1"/>
  <c r="E1283" i="4"/>
  <c r="D1283" i="4"/>
  <c r="C1283" i="4"/>
  <c r="F1283" i="4" l="1"/>
  <c r="N1281" i="4"/>
  <c r="M1281" i="4"/>
  <c r="H1283" i="4"/>
  <c r="J1283" i="4" s="1"/>
  <c r="J1282" i="4"/>
  <c r="I1282" i="4"/>
  <c r="K1282" i="4"/>
  <c r="Y1282" i="4" s="1"/>
  <c r="C1284" i="4"/>
  <c r="F1284" i="4" s="1"/>
  <c r="D1284" i="4"/>
  <c r="E1284" i="4"/>
  <c r="N1282" i="4" l="1"/>
  <c r="N1283" i="4"/>
  <c r="M1282" i="4"/>
  <c r="L1283" i="4"/>
  <c r="Z1283" i="4" s="1"/>
  <c r="H1284" i="4"/>
  <c r="J1284" i="4" s="1"/>
  <c r="I1283" i="4"/>
  <c r="K1283" i="4"/>
  <c r="Y1283" i="4" s="1"/>
  <c r="C1285" i="4"/>
  <c r="F1285" i="4" s="1"/>
  <c r="D1285" i="4"/>
  <c r="E1285" i="4"/>
  <c r="N1284" i="4" l="1"/>
  <c r="M1283" i="4"/>
  <c r="L1284" i="4"/>
  <c r="Z1284" i="4" s="1"/>
  <c r="H1285" i="4"/>
  <c r="J1285" i="4" s="1"/>
  <c r="I1284" i="4"/>
  <c r="K1284" i="4"/>
  <c r="Y1284" i="4" s="1"/>
  <c r="D1286" i="4"/>
  <c r="E1286" i="4"/>
  <c r="C1286" i="4"/>
  <c r="F1286" i="4" l="1"/>
  <c r="N1285" i="4"/>
  <c r="M1284" i="4"/>
  <c r="L1285" i="4"/>
  <c r="Z1285" i="4" s="1"/>
  <c r="H1286" i="4"/>
  <c r="J1286" i="4" s="1"/>
  <c r="I1285" i="4"/>
  <c r="K1285" i="4"/>
  <c r="Y1285" i="4" s="1"/>
  <c r="C1287" i="4"/>
  <c r="F1287" i="4" s="1"/>
  <c r="D1287" i="4"/>
  <c r="E1287" i="4"/>
  <c r="N1286" i="4" l="1"/>
  <c r="M1285" i="4"/>
  <c r="L1286" i="4"/>
  <c r="Z1286" i="4" s="1"/>
  <c r="H1287" i="4"/>
  <c r="J1287" i="4" s="1"/>
  <c r="I1286" i="4"/>
  <c r="K1286" i="4"/>
  <c r="Y1286" i="4" s="1"/>
  <c r="C1288" i="4"/>
  <c r="D1288" i="4"/>
  <c r="E1288" i="4"/>
  <c r="F1288" i="4" l="1"/>
  <c r="N1287" i="4"/>
  <c r="M1286" i="4"/>
  <c r="L1287" i="4"/>
  <c r="Z1287" i="4" s="1"/>
  <c r="H1288" i="4"/>
  <c r="I1288" i="4" s="1"/>
  <c r="I1287" i="4"/>
  <c r="K1287" i="4"/>
  <c r="Y1287" i="4" s="1"/>
  <c r="C1289" i="4"/>
  <c r="F1289" i="4" s="1"/>
  <c r="D1289" i="4"/>
  <c r="E1289" i="4"/>
  <c r="M1287" i="4" l="1"/>
  <c r="L1288" i="4"/>
  <c r="Z1288" i="4" s="1"/>
  <c r="H1289" i="4"/>
  <c r="L1289" i="4" s="1"/>
  <c r="Z1289" i="4" s="1"/>
  <c r="J1288" i="4"/>
  <c r="K1288" i="4"/>
  <c r="Y1288" i="4" s="1"/>
  <c r="M1288" i="4"/>
  <c r="C1290" i="4"/>
  <c r="D1290" i="4"/>
  <c r="E1290" i="4"/>
  <c r="F1290" i="4" l="1"/>
  <c r="N1288" i="4"/>
  <c r="H1290" i="4"/>
  <c r="J1290" i="4" s="1"/>
  <c r="J1289" i="4"/>
  <c r="I1289" i="4"/>
  <c r="K1289" i="4"/>
  <c r="Y1289" i="4" s="1"/>
  <c r="E1291" i="4"/>
  <c r="C1291" i="4"/>
  <c r="F1291" i="4" s="1"/>
  <c r="D1291" i="4"/>
  <c r="N1289" i="4" l="1"/>
  <c r="N1290" i="4"/>
  <c r="M1289" i="4"/>
  <c r="I1290" i="4"/>
  <c r="L1290" i="4"/>
  <c r="Z1290" i="4" s="1"/>
  <c r="H1291" i="4"/>
  <c r="J1291" i="4" s="1"/>
  <c r="K1290" i="4"/>
  <c r="Y1290" i="4" s="1"/>
  <c r="C1292" i="4"/>
  <c r="D1292" i="4"/>
  <c r="E1292" i="4"/>
  <c r="H1292" i="4" l="1"/>
  <c r="F1292" i="4"/>
  <c r="N1291" i="4"/>
  <c r="M1290" i="4"/>
  <c r="I1291" i="4"/>
  <c r="L1291" i="4"/>
  <c r="Z1291" i="4" s="1"/>
  <c r="K1291" i="4"/>
  <c r="Y1291" i="4" s="1"/>
  <c r="J1292" i="4"/>
  <c r="I1292" i="4"/>
  <c r="C1293" i="4"/>
  <c r="D1293" i="4"/>
  <c r="E1293" i="4"/>
  <c r="F1293" i="4" l="1"/>
  <c r="M1291" i="4"/>
  <c r="H1293" i="4"/>
  <c r="J1293" i="4" s="1"/>
  <c r="K1292" i="4"/>
  <c r="Y1292" i="4" s="1"/>
  <c r="M1292" i="4"/>
  <c r="L1292" i="4"/>
  <c r="Z1292" i="4" s="1"/>
  <c r="N1292" i="4"/>
  <c r="D1294" i="4"/>
  <c r="E1294" i="4"/>
  <c r="C1294" i="4"/>
  <c r="F1294" i="4" l="1"/>
  <c r="N1293" i="4"/>
  <c r="L1293" i="4"/>
  <c r="Z1293" i="4" s="1"/>
  <c r="H1294" i="4"/>
  <c r="I1294" i="4" s="1"/>
  <c r="I1293" i="4"/>
  <c r="K1293" i="4"/>
  <c r="Y1293" i="4" s="1"/>
  <c r="C1295" i="4"/>
  <c r="D1295" i="4"/>
  <c r="E1295" i="4"/>
  <c r="F1295" i="4" l="1"/>
  <c r="M1293" i="4"/>
  <c r="L1294" i="4"/>
  <c r="Z1294" i="4" s="1"/>
  <c r="H1295" i="4"/>
  <c r="I1295" i="4" s="1"/>
  <c r="J1294" i="4"/>
  <c r="K1294" i="4"/>
  <c r="Y1294" i="4" s="1"/>
  <c r="M1294" i="4"/>
  <c r="C1296" i="4"/>
  <c r="D1296" i="4"/>
  <c r="E1296" i="4"/>
  <c r="F1296" i="4" l="1"/>
  <c r="N1294" i="4"/>
  <c r="L1295" i="4"/>
  <c r="Z1295" i="4" s="1"/>
  <c r="J1295" i="4"/>
  <c r="H1296" i="4"/>
  <c r="J1296" i="4" s="1"/>
  <c r="K1295" i="4"/>
  <c r="Y1295" i="4" s="1"/>
  <c r="M1295" i="4"/>
  <c r="C1297" i="4"/>
  <c r="F1297" i="4" s="1"/>
  <c r="D1297" i="4"/>
  <c r="E1297" i="4"/>
  <c r="N1296" i="4" l="1"/>
  <c r="N1295" i="4"/>
  <c r="I1296" i="4"/>
  <c r="L1296" i="4"/>
  <c r="Z1296" i="4" s="1"/>
  <c r="H1297" i="4"/>
  <c r="I1297" i="4" s="1"/>
  <c r="K1296" i="4"/>
  <c r="Y1296" i="4" s="1"/>
  <c r="C1298" i="4"/>
  <c r="D1298" i="4"/>
  <c r="E1298" i="4"/>
  <c r="F1298" i="4" l="1"/>
  <c r="M1296" i="4"/>
  <c r="L1297" i="4"/>
  <c r="Z1297" i="4" s="1"/>
  <c r="J1297" i="4"/>
  <c r="H1298" i="4"/>
  <c r="L1298" i="4" s="1"/>
  <c r="Z1298" i="4" s="1"/>
  <c r="K1297" i="4"/>
  <c r="Y1297" i="4" s="1"/>
  <c r="M1297" i="4"/>
  <c r="E1299" i="4"/>
  <c r="C1299" i="4"/>
  <c r="D1299" i="4"/>
  <c r="F1299" i="4" l="1"/>
  <c r="N1297" i="4"/>
  <c r="H1299" i="4"/>
  <c r="J1299" i="4" s="1"/>
  <c r="J1298" i="4"/>
  <c r="I1298" i="4"/>
  <c r="K1298" i="4"/>
  <c r="Y1298" i="4" s="1"/>
  <c r="I1299" i="4"/>
  <c r="C1300" i="4"/>
  <c r="F1300" i="4" s="1"/>
  <c r="D1300" i="4"/>
  <c r="E1300" i="4"/>
  <c r="N1298" i="4" l="1"/>
  <c r="N1299" i="4"/>
  <c r="M1298" i="4"/>
  <c r="L1299" i="4"/>
  <c r="Z1299" i="4" s="1"/>
  <c r="H1300" i="4"/>
  <c r="J1300" i="4" s="1"/>
  <c r="K1299" i="4"/>
  <c r="Y1299" i="4" s="1"/>
  <c r="M1299" i="4"/>
  <c r="C1301" i="4"/>
  <c r="F1301" i="4" s="1"/>
  <c r="E1301" i="4"/>
  <c r="D1301" i="4"/>
  <c r="N1300" i="4" l="1"/>
  <c r="I1300" i="4"/>
  <c r="L1300" i="4"/>
  <c r="Z1300" i="4" s="1"/>
  <c r="H1301" i="4"/>
  <c r="J1301" i="4" s="1"/>
  <c r="K1300" i="4"/>
  <c r="Y1300" i="4" s="1"/>
  <c r="D1302" i="4"/>
  <c r="E1302" i="4"/>
  <c r="C1302" i="4"/>
  <c r="F1302" i="4" s="1"/>
  <c r="N1301" i="4" l="1"/>
  <c r="M1300" i="4"/>
  <c r="I1301" i="4"/>
  <c r="L1301" i="4"/>
  <c r="Z1301" i="4" s="1"/>
  <c r="H1302" i="4"/>
  <c r="J1302" i="4" s="1"/>
  <c r="K1301" i="4"/>
  <c r="Y1301" i="4" s="1"/>
  <c r="C1303" i="4"/>
  <c r="D1303" i="4"/>
  <c r="E1303" i="4"/>
  <c r="F1303" i="4" l="1"/>
  <c r="M1301" i="4"/>
  <c r="I1302" i="4"/>
  <c r="N1302" i="4"/>
  <c r="L1302" i="4"/>
  <c r="Z1302" i="4" s="1"/>
  <c r="H1303" i="4"/>
  <c r="I1303" i="4" s="1"/>
  <c r="K1302" i="4"/>
  <c r="Y1302" i="4" s="1"/>
  <c r="E1304" i="4"/>
  <c r="C1304" i="4"/>
  <c r="D1304" i="4"/>
  <c r="F1304" i="4" l="1"/>
  <c r="M1302" i="4"/>
  <c r="H1304" i="4"/>
  <c r="J1304" i="4" s="1"/>
  <c r="J1303" i="4"/>
  <c r="L1303" i="4"/>
  <c r="Z1303" i="4" s="1"/>
  <c r="K1303" i="4"/>
  <c r="Y1303" i="4" s="1"/>
  <c r="M1303" i="4"/>
  <c r="C1305" i="4"/>
  <c r="F1305" i="4" s="1"/>
  <c r="D1305" i="4"/>
  <c r="E1305" i="4"/>
  <c r="N1304" i="4" l="1"/>
  <c r="N1303" i="4"/>
  <c r="L1304" i="4"/>
  <c r="Z1304" i="4" s="1"/>
  <c r="H1305" i="4"/>
  <c r="J1305" i="4" s="1"/>
  <c r="I1304" i="4"/>
  <c r="K1304" i="4"/>
  <c r="Y1304" i="4" s="1"/>
  <c r="C1306" i="4"/>
  <c r="D1306" i="4"/>
  <c r="E1306" i="4"/>
  <c r="F1306" i="4" l="1"/>
  <c r="N1305" i="4"/>
  <c r="M1304" i="4"/>
  <c r="I1305" i="4"/>
  <c r="L1305" i="4"/>
  <c r="Z1305" i="4" s="1"/>
  <c r="H1306" i="4"/>
  <c r="J1306" i="4" s="1"/>
  <c r="K1305" i="4"/>
  <c r="Y1305" i="4" s="1"/>
  <c r="E1307" i="4"/>
  <c r="C1307" i="4"/>
  <c r="D1307" i="4"/>
  <c r="F1307" i="4" l="1"/>
  <c r="N1306" i="4"/>
  <c r="M1305" i="4"/>
  <c r="L1306" i="4"/>
  <c r="Z1306" i="4" s="1"/>
  <c r="I1306" i="4"/>
  <c r="H1307" i="4"/>
  <c r="J1307" i="4" s="1"/>
  <c r="K1306" i="4"/>
  <c r="Y1306" i="4" s="1"/>
  <c r="C1308" i="4"/>
  <c r="F1308" i="4" s="1"/>
  <c r="D1308" i="4"/>
  <c r="E1308" i="4"/>
  <c r="N1307" i="4" l="1"/>
  <c r="M1306" i="4"/>
  <c r="I1307" i="4"/>
  <c r="L1307" i="4"/>
  <c r="Z1307" i="4" s="1"/>
  <c r="H1308" i="4"/>
  <c r="J1308" i="4" s="1"/>
  <c r="K1307" i="4"/>
  <c r="Y1307" i="4" s="1"/>
  <c r="C1309" i="4"/>
  <c r="D1309" i="4"/>
  <c r="E1309" i="4"/>
  <c r="H1309" i="4" l="1"/>
  <c r="F1309" i="4"/>
  <c r="M1307" i="4"/>
  <c r="I1308" i="4"/>
  <c r="L1308" i="4"/>
  <c r="Z1308" i="4" s="1"/>
  <c r="N1308" i="4"/>
  <c r="K1308" i="4"/>
  <c r="Y1308" i="4" s="1"/>
  <c r="J1309" i="4"/>
  <c r="I1309" i="4"/>
  <c r="D1310" i="4"/>
  <c r="E1310" i="4"/>
  <c r="C1310" i="4"/>
  <c r="F1310" i="4" l="1"/>
  <c r="M1308" i="4"/>
  <c r="H1310" i="4"/>
  <c r="J1310" i="4" s="1"/>
  <c r="K1309" i="4"/>
  <c r="Y1309" i="4" s="1"/>
  <c r="M1309" i="4"/>
  <c r="L1309" i="4"/>
  <c r="Z1309" i="4" s="1"/>
  <c r="N1309" i="4"/>
  <c r="C1311" i="4"/>
  <c r="F1311" i="4" s="1"/>
  <c r="D1311" i="4"/>
  <c r="E1311" i="4"/>
  <c r="N1310" i="4" l="1"/>
  <c r="L1310" i="4"/>
  <c r="Z1310" i="4" s="1"/>
  <c r="H1311" i="4"/>
  <c r="J1311" i="4" s="1"/>
  <c r="I1310" i="4"/>
  <c r="K1310" i="4"/>
  <c r="Y1310" i="4" s="1"/>
  <c r="D1312" i="4"/>
  <c r="E1312" i="4"/>
  <c r="C1312" i="4"/>
  <c r="F1312" i="4" l="1"/>
  <c r="N1311" i="4"/>
  <c r="M1310" i="4"/>
  <c r="I1311" i="4"/>
  <c r="L1311" i="4"/>
  <c r="Z1311" i="4" s="1"/>
  <c r="H1312" i="4"/>
  <c r="J1312" i="4" s="1"/>
  <c r="K1311" i="4"/>
  <c r="Y1311" i="4" s="1"/>
  <c r="C1313" i="4"/>
  <c r="D1313" i="4"/>
  <c r="E1313" i="4"/>
  <c r="F1313" i="4" l="1"/>
  <c r="M1311" i="4"/>
  <c r="I1312" i="4"/>
  <c r="N1312" i="4"/>
  <c r="L1312" i="4"/>
  <c r="Z1312" i="4" s="1"/>
  <c r="H1313" i="4"/>
  <c r="K1312" i="4"/>
  <c r="Y1312" i="4" s="1"/>
  <c r="C1314" i="4"/>
  <c r="F1314" i="4" s="1"/>
  <c r="D1314" i="4"/>
  <c r="E1314" i="4"/>
  <c r="M1312" i="4" l="1"/>
  <c r="L1313" i="4"/>
  <c r="Z1313" i="4" s="1"/>
  <c r="I1313" i="4"/>
  <c r="J1313" i="4"/>
  <c r="H1314" i="4"/>
  <c r="I1314" i="4" s="1"/>
  <c r="K1313" i="4"/>
  <c r="Y1313" i="4" s="1"/>
  <c r="E1315" i="4"/>
  <c r="D1315" i="4"/>
  <c r="C1315" i="4"/>
  <c r="F1315" i="4" l="1"/>
  <c r="N1313" i="4"/>
  <c r="M1313" i="4"/>
  <c r="L1314" i="4"/>
  <c r="Z1314" i="4" s="1"/>
  <c r="H1315" i="4"/>
  <c r="J1315" i="4" s="1"/>
  <c r="J1314" i="4"/>
  <c r="K1314" i="4"/>
  <c r="Y1314" i="4" s="1"/>
  <c r="M1314" i="4"/>
  <c r="C1316" i="4"/>
  <c r="D1316" i="4"/>
  <c r="E1316" i="4"/>
  <c r="F1316" i="4" l="1"/>
  <c r="N1314" i="4"/>
  <c r="N1315" i="4"/>
  <c r="L1315" i="4"/>
  <c r="Z1315" i="4" s="1"/>
  <c r="H1316" i="4"/>
  <c r="I1316" i="4" s="1"/>
  <c r="I1315" i="4"/>
  <c r="K1315" i="4"/>
  <c r="Y1315" i="4" s="1"/>
  <c r="C1317" i="4"/>
  <c r="F1317" i="4" s="1"/>
  <c r="D1317" i="4"/>
  <c r="E1317" i="4"/>
  <c r="M1315" i="4" l="1"/>
  <c r="L1316" i="4"/>
  <c r="Z1316" i="4" s="1"/>
  <c r="H1317" i="4"/>
  <c r="J1317" i="4" s="1"/>
  <c r="J1316" i="4"/>
  <c r="K1316" i="4"/>
  <c r="Y1316" i="4" s="1"/>
  <c r="M1316" i="4"/>
  <c r="D1318" i="4"/>
  <c r="E1318" i="4"/>
  <c r="C1318" i="4"/>
  <c r="F1318" i="4" l="1"/>
  <c r="N1316" i="4"/>
  <c r="N1317" i="4"/>
  <c r="L1317" i="4"/>
  <c r="Z1317" i="4" s="1"/>
  <c r="H1318" i="4"/>
  <c r="J1318" i="4" s="1"/>
  <c r="I1317" i="4"/>
  <c r="K1317" i="4"/>
  <c r="Y1317" i="4" s="1"/>
  <c r="C1319" i="4"/>
  <c r="D1319" i="4"/>
  <c r="E1319" i="4"/>
  <c r="H1319" i="4" l="1"/>
  <c r="F1319" i="4"/>
  <c r="N1318" i="4"/>
  <c r="M1317" i="4"/>
  <c r="L1318" i="4"/>
  <c r="Z1318" i="4" s="1"/>
  <c r="I1318" i="4"/>
  <c r="K1318" i="4"/>
  <c r="Y1318" i="4" s="1"/>
  <c r="J1319" i="4"/>
  <c r="I1319" i="4"/>
  <c r="C1320" i="4"/>
  <c r="D1320" i="4"/>
  <c r="E1320" i="4"/>
  <c r="F1320" i="4" l="1"/>
  <c r="M1318" i="4"/>
  <c r="H1320" i="4"/>
  <c r="J1320" i="4" s="1"/>
  <c r="L1319" i="4"/>
  <c r="Z1319" i="4" s="1"/>
  <c r="N1319" i="4"/>
  <c r="K1319" i="4"/>
  <c r="Y1319" i="4" s="1"/>
  <c r="M1319" i="4"/>
  <c r="C1321" i="4"/>
  <c r="F1321" i="4" s="1"/>
  <c r="D1321" i="4"/>
  <c r="E1321" i="4"/>
  <c r="N1320" i="4" l="1"/>
  <c r="I1320" i="4"/>
  <c r="L1320" i="4"/>
  <c r="Z1320" i="4" s="1"/>
  <c r="H1321" i="4"/>
  <c r="J1321" i="4" s="1"/>
  <c r="K1320" i="4"/>
  <c r="Y1320" i="4" s="1"/>
  <c r="C1322" i="4"/>
  <c r="D1322" i="4"/>
  <c r="E1322" i="4"/>
  <c r="F1322" i="4" l="1"/>
  <c r="N1321" i="4"/>
  <c r="M1320" i="4"/>
  <c r="L1321" i="4"/>
  <c r="Z1321" i="4" s="1"/>
  <c r="I1321" i="4"/>
  <c r="H1322" i="4"/>
  <c r="J1322" i="4" s="1"/>
  <c r="K1321" i="4"/>
  <c r="Y1321" i="4" s="1"/>
  <c r="E1323" i="4"/>
  <c r="C1323" i="4"/>
  <c r="D1323" i="4"/>
  <c r="F1323" i="4" l="1"/>
  <c r="N1322" i="4"/>
  <c r="M1321" i="4"/>
  <c r="I1322" i="4"/>
  <c r="L1322" i="4"/>
  <c r="Z1322" i="4" s="1"/>
  <c r="H1323" i="4"/>
  <c r="I1323" i="4" s="1"/>
  <c r="K1322" i="4"/>
  <c r="Y1322" i="4" s="1"/>
  <c r="C1324" i="4"/>
  <c r="F1324" i="4" s="1"/>
  <c r="D1324" i="4"/>
  <c r="E1324" i="4"/>
  <c r="M1322" i="4" l="1"/>
  <c r="L1323" i="4"/>
  <c r="Z1323" i="4" s="1"/>
  <c r="H1324" i="4"/>
  <c r="I1324" i="4" s="1"/>
  <c r="J1323" i="4"/>
  <c r="K1323" i="4"/>
  <c r="Y1323" i="4" s="1"/>
  <c r="M1323" i="4"/>
  <c r="C1325" i="4"/>
  <c r="E1325" i="4"/>
  <c r="D1325" i="4"/>
  <c r="F1325" i="4" l="1"/>
  <c r="N1323" i="4"/>
  <c r="L1324" i="4"/>
  <c r="Z1324" i="4" s="1"/>
  <c r="J1324" i="4"/>
  <c r="H1325" i="4"/>
  <c r="I1325" i="4" s="1"/>
  <c r="K1324" i="4"/>
  <c r="Y1324" i="4" s="1"/>
  <c r="M1324" i="4"/>
  <c r="D1326" i="4"/>
  <c r="E1326" i="4"/>
  <c r="C1326" i="4"/>
  <c r="F1326" i="4" l="1"/>
  <c r="N1324" i="4"/>
  <c r="H1326" i="4"/>
  <c r="J1326" i="4" s="1"/>
  <c r="L1325" i="4"/>
  <c r="Z1325" i="4" s="1"/>
  <c r="J1325" i="4"/>
  <c r="K1325" i="4"/>
  <c r="Y1325" i="4" s="1"/>
  <c r="M1325" i="4"/>
  <c r="C1327" i="4"/>
  <c r="F1327" i="4" s="1"/>
  <c r="D1327" i="4"/>
  <c r="E1327" i="4"/>
  <c r="N1325" i="4" l="1"/>
  <c r="L1326" i="4"/>
  <c r="Z1326" i="4" s="1"/>
  <c r="H1327" i="4"/>
  <c r="J1327" i="4" s="1"/>
  <c r="I1326" i="4"/>
  <c r="N1326" i="4"/>
  <c r="K1326" i="4"/>
  <c r="Y1326" i="4" s="1"/>
  <c r="C1328" i="4"/>
  <c r="D1328" i="4"/>
  <c r="E1328" i="4"/>
  <c r="F1328" i="4" l="1"/>
  <c r="N1327" i="4"/>
  <c r="M1326" i="4"/>
  <c r="I1327" i="4"/>
  <c r="L1327" i="4"/>
  <c r="Z1327" i="4" s="1"/>
  <c r="H1328" i="4"/>
  <c r="J1328" i="4" s="1"/>
  <c r="K1327" i="4"/>
  <c r="Y1327" i="4" s="1"/>
  <c r="C1329" i="4"/>
  <c r="F1329" i="4" s="1"/>
  <c r="D1329" i="4"/>
  <c r="E1329" i="4"/>
  <c r="M1327" i="4" l="1"/>
  <c r="I1328" i="4"/>
  <c r="H1329" i="4"/>
  <c r="J1329" i="4" s="1"/>
  <c r="N1328" i="4"/>
  <c r="L1328" i="4"/>
  <c r="Z1328" i="4" s="1"/>
  <c r="K1328" i="4"/>
  <c r="Y1328" i="4" s="1"/>
  <c r="C1330" i="4"/>
  <c r="D1330" i="4"/>
  <c r="E1330" i="4"/>
  <c r="F1330" i="4" l="1"/>
  <c r="L1329" i="4"/>
  <c r="Z1329" i="4" s="1"/>
  <c r="M1328" i="4"/>
  <c r="H1330" i="4"/>
  <c r="L1330" i="4" s="1"/>
  <c r="Z1330" i="4" s="1"/>
  <c r="I1329" i="4"/>
  <c r="N1329" i="4"/>
  <c r="K1329" i="4"/>
  <c r="Y1329" i="4" s="1"/>
  <c r="E1331" i="4"/>
  <c r="C1331" i="4"/>
  <c r="D1331" i="4"/>
  <c r="H1331" i="4" l="1"/>
  <c r="F1331" i="4"/>
  <c r="M1329" i="4"/>
  <c r="I1330" i="4"/>
  <c r="J1330" i="4"/>
  <c r="K1330" i="4"/>
  <c r="Y1330" i="4" s="1"/>
  <c r="J1331" i="4"/>
  <c r="I1331" i="4"/>
  <c r="C1332" i="4"/>
  <c r="D1332" i="4"/>
  <c r="E1332" i="4"/>
  <c r="F1332" i="4" l="1"/>
  <c r="N1330" i="4"/>
  <c r="M1330" i="4"/>
  <c r="H1332" i="4"/>
  <c r="J1332" i="4" s="1"/>
  <c r="K1331" i="4"/>
  <c r="Y1331" i="4" s="1"/>
  <c r="M1331" i="4"/>
  <c r="L1331" i="4"/>
  <c r="Z1331" i="4" s="1"/>
  <c r="N1331" i="4"/>
  <c r="C1333" i="4"/>
  <c r="E1333" i="4"/>
  <c r="D1333" i="4"/>
  <c r="F1333" i="4" l="1"/>
  <c r="H1333" i="4"/>
  <c r="J1333" i="4" s="1"/>
  <c r="L1332" i="4"/>
  <c r="Z1332" i="4" s="1"/>
  <c r="N1332" i="4"/>
  <c r="I1332" i="4"/>
  <c r="K1332" i="4"/>
  <c r="Y1332" i="4" s="1"/>
  <c r="D1334" i="4"/>
  <c r="E1334" i="4"/>
  <c r="C1334" i="4"/>
  <c r="F1334" i="4" l="1"/>
  <c r="M1332" i="4"/>
  <c r="L1333" i="4"/>
  <c r="Z1333" i="4" s="1"/>
  <c r="H1334" i="4"/>
  <c r="J1334" i="4" s="1"/>
  <c r="I1333" i="4"/>
  <c r="N1333" i="4"/>
  <c r="K1333" i="4"/>
  <c r="Y1333" i="4" s="1"/>
  <c r="C1335" i="4"/>
  <c r="F1335" i="4" s="1"/>
  <c r="D1335" i="4"/>
  <c r="E1335" i="4"/>
  <c r="M1333" i="4" l="1"/>
  <c r="L1334" i="4"/>
  <c r="Z1334" i="4" s="1"/>
  <c r="H1335" i="4"/>
  <c r="J1335" i="4" s="1"/>
  <c r="I1334" i="4"/>
  <c r="N1334" i="4"/>
  <c r="K1334" i="4"/>
  <c r="Y1334" i="4" s="1"/>
  <c r="C1336" i="4"/>
  <c r="E1336" i="4"/>
  <c r="D1336" i="4"/>
  <c r="F1336" i="4" l="1"/>
  <c r="N1335" i="4"/>
  <c r="M1334" i="4"/>
  <c r="L1335" i="4"/>
  <c r="Z1335" i="4" s="1"/>
  <c r="H1336" i="4"/>
  <c r="J1336" i="4" s="1"/>
  <c r="I1335" i="4"/>
  <c r="K1335" i="4"/>
  <c r="Y1335" i="4" s="1"/>
  <c r="C1337" i="4"/>
  <c r="F1337" i="4" s="1"/>
  <c r="D1337" i="4"/>
  <c r="E1337" i="4"/>
  <c r="N1336" i="4" l="1"/>
  <c r="M1335" i="4"/>
  <c r="L1336" i="4"/>
  <c r="Z1336" i="4" s="1"/>
  <c r="H1337" i="4"/>
  <c r="J1337" i="4" s="1"/>
  <c r="I1336" i="4"/>
  <c r="K1336" i="4"/>
  <c r="Y1336" i="4" s="1"/>
  <c r="C1338" i="4"/>
  <c r="D1338" i="4"/>
  <c r="E1338" i="4"/>
  <c r="F1338" i="4" l="1"/>
  <c r="N1337" i="4"/>
  <c r="M1336" i="4"/>
  <c r="I1337" i="4"/>
  <c r="L1337" i="4"/>
  <c r="Z1337" i="4" s="1"/>
  <c r="H1338" i="4"/>
  <c r="J1338" i="4" s="1"/>
  <c r="K1337" i="4"/>
  <c r="Y1337" i="4" s="1"/>
  <c r="E1339" i="4"/>
  <c r="C1339" i="4"/>
  <c r="D1339" i="4"/>
  <c r="F1339" i="4" l="1"/>
  <c r="N1338" i="4"/>
  <c r="M1337" i="4"/>
  <c r="L1338" i="4"/>
  <c r="Z1338" i="4" s="1"/>
  <c r="I1338" i="4"/>
  <c r="H1339" i="4"/>
  <c r="J1339" i="4" s="1"/>
  <c r="K1338" i="4"/>
  <c r="Y1338" i="4" s="1"/>
  <c r="C1340" i="4"/>
  <c r="D1340" i="4"/>
  <c r="E1340" i="4"/>
  <c r="H1340" i="4" l="1"/>
  <c r="F1340" i="4"/>
  <c r="M1338" i="4"/>
  <c r="I1339" i="4"/>
  <c r="N1339" i="4"/>
  <c r="L1339" i="4"/>
  <c r="Z1339" i="4" s="1"/>
  <c r="K1339" i="4"/>
  <c r="Y1339" i="4" s="1"/>
  <c r="J1340" i="4"/>
  <c r="I1340" i="4"/>
  <c r="C1341" i="4"/>
  <c r="D1341" i="4"/>
  <c r="E1341" i="4"/>
  <c r="F1341" i="4" l="1"/>
  <c r="M1339" i="4"/>
  <c r="H1341" i="4"/>
  <c r="J1341" i="4" s="1"/>
  <c r="L1340" i="4"/>
  <c r="Z1340" i="4" s="1"/>
  <c r="N1340" i="4"/>
  <c r="K1340" i="4"/>
  <c r="Y1340" i="4" s="1"/>
  <c r="M1340" i="4"/>
  <c r="D1342" i="4"/>
  <c r="E1342" i="4"/>
  <c r="C1342" i="4"/>
  <c r="F1342" i="4" l="1"/>
  <c r="N1341" i="4"/>
  <c r="L1341" i="4"/>
  <c r="Z1341" i="4" s="1"/>
  <c r="H1342" i="4"/>
  <c r="J1342" i="4" s="1"/>
  <c r="I1341" i="4"/>
  <c r="K1341" i="4"/>
  <c r="Y1341" i="4" s="1"/>
  <c r="C1343" i="4"/>
  <c r="D1343" i="4"/>
  <c r="E1343" i="4"/>
  <c r="F1343" i="4" l="1"/>
  <c r="N1342" i="4"/>
  <c r="M1341" i="4"/>
  <c r="L1342" i="4"/>
  <c r="Z1342" i="4" s="1"/>
  <c r="H1343" i="4"/>
  <c r="J1343" i="4" s="1"/>
  <c r="I1342" i="4"/>
  <c r="K1342" i="4"/>
  <c r="Y1342" i="4" s="1"/>
  <c r="D1344" i="4"/>
  <c r="E1344" i="4"/>
  <c r="C1344" i="4"/>
  <c r="F1344" i="4" l="1"/>
  <c r="N1343" i="4"/>
  <c r="M1342" i="4"/>
  <c r="I1343" i="4"/>
  <c r="L1343" i="4"/>
  <c r="Z1343" i="4" s="1"/>
  <c r="H1344" i="4"/>
  <c r="J1344" i="4" s="1"/>
  <c r="K1343" i="4"/>
  <c r="Y1343" i="4" s="1"/>
  <c r="C1345" i="4"/>
  <c r="F1345" i="4" s="1"/>
  <c r="D1345" i="4"/>
  <c r="E1345" i="4"/>
  <c r="N1344" i="4" l="1"/>
  <c r="M1343" i="4"/>
  <c r="L1344" i="4"/>
  <c r="Z1344" i="4" s="1"/>
  <c r="I1344" i="4"/>
  <c r="H1345" i="4"/>
  <c r="J1345" i="4" s="1"/>
  <c r="K1344" i="4"/>
  <c r="Y1344" i="4" s="1"/>
  <c r="C1346" i="4"/>
  <c r="D1346" i="4"/>
  <c r="E1346" i="4"/>
  <c r="F1346" i="4" l="1"/>
  <c r="N1345" i="4"/>
  <c r="M1344" i="4"/>
  <c r="I1345" i="4"/>
  <c r="L1345" i="4"/>
  <c r="Z1345" i="4" s="1"/>
  <c r="H1346" i="4"/>
  <c r="I1346" i="4" s="1"/>
  <c r="K1345" i="4"/>
  <c r="Y1345" i="4" s="1"/>
  <c r="E1347" i="4"/>
  <c r="D1347" i="4"/>
  <c r="C1347" i="4"/>
  <c r="F1347" i="4" l="1"/>
  <c r="M1345" i="4"/>
  <c r="L1346" i="4"/>
  <c r="Z1346" i="4" s="1"/>
  <c r="H1347" i="4"/>
  <c r="J1347" i="4" s="1"/>
  <c r="J1346" i="4"/>
  <c r="K1346" i="4"/>
  <c r="Y1346" i="4" s="1"/>
  <c r="M1346" i="4"/>
  <c r="C1348" i="4"/>
  <c r="D1348" i="4"/>
  <c r="E1348" i="4"/>
  <c r="H1348" i="4" l="1"/>
  <c r="F1348" i="4"/>
  <c r="N1347" i="4"/>
  <c r="N1346" i="4"/>
  <c r="L1347" i="4"/>
  <c r="Z1347" i="4" s="1"/>
  <c r="I1347" i="4"/>
  <c r="K1347" i="4"/>
  <c r="Y1347" i="4" s="1"/>
  <c r="J1348" i="4"/>
  <c r="I1348" i="4"/>
  <c r="C1349" i="4"/>
  <c r="D1349" i="4"/>
  <c r="E1349" i="4"/>
  <c r="F1349" i="4" l="1"/>
  <c r="M1347" i="4"/>
  <c r="H1349" i="4"/>
  <c r="J1349" i="4" s="1"/>
  <c r="K1348" i="4"/>
  <c r="Y1348" i="4" s="1"/>
  <c r="M1348" i="4"/>
  <c r="L1348" i="4"/>
  <c r="Z1348" i="4" s="1"/>
  <c r="N1348" i="4"/>
  <c r="D1350" i="4"/>
  <c r="E1350" i="4"/>
  <c r="C1350" i="4"/>
  <c r="F1350" i="4" l="1"/>
  <c r="N1349" i="4"/>
  <c r="L1349" i="4"/>
  <c r="Z1349" i="4" s="1"/>
  <c r="H1350" i="4"/>
  <c r="J1350" i="4" s="1"/>
  <c r="I1349" i="4"/>
  <c r="K1349" i="4"/>
  <c r="Y1349" i="4" s="1"/>
  <c r="C1351" i="4"/>
  <c r="F1351" i="4" s="1"/>
  <c r="D1351" i="4"/>
  <c r="E1351" i="4"/>
  <c r="N1350" i="4" l="1"/>
  <c r="M1349" i="4"/>
  <c r="L1350" i="4"/>
  <c r="Z1350" i="4" s="1"/>
  <c r="H1351" i="4"/>
  <c r="J1351" i="4" s="1"/>
  <c r="I1350" i="4"/>
  <c r="K1350" i="4"/>
  <c r="Y1350" i="4" s="1"/>
  <c r="C1352" i="4"/>
  <c r="D1352" i="4"/>
  <c r="E1352" i="4"/>
  <c r="F1352" i="4" l="1"/>
  <c r="N1351" i="4"/>
  <c r="M1350" i="4"/>
  <c r="L1351" i="4"/>
  <c r="Z1351" i="4" s="1"/>
  <c r="H1352" i="4"/>
  <c r="J1352" i="4" s="1"/>
  <c r="I1351" i="4"/>
  <c r="K1351" i="4"/>
  <c r="Y1351" i="4" s="1"/>
  <c r="C1353" i="4"/>
  <c r="D1353" i="4"/>
  <c r="E1353" i="4"/>
  <c r="F1353" i="4" l="1"/>
  <c r="N1352" i="4"/>
  <c r="M1351" i="4"/>
  <c r="L1352" i="4"/>
  <c r="Z1352" i="4" s="1"/>
  <c r="H1353" i="4"/>
  <c r="J1353" i="4" s="1"/>
  <c r="I1352" i="4"/>
  <c r="K1352" i="4"/>
  <c r="Y1352" i="4" s="1"/>
  <c r="C1354" i="4"/>
  <c r="F1354" i="4" s="1"/>
  <c r="D1354" i="4"/>
  <c r="E1354" i="4"/>
  <c r="N1353" i="4" l="1"/>
  <c r="M1352" i="4"/>
  <c r="I1353" i="4"/>
  <c r="L1353" i="4"/>
  <c r="Z1353" i="4" s="1"/>
  <c r="H1354" i="4"/>
  <c r="J1354" i="4" s="1"/>
  <c r="K1353" i="4"/>
  <c r="Y1353" i="4" s="1"/>
  <c r="E1355" i="4"/>
  <c r="C1355" i="4"/>
  <c r="F1355" i="4" s="1"/>
  <c r="D1355" i="4"/>
  <c r="M1353" i="4" l="1"/>
  <c r="I1354" i="4"/>
  <c r="N1354" i="4"/>
  <c r="L1354" i="4"/>
  <c r="Z1354" i="4" s="1"/>
  <c r="H1355" i="4"/>
  <c r="I1355" i="4" s="1"/>
  <c r="K1354" i="4"/>
  <c r="Y1354" i="4" s="1"/>
  <c r="C1356" i="4"/>
  <c r="D1356" i="4"/>
  <c r="E1356" i="4"/>
  <c r="H1356" i="4" l="1"/>
  <c r="F1356" i="4"/>
  <c r="M1354" i="4"/>
  <c r="L1355" i="4"/>
  <c r="Z1355" i="4" s="1"/>
  <c r="J1355" i="4"/>
  <c r="K1355" i="4"/>
  <c r="Y1355" i="4" s="1"/>
  <c r="M1355" i="4"/>
  <c r="J1356" i="4"/>
  <c r="I1356" i="4"/>
  <c r="C1357" i="4"/>
  <c r="D1357" i="4"/>
  <c r="E1357" i="4"/>
  <c r="F1357" i="4" l="1"/>
  <c r="N1355" i="4"/>
  <c r="H1357" i="4"/>
  <c r="J1357" i="4" s="1"/>
  <c r="K1356" i="4"/>
  <c r="Y1356" i="4" s="1"/>
  <c r="M1356" i="4"/>
  <c r="L1356" i="4"/>
  <c r="Z1356" i="4" s="1"/>
  <c r="N1356" i="4"/>
  <c r="D1358" i="4"/>
  <c r="E1358" i="4"/>
  <c r="C1358" i="4"/>
  <c r="F1358" i="4" l="1"/>
  <c r="N1357" i="4"/>
  <c r="L1357" i="4"/>
  <c r="Z1357" i="4" s="1"/>
  <c r="H1358" i="4"/>
  <c r="J1358" i="4" s="1"/>
  <c r="I1357" i="4"/>
  <c r="K1357" i="4"/>
  <c r="Y1357" i="4" s="1"/>
  <c r="C1359" i="4"/>
  <c r="F1359" i="4" s="1"/>
  <c r="D1359" i="4"/>
  <c r="E1359" i="4"/>
  <c r="M1357" i="4" l="1"/>
  <c r="N1358" i="4"/>
  <c r="L1358" i="4"/>
  <c r="Z1358" i="4" s="1"/>
  <c r="H1359" i="4"/>
  <c r="J1359" i="4" s="1"/>
  <c r="I1358" i="4"/>
  <c r="K1358" i="4"/>
  <c r="Y1358" i="4" s="1"/>
  <c r="C1360" i="4"/>
  <c r="D1360" i="4"/>
  <c r="E1360" i="4"/>
  <c r="F1360" i="4" l="1"/>
  <c r="N1359" i="4"/>
  <c r="M1358" i="4"/>
  <c r="L1359" i="4"/>
  <c r="Z1359" i="4" s="1"/>
  <c r="H1360" i="4"/>
  <c r="J1360" i="4" s="1"/>
  <c r="I1359" i="4"/>
  <c r="K1359" i="4"/>
  <c r="Y1359" i="4" s="1"/>
  <c r="C1361" i="4"/>
  <c r="F1361" i="4" s="1"/>
  <c r="D1361" i="4"/>
  <c r="E1361" i="4"/>
  <c r="N1360" i="4" l="1"/>
  <c r="M1359" i="4"/>
  <c r="I1360" i="4"/>
  <c r="L1360" i="4"/>
  <c r="Z1360" i="4" s="1"/>
  <c r="H1361" i="4"/>
  <c r="I1361" i="4" s="1"/>
  <c r="K1360" i="4"/>
  <c r="Y1360" i="4" s="1"/>
  <c r="C1362" i="4"/>
  <c r="D1362" i="4"/>
  <c r="E1362" i="4"/>
  <c r="F1362" i="4" l="1"/>
  <c r="M1360" i="4"/>
  <c r="L1361" i="4"/>
  <c r="Z1361" i="4" s="1"/>
  <c r="J1361" i="4"/>
  <c r="H1362" i="4"/>
  <c r="K1361" i="4"/>
  <c r="Y1361" i="4" s="1"/>
  <c r="M1361" i="4"/>
  <c r="E1363" i="4"/>
  <c r="C1363" i="4"/>
  <c r="D1363" i="4"/>
  <c r="F1363" i="4" l="1"/>
  <c r="N1361" i="4"/>
  <c r="L1362" i="4"/>
  <c r="Z1362" i="4" s="1"/>
  <c r="J1362" i="4"/>
  <c r="I1362" i="4"/>
  <c r="H1363" i="4"/>
  <c r="I1363" i="4" s="1"/>
  <c r="K1362" i="4"/>
  <c r="Y1362" i="4" s="1"/>
  <c r="C1364" i="4"/>
  <c r="D1364" i="4"/>
  <c r="E1364" i="4"/>
  <c r="H1364" i="4" l="1"/>
  <c r="F1364" i="4"/>
  <c r="N1362" i="4"/>
  <c r="M1362" i="4"/>
  <c r="L1363" i="4"/>
  <c r="Z1363" i="4" s="1"/>
  <c r="J1363" i="4"/>
  <c r="K1363" i="4"/>
  <c r="Y1363" i="4" s="1"/>
  <c r="M1363" i="4"/>
  <c r="J1364" i="4"/>
  <c r="I1364" i="4"/>
  <c r="C1365" i="4"/>
  <c r="E1365" i="4"/>
  <c r="D1365" i="4"/>
  <c r="F1365" i="4" l="1"/>
  <c r="N1363" i="4"/>
  <c r="H1365" i="4"/>
  <c r="J1365" i="4" s="1"/>
  <c r="L1364" i="4"/>
  <c r="Z1364" i="4" s="1"/>
  <c r="N1364" i="4"/>
  <c r="K1364" i="4"/>
  <c r="Y1364" i="4" s="1"/>
  <c r="M1364" i="4"/>
  <c r="D1366" i="4"/>
  <c r="E1366" i="4"/>
  <c r="C1366" i="4"/>
  <c r="F1366" i="4" l="1"/>
  <c r="H1366" i="4"/>
  <c r="J1366" i="4" s="1"/>
  <c r="N1365" i="4"/>
  <c r="L1365" i="4"/>
  <c r="Z1365" i="4" s="1"/>
  <c r="I1365" i="4"/>
  <c r="K1365" i="4"/>
  <c r="Y1365" i="4" s="1"/>
  <c r="C1367" i="4"/>
  <c r="D1367" i="4"/>
  <c r="E1367" i="4"/>
  <c r="F1367" i="4" l="1"/>
  <c r="N1366" i="4"/>
  <c r="M1365" i="4"/>
  <c r="I1366" i="4"/>
  <c r="L1366" i="4"/>
  <c r="Z1366" i="4" s="1"/>
  <c r="H1367" i="4"/>
  <c r="J1367" i="4" s="1"/>
  <c r="K1366" i="4"/>
  <c r="Y1366" i="4" s="1"/>
  <c r="E1368" i="4"/>
  <c r="C1368" i="4"/>
  <c r="D1368" i="4"/>
  <c r="F1368" i="4" l="1"/>
  <c r="N1367" i="4"/>
  <c r="M1366" i="4"/>
  <c r="I1367" i="4"/>
  <c r="L1367" i="4"/>
  <c r="Z1367" i="4" s="1"/>
  <c r="H1368" i="4"/>
  <c r="J1368" i="4" s="1"/>
  <c r="K1367" i="4"/>
  <c r="Y1367" i="4" s="1"/>
  <c r="C1369" i="4"/>
  <c r="F1369" i="4" s="1"/>
  <c r="D1369" i="4"/>
  <c r="E1369" i="4"/>
  <c r="N1368" i="4" l="1"/>
  <c r="M1367" i="4"/>
  <c r="L1368" i="4"/>
  <c r="Z1368" i="4" s="1"/>
  <c r="I1368" i="4"/>
  <c r="H1369" i="4"/>
  <c r="J1369" i="4" s="1"/>
  <c r="K1368" i="4"/>
  <c r="Y1368" i="4" s="1"/>
  <c r="C1370" i="4"/>
  <c r="D1370" i="4"/>
  <c r="E1370" i="4"/>
  <c r="F1370" i="4" l="1"/>
  <c r="N1369" i="4"/>
  <c r="M1368" i="4"/>
  <c r="I1369" i="4"/>
  <c r="L1369" i="4"/>
  <c r="Z1369" i="4" s="1"/>
  <c r="H1370" i="4"/>
  <c r="J1370" i="4" s="1"/>
  <c r="K1369" i="4"/>
  <c r="Y1369" i="4" s="1"/>
  <c r="E1371" i="4"/>
  <c r="C1371" i="4"/>
  <c r="D1371" i="4"/>
  <c r="F1371" i="4" l="1"/>
  <c r="M1369" i="4"/>
  <c r="I1370" i="4"/>
  <c r="N1370" i="4"/>
  <c r="L1370" i="4"/>
  <c r="Z1370" i="4" s="1"/>
  <c r="H1371" i="4"/>
  <c r="L1371" i="4" s="1"/>
  <c r="Z1371" i="4" s="1"/>
  <c r="K1370" i="4"/>
  <c r="Y1370" i="4" s="1"/>
  <c r="C1372" i="4"/>
  <c r="F1372" i="4" s="1"/>
  <c r="D1372" i="4"/>
  <c r="E1372" i="4"/>
  <c r="M1370" i="4" l="1"/>
  <c r="J1371" i="4"/>
  <c r="H1372" i="4"/>
  <c r="I1371" i="4"/>
  <c r="K1371" i="4"/>
  <c r="Y1371" i="4" s="1"/>
  <c r="C1373" i="4"/>
  <c r="D1373" i="4"/>
  <c r="E1373" i="4"/>
  <c r="F1373" i="4" l="1"/>
  <c r="N1371" i="4"/>
  <c r="M1371" i="4"/>
  <c r="H1373" i="4"/>
  <c r="J1373" i="4" s="1"/>
  <c r="J1372" i="4"/>
  <c r="I1372" i="4"/>
  <c r="L1372" i="4"/>
  <c r="Z1372" i="4" s="1"/>
  <c r="K1372" i="4"/>
  <c r="Y1372" i="4" s="1"/>
  <c r="D1374" i="4"/>
  <c r="E1374" i="4"/>
  <c r="C1374" i="4"/>
  <c r="F1374" i="4" l="1"/>
  <c r="N1372" i="4"/>
  <c r="N1373" i="4"/>
  <c r="M1372" i="4"/>
  <c r="I1373" i="4"/>
  <c r="L1373" i="4"/>
  <c r="Z1373" i="4" s="1"/>
  <c r="H1374" i="4"/>
  <c r="J1374" i="4" s="1"/>
  <c r="K1373" i="4"/>
  <c r="Y1373" i="4" s="1"/>
  <c r="C1375" i="4"/>
  <c r="D1375" i="4"/>
  <c r="E1375" i="4"/>
  <c r="F1375" i="4" l="1"/>
  <c r="N1374" i="4"/>
  <c r="M1373" i="4"/>
  <c r="I1374" i="4"/>
  <c r="L1374" i="4"/>
  <c r="Z1374" i="4" s="1"/>
  <c r="H1375" i="4"/>
  <c r="J1375" i="4" s="1"/>
  <c r="K1374" i="4"/>
  <c r="Y1374" i="4" s="1"/>
  <c r="D1376" i="4"/>
  <c r="E1376" i="4"/>
  <c r="C1376" i="4"/>
  <c r="F1376" i="4" l="1"/>
  <c r="N1375" i="4"/>
  <c r="M1374" i="4"/>
  <c r="I1375" i="4"/>
  <c r="L1375" i="4"/>
  <c r="Z1375" i="4" s="1"/>
  <c r="H1376" i="4"/>
  <c r="J1376" i="4" s="1"/>
  <c r="K1375" i="4"/>
  <c r="Y1375" i="4" s="1"/>
  <c r="C1377" i="4"/>
  <c r="F1377" i="4" s="1"/>
  <c r="D1377" i="4"/>
  <c r="E1377" i="4"/>
  <c r="N1376" i="4" l="1"/>
  <c r="M1375" i="4"/>
  <c r="I1376" i="4"/>
  <c r="L1376" i="4"/>
  <c r="Z1376" i="4" s="1"/>
  <c r="H1377" i="4"/>
  <c r="I1377" i="4" s="1"/>
  <c r="K1376" i="4"/>
  <c r="Y1376" i="4" s="1"/>
  <c r="C1378" i="4"/>
  <c r="D1378" i="4"/>
  <c r="E1378" i="4"/>
  <c r="H1378" i="4" l="1"/>
  <c r="F1378" i="4"/>
  <c r="M1376" i="4"/>
  <c r="L1377" i="4"/>
  <c r="Z1377" i="4" s="1"/>
  <c r="J1377" i="4"/>
  <c r="K1377" i="4"/>
  <c r="Y1377" i="4" s="1"/>
  <c r="M1377" i="4"/>
  <c r="J1378" i="4"/>
  <c r="I1378" i="4"/>
  <c r="E1379" i="4"/>
  <c r="D1379" i="4"/>
  <c r="C1379" i="4"/>
  <c r="F1379" i="4" s="1"/>
  <c r="N1377" i="4" l="1"/>
  <c r="H1379" i="4"/>
  <c r="L1379" i="4" s="1"/>
  <c r="Z1379" i="4" s="1"/>
  <c r="K1378" i="4"/>
  <c r="Y1378" i="4" s="1"/>
  <c r="M1378" i="4"/>
  <c r="L1378" i="4"/>
  <c r="Z1378" i="4" s="1"/>
  <c r="N1378" i="4"/>
  <c r="C1380" i="4"/>
  <c r="F1380" i="4" s="1"/>
  <c r="D1380" i="4"/>
  <c r="E1380" i="4"/>
  <c r="H1380" i="4" l="1"/>
  <c r="I1380" i="4" s="1"/>
  <c r="I1379" i="4"/>
  <c r="J1379" i="4"/>
  <c r="K1379" i="4"/>
  <c r="Y1379" i="4" s="1"/>
  <c r="C1381" i="4"/>
  <c r="D1381" i="4"/>
  <c r="E1381" i="4"/>
  <c r="F1381" i="4" l="1"/>
  <c r="N1379" i="4"/>
  <c r="M1379" i="4"/>
  <c r="L1380" i="4"/>
  <c r="Z1380" i="4" s="1"/>
  <c r="J1380" i="4"/>
  <c r="H1381" i="4"/>
  <c r="I1381" i="4" s="1"/>
  <c r="K1380" i="4"/>
  <c r="Y1380" i="4" s="1"/>
  <c r="M1380" i="4"/>
  <c r="D1382" i="4"/>
  <c r="E1382" i="4"/>
  <c r="C1382" i="4"/>
  <c r="F1382" i="4" l="1"/>
  <c r="N1380" i="4"/>
  <c r="H1382" i="4"/>
  <c r="J1382" i="4" s="1"/>
  <c r="J1381" i="4"/>
  <c r="L1381" i="4"/>
  <c r="Z1381" i="4" s="1"/>
  <c r="K1381" i="4"/>
  <c r="Y1381" i="4" s="1"/>
  <c r="M1381" i="4"/>
  <c r="L1382" i="4"/>
  <c r="Z1382" i="4" s="1"/>
  <c r="C1383" i="4"/>
  <c r="D1383" i="4"/>
  <c r="E1383" i="4"/>
  <c r="F1383" i="4" l="1"/>
  <c r="I1382" i="4"/>
  <c r="M1382" i="4" s="1"/>
  <c r="N1381" i="4"/>
  <c r="H1383" i="4"/>
  <c r="I1383" i="4" s="1"/>
  <c r="N1382" i="4"/>
  <c r="K1382" i="4"/>
  <c r="Y1382" i="4" s="1"/>
  <c r="C1384" i="4"/>
  <c r="D1384" i="4"/>
  <c r="E1384" i="4"/>
  <c r="F1384" i="4" l="1"/>
  <c r="L1383" i="4"/>
  <c r="Z1383" i="4" s="1"/>
  <c r="H1384" i="4"/>
  <c r="J1384" i="4" s="1"/>
  <c r="J1383" i="4"/>
  <c r="K1383" i="4"/>
  <c r="Y1383" i="4" s="1"/>
  <c r="M1383" i="4"/>
  <c r="C1385" i="4"/>
  <c r="D1385" i="4"/>
  <c r="E1385" i="4"/>
  <c r="F1385" i="4" l="1"/>
  <c r="N1383" i="4"/>
  <c r="N1384" i="4"/>
  <c r="L1384" i="4"/>
  <c r="Z1384" i="4" s="1"/>
  <c r="H1385" i="4"/>
  <c r="I1385" i="4" s="1"/>
  <c r="I1384" i="4"/>
  <c r="K1384" i="4"/>
  <c r="Y1384" i="4" s="1"/>
  <c r="C1386" i="4"/>
  <c r="F1386" i="4" s="1"/>
  <c r="D1386" i="4"/>
  <c r="E1386" i="4"/>
  <c r="M1384" i="4" l="1"/>
  <c r="L1385" i="4"/>
  <c r="Z1385" i="4" s="1"/>
  <c r="H1386" i="4"/>
  <c r="J1386" i="4" s="1"/>
  <c r="J1385" i="4"/>
  <c r="K1385" i="4"/>
  <c r="Y1385" i="4" s="1"/>
  <c r="M1385" i="4"/>
  <c r="E1387" i="4"/>
  <c r="C1387" i="4"/>
  <c r="F1387" i="4" s="1"/>
  <c r="D1387" i="4"/>
  <c r="N1386" i="4" l="1"/>
  <c r="N1385" i="4"/>
  <c r="L1386" i="4"/>
  <c r="Z1386" i="4" s="1"/>
  <c r="H1387" i="4"/>
  <c r="J1387" i="4" s="1"/>
  <c r="I1386" i="4"/>
  <c r="K1386" i="4"/>
  <c r="Y1386" i="4" s="1"/>
  <c r="C1388" i="4"/>
  <c r="D1388" i="4"/>
  <c r="E1388" i="4"/>
  <c r="F1388" i="4" l="1"/>
  <c r="N1387" i="4"/>
  <c r="M1386" i="4"/>
  <c r="L1387" i="4"/>
  <c r="Z1387" i="4" s="1"/>
  <c r="I1387" i="4"/>
  <c r="H1388" i="4"/>
  <c r="J1388" i="4" s="1"/>
  <c r="K1387" i="4"/>
  <c r="Y1387" i="4" s="1"/>
  <c r="C1389" i="4"/>
  <c r="D1389" i="4"/>
  <c r="E1389" i="4"/>
  <c r="F1389" i="4" l="1"/>
  <c r="M1387" i="4"/>
  <c r="I1388" i="4"/>
  <c r="H1389" i="4"/>
  <c r="J1389" i="4" s="1"/>
  <c r="N1388" i="4"/>
  <c r="L1388" i="4"/>
  <c r="Z1388" i="4" s="1"/>
  <c r="K1388" i="4"/>
  <c r="Y1388" i="4" s="1"/>
  <c r="D1390" i="4"/>
  <c r="E1390" i="4"/>
  <c r="C1390" i="4"/>
  <c r="F1390" i="4" l="1"/>
  <c r="M1388" i="4"/>
  <c r="L1389" i="4"/>
  <c r="Z1389" i="4" s="1"/>
  <c r="H1390" i="4"/>
  <c r="J1390" i="4" s="1"/>
  <c r="I1389" i="4"/>
  <c r="N1389" i="4"/>
  <c r="K1389" i="4"/>
  <c r="Y1389" i="4" s="1"/>
  <c r="C1391" i="4"/>
  <c r="D1391" i="4"/>
  <c r="E1391" i="4"/>
  <c r="H1391" i="4" l="1"/>
  <c r="F1391" i="4"/>
  <c r="N1390" i="4"/>
  <c r="M1389" i="4"/>
  <c r="L1390" i="4"/>
  <c r="Z1390" i="4" s="1"/>
  <c r="I1390" i="4"/>
  <c r="K1390" i="4"/>
  <c r="Y1390" i="4" s="1"/>
  <c r="J1391" i="4"/>
  <c r="I1391" i="4"/>
  <c r="C1392" i="4"/>
  <c r="D1392" i="4"/>
  <c r="E1392" i="4"/>
  <c r="F1392" i="4" l="1"/>
  <c r="M1390" i="4"/>
  <c r="H1392" i="4"/>
  <c r="J1392" i="4" s="1"/>
  <c r="K1391" i="4"/>
  <c r="Y1391" i="4" s="1"/>
  <c r="M1391" i="4"/>
  <c r="L1391" i="4"/>
  <c r="Z1391" i="4" s="1"/>
  <c r="N1391" i="4"/>
  <c r="C1393" i="4"/>
  <c r="F1393" i="4" s="1"/>
  <c r="D1393" i="4"/>
  <c r="E1393" i="4"/>
  <c r="N1392" i="4" l="1"/>
  <c r="H1393" i="4"/>
  <c r="J1393" i="4" s="1"/>
  <c r="L1392" i="4"/>
  <c r="Z1392" i="4" s="1"/>
  <c r="I1392" i="4"/>
  <c r="K1392" i="4"/>
  <c r="Y1392" i="4" s="1"/>
  <c r="C1394" i="4"/>
  <c r="D1394" i="4"/>
  <c r="E1394" i="4"/>
  <c r="F1394" i="4" l="1"/>
  <c r="N1393" i="4"/>
  <c r="M1392" i="4"/>
  <c r="L1393" i="4"/>
  <c r="Z1393" i="4" s="1"/>
  <c r="H1394" i="4"/>
  <c r="J1394" i="4" s="1"/>
  <c r="I1393" i="4"/>
  <c r="K1393" i="4"/>
  <c r="Y1393" i="4" s="1"/>
  <c r="E1395" i="4"/>
  <c r="C1395" i="4"/>
  <c r="D1395" i="4"/>
  <c r="F1395" i="4" l="1"/>
  <c r="N1394" i="4"/>
  <c r="M1393" i="4"/>
  <c r="I1394" i="4"/>
  <c r="L1394" i="4"/>
  <c r="Z1394" i="4" s="1"/>
  <c r="H1395" i="4"/>
  <c r="J1395" i="4" s="1"/>
  <c r="K1394" i="4"/>
  <c r="Y1394" i="4" s="1"/>
  <c r="C1396" i="4"/>
  <c r="F1396" i="4" s="1"/>
  <c r="D1396" i="4"/>
  <c r="E1396" i="4"/>
  <c r="N1395" i="4" l="1"/>
  <c r="M1394" i="4"/>
  <c r="I1395" i="4"/>
  <c r="L1395" i="4"/>
  <c r="Z1395" i="4" s="1"/>
  <c r="H1396" i="4"/>
  <c r="J1396" i="4" s="1"/>
  <c r="K1395" i="4"/>
  <c r="Y1395" i="4" s="1"/>
  <c r="C1397" i="4"/>
  <c r="E1397" i="4"/>
  <c r="D1397" i="4"/>
  <c r="F1397" i="4" l="1"/>
  <c r="N1396" i="4"/>
  <c r="M1395" i="4"/>
  <c r="L1396" i="4"/>
  <c r="Z1396" i="4" s="1"/>
  <c r="I1396" i="4"/>
  <c r="H1397" i="4"/>
  <c r="J1397" i="4" s="1"/>
  <c r="K1396" i="4"/>
  <c r="Y1396" i="4" s="1"/>
  <c r="D1398" i="4"/>
  <c r="E1398" i="4"/>
  <c r="C1398" i="4"/>
  <c r="F1398" i="4" l="1"/>
  <c r="M1396" i="4"/>
  <c r="I1397" i="4"/>
  <c r="N1397" i="4"/>
  <c r="L1397" i="4"/>
  <c r="Z1397" i="4" s="1"/>
  <c r="H1398" i="4"/>
  <c r="L1398" i="4" s="1"/>
  <c r="Z1398" i="4" s="1"/>
  <c r="K1397" i="4"/>
  <c r="Y1397" i="4" s="1"/>
  <c r="C1399" i="4"/>
  <c r="D1399" i="4"/>
  <c r="E1399" i="4"/>
  <c r="H1399" i="4" l="1"/>
  <c r="F1399" i="4"/>
  <c r="M1397" i="4"/>
  <c r="J1398" i="4"/>
  <c r="I1398" i="4"/>
  <c r="K1398" i="4"/>
  <c r="Y1398" i="4" s="1"/>
  <c r="J1399" i="4"/>
  <c r="I1399" i="4"/>
  <c r="C1400" i="4"/>
  <c r="E1400" i="4"/>
  <c r="D1400" i="4"/>
  <c r="F1400" i="4" l="1"/>
  <c r="N1398" i="4"/>
  <c r="M1398" i="4"/>
  <c r="H1400" i="4"/>
  <c r="J1400" i="4" s="1"/>
  <c r="K1399" i="4"/>
  <c r="Y1399" i="4" s="1"/>
  <c r="M1399" i="4"/>
  <c r="L1399" i="4"/>
  <c r="Z1399" i="4" s="1"/>
  <c r="N1399" i="4"/>
  <c r="C1401" i="4"/>
  <c r="D1401" i="4"/>
  <c r="E1401" i="4"/>
  <c r="F1401" i="4" l="1"/>
  <c r="L1400" i="4"/>
  <c r="Z1400" i="4" s="1"/>
  <c r="H1401" i="4"/>
  <c r="L1401" i="4" s="1"/>
  <c r="Z1401" i="4" s="1"/>
  <c r="I1400" i="4"/>
  <c r="N1400" i="4"/>
  <c r="K1400" i="4"/>
  <c r="Y1400" i="4" s="1"/>
  <c r="C1402" i="4"/>
  <c r="D1402" i="4"/>
  <c r="E1402" i="4"/>
  <c r="F1402" i="4" l="1"/>
  <c r="M1400" i="4"/>
  <c r="H1402" i="4"/>
  <c r="I1402" i="4" s="1"/>
  <c r="I1401" i="4"/>
  <c r="J1401" i="4"/>
  <c r="K1401" i="4"/>
  <c r="Y1401" i="4" s="1"/>
  <c r="E1403" i="4"/>
  <c r="C1403" i="4"/>
  <c r="D1403" i="4"/>
  <c r="F1403" i="4" l="1"/>
  <c r="N1401" i="4"/>
  <c r="M1401" i="4"/>
  <c r="L1402" i="4"/>
  <c r="Z1402" i="4" s="1"/>
  <c r="H1403" i="4"/>
  <c r="I1403" i="4" s="1"/>
  <c r="J1402" i="4"/>
  <c r="K1402" i="4"/>
  <c r="Y1402" i="4" s="1"/>
  <c r="M1402" i="4"/>
  <c r="C1404" i="4"/>
  <c r="D1404" i="4"/>
  <c r="E1404" i="4"/>
  <c r="F1404" i="4" l="1"/>
  <c r="N1402" i="4"/>
  <c r="L1403" i="4"/>
  <c r="Z1403" i="4" s="1"/>
  <c r="J1403" i="4"/>
  <c r="H1404" i="4"/>
  <c r="I1404" i="4" s="1"/>
  <c r="K1403" i="4"/>
  <c r="Y1403" i="4" s="1"/>
  <c r="M1403" i="4"/>
  <c r="C1405" i="4"/>
  <c r="D1405" i="4"/>
  <c r="E1405" i="4"/>
  <c r="F1405" i="4" l="1"/>
  <c r="N1403" i="4"/>
  <c r="L1404" i="4"/>
  <c r="Z1404" i="4" s="1"/>
  <c r="J1404" i="4"/>
  <c r="H1405" i="4"/>
  <c r="I1405" i="4" s="1"/>
  <c r="K1404" i="4"/>
  <c r="Y1404" i="4" s="1"/>
  <c r="M1404" i="4"/>
  <c r="D1406" i="4"/>
  <c r="E1406" i="4"/>
  <c r="C1406" i="4"/>
  <c r="F1406" i="4" l="1"/>
  <c r="N1404" i="4"/>
  <c r="J1405" i="4"/>
  <c r="L1405" i="4"/>
  <c r="Z1405" i="4" s="1"/>
  <c r="H1406" i="4"/>
  <c r="I1406" i="4" s="1"/>
  <c r="K1405" i="4"/>
  <c r="Y1405" i="4" s="1"/>
  <c r="M1405" i="4"/>
  <c r="C1407" i="4"/>
  <c r="F1407" i="4" s="1"/>
  <c r="D1407" i="4"/>
  <c r="E1407" i="4"/>
  <c r="N1405" i="4" l="1"/>
  <c r="L1406" i="4"/>
  <c r="Z1406" i="4" s="1"/>
  <c r="J1406" i="4"/>
  <c r="H1407" i="4"/>
  <c r="I1407" i="4" s="1"/>
  <c r="K1406" i="4"/>
  <c r="Y1406" i="4" s="1"/>
  <c r="M1406" i="4"/>
  <c r="D1408" i="4"/>
  <c r="E1408" i="4"/>
  <c r="C1408" i="4"/>
  <c r="F1408" i="4" l="1"/>
  <c r="N1406" i="4"/>
  <c r="H1408" i="4"/>
  <c r="J1408" i="4" s="1"/>
  <c r="L1407" i="4"/>
  <c r="Z1407" i="4" s="1"/>
  <c r="J1407" i="4"/>
  <c r="K1407" i="4"/>
  <c r="Y1407" i="4" s="1"/>
  <c r="M1407" i="4"/>
  <c r="C1409" i="4"/>
  <c r="F1409" i="4" s="1"/>
  <c r="D1409" i="4"/>
  <c r="E1409" i="4"/>
  <c r="N1407" i="4" l="1"/>
  <c r="I1408" i="4"/>
  <c r="L1408" i="4"/>
  <c r="Z1408" i="4" s="1"/>
  <c r="H1409" i="4"/>
  <c r="J1409" i="4" s="1"/>
  <c r="N1408" i="4"/>
  <c r="K1408" i="4"/>
  <c r="Y1408" i="4" s="1"/>
  <c r="C1410" i="4"/>
  <c r="D1410" i="4"/>
  <c r="E1410" i="4"/>
  <c r="F1410" i="4" l="1"/>
  <c r="N1409" i="4"/>
  <c r="M1408" i="4"/>
  <c r="L1409" i="4"/>
  <c r="Z1409" i="4" s="1"/>
  <c r="H1410" i="4"/>
  <c r="J1410" i="4" s="1"/>
  <c r="I1409" i="4"/>
  <c r="K1409" i="4"/>
  <c r="Y1409" i="4" s="1"/>
  <c r="E1411" i="4"/>
  <c r="D1411" i="4"/>
  <c r="C1411" i="4"/>
  <c r="F1411" i="4" l="1"/>
  <c r="N1410" i="4"/>
  <c r="M1409" i="4"/>
  <c r="L1410" i="4"/>
  <c r="Z1410" i="4" s="1"/>
  <c r="H1411" i="4"/>
  <c r="J1411" i="4" s="1"/>
  <c r="I1410" i="4"/>
  <c r="K1410" i="4"/>
  <c r="Y1410" i="4" s="1"/>
  <c r="C1412" i="4"/>
  <c r="F1412" i="4" s="1"/>
  <c r="D1412" i="4"/>
  <c r="E1412" i="4"/>
  <c r="N1411" i="4" l="1"/>
  <c r="M1410" i="4"/>
  <c r="I1411" i="4"/>
  <c r="L1411" i="4"/>
  <c r="Z1411" i="4" s="1"/>
  <c r="H1412" i="4"/>
  <c r="J1412" i="4" s="1"/>
  <c r="K1411" i="4"/>
  <c r="Y1411" i="4" s="1"/>
  <c r="C1413" i="4"/>
  <c r="D1413" i="4"/>
  <c r="E1413" i="4"/>
  <c r="F1413" i="4" l="1"/>
  <c r="N1412" i="4"/>
  <c r="M1411" i="4"/>
  <c r="L1412" i="4"/>
  <c r="Z1412" i="4" s="1"/>
  <c r="I1412" i="4"/>
  <c r="H1413" i="4"/>
  <c r="J1413" i="4" s="1"/>
  <c r="K1412" i="4"/>
  <c r="Y1412" i="4" s="1"/>
  <c r="D1414" i="4"/>
  <c r="E1414" i="4"/>
  <c r="C1414" i="4"/>
  <c r="F1414" i="4" l="1"/>
  <c r="N1413" i="4"/>
  <c r="M1412" i="4"/>
  <c r="L1413" i="4"/>
  <c r="Z1413" i="4" s="1"/>
  <c r="I1413" i="4"/>
  <c r="H1414" i="4"/>
  <c r="J1414" i="4" s="1"/>
  <c r="K1413" i="4"/>
  <c r="Y1413" i="4" s="1"/>
  <c r="C1415" i="4"/>
  <c r="F1415" i="4" s="1"/>
  <c r="D1415" i="4"/>
  <c r="E1415" i="4"/>
  <c r="M1413" i="4" l="1"/>
  <c r="I1414" i="4"/>
  <c r="N1414" i="4"/>
  <c r="L1414" i="4"/>
  <c r="Z1414" i="4" s="1"/>
  <c r="H1415" i="4"/>
  <c r="L1415" i="4" s="1"/>
  <c r="Z1415" i="4" s="1"/>
  <c r="K1414" i="4"/>
  <c r="Y1414" i="4" s="1"/>
  <c r="C1416" i="4"/>
  <c r="D1416" i="4"/>
  <c r="E1416" i="4"/>
  <c r="H1416" i="4" l="1"/>
  <c r="F1416" i="4"/>
  <c r="M1414" i="4"/>
  <c r="J1415" i="4"/>
  <c r="I1415" i="4"/>
  <c r="K1415" i="4"/>
  <c r="Y1415" i="4" s="1"/>
  <c r="J1416" i="4"/>
  <c r="I1416" i="4"/>
  <c r="C1417" i="4"/>
  <c r="D1417" i="4"/>
  <c r="E1417" i="4"/>
  <c r="F1417" i="4" l="1"/>
  <c r="N1415" i="4"/>
  <c r="M1415" i="4"/>
  <c r="H1417" i="4"/>
  <c r="J1417" i="4" s="1"/>
  <c r="K1416" i="4"/>
  <c r="Y1416" i="4" s="1"/>
  <c r="M1416" i="4"/>
  <c r="L1416" i="4"/>
  <c r="Z1416" i="4" s="1"/>
  <c r="N1416" i="4"/>
  <c r="C1418" i="4"/>
  <c r="D1418" i="4"/>
  <c r="E1418" i="4"/>
  <c r="F1418" i="4" l="1"/>
  <c r="N1417" i="4"/>
  <c r="I1417" i="4"/>
  <c r="L1417" i="4"/>
  <c r="Z1417" i="4" s="1"/>
  <c r="H1418" i="4"/>
  <c r="J1418" i="4" s="1"/>
  <c r="K1417" i="4"/>
  <c r="Y1417" i="4" s="1"/>
  <c r="E1419" i="4"/>
  <c r="C1419" i="4"/>
  <c r="F1419" i="4" s="1"/>
  <c r="D1419" i="4"/>
  <c r="N1418" i="4" l="1"/>
  <c r="M1417" i="4"/>
  <c r="I1418" i="4"/>
  <c r="L1418" i="4"/>
  <c r="Z1418" i="4" s="1"/>
  <c r="H1419" i="4"/>
  <c r="J1419" i="4" s="1"/>
  <c r="K1418" i="4"/>
  <c r="Y1418" i="4" s="1"/>
  <c r="C1420" i="4"/>
  <c r="D1420" i="4"/>
  <c r="E1420" i="4"/>
  <c r="F1420" i="4" l="1"/>
  <c r="N1419" i="4"/>
  <c r="M1418" i="4"/>
  <c r="L1419" i="4"/>
  <c r="Z1419" i="4" s="1"/>
  <c r="I1419" i="4"/>
  <c r="H1420" i="4"/>
  <c r="J1420" i="4" s="1"/>
  <c r="K1419" i="4"/>
  <c r="Y1419" i="4" s="1"/>
  <c r="C1421" i="4"/>
  <c r="D1421" i="4"/>
  <c r="E1421" i="4"/>
  <c r="F1421" i="4" l="1"/>
  <c r="N1420" i="4"/>
  <c r="M1419" i="4"/>
  <c r="I1420" i="4"/>
  <c r="L1420" i="4"/>
  <c r="Z1420" i="4" s="1"/>
  <c r="H1421" i="4"/>
  <c r="I1421" i="4" s="1"/>
  <c r="K1420" i="4"/>
  <c r="Y1420" i="4" s="1"/>
  <c r="D1422" i="4"/>
  <c r="E1422" i="4"/>
  <c r="C1422" i="4"/>
  <c r="F1422" i="4" l="1"/>
  <c r="M1420" i="4"/>
  <c r="H1422" i="4"/>
  <c r="J1422" i="4" s="1"/>
  <c r="L1421" i="4"/>
  <c r="Z1421" i="4" s="1"/>
  <c r="J1421" i="4"/>
  <c r="K1421" i="4"/>
  <c r="Y1421" i="4" s="1"/>
  <c r="M1421" i="4"/>
  <c r="C1423" i="4"/>
  <c r="F1423" i="4" s="1"/>
  <c r="D1423" i="4"/>
  <c r="E1423" i="4"/>
  <c r="N1422" i="4" l="1"/>
  <c r="N1421" i="4"/>
  <c r="L1422" i="4"/>
  <c r="Z1422" i="4" s="1"/>
  <c r="H1423" i="4"/>
  <c r="J1423" i="4" s="1"/>
  <c r="I1422" i="4"/>
  <c r="K1422" i="4"/>
  <c r="Y1422" i="4" s="1"/>
  <c r="C1424" i="4"/>
  <c r="D1424" i="4"/>
  <c r="E1424" i="4"/>
  <c r="F1424" i="4" l="1"/>
  <c r="N1423" i="4"/>
  <c r="M1422" i="4"/>
  <c r="L1423" i="4"/>
  <c r="Z1423" i="4" s="1"/>
  <c r="H1424" i="4"/>
  <c r="J1424" i="4" s="1"/>
  <c r="I1423" i="4"/>
  <c r="K1423" i="4"/>
  <c r="Y1423" i="4" s="1"/>
  <c r="C1425" i="4"/>
  <c r="F1425" i="4" s="1"/>
  <c r="D1425" i="4"/>
  <c r="E1425" i="4"/>
  <c r="N1424" i="4" l="1"/>
  <c r="M1423" i="4"/>
  <c r="L1424" i="4"/>
  <c r="Z1424" i="4" s="1"/>
  <c r="H1425" i="4"/>
  <c r="J1425" i="4" s="1"/>
  <c r="I1424" i="4"/>
  <c r="K1424" i="4"/>
  <c r="Y1424" i="4" s="1"/>
  <c r="C1426" i="4"/>
  <c r="D1426" i="4"/>
  <c r="E1426" i="4"/>
  <c r="F1426" i="4" l="1"/>
  <c r="N1425" i="4"/>
  <c r="M1424" i="4"/>
  <c r="L1425" i="4"/>
  <c r="Z1425" i="4" s="1"/>
  <c r="H1426" i="4"/>
  <c r="J1426" i="4" s="1"/>
  <c r="I1425" i="4"/>
  <c r="K1425" i="4"/>
  <c r="Y1425" i="4" s="1"/>
  <c r="E1427" i="4"/>
  <c r="C1427" i="4"/>
  <c r="D1427" i="4"/>
  <c r="F1427" i="4" l="1"/>
  <c r="N1426" i="4"/>
  <c r="M1425" i="4"/>
  <c r="L1426" i="4"/>
  <c r="Z1426" i="4" s="1"/>
  <c r="H1427" i="4"/>
  <c r="J1427" i="4" s="1"/>
  <c r="I1426" i="4"/>
  <c r="K1426" i="4"/>
  <c r="Y1426" i="4" s="1"/>
  <c r="C1428" i="4"/>
  <c r="F1428" i="4" s="1"/>
  <c r="D1428" i="4"/>
  <c r="E1428" i="4"/>
  <c r="N1427" i="4" l="1"/>
  <c r="M1426" i="4"/>
  <c r="L1427" i="4"/>
  <c r="Z1427" i="4" s="1"/>
  <c r="I1427" i="4"/>
  <c r="H1428" i="4"/>
  <c r="J1428" i="4" s="1"/>
  <c r="K1427" i="4"/>
  <c r="Y1427" i="4" s="1"/>
  <c r="C1429" i="4"/>
  <c r="E1429" i="4"/>
  <c r="D1429" i="4"/>
  <c r="F1429" i="4" l="1"/>
  <c r="N1428" i="4"/>
  <c r="M1427" i="4"/>
  <c r="I1428" i="4"/>
  <c r="L1428" i="4"/>
  <c r="Z1428" i="4" s="1"/>
  <c r="H1429" i="4"/>
  <c r="J1429" i="4" s="1"/>
  <c r="K1428" i="4"/>
  <c r="Y1428" i="4" s="1"/>
  <c r="D1430" i="4"/>
  <c r="E1430" i="4"/>
  <c r="C1430" i="4"/>
  <c r="F1430" i="4" l="1"/>
  <c r="N1429" i="4"/>
  <c r="M1428" i="4"/>
  <c r="I1429" i="4"/>
  <c r="L1429" i="4"/>
  <c r="Z1429" i="4" s="1"/>
  <c r="H1430" i="4"/>
  <c r="I1430" i="4" s="1"/>
  <c r="K1429" i="4"/>
  <c r="Y1429" i="4" s="1"/>
  <c r="C1431" i="4"/>
  <c r="F1431" i="4" s="1"/>
  <c r="D1431" i="4"/>
  <c r="E1431" i="4"/>
  <c r="M1429" i="4" l="1"/>
  <c r="L1430" i="4"/>
  <c r="Z1430" i="4" s="1"/>
  <c r="H1431" i="4"/>
  <c r="I1431" i="4" s="1"/>
  <c r="J1430" i="4"/>
  <c r="K1430" i="4"/>
  <c r="Y1430" i="4" s="1"/>
  <c r="M1430" i="4"/>
  <c r="E1432" i="4"/>
  <c r="C1432" i="4"/>
  <c r="F1432" i="4" s="1"/>
  <c r="D1432" i="4"/>
  <c r="N1430" i="4" l="1"/>
  <c r="L1431" i="4"/>
  <c r="Z1431" i="4" s="1"/>
  <c r="J1431" i="4"/>
  <c r="H1432" i="4"/>
  <c r="I1432" i="4" s="1"/>
  <c r="K1431" i="4"/>
  <c r="Y1431" i="4" s="1"/>
  <c r="M1431" i="4"/>
  <c r="C1433" i="4"/>
  <c r="D1433" i="4"/>
  <c r="E1433" i="4"/>
  <c r="F1433" i="4" l="1"/>
  <c r="N1431" i="4"/>
  <c r="L1432" i="4"/>
  <c r="Z1432" i="4" s="1"/>
  <c r="J1432" i="4"/>
  <c r="H1433" i="4"/>
  <c r="K1432" i="4"/>
  <c r="Y1432" i="4" s="1"/>
  <c r="M1432" i="4"/>
  <c r="C1434" i="4"/>
  <c r="F1434" i="4" s="1"/>
  <c r="D1434" i="4"/>
  <c r="E1434" i="4"/>
  <c r="N1432" i="4" l="1"/>
  <c r="L1433" i="4"/>
  <c r="Z1433" i="4" s="1"/>
  <c r="H1434" i="4"/>
  <c r="L1434" i="4" s="1"/>
  <c r="Z1434" i="4" s="1"/>
  <c r="J1433" i="4"/>
  <c r="I1433" i="4"/>
  <c r="K1433" i="4"/>
  <c r="Y1433" i="4" s="1"/>
  <c r="E1435" i="4"/>
  <c r="C1435" i="4"/>
  <c r="D1435" i="4"/>
  <c r="F1435" i="4" l="1"/>
  <c r="N1433" i="4"/>
  <c r="M1433" i="4"/>
  <c r="H1435" i="4"/>
  <c r="I1435" i="4" s="1"/>
  <c r="I1434" i="4"/>
  <c r="J1434" i="4"/>
  <c r="K1434" i="4"/>
  <c r="Y1434" i="4" s="1"/>
  <c r="C1436" i="4"/>
  <c r="D1436" i="4"/>
  <c r="E1436" i="4"/>
  <c r="F1436" i="4" l="1"/>
  <c r="N1434" i="4"/>
  <c r="M1434" i="4"/>
  <c r="L1435" i="4"/>
  <c r="Z1435" i="4" s="1"/>
  <c r="H1436" i="4"/>
  <c r="L1436" i="4" s="1"/>
  <c r="Z1436" i="4" s="1"/>
  <c r="J1435" i="4"/>
  <c r="K1435" i="4"/>
  <c r="Y1435" i="4" s="1"/>
  <c r="M1435" i="4"/>
  <c r="C1437" i="4"/>
  <c r="D1437" i="4"/>
  <c r="E1437" i="4"/>
  <c r="F1437" i="4" l="1"/>
  <c r="N1435" i="4"/>
  <c r="H1437" i="4"/>
  <c r="I1437" i="4" s="1"/>
  <c r="I1436" i="4"/>
  <c r="J1436" i="4"/>
  <c r="K1436" i="4"/>
  <c r="Y1436" i="4" s="1"/>
  <c r="D1438" i="4"/>
  <c r="E1438" i="4"/>
  <c r="C1438" i="4"/>
  <c r="F1438" i="4" l="1"/>
  <c r="N1436" i="4"/>
  <c r="M1436" i="4"/>
  <c r="L1437" i="4"/>
  <c r="Z1437" i="4" s="1"/>
  <c r="H1438" i="4"/>
  <c r="J1438" i="4" s="1"/>
  <c r="J1437" i="4"/>
  <c r="K1437" i="4"/>
  <c r="Y1437" i="4" s="1"/>
  <c r="M1437" i="4"/>
  <c r="C1439" i="4"/>
  <c r="D1439" i="4"/>
  <c r="E1439" i="4"/>
  <c r="F1439" i="4" l="1"/>
  <c r="N1437" i="4"/>
  <c r="N1438" i="4"/>
  <c r="L1438" i="4"/>
  <c r="Z1438" i="4" s="1"/>
  <c r="H1439" i="4"/>
  <c r="J1439" i="4" s="1"/>
  <c r="I1438" i="4"/>
  <c r="K1438" i="4"/>
  <c r="Y1438" i="4" s="1"/>
  <c r="D1440" i="4"/>
  <c r="E1440" i="4"/>
  <c r="C1440" i="4"/>
  <c r="F1440" i="4" l="1"/>
  <c r="N1439" i="4"/>
  <c r="M1438" i="4"/>
  <c r="L1439" i="4"/>
  <c r="Z1439" i="4" s="1"/>
  <c r="H1440" i="4"/>
  <c r="J1440" i="4" s="1"/>
  <c r="I1439" i="4"/>
  <c r="K1439" i="4"/>
  <c r="Y1439" i="4" s="1"/>
  <c r="C1441" i="4"/>
  <c r="F1441" i="4" s="1"/>
  <c r="D1441" i="4"/>
  <c r="E1441" i="4"/>
  <c r="N1440" i="4" l="1"/>
  <c r="M1439" i="4"/>
  <c r="L1440" i="4"/>
  <c r="Z1440" i="4" s="1"/>
  <c r="H1441" i="4"/>
  <c r="J1441" i="4" s="1"/>
  <c r="I1440" i="4"/>
  <c r="K1440" i="4"/>
  <c r="Y1440" i="4" s="1"/>
  <c r="C1442" i="4"/>
  <c r="D1442" i="4"/>
  <c r="E1442" i="4"/>
  <c r="F1442" i="4" l="1"/>
  <c r="M1440" i="4"/>
  <c r="N1441" i="4"/>
  <c r="L1441" i="4"/>
  <c r="Z1441" i="4" s="1"/>
  <c r="H1442" i="4"/>
  <c r="I1441" i="4"/>
  <c r="K1441" i="4"/>
  <c r="Y1441" i="4" s="1"/>
  <c r="E1443" i="4"/>
  <c r="D1443" i="4"/>
  <c r="C1443" i="4"/>
  <c r="F1443" i="4" l="1"/>
  <c r="M1441" i="4"/>
  <c r="L1442" i="4"/>
  <c r="Z1442" i="4" s="1"/>
  <c r="H1443" i="4"/>
  <c r="L1443" i="4" s="1"/>
  <c r="Z1443" i="4" s="1"/>
  <c r="J1442" i="4"/>
  <c r="I1442" i="4"/>
  <c r="K1442" i="4"/>
  <c r="Y1442" i="4" s="1"/>
  <c r="C1444" i="4"/>
  <c r="F1444" i="4" s="1"/>
  <c r="D1444" i="4"/>
  <c r="E1444" i="4"/>
  <c r="N1442" i="4" l="1"/>
  <c r="M1442" i="4"/>
  <c r="H1444" i="4"/>
  <c r="J1444" i="4" s="1"/>
  <c r="I1443" i="4"/>
  <c r="J1443" i="4"/>
  <c r="K1443" i="4"/>
  <c r="Y1443" i="4" s="1"/>
  <c r="C1445" i="4"/>
  <c r="D1445" i="4"/>
  <c r="E1445" i="4"/>
  <c r="F1445" i="4" l="1"/>
  <c r="N1443" i="4"/>
  <c r="M1443" i="4"/>
  <c r="I1444" i="4"/>
  <c r="L1444" i="4"/>
  <c r="Z1444" i="4" s="1"/>
  <c r="H1445" i="4"/>
  <c r="J1445" i="4" s="1"/>
  <c r="N1444" i="4"/>
  <c r="K1444" i="4"/>
  <c r="Y1444" i="4" s="1"/>
  <c r="D1446" i="4"/>
  <c r="E1446" i="4"/>
  <c r="C1446" i="4"/>
  <c r="F1446" i="4" s="1"/>
  <c r="N1445" i="4" l="1"/>
  <c r="M1444" i="4"/>
  <c r="L1445" i="4"/>
  <c r="Z1445" i="4" s="1"/>
  <c r="H1446" i="4"/>
  <c r="J1446" i="4" s="1"/>
  <c r="I1445" i="4"/>
  <c r="K1445" i="4"/>
  <c r="Y1445" i="4" s="1"/>
  <c r="C1447" i="4"/>
  <c r="D1447" i="4"/>
  <c r="E1447" i="4"/>
  <c r="F1447" i="4" l="1"/>
  <c r="N1446" i="4"/>
  <c r="M1445" i="4"/>
  <c r="L1446" i="4"/>
  <c r="Z1446" i="4" s="1"/>
  <c r="H1447" i="4"/>
  <c r="J1447" i="4" s="1"/>
  <c r="I1446" i="4"/>
  <c r="K1446" i="4"/>
  <c r="Y1446" i="4" s="1"/>
  <c r="C1448" i="4"/>
  <c r="F1448" i="4" s="1"/>
  <c r="D1448" i="4"/>
  <c r="E1448" i="4"/>
  <c r="N1447" i="4" l="1"/>
  <c r="M1446" i="4"/>
  <c r="L1447" i="4"/>
  <c r="Z1447" i="4" s="1"/>
  <c r="H1448" i="4"/>
  <c r="J1448" i="4" s="1"/>
  <c r="I1447" i="4"/>
  <c r="K1447" i="4"/>
  <c r="Y1447" i="4" s="1"/>
  <c r="C1449" i="4"/>
  <c r="D1449" i="4"/>
  <c r="E1449" i="4"/>
  <c r="F1449" i="4" l="1"/>
  <c r="N1448" i="4"/>
  <c r="M1447" i="4"/>
  <c r="L1448" i="4"/>
  <c r="Z1448" i="4" s="1"/>
  <c r="I1448" i="4"/>
  <c r="H1449" i="4"/>
  <c r="J1449" i="4" s="1"/>
  <c r="K1448" i="4"/>
  <c r="Y1448" i="4" s="1"/>
  <c r="C1450" i="4"/>
  <c r="D1450" i="4"/>
  <c r="E1450" i="4"/>
  <c r="F1450" i="4" l="1"/>
  <c r="N1449" i="4"/>
  <c r="M1448" i="4"/>
  <c r="I1449" i="4"/>
  <c r="L1449" i="4"/>
  <c r="Z1449" i="4" s="1"/>
  <c r="H1450" i="4"/>
  <c r="J1450" i="4" s="1"/>
  <c r="K1449" i="4"/>
  <c r="Y1449" i="4" s="1"/>
  <c r="E1451" i="4"/>
  <c r="C1451" i="4"/>
  <c r="D1451" i="4"/>
  <c r="F1451" i="4" l="1"/>
  <c r="M1449" i="4"/>
  <c r="I1450" i="4"/>
  <c r="N1450" i="4"/>
  <c r="L1450" i="4"/>
  <c r="Z1450" i="4" s="1"/>
  <c r="H1451" i="4"/>
  <c r="L1451" i="4" s="1"/>
  <c r="Z1451" i="4" s="1"/>
  <c r="K1450" i="4"/>
  <c r="Y1450" i="4" s="1"/>
  <c r="C1452" i="4"/>
  <c r="F1452" i="4" s="1"/>
  <c r="D1452" i="4"/>
  <c r="E1452" i="4"/>
  <c r="M1450" i="4" l="1"/>
  <c r="J1451" i="4"/>
  <c r="I1451" i="4"/>
  <c r="H1452" i="4"/>
  <c r="L1452" i="4" s="1"/>
  <c r="Z1452" i="4" s="1"/>
  <c r="K1451" i="4"/>
  <c r="Y1451" i="4" s="1"/>
  <c r="C1453" i="4"/>
  <c r="D1453" i="4"/>
  <c r="E1453" i="4"/>
  <c r="F1453" i="4" l="1"/>
  <c r="N1451" i="4"/>
  <c r="M1451" i="4"/>
  <c r="H1453" i="4"/>
  <c r="J1453" i="4" s="1"/>
  <c r="J1452" i="4"/>
  <c r="I1452" i="4"/>
  <c r="K1452" i="4"/>
  <c r="Y1452" i="4" s="1"/>
  <c r="D1454" i="4"/>
  <c r="E1454" i="4"/>
  <c r="C1454" i="4"/>
  <c r="F1454" i="4" l="1"/>
  <c r="N1452" i="4"/>
  <c r="N1453" i="4"/>
  <c r="M1452" i="4"/>
  <c r="L1453" i="4"/>
  <c r="Z1453" i="4" s="1"/>
  <c r="H1454" i="4"/>
  <c r="J1454" i="4" s="1"/>
  <c r="I1453" i="4"/>
  <c r="K1453" i="4"/>
  <c r="Y1453" i="4" s="1"/>
  <c r="C1455" i="4"/>
  <c r="D1455" i="4"/>
  <c r="E1455" i="4"/>
  <c r="F1455" i="4" l="1"/>
  <c r="N1454" i="4"/>
  <c r="M1453" i="4"/>
  <c r="L1454" i="4"/>
  <c r="Z1454" i="4" s="1"/>
  <c r="H1455" i="4"/>
  <c r="J1455" i="4" s="1"/>
  <c r="I1454" i="4"/>
  <c r="K1454" i="4"/>
  <c r="Y1454" i="4" s="1"/>
  <c r="C1456" i="4"/>
  <c r="D1456" i="4"/>
  <c r="E1456" i="4"/>
  <c r="F1456" i="4" l="1"/>
  <c r="N1455" i="4"/>
  <c r="M1454" i="4"/>
  <c r="L1455" i="4"/>
  <c r="Z1455" i="4" s="1"/>
  <c r="H1456" i="4"/>
  <c r="J1456" i="4" s="1"/>
  <c r="I1455" i="4"/>
  <c r="K1455" i="4"/>
  <c r="Y1455" i="4" s="1"/>
  <c r="C1457" i="4"/>
  <c r="F1457" i="4" s="1"/>
  <c r="D1457" i="4"/>
  <c r="E1457" i="4"/>
  <c r="N1456" i="4" l="1"/>
  <c r="M1455" i="4"/>
  <c r="L1456" i="4"/>
  <c r="Z1456" i="4" s="1"/>
  <c r="H1457" i="4"/>
  <c r="J1457" i="4" s="1"/>
  <c r="I1456" i="4"/>
  <c r="K1456" i="4"/>
  <c r="Y1456" i="4" s="1"/>
  <c r="C1458" i="4"/>
  <c r="D1458" i="4"/>
  <c r="E1458" i="4"/>
  <c r="F1458" i="4" l="1"/>
  <c r="N1457" i="4"/>
  <c r="M1456" i="4"/>
  <c r="L1457" i="4"/>
  <c r="Z1457" i="4" s="1"/>
  <c r="I1457" i="4"/>
  <c r="H1458" i="4"/>
  <c r="J1458" i="4" s="1"/>
  <c r="K1457" i="4"/>
  <c r="Y1457" i="4" s="1"/>
  <c r="E1459" i="4"/>
  <c r="C1459" i="4"/>
  <c r="D1459" i="4"/>
  <c r="F1459" i="4" l="1"/>
  <c r="M1457" i="4"/>
  <c r="I1458" i="4"/>
  <c r="N1458" i="4"/>
  <c r="L1458" i="4"/>
  <c r="Z1458" i="4" s="1"/>
  <c r="H1459" i="4"/>
  <c r="I1459" i="4" s="1"/>
  <c r="K1458" i="4"/>
  <c r="Y1458" i="4" s="1"/>
  <c r="C1460" i="4"/>
  <c r="F1460" i="4" s="1"/>
  <c r="D1460" i="4"/>
  <c r="E1460" i="4"/>
  <c r="M1458" i="4" l="1"/>
  <c r="L1459" i="4"/>
  <c r="Z1459" i="4" s="1"/>
  <c r="J1459" i="4"/>
  <c r="H1460" i="4"/>
  <c r="J1460" i="4" s="1"/>
  <c r="K1459" i="4"/>
  <c r="Y1459" i="4" s="1"/>
  <c r="M1459" i="4"/>
  <c r="C1461" i="4"/>
  <c r="E1461" i="4"/>
  <c r="D1461" i="4"/>
  <c r="F1461" i="4" l="1"/>
  <c r="N1459" i="4"/>
  <c r="N1460" i="4"/>
  <c r="I1460" i="4"/>
  <c r="L1460" i="4"/>
  <c r="Z1460" i="4" s="1"/>
  <c r="H1461" i="4"/>
  <c r="J1461" i="4" s="1"/>
  <c r="K1460" i="4"/>
  <c r="Y1460" i="4" s="1"/>
  <c r="D1462" i="4"/>
  <c r="E1462" i="4"/>
  <c r="C1462" i="4"/>
  <c r="F1462" i="4" l="1"/>
  <c r="N1461" i="4"/>
  <c r="M1460" i="4"/>
  <c r="I1461" i="4"/>
  <c r="L1461" i="4"/>
  <c r="Z1461" i="4" s="1"/>
  <c r="H1462" i="4"/>
  <c r="J1462" i="4" s="1"/>
  <c r="K1461" i="4"/>
  <c r="Y1461" i="4" s="1"/>
  <c r="C1463" i="4"/>
  <c r="F1463" i="4" s="1"/>
  <c r="D1463" i="4"/>
  <c r="E1463" i="4"/>
  <c r="N1462" i="4" l="1"/>
  <c r="M1461" i="4"/>
  <c r="I1462" i="4"/>
  <c r="L1462" i="4"/>
  <c r="Z1462" i="4" s="1"/>
  <c r="H1463" i="4"/>
  <c r="J1463" i="4" s="1"/>
  <c r="K1462" i="4"/>
  <c r="Y1462" i="4" s="1"/>
  <c r="C1464" i="4"/>
  <c r="E1464" i="4"/>
  <c r="D1464" i="4"/>
  <c r="F1464" i="4" l="1"/>
  <c r="M1462" i="4"/>
  <c r="I1463" i="4"/>
  <c r="H1464" i="4"/>
  <c r="J1464" i="4" s="1"/>
  <c r="N1463" i="4"/>
  <c r="L1463" i="4"/>
  <c r="Z1463" i="4" s="1"/>
  <c r="K1463" i="4"/>
  <c r="Y1463" i="4" s="1"/>
  <c r="C1465" i="4"/>
  <c r="F1465" i="4" s="1"/>
  <c r="D1465" i="4"/>
  <c r="E1465" i="4"/>
  <c r="N1464" i="4" l="1"/>
  <c r="M1463" i="4"/>
  <c r="L1464" i="4"/>
  <c r="Z1464" i="4" s="1"/>
  <c r="H1465" i="4"/>
  <c r="I1465" i="4" s="1"/>
  <c r="I1464" i="4"/>
  <c r="K1464" i="4"/>
  <c r="Y1464" i="4" s="1"/>
  <c r="C1466" i="4"/>
  <c r="D1466" i="4"/>
  <c r="E1466" i="4"/>
  <c r="F1466" i="4" l="1"/>
  <c r="M1464" i="4"/>
  <c r="L1465" i="4"/>
  <c r="Z1465" i="4" s="1"/>
  <c r="H1466" i="4"/>
  <c r="J1466" i="4" s="1"/>
  <c r="J1465" i="4"/>
  <c r="K1465" i="4"/>
  <c r="Y1465" i="4" s="1"/>
  <c r="M1465" i="4"/>
  <c r="E1467" i="4"/>
  <c r="C1467" i="4"/>
  <c r="D1467" i="4"/>
  <c r="F1467" i="4" l="1"/>
  <c r="N1466" i="4"/>
  <c r="N1465" i="4"/>
  <c r="L1466" i="4"/>
  <c r="Z1466" i="4" s="1"/>
  <c r="H1467" i="4"/>
  <c r="J1467" i="4" s="1"/>
  <c r="I1466" i="4"/>
  <c r="K1466" i="4"/>
  <c r="Y1466" i="4" s="1"/>
  <c r="C1468" i="4"/>
  <c r="F1468" i="4" s="1"/>
  <c r="D1468" i="4"/>
  <c r="E1468" i="4"/>
  <c r="N1467" i="4" l="1"/>
  <c r="M1466" i="4"/>
  <c r="I1467" i="4"/>
  <c r="L1467" i="4"/>
  <c r="Z1467" i="4" s="1"/>
  <c r="H1468" i="4"/>
  <c r="J1468" i="4" s="1"/>
  <c r="K1467" i="4"/>
  <c r="Y1467" i="4" s="1"/>
  <c r="C1469" i="4"/>
  <c r="D1469" i="4"/>
  <c r="E1469" i="4"/>
  <c r="F1469" i="4" l="1"/>
  <c r="N1468" i="4"/>
  <c r="M1467" i="4"/>
  <c r="I1468" i="4"/>
  <c r="L1468" i="4"/>
  <c r="Z1468" i="4" s="1"/>
  <c r="H1469" i="4"/>
  <c r="J1469" i="4" s="1"/>
  <c r="K1468" i="4"/>
  <c r="Y1468" i="4" s="1"/>
  <c r="D1470" i="4"/>
  <c r="E1470" i="4"/>
  <c r="C1470" i="4"/>
  <c r="F1470" i="4" l="1"/>
  <c r="M1468" i="4"/>
  <c r="I1469" i="4"/>
  <c r="N1469" i="4"/>
  <c r="L1469" i="4"/>
  <c r="Z1469" i="4" s="1"/>
  <c r="H1470" i="4"/>
  <c r="I1470" i="4" s="1"/>
  <c r="K1469" i="4"/>
  <c r="Y1469" i="4" s="1"/>
  <c r="C1471" i="4"/>
  <c r="F1471" i="4" s="1"/>
  <c r="D1471" i="4"/>
  <c r="E1471" i="4"/>
  <c r="M1469" i="4" l="1"/>
  <c r="L1470" i="4"/>
  <c r="Z1470" i="4" s="1"/>
  <c r="J1470" i="4"/>
  <c r="H1471" i="4"/>
  <c r="I1471" i="4" s="1"/>
  <c r="K1470" i="4"/>
  <c r="Y1470" i="4" s="1"/>
  <c r="M1470" i="4"/>
  <c r="D1472" i="4"/>
  <c r="E1472" i="4"/>
  <c r="C1472" i="4"/>
  <c r="F1472" i="4" l="1"/>
  <c r="N1470" i="4"/>
  <c r="L1471" i="4"/>
  <c r="Z1471" i="4" s="1"/>
  <c r="J1471" i="4"/>
  <c r="H1472" i="4"/>
  <c r="L1472" i="4" s="1"/>
  <c r="Z1472" i="4" s="1"/>
  <c r="K1471" i="4"/>
  <c r="Y1471" i="4" s="1"/>
  <c r="M1471" i="4"/>
  <c r="C1473" i="4"/>
  <c r="F1473" i="4" s="1"/>
  <c r="D1473" i="4"/>
  <c r="E1473" i="4"/>
  <c r="N1471" i="4" l="1"/>
  <c r="I1472" i="4"/>
  <c r="J1472" i="4"/>
  <c r="H1473" i="4"/>
  <c r="I1473" i="4" s="1"/>
  <c r="K1472" i="4"/>
  <c r="Y1472" i="4" s="1"/>
  <c r="C1474" i="4"/>
  <c r="D1474" i="4"/>
  <c r="E1474" i="4"/>
  <c r="H1474" i="4" l="1"/>
  <c r="F1474" i="4"/>
  <c r="N1472" i="4"/>
  <c r="M1472" i="4"/>
  <c r="L1473" i="4"/>
  <c r="Z1473" i="4" s="1"/>
  <c r="J1473" i="4"/>
  <c r="K1473" i="4"/>
  <c r="Y1473" i="4" s="1"/>
  <c r="M1473" i="4"/>
  <c r="J1474" i="4"/>
  <c r="I1474" i="4"/>
  <c r="E1475" i="4"/>
  <c r="D1475" i="4"/>
  <c r="C1475" i="4"/>
  <c r="F1475" i="4" s="1"/>
  <c r="N1473" i="4" l="1"/>
  <c r="H1475" i="4"/>
  <c r="J1475" i="4" s="1"/>
  <c r="L1474" i="4"/>
  <c r="Z1474" i="4" s="1"/>
  <c r="N1474" i="4"/>
  <c r="K1474" i="4"/>
  <c r="Y1474" i="4" s="1"/>
  <c r="M1474" i="4"/>
  <c r="C1476" i="4"/>
  <c r="D1476" i="4"/>
  <c r="E1476" i="4"/>
  <c r="F1476" i="4" l="1"/>
  <c r="N1475" i="4"/>
  <c r="L1475" i="4"/>
  <c r="Z1475" i="4" s="1"/>
  <c r="H1476" i="4"/>
  <c r="J1476" i="4" s="1"/>
  <c r="I1475" i="4"/>
  <c r="K1475" i="4"/>
  <c r="Y1475" i="4" s="1"/>
  <c r="C1477" i="4"/>
  <c r="D1477" i="4"/>
  <c r="E1477" i="4"/>
  <c r="F1477" i="4" l="1"/>
  <c r="N1476" i="4"/>
  <c r="M1475" i="4"/>
  <c r="L1476" i="4"/>
  <c r="Z1476" i="4" s="1"/>
  <c r="H1477" i="4"/>
  <c r="J1477" i="4" s="1"/>
  <c r="I1476" i="4"/>
  <c r="K1476" i="4"/>
  <c r="Y1476" i="4" s="1"/>
  <c r="D1478" i="4"/>
  <c r="E1478" i="4"/>
  <c r="C1478" i="4"/>
  <c r="F1478" i="4" l="1"/>
  <c r="N1477" i="4"/>
  <c r="M1476" i="4"/>
  <c r="L1477" i="4"/>
  <c r="Z1477" i="4" s="1"/>
  <c r="H1478" i="4"/>
  <c r="J1478" i="4" s="1"/>
  <c r="I1477" i="4"/>
  <c r="K1477" i="4"/>
  <c r="Y1477" i="4" s="1"/>
  <c r="C1479" i="4"/>
  <c r="F1479" i="4" s="1"/>
  <c r="D1479" i="4"/>
  <c r="E1479" i="4"/>
  <c r="N1478" i="4" l="1"/>
  <c r="M1477" i="4"/>
  <c r="L1478" i="4"/>
  <c r="Z1478" i="4" s="1"/>
  <c r="H1479" i="4"/>
  <c r="J1479" i="4" s="1"/>
  <c r="I1478" i="4"/>
  <c r="K1478" i="4"/>
  <c r="Y1478" i="4" s="1"/>
  <c r="C1480" i="4"/>
  <c r="D1480" i="4"/>
  <c r="E1480" i="4"/>
  <c r="F1480" i="4" l="1"/>
  <c r="N1479" i="4"/>
  <c r="M1478" i="4"/>
  <c r="L1479" i="4"/>
  <c r="Z1479" i="4" s="1"/>
  <c r="H1480" i="4"/>
  <c r="J1480" i="4" s="1"/>
  <c r="I1479" i="4"/>
  <c r="K1479" i="4"/>
  <c r="Y1479" i="4" s="1"/>
  <c r="C1481" i="4"/>
  <c r="F1481" i="4" s="1"/>
  <c r="D1481" i="4"/>
  <c r="E1481" i="4"/>
  <c r="N1480" i="4" l="1"/>
  <c r="M1479" i="4"/>
  <c r="L1480" i="4"/>
  <c r="Z1480" i="4" s="1"/>
  <c r="H1481" i="4"/>
  <c r="J1481" i="4" s="1"/>
  <c r="I1480" i="4"/>
  <c r="K1480" i="4"/>
  <c r="Y1480" i="4" s="1"/>
  <c r="C1482" i="4"/>
  <c r="D1482" i="4"/>
  <c r="E1482" i="4"/>
  <c r="F1482" i="4" l="1"/>
  <c r="N1481" i="4"/>
  <c r="M1480" i="4"/>
  <c r="L1481" i="4"/>
  <c r="Z1481" i="4" s="1"/>
  <c r="H1482" i="4"/>
  <c r="J1482" i="4" s="1"/>
  <c r="I1481" i="4"/>
  <c r="K1481" i="4"/>
  <c r="Y1481" i="4" s="1"/>
  <c r="E1483" i="4"/>
  <c r="C1483" i="4"/>
  <c r="D1483" i="4"/>
  <c r="F1483" i="4" l="1"/>
  <c r="N1482" i="4"/>
  <c r="M1481" i="4"/>
  <c r="I1482" i="4"/>
  <c r="L1482" i="4"/>
  <c r="Z1482" i="4" s="1"/>
  <c r="H1483" i="4"/>
  <c r="J1483" i="4" s="1"/>
  <c r="K1482" i="4"/>
  <c r="Y1482" i="4" s="1"/>
  <c r="C1484" i="4"/>
  <c r="F1484" i="4" s="1"/>
  <c r="D1484" i="4"/>
  <c r="E1484" i="4"/>
  <c r="N1483" i="4" l="1"/>
  <c r="M1482" i="4"/>
  <c r="I1483" i="4"/>
  <c r="L1483" i="4"/>
  <c r="Z1483" i="4" s="1"/>
  <c r="H1484" i="4"/>
  <c r="J1484" i="4" s="1"/>
  <c r="K1483" i="4"/>
  <c r="Y1483" i="4" s="1"/>
  <c r="C1485" i="4"/>
  <c r="D1485" i="4"/>
  <c r="E1485" i="4"/>
  <c r="F1485" i="4" l="1"/>
  <c r="N1484" i="4"/>
  <c r="M1483" i="4"/>
  <c r="I1484" i="4"/>
  <c r="L1484" i="4"/>
  <c r="Z1484" i="4" s="1"/>
  <c r="H1485" i="4"/>
  <c r="J1485" i="4" s="1"/>
  <c r="K1484" i="4"/>
  <c r="Y1484" i="4" s="1"/>
  <c r="D1486" i="4"/>
  <c r="E1486" i="4"/>
  <c r="C1486" i="4"/>
  <c r="F1486" i="4" l="1"/>
  <c r="N1485" i="4"/>
  <c r="M1484" i="4"/>
  <c r="I1485" i="4"/>
  <c r="H1486" i="4"/>
  <c r="J1486" i="4" s="1"/>
  <c r="L1485" i="4"/>
  <c r="Z1485" i="4" s="1"/>
  <c r="K1485" i="4"/>
  <c r="Y1485" i="4" s="1"/>
  <c r="C1487" i="4"/>
  <c r="F1487" i="4" s="1"/>
  <c r="D1487" i="4"/>
  <c r="E1487" i="4"/>
  <c r="N1486" i="4" l="1"/>
  <c r="M1485" i="4"/>
  <c r="L1486" i="4"/>
  <c r="Z1486" i="4" s="1"/>
  <c r="H1487" i="4"/>
  <c r="J1487" i="4" s="1"/>
  <c r="I1486" i="4"/>
  <c r="K1486" i="4"/>
  <c r="Y1486" i="4" s="1"/>
  <c r="C1488" i="4"/>
  <c r="D1488" i="4"/>
  <c r="E1488" i="4"/>
  <c r="F1488" i="4" l="1"/>
  <c r="N1487" i="4"/>
  <c r="M1486" i="4"/>
  <c r="L1487" i="4"/>
  <c r="Z1487" i="4" s="1"/>
  <c r="H1488" i="4"/>
  <c r="J1488" i="4" s="1"/>
  <c r="I1487" i="4"/>
  <c r="K1487" i="4"/>
  <c r="Y1487" i="4" s="1"/>
  <c r="C1489" i="4"/>
  <c r="F1489" i="4" s="1"/>
  <c r="D1489" i="4"/>
  <c r="E1489" i="4"/>
  <c r="N1488" i="4" l="1"/>
  <c r="M1487" i="4"/>
  <c r="I1488" i="4"/>
  <c r="L1488" i="4"/>
  <c r="Z1488" i="4" s="1"/>
  <c r="H1489" i="4"/>
  <c r="J1489" i="4" s="1"/>
  <c r="K1488" i="4"/>
  <c r="Y1488" i="4" s="1"/>
  <c r="C1490" i="4"/>
  <c r="D1490" i="4"/>
  <c r="E1490" i="4"/>
  <c r="H1490" i="4" l="1"/>
  <c r="F1490" i="4"/>
  <c r="N1489" i="4"/>
  <c r="M1488" i="4"/>
  <c r="I1489" i="4"/>
  <c r="L1489" i="4"/>
  <c r="Z1489" i="4" s="1"/>
  <c r="K1489" i="4"/>
  <c r="Y1489" i="4" s="1"/>
  <c r="J1490" i="4"/>
  <c r="I1490" i="4"/>
  <c r="E1491" i="4"/>
  <c r="C1491" i="4"/>
  <c r="D1491" i="4"/>
  <c r="F1491" i="4" l="1"/>
  <c r="M1489" i="4"/>
  <c r="H1491" i="4"/>
  <c r="J1491" i="4" s="1"/>
  <c r="K1490" i="4"/>
  <c r="Y1490" i="4" s="1"/>
  <c r="M1490" i="4"/>
  <c r="L1490" i="4"/>
  <c r="Z1490" i="4" s="1"/>
  <c r="N1490" i="4"/>
  <c r="C1492" i="4"/>
  <c r="F1492" i="4" s="1"/>
  <c r="D1492" i="4"/>
  <c r="E1492" i="4"/>
  <c r="N1491" i="4" l="1"/>
  <c r="L1491" i="4"/>
  <c r="Z1491" i="4" s="1"/>
  <c r="H1492" i="4"/>
  <c r="L1492" i="4" s="1"/>
  <c r="Z1492" i="4" s="1"/>
  <c r="I1491" i="4"/>
  <c r="K1491" i="4"/>
  <c r="Y1491" i="4" s="1"/>
  <c r="C1493" i="4"/>
  <c r="E1493" i="4"/>
  <c r="D1493" i="4"/>
  <c r="F1493" i="4" l="1"/>
  <c r="M1491" i="4"/>
  <c r="H1493" i="4"/>
  <c r="I1493" i="4" s="1"/>
  <c r="J1492" i="4"/>
  <c r="I1492" i="4"/>
  <c r="K1492" i="4"/>
  <c r="Y1492" i="4" s="1"/>
  <c r="D1494" i="4"/>
  <c r="E1494" i="4"/>
  <c r="C1494" i="4"/>
  <c r="F1494" i="4" l="1"/>
  <c r="N1492" i="4"/>
  <c r="M1492" i="4"/>
  <c r="L1493" i="4"/>
  <c r="Z1493" i="4" s="1"/>
  <c r="H1494" i="4"/>
  <c r="J1494" i="4" s="1"/>
  <c r="J1493" i="4"/>
  <c r="K1493" i="4"/>
  <c r="Y1493" i="4" s="1"/>
  <c r="M1493" i="4"/>
  <c r="C1495" i="4"/>
  <c r="D1495" i="4"/>
  <c r="E1495" i="4"/>
  <c r="F1495" i="4" l="1"/>
  <c r="N1493" i="4"/>
  <c r="N1494" i="4"/>
  <c r="L1494" i="4"/>
  <c r="Z1494" i="4" s="1"/>
  <c r="H1495" i="4"/>
  <c r="I1495" i="4" s="1"/>
  <c r="I1494" i="4"/>
  <c r="K1494" i="4"/>
  <c r="Y1494" i="4" s="1"/>
  <c r="E1496" i="4"/>
  <c r="D1496" i="4"/>
  <c r="C1496" i="4"/>
  <c r="F1496" i="4" l="1"/>
  <c r="M1494" i="4"/>
  <c r="L1495" i="4"/>
  <c r="Z1495" i="4" s="1"/>
  <c r="H1496" i="4"/>
  <c r="J1496" i="4" s="1"/>
  <c r="J1495" i="4"/>
  <c r="K1495" i="4"/>
  <c r="Y1495" i="4" s="1"/>
  <c r="M1495" i="4"/>
  <c r="C1497" i="4"/>
  <c r="F1497" i="4" s="1"/>
  <c r="D1497" i="4"/>
  <c r="E1497" i="4"/>
  <c r="N1496" i="4" l="1"/>
  <c r="N1495" i="4"/>
  <c r="L1496" i="4"/>
  <c r="Z1496" i="4" s="1"/>
  <c r="H1497" i="4"/>
  <c r="I1497" i="4" s="1"/>
  <c r="I1496" i="4"/>
  <c r="K1496" i="4"/>
  <c r="Y1496" i="4" s="1"/>
  <c r="C1498" i="4"/>
  <c r="D1498" i="4"/>
  <c r="E1498" i="4"/>
  <c r="F1498" i="4" l="1"/>
  <c r="M1496" i="4"/>
  <c r="L1497" i="4"/>
  <c r="Z1497" i="4" s="1"/>
  <c r="H1498" i="4"/>
  <c r="J1498" i="4" s="1"/>
  <c r="J1497" i="4"/>
  <c r="K1497" i="4"/>
  <c r="Y1497" i="4" s="1"/>
  <c r="M1497" i="4"/>
  <c r="E1499" i="4"/>
  <c r="C1499" i="4"/>
  <c r="D1499" i="4"/>
  <c r="F1499" i="4" l="1"/>
  <c r="N1498" i="4"/>
  <c r="N1497" i="4"/>
  <c r="L1498" i="4"/>
  <c r="Z1498" i="4" s="1"/>
  <c r="H1499" i="4"/>
  <c r="J1499" i="4" s="1"/>
  <c r="I1498" i="4"/>
  <c r="K1498" i="4"/>
  <c r="Y1498" i="4" s="1"/>
  <c r="C1500" i="4"/>
  <c r="D1500" i="4"/>
  <c r="E1500" i="4"/>
  <c r="F1500" i="4" l="1"/>
  <c r="N1499" i="4"/>
  <c r="M1498" i="4"/>
  <c r="I1499" i="4"/>
  <c r="L1499" i="4"/>
  <c r="Z1499" i="4" s="1"/>
  <c r="H1500" i="4"/>
  <c r="J1500" i="4" s="1"/>
  <c r="K1499" i="4"/>
  <c r="Y1499" i="4" s="1"/>
  <c r="C1501" i="4"/>
  <c r="D1501" i="4"/>
  <c r="E1501" i="4"/>
  <c r="F1501" i="4" l="1"/>
  <c r="N1500" i="4"/>
  <c r="M1499" i="4"/>
  <c r="I1500" i="4"/>
  <c r="L1500" i="4"/>
  <c r="Z1500" i="4" s="1"/>
  <c r="H1501" i="4"/>
  <c r="J1501" i="4" s="1"/>
  <c r="K1500" i="4"/>
  <c r="Y1500" i="4" s="1"/>
  <c r="D1502" i="4"/>
  <c r="E1502" i="4"/>
  <c r="C1502" i="4"/>
  <c r="F1502" i="4" l="1"/>
  <c r="N1501" i="4"/>
  <c r="M1500" i="4"/>
  <c r="I1501" i="4"/>
  <c r="L1501" i="4"/>
  <c r="Z1501" i="4" s="1"/>
  <c r="H1502" i="4"/>
  <c r="J1502" i="4" s="1"/>
  <c r="K1501" i="4"/>
  <c r="Y1501" i="4" s="1"/>
  <c r="C1503" i="4"/>
  <c r="F1503" i="4" s="1"/>
  <c r="D1503" i="4"/>
  <c r="E1503" i="4"/>
  <c r="N1502" i="4" l="1"/>
  <c r="M1501" i="4"/>
  <c r="I1502" i="4"/>
  <c r="L1502" i="4"/>
  <c r="Z1502" i="4" s="1"/>
  <c r="H1503" i="4"/>
  <c r="J1503" i="4" s="1"/>
  <c r="K1502" i="4"/>
  <c r="Y1502" i="4" s="1"/>
  <c r="D1504" i="4"/>
  <c r="E1504" i="4"/>
  <c r="C1504" i="4"/>
  <c r="F1504" i="4" l="1"/>
  <c r="M1502" i="4"/>
  <c r="I1503" i="4"/>
  <c r="L1503" i="4"/>
  <c r="Z1503" i="4" s="1"/>
  <c r="N1503" i="4"/>
  <c r="H1504" i="4"/>
  <c r="I1504" i="4" s="1"/>
  <c r="K1503" i="4"/>
  <c r="Y1503" i="4" s="1"/>
  <c r="C1505" i="4"/>
  <c r="F1505" i="4" s="1"/>
  <c r="D1505" i="4"/>
  <c r="E1505" i="4"/>
  <c r="M1503" i="4" l="1"/>
  <c r="L1504" i="4"/>
  <c r="Z1504" i="4" s="1"/>
  <c r="J1504" i="4"/>
  <c r="H1505" i="4"/>
  <c r="K1504" i="4"/>
  <c r="Y1504" i="4" s="1"/>
  <c r="M1504" i="4"/>
  <c r="C1506" i="4"/>
  <c r="D1506" i="4"/>
  <c r="E1506" i="4"/>
  <c r="F1506" i="4" l="1"/>
  <c r="N1504" i="4"/>
  <c r="L1505" i="4"/>
  <c r="Z1505" i="4" s="1"/>
  <c r="H1506" i="4"/>
  <c r="L1506" i="4" s="1"/>
  <c r="Z1506" i="4" s="1"/>
  <c r="J1505" i="4"/>
  <c r="I1505" i="4"/>
  <c r="K1505" i="4"/>
  <c r="Y1505" i="4" s="1"/>
  <c r="E1507" i="4"/>
  <c r="D1507" i="4"/>
  <c r="C1507" i="4"/>
  <c r="F1507" i="4" l="1"/>
  <c r="N1505" i="4"/>
  <c r="M1505" i="4"/>
  <c r="I1506" i="4"/>
  <c r="J1506" i="4"/>
  <c r="H1507" i="4"/>
  <c r="L1507" i="4" s="1"/>
  <c r="Z1507" i="4" s="1"/>
  <c r="K1506" i="4"/>
  <c r="Y1506" i="4" s="1"/>
  <c r="C1508" i="4"/>
  <c r="D1508" i="4"/>
  <c r="E1508" i="4"/>
  <c r="H1508" i="4" l="1"/>
  <c r="F1508" i="4"/>
  <c r="N1506" i="4"/>
  <c r="M1506" i="4"/>
  <c r="I1507" i="4"/>
  <c r="J1507" i="4"/>
  <c r="K1507" i="4"/>
  <c r="Y1507" i="4" s="1"/>
  <c r="J1508" i="4"/>
  <c r="I1508" i="4"/>
  <c r="C1509" i="4"/>
  <c r="D1509" i="4"/>
  <c r="E1509" i="4"/>
  <c r="F1509" i="4" l="1"/>
  <c r="N1507" i="4"/>
  <c r="M1507" i="4"/>
  <c r="H1509" i="4"/>
  <c r="J1509" i="4" s="1"/>
  <c r="K1508" i="4"/>
  <c r="Y1508" i="4" s="1"/>
  <c r="M1508" i="4"/>
  <c r="L1508" i="4"/>
  <c r="Z1508" i="4" s="1"/>
  <c r="N1508" i="4"/>
  <c r="D1510" i="4"/>
  <c r="E1510" i="4"/>
  <c r="C1510" i="4"/>
  <c r="F1510" i="4" l="1"/>
  <c r="N1509" i="4"/>
  <c r="L1509" i="4"/>
  <c r="Z1509" i="4" s="1"/>
  <c r="H1510" i="4"/>
  <c r="J1510" i="4" s="1"/>
  <c r="I1509" i="4"/>
  <c r="K1509" i="4"/>
  <c r="Y1509" i="4" s="1"/>
  <c r="C1511" i="4"/>
  <c r="D1511" i="4"/>
  <c r="E1511" i="4"/>
  <c r="F1511" i="4" l="1"/>
  <c r="N1510" i="4"/>
  <c r="M1509" i="4"/>
  <c r="L1510" i="4"/>
  <c r="Z1510" i="4" s="1"/>
  <c r="H1511" i="4"/>
  <c r="J1511" i="4" s="1"/>
  <c r="I1510" i="4"/>
  <c r="K1510" i="4"/>
  <c r="Y1510" i="4" s="1"/>
  <c r="C1512" i="4"/>
  <c r="D1512" i="4"/>
  <c r="E1512" i="4"/>
  <c r="H1512" i="4" l="1"/>
  <c r="F1512" i="4"/>
  <c r="N1511" i="4"/>
  <c r="M1510" i="4"/>
  <c r="L1511" i="4"/>
  <c r="Z1511" i="4" s="1"/>
  <c r="I1511" i="4"/>
  <c r="K1511" i="4"/>
  <c r="Y1511" i="4" s="1"/>
  <c r="J1512" i="4"/>
  <c r="I1512" i="4"/>
  <c r="C1513" i="4"/>
  <c r="D1513" i="4"/>
  <c r="E1513" i="4"/>
  <c r="F1513" i="4" l="1"/>
  <c r="M1511" i="4"/>
  <c r="H1513" i="4"/>
  <c r="J1513" i="4" s="1"/>
  <c r="K1512" i="4"/>
  <c r="Y1512" i="4" s="1"/>
  <c r="M1512" i="4"/>
  <c r="L1512" i="4"/>
  <c r="Z1512" i="4" s="1"/>
  <c r="N1512" i="4"/>
  <c r="C1514" i="4"/>
  <c r="F1514" i="4" s="1"/>
  <c r="D1514" i="4"/>
  <c r="E1514" i="4"/>
  <c r="N1513" i="4" l="1"/>
  <c r="L1513" i="4"/>
  <c r="Z1513" i="4" s="1"/>
  <c r="H1514" i="4"/>
  <c r="J1514" i="4" s="1"/>
  <c r="I1513" i="4"/>
  <c r="K1513" i="4"/>
  <c r="Y1513" i="4" s="1"/>
  <c r="E1515" i="4"/>
  <c r="C1515" i="4"/>
  <c r="D1515" i="4"/>
  <c r="F1515" i="4" l="1"/>
  <c r="N1514" i="4"/>
  <c r="M1513" i="4"/>
  <c r="I1514" i="4"/>
  <c r="L1514" i="4"/>
  <c r="Z1514" i="4" s="1"/>
  <c r="H1515" i="4"/>
  <c r="J1515" i="4" s="1"/>
  <c r="K1514" i="4"/>
  <c r="Y1514" i="4" s="1"/>
  <c r="C1516" i="4"/>
  <c r="F1516" i="4" s="1"/>
  <c r="D1516" i="4"/>
  <c r="E1516" i="4"/>
  <c r="N1515" i="4" l="1"/>
  <c r="M1514" i="4"/>
  <c r="I1515" i="4"/>
  <c r="L1515" i="4"/>
  <c r="Z1515" i="4" s="1"/>
  <c r="H1516" i="4"/>
  <c r="J1516" i="4" s="1"/>
  <c r="K1515" i="4"/>
  <c r="Y1515" i="4" s="1"/>
  <c r="C1517" i="4"/>
  <c r="F1517" i="4" s="1"/>
  <c r="D1517" i="4"/>
  <c r="E1517" i="4"/>
  <c r="N1516" i="4" l="1"/>
  <c r="M1515" i="4"/>
  <c r="I1516" i="4"/>
  <c r="L1516" i="4"/>
  <c r="Z1516" i="4" s="1"/>
  <c r="H1517" i="4"/>
  <c r="J1517" i="4" s="1"/>
  <c r="K1516" i="4"/>
  <c r="Y1516" i="4" s="1"/>
  <c r="D1518" i="4"/>
  <c r="E1518" i="4"/>
  <c r="C1518" i="4"/>
  <c r="F1518" i="4" l="1"/>
  <c r="N1517" i="4"/>
  <c r="M1516" i="4"/>
  <c r="I1517" i="4"/>
  <c r="L1517" i="4"/>
  <c r="Z1517" i="4" s="1"/>
  <c r="H1518" i="4"/>
  <c r="J1518" i="4" s="1"/>
  <c r="K1517" i="4"/>
  <c r="Y1517" i="4" s="1"/>
  <c r="C1519" i="4"/>
  <c r="F1519" i="4" s="1"/>
  <c r="D1519" i="4"/>
  <c r="E1519" i="4"/>
  <c r="N1518" i="4" l="1"/>
  <c r="M1517" i="4"/>
  <c r="I1518" i="4"/>
  <c r="L1518" i="4"/>
  <c r="Z1518" i="4" s="1"/>
  <c r="H1519" i="4"/>
  <c r="J1519" i="4" s="1"/>
  <c r="K1518" i="4"/>
  <c r="Y1518" i="4" s="1"/>
  <c r="C1520" i="4"/>
  <c r="D1520" i="4"/>
  <c r="E1520" i="4"/>
  <c r="F1520" i="4" l="1"/>
  <c r="N1519" i="4"/>
  <c r="M1518" i="4"/>
  <c r="I1519" i="4"/>
  <c r="L1519" i="4"/>
  <c r="Z1519" i="4" s="1"/>
  <c r="H1520" i="4"/>
  <c r="J1520" i="4" s="1"/>
  <c r="K1519" i="4"/>
  <c r="Y1519" i="4" s="1"/>
  <c r="C1521" i="4"/>
  <c r="F1521" i="4" s="1"/>
  <c r="D1521" i="4"/>
  <c r="E1521" i="4"/>
  <c r="M1519" i="4" l="1"/>
  <c r="I1520" i="4"/>
  <c r="H1521" i="4"/>
  <c r="J1521" i="4" s="1"/>
  <c r="L1520" i="4"/>
  <c r="Z1520" i="4" s="1"/>
  <c r="N1520" i="4"/>
  <c r="K1520" i="4"/>
  <c r="Y1520" i="4" s="1"/>
  <c r="C1522" i="4"/>
  <c r="D1522" i="4"/>
  <c r="E1522" i="4"/>
  <c r="H1522" i="4" l="1"/>
  <c r="F1522" i="4"/>
  <c r="N1521" i="4"/>
  <c r="M1520" i="4"/>
  <c r="L1521" i="4"/>
  <c r="Z1521" i="4" s="1"/>
  <c r="I1521" i="4"/>
  <c r="K1521" i="4"/>
  <c r="Y1521" i="4" s="1"/>
  <c r="J1522" i="4"/>
  <c r="I1522" i="4"/>
  <c r="E1523" i="4"/>
  <c r="C1523" i="4"/>
  <c r="D1523" i="4"/>
  <c r="F1523" i="4" l="1"/>
  <c r="M1521" i="4"/>
  <c r="H1523" i="4"/>
  <c r="J1523" i="4" s="1"/>
  <c r="K1522" i="4"/>
  <c r="Y1522" i="4" s="1"/>
  <c r="M1522" i="4"/>
  <c r="L1522" i="4"/>
  <c r="Z1522" i="4" s="1"/>
  <c r="N1522" i="4"/>
  <c r="C1524" i="4"/>
  <c r="D1524" i="4"/>
  <c r="E1524" i="4"/>
  <c r="F1524" i="4" l="1"/>
  <c r="L1523" i="4"/>
  <c r="Z1523" i="4" s="1"/>
  <c r="H1524" i="4"/>
  <c r="J1524" i="4" s="1"/>
  <c r="I1523" i="4"/>
  <c r="N1523" i="4"/>
  <c r="K1523" i="4"/>
  <c r="Y1523" i="4" s="1"/>
  <c r="C1525" i="4"/>
  <c r="E1525" i="4"/>
  <c r="D1525" i="4"/>
  <c r="F1525" i="4" l="1"/>
  <c r="N1524" i="4"/>
  <c r="M1523" i="4"/>
  <c r="L1524" i="4"/>
  <c r="Z1524" i="4" s="1"/>
  <c r="H1525" i="4"/>
  <c r="J1525" i="4" s="1"/>
  <c r="I1524" i="4"/>
  <c r="K1524" i="4"/>
  <c r="Y1524" i="4" s="1"/>
  <c r="D1526" i="4"/>
  <c r="E1526" i="4"/>
  <c r="C1526" i="4"/>
  <c r="F1526" i="4" l="1"/>
  <c r="N1525" i="4"/>
  <c r="M1524" i="4"/>
  <c r="I1525" i="4"/>
  <c r="L1525" i="4"/>
  <c r="Z1525" i="4" s="1"/>
  <c r="H1526" i="4"/>
  <c r="J1526" i="4" s="1"/>
  <c r="K1525" i="4"/>
  <c r="Y1525" i="4" s="1"/>
  <c r="C1527" i="4"/>
  <c r="F1527" i="4" s="1"/>
  <c r="D1527" i="4"/>
  <c r="E1527" i="4"/>
  <c r="N1526" i="4" l="1"/>
  <c r="M1525" i="4"/>
  <c r="I1526" i="4"/>
  <c r="L1526" i="4"/>
  <c r="Z1526" i="4" s="1"/>
  <c r="H1527" i="4"/>
  <c r="J1527" i="4" s="1"/>
  <c r="K1526" i="4"/>
  <c r="Y1526" i="4" s="1"/>
  <c r="C1528" i="4"/>
  <c r="F1528" i="4" s="1"/>
  <c r="E1528" i="4"/>
  <c r="D1528" i="4"/>
  <c r="N1527" i="4" l="1"/>
  <c r="M1526" i="4"/>
  <c r="I1527" i="4"/>
  <c r="L1527" i="4"/>
  <c r="Z1527" i="4" s="1"/>
  <c r="H1528" i="4"/>
  <c r="J1528" i="4" s="1"/>
  <c r="K1527" i="4"/>
  <c r="Y1527" i="4" s="1"/>
  <c r="C1529" i="4"/>
  <c r="D1529" i="4"/>
  <c r="E1529" i="4"/>
  <c r="F1529" i="4" l="1"/>
  <c r="N1528" i="4"/>
  <c r="M1527" i="4"/>
  <c r="I1528" i="4"/>
  <c r="L1528" i="4"/>
  <c r="Z1528" i="4" s="1"/>
  <c r="H1529" i="4"/>
  <c r="I1529" i="4" s="1"/>
  <c r="K1528" i="4"/>
  <c r="Y1528" i="4" s="1"/>
  <c r="C1530" i="4"/>
  <c r="F1530" i="4" s="1"/>
  <c r="D1530" i="4"/>
  <c r="E1530" i="4"/>
  <c r="M1528" i="4" l="1"/>
  <c r="L1529" i="4"/>
  <c r="Z1529" i="4" s="1"/>
  <c r="H1530" i="4"/>
  <c r="J1529" i="4"/>
  <c r="K1529" i="4"/>
  <c r="Y1529" i="4" s="1"/>
  <c r="M1529" i="4"/>
  <c r="E1531" i="4"/>
  <c r="D1531" i="4"/>
  <c r="C1531" i="4"/>
  <c r="F1531" i="4" l="1"/>
  <c r="N1529" i="4"/>
  <c r="L1530" i="4"/>
  <c r="Z1530" i="4" s="1"/>
  <c r="H1531" i="4"/>
  <c r="L1531" i="4" s="1"/>
  <c r="Z1531" i="4" s="1"/>
  <c r="I1530" i="4"/>
  <c r="J1530" i="4"/>
  <c r="K1530" i="4"/>
  <c r="Y1530" i="4" s="1"/>
  <c r="C1532" i="4"/>
  <c r="F1532" i="4" s="1"/>
  <c r="D1532" i="4"/>
  <c r="E1532" i="4"/>
  <c r="N1530" i="4" l="1"/>
  <c r="M1530" i="4"/>
  <c r="H1532" i="4"/>
  <c r="L1532" i="4" s="1"/>
  <c r="Z1532" i="4" s="1"/>
  <c r="I1531" i="4"/>
  <c r="J1531" i="4"/>
  <c r="K1531" i="4"/>
  <c r="Y1531" i="4" s="1"/>
  <c r="C1533" i="4"/>
  <c r="D1533" i="4"/>
  <c r="E1533" i="4"/>
  <c r="F1533" i="4" l="1"/>
  <c r="N1531" i="4"/>
  <c r="M1531" i="4"/>
  <c r="H1533" i="4"/>
  <c r="L1533" i="4" s="1"/>
  <c r="Z1533" i="4" s="1"/>
  <c r="I1532" i="4"/>
  <c r="J1532" i="4"/>
  <c r="K1532" i="4"/>
  <c r="Y1532" i="4" s="1"/>
  <c r="D1534" i="4"/>
  <c r="E1534" i="4"/>
  <c r="C1534" i="4"/>
  <c r="F1534" i="4" l="1"/>
  <c r="N1532" i="4"/>
  <c r="M1532" i="4"/>
  <c r="H1534" i="4"/>
  <c r="L1534" i="4" s="1"/>
  <c r="Z1534" i="4" s="1"/>
  <c r="I1533" i="4"/>
  <c r="J1533" i="4"/>
  <c r="K1533" i="4"/>
  <c r="Y1533" i="4" s="1"/>
  <c r="C1535" i="4"/>
  <c r="F1535" i="4" s="1"/>
  <c r="D1535" i="4"/>
  <c r="E1535" i="4"/>
  <c r="N1533" i="4" l="1"/>
  <c r="M1533" i="4"/>
  <c r="H1535" i="4"/>
  <c r="L1535" i="4" s="1"/>
  <c r="Z1535" i="4" s="1"/>
  <c r="I1534" i="4"/>
  <c r="J1534" i="4"/>
  <c r="K1534" i="4"/>
  <c r="Y1534" i="4" s="1"/>
  <c r="D1536" i="4"/>
  <c r="E1536" i="4"/>
  <c r="C1536" i="4"/>
  <c r="F1536" i="4" l="1"/>
  <c r="N1534" i="4"/>
  <c r="M1534" i="4"/>
  <c r="H1536" i="4"/>
  <c r="J1536" i="4" s="1"/>
  <c r="J1535" i="4"/>
  <c r="I1535" i="4"/>
  <c r="K1535" i="4"/>
  <c r="Y1535" i="4" s="1"/>
  <c r="C1537" i="4"/>
  <c r="F1537" i="4" s="1"/>
  <c r="D1537" i="4"/>
  <c r="E1537" i="4"/>
  <c r="N1535" i="4" l="1"/>
  <c r="M1535" i="4"/>
  <c r="L1536" i="4"/>
  <c r="Z1536" i="4" s="1"/>
  <c r="I1536" i="4"/>
  <c r="H1537" i="4"/>
  <c r="J1537" i="4" s="1"/>
  <c r="N1536" i="4"/>
  <c r="K1536" i="4"/>
  <c r="Y1536" i="4" s="1"/>
  <c r="C1538" i="4"/>
  <c r="F1538" i="4" s="1"/>
  <c r="D1538" i="4"/>
  <c r="E1538" i="4"/>
  <c r="N1537" i="4" l="1"/>
  <c r="M1536" i="4"/>
  <c r="I1537" i="4"/>
  <c r="L1537" i="4"/>
  <c r="Z1537" i="4" s="1"/>
  <c r="H1538" i="4"/>
  <c r="J1538" i="4" s="1"/>
  <c r="K1537" i="4"/>
  <c r="Y1537" i="4" s="1"/>
  <c r="E1539" i="4"/>
  <c r="D1539" i="4"/>
  <c r="C1539" i="4"/>
  <c r="F1539" i="4" l="1"/>
  <c r="N1538" i="4"/>
  <c r="M1537" i="4"/>
  <c r="I1538" i="4"/>
  <c r="L1538" i="4"/>
  <c r="Z1538" i="4" s="1"/>
  <c r="H1539" i="4"/>
  <c r="J1539" i="4" s="1"/>
  <c r="K1538" i="4"/>
  <c r="Y1538" i="4" s="1"/>
  <c r="C1540" i="4"/>
  <c r="F1540" i="4" s="1"/>
  <c r="D1540" i="4"/>
  <c r="E1540" i="4"/>
  <c r="N1539" i="4" l="1"/>
  <c r="M1538" i="4"/>
  <c r="L1539" i="4"/>
  <c r="Z1539" i="4" s="1"/>
  <c r="I1539" i="4"/>
  <c r="H1540" i="4"/>
  <c r="J1540" i="4" s="1"/>
  <c r="K1539" i="4"/>
  <c r="Y1539" i="4" s="1"/>
  <c r="C1541" i="4"/>
  <c r="D1541" i="4"/>
  <c r="E1541" i="4"/>
  <c r="F1541" i="4" l="1"/>
  <c r="N1540" i="4"/>
  <c r="M1539" i="4"/>
  <c r="I1540" i="4"/>
  <c r="L1540" i="4"/>
  <c r="Z1540" i="4" s="1"/>
  <c r="H1541" i="4"/>
  <c r="J1541" i="4" s="1"/>
  <c r="K1540" i="4"/>
  <c r="Y1540" i="4" s="1"/>
  <c r="D1542" i="4"/>
  <c r="E1542" i="4"/>
  <c r="C1542" i="4"/>
  <c r="F1542" i="4" l="1"/>
  <c r="N1541" i="4"/>
  <c r="M1540" i="4"/>
  <c r="I1541" i="4"/>
  <c r="H1542" i="4"/>
  <c r="J1542" i="4" s="1"/>
  <c r="L1541" i="4"/>
  <c r="Z1541" i="4" s="1"/>
  <c r="K1541" i="4"/>
  <c r="Y1541" i="4" s="1"/>
  <c r="C1543" i="4"/>
  <c r="F1543" i="4" s="1"/>
  <c r="D1543" i="4"/>
  <c r="E1543" i="4"/>
  <c r="N1542" i="4" l="1"/>
  <c r="M1541" i="4"/>
  <c r="L1542" i="4"/>
  <c r="Z1542" i="4" s="1"/>
  <c r="H1543" i="4"/>
  <c r="J1543" i="4" s="1"/>
  <c r="I1542" i="4"/>
  <c r="K1542" i="4"/>
  <c r="Y1542" i="4" s="1"/>
  <c r="C1544" i="4"/>
  <c r="D1544" i="4"/>
  <c r="E1544" i="4"/>
  <c r="F1544" i="4" l="1"/>
  <c r="N1543" i="4"/>
  <c r="M1542" i="4"/>
  <c r="L1543" i="4"/>
  <c r="Z1543" i="4" s="1"/>
  <c r="H1544" i="4"/>
  <c r="J1544" i="4" s="1"/>
  <c r="I1543" i="4"/>
  <c r="K1543" i="4"/>
  <c r="Y1543" i="4" s="1"/>
  <c r="C1545" i="4"/>
  <c r="F1545" i="4" s="1"/>
  <c r="D1545" i="4"/>
  <c r="E1545" i="4"/>
  <c r="N1544" i="4" l="1"/>
  <c r="M1543" i="4"/>
  <c r="L1544" i="4"/>
  <c r="Z1544" i="4" s="1"/>
  <c r="H1545" i="4"/>
  <c r="J1545" i="4" s="1"/>
  <c r="I1544" i="4"/>
  <c r="K1544" i="4"/>
  <c r="Y1544" i="4" s="1"/>
  <c r="C1546" i="4"/>
  <c r="D1546" i="4"/>
  <c r="E1546" i="4"/>
  <c r="F1546" i="4" l="1"/>
  <c r="N1545" i="4"/>
  <c r="M1544" i="4"/>
  <c r="L1545" i="4"/>
  <c r="Z1545" i="4" s="1"/>
  <c r="H1546" i="4"/>
  <c r="J1546" i="4" s="1"/>
  <c r="I1545" i="4"/>
  <c r="K1545" i="4"/>
  <c r="Y1545" i="4" s="1"/>
  <c r="E1547" i="4"/>
  <c r="C1547" i="4"/>
  <c r="D1547" i="4"/>
  <c r="F1547" i="4" l="1"/>
  <c r="N1546" i="4"/>
  <c r="M1545" i="4"/>
  <c r="L1546" i="4"/>
  <c r="Z1546" i="4" s="1"/>
  <c r="H1547" i="4"/>
  <c r="J1547" i="4" s="1"/>
  <c r="I1546" i="4"/>
  <c r="K1546" i="4"/>
  <c r="Y1546" i="4" s="1"/>
  <c r="C1548" i="4"/>
  <c r="D1548" i="4"/>
  <c r="E1548" i="4"/>
  <c r="F1548" i="4" l="1"/>
  <c r="N1547" i="4"/>
  <c r="M1546" i="4"/>
  <c r="I1547" i="4"/>
  <c r="L1547" i="4"/>
  <c r="Z1547" i="4" s="1"/>
  <c r="H1548" i="4"/>
  <c r="J1548" i="4" s="1"/>
  <c r="K1547" i="4"/>
  <c r="Y1547" i="4" s="1"/>
  <c r="C1549" i="4"/>
  <c r="F1549" i="4" s="1"/>
  <c r="D1549" i="4"/>
  <c r="E1549" i="4"/>
  <c r="N1548" i="4" l="1"/>
  <c r="M1547" i="4"/>
  <c r="I1548" i="4"/>
  <c r="L1548" i="4"/>
  <c r="Z1548" i="4" s="1"/>
  <c r="H1549" i="4"/>
  <c r="I1549" i="4" s="1"/>
  <c r="K1548" i="4"/>
  <c r="Y1548" i="4" s="1"/>
  <c r="D1550" i="4"/>
  <c r="E1550" i="4"/>
  <c r="C1550" i="4"/>
  <c r="F1550" i="4" l="1"/>
  <c r="M1548" i="4"/>
  <c r="L1549" i="4"/>
  <c r="Z1549" i="4" s="1"/>
  <c r="H1550" i="4"/>
  <c r="J1550" i="4" s="1"/>
  <c r="J1549" i="4"/>
  <c r="K1549" i="4"/>
  <c r="Y1549" i="4" s="1"/>
  <c r="M1549" i="4"/>
  <c r="C1551" i="4"/>
  <c r="F1551" i="4" s="1"/>
  <c r="D1551" i="4"/>
  <c r="E1551" i="4"/>
  <c r="N1550" i="4" l="1"/>
  <c r="N1549" i="4"/>
  <c r="L1550" i="4"/>
  <c r="Z1550" i="4" s="1"/>
  <c r="H1551" i="4"/>
  <c r="I1551" i="4" s="1"/>
  <c r="I1550" i="4"/>
  <c r="K1550" i="4"/>
  <c r="Y1550" i="4" s="1"/>
  <c r="C1552" i="4"/>
  <c r="E1552" i="4"/>
  <c r="D1552" i="4"/>
  <c r="F1552" i="4" l="1"/>
  <c r="M1550" i="4"/>
  <c r="L1551" i="4"/>
  <c r="Z1551" i="4" s="1"/>
  <c r="H1552" i="4"/>
  <c r="J1552" i="4" s="1"/>
  <c r="J1551" i="4"/>
  <c r="K1551" i="4"/>
  <c r="Y1551" i="4" s="1"/>
  <c r="M1551" i="4"/>
  <c r="C1553" i="4"/>
  <c r="F1553" i="4" s="1"/>
  <c r="D1553" i="4"/>
  <c r="E1553" i="4"/>
  <c r="N1552" i="4" l="1"/>
  <c r="N1551" i="4"/>
  <c r="I1552" i="4"/>
  <c r="L1552" i="4"/>
  <c r="Z1552" i="4" s="1"/>
  <c r="H1553" i="4"/>
  <c r="J1553" i="4" s="1"/>
  <c r="K1552" i="4"/>
  <c r="Y1552" i="4" s="1"/>
  <c r="C1554" i="4"/>
  <c r="D1554" i="4"/>
  <c r="E1554" i="4"/>
  <c r="F1554" i="4" l="1"/>
  <c r="M1552" i="4"/>
  <c r="I1553" i="4"/>
  <c r="N1553" i="4"/>
  <c r="L1553" i="4"/>
  <c r="Z1553" i="4" s="1"/>
  <c r="H1554" i="4"/>
  <c r="I1554" i="4" s="1"/>
  <c r="K1553" i="4"/>
  <c r="Y1553" i="4" s="1"/>
  <c r="E1555" i="4"/>
  <c r="C1555" i="4"/>
  <c r="D1555" i="4"/>
  <c r="F1555" i="4" l="1"/>
  <c r="M1553" i="4"/>
  <c r="L1554" i="4"/>
  <c r="Z1554" i="4" s="1"/>
  <c r="H1555" i="4"/>
  <c r="I1555" i="4" s="1"/>
  <c r="J1554" i="4"/>
  <c r="K1554" i="4"/>
  <c r="Y1554" i="4" s="1"/>
  <c r="M1554" i="4"/>
  <c r="C1556" i="4"/>
  <c r="D1556" i="4"/>
  <c r="E1556" i="4"/>
  <c r="F1556" i="4" l="1"/>
  <c r="N1554" i="4"/>
  <c r="L1555" i="4"/>
  <c r="Z1555" i="4" s="1"/>
  <c r="H1556" i="4"/>
  <c r="L1556" i="4" s="1"/>
  <c r="Z1556" i="4" s="1"/>
  <c r="J1555" i="4"/>
  <c r="K1555" i="4"/>
  <c r="Y1555" i="4" s="1"/>
  <c r="M1555" i="4"/>
  <c r="C1557" i="4"/>
  <c r="F1557" i="4" s="1"/>
  <c r="E1557" i="4"/>
  <c r="D1557" i="4"/>
  <c r="N1555" i="4" l="1"/>
  <c r="H1557" i="4"/>
  <c r="I1557" i="4" s="1"/>
  <c r="J1556" i="4"/>
  <c r="I1556" i="4"/>
  <c r="K1556" i="4"/>
  <c r="Y1556" i="4" s="1"/>
  <c r="D1558" i="4"/>
  <c r="E1558" i="4"/>
  <c r="C1558" i="4"/>
  <c r="F1558" i="4" s="1"/>
  <c r="N1556" i="4" l="1"/>
  <c r="M1556" i="4"/>
  <c r="L1557" i="4"/>
  <c r="Z1557" i="4" s="1"/>
  <c r="J1557" i="4"/>
  <c r="H1558" i="4"/>
  <c r="I1558" i="4" s="1"/>
  <c r="K1557" i="4"/>
  <c r="Y1557" i="4" s="1"/>
  <c r="M1557" i="4"/>
  <c r="C1559" i="4"/>
  <c r="F1559" i="4" s="1"/>
  <c r="D1559" i="4"/>
  <c r="E1559" i="4"/>
  <c r="N1557" i="4" l="1"/>
  <c r="L1558" i="4"/>
  <c r="Z1558" i="4" s="1"/>
  <c r="H1559" i="4"/>
  <c r="I1559" i="4" s="1"/>
  <c r="J1558" i="4"/>
  <c r="K1558" i="4"/>
  <c r="Y1558" i="4" s="1"/>
  <c r="M1558" i="4"/>
  <c r="E1560" i="4"/>
  <c r="C1560" i="4"/>
  <c r="D1560" i="4"/>
  <c r="F1560" i="4" l="1"/>
  <c r="N1558" i="4"/>
  <c r="L1559" i="4"/>
  <c r="Z1559" i="4" s="1"/>
  <c r="H1560" i="4"/>
  <c r="J1560" i="4" s="1"/>
  <c r="J1559" i="4"/>
  <c r="K1559" i="4"/>
  <c r="Y1559" i="4" s="1"/>
  <c r="M1559" i="4"/>
  <c r="C1561" i="4"/>
  <c r="F1561" i="4" s="1"/>
  <c r="D1561" i="4"/>
  <c r="E1561" i="4"/>
  <c r="N1559" i="4" l="1"/>
  <c r="N1560" i="4"/>
  <c r="L1560" i="4"/>
  <c r="Z1560" i="4" s="1"/>
  <c r="H1561" i="4"/>
  <c r="J1561" i="4" s="1"/>
  <c r="I1560" i="4"/>
  <c r="K1560" i="4"/>
  <c r="Y1560" i="4" s="1"/>
  <c r="C1562" i="4"/>
  <c r="D1562" i="4"/>
  <c r="E1562" i="4"/>
  <c r="F1562" i="4" l="1"/>
  <c r="N1561" i="4"/>
  <c r="M1560" i="4"/>
  <c r="L1561" i="4"/>
  <c r="Z1561" i="4" s="1"/>
  <c r="H1562" i="4"/>
  <c r="J1562" i="4" s="1"/>
  <c r="I1561" i="4"/>
  <c r="K1561" i="4"/>
  <c r="Y1561" i="4" s="1"/>
  <c r="E1563" i="4"/>
  <c r="C1563" i="4"/>
  <c r="D1563" i="4"/>
  <c r="F1563" i="4" l="1"/>
  <c r="N1562" i="4"/>
  <c r="M1561" i="4"/>
  <c r="L1562" i="4"/>
  <c r="Z1562" i="4" s="1"/>
  <c r="H1563" i="4"/>
  <c r="J1563" i="4" s="1"/>
  <c r="I1562" i="4"/>
  <c r="K1562" i="4"/>
  <c r="Y1562" i="4" s="1"/>
  <c r="C1564" i="4"/>
  <c r="D1564" i="4"/>
  <c r="E1564" i="4"/>
  <c r="F1564" i="4" l="1"/>
  <c r="N1563" i="4"/>
  <c r="M1562" i="4"/>
  <c r="L1563" i="4"/>
  <c r="Z1563" i="4" s="1"/>
  <c r="I1563" i="4"/>
  <c r="H1564" i="4"/>
  <c r="J1564" i="4" s="1"/>
  <c r="K1563" i="4"/>
  <c r="Y1563" i="4" s="1"/>
  <c r="C1565" i="4"/>
  <c r="F1565" i="4" s="1"/>
  <c r="D1565" i="4"/>
  <c r="E1565" i="4"/>
  <c r="N1564" i="4" l="1"/>
  <c r="M1563" i="4"/>
  <c r="I1564" i="4"/>
  <c r="L1564" i="4"/>
  <c r="Z1564" i="4" s="1"/>
  <c r="H1565" i="4"/>
  <c r="J1565" i="4" s="1"/>
  <c r="K1564" i="4"/>
  <c r="Y1564" i="4" s="1"/>
  <c r="D1566" i="4"/>
  <c r="E1566" i="4"/>
  <c r="C1566" i="4"/>
  <c r="F1566" i="4" l="1"/>
  <c r="M1564" i="4"/>
  <c r="I1565" i="4"/>
  <c r="N1565" i="4"/>
  <c r="L1565" i="4"/>
  <c r="Z1565" i="4" s="1"/>
  <c r="H1566" i="4"/>
  <c r="I1566" i="4" s="1"/>
  <c r="K1565" i="4"/>
  <c r="Y1565" i="4" s="1"/>
  <c r="C1567" i="4"/>
  <c r="F1567" i="4" s="1"/>
  <c r="D1567" i="4"/>
  <c r="E1567" i="4"/>
  <c r="M1565" i="4" l="1"/>
  <c r="J1566" i="4"/>
  <c r="H1567" i="4"/>
  <c r="I1567" i="4" s="1"/>
  <c r="L1566" i="4"/>
  <c r="Z1566" i="4" s="1"/>
  <c r="K1566" i="4"/>
  <c r="Y1566" i="4" s="1"/>
  <c r="M1566" i="4"/>
  <c r="D1568" i="4"/>
  <c r="E1568" i="4"/>
  <c r="C1568" i="4"/>
  <c r="F1568" i="4" l="1"/>
  <c r="N1566" i="4"/>
  <c r="L1567" i="4"/>
  <c r="Z1567" i="4" s="1"/>
  <c r="J1567" i="4"/>
  <c r="H1568" i="4"/>
  <c r="L1568" i="4" s="1"/>
  <c r="Z1568" i="4" s="1"/>
  <c r="K1567" i="4"/>
  <c r="Y1567" i="4" s="1"/>
  <c r="M1567" i="4"/>
  <c r="C1569" i="4"/>
  <c r="F1569" i="4" s="1"/>
  <c r="D1569" i="4"/>
  <c r="E1569" i="4"/>
  <c r="N1567" i="4" l="1"/>
  <c r="H1569" i="4"/>
  <c r="J1569" i="4" s="1"/>
  <c r="I1568" i="4"/>
  <c r="J1568" i="4"/>
  <c r="K1568" i="4"/>
  <c r="Y1568" i="4" s="1"/>
  <c r="C1570" i="4"/>
  <c r="D1570" i="4"/>
  <c r="E1570" i="4"/>
  <c r="F1570" i="4" l="1"/>
  <c r="N1568" i="4"/>
  <c r="N1569" i="4"/>
  <c r="M1568" i="4"/>
  <c r="L1569" i="4"/>
  <c r="Z1569" i="4" s="1"/>
  <c r="H1570" i="4"/>
  <c r="J1570" i="4" s="1"/>
  <c r="I1569" i="4"/>
  <c r="K1569" i="4"/>
  <c r="Y1569" i="4" s="1"/>
  <c r="E1571" i="4"/>
  <c r="D1571" i="4"/>
  <c r="C1571" i="4"/>
  <c r="F1571" i="4" l="1"/>
  <c r="N1570" i="4"/>
  <c r="M1569" i="4"/>
  <c r="L1570" i="4"/>
  <c r="Z1570" i="4" s="1"/>
  <c r="H1571" i="4"/>
  <c r="J1571" i="4" s="1"/>
  <c r="I1570" i="4"/>
  <c r="K1570" i="4"/>
  <c r="Y1570" i="4" s="1"/>
  <c r="C1572" i="4"/>
  <c r="F1572" i="4" s="1"/>
  <c r="D1572" i="4"/>
  <c r="E1572" i="4"/>
  <c r="N1571" i="4" l="1"/>
  <c r="M1570" i="4"/>
  <c r="L1571" i="4"/>
  <c r="Z1571" i="4" s="1"/>
  <c r="H1572" i="4"/>
  <c r="J1572" i="4" s="1"/>
  <c r="I1571" i="4"/>
  <c r="K1571" i="4"/>
  <c r="Y1571" i="4" s="1"/>
  <c r="C1573" i="4"/>
  <c r="D1573" i="4"/>
  <c r="E1573" i="4"/>
  <c r="F1573" i="4" l="1"/>
  <c r="N1572" i="4"/>
  <c r="M1571" i="4"/>
  <c r="L1572" i="4"/>
  <c r="Z1572" i="4" s="1"/>
  <c r="H1573" i="4"/>
  <c r="I1573" i="4" s="1"/>
  <c r="I1572" i="4"/>
  <c r="K1572" i="4"/>
  <c r="Y1572" i="4" s="1"/>
  <c r="D1574" i="4"/>
  <c r="E1574" i="4"/>
  <c r="C1574" i="4"/>
  <c r="F1574" i="4" l="1"/>
  <c r="M1572" i="4"/>
  <c r="L1573" i="4"/>
  <c r="Z1573" i="4" s="1"/>
  <c r="H1574" i="4"/>
  <c r="L1574" i="4" s="1"/>
  <c r="Z1574" i="4" s="1"/>
  <c r="J1573" i="4"/>
  <c r="K1573" i="4"/>
  <c r="Y1573" i="4" s="1"/>
  <c r="M1573" i="4"/>
  <c r="C1575" i="4"/>
  <c r="F1575" i="4" s="1"/>
  <c r="D1575" i="4"/>
  <c r="E1575" i="4"/>
  <c r="N1573" i="4" l="1"/>
  <c r="H1575" i="4"/>
  <c r="I1575" i="4" s="1"/>
  <c r="I1574" i="4"/>
  <c r="J1574" i="4"/>
  <c r="K1574" i="4"/>
  <c r="Y1574" i="4" s="1"/>
  <c r="C1576" i="4"/>
  <c r="D1576" i="4"/>
  <c r="E1576" i="4"/>
  <c r="F1576" i="4" l="1"/>
  <c r="N1574" i="4"/>
  <c r="M1574" i="4"/>
  <c r="L1575" i="4"/>
  <c r="Z1575" i="4" s="1"/>
  <c r="H1576" i="4"/>
  <c r="J1576" i="4" s="1"/>
  <c r="J1575" i="4"/>
  <c r="K1575" i="4"/>
  <c r="Y1575" i="4" s="1"/>
  <c r="M1575" i="4"/>
  <c r="C1577" i="4"/>
  <c r="D1577" i="4"/>
  <c r="E1577" i="4"/>
  <c r="F1577" i="4" l="1"/>
  <c r="N1575" i="4"/>
  <c r="N1576" i="4"/>
  <c r="L1576" i="4"/>
  <c r="Z1576" i="4" s="1"/>
  <c r="H1577" i="4"/>
  <c r="J1577" i="4" s="1"/>
  <c r="I1576" i="4"/>
  <c r="K1576" i="4"/>
  <c r="Y1576" i="4" s="1"/>
  <c r="C1578" i="4"/>
  <c r="F1578" i="4" s="1"/>
  <c r="D1578" i="4"/>
  <c r="E1578" i="4"/>
  <c r="N1577" i="4" l="1"/>
  <c r="M1576" i="4"/>
  <c r="L1577" i="4"/>
  <c r="Z1577" i="4" s="1"/>
  <c r="H1578" i="4"/>
  <c r="J1578" i="4" s="1"/>
  <c r="I1577" i="4"/>
  <c r="K1577" i="4"/>
  <c r="Y1577" i="4" s="1"/>
  <c r="E1579" i="4"/>
  <c r="C1579" i="4"/>
  <c r="F1579" i="4" s="1"/>
  <c r="D1579" i="4"/>
  <c r="N1578" i="4" l="1"/>
  <c r="M1577" i="4"/>
  <c r="I1578" i="4"/>
  <c r="L1578" i="4"/>
  <c r="Z1578" i="4" s="1"/>
  <c r="H1579" i="4"/>
  <c r="L1579" i="4" s="1"/>
  <c r="Z1579" i="4" s="1"/>
  <c r="K1578" i="4"/>
  <c r="Y1578" i="4" s="1"/>
  <c r="C1580" i="4"/>
  <c r="D1580" i="4"/>
  <c r="E1580" i="4"/>
  <c r="F1580" i="4" l="1"/>
  <c r="M1578" i="4"/>
  <c r="I1579" i="4"/>
  <c r="J1579" i="4"/>
  <c r="H1580" i="4"/>
  <c r="I1580" i="4" s="1"/>
  <c r="K1579" i="4"/>
  <c r="Y1579" i="4" s="1"/>
  <c r="C1581" i="4"/>
  <c r="D1581" i="4"/>
  <c r="E1581" i="4"/>
  <c r="F1581" i="4" l="1"/>
  <c r="N1579" i="4"/>
  <c r="M1579" i="4"/>
  <c r="L1580" i="4"/>
  <c r="Z1580" i="4" s="1"/>
  <c r="J1580" i="4"/>
  <c r="H1581" i="4"/>
  <c r="L1581" i="4" s="1"/>
  <c r="Z1581" i="4" s="1"/>
  <c r="K1580" i="4"/>
  <c r="Y1580" i="4" s="1"/>
  <c r="M1580" i="4"/>
  <c r="D1582" i="4"/>
  <c r="E1582" i="4"/>
  <c r="C1582" i="4"/>
  <c r="F1582" i="4" l="1"/>
  <c r="N1580" i="4"/>
  <c r="H1582" i="4"/>
  <c r="J1582" i="4" s="1"/>
  <c r="J1581" i="4"/>
  <c r="I1581" i="4"/>
  <c r="K1581" i="4"/>
  <c r="Y1581" i="4" s="1"/>
  <c r="C1583" i="4"/>
  <c r="D1583" i="4"/>
  <c r="E1583" i="4"/>
  <c r="F1583" i="4" l="1"/>
  <c r="N1581" i="4"/>
  <c r="M1581" i="4"/>
  <c r="H1583" i="4"/>
  <c r="J1583" i="4" s="1"/>
  <c r="I1582" i="4"/>
  <c r="N1582" i="4"/>
  <c r="L1582" i="4"/>
  <c r="Z1582" i="4" s="1"/>
  <c r="K1582" i="4"/>
  <c r="Y1582" i="4" s="1"/>
  <c r="C1584" i="4"/>
  <c r="D1584" i="4"/>
  <c r="E1584" i="4"/>
  <c r="F1584" i="4" l="1"/>
  <c r="M1582" i="4"/>
  <c r="L1583" i="4"/>
  <c r="Z1583" i="4" s="1"/>
  <c r="H1584" i="4"/>
  <c r="J1584" i="4" s="1"/>
  <c r="I1583" i="4"/>
  <c r="N1583" i="4"/>
  <c r="K1583" i="4"/>
  <c r="Y1583" i="4" s="1"/>
  <c r="C1585" i="4"/>
  <c r="D1585" i="4"/>
  <c r="E1585" i="4"/>
  <c r="H1585" i="4" l="1"/>
  <c r="F1585" i="4"/>
  <c r="N1584" i="4"/>
  <c r="M1583" i="4"/>
  <c r="L1584" i="4"/>
  <c r="Z1584" i="4" s="1"/>
  <c r="I1584" i="4"/>
  <c r="K1584" i="4"/>
  <c r="Y1584" i="4" s="1"/>
  <c r="J1585" i="4"/>
  <c r="I1585" i="4"/>
  <c r="C1586" i="4"/>
  <c r="D1586" i="4"/>
  <c r="E1586" i="4"/>
  <c r="F1586" i="4" l="1"/>
  <c r="M1584" i="4"/>
  <c r="H1586" i="4"/>
  <c r="J1586" i="4" s="1"/>
  <c r="K1585" i="4"/>
  <c r="Y1585" i="4" s="1"/>
  <c r="M1585" i="4"/>
  <c r="L1585" i="4"/>
  <c r="Z1585" i="4" s="1"/>
  <c r="N1585" i="4"/>
  <c r="E1587" i="4"/>
  <c r="C1587" i="4"/>
  <c r="D1587" i="4"/>
  <c r="F1587" i="4" l="1"/>
  <c r="N1586" i="4"/>
  <c r="L1586" i="4"/>
  <c r="Z1586" i="4" s="1"/>
  <c r="H1587" i="4"/>
  <c r="I1586" i="4"/>
  <c r="K1586" i="4"/>
  <c r="Y1586" i="4" s="1"/>
  <c r="C1588" i="4"/>
  <c r="D1588" i="4"/>
  <c r="E1588" i="4"/>
  <c r="F1588" i="4" l="1"/>
  <c r="M1586" i="4"/>
  <c r="L1587" i="4"/>
  <c r="Z1587" i="4" s="1"/>
  <c r="H1588" i="4"/>
  <c r="L1588" i="4" s="1"/>
  <c r="Z1588" i="4" s="1"/>
  <c r="J1587" i="4"/>
  <c r="I1587" i="4"/>
  <c r="K1587" i="4"/>
  <c r="Y1587" i="4" s="1"/>
  <c r="C1589" i="4"/>
  <c r="F1589" i="4" s="1"/>
  <c r="E1589" i="4"/>
  <c r="D1589" i="4"/>
  <c r="N1587" i="4" l="1"/>
  <c r="M1587" i="4"/>
  <c r="H1589" i="4"/>
  <c r="L1589" i="4" s="1"/>
  <c r="Z1589" i="4" s="1"/>
  <c r="I1588" i="4"/>
  <c r="J1588" i="4"/>
  <c r="K1588" i="4"/>
  <c r="Y1588" i="4" s="1"/>
  <c r="D1590" i="4"/>
  <c r="E1590" i="4"/>
  <c r="C1590" i="4"/>
  <c r="F1590" i="4" l="1"/>
  <c r="N1588" i="4"/>
  <c r="M1588" i="4"/>
  <c r="I1589" i="4"/>
  <c r="J1589" i="4"/>
  <c r="H1590" i="4"/>
  <c r="L1590" i="4" s="1"/>
  <c r="Z1590" i="4" s="1"/>
  <c r="K1589" i="4"/>
  <c r="Y1589" i="4" s="1"/>
  <c r="C1591" i="4"/>
  <c r="F1591" i="4" s="1"/>
  <c r="D1591" i="4"/>
  <c r="E1591" i="4"/>
  <c r="N1589" i="4" l="1"/>
  <c r="M1589" i="4"/>
  <c r="J1590" i="4"/>
  <c r="H1591" i="4"/>
  <c r="J1591" i="4" s="1"/>
  <c r="I1590" i="4"/>
  <c r="K1590" i="4"/>
  <c r="Y1590" i="4" s="1"/>
  <c r="C1592" i="4"/>
  <c r="F1592" i="4" s="1"/>
  <c r="E1592" i="4"/>
  <c r="D1592" i="4"/>
  <c r="N1591" i="4" l="1"/>
  <c r="N1590" i="4"/>
  <c r="M1590" i="4"/>
  <c r="L1591" i="4"/>
  <c r="Z1591" i="4" s="1"/>
  <c r="H1592" i="4"/>
  <c r="J1592" i="4" s="1"/>
  <c r="I1591" i="4"/>
  <c r="K1591" i="4"/>
  <c r="Y1591" i="4" s="1"/>
  <c r="C1593" i="4"/>
  <c r="F1593" i="4" s="1"/>
  <c r="D1593" i="4"/>
  <c r="E1593" i="4"/>
  <c r="N1592" i="4" l="1"/>
  <c r="M1591" i="4"/>
  <c r="L1592" i="4"/>
  <c r="Z1592" i="4" s="1"/>
  <c r="H1593" i="4"/>
  <c r="J1593" i="4" s="1"/>
  <c r="I1592" i="4"/>
  <c r="K1592" i="4"/>
  <c r="Y1592" i="4" s="1"/>
  <c r="C1594" i="4"/>
  <c r="D1594" i="4"/>
  <c r="E1594" i="4"/>
  <c r="F1594" i="4" l="1"/>
  <c r="N1593" i="4"/>
  <c r="M1592" i="4"/>
  <c r="L1593" i="4"/>
  <c r="Z1593" i="4" s="1"/>
  <c r="H1594" i="4"/>
  <c r="I1594" i="4" s="1"/>
  <c r="I1593" i="4"/>
  <c r="K1593" i="4"/>
  <c r="Y1593" i="4" s="1"/>
  <c r="E1595" i="4"/>
  <c r="C1595" i="4"/>
  <c r="D1595" i="4"/>
  <c r="F1595" i="4" l="1"/>
  <c r="M1593" i="4"/>
  <c r="L1594" i="4"/>
  <c r="Z1594" i="4" s="1"/>
  <c r="H1595" i="4"/>
  <c r="J1595" i="4" s="1"/>
  <c r="J1594" i="4"/>
  <c r="K1594" i="4"/>
  <c r="Y1594" i="4" s="1"/>
  <c r="M1594" i="4"/>
  <c r="C1596" i="4"/>
  <c r="F1596" i="4" s="1"/>
  <c r="D1596" i="4"/>
  <c r="E1596" i="4"/>
  <c r="N1594" i="4" l="1"/>
  <c r="N1595" i="4"/>
  <c r="L1595" i="4"/>
  <c r="Z1595" i="4" s="1"/>
  <c r="H1596" i="4"/>
  <c r="J1596" i="4" s="1"/>
  <c r="I1595" i="4"/>
  <c r="K1595" i="4"/>
  <c r="Y1595" i="4" s="1"/>
  <c r="C1597" i="4"/>
  <c r="D1597" i="4"/>
  <c r="E1597" i="4"/>
  <c r="F1597" i="4" l="1"/>
  <c r="N1596" i="4"/>
  <c r="M1595" i="4"/>
  <c r="L1596" i="4"/>
  <c r="Z1596" i="4" s="1"/>
  <c r="H1597" i="4"/>
  <c r="J1597" i="4" s="1"/>
  <c r="I1596" i="4"/>
  <c r="K1596" i="4"/>
  <c r="Y1596" i="4" s="1"/>
  <c r="D1598" i="4"/>
  <c r="E1598" i="4"/>
  <c r="C1598" i="4"/>
  <c r="F1598" i="4" l="1"/>
  <c r="N1597" i="4"/>
  <c r="M1596" i="4"/>
  <c r="H1598" i="4"/>
  <c r="J1598" i="4" s="1"/>
  <c r="L1597" i="4"/>
  <c r="Z1597" i="4" s="1"/>
  <c r="I1597" i="4"/>
  <c r="K1597" i="4"/>
  <c r="Y1597" i="4" s="1"/>
  <c r="C1599" i="4"/>
  <c r="D1599" i="4"/>
  <c r="E1599" i="4"/>
  <c r="H1599" i="4" l="1"/>
  <c r="F1599" i="4"/>
  <c r="N1598" i="4"/>
  <c r="M1597" i="4"/>
  <c r="L1598" i="4"/>
  <c r="Z1598" i="4" s="1"/>
  <c r="I1598" i="4"/>
  <c r="K1598" i="4"/>
  <c r="Y1598" i="4" s="1"/>
  <c r="J1599" i="4"/>
  <c r="I1599" i="4"/>
  <c r="D1600" i="4"/>
  <c r="E1600" i="4"/>
  <c r="C1600" i="4"/>
  <c r="F1600" i="4" s="1"/>
  <c r="M1598" i="4" l="1"/>
  <c r="H1600" i="4"/>
  <c r="J1600" i="4" s="1"/>
  <c r="K1599" i="4"/>
  <c r="Y1599" i="4" s="1"/>
  <c r="M1599" i="4"/>
  <c r="L1599" i="4"/>
  <c r="Z1599" i="4" s="1"/>
  <c r="N1599" i="4"/>
  <c r="C1601" i="4"/>
  <c r="D1601" i="4"/>
  <c r="E1601" i="4"/>
  <c r="F1601" i="4" l="1"/>
  <c r="I1600" i="4"/>
  <c r="M1600" i="4" s="1"/>
  <c r="N1600" i="4"/>
  <c r="H1601" i="4"/>
  <c r="J1601" i="4" s="1"/>
  <c r="L1600" i="4"/>
  <c r="Z1600" i="4" s="1"/>
  <c r="K1600" i="4"/>
  <c r="Y1600" i="4" s="1"/>
  <c r="C1602" i="4"/>
  <c r="D1602" i="4"/>
  <c r="E1602" i="4"/>
  <c r="F1602" i="4" l="1"/>
  <c r="N1601" i="4"/>
  <c r="L1601" i="4"/>
  <c r="Z1601" i="4" s="1"/>
  <c r="H1602" i="4"/>
  <c r="I1602" i="4" s="1"/>
  <c r="I1601" i="4"/>
  <c r="K1601" i="4"/>
  <c r="Y1601" i="4" s="1"/>
  <c r="E1603" i="4"/>
  <c r="D1603" i="4"/>
  <c r="C1603" i="4"/>
  <c r="F1603" i="4" l="1"/>
  <c r="M1601" i="4"/>
  <c r="H1603" i="4"/>
  <c r="J1603" i="4" s="1"/>
  <c r="L1602" i="4"/>
  <c r="Z1602" i="4" s="1"/>
  <c r="J1602" i="4"/>
  <c r="K1602" i="4"/>
  <c r="Y1602" i="4" s="1"/>
  <c r="M1602" i="4"/>
  <c r="C1604" i="4"/>
  <c r="F1604" i="4" s="1"/>
  <c r="D1604" i="4"/>
  <c r="E1604" i="4"/>
  <c r="N1602" i="4" l="1"/>
  <c r="L1603" i="4"/>
  <c r="Z1603" i="4" s="1"/>
  <c r="H1604" i="4"/>
  <c r="J1604" i="4" s="1"/>
  <c r="I1603" i="4"/>
  <c r="N1603" i="4"/>
  <c r="K1603" i="4"/>
  <c r="Y1603" i="4" s="1"/>
  <c r="C1605" i="4"/>
  <c r="D1605" i="4"/>
  <c r="E1605" i="4"/>
  <c r="F1605" i="4" l="1"/>
  <c r="N1604" i="4"/>
  <c r="M1603" i="4"/>
  <c r="L1604" i="4"/>
  <c r="Z1604" i="4" s="1"/>
  <c r="I1604" i="4"/>
  <c r="H1605" i="4"/>
  <c r="J1605" i="4" s="1"/>
  <c r="K1604" i="4"/>
  <c r="Y1604" i="4" s="1"/>
  <c r="D1606" i="4"/>
  <c r="E1606" i="4"/>
  <c r="C1606" i="4"/>
  <c r="F1606" i="4" l="1"/>
  <c r="N1605" i="4"/>
  <c r="M1604" i="4"/>
  <c r="I1605" i="4"/>
  <c r="H1606" i="4"/>
  <c r="J1606" i="4" s="1"/>
  <c r="L1605" i="4"/>
  <c r="Z1605" i="4" s="1"/>
  <c r="K1605" i="4"/>
  <c r="Y1605" i="4" s="1"/>
  <c r="C1607" i="4"/>
  <c r="F1607" i="4" s="1"/>
  <c r="D1607" i="4"/>
  <c r="E1607" i="4"/>
  <c r="N1606" i="4" l="1"/>
  <c r="M1605" i="4"/>
  <c r="L1606" i="4"/>
  <c r="Z1606" i="4" s="1"/>
  <c r="H1607" i="4"/>
  <c r="J1607" i="4" s="1"/>
  <c r="I1606" i="4"/>
  <c r="K1606" i="4"/>
  <c r="Y1606" i="4" s="1"/>
  <c r="C1608" i="4"/>
  <c r="D1608" i="4"/>
  <c r="E1608" i="4"/>
  <c r="F1608" i="4" l="1"/>
  <c r="N1607" i="4"/>
  <c r="M1606" i="4"/>
  <c r="L1607" i="4"/>
  <c r="Z1607" i="4" s="1"/>
  <c r="H1608" i="4"/>
  <c r="J1608" i="4" s="1"/>
  <c r="I1607" i="4"/>
  <c r="K1607" i="4"/>
  <c r="Y1607" i="4" s="1"/>
  <c r="C1609" i="4"/>
  <c r="D1609" i="4"/>
  <c r="E1609" i="4"/>
  <c r="F1609" i="4" l="1"/>
  <c r="N1608" i="4"/>
  <c r="M1607" i="4"/>
  <c r="I1608" i="4"/>
  <c r="L1608" i="4"/>
  <c r="Z1608" i="4" s="1"/>
  <c r="H1609" i="4"/>
  <c r="J1609" i="4" s="1"/>
  <c r="K1608" i="4"/>
  <c r="Y1608" i="4" s="1"/>
  <c r="C1610" i="4"/>
  <c r="F1610" i="4" s="1"/>
  <c r="D1610" i="4"/>
  <c r="E1610" i="4"/>
  <c r="N1609" i="4" l="1"/>
  <c r="M1608" i="4"/>
  <c r="I1609" i="4"/>
  <c r="L1609" i="4"/>
  <c r="Z1609" i="4" s="1"/>
  <c r="H1610" i="4"/>
  <c r="J1610" i="4" s="1"/>
  <c r="K1609" i="4"/>
  <c r="Y1609" i="4" s="1"/>
  <c r="E1611" i="4"/>
  <c r="C1611" i="4"/>
  <c r="F1611" i="4" s="1"/>
  <c r="D1611" i="4"/>
  <c r="N1610" i="4" l="1"/>
  <c r="M1609" i="4"/>
  <c r="L1610" i="4"/>
  <c r="Z1610" i="4" s="1"/>
  <c r="I1610" i="4"/>
  <c r="H1611" i="4"/>
  <c r="J1611" i="4" s="1"/>
  <c r="K1610" i="4"/>
  <c r="Y1610" i="4" s="1"/>
  <c r="C1612" i="4"/>
  <c r="D1612" i="4"/>
  <c r="E1612" i="4"/>
  <c r="F1612" i="4" l="1"/>
  <c r="M1610" i="4"/>
  <c r="I1611" i="4"/>
  <c r="H1612" i="4"/>
  <c r="J1612" i="4" s="1"/>
  <c r="N1611" i="4"/>
  <c r="L1611" i="4"/>
  <c r="Z1611" i="4" s="1"/>
  <c r="K1611" i="4"/>
  <c r="Y1611" i="4" s="1"/>
  <c r="C1613" i="4"/>
  <c r="F1613" i="4" s="1"/>
  <c r="D1613" i="4"/>
  <c r="E1613" i="4"/>
  <c r="N1612" i="4" l="1"/>
  <c r="M1611" i="4"/>
  <c r="L1612" i="4"/>
  <c r="Z1612" i="4" s="1"/>
  <c r="H1613" i="4"/>
  <c r="J1613" i="4" s="1"/>
  <c r="I1612" i="4"/>
  <c r="K1612" i="4"/>
  <c r="Y1612" i="4" s="1"/>
  <c r="D1614" i="4"/>
  <c r="E1614" i="4"/>
  <c r="C1614" i="4"/>
  <c r="F1614" i="4" l="1"/>
  <c r="N1613" i="4"/>
  <c r="M1612" i="4"/>
  <c r="L1613" i="4"/>
  <c r="Z1613" i="4" s="1"/>
  <c r="H1614" i="4"/>
  <c r="J1614" i="4" s="1"/>
  <c r="I1613" i="4"/>
  <c r="K1613" i="4"/>
  <c r="Y1613" i="4" s="1"/>
  <c r="C1615" i="4"/>
  <c r="F1615" i="4" s="1"/>
  <c r="D1615" i="4"/>
  <c r="E1615" i="4"/>
  <c r="N1614" i="4" l="1"/>
  <c r="M1613" i="4"/>
  <c r="L1614" i="4"/>
  <c r="Z1614" i="4" s="1"/>
  <c r="H1615" i="4"/>
  <c r="J1615" i="4" s="1"/>
  <c r="I1614" i="4"/>
  <c r="K1614" i="4"/>
  <c r="Y1614" i="4" s="1"/>
  <c r="C1616" i="4"/>
  <c r="D1616" i="4"/>
  <c r="E1616" i="4"/>
  <c r="F1616" i="4" l="1"/>
  <c r="N1615" i="4"/>
  <c r="M1614" i="4"/>
  <c r="L1615" i="4"/>
  <c r="Z1615" i="4" s="1"/>
  <c r="H1616" i="4"/>
  <c r="J1616" i="4" s="1"/>
  <c r="I1615" i="4"/>
  <c r="K1615" i="4"/>
  <c r="Y1615" i="4" s="1"/>
  <c r="C1617" i="4"/>
  <c r="D1617" i="4"/>
  <c r="E1617" i="4"/>
  <c r="F1617" i="4" l="1"/>
  <c r="N1616" i="4"/>
  <c r="M1615" i="4"/>
  <c r="L1616" i="4"/>
  <c r="Z1616" i="4" s="1"/>
  <c r="I1616" i="4"/>
  <c r="H1617" i="4"/>
  <c r="J1617" i="4" s="1"/>
  <c r="K1616" i="4"/>
  <c r="Y1616" i="4" s="1"/>
  <c r="C1618" i="4"/>
  <c r="D1618" i="4"/>
  <c r="E1618" i="4"/>
  <c r="H1618" i="4" l="1"/>
  <c r="F1618" i="4"/>
  <c r="N1617" i="4"/>
  <c r="M1616" i="4"/>
  <c r="L1617" i="4"/>
  <c r="Z1617" i="4" s="1"/>
  <c r="I1617" i="4"/>
  <c r="K1617" i="4"/>
  <c r="Y1617" i="4" s="1"/>
  <c r="J1618" i="4"/>
  <c r="I1618" i="4"/>
  <c r="E1619" i="4"/>
  <c r="C1619" i="4"/>
  <c r="D1619" i="4"/>
  <c r="F1619" i="4" l="1"/>
  <c r="M1617" i="4"/>
  <c r="H1619" i="4"/>
  <c r="J1619" i="4" s="1"/>
  <c r="L1618" i="4"/>
  <c r="Z1618" i="4" s="1"/>
  <c r="N1618" i="4"/>
  <c r="K1618" i="4"/>
  <c r="Y1618" i="4" s="1"/>
  <c r="M1618" i="4"/>
  <c r="C1620" i="4"/>
  <c r="F1620" i="4" s="1"/>
  <c r="D1620" i="4"/>
  <c r="E1620" i="4"/>
  <c r="N1619" i="4" l="1"/>
  <c r="L1619" i="4"/>
  <c r="Z1619" i="4" s="1"/>
  <c r="H1620" i="4"/>
  <c r="I1620" i="4" s="1"/>
  <c r="I1619" i="4"/>
  <c r="K1619" i="4"/>
  <c r="Y1619" i="4" s="1"/>
  <c r="C1621" i="4"/>
  <c r="E1621" i="4"/>
  <c r="D1621" i="4"/>
  <c r="F1621" i="4" l="1"/>
  <c r="M1619" i="4"/>
  <c r="L1620" i="4"/>
  <c r="Z1620" i="4" s="1"/>
  <c r="H1621" i="4"/>
  <c r="J1620" i="4"/>
  <c r="K1620" i="4"/>
  <c r="Y1620" i="4" s="1"/>
  <c r="M1620" i="4"/>
  <c r="D1622" i="4"/>
  <c r="E1622" i="4"/>
  <c r="C1622" i="4"/>
  <c r="F1622" i="4" l="1"/>
  <c r="N1620" i="4"/>
  <c r="H1622" i="4"/>
  <c r="L1622" i="4" s="1"/>
  <c r="Z1622" i="4" s="1"/>
  <c r="L1621" i="4"/>
  <c r="Z1621" i="4" s="1"/>
  <c r="I1621" i="4"/>
  <c r="J1621" i="4"/>
  <c r="K1621" i="4"/>
  <c r="Y1621" i="4" s="1"/>
  <c r="C1623" i="4"/>
  <c r="F1623" i="4" s="1"/>
  <c r="D1623" i="4"/>
  <c r="E1623" i="4"/>
  <c r="N1621" i="4" l="1"/>
  <c r="M1621" i="4"/>
  <c r="H1623" i="4"/>
  <c r="L1623" i="4" s="1"/>
  <c r="Z1623" i="4" s="1"/>
  <c r="I1622" i="4"/>
  <c r="J1622" i="4"/>
  <c r="K1622" i="4"/>
  <c r="Y1622" i="4" s="1"/>
  <c r="E1624" i="4"/>
  <c r="C1624" i="4"/>
  <c r="F1624" i="4" s="1"/>
  <c r="D1624" i="4"/>
  <c r="N1622" i="4" l="1"/>
  <c r="M1622" i="4"/>
  <c r="H1624" i="4"/>
  <c r="J1624" i="4" s="1"/>
  <c r="I1623" i="4"/>
  <c r="J1623" i="4"/>
  <c r="K1623" i="4"/>
  <c r="Y1623" i="4" s="1"/>
  <c r="C1625" i="4"/>
  <c r="D1625" i="4"/>
  <c r="E1625" i="4"/>
  <c r="F1625" i="4" l="1"/>
  <c r="N1623" i="4"/>
  <c r="N1624" i="4"/>
  <c r="M1623" i="4"/>
  <c r="L1624" i="4"/>
  <c r="Z1624" i="4" s="1"/>
  <c r="H1625" i="4"/>
  <c r="J1625" i="4" s="1"/>
  <c r="I1624" i="4"/>
  <c r="K1624" i="4"/>
  <c r="Y1624" i="4" s="1"/>
  <c r="C1626" i="4"/>
  <c r="D1626" i="4"/>
  <c r="E1626" i="4"/>
  <c r="F1626" i="4" l="1"/>
  <c r="N1625" i="4"/>
  <c r="M1624" i="4"/>
  <c r="I1625" i="4"/>
  <c r="L1625" i="4"/>
  <c r="Z1625" i="4" s="1"/>
  <c r="H1626" i="4"/>
  <c r="J1626" i="4" s="1"/>
  <c r="K1625" i="4"/>
  <c r="Y1625" i="4" s="1"/>
  <c r="E1627" i="4"/>
  <c r="C1627" i="4"/>
  <c r="D1627" i="4"/>
  <c r="F1627" i="4" l="1"/>
  <c r="N1626" i="4"/>
  <c r="M1625" i="4"/>
  <c r="I1626" i="4"/>
  <c r="L1626" i="4"/>
  <c r="Z1626" i="4" s="1"/>
  <c r="H1627" i="4"/>
  <c r="J1627" i="4" s="1"/>
  <c r="K1626" i="4"/>
  <c r="Y1626" i="4" s="1"/>
  <c r="C1628" i="4"/>
  <c r="D1628" i="4"/>
  <c r="E1628" i="4"/>
  <c r="F1628" i="4" l="1"/>
  <c r="N1627" i="4"/>
  <c r="M1626" i="4"/>
  <c r="L1627" i="4"/>
  <c r="Z1627" i="4" s="1"/>
  <c r="I1627" i="4"/>
  <c r="H1628" i="4"/>
  <c r="J1628" i="4" s="1"/>
  <c r="K1627" i="4"/>
  <c r="Y1627" i="4" s="1"/>
  <c r="C1629" i="4"/>
  <c r="F1629" i="4" s="1"/>
  <c r="D1629" i="4"/>
  <c r="E1629" i="4"/>
  <c r="N1628" i="4" l="1"/>
  <c r="M1627" i="4"/>
  <c r="I1628" i="4"/>
  <c r="L1628" i="4"/>
  <c r="Z1628" i="4" s="1"/>
  <c r="H1629" i="4"/>
  <c r="I1629" i="4" s="1"/>
  <c r="K1628" i="4"/>
  <c r="Y1628" i="4" s="1"/>
  <c r="D1630" i="4"/>
  <c r="E1630" i="4"/>
  <c r="C1630" i="4"/>
  <c r="F1630" i="4" l="1"/>
  <c r="M1628" i="4"/>
  <c r="H1630" i="4"/>
  <c r="L1630" i="4" s="1"/>
  <c r="Z1630" i="4" s="1"/>
  <c r="L1629" i="4"/>
  <c r="Z1629" i="4" s="1"/>
  <c r="J1629" i="4"/>
  <c r="K1629" i="4"/>
  <c r="Y1629" i="4" s="1"/>
  <c r="M1629" i="4"/>
  <c r="C1631" i="4"/>
  <c r="F1631" i="4" s="1"/>
  <c r="D1631" i="4"/>
  <c r="E1631" i="4"/>
  <c r="N1629" i="4" l="1"/>
  <c r="H1631" i="4"/>
  <c r="I1631" i="4" s="1"/>
  <c r="I1630" i="4"/>
  <c r="J1630" i="4"/>
  <c r="K1630" i="4"/>
  <c r="Y1630" i="4" s="1"/>
  <c r="D1632" i="4"/>
  <c r="E1632" i="4"/>
  <c r="C1632" i="4"/>
  <c r="F1632" i="4" l="1"/>
  <c r="N1630" i="4"/>
  <c r="M1630" i="4"/>
  <c r="L1631" i="4"/>
  <c r="Z1631" i="4" s="1"/>
  <c r="H1632" i="4"/>
  <c r="J1632" i="4" s="1"/>
  <c r="J1631" i="4"/>
  <c r="K1631" i="4"/>
  <c r="Y1631" i="4" s="1"/>
  <c r="M1631" i="4"/>
  <c r="C1633" i="4"/>
  <c r="D1633" i="4"/>
  <c r="E1633" i="4"/>
  <c r="F1633" i="4" l="1"/>
  <c r="N1631" i="4"/>
  <c r="N1632" i="4"/>
  <c r="L1632" i="4"/>
  <c r="Z1632" i="4" s="1"/>
  <c r="H1633" i="4"/>
  <c r="I1633" i="4" s="1"/>
  <c r="I1632" i="4"/>
  <c r="K1632" i="4"/>
  <c r="Y1632" i="4" s="1"/>
  <c r="C1634" i="4"/>
  <c r="F1634" i="4" s="1"/>
  <c r="D1634" i="4"/>
  <c r="E1634" i="4"/>
  <c r="M1632" i="4" l="1"/>
  <c r="L1633" i="4"/>
  <c r="Z1633" i="4" s="1"/>
  <c r="H1634" i="4"/>
  <c r="J1634" i="4" s="1"/>
  <c r="J1633" i="4"/>
  <c r="K1633" i="4"/>
  <c r="Y1633" i="4" s="1"/>
  <c r="M1633" i="4"/>
  <c r="E1635" i="4"/>
  <c r="D1635" i="4"/>
  <c r="C1635" i="4"/>
  <c r="F1635" i="4" l="1"/>
  <c r="N1634" i="4"/>
  <c r="N1633" i="4"/>
  <c r="L1634" i="4"/>
  <c r="Z1634" i="4" s="1"/>
  <c r="H1635" i="4"/>
  <c r="J1635" i="4" s="1"/>
  <c r="I1634" i="4"/>
  <c r="K1634" i="4"/>
  <c r="Y1634" i="4" s="1"/>
  <c r="C1636" i="4"/>
  <c r="F1636" i="4" s="1"/>
  <c r="D1636" i="4"/>
  <c r="E1636" i="4"/>
  <c r="N1635" i="4" l="1"/>
  <c r="M1634" i="4"/>
  <c r="L1635" i="4"/>
  <c r="Z1635" i="4" s="1"/>
  <c r="H1636" i="4"/>
  <c r="J1636" i="4" s="1"/>
  <c r="I1635" i="4"/>
  <c r="K1635" i="4"/>
  <c r="Y1635" i="4" s="1"/>
  <c r="C1637" i="4"/>
  <c r="D1637" i="4"/>
  <c r="E1637" i="4"/>
  <c r="F1637" i="4" l="1"/>
  <c r="N1636" i="4"/>
  <c r="M1635" i="4"/>
  <c r="L1636" i="4"/>
  <c r="Z1636" i="4" s="1"/>
  <c r="H1637" i="4"/>
  <c r="J1637" i="4" s="1"/>
  <c r="I1636" i="4"/>
  <c r="K1636" i="4"/>
  <c r="Y1636" i="4" s="1"/>
  <c r="D1638" i="4"/>
  <c r="E1638" i="4"/>
  <c r="C1638" i="4"/>
  <c r="F1638" i="4" l="1"/>
  <c r="N1637" i="4"/>
  <c r="M1636" i="4"/>
  <c r="I1637" i="4"/>
  <c r="L1637" i="4"/>
  <c r="Z1637" i="4" s="1"/>
  <c r="H1638" i="4"/>
  <c r="J1638" i="4" s="1"/>
  <c r="K1637" i="4"/>
  <c r="Y1637" i="4" s="1"/>
  <c r="C1639" i="4"/>
  <c r="F1639" i="4" s="1"/>
  <c r="D1639" i="4"/>
  <c r="E1639" i="4"/>
  <c r="N1638" i="4" l="1"/>
  <c r="M1637" i="4"/>
  <c r="I1638" i="4"/>
  <c r="L1638" i="4"/>
  <c r="Z1638" i="4" s="1"/>
  <c r="H1639" i="4"/>
  <c r="J1639" i="4" s="1"/>
  <c r="K1638" i="4"/>
  <c r="Y1638" i="4" s="1"/>
  <c r="C1640" i="4"/>
  <c r="D1640" i="4"/>
  <c r="E1640" i="4"/>
  <c r="F1640" i="4" l="1"/>
  <c r="N1639" i="4"/>
  <c r="M1638" i="4"/>
  <c r="I1639" i="4"/>
  <c r="L1639" i="4"/>
  <c r="Z1639" i="4" s="1"/>
  <c r="H1640" i="4"/>
  <c r="J1640" i="4" s="1"/>
  <c r="K1639" i="4"/>
  <c r="Y1639" i="4" s="1"/>
  <c r="C1641" i="4"/>
  <c r="D1641" i="4"/>
  <c r="E1641" i="4"/>
  <c r="H1641" i="4" l="1"/>
  <c r="F1641" i="4"/>
  <c r="N1640" i="4"/>
  <c r="M1639" i="4"/>
  <c r="I1640" i="4"/>
  <c r="L1640" i="4"/>
  <c r="Z1640" i="4" s="1"/>
  <c r="K1640" i="4"/>
  <c r="Y1640" i="4" s="1"/>
  <c r="J1641" i="4"/>
  <c r="I1641" i="4"/>
  <c r="C1642" i="4"/>
  <c r="D1642" i="4"/>
  <c r="E1642" i="4"/>
  <c r="F1642" i="4" l="1"/>
  <c r="M1640" i="4"/>
  <c r="H1642" i="4"/>
  <c r="J1642" i="4" s="1"/>
  <c r="K1641" i="4"/>
  <c r="Y1641" i="4" s="1"/>
  <c r="M1641" i="4"/>
  <c r="L1641" i="4"/>
  <c r="Z1641" i="4" s="1"/>
  <c r="N1641" i="4"/>
  <c r="E1643" i="4"/>
  <c r="C1643" i="4"/>
  <c r="D1643" i="4"/>
  <c r="F1643" i="4" l="1"/>
  <c r="N1642" i="4"/>
  <c r="L1642" i="4"/>
  <c r="Z1642" i="4" s="1"/>
  <c r="I1642" i="4"/>
  <c r="H1643" i="4"/>
  <c r="J1643" i="4" s="1"/>
  <c r="K1642" i="4"/>
  <c r="Y1642" i="4" s="1"/>
  <c r="C1644" i="4"/>
  <c r="D1644" i="4"/>
  <c r="E1644" i="4"/>
  <c r="F1644" i="4" l="1"/>
  <c r="M1642" i="4"/>
  <c r="I1643" i="4"/>
  <c r="H1644" i="4"/>
  <c r="J1644" i="4" s="1"/>
  <c r="N1643" i="4"/>
  <c r="L1643" i="4"/>
  <c r="Z1643" i="4" s="1"/>
  <c r="K1643" i="4"/>
  <c r="Y1643" i="4" s="1"/>
  <c r="C1645" i="4"/>
  <c r="D1645" i="4"/>
  <c r="E1645" i="4"/>
  <c r="F1645" i="4" l="1"/>
  <c r="N1644" i="4"/>
  <c r="M1643" i="4"/>
  <c r="L1644" i="4"/>
  <c r="Z1644" i="4" s="1"/>
  <c r="I1644" i="4"/>
  <c r="H1645" i="4"/>
  <c r="J1645" i="4" s="1"/>
  <c r="K1644" i="4"/>
  <c r="Y1644" i="4" s="1"/>
  <c r="D1646" i="4"/>
  <c r="E1646" i="4"/>
  <c r="C1646" i="4"/>
  <c r="F1646" i="4" l="1"/>
  <c r="N1645" i="4"/>
  <c r="M1644" i="4"/>
  <c r="L1645" i="4"/>
  <c r="Z1645" i="4" s="1"/>
  <c r="I1645" i="4"/>
  <c r="H1646" i="4"/>
  <c r="J1646" i="4" s="1"/>
  <c r="K1645" i="4"/>
  <c r="Y1645" i="4" s="1"/>
  <c r="C1647" i="4"/>
  <c r="F1647" i="4" s="1"/>
  <c r="D1647" i="4"/>
  <c r="E1647" i="4"/>
  <c r="N1646" i="4" l="1"/>
  <c r="M1645" i="4"/>
  <c r="I1646" i="4"/>
  <c r="L1646" i="4"/>
  <c r="Z1646" i="4" s="1"/>
  <c r="H1647" i="4"/>
  <c r="J1647" i="4" s="1"/>
  <c r="K1646" i="4"/>
  <c r="Y1646" i="4" s="1"/>
  <c r="C1648" i="4"/>
  <c r="D1648" i="4"/>
  <c r="E1648" i="4"/>
  <c r="H1648" i="4" l="1"/>
  <c r="F1648" i="4"/>
  <c r="N1647" i="4"/>
  <c r="M1646" i="4"/>
  <c r="I1647" i="4"/>
  <c r="L1647" i="4"/>
  <c r="Z1647" i="4" s="1"/>
  <c r="K1647" i="4"/>
  <c r="Y1647" i="4" s="1"/>
  <c r="J1648" i="4"/>
  <c r="I1648" i="4"/>
  <c r="C1649" i="4"/>
  <c r="D1649" i="4"/>
  <c r="E1649" i="4"/>
  <c r="F1649" i="4" l="1"/>
  <c r="M1647" i="4"/>
  <c r="H1649" i="4"/>
  <c r="J1649" i="4" s="1"/>
  <c r="L1648" i="4"/>
  <c r="Z1648" i="4" s="1"/>
  <c r="N1648" i="4"/>
  <c r="K1648" i="4"/>
  <c r="Y1648" i="4" s="1"/>
  <c r="M1648" i="4"/>
  <c r="C1650" i="4"/>
  <c r="F1650" i="4" s="1"/>
  <c r="D1650" i="4"/>
  <c r="E1650" i="4"/>
  <c r="N1649" i="4" l="1"/>
  <c r="L1649" i="4"/>
  <c r="Z1649" i="4" s="1"/>
  <c r="H1650" i="4"/>
  <c r="L1650" i="4" s="1"/>
  <c r="Z1650" i="4" s="1"/>
  <c r="I1649" i="4"/>
  <c r="K1649" i="4"/>
  <c r="Y1649" i="4" s="1"/>
  <c r="E1651" i="4"/>
  <c r="C1651" i="4"/>
  <c r="D1651" i="4"/>
  <c r="F1651" i="4" l="1"/>
  <c r="M1649" i="4"/>
  <c r="H1651" i="4"/>
  <c r="J1651" i="4" s="1"/>
  <c r="J1650" i="4"/>
  <c r="I1650" i="4"/>
  <c r="K1650" i="4"/>
  <c r="Y1650" i="4" s="1"/>
  <c r="C1652" i="4"/>
  <c r="D1652" i="4"/>
  <c r="E1652" i="4"/>
  <c r="F1652" i="4" l="1"/>
  <c r="N1650" i="4"/>
  <c r="M1650" i="4"/>
  <c r="L1651" i="4"/>
  <c r="Z1651" i="4" s="1"/>
  <c r="H1652" i="4"/>
  <c r="J1652" i="4" s="1"/>
  <c r="I1651" i="4"/>
  <c r="N1651" i="4"/>
  <c r="K1651" i="4"/>
  <c r="Y1651" i="4" s="1"/>
  <c r="C1653" i="4"/>
  <c r="E1653" i="4"/>
  <c r="D1653" i="4"/>
  <c r="F1653" i="4" l="1"/>
  <c r="N1652" i="4"/>
  <c r="M1651" i="4"/>
  <c r="L1652" i="4"/>
  <c r="Z1652" i="4" s="1"/>
  <c r="I1652" i="4"/>
  <c r="H1653" i="4"/>
  <c r="J1653" i="4" s="1"/>
  <c r="K1652" i="4"/>
  <c r="Y1652" i="4" s="1"/>
  <c r="D1654" i="4"/>
  <c r="E1654" i="4"/>
  <c r="C1654" i="4"/>
  <c r="F1654" i="4" l="1"/>
  <c r="N1653" i="4"/>
  <c r="M1652" i="4"/>
  <c r="I1653" i="4"/>
  <c r="L1653" i="4"/>
  <c r="Z1653" i="4" s="1"/>
  <c r="H1654" i="4"/>
  <c r="I1654" i="4" s="1"/>
  <c r="K1653" i="4"/>
  <c r="Y1653" i="4" s="1"/>
  <c r="C1655" i="4"/>
  <c r="F1655" i="4" s="1"/>
  <c r="D1655" i="4"/>
  <c r="E1655" i="4"/>
  <c r="M1653" i="4" l="1"/>
  <c r="L1654" i="4"/>
  <c r="Z1654" i="4" s="1"/>
  <c r="H1655" i="4"/>
  <c r="L1655" i="4" s="1"/>
  <c r="Z1655" i="4" s="1"/>
  <c r="J1654" i="4"/>
  <c r="K1654" i="4"/>
  <c r="Y1654" i="4" s="1"/>
  <c r="M1654" i="4"/>
  <c r="C1656" i="4"/>
  <c r="E1656" i="4"/>
  <c r="D1656" i="4"/>
  <c r="F1656" i="4" l="1"/>
  <c r="N1654" i="4"/>
  <c r="J1655" i="4"/>
  <c r="H1656" i="4"/>
  <c r="L1656" i="4" s="1"/>
  <c r="Z1656" i="4" s="1"/>
  <c r="I1655" i="4"/>
  <c r="K1655" i="4"/>
  <c r="Y1655" i="4" s="1"/>
  <c r="C1657" i="4"/>
  <c r="D1657" i="4"/>
  <c r="E1657" i="4"/>
  <c r="F1657" i="4" l="1"/>
  <c r="N1655" i="4"/>
  <c r="M1655" i="4"/>
  <c r="H1657" i="4"/>
  <c r="L1657" i="4" s="1"/>
  <c r="Z1657" i="4" s="1"/>
  <c r="J1656" i="4"/>
  <c r="I1656" i="4"/>
  <c r="K1656" i="4"/>
  <c r="Y1656" i="4" s="1"/>
  <c r="C1658" i="4"/>
  <c r="F1658" i="4" s="1"/>
  <c r="D1658" i="4"/>
  <c r="E1658" i="4"/>
  <c r="N1656" i="4" l="1"/>
  <c r="M1656" i="4"/>
  <c r="H1658" i="4"/>
  <c r="J1658" i="4" s="1"/>
  <c r="I1657" i="4"/>
  <c r="J1657" i="4"/>
  <c r="K1657" i="4"/>
  <c r="Y1657" i="4" s="1"/>
  <c r="E1659" i="4"/>
  <c r="D1659" i="4"/>
  <c r="C1659" i="4"/>
  <c r="F1659" i="4" l="1"/>
  <c r="N1657" i="4"/>
  <c r="M1657" i="4"/>
  <c r="L1658" i="4"/>
  <c r="Z1658" i="4" s="1"/>
  <c r="H1659" i="4"/>
  <c r="J1659" i="4" s="1"/>
  <c r="I1658" i="4"/>
  <c r="N1658" i="4"/>
  <c r="K1658" i="4"/>
  <c r="Y1658" i="4" s="1"/>
  <c r="C1660" i="4"/>
  <c r="E1660" i="4"/>
  <c r="D1660" i="4"/>
  <c r="F1660" i="4" l="1"/>
  <c r="N1659" i="4"/>
  <c r="M1658" i="4"/>
  <c r="L1659" i="4"/>
  <c r="Z1659" i="4" s="1"/>
  <c r="H1660" i="4"/>
  <c r="J1660" i="4" s="1"/>
  <c r="I1659" i="4"/>
  <c r="K1659" i="4"/>
  <c r="Y1659" i="4" s="1"/>
  <c r="C1661" i="4"/>
  <c r="F1661" i="4" s="1"/>
  <c r="D1661" i="4"/>
  <c r="E1661" i="4"/>
  <c r="N1660" i="4" l="1"/>
  <c r="M1659" i="4"/>
  <c r="I1660" i="4"/>
  <c r="L1660" i="4"/>
  <c r="Z1660" i="4" s="1"/>
  <c r="H1661" i="4"/>
  <c r="J1661" i="4" s="1"/>
  <c r="K1660" i="4"/>
  <c r="Y1660" i="4" s="1"/>
  <c r="D1662" i="4"/>
  <c r="E1662" i="4"/>
  <c r="C1662" i="4"/>
  <c r="F1662" i="4" l="1"/>
  <c r="N1661" i="4"/>
  <c r="M1660" i="4"/>
  <c r="I1661" i="4"/>
  <c r="L1661" i="4"/>
  <c r="Z1661" i="4" s="1"/>
  <c r="H1662" i="4"/>
  <c r="J1662" i="4" s="1"/>
  <c r="K1661" i="4"/>
  <c r="Y1661" i="4" s="1"/>
  <c r="D1663" i="4"/>
  <c r="E1663" i="4"/>
  <c r="C1663" i="4"/>
  <c r="F1663" i="4" l="1"/>
  <c r="N1662" i="4"/>
  <c r="M1661" i="4"/>
  <c r="I1662" i="4"/>
  <c r="L1662" i="4"/>
  <c r="Z1662" i="4" s="1"/>
  <c r="H1663" i="4"/>
  <c r="J1663" i="4" s="1"/>
  <c r="K1662" i="4"/>
  <c r="Y1662" i="4" s="1"/>
  <c r="E1664" i="4"/>
  <c r="C1664" i="4"/>
  <c r="D1664" i="4"/>
  <c r="F1664" i="4" l="1"/>
  <c r="N1663" i="4"/>
  <c r="M1662" i="4"/>
  <c r="I1663" i="4"/>
  <c r="L1663" i="4"/>
  <c r="Z1663" i="4" s="1"/>
  <c r="H1664" i="4"/>
  <c r="J1664" i="4" s="1"/>
  <c r="K1663" i="4"/>
  <c r="Y1663" i="4" s="1"/>
  <c r="C1665" i="4"/>
  <c r="F1665" i="4" s="1"/>
  <c r="D1665" i="4"/>
  <c r="E1665" i="4"/>
  <c r="N1664" i="4" l="1"/>
  <c r="M1663" i="4"/>
  <c r="I1664" i="4"/>
  <c r="L1664" i="4"/>
  <c r="Z1664" i="4" s="1"/>
  <c r="H1665" i="4"/>
  <c r="J1665" i="4" s="1"/>
  <c r="K1664" i="4"/>
  <c r="Y1664" i="4" s="1"/>
  <c r="C1666" i="4"/>
  <c r="D1666" i="4"/>
  <c r="E1666" i="4"/>
  <c r="F1666" i="4" l="1"/>
  <c r="M1664" i="4"/>
  <c r="I1665" i="4"/>
  <c r="H1666" i="4"/>
  <c r="J1666" i="4" s="1"/>
  <c r="N1665" i="4"/>
  <c r="L1665" i="4"/>
  <c r="Z1665" i="4" s="1"/>
  <c r="K1665" i="4"/>
  <c r="Y1665" i="4" s="1"/>
  <c r="E1667" i="4"/>
  <c r="D1667" i="4"/>
  <c r="C1667" i="4"/>
  <c r="F1667" i="4" l="1"/>
  <c r="N1666" i="4"/>
  <c r="M1665" i="4"/>
  <c r="L1666" i="4"/>
  <c r="Z1666" i="4" s="1"/>
  <c r="H1667" i="4"/>
  <c r="J1667" i="4" s="1"/>
  <c r="I1666" i="4"/>
  <c r="K1666" i="4"/>
  <c r="Y1666" i="4" s="1"/>
  <c r="C1668" i="4"/>
  <c r="F1668" i="4" s="1"/>
  <c r="E1668" i="4"/>
  <c r="D1668" i="4"/>
  <c r="N1667" i="4" l="1"/>
  <c r="M1666" i="4"/>
  <c r="L1667" i="4"/>
  <c r="Z1667" i="4" s="1"/>
  <c r="H1668" i="4"/>
  <c r="J1668" i="4" s="1"/>
  <c r="I1667" i="4"/>
  <c r="K1667" i="4"/>
  <c r="Y1667" i="4" s="1"/>
  <c r="C1669" i="4"/>
  <c r="D1669" i="4"/>
  <c r="E1669" i="4"/>
  <c r="F1669" i="4" l="1"/>
  <c r="N1668" i="4"/>
  <c r="M1667" i="4"/>
  <c r="I1668" i="4"/>
  <c r="L1668" i="4"/>
  <c r="Z1668" i="4" s="1"/>
  <c r="H1669" i="4"/>
  <c r="J1669" i="4" s="1"/>
  <c r="K1668" i="4"/>
  <c r="Y1668" i="4" s="1"/>
  <c r="D1670" i="4"/>
  <c r="E1670" i="4"/>
  <c r="C1670" i="4"/>
  <c r="F1670" i="4" l="1"/>
  <c r="N1669" i="4"/>
  <c r="M1668" i="4"/>
  <c r="I1669" i="4"/>
  <c r="H1670" i="4"/>
  <c r="J1670" i="4" s="1"/>
  <c r="L1669" i="4"/>
  <c r="Z1669" i="4" s="1"/>
  <c r="K1669" i="4"/>
  <c r="Y1669" i="4" s="1"/>
  <c r="D1671" i="4"/>
  <c r="E1671" i="4"/>
  <c r="C1671" i="4"/>
  <c r="F1671" i="4" l="1"/>
  <c r="N1670" i="4"/>
  <c r="M1669" i="4"/>
  <c r="L1670" i="4"/>
  <c r="Z1670" i="4" s="1"/>
  <c r="H1671" i="4"/>
  <c r="J1671" i="4" s="1"/>
  <c r="I1670" i="4"/>
  <c r="K1670" i="4"/>
  <c r="Y1670" i="4" s="1"/>
  <c r="C1672" i="4"/>
  <c r="F1672" i="4" s="1"/>
  <c r="E1672" i="4"/>
  <c r="D1672" i="4"/>
  <c r="N1671" i="4" l="1"/>
  <c r="M1670" i="4"/>
  <c r="L1671" i="4"/>
  <c r="Z1671" i="4" s="1"/>
  <c r="H1672" i="4"/>
  <c r="J1672" i="4" s="1"/>
  <c r="I1671" i="4"/>
  <c r="K1671" i="4"/>
  <c r="Y1671" i="4" s="1"/>
  <c r="C1673" i="4"/>
  <c r="D1673" i="4"/>
  <c r="E1673" i="4"/>
  <c r="F1673" i="4" l="1"/>
  <c r="N1672" i="4"/>
  <c r="M1671" i="4"/>
  <c r="I1672" i="4"/>
  <c r="L1672" i="4"/>
  <c r="Z1672" i="4" s="1"/>
  <c r="H1673" i="4"/>
  <c r="J1673" i="4" s="1"/>
  <c r="K1672" i="4"/>
  <c r="Y1672" i="4" s="1"/>
  <c r="C1674" i="4"/>
  <c r="F1674" i="4" s="1"/>
  <c r="D1674" i="4"/>
  <c r="E1674" i="4"/>
  <c r="N1673" i="4" l="1"/>
  <c r="M1672" i="4"/>
  <c r="L1673" i="4"/>
  <c r="Z1673" i="4" s="1"/>
  <c r="I1673" i="4"/>
  <c r="H1674" i="4"/>
  <c r="J1674" i="4" s="1"/>
  <c r="K1673" i="4"/>
  <c r="Y1673" i="4" s="1"/>
  <c r="E1675" i="4"/>
  <c r="D1675" i="4"/>
  <c r="C1675" i="4"/>
  <c r="F1675" i="4" l="1"/>
  <c r="N1674" i="4"/>
  <c r="M1673" i="4"/>
  <c r="I1674" i="4"/>
  <c r="L1674" i="4"/>
  <c r="Z1674" i="4" s="1"/>
  <c r="H1675" i="4"/>
  <c r="J1675" i="4" s="1"/>
  <c r="K1674" i="4"/>
  <c r="Y1674" i="4" s="1"/>
  <c r="C1676" i="4"/>
  <c r="F1676" i="4" s="1"/>
  <c r="E1676" i="4"/>
  <c r="D1676" i="4"/>
  <c r="N1675" i="4" l="1"/>
  <c r="M1674" i="4"/>
  <c r="L1675" i="4"/>
  <c r="Z1675" i="4" s="1"/>
  <c r="I1675" i="4"/>
  <c r="H1676" i="4"/>
  <c r="J1676" i="4" s="1"/>
  <c r="K1675" i="4"/>
  <c r="Y1675" i="4" s="1"/>
  <c r="C1677" i="4"/>
  <c r="D1677" i="4"/>
  <c r="E1677" i="4"/>
  <c r="F1677" i="4" l="1"/>
  <c r="N1676" i="4"/>
  <c r="M1675" i="4"/>
  <c r="I1676" i="4"/>
  <c r="L1676" i="4"/>
  <c r="Z1676" i="4" s="1"/>
  <c r="H1677" i="4"/>
  <c r="J1677" i="4" s="1"/>
  <c r="K1676" i="4"/>
  <c r="Y1676" i="4" s="1"/>
  <c r="D1678" i="4"/>
  <c r="E1678" i="4"/>
  <c r="C1678" i="4"/>
  <c r="F1678" i="4" l="1"/>
  <c r="N1677" i="4"/>
  <c r="M1676" i="4"/>
  <c r="I1677" i="4"/>
  <c r="H1678" i="4"/>
  <c r="J1678" i="4" s="1"/>
  <c r="L1677" i="4"/>
  <c r="Z1677" i="4" s="1"/>
  <c r="K1677" i="4"/>
  <c r="Y1677" i="4" s="1"/>
  <c r="D1679" i="4"/>
  <c r="E1679" i="4"/>
  <c r="C1679" i="4"/>
  <c r="F1679" i="4" l="1"/>
  <c r="N1678" i="4"/>
  <c r="M1677" i="4"/>
  <c r="L1678" i="4"/>
  <c r="Z1678" i="4" s="1"/>
  <c r="H1679" i="4"/>
  <c r="J1679" i="4" s="1"/>
  <c r="I1678" i="4"/>
  <c r="K1678" i="4"/>
  <c r="Y1678" i="4" s="1"/>
  <c r="E1680" i="4"/>
  <c r="C1680" i="4"/>
  <c r="D1680" i="4"/>
  <c r="F1680" i="4" l="1"/>
  <c r="N1679" i="4"/>
  <c r="M1678" i="4"/>
  <c r="L1679" i="4"/>
  <c r="Z1679" i="4" s="1"/>
  <c r="H1680" i="4"/>
  <c r="J1680" i="4" s="1"/>
  <c r="I1679" i="4"/>
  <c r="K1679" i="4"/>
  <c r="Y1679" i="4" s="1"/>
  <c r="C1681" i="4"/>
  <c r="F1681" i="4" s="1"/>
  <c r="D1681" i="4"/>
  <c r="E1681" i="4"/>
  <c r="N1680" i="4" l="1"/>
  <c r="M1679" i="4"/>
  <c r="I1680" i="4"/>
  <c r="L1680" i="4"/>
  <c r="Z1680" i="4" s="1"/>
  <c r="H1681" i="4"/>
  <c r="J1681" i="4" s="1"/>
  <c r="K1680" i="4"/>
  <c r="Y1680" i="4" s="1"/>
  <c r="C1682" i="4"/>
  <c r="D1682" i="4"/>
  <c r="E1682" i="4"/>
  <c r="F1682" i="4" l="1"/>
  <c r="N1681" i="4"/>
  <c r="M1680" i="4"/>
  <c r="I1681" i="4"/>
  <c r="L1681" i="4"/>
  <c r="Z1681" i="4" s="1"/>
  <c r="H1682" i="4"/>
  <c r="J1682" i="4" s="1"/>
  <c r="K1681" i="4"/>
  <c r="Y1681" i="4" s="1"/>
  <c r="E1683" i="4"/>
  <c r="D1683" i="4"/>
  <c r="C1683" i="4"/>
  <c r="F1683" i="4" l="1"/>
  <c r="N1682" i="4"/>
  <c r="M1681" i="4"/>
  <c r="I1682" i="4"/>
  <c r="L1682" i="4"/>
  <c r="Z1682" i="4" s="1"/>
  <c r="H1683" i="4"/>
  <c r="J1683" i="4" s="1"/>
  <c r="K1682" i="4"/>
  <c r="Y1682" i="4" s="1"/>
  <c r="C1684" i="4"/>
  <c r="F1684" i="4" s="1"/>
  <c r="E1684" i="4"/>
  <c r="D1684" i="4"/>
  <c r="N1683" i="4" l="1"/>
  <c r="M1682" i="4"/>
  <c r="I1683" i="4"/>
  <c r="L1683" i="4"/>
  <c r="Z1683" i="4" s="1"/>
  <c r="H1684" i="4"/>
  <c r="J1684" i="4" s="1"/>
  <c r="K1683" i="4"/>
  <c r="Y1683" i="4" s="1"/>
  <c r="C1685" i="4"/>
  <c r="D1685" i="4"/>
  <c r="E1685" i="4"/>
  <c r="F1685" i="4" l="1"/>
  <c r="N1684" i="4"/>
  <c r="M1683" i="4"/>
  <c r="I1684" i="4"/>
  <c r="L1684" i="4"/>
  <c r="Z1684" i="4" s="1"/>
  <c r="H1685" i="4"/>
  <c r="J1685" i="4" s="1"/>
  <c r="K1684" i="4"/>
  <c r="Y1684" i="4" s="1"/>
  <c r="D1686" i="4"/>
  <c r="E1686" i="4"/>
  <c r="C1686" i="4"/>
  <c r="F1686" i="4" l="1"/>
  <c r="N1685" i="4"/>
  <c r="M1684" i="4"/>
  <c r="L1685" i="4"/>
  <c r="Z1685" i="4" s="1"/>
  <c r="I1685" i="4"/>
  <c r="H1686" i="4"/>
  <c r="J1686" i="4" s="1"/>
  <c r="K1685" i="4"/>
  <c r="Y1685" i="4" s="1"/>
  <c r="D1687" i="4"/>
  <c r="E1687" i="4"/>
  <c r="C1687" i="4"/>
  <c r="F1687" i="4" l="1"/>
  <c r="N1686" i="4"/>
  <c r="M1685" i="4"/>
  <c r="I1686" i="4"/>
  <c r="L1686" i="4"/>
  <c r="Z1686" i="4" s="1"/>
  <c r="H1687" i="4"/>
  <c r="J1687" i="4" s="1"/>
  <c r="K1686" i="4"/>
  <c r="Y1686" i="4" s="1"/>
  <c r="C1688" i="4"/>
  <c r="F1688" i="4" s="1"/>
  <c r="E1688" i="4"/>
  <c r="D1688" i="4"/>
  <c r="N1687" i="4" l="1"/>
  <c r="M1686" i="4"/>
  <c r="I1687" i="4"/>
  <c r="L1687" i="4"/>
  <c r="Z1687" i="4" s="1"/>
  <c r="H1688" i="4"/>
  <c r="J1688" i="4" s="1"/>
  <c r="K1687" i="4"/>
  <c r="Y1687" i="4" s="1"/>
  <c r="C1689" i="4"/>
  <c r="D1689" i="4"/>
  <c r="E1689" i="4"/>
  <c r="F1689" i="4" l="1"/>
  <c r="N1688" i="4"/>
  <c r="M1687" i="4"/>
  <c r="I1688" i="4"/>
  <c r="L1688" i="4"/>
  <c r="Z1688" i="4" s="1"/>
  <c r="H1689" i="4"/>
  <c r="J1689" i="4" s="1"/>
  <c r="K1688" i="4"/>
  <c r="Y1688" i="4" s="1"/>
  <c r="C1690" i="4"/>
  <c r="F1690" i="4" s="1"/>
  <c r="D1690" i="4"/>
  <c r="E1690" i="4"/>
  <c r="N1689" i="4" l="1"/>
  <c r="M1688" i="4"/>
  <c r="L1689" i="4"/>
  <c r="Z1689" i="4" s="1"/>
  <c r="I1689" i="4"/>
  <c r="H1690" i="4"/>
  <c r="J1690" i="4" s="1"/>
  <c r="K1689" i="4"/>
  <c r="Y1689" i="4" s="1"/>
  <c r="E1691" i="4"/>
  <c r="D1691" i="4"/>
  <c r="C1691" i="4"/>
  <c r="F1691" i="4" l="1"/>
  <c r="N1690" i="4"/>
  <c r="M1689" i="4"/>
  <c r="L1690" i="4"/>
  <c r="Z1690" i="4" s="1"/>
  <c r="I1690" i="4"/>
  <c r="H1691" i="4"/>
  <c r="J1691" i="4" s="1"/>
  <c r="K1690" i="4"/>
  <c r="Y1690" i="4" s="1"/>
  <c r="C1692" i="4"/>
  <c r="F1692" i="4" s="1"/>
  <c r="E1692" i="4"/>
  <c r="D1692" i="4"/>
  <c r="N1691" i="4" l="1"/>
  <c r="M1690" i="4"/>
  <c r="I1691" i="4"/>
  <c r="L1691" i="4"/>
  <c r="Z1691" i="4" s="1"/>
  <c r="H1692" i="4"/>
  <c r="J1692" i="4" s="1"/>
  <c r="K1691" i="4"/>
  <c r="Y1691" i="4" s="1"/>
  <c r="C1693" i="4"/>
  <c r="F1693" i="4" s="1"/>
  <c r="D1693" i="4"/>
  <c r="E1693" i="4"/>
  <c r="N1692" i="4" l="1"/>
  <c r="M1691" i="4"/>
  <c r="I1692" i="4"/>
  <c r="L1692" i="4"/>
  <c r="Z1692" i="4" s="1"/>
  <c r="H1693" i="4"/>
  <c r="J1693" i="4" s="1"/>
  <c r="K1692" i="4"/>
  <c r="Y1692" i="4" s="1"/>
  <c r="D1694" i="4"/>
  <c r="E1694" i="4"/>
  <c r="C1694" i="4"/>
  <c r="F1694" i="4" l="1"/>
  <c r="N1693" i="4"/>
  <c r="M1692" i="4"/>
  <c r="I1693" i="4"/>
  <c r="L1693" i="4"/>
  <c r="Z1693" i="4" s="1"/>
  <c r="H1694" i="4"/>
  <c r="J1694" i="4" s="1"/>
  <c r="K1693" i="4"/>
  <c r="Y1693" i="4" s="1"/>
  <c r="D1695" i="4"/>
  <c r="E1695" i="4"/>
  <c r="C1695" i="4"/>
  <c r="F1695" i="4" l="1"/>
  <c r="N1694" i="4"/>
  <c r="M1693" i="4"/>
  <c r="I1694" i="4"/>
  <c r="L1694" i="4"/>
  <c r="Z1694" i="4" s="1"/>
  <c r="H1695" i="4"/>
  <c r="J1695" i="4" s="1"/>
  <c r="K1694" i="4"/>
  <c r="Y1694" i="4" s="1"/>
  <c r="E1696" i="4"/>
  <c r="D1696" i="4"/>
  <c r="C1696" i="4"/>
  <c r="F1696" i="4" l="1"/>
  <c r="N1695" i="4"/>
  <c r="M1694" i="4"/>
  <c r="I1695" i="4"/>
  <c r="L1695" i="4"/>
  <c r="Z1695" i="4" s="1"/>
  <c r="H1696" i="4"/>
  <c r="J1696" i="4" s="1"/>
  <c r="K1695" i="4"/>
  <c r="Y1695" i="4" s="1"/>
  <c r="C1697" i="4"/>
  <c r="F1697" i="4" s="1"/>
  <c r="D1697" i="4"/>
  <c r="E1697" i="4"/>
  <c r="N1696" i="4" l="1"/>
  <c r="M1695" i="4"/>
  <c r="I1696" i="4"/>
  <c r="L1696" i="4"/>
  <c r="Z1696" i="4" s="1"/>
  <c r="H1697" i="4"/>
  <c r="J1697" i="4" s="1"/>
  <c r="K1696" i="4"/>
  <c r="Y1696" i="4" s="1"/>
  <c r="C1698" i="4"/>
  <c r="D1698" i="4"/>
  <c r="E1698" i="4"/>
  <c r="F1698" i="4" l="1"/>
  <c r="N1697" i="4"/>
  <c r="M1696" i="4"/>
  <c r="L1697" i="4"/>
  <c r="Z1697" i="4" s="1"/>
  <c r="I1697" i="4"/>
  <c r="H1698" i="4"/>
  <c r="J1698" i="4" s="1"/>
  <c r="K1697" i="4"/>
  <c r="Y1697" i="4" s="1"/>
  <c r="E1699" i="4"/>
  <c r="D1699" i="4"/>
  <c r="C1699" i="4"/>
  <c r="F1699" i="4" l="1"/>
  <c r="M1697" i="4"/>
  <c r="I1698" i="4"/>
  <c r="N1698" i="4"/>
  <c r="L1698" i="4"/>
  <c r="Z1698" i="4" s="1"/>
  <c r="H1699" i="4"/>
  <c r="I1699" i="4" s="1"/>
  <c r="K1698" i="4"/>
  <c r="Y1698" i="4" s="1"/>
  <c r="C1700" i="4"/>
  <c r="F1700" i="4" s="1"/>
  <c r="E1700" i="4"/>
  <c r="D1700" i="4"/>
  <c r="M1698" i="4" l="1"/>
  <c r="L1699" i="4"/>
  <c r="Z1699" i="4" s="1"/>
  <c r="J1699" i="4"/>
  <c r="H1700" i="4"/>
  <c r="I1700" i="4" s="1"/>
  <c r="K1699" i="4"/>
  <c r="Y1699" i="4" s="1"/>
  <c r="M1699" i="4"/>
  <c r="C1701" i="4"/>
  <c r="D1701" i="4"/>
  <c r="E1701" i="4"/>
  <c r="F1701" i="4" l="1"/>
  <c r="N1699" i="4"/>
  <c r="L1700" i="4"/>
  <c r="Z1700" i="4" s="1"/>
  <c r="J1700" i="4"/>
  <c r="H1701" i="4"/>
  <c r="L1701" i="4" s="1"/>
  <c r="Z1701" i="4" s="1"/>
  <c r="K1700" i="4"/>
  <c r="Y1700" i="4" s="1"/>
  <c r="M1700" i="4"/>
  <c r="D1702" i="4"/>
  <c r="E1702" i="4"/>
  <c r="C1702" i="4"/>
  <c r="F1702" i="4" l="1"/>
  <c r="N1700" i="4"/>
  <c r="H1702" i="4"/>
  <c r="L1702" i="4" s="1"/>
  <c r="Z1702" i="4" s="1"/>
  <c r="J1701" i="4"/>
  <c r="I1701" i="4"/>
  <c r="K1701" i="4"/>
  <c r="Y1701" i="4" s="1"/>
  <c r="D1703" i="4"/>
  <c r="E1703" i="4"/>
  <c r="C1703" i="4"/>
  <c r="F1703" i="4" l="1"/>
  <c r="N1701" i="4"/>
  <c r="M1701" i="4"/>
  <c r="I1702" i="4"/>
  <c r="J1702" i="4"/>
  <c r="H1703" i="4"/>
  <c r="K1702" i="4"/>
  <c r="Y1702" i="4" s="1"/>
  <c r="C1704" i="4"/>
  <c r="F1704" i="4" s="1"/>
  <c r="E1704" i="4"/>
  <c r="D1704" i="4"/>
  <c r="N1702" i="4" l="1"/>
  <c r="M1702" i="4"/>
  <c r="L1703" i="4"/>
  <c r="Z1703" i="4" s="1"/>
  <c r="H1704" i="4"/>
  <c r="L1704" i="4" s="1"/>
  <c r="Z1704" i="4" s="1"/>
  <c r="J1703" i="4"/>
  <c r="I1703" i="4"/>
  <c r="K1703" i="4"/>
  <c r="Y1703" i="4" s="1"/>
  <c r="C1705" i="4"/>
  <c r="F1705" i="4" s="1"/>
  <c r="D1705" i="4"/>
  <c r="E1705" i="4"/>
  <c r="N1703" i="4" l="1"/>
  <c r="M1703" i="4"/>
  <c r="H1705" i="4"/>
  <c r="J1705" i="4" s="1"/>
  <c r="I1704" i="4"/>
  <c r="J1704" i="4"/>
  <c r="K1704" i="4"/>
  <c r="Y1704" i="4" s="1"/>
  <c r="C1706" i="4"/>
  <c r="D1706" i="4"/>
  <c r="E1706" i="4"/>
  <c r="F1706" i="4" l="1"/>
  <c r="N1704" i="4"/>
  <c r="N1705" i="4"/>
  <c r="M1704" i="4"/>
  <c r="I1705" i="4"/>
  <c r="L1705" i="4"/>
  <c r="Z1705" i="4" s="1"/>
  <c r="H1706" i="4"/>
  <c r="J1706" i="4" s="1"/>
  <c r="K1705" i="4"/>
  <c r="Y1705" i="4" s="1"/>
  <c r="E1707" i="4"/>
  <c r="D1707" i="4"/>
  <c r="C1707" i="4"/>
  <c r="F1707" i="4" s="1"/>
  <c r="N1706" i="4" l="1"/>
  <c r="M1705" i="4"/>
  <c r="I1706" i="4"/>
  <c r="L1706" i="4"/>
  <c r="Z1706" i="4" s="1"/>
  <c r="H1707" i="4"/>
  <c r="J1707" i="4" s="1"/>
  <c r="K1706" i="4"/>
  <c r="Y1706" i="4" s="1"/>
  <c r="C1708" i="4"/>
  <c r="E1708" i="4"/>
  <c r="D1708" i="4"/>
  <c r="F1708" i="4" l="1"/>
  <c r="N1707" i="4"/>
  <c r="M1706" i="4"/>
  <c r="L1707" i="4"/>
  <c r="Z1707" i="4" s="1"/>
  <c r="I1707" i="4"/>
  <c r="H1708" i="4"/>
  <c r="J1708" i="4" s="1"/>
  <c r="K1707" i="4"/>
  <c r="Y1707" i="4" s="1"/>
  <c r="C1709" i="4"/>
  <c r="D1709" i="4"/>
  <c r="E1709" i="4"/>
  <c r="F1709" i="4" l="1"/>
  <c r="N1708" i="4"/>
  <c r="M1707" i="4"/>
  <c r="I1708" i="4"/>
  <c r="L1708" i="4"/>
  <c r="Z1708" i="4" s="1"/>
  <c r="H1709" i="4"/>
  <c r="J1709" i="4" s="1"/>
  <c r="K1708" i="4"/>
  <c r="Y1708" i="4" s="1"/>
  <c r="D1710" i="4"/>
  <c r="E1710" i="4"/>
  <c r="C1710" i="4"/>
  <c r="F1710" i="4" l="1"/>
  <c r="N1709" i="4"/>
  <c r="M1708" i="4"/>
  <c r="I1709" i="4"/>
  <c r="L1709" i="4"/>
  <c r="Z1709" i="4" s="1"/>
  <c r="H1710" i="4"/>
  <c r="J1710" i="4" s="1"/>
  <c r="K1709" i="4"/>
  <c r="Y1709" i="4" s="1"/>
  <c r="D1711" i="4"/>
  <c r="E1711" i="4"/>
  <c r="C1711" i="4"/>
  <c r="F1711" i="4" l="1"/>
  <c r="N1710" i="4"/>
  <c r="M1709" i="4"/>
  <c r="I1710" i="4"/>
  <c r="L1710" i="4"/>
  <c r="Z1710" i="4" s="1"/>
  <c r="H1711" i="4"/>
  <c r="J1711" i="4" s="1"/>
  <c r="K1710" i="4"/>
  <c r="Y1710" i="4" s="1"/>
  <c r="E1712" i="4"/>
  <c r="C1712" i="4"/>
  <c r="D1712" i="4"/>
  <c r="F1712" i="4" l="1"/>
  <c r="N1711" i="4"/>
  <c r="M1710" i="4"/>
  <c r="I1711" i="4"/>
  <c r="L1711" i="4"/>
  <c r="Z1711" i="4" s="1"/>
  <c r="H1712" i="4"/>
  <c r="J1712" i="4" s="1"/>
  <c r="K1711" i="4"/>
  <c r="Y1711" i="4" s="1"/>
  <c r="C1713" i="4"/>
  <c r="F1713" i="4" s="1"/>
  <c r="D1713" i="4"/>
  <c r="E1713" i="4"/>
  <c r="N1712" i="4" l="1"/>
  <c r="M1711" i="4"/>
  <c r="I1712" i="4"/>
  <c r="L1712" i="4"/>
  <c r="Z1712" i="4" s="1"/>
  <c r="H1713" i="4"/>
  <c r="J1713" i="4" s="1"/>
  <c r="K1712" i="4"/>
  <c r="Y1712" i="4" s="1"/>
  <c r="C1714" i="4"/>
  <c r="D1714" i="4"/>
  <c r="E1714" i="4"/>
  <c r="F1714" i="4" l="1"/>
  <c r="N1713" i="4"/>
  <c r="M1712" i="4"/>
  <c r="I1713" i="4"/>
  <c r="L1713" i="4"/>
  <c r="Z1713" i="4" s="1"/>
  <c r="H1714" i="4"/>
  <c r="J1714" i="4" s="1"/>
  <c r="K1713" i="4"/>
  <c r="Y1713" i="4" s="1"/>
  <c r="E1715" i="4"/>
  <c r="D1715" i="4"/>
  <c r="C1715" i="4"/>
  <c r="F1715" i="4" l="1"/>
  <c r="M1713" i="4"/>
  <c r="I1714" i="4"/>
  <c r="H1715" i="4"/>
  <c r="J1715" i="4" s="1"/>
  <c r="L1714" i="4"/>
  <c r="Z1714" i="4" s="1"/>
  <c r="N1714" i="4"/>
  <c r="K1714" i="4"/>
  <c r="Y1714" i="4" s="1"/>
  <c r="C1716" i="4"/>
  <c r="F1716" i="4" s="1"/>
  <c r="E1716" i="4"/>
  <c r="D1716" i="4"/>
  <c r="N1715" i="4" l="1"/>
  <c r="M1714" i="4"/>
  <c r="L1715" i="4"/>
  <c r="Z1715" i="4" s="1"/>
  <c r="I1715" i="4"/>
  <c r="H1716" i="4"/>
  <c r="J1716" i="4" s="1"/>
  <c r="K1715" i="4"/>
  <c r="Y1715" i="4" s="1"/>
  <c r="C1717" i="4"/>
  <c r="D1717" i="4"/>
  <c r="E1717" i="4"/>
  <c r="F1717" i="4" l="1"/>
  <c r="N1716" i="4"/>
  <c r="M1715" i="4"/>
  <c r="I1716" i="4"/>
  <c r="L1716" i="4"/>
  <c r="Z1716" i="4" s="1"/>
  <c r="H1717" i="4"/>
  <c r="J1717" i="4" s="1"/>
  <c r="K1716" i="4"/>
  <c r="Y1716" i="4" s="1"/>
  <c r="D1718" i="4"/>
  <c r="E1718" i="4"/>
  <c r="C1718" i="4"/>
  <c r="F1718" i="4" l="1"/>
  <c r="M1716" i="4"/>
  <c r="I1717" i="4"/>
  <c r="N1717" i="4"/>
  <c r="L1717" i="4"/>
  <c r="Z1717" i="4" s="1"/>
  <c r="H1718" i="4"/>
  <c r="I1718" i="4" s="1"/>
  <c r="K1717" i="4"/>
  <c r="Y1717" i="4" s="1"/>
  <c r="D1719" i="4"/>
  <c r="E1719" i="4"/>
  <c r="C1719" i="4"/>
  <c r="F1719" i="4" l="1"/>
  <c r="M1717" i="4"/>
  <c r="H1719" i="4"/>
  <c r="J1719" i="4" s="1"/>
  <c r="L1718" i="4"/>
  <c r="Z1718" i="4" s="1"/>
  <c r="J1718" i="4"/>
  <c r="K1718" i="4"/>
  <c r="Y1718" i="4" s="1"/>
  <c r="M1718" i="4"/>
  <c r="C1720" i="4"/>
  <c r="F1720" i="4" s="1"/>
  <c r="E1720" i="4"/>
  <c r="D1720" i="4"/>
  <c r="N1718" i="4" l="1"/>
  <c r="I1719" i="4"/>
  <c r="H1720" i="4"/>
  <c r="L1720" i="4" s="1"/>
  <c r="Z1720" i="4" s="1"/>
  <c r="N1719" i="4"/>
  <c r="L1719" i="4"/>
  <c r="Z1719" i="4" s="1"/>
  <c r="K1719" i="4"/>
  <c r="Y1719" i="4" s="1"/>
  <c r="C1721" i="4"/>
  <c r="D1721" i="4"/>
  <c r="E1721" i="4"/>
  <c r="F1721" i="4" l="1"/>
  <c r="M1719" i="4"/>
  <c r="H1721" i="4"/>
  <c r="J1721" i="4" s="1"/>
  <c r="I1720" i="4"/>
  <c r="J1720" i="4"/>
  <c r="K1720" i="4"/>
  <c r="Y1720" i="4" s="1"/>
  <c r="C1722" i="4"/>
  <c r="D1722" i="4"/>
  <c r="E1722" i="4"/>
  <c r="F1722" i="4" l="1"/>
  <c r="N1720" i="4"/>
  <c r="M1720" i="4"/>
  <c r="I1721" i="4"/>
  <c r="L1721" i="4"/>
  <c r="Z1721" i="4" s="1"/>
  <c r="H1722" i="4"/>
  <c r="J1722" i="4" s="1"/>
  <c r="N1721" i="4"/>
  <c r="K1721" i="4"/>
  <c r="Y1721" i="4" s="1"/>
  <c r="E1723" i="4"/>
  <c r="D1723" i="4"/>
  <c r="C1723" i="4"/>
  <c r="F1723" i="4" s="1"/>
  <c r="N1722" i="4" l="1"/>
  <c r="M1721" i="4"/>
  <c r="L1722" i="4"/>
  <c r="Z1722" i="4" s="1"/>
  <c r="H1723" i="4"/>
  <c r="J1723" i="4" s="1"/>
  <c r="I1722" i="4"/>
  <c r="K1722" i="4"/>
  <c r="Y1722" i="4" s="1"/>
  <c r="C1724" i="4"/>
  <c r="E1724" i="4"/>
  <c r="D1724" i="4"/>
  <c r="F1724" i="4" l="1"/>
  <c r="N1723" i="4"/>
  <c r="M1722" i="4"/>
  <c r="L1723" i="4"/>
  <c r="Z1723" i="4" s="1"/>
  <c r="H1724" i="4"/>
  <c r="J1724" i="4" s="1"/>
  <c r="I1723" i="4"/>
  <c r="K1723" i="4"/>
  <c r="Y1723" i="4" s="1"/>
  <c r="C1725" i="4"/>
  <c r="F1725" i="4" s="1"/>
  <c r="D1725" i="4"/>
  <c r="E1725" i="4"/>
  <c r="N1724" i="4" l="1"/>
  <c r="M1723" i="4"/>
  <c r="L1724" i="4"/>
  <c r="Z1724" i="4" s="1"/>
  <c r="I1724" i="4"/>
  <c r="H1725" i="4"/>
  <c r="J1725" i="4" s="1"/>
  <c r="K1724" i="4"/>
  <c r="Y1724" i="4" s="1"/>
  <c r="D1726" i="4"/>
  <c r="E1726" i="4"/>
  <c r="C1726" i="4"/>
  <c r="F1726" i="4" l="1"/>
  <c r="N1725" i="4"/>
  <c r="M1724" i="4"/>
  <c r="I1725" i="4"/>
  <c r="L1725" i="4"/>
  <c r="Z1725" i="4" s="1"/>
  <c r="H1726" i="4"/>
  <c r="J1726" i="4" s="1"/>
  <c r="K1725" i="4"/>
  <c r="Y1725" i="4" s="1"/>
  <c r="D1727" i="4"/>
  <c r="E1727" i="4"/>
  <c r="C1727" i="4"/>
  <c r="F1727" i="4" l="1"/>
  <c r="N1726" i="4"/>
  <c r="M1725" i="4"/>
  <c r="I1726" i="4"/>
  <c r="L1726" i="4"/>
  <c r="Z1726" i="4" s="1"/>
  <c r="H1727" i="4"/>
  <c r="J1727" i="4" s="1"/>
  <c r="K1726" i="4"/>
  <c r="Y1726" i="4" s="1"/>
  <c r="E1728" i="4"/>
  <c r="C1728" i="4"/>
  <c r="D1728" i="4"/>
  <c r="F1728" i="4" l="1"/>
  <c r="N1727" i="4"/>
  <c r="M1726" i="4"/>
  <c r="I1727" i="4"/>
  <c r="L1727" i="4"/>
  <c r="Z1727" i="4" s="1"/>
  <c r="H1728" i="4"/>
  <c r="J1728" i="4" s="1"/>
  <c r="K1727" i="4"/>
  <c r="Y1727" i="4" s="1"/>
  <c r="C1729" i="4"/>
  <c r="F1729" i="4" s="1"/>
  <c r="D1729" i="4"/>
  <c r="E1729" i="4"/>
  <c r="N1728" i="4" l="1"/>
  <c r="M1727" i="4"/>
  <c r="I1728" i="4"/>
  <c r="L1728" i="4"/>
  <c r="Z1728" i="4" s="1"/>
  <c r="H1729" i="4"/>
  <c r="J1729" i="4" s="1"/>
  <c r="K1728" i="4"/>
  <c r="Y1728" i="4" s="1"/>
  <c r="C1730" i="4"/>
  <c r="D1730" i="4"/>
  <c r="E1730" i="4"/>
  <c r="F1730" i="4" l="1"/>
  <c r="N1729" i="4"/>
  <c r="M1728" i="4"/>
  <c r="L1729" i="4"/>
  <c r="Z1729" i="4" s="1"/>
  <c r="I1729" i="4"/>
  <c r="H1730" i="4"/>
  <c r="J1730" i="4" s="1"/>
  <c r="K1729" i="4"/>
  <c r="Y1729" i="4" s="1"/>
  <c r="E1731" i="4"/>
  <c r="D1731" i="4"/>
  <c r="C1731" i="4"/>
  <c r="F1731" i="4" l="1"/>
  <c r="N1730" i="4"/>
  <c r="M1729" i="4"/>
  <c r="I1730" i="4"/>
  <c r="L1730" i="4"/>
  <c r="Z1730" i="4" s="1"/>
  <c r="H1731" i="4"/>
  <c r="J1731" i="4" s="1"/>
  <c r="K1730" i="4"/>
  <c r="Y1730" i="4" s="1"/>
  <c r="C1732" i="4"/>
  <c r="F1732" i="4" s="1"/>
  <c r="E1732" i="4"/>
  <c r="D1732" i="4"/>
  <c r="N1731" i="4" l="1"/>
  <c r="M1730" i="4"/>
  <c r="I1731" i="4"/>
  <c r="L1731" i="4"/>
  <c r="Z1731" i="4" s="1"/>
  <c r="H1732" i="4"/>
  <c r="J1732" i="4" s="1"/>
  <c r="K1731" i="4"/>
  <c r="Y1731" i="4" s="1"/>
  <c r="C1733" i="4"/>
  <c r="D1733" i="4"/>
  <c r="E1733" i="4"/>
  <c r="F1733" i="4" l="1"/>
  <c r="N1732" i="4"/>
  <c r="M1731" i="4"/>
  <c r="I1732" i="4"/>
  <c r="L1732" i="4"/>
  <c r="Z1732" i="4" s="1"/>
  <c r="H1733" i="4"/>
  <c r="J1733" i="4" s="1"/>
  <c r="K1732" i="4"/>
  <c r="Y1732" i="4" s="1"/>
  <c r="D1734" i="4"/>
  <c r="E1734" i="4"/>
  <c r="C1734" i="4"/>
  <c r="F1734" i="4" l="1"/>
  <c r="N1733" i="4"/>
  <c r="M1732" i="4"/>
  <c r="I1733" i="4"/>
  <c r="L1733" i="4"/>
  <c r="Z1733" i="4" s="1"/>
  <c r="H1734" i="4"/>
  <c r="J1734" i="4" s="1"/>
  <c r="K1733" i="4"/>
  <c r="Y1733" i="4" s="1"/>
  <c r="D1735" i="4"/>
  <c r="E1735" i="4"/>
  <c r="C1735" i="4"/>
  <c r="F1735" i="4" l="1"/>
  <c r="N1734" i="4"/>
  <c r="M1733" i="4"/>
  <c r="L1734" i="4"/>
  <c r="Z1734" i="4" s="1"/>
  <c r="I1734" i="4"/>
  <c r="H1735" i="4"/>
  <c r="J1735" i="4" s="1"/>
  <c r="K1734" i="4"/>
  <c r="Y1734" i="4" s="1"/>
  <c r="C1736" i="4"/>
  <c r="E1736" i="4"/>
  <c r="D1736" i="4"/>
  <c r="H1736" i="4" l="1"/>
  <c r="F1736" i="4"/>
  <c r="N1735" i="4"/>
  <c r="M1734" i="4"/>
  <c r="I1735" i="4"/>
  <c r="L1735" i="4"/>
  <c r="Z1735" i="4" s="1"/>
  <c r="K1735" i="4"/>
  <c r="Y1735" i="4" s="1"/>
  <c r="J1736" i="4"/>
  <c r="I1736" i="4"/>
  <c r="C1737" i="4"/>
  <c r="D1737" i="4"/>
  <c r="E1737" i="4"/>
  <c r="F1737" i="4" l="1"/>
  <c r="M1735" i="4"/>
  <c r="H1737" i="4"/>
  <c r="J1737" i="4" s="1"/>
  <c r="L1736" i="4"/>
  <c r="Z1736" i="4" s="1"/>
  <c r="N1736" i="4"/>
  <c r="K1736" i="4"/>
  <c r="Y1736" i="4" s="1"/>
  <c r="M1736" i="4"/>
  <c r="C1738" i="4"/>
  <c r="F1738" i="4" s="1"/>
  <c r="D1738" i="4"/>
  <c r="E1738" i="4"/>
  <c r="N1737" i="4" l="1"/>
  <c r="I1737" i="4"/>
  <c r="H1738" i="4"/>
  <c r="J1738" i="4" s="1"/>
  <c r="L1737" i="4"/>
  <c r="Z1737" i="4" s="1"/>
  <c r="K1737" i="4"/>
  <c r="Y1737" i="4" s="1"/>
  <c r="E1739" i="4"/>
  <c r="D1739" i="4"/>
  <c r="C1739" i="4"/>
  <c r="F1739" i="4" s="1"/>
  <c r="N1738" i="4" l="1"/>
  <c r="M1737" i="4"/>
  <c r="I1738" i="4"/>
  <c r="L1738" i="4"/>
  <c r="Z1738" i="4" s="1"/>
  <c r="H1739" i="4"/>
  <c r="J1739" i="4" s="1"/>
  <c r="K1738" i="4"/>
  <c r="Y1738" i="4" s="1"/>
  <c r="C1740" i="4"/>
  <c r="E1740" i="4"/>
  <c r="D1740" i="4"/>
  <c r="F1740" i="4" l="1"/>
  <c r="N1739" i="4"/>
  <c r="M1738" i="4"/>
  <c r="L1739" i="4"/>
  <c r="Z1739" i="4" s="1"/>
  <c r="I1739" i="4"/>
  <c r="H1740" i="4"/>
  <c r="J1740" i="4" s="1"/>
  <c r="K1739" i="4"/>
  <c r="Y1739" i="4" s="1"/>
  <c r="C1741" i="4"/>
  <c r="F1741" i="4" s="1"/>
  <c r="D1741" i="4"/>
  <c r="E1741" i="4"/>
  <c r="N1740" i="4" l="1"/>
  <c r="M1739" i="4"/>
  <c r="I1740" i="4"/>
  <c r="L1740" i="4"/>
  <c r="Z1740" i="4" s="1"/>
  <c r="H1741" i="4"/>
  <c r="J1741" i="4" s="1"/>
  <c r="K1740" i="4"/>
  <c r="Y1740" i="4" s="1"/>
  <c r="D1742" i="4"/>
  <c r="E1742" i="4"/>
  <c r="C1742" i="4"/>
  <c r="F1742" i="4" l="1"/>
  <c r="N1741" i="4"/>
  <c r="M1740" i="4"/>
  <c r="I1741" i="4"/>
  <c r="L1741" i="4"/>
  <c r="Z1741" i="4" s="1"/>
  <c r="H1742" i="4"/>
  <c r="J1742" i="4" s="1"/>
  <c r="K1741" i="4"/>
  <c r="Y1741" i="4" s="1"/>
  <c r="D1743" i="4"/>
  <c r="E1743" i="4"/>
  <c r="C1743" i="4"/>
  <c r="F1743" i="4" l="1"/>
  <c r="N1742" i="4"/>
  <c r="M1741" i="4"/>
  <c r="I1742" i="4"/>
  <c r="L1742" i="4"/>
  <c r="Z1742" i="4" s="1"/>
  <c r="H1743" i="4"/>
  <c r="J1743" i="4" s="1"/>
  <c r="K1742" i="4"/>
  <c r="Y1742" i="4" s="1"/>
  <c r="C1744" i="4"/>
  <c r="F1744" i="4" s="1"/>
  <c r="D1744" i="4"/>
  <c r="E1744" i="4"/>
  <c r="N1743" i="4" l="1"/>
  <c r="M1742" i="4"/>
  <c r="I1743" i="4"/>
  <c r="L1743" i="4"/>
  <c r="Z1743" i="4" s="1"/>
  <c r="H1744" i="4"/>
  <c r="J1744" i="4" s="1"/>
  <c r="K1743" i="4"/>
  <c r="Y1743" i="4" s="1"/>
  <c r="C1745" i="4"/>
  <c r="D1745" i="4"/>
  <c r="E1745" i="4"/>
  <c r="F1745" i="4" l="1"/>
  <c r="N1744" i="4"/>
  <c r="M1743" i="4"/>
  <c r="L1744" i="4"/>
  <c r="Z1744" i="4" s="1"/>
  <c r="I1744" i="4"/>
  <c r="H1745" i="4"/>
  <c r="J1745" i="4" s="1"/>
  <c r="K1744" i="4"/>
  <c r="Y1744" i="4" s="1"/>
  <c r="C1746" i="4"/>
  <c r="D1746" i="4"/>
  <c r="E1746" i="4"/>
  <c r="F1746" i="4" l="1"/>
  <c r="N1745" i="4"/>
  <c r="M1744" i="4"/>
  <c r="I1745" i="4"/>
  <c r="L1745" i="4"/>
  <c r="Z1745" i="4" s="1"/>
  <c r="H1746" i="4"/>
  <c r="J1746" i="4" s="1"/>
  <c r="K1745" i="4"/>
  <c r="Y1745" i="4" s="1"/>
  <c r="E1747" i="4"/>
  <c r="D1747" i="4"/>
  <c r="C1747" i="4"/>
  <c r="F1747" i="4" l="1"/>
  <c r="N1746" i="4"/>
  <c r="M1745" i="4"/>
  <c r="I1746" i="4"/>
  <c r="L1746" i="4"/>
  <c r="Z1746" i="4" s="1"/>
  <c r="H1747" i="4"/>
  <c r="J1747" i="4" s="1"/>
  <c r="K1746" i="4"/>
  <c r="Y1746" i="4" s="1"/>
  <c r="C1748" i="4"/>
  <c r="F1748" i="4" s="1"/>
  <c r="E1748" i="4"/>
  <c r="D1748" i="4"/>
  <c r="N1747" i="4" l="1"/>
  <c r="M1746" i="4"/>
  <c r="L1747" i="4"/>
  <c r="Z1747" i="4" s="1"/>
  <c r="I1747" i="4"/>
  <c r="H1748" i="4"/>
  <c r="J1748" i="4" s="1"/>
  <c r="K1747" i="4"/>
  <c r="Y1747" i="4" s="1"/>
  <c r="C1749" i="4"/>
  <c r="D1749" i="4"/>
  <c r="E1749" i="4"/>
  <c r="F1749" i="4" l="1"/>
  <c r="N1748" i="4"/>
  <c r="M1747" i="4"/>
  <c r="I1748" i="4"/>
  <c r="L1748" i="4"/>
  <c r="Z1748" i="4" s="1"/>
  <c r="H1749" i="4"/>
  <c r="J1749" i="4" s="1"/>
  <c r="K1748" i="4"/>
  <c r="Y1748" i="4" s="1"/>
  <c r="D1750" i="4"/>
  <c r="E1750" i="4"/>
  <c r="C1750" i="4"/>
  <c r="F1750" i="4" l="1"/>
  <c r="N1749" i="4"/>
  <c r="M1748" i="4"/>
  <c r="I1749" i="4"/>
  <c r="L1749" i="4"/>
  <c r="Z1749" i="4" s="1"/>
  <c r="H1750" i="4"/>
  <c r="J1750" i="4" s="1"/>
  <c r="K1749" i="4"/>
  <c r="Y1749" i="4" s="1"/>
  <c r="D1751" i="4"/>
  <c r="E1751" i="4"/>
  <c r="C1751" i="4"/>
  <c r="F1751" i="4" l="1"/>
  <c r="N1750" i="4"/>
  <c r="M1749" i="4"/>
  <c r="I1750" i="4"/>
  <c r="L1750" i="4"/>
  <c r="Z1750" i="4" s="1"/>
  <c r="H1751" i="4"/>
  <c r="J1751" i="4" s="1"/>
  <c r="K1750" i="4"/>
  <c r="Y1750" i="4" s="1"/>
  <c r="C1752" i="4"/>
  <c r="F1752" i="4" s="1"/>
  <c r="E1752" i="4"/>
  <c r="D1752" i="4"/>
  <c r="N1751" i="4" l="1"/>
  <c r="M1750" i="4"/>
  <c r="L1751" i="4"/>
  <c r="Z1751" i="4" s="1"/>
  <c r="I1751" i="4"/>
  <c r="H1752" i="4"/>
  <c r="J1752" i="4" s="1"/>
  <c r="K1751" i="4"/>
  <c r="Y1751" i="4" s="1"/>
  <c r="C1753" i="4"/>
  <c r="D1753" i="4"/>
  <c r="E1753" i="4"/>
  <c r="F1753" i="4" l="1"/>
  <c r="N1752" i="4"/>
  <c r="M1751" i="4"/>
  <c r="L1752" i="4"/>
  <c r="Z1752" i="4" s="1"/>
  <c r="I1752" i="4"/>
  <c r="H1753" i="4"/>
  <c r="J1753" i="4" s="1"/>
  <c r="K1752" i="4"/>
  <c r="Y1752" i="4" s="1"/>
  <c r="C1754" i="4"/>
  <c r="F1754" i="4" s="1"/>
  <c r="D1754" i="4"/>
  <c r="E1754" i="4"/>
  <c r="N1753" i="4" l="1"/>
  <c r="M1752" i="4"/>
  <c r="I1753" i="4"/>
  <c r="L1753" i="4"/>
  <c r="Z1753" i="4" s="1"/>
  <c r="H1754" i="4"/>
  <c r="J1754" i="4" s="1"/>
  <c r="K1753" i="4"/>
  <c r="Y1753" i="4" s="1"/>
  <c r="E1755" i="4"/>
  <c r="C1755" i="4"/>
  <c r="F1755" i="4" s="1"/>
  <c r="D1755" i="4"/>
  <c r="N1754" i="4" l="1"/>
  <c r="M1753" i="4"/>
  <c r="I1754" i="4"/>
  <c r="L1754" i="4"/>
  <c r="Z1754" i="4" s="1"/>
  <c r="H1755" i="4"/>
  <c r="J1755" i="4" s="1"/>
  <c r="K1754" i="4"/>
  <c r="Y1754" i="4" s="1"/>
  <c r="C1756" i="4"/>
  <c r="E1756" i="4"/>
  <c r="D1756" i="4"/>
  <c r="F1756" i="4" l="1"/>
  <c r="M1754" i="4"/>
  <c r="I1755" i="4"/>
  <c r="L1755" i="4"/>
  <c r="Z1755" i="4" s="1"/>
  <c r="H1756" i="4"/>
  <c r="J1756" i="4" s="1"/>
  <c r="N1755" i="4"/>
  <c r="K1755" i="4"/>
  <c r="Y1755" i="4" s="1"/>
  <c r="C1757" i="4"/>
  <c r="F1757" i="4" s="1"/>
  <c r="D1757" i="4"/>
  <c r="E1757" i="4"/>
  <c r="N1756" i="4" l="1"/>
  <c r="M1755" i="4"/>
  <c r="L1756" i="4"/>
  <c r="Z1756" i="4" s="1"/>
  <c r="I1756" i="4"/>
  <c r="H1757" i="4"/>
  <c r="I1757" i="4" s="1"/>
  <c r="K1756" i="4"/>
  <c r="Y1756" i="4" s="1"/>
  <c r="D1758" i="4"/>
  <c r="E1758" i="4"/>
  <c r="C1758" i="4"/>
  <c r="F1758" i="4" l="1"/>
  <c r="M1756" i="4"/>
  <c r="L1757" i="4"/>
  <c r="Z1757" i="4" s="1"/>
  <c r="H1758" i="4"/>
  <c r="J1758" i="4" s="1"/>
  <c r="J1757" i="4"/>
  <c r="K1757" i="4"/>
  <c r="Y1757" i="4" s="1"/>
  <c r="M1757" i="4"/>
  <c r="D1759" i="4"/>
  <c r="E1759" i="4"/>
  <c r="C1759" i="4"/>
  <c r="F1759" i="4" l="1"/>
  <c r="N1758" i="4"/>
  <c r="N1757" i="4"/>
  <c r="L1758" i="4"/>
  <c r="Z1758" i="4" s="1"/>
  <c r="H1759" i="4"/>
  <c r="J1759" i="4" s="1"/>
  <c r="I1758" i="4"/>
  <c r="K1758" i="4"/>
  <c r="Y1758" i="4" s="1"/>
  <c r="D1760" i="4"/>
  <c r="E1760" i="4"/>
  <c r="C1760" i="4"/>
  <c r="F1760" i="4" l="1"/>
  <c r="N1759" i="4"/>
  <c r="M1758" i="4"/>
  <c r="L1759" i="4"/>
  <c r="Z1759" i="4" s="1"/>
  <c r="H1760" i="4"/>
  <c r="J1760" i="4" s="1"/>
  <c r="I1759" i="4"/>
  <c r="K1759" i="4"/>
  <c r="Y1759" i="4" s="1"/>
  <c r="C1761" i="4"/>
  <c r="F1761" i="4" s="1"/>
  <c r="D1761" i="4"/>
  <c r="E1761" i="4"/>
  <c r="N1760" i="4" l="1"/>
  <c r="M1759" i="4"/>
  <c r="L1760" i="4"/>
  <c r="Z1760" i="4" s="1"/>
  <c r="H1761" i="4"/>
  <c r="J1761" i="4" s="1"/>
  <c r="I1760" i="4"/>
  <c r="K1760" i="4"/>
  <c r="Y1760" i="4" s="1"/>
  <c r="C1762" i="4"/>
  <c r="D1762" i="4"/>
  <c r="E1762" i="4"/>
  <c r="F1762" i="4" l="1"/>
  <c r="N1761" i="4"/>
  <c r="M1760" i="4"/>
  <c r="L1761" i="4"/>
  <c r="Z1761" i="4" s="1"/>
  <c r="H1762" i="4"/>
  <c r="J1762" i="4" s="1"/>
  <c r="I1761" i="4"/>
  <c r="K1761" i="4"/>
  <c r="Y1761" i="4" s="1"/>
  <c r="E1763" i="4"/>
  <c r="C1763" i="4"/>
  <c r="D1763" i="4"/>
  <c r="F1763" i="4" l="1"/>
  <c r="N1762" i="4"/>
  <c r="M1761" i="4"/>
  <c r="L1762" i="4"/>
  <c r="Z1762" i="4" s="1"/>
  <c r="H1763" i="4"/>
  <c r="J1763" i="4" s="1"/>
  <c r="I1762" i="4"/>
  <c r="K1762" i="4"/>
  <c r="Y1762" i="4" s="1"/>
  <c r="C1764" i="4"/>
  <c r="F1764" i="4" s="1"/>
  <c r="E1764" i="4"/>
  <c r="D1764" i="4"/>
  <c r="N1763" i="4" l="1"/>
  <c r="M1762" i="4"/>
  <c r="I1763" i="4"/>
  <c r="L1763" i="4"/>
  <c r="Z1763" i="4" s="1"/>
  <c r="H1764" i="4"/>
  <c r="J1764" i="4" s="1"/>
  <c r="K1763" i="4"/>
  <c r="Y1763" i="4" s="1"/>
  <c r="C1765" i="4"/>
  <c r="E1765" i="4"/>
  <c r="D1765" i="4"/>
  <c r="F1765" i="4" l="1"/>
  <c r="N1764" i="4"/>
  <c r="M1763" i="4"/>
  <c r="L1764" i="4"/>
  <c r="Z1764" i="4" s="1"/>
  <c r="I1764" i="4"/>
  <c r="H1765" i="4"/>
  <c r="J1765" i="4" s="1"/>
  <c r="K1764" i="4"/>
  <c r="Y1764" i="4" s="1"/>
  <c r="D1766" i="4"/>
  <c r="E1766" i="4"/>
  <c r="C1766" i="4"/>
  <c r="F1766" i="4" l="1"/>
  <c r="N1765" i="4"/>
  <c r="M1764" i="4"/>
  <c r="I1765" i="4"/>
  <c r="L1765" i="4"/>
  <c r="Z1765" i="4" s="1"/>
  <c r="H1766" i="4"/>
  <c r="J1766" i="4" s="1"/>
  <c r="K1765" i="4"/>
  <c r="Y1765" i="4" s="1"/>
  <c r="D1767" i="4"/>
  <c r="E1767" i="4"/>
  <c r="C1767" i="4"/>
  <c r="F1767" i="4" l="1"/>
  <c r="N1766" i="4"/>
  <c r="M1765" i="4"/>
  <c r="I1766" i="4"/>
  <c r="L1766" i="4"/>
  <c r="Z1766" i="4" s="1"/>
  <c r="H1767" i="4"/>
  <c r="J1767" i="4" s="1"/>
  <c r="K1766" i="4"/>
  <c r="Y1766" i="4" s="1"/>
  <c r="C1768" i="4"/>
  <c r="F1768" i="4" s="1"/>
  <c r="D1768" i="4"/>
  <c r="E1768" i="4"/>
  <c r="N1767" i="4" l="1"/>
  <c r="M1766" i="4"/>
  <c r="I1767" i="4"/>
  <c r="L1767" i="4"/>
  <c r="Z1767" i="4" s="1"/>
  <c r="H1768" i="4"/>
  <c r="J1768" i="4" s="1"/>
  <c r="K1767" i="4"/>
  <c r="Y1767" i="4" s="1"/>
  <c r="C1769" i="4"/>
  <c r="F1769" i="4" s="1"/>
  <c r="D1769" i="4"/>
  <c r="E1769" i="4"/>
  <c r="N1768" i="4" l="1"/>
  <c r="M1767" i="4"/>
  <c r="I1768" i="4"/>
  <c r="L1768" i="4"/>
  <c r="Z1768" i="4" s="1"/>
  <c r="H1769" i="4"/>
  <c r="J1769" i="4" s="1"/>
  <c r="K1768" i="4"/>
  <c r="Y1768" i="4" s="1"/>
  <c r="C1770" i="4"/>
  <c r="D1770" i="4"/>
  <c r="E1770" i="4"/>
  <c r="F1770" i="4" l="1"/>
  <c r="N1769" i="4"/>
  <c r="M1768" i="4"/>
  <c r="I1769" i="4"/>
  <c r="L1769" i="4"/>
  <c r="Z1769" i="4" s="1"/>
  <c r="H1770" i="4"/>
  <c r="J1770" i="4" s="1"/>
  <c r="K1769" i="4"/>
  <c r="Y1769" i="4" s="1"/>
  <c r="E1771" i="4"/>
  <c r="C1771" i="4"/>
  <c r="D1771" i="4"/>
  <c r="F1771" i="4" l="1"/>
  <c r="N1770" i="4"/>
  <c r="M1769" i="4"/>
  <c r="I1770" i="4"/>
  <c r="L1770" i="4"/>
  <c r="Z1770" i="4" s="1"/>
  <c r="H1771" i="4"/>
  <c r="J1771" i="4" s="1"/>
  <c r="K1770" i="4"/>
  <c r="Y1770" i="4" s="1"/>
  <c r="C1772" i="4"/>
  <c r="E1772" i="4"/>
  <c r="D1772" i="4"/>
  <c r="F1772" i="4" l="1"/>
  <c r="N1771" i="4"/>
  <c r="M1770" i="4"/>
  <c r="I1771" i="4"/>
  <c r="L1771" i="4"/>
  <c r="Z1771" i="4" s="1"/>
  <c r="H1772" i="4"/>
  <c r="J1772" i="4" s="1"/>
  <c r="K1771" i="4"/>
  <c r="Y1771" i="4" s="1"/>
  <c r="C1773" i="4"/>
  <c r="F1773" i="4" s="1"/>
  <c r="D1773" i="4"/>
  <c r="E1773" i="4"/>
  <c r="N1772" i="4" l="1"/>
  <c r="M1771" i="4"/>
  <c r="L1772" i="4"/>
  <c r="Z1772" i="4" s="1"/>
  <c r="I1772" i="4"/>
  <c r="H1773" i="4"/>
  <c r="J1773" i="4" s="1"/>
  <c r="K1772" i="4"/>
  <c r="Y1772" i="4" s="1"/>
  <c r="D1774" i="4"/>
  <c r="E1774" i="4"/>
  <c r="C1774" i="4"/>
  <c r="F1774" i="4" l="1"/>
  <c r="N1773" i="4"/>
  <c r="M1772" i="4"/>
  <c r="I1773" i="4"/>
  <c r="L1773" i="4"/>
  <c r="Z1773" i="4" s="1"/>
  <c r="H1774" i="4"/>
  <c r="J1774" i="4" s="1"/>
  <c r="K1773" i="4"/>
  <c r="Y1773" i="4" s="1"/>
  <c r="D1775" i="4"/>
  <c r="E1775" i="4"/>
  <c r="C1775" i="4"/>
  <c r="F1775" i="4" l="1"/>
  <c r="N1774" i="4"/>
  <c r="M1773" i="4"/>
  <c r="I1774" i="4"/>
  <c r="L1774" i="4"/>
  <c r="Z1774" i="4" s="1"/>
  <c r="H1775" i="4"/>
  <c r="I1775" i="4" s="1"/>
  <c r="K1774" i="4"/>
  <c r="Y1774" i="4" s="1"/>
  <c r="D1776" i="4"/>
  <c r="E1776" i="4"/>
  <c r="C1776" i="4"/>
  <c r="F1776" i="4" l="1"/>
  <c r="M1774" i="4"/>
  <c r="L1775" i="4"/>
  <c r="Z1775" i="4" s="1"/>
  <c r="H1776" i="4"/>
  <c r="J1776" i="4" s="1"/>
  <c r="J1775" i="4"/>
  <c r="K1775" i="4"/>
  <c r="Y1775" i="4" s="1"/>
  <c r="M1775" i="4"/>
  <c r="C1777" i="4"/>
  <c r="F1777" i="4" s="1"/>
  <c r="D1777" i="4"/>
  <c r="E1777" i="4"/>
  <c r="N1776" i="4" l="1"/>
  <c r="N1775" i="4"/>
  <c r="L1776" i="4"/>
  <c r="Z1776" i="4" s="1"/>
  <c r="H1777" i="4"/>
  <c r="I1777" i="4" s="1"/>
  <c r="I1776" i="4"/>
  <c r="K1776" i="4"/>
  <c r="Y1776" i="4" s="1"/>
  <c r="C1778" i="4"/>
  <c r="D1778" i="4"/>
  <c r="E1778" i="4"/>
  <c r="F1778" i="4" l="1"/>
  <c r="M1776" i="4"/>
  <c r="L1777" i="4"/>
  <c r="Z1777" i="4" s="1"/>
  <c r="H1778" i="4"/>
  <c r="J1778" i="4" s="1"/>
  <c r="J1777" i="4"/>
  <c r="K1777" i="4"/>
  <c r="Y1777" i="4" s="1"/>
  <c r="M1777" i="4"/>
  <c r="E1779" i="4"/>
  <c r="C1779" i="4"/>
  <c r="D1779" i="4"/>
  <c r="F1779" i="4" l="1"/>
  <c r="N1778" i="4"/>
  <c r="N1777" i="4"/>
  <c r="L1778" i="4"/>
  <c r="Z1778" i="4" s="1"/>
  <c r="H1779" i="4"/>
  <c r="J1779" i="4" s="1"/>
  <c r="I1778" i="4"/>
  <c r="K1778" i="4"/>
  <c r="Y1778" i="4" s="1"/>
  <c r="C1780" i="4"/>
  <c r="E1780" i="4"/>
  <c r="D1780" i="4"/>
  <c r="F1780" i="4" l="1"/>
  <c r="N1779" i="4"/>
  <c r="M1778" i="4"/>
  <c r="I1779" i="4"/>
  <c r="L1779" i="4"/>
  <c r="Z1779" i="4" s="1"/>
  <c r="H1780" i="4"/>
  <c r="J1780" i="4" s="1"/>
  <c r="K1779" i="4"/>
  <c r="Y1779" i="4" s="1"/>
  <c r="C1781" i="4"/>
  <c r="F1781" i="4" s="1"/>
  <c r="E1781" i="4"/>
  <c r="D1781" i="4"/>
  <c r="N1780" i="4" l="1"/>
  <c r="M1779" i="4"/>
  <c r="I1780" i="4"/>
  <c r="L1780" i="4"/>
  <c r="Z1780" i="4" s="1"/>
  <c r="H1781" i="4"/>
  <c r="J1781" i="4" s="1"/>
  <c r="K1780" i="4"/>
  <c r="Y1780" i="4" s="1"/>
  <c r="D1782" i="4"/>
  <c r="E1782" i="4"/>
  <c r="C1782" i="4"/>
  <c r="F1782" i="4" l="1"/>
  <c r="N1781" i="4"/>
  <c r="M1780" i="4"/>
  <c r="I1781" i="4"/>
  <c r="L1781" i="4"/>
  <c r="Z1781" i="4" s="1"/>
  <c r="H1782" i="4"/>
  <c r="J1782" i="4" s="1"/>
  <c r="K1781" i="4"/>
  <c r="Y1781" i="4" s="1"/>
  <c r="D1783" i="4"/>
  <c r="E1783" i="4"/>
  <c r="C1783" i="4"/>
  <c r="F1783" i="4" l="1"/>
  <c r="N1782" i="4"/>
  <c r="M1781" i="4"/>
  <c r="I1782" i="4"/>
  <c r="L1782" i="4"/>
  <c r="Z1782" i="4" s="1"/>
  <c r="H1783" i="4"/>
  <c r="J1783" i="4" s="1"/>
  <c r="K1782" i="4"/>
  <c r="Y1782" i="4" s="1"/>
  <c r="C1784" i="4"/>
  <c r="F1784" i="4" s="1"/>
  <c r="D1784" i="4"/>
  <c r="E1784" i="4"/>
  <c r="N1783" i="4" l="1"/>
  <c r="M1782" i="4"/>
  <c r="I1783" i="4"/>
  <c r="L1783" i="4"/>
  <c r="Z1783" i="4" s="1"/>
  <c r="H1784" i="4"/>
  <c r="I1784" i="4" s="1"/>
  <c r="K1783" i="4"/>
  <c r="Y1783" i="4" s="1"/>
  <c r="C1785" i="4"/>
  <c r="D1785" i="4"/>
  <c r="E1785" i="4"/>
  <c r="F1785" i="4" l="1"/>
  <c r="M1783" i="4"/>
  <c r="L1784" i="4"/>
  <c r="Z1784" i="4" s="1"/>
  <c r="H1785" i="4"/>
  <c r="I1785" i="4" s="1"/>
  <c r="J1784" i="4"/>
  <c r="K1784" i="4"/>
  <c r="Y1784" i="4" s="1"/>
  <c r="M1784" i="4"/>
  <c r="C1786" i="4"/>
  <c r="F1786" i="4" s="1"/>
  <c r="D1786" i="4"/>
  <c r="E1786" i="4"/>
  <c r="N1784" i="4" l="1"/>
  <c r="L1785" i="4"/>
  <c r="Z1785" i="4" s="1"/>
  <c r="H1786" i="4"/>
  <c r="J1786" i="4" s="1"/>
  <c r="J1785" i="4"/>
  <c r="K1785" i="4"/>
  <c r="Y1785" i="4" s="1"/>
  <c r="M1785" i="4"/>
  <c r="E1787" i="4"/>
  <c r="C1787" i="4"/>
  <c r="D1787" i="4"/>
  <c r="F1787" i="4" l="1"/>
  <c r="N1785" i="4"/>
  <c r="N1786" i="4"/>
  <c r="L1786" i="4"/>
  <c r="Z1786" i="4" s="1"/>
  <c r="H1787" i="4"/>
  <c r="J1787" i="4" s="1"/>
  <c r="I1786" i="4"/>
  <c r="K1786" i="4"/>
  <c r="Y1786" i="4" s="1"/>
  <c r="C1788" i="4"/>
  <c r="F1788" i="4" s="1"/>
  <c r="E1788" i="4"/>
  <c r="D1788" i="4"/>
  <c r="N1787" i="4" l="1"/>
  <c r="M1786" i="4"/>
  <c r="I1787" i="4"/>
  <c r="L1787" i="4"/>
  <c r="Z1787" i="4" s="1"/>
  <c r="H1788" i="4"/>
  <c r="J1788" i="4" s="1"/>
  <c r="K1787" i="4"/>
  <c r="Y1787" i="4" s="1"/>
  <c r="C1789" i="4"/>
  <c r="D1789" i="4"/>
  <c r="E1789" i="4"/>
  <c r="F1789" i="4" l="1"/>
  <c r="M1787" i="4"/>
  <c r="I1788" i="4"/>
  <c r="H1789" i="4"/>
  <c r="J1789" i="4" s="1"/>
  <c r="N1788" i="4"/>
  <c r="L1788" i="4"/>
  <c r="Z1788" i="4" s="1"/>
  <c r="K1788" i="4"/>
  <c r="Y1788" i="4" s="1"/>
  <c r="D1790" i="4"/>
  <c r="E1790" i="4"/>
  <c r="C1790" i="4"/>
  <c r="F1790" i="4" l="1"/>
  <c r="M1788" i="4"/>
  <c r="L1789" i="4"/>
  <c r="Z1789" i="4" s="1"/>
  <c r="H1790" i="4"/>
  <c r="J1790" i="4" s="1"/>
  <c r="I1789" i="4"/>
  <c r="N1789" i="4"/>
  <c r="K1789" i="4"/>
  <c r="Y1789" i="4" s="1"/>
  <c r="D1791" i="4"/>
  <c r="E1791" i="4"/>
  <c r="C1791" i="4"/>
  <c r="F1791" i="4" l="1"/>
  <c r="N1790" i="4"/>
  <c r="M1789" i="4"/>
  <c r="I1790" i="4"/>
  <c r="L1790" i="4"/>
  <c r="Z1790" i="4" s="1"/>
  <c r="H1791" i="4"/>
  <c r="J1791" i="4" s="1"/>
  <c r="K1790" i="4"/>
  <c r="Y1790" i="4" s="1"/>
  <c r="D1792" i="4"/>
  <c r="E1792" i="4"/>
  <c r="C1792" i="4"/>
  <c r="F1792" i="4" l="1"/>
  <c r="N1791" i="4"/>
  <c r="M1790" i="4"/>
  <c r="I1791" i="4"/>
  <c r="L1791" i="4"/>
  <c r="Z1791" i="4" s="1"/>
  <c r="H1792" i="4"/>
  <c r="J1792" i="4" s="1"/>
  <c r="K1791" i="4"/>
  <c r="Y1791" i="4" s="1"/>
  <c r="C1793" i="4"/>
  <c r="F1793" i="4" s="1"/>
  <c r="D1793" i="4"/>
  <c r="E1793" i="4"/>
  <c r="N1792" i="4" l="1"/>
  <c r="M1791" i="4"/>
  <c r="L1792" i="4"/>
  <c r="Z1792" i="4" s="1"/>
  <c r="I1792" i="4"/>
  <c r="H1793" i="4"/>
  <c r="J1793" i="4" s="1"/>
  <c r="K1792" i="4"/>
  <c r="Y1792" i="4" s="1"/>
  <c r="C1794" i="4"/>
  <c r="D1794" i="4"/>
  <c r="E1794" i="4"/>
  <c r="F1794" i="4" l="1"/>
  <c r="N1793" i="4"/>
  <c r="M1792" i="4"/>
  <c r="L1793" i="4"/>
  <c r="Z1793" i="4" s="1"/>
  <c r="I1793" i="4"/>
  <c r="H1794" i="4"/>
  <c r="J1794" i="4" s="1"/>
  <c r="K1793" i="4"/>
  <c r="Y1793" i="4" s="1"/>
  <c r="E1795" i="4"/>
  <c r="C1795" i="4"/>
  <c r="D1795" i="4"/>
  <c r="F1795" i="4" l="1"/>
  <c r="N1794" i="4"/>
  <c r="M1793" i="4"/>
  <c r="I1794" i="4"/>
  <c r="L1794" i="4"/>
  <c r="Z1794" i="4" s="1"/>
  <c r="H1795" i="4"/>
  <c r="J1795" i="4" s="1"/>
  <c r="K1794" i="4"/>
  <c r="Y1794" i="4" s="1"/>
  <c r="C1796" i="4"/>
  <c r="E1796" i="4"/>
  <c r="D1796" i="4"/>
  <c r="F1796" i="4" l="1"/>
  <c r="N1795" i="4"/>
  <c r="M1794" i="4"/>
  <c r="L1795" i="4"/>
  <c r="Z1795" i="4" s="1"/>
  <c r="I1795" i="4"/>
  <c r="H1796" i="4"/>
  <c r="J1796" i="4" s="1"/>
  <c r="K1795" i="4"/>
  <c r="Y1795" i="4" s="1"/>
  <c r="C1797" i="4"/>
  <c r="F1797" i="4" s="1"/>
  <c r="E1797" i="4"/>
  <c r="D1797" i="4"/>
  <c r="N1796" i="4" l="1"/>
  <c r="M1795" i="4"/>
  <c r="I1796" i="4"/>
  <c r="L1796" i="4"/>
  <c r="Z1796" i="4" s="1"/>
  <c r="H1797" i="4"/>
  <c r="J1797" i="4" s="1"/>
  <c r="K1796" i="4"/>
  <c r="Y1796" i="4" s="1"/>
  <c r="D1798" i="4"/>
  <c r="E1798" i="4"/>
  <c r="C1798" i="4"/>
  <c r="F1798" i="4" l="1"/>
  <c r="N1797" i="4"/>
  <c r="M1796" i="4"/>
  <c r="I1797" i="4"/>
  <c r="L1797" i="4"/>
  <c r="Z1797" i="4" s="1"/>
  <c r="H1798" i="4"/>
  <c r="J1798" i="4" s="1"/>
  <c r="K1797" i="4"/>
  <c r="Y1797" i="4" s="1"/>
  <c r="D1799" i="4"/>
  <c r="E1799" i="4"/>
  <c r="C1799" i="4"/>
  <c r="F1799" i="4" l="1"/>
  <c r="M1797" i="4"/>
  <c r="I1798" i="4"/>
  <c r="L1798" i="4"/>
  <c r="Z1798" i="4" s="1"/>
  <c r="N1798" i="4"/>
  <c r="H1799" i="4"/>
  <c r="I1799" i="4" s="1"/>
  <c r="K1798" i="4"/>
  <c r="Y1798" i="4" s="1"/>
  <c r="C1800" i="4"/>
  <c r="F1800" i="4" s="1"/>
  <c r="D1800" i="4"/>
  <c r="E1800" i="4"/>
  <c r="M1798" i="4" l="1"/>
  <c r="L1799" i="4"/>
  <c r="Z1799" i="4" s="1"/>
  <c r="H1800" i="4"/>
  <c r="J1800" i="4" s="1"/>
  <c r="J1799" i="4"/>
  <c r="K1799" i="4"/>
  <c r="Y1799" i="4" s="1"/>
  <c r="M1799" i="4"/>
  <c r="C1801" i="4"/>
  <c r="D1801" i="4"/>
  <c r="E1801" i="4"/>
  <c r="F1801" i="4" l="1"/>
  <c r="N1800" i="4"/>
  <c r="N1799" i="4"/>
  <c r="L1800" i="4"/>
  <c r="Z1800" i="4" s="1"/>
  <c r="H1801" i="4"/>
  <c r="J1801" i="4" s="1"/>
  <c r="I1800" i="4"/>
  <c r="K1800" i="4"/>
  <c r="Y1800" i="4" s="1"/>
  <c r="C1802" i="4"/>
  <c r="D1802" i="4"/>
  <c r="E1802" i="4"/>
  <c r="F1802" i="4" l="1"/>
  <c r="N1801" i="4"/>
  <c r="M1800" i="4"/>
  <c r="L1801" i="4"/>
  <c r="Z1801" i="4" s="1"/>
  <c r="H1802" i="4"/>
  <c r="J1802" i="4" s="1"/>
  <c r="I1801" i="4"/>
  <c r="K1801" i="4"/>
  <c r="Y1801" i="4" s="1"/>
  <c r="E1803" i="4"/>
  <c r="C1803" i="4"/>
  <c r="D1803" i="4"/>
  <c r="F1803" i="4" l="1"/>
  <c r="N1802" i="4"/>
  <c r="M1801" i="4"/>
  <c r="L1802" i="4"/>
  <c r="Z1802" i="4" s="1"/>
  <c r="H1803" i="4"/>
  <c r="J1803" i="4" s="1"/>
  <c r="I1802" i="4"/>
  <c r="K1802" i="4"/>
  <c r="Y1802" i="4" s="1"/>
  <c r="C1804" i="4"/>
  <c r="F1804" i="4" s="1"/>
  <c r="E1804" i="4"/>
  <c r="D1804" i="4"/>
  <c r="N1803" i="4" l="1"/>
  <c r="M1802" i="4"/>
  <c r="L1803" i="4"/>
  <c r="Z1803" i="4" s="1"/>
  <c r="I1803" i="4"/>
  <c r="H1804" i="4"/>
  <c r="J1804" i="4" s="1"/>
  <c r="K1803" i="4"/>
  <c r="Y1803" i="4" s="1"/>
  <c r="C1805" i="4"/>
  <c r="D1805" i="4"/>
  <c r="E1805" i="4"/>
  <c r="F1805" i="4" l="1"/>
  <c r="N1804" i="4"/>
  <c r="M1803" i="4"/>
  <c r="I1804" i="4"/>
  <c r="L1804" i="4"/>
  <c r="Z1804" i="4" s="1"/>
  <c r="H1805" i="4"/>
  <c r="J1805" i="4" s="1"/>
  <c r="K1804" i="4"/>
  <c r="Y1804" i="4" s="1"/>
  <c r="D1806" i="4"/>
  <c r="E1806" i="4"/>
  <c r="C1806" i="4"/>
  <c r="F1806" i="4" l="1"/>
  <c r="N1805" i="4"/>
  <c r="M1804" i="4"/>
  <c r="I1805" i="4"/>
  <c r="H1806" i="4"/>
  <c r="J1806" i="4" s="1"/>
  <c r="L1805" i="4"/>
  <c r="Z1805" i="4" s="1"/>
  <c r="K1805" i="4"/>
  <c r="Y1805" i="4" s="1"/>
  <c r="D1807" i="4"/>
  <c r="E1807" i="4"/>
  <c r="C1807" i="4"/>
  <c r="F1807" i="4" l="1"/>
  <c r="N1806" i="4"/>
  <c r="M1805" i="4"/>
  <c r="L1806" i="4"/>
  <c r="Z1806" i="4" s="1"/>
  <c r="H1807" i="4"/>
  <c r="J1807" i="4" s="1"/>
  <c r="I1806" i="4"/>
  <c r="K1806" i="4"/>
  <c r="Y1806" i="4" s="1"/>
  <c r="D1808" i="4"/>
  <c r="E1808" i="4"/>
  <c r="C1808" i="4"/>
  <c r="F1808" i="4" l="1"/>
  <c r="N1807" i="4"/>
  <c r="M1806" i="4"/>
  <c r="L1807" i="4"/>
  <c r="Z1807" i="4" s="1"/>
  <c r="H1808" i="4"/>
  <c r="J1808" i="4" s="1"/>
  <c r="I1807" i="4"/>
  <c r="K1807" i="4"/>
  <c r="Y1807" i="4" s="1"/>
  <c r="C1809" i="4"/>
  <c r="F1809" i="4" s="1"/>
  <c r="D1809" i="4"/>
  <c r="E1809" i="4"/>
  <c r="N1808" i="4" l="1"/>
  <c r="M1807" i="4"/>
  <c r="L1808" i="4"/>
  <c r="Z1808" i="4" s="1"/>
  <c r="H1809" i="4"/>
  <c r="J1809" i="4" s="1"/>
  <c r="I1808" i="4"/>
  <c r="K1808" i="4"/>
  <c r="Y1808" i="4" s="1"/>
  <c r="C1810" i="4"/>
  <c r="D1810" i="4"/>
  <c r="E1810" i="4"/>
  <c r="F1810" i="4" l="1"/>
  <c r="N1809" i="4"/>
  <c r="M1808" i="4"/>
  <c r="L1809" i="4"/>
  <c r="Z1809" i="4" s="1"/>
  <c r="H1810" i="4"/>
  <c r="J1810" i="4" s="1"/>
  <c r="I1809" i="4"/>
  <c r="K1809" i="4"/>
  <c r="Y1809" i="4" s="1"/>
  <c r="E1811" i="4"/>
  <c r="C1811" i="4"/>
  <c r="D1811" i="4"/>
  <c r="F1811" i="4" l="1"/>
  <c r="N1810" i="4"/>
  <c r="M1809" i="4"/>
  <c r="I1810" i="4"/>
  <c r="L1810" i="4"/>
  <c r="Z1810" i="4" s="1"/>
  <c r="H1811" i="4"/>
  <c r="J1811" i="4" s="1"/>
  <c r="K1810" i="4"/>
  <c r="Y1810" i="4" s="1"/>
  <c r="C1812" i="4"/>
  <c r="F1812" i="4" s="1"/>
  <c r="E1812" i="4"/>
  <c r="D1812" i="4"/>
  <c r="N1811" i="4" l="1"/>
  <c r="M1810" i="4"/>
  <c r="I1811" i="4"/>
  <c r="L1811" i="4"/>
  <c r="Z1811" i="4" s="1"/>
  <c r="H1812" i="4"/>
  <c r="J1812" i="4" s="1"/>
  <c r="K1811" i="4"/>
  <c r="Y1811" i="4" s="1"/>
  <c r="C1813" i="4"/>
  <c r="E1813" i="4"/>
  <c r="D1813" i="4"/>
  <c r="F1813" i="4" l="1"/>
  <c r="N1812" i="4"/>
  <c r="M1811" i="4"/>
  <c r="I1812" i="4"/>
  <c r="L1812" i="4"/>
  <c r="Z1812" i="4" s="1"/>
  <c r="H1813" i="4"/>
  <c r="J1813" i="4" s="1"/>
  <c r="K1812" i="4"/>
  <c r="Y1812" i="4" s="1"/>
  <c r="D1814" i="4"/>
  <c r="E1814" i="4"/>
  <c r="C1814" i="4"/>
  <c r="F1814" i="4" l="1"/>
  <c r="N1813" i="4"/>
  <c r="M1812" i="4"/>
  <c r="L1813" i="4"/>
  <c r="Z1813" i="4" s="1"/>
  <c r="I1813" i="4"/>
  <c r="H1814" i="4"/>
  <c r="J1814" i="4" s="1"/>
  <c r="K1813" i="4"/>
  <c r="Y1813" i="4" s="1"/>
  <c r="D1815" i="4"/>
  <c r="E1815" i="4"/>
  <c r="C1815" i="4"/>
  <c r="F1815" i="4" l="1"/>
  <c r="N1814" i="4"/>
  <c r="M1813" i="4"/>
  <c r="I1814" i="4"/>
  <c r="L1814" i="4"/>
  <c r="Z1814" i="4" s="1"/>
  <c r="H1815" i="4"/>
  <c r="J1815" i="4" s="1"/>
  <c r="K1814" i="4"/>
  <c r="Y1814" i="4" s="1"/>
  <c r="C1816" i="4"/>
  <c r="F1816" i="4" s="1"/>
  <c r="D1816" i="4"/>
  <c r="E1816" i="4"/>
  <c r="N1815" i="4" l="1"/>
  <c r="M1814" i="4"/>
  <c r="I1815" i="4"/>
  <c r="L1815" i="4"/>
  <c r="Z1815" i="4" s="1"/>
  <c r="H1816" i="4"/>
  <c r="J1816" i="4" s="1"/>
  <c r="K1815" i="4"/>
  <c r="Y1815" i="4" s="1"/>
  <c r="C1817" i="4"/>
  <c r="D1817" i="4"/>
  <c r="E1817" i="4"/>
  <c r="F1817" i="4" l="1"/>
  <c r="N1816" i="4"/>
  <c r="M1815" i="4"/>
  <c r="I1816" i="4"/>
  <c r="L1816" i="4"/>
  <c r="Z1816" i="4" s="1"/>
  <c r="H1817" i="4"/>
  <c r="I1817" i="4" s="1"/>
  <c r="K1816" i="4"/>
  <c r="Y1816" i="4" s="1"/>
  <c r="C1818" i="4"/>
  <c r="F1818" i="4" s="1"/>
  <c r="D1818" i="4"/>
  <c r="E1818" i="4"/>
  <c r="M1816" i="4" l="1"/>
  <c r="L1817" i="4"/>
  <c r="Z1817" i="4" s="1"/>
  <c r="J1817" i="4"/>
  <c r="H1818" i="4"/>
  <c r="L1818" i="4" s="1"/>
  <c r="Z1818" i="4" s="1"/>
  <c r="K1817" i="4"/>
  <c r="Y1817" i="4" s="1"/>
  <c r="M1817" i="4"/>
  <c r="E1819" i="4"/>
  <c r="C1819" i="4"/>
  <c r="F1819" i="4" s="1"/>
  <c r="D1819" i="4"/>
  <c r="N1817" i="4" l="1"/>
  <c r="H1819" i="4"/>
  <c r="L1819" i="4" s="1"/>
  <c r="Z1819" i="4" s="1"/>
  <c r="J1818" i="4"/>
  <c r="I1818" i="4"/>
  <c r="K1818" i="4"/>
  <c r="Y1818" i="4" s="1"/>
  <c r="C1820" i="4"/>
  <c r="E1820" i="4"/>
  <c r="D1820" i="4"/>
  <c r="F1820" i="4" l="1"/>
  <c r="N1818" i="4"/>
  <c r="M1818" i="4"/>
  <c r="H1820" i="4"/>
  <c r="L1820" i="4" s="1"/>
  <c r="Z1820" i="4" s="1"/>
  <c r="J1819" i="4"/>
  <c r="I1819" i="4"/>
  <c r="K1819" i="4"/>
  <c r="Y1819" i="4" s="1"/>
  <c r="C1821" i="4"/>
  <c r="F1821" i="4" s="1"/>
  <c r="D1821" i="4"/>
  <c r="E1821" i="4"/>
  <c r="N1819" i="4" l="1"/>
  <c r="M1819" i="4"/>
  <c r="H1821" i="4"/>
  <c r="L1821" i="4" s="1"/>
  <c r="Z1821" i="4" s="1"/>
  <c r="J1820" i="4"/>
  <c r="I1820" i="4"/>
  <c r="K1820" i="4"/>
  <c r="Y1820" i="4" s="1"/>
  <c r="D1822" i="4"/>
  <c r="E1822" i="4"/>
  <c r="C1822" i="4"/>
  <c r="F1822" i="4" l="1"/>
  <c r="N1820" i="4"/>
  <c r="M1820" i="4"/>
  <c r="H1822" i="4"/>
  <c r="L1822" i="4" s="1"/>
  <c r="Z1822" i="4" s="1"/>
  <c r="I1821" i="4"/>
  <c r="J1821" i="4"/>
  <c r="K1821" i="4"/>
  <c r="Y1821" i="4" s="1"/>
  <c r="D1823" i="4"/>
  <c r="E1823" i="4"/>
  <c r="C1823" i="4"/>
  <c r="F1823" i="4" l="1"/>
  <c r="N1821" i="4"/>
  <c r="M1821" i="4"/>
  <c r="H1823" i="4"/>
  <c r="L1823" i="4" s="1"/>
  <c r="Z1823" i="4" s="1"/>
  <c r="I1822" i="4"/>
  <c r="J1822" i="4"/>
  <c r="K1822" i="4"/>
  <c r="Y1822" i="4" s="1"/>
  <c r="D1824" i="4"/>
  <c r="E1824" i="4"/>
  <c r="C1824" i="4"/>
  <c r="F1824" i="4" l="1"/>
  <c r="N1822" i="4"/>
  <c r="M1822" i="4"/>
  <c r="H1824" i="4"/>
  <c r="L1824" i="4" s="1"/>
  <c r="Z1824" i="4" s="1"/>
  <c r="J1823" i="4"/>
  <c r="I1823" i="4"/>
  <c r="K1823" i="4"/>
  <c r="Y1823" i="4" s="1"/>
  <c r="C1825" i="4"/>
  <c r="D1825" i="4"/>
  <c r="E1825" i="4"/>
  <c r="F1825" i="4" l="1"/>
  <c r="N1823" i="4"/>
  <c r="M1823" i="4"/>
  <c r="H1825" i="4"/>
  <c r="L1825" i="4" s="1"/>
  <c r="Z1825" i="4" s="1"/>
  <c r="I1824" i="4"/>
  <c r="J1824" i="4"/>
  <c r="K1824" i="4"/>
  <c r="Y1824" i="4" s="1"/>
  <c r="C1826" i="4"/>
  <c r="F1826" i="4" s="1"/>
  <c r="D1826" i="4"/>
  <c r="E1826" i="4"/>
  <c r="N1824" i="4" l="1"/>
  <c r="M1824" i="4"/>
  <c r="H1826" i="4"/>
  <c r="J1826" i="4" s="1"/>
  <c r="I1825" i="4"/>
  <c r="J1825" i="4"/>
  <c r="K1825" i="4"/>
  <c r="Y1825" i="4" s="1"/>
  <c r="E1827" i="4"/>
  <c r="C1827" i="4"/>
  <c r="F1827" i="4" s="1"/>
  <c r="D1827" i="4"/>
  <c r="N1826" i="4" l="1"/>
  <c r="N1825" i="4"/>
  <c r="M1825" i="4"/>
  <c r="L1826" i="4"/>
  <c r="Z1826" i="4" s="1"/>
  <c r="I1826" i="4"/>
  <c r="H1827" i="4"/>
  <c r="J1827" i="4" s="1"/>
  <c r="K1826" i="4"/>
  <c r="Y1826" i="4" s="1"/>
  <c r="C1828" i="4"/>
  <c r="F1828" i="4" s="1"/>
  <c r="E1828" i="4"/>
  <c r="D1828" i="4"/>
  <c r="N1827" i="4" l="1"/>
  <c r="M1826" i="4"/>
  <c r="I1827" i="4"/>
  <c r="L1827" i="4"/>
  <c r="Z1827" i="4" s="1"/>
  <c r="H1828" i="4"/>
  <c r="J1828" i="4" s="1"/>
  <c r="K1827" i="4"/>
  <c r="Y1827" i="4" s="1"/>
  <c r="C1829" i="4"/>
  <c r="E1829" i="4"/>
  <c r="D1829" i="4"/>
  <c r="F1829" i="4" l="1"/>
  <c r="M1827" i="4"/>
  <c r="I1828" i="4"/>
  <c r="H1829" i="4"/>
  <c r="J1829" i="4" s="1"/>
  <c r="N1828" i="4"/>
  <c r="L1828" i="4"/>
  <c r="Z1828" i="4" s="1"/>
  <c r="K1828" i="4"/>
  <c r="Y1828" i="4" s="1"/>
  <c r="D1830" i="4"/>
  <c r="E1830" i="4"/>
  <c r="C1830" i="4"/>
  <c r="F1830" i="4" l="1"/>
  <c r="M1828" i="4"/>
  <c r="L1829" i="4"/>
  <c r="Z1829" i="4" s="1"/>
  <c r="H1830" i="4"/>
  <c r="J1830" i="4" s="1"/>
  <c r="I1829" i="4"/>
  <c r="N1829" i="4"/>
  <c r="K1829" i="4"/>
  <c r="Y1829" i="4" s="1"/>
  <c r="D1831" i="4"/>
  <c r="E1831" i="4"/>
  <c r="C1831" i="4"/>
  <c r="F1831" i="4" l="1"/>
  <c r="N1830" i="4"/>
  <c r="M1829" i="4"/>
  <c r="L1830" i="4"/>
  <c r="Z1830" i="4" s="1"/>
  <c r="H1831" i="4"/>
  <c r="J1831" i="4" s="1"/>
  <c r="I1830" i="4"/>
  <c r="K1830" i="4"/>
  <c r="Y1830" i="4" s="1"/>
  <c r="C1832" i="4"/>
  <c r="D1832" i="4"/>
  <c r="E1832" i="4"/>
  <c r="H1832" i="4" l="1"/>
  <c r="F1832" i="4"/>
  <c r="N1831" i="4"/>
  <c r="M1830" i="4"/>
  <c r="L1831" i="4"/>
  <c r="Z1831" i="4" s="1"/>
  <c r="I1831" i="4"/>
  <c r="K1831" i="4"/>
  <c r="Y1831" i="4" s="1"/>
  <c r="J1832" i="4"/>
  <c r="I1832" i="4"/>
  <c r="C1833" i="4"/>
  <c r="D1833" i="4"/>
  <c r="E1833" i="4"/>
  <c r="F1833" i="4" l="1"/>
  <c r="M1831" i="4"/>
  <c r="H1833" i="4"/>
  <c r="J1833" i="4" s="1"/>
  <c r="K1832" i="4"/>
  <c r="Y1832" i="4" s="1"/>
  <c r="M1832" i="4"/>
  <c r="L1832" i="4"/>
  <c r="Z1832" i="4" s="1"/>
  <c r="N1832" i="4"/>
  <c r="C1834" i="4"/>
  <c r="F1834" i="4" s="1"/>
  <c r="D1834" i="4"/>
  <c r="E1834" i="4"/>
  <c r="N1833" i="4" l="1"/>
  <c r="L1833" i="4"/>
  <c r="Z1833" i="4" s="1"/>
  <c r="H1834" i="4"/>
  <c r="J1834" i="4" s="1"/>
  <c r="I1833" i="4"/>
  <c r="K1833" i="4"/>
  <c r="Y1833" i="4" s="1"/>
  <c r="E1835" i="4"/>
  <c r="C1835" i="4"/>
  <c r="D1835" i="4"/>
  <c r="F1835" i="4" l="1"/>
  <c r="N1834" i="4"/>
  <c r="M1833" i="4"/>
  <c r="L1834" i="4"/>
  <c r="Z1834" i="4" s="1"/>
  <c r="I1834" i="4"/>
  <c r="H1835" i="4"/>
  <c r="J1835" i="4" s="1"/>
  <c r="K1834" i="4"/>
  <c r="Y1834" i="4" s="1"/>
  <c r="C1836" i="4"/>
  <c r="F1836" i="4" s="1"/>
  <c r="E1836" i="4"/>
  <c r="D1836" i="4"/>
  <c r="N1835" i="4" l="1"/>
  <c r="M1834" i="4"/>
  <c r="I1835" i="4"/>
  <c r="L1835" i="4"/>
  <c r="Z1835" i="4" s="1"/>
  <c r="H1836" i="4"/>
  <c r="J1836" i="4" s="1"/>
  <c r="K1835" i="4"/>
  <c r="Y1835" i="4" s="1"/>
  <c r="C1837" i="4"/>
  <c r="D1837" i="4"/>
  <c r="E1837" i="4"/>
  <c r="F1837" i="4" l="1"/>
  <c r="N1836" i="4"/>
  <c r="M1835" i="4"/>
  <c r="I1836" i="4"/>
  <c r="L1836" i="4"/>
  <c r="Z1836" i="4" s="1"/>
  <c r="H1837" i="4"/>
  <c r="J1837" i="4" s="1"/>
  <c r="K1836" i="4"/>
  <c r="Y1836" i="4" s="1"/>
  <c r="D1838" i="4"/>
  <c r="E1838" i="4"/>
  <c r="C1838" i="4"/>
  <c r="F1838" i="4" l="1"/>
  <c r="M1836" i="4"/>
  <c r="I1837" i="4"/>
  <c r="L1837" i="4"/>
  <c r="Z1837" i="4" s="1"/>
  <c r="N1837" i="4"/>
  <c r="H1838" i="4"/>
  <c r="I1838" i="4" s="1"/>
  <c r="K1837" i="4"/>
  <c r="Y1837" i="4" s="1"/>
  <c r="D1839" i="4"/>
  <c r="E1839" i="4"/>
  <c r="C1839" i="4"/>
  <c r="F1839" i="4" l="1"/>
  <c r="M1837" i="4"/>
  <c r="L1838" i="4"/>
  <c r="Z1838" i="4" s="1"/>
  <c r="J1838" i="4"/>
  <c r="H1839" i="4"/>
  <c r="L1839" i="4" s="1"/>
  <c r="Z1839" i="4" s="1"/>
  <c r="K1838" i="4"/>
  <c r="Y1838" i="4" s="1"/>
  <c r="M1838" i="4"/>
  <c r="D1840" i="4"/>
  <c r="E1840" i="4"/>
  <c r="C1840" i="4"/>
  <c r="F1840" i="4" l="1"/>
  <c r="N1838" i="4"/>
  <c r="H1840" i="4"/>
  <c r="L1840" i="4" s="1"/>
  <c r="Z1840" i="4" s="1"/>
  <c r="J1839" i="4"/>
  <c r="I1839" i="4"/>
  <c r="K1839" i="4"/>
  <c r="Y1839" i="4" s="1"/>
  <c r="C1841" i="4"/>
  <c r="D1841" i="4"/>
  <c r="E1841" i="4"/>
  <c r="F1841" i="4" l="1"/>
  <c r="N1839" i="4"/>
  <c r="M1839" i="4"/>
  <c r="H1841" i="4"/>
  <c r="L1841" i="4" s="1"/>
  <c r="Z1841" i="4" s="1"/>
  <c r="I1840" i="4"/>
  <c r="J1840" i="4"/>
  <c r="K1840" i="4"/>
  <c r="Y1840" i="4" s="1"/>
  <c r="C1842" i="4"/>
  <c r="D1842" i="4"/>
  <c r="E1842" i="4"/>
  <c r="F1842" i="4" l="1"/>
  <c r="N1840" i="4"/>
  <c r="M1840" i="4"/>
  <c r="H1842" i="4"/>
  <c r="J1842" i="4" s="1"/>
  <c r="J1841" i="4"/>
  <c r="I1841" i="4"/>
  <c r="K1841" i="4"/>
  <c r="Y1841" i="4" s="1"/>
  <c r="E1843" i="4"/>
  <c r="C1843" i="4"/>
  <c r="D1843" i="4"/>
  <c r="F1843" i="4" l="1"/>
  <c r="N1842" i="4"/>
  <c r="N1841" i="4"/>
  <c r="M1841" i="4"/>
  <c r="L1842" i="4"/>
  <c r="Z1842" i="4" s="1"/>
  <c r="H1843" i="4"/>
  <c r="J1843" i="4" s="1"/>
  <c r="I1842" i="4"/>
  <c r="K1842" i="4"/>
  <c r="Y1842" i="4" s="1"/>
  <c r="C1844" i="4"/>
  <c r="E1844" i="4"/>
  <c r="D1844" i="4"/>
  <c r="F1844" i="4" l="1"/>
  <c r="N1843" i="4"/>
  <c r="M1842" i="4"/>
  <c r="I1843" i="4"/>
  <c r="L1843" i="4"/>
  <c r="Z1843" i="4" s="1"/>
  <c r="H1844" i="4"/>
  <c r="J1844" i="4" s="1"/>
  <c r="K1843" i="4"/>
  <c r="Y1843" i="4" s="1"/>
  <c r="C1845" i="4"/>
  <c r="F1845" i="4" s="1"/>
  <c r="E1845" i="4"/>
  <c r="D1845" i="4"/>
  <c r="M1843" i="4" l="1"/>
  <c r="I1844" i="4"/>
  <c r="H1845" i="4"/>
  <c r="J1845" i="4" s="1"/>
  <c r="N1844" i="4"/>
  <c r="L1844" i="4"/>
  <c r="Z1844" i="4" s="1"/>
  <c r="K1844" i="4"/>
  <c r="Y1844" i="4" s="1"/>
  <c r="D1846" i="4"/>
  <c r="E1846" i="4"/>
  <c r="C1846" i="4"/>
  <c r="F1846" i="4" l="1"/>
  <c r="M1844" i="4"/>
  <c r="L1845" i="4"/>
  <c r="Z1845" i="4" s="1"/>
  <c r="H1846" i="4"/>
  <c r="J1846" i="4" s="1"/>
  <c r="I1845" i="4"/>
  <c r="N1845" i="4"/>
  <c r="K1845" i="4"/>
  <c r="Y1845" i="4" s="1"/>
  <c r="D1847" i="4"/>
  <c r="E1847" i="4"/>
  <c r="C1847" i="4"/>
  <c r="F1847" i="4" l="1"/>
  <c r="M1845" i="4"/>
  <c r="L1846" i="4"/>
  <c r="Z1846" i="4" s="1"/>
  <c r="H1847" i="4"/>
  <c r="J1847" i="4" s="1"/>
  <c r="I1846" i="4"/>
  <c r="N1846" i="4"/>
  <c r="K1846" i="4"/>
  <c r="Y1846" i="4" s="1"/>
  <c r="C1848" i="4"/>
  <c r="F1848" i="4" s="1"/>
  <c r="D1848" i="4"/>
  <c r="E1848" i="4"/>
  <c r="N1847" i="4" l="1"/>
  <c r="M1846" i="4"/>
  <c r="L1847" i="4"/>
  <c r="Z1847" i="4" s="1"/>
  <c r="I1847" i="4"/>
  <c r="H1848" i="4"/>
  <c r="I1848" i="4" s="1"/>
  <c r="K1847" i="4"/>
  <c r="Y1847" i="4" s="1"/>
  <c r="C1849" i="4"/>
  <c r="D1849" i="4"/>
  <c r="E1849" i="4"/>
  <c r="F1849" i="4" l="1"/>
  <c r="M1847" i="4"/>
  <c r="J1848" i="4"/>
  <c r="L1848" i="4"/>
  <c r="Z1848" i="4" s="1"/>
  <c r="H1849" i="4"/>
  <c r="K1848" i="4"/>
  <c r="Y1848" i="4" s="1"/>
  <c r="M1848" i="4"/>
  <c r="C1850" i="4"/>
  <c r="D1850" i="4"/>
  <c r="E1850" i="4"/>
  <c r="F1850" i="4" l="1"/>
  <c r="N1848" i="4"/>
  <c r="I1849" i="4"/>
  <c r="J1849" i="4"/>
  <c r="L1849" i="4"/>
  <c r="Z1849" i="4" s="1"/>
  <c r="H1850" i="4"/>
  <c r="I1850" i="4" s="1"/>
  <c r="K1849" i="4"/>
  <c r="Y1849" i="4" s="1"/>
  <c r="E1851" i="4"/>
  <c r="C1851" i="4"/>
  <c r="D1851" i="4"/>
  <c r="F1851" i="4" l="1"/>
  <c r="N1849" i="4"/>
  <c r="M1849" i="4"/>
  <c r="L1850" i="4"/>
  <c r="Z1850" i="4" s="1"/>
  <c r="J1850" i="4"/>
  <c r="H1851" i="4"/>
  <c r="I1851" i="4" s="1"/>
  <c r="K1850" i="4"/>
  <c r="Y1850" i="4" s="1"/>
  <c r="M1850" i="4"/>
  <c r="C1852" i="4"/>
  <c r="E1852" i="4"/>
  <c r="D1852" i="4"/>
  <c r="F1852" i="4" l="1"/>
  <c r="N1850" i="4"/>
  <c r="L1851" i="4"/>
  <c r="Z1851" i="4" s="1"/>
  <c r="H1852" i="4"/>
  <c r="L1852" i="4" s="1"/>
  <c r="Z1852" i="4" s="1"/>
  <c r="J1851" i="4"/>
  <c r="K1851" i="4"/>
  <c r="Y1851" i="4" s="1"/>
  <c r="M1851" i="4"/>
  <c r="C1853" i="4"/>
  <c r="F1853" i="4" s="1"/>
  <c r="D1853" i="4"/>
  <c r="E1853" i="4"/>
  <c r="N1851" i="4" l="1"/>
  <c r="H1853" i="4"/>
  <c r="J1853" i="4" s="1"/>
  <c r="I1852" i="4"/>
  <c r="J1852" i="4"/>
  <c r="K1852" i="4"/>
  <c r="Y1852" i="4" s="1"/>
  <c r="D1854" i="4"/>
  <c r="E1854" i="4"/>
  <c r="C1854" i="4"/>
  <c r="F1854" i="4" s="1"/>
  <c r="N1852" i="4" l="1"/>
  <c r="M1852" i="4"/>
  <c r="L1853" i="4"/>
  <c r="Z1853" i="4" s="1"/>
  <c r="N1853" i="4"/>
  <c r="I1853" i="4"/>
  <c r="H1854" i="4"/>
  <c r="L1854" i="4" s="1"/>
  <c r="Z1854" i="4" s="1"/>
  <c r="K1853" i="4"/>
  <c r="Y1853" i="4" s="1"/>
  <c r="D1855" i="4"/>
  <c r="E1855" i="4"/>
  <c r="C1855" i="4"/>
  <c r="F1855" i="4" l="1"/>
  <c r="M1853" i="4"/>
  <c r="J1854" i="4"/>
  <c r="H1855" i="4"/>
  <c r="J1855" i="4" s="1"/>
  <c r="I1854" i="4"/>
  <c r="K1854" i="4"/>
  <c r="Y1854" i="4" s="1"/>
  <c r="D1856" i="4"/>
  <c r="E1856" i="4"/>
  <c r="C1856" i="4"/>
  <c r="F1856" i="4" l="1"/>
  <c r="N1854" i="4"/>
  <c r="N1855" i="4"/>
  <c r="M1854" i="4"/>
  <c r="L1855" i="4"/>
  <c r="Z1855" i="4" s="1"/>
  <c r="H1856" i="4"/>
  <c r="J1856" i="4" s="1"/>
  <c r="I1855" i="4"/>
  <c r="K1855" i="4"/>
  <c r="Y1855" i="4" s="1"/>
  <c r="C1857" i="4"/>
  <c r="D1857" i="4"/>
  <c r="E1857" i="4"/>
  <c r="F1857" i="4" l="1"/>
  <c r="N1856" i="4"/>
  <c r="M1855" i="4"/>
  <c r="L1856" i="4"/>
  <c r="Z1856" i="4" s="1"/>
  <c r="H1857" i="4"/>
  <c r="J1857" i="4" s="1"/>
  <c r="I1856" i="4"/>
  <c r="K1856" i="4"/>
  <c r="Y1856" i="4" s="1"/>
  <c r="C1858" i="4"/>
  <c r="F1858" i="4" s="1"/>
  <c r="D1858" i="4"/>
  <c r="E1858" i="4"/>
  <c r="N1857" i="4" l="1"/>
  <c r="M1856" i="4"/>
  <c r="L1857" i="4"/>
  <c r="Z1857" i="4" s="1"/>
  <c r="H1858" i="4"/>
  <c r="J1858" i="4" s="1"/>
  <c r="I1857" i="4"/>
  <c r="K1857" i="4"/>
  <c r="Y1857" i="4" s="1"/>
  <c r="E1859" i="4"/>
  <c r="C1859" i="4"/>
  <c r="F1859" i="4" s="1"/>
  <c r="D1859" i="4"/>
  <c r="N1858" i="4" l="1"/>
  <c r="M1857" i="4"/>
  <c r="L1858" i="4"/>
  <c r="Z1858" i="4" s="1"/>
  <c r="H1859" i="4"/>
  <c r="J1859" i="4" s="1"/>
  <c r="I1858" i="4"/>
  <c r="K1858" i="4"/>
  <c r="Y1858" i="4" s="1"/>
  <c r="C1860" i="4"/>
  <c r="E1860" i="4"/>
  <c r="D1860" i="4"/>
  <c r="F1860" i="4" l="1"/>
  <c r="N1859" i="4"/>
  <c r="M1858" i="4"/>
  <c r="I1859" i="4"/>
  <c r="L1859" i="4"/>
  <c r="Z1859" i="4" s="1"/>
  <c r="H1860" i="4"/>
  <c r="J1860" i="4" s="1"/>
  <c r="K1859" i="4"/>
  <c r="Y1859" i="4" s="1"/>
  <c r="C1861" i="4"/>
  <c r="F1861" i="4" s="1"/>
  <c r="E1861" i="4"/>
  <c r="D1861" i="4"/>
  <c r="N1860" i="4" l="1"/>
  <c r="M1859" i="4"/>
  <c r="I1860" i="4"/>
  <c r="L1860" i="4"/>
  <c r="Z1860" i="4" s="1"/>
  <c r="H1861" i="4"/>
  <c r="J1861" i="4" s="1"/>
  <c r="K1860" i="4"/>
  <c r="Y1860" i="4" s="1"/>
  <c r="D1862" i="4"/>
  <c r="E1862" i="4"/>
  <c r="C1862" i="4"/>
  <c r="F1862" i="4" l="1"/>
  <c r="N1861" i="4"/>
  <c r="M1860" i="4"/>
  <c r="I1861" i="4"/>
  <c r="H1862" i="4"/>
  <c r="J1862" i="4" s="1"/>
  <c r="L1861" i="4"/>
  <c r="Z1861" i="4" s="1"/>
  <c r="K1861" i="4"/>
  <c r="Y1861" i="4" s="1"/>
  <c r="D1863" i="4"/>
  <c r="E1863" i="4"/>
  <c r="C1863" i="4"/>
  <c r="F1863" i="4" l="1"/>
  <c r="N1862" i="4"/>
  <c r="M1861" i="4"/>
  <c r="I1862" i="4"/>
  <c r="L1862" i="4"/>
  <c r="Z1862" i="4" s="1"/>
  <c r="H1863" i="4"/>
  <c r="J1863" i="4" s="1"/>
  <c r="K1862" i="4"/>
  <c r="Y1862" i="4" s="1"/>
  <c r="C1864" i="4"/>
  <c r="F1864" i="4" s="1"/>
  <c r="D1864" i="4"/>
  <c r="E1864" i="4"/>
  <c r="N1863" i="4" l="1"/>
  <c r="M1862" i="4"/>
  <c r="I1863" i="4"/>
  <c r="L1863" i="4"/>
  <c r="Z1863" i="4" s="1"/>
  <c r="H1864" i="4"/>
  <c r="I1864" i="4" s="1"/>
  <c r="K1863" i="4"/>
  <c r="Y1863" i="4" s="1"/>
  <c r="C1865" i="4"/>
  <c r="D1865" i="4"/>
  <c r="E1865" i="4"/>
  <c r="F1865" i="4" l="1"/>
  <c r="M1863" i="4"/>
  <c r="L1864" i="4"/>
  <c r="Z1864" i="4" s="1"/>
  <c r="J1864" i="4"/>
  <c r="H1865" i="4"/>
  <c r="L1865" i="4" s="1"/>
  <c r="Z1865" i="4" s="1"/>
  <c r="K1864" i="4"/>
  <c r="Y1864" i="4" s="1"/>
  <c r="M1864" i="4"/>
  <c r="C1866" i="4"/>
  <c r="F1866" i="4" s="1"/>
  <c r="D1866" i="4"/>
  <c r="E1866" i="4"/>
  <c r="N1864" i="4" l="1"/>
  <c r="H1866" i="4"/>
  <c r="J1866" i="4" s="1"/>
  <c r="J1865" i="4"/>
  <c r="I1865" i="4"/>
  <c r="K1865" i="4"/>
  <c r="Y1865" i="4" s="1"/>
  <c r="E1867" i="4"/>
  <c r="C1867" i="4"/>
  <c r="D1867" i="4"/>
  <c r="F1867" i="4" l="1"/>
  <c r="N1865" i="4"/>
  <c r="M1865" i="4"/>
  <c r="L1866" i="4"/>
  <c r="Z1866" i="4" s="1"/>
  <c r="H1867" i="4"/>
  <c r="J1867" i="4" s="1"/>
  <c r="I1866" i="4"/>
  <c r="N1866" i="4"/>
  <c r="K1866" i="4"/>
  <c r="Y1866" i="4" s="1"/>
  <c r="C1868" i="4"/>
  <c r="E1868" i="4"/>
  <c r="D1868" i="4"/>
  <c r="F1868" i="4" l="1"/>
  <c r="N1867" i="4"/>
  <c r="M1866" i="4"/>
  <c r="L1867" i="4"/>
  <c r="Z1867" i="4" s="1"/>
  <c r="H1868" i="4"/>
  <c r="J1868" i="4" s="1"/>
  <c r="I1867" i="4"/>
  <c r="K1867" i="4"/>
  <c r="Y1867" i="4" s="1"/>
  <c r="C1869" i="4"/>
  <c r="F1869" i="4" s="1"/>
  <c r="D1869" i="4"/>
  <c r="E1869" i="4"/>
  <c r="N1868" i="4" l="1"/>
  <c r="M1867" i="4"/>
  <c r="I1868" i="4"/>
  <c r="L1868" i="4"/>
  <c r="Z1868" i="4" s="1"/>
  <c r="H1869" i="4"/>
  <c r="J1869" i="4" s="1"/>
  <c r="K1868" i="4"/>
  <c r="Y1868" i="4" s="1"/>
  <c r="D1870" i="4"/>
  <c r="E1870" i="4"/>
  <c r="C1870" i="4"/>
  <c r="F1870" i="4" l="1"/>
  <c r="N1869" i="4"/>
  <c r="M1868" i="4"/>
  <c r="I1869" i="4"/>
  <c r="L1869" i="4"/>
  <c r="Z1869" i="4" s="1"/>
  <c r="H1870" i="4"/>
  <c r="J1870" i="4" s="1"/>
  <c r="K1869" i="4"/>
  <c r="Y1869" i="4" s="1"/>
  <c r="D1871" i="4"/>
  <c r="E1871" i="4"/>
  <c r="C1871" i="4"/>
  <c r="F1871" i="4" l="1"/>
  <c r="N1870" i="4"/>
  <c r="M1869" i="4"/>
  <c r="I1870" i="4"/>
  <c r="L1870" i="4"/>
  <c r="Z1870" i="4" s="1"/>
  <c r="H1871" i="4"/>
  <c r="J1871" i="4" s="1"/>
  <c r="K1870" i="4"/>
  <c r="Y1870" i="4" s="1"/>
  <c r="D1872" i="4"/>
  <c r="E1872" i="4"/>
  <c r="C1872" i="4"/>
  <c r="F1872" i="4" l="1"/>
  <c r="N1871" i="4"/>
  <c r="M1870" i="4"/>
  <c r="I1871" i="4"/>
  <c r="L1871" i="4"/>
  <c r="Z1871" i="4" s="1"/>
  <c r="H1872" i="4"/>
  <c r="I1872" i="4" s="1"/>
  <c r="K1871" i="4"/>
  <c r="Y1871" i="4" s="1"/>
  <c r="C1873" i="4"/>
  <c r="F1873" i="4" s="1"/>
  <c r="D1873" i="4"/>
  <c r="E1873" i="4"/>
  <c r="M1871" i="4" l="1"/>
  <c r="L1872" i="4"/>
  <c r="Z1872" i="4" s="1"/>
  <c r="H1873" i="4"/>
  <c r="I1873" i="4" s="1"/>
  <c r="J1872" i="4"/>
  <c r="K1872" i="4"/>
  <c r="Y1872" i="4" s="1"/>
  <c r="M1872" i="4"/>
  <c r="C1874" i="4"/>
  <c r="D1874" i="4"/>
  <c r="E1874" i="4"/>
  <c r="F1874" i="4" l="1"/>
  <c r="N1872" i="4"/>
  <c r="H1874" i="4"/>
  <c r="L1874" i="4" s="1"/>
  <c r="Z1874" i="4" s="1"/>
  <c r="J1873" i="4"/>
  <c r="L1873" i="4"/>
  <c r="Z1873" i="4" s="1"/>
  <c r="K1873" i="4"/>
  <c r="Y1873" i="4" s="1"/>
  <c r="M1873" i="4"/>
  <c r="E1875" i="4"/>
  <c r="C1875" i="4"/>
  <c r="D1875" i="4"/>
  <c r="F1875" i="4" l="1"/>
  <c r="N1873" i="4"/>
  <c r="I1874" i="4"/>
  <c r="J1874" i="4"/>
  <c r="H1875" i="4"/>
  <c r="I1875" i="4" s="1"/>
  <c r="K1874" i="4"/>
  <c r="Y1874" i="4" s="1"/>
  <c r="C1876" i="4"/>
  <c r="E1876" i="4"/>
  <c r="D1876" i="4"/>
  <c r="F1876" i="4" l="1"/>
  <c r="N1874" i="4"/>
  <c r="M1874" i="4"/>
  <c r="H1876" i="4"/>
  <c r="J1876" i="4" s="1"/>
  <c r="J1875" i="4"/>
  <c r="L1875" i="4"/>
  <c r="Z1875" i="4" s="1"/>
  <c r="K1875" i="4"/>
  <c r="Y1875" i="4" s="1"/>
  <c r="M1875" i="4"/>
  <c r="C1877" i="4"/>
  <c r="E1877" i="4"/>
  <c r="D1877" i="4"/>
  <c r="F1877" i="4" l="1"/>
  <c r="N1875" i="4"/>
  <c r="N1876" i="4"/>
  <c r="L1876" i="4"/>
  <c r="Z1876" i="4" s="1"/>
  <c r="I1876" i="4"/>
  <c r="H1877" i="4"/>
  <c r="J1877" i="4" s="1"/>
  <c r="K1876" i="4"/>
  <c r="Y1876" i="4" s="1"/>
  <c r="D1878" i="4"/>
  <c r="E1878" i="4"/>
  <c r="C1878" i="4"/>
  <c r="F1878" i="4" l="1"/>
  <c r="M1876" i="4"/>
  <c r="I1877" i="4"/>
  <c r="N1877" i="4"/>
  <c r="L1877" i="4"/>
  <c r="Z1877" i="4" s="1"/>
  <c r="H1878" i="4"/>
  <c r="I1878" i="4" s="1"/>
  <c r="K1877" i="4"/>
  <c r="Y1877" i="4" s="1"/>
  <c r="D1879" i="4"/>
  <c r="E1879" i="4"/>
  <c r="C1879" i="4"/>
  <c r="F1879" i="4" l="1"/>
  <c r="M1877" i="4"/>
  <c r="L1878" i="4"/>
  <c r="Z1878" i="4" s="1"/>
  <c r="J1878" i="4"/>
  <c r="H1879" i="4"/>
  <c r="K1878" i="4"/>
  <c r="Y1878" i="4" s="1"/>
  <c r="M1878" i="4"/>
  <c r="C1880" i="4"/>
  <c r="F1880" i="4" s="1"/>
  <c r="D1880" i="4"/>
  <c r="E1880" i="4"/>
  <c r="N1878" i="4" l="1"/>
  <c r="J1879" i="4"/>
  <c r="L1879" i="4"/>
  <c r="Z1879" i="4" s="1"/>
  <c r="I1879" i="4"/>
  <c r="H1880" i="4"/>
  <c r="J1880" i="4" s="1"/>
  <c r="K1879" i="4"/>
  <c r="Y1879" i="4" s="1"/>
  <c r="C1881" i="4"/>
  <c r="D1881" i="4"/>
  <c r="E1881" i="4"/>
  <c r="F1881" i="4" l="1"/>
  <c r="N1879" i="4"/>
  <c r="M1879" i="4"/>
  <c r="I1880" i="4"/>
  <c r="N1880" i="4"/>
  <c r="L1880" i="4"/>
  <c r="Z1880" i="4" s="1"/>
  <c r="H1881" i="4"/>
  <c r="K1880" i="4"/>
  <c r="Y1880" i="4" s="1"/>
  <c r="C1882" i="4"/>
  <c r="D1882" i="4"/>
  <c r="E1882" i="4"/>
  <c r="F1882" i="4" l="1"/>
  <c r="M1880" i="4"/>
  <c r="J1881" i="4"/>
  <c r="L1881" i="4"/>
  <c r="Z1881" i="4" s="1"/>
  <c r="H1882" i="4"/>
  <c r="L1882" i="4" s="1"/>
  <c r="Z1882" i="4" s="1"/>
  <c r="I1881" i="4"/>
  <c r="K1881" i="4"/>
  <c r="Y1881" i="4" s="1"/>
  <c r="E1883" i="4"/>
  <c r="C1883" i="4"/>
  <c r="D1883" i="4"/>
  <c r="F1883" i="4" l="1"/>
  <c r="N1881" i="4"/>
  <c r="M1881" i="4"/>
  <c r="H1883" i="4"/>
  <c r="J1883" i="4" s="1"/>
  <c r="I1882" i="4"/>
  <c r="J1882" i="4"/>
  <c r="K1882" i="4"/>
  <c r="Y1882" i="4" s="1"/>
  <c r="C1884" i="4"/>
  <c r="F1884" i="4" s="1"/>
  <c r="E1884" i="4"/>
  <c r="D1884" i="4"/>
  <c r="N1882" i="4" l="1"/>
  <c r="N1883" i="4"/>
  <c r="M1882" i="4"/>
  <c r="I1883" i="4"/>
  <c r="L1883" i="4"/>
  <c r="Z1883" i="4" s="1"/>
  <c r="H1884" i="4"/>
  <c r="J1884" i="4" s="1"/>
  <c r="K1883" i="4"/>
  <c r="Y1883" i="4" s="1"/>
  <c r="C1885" i="4"/>
  <c r="F1885" i="4" s="1"/>
  <c r="D1885" i="4"/>
  <c r="E1885" i="4"/>
  <c r="M1883" i="4" l="1"/>
  <c r="I1884" i="4"/>
  <c r="N1884" i="4"/>
  <c r="H1885" i="4"/>
  <c r="J1885" i="4" s="1"/>
  <c r="L1884" i="4"/>
  <c r="Z1884" i="4" s="1"/>
  <c r="K1884" i="4"/>
  <c r="Y1884" i="4" s="1"/>
  <c r="D1886" i="4"/>
  <c r="E1886" i="4"/>
  <c r="C1886" i="4"/>
  <c r="F1886" i="4" l="1"/>
  <c r="N1885" i="4"/>
  <c r="M1884" i="4"/>
  <c r="I1885" i="4"/>
  <c r="L1885" i="4"/>
  <c r="Z1885" i="4" s="1"/>
  <c r="H1886" i="4"/>
  <c r="J1886" i="4" s="1"/>
  <c r="K1885" i="4"/>
  <c r="Y1885" i="4" s="1"/>
  <c r="D1887" i="4"/>
  <c r="E1887" i="4"/>
  <c r="C1887" i="4"/>
  <c r="F1887" i="4" l="1"/>
  <c r="N1886" i="4"/>
  <c r="M1885" i="4"/>
  <c r="L1886" i="4"/>
  <c r="Z1886" i="4" s="1"/>
  <c r="I1886" i="4"/>
  <c r="H1887" i="4"/>
  <c r="J1887" i="4" s="1"/>
  <c r="K1886" i="4"/>
  <c r="Y1886" i="4" s="1"/>
  <c r="D1888" i="4"/>
  <c r="E1888" i="4"/>
  <c r="C1888" i="4"/>
  <c r="F1888" i="4" l="1"/>
  <c r="M1886" i="4"/>
  <c r="N1887" i="4"/>
  <c r="L1887" i="4"/>
  <c r="Z1887" i="4" s="1"/>
  <c r="I1887" i="4"/>
  <c r="H1888" i="4"/>
  <c r="K1887" i="4"/>
  <c r="Y1887" i="4" s="1"/>
  <c r="C1889" i="4"/>
  <c r="F1889" i="4" s="1"/>
  <c r="D1889" i="4"/>
  <c r="E1889" i="4"/>
  <c r="M1887" i="4" l="1"/>
  <c r="J1888" i="4"/>
  <c r="L1888" i="4"/>
  <c r="Z1888" i="4" s="1"/>
  <c r="H1889" i="4"/>
  <c r="I1889" i="4" s="1"/>
  <c r="I1888" i="4"/>
  <c r="K1888" i="4"/>
  <c r="Y1888" i="4" s="1"/>
  <c r="C1890" i="4"/>
  <c r="D1890" i="4"/>
  <c r="E1890" i="4"/>
  <c r="F1890" i="4" l="1"/>
  <c r="N1888" i="4"/>
  <c r="M1888" i="4"/>
  <c r="L1889" i="4"/>
  <c r="Z1889" i="4" s="1"/>
  <c r="H1890" i="4"/>
  <c r="J1890" i="4" s="1"/>
  <c r="J1889" i="4"/>
  <c r="K1889" i="4"/>
  <c r="Y1889" i="4" s="1"/>
  <c r="M1889" i="4"/>
  <c r="E1891" i="4"/>
  <c r="C1891" i="4"/>
  <c r="D1891" i="4"/>
  <c r="F1891" i="4" l="1"/>
  <c r="N1890" i="4"/>
  <c r="N1889" i="4"/>
  <c r="I1890" i="4"/>
  <c r="L1890" i="4"/>
  <c r="Z1890" i="4" s="1"/>
  <c r="H1891" i="4"/>
  <c r="J1891" i="4" s="1"/>
  <c r="K1890" i="4"/>
  <c r="Y1890" i="4" s="1"/>
  <c r="C1892" i="4"/>
  <c r="F1892" i="4" s="1"/>
  <c r="E1892" i="4"/>
  <c r="D1892" i="4"/>
  <c r="N1891" i="4" l="1"/>
  <c r="M1890" i="4"/>
  <c r="L1891" i="4"/>
  <c r="Z1891" i="4" s="1"/>
  <c r="I1891" i="4"/>
  <c r="H1892" i="4"/>
  <c r="J1892" i="4" s="1"/>
  <c r="K1891" i="4"/>
  <c r="Y1891" i="4" s="1"/>
  <c r="C1893" i="4"/>
  <c r="E1893" i="4"/>
  <c r="D1893" i="4"/>
  <c r="F1893" i="4" l="1"/>
  <c r="N1892" i="4"/>
  <c r="M1891" i="4"/>
  <c r="I1892" i="4"/>
  <c r="L1892" i="4"/>
  <c r="Z1892" i="4" s="1"/>
  <c r="H1893" i="4"/>
  <c r="I1893" i="4" s="1"/>
  <c r="K1892" i="4"/>
  <c r="Y1892" i="4" s="1"/>
  <c r="D1894" i="4"/>
  <c r="E1894" i="4"/>
  <c r="C1894" i="4"/>
  <c r="F1894" i="4" l="1"/>
  <c r="M1892" i="4"/>
  <c r="L1893" i="4"/>
  <c r="Z1893" i="4" s="1"/>
  <c r="J1893" i="4"/>
  <c r="H1894" i="4"/>
  <c r="J1894" i="4" s="1"/>
  <c r="K1893" i="4"/>
  <c r="Y1893" i="4" s="1"/>
  <c r="M1893" i="4"/>
  <c r="D1895" i="4"/>
  <c r="E1895" i="4"/>
  <c r="C1895" i="4"/>
  <c r="F1895" i="4" l="1"/>
  <c r="N1893" i="4"/>
  <c r="I1894" i="4"/>
  <c r="N1894" i="4"/>
  <c r="H1895" i="4"/>
  <c r="L1895" i="4" s="1"/>
  <c r="Z1895" i="4" s="1"/>
  <c r="L1894" i="4"/>
  <c r="Z1894" i="4" s="1"/>
  <c r="K1894" i="4"/>
  <c r="Y1894" i="4" s="1"/>
  <c r="C1896" i="4"/>
  <c r="F1896" i="4" s="1"/>
  <c r="D1896" i="4"/>
  <c r="E1896" i="4"/>
  <c r="M1894" i="4" l="1"/>
  <c r="J1895" i="4"/>
  <c r="H1896" i="4"/>
  <c r="L1896" i="4" s="1"/>
  <c r="Z1896" i="4" s="1"/>
  <c r="I1895" i="4"/>
  <c r="K1895" i="4"/>
  <c r="Y1895" i="4" s="1"/>
  <c r="C1897" i="4"/>
  <c r="D1897" i="4"/>
  <c r="E1897" i="4"/>
  <c r="F1897" i="4" l="1"/>
  <c r="N1895" i="4"/>
  <c r="M1895" i="4"/>
  <c r="I1896" i="4"/>
  <c r="J1896" i="4"/>
  <c r="H1897" i="4"/>
  <c r="I1897" i="4" s="1"/>
  <c r="K1896" i="4"/>
  <c r="Y1896" i="4" s="1"/>
  <c r="D1898" i="4"/>
  <c r="E1898" i="4"/>
  <c r="C1898" i="4"/>
  <c r="F1898" i="4" l="1"/>
  <c r="N1896" i="4"/>
  <c r="M1896" i="4"/>
  <c r="H1898" i="4"/>
  <c r="J1898" i="4" s="1"/>
  <c r="J1897" i="4"/>
  <c r="L1897" i="4"/>
  <c r="Z1897" i="4" s="1"/>
  <c r="K1897" i="4"/>
  <c r="Y1897" i="4" s="1"/>
  <c r="M1897" i="4"/>
  <c r="E1899" i="4"/>
  <c r="C1899" i="4"/>
  <c r="D1899" i="4"/>
  <c r="F1899" i="4" l="1"/>
  <c r="L1898" i="4"/>
  <c r="Z1898" i="4" s="1"/>
  <c r="I1898" i="4"/>
  <c r="M1898" i="4" s="1"/>
  <c r="N1898" i="4"/>
  <c r="N1897" i="4"/>
  <c r="H1899" i="4"/>
  <c r="J1899" i="4" s="1"/>
  <c r="K1898" i="4"/>
  <c r="Y1898" i="4" s="1"/>
  <c r="C1900" i="4"/>
  <c r="F1900" i="4" s="1"/>
  <c r="D1900" i="4"/>
  <c r="E1900" i="4"/>
  <c r="N1899" i="4" l="1"/>
  <c r="I1899" i="4"/>
  <c r="L1899" i="4"/>
  <c r="Z1899" i="4" s="1"/>
  <c r="H1900" i="4"/>
  <c r="J1900" i="4" s="1"/>
  <c r="K1899" i="4"/>
  <c r="Y1899" i="4" s="1"/>
  <c r="C1901" i="4"/>
  <c r="D1901" i="4"/>
  <c r="E1901" i="4"/>
  <c r="F1901" i="4" l="1"/>
  <c r="N1900" i="4"/>
  <c r="M1899" i="4"/>
  <c r="I1900" i="4"/>
  <c r="L1900" i="4"/>
  <c r="Z1900" i="4" s="1"/>
  <c r="H1901" i="4"/>
  <c r="J1901" i="4" s="1"/>
  <c r="K1900" i="4"/>
  <c r="Y1900" i="4" s="1"/>
  <c r="D1902" i="4"/>
  <c r="E1902" i="4"/>
  <c r="C1902" i="4"/>
  <c r="F1902" i="4" l="1"/>
  <c r="N1901" i="4"/>
  <c r="M1900" i="4"/>
  <c r="I1901" i="4"/>
  <c r="L1901" i="4"/>
  <c r="Z1901" i="4" s="1"/>
  <c r="H1902" i="4"/>
  <c r="I1902" i="4" s="1"/>
  <c r="K1901" i="4"/>
  <c r="Y1901" i="4" s="1"/>
  <c r="E1903" i="4"/>
  <c r="C1903" i="4"/>
  <c r="D1903" i="4"/>
  <c r="F1903" i="4" l="1"/>
  <c r="M1901" i="4"/>
  <c r="L1902" i="4"/>
  <c r="Z1902" i="4" s="1"/>
  <c r="H1903" i="4"/>
  <c r="I1903" i="4" s="1"/>
  <c r="J1902" i="4"/>
  <c r="K1902" i="4"/>
  <c r="Y1902" i="4" s="1"/>
  <c r="M1902" i="4"/>
  <c r="C1904" i="4"/>
  <c r="F1904" i="4" s="1"/>
  <c r="D1904" i="4"/>
  <c r="E1904" i="4"/>
  <c r="N1902" i="4" l="1"/>
  <c r="L1903" i="4"/>
  <c r="Z1903" i="4" s="1"/>
  <c r="J1903" i="4"/>
  <c r="H1904" i="4"/>
  <c r="I1904" i="4" s="1"/>
  <c r="K1903" i="4"/>
  <c r="Y1903" i="4" s="1"/>
  <c r="M1903" i="4"/>
  <c r="C1905" i="4"/>
  <c r="D1905" i="4"/>
  <c r="E1905" i="4"/>
  <c r="F1905" i="4" l="1"/>
  <c r="N1903" i="4"/>
  <c r="H1905" i="4"/>
  <c r="J1905" i="4" s="1"/>
  <c r="L1904" i="4"/>
  <c r="Z1904" i="4" s="1"/>
  <c r="J1904" i="4"/>
  <c r="K1904" i="4"/>
  <c r="Y1904" i="4" s="1"/>
  <c r="M1904" i="4"/>
  <c r="D1906" i="4"/>
  <c r="C1906" i="4"/>
  <c r="E1906" i="4"/>
  <c r="F1906" i="4" l="1"/>
  <c r="N1904" i="4"/>
  <c r="N1905" i="4"/>
  <c r="I1905" i="4"/>
  <c r="L1905" i="4"/>
  <c r="Z1905" i="4" s="1"/>
  <c r="H1906" i="4"/>
  <c r="J1906" i="4" s="1"/>
  <c r="K1905" i="4"/>
  <c r="Y1905" i="4" s="1"/>
  <c r="E1907" i="4"/>
  <c r="C1907" i="4"/>
  <c r="D1907" i="4"/>
  <c r="F1907" i="4" l="1"/>
  <c r="N1906" i="4"/>
  <c r="M1905" i="4"/>
  <c r="I1906" i="4"/>
  <c r="L1906" i="4"/>
  <c r="Z1906" i="4" s="1"/>
  <c r="H1907" i="4"/>
  <c r="J1907" i="4" s="1"/>
  <c r="K1906" i="4"/>
  <c r="Y1906" i="4" s="1"/>
  <c r="C1908" i="4"/>
  <c r="F1908" i="4" s="1"/>
  <c r="D1908" i="4"/>
  <c r="E1908" i="4"/>
  <c r="N1907" i="4" l="1"/>
  <c r="M1906" i="4"/>
  <c r="L1907" i="4"/>
  <c r="Z1907" i="4" s="1"/>
  <c r="I1907" i="4"/>
  <c r="H1908" i="4"/>
  <c r="J1908" i="4" s="1"/>
  <c r="K1907" i="4"/>
  <c r="Y1907" i="4" s="1"/>
  <c r="C1909" i="4"/>
  <c r="D1909" i="4"/>
  <c r="E1909" i="4"/>
  <c r="F1909" i="4" l="1"/>
  <c r="N1908" i="4"/>
  <c r="M1907" i="4"/>
  <c r="I1908" i="4"/>
  <c r="L1908" i="4"/>
  <c r="Z1908" i="4" s="1"/>
  <c r="H1909" i="4"/>
  <c r="J1909" i="4" s="1"/>
  <c r="K1908" i="4"/>
  <c r="Y1908" i="4" s="1"/>
  <c r="D1910" i="4"/>
  <c r="E1910" i="4"/>
  <c r="C1910" i="4"/>
  <c r="F1910" i="4" l="1"/>
  <c r="N1909" i="4"/>
  <c r="M1908" i="4"/>
  <c r="I1909" i="4"/>
  <c r="H1910" i="4"/>
  <c r="J1910" i="4" s="1"/>
  <c r="L1909" i="4"/>
  <c r="Z1909" i="4" s="1"/>
  <c r="K1909" i="4"/>
  <c r="Y1909" i="4" s="1"/>
  <c r="E1911" i="4"/>
  <c r="D1911" i="4"/>
  <c r="C1911" i="4"/>
  <c r="F1911" i="4" l="1"/>
  <c r="N1910" i="4"/>
  <c r="M1909" i="4"/>
  <c r="L1910" i="4"/>
  <c r="Z1910" i="4" s="1"/>
  <c r="H1911" i="4"/>
  <c r="J1911" i="4" s="1"/>
  <c r="I1910" i="4"/>
  <c r="K1910" i="4"/>
  <c r="Y1910" i="4" s="1"/>
  <c r="C1912" i="4"/>
  <c r="F1912" i="4" s="1"/>
  <c r="D1912" i="4"/>
  <c r="E1912" i="4"/>
  <c r="N1911" i="4" l="1"/>
  <c r="M1910" i="4"/>
  <c r="L1911" i="4"/>
  <c r="Z1911" i="4" s="1"/>
  <c r="H1912" i="4"/>
  <c r="I1912" i="4" s="1"/>
  <c r="I1911" i="4"/>
  <c r="K1911" i="4"/>
  <c r="Y1911" i="4" s="1"/>
  <c r="C1913" i="4"/>
  <c r="D1913" i="4"/>
  <c r="E1913" i="4"/>
  <c r="F1913" i="4" l="1"/>
  <c r="M1911" i="4"/>
  <c r="L1912" i="4"/>
  <c r="Z1912" i="4" s="1"/>
  <c r="H1913" i="4"/>
  <c r="J1913" i="4" s="1"/>
  <c r="J1912" i="4"/>
  <c r="K1912" i="4"/>
  <c r="Y1912" i="4" s="1"/>
  <c r="M1912" i="4"/>
  <c r="D1914" i="4"/>
  <c r="E1914" i="4"/>
  <c r="C1914" i="4"/>
  <c r="F1914" i="4" l="1"/>
  <c r="N1913" i="4"/>
  <c r="N1912" i="4"/>
  <c r="I1913" i="4"/>
  <c r="L1913" i="4"/>
  <c r="Z1913" i="4" s="1"/>
  <c r="H1914" i="4"/>
  <c r="J1914" i="4" s="1"/>
  <c r="K1913" i="4"/>
  <c r="Y1913" i="4" s="1"/>
  <c r="E1915" i="4"/>
  <c r="C1915" i="4"/>
  <c r="D1915" i="4"/>
  <c r="F1915" i="4" l="1"/>
  <c r="N1914" i="4"/>
  <c r="M1913" i="4"/>
  <c r="I1914" i="4"/>
  <c r="L1914" i="4"/>
  <c r="Z1914" i="4" s="1"/>
  <c r="H1915" i="4"/>
  <c r="L1915" i="4" s="1"/>
  <c r="Z1915" i="4" s="1"/>
  <c r="K1914" i="4"/>
  <c r="Y1914" i="4" s="1"/>
  <c r="C1916" i="4"/>
  <c r="F1916" i="4" s="1"/>
  <c r="D1916" i="4"/>
  <c r="E1916" i="4"/>
  <c r="M1914" i="4" l="1"/>
  <c r="I1915" i="4"/>
  <c r="J1915" i="4"/>
  <c r="H1916" i="4"/>
  <c r="J1916" i="4" s="1"/>
  <c r="K1915" i="4"/>
  <c r="Y1915" i="4" s="1"/>
  <c r="C1917" i="4"/>
  <c r="D1917" i="4"/>
  <c r="E1917" i="4"/>
  <c r="F1917" i="4" l="1"/>
  <c r="N1916" i="4"/>
  <c r="N1915" i="4"/>
  <c r="M1915" i="4"/>
  <c r="I1916" i="4"/>
  <c r="L1916" i="4"/>
  <c r="Z1916" i="4" s="1"/>
  <c r="H1917" i="4"/>
  <c r="J1917" i="4" s="1"/>
  <c r="K1916" i="4"/>
  <c r="Y1916" i="4" s="1"/>
  <c r="D1918" i="4"/>
  <c r="E1918" i="4"/>
  <c r="C1918" i="4"/>
  <c r="F1918" i="4" s="1"/>
  <c r="N1917" i="4" l="1"/>
  <c r="M1916" i="4"/>
  <c r="I1917" i="4"/>
  <c r="L1917" i="4"/>
  <c r="Z1917" i="4" s="1"/>
  <c r="H1918" i="4"/>
  <c r="J1918" i="4" s="1"/>
  <c r="K1917" i="4"/>
  <c r="Y1917" i="4" s="1"/>
  <c r="E1919" i="4"/>
  <c r="C1919" i="4"/>
  <c r="F1919" i="4" s="1"/>
  <c r="D1919" i="4"/>
  <c r="N1918" i="4" l="1"/>
  <c r="M1917" i="4"/>
  <c r="I1918" i="4"/>
  <c r="L1918" i="4"/>
  <c r="Z1918" i="4" s="1"/>
  <c r="H1919" i="4"/>
  <c r="I1919" i="4" s="1"/>
  <c r="K1918" i="4"/>
  <c r="Y1918" i="4" s="1"/>
  <c r="C1920" i="4"/>
  <c r="D1920" i="4"/>
  <c r="E1920" i="4"/>
  <c r="F1920" i="4" l="1"/>
  <c r="M1918" i="4"/>
  <c r="L1919" i="4"/>
  <c r="Z1919" i="4" s="1"/>
  <c r="H1920" i="4"/>
  <c r="J1920" i="4" s="1"/>
  <c r="J1919" i="4"/>
  <c r="K1919" i="4"/>
  <c r="Y1919" i="4" s="1"/>
  <c r="M1919" i="4"/>
  <c r="C1921" i="4"/>
  <c r="F1921" i="4" s="1"/>
  <c r="D1921" i="4"/>
  <c r="E1921" i="4"/>
  <c r="N1920" i="4" l="1"/>
  <c r="N1919" i="4"/>
  <c r="L1920" i="4"/>
  <c r="Z1920" i="4" s="1"/>
  <c r="H1921" i="4"/>
  <c r="J1921" i="4" s="1"/>
  <c r="I1920" i="4"/>
  <c r="K1920" i="4"/>
  <c r="Y1920" i="4" s="1"/>
  <c r="D1922" i="4"/>
  <c r="C1922" i="4"/>
  <c r="F1922" i="4" s="1"/>
  <c r="E1922" i="4"/>
  <c r="M1920" i="4" l="1"/>
  <c r="L1921" i="4"/>
  <c r="Z1921" i="4" s="1"/>
  <c r="N1921" i="4"/>
  <c r="H1922" i="4"/>
  <c r="J1922" i="4" s="1"/>
  <c r="I1921" i="4"/>
  <c r="K1921" i="4"/>
  <c r="Y1921" i="4" s="1"/>
  <c r="E1923" i="4"/>
  <c r="C1923" i="4"/>
  <c r="F1923" i="4" s="1"/>
  <c r="D1923" i="4"/>
  <c r="N1922" i="4" l="1"/>
  <c r="M1921" i="4"/>
  <c r="L1922" i="4"/>
  <c r="Z1922" i="4" s="1"/>
  <c r="H1923" i="4"/>
  <c r="J1923" i="4" s="1"/>
  <c r="I1922" i="4"/>
  <c r="K1922" i="4"/>
  <c r="Y1922" i="4" s="1"/>
  <c r="C1924" i="4"/>
  <c r="E1924" i="4"/>
  <c r="D1924" i="4"/>
  <c r="F1924" i="4" l="1"/>
  <c r="N1923" i="4"/>
  <c r="M1922" i="4"/>
  <c r="I1923" i="4"/>
  <c r="L1923" i="4"/>
  <c r="Z1923" i="4" s="1"/>
  <c r="H1924" i="4"/>
  <c r="J1924" i="4" s="1"/>
  <c r="K1923" i="4"/>
  <c r="Y1923" i="4" s="1"/>
  <c r="C1925" i="4"/>
  <c r="F1925" i="4" s="1"/>
  <c r="E1925" i="4"/>
  <c r="D1925" i="4"/>
  <c r="M1923" i="4" l="1"/>
  <c r="I1924" i="4"/>
  <c r="H1925" i="4"/>
  <c r="J1925" i="4" s="1"/>
  <c r="N1924" i="4"/>
  <c r="L1924" i="4"/>
  <c r="Z1924" i="4" s="1"/>
  <c r="K1924" i="4"/>
  <c r="Y1924" i="4" s="1"/>
  <c r="D1926" i="4"/>
  <c r="C1926" i="4"/>
  <c r="F1926" i="4" s="1"/>
  <c r="E1926" i="4"/>
  <c r="N1925" i="4" l="1"/>
  <c r="M1924" i="4"/>
  <c r="L1925" i="4"/>
  <c r="Z1925" i="4" s="1"/>
  <c r="I1925" i="4"/>
  <c r="H1926" i="4"/>
  <c r="J1926" i="4" s="1"/>
  <c r="K1925" i="4"/>
  <c r="Y1925" i="4" s="1"/>
  <c r="E1927" i="4"/>
  <c r="C1927" i="4"/>
  <c r="F1927" i="4" s="1"/>
  <c r="D1927" i="4"/>
  <c r="M1925" i="4" l="1"/>
  <c r="I1926" i="4"/>
  <c r="N1926" i="4"/>
  <c r="L1926" i="4"/>
  <c r="Z1926" i="4" s="1"/>
  <c r="H1927" i="4"/>
  <c r="I1927" i="4" s="1"/>
  <c r="K1926" i="4"/>
  <c r="Y1926" i="4" s="1"/>
  <c r="C1928" i="4"/>
  <c r="D1928" i="4"/>
  <c r="E1928" i="4"/>
  <c r="F1928" i="4" l="1"/>
  <c r="M1926" i="4"/>
  <c r="J1927" i="4"/>
  <c r="H1928" i="4"/>
  <c r="J1928" i="4" s="1"/>
  <c r="L1927" i="4"/>
  <c r="Z1927" i="4" s="1"/>
  <c r="K1927" i="4"/>
  <c r="Y1927" i="4" s="1"/>
  <c r="M1927" i="4"/>
  <c r="C1929" i="4"/>
  <c r="F1929" i="4" s="1"/>
  <c r="D1929" i="4"/>
  <c r="E1929" i="4"/>
  <c r="N1927" i="4" l="1"/>
  <c r="N1928" i="4"/>
  <c r="L1928" i="4"/>
  <c r="Z1928" i="4" s="1"/>
  <c r="H1929" i="4"/>
  <c r="L1929" i="4" s="1"/>
  <c r="Z1929" i="4" s="1"/>
  <c r="I1928" i="4"/>
  <c r="K1928" i="4"/>
  <c r="Y1928" i="4" s="1"/>
  <c r="C1930" i="4"/>
  <c r="D1930" i="4"/>
  <c r="E1930" i="4"/>
  <c r="F1930" i="4" l="1"/>
  <c r="M1928" i="4"/>
  <c r="I1929" i="4"/>
  <c r="H1930" i="4"/>
  <c r="L1930" i="4" s="1"/>
  <c r="Z1930" i="4" s="1"/>
  <c r="J1929" i="4"/>
  <c r="K1929" i="4"/>
  <c r="Y1929" i="4" s="1"/>
  <c r="E1931" i="4"/>
  <c r="C1931" i="4"/>
  <c r="D1931" i="4"/>
  <c r="F1931" i="4" l="1"/>
  <c r="N1929" i="4"/>
  <c r="M1929" i="4"/>
  <c r="H1931" i="4"/>
  <c r="L1931" i="4" s="1"/>
  <c r="Z1931" i="4" s="1"/>
  <c r="I1930" i="4"/>
  <c r="J1930" i="4"/>
  <c r="K1930" i="4"/>
  <c r="Y1930" i="4" s="1"/>
  <c r="C1932" i="4"/>
  <c r="D1932" i="4"/>
  <c r="E1932" i="4"/>
  <c r="F1932" i="4" l="1"/>
  <c r="N1930" i="4"/>
  <c r="M1930" i="4"/>
  <c r="H1932" i="4"/>
  <c r="J1932" i="4" s="1"/>
  <c r="I1931" i="4"/>
  <c r="J1931" i="4"/>
  <c r="K1931" i="4"/>
  <c r="Y1931" i="4" s="1"/>
  <c r="C1933" i="4"/>
  <c r="F1933" i="4" s="1"/>
  <c r="D1933" i="4"/>
  <c r="E1933" i="4"/>
  <c r="N1931" i="4" l="1"/>
  <c r="M1931" i="4"/>
  <c r="L1932" i="4"/>
  <c r="Z1932" i="4" s="1"/>
  <c r="I1932" i="4"/>
  <c r="H1933" i="4"/>
  <c r="J1933" i="4" s="1"/>
  <c r="N1932" i="4"/>
  <c r="K1932" i="4"/>
  <c r="Y1932" i="4" s="1"/>
  <c r="D1934" i="4"/>
  <c r="E1934" i="4"/>
  <c r="C1934" i="4"/>
  <c r="F1934" i="4" l="1"/>
  <c r="N1933" i="4"/>
  <c r="M1932" i="4"/>
  <c r="L1933" i="4"/>
  <c r="Z1933" i="4" s="1"/>
  <c r="I1933" i="4"/>
  <c r="H1934" i="4"/>
  <c r="J1934" i="4" s="1"/>
  <c r="K1933" i="4"/>
  <c r="Y1933" i="4" s="1"/>
  <c r="C1935" i="4"/>
  <c r="F1935" i="4" s="1"/>
  <c r="D1935" i="4"/>
  <c r="E1935" i="4"/>
  <c r="N1934" i="4" l="1"/>
  <c r="M1933" i="4"/>
  <c r="I1934" i="4"/>
  <c r="L1934" i="4"/>
  <c r="Z1934" i="4" s="1"/>
  <c r="H1935" i="4"/>
  <c r="J1935" i="4" s="1"/>
  <c r="K1934" i="4"/>
  <c r="Y1934" i="4" s="1"/>
  <c r="C1936" i="4"/>
  <c r="D1936" i="4"/>
  <c r="E1936" i="4"/>
  <c r="F1936" i="4" l="1"/>
  <c r="M1934" i="4"/>
  <c r="I1935" i="4"/>
  <c r="N1935" i="4"/>
  <c r="L1935" i="4"/>
  <c r="Z1935" i="4" s="1"/>
  <c r="H1936" i="4"/>
  <c r="K1935" i="4"/>
  <c r="Y1935" i="4" s="1"/>
  <c r="C1937" i="4"/>
  <c r="F1937" i="4" s="1"/>
  <c r="D1937" i="4"/>
  <c r="E1937" i="4"/>
  <c r="M1935" i="4" l="1"/>
  <c r="L1936" i="4"/>
  <c r="Z1936" i="4" s="1"/>
  <c r="J1936" i="4"/>
  <c r="I1936" i="4"/>
  <c r="H1937" i="4"/>
  <c r="K1936" i="4"/>
  <c r="Y1936" i="4" s="1"/>
  <c r="C1938" i="4"/>
  <c r="D1938" i="4"/>
  <c r="E1938" i="4"/>
  <c r="F1938" i="4" l="1"/>
  <c r="N1936" i="4"/>
  <c r="M1936" i="4"/>
  <c r="L1937" i="4"/>
  <c r="Z1937" i="4" s="1"/>
  <c r="J1937" i="4"/>
  <c r="H1938" i="4"/>
  <c r="L1938" i="4" s="1"/>
  <c r="Z1938" i="4" s="1"/>
  <c r="I1937" i="4"/>
  <c r="K1937" i="4"/>
  <c r="Y1937" i="4" s="1"/>
  <c r="E1939" i="4"/>
  <c r="D1939" i="4"/>
  <c r="C1939" i="4"/>
  <c r="F1939" i="4" l="1"/>
  <c r="N1937" i="4"/>
  <c r="M1937" i="4"/>
  <c r="J1938" i="4"/>
  <c r="I1938" i="4"/>
  <c r="H1939" i="4"/>
  <c r="I1939" i="4" s="1"/>
  <c r="K1938" i="4"/>
  <c r="Y1938" i="4" s="1"/>
  <c r="C1940" i="4"/>
  <c r="F1940" i="4" s="1"/>
  <c r="D1940" i="4"/>
  <c r="E1940" i="4"/>
  <c r="N1938" i="4" l="1"/>
  <c r="M1938" i="4"/>
  <c r="L1939" i="4"/>
  <c r="Z1939" i="4" s="1"/>
  <c r="J1939" i="4"/>
  <c r="H1940" i="4"/>
  <c r="I1940" i="4" s="1"/>
  <c r="K1939" i="4"/>
  <c r="Y1939" i="4" s="1"/>
  <c r="M1939" i="4"/>
  <c r="C1941" i="4"/>
  <c r="D1941" i="4"/>
  <c r="E1941" i="4"/>
  <c r="H1941" i="4" l="1"/>
  <c r="F1941" i="4"/>
  <c r="N1939" i="4"/>
  <c r="L1940" i="4"/>
  <c r="Z1940" i="4" s="1"/>
  <c r="J1940" i="4"/>
  <c r="K1940" i="4"/>
  <c r="Y1940" i="4" s="1"/>
  <c r="M1940" i="4"/>
  <c r="J1941" i="4"/>
  <c r="I1941" i="4"/>
  <c r="D1942" i="4"/>
  <c r="E1942" i="4"/>
  <c r="C1942" i="4"/>
  <c r="F1942" i="4" s="1"/>
  <c r="N1940" i="4" l="1"/>
  <c r="H1942" i="4"/>
  <c r="J1942" i="4" s="1"/>
  <c r="K1941" i="4"/>
  <c r="Y1941" i="4" s="1"/>
  <c r="M1941" i="4"/>
  <c r="L1941" i="4"/>
  <c r="Z1941" i="4" s="1"/>
  <c r="N1941" i="4"/>
  <c r="C1943" i="4"/>
  <c r="D1943" i="4"/>
  <c r="E1943" i="4"/>
  <c r="F1943" i="4" l="1"/>
  <c r="N1942" i="4"/>
  <c r="L1942" i="4"/>
  <c r="Z1942" i="4" s="1"/>
  <c r="H1943" i="4"/>
  <c r="I1943" i="4" s="1"/>
  <c r="I1942" i="4"/>
  <c r="K1942" i="4"/>
  <c r="Y1942" i="4" s="1"/>
  <c r="C1944" i="4"/>
  <c r="D1944" i="4"/>
  <c r="E1944" i="4"/>
  <c r="F1944" i="4" l="1"/>
  <c r="M1942" i="4"/>
  <c r="L1943" i="4"/>
  <c r="Z1943" i="4" s="1"/>
  <c r="H1944" i="4"/>
  <c r="J1944" i="4" s="1"/>
  <c r="J1943" i="4"/>
  <c r="K1943" i="4"/>
  <c r="Y1943" i="4" s="1"/>
  <c r="M1943" i="4"/>
  <c r="C1945" i="4"/>
  <c r="F1945" i="4" s="1"/>
  <c r="D1945" i="4"/>
  <c r="E1945" i="4"/>
  <c r="N1943" i="4" l="1"/>
  <c r="N1944" i="4"/>
  <c r="L1944" i="4"/>
  <c r="Z1944" i="4" s="1"/>
  <c r="H1945" i="4"/>
  <c r="I1945" i="4" s="1"/>
  <c r="I1944" i="4"/>
  <c r="K1944" i="4"/>
  <c r="Y1944" i="4" s="1"/>
  <c r="C1946" i="4"/>
  <c r="D1946" i="4"/>
  <c r="E1946" i="4"/>
  <c r="F1946" i="4" l="1"/>
  <c r="M1944" i="4"/>
  <c r="L1945" i="4"/>
  <c r="Z1945" i="4" s="1"/>
  <c r="H1946" i="4"/>
  <c r="J1946" i="4" s="1"/>
  <c r="J1945" i="4"/>
  <c r="K1945" i="4"/>
  <c r="Y1945" i="4" s="1"/>
  <c r="M1945" i="4"/>
  <c r="E1947" i="4"/>
  <c r="C1947" i="4"/>
  <c r="D1947" i="4"/>
  <c r="F1947" i="4" l="1"/>
  <c r="N1946" i="4"/>
  <c r="N1945" i="4"/>
  <c r="L1946" i="4"/>
  <c r="Z1946" i="4" s="1"/>
  <c r="H1947" i="4"/>
  <c r="J1947" i="4" s="1"/>
  <c r="I1946" i="4"/>
  <c r="K1946" i="4"/>
  <c r="Y1946" i="4" s="1"/>
  <c r="C1948" i="4"/>
  <c r="F1948" i="4" s="1"/>
  <c r="D1948" i="4"/>
  <c r="E1948" i="4"/>
  <c r="N1947" i="4" l="1"/>
  <c r="M1946" i="4"/>
  <c r="L1947" i="4"/>
  <c r="Z1947" i="4" s="1"/>
  <c r="H1948" i="4"/>
  <c r="J1948" i="4" s="1"/>
  <c r="I1947" i="4"/>
  <c r="K1947" i="4"/>
  <c r="Y1947" i="4" s="1"/>
  <c r="C1949" i="4"/>
  <c r="D1949" i="4"/>
  <c r="E1949" i="4"/>
  <c r="F1949" i="4" l="1"/>
  <c r="N1948" i="4"/>
  <c r="M1947" i="4"/>
  <c r="L1948" i="4"/>
  <c r="Z1948" i="4" s="1"/>
  <c r="H1949" i="4"/>
  <c r="J1949" i="4" s="1"/>
  <c r="I1948" i="4"/>
  <c r="K1948" i="4"/>
  <c r="Y1948" i="4" s="1"/>
  <c r="D1950" i="4"/>
  <c r="E1950" i="4"/>
  <c r="C1950" i="4"/>
  <c r="F1950" i="4" l="1"/>
  <c r="N1949" i="4"/>
  <c r="M1948" i="4"/>
  <c r="I1949" i="4"/>
  <c r="L1949" i="4"/>
  <c r="Z1949" i="4" s="1"/>
  <c r="H1950" i="4"/>
  <c r="J1950" i="4" s="1"/>
  <c r="K1949" i="4"/>
  <c r="Y1949" i="4" s="1"/>
  <c r="C1951" i="4"/>
  <c r="F1951" i="4" s="1"/>
  <c r="D1951" i="4"/>
  <c r="E1951" i="4"/>
  <c r="N1950" i="4" l="1"/>
  <c r="M1949" i="4"/>
  <c r="I1950" i="4"/>
  <c r="L1950" i="4"/>
  <c r="Z1950" i="4" s="1"/>
  <c r="H1951" i="4"/>
  <c r="L1951" i="4" s="1"/>
  <c r="Z1951" i="4" s="1"/>
  <c r="K1950" i="4"/>
  <c r="Y1950" i="4" s="1"/>
  <c r="C1952" i="4"/>
  <c r="D1952" i="4"/>
  <c r="E1952" i="4"/>
  <c r="F1952" i="4" l="1"/>
  <c r="M1950" i="4"/>
  <c r="I1951" i="4"/>
  <c r="J1951" i="4"/>
  <c r="H1952" i="4"/>
  <c r="J1952" i="4" s="1"/>
  <c r="K1951" i="4"/>
  <c r="Y1951" i="4" s="1"/>
  <c r="C1953" i="4"/>
  <c r="D1953" i="4"/>
  <c r="E1953" i="4"/>
  <c r="F1953" i="4" l="1"/>
  <c r="N1952" i="4"/>
  <c r="N1951" i="4"/>
  <c r="M1951" i="4"/>
  <c r="I1952" i="4"/>
  <c r="L1952" i="4"/>
  <c r="Z1952" i="4" s="1"/>
  <c r="H1953" i="4"/>
  <c r="J1953" i="4" s="1"/>
  <c r="K1952" i="4"/>
  <c r="Y1952" i="4" s="1"/>
  <c r="C1954" i="4"/>
  <c r="D1954" i="4"/>
  <c r="E1954" i="4"/>
  <c r="F1954" i="4" l="1"/>
  <c r="N1953" i="4"/>
  <c r="M1952" i="4"/>
  <c r="L1953" i="4"/>
  <c r="Z1953" i="4" s="1"/>
  <c r="I1953" i="4"/>
  <c r="H1954" i="4"/>
  <c r="J1954" i="4" s="1"/>
  <c r="K1953" i="4"/>
  <c r="Y1953" i="4" s="1"/>
  <c r="E1955" i="4"/>
  <c r="C1955" i="4"/>
  <c r="D1955" i="4"/>
  <c r="F1955" i="4" l="1"/>
  <c r="N1954" i="4"/>
  <c r="M1953" i="4"/>
  <c r="I1954" i="4"/>
  <c r="L1954" i="4"/>
  <c r="Z1954" i="4" s="1"/>
  <c r="H1955" i="4"/>
  <c r="J1955" i="4" s="1"/>
  <c r="K1954" i="4"/>
  <c r="Y1954" i="4" s="1"/>
  <c r="C1956" i="4"/>
  <c r="D1956" i="4"/>
  <c r="E1956" i="4"/>
  <c r="H1956" i="4" l="1"/>
  <c r="F1956" i="4"/>
  <c r="M1954" i="4"/>
  <c r="I1955" i="4"/>
  <c r="N1955" i="4"/>
  <c r="L1955" i="4"/>
  <c r="Z1955" i="4" s="1"/>
  <c r="K1955" i="4"/>
  <c r="Y1955" i="4" s="1"/>
  <c r="J1956" i="4"/>
  <c r="I1956" i="4"/>
  <c r="C1957" i="4"/>
  <c r="D1957" i="4"/>
  <c r="E1957" i="4"/>
  <c r="F1957" i="4" l="1"/>
  <c r="M1955" i="4"/>
  <c r="H1957" i="4"/>
  <c r="J1957" i="4" s="1"/>
  <c r="K1956" i="4"/>
  <c r="Y1956" i="4" s="1"/>
  <c r="M1956" i="4"/>
  <c r="L1956" i="4"/>
  <c r="Z1956" i="4" s="1"/>
  <c r="N1956" i="4"/>
  <c r="D1958" i="4"/>
  <c r="E1958" i="4"/>
  <c r="C1958" i="4"/>
  <c r="F1958" i="4" l="1"/>
  <c r="N1957" i="4"/>
  <c r="I1957" i="4"/>
  <c r="H1958" i="4"/>
  <c r="J1958" i="4" s="1"/>
  <c r="L1957" i="4"/>
  <c r="Z1957" i="4" s="1"/>
  <c r="K1957" i="4"/>
  <c r="Y1957" i="4" s="1"/>
  <c r="C1959" i="4"/>
  <c r="D1959" i="4"/>
  <c r="E1959" i="4"/>
  <c r="H1959" i="4" l="1"/>
  <c r="F1959" i="4"/>
  <c r="N1958" i="4"/>
  <c r="M1957" i="4"/>
  <c r="L1958" i="4"/>
  <c r="Z1958" i="4" s="1"/>
  <c r="I1958" i="4"/>
  <c r="K1958" i="4"/>
  <c r="Y1958" i="4" s="1"/>
  <c r="J1959" i="4"/>
  <c r="I1959" i="4"/>
  <c r="E1960" i="4"/>
  <c r="C1960" i="4"/>
  <c r="D1960" i="4"/>
  <c r="F1960" i="4" l="1"/>
  <c r="M1958" i="4"/>
  <c r="H1960" i="4"/>
  <c r="J1960" i="4" s="1"/>
  <c r="K1959" i="4"/>
  <c r="Y1959" i="4" s="1"/>
  <c r="M1959" i="4"/>
  <c r="L1959" i="4"/>
  <c r="Z1959" i="4" s="1"/>
  <c r="N1959" i="4"/>
  <c r="C1961" i="4"/>
  <c r="D1961" i="4"/>
  <c r="E1961" i="4"/>
  <c r="F1961" i="4" l="1"/>
  <c r="N1960" i="4"/>
  <c r="L1960" i="4"/>
  <c r="Z1960" i="4" s="1"/>
  <c r="H1961" i="4"/>
  <c r="J1961" i="4" s="1"/>
  <c r="I1960" i="4"/>
  <c r="K1960" i="4"/>
  <c r="Y1960" i="4" s="1"/>
  <c r="C1962" i="4"/>
  <c r="D1962" i="4"/>
  <c r="E1962" i="4"/>
  <c r="F1962" i="4" l="1"/>
  <c r="N1961" i="4"/>
  <c r="M1960" i="4"/>
  <c r="L1961" i="4"/>
  <c r="Z1961" i="4" s="1"/>
  <c r="H1962" i="4"/>
  <c r="J1962" i="4" s="1"/>
  <c r="I1961" i="4"/>
  <c r="K1961" i="4"/>
  <c r="Y1961" i="4" s="1"/>
  <c r="E1963" i="4"/>
  <c r="C1963" i="4"/>
  <c r="D1963" i="4"/>
  <c r="F1963" i="4" l="1"/>
  <c r="N1962" i="4"/>
  <c r="M1961" i="4"/>
  <c r="I1962" i="4"/>
  <c r="L1962" i="4"/>
  <c r="Z1962" i="4" s="1"/>
  <c r="H1963" i="4"/>
  <c r="J1963" i="4" s="1"/>
  <c r="K1962" i="4"/>
  <c r="Y1962" i="4" s="1"/>
  <c r="C1964" i="4"/>
  <c r="F1964" i="4" s="1"/>
  <c r="D1964" i="4"/>
  <c r="E1964" i="4"/>
  <c r="M1962" i="4" l="1"/>
  <c r="I1963" i="4"/>
  <c r="N1963" i="4"/>
  <c r="L1963" i="4"/>
  <c r="Z1963" i="4" s="1"/>
  <c r="H1964" i="4"/>
  <c r="K1963" i="4"/>
  <c r="Y1963" i="4" s="1"/>
  <c r="C1965" i="4"/>
  <c r="D1965" i="4"/>
  <c r="E1965" i="4"/>
  <c r="F1965" i="4" l="1"/>
  <c r="M1963" i="4"/>
  <c r="L1964" i="4"/>
  <c r="Z1964" i="4" s="1"/>
  <c r="H1965" i="4"/>
  <c r="I1965" i="4" s="1"/>
  <c r="J1964" i="4"/>
  <c r="I1964" i="4"/>
  <c r="K1964" i="4"/>
  <c r="Y1964" i="4" s="1"/>
  <c r="D1966" i="4"/>
  <c r="E1966" i="4"/>
  <c r="C1966" i="4"/>
  <c r="F1966" i="4" l="1"/>
  <c r="N1964" i="4"/>
  <c r="M1964" i="4"/>
  <c r="H1966" i="4"/>
  <c r="J1966" i="4" s="1"/>
  <c r="L1965" i="4"/>
  <c r="Z1965" i="4" s="1"/>
  <c r="J1965" i="4"/>
  <c r="K1965" i="4"/>
  <c r="Y1965" i="4" s="1"/>
  <c r="M1965" i="4"/>
  <c r="C1967" i="4"/>
  <c r="D1967" i="4"/>
  <c r="E1967" i="4"/>
  <c r="F1967" i="4" l="1"/>
  <c r="L1966" i="4"/>
  <c r="Z1966" i="4" s="1"/>
  <c r="I1966" i="4"/>
  <c r="M1966" i="4" s="1"/>
  <c r="N1966" i="4"/>
  <c r="N1965" i="4"/>
  <c r="H1967" i="4"/>
  <c r="J1967" i="4" s="1"/>
  <c r="K1966" i="4"/>
  <c r="Y1966" i="4" s="1"/>
  <c r="D1968" i="4"/>
  <c r="E1968" i="4"/>
  <c r="C1968" i="4"/>
  <c r="F1968" i="4" l="1"/>
  <c r="N1967" i="4"/>
  <c r="I1967" i="4"/>
  <c r="L1967" i="4"/>
  <c r="Z1967" i="4" s="1"/>
  <c r="H1968" i="4"/>
  <c r="J1968" i="4" s="1"/>
  <c r="K1967" i="4"/>
  <c r="Y1967" i="4" s="1"/>
  <c r="C1969" i="4"/>
  <c r="D1969" i="4"/>
  <c r="E1969" i="4"/>
  <c r="F1969" i="4" l="1"/>
  <c r="N1968" i="4"/>
  <c r="M1967" i="4"/>
  <c r="I1968" i="4"/>
  <c r="L1968" i="4"/>
  <c r="Z1968" i="4" s="1"/>
  <c r="H1969" i="4"/>
  <c r="J1969" i="4" s="1"/>
  <c r="K1968" i="4"/>
  <c r="Y1968" i="4" s="1"/>
  <c r="C1970" i="4"/>
  <c r="D1970" i="4"/>
  <c r="E1970" i="4"/>
  <c r="H1970" i="4" l="1"/>
  <c r="F1970" i="4"/>
  <c r="N1969" i="4"/>
  <c r="M1968" i="4"/>
  <c r="I1969" i="4"/>
  <c r="L1969" i="4"/>
  <c r="Z1969" i="4" s="1"/>
  <c r="K1969" i="4"/>
  <c r="Y1969" i="4" s="1"/>
  <c r="J1970" i="4"/>
  <c r="I1970" i="4"/>
  <c r="E1971" i="4"/>
  <c r="C1971" i="4"/>
  <c r="D1971" i="4"/>
  <c r="F1971" i="4" l="1"/>
  <c r="M1969" i="4"/>
  <c r="H1971" i="4"/>
  <c r="J1971" i="4" s="1"/>
  <c r="L1970" i="4"/>
  <c r="Z1970" i="4" s="1"/>
  <c r="N1970" i="4"/>
  <c r="K1970" i="4"/>
  <c r="Y1970" i="4" s="1"/>
  <c r="M1970" i="4"/>
  <c r="C1972" i="4"/>
  <c r="F1972" i="4" s="1"/>
  <c r="D1972" i="4"/>
  <c r="E1972" i="4"/>
  <c r="N1971" i="4" l="1"/>
  <c r="L1971" i="4"/>
  <c r="Z1971" i="4" s="1"/>
  <c r="H1972" i="4"/>
  <c r="I1972" i="4" s="1"/>
  <c r="I1971" i="4"/>
  <c r="K1971" i="4"/>
  <c r="Y1971" i="4" s="1"/>
  <c r="C1973" i="4"/>
  <c r="D1973" i="4"/>
  <c r="E1973" i="4"/>
  <c r="F1973" i="4" l="1"/>
  <c r="M1971" i="4"/>
  <c r="L1972" i="4"/>
  <c r="Z1972" i="4" s="1"/>
  <c r="H1973" i="4"/>
  <c r="J1973" i="4" s="1"/>
  <c r="J1972" i="4"/>
  <c r="K1972" i="4"/>
  <c r="Y1972" i="4" s="1"/>
  <c r="M1972" i="4"/>
  <c r="D1974" i="4"/>
  <c r="E1974" i="4"/>
  <c r="C1974" i="4"/>
  <c r="F1974" i="4" l="1"/>
  <c r="N1973" i="4"/>
  <c r="N1972" i="4"/>
  <c r="L1973" i="4"/>
  <c r="Z1973" i="4" s="1"/>
  <c r="H1974" i="4"/>
  <c r="J1974" i="4" s="1"/>
  <c r="I1973" i="4"/>
  <c r="K1973" i="4"/>
  <c r="Y1973" i="4" s="1"/>
  <c r="C1975" i="4"/>
  <c r="F1975" i="4" s="1"/>
  <c r="D1975" i="4"/>
  <c r="E1975" i="4"/>
  <c r="N1974" i="4" l="1"/>
  <c r="M1973" i="4"/>
  <c r="L1974" i="4"/>
  <c r="Z1974" i="4" s="1"/>
  <c r="H1975" i="4"/>
  <c r="J1975" i="4" s="1"/>
  <c r="I1974" i="4"/>
  <c r="K1974" i="4"/>
  <c r="Y1974" i="4" s="1"/>
  <c r="C1976" i="4"/>
  <c r="F1976" i="4" s="1"/>
  <c r="D1976" i="4"/>
  <c r="E1976" i="4"/>
  <c r="N1975" i="4" l="1"/>
  <c r="M1974" i="4"/>
  <c r="I1975" i="4"/>
  <c r="L1975" i="4"/>
  <c r="Z1975" i="4" s="1"/>
  <c r="H1976" i="4"/>
  <c r="J1976" i="4" s="1"/>
  <c r="K1975" i="4"/>
  <c r="Y1975" i="4" s="1"/>
  <c r="C1977" i="4"/>
  <c r="D1977" i="4"/>
  <c r="E1977" i="4"/>
  <c r="H1977" i="4" l="1"/>
  <c r="F1977" i="4"/>
  <c r="N1976" i="4"/>
  <c r="M1975" i="4"/>
  <c r="I1976" i="4"/>
  <c r="L1976" i="4"/>
  <c r="Z1976" i="4" s="1"/>
  <c r="K1976" i="4"/>
  <c r="Y1976" i="4" s="1"/>
  <c r="J1977" i="4"/>
  <c r="I1977" i="4"/>
  <c r="C1978" i="4"/>
  <c r="D1978" i="4"/>
  <c r="E1978" i="4"/>
  <c r="F1978" i="4" l="1"/>
  <c r="M1976" i="4"/>
  <c r="H1978" i="4"/>
  <c r="J1978" i="4" s="1"/>
  <c r="K1977" i="4"/>
  <c r="Y1977" i="4" s="1"/>
  <c r="M1977" i="4"/>
  <c r="L1977" i="4"/>
  <c r="Z1977" i="4" s="1"/>
  <c r="N1977" i="4"/>
  <c r="E1979" i="4"/>
  <c r="C1979" i="4"/>
  <c r="D1979" i="4"/>
  <c r="H1979" i="4" l="1"/>
  <c r="F1979" i="4"/>
  <c r="N1978" i="4"/>
  <c r="L1978" i="4"/>
  <c r="Z1978" i="4" s="1"/>
  <c r="I1978" i="4"/>
  <c r="K1978" i="4"/>
  <c r="Y1978" i="4" s="1"/>
  <c r="J1979" i="4"/>
  <c r="I1979" i="4"/>
  <c r="C1980" i="4"/>
  <c r="D1980" i="4"/>
  <c r="E1980" i="4"/>
  <c r="F1980" i="4" l="1"/>
  <c r="M1978" i="4"/>
  <c r="H1980" i="4"/>
  <c r="J1980" i="4" s="1"/>
  <c r="L1979" i="4"/>
  <c r="Z1979" i="4" s="1"/>
  <c r="N1979" i="4"/>
  <c r="K1979" i="4"/>
  <c r="Y1979" i="4" s="1"/>
  <c r="M1979" i="4"/>
  <c r="C1981" i="4"/>
  <c r="F1981" i="4" s="1"/>
  <c r="D1981" i="4"/>
  <c r="E1981" i="4"/>
  <c r="N1980" i="4" l="1"/>
  <c r="H1981" i="4"/>
  <c r="L1981" i="4" s="1"/>
  <c r="Z1981" i="4" s="1"/>
  <c r="L1980" i="4"/>
  <c r="Z1980" i="4" s="1"/>
  <c r="I1980" i="4"/>
  <c r="K1980" i="4"/>
  <c r="Y1980" i="4" s="1"/>
  <c r="D1982" i="4"/>
  <c r="E1982" i="4"/>
  <c r="C1982" i="4"/>
  <c r="F1982" i="4" s="1"/>
  <c r="M1980" i="4" l="1"/>
  <c r="H1982" i="4"/>
  <c r="L1982" i="4" s="1"/>
  <c r="Z1982" i="4" s="1"/>
  <c r="I1981" i="4"/>
  <c r="J1981" i="4"/>
  <c r="K1981" i="4"/>
  <c r="Y1981" i="4" s="1"/>
  <c r="C1983" i="4"/>
  <c r="D1983" i="4"/>
  <c r="E1983" i="4"/>
  <c r="F1983" i="4" l="1"/>
  <c r="N1981" i="4"/>
  <c r="M1981" i="4"/>
  <c r="H1983" i="4"/>
  <c r="I1983" i="4" s="1"/>
  <c r="I1982" i="4"/>
  <c r="J1982" i="4"/>
  <c r="K1982" i="4"/>
  <c r="Y1982" i="4" s="1"/>
  <c r="C1984" i="4"/>
  <c r="F1984" i="4" s="1"/>
  <c r="D1984" i="4"/>
  <c r="E1984" i="4"/>
  <c r="N1982" i="4" l="1"/>
  <c r="M1982" i="4"/>
  <c r="L1983" i="4"/>
  <c r="Z1983" i="4" s="1"/>
  <c r="H1984" i="4"/>
  <c r="J1983" i="4"/>
  <c r="K1983" i="4"/>
  <c r="Y1983" i="4" s="1"/>
  <c r="M1983" i="4"/>
  <c r="C1985" i="4"/>
  <c r="F1985" i="4" s="1"/>
  <c r="D1985" i="4"/>
  <c r="E1985" i="4"/>
  <c r="N1983" i="4" l="1"/>
  <c r="H1985" i="4"/>
  <c r="L1985" i="4" s="1"/>
  <c r="Z1985" i="4" s="1"/>
  <c r="J1984" i="4"/>
  <c r="I1984" i="4"/>
  <c r="L1984" i="4"/>
  <c r="Z1984" i="4" s="1"/>
  <c r="K1984" i="4"/>
  <c r="Y1984" i="4" s="1"/>
  <c r="C1986" i="4"/>
  <c r="D1986" i="4"/>
  <c r="E1986" i="4"/>
  <c r="F1986" i="4" l="1"/>
  <c r="N1984" i="4"/>
  <c r="M1984" i="4"/>
  <c r="H1986" i="4"/>
  <c r="J1986" i="4" s="1"/>
  <c r="I1985" i="4"/>
  <c r="J1985" i="4"/>
  <c r="K1985" i="4"/>
  <c r="Y1985" i="4" s="1"/>
  <c r="E1987" i="4"/>
  <c r="C1987" i="4"/>
  <c r="D1987" i="4"/>
  <c r="F1987" i="4" l="1"/>
  <c r="N1985" i="4"/>
  <c r="N1986" i="4"/>
  <c r="M1985" i="4"/>
  <c r="L1986" i="4"/>
  <c r="Z1986" i="4" s="1"/>
  <c r="I1986" i="4"/>
  <c r="H1987" i="4"/>
  <c r="J1987" i="4" s="1"/>
  <c r="K1986" i="4"/>
  <c r="Y1986" i="4" s="1"/>
  <c r="C1988" i="4"/>
  <c r="D1988" i="4"/>
  <c r="E1988" i="4"/>
  <c r="F1988" i="4" l="1"/>
  <c r="N1987" i="4"/>
  <c r="M1986" i="4"/>
  <c r="I1987" i="4"/>
  <c r="L1987" i="4"/>
  <c r="Z1987" i="4" s="1"/>
  <c r="H1988" i="4"/>
  <c r="J1988" i="4" s="1"/>
  <c r="K1987" i="4"/>
  <c r="Y1987" i="4" s="1"/>
  <c r="C1989" i="4"/>
  <c r="F1989" i="4" s="1"/>
  <c r="E1989" i="4"/>
  <c r="D1989" i="4"/>
  <c r="N1988" i="4" l="1"/>
  <c r="M1987" i="4"/>
  <c r="I1988" i="4"/>
  <c r="L1988" i="4"/>
  <c r="Z1988" i="4" s="1"/>
  <c r="H1989" i="4"/>
  <c r="J1989" i="4" s="1"/>
  <c r="K1988" i="4"/>
  <c r="Y1988" i="4" s="1"/>
  <c r="D1990" i="4"/>
  <c r="E1990" i="4"/>
  <c r="C1990" i="4"/>
  <c r="F1990" i="4" l="1"/>
  <c r="M1988" i="4"/>
  <c r="I1989" i="4"/>
  <c r="N1989" i="4"/>
  <c r="L1989" i="4"/>
  <c r="Z1989" i="4" s="1"/>
  <c r="H1990" i="4"/>
  <c r="I1990" i="4" s="1"/>
  <c r="K1989" i="4"/>
  <c r="Y1989" i="4" s="1"/>
  <c r="C1991" i="4"/>
  <c r="F1991" i="4" s="1"/>
  <c r="D1991" i="4"/>
  <c r="E1991" i="4"/>
  <c r="M1989" i="4" l="1"/>
  <c r="L1990" i="4"/>
  <c r="Z1990" i="4" s="1"/>
  <c r="H1991" i="4"/>
  <c r="L1991" i="4" s="1"/>
  <c r="Z1991" i="4" s="1"/>
  <c r="J1990" i="4"/>
  <c r="K1990" i="4"/>
  <c r="Y1990" i="4" s="1"/>
  <c r="M1990" i="4"/>
  <c r="C1992" i="4"/>
  <c r="D1992" i="4"/>
  <c r="E1992" i="4"/>
  <c r="F1992" i="4" l="1"/>
  <c r="N1990" i="4"/>
  <c r="J1991" i="4"/>
  <c r="I1991" i="4"/>
  <c r="H1992" i="4"/>
  <c r="L1992" i="4" s="1"/>
  <c r="Z1992" i="4" s="1"/>
  <c r="K1991" i="4"/>
  <c r="Y1991" i="4" s="1"/>
  <c r="C1993" i="4"/>
  <c r="D1993" i="4"/>
  <c r="E1993" i="4"/>
  <c r="F1993" i="4" l="1"/>
  <c r="N1991" i="4"/>
  <c r="M1991" i="4"/>
  <c r="J1992" i="4"/>
  <c r="H1993" i="4"/>
  <c r="I1992" i="4"/>
  <c r="K1992" i="4"/>
  <c r="Y1992" i="4" s="1"/>
  <c r="C1994" i="4"/>
  <c r="F1994" i="4" s="1"/>
  <c r="D1994" i="4"/>
  <c r="E1994" i="4"/>
  <c r="N1992" i="4" l="1"/>
  <c r="M1992" i="4"/>
  <c r="L1993" i="4"/>
  <c r="Z1993" i="4" s="1"/>
  <c r="H1994" i="4"/>
  <c r="I1993" i="4"/>
  <c r="J1993" i="4"/>
  <c r="K1993" i="4"/>
  <c r="Y1993" i="4" s="1"/>
  <c r="E1995" i="4"/>
  <c r="C1995" i="4"/>
  <c r="D1995" i="4"/>
  <c r="F1995" i="4" l="1"/>
  <c r="N1993" i="4"/>
  <c r="M1993" i="4"/>
  <c r="L1994" i="4"/>
  <c r="Z1994" i="4" s="1"/>
  <c r="H1995" i="4"/>
  <c r="I1995" i="4" s="1"/>
  <c r="I1994" i="4"/>
  <c r="J1994" i="4"/>
  <c r="K1994" i="4"/>
  <c r="Y1994" i="4" s="1"/>
  <c r="C1996" i="4"/>
  <c r="D1996" i="4"/>
  <c r="E1996" i="4"/>
  <c r="F1996" i="4" l="1"/>
  <c r="N1994" i="4"/>
  <c r="M1994" i="4"/>
  <c r="J1995" i="4"/>
  <c r="L1995" i="4"/>
  <c r="Z1995" i="4" s="1"/>
  <c r="H1996" i="4"/>
  <c r="I1996" i="4" s="1"/>
  <c r="K1995" i="4"/>
  <c r="Y1995" i="4" s="1"/>
  <c r="M1995" i="4"/>
  <c r="C1997" i="4"/>
  <c r="D1997" i="4"/>
  <c r="E1997" i="4"/>
  <c r="F1997" i="4" l="1"/>
  <c r="N1995" i="4"/>
  <c r="L1996" i="4"/>
  <c r="Z1996" i="4" s="1"/>
  <c r="J1996" i="4"/>
  <c r="H1997" i="4"/>
  <c r="L1997" i="4" s="1"/>
  <c r="Z1997" i="4" s="1"/>
  <c r="K1996" i="4"/>
  <c r="Y1996" i="4" s="1"/>
  <c r="M1996" i="4"/>
  <c r="D1998" i="4"/>
  <c r="E1998" i="4"/>
  <c r="C1998" i="4"/>
  <c r="F1998" i="4" l="1"/>
  <c r="N1996" i="4"/>
  <c r="H1998" i="4"/>
  <c r="L1998" i="4" s="1"/>
  <c r="Z1998" i="4" s="1"/>
  <c r="J1997" i="4"/>
  <c r="I1997" i="4"/>
  <c r="K1997" i="4"/>
  <c r="Y1997" i="4" s="1"/>
  <c r="C1999" i="4"/>
  <c r="D1999" i="4"/>
  <c r="E1999" i="4"/>
  <c r="F1999" i="4" l="1"/>
  <c r="N1997" i="4"/>
  <c r="M1997" i="4"/>
  <c r="H1999" i="4"/>
  <c r="J1999" i="4" s="1"/>
  <c r="I1998" i="4"/>
  <c r="J1998" i="4"/>
  <c r="K1998" i="4"/>
  <c r="Y1998" i="4" s="1"/>
  <c r="C2000" i="4"/>
  <c r="F2000" i="4" s="1"/>
  <c r="D2000" i="4"/>
  <c r="E2000" i="4"/>
  <c r="N1999" i="4" l="1"/>
  <c r="N1998" i="4"/>
  <c r="M1998" i="4"/>
  <c r="L1999" i="4"/>
  <c r="Z1999" i="4" s="1"/>
  <c r="I1999" i="4"/>
  <c r="H2000" i="4"/>
  <c r="I2000" i="4" s="1"/>
  <c r="K1999" i="4"/>
  <c r="Y1999" i="4" s="1"/>
  <c r="C2001" i="4"/>
  <c r="F2001" i="4" s="1"/>
  <c r="D2001" i="4"/>
  <c r="E2001" i="4"/>
  <c r="M1999" i="4" l="1"/>
  <c r="L2000" i="4"/>
  <c r="Z2000" i="4" s="1"/>
  <c r="H2001" i="4"/>
  <c r="J2001" i="4" s="1"/>
  <c r="J2000" i="4"/>
  <c r="K2000" i="4"/>
  <c r="Y2000" i="4" s="1"/>
  <c r="M2000" i="4"/>
  <c r="C2002" i="4"/>
  <c r="D2002" i="4"/>
  <c r="E2002" i="4"/>
  <c r="F2002" i="4" l="1"/>
  <c r="N2001" i="4"/>
  <c r="N2000" i="4"/>
  <c r="L2001" i="4"/>
  <c r="Z2001" i="4" s="1"/>
  <c r="H2002" i="4"/>
  <c r="J2002" i="4" s="1"/>
  <c r="I2001" i="4"/>
  <c r="K2001" i="4"/>
  <c r="Y2001" i="4" s="1"/>
  <c r="E2003" i="4"/>
  <c r="D2003" i="4"/>
  <c r="C2003" i="4"/>
  <c r="F2003" i="4" l="1"/>
  <c r="N2002" i="4"/>
  <c r="M2001" i="4"/>
  <c r="L2002" i="4"/>
  <c r="Z2002" i="4" s="1"/>
  <c r="H2003" i="4"/>
  <c r="J2003" i="4" s="1"/>
  <c r="I2002" i="4"/>
  <c r="K2002" i="4"/>
  <c r="Y2002" i="4" s="1"/>
  <c r="C2004" i="4"/>
  <c r="F2004" i="4" s="1"/>
  <c r="D2004" i="4"/>
  <c r="E2004" i="4"/>
  <c r="N2003" i="4" l="1"/>
  <c r="M2002" i="4"/>
  <c r="I2003" i="4"/>
  <c r="L2003" i="4"/>
  <c r="Z2003" i="4" s="1"/>
  <c r="H2004" i="4"/>
  <c r="J2004" i="4" s="1"/>
  <c r="K2003" i="4"/>
  <c r="Y2003" i="4" s="1"/>
  <c r="C2005" i="4"/>
  <c r="D2005" i="4"/>
  <c r="E2005" i="4"/>
  <c r="F2005" i="4" l="1"/>
  <c r="N2004" i="4"/>
  <c r="M2003" i="4"/>
  <c r="I2004" i="4"/>
  <c r="L2004" i="4"/>
  <c r="Z2004" i="4" s="1"/>
  <c r="H2005" i="4"/>
  <c r="J2005" i="4" s="1"/>
  <c r="K2004" i="4"/>
  <c r="Y2004" i="4" s="1"/>
  <c r="D2006" i="4"/>
  <c r="E2006" i="4"/>
  <c r="C2006" i="4"/>
  <c r="F2006" i="4" l="1"/>
  <c r="N2005" i="4"/>
  <c r="M2004" i="4"/>
  <c r="L2005" i="4"/>
  <c r="Z2005" i="4" s="1"/>
  <c r="I2005" i="4"/>
  <c r="H2006" i="4"/>
  <c r="J2006" i="4" s="1"/>
  <c r="K2005" i="4"/>
  <c r="Y2005" i="4" s="1"/>
  <c r="C2007" i="4"/>
  <c r="F2007" i="4" s="1"/>
  <c r="D2007" i="4"/>
  <c r="E2007" i="4"/>
  <c r="M2005" i="4" l="1"/>
  <c r="I2006" i="4"/>
  <c r="N2006" i="4"/>
  <c r="L2006" i="4"/>
  <c r="Z2006" i="4" s="1"/>
  <c r="H2007" i="4"/>
  <c r="K2006" i="4"/>
  <c r="Y2006" i="4" s="1"/>
  <c r="C2008" i="4"/>
  <c r="D2008" i="4"/>
  <c r="E2008" i="4"/>
  <c r="F2008" i="4" l="1"/>
  <c r="M2006" i="4"/>
  <c r="L2007" i="4"/>
  <c r="Z2007" i="4" s="1"/>
  <c r="H2008" i="4"/>
  <c r="J2007" i="4"/>
  <c r="I2007" i="4"/>
  <c r="K2007" i="4"/>
  <c r="Y2007" i="4" s="1"/>
  <c r="C2009" i="4"/>
  <c r="D2009" i="4"/>
  <c r="E2009" i="4"/>
  <c r="F2009" i="4" l="1"/>
  <c r="N2007" i="4"/>
  <c r="M2007" i="4"/>
  <c r="L2008" i="4"/>
  <c r="Z2008" i="4" s="1"/>
  <c r="H2009" i="4"/>
  <c r="L2009" i="4" s="1"/>
  <c r="Z2009" i="4" s="1"/>
  <c r="I2008" i="4"/>
  <c r="J2008" i="4"/>
  <c r="K2008" i="4"/>
  <c r="Y2008" i="4" s="1"/>
  <c r="C2010" i="4"/>
  <c r="D2010" i="4"/>
  <c r="E2010" i="4"/>
  <c r="H2010" i="4" l="1"/>
  <c r="F2010" i="4"/>
  <c r="N2008" i="4"/>
  <c r="M2008" i="4"/>
  <c r="I2009" i="4"/>
  <c r="J2009" i="4"/>
  <c r="K2009" i="4"/>
  <c r="Y2009" i="4" s="1"/>
  <c r="J2010" i="4"/>
  <c r="I2010" i="4"/>
  <c r="E2011" i="4"/>
  <c r="C2011" i="4"/>
  <c r="D2011" i="4"/>
  <c r="F2011" i="4" l="1"/>
  <c r="N2009" i="4"/>
  <c r="M2009" i="4"/>
  <c r="H2011" i="4"/>
  <c r="J2011" i="4" s="1"/>
  <c r="L2010" i="4"/>
  <c r="Z2010" i="4" s="1"/>
  <c r="N2010" i="4"/>
  <c r="K2010" i="4"/>
  <c r="Y2010" i="4" s="1"/>
  <c r="M2010" i="4"/>
  <c r="C2012" i="4"/>
  <c r="D2012" i="4"/>
  <c r="E2012" i="4"/>
  <c r="F2012" i="4" l="1"/>
  <c r="N2011" i="4"/>
  <c r="H2012" i="4"/>
  <c r="J2012" i="4" s="1"/>
  <c r="L2011" i="4"/>
  <c r="Z2011" i="4" s="1"/>
  <c r="I2011" i="4"/>
  <c r="K2011" i="4"/>
  <c r="Y2011" i="4" s="1"/>
  <c r="C2013" i="4"/>
  <c r="D2013" i="4"/>
  <c r="E2013" i="4"/>
  <c r="F2013" i="4" l="1"/>
  <c r="N2012" i="4"/>
  <c r="M2011" i="4"/>
  <c r="L2012" i="4"/>
  <c r="Z2012" i="4" s="1"/>
  <c r="I2012" i="4"/>
  <c r="H2013" i="4"/>
  <c r="J2013" i="4" s="1"/>
  <c r="K2012" i="4"/>
  <c r="Y2012" i="4" s="1"/>
  <c r="D2014" i="4"/>
  <c r="E2014" i="4"/>
  <c r="C2014" i="4"/>
  <c r="F2014" i="4" l="1"/>
  <c r="N2013" i="4"/>
  <c r="M2012" i="4"/>
  <c r="L2013" i="4"/>
  <c r="Z2013" i="4" s="1"/>
  <c r="I2013" i="4"/>
  <c r="H2014" i="4"/>
  <c r="J2014" i="4" s="1"/>
  <c r="K2013" i="4"/>
  <c r="Y2013" i="4" s="1"/>
  <c r="C2015" i="4"/>
  <c r="F2015" i="4" s="1"/>
  <c r="D2015" i="4"/>
  <c r="E2015" i="4"/>
  <c r="N2014" i="4" l="1"/>
  <c r="M2013" i="4"/>
  <c r="L2014" i="4"/>
  <c r="Z2014" i="4" s="1"/>
  <c r="I2014" i="4"/>
  <c r="H2015" i="4"/>
  <c r="J2015" i="4" s="1"/>
  <c r="K2014" i="4"/>
  <c r="Y2014" i="4" s="1"/>
  <c r="C2016" i="4"/>
  <c r="D2016" i="4"/>
  <c r="E2016" i="4"/>
  <c r="F2016" i="4" l="1"/>
  <c r="N2015" i="4"/>
  <c r="M2014" i="4"/>
  <c r="I2015" i="4"/>
  <c r="L2015" i="4"/>
  <c r="Z2015" i="4" s="1"/>
  <c r="H2016" i="4"/>
  <c r="I2016" i="4" s="1"/>
  <c r="K2015" i="4"/>
  <c r="Y2015" i="4" s="1"/>
  <c r="C2017" i="4"/>
  <c r="F2017" i="4" s="1"/>
  <c r="D2017" i="4"/>
  <c r="E2017" i="4"/>
  <c r="M2015" i="4" l="1"/>
  <c r="L2016" i="4"/>
  <c r="Z2016" i="4" s="1"/>
  <c r="H2017" i="4"/>
  <c r="L2017" i="4" s="1"/>
  <c r="Z2017" i="4" s="1"/>
  <c r="J2016" i="4"/>
  <c r="K2016" i="4"/>
  <c r="Y2016" i="4" s="1"/>
  <c r="M2016" i="4"/>
  <c r="C2018" i="4"/>
  <c r="D2018" i="4"/>
  <c r="E2018" i="4"/>
  <c r="F2018" i="4" l="1"/>
  <c r="N2016" i="4"/>
  <c r="J2017" i="4"/>
  <c r="H2018" i="4"/>
  <c r="I2018" i="4" s="1"/>
  <c r="I2017" i="4"/>
  <c r="K2017" i="4"/>
  <c r="Y2017" i="4" s="1"/>
  <c r="E2019" i="4"/>
  <c r="C2019" i="4"/>
  <c r="F2019" i="4" s="1"/>
  <c r="D2019" i="4"/>
  <c r="N2017" i="4" l="1"/>
  <c r="M2017" i="4"/>
  <c r="L2018" i="4"/>
  <c r="Z2018" i="4" s="1"/>
  <c r="H2019" i="4"/>
  <c r="I2019" i="4" s="1"/>
  <c r="J2018" i="4"/>
  <c r="K2018" i="4"/>
  <c r="Y2018" i="4" s="1"/>
  <c r="M2018" i="4"/>
  <c r="C2020" i="4"/>
  <c r="F2020" i="4" s="1"/>
  <c r="D2020" i="4"/>
  <c r="E2020" i="4"/>
  <c r="N2018" i="4" l="1"/>
  <c r="L2019" i="4"/>
  <c r="Z2019" i="4" s="1"/>
  <c r="J2019" i="4"/>
  <c r="H2020" i="4"/>
  <c r="L2020" i="4" s="1"/>
  <c r="Z2020" i="4" s="1"/>
  <c r="K2019" i="4"/>
  <c r="Y2019" i="4" s="1"/>
  <c r="M2019" i="4"/>
  <c r="C2021" i="4"/>
  <c r="D2021" i="4"/>
  <c r="E2021" i="4"/>
  <c r="F2021" i="4" l="1"/>
  <c r="N2019" i="4"/>
  <c r="H2021" i="4"/>
  <c r="L2021" i="4" s="1"/>
  <c r="Z2021" i="4" s="1"/>
  <c r="I2020" i="4"/>
  <c r="J2020" i="4"/>
  <c r="K2020" i="4"/>
  <c r="Y2020" i="4" s="1"/>
  <c r="D2022" i="4"/>
  <c r="E2022" i="4"/>
  <c r="C2022" i="4"/>
  <c r="F2022" i="4" l="1"/>
  <c r="N2020" i="4"/>
  <c r="M2020" i="4"/>
  <c r="H2022" i="4"/>
  <c r="J2022" i="4" s="1"/>
  <c r="I2021" i="4"/>
  <c r="J2021" i="4"/>
  <c r="K2021" i="4"/>
  <c r="Y2021" i="4" s="1"/>
  <c r="C2023" i="4"/>
  <c r="F2023" i="4" s="1"/>
  <c r="D2023" i="4"/>
  <c r="E2023" i="4"/>
  <c r="I2022" i="4" l="1"/>
  <c r="M2022" i="4" s="1"/>
  <c r="N2021" i="4"/>
  <c r="N2022" i="4"/>
  <c r="M2021" i="4"/>
  <c r="L2022" i="4"/>
  <c r="Z2022" i="4" s="1"/>
  <c r="H2023" i="4"/>
  <c r="J2023" i="4" s="1"/>
  <c r="K2022" i="4"/>
  <c r="Y2022" i="4" s="1"/>
  <c r="E2024" i="4"/>
  <c r="C2024" i="4"/>
  <c r="D2024" i="4"/>
  <c r="F2024" i="4" l="1"/>
  <c r="N2023" i="4"/>
  <c r="I2023" i="4"/>
  <c r="L2023" i="4"/>
  <c r="Z2023" i="4" s="1"/>
  <c r="H2024" i="4"/>
  <c r="I2024" i="4" s="1"/>
  <c r="K2023" i="4"/>
  <c r="Y2023" i="4" s="1"/>
  <c r="C2025" i="4"/>
  <c r="D2025" i="4"/>
  <c r="E2025" i="4"/>
  <c r="F2025" i="4" l="1"/>
  <c r="M2023" i="4"/>
  <c r="L2024" i="4"/>
  <c r="Z2024" i="4" s="1"/>
  <c r="J2024" i="4"/>
  <c r="H2025" i="4"/>
  <c r="I2025" i="4" s="1"/>
  <c r="K2024" i="4"/>
  <c r="Y2024" i="4" s="1"/>
  <c r="M2024" i="4"/>
  <c r="C2026" i="4"/>
  <c r="F2026" i="4" s="1"/>
  <c r="D2026" i="4"/>
  <c r="E2026" i="4"/>
  <c r="N2024" i="4" l="1"/>
  <c r="L2025" i="4"/>
  <c r="Z2025" i="4" s="1"/>
  <c r="H2026" i="4"/>
  <c r="J2026" i="4" s="1"/>
  <c r="J2025" i="4"/>
  <c r="K2025" i="4"/>
  <c r="Y2025" i="4" s="1"/>
  <c r="M2025" i="4"/>
  <c r="E2027" i="4"/>
  <c r="C2027" i="4"/>
  <c r="D2027" i="4"/>
  <c r="F2027" i="4" l="1"/>
  <c r="N2025" i="4"/>
  <c r="N2026" i="4"/>
  <c r="L2026" i="4"/>
  <c r="Z2026" i="4" s="1"/>
  <c r="H2027" i="4"/>
  <c r="J2027" i="4" s="1"/>
  <c r="I2026" i="4"/>
  <c r="K2026" i="4"/>
  <c r="Y2026" i="4" s="1"/>
  <c r="C2028" i="4"/>
  <c r="F2028" i="4" s="1"/>
  <c r="D2028" i="4"/>
  <c r="E2028" i="4"/>
  <c r="N2027" i="4" l="1"/>
  <c r="M2026" i="4"/>
  <c r="L2027" i="4"/>
  <c r="Z2027" i="4" s="1"/>
  <c r="H2028" i="4"/>
  <c r="J2028" i="4" s="1"/>
  <c r="I2027" i="4"/>
  <c r="K2027" i="4"/>
  <c r="Y2027" i="4" s="1"/>
  <c r="C2029" i="4"/>
  <c r="D2029" i="4"/>
  <c r="E2029" i="4"/>
  <c r="F2029" i="4" l="1"/>
  <c r="N2028" i="4"/>
  <c r="M2027" i="4"/>
  <c r="L2028" i="4"/>
  <c r="Z2028" i="4" s="1"/>
  <c r="H2029" i="4"/>
  <c r="I2029" i="4" s="1"/>
  <c r="I2028" i="4"/>
  <c r="K2028" i="4"/>
  <c r="Y2028" i="4" s="1"/>
  <c r="D2030" i="4"/>
  <c r="E2030" i="4"/>
  <c r="C2030" i="4"/>
  <c r="F2030" i="4" l="1"/>
  <c r="M2028" i="4"/>
  <c r="L2029" i="4"/>
  <c r="Z2029" i="4" s="1"/>
  <c r="H2030" i="4"/>
  <c r="J2030" i="4" s="1"/>
  <c r="J2029" i="4"/>
  <c r="K2029" i="4"/>
  <c r="Y2029" i="4" s="1"/>
  <c r="M2029" i="4"/>
  <c r="C2031" i="4"/>
  <c r="F2031" i="4" s="1"/>
  <c r="D2031" i="4"/>
  <c r="E2031" i="4"/>
  <c r="N2030" i="4" l="1"/>
  <c r="N2029" i="4"/>
  <c r="L2030" i="4"/>
  <c r="Z2030" i="4" s="1"/>
  <c r="H2031" i="4"/>
  <c r="J2031" i="4" s="1"/>
  <c r="I2030" i="4"/>
  <c r="K2030" i="4"/>
  <c r="Y2030" i="4" s="1"/>
  <c r="D2032" i="4"/>
  <c r="E2032" i="4"/>
  <c r="C2032" i="4"/>
  <c r="F2032" i="4" l="1"/>
  <c r="N2031" i="4"/>
  <c r="M2030" i="4"/>
  <c r="L2031" i="4"/>
  <c r="Z2031" i="4" s="1"/>
  <c r="H2032" i="4"/>
  <c r="J2032" i="4" s="1"/>
  <c r="I2031" i="4"/>
  <c r="K2031" i="4"/>
  <c r="Y2031" i="4" s="1"/>
  <c r="C2033" i="4"/>
  <c r="F2033" i="4" s="1"/>
  <c r="D2033" i="4"/>
  <c r="E2033" i="4"/>
  <c r="N2032" i="4" l="1"/>
  <c r="M2031" i="4"/>
  <c r="L2032" i="4"/>
  <c r="Z2032" i="4" s="1"/>
  <c r="H2033" i="4"/>
  <c r="J2033" i="4" s="1"/>
  <c r="I2032" i="4"/>
  <c r="K2032" i="4"/>
  <c r="Y2032" i="4" s="1"/>
  <c r="C2034" i="4"/>
  <c r="D2034" i="4"/>
  <c r="E2034" i="4"/>
  <c r="F2034" i="4" l="1"/>
  <c r="N2033" i="4"/>
  <c r="M2032" i="4"/>
  <c r="L2033" i="4"/>
  <c r="Z2033" i="4" s="1"/>
  <c r="H2034" i="4"/>
  <c r="J2034" i="4" s="1"/>
  <c r="I2033" i="4"/>
  <c r="K2033" i="4"/>
  <c r="Y2033" i="4" s="1"/>
  <c r="E2035" i="4"/>
  <c r="C2035" i="4"/>
  <c r="D2035" i="4"/>
  <c r="F2035" i="4" l="1"/>
  <c r="N2034" i="4"/>
  <c r="M2033" i="4"/>
  <c r="I2034" i="4"/>
  <c r="L2034" i="4"/>
  <c r="Z2034" i="4" s="1"/>
  <c r="H2035" i="4"/>
  <c r="J2035" i="4" s="1"/>
  <c r="K2034" i="4"/>
  <c r="Y2034" i="4" s="1"/>
  <c r="C2036" i="4"/>
  <c r="F2036" i="4" s="1"/>
  <c r="D2036" i="4"/>
  <c r="E2036" i="4"/>
  <c r="N2035" i="4" l="1"/>
  <c r="M2034" i="4"/>
  <c r="I2035" i="4"/>
  <c r="L2035" i="4"/>
  <c r="Z2035" i="4" s="1"/>
  <c r="H2036" i="4"/>
  <c r="J2036" i="4" s="1"/>
  <c r="K2035" i="4"/>
  <c r="Y2035" i="4" s="1"/>
  <c r="C2037" i="4"/>
  <c r="D2037" i="4"/>
  <c r="E2037" i="4"/>
  <c r="H2037" i="4" l="1"/>
  <c r="F2037" i="4"/>
  <c r="N2036" i="4"/>
  <c r="M2035" i="4"/>
  <c r="I2036" i="4"/>
  <c r="L2036" i="4"/>
  <c r="Z2036" i="4" s="1"/>
  <c r="K2036" i="4"/>
  <c r="Y2036" i="4" s="1"/>
  <c r="J2037" i="4"/>
  <c r="I2037" i="4"/>
  <c r="D2038" i="4"/>
  <c r="E2038" i="4"/>
  <c r="C2038" i="4"/>
  <c r="F2038" i="4" s="1"/>
  <c r="M2036" i="4" l="1"/>
  <c r="H2038" i="4"/>
  <c r="J2038" i="4" s="1"/>
  <c r="K2037" i="4"/>
  <c r="Y2037" i="4" s="1"/>
  <c r="M2037" i="4"/>
  <c r="L2037" i="4"/>
  <c r="Z2037" i="4" s="1"/>
  <c r="N2037" i="4"/>
  <c r="C2039" i="4"/>
  <c r="D2039" i="4"/>
  <c r="E2039" i="4"/>
  <c r="H2039" i="4" l="1"/>
  <c r="F2039" i="4"/>
  <c r="N2038" i="4"/>
  <c r="L2038" i="4"/>
  <c r="Z2038" i="4" s="1"/>
  <c r="I2038" i="4"/>
  <c r="K2038" i="4"/>
  <c r="Y2038" i="4" s="1"/>
  <c r="J2039" i="4"/>
  <c r="I2039" i="4"/>
  <c r="C2040" i="4"/>
  <c r="D2040" i="4"/>
  <c r="E2040" i="4"/>
  <c r="F2040" i="4" l="1"/>
  <c r="M2038" i="4"/>
  <c r="H2040" i="4"/>
  <c r="J2040" i="4" s="1"/>
  <c r="K2039" i="4"/>
  <c r="Y2039" i="4" s="1"/>
  <c r="M2039" i="4"/>
  <c r="L2039" i="4"/>
  <c r="Z2039" i="4" s="1"/>
  <c r="N2039" i="4"/>
  <c r="C2041" i="4"/>
  <c r="F2041" i="4" s="1"/>
  <c r="D2041" i="4"/>
  <c r="E2041" i="4"/>
  <c r="N2040" i="4" l="1"/>
  <c r="L2040" i="4"/>
  <c r="Z2040" i="4" s="1"/>
  <c r="H2041" i="4"/>
  <c r="I2040" i="4"/>
  <c r="K2040" i="4"/>
  <c r="Y2040" i="4" s="1"/>
  <c r="C2042" i="4"/>
  <c r="D2042" i="4"/>
  <c r="E2042" i="4"/>
  <c r="F2042" i="4" l="1"/>
  <c r="M2040" i="4"/>
  <c r="L2041" i="4"/>
  <c r="Z2041" i="4" s="1"/>
  <c r="H2042" i="4"/>
  <c r="J2042" i="4" s="1"/>
  <c r="J2041" i="4"/>
  <c r="I2041" i="4"/>
  <c r="K2041" i="4"/>
  <c r="Y2041" i="4" s="1"/>
  <c r="E2043" i="4"/>
  <c r="C2043" i="4"/>
  <c r="D2043" i="4"/>
  <c r="F2043" i="4" l="1"/>
  <c r="N2042" i="4"/>
  <c r="N2041" i="4"/>
  <c r="M2041" i="4"/>
  <c r="L2042" i="4"/>
  <c r="Z2042" i="4" s="1"/>
  <c r="H2043" i="4"/>
  <c r="J2043" i="4" s="1"/>
  <c r="I2042" i="4"/>
  <c r="K2042" i="4"/>
  <c r="Y2042" i="4" s="1"/>
  <c r="C2044" i="4"/>
  <c r="D2044" i="4"/>
  <c r="E2044" i="4"/>
  <c r="F2044" i="4" l="1"/>
  <c r="N2043" i="4"/>
  <c r="M2042" i="4"/>
  <c r="L2043" i="4"/>
  <c r="Z2043" i="4" s="1"/>
  <c r="H2044" i="4"/>
  <c r="J2044" i="4" s="1"/>
  <c r="I2043" i="4"/>
  <c r="K2043" i="4"/>
  <c r="Y2043" i="4" s="1"/>
  <c r="C2045" i="4"/>
  <c r="F2045" i="4" s="1"/>
  <c r="D2045" i="4"/>
  <c r="E2045" i="4"/>
  <c r="N2044" i="4" l="1"/>
  <c r="M2043" i="4"/>
  <c r="L2044" i="4"/>
  <c r="Z2044" i="4" s="1"/>
  <c r="H2045" i="4"/>
  <c r="I2045" i="4" s="1"/>
  <c r="I2044" i="4"/>
  <c r="K2044" i="4"/>
  <c r="Y2044" i="4" s="1"/>
  <c r="D2046" i="4"/>
  <c r="E2046" i="4"/>
  <c r="C2046" i="4"/>
  <c r="F2046" i="4" l="1"/>
  <c r="M2044" i="4"/>
  <c r="L2045" i="4"/>
  <c r="Z2045" i="4" s="1"/>
  <c r="H2046" i="4"/>
  <c r="J2046" i="4" s="1"/>
  <c r="J2045" i="4"/>
  <c r="K2045" i="4"/>
  <c r="Y2045" i="4" s="1"/>
  <c r="M2045" i="4"/>
  <c r="C2047" i="4"/>
  <c r="F2047" i="4" s="1"/>
  <c r="D2047" i="4"/>
  <c r="E2047" i="4"/>
  <c r="N2046" i="4" l="1"/>
  <c r="N2045" i="4"/>
  <c r="L2046" i="4"/>
  <c r="Z2046" i="4" s="1"/>
  <c r="H2047" i="4"/>
  <c r="I2047" i="4" s="1"/>
  <c r="I2046" i="4"/>
  <c r="K2046" i="4"/>
  <c r="Y2046" i="4" s="1"/>
  <c r="C2048" i="4"/>
  <c r="D2048" i="4"/>
  <c r="E2048" i="4"/>
  <c r="F2048" i="4" l="1"/>
  <c r="M2046" i="4"/>
  <c r="L2047" i="4"/>
  <c r="Z2047" i="4" s="1"/>
  <c r="H2048" i="4"/>
  <c r="J2048" i="4" s="1"/>
  <c r="J2047" i="4"/>
  <c r="K2047" i="4"/>
  <c r="Y2047" i="4" s="1"/>
  <c r="M2047" i="4"/>
  <c r="C2049" i="4"/>
  <c r="D2049" i="4"/>
  <c r="E2049" i="4"/>
  <c r="H2049" i="4" l="1"/>
  <c r="F2049" i="4"/>
  <c r="N2048" i="4"/>
  <c r="N2047" i="4"/>
  <c r="L2048" i="4"/>
  <c r="Z2048" i="4" s="1"/>
  <c r="I2048" i="4"/>
  <c r="K2048" i="4"/>
  <c r="Y2048" i="4" s="1"/>
  <c r="J2049" i="4"/>
  <c r="I2049" i="4"/>
  <c r="C2050" i="4"/>
  <c r="D2050" i="4"/>
  <c r="E2050" i="4"/>
  <c r="F2050" i="4" l="1"/>
  <c r="M2048" i="4"/>
  <c r="H2050" i="4"/>
  <c r="J2050" i="4" s="1"/>
  <c r="L2049" i="4"/>
  <c r="Z2049" i="4" s="1"/>
  <c r="N2049" i="4"/>
  <c r="K2049" i="4"/>
  <c r="Y2049" i="4" s="1"/>
  <c r="M2049" i="4"/>
  <c r="E2051" i="4"/>
  <c r="C2051" i="4"/>
  <c r="D2051" i="4"/>
  <c r="F2051" i="4" l="1"/>
  <c r="N2050" i="4"/>
  <c r="L2050" i="4"/>
  <c r="Z2050" i="4" s="1"/>
  <c r="H2051" i="4"/>
  <c r="J2051" i="4" s="1"/>
  <c r="I2050" i="4"/>
  <c r="K2050" i="4"/>
  <c r="Y2050" i="4" s="1"/>
  <c r="C2052" i="4"/>
  <c r="D2052" i="4"/>
  <c r="E2052" i="4"/>
  <c r="F2052" i="4" l="1"/>
  <c r="N2051" i="4"/>
  <c r="M2050" i="4"/>
  <c r="L2051" i="4"/>
  <c r="Z2051" i="4" s="1"/>
  <c r="H2052" i="4"/>
  <c r="J2052" i="4" s="1"/>
  <c r="I2051" i="4"/>
  <c r="K2051" i="4"/>
  <c r="Y2051" i="4" s="1"/>
  <c r="C2053" i="4"/>
  <c r="F2053" i="4" s="1"/>
  <c r="E2053" i="4"/>
  <c r="D2053" i="4"/>
  <c r="N2052" i="4" l="1"/>
  <c r="M2051" i="4"/>
  <c r="L2052" i="4"/>
  <c r="Z2052" i="4" s="1"/>
  <c r="H2053" i="4"/>
  <c r="J2053" i="4" s="1"/>
  <c r="I2052" i="4"/>
  <c r="K2052" i="4"/>
  <c r="Y2052" i="4" s="1"/>
  <c r="D2054" i="4"/>
  <c r="E2054" i="4"/>
  <c r="C2054" i="4"/>
  <c r="F2054" i="4" l="1"/>
  <c r="N2053" i="4"/>
  <c r="M2052" i="4"/>
  <c r="I2053" i="4"/>
  <c r="L2053" i="4"/>
  <c r="Z2053" i="4" s="1"/>
  <c r="H2054" i="4"/>
  <c r="J2054" i="4" s="1"/>
  <c r="K2053" i="4"/>
  <c r="Y2053" i="4" s="1"/>
  <c r="C2055" i="4"/>
  <c r="F2055" i="4" s="1"/>
  <c r="D2055" i="4"/>
  <c r="E2055" i="4"/>
  <c r="N2054" i="4" l="1"/>
  <c r="M2053" i="4"/>
  <c r="I2054" i="4"/>
  <c r="L2054" i="4"/>
  <c r="Z2054" i="4" s="1"/>
  <c r="H2055" i="4"/>
  <c r="J2055" i="4" s="1"/>
  <c r="K2054" i="4"/>
  <c r="Y2054" i="4" s="1"/>
  <c r="C2056" i="4"/>
  <c r="D2056" i="4"/>
  <c r="E2056" i="4"/>
  <c r="F2056" i="4" l="1"/>
  <c r="N2055" i="4"/>
  <c r="M2054" i="4"/>
  <c r="I2055" i="4"/>
  <c r="L2055" i="4"/>
  <c r="Z2055" i="4" s="1"/>
  <c r="H2056" i="4"/>
  <c r="J2056" i="4" s="1"/>
  <c r="K2055" i="4"/>
  <c r="Y2055" i="4" s="1"/>
  <c r="C2057" i="4"/>
  <c r="D2057" i="4"/>
  <c r="E2057" i="4"/>
  <c r="F2057" i="4" l="1"/>
  <c r="N2056" i="4"/>
  <c r="M2055" i="4"/>
  <c r="I2056" i="4"/>
  <c r="L2056" i="4"/>
  <c r="Z2056" i="4" s="1"/>
  <c r="H2057" i="4"/>
  <c r="J2057" i="4" s="1"/>
  <c r="K2056" i="4"/>
  <c r="Y2056" i="4" s="1"/>
  <c r="C2058" i="4"/>
  <c r="F2058" i="4" s="1"/>
  <c r="D2058" i="4"/>
  <c r="E2058" i="4"/>
  <c r="N2057" i="4" l="1"/>
  <c r="M2056" i="4"/>
  <c r="I2057" i="4"/>
  <c r="L2057" i="4"/>
  <c r="Z2057" i="4" s="1"/>
  <c r="H2058" i="4"/>
  <c r="J2058" i="4" s="1"/>
  <c r="K2057" i="4"/>
  <c r="Y2057" i="4" s="1"/>
  <c r="E2059" i="4"/>
  <c r="C2059" i="4"/>
  <c r="F2059" i="4" s="1"/>
  <c r="D2059" i="4"/>
  <c r="M2057" i="4" l="1"/>
  <c r="I2058" i="4"/>
  <c r="N2058" i="4"/>
  <c r="L2058" i="4"/>
  <c r="Z2058" i="4" s="1"/>
  <c r="H2059" i="4"/>
  <c r="L2059" i="4" s="1"/>
  <c r="Z2059" i="4" s="1"/>
  <c r="K2058" i="4"/>
  <c r="Y2058" i="4" s="1"/>
  <c r="C2060" i="4"/>
  <c r="D2060" i="4"/>
  <c r="E2060" i="4"/>
  <c r="F2060" i="4" l="1"/>
  <c r="M2058" i="4"/>
  <c r="J2059" i="4"/>
  <c r="I2059" i="4"/>
  <c r="H2060" i="4"/>
  <c r="L2060" i="4" s="1"/>
  <c r="Z2060" i="4" s="1"/>
  <c r="K2059" i="4"/>
  <c r="Y2059" i="4" s="1"/>
  <c r="C2061" i="4"/>
  <c r="D2061" i="4"/>
  <c r="E2061" i="4"/>
  <c r="F2061" i="4" l="1"/>
  <c r="N2059" i="4"/>
  <c r="M2059" i="4"/>
  <c r="H2061" i="4"/>
  <c r="J2061" i="4" s="1"/>
  <c r="J2060" i="4"/>
  <c r="I2060" i="4"/>
  <c r="K2060" i="4"/>
  <c r="Y2060" i="4" s="1"/>
  <c r="D2062" i="4"/>
  <c r="E2062" i="4"/>
  <c r="C2062" i="4"/>
  <c r="F2062" i="4" l="1"/>
  <c r="N2060" i="4"/>
  <c r="N2061" i="4"/>
  <c r="M2060" i="4"/>
  <c r="L2061" i="4"/>
  <c r="Z2061" i="4" s="1"/>
  <c r="H2062" i="4"/>
  <c r="J2062" i="4" s="1"/>
  <c r="I2061" i="4"/>
  <c r="K2061" i="4"/>
  <c r="Y2061" i="4" s="1"/>
  <c r="C2063" i="4"/>
  <c r="D2063" i="4"/>
  <c r="E2063" i="4"/>
  <c r="F2063" i="4" l="1"/>
  <c r="N2062" i="4"/>
  <c r="M2061" i="4"/>
  <c r="L2062" i="4"/>
  <c r="Z2062" i="4" s="1"/>
  <c r="H2063" i="4"/>
  <c r="J2063" i="4" s="1"/>
  <c r="I2062" i="4"/>
  <c r="K2062" i="4"/>
  <c r="Y2062" i="4" s="1"/>
  <c r="C2064" i="4"/>
  <c r="D2064" i="4"/>
  <c r="E2064" i="4"/>
  <c r="F2064" i="4" l="1"/>
  <c r="N2063" i="4"/>
  <c r="M2062" i="4"/>
  <c r="L2063" i="4"/>
  <c r="Z2063" i="4" s="1"/>
  <c r="H2064" i="4"/>
  <c r="J2064" i="4" s="1"/>
  <c r="I2063" i="4"/>
  <c r="K2063" i="4"/>
  <c r="Y2063" i="4" s="1"/>
  <c r="C2065" i="4"/>
  <c r="F2065" i="4" s="1"/>
  <c r="D2065" i="4"/>
  <c r="E2065" i="4"/>
  <c r="N2064" i="4" l="1"/>
  <c r="M2063" i="4"/>
  <c r="L2064" i="4"/>
  <c r="Z2064" i="4" s="1"/>
  <c r="H2065" i="4"/>
  <c r="J2065" i="4" s="1"/>
  <c r="I2064" i="4"/>
  <c r="K2064" i="4"/>
  <c r="Y2064" i="4" s="1"/>
  <c r="C2066" i="4"/>
  <c r="D2066" i="4"/>
  <c r="E2066" i="4"/>
  <c r="F2066" i="4" l="1"/>
  <c r="N2065" i="4"/>
  <c r="M2064" i="4"/>
  <c r="I2065" i="4"/>
  <c r="L2065" i="4"/>
  <c r="Z2065" i="4" s="1"/>
  <c r="H2066" i="4"/>
  <c r="J2066" i="4" s="1"/>
  <c r="K2065" i="4"/>
  <c r="Y2065" i="4" s="1"/>
  <c r="E2067" i="4"/>
  <c r="D2067" i="4"/>
  <c r="C2067" i="4"/>
  <c r="F2067" i="4" l="1"/>
  <c r="N2066" i="4"/>
  <c r="M2065" i="4"/>
  <c r="I2066" i="4"/>
  <c r="L2066" i="4"/>
  <c r="Z2066" i="4" s="1"/>
  <c r="H2067" i="4"/>
  <c r="J2067" i="4" s="1"/>
  <c r="K2066" i="4"/>
  <c r="Y2066" i="4" s="1"/>
  <c r="C2068" i="4"/>
  <c r="F2068" i="4" s="1"/>
  <c r="D2068" i="4"/>
  <c r="E2068" i="4"/>
  <c r="N2067" i="4" l="1"/>
  <c r="M2066" i="4"/>
  <c r="L2067" i="4"/>
  <c r="Z2067" i="4" s="1"/>
  <c r="I2067" i="4"/>
  <c r="H2068" i="4"/>
  <c r="J2068" i="4" s="1"/>
  <c r="K2067" i="4"/>
  <c r="Y2067" i="4" s="1"/>
  <c r="C2069" i="4"/>
  <c r="D2069" i="4"/>
  <c r="E2069" i="4"/>
  <c r="F2069" i="4" l="1"/>
  <c r="N2068" i="4"/>
  <c r="M2067" i="4"/>
  <c r="L2068" i="4"/>
  <c r="Z2068" i="4" s="1"/>
  <c r="I2068" i="4"/>
  <c r="H2069" i="4"/>
  <c r="J2069" i="4" s="1"/>
  <c r="K2068" i="4"/>
  <c r="Y2068" i="4" s="1"/>
  <c r="D2070" i="4"/>
  <c r="E2070" i="4"/>
  <c r="C2070" i="4"/>
  <c r="F2070" i="4" l="1"/>
  <c r="M2068" i="4"/>
  <c r="I2069" i="4"/>
  <c r="N2069" i="4"/>
  <c r="L2069" i="4"/>
  <c r="Z2069" i="4" s="1"/>
  <c r="H2070" i="4"/>
  <c r="I2070" i="4" s="1"/>
  <c r="K2069" i="4"/>
  <c r="Y2069" i="4" s="1"/>
  <c r="C2071" i="4"/>
  <c r="F2071" i="4" s="1"/>
  <c r="D2071" i="4"/>
  <c r="E2071" i="4"/>
  <c r="M2069" i="4" l="1"/>
  <c r="J2070" i="4"/>
  <c r="H2071" i="4"/>
  <c r="L2071" i="4" s="1"/>
  <c r="Z2071" i="4" s="1"/>
  <c r="L2070" i="4"/>
  <c r="Z2070" i="4" s="1"/>
  <c r="K2070" i="4"/>
  <c r="Y2070" i="4" s="1"/>
  <c r="M2070" i="4"/>
  <c r="C2072" i="4"/>
  <c r="F2072" i="4" s="1"/>
  <c r="D2072" i="4"/>
  <c r="E2072" i="4"/>
  <c r="N2070" i="4" l="1"/>
  <c r="H2072" i="4"/>
  <c r="J2072" i="4" s="1"/>
  <c r="J2071" i="4"/>
  <c r="I2071" i="4"/>
  <c r="K2071" i="4"/>
  <c r="Y2071" i="4" s="1"/>
  <c r="I2072" i="4"/>
  <c r="C2073" i="4"/>
  <c r="D2073" i="4"/>
  <c r="E2073" i="4"/>
  <c r="F2073" i="4" l="1"/>
  <c r="N2072" i="4"/>
  <c r="N2071" i="4"/>
  <c r="M2071" i="4"/>
  <c r="L2072" i="4"/>
  <c r="Z2072" i="4" s="1"/>
  <c r="H2073" i="4"/>
  <c r="J2073" i="4" s="1"/>
  <c r="K2072" i="4"/>
  <c r="Y2072" i="4" s="1"/>
  <c r="M2072" i="4"/>
  <c r="C2074" i="4"/>
  <c r="D2074" i="4"/>
  <c r="E2074" i="4"/>
  <c r="F2074" i="4" l="1"/>
  <c r="N2073" i="4"/>
  <c r="I2073" i="4"/>
  <c r="L2073" i="4"/>
  <c r="Z2073" i="4" s="1"/>
  <c r="H2074" i="4"/>
  <c r="J2074" i="4" s="1"/>
  <c r="K2073" i="4"/>
  <c r="Y2073" i="4" s="1"/>
  <c r="E2075" i="4"/>
  <c r="C2075" i="4"/>
  <c r="F2075" i="4" s="1"/>
  <c r="D2075" i="4"/>
  <c r="N2074" i="4" l="1"/>
  <c r="M2073" i="4"/>
  <c r="I2074" i="4"/>
  <c r="L2074" i="4"/>
  <c r="Z2074" i="4" s="1"/>
  <c r="H2075" i="4"/>
  <c r="L2075" i="4" s="1"/>
  <c r="Z2075" i="4" s="1"/>
  <c r="K2074" i="4"/>
  <c r="Y2074" i="4" s="1"/>
  <c r="C2076" i="4"/>
  <c r="D2076" i="4"/>
  <c r="E2076" i="4"/>
  <c r="F2076" i="4" l="1"/>
  <c r="M2074" i="4"/>
  <c r="I2075" i="4"/>
  <c r="J2075" i="4"/>
  <c r="H2076" i="4"/>
  <c r="J2076" i="4" s="1"/>
  <c r="K2075" i="4"/>
  <c r="Y2075" i="4" s="1"/>
  <c r="C2077" i="4"/>
  <c r="D2077" i="4"/>
  <c r="E2077" i="4"/>
  <c r="F2077" i="4" l="1"/>
  <c r="N2076" i="4"/>
  <c r="N2075" i="4"/>
  <c r="M2075" i="4"/>
  <c r="I2076" i="4"/>
  <c r="L2076" i="4"/>
  <c r="Z2076" i="4" s="1"/>
  <c r="H2077" i="4"/>
  <c r="I2077" i="4" s="1"/>
  <c r="K2076" i="4"/>
  <c r="Y2076" i="4" s="1"/>
  <c r="D2078" i="4"/>
  <c r="E2078" i="4"/>
  <c r="C2078" i="4"/>
  <c r="F2078" i="4" l="1"/>
  <c r="M2076" i="4"/>
  <c r="L2077" i="4"/>
  <c r="Z2077" i="4" s="1"/>
  <c r="H2078" i="4"/>
  <c r="J2078" i="4" s="1"/>
  <c r="J2077" i="4"/>
  <c r="K2077" i="4"/>
  <c r="Y2077" i="4" s="1"/>
  <c r="M2077" i="4"/>
  <c r="C2079" i="4"/>
  <c r="F2079" i="4" s="1"/>
  <c r="D2079" i="4"/>
  <c r="E2079" i="4"/>
  <c r="N2077" i="4" l="1"/>
  <c r="N2078" i="4"/>
  <c r="L2078" i="4"/>
  <c r="Z2078" i="4" s="1"/>
  <c r="H2079" i="4"/>
  <c r="J2079" i="4" s="1"/>
  <c r="I2078" i="4"/>
  <c r="K2078" i="4"/>
  <c r="Y2078" i="4" s="1"/>
  <c r="C2080" i="4"/>
  <c r="D2080" i="4"/>
  <c r="E2080" i="4"/>
  <c r="F2080" i="4" l="1"/>
  <c r="N2079" i="4"/>
  <c r="M2078" i="4"/>
  <c r="L2079" i="4"/>
  <c r="Z2079" i="4" s="1"/>
  <c r="H2080" i="4"/>
  <c r="J2080" i="4" s="1"/>
  <c r="I2079" i="4"/>
  <c r="K2079" i="4"/>
  <c r="Y2079" i="4" s="1"/>
  <c r="C2081" i="4"/>
  <c r="F2081" i="4" s="1"/>
  <c r="D2081" i="4"/>
  <c r="E2081" i="4"/>
  <c r="N2080" i="4" l="1"/>
  <c r="M2079" i="4"/>
  <c r="I2080" i="4"/>
  <c r="L2080" i="4"/>
  <c r="Z2080" i="4" s="1"/>
  <c r="H2081" i="4"/>
  <c r="J2081" i="4" s="1"/>
  <c r="K2080" i="4"/>
  <c r="Y2080" i="4" s="1"/>
  <c r="C2082" i="4"/>
  <c r="D2082" i="4"/>
  <c r="E2082" i="4"/>
  <c r="H2082" i="4" l="1"/>
  <c r="F2082" i="4"/>
  <c r="N2081" i="4"/>
  <c r="M2080" i="4"/>
  <c r="I2081" i="4"/>
  <c r="L2081" i="4"/>
  <c r="Z2081" i="4" s="1"/>
  <c r="K2081" i="4"/>
  <c r="Y2081" i="4" s="1"/>
  <c r="J2082" i="4"/>
  <c r="I2082" i="4"/>
  <c r="E2083" i="4"/>
  <c r="C2083" i="4"/>
  <c r="D2083" i="4"/>
  <c r="F2083" i="4" l="1"/>
  <c r="M2081" i="4"/>
  <c r="H2083" i="4"/>
  <c r="J2083" i="4" s="1"/>
  <c r="L2082" i="4"/>
  <c r="Z2082" i="4" s="1"/>
  <c r="N2082" i="4"/>
  <c r="K2082" i="4"/>
  <c r="Y2082" i="4" s="1"/>
  <c r="M2082" i="4"/>
  <c r="C2084" i="4"/>
  <c r="D2084" i="4"/>
  <c r="E2084" i="4"/>
  <c r="F2084" i="4" l="1"/>
  <c r="N2083" i="4"/>
  <c r="L2083" i="4"/>
  <c r="Z2083" i="4" s="1"/>
  <c r="H2084" i="4"/>
  <c r="J2084" i="4" s="1"/>
  <c r="I2083" i="4"/>
  <c r="K2083" i="4"/>
  <c r="Y2083" i="4" s="1"/>
  <c r="C2085" i="4"/>
  <c r="D2085" i="4"/>
  <c r="E2085" i="4"/>
  <c r="F2085" i="4" l="1"/>
  <c r="N2084" i="4"/>
  <c r="M2083" i="4"/>
  <c r="I2084" i="4"/>
  <c r="L2084" i="4"/>
  <c r="Z2084" i="4" s="1"/>
  <c r="H2085" i="4"/>
  <c r="J2085" i="4" s="1"/>
  <c r="K2084" i="4"/>
  <c r="Y2084" i="4" s="1"/>
  <c r="D2086" i="4"/>
  <c r="E2086" i="4"/>
  <c r="C2086" i="4"/>
  <c r="F2086" i="4" l="1"/>
  <c r="N2085" i="4"/>
  <c r="M2084" i="4"/>
  <c r="I2085" i="4"/>
  <c r="L2085" i="4"/>
  <c r="Z2085" i="4" s="1"/>
  <c r="H2086" i="4"/>
  <c r="J2086" i="4" s="1"/>
  <c r="K2085" i="4"/>
  <c r="Y2085" i="4" s="1"/>
  <c r="C2087" i="4"/>
  <c r="F2087" i="4" s="1"/>
  <c r="D2087" i="4"/>
  <c r="E2087" i="4"/>
  <c r="M2085" i="4" l="1"/>
  <c r="I2086" i="4"/>
  <c r="H2087" i="4"/>
  <c r="J2087" i="4" s="1"/>
  <c r="N2086" i="4"/>
  <c r="L2086" i="4"/>
  <c r="Z2086" i="4" s="1"/>
  <c r="K2086" i="4"/>
  <c r="Y2086" i="4" s="1"/>
  <c r="E2088" i="4"/>
  <c r="C2088" i="4"/>
  <c r="F2088" i="4" s="1"/>
  <c r="D2088" i="4"/>
  <c r="N2087" i="4" l="1"/>
  <c r="M2086" i="4"/>
  <c r="L2087" i="4"/>
  <c r="Z2087" i="4" s="1"/>
  <c r="H2088" i="4"/>
  <c r="J2088" i="4" s="1"/>
  <c r="I2087" i="4"/>
  <c r="K2087" i="4"/>
  <c r="Y2087" i="4" s="1"/>
  <c r="C2089" i="4"/>
  <c r="D2089" i="4"/>
  <c r="E2089" i="4"/>
  <c r="F2089" i="4" l="1"/>
  <c r="N2088" i="4"/>
  <c r="M2087" i="4"/>
  <c r="I2088" i="4"/>
  <c r="L2088" i="4"/>
  <c r="Z2088" i="4" s="1"/>
  <c r="H2089" i="4"/>
  <c r="J2089" i="4" s="1"/>
  <c r="K2088" i="4"/>
  <c r="Y2088" i="4" s="1"/>
  <c r="C2090" i="4"/>
  <c r="D2090" i="4"/>
  <c r="E2090" i="4"/>
  <c r="F2090" i="4" l="1"/>
  <c r="N2089" i="4"/>
  <c r="M2088" i="4"/>
  <c r="I2089" i="4"/>
  <c r="L2089" i="4"/>
  <c r="Z2089" i="4" s="1"/>
  <c r="H2090" i="4"/>
  <c r="J2090" i="4" s="1"/>
  <c r="K2089" i="4"/>
  <c r="Y2089" i="4" s="1"/>
  <c r="E2091" i="4"/>
  <c r="C2091" i="4"/>
  <c r="D2091" i="4"/>
  <c r="F2091" i="4" l="1"/>
  <c r="N2090" i="4"/>
  <c r="M2089" i="4"/>
  <c r="I2090" i="4"/>
  <c r="L2090" i="4"/>
  <c r="Z2090" i="4" s="1"/>
  <c r="H2091" i="4"/>
  <c r="J2091" i="4" s="1"/>
  <c r="K2090" i="4"/>
  <c r="Y2090" i="4" s="1"/>
  <c r="C2092" i="4"/>
  <c r="F2092" i="4" s="1"/>
  <c r="D2092" i="4"/>
  <c r="E2092" i="4"/>
  <c r="N2091" i="4" l="1"/>
  <c r="M2090" i="4"/>
  <c r="I2091" i="4"/>
  <c r="L2091" i="4"/>
  <c r="Z2091" i="4" s="1"/>
  <c r="H2092" i="4"/>
  <c r="J2092" i="4" s="1"/>
  <c r="K2091" i="4"/>
  <c r="Y2091" i="4" s="1"/>
  <c r="C2093" i="4"/>
  <c r="D2093" i="4"/>
  <c r="E2093" i="4"/>
  <c r="F2093" i="4" l="1"/>
  <c r="M2091" i="4"/>
  <c r="I2092" i="4"/>
  <c r="H2093" i="4"/>
  <c r="J2093" i="4" s="1"/>
  <c r="N2092" i="4"/>
  <c r="L2092" i="4"/>
  <c r="Z2092" i="4" s="1"/>
  <c r="K2092" i="4"/>
  <c r="Y2092" i="4" s="1"/>
  <c r="D2094" i="4"/>
  <c r="E2094" i="4"/>
  <c r="C2094" i="4"/>
  <c r="F2094" i="4" l="1"/>
  <c r="N2093" i="4"/>
  <c r="M2092" i="4"/>
  <c r="L2093" i="4"/>
  <c r="Z2093" i="4" s="1"/>
  <c r="H2094" i="4"/>
  <c r="J2094" i="4" s="1"/>
  <c r="I2093" i="4"/>
  <c r="K2093" i="4"/>
  <c r="Y2093" i="4" s="1"/>
  <c r="C2095" i="4"/>
  <c r="F2095" i="4" s="1"/>
  <c r="D2095" i="4"/>
  <c r="E2095" i="4"/>
  <c r="N2094" i="4" l="1"/>
  <c r="M2093" i="4"/>
  <c r="L2094" i="4"/>
  <c r="Z2094" i="4" s="1"/>
  <c r="H2095" i="4"/>
  <c r="J2095" i="4" s="1"/>
  <c r="I2094" i="4"/>
  <c r="K2094" i="4"/>
  <c r="Y2094" i="4" s="1"/>
  <c r="D2096" i="4"/>
  <c r="E2096" i="4"/>
  <c r="C2096" i="4"/>
  <c r="F2096" i="4" l="1"/>
  <c r="N2095" i="4"/>
  <c r="M2094" i="4"/>
  <c r="I2095" i="4"/>
  <c r="L2095" i="4"/>
  <c r="Z2095" i="4" s="1"/>
  <c r="H2096" i="4"/>
  <c r="J2096" i="4" s="1"/>
  <c r="K2095" i="4"/>
  <c r="Y2095" i="4" s="1"/>
  <c r="C2097" i="4"/>
  <c r="F2097" i="4" s="1"/>
  <c r="D2097" i="4"/>
  <c r="E2097" i="4"/>
  <c r="N2096" i="4" l="1"/>
  <c r="M2095" i="4"/>
  <c r="I2096" i="4"/>
  <c r="L2096" i="4"/>
  <c r="Z2096" i="4" s="1"/>
  <c r="H2097" i="4"/>
  <c r="L2097" i="4" s="1"/>
  <c r="Z2097" i="4" s="1"/>
  <c r="K2096" i="4"/>
  <c r="Y2096" i="4" s="1"/>
  <c r="C2098" i="4"/>
  <c r="D2098" i="4"/>
  <c r="E2098" i="4"/>
  <c r="F2098" i="4" l="1"/>
  <c r="M2096" i="4"/>
  <c r="I2097" i="4"/>
  <c r="J2097" i="4"/>
  <c r="H2098" i="4"/>
  <c r="I2098" i="4" s="1"/>
  <c r="K2097" i="4"/>
  <c r="Y2097" i="4" s="1"/>
  <c r="E2099" i="4"/>
  <c r="C2099" i="4"/>
  <c r="F2099" i="4" s="1"/>
  <c r="D2099" i="4"/>
  <c r="N2097" i="4" l="1"/>
  <c r="M2097" i="4"/>
  <c r="L2098" i="4"/>
  <c r="Z2098" i="4" s="1"/>
  <c r="H2099" i="4"/>
  <c r="L2099" i="4" s="1"/>
  <c r="Z2099" i="4" s="1"/>
  <c r="J2098" i="4"/>
  <c r="K2098" i="4"/>
  <c r="Y2098" i="4" s="1"/>
  <c r="M2098" i="4"/>
  <c r="C2100" i="4"/>
  <c r="F2100" i="4" s="1"/>
  <c r="D2100" i="4"/>
  <c r="E2100" i="4"/>
  <c r="N2098" i="4" l="1"/>
  <c r="H2100" i="4"/>
  <c r="J2100" i="4" s="1"/>
  <c r="I2099" i="4"/>
  <c r="J2099" i="4"/>
  <c r="K2099" i="4"/>
  <c r="Y2099" i="4" s="1"/>
  <c r="I2100" i="4"/>
  <c r="C2101" i="4"/>
  <c r="D2101" i="4"/>
  <c r="E2101" i="4"/>
  <c r="F2101" i="4" l="1"/>
  <c r="N2099" i="4"/>
  <c r="M2099" i="4"/>
  <c r="L2100" i="4"/>
  <c r="Z2100" i="4" s="1"/>
  <c r="H2101" i="4"/>
  <c r="J2101" i="4" s="1"/>
  <c r="N2100" i="4"/>
  <c r="K2100" i="4"/>
  <c r="Y2100" i="4" s="1"/>
  <c r="M2100" i="4"/>
  <c r="D2102" i="4"/>
  <c r="E2102" i="4"/>
  <c r="C2102" i="4"/>
  <c r="F2102" i="4" l="1"/>
  <c r="N2101" i="4"/>
  <c r="I2101" i="4"/>
  <c r="L2101" i="4"/>
  <c r="Z2101" i="4" s="1"/>
  <c r="H2102" i="4"/>
  <c r="J2102" i="4" s="1"/>
  <c r="K2101" i="4"/>
  <c r="Y2101" i="4" s="1"/>
  <c r="C2103" i="4"/>
  <c r="D2103" i="4"/>
  <c r="E2103" i="4"/>
  <c r="F2103" i="4" l="1"/>
  <c r="N2102" i="4"/>
  <c r="M2101" i="4"/>
  <c r="I2102" i="4"/>
  <c r="L2102" i="4"/>
  <c r="Z2102" i="4" s="1"/>
  <c r="H2103" i="4"/>
  <c r="J2103" i="4" s="1"/>
  <c r="K2102" i="4"/>
  <c r="Y2102" i="4" s="1"/>
  <c r="C2104" i="4"/>
  <c r="F2104" i="4" s="1"/>
  <c r="D2104" i="4"/>
  <c r="E2104" i="4"/>
  <c r="N2103" i="4" l="1"/>
  <c r="M2102" i="4"/>
  <c r="L2103" i="4"/>
  <c r="Z2103" i="4" s="1"/>
  <c r="I2103" i="4"/>
  <c r="H2104" i="4"/>
  <c r="J2104" i="4" s="1"/>
  <c r="K2103" i="4"/>
  <c r="Y2103" i="4" s="1"/>
  <c r="C2105" i="4"/>
  <c r="D2105" i="4"/>
  <c r="E2105" i="4"/>
  <c r="H2105" i="4" l="1"/>
  <c r="F2105" i="4"/>
  <c r="N2104" i="4"/>
  <c r="M2103" i="4"/>
  <c r="I2104" i="4"/>
  <c r="L2104" i="4"/>
  <c r="Z2104" i="4" s="1"/>
  <c r="K2104" i="4"/>
  <c r="Y2104" i="4" s="1"/>
  <c r="J2105" i="4"/>
  <c r="I2105" i="4"/>
  <c r="C2106" i="4"/>
  <c r="D2106" i="4"/>
  <c r="E2106" i="4"/>
  <c r="F2106" i="4" l="1"/>
  <c r="M2104" i="4"/>
  <c r="H2106" i="4"/>
  <c r="J2106" i="4" s="1"/>
  <c r="K2105" i="4"/>
  <c r="Y2105" i="4" s="1"/>
  <c r="M2105" i="4"/>
  <c r="L2105" i="4"/>
  <c r="Z2105" i="4" s="1"/>
  <c r="N2105" i="4"/>
  <c r="E2107" i="4"/>
  <c r="C2107" i="4"/>
  <c r="D2107" i="4"/>
  <c r="F2107" i="4" l="1"/>
  <c r="N2106" i="4"/>
  <c r="L2106" i="4"/>
  <c r="Z2106" i="4" s="1"/>
  <c r="H2107" i="4"/>
  <c r="J2107" i="4" s="1"/>
  <c r="I2106" i="4"/>
  <c r="K2106" i="4"/>
  <c r="Y2106" i="4" s="1"/>
  <c r="C2108" i="4"/>
  <c r="D2108" i="4"/>
  <c r="E2108" i="4"/>
  <c r="F2108" i="4" l="1"/>
  <c r="N2107" i="4"/>
  <c r="M2106" i="4"/>
  <c r="L2107" i="4"/>
  <c r="Z2107" i="4" s="1"/>
  <c r="I2107" i="4"/>
  <c r="H2108" i="4"/>
  <c r="J2108" i="4" s="1"/>
  <c r="K2107" i="4"/>
  <c r="Y2107" i="4" s="1"/>
  <c r="C2109" i="4"/>
  <c r="F2109" i="4" s="1"/>
  <c r="D2109" i="4"/>
  <c r="E2109" i="4"/>
  <c r="N2108" i="4" l="1"/>
  <c r="M2107" i="4"/>
  <c r="L2108" i="4"/>
  <c r="Z2108" i="4" s="1"/>
  <c r="I2108" i="4"/>
  <c r="H2109" i="4"/>
  <c r="J2109" i="4" s="1"/>
  <c r="K2108" i="4"/>
  <c r="Y2108" i="4" s="1"/>
  <c r="D2110" i="4"/>
  <c r="E2110" i="4"/>
  <c r="C2110" i="4"/>
  <c r="F2110" i="4" l="1"/>
  <c r="N2109" i="4"/>
  <c r="M2108" i="4"/>
  <c r="I2109" i="4"/>
  <c r="L2109" i="4"/>
  <c r="Z2109" i="4" s="1"/>
  <c r="H2110" i="4"/>
  <c r="J2110" i="4" s="1"/>
  <c r="K2109" i="4"/>
  <c r="Y2109" i="4" s="1"/>
  <c r="C2111" i="4"/>
  <c r="F2111" i="4" s="1"/>
  <c r="D2111" i="4"/>
  <c r="E2111" i="4"/>
  <c r="N2110" i="4" l="1"/>
  <c r="M2109" i="4"/>
  <c r="I2110" i="4"/>
  <c r="L2110" i="4"/>
  <c r="Z2110" i="4" s="1"/>
  <c r="H2111" i="4"/>
  <c r="J2111" i="4" s="1"/>
  <c r="K2110" i="4"/>
  <c r="Y2110" i="4" s="1"/>
  <c r="C2112" i="4"/>
  <c r="D2112" i="4"/>
  <c r="E2112" i="4"/>
  <c r="H2112" i="4" l="1"/>
  <c r="F2112" i="4"/>
  <c r="N2111" i="4"/>
  <c r="M2110" i="4"/>
  <c r="L2111" i="4"/>
  <c r="Z2111" i="4" s="1"/>
  <c r="I2111" i="4"/>
  <c r="K2111" i="4"/>
  <c r="Y2111" i="4" s="1"/>
  <c r="J2112" i="4"/>
  <c r="I2112" i="4"/>
  <c r="C2113" i="4"/>
  <c r="D2113" i="4"/>
  <c r="E2113" i="4"/>
  <c r="F2113" i="4" l="1"/>
  <c r="M2111" i="4"/>
  <c r="H2113" i="4"/>
  <c r="J2113" i="4" s="1"/>
  <c r="K2112" i="4"/>
  <c r="Y2112" i="4" s="1"/>
  <c r="M2112" i="4"/>
  <c r="L2112" i="4"/>
  <c r="Z2112" i="4" s="1"/>
  <c r="N2112" i="4"/>
  <c r="C2114" i="4"/>
  <c r="F2114" i="4" s="1"/>
  <c r="D2114" i="4"/>
  <c r="E2114" i="4"/>
  <c r="N2113" i="4" l="1"/>
  <c r="I2113" i="4"/>
  <c r="L2113" i="4"/>
  <c r="Z2113" i="4" s="1"/>
  <c r="H2114" i="4"/>
  <c r="J2114" i="4" s="1"/>
  <c r="K2113" i="4"/>
  <c r="Y2113" i="4" s="1"/>
  <c r="E2115" i="4"/>
  <c r="C2115" i="4"/>
  <c r="D2115" i="4"/>
  <c r="F2115" i="4" l="1"/>
  <c r="N2114" i="4"/>
  <c r="M2113" i="4"/>
  <c r="I2114" i="4"/>
  <c r="L2114" i="4"/>
  <c r="Z2114" i="4" s="1"/>
  <c r="H2115" i="4"/>
  <c r="J2115" i="4" s="1"/>
  <c r="K2114" i="4"/>
  <c r="Y2114" i="4" s="1"/>
  <c r="C2116" i="4"/>
  <c r="F2116" i="4" s="1"/>
  <c r="D2116" i="4"/>
  <c r="E2116" i="4"/>
  <c r="N2115" i="4" l="1"/>
  <c r="M2114" i="4"/>
  <c r="I2115" i="4"/>
  <c r="L2115" i="4"/>
  <c r="Z2115" i="4" s="1"/>
  <c r="H2116" i="4"/>
  <c r="J2116" i="4" s="1"/>
  <c r="K2115" i="4"/>
  <c r="Y2115" i="4" s="1"/>
  <c r="C2117" i="4"/>
  <c r="E2117" i="4"/>
  <c r="D2117" i="4"/>
  <c r="F2117" i="4" l="1"/>
  <c r="M2115" i="4"/>
  <c r="I2116" i="4"/>
  <c r="H2117" i="4"/>
  <c r="J2117" i="4" s="1"/>
  <c r="N2116" i="4"/>
  <c r="L2116" i="4"/>
  <c r="Z2116" i="4" s="1"/>
  <c r="K2116" i="4"/>
  <c r="Y2116" i="4" s="1"/>
  <c r="D2118" i="4"/>
  <c r="E2118" i="4"/>
  <c r="C2118" i="4"/>
  <c r="F2118" i="4" l="1"/>
  <c r="N2117" i="4"/>
  <c r="M2116" i="4"/>
  <c r="L2117" i="4"/>
  <c r="Z2117" i="4" s="1"/>
  <c r="H2118" i="4"/>
  <c r="J2118" i="4" s="1"/>
  <c r="I2117" i="4"/>
  <c r="K2117" i="4"/>
  <c r="Y2117" i="4" s="1"/>
  <c r="C2119" i="4"/>
  <c r="F2119" i="4" s="1"/>
  <c r="D2119" i="4"/>
  <c r="E2119" i="4"/>
  <c r="N2118" i="4" l="1"/>
  <c r="M2117" i="4"/>
  <c r="L2118" i="4"/>
  <c r="Z2118" i="4" s="1"/>
  <c r="H2119" i="4"/>
  <c r="I2119" i="4" s="1"/>
  <c r="I2118" i="4"/>
  <c r="K2118" i="4"/>
  <c r="Y2118" i="4" s="1"/>
  <c r="C2120" i="4"/>
  <c r="D2120" i="4"/>
  <c r="E2120" i="4"/>
  <c r="F2120" i="4" l="1"/>
  <c r="M2118" i="4"/>
  <c r="L2119" i="4"/>
  <c r="Z2119" i="4" s="1"/>
  <c r="H2120" i="4"/>
  <c r="L2120" i="4" s="1"/>
  <c r="Z2120" i="4" s="1"/>
  <c r="J2119" i="4"/>
  <c r="K2119" i="4"/>
  <c r="Y2119" i="4" s="1"/>
  <c r="M2119" i="4"/>
  <c r="C2121" i="4"/>
  <c r="D2121" i="4"/>
  <c r="E2121" i="4"/>
  <c r="H2121" i="4" l="1"/>
  <c r="F2121" i="4"/>
  <c r="N2119" i="4"/>
  <c r="I2120" i="4"/>
  <c r="J2120" i="4"/>
  <c r="K2120" i="4"/>
  <c r="Y2120" i="4" s="1"/>
  <c r="J2121" i="4"/>
  <c r="I2121" i="4"/>
  <c r="C2122" i="4"/>
  <c r="D2122" i="4"/>
  <c r="E2122" i="4"/>
  <c r="F2122" i="4" l="1"/>
  <c r="N2120" i="4"/>
  <c r="M2120" i="4"/>
  <c r="H2122" i="4"/>
  <c r="J2122" i="4" s="1"/>
  <c r="L2121" i="4"/>
  <c r="Z2121" i="4" s="1"/>
  <c r="N2121" i="4"/>
  <c r="K2121" i="4"/>
  <c r="Y2121" i="4" s="1"/>
  <c r="M2121" i="4"/>
  <c r="E2123" i="4"/>
  <c r="C2123" i="4"/>
  <c r="D2123" i="4"/>
  <c r="F2123" i="4" l="1"/>
  <c r="H2123" i="4"/>
  <c r="J2123" i="4" s="1"/>
  <c r="L2122" i="4"/>
  <c r="Z2122" i="4" s="1"/>
  <c r="N2122" i="4"/>
  <c r="I2122" i="4"/>
  <c r="K2122" i="4"/>
  <c r="Y2122" i="4" s="1"/>
  <c r="C2124" i="4"/>
  <c r="D2124" i="4"/>
  <c r="E2124" i="4"/>
  <c r="F2124" i="4" l="1"/>
  <c r="M2122" i="4"/>
  <c r="L2123" i="4"/>
  <c r="Z2123" i="4" s="1"/>
  <c r="H2124" i="4"/>
  <c r="J2124" i="4" s="1"/>
  <c r="I2123" i="4"/>
  <c r="N2123" i="4"/>
  <c r="K2123" i="4"/>
  <c r="Y2123" i="4" s="1"/>
  <c r="C2125" i="4"/>
  <c r="F2125" i="4" s="1"/>
  <c r="D2125" i="4"/>
  <c r="E2125" i="4"/>
  <c r="N2124" i="4" l="1"/>
  <c r="M2123" i="4"/>
  <c r="L2124" i="4"/>
  <c r="Z2124" i="4" s="1"/>
  <c r="H2125" i="4"/>
  <c r="J2125" i="4" s="1"/>
  <c r="I2124" i="4"/>
  <c r="K2124" i="4"/>
  <c r="Y2124" i="4" s="1"/>
  <c r="D2126" i="4"/>
  <c r="E2126" i="4"/>
  <c r="C2126" i="4"/>
  <c r="F2126" i="4" l="1"/>
  <c r="N2125" i="4"/>
  <c r="M2124" i="4"/>
  <c r="L2125" i="4"/>
  <c r="Z2125" i="4" s="1"/>
  <c r="H2126" i="4"/>
  <c r="J2126" i="4" s="1"/>
  <c r="I2125" i="4"/>
  <c r="K2125" i="4"/>
  <c r="Y2125" i="4" s="1"/>
  <c r="C2127" i="4"/>
  <c r="F2127" i="4" s="1"/>
  <c r="D2127" i="4"/>
  <c r="E2127" i="4"/>
  <c r="N2126" i="4" l="1"/>
  <c r="M2125" i="4"/>
  <c r="L2126" i="4"/>
  <c r="Z2126" i="4" s="1"/>
  <c r="H2127" i="4"/>
  <c r="J2127" i="4" s="1"/>
  <c r="I2126" i="4"/>
  <c r="K2126" i="4"/>
  <c r="Y2126" i="4" s="1"/>
  <c r="C2128" i="4"/>
  <c r="F2128" i="4" s="1"/>
  <c r="D2128" i="4"/>
  <c r="E2128" i="4"/>
  <c r="N2127" i="4" l="1"/>
  <c r="M2126" i="4"/>
  <c r="I2127" i="4"/>
  <c r="L2127" i="4"/>
  <c r="Z2127" i="4" s="1"/>
  <c r="H2128" i="4"/>
  <c r="J2128" i="4" s="1"/>
  <c r="K2127" i="4"/>
  <c r="Y2127" i="4" s="1"/>
  <c r="C2129" i="4"/>
  <c r="D2129" i="4"/>
  <c r="E2129" i="4"/>
  <c r="H2129" i="4" l="1"/>
  <c r="F2129" i="4"/>
  <c r="N2128" i="4"/>
  <c r="M2127" i="4"/>
  <c r="I2128" i="4"/>
  <c r="L2128" i="4"/>
  <c r="Z2128" i="4" s="1"/>
  <c r="K2128" i="4"/>
  <c r="Y2128" i="4" s="1"/>
  <c r="J2129" i="4"/>
  <c r="I2129" i="4"/>
  <c r="C2130" i="4"/>
  <c r="D2130" i="4"/>
  <c r="E2130" i="4"/>
  <c r="F2130" i="4" l="1"/>
  <c r="M2128" i="4"/>
  <c r="H2130" i="4"/>
  <c r="J2130" i="4" s="1"/>
  <c r="K2129" i="4"/>
  <c r="Y2129" i="4" s="1"/>
  <c r="M2129" i="4"/>
  <c r="L2129" i="4"/>
  <c r="Z2129" i="4" s="1"/>
  <c r="N2129" i="4"/>
  <c r="E2131" i="4"/>
  <c r="D2131" i="4"/>
  <c r="C2131" i="4"/>
  <c r="F2131" i="4" l="1"/>
  <c r="N2130" i="4"/>
  <c r="L2130" i="4"/>
  <c r="Z2130" i="4" s="1"/>
  <c r="H2131" i="4"/>
  <c r="J2131" i="4" s="1"/>
  <c r="I2130" i="4"/>
  <c r="K2130" i="4"/>
  <c r="Y2130" i="4" s="1"/>
  <c r="C2132" i="4"/>
  <c r="D2132" i="4"/>
  <c r="E2132" i="4"/>
  <c r="H2132" i="4" l="1"/>
  <c r="F2132" i="4"/>
  <c r="N2131" i="4"/>
  <c r="M2130" i="4"/>
  <c r="L2131" i="4"/>
  <c r="Z2131" i="4" s="1"/>
  <c r="I2131" i="4"/>
  <c r="K2131" i="4"/>
  <c r="Y2131" i="4" s="1"/>
  <c r="J2132" i="4"/>
  <c r="I2132" i="4"/>
  <c r="C2133" i="4"/>
  <c r="D2133" i="4"/>
  <c r="E2133" i="4"/>
  <c r="F2133" i="4" l="1"/>
  <c r="M2131" i="4"/>
  <c r="H2133" i="4"/>
  <c r="J2133" i="4" s="1"/>
  <c r="L2132" i="4"/>
  <c r="Z2132" i="4" s="1"/>
  <c r="N2132" i="4"/>
  <c r="K2132" i="4"/>
  <c r="Y2132" i="4" s="1"/>
  <c r="M2132" i="4"/>
  <c r="D2134" i="4"/>
  <c r="E2134" i="4"/>
  <c r="C2134" i="4"/>
  <c r="F2134" i="4" l="1"/>
  <c r="N2133" i="4"/>
  <c r="L2133" i="4"/>
  <c r="Z2133" i="4" s="1"/>
  <c r="H2134" i="4"/>
  <c r="J2134" i="4" s="1"/>
  <c r="I2133" i="4"/>
  <c r="K2133" i="4"/>
  <c r="Y2133" i="4" s="1"/>
  <c r="C2135" i="4"/>
  <c r="D2135" i="4"/>
  <c r="E2135" i="4"/>
  <c r="F2135" i="4" l="1"/>
  <c r="N2134" i="4"/>
  <c r="M2133" i="4"/>
  <c r="L2134" i="4"/>
  <c r="Z2134" i="4" s="1"/>
  <c r="H2135" i="4"/>
  <c r="J2135" i="4" s="1"/>
  <c r="I2134" i="4"/>
  <c r="K2134" i="4"/>
  <c r="Y2134" i="4" s="1"/>
  <c r="C2136" i="4"/>
  <c r="F2136" i="4" s="1"/>
  <c r="D2136" i="4"/>
  <c r="E2136" i="4"/>
  <c r="N2135" i="4" l="1"/>
  <c r="M2134" i="4"/>
  <c r="L2135" i="4"/>
  <c r="Z2135" i="4" s="1"/>
  <c r="H2136" i="4"/>
  <c r="J2136" i="4" s="1"/>
  <c r="I2135" i="4"/>
  <c r="K2135" i="4"/>
  <c r="Y2135" i="4" s="1"/>
  <c r="C2137" i="4"/>
  <c r="D2137" i="4"/>
  <c r="E2137" i="4"/>
  <c r="F2137" i="4" l="1"/>
  <c r="N2136" i="4"/>
  <c r="M2135" i="4"/>
  <c r="L2136" i="4"/>
  <c r="Z2136" i="4" s="1"/>
  <c r="H2137" i="4"/>
  <c r="J2137" i="4" s="1"/>
  <c r="I2136" i="4"/>
  <c r="K2136" i="4"/>
  <c r="Y2136" i="4" s="1"/>
  <c r="C2138" i="4"/>
  <c r="F2138" i="4" s="1"/>
  <c r="D2138" i="4"/>
  <c r="E2138" i="4"/>
  <c r="N2137" i="4" l="1"/>
  <c r="M2136" i="4"/>
  <c r="I2137" i="4"/>
  <c r="L2137" i="4"/>
  <c r="Z2137" i="4" s="1"/>
  <c r="H2138" i="4"/>
  <c r="J2138" i="4" s="1"/>
  <c r="K2137" i="4"/>
  <c r="Y2137" i="4" s="1"/>
  <c r="E2139" i="4"/>
  <c r="C2139" i="4"/>
  <c r="F2139" i="4" s="1"/>
  <c r="D2139" i="4"/>
  <c r="N2138" i="4" l="1"/>
  <c r="M2137" i="4"/>
  <c r="I2138" i="4"/>
  <c r="L2138" i="4"/>
  <c r="Z2138" i="4" s="1"/>
  <c r="H2139" i="4"/>
  <c r="J2139" i="4" s="1"/>
  <c r="K2138" i="4"/>
  <c r="Y2138" i="4" s="1"/>
  <c r="C2140" i="4"/>
  <c r="D2140" i="4"/>
  <c r="E2140" i="4"/>
  <c r="F2140" i="4" l="1"/>
  <c r="N2139" i="4"/>
  <c r="M2138" i="4"/>
  <c r="I2139" i="4"/>
  <c r="L2139" i="4"/>
  <c r="Z2139" i="4" s="1"/>
  <c r="H2140" i="4"/>
  <c r="J2140" i="4" s="1"/>
  <c r="K2139" i="4"/>
  <c r="Y2139" i="4" s="1"/>
  <c r="C2141" i="4"/>
  <c r="F2141" i="4" s="1"/>
  <c r="D2141" i="4"/>
  <c r="E2141" i="4"/>
  <c r="N2140" i="4" l="1"/>
  <c r="M2139" i="4"/>
  <c r="I2140" i="4"/>
  <c r="L2140" i="4"/>
  <c r="Z2140" i="4" s="1"/>
  <c r="H2141" i="4"/>
  <c r="J2141" i="4" s="1"/>
  <c r="K2140" i="4"/>
  <c r="Y2140" i="4" s="1"/>
  <c r="D2142" i="4"/>
  <c r="E2142" i="4"/>
  <c r="C2142" i="4"/>
  <c r="F2142" i="4" l="1"/>
  <c r="N2141" i="4"/>
  <c r="M2140" i="4"/>
  <c r="I2141" i="4"/>
  <c r="H2142" i="4"/>
  <c r="J2142" i="4" s="1"/>
  <c r="L2141" i="4"/>
  <c r="Z2141" i="4" s="1"/>
  <c r="K2141" i="4"/>
  <c r="Y2141" i="4" s="1"/>
  <c r="C2143" i="4"/>
  <c r="F2143" i="4" s="1"/>
  <c r="D2143" i="4"/>
  <c r="E2143" i="4"/>
  <c r="N2142" i="4" l="1"/>
  <c r="M2141" i="4"/>
  <c r="L2142" i="4"/>
  <c r="Z2142" i="4" s="1"/>
  <c r="H2143" i="4"/>
  <c r="J2143" i="4" s="1"/>
  <c r="I2142" i="4"/>
  <c r="K2142" i="4"/>
  <c r="Y2142" i="4" s="1"/>
  <c r="C2144" i="4"/>
  <c r="D2144" i="4"/>
  <c r="E2144" i="4"/>
  <c r="F2144" i="4" l="1"/>
  <c r="N2143" i="4"/>
  <c r="M2142" i="4"/>
  <c r="L2143" i="4"/>
  <c r="Z2143" i="4" s="1"/>
  <c r="H2144" i="4"/>
  <c r="I2144" i="4" s="1"/>
  <c r="I2143" i="4"/>
  <c r="K2143" i="4"/>
  <c r="Y2143" i="4" s="1"/>
  <c r="C2145" i="4"/>
  <c r="D2145" i="4"/>
  <c r="E2145" i="4"/>
  <c r="F2145" i="4" l="1"/>
  <c r="M2143" i="4"/>
  <c r="L2144" i="4"/>
  <c r="Z2144" i="4" s="1"/>
  <c r="H2145" i="4"/>
  <c r="J2145" i="4" s="1"/>
  <c r="J2144" i="4"/>
  <c r="K2144" i="4"/>
  <c r="Y2144" i="4" s="1"/>
  <c r="M2144" i="4"/>
  <c r="C2146" i="4"/>
  <c r="F2146" i="4" s="1"/>
  <c r="D2146" i="4"/>
  <c r="E2146" i="4"/>
  <c r="N2145" i="4" l="1"/>
  <c r="N2144" i="4"/>
  <c r="L2145" i="4"/>
  <c r="Z2145" i="4" s="1"/>
  <c r="H2146" i="4"/>
  <c r="J2146" i="4" s="1"/>
  <c r="I2145" i="4"/>
  <c r="K2145" i="4"/>
  <c r="Y2145" i="4" s="1"/>
  <c r="E2147" i="4"/>
  <c r="C2147" i="4"/>
  <c r="F2147" i="4" s="1"/>
  <c r="D2147" i="4"/>
  <c r="N2146" i="4" l="1"/>
  <c r="M2145" i="4"/>
  <c r="L2146" i="4"/>
  <c r="Z2146" i="4" s="1"/>
  <c r="H2147" i="4"/>
  <c r="J2147" i="4" s="1"/>
  <c r="I2146" i="4"/>
  <c r="K2146" i="4"/>
  <c r="Y2146" i="4" s="1"/>
  <c r="C2148" i="4"/>
  <c r="D2148" i="4"/>
  <c r="E2148" i="4"/>
  <c r="F2148" i="4" l="1"/>
  <c r="M2146" i="4"/>
  <c r="L2147" i="4"/>
  <c r="Z2147" i="4" s="1"/>
  <c r="N2147" i="4"/>
  <c r="H2148" i="4"/>
  <c r="I2148" i="4" s="1"/>
  <c r="I2147" i="4"/>
  <c r="K2147" i="4"/>
  <c r="Y2147" i="4" s="1"/>
  <c r="C2149" i="4"/>
  <c r="D2149" i="4"/>
  <c r="E2149" i="4"/>
  <c r="F2149" i="4" l="1"/>
  <c r="M2147" i="4"/>
  <c r="L2148" i="4"/>
  <c r="Z2148" i="4" s="1"/>
  <c r="J2148" i="4"/>
  <c r="H2149" i="4"/>
  <c r="L2149" i="4" s="1"/>
  <c r="Z2149" i="4" s="1"/>
  <c r="K2148" i="4"/>
  <c r="Y2148" i="4" s="1"/>
  <c r="M2148" i="4"/>
  <c r="D2150" i="4"/>
  <c r="E2150" i="4"/>
  <c r="C2150" i="4"/>
  <c r="F2150" i="4" l="1"/>
  <c r="N2148" i="4"/>
  <c r="H2150" i="4"/>
  <c r="L2150" i="4" s="1"/>
  <c r="Z2150" i="4" s="1"/>
  <c r="J2149" i="4"/>
  <c r="I2149" i="4"/>
  <c r="K2149" i="4"/>
  <c r="Y2149" i="4" s="1"/>
  <c r="C2151" i="4"/>
  <c r="D2151" i="4"/>
  <c r="E2151" i="4"/>
  <c r="F2151" i="4" l="1"/>
  <c r="N2149" i="4"/>
  <c r="M2149" i="4"/>
  <c r="H2151" i="4"/>
  <c r="L2151" i="4" s="1"/>
  <c r="Z2151" i="4" s="1"/>
  <c r="I2150" i="4"/>
  <c r="J2150" i="4"/>
  <c r="K2150" i="4"/>
  <c r="Y2150" i="4" s="1"/>
  <c r="E2152" i="4"/>
  <c r="C2152" i="4"/>
  <c r="D2152" i="4"/>
  <c r="F2152" i="4" l="1"/>
  <c r="N2150" i="4"/>
  <c r="M2150" i="4"/>
  <c r="I2151" i="4"/>
  <c r="J2151" i="4"/>
  <c r="H2152" i="4"/>
  <c r="L2152" i="4" s="1"/>
  <c r="Z2152" i="4" s="1"/>
  <c r="K2151" i="4"/>
  <c r="Y2151" i="4" s="1"/>
  <c r="C2153" i="4"/>
  <c r="F2153" i="4" s="1"/>
  <c r="D2153" i="4"/>
  <c r="E2153" i="4"/>
  <c r="N2151" i="4" l="1"/>
  <c r="M2151" i="4"/>
  <c r="J2152" i="4"/>
  <c r="H2153" i="4"/>
  <c r="L2153" i="4" s="1"/>
  <c r="Z2153" i="4" s="1"/>
  <c r="I2152" i="4"/>
  <c r="K2152" i="4"/>
  <c r="Y2152" i="4" s="1"/>
  <c r="C2154" i="4"/>
  <c r="D2154" i="4"/>
  <c r="E2154" i="4"/>
  <c r="F2154" i="4" l="1"/>
  <c r="N2152" i="4"/>
  <c r="M2152" i="4"/>
  <c r="H2154" i="4"/>
  <c r="J2154" i="4" s="1"/>
  <c r="I2153" i="4"/>
  <c r="J2153" i="4"/>
  <c r="K2153" i="4"/>
  <c r="Y2153" i="4" s="1"/>
  <c r="E2155" i="4"/>
  <c r="C2155" i="4"/>
  <c r="D2155" i="4"/>
  <c r="F2155" i="4" l="1"/>
  <c r="N2153" i="4"/>
  <c r="M2153" i="4"/>
  <c r="I2154" i="4"/>
  <c r="L2154" i="4"/>
  <c r="Z2154" i="4" s="1"/>
  <c r="H2155" i="4"/>
  <c r="J2155" i="4" s="1"/>
  <c r="N2154" i="4"/>
  <c r="K2154" i="4"/>
  <c r="Y2154" i="4" s="1"/>
  <c r="C2156" i="4"/>
  <c r="D2156" i="4"/>
  <c r="E2156" i="4"/>
  <c r="F2156" i="4" l="1"/>
  <c r="N2155" i="4"/>
  <c r="M2154" i="4"/>
  <c r="L2155" i="4"/>
  <c r="Z2155" i="4" s="1"/>
  <c r="H2156" i="4"/>
  <c r="I2156" i="4" s="1"/>
  <c r="I2155" i="4"/>
  <c r="K2155" i="4"/>
  <c r="Y2155" i="4" s="1"/>
  <c r="C2157" i="4"/>
  <c r="F2157" i="4" s="1"/>
  <c r="D2157" i="4"/>
  <c r="E2157" i="4"/>
  <c r="M2155" i="4" l="1"/>
  <c r="L2156" i="4"/>
  <c r="Z2156" i="4" s="1"/>
  <c r="H2157" i="4"/>
  <c r="J2157" i="4" s="1"/>
  <c r="J2156" i="4"/>
  <c r="K2156" i="4"/>
  <c r="Y2156" i="4" s="1"/>
  <c r="M2156" i="4"/>
  <c r="D2158" i="4"/>
  <c r="E2158" i="4"/>
  <c r="C2158" i="4"/>
  <c r="F2158" i="4" l="1"/>
  <c r="N2157" i="4"/>
  <c r="N2156" i="4"/>
  <c r="L2157" i="4"/>
  <c r="Z2157" i="4" s="1"/>
  <c r="H2158" i="4"/>
  <c r="J2158" i="4" s="1"/>
  <c r="I2157" i="4"/>
  <c r="K2157" i="4"/>
  <c r="Y2157" i="4" s="1"/>
  <c r="C2159" i="4"/>
  <c r="F2159" i="4" s="1"/>
  <c r="D2159" i="4"/>
  <c r="E2159" i="4"/>
  <c r="N2158" i="4" l="1"/>
  <c r="M2157" i="4"/>
  <c r="L2158" i="4"/>
  <c r="Z2158" i="4" s="1"/>
  <c r="H2159" i="4"/>
  <c r="I2159" i="4" s="1"/>
  <c r="I2158" i="4"/>
  <c r="K2158" i="4"/>
  <c r="Y2158" i="4" s="1"/>
  <c r="D2160" i="4"/>
  <c r="E2160" i="4"/>
  <c r="C2160" i="4"/>
  <c r="F2160" i="4" l="1"/>
  <c r="M2158" i="4"/>
  <c r="H2160" i="4"/>
  <c r="J2160" i="4" s="1"/>
  <c r="J2159" i="4"/>
  <c r="L2159" i="4"/>
  <c r="Z2159" i="4" s="1"/>
  <c r="K2159" i="4"/>
  <c r="Y2159" i="4" s="1"/>
  <c r="M2159" i="4"/>
  <c r="C2161" i="4"/>
  <c r="F2161" i="4" s="1"/>
  <c r="D2161" i="4"/>
  <c r="E2161" i="4"/>
  <c r="N2159" i="4" l="1"/>
  <c r="L2160" i="4"/>
  <c r="Z2160" i="4" s="1"/>
  <c r="H2161" i="4"/>
  <c r="J2161" i="4" s="1"/>
  <c r="I2160" i="4"/>
  <c r="N2160" i="4"/>
  <c r="K2160" i="4"/>
  <c r="Y2160" i="4" s="1"/>
  <c r="C2162" i="4"/>
  <c r="D2162" i="4"/>
  <c r="E2162" i="4"/>
  <c r="F2162" i="4" l="1"/>
  <c r="N2161" i="4"/>
  <c r="M2160" i="4"/>
  <c r="I2161" i="4"/>
  <c r="L2161" i="4"/>
  <c r="Z2161" i="4" s="1"/>
  <c r="H2162" i="4"/>
  <c r="J2162" i="4" s="1"/>
  <c r="K2161" i="4"/>
  <c r="Y2161" i="4" s="1"/>
  <c r="E2163" i="4"/>
  <c r="C2163" i="4"/>
  <c r="D2163" i="4"/>
  <c r="F2163" i="4" l="1"/>
  <c r="N2162" i="4"/>
  <c r="M2161" i="4"/>
  <c r="I2162" i="4"/>
  <c r="L2162" i="4"/>
  <c r="Z2162" i="4" s="1"/>
  <c r="H2163" i="4"/>
  <c r="J2163" i="4" s="1"/>
  <c r="K2162" i="4"/>
  <c r="Y2162" i="4" s="1"/>
  <c r="C2164" i="4"/>
  <c r="F2164" i="4" s="1"/>
  <c r="D2164" i="4"/>
  <c r="E2164" i="4"/>
  <c r="M2162" i="4" l="1"/>
  <c r="I2163" i="4"/>
  <c r="N2163" i="4"/>
  <c r="L2163" i="4"/>
  <c r="Z2163" i="4" s="1"/>
  <c r="H2164" i="4"/>
  <c r="I2164" i="4" s="1"/>
  <c r="K2163" i="4"/>
  <c r="Y2163" i="4" s="1"/>
  <c r="C2165" i="4"/>
  <c r="D2165" i="4"/>
  <c r="E2165" i="4"/>
  <c r="F2165" i="4" l="1"/>
  <c r="M2163" i="4"/>
  <c r="L2164" i="4"/>
  <c r="Z2164" i="4" s="1"/>
  <c r="H2165" i="4"/>
  <c r="L2165" i="4" s="1"/>
  <c r="Z2165" i="4" s="1"/>
  <c r="J2164" i="4"/>
  <c r="K2164" i="4"/>
  <c r="Y2164" i="4" s="1"/>
  <c r="M2164" i="4"/>
  <c r="D2166" i="4"/>
  <c r="E2166" i="4"/>
  <c r="C2166" i="4"/>
  <c r="F2166" i="4" l="1"/>
  <c r="N2164" i="4"/>
  <c r="H2166" i="4"/>
  <c r="L2166" i="4" s="1"/>
  <c r="Z2166" i="4" s="1"/>
  <c r="I2165" i="4"/>
  <c r="J2165" i="4"/>
  <c r="K2165" i="4"/>
  <c r="Y2165" i="4" s="1"/>
  <c r="C2167" i="4"/>
  <c r="D2167" i="4"/>
  <c r="E2167" i="4"/>
  <c r="F2167" i="4" l="1"/>
  <c r="N2165" i="4"/>
  <c r="M2165" i="4"/>
  <c r="H2167" i="4"/>
  <c r="L2167" i="4" s="1"/>
  <c r="Z2167" i="4" s="1"/>
  <c r="I2166" i="4"/>
  <c r="J2166" i="4"/>
  <c r="K2166" i="4"/>
  <c r="Y2166" i="4" s="1"/>
  <c r="C2168" i="4"/>
  <c r="F2168" i="4" s="1"/>
  <c r="D2168" i="4"/>
  <c r="E2168" i="4"/>
  <c r="N2166" i="4" l="1"/>
  <c r="M2166" i="4"/>
  <c r="H2168" i="4"/>
  <c r="L2168" i="4" s="1"/>
  <c r="Z2168" i="4" s="1"/>
  <c r="I2167" i="4"/>
  <c r="J2167" i="4"/>
  <c r="K2167" i="4"/>
  <c r="Y2167" i="4" s="1"/>
  <c r="C2169" i="4"/>
  <c r="D2169" i="4"/>
  <c r="E2169" i="4"/>
  <c r="F2169" i="4" l="1"/>
  <c r="N2167" i="4"/>
  <c r="M2167" i="4"/>
  <c r="H2169" i="4"/>
  <c r="J2169" i="4" s="1"/>
  <c r="I2168" i="4"/>
  <c r="J2168" i="4"/>
  <c r="K2168" i="4"/>
  <c r="Y2168" i="4" s="1"/>
  <c r="C2170" i="4"/>
  <c r="F2170" i="4" s="1"/>
  <c r="D2170" i="4"/>
  <c r="E2170" i="4"/>
  <c r="N2168" i="4" l="1"/>
  <c r="N2169" i="4"/>
  <c r="M2168" i="4"/>
  <c r="L2169" i="4"/>
  <c r="Z2169" i="4" s="1"/>
  <c r="I2169" i="4"/>
  <c r="H2170" i="4"/>
  <c r="I2170" i="4" s="1"/>
  <c r="K2169" i="4"/>
  <c r="Y2169" i="4" s="1"/>
  <c r="E2171" i="4"/>
  <c r="C2171" i="4"/>
  <c r="D2171" i="4"/>
  <c r="F2171" i="4" l="1"/>
  <c r="M2169" i="4"/>
  <c r="L2170" i="4"/>
  <c r="Z2170" i="4" s="1"/>
  <c r="H2171" i="4"/>
  <c r="I2171" i="4" s="1"/>
  <c r="J2170" i="4"/>
  <c r="K2170" i="4"/>
  <c r="Y2170" i="4" s="1"/>
  <c r="M2170" i="4"/>
  <c r="C2172" i="4"/>
  <c r="F2172" i="4" s="1"/>
  <c r="D2172" i="4"/>
  <c r="E2172" i="4"/>
  <c r="N2170" i="4" l="1"/>
  <c r="J2171" i="4"/>
  <c r="L2171" i="4"/>
  <c r="Z2171" i="4" s="1"/>
  <c r="H2172" i="4"/>
  <c r="L2172" i="4" s="1"/>
  <c r="Z2172" i="4" s="1"/>
  <c r="K2171" i="4"/>
  <c r="Y2171" i="4" s="1"/>
  <c r="M2171" i="4"/>
  <c r="C2173" i="4"/>
  <c r="F2173" i="4" s="1"/>
  <c r="D2173" i="4"/>
  <c r="E2173" i="4"/>
  <c r="N2171" i="4" l="1"/>
  <c r="J2172" i="4"/>
  <c r="H2173" i="4"/>
  <c r="L2173" i="4" s="1"/>
  <c r="Z2173" i="4" s="1"/>
  <c r="I2172" i="4"/>
  <c r="K2172" i="4"/>
  <c r="Y2172" i="4" s="1"/>
  <c r="D2174" i="4"/>
  <c r="E2174" i="4"/>
  <c r="C2174" i="4"/>
  <c r="F2174" i="4" l="1"/>
  <c r="N2172" i="4"/>
  <c r="M2172" i="4"/>
  <c r="I2173" i="4"/>
  <c r="J2173" i="4"/>
  <c r="H2174" i="4"/>
  <c r="K2173" i="4"/>
  <c r="Y2173" i="4" s="1"/>
  <c r="C2175" i="4"/>
  <c r="F2175" i="4" s="1"/>
  <c r="D2175" i="4"/>
  <c r="E2175" i="4"/>
  <c r="N2173" i="4" l="1"/>
  <c r="M2173" i="4"/>
  <c r="L2174" i="4"/>
  <c r="Z2174" i="4" s="1"/>
  <c r="H2175" i="4"/>
  <c r="L2175" i="4" s="1"/>
  <c r="Z2175" i="4" s="1"/>
  <c r="J2174" i="4"/>
  <c r="I2174" i="4"/>
  <c r="K2174" i="4"/>
  <c r="Y2174" i="4" s="1"/>
  <c r="C2176" i="4"/>
  <c r="F2176" i="4" s="1"/>
  <c r="D2176" i="4"/>
  <c r="E2176" i="4"/>
  <c r="N2174" i="4" l="1"/>
  <c r="M2174" i="4"/>
  <c r="H2176" i="4"/>
  <c r="J2176" i="4" s="1"/>
  <c r="J2175" i="4"/>
  <c r="I2175" i="4"/>
  <c r="K2175" i="4"/>
  <c r="Y2175" i="4" s="1"/>
  <c r="C2177" i="4"/>
  <c r="D2177" i="4"/>
  <c r="E2177" i="4"/>
  <c r="F2177" i="4" l="1"/>
  <c r="N2175" i="4"/>
  <c r="M2175" i="4"/>
  <c r="L2176" i="4"/>
  <c r="Z2176" i="4" s="1"/>
  <c r="H2177" i="4"/>
  <c r="J2177" i="4" s="1"/>
  <c r="I2176" i="4"/>
  <c r="N2176" i="4"/>
  <c r="K2176" i="4"/>
  <c r="Y2176" i="4" s="1"/>
  <c r="C2178" i="4"/>
  <c r="D2178" i="4"/>
  <c r="E2178" i="4"/>
  <c r="F2178" i="4" l="1"/>
  <c r="N2177" i="4"/>
  <c r="M2176" i="4"/>
  <c r="L2177" i="4"/>
  <c r="Z2177" i="4" s="1"/>
  <c r="H2178" i="4"/>
  <c r="I2178" i="4" s="1"/>
  <c r="I2177" i="4"/>
  <c r="K2177" i="4"/>
  <c r="Y2177" i="4" s="1"/>
  <c r="E2179" i="4"/>
  <c r="C2179" i="4"/>
  <c r="D2179" i="4"/>
  <c r="F2179" i="4" l="1"/>
  <c r="M2177" i="4"/>
  <c r="L2178" i="4"/>
  <c r="Z2178" i="4" s="1"/>
  <c r="H2179" i="4"/>
  <c r="J2179" i="4" s="1"/>
  <c r="J2178" i="4"/>
  <c r="K2178" i="4"/>
  <c r="Y2178" i="4" s="1"/>
  <c r="M2178" i="4"/>
  <c r="C2180" i="4"/>
  <c r="F2180" i="4" s="1"/>
  <c r="D2180" i="4"/>
  <c r="E2180" i="4"/>
  <c r="N2179" i="4" l="1"/>
  <c r="N2178" i="4"/>
  <c r="I2179" i="4"/>
  <c r="L2179" i="4"/>
  <c r="Z2179" i="4" s="1"/>
  <c r="H2180" i="4"/>
  <c r="J2180" i="4" s="1"/>
  <c r="K2179" i="4"/>
  <c r="Y2179" i="4" s="1"/>
  <c r="C2181" i="4"/>
  <c r="E2181" i="4"/>
  <c r="D2181" i="4"/>
  <c r="F2181" i="4" l="1"/>
  <c r="N2180" i="4"/>
  <c r="M2179" i="4"/>
  <c r="L2180" i="4"/>
  <c r="Z2180" i="4" s="1"/>
  <c r="I2180" i="4"/>
  <c r="H2181" i="4"/>
  <c r="J2181" i="4" s="1"/>
  <c r="K2180" i="4"/>
  <c r="Y2180" i="4" s="1"/>
  <c r="D2182" i="4"/>
  <c r="E2182" i="4"/>
  <c r="C2182" i="4"/>
  <c r="F2182" i="4" l="1"/>
  <c r="N2181" i="4"/>
  <c r="M2180" i="4"/>
  <c r="I2181" i="4"/>
  <c r="L2181" i="4"/>
  <c r="Z2181" i="4" s="1"/>
  <c r="H2182" i="4"/>
  <c r="J2182" i="4" s="1"/>
  <c r="K2181" i="4"/>
  <c r="Y2181" i="4" s="1"/>
  <c r="C2183" i="4"/>
  <c r="F2183" i="4" s="1"/>
  <c r="D2183" i="4"/>
  <c r="E2183" i="4"/>
  <c r="M2181" i="4" l="1"/>
  <c r="I2182" i="4"/>
  <c r="N2182" i="4"/>
  <c r="L2182" i="4"/>
  <c r="Z2182" i="4" s="1"/>
  <c r="H2183" i="4"/>
  <c r="K2182" i="4"/>
  <c r="Y2182" i="4" s="1"/>
  <c r="C2184" i="4"/>
  <c r="D2184" i="4"/>
  <c r="E2184" i="4"/>
  <c r="F2184" i="4" l="1"/>
  <c r="M2182" i="4"/>
  <c r="J2183" i="4"/>
  <c r="L2183" i="4"/>
  <c r="Z2183" i="4" s="1"/>
  <c r="H2184" i="4"/>
  <c r="L2184" i="4" s="1"/>
  <c r="Z2184" i="4" s="1"/>
  <c r="I2183" i="4"/>
  <c r="K2183" i="4"/>
  <c r="Y2183" i="4" s="1"/>
  <c r="C2185" i="4"/>
  <c r="F2185" i="4" s="1"/>
  <c r="D2185" i="4"/>
  <c r="E2185" i="4"/>
  <c r="N2183" i="4" l="1"/>
  <c r="M2183" i="4"/>
  <c r="I2184" i="4"/>
  <c r="J2184" i="4"/>
  <c r="H2185" i="4"/>
  <c r="I2185" i="4" s="1"/>
  <c r="K2184" i="4"/>
  <c r="Y2184" i="4" s="1"/>
  <c r="C2186" i="4"/>
  <c r="D2186" i="4"/>
  <c r="E2186" i="4"/>
  <c r="F2186" i="4" l="1"/>
  <c r="N2184" i="4"/>
  <c r="M2184" i="4"/>
  <c r="L2185" i="4"/>
  <c r="Z2185" i="4" s="1"/>
  <c r="J2185" i="4"/>
  <c r="H2186" i="4"/>
  <c r="K2185" i="4"/>
  <c r="Y2185" i="4" s="1"/>
  <c r="M2185" i="4"/>
  <c r="E2187" i="4"/>
  <c r="C2187" i="4"/>
  <c r="D2187" i="4"/>
  <c r="F2187" i="4" l="1"/>
  <c r="N2185" i="4"/>
  <c r="L2186" i="4"/>
  <c r="Z2186" i="4" s="1"/>
  <c r="J2186" i="4"/>
  <c r="H2187" i="4"/>
  <c r="L2187" i="4" s="1"/>
  <c r="Z2187" i="4" s="1"/>
  <c r="I2186" i="4"/>
  <c r="K2186" i="4"/>
  <c r="Y2186" i="4" s="1"/>
  <c r="C2188" i="4"/>
  <c r="F2188" i="4" s="1"/>
  <c r="D2188" i="4"/>
  <c r="E2188" i="4"/>
  <c r="N2186" i="4" l="1"/>
  <c r="M2186" i="4"/>
  <c r="J2187" i="4"/>
  <c r="H2188" i="4"/>
  <c r="J2188" i="4" s="1"/>
  <c r="I2187" i="4"/>
  <c r="K2187" i="4"/>
  <c r="Y2187" i="4" s="1"/>
  <c r="C2189" i="4"/>
  <c r="D2189" i="4"/>
  <c r="E2189" i="4"/>
  <c r="F2189" i="4" l="1"/>
  <c r="N2187" i="4"/>
  <c r="M2187" i="4"/>
  <c r="N2188" i="4"/>
  <c r="L2188" i="4"/>
  <c r="Z2188" i="4" s="1"/>
  <c r="H2189" i="4"/>
  <c r="L2189" i="4" s="1"/>
  <c r="Z2189" i="4" s="1"/>
  <c r="I2188" i="4"/>
  <c r="K2188" i="4"/>
  <c r="Y2188" i="4" s="1"/>
  <c r="D2190" i="4"/>
  <c r="E2190" i="4"/>
  <c r="C2190" i="4"/>
  <c r="F2190" i="4" s="1"/>
  <c r="M2188" i="4" l="1"/>
  <c r="H2190" i="4"/>
  <c r="L2190" i="4" s="1"/>
  <c r="Z2190" i="4" s="1"/>
  <c r="I2189" i="4"/>
  <c r="J2189" i="4"/>
  <c r="K2189" i="4"/>
  <c r="Y2189" i="4" s="1"/>
  <c r="C2191" i="4"/>
  <c r="D2191" i="4"/>
  <c r="E2191" i="4"/>
  <c r="F2191" i="4" l="1"/>
  <c r="N2189" i="4"/>
  <c r="M2189" i="4"/>
  <c r="I2190" i="4"/>
  <c r="H2191" i="4"/>
  <c r="J2191" i="4" s="1"/>
  <c r="J2190" i="4"/>
  <c r="K2190" i="4"/>
  <c r="Y2190" i="4" s="1"/>
  <c r="C2192" i="4"/>
  <c r="F2192" i="4" s="1"/>
  <c r="D2192" i="4"/>
  <c r="E2192" i="4"/>
  <c r="N2190" i="4" l="1"/>
  <c r="M2190" i="4"/>
  <c r="L2191" i="4"/>
  <c r="Z2191" i="4" s="1"/>
  <c r="N2191" i="4"/>
  <c r="H2192" i="4"/>
  <c r="I2191" i="4"/>
  <c r="K2191" i="4"/>
  <c r="Y2191" i="4" s="1"/>
  <c r="C2193" i="4"/>
  <c r="F2193" i="4" s="1"/>
  <c r="D2193" i="4"/>
  <c r="E2193" i="4"/>
  <c r="M2191" i="4" l="1"/>
  <c r="L2192" i="4"/>
  <c r="Z2192" i="4" s="1"/>
  <c r="H2193" i="4"/>
  <c r="L2193" i="4" s="1"/>
  <c r="Z2193" i="4" s="1"/>
  <c r="I2192" i="4"/>
  <c r="J2192" i="4"/>
  <c r="K2192" i="4"/>
  <c r="Y2192" i="4" s="1"/>
  <c r="C2194" i="4"/>
  <c r="D2194" i="4"/>
  <c r="E2194" i="4"/>
  <c r="F2194" i="4" l="1"/>
  <c r="N2192" i="4"/>
  <c r="M2192" i="4"/>
  <c r="H2194" i="4"/>
  <c r="J2194" i="4" s="1"/>
  <c r="I2193" i="4"/>
  <c r="J2193" i="4"/>
  <c r="K2193" i="4"/>
  <c r="Y2193" i="4" s="1"/>
  <c r="E2195" i="4"/>
  <c r="D2195" i="4"/>
  <c r="C2195" i="4"/>
  <c r="F2195" i="4" l="1"/>
  <c r="N2193" i="4"/>
  <c r="M2193" i="4"/>
  <c r="L2194" i="4"/>
  <c r="Z2194" i="4" s="1"/>
  <c r="H2195" i="4"/>
  <c r="J2195" i="4" s="1"/>
  <c r="I2194" i="4"/>
  <c r="N2194" i="4"/>
  <c r="K2194" i="4"/>
  <c r="Y2194" i="4" s="1"/>
  <c r="C2196" i="4"/>
  <c r="D2196" i="4"/>
  <c r="E2196" i="4"/>
  <c r="F2196" i="4" l="1"/>
  <c r="N2195" i="4"/>
  <c r="M2194" i="4"/>
  <c r="I2195" i="4"/>
  <c r="L2195" i="4"/>
  <c r="Z2195" i="4" s="1"/>
  <c r="H2196" i="4"/>
  <c r="J2196" i="4" s="1"/>
  <c r="K2195" i="4"/>
  <c r="Y2195" i="4" s="1"/>
  <c r="C2197" i="4"/>
  <c r="F2197" i="4" s="1"/>
  <c r="D2197" i="4"/>
  <c r="E2197" i="4"/>
  <c r="N2196" i="4" l="1"/>
  <c r="M2195" i="4"/>
  <c r="I2196" i="4"/>
  <c r="L2196" i="4"/>
  <c r="Z2196" i="4" s="1"/>
  <c r="H2197" i="4"/>
  <c r="J2197" i="4" s="1"/>
  <c r="K2196" i="4"/>
  <c r="Y2196" i="4" s="1"/>
  <c r="D2198" i="4"/>
  <c r="E2198" i="4"/>
  <c r="C2198" i="4"/>
  <c r="F2198" i="4" l="1"/>
  <c r="N2197" i="4"/>
  <c r="M2196" i="4"/>
  <c r="I2197" i="4"/>
  <c r="L2197" i="4"/>
  <c r="Z2197" i="4" s="1"/>
  <c r="H2198" i="4"/>
  <c r="J2198" i="4" s="1"/>
  <c r="K2197" i="4"/>
  <c r="Y2197" i="4" s="1"/>
  <c r="C2199" i="4"/>
  <c r="D2199" i="4"/>
  <c r="E2199" i="4"/>
  <c r="F2199" i="4" l="1"/>
  <c r="N2198" i="4"/>
  <c r="M2197" i="4"/>
  <c r="I2198" i="4"/>
  <c r="L2198" i="4"/>
  <c r="Z2198" i="4" s="1"/>
  <c r="H2199" i="4"/>
  <c r="J2199" i="4" s="1"/>
  <c r="K2198" i="4"/>
  <c r="Y2198" i="4" s="1"/>
  <c r="C2200" i="4"/>
  <c r="D2200" i="4"/>
  <c r="E2200" i="4"/>
  <c r="F2200" i="4" l="1"/>
  <c r="N2199" i="4"/>
  <c r="M2198" i="4"/>
  <c r="I2199" i="4"/>
  <c r="L2199" i="4"/>
  <c r="Z2199" i="4" s="1"/>
  <c r="H2200" i="4"/>
  <c r="J2200" i="4" s="1"/>
  <c r="K2199" i="4"/>
  <c r="Y2199" i="4" s="1"/>
  <c r="C2201" i="4"/>
  <c r="F2201" i="4" s="1"/>
  <c r="D2201" i="4"/>
  <c r="E2201" i="4"/>
  <c r="N2200" i="4" l="1"/>
  <c r="M2199" i="4"/>
  <c r="I2200" i="4"/>
  <c r="L2200" i="4"/>
  <c r="Z2200" i="4" s="1"/>
  <c r="H2201" i="4"/>
  <c r="J2201" i="4" s="1"/>
  <c r="K2200" i="4"/>
  <c r="Y2200" i="4" s="1"/>
  <c r="C2202" i="4"/>
  <c r="F2202" i="4" s="1"/>
  <c r="D2202" i="4"/>
  <c r="E2202" i="4"/>
  <c r="N2201" i="4" l="1"/>
  <c r="M2200" i="4"/>
  <c r="I2201" i="4"/>
  <c r="L2201" i="4"/>
  <c r="Z2201" i="4" s="1"/>
  <c r="H2202" i="4"/>
  <c r="J2202" i="4" s="1"/>
  <c r="K2201" i="4"/>
  <c r="Y2201" i="4" s="1"/>
  <c r="E2203" i="4"/>
  <c r="C2203" i="4"/>
  <c r="F2203" i="4" s="1"/>
  <c r="D2203" i="4"/>
  <c r="N2202" i="4" l="1"/>
  <c r="M2201" i="4"/>
  <c r="I2202" i="4"/>
  <c r="L2202" i="4"/>
  <c r="Z2202" i="4" s="1"/>
  <c r="H2203" i="4"/>
  <c r="J2203" i="4" s="1"/>
  <c r="K2202" i="4"/>
  <c r="Y2202" i="4" s="1"/>
  <c r="C2204" i="4"/>
  <c r="D2204" i="4"/>
  <c r="E2204" i="4"/>
  <c r="F2204" i="4" l="1"/>
  <c r="N2203" i="4"/>
  <c r="M2202" i="4"/>
  <c r="I2203" i="4"/>
  <c r="L2203" i="4"/>
  <c r="Z2203" i="4" s="1"/>
  <c r="H2204" i="4"/>
  <c r="J2204" i="4" s="1"/>
  <c r="K2203" i="4"/>
  <c r="Y2203" i="4" s="1"/>
  <c r="C2205" i="4"/>
  <c r="D2205" i="4"/>
  <c r="E2205" i="4"/>
  <c r="F2205" i="4" l="1"/>
  <c r="N2204" i="4"/>
  <c r="M2203" i="4"/>
  <c r="I2204" i="4"/>
  <c r="L2204" i="4"/>
  <c r="Z2204" i="4" s="1"/>
  <c r="H2205" i="4"/>
  <c r="J2205" i="4" s="1"/>
  <c r="K2204" i="4"/>
  <c r="Y2204" i="4" s="1"/>
  <c r="D2206" i="4"/>
  <c r="E2206" i="4"/>
  <c r="C2206" i="4"/>
  <c r="F2206" i="4" l="1"/>
  <c r="N2205" i="4"/>
  <c r="M2204" i="4"/>
  <c r="L2205" i="4"/>
  <c r="Z2205" i="4" s="1"/>
  <c r="I2205" i="4"/>
  <c r="H2206" i="4"/>
  <c r="J2206" i="4" s="1"/>
  <c r="K2205" i="4"/>
  <c r="Y2205" i="4" s="1"/>
  <c r="C2207" i="4"/>
  <c r="F2207" i="4" s="1"/>
  <c r="D2207" i="4"/>
  <c r="E2207" i="4"/>
  <c r="N2206" i="4" l="1"/>
  <c r="M2205" i="4"/>
  <c r="I2206" i="4"/>
  <c r="L2206" i="4"/>
  <c r="Z2206" i="4" s="1"/>
  <c r="H2207" i="4"/>
  <c r="J2207" i="4" s="1"/>
  <c r="K2206" i="4"/>
  <c r="Y2206" i="4" s="1"/>
  <c r="C2208" i="4"/>
  <c r="D2208" i="4"/>
  <c r="E2208" i="4"/>
  <c r="F2208" i="4" l="1"/>
  <c r="M2206" i="4"/>
  <c r="I2207" i="4"/>
  <c r="N2207" i="4"/>
  <c r="H2208" i="4"/>
  <c r="J2208" i="4" s="1"/>
  <c r="L2207" i="4"/>
  <c r="Z2207" i="4" s="1"/>
  <c r="K2207" i="4"/>
  <c r="Y2207" i="4" s="1"/>
  <c r="C2209" i="4"/>
  <c r="F2209" i="4" s="1"/>
  <c r="D2209" i="4"/>
  <c r="E2209" i="4"/>
  <c r="N2208" i="4" l="1"/>
  <c r="M2207" i="4"/>
  <c r="L2208" i="4"/>
  <c r="Z2208" i="4" s="1"/>
  <c r="H2209" i="4"/>
  <c r="J2209" i="4" s="1"/>
  <c r="I2208" i="4"/>
  <c r="K2208" i="4"/>
  <c r="Y2208" i="4" s="1"/>
  <c r="C2210" i="4"/>
  <c r="D2210" i="4"/>
  <c r="E2210" i="4"/>
  <c r="F2210" i="4" l="1"/>
  <c r="N2209" i="4"/>
  <c r="M2208" i="4"/>
  <c r="L2209" i="4"/>
  <c r="Z2209" i="4" s="1"/>
  <c r="H2210" i="4"/>
  <c r="J2210" i="4" s="1"/>
  <c r="I2209" i="4"/>
  <c r="K2209" i="4"/>
  <c r="Y2209" i="4" s="1"/>
  <c r="E2211" i="4"/>
  <c r="C2211" i="4"/>
  <c r="D2211" i="4"/>
  <c r="F2211" i="4" l="1"/>
  <c r="N2210" i="4"/>
  <c r="M2209" i="4"/>
  <c r="L2210" i="4"/>
  <c r="Z2210" i="4" s="1"/>
  <c r="H2211" i="4"/>
  <c r="J2211" i="4" s="1"/>
  <c r="I2210" i="4"/>
  <c r="K2210" i="4"/>
  <c r="Y2210" i="4" s="1"/>
  <c r="C2212" i="4"/>
  <c r="F2212" i="4" s="1"/>
  <c r="D2212" i="4"/>
  <c r="E2212" i="4"/>
  <c r="N2211" i="4" l="1"/>
  <c r="M2210" i="4"/>
  <c r="I2211" i="4"/>
  <c r="L2211" i="4"/>
  <c r="Z2211" i="4" s="1"/>
  <c r="H2212" i="4"/>
  <c r="L2212" i="4" s="1"/>
  <c r="Z2212" i="4" s="1"/>
  <c r="K2211" i="4"/>
  <c r="Y2211" i="4" s="1"/>
  <c r="C2213" i="4"/>
  <c r="D2213" i="4"/>
  <c r="E2213" i="4"/>
  <c r="F2213" i="4" l="1"/>
  <c r="M2211" i="4"/>
  <c r="I2212" i="4"/>
  <c r="J2212" i="4"/>
  <c r="H2213" i="4"/>
  <c r="I2213" i="4" s="1"/>
  <c r="K2212" i="4"/>
  <c r="Y2212" i="4" s="1"/>
  <c r="D2214" i="4"/>
  <c r="E2214" i="4"/>
  <c r="C2214" i="4"/>
  <c r="F2214" i="4" l="1"/>
  <c r="N2212" i="4"/>
  <c r="M2212" i="4"/>
  <c r="L2213" i="4"/>
  <c r="Z2213" i="4" s="1"/>
  <c r="J2213" i="4"/>
  <c r="H2214" i="4"/>
  <c r="K2213" i="4"/>
  <c r="Y2213" i="4" s="1"/>
  <c r="M2213" i="4"/>
  <c r="C2215" i="4"/>
  <c r="D2215" i="4"/>
  <c r="E2215" i="4"/>
  <c r="F2215" i="4" l="1"/>
  <c r="N2213" i="4"/>
  <c r="J2214" i="4"/>
  <c r="H2215" i="4"/>
  <c r="L2215" i="4" s="1"/>
  <c r="Z2215" i="4" s="1"/>
  <c r="I2214" i="4"/>
  <c r="L2214" i="4"/>
  <c r="Z2214" i="4" s="1"/>
  <c r="K2214" i="4"/>
  <c r="Y2214" i="4" s="1"/>
  <c r="E2216" i="4"/>
  <c r="C2216" i="4"/>
  <c r="D2216" i="4"/>
  <c r="F2216" i="4" l="1"/>
  <c r="N2214" i="4"/>
  <c r="M2214" i="4"/>
  <c r="H2216" i="4"/>
  <c r="J2216" i="4" s="1"/>
  <c r="I2215" i="4"/>
  <c r="J2215" i="4"/>
  <c r="K2215" i="4"/>
  <c r="Y2215" i="4" s="1"/>
  <c r="C2217" i="4"/>
  <c r="F2217" i="4" s="1"/>
  <c r="D2217" i="4"/>
  <c r="E2217" i="4"/>
  <c r="N2215" i="4" l="1"/>
  <c r="M2215" i="4"/>
  <c r="L2216" i="4"/>
  <c r="Z2216" i="4" s="1"/>
  <c r="H2217" i="4"/>
  <c r="J2217" i="4" s="1"/>
  <c r="I2216" i="4"/>
  <c r="N2216" i="4"/>
  <c r="K2216" i="4"/>
  <c r="Y2216" i="4" s="1"/>
  <c r="C2218" i="4"/>
  <c r="F2218" i="4" s="1"/>
  <c r="D2218" i="4"/>
  <c r="E2218" i="4"/>
  <c r="N2217" i="4" l="1"/>
  <c r="M2216" i="4"/>
  <c r="L2217" i="4"/>
  <c r="Z2217" i="4" s="1"/>
  <c r="H2218" i="4"/>
  <c r="J2218" i="4" s="1"/>
  <c r="I2217" i="4"/>
  <c r="K2217" i="4"/>
  <c r="Y2217" i="4" s="1"/>
  <c r="E2219" i="4"/>
  <c r="C2219" i="4"/>
  <c r="F2219" i="4" s="1"/>
  <c r="D2219" i="4"/>
  <c r="N2218" i="4" l="1"/>
  <c r="M2217" i="4"/>
  <c r="L2218" i="4"/>
  <c r="Z2218" i="4" s="1"/>
  <c r="H2219" i="4"/>
  <c r="J2219" i="4" s="1"/>
  <c r="I2218" i="4"/>
  <c r="K2218" i="4"/>
  <c r="Y2218" i="4" s="1"/>
  <c r="C2220" i="4"/>
  <c r="D2220" i="4"/>
  <c r="E2220" i="4"/>
  <c r="F2220" i="4" l="1"/>
  <c r="N2219" i="4"/>
  <c r="M2218" i="4"/>
  <c r="I2219" i="4"/>
  <c r="L2219" i="4"/>
  <c r="Z2219" i="4" s="1"/>
  <c r="H2220" i="4"/>
  <c r="J2220" i="4" s="1"/>
  <c r="K2219" i="4"/>
  <c r="Y2219" i="4" s="1"/>
  <c r="C2221" i="4"/>
  <c r="F2221" i="4" s="1"/>
  <c r="D2221" i="4"/>
  <c r="E2221" i="4"/>
  <c r="N2220" i="4" l="1"/>
  <c r="M2219" i="4"/>
  <c r="I2220" i="4"/>
  <c r="L2220" i="4"/>
  <c r="Z2220" i="4" s="1"/>
  <c r="H2221" i="4"/>
  <c r="J2221" i="4" s="1"/>
  <c r="K2220" i="4"/>
  <c r="Y2220" i="4" s="1"/>
  <c r="D2222" i="4"/>
  <c r="E2222" i="4"/>
  <c r="C2222" i="4"/>
  <c r="F2222" i="4" l="1"/>
  <c r="N2221" i="4"/>
  <c r="M2220" i="4"/>
  <c r="I2221" i="4"/>
  <c r="L2221" i="4"/>
  <c r="Z2221" i="4" s="1"/>
  <c r="H2222" i="4"/>
  <c r="J2222" i="4" s="1"/>
  <c r="K2221" i="4"/>
  <c r="Y2221" i="4" s="1"/>
  <c r="C2223" i="4"/>
  <c r="F2223" i="4" s="1"/>
  <c r="D2223" i="4"/>
  <c r="E2223" i="4"/>
  <c r="N2222" i="4" l="1"/>
  <c r="M2221" i="4"/>
  <c r="I2222" i="4"/>
  <c r="L2222" i="4"/>
  <c r="Z2222" i="4" s="1"/>
  <c r="H2223" i="4"/>
  <c r="J2223" i="4" s="1"/>
  <c r="K2222" i="4"/>
  <c r="Y2222" i="4" s="1"/>
  <c r="D2224" i="4"/>
  <c r="E2224" i="4"/>
  <c r="C2224" i="4"/>
  <c r="F2224" i="4" l="1"/>
  <c r="N2223" i="4"/>
  <c r="M2222" i="4"/>
  <c r="L2223" i="4"/>
  <c r="Z2223" i="4" s="1"/>
  <c r="I2223" i="4"/>
  <c r="H2224" i="4"/>
  <c r="J2224" i="4" s="1"/>
  <c r="K2223" i="4"/>
  <c r="Y2223" i="4" s="1"/>
  <c r="C2225" i="4"/>
  <c r="F2225" i="4" s="1"/>
  <c r="D2225" i="4"/>
  <c r="E2225" i="4"/>
  <c r="N2224" i="4" l="1"/>
  <c r="M2223" i="4"/>
  <c r="L2224" i="4"/>
  <c r="Z2224" i="4" s="1"/>
  <c r="I2224" i="4"/>
  <c r="H2225" i="4"/>
  <c r="J2225" i="4" s="1"/>
  <c r="K2224" i="4"/>
  <c r="Y2224" i="4" s="1"/>
  <c r="C2226" i="4"/>
  <c r="D2226" i="4"/>
  <c r="E2226" i="4"/>
  <c r="F2226" i="4" l="1"/>
  <c r="N2225" i="4"/>
  <c r="M2224" i="4"/>
  <c r="I2225" i="4"/>
  <c r="L2225" i="4"/>
  <c r="Z2225" i="4" s="1"/>
  <c r="H2226" i="4"/>
  <c r="I2226" i="4" s="1"/>
  <c r="K2225" i="4"/>
  <c r="Y2225" i="4" s="1"/>
  <c r="E2227" i="4"/>
  <c r="C2227" i="4"/>
  <c r="D2227" i="4"/>
  <c r="F2227" i="4" l="1"/>
  <c r="M2225" i="4"/>
  <c r="L2226" i="4"/>
  <c r="Z2226" i="4" s="1"/>
  <c r="J2226" i="4"/>
  <c r="H2227" i="4"/>
  <c r="K2226" i="4"/>
  <c r="Y2226" i="4" s="1"/>
  <c r="M2226" i="4"/>
  <c r="C2228" i="4"/>
  <c r="D2228" i="4"/>
  <c r="E2228" i="4"/>
  <c r="F2228" i="4" l="1"/>
  <c r="N2226" i="4"/>
  <c r="L2227" i="4"/>
  <c r="Z2227" i="4" s="1"/>
  <c r="J2227" i="4"/>
  <c r="I2227" i="4"/>
  <c r="H2228" i="4"/>
  <c r="K2227" i="4"/>
  <c r="Y2227" i="4" s="1"/>
  <c r="C2229" i="4"/>
  <c r="F2229" i="4" s="1"/>
  <c r="D2229" i="4"/>
  <c r="E2229" i="4"/>
  <c r="N2227" i="4" l="1"/>
  <c r="M2227" i="4"/>
  <c r="L2228" i="4"/>
  <c r="Z2228" i="4" s="1"/>
  <c r="J2228" i="4"/>
  <c r="H2229" i="4"/>
  <c r="L2229" i="4" s="1"/>
  <c r="Z2229" i="4" s="1"/>
  <c r="I2228" i="4"/>
  <c r="K2228" i="4"/>
  <c r="Y2228" i="4" s="1"/>
  <c r="D2230" i="4"/>
  <c r="E2230" i="4"/>
  <c r="C2230" i="4"/>
  <c r="F2230" i="4" l="1"/>
  <c r="N2228" i="4"/>
  <c r="M2228" i="4"/>
  <c r="H2230" i="4"/>
  <c r="J2230" i="4" s="1"/>
  <c r="I2229" i="4"/>
  <c r="J2229" i="4"/>
  <c r="K2229" i="4"/>
  <c r="Y2229" i="4" s="1"/>
  <c r="C2231" i="4"/>
  <c r="F2231" i="4" s="1"/>
  <c r="D2231" i="4"/>
  <c r="E2231" i="4"/>
  <c r="N2229" i="4" l="1"/>
  <c r="M2229" i="4"/>
  <c r="L2230" i="4"/>
  <c r="Z2230" i="4" s="1"/>
  <c r="H2231" i="4"/>
  <c r="J2231" i="4" s="1"/>
  <c r="I2230" i="4"/>
  <c r="N2230" i="4"/>
  <c r="K2230" i="4"/>
  <c r="Y2230" i="4" s="1"/>
  <c r="C2232" i="4"/>
  <c r="F2232" i="4" s="1"/>
  <c r="D2232" i="4"/>
  <c r="E2232" i="4"/>
  <c r="N2231" i="4" l="1"/>
  <c r="M2230" i="4"/>
  <c r="I2231" i="4"/>
  <c r="L2231" i="4"/>
  <c r="Z2231" i="4" s="1"/>
  <c r="H2232" i="4"/>
  <c r="J2232" i="4" s="1"/>
  <c r="K2231" i="4"/>
  <c r="Y2231" i="4" s="1"/>
  <c r="C2233" i="4"/>
  <c r="D2233" i="4"/>
  <c r="E2233" i="4"/>
  <c r="F2233" i="4" l="1"/>
  <c r="N2232" i="4"/>
  <c r="M2231" i="4"/>
  <c r="I2232" i="4"/>
  <c r="L2232" i="4"/>
  <c r="Z2232" i="4" s="1"/>
  <c r="H2233" i="4"/>
  <c r="J2233" i="4" s="1"/>
  <c r="K2232" i="4"/>
  <c r="Y2232" i="4" s="1"/>
  <c r="C2234" i="4"/>
  <c r="D2234" i="4"/>
  <c r="E2234" i="4"/>
  <c r="F2234" i="4" l="1"/>
  <c r="N2233" i="4"/>
  <c r="M2232" i="4"/>
  <c r="L2233" i="4"/>
  <c r="Z2233" i="4" s="1"/>
  <c r="I2233" i="4"/>
  <c r="H2234" i="4"/>
  <c r="J2234" i="4" s="1"/>
  <c r="K2233" i="4"/>
  <c r="Y2233" i="4" s="1"/>
  <c r="E2235" i="4"/>
  <c r="C2235" i="4"/>
  <c r="D2235" i="4"/>
  <c r="F2235" i="4" l="1"/>
  <c r="N2234" i="4"/>
  <c r="M2233" i="4"/>
  <c r="I2234" i="4"/>
  <c r="L2234" i="4"/>
  <c r="Z2234" i="4" s="1"/>
  <c r="H2235" i="4"/>
  <c r="J2235" i="4" s="1"/>
  <c r="K2234" i="4"/>
  <c r="Y2234" i="4" s="1"/>
  <c r="C2236" i="4"/>
  <c r="F2236" i="4" s="1"/>
  <c r="D2236" i="4"/>
  <c r="E2236" i="4"/>
  <c r="N2235" i="4" l="1"/>
  <c r="M2234" i="4"/>
  <c r="I2235" i="4"/>
  <c r="L2235" i="4"/>
  <c r="Z2235" i="4" s="1"/>
  <c r="H2236" i="4"/>
  <c r="J2236" i="4" s="1"/>
  <c r="K2235" i="4"/>
  <c r="Y2235" i="4" s="1"/>
  <c r="C2237" i="4"/>
  <c r="D2237" i="4"/>
  <c r="E2237" i="4"/>
  <c r="F2237" i="4" l="1"/>
  <c r="N2236" i="4"/>
  <c r="M2235" i="4"/>
  <c r="I2236" i="4"/>
  <c r="L2236" i="4"/>
  <c r="Z2236" i="4" s="1"/>
  <c r="H2237" i="4"/>
  <c r="I2237" i="4" s="1"/>
  <c r="K2236" i="4"/>
  <c r="Y2236" i="4" s="1"/>
  <c r="D2238" i="4"/>
  <c r="E2238" i="4"/>
  <c r="C2238" i="4"/>
  <c r="F2238" i="4" l="1"/>
  <c r="M2236" i="4"/>
  <c r="L2237" i="4"/>
  <c r="Z2237" i="4" s="1"/>
  <c r="H2238" i="4"/>
  <c r="J2238" i="4" s="1"/>
  <c r="J2237" i="4"/>
  <c r="K2237" i="4"/>
  <c r="Y2237" i="4" s="1"/>
  <c r="M2237" i="4"/>
  <c r="C2239" i="4"/>
  <c r="F2239" i="4" s="1"/>
  <c r="D2239" i="4"/>
  <c r="E2239" i="4"/>
  <c r="N2238" i="4" l="1"/>
  <c r="N2237" i="4"/>
  <c r="L2238" i="4"/>
  <c r="Z2238" i="4" s="1"/>
  <c r="H2239" i="4"/>
  <c r="J2239" i="4" s="1"/>
  <c r="I2238" i="4"/>
  <c r="K2238" i="4"/>
  <c r="Y2238" i="4" s="1"/>
  <c r="C2240" i="4"/>
  <c r="D2240" i="4"/>
  <c r="E2240" i="4"/>
  <c r="F2240" i="4" l="1"/>
  <c r="N2239" i="4"/>
  <c r="M2238" i="4"/>
  <c r="L2239" i="4"/>
  <c r="Z2239" i="4" s="1"/>
  <c r="H2240" i="4"/>
  <c r="J2240" i="4" s="1"/>
  <c r="I2239" i="4"/>
  <c r="K2239" i="4"/>
  <c r="Y2239" i="4" s="1"/>
  <c r="C2241" i="4"/>
  <c r="F2241" i="4" s="1"/>
  <c r="D2241" i="4"/>
  <c r="E2241" i="4"/>
  <c r="N2240" i="4" l="1"/>
  <c r="M2239" i="4"/>
  <c r="L2240" i="4"/>
  <c r="Z2240" i="4" s="1"/>
  <c r="H2241" i="4"/>
  <c r="J2241" i="4" s="1"/>
  <c r="I2240" i="4"/>
  <c r="K2240" i="4"/>
  <c r="Y2240" i="4" s="1"/>
  <c r="C2242" i="4"/>
  <c r="D2242" i="4"/>
  <c r="E2242" i="4"/>
  <c r="F2242" i="4" l="1"/>
  <c r="N2241" i="4"/>
  <c r="M2240" i="4"/>
  <c r="L2241" i="4"/>
  <c r="Z2241" i="4" s="1"/>
  <c r="H2242" i="4"/>
  <c r="J2242" i="4" s="1"/>
  <c r="I2241" i="4"/>
  <c r="K2241" i="4"/>
  <c r="Y2241" i="4" s="1"/>
  <c r="E2243" i="4"/>
  <c r="C2243" i="4"/>
  <c r="D2243" i="4"/>
  <c r="F2243" i="4" l="1"/>
  <c r="N2242" i="4"/>
  <c r="M2241" i="4"/>
  <c r="L2242" i="4"/>
  <c r="Z2242" i="4" s="1"/>
  <c r="H2243" i="4"/>
  <c r="I2243" i="4" s="1"/>
  <c r="I2242" i="4"/>
  <c r="K2242" i="4"/>
  <c r="Y2242" i="4" s="1"/>
  <c r="C2244" i="4"/>
  <c r="F2244" i="4" s="1"/>
  <c r="D2244" i="4"/>
  <c r="E2244" i="4"/>
  <c r="M2242" i="4" l="1"/>
  <c r="L2243" i="4"/>
  <c r="Z2243" i="4" s="1"/>
  <c r="H2244" i="4"/>
  <c r="L2244" i="4" s="1"/>
  <c r="Z2244" i="4" s="1"/>
  <c r="J2243" i="4"/>
  <c r="K2243" i="4"/>
  <c r="Y2243" i="4" s="1"/>
  <c r="M2243" i="4"/>
  <c r="C2245" i="4"/>
  <c r="F2245" i="4" s="1"/>
  <c r="E2245" i="4"/>
  <c r="D2245" i="4"/>
  <c r="N2243" i="4" l="1"/>
  <c r="H2245" i="4"/>
  <c r="L2245" i="4" s="1"/>
  <c r="Z2245" i="4" s="1"/>
  <c r="I2244" i="4"/>
  <c r="J2244" i="4"/>
  <c r="K2244" i="4"/>
  <c r="Y2244" i="4" s="1"/>
  <c r="D2246" i="4"/>
  <c r="E2246" i="4"/>
  <c r="C2246" i="4"/>
  <c r="F2246" i="4" s="1"/>
  <c r="N2244" i="4" l="1"/>
  <c r="M2244" i="4"/>
  <c r="H2246" i="4"/>
  <c r="L2246" i="4" s="1"/>
  <c r="Z2246" i="4" s="1"/>
  <c r="J2245" i="4"/>
  <c r="I2245" i="4"/>
  <c r="K2245" i="4"/>
  <c r="Y2245" i="4" s="1"/>
  <c r="C2247" i="4"/>
  <c r="D2247" i="4"/>
  <c r="E2247" i="4"/>
  <c r="F2247" i="4" l="1"/>
  <c r="N2245" i="4"/>
  <c r="M2245" i="4"/>
  <c r="H2247" i="4"/>
  <c r="L2247" i="4" s="1"/>
  <c r="Z2247" i="4" s="1"/>
  <c r="I2246" i="4"/>
  <c r="J2246" i="4"/>
  <c r="K2246" i="4"/>
  <c r="Y2246" i="4" s="1"/>
  <c r="C2248" i="4"/>
  <c r="F2248" i="4" s="1"/>
  <c r="D2248" i="4"/>
  <c r="E2248" i="4"/>
  <c r="N2246" i="4" l="1"/>
  <c r="M2246" i="4"/>
  <c r="H2248" i="4"/>
  <c r="L2248" i="4" s="1"/>
  <c r="Z2248" i="4" s="1"/>
  <c r="I2247" i="4"/>
  <c r="J2247" i="4"/>
  <c r="K2247" i="4"/>
  <c r="Y2247" i="4" s="1"/>
  <c r="C2249" i="4"/>
  <c r="D2249" i="4"/>
  <c r="E2249" i="4"/>
  <c r="F2249" i="4" l="1"/>
  <c r="N2247" i="4"/>
  <c r="M2247" i="4"/>
  <c r="H2249" i="4"/>
  <c r="I2249" i="4" s="1"/>
  <c r="I2248" i="4"/>
  <c r="J2248" i="4"/>
  <c r="K2248" i="4"/>
  <c r="Y2248" i="4" s="1"/>
  <c r="C2250" i="4"/>
  <c r="F2250" i="4" s="1"/>
  <c r="D2250" i="4"/>
  <c r="E2250" i="4"/>
  <c r="N2248" i="4" l="1"/>
  <c r="M2248" i="4"/>
  <c r="L2249" i="4"/>
  <c r="Z2249" i="4" s="1"/>
  <c r="H2250" i="4"/>
  <c r="J2250" i="4" s="1"/>
  <c r="J2249" i="4"/>
  <c r="K2249" i="4"/>
  <c r="Y2249" i="4" s="1"/>
  <c r="M2249" i="4"/>
  <c r="E2251" i="4"/>
  <c r="C2251" i="4"/>
  <c r="D2251" i="4"/>
  <c r="F2251" i="4" l="1"/>
  <c r="N2250" i="4"/>
  <c r="N2249" i="4"/>
  <c r="I2250" i="4"/>
  <c r="L2250" i="4"/>
  <c r="Z2250" i="4" s="1"/>
  <c r="H2251" i="4"/>
  <c r="J2251" i="4" s="1"/>
  <c r="K2250" i="4"/>
  <c r="Y2250" i="4" s="1"/>
  <c r="C2252" i="4"/>
  <c r="F2252" i="4" s="1"/>
  <c r="D2252" i="4"/>
  <c r="E2252" i="4"/>
  <c r="N2251" i="4" l="1"/>
  <c r="M2250" i="4"/>
  <c r="L2251" i="4"/>
  <c r="Z2251" i="4" s="1"/>
  <c r="I2251" i="4"/>
  <c r="H2252" i="4"/>
  <c r="J2252" i="4" s="1"/>
  <c r="K2251" i="4"/>
  <c r="Y2251" i="4" s="1"/>
  <c r="C2253" i="4"/>
  <c r="D2253" i="4"/>
  <c r="E2253" i="4"/>
  <c r="H2253" i="4" l="1"/>
  <c r="F2253" i="4"/>
  <c r="N2252" i="4"/>
  <c r="M2251" i="4"/>
  <c r="I2252" i="4"/>
  <c r="L2252" i="4"/>
  <c r="Z2252" i="4" s="1"/>
  <c r="K2252" i="4"/>
  <c r="Y2252" i="4" s="1"/>
  <c r="J2253" i="4"/>
  <c r="I2253" i="4"/>
  <c r="D2254" i="4"/>
  <c r="E2254" i="4"/>
  <c r="C2254" i="4"/>
  <c r="F2254" i="4" l="1"/>
  <c r="M2252" i="4"/>
  <c r="H2254" i="4"/>
  <c r="J2254" i="4" s="1"/>
  <c r="K2253" i="4"/>
  <c r="Y2253" i="4" s="1"/>
  <c r="M2253" i="4"/>
  <c r="L2253" i="4"/>
  <c r="Z2253" i="4" s="1"/>
  <c r="N2253" i="4"/>
  <c r="C2255" i="4"/>
  <c r="F2255" i="4" s="1"/>
  <c r="D2255" i="4"/>
  <c r="E2255" i="4"/>
  <c r="N2254" i="4" l="1"/>
  <c r="L2254" i="4"/>
  <c r="Z2254" i="4" s="1"/>
  <c r="H2255" i="4"/>
  <c r="J2255" i="4" s="1"/>
  <c r="I2254" i="4"/>
  <c r="K2254" i="4"/>
  <c r="Y2254" i="4" s="1"/>
  <c r="C2256" i="4"/>
  <c r="D2256" i="4"/>
  <c r="E2256" i="4"/>
  <c r="F2256" i="4" l="1"/>
  <c r="N2255" i="4"/>
  <c r="M2254" i="4"/>
  <c r="I2255" i="4"/>
  <c r="L2255" i="4"/>
  <c r="Z2255" i="4" s="1"/>
  <c r="H2256" i="4"/>
  <c r="J2256" i="4" s="1"/>
  <c r="K2255" i="4"/>
  <c r="Y2255" i="4" s="1"/>
  <c r="C2257" i="4"/>
  <c r="F2257" i="4" s="1"/>
  <c r="D2257" i="4"/>
  <c r="E2257" i="4"/>
  <c r="N2256" i="4" l="1"/>
  <c r="M2255" i="4"/>
  <c r="I2256" i="4"/>
  <c r="L2256" i="4"/>
  <c r="Z2256" i="4" s="1"/>
  <c r="H2257" i="4"/>
  <c r="J2257" i="4" s="1"/>
  <c r="K2256" i="4"/>
  <c r="Y2256" i="4" s="1"/>
  <c r="C2258" i="4"/>
  <c r="D2258" i="4"/>
  <c r="E2258" i="4"/>
  <c r="F2258" i="4" l="1"/>
  <c r="N2257" i="4"/>
  <c r="M2256" i="4"/>
  <c r="I2257" i="4"/>
  <c r="L2257" i="4"/>
  <c r="Z2257" i="4" s="1"/>
  <c r="H2258" i="4"/>
  <c r="I2258" i="4" s="1"/>
  <c r="K2257" i="4"/>
  <c r="Y2257" i="4" s="1"/>
  <c r="E2259" i="4"/>
  <c r="D2259" i="4"/>
  <c r="C2259" i="4"/>
  <c r="F2259" i="4" l="1"/>
  <c r="M2257" i="4"/>
  <c r="H2259" i="4"/>
  <c r="L2259" i="4" s="1"/>
  <c r="Z2259" i="4" s="1"/>
  <c r="L2258" i="4"/>
  <c r="Z2258" i="4" s="1"/>
  <c r="J2258" i="4"/>
  <c r="K2258" i="4"/>
  <c r="Y2258" i="4" s="1"/>
  <c r="M2258" i="4"/>
  <c r="C2260" i="4"/>
  <c r="F2260" i="4" s="1"/>
  <c r="D2260" i="4"/>
  <c r="E2260" i="4"/>
  <c r="N2258" i="4" l="1"/>
  <c r="H2260" i="4"/>
  <c r="J2260" i="4" s="1"/>
  <c r="I2259" i="4"/>
  <c r="J2259" i="4"/>
  <c r="K2259" i="4"/>
  <c r="Y2259" i="4" s="1"/>
  <c r="C2261" i="4"/>
  <c r="D2261" i="4"/>
  <c r="E2261" i="4"/>
  <c r="F2261" i="4" l="1"/>
  <c r="N2259" i="4"/>
  <c r="M2259" i="4"/>
  <c r="L2260" i="4"/>
  <c r="Z2260" i="4" s="1"/>
  <c r="H2261" i="4"/>
  <c r="J2261" i="4" s="1"/>
  <c r="I2260" i="4"/>
  <c r="N2260" i="4"/>
  <c r="K2260" i="4"/>
  <c r="Y2260" i="4" s="1"/>
  <c r="D2262" i="4"/>
  <c r="E2262" i="4"/>
  <c r="C2262" i="4"/>
  <c r="F2262" i="4" l="1"/>
  <c r="N2261" i="4"/>
  <c r="M2260" i="4"/>
  <c r="L2261" i="4"/>
  <c r="Z2261" i="4" s="1"/>
  <c r="H2262" i="4"/>
  <c r="J2262" i="4" s="1"/>
  <c r="I2261" i="4"/>
  <c r="K2261" i="4"/>
  <c r="Y2261" i="4" s="1"/>
  <c r="C2263" i="4"/>
  <c r="F2263" i="4" s="1"/>
  <c r="D2263" i="4"/>
  <c r="E2263" i="4"/>
  <c r="N2262" i="4" l="1"/>
  <c r="M2261" i="4"/>
  <c r="L2262" i="4"/>
  <c r="Z2262" i="4" s="1"/>
  <c r="H2263" i="4"/>
  <c r="J2263" i="4" s="1"/>
  <c r="I2262" i="4"/>
  <c r="K2262" i="4"/>
  <c r="Y2262" i="4" s="1"/>
  <c r="C2264" i="4"/>
  <c r="D2264" i="4"/>
  <c r="E2264" i="4"/>
  <c r="F2264" i="4" l="1"/>
  <c r="N2263" i="4"/>
  <c r="M2262" i="4"/>
  <c r="I2263" i="4"/>
  <c r="L2263" i="4"/>
  <c r="Z2263" i="4" s="1"/>
  <c r="H2264" i="4"/>
  <c r="J2264" i="4" s="1"/>
  <c r="K2263" i="4"/>
  <c r="Y2263" i="4" s="1"/>
  <c r="C2265" i="4"/>
  <c r="F2265" i="4" s="1"/>
  <c r="D2265" i="4"/>
  <c r="E2265" i="4"/>
  <c r="M2263" i="4" l="1"/>
  <c r="I2264" i="4"/>
  <c r="N2264" i="4"/>
  <c r="L2264" i="4"/>
  <c r="Z2264" i="4" s="1"/>
  <c r="H2265" i="4"/>
  <c r="K2264" i="4"/>
  <c r="Y2264" i="4" s="1"/>
  <c r="C2266" i="4"/>
  <c r="D2266" i="4"/>
  <c r="E2266" i="4"/>
  <c r="F2266" i="4" l="1"/>
  <c r="M2264" i="4"/>
  <c r="L2265" i="4"/>
  <c r="Z2265" i="4" s="1"/>
  <c r="H2266" i="4"/>
  <c r="L2266" i="4" s="1"/>
  <c r="Z2266" i="4" s="1"/>
  <c r="J2265" i="4"/>
  <c r="I2265" i="4"/>
  <c r="K2265" i="4"/>
  <c r="Y2265" i="4" s="1"/>
  <c r="E2267" i="4"/>
  <c r="C2267" i="4"/>
  <c r="D2267" i="4"/>
  <c r="F2267" i="4" l="1"/>
  <c r="N2265" i="4"/>
  <c r="M2265" i="4"/>
  <c r="H2267" i="4"/>
  <c r="J2267" i="4" s="1"/>
  <c r="I2266" i="4"/>
  <c r="J2266" i="4"/>
  <c r="K2266" i="4"/>
  <c r="Y2266" i="4" s="1"/>
  <c r="C2268" i="4"/>
  <c r="D2268" i="4"/>
  <c r="E2268" i="4"/>
  <c r="H2268" i="4" l="1"/>
  <c r="F2268" i="4"/>
  <c r="N2266" i="4"/>
  <c r="M2266" i="4"/>
  <c r="L2267" i="4"/>
  <c r="Z2267" i="4" s="1"/>
  <c r="I2267" i="4"/>
  <c r="N2267" i="4"/>
  <c r="K2267" i="4"/>
  <c r="Y2267" i="4" s="1"/>
  <c r="J2268" i="4"/>
  <c r="I2268" i="4"/>
  <c r="C2269" i="4"/>
  <c r="D2269" i="4"/>
  <c r="E2269" i="4"/>
  <c r="F2269" i="4" l="1"/>
  <c r="M2267" i="4"/>
  <c r="H2269" i="4"/>
  <c r="J2269" i="4" s="1"/>
  <c r="L2268" i="4"/>
  <c r="Z2268" i="4" s="1"/>
  <c r="N2268" i="4"/>
  <c r="K2268" i="4"/>
  <c r="Y2268" i="4" s="1"/>
  <c r="M2268" i="4"/>
  <c r="D2270" i="4"/>
  <c r="E2270" i="4"/>
  <c r="C2270" i="4"/>
  <c r="F2270" i="4" l="1"/>
  <c r="N2269" i="4"/>
  <c r="I2269" i="4"/>
  <c r="H2270" i="4"/>
  <c r="J2270" i="4" s="1"/>
  <c r="L2269" i="4"/>
  <c r="Z2269" i="4" s="1"/>
  <c r="K2269" i="4"/>
  <c r="Y2269" i="4" s="1"/>
  <c r="C2271" i="4"/>
  <c r="D2271" i="4"/>
  <c r="E2271" i="4"/>
  <c r="F2271" i="4" l="1"/>
  <c r="N2270" i="4"/>
  <c r="M2269" i="4"/>
  <c r="L2270" i="4"/>
  <c r="Z2270" i="4" s="1"/>
  <c r="H2271" i="4"/>
  <c r="I2271" i="4" s="1"/>
  <c r="I2270" i="4"/>
  <c r="K2270" i="4"/>
  <c r="Y2270" i="4" s="1"/>
  <c r="C2272" i="4"/>
  <c r="F2272" i="4" s="1"/>
  <c r="D2272" i="4"/>
  <c r="E2272" i="4"/>
  <c r="M2270" i="4" l="1"/>
  <c r="L2271" i="4"/>
  <c r="Z2271" i="4" s="1"/>
  <c r="H2272" i="4"/>
  <c r="J2272" i="4" s="1"/>
  <c r="J2271" i="4"/>
  <c r="K2271" i="4"/>
  <c r="Y2271" i="4" s="1"/>
  <c r="M2271" i="4"/>
  <c r="C2273" i="4"/>
  <c r="D2273" i="4"/>
  <c r="E2273" i="4"/>
  <c r="F2273" i="4" l="1"/>
  <c r="N2272" i="4"/>
  <c r="N2271" i="4"/>
  <c r="L2272" i="4"/>
  <c r="Z2272" i="4" s="1"/>
  <c r="H2273" i="4"/>
  <c r="I2273" i="4" s="1"/>
  <c r="I2272" i="4"/>
  <c r="K2272" i="4"/>
  <c r="Y2272" i="4" s="1"/>
  <c r="C2274" i="4"/>
  <c r="F2274" i="4" s="1"/>
  <c r="D2274" i="4"/>
  <c r="E2274" i="4"/>
  <c r="M2272" i="4" l="1"/>
  <c r="L2273" i="4"/>
  <c r="Z2273" i="4" s="1"/>
  <c r="H2274" i="4"/>
  <c r="J2274" i="4" s="1"/>
  <c r="J2273" i="4"/>
  <c r="K2273" i="4"/>
  <c r="Y2273" i="4" s="1"/>
  <c r="M2273" i="4"/>
  <c r="E2275" i="4"/>
  <c r="C2275" i="4"/>
  <c r="F2275" i="4" s="1"/>
  <c r="D2275" i="4"/>
  <c r="N2274" i="4" l="1"/>
  <c r="N2273" i="4"/>
  <c r="L2274" i="4"/>
  <c r="Z2274" i="4" s="1"/>
  <c r="I2274" i="4"/>
  <c r="H2275" i="4"/>
  <c r="J2275" i="4" s="1"/>
  <c r="K2274" i="4"/>
  <c r="Y2274" i="4" s="1"/>
  <c r="C2276" i="4"/>
  <c r="D2276" i="4"/>
  <c r="E2276" i="4"/>
  <c r="F2276" i="4" l="1"/>
  <c r="N2275" i="4"/>
  <c r="M2274" i="4"/>
  <c r="I2275" i="4"/>
  <c r="L2275" i="4"/>
  <c r="Z2275" i="4" s="1"/>
  <c r="H2276" i="4"/>
  <c r="J2276" i="4" s="1"/>
  <c r="K2275" i="4"/>
  <c r="Y2275" i="4" s="1"/>
  <c r="C2277" i="4"/>
  <c r="D2277" i="4"/>
  <c r="E2277" i="4"/>
  <c r="F2277" i="4" l="1"/>
  <c r="N2276" i="4"/>
  <c r="M2275" i="4"/>
  <c r="I2276" i="4"/>
  <c r="L2276" i="4"/>
  <c r="Z2276" i="4" s="1"/>
  <c r="H2277" i="4"/>
  <c r="J2277" i="4" s="1"/>
  <c r="K2276" i="4"/>
  <c r="Y2276" i="4" s="1"/>
  <c r="D2278" i="4"/>
  <c r="E2278" i="4"/>
  <c r="C2278" i="4"/>
  <c r="F2278" i="4" l="1"/>
  <c r="N2277" i="4"/>
  <c r="M2276" i="4"/>
  <c r="I2277" i="4"/>
  <c r="L2277" i="4"/>
  <c r="Z2277" i="4" s="1"/>
  <c r="H2278" i="4"/>
  <c r="J2278" i="4" s="1"/>
  <c r="K2277" i="4"/>
  <c r="Y2277" i="4" s="1"/>
  <c r="C2279" i="4"/>
  <c r="F2279" i="4" s="1"/>
  <c r="D2279" i="4"/>
  <c r="E2279" i="4"/>
  <c r="N2278" i="4" l="1"/>
  <c r="M2277" i="4"/>
  <c r="I2278" i="4"/>
  <c r="L2278" i="4"/>
  <c r="Z2278" i="4" s="1"/>
  <c r="H2279" i="4"/>
  <c r="J2279" i="4" s="1"/>
  <c r="K2278" i="4"/>
  <c r="Y2278" i="4" s="1"/>
  <c r="E2280" i="4"/>
  <c r="C2280" i="4"/>
  <c r="F2280" i="4" s="1"/>
  <c r="D2280" i="4"/>
  <c r="N2279" i="4" l="1"/>
  <c r="M2278" i="4"/>
  <c r="I2279" i="4"/>
  <c r="L2279" i="4"/>
  <c r="Z2279" i="4" s="1"/>
  <c r="H2280" i="4"/>
  <c r="J2280" i="4" s="1"/>
  <c r="K2279" i="4"/>
  <c r="Y2279" i="4" s="1"/>
  <c r="C2281" i="4"/>
  <c r="D2281" i="4"/>
  <c r="E2281" i="4"/>
  <c r="F2281" i="4" l="1"/>
  <c r="N2280" i="4"/>
  <c r="M2279" i="4"/>
  <c r="L2280" i="4"/>
  <c r="Z2280" i="4" s="1"/>
  <c r="I2280" i="4"/>
  <c r="H2281" i="4"/>
  <c r="J2281" i="4" s="1"/>
  <c r="K2280" i="4"/>
  <c r="Y2280" i="4" s="1"/>
  <c r="C2282" i="4"/>
  <c r="D2282" i="4"/>
  <c r="E2282" i="4"/>
  <c r="F2282" i="4" l="1"/>
  <c r="N2281" i="4"/>
  <c r="M2280" i="4"/>
  <c r="L2281" i="4"/>
  <c r="Z2281" i="4" s="1"/>
  <c r="I2281" i="4"/>
  <c r="H2282" i="4"/>
  <c r="J2282" i="4" s="1"/>
  <c r="K2281" i="4"/>
  <c r="Y2281" i="4" s="1"/>
  <c r="E2283" i="4"/>
  <c r="C2283" i="4"/>
  <c r="D2283" i="4"/>
  <c r="F2283" i="4" l="1"/>
  <c r="N2282" i="4"/>
  <c r="M2281" i="4"/>
  <c r="I2282" i="4"/>
  <c r="L2282" i="4"/>
  <c r="Z2282" i="4" s="1"/>
  <c r="H2283" i="4"/>
  <c r="J2283" i="4" s="1"/>
  <c r="K2282" i="4"/>
  <c r="Y2282" i="4" s="1"/>
  <c r="C2284" i="4"/>
  <c r="F2284" i="4" s="1"/>
  <c r="D2284" i="4"/>
  <c r="E2284" i="4"/>
  <c r="N2283" i="4" l="1"/>
  <c r="M2282" i="4"/>
  <c r="I2283" i="4"/>
  <c r="L2283" i="4"/>
  <c r="Z2283" i="4" s="1"/>
  <c r="H2284" i="4"/>
  <c r="J2284" i="4" s="1"/>
  <c r="K2283" i="4"/>
  <c r="Y2283" i="4" s="1"/>
  <c r="C2285" i="4"/>
  <c r="D2285" i="4"/>
  <c r="E2285" i="4"/>
  <c r="F2285" i="4" l="1"/>
  <c r="N2284" i="4"/>
  <c r="M2283" i="4"/>
  <c r="I2284" i="4"/>
  <c r="L2284" i="4"/>
  <c r="Z2284" i="4" s="1"/>
  <c r="H2285" i="4"/>
  <c r="J2285" i="4" s="1"/>
  <c r="K2284" i="4"/>
  <c r="Y2284" i="4" s="1"/>
  <c r="D2286" i="4"/>
  <c r="E2286" i="4"/>
  <c r="C2286" i="4"/>
  <c r="F2286" i="4" l="1"/>
  <c r="N2285" i="4"/>
  <c r="M2284" i="4"/>
  <c r="L2285" i="4"/>
  <c r="Z2285" i="4" s="1"/>
  <c r="I2285" i="4"/>
  <c r="H2286" i="4"/>
  <c r="J2286" i="4" s="1"/>
  <c r="K2285" i="4"/>
  <c r="Y2285" i="4" s="1"/>
  <c r="C2287" i="4"/>
  <c r="F2287" i="4" s="1"/>
  <c r="D2287" i="4"/>
  <c r="E2287" i="4"/>
  <c r="N2286" i="4" l="1"/>
  <c r="M2285" i="4"/>
  <c r="I2286" i="4"/>
  <c r="L2286" i="4"/>
  <c r="Z2286" i="4" s="1"/>
  <c r="H2287" i="4"/>
  <c r="J2287" i="4" s="1"/>
  <c r="K2286" i="4"/>
  <c r="Y2286" i="4" s="1"/>
  <c r="D2288" i="4"/>
  <c r="E2288" i="4"/>
  <c r="C2288" i="4"/>
  <c r="F2288" i="4" l="1"/>
  <c r="N2287" i="4"/>
  <c r="M2286" i="4"/>
  <c r="I2287" i="4"/>
  <c r="L2287" i="4"/>
  <c r="Z2287" i="4" s="1"/>
  <c r="H2288" i="4"/>
  <c r="J2288" i="4" s="1"/>
  <c r="K2287" i="4"/>
  <c r="Y2287" i="4" s="1"/>
  <c r="C2289" i="4"/>
  <c r="F2289" i="4" s="1"/>
  <c r="D2289" i="4"/>
  <c r="E2289" i="4"/>
  <c r="N2288" i="4" l="1"/>
  <c r="M2287" i="4"/>
  <c r="I2288" i="4"/>
  <c r="L2288" i="4"/>
  <c r="Z2288" i="4" s="1"/>
  <c r="H2289" i="4"/>
  <c r="J2289" i="4" s="1"/>
  <c r="K2288" i="4"/>
  <c r="Y2288" i="4" s="1"/>
  <c r="C2290" i="4"/>
  <c r="D2290" i="4"/>
  <c r="E2290" i="4"/>
  <c r="F2290" i="4" l="1"/>
  <c r="N2289" i="4"/>
  <c r="M2288" i="4"/>
  <c r="I2289" i="4"/>
  <c r="L2289" i="4"/>
  <c r="Z2289" i="4" s="1"/>
  <c r="H2290" i="4"/>
  <c r="J2290" i="4" s="1"/>
  <c r="K2289" i="4"/>
  <c r="Y2289" i="4" s="1"/>
  <c r="E2291" i="4"/>
  <c r="C2291" i="4"/>
  <c r="D2291" i="4"/>
  <c r="F2291" i="4" l="1"/>
  <c r="N2290" i="4"/>
  <c r="M2289" i="4"/>
  <c r="I2290" i="4"/>
  <c r="L2290" i="4"/>
  <c r="Z2290" i="4" s="1"/>
  <c r="H2291" i="4"/>
  <c r="J2291" i="4" s="1"/>
  <c r="K2290" i="4"/>
  <c r="Y2290" i="4" s="1"/>
  <c r="C2292" i="4"/>
  <c r="F2292" i="4" s="1"/>
  <c r="D2292" i="4"/>
  <c r="E2292" i="4"/>
  <c r="M2290" i="4" l="1"/>
  <c r="I2291" i="4"/>
  <c r="H2292" i="4"/>
  <c r="J2292" i="4" s="1"/>
  <c r="N2291" i="4"/>
  <c r="L2291" i="4"/>
  <c r="Z2291" i="4" s="1"/>
  <c r="K2291" i="4"/>
  <c r="Y2291" i="4" s="1"/>
  <c r="C2293" i="4"/>
  <c r="D2293" i="4"/>
  <c r="E2293" i="4"/>
  <c r="F2293" i="4" l="1"/>
  <c r="M2291" i="4"/>
  <c r="L2292" i="4"/>
  <c r="Z2292" i="4" s="1"/>
  <c r="H2293" i="4"/>
  <c r="L2293" i="4" s="1"/>
  <c r="Z2293" i="4" s="1"/>
  <c r="I2292" i="4"/>
  <c r="N2292" i="4"/>
  <c r="K2292" i="4"/>
  <c r="Y2292" i="4" s="1"/>
  <c r="D2294" i="4"/>
  <c r="E2294" i="4"/>
  <c r="C2294" i="4"/>
  <c r="F2294" i="4" l="1"/>
  <c r="M2292" i="4"/>
  <c r="H2294" i="4"/>
  <c r="L2294" i="4" s="1"/>
  <c r="Z2294" i="4" s="1"/>
  <c r="I2293" i="4"/>
  <c r="J2293" i="4"/>
  <c r="K2293" i="4"/>
  <c r="Y2293" i="4" s="1"/>
  <c r="C2295" i="4"/>
  <c r="D2295" i="4"/>
  <c r="E2295" i="4"/>
  <c r="F2295" i="4" l="1"/>
  <c r="N2293" i="4"/>
  <c r="M2293" i="4"/>
  <c r="H2295" i="4"/>
  <c r="J2295" i="4" s="1"/>
  <c r="I2294" i="4"/>
  <c r="J2294" i="4"/>
  <c r="K2294" i="4"/>
  <c r="Y2294" i="4" s="1"/>
  <c r="C2296" i="4"/>
  <c r="F2296" i="4" s="1"/>
  <c r="D2296" i="4"/>
  <c r="E2296" i="4"/>
  <c r="N2294" i="4" l="1"/>
  <c r="M2294" i="4"/>
  <c r="I2295" i="4"/>
  <c r="L2295" i="4"/>
  <c r="Z2295" i="4" s="1"/>
  <c r="H2296" i="4"/>
  <c r="J2296" i="4" s="1"/>
  <c r="N2295" i="4"/>
  <c r="K2295" i="4"/>
  <c r="Y2295" i="4" s="1"/>
  <c r="C2297" i="4"/>
  <c r="F2297" i="4" s="1"/>
  <c r="D2297" i="4"/>
  <c r="E2297" i="4"/>
  <c r="N2296" i="4" l="1"/>
  <c r="M2295" i="4"/>
  <c r="L2296" i="4"/>
  <c r="Z2296" i="4" s="1"/>
  <c r="H2297" i="4"/>
  <c r="J2297" i="4" s="1"/>
  <c r="I2296" i="4"/>
  <c r="K2296" i="4"/>
  <c r="Y2296" i="4" s="1"/>
  <c r="C2298" i="4"/>
  <c r="D2298" i="4"/>
  <c r="E2298" i="4"/>
  <c r="F2298" i="4" l="1"/>
  <c r="N2297" i="4"/>
  <c r="M2296" i="4"/>
  <c r="L2297" i="4"/>
  <c r="Z2297" i="4" s="1"/>
  <c r="H2298" i="4"/>
  <c r="J2298" i="4" s="1"/>
  <c r="I2297" i="4"/>
  <c r="K2297" i="4"/>
  <c r="Y2297" i="4" s="1"/>
  <c r="E2299" i="4"/>
  <c r="C2299" i="4"/>
  <c r="D2299" i="4"/>
  <c r="F2299" i="4" l="1"/>
  <c r="N2298" i="4"/>
  <c r="M2297" i="4"/>
  <c r="L2298" i="4"/>
  <c r="Z2298" i="4" s="1"/>
  <c r="I2298" i="4"/>
  <c r="H2299" i="4"/>
  <c r="J2299" i="4" s="1"/>
  <c r="K2298" i="4"/>
  <c r="Y2298" i="4" s="1"/>
  <c r="C2300" i="4"/>
  <c r="F2300" i="4" s="1"/>
  <c r="D2300" i="4"/>
  <c r="E2300" i="4"/>
  <c r="N2299" i="4" l="1"/>
  <c r="M2298" i="4"/>
  <c r="L2299" i="4"/>
  <c r="Z2299" i="4" s="1"/>
  <c r="I2299" i="4"/>
  <c r="H2300" i="4"/>
  <c r="J2300" i="4" s="1"/>
  <c r="K2299" i="4"/>
  <c r="Y2299" i="4" s="1"/>
  <c r="C2301" i="4"/>
  <c r="D2301" i="4"/>
  <c r="E2301" i="4"/>
  <c r="F2301" i="4" l="1"/>
  <c r="N2300" i="4"/>
  <c r="M2299" i="4"/>
  <c r="I2300" i="4"/>
  <c r="L2300" i="4"/>
  <c r="Z2300" i="4" s="1"/>
  <c r="H2301" i="4"/>
  <c r="J2301" i="4" s="1"/>
  <c r="K2300" i="4"/>
  <c r="Y2300" i="4" s="1"/>
  <c r="D2302" i="4"/>
  <c r="E2302" i="4"/>
  <c r="C2302" i="4"/>
  <c r="F2302" i="4" l="1"/>
  <c r="N2301" i="4"/>
  <c r="M2300" i="4"/>
  <c r="L2301" i="4"/>
  <c r="Z2301" i="4" s="1"/>
  <c r="I2301" i="4"/>
  <c r="H2302" i="4"/>
  <c r="J2302" i="4" s="1"/>
  <c r="K2301" i="4"/>
  <c r="Y2301" i="4" s="1"/>
  <c r="C2303" i="4"/>
  <c r="F2303" i="4" s="1"/>
  <c r="D2303" i="4"/>
  <c r="E2303" i="4"/>
  <c r="N2302" i="4" l="1"/>
  <c r="M2301" i="4"/>
  <c r="I2302" i="4"/>
  <c r="L2302" i="4"/>
  <c r="Z2302" i="4" s="1"/>
  <c r="H2303" i="4"/>
  <c r="J2303" i="4" s="1"/>
  <c r="K2302" i="4"/>
  <c r="Y2302" i="4" s="1"/>
  <c r="C2304" i="4"/>
  <c r="D2304" i="4"/>
  <c r="E2304" i="4"/>
  <c r="F2304" i="4" l="1"/>
  <c r="N2303" i="4"/>
  <c r="M2302" i="4"/>
  <c r="I2303" i="4"/>
  <c r="H2304" i="4"/>
  <c r="J2304" i="4" s="1"/>
  <c r="L2303" i="4"/>
  <c r="Z2303" i="4" s="1"/>
  <c r="K2303" i="4"/>
  <c r="Y2303" i="4" s="1"/>
  <c r="C2305" i="4"/>
  <c r="F2305" i="4" s="1"/>
  <c r="D2305" i="4"/>
  <c r="E2305" i="4"/>
  <c r="N2304" i="4" l="1"/>
  <c r="M2303" i="4"/>
  <c r="L2304" i="4"/>
  <c r="Z2304" i="4" s="1"/>
  <c r="H2305" i="4"/>
  <c r="J2305" i="4" s="1"/>
  <c r="I2304" i="4"/>
  <c r="K2304" i="4"/>
  <c r="Y2304" i="4" s="1"/>
  <c r="C2306" i="4"/>
  <c r="D2306" i="4"/>
  <c r="E2306" i="4"/>
  <c r="F2306" i="4" l="1"/>
  <c r="N2305" i="4"/>
  <c r="M2304" i="4"/>
  <c r="L2305" i="4"/>
  <c r="Z2305" i="4" s="1"/>
  <c r="H2306" i="4"/>
  <c r="J2306" i="4" s="1"/>
  <c r="I2305" i="4"/>
  <c r="K2305" i="4"/>
  <c r="Y2305" i="4" s="1"/>
  <c r="E2307" i="4"/>
  <c r="C2307" i="4"/>
  <c r="D2307" i="4"/>
  <c r="F2307" i="4" l="1"/>
  <c r="N2306" i="4"/>
  <c r="M2305" i="4"/>
  <c r="L2306" i="4"/>
  <c r="Z2306" i="4" s="1"/>
  <c r="H2307" i="4"/>
  <c r="J2307" i="4" s="1"/>
  <c r="I2306" i="4"/>
  <c r="K2306" i="4"/>
  <c r="Y2306" i="4" s="1"/>
  <c r="C2308" i="4"/>
  <c r="F2308" i="4" s="1"/>
  <c r="D2308" i="4"/>
  <c r="E2308" i="4"/>
  <c r="N2307" i="4" l="1"/>
  <c r="M2306" i="4"/>
  <c r="L2307" i="4"/>
  <c r="Z2307" i="4" s="1"/>
  <c r="I2307" i="4"/>
  <c r="H2308" i="4"/>
  <c r="J2308" i="4" s="1"/>
  <c r="K2307" i="4"/>
  <c r="Y2307" i="4" s="1"/>
  <c r="C2309" i="4"/>
  <c r="E2309" i="4"/>
  <c r="D2309" i="4"/>
  <c r="F2309" i="4" l="1"/>
  <c r="N2308" i="4"/>
  <c r="M2307" i="4"/>
  <c r="I2308" i="4"/>
  <c r="L2308" i="4"/>
  <c r="Z2308" i="4" s="1"/>
  <c r="H2309" i="4"/>
  <c r="J2309" i="4" s="1"/>
  <c r="K2308" i="4"/>
  <c r="Y2308" i="4" s="1"/>
  <c r="D2310" i="4"/>
  <c r="E2310" i="4"/>
  <c r="C2310" i="4"/>
  <c r="F2310" i="4" l="1"/>
  <c r="N2309" i="4"/>
  <c r="M2308" i="4"/>
  <c r="I2309" i="4"/>
  <c r="L2309" i="4"/>
  <c r="Z2309" i="4" s="1"/>
  <c r="H2310" i="4"/>
  <c r="J2310" i="4" s="1"/>
  <c r="K2309" i="4"/>
  <c r="Y2309" i="4" s="1"/>
  <c r="C2311" i="4"/>
  <c r="D2311" i="4"/>
  <c r="E2311" i="4"/>
  <c r="H2311" i="4" l="1"/>
  <c r="F2311" i="4"/>
  <c r="N2310" i="4"/>
  <c r="M2309" i="4"/>
  <c r="I2310" i="4"/>
  <c r="L2310" i="4"/>
  <c r="Z2310" i="4" s="1"/>
  <c r="K2310" i="4"/>
  <c r="Y2310" i="4" s="1"/>
  <c r="J2311" i="4"/>
  <c r="I2311" i="4"/>
  <c r="C2312" i="4"/>
  <c r="D2312" i="4"/>
  <c r="E2312" i="4"/>
  <c r="F2312" i="4" l="1"/>
  <c r="M2310" i="4"/>
  <c r="H2312" i="4"/>
  <c r="J2312" i="4" s="1"/>
  <c r="K2311" i="4"/>
  <c r="Y2311" i="4" s="1"/>
  <c r="M2311" i="4"/>
  <c r="L2311" i="4"/>
  <c r="Z2311" i="4" s="1"/>
  <c r="N2311" i="4"/>
  <c r="C2313" i="4"/>
  <c r="F2313" i="4" s="1"/>
  <c r="D2313" i="4"/>
  <c r="E2313" i="4"/>
  <c r="N2312" i="4" l="1"/>
  <c r="I2312" i="4"/>
  <c r="L2312" i="4"/>
  <c r="Z2312" i="4" s="1"/>
  <c r="H2313" i="4"/>
  <c r="J2313" i="4" s="1"/>
  <c r="K2312" i="4"/>
  <c r="Y2312" i="4" s="1"/>
  <c r="C2314" i="4"/>
  <c r="D2314" i="4"/>
  <c r="E2314" i="4"/>
  <c r="F2314" i="4" l="1"/>
  <c r="N2313" i="4"/>
  <c r="M2312" i="4"/>
  <c r="I2313" i="4"/>
  <c r="L2313" i="4"/>
  <c r="Z2313" i="4" s="1"/>
  <c r="H2314" i="4"/>
  <c r="J2314" i="4" s="1"/>
  <c r="K2313" i="4"/>
  <c r="Y2313" i="4" s="1"/>
  <c r="E2315" i="4"/>
  <c r="C2315" i="4"/>
  <c r="D2315" i="4"/>
  <c r="F2315" i="4" l="1"/>
  <c r="N2314" i="4"/>
  <c r="M2313" i="4"/>
  <c r="I2314" i="4"/>
  <c r="L2314" i="4"/>
  <c r="Z2314" i="4" s="1"/>
  <c r="H2315" i="4"/>
  <c r="J2315" i="4" s="1"/>
  <c r="K2314" i="4"/>
  <c r="Y2314" i="4" s="1"/>
  <c r="C2316" i="4"/>
  <c r="F2316" i="4" s="1"/>
  <c r="D2316" i="4"/>
  <c r="E2316" i="4"/>
  <c r="N2315" i="4" l="1"/>
  <c r="M2314" i="4"/>
  <c r="I2315" i="4"/>
  <c r="L2315" i="4"/>
  <c r="Z2315" i="4" s="1"/>
  <c r="H2316" i="4"/>
  <c r="J2316" i="4" s="1"/>
  <c r="K2315" i="4"/>
  <c r="Y2315" i="4" s="1"/>
  <c r="C2317" i="4"/>
  <c r="D2317" i="4"/>
  <c r="E2317" i="4"/>
  <c r="F2317" i="4" l="1"/>
  <c r="N2316" i="4"/>
  <c r="M2315" i="4"/>
  <c r="L2316" i="4"/>
  <c r="Z2316" i="4" s="1"/>
  <c r="I2316" i="4"/>
  <c r="H2317" i="4"/>
  <c r="J2317" i="4" s="1"/>
  <c r="K2316" i="4"/>
  <c r="Y2316" i="4" s="1"/>
  <c r="D2318" i="4"/>
  <c r="E2318" i="4"/>
  <c r="C2318" i="4"/>
  <c r="F2318" i="4" l="1"/>
  <c r="N2317" i="4"/>
  <c r="M2316" i="4"/>
  <c r="I2317" i="4"/>
  <c r="L2317" i="4"/>
  <c r="Z2317" i="4" s="1"/>
  <c r="H2318" i="4"/>
  <c r="J2318" i="4" s="1"/>
  <c r="K2317" i="4"/>
  <c r="Y2317" i="4" s="1"/>
  <c r="C2319" i="4"/>
  <c r="F2319" i="4" s="1"/>
  <c r="D2319" i="4"/>
  <c r="E2319" i="4"/>
  <c r="N2318" i="4" l="1"/>
  <c r="M2317" i="4"/>
  <c r="L2318" i="4"/>
  <c r="Z2318" i="4" s="1"/>
  <c r="I2318" i="4"/>
  <c r="H2319" i="4"/>
  <c r="J2319" i="4" s="1"/>
  <c r="K2318" i="4"/>
  <c r="Y2318" i="4" s="1"/>
  <c r="C2320" i="4"/>
  <c r="D2320" i="4"/>
  <c r="E2320" i="4"/>
  <c r="F2320" i="4" l="1"/>
  <c r="N2319" i="4"/>
  <c r="M2318" i="4"/>
  <c r="I2319" i="4"/>
  <c r="L2319" i="4"/>
  <c r="Z2319" i="4" s="1"/>
  <c r="H2320" i="4"/>
  <c r="J2320" i="4" s="1"/>
  <c r="K2319" i="4"/>
  <c r="Y2319" i="4" s="1"/>
  <c r="C2321" i="4"/>
  <c r="D2321" i="4"/>
  <c r="E2321" i="4"/>
  <c r="F2321" i="4" l="1"/>
  <c r="N2320" i="4"/>
  <c r="M2319" i="4"/>
  <c r="I2320" i="4"/>
  <c r="L2320" i="4"/>
  <c r="Z2320" i="4" s="1"/>
  <c r="H2321" i="4"/>
  <c r="J2321" i="4" s="1"/>
  <c r="K2320" i="4"/>
  <c r="Y2320" i="4" s="1"/>
  <c r="C2322" i="4"/>
  <c r="D2322" i="4"/>
  <c r="E2322" i="4"/>
  <c r="F2322" i="4" l="1"/>
  <c r="N2321" i="4"/>
  <c r="M2320" i="4"/>
  <c r="I2321" i="4"/>
  <c r="L2321" i="4"/>
  <c r="Z2321" i="4" s="1"/>
  <c r="H2322" i="4"/>
  <c r="J2322" i="4" s="1"/>
  <c r="K2321" i="4"/>
  <c r="Y2321" i="4" s="1"/>
  <c r="E2323" i="4"/>
  <c r="D2323" i="4"/>
  <c r="C2323" i="4"/>
  <c r="F2323" i="4" l="1"/>
  <c r="N2322" i="4"/>
  <c r="M2321" i="4"/>
  <c r="I2322" i="4"/>
  <c r="L2322" i="4"/>
  <c r="Z2322" i="4" s="1"/>
  <c r="H2323" i="4"/>
  <c r="J2323" i="4" s="1"/>
  <c r="K2322" i="4"/>
  <c r="Y2322" i="4" s="1"/>
  <c r="C2324" i="4"/>
  <c r="F2324" i="4" s="1"/>
  <c r="D2324" i="4"/>
  <c r="E2324" i="4"/>
  <c r="N2323" i="4" l="1"/>
  <c r="M2322" i="4"/>
  <c r="L2323" i="4"/>
  <c r="Z2323" i="4" s="1"/>
  <c r="I2323" i="4"/>
  <c r="H2324" i="4"/>
  <c r="J2324" i="4" s="1"/>
  <c r="K2323" i="4"/>
  <c r="Y2323" i="4" s="1"/>
  <c r="C2325" i="4"/>
  <c r="D2325" i="4"/>
  <c r="E2325" i="4"/>
  <c r="F2325" i="4" l="1"/>
  <c r="N2324" i="4"/>
  <c r="M2323" i="4"/>
  <c r="I2324" i="4"/>
  <c r="L2324" i="4"/>
  <c r="Z2324" i="4" s="1"/>
  <c r="H2325" i="4"/>
  <c r="J2325" i="4" s="1"/>
  <c r="K2324" i="4"/>
  <c r="Y2324" i="4" s="1"/>
  <c r="D2326" i="4"/>
  <c r="E2326" i="4"/>
  <c r="C2326" i="4"/>
  <c r="F2326" i="4" l="1"/>
  <c r="N2325" i="4"/>
  <c r="M2324" i="4"/>
  <c r="I2325" i="4"/>
  <c r="L2325" i="4"/>
  <c r="Z2325" i="4" s="1"/>
  <c r="H2326" i="4"/>
  <c r="J2326" i="4" s="1"/>
  <c r="K2325" i="4"/>
  <c r="Y2325" i="4" s="1"/>
  <c r="C2327" i="4"/>
  <c r="F2327" i="4" s="1"/>
  <c r="D2327" i="4"/>
  <c r="E2327" i="4"/>
  <c r="N2326" i="4" l="1"/>
  <c r="M2325" i="4"/>
  <c r="I2326" i="4"/>
  <c r="L2326" i="4"/>
  <c r="Z2326" i="4" s="1"/>
  <c r="H2327" i="4"/>
  <c r="J2327" i="4" s="1"/>
  <c r="K2326" i="4"/>
  <c r="Y2326" i="4" s="1"/>
  <c r="C2328" i="4"/>
  <c r="F2328" i="4" s="1"/>
  <c r="D2328" i="4"/>
  <c r="E2328" i="4"/>
  <c r="N2327" i="4" l="1"/>
  <c r="M2326" i="4"/>
  <c r="I2327" i="4"/>
  <c r="L2327" i="4"/>
  <c r="Z2327" i="4" s="1"/>
  <c r="H2328" i="4"/>
  <c r="J2328" i="4" s="1"/>
  <c r="K2327" i="4"/>
  <c r="Y2327" i="4" s="1"/>
  <c r="C2329" i="4"/>
  <c r="D2329" i="4"/>
  <c r="E2329" i="4"/>
  <c r="F2329" i="4" l="1"/>
  <c r="N2328" i="4"/>
  <c r="M2327" i="4"/>
  <c r="I2328" i="4"/>
  <c r="L2328" i="4"/>
  <c r="Z2328" i="4" s="1"/>
  <c r="H2329" i="4"/>
  <c r="J2329" i="4" s="1"/>
  <c r="K2328" i="4"/>
  <c r="Y2328" i="4" s="1"/>
  <c r="C2330" i="4"/>
  <c r="F2330" i="4" s="1"/>
  <c r="D2330" i="4"/>
  <c r="E2330" i="4"/>
  <c r="N2329" i="4" l="1"/>
  <c r="M2328" i="4"/>
  <c r="I2329" i="4"/>
  <c r="L2329" i="4"/>
  <c r="Z2329" i="4" s="1"/>
  <c r="H2330" i="4"/>
  <c r="J2330" i="4" s="1"/>
  <c r="K2329" i="4"/>
  <c r="Y2329" i="4" s="1"/>
  <c r="E2331" i="4"/>
  <c r="C2331" i="4"/>
  <c r="D2331" i="4"/>
  <c r="F2331" i="4" l="1"/>
  <c r="M2329" i="4"/>
  <c r="I2330" i="4"/>
  <c r="L2330" i="4"/>
  <c r="Z2330" i="4" s="1"/>
  <c r="N2330" i="4"/>
  <c r="H2331" i="4"/>
  <c r="I2331" i="4" s="1"/>
  <c r="K2330" i="4"/>
  <c r="Y2330" i="4" s="1"/>
  <c r="C2332" i="4"/>
  <c r="F2332" i="4" s="1"/>
  <c r="D2332" i="4"/>
  <c r="E2332" i="4"/>
  <c r="M2330" i="4" l="1"/>
  <c r="L2331" i="4"/>
  <c r="Z2331" i="4" s="1"/>
  <c r="H2332" i="4"/>
  <c r="L2332" i="4" s="1"/>
  <c r="Z2332" i="4" s="1"/>
  <c r="J2331" i="4"/>
  <c r="K2331" i="4"/>
  <c r="Y2331" i="4" s="1"/>
  <c r="M2331" i="4"/>
  <c r="C2333" i="4"/>
  <c r="D2333" i="4"/>
  <c r="E2333" i="4"/>
  <c r="F2333" i="4" l="1"/>
  <c r="N2331" i="4"/>
  <c r="J2332" i="4"/>
  <c r="H2333" i="4"/>
  <c r="L2333" i="4" s="1"/>
  <c r="Z2333" i="4" s="1"/>
  <c r="I2332" i="4"/>
  <c r="K2332" i="4"/>
  <c r="Y2332" i="4" s="1"/>
  <c r="D2334" i="4"/>
  <c r="E2334" i="4"/>
  <c r="C2334" i="4"/>
  <c r="F2334" i="4" l="1"/>
  <c r="N2332" i="4"/>
  <c r="M2332" i="4"/>
  <c r="I2333" i="4"/>
  <c r="J2333" i="4"/>
  <c r="H2334" i="4"/>
  <c r="L2334" i="4" s="1"/>
  <c r="Z2334" i="4" s="1"/>
  <c r="K2333" i="4"/>
  <c r="Y2333" i="4" s="1"/>
  <c r="C2335" i="4"/>
  <c r="F2335" i="4" s="1"/>
  <c r="D2335" i="4"/>
  <c r="E2335" i="4"/>
  <c r="N2333" i="4" l="1"/>
  <c r="M2333" i="4"/>
  <c r="H2335" i="4"/>
  <c r="L2335" i="4" s="1"/>
  <c r="Z2335" i="4" s="1"/>
  <c r="J2334" i="4"/>
  <c r="I2334" i="4"/>
  <c r="K2334" i="4"/>
  <c r="Y2334" i="4" s="1"/>
  <c r="C2336" i="4"/>
  <c r="D2336" i="4"/>
  <c r="E2336" i="4"/>
  <c r="F2336" i="4" l="1"/>
  <c r="N2334" i="4"/>
  <c r="M2334" i="4"/>
  <c r="H2336" i="4"/>
  <c r="L2336" i="4" s="1"/>
  <c r="Z2336" i="4" s="1"/>
  <c r="J2335" i="4"/>
  <c r="I2335" i="4"/>
  <c r="K2335" i="4"/>
  <c r="Y2335" i="4" s="1"/>
  <c r="C2337" i="4"/>
  <c r="F2337" i="4" s="1"/>
  <c r="D2337" i="4"/>
  <c r="E2337" i="4"/>
  <c r="N2335" i="4" l="1"/>
  <c r="M2335" i="4"/>
  <c r="H2337" i="4"/>
  <c r="J2337" i="4" s="1"/>
  <c r="I2336" i="4"/>
  <c r="J2336" i="4"/>
  <c r="K2336" i="4"/>
  <c r="Y2336" i="4" s="1"/>
  <c r="C2338" i="4"/>
  <c r="D2338" i="4"/>
  <c r="E2338" i="4"/>
  <c r="F2338" i="4" l="1"/>
  <c r="N2337" i="4"/>
  <c r="N2336" i="4"/>
  <c r="M2336" i="4"/>
  <c r="L2337" i="4"/>
  <c r="Z2337" i="4" s="1"/>
  <c r="I2337" i="4"/>
  <c r="H2338" i="4"/>
  <c r="J2338" i="4" s="1"/>
  <c r="K2337" i="4"/>
  <c r="Y2337" i="4" s="1"/>
  <c r="E2339" i="4"/>
  <c r="C2339" i="4"/>
  <c r="D2339" i="4"/>
  <c r="F2339" i="4" l="1"/>
  <c r="N2338" i="4"/>
  <c r="M2337" i="4"/>
  <c r="L2338" i="4"/>
  <c r="Z2338" i="4" s="1"/>
  <c r="I2338" i="4"/>
  <c r="H2339" i="4"/>
  <c r="J2339" i="4" s="1"/>
  <c r="K2338" i="4"/>
  <c r="Y2338" i="4" s="1"/>
  <c r="C2340" i="4"/>
  <c r="F2340" i="4" s="1"/>
  <c r="D2340" i="4"/>
  <c r="E2340" i="4"/>
  <c r="N2339" i="4" l="1"/>
  <c r="M2338" i="4"/>
  <c r="I2339" i="4"/>
  <c r="L2339" i="4"/>
  <c r="Z2339" i="4" s="1"/>
  <c r="H2340" i="4"/>
  <c r="J2340" i="4" s="1"/>
  <c r="K2339" i="4"/>
  <c r="Y2339" i="4" s="1"/>
  <c r="C2341" i="4"/>
  <c r="D2341" i="4"/>
  <c r="E2341" i="4"/>
  <c r="F2341" i="4" l="1"/>
  <c r="N2340" i="4"/>
  <c r="M2339" i="4"/>
  <c r="L2340" i="4"/>
  <c r="Z2340" i="4" s="1"/>
  <c r="I2340" i="4"/>
  <c r="H2341" i="4"/>
  <c r="J2341" i="4" s="1"/>
  <c r="K2340" i="4"/>
  <c r="Y2340" i="4" s="1"/>
  <c r="D2342" i="4"/>
  <c r="E2342" i="4"/>
  <c r="C2342" i="4"/>
  <c r="F2342" i="4" l="1"/>
  <c r="N2341" i="4"/>
  <c r="M2340" i="4"/>
  <c r="I2341" i="4"/>
  <c r="L2341" i="4"/>
  <c r="Z2341" i="4" s="1"/>
  <c r="H2342" i="4"/>
  <c r="J2342" i="4" s="1"/>
  <c r="K2341" i="4"/>
  <c r="Y2341" i="4" s="1"/>
  <c r="C2343" i="4"/>
  <c r="F2343" i="4" s="1"/>
  <c r="D2343" i="4"/>
  <c r="E2343" i="4"/>
  <c r="N2342" i="4" l="1"/>
  <c r="M2341" i="4"/>
  <c r="I2342" i="4"/>
  <c r="L2342" i="4"/>
  <c r="Z2342" i="4" s="1"/>
  <c r="H2343" i="4"/>
  <c r="J2343" i="4" s="1"/>
  <c r="K2342" i="4"/>
  <c r="Y2342" i="4" s="1"/>
  <c r="E2344" i="4"/>
  <c r="C2344" i="4"/>
  <c r="D2344" i="4"/>
  <c r="F2344" i="4" l="1"/>
  <c r="N2343" i="4"/>
  <c r="M2342" i="4"/>
  <c r="I2343" i="4"/>
  <c r="L2343" i="4"/>
  <c r="Z2343" i="4" s="1"/>
  <c r="H2344" i="4"/>
  <c r="J2344" i="4" s="1"/>
  <c r="K2343" i="4"/>
  <c r="Y2343" i="4" s="1"/>
  <c r="C2345" i="4"/>
  <c r="D2345" i="4"/>
  <c r="E2345" i="4"/>
  <c r="F2345" i="4" l="1"/>
  <c r="M2343" i="4"/>
  <c r="I2344" i="4"/>
  <c r="L2344" i="4"/>
  <c r="Z2344" i="4" s="1"/>
  <c r="N2344" i="4"/>
  <c r="H2345" i="4"/>
  <c r="I2345" i="4" s="1"/>
  <c r="K2344" i="4"/>
  <c r="Y2344" i="4" s="1"/>
  <c r="C2346" i="4"/>
  <c r="F2346" i="4" s="1"/>
  <c r="D2346" i="4"/>
  <c r="E2346" i="4"/>
  <c r="M2344" i="4" l="1"/>
  <c r="L2345" i="4"/>
  <c r="Z2345" i="4" s="1"/>
  <c r="J2345" i="4"/>
  <c r="H2346" i="4"/>
  <c r="L2346" i="4" s="1"/>
  <c r="Z2346" i="4" s="1"/>
  <c r="K2345" i="4"/>
  <c r="Y2345" i="4" s="1"/>
  <c r="M2345" i="4"/>
  <c r="E2347" i="4"/>
  <c r="C2347" i="4"/>
  <c r="D2347" i="4"/>
  <c r="F2347" i="4" l="1"/>
  <c r="N2345" i="4"/>
  <c r="H2347" i="4"/>
  <c r="L2347" i="4" s="1"/>
  <c r="Z2347" i="4" s="1"/>
  <c r="J2346" i="4"/>
  <c r="I2346" i="4"/>
  <c r="K2346" i="4"/>
  <c r="Y2346" i="4" s="1"/>
  <c r="C2348" i="4"/>
  <c r="D2348" i="4"/>
  <c r="E2348" i="4"/>
  <c r="F2348" i="4" l="1"/>
  <c r="N2346" i="4"/>
  <c r="M2346" i="4"/>
  <c r="H2348" i="4"/>
  <c r="J2348" i="4" s="1"/>
  <c r="J2347" i="4"/>
  <c r="I2347" i="4"/>
  <c r="K2347" i="4"/>
  <c r="Y2347" i="4" s="1"/>
  <c r="C2349" i="4"/>
  <c r="F2349" i="4" s="1"/>
  <c r="D2349" i="4"/>
  <c r="E2349" i="4"/>
  <c r="N2347" i="4" l="1"/>
  <c r="N2348" i="4"/>
  <c r="M2347" i="4"/>
  <c r="L2348" i="4"/>
  <c r="Z2348" i="4" s="1"/>
  <c r="H2349" i="4"/>
  <c r="J2349" i="4" s="1"/>
  <c r="I2348" i="4"/>
  <c r="K2348" i="4"/>
  <c r="Y2348" i="4" s="1"/>
  <c r="D2350" i="4"/>
  <c r="E2350" i="4"/>
  <c r="C2350" i="4"/>
  <c r="F2350" i="4" l="1"/>
  <c r="N2349" i="4"/>
  <c r="M2348" i="4"/>
  <c r="L2349" i="4"/>
  <c r="Z2349" i="4" s="1"/>
  <c r="H2350" i="4"/>
  <c r="J2350" i="4" s="1"/>
  <c r="I2349" i="4"/>
  <c r="K2349" i="4"/>
  <c r="Y2349" i="4" s="1"/>
  <c r="C2351" i="4"/>
  <c r="F2351" i="4" s="1"/>
  <c r="D2351" i="4"/>
  <c r="E2351" i="4"/>
  <c r="N2350" i="4" l="1"/>
  <c r="M2349" i="4"/>
  <c r="L2350" i="4"/>
  <c r="Z2350" i="4" s="1"/>
  <c r="H2351" i="4"/>
  <c r="J2351" i="4" s="1"/>
  <c r="I2350" i="4"/>
  <c r="K2350" i="4"/>
  <c r="Y2350" i="4" s="1"/>
  <c r="D2352" i="4"/>
  <c r="E2352" i="4"/>
  <c r="C2352" i="4"/>
  <c r="H2352" i="4" l="1"/>
  <c r="F2352" i="4"/>
  <c r="N2351" i="4"/>
  <c r="M2350" i="4"/>
  <c r="I2351" i="4"/>
  <c r="L2351" i="4"/>
  <c r="Z2351" i="4" s="1"/>
  <c r="K2351" i="4"/>
  <c r="Y2351" i="4" s="1"/>
  <c r="J2352" i="4"/>
  <c r="I2352" i="4"/>
  <c r="C2353" i="4"/>
  <c r="D2353" i="4"/>
  <c r="E2353" i="4"/>
  <c r="H2353" i="4" l="1"/>
  <c r="F2353" i="4"/>
  <c r="M2351" i="4"/>
  <c r="K2352" i="4"/>
  <c r="Y2352" i="4" s="1"/>
  <c r="M2352" i="4"/>
  <c r="L2352" i="4"/>
  <c r="Z2352" i="4" s="1"/>
  <c r="N2352" i="4"/>
  <c r="J2353" i="4"/>
  <c r="I2353" i="4"/>
  <c r="C2354" i="4"/>
  <c r="D2354" i="4"/>
  <c r="E2354" i="4"/>
  <c r="F2354" i="4" l="1"/>
  <c r="H2354" i="4"/>
  <c r="J2354" i="4" s="1"/>
  <c r="L2353" i="4"/>
  <c r="Z2353" i="4" s="1"/>
  <c r="N2353" i="4"/>
  <c r="K2353" i="4"/>
  <c r="Y2353" i="4" s="1"/>
  <c r="M2353" i="4"/>
  <c r="E2355" i="4"/>
  <c r="C2355" i="4"/>
  <c r="D2355" i="4"/>
  <c r="L2354" i="4" l="1"/>
  <c r="Z2354" i="4" s="1"/>
  <c r="F2355" i="4"/>
  <c r="N2354" i="4"/>
  <c r="H2355" i="4"/>
  <c r="I2355" i="4" s="1"/>
  <c r="I2354" i="4"/>
  <c r="K2354" i="4"/>
  <c r="Y2354" i="4" s="1"/>
  <c r="C2356" i="4"/>
  <c r="D2356" i="4"/>
  <c r="E2356" i="4"/>
  <c r="F2356" i="4" l="1"/>
  <c r="M2354" i="4"/>
  <c r="L2355" i="4"/>
  <c r="Z2355" i="4" s="1"/>
  <c r="H2356" i="4"/>
  <c r="J2356" i="4" s="1"/>
  <c r="J2355" i="4"/>
  <c r="K2355" i="4"/>
  <c r="Y2355" i="4" s="1"/>
  <c r="M2355" i="4"/>
  <c r="C2357" i="4"/>
  <c r="F2357" i="4" s="1"/>
  <c r="D2357" i="4"/>
  <c r="E2357" i="4"/>
  <c r="N2356" i="4" l="1"/>
  <c r="N2355" i="4"/>
  <c r="I2356" i="4"/>
  <c r="L2356" i="4"/>
  <c r="Z2356" i="4" s="1"/>
  <c r="H2357" i="4"/>
  <c r="J2357" i="4" s="1"/>
  <c r="K2356" i="4"/>
  <c r="Y2356" i="4" s="1"/>
  <c r="D2358" i="4"/>
  <c r="E2358" i="4"/>
  <c r="C2358" i="4"/>
  <c r="F2358" i="4" l="1"/>
  <c r="N2357" i="4"/>
  <c r="M2356" i="4"/>
  <c r="L2357" i="4"/>
  <c r="Z2357" i="4" s="1"/>
  <c r="I2357" i="4"/>
  <c r="H2358" i="4"/>
  <c r="J2358" i="4" s="1"/>
  <c r="K2357" i="4"/>
  <c r="Y2357" i="4" s="1"/>
  <c r="C2359" i="4"/>
  <c r="F2359" i="4" s="1"/>
  <c r="D2359" i="4"/>
  <c r="E2359" i="4"/>
  <c r="M2357" i="4" l="1"/>
  <c r="I2358" i="4"/>
  <c r="N2358" i="4"/>
  <c r="L2358" i="4"/>
  <c r="Z2358" i="4" s="1"/>
  <c r="H2359" i="4"/>
  <c r="I2359" i="4" s="1"/>
  <c r="K2358" i="4"/>
  <c r="Y2358" i="4" s="1"/>
  <c r="C2360" i="4"/>
  <c r="D2360" i="4"/>
  <c r="E2360" i="4"/>
  <c r="F2360" i="4" l="1"/>
  <c r="M2358" i="4"/>
  <c r="L2359" i="4"/>
  <c r="Z2359" i="4" s="1"/>
  <c r="J2359" i="4"/>
  <c r="H2360" i="4"/>
  <c r="I2360" i="4" s="1"/>
  <c r="K2359" i="4"/>
  <c r="Y2359" i="4" s="1"/>
  <c r="M2359" i="4"/>
  <c r="C2361" i="4"/>
  <c r="F2361" i="4" s="1"/>
  <c r="D2361" i="4"/>
  <c r="E2361" i="4"/>
  <c r="N2359" i="4" l="1"/>
  <c r="L2360" i="4"/>
  <c r="Z2360" i="4" s="1"/>
  <c r="H2361" i="4"/>
  <c r="J2361" i="4" s="1"/>
  <c r="J2360" i="4"/>
  <c r="K2360" i="4"/>
  <c r="Y2360" i="4" s="1"/>
  <c r="M2360" i="4"/>
  <c r="C2362" i="4"/>
  <c r="D2362" i="4"/>
  <c r="E2362" i="4"/>
  <c r="F2362" i="4" l="1"/>
  <c r="N2360" i="4"/>
  <c r="N2361" i="4"/>
  <c r="L2361" i="4"/>
  <c r="Z2361" i="4" s="1"/>
  <c r="H2362" i="4"/>
  <c r="I2362" i="4" s="1"/>
  <c r="I2361" i="4"/>
  <c r="K2361" i="4"/>
  <c r="Y2361" i="4" s="1"/>
  <c r="E2363" i="4"/>
  <c r="C2363" i="4"/>
  <c r="D2363" i="4"/>
  <c r="F2363" i="4" l="1"/>
  <c r="M2361" i="4"/>
  <c r="L2362" i="4"/>
  <c r="Z2362" i="4" s="1"/>
  <c r="J2362" i="4"/>
  <c r="H2363" i="4"/>
  <c r="J2363" i="4" s="1"/>
  <c r="K2362" i="4"/>
  <c r="Y2362" i="4" s="1"/>
  <c r="M2362" i="4"/>
  <c r="C2364" i="4"/>
  <c r="F2364" i="4" s="1"/>
  <c r="D2364" i="4"/>
  <c r="E2364" i="4"/>
  <c r="N2362" i="4" l="1"/>
  <c r="N2363" i="4"/>
  <c r="I2363" i="4"/>
  <c r="L2363" i="4"/>
  <c r="Z2363" i="4" s="1"/>
  <c r="H2364" i="4"/>
  <c r="J2364" i="4" s="1"/>
  <c r="K2363" i="4"/>
  <c r="Y2363" i="4" s="1"/>
  <c r="C2365" i="4"/>
  <c r="E2365" i="4"/>
  <c r="D2365" i="4"/>
  <c r="H2365" i="4" l="1"/>
  <c r="F2365" i="4"/>
  <c r="N2364" i="4"/>
  <c r="M2363" i="4"/>
  <c r="I2364" i="4"/>
  <c r="L2364" i="4"/>
  <c r="Z2364" i="4" s="1"/>
  <c r="K2364" i="4"/>
  <c r="Y2364" i="4" s="1"/>
  <c r="J2365" i="4"/>
  <c r="I2365" i="4"/>
  <c r="D2366" i="4"/>
  <c r="E2366" i="4"/>
  <c r="C2366" i="4"/>
  <c r="F2366" i="4" s="1"/>
  <c r="M2364" i="4" l="1"/>
  <c r="H2366" i="4"/>
  <c r="J2366" i="4" s="1"/>
  <c r="L2365" i="4"/>
  <c r="Z2365" i="4" s="1"/>
  <c r="N2365" i="4"/>
  <c r="K2365" i="4"/>
  <c r="Y2365" i="4" s="1"/>
  <c r="M2365" i="4"/>
  <c r="C2367" i="4"/>
  <c r="D2367" i="4"/>
  <c r="E2367" i="4"/>
  <c r="F2367" i="4" l="1"/>
  <c r="N2366" i="4"/>
  <c r="L2366" i="4"/>
  <c r="Z2366" i="4" s="1"/>
  <c r="H2367" i="4"/>
  <c r="J2367" i="4" s="1"/>
  <c r="I2366" i="4"/>
  <c r="K2366" i="4"/>
  <c r="Y2366" i="4" s="1"/>
  <c r="C2368" i="4"/>
  <c r="D2368" i="4"/>
  <c r="E2368" i="4"/>
  <c r="F2368" i="4" l="1"/>
  <c r="N2367" i="4"/>
  <c r="M2366" i="4"/>
  <c r="L2367" i="4"/>
  <c r="Z2367" i="4" s="1"/>
  <c r="H2368" i="4"/>
  <c r="J2368" i="4" s="1"/>
  <c r="I2367" i="4"/>
  <c r="K2367" i="4"/>
  <c r="Y2367" i="4" s="1"/>
  <c r="C2369" i="4"/>
  <c r="D2369" i="4"/>
  <c r="E2369" i="4"/>
  <c r="F2369" i="4" l="1"/>
  <c r="N2368" i="4"/>
  <c r="M2367" i="4"/>
  <c r="L2368" i="4"/>
  <c r="Z2368" i="4" s="1"/>
  <c r="I2368" i="4"/>
  <c r="H2369" i="4"/>
  <c r="J2369" i="4" s="1"/>
  <c r="K2368" i="4"/>
  <c r="Y2368" i="4" s="1"/>
  <c r="C2370" i="4"/>
  <c r="F2370" i="4" s="1"/>
  <c r="D2370" i="4"/>
  <c r="E2370" i="4"/>
  <c r="N2369" i="4" l="1"/>
  <c r="M2368" i="4"/>
  <c r="I2369" i="4"/>
  <c r="L2369" i="4"/>
  <c r="Z2369" i="4" s="1"/>
  <c r="H2370" i="4"/>
  <c r="J2370" i="4" s="1"/>
  <c r="K2369" i="4"/>
  <c r="Y2369" i="4" s="1"/>
  <c r="E2371" i="4"/>
  <c r="C2371" i="4"/>
  <c r="F2371" i="4" s="1"/>
  <c r="D2371" i="4"/>
  <c r="N2370" i="4" l="1"/>
  <c r="M2369" i="4"/>
  <c r="L2370" i="4"/>
  <c r="Z2370" i="4" s="1"/>
  <c r="I2370" i="4"/>
  <c r="H2371" i="4"/>
  <c r="J2371" i="4" s="1"/>
  <c r="K2370" i="4"/>
  <c r="Y2370" i="4" s="1"/>
  <c r="C2372" i="4"/>
  <c r="D2372" i="4"/>
  <c r="E2372" i="4"/>
  <c r="F2372" i="4" l="1"/>
  <c r="N2371" i="4"/>
  <c r="M2370" i="4"/>
  <c r="I2371" i="4"/>
  <c r="L2371" i="4"/>
  <c r="Z2371" i="4" s="1"/>
  <c r="H2372" i="4"/>
  <c r="J2372" i="4" s="1"/>
  <c r="K2371" i="4"/>
  <c r="Y2371" i="4" s="1"/>
  <c r="C2373" i="4"/>
  <c r="F2373" i="4" s="1"/>
  <c r="E2373" i="4"/>
  <c r="D2373" i="4"/>
  <c r="N2372" i="4" l="1"/>
  <c r="M2371" i="4"/>
  <c r="I2372" i="4"/>
  <c r="L2372" i="4"/>
  <c r="Z2372" i="4" s="1"/>
  <c r="H2373" i="4"/>
  <c r="J2373" i="4" s="1"/>
  <c r="K2372" i="4"/>
  <c r="Y2372" i="4" s="1"/>
  <c r="D2374" i="4"/>
  <c r="E2374" i="4"/>
  <c r="C2374" i="4"/>
  <c r="F2374" i="4" l="1"/>
  <c r="N2373" i="4"/>
  <c r="M2372" i="4"/>
  <c r="I2373" i="4"/>
  <c r="L2373" i="4"/>
  <c r="Z2373" i="4" s="1"/>
  <c r="H2374" i="4"/>
  <c r="J2374" i="4" s="1"/>
  <c r="K2373" i="4"/>
  <c r="Y2373" i="4" s="1"/>
  <c r="C2375" i="4"/>
  <c r="F2375" i="4" s="1"/>
  <c r="D2375" i="4"/>
  <c r="E2375" i="4"/>
  <c r="N2374" i="4" l="1"/>
  <c r="M2373" i="4"/>
  <c r="I2374" i="4"/>
  <c r="L2374" i="4"/>
  <c r="Z2374" i="4" s="1"/>
  <c r="H2375" i="4"/>
  <c r="J2375" i="4" s="1"/>
  <c r="K2374" i="4"/>
  <c r="Y2374" i="4" s="1"/>
  <c r="C2376" i="4"/>
  <c r="D2376" i="4"/>
  <c r="E2376" i="4"/>
  <c r="F2376" i="4" l="1"/>
  <c r="N2375" i="4"/>
  <c r="M2374" i="4"/>
  <c r="I2375" i="4"/>
  <c r="L2375" i="4"/>
  <c r="Z2375" i="4" s="1"/>
  <c r="H2376" i="4"/>
  <c r="J2376" i="4" s="1"/>
  <c r="K2375" i="4"/>
  <c r="Y2375" i="4" s="1"/>
  <c r="C2377" i="4"/>
  <c r="F2377" i="4" s="1"/>
  <c r="D2377" i="4"/>
  <c r="E2377" i="4"/>
  <c r="N2376" i="4" l="1"/>
  <c r="M2375" i="4"/>
  <c r="L2376" i="4"/>
  <c r="Z2376" i="4" s="1"/>
  <c r="I2376" i="4"/>
  <c r="H2377" i="4"/>
  <c r="J2377" i="4" s="1"/>
  <c r="K2376" i="4"/>
  <c r="Y2376" i="4" s="1"/>
  <c r="C2378" i="4"/>
  <c r="D2378" i="4"/>
  <c r="E2378" i="4"/>
  <c r="F2378" i="4" l="1"/>
  <c r="M2376" i="4"/>
  <c r="I2377" i="4"/>
  <c r="H2378" i="4"/>
  <c r="J2378" i="4" s="1"/>
  <c r="N2377" i="4"/>
  <c r="L2377" i="4"/>
  <c r="Z2377" i="4" s="1"/>
  <c r="K2377" i="4"/>
  <c r="Y2377" i="4" s="1"/>
  <c r="E2379" i="4"/>
  <c r="D2379" i="4"/>
  <c r="C2379" i="4"/>
  <c r="F2379" i="4" l="1"/>
  <c r="M2377" i="4"/>
  <c r="L2378" i="4"/>
  <c r="Z2378" i="4" s="1"/>
  <c r="H2379" i="4"/>
  <c r="J2379" i="4" s="1"/>
  <c r="I2378" i="4"/>
  <c r="N2378" i="4"/>
  <c r="K2378" i="4"/>
  <c r="Y2378" i="4" s="1"/>
  <c r="C2380" i="4"/>
  <c r="F2380" i="4" s="1"/>
  <c r="D2380" i="4"/>
  <c r="E2380" i="4"/>
  <c r="N2379" i="4" l="1"/>
  <c r="M2378" i="4"/>
  <c r="L2379" i="4"/>
  <c r="Z2379" i="4" s="1"/>
  <c r="H2380" i="4"/>
  <c r="J2380" i="4" s="1"/>
  <c r="I2379" i="4"/>
  <c r="K2379" i="4"/>
  <c r="Y2379" i="4" s="1"/>
  <c r="C2381" i="4"/>
  <c r="D2381" i="4"/>
  <c r="E2381" i="4"/>
  <c r="F2381" i="4" l="1"/>
  <c r="N2380" i="4"/>
  <c r="M2379" i="4"/>
  <c r="L2380" i="4"/>
  <c r="Z2380" i="4" s="1"/>
  <c r="H2381" i="4"/>
  <c r="J2381" i="4" s="1"/>
  <c r="I2380" i="4"/>
  <c r="K2380" i="4"/>
  <c r="Y2380" i="4" s="1"/>
  <c r="D2382" i="4"/>
  <c r="E2382" i="4"/>
  <c r="C2382" i="4"/>
  <c r="F2382" i="4" l="1"/>
  <c r="N2381" i="4"/>
  <c r="M2380" i="4"/>
  <c r="I2381" i="4"/>
  <c r="L2381" i="4"/>
  <c r="Z2381" i="4" s="1"/>
  <c r="H2382" i="4"/>
  <c r="J2382" i="4" s="1"/>
  <c r="K2381" i="4"/>
  <c r="Y2381" i="4" s="1"/>
  <c r="C2383" i="4"/>
  <c r="F2383" i="4" s="1"/>
  <c r="D2383" i="4"/>
  <c r="E2383" i="4"/>
  <c r="N2382" i="4" l="1"/>
  <c r="M2381" i="4"/>
  <c r="I2382" i="4"/>
  <c r="L2382" i="4"/>
  <c r="Z2382" i="4" s="1"/>
  <c r="H2383" i="4"/>
  <c r="J2383" i="4" s="1"/>
  <c r="K2382" i="4"/>
  <c r="Y2382" i="4" s="1"/>
  <c r="C2384" i="4"/>
  <c r="D2384" i="4"/>
  <c r="E2384" i="4"/>
  <c r="F2384" i="4" l="1"/>
  <c r="N2383" i="4"/>
  <c r="M2382" i="4"/>
  <c r="L2383" i="4"/>
  <c r="Z2383" i="4" s="1"/>
  <c r="I2383" i="4"/>
  <c r="H2384" i="4"/>
  <c r="J2384" i="4" s="1"/>
  <c r="K2383" i="4"/>
  <c r="Y2383" i="4" s="1"/>
  <c r="C2385" i="4"/>
  <c r="D2385" i="4"/>
  <c r="E2385" i="4"/>
  <c r="F2385" i="4" l="1"/>
  <c r="N2384" i="4"/>
  <c r="M2383" i="4"/>
  <c r="I2384" i="4"/>
  <c r="L2384" i="4"/>
  <c r="Z2384" i="4" s="1"/>
  <c r="H2385" i="4"/>
  <c r="J2385" i="4" s="1"/>
  <c r="K2384" i="4"/>
  <c r="Y2384" i="4" s="1"/>
  <c r="C2386" i="4"/>
  <c r="D2386" i="4"/>
  <c r="E2386" i="4"/>
  <c r="F2386" i="4" l="1"/>
  <c r="N2385" i="4"/>
  <c r="M2384" i="4"/>
  <c r="I2385" i="4"/>
  <c r="L2385" i="4"/>
  <c r="Z2385" i="4" s="1"/>
  <c r="H2386" i="4"/>
  <c r="J2386" i="4" s="1"/>
  <c r="K2385" i="4"/>
  <c r="Y2385" i="4" s="1"/>
  <c r="E2387" i="4"/>
  <c r="D2387" i="4"/>
  <c r="C2387" i="4"/>
  <c r="F2387" i="4" l="1"/>
  <c r="N2386" i="4"/>
  <c r="M2385" i="4"/>
  <c r="I2386" i="4"/>
  <c r="L2386" i="4"/>
  <c r="Z2386" i="4" s="1"/>
  <c r="H2387" i="4"/>
  <c r="J2387" i="4" s="1"/>
  <c r="K2386" i="4"/>
  <c r="Y2386" i="4" s="1"/>
  <c r="C2388" i="4"/>
  <c r="F2388" i="4" s="1"/>
  <c r="D2388" i="4"/>
  <c r="E2388" i="4"/>
  <c r="N2387" i="4" l="1"/>
  <c r="M2386" i="4"/>
  <c r="I2387" i="4"/>
  <c r="L2387" i="4"/>
  <c r="Z2387" i="4" s="1"/>
  <c r="H2388" i="4"/>
  <c r="J2388" i="4" s="1"/>
  <c r="K2387" i="4"/>
  <c r="Y2387" i="4" s="1"/>
  <c r="C2389" i="4"/>
  <c r="F2389" i="4" s="1"/>
  <c r="D2389" i="4"/>
  <c r="E2389" i="4"/>
  <c r="N2388" i="4" l="1"/>
  <c r="M2387" i="4"/>
  <c r="I2388" i="4"/>
  <c r="L2388" i="4"/>
  <c r="Z2388" i="4" s="1"/>
  <c r="H2389" i="4"/>
  <c r="J2389" i="4" s="1"/>
  <c r="K2388" i="4"/>
  <c r="Y2388" i="4" s="1"/>
  <c r="D2390" i="4"/>
  <c r="E2390" i="4"/>
  <c r="C2390" i="4"/>
  <c r="F2390" i="4" l="1"/>
  <c r="N2389" i="4"/>
  <c r="M2388" i="4"/>
  <c r="I2389" i="4"/>
  <c r="L2389" i="4"/>
  <c r="Z2389" i="4" s="1"/>
  <c r="H2390" i="4"/>
  <c r="J2390" i="4" s="1"/>
  <c r="K2389" i="4"/>
  <c r="Y2389" i="4" s="1"/>
  <c r="C2391" i="4"/>
  <c r="F2391" i="4" s="1"/>
  <c r="D2391" i="4"/>
  <c r="E2391" i="4"/>
  <c r="N2390" i="4" l="1"/>
  <c r="M2389" i="4"/>
  <c r="L2390" i="4"/>
  <c r="Z2390" i="4" s="1"/>
  <c r="I2390" i="4"/>
  <c r="H2391" i="4"/>
  <c r="J2391" i="4" s="1"/>
  <c r="K2390" i="4"/>
  <c r="Y2390" i="4" s="1"/>
  <c r="C2392" i="4"/>
  <c r="D2392" i="4"/>
  <c r="E2392" i="4"/>
  <c r="F2392" i="4" l="1"/>
  <c r="N2391" i="4"/>
  <c r="M2390" i="4"/>
  <c r="I2391" i="4"/>
  <c r="L2391" i="4"/>
  <c r="Z2391" i="4" s="1"/>
  <c r="H2392" i="4"/>
  <c r="J2392" i="4" s="1"/>
  <c r="K2391" i="4"/>
  <c r="Y2391" i="4" s="1"/>
  <c r="C2393" i="4"/>
  <c r="F2393" i="4" s="1"/>
  <c r="D2393" i="4"/>
  <c r="E2393" i="4"/>
  <c r="N2392" i="4" l="1"/>
  <c r="M2391" i="4"/>
  <c r="L2392" i="4"/>
  <c r="Z2392" i="4" s="1"/>
  <c r="I2392" i="4"/>
  <c r="H2393" i="4"/>
  <c r="J2393" i="4" s="1"/>
  <c r="K2392" i="4"/>
  <c r="Y2392" i="4" s="1"/>
  <c r="C2394" i="4"/>
  <c r="D2394" i="4"/>
  <c r="E2394" i="4"/>
  <c r="F2394" i="4" l="1"/>
  <c r="N2393" i="4"/>
  <c r="M2392" i="4"/>
  <c r="L2393" i="4"/>
  <c r="Z2393" i="4" s="1"/>
  <c r="I2393" i="4"/>
  <c r="H2394" i="4"/>
  <c r="J2394" i="4" s="1"/>
  <c r="K2393" i="4"/>
  <c r="Y2393" i="4" s="1"/>
  <c r="E2395" i="4"/>
  <c r="C2395" i="4"/>
  <c r="D2395" i="4"/>
  <c r="F2395" i="4" l="1"/>
  <c r="N2394" i="4"/>
  <c r="M2393" i="4"/>
  <c r="I2394" i="4"/>
  <c r="L2394" i="4"/>
  <c r="Z2394" i="4" s="1"/>
  <c r="H2395" i="4"/>
  <c r="J2395" i="4" s="1"/>
  <c r="K2394" i="4"/>
  <c r="Y2394" i="4" s="1"/>
  <c r="C2396" i="4"/>
  <c r="F2396" i="4" s="1"/>
  <c r="D2396" i="4"/>
  <c r="E2396" i="4"/>
  <c r="N2395" i="4" l="1"/>
  <c r="M2394" i="4"/>
  <c r="I2395" i="4"/>
  <c r="L2395" i="4"/>
  <c r="Z2395" i="4" s="1"/>
  <c r="H2396" i="4"/>
  <c r="J2396" i="4" s="1"/>
  <c r="K2395" i="4"/>
  <c r="Y2395" i="4" s="1"/>
  <c r="C2397" i="4"/>
  <c r="D2397" i="4"/>
  <c r="E2397" i="4"/>
  <c r="F2397" i="4" l="1"/>
  <c r="N2396" i="4"/>
  <c r="M2395" i="4"/>
  <c r="I2396" i="4"/>
  <c r="L2396" i="4"/>
  <c r="Z2396" i="4" s="1"/>
  <c r="H2397" i="4"/>
  <c r="J2397" i="4" s="1"/>
  <c r="K2396" i="4"/>
  <c r="Y2396" i="4" s="1"/>
  <c r="D2398" i="4"/>
  <c r="E2398" i="4"/>
  <c r="C2398" i="4"/>
  <c r="F2398" i="4" l="1"/>
  <c r="N2397" i="4"/>
  <c r="M2396" i="4"/>
  <c r="I2397" i="4"/>
  <c r="L2397" i="4"/>
  <c r="Z2397" i="4" s="1"/>
  <c r="H2398" i="4"/>
  <c r="J2398" i="4" s="1"/>
  <c r="K2397" i="4"/>
  <c r="Y2397" i="4" s="1"/>
  <c r="C2399" i="4"/>
  <c r="D2399" i="4"/>
  <c r="E2399" i="4"/>
  <c r="H2399" i="4" l="1"/>
  <c r="F2399" i="4"/>
  <c r="N2398" i="4"/>
  <c r="M2397" i="4"/>
  <c r="I2398" i="4"/>
  <c r="L2398" i="4"/>
  <c r="Z2398" i="4" s="1"/>
  <c r="K2398" i="4"/>
  <c r="Y2398" i="4" s="1"/>
  <c r="J2399" i="4"/>
  <c r="I2399" i="4"/>
  <c r="D2400" i="4"/>
  <c r="C2400" i="4"/>
  <c r="E2400" i="4"/>
  <c r="F2400" i="4" l="1"/>
  <c r="M2398" i="4"/>
  <c r="H2400" i="4"/>
  <c r="J2400" i="4" s="1"/>
  <c r="K2399" i="4"/>
  <c r="Y2399" i="4" s="1"/>
  <c r="M2399" i="4"/>
  <c r="L2399" i="4"/>
  <c r="Z2399" i="4" s="1"/>
  <c r="N2399" i="4"/>
  <c r="I2400" i="4"/>
  <c r="C2401" i="4"/>
  <c r="D2401" i="4"/>
  <c r="E2401" i="4"/>
  <c r="F2401" i="4" l="1"/>
  <c r="N2400" i="4"/>
  <c r="H2401" i="4"/>
  <c r="J2401" i="4" s="1"/>
  <c r="L2400" i="4"/>
  <c r="Z2400" i="4" s="1"/>
  <c r="K2400" i="4"/>
  <c r="Y2400" i="4" s="1"/>
  <c r="M2400" i="4"/>
  <c r="C2402" i="4"/>
  <c r="F2402" i="4" s="1"/>
  <c r="D2402" i="4"/>
  <c r="E2402" i="4"/>
  <c r="N2401" i="4" l="1"/>
  <c r="L2401" i="4"/>
  <c r="Z2401" i="4" s="1"/>
  <c r="H2402" i="4"/>
  <c r="J2402" i="4" s="1"/>
  <c r="I2401" i="4"/>
  <c r="K2401" i="4"/>
  <c r="Y2401" i="4" s="1"/>
  <c r="E2403" i="4"/>
  <c r="C2403" i="4"/>
  <c r="D2403" i="4"/>
  <c r="F2403" i="4" l="1"/>
  <c r="N2402" i="4"/>
  <c r="M2401" i="4"/>
  <c r="L2402" i="4"/>
  <c r="Z2402" i="4" s="1"/>
  <c r="H2403" i="4"/>
  <c r="J2403" i="4" s="1"/>
  <c r="I2402" i="4"/>
  <c r="K2402" i="4"/>
  <c r="Y2402" i="4" s="1"/>
  <c r="C2404" i="4"/>
  <c r="D2404" i="4"/>
  <c r="E2404" i="4"/>
  <c r="H2404" i="4" l="1"/>
  <c r="F2404" i="4"/>
  <c r="N2403" i="4"/>
  <c r="M2402" i="4"/>
  <c r="L2403" i="4"/>
  <c r="Z2403" i="4" s="1"/>
  <c r="I2403" i="4"/>
  <c r="K2403" i="4"/>
  <c r="Y2403" i="4" s="1"/>
  <c r="J2404" i="4"/>
  <c r="I2404" i="4"/>
  <c r="C2405" i="4"/>
  <c r="D2405" i="4"/>
  <c r="E2405" i="4"/>
  <c r="H2405" i="4" l="1"/>
  <c r="F2405" i="4"/>
  <c r="M2403" i="4"/>
  <c r="K2404" i="4"/>
  <c r="Y2404" i="4" s="1"/>
  <c r="M2404" i="4"/>
  <c r="L2404" i="4"/>
  <c r="Z2404" i="4" s="1"/>
  <c r="N2404" i="4"/>
  <c r="J2405" i="4"/>
  <c r="I2405" i="4"/>
  <c r="D2406" i="4"/>
  <c r="E2406" i="4"/>
  <c r="C2406" i="4"/>
  <c r="F2406" i="4" s="1"/>
  <c r="H2406" i="4" l="1"/>
  <c r="J2406" i="4" s="1"/>
  <c r="K2405" i="4"/>
  <c r="Y2405" i="4" s="1"/>
  <c r="M2405" i="4"/>
  <c r="L2405" i="4"/>
  <c r="Z2405" i="4" s="1"/>
  <c r="N2405" i="4"/>
  <c r="C2407" i="4"/>
  <c r="D2407" i="4"/>
  <c r="E2407" i="4"/>
  <c r="F2407" i="4" l="1"/>
  <c r="N2406" i="4"/>
  <c r="L2406" i="4"/>
  <c r="Z2406" i="4" s="1"/>
  <c r="H2407" i="4"/>
  <c r="J2407" i="4" s="1"/>
  <c r="I2406" i="4"/>
  <c r="K2406" i="4"/>
  <c r="Y2406" i="4" s="1"/>
  <c r="E2408" i="4"/>
  <c r="C2408" i="4"/>
  <c r="D2408" i="4"/>
  <c r="F2408" i="4" l="1"/>
  <c r="N2407" i="4"/>
  <c r="M2406" i="4"/>
  <c r="L2407" i="4"/>
  <c r="Z2407" i="4" s="1"/>
  <c r="H2408" i="4"/>
  <c r="J2408" i="4" s="1"/>
  <c r="I2407" i="4"/>
  <c r="K2407" i="4"/>
  <c r="Y2407" i="4" s="1"/>
  <c r="C2409" i="4"/>
  <c r="D2409" i="4"/>
  <c r="E2409" i="4"/>
  <c r="H2409" i="4" l="1"/>
  <c r="F2409" i="4"/>
  <c r="N2408" i="4"/>
  <c r="M2407" i="4"/>
  <c r="I2408" i="4"/>
  <c r="L2408" i="4"/>
  <c r="Z2408" i="4" s="1"/>
  <c r="K2408" i="4"/>
  <c r="Y2408" i="4" s="1"/>
  <c r="J2409" i="4"/>
  <c r="I2409" i="4"/>
  <c r="C2410" i="4"/>
  <c r="D2410" i="4"/>
  <c r="E2410" i="4"/>
  <c r="H2410" i="4" l="1"/>
  <c r="F2410" i="4"/>
  <c r="M2408" i="4"/>
  <c r="K2409" i="4"/>
  <c r="Y2409" i="4" s="1"/>
  <c r="M2409" i="4"/>
  <c r="L2409" i="4"/>
  <c r="Z2409" i="4" s="1"/>
  <c r="N2409" i="4"/>
  <c r="J2410" i="4"/>
  <c r="I2410" i="4"/>
  <c r="E2411" i="4"/>
  <c r="C2411" i="4"/>
  <c r="D2411" i="4"/>
  <c r="F2411" i="4" l="1"/>
  <c r="H2411" i="4"/>
  <c r="L2411" i="4" s="1"/>
  <c r="Z2411" i="4" s="1"/>
  <c r="L2410" i="4"/>
  <c r="Z2410" i="4" s="1"/>
  <c r="N2410" i="4"/>
  <c r="K2410" i="4"/>
  <c r="Y2410" i="4" s="1"/>
  <c r="M2410" i="4"/>
  <c r="C2412" i="4"/>
  <c r="D2412" i="4"/>
  <c r="E2412" i="4"/>
  <c r="F2412" i="4" l="1"/>
  <c r="H2412" i="4"/>
  <c r="I2412" i="4" s="1"/>
  <c r="I2411" i="4"/>
  <c r="J2411" i="4"/>
  <c r="K2411" i="4"/>
  <c r="Y2411" i="4" s="1"/>
  <c r="C2413" i="4"/>
  <c r="D2413" i="4"/>
  <c r="E2413" i="4"/>
  <c r="H2413" i="4" l="1"/>
  <c r="F2413" i="4"/>
  <c r="N2411" i="4"/>
  <c r="M2411" i="4"/>
  <c r="L2412" i="4"/>
  <c r="Z2412" i="4" s="1"/>
  <c r="J2412" i="4"/>
  <c r="K2412" i="4"/>
  <c r="Y2412" i="4" s="1"/>
  <c r="M2412" i="4"/>
  <c r="J2413" i="4"/>
  <c r="I2413" i="4"/>
  <c r="D2414" i="4"/>
  <c r="E2414" i="4"/>
  <c r="C2414" i="4"/>
  <c r="F2414" i="4" s="1"/>
  <c r="N2412" i="4" l="1"/>
  <c r="H2414" i="4"/>
  <c r="J2414" i="4" s="1"/>
  <c r="K2413" i="4"/>
  <c r="Y2413" i="4" s="1"/>
  <c r="M2413" i="4"/>
  <c r="L2413" i="4"/>
  <c r="Z2413" i="4" s="1"/>
  <c r="N2413" i="4"/>
  <c r="C2415" i="4"/>
  <c r="D2415" i="4"/>
  <c r="E2415" i="4"/>
  <c r="F2415" i="4" l="1"/>
  <c r="N2414" i="4"/>
  <c r="L2414" i="4"/>
  <c r="Z2414" i="4" s="1"/>
  <c r="H2415" i="4"/>
  <c r="I2415" i="4" s="1"/>
  <c r="I2414" i="4"/>
  <c r="K2414" i="4"/>
  <c r="Y2414" i="4" s="1"/>
  <c r="D2416" i="4"/>
  <c r="E2416" i="4"/>
  <c r="C2416" i="4"/>
  <c r="F2416" i="4" l="1"/>
  <c r="M2414" i="4"/>
  <c r="L2415" i="4"/>
  <c r="Z2415" i="4" s="1"/>
  <c r="H2416" i="4"/>
  <c r="J2416" i="4" s="1"/>
  <c r="J2415" i="4"/>
  <c r="K2415" i="4"/>
  <c r="Y2415" i="4" s="1"/>
  <c r="M2415" i="4"/>
  <c r="C2417" i="4"/>
  <c r="F2417" i="4" s="1"/>
  <c r="D2417" i="4"/>
  <c r="E2417" i="4"/>
  <c r="N2416" i="4" l="1"/>
  <c r="N2415" i="4"/>
  <c r="L2416" i="4"/>
  <c r="Z2416" i="4" s="1"/>
  <c r="H2417" i="4"/>
  <c r="J2417" i="4" s="1"/>
  <c r="I2416" i="4"/>
  <c r="K2416" i="4"/>
  <c r="Y2416" i="4" s="1"/>
  <c r="C2418" i="4"/>
  <c r="D2418" i="4"/>
  <c r="E2418" i="4"/>
  <c r="F2418" i="4" l="1"/>
  <c r="N2417" i="4"/>
  <c r="M2416" i="4"/>
  <c r="L2417" i="4"/>
  <c r="Z2417" i="4" s="1"/>
  <c r="H2418" i="4"/>
  <c r="J2418" i="4" s="1"/>
  <c r="I2417" i="4"/>
  <c r="K2417" i="4"/>
  <c r="Y2417" i="4" s="1"/>
  <c r="E2419" i="4"/>
  <c r="C2419" i="4"/>
  <c r="D2419" i="4"/>
  <c r="F2419" i="4" l="1"/>
  <c r="N2418" i="4"/>
  <c r="M2417" i="4"/>
  <c r="I2418" i="4"/>
  <c r="L2418" i="4"/>
  <c r="Z2418" i="4" s="1"/>
  <c r="H2419" i="4"/>
  <c r="J2419" i="4" s="1"/>
  <c r="K2418" i="4"/>
  <c r="Y2418" i="4" s="1"/>
  <c r="C2420" i="4"/>
  <c r="D2420" i="4"/>
  <c r="E2420" i="4"/>
  <c r="H2420" i="4" l="1"/>
  <c r="F2420" i="4"/>
  <c r="M2418" i="4"/>
  <c r="I2419" i="4"/>
  <c r="L2419" i="4"/>
  <c r="Z2419" i="4" s="1"/>
  <c r="N2419" i="4"/>
  <c r="K2419" i="4"/>
  <c r="Y2419" i="4" s="1"/>
  <c r="J2420" i="4"/>
  <c r="I2420" i="4"/>
  <c r="C2421" i="4"/>
  <c r="D2421" i="4"/>
  <c r="E2421" i="4"/>
  <c r="H2421" i="4" l="1"/>
  <c r="F2421" i="4"/>
  <c r="M2419" i="4"/>
  <c r="L2420" i="4"/>
  <c r="Z2420" i="4" s="1"/>
  <c r="N2420" i="4"/>
  <c r="K2420" i="4"/>
  <c r="Y2420" i="4" s="1"/>
  <c r="M2420" i="4"/>
  <c r="J2421" i="4"/>
  <c r="I2421" i="4"/>
  <c r="D2422" i="4"/>
  <c r="E2422" i="4"/>
  <c r="C2422" i="4"/>
  <c r="F2422" i="4" s="1"/>
  <c r="H2422" i="4" l="1"/>
  <c r="J2422" i="4" s="1"/>
  <c r="K2421" i="4"/>
  <c r="Y2421" i="4" s="1"/>
  <c r="M2421" i="4"/>
  <c r="L2421" i="4"/>
  <c r="Z2421" i="4" s="1"/>
  <c r="N2421" i="4"/>
  <c r="L2422" i="4"/>
  <c r="Z2422" i="4" s="1"/>
  <c r="I2422" i="4"/>
  <c r="C2423" i="4"/>
  <c r="F2423" i="4" s="1"/>
  <c r="D2423" i="4"/>
  <c r="E2423" i="4"/>
  <c r="N2422" i="4" l="1"/>
  <c r="H2423" i="4"/>
  <c r="J2423" i="4" s="1"/>
  <c r="K2422" i="4"/>
  <c r="Y2422" i="4" s="1"/>
  <c r="M2422" i="4"/>
  <c r="C2424" i="4"/>
  <c r="D2424" i="4"/>
  <c r="E2424" i="4"/>
  <c r="F2424" i="4" l="1"/>
  <c r="N2423" i="4"/>
  <c r="I2423" i="4"/>
  <c r="L2423" i="4"/>
  <c r="Z2423" i="4" s="1"/>
  <c r="H2424" i="4"/>
  <c r="J2424" i="4" s="1"/>
  <c r="K2423" i="4"/>
  <c r="Y2423" i="4" s="1"/>
  <c r="C2425" i="4"/>
  <c r="D2425" i="4"/>
  <c r="E2425" i="4"/>
  <c r="F2425" i="4" l="1"/>
  <c r="M2423" i="4"/>
  <c r="I2424" i="4"/>
  <c r="H2425" i="4"/>
  <c r="J2425" i="4" s="1"/>
  <c r="N2424" i="4"/>
  <c r="L2424" i="4"/>
  <c r="Z2424" i="4" s="1"/>
  <c r="K2424" i="4"/>
  <c r="Y2424" i="4" s="1"/>
  <c r="C2426" i="4"/>
  <c r="D2426" i="4"/>
  <c r="E2426" i="4"/>
  <c r="F2426" i="4" l="1"/>
  <c r="N2425" i="4"/>
  <c r="M2424" i="4"/>
  <c r="L2425" i="4"/>
  <c r="Z2425" i="4" s="1"/>
  <c r="H2426" i="4"/>
  <c r="J2426" i="4" s="1"/>
  <c r="I2425" i="4"/>
  <c r="K2425" i="4"/>
  <c r="Y2425" i="4" s="1"/>
  <c r="E2427" i="4"/>
  <c r="C2427" i="4"/>
  <c r="D2427" i="4"/>
  <c r="F2427" i="4" l="1"/>
  <c r="N2426" i="4"/>
  <c r="M2425" i="4"/>
  <c r="L2426" i="4"/>
  <c r="Z2426" i="4" s="1"/>
  <c r="H2427" i="4"/>
  <c r="J2427" i="4" s="1"/>
  <c r="I2426" i="4"/>
  <c r="K2426" i="4"/>
  <c r="Y2426" i="4" s="1"/>
  <c r="C2428" i="4"/>
  <c r="D2428" i="4"/>
  <c r="E2428" i="4"/>
  <c r="F2428" i="4" l="1"/>
  <c r="N2427" i="4"/>
  <c r="M2426" i="4"/>
  <c r="L2427" i="4"/>
  <c r="Z2427" i="4" s="1"/>
  <c r="I2427" i="4"/>
  <c r="H2428" i="4"/>
  <c r="J2428" i="4" s="1"/>
  <c r="K2427" i="4"/>
  <c r="Y2427" i="4" s="1"/>
  <c r="C2429" i="4"/>
  <c r="E2429" i="4"/>
  <c r="D2429" i="4"/>
  <c r="H2429" i="4" l="1"/>
  <c r="F2429" i="4"/>
  <c r="N2428" i="4"/>
  <c r="M2427" i="4"/>
  <c r="I2428" i="4"/>
  <c r="L2428" i="4"/>
  <c r="Z2428" i="4" s="1"/>
  <c r="K2428" i="4"/>
  <c r="Y2428" i="4" s="1"/>
  <c r="J2429" i="4"/>
  <c r="I2429" i="4"/>
  <c r="D2430" i="4"/>
  <c r="E2430" i="4"/>
  <c r="C2430" i="4"/>
  <c r="F2430" i="4" s="1"/>
  <c r="M2428" i="4" l="1"/>
  <c r="H2430" i="4"/>
  <c r="J2430" i="4" s="1"/>
  <c r="K2429" i="4"/>
  <c r="Y2429" i="4" s="1"/>
  <c r="M2429" i="4"/>
  <c r="L2429" i="4"/>
  <c r="Z2429" i="4" s="1"/>
  <c r="N2429" i="4"/>
  <c r="C2431" i="4"/>
  <c r="D2431" i="4"/>
  <c r="E2431" i="4"/>
  <c r="H2431" i="4" l="1"/>
  <c r="F2431" i="4"/>
  <c r="L2430" i="4"/>
  <c r="Z2430" i="4" s="1"/>
  <c r="I2430" i="4"/>
  <c r="N2430" i="4"/>
  <c r="K2430" i="4"/>
  <c r="Y2430" i="4" s="1"/>
  <c r="J2431" i="4"/>
  <c r="I2431" i="4"/>
  <c r="C2432" i="4"/>
  <c r="D2432" i="4"/>
  <c r="E2432" i="4"/>
  <c r="F2432" i="4" l="1"/>
  <c r="M2430" i="4"/>
  <c r="H2432" i="4"/>
  <c r="J2432" i="4" s="1"/>
  <c r="K2431" i="4"/>
  <c r="Y2431" i="4" s="1"/>
  <c r="M2431" i="4"/>
  <c r="L2432" i="4"/>
  <c r="Z2432" i="4" s="1"/>
  <c r="L2431" i="4"/>
  <c r="Z2431" i="4" s="1"/>
  <c r="N2431" i="4"/>
  <c r="C2433" i="4"/>
  <c r="D2433" i="4"/>
  <c r="E2433" i="4"/>
  <c r="F2433" i="4" l="1"/>
  <c r="I2432" i="4"/>
  <c r="M2432" i="4" s="1"/>
  <c r="N2432" i="4"/>
  <c r="H2433" i="4"/>
  <c r="J2433" i="4" s="1"/>
  <c r="K2432" i="4"/>
  <c r="Y2432" i="4" s="1"/>
  <c r="C2434" i="4"/>
  <c r="D2434" i="4"/>
  <c r="E2434" i="4"/>
  <c r="F2434" i="4" l="1"/>
  <c r="I2433" i="4"/>
  <c r="H2434" i="4"/>
  <c r="J2434" i="4" s="1"/>
  <c r="N2433" i="4"/>
  <c r="L2433" i="4"/>
  <c r="Z2433" i="4" s="1"/>
  <c r="K2433" i="4"/>
  <c r="Y2433" i="4" s="1"/>
  <c r="E2435" i="4"/>
  <c r="C2435" i="4"/>
  <c r="F2435" i="4" s="1"/>
  <c r="D2435" i="4"/>
  <c r="N2434" i="4" l="1"/>
  <c r="M2433" i="4"/>
  <c r="L2434" i="4"/>
  <c r="Z2434" i="4" s="1"/>
  <c r="H2435" i="4"/>
  <c r="J2435" i="4" s="1"/>
  <c r="I2434" i="4"/>
  <c r="K2434" i="4"/>
  <c r="Y2434" i="4" s="1"/>
  <c r="C2436" i="4"/>
  <c r="D2436" i="4"/>
  <c r="E2436" i="4"/>
  <c r="F2436" i="4" l="1"/>
  <c r="N2435" i="4"/>
  <c r="M2434" i="4"/>
  <c r="I2435" i="4"/>
  <c r="L2435" i="4"/>
  <c r="Z2435" i="4" s="1"/>
  <c r="H2436" i="4"/>
  <c r="J2436" i="4" s="1"/>
  <c r="K2435" i="4"/>
  <c r="Y2435" i="4" s="1"/>
  <c r="C2437" i="4"/>
  <c r="E2437" i="4"/>
  <c r="D2437" i="4"/>
  <c r="H2437" i="4" l="1"/>
  <c r="F2437" i="4"/>
  <c r="N2436" i="4"/>
  <c r="M2435" i="4"/>
  <c r="I2436" i="4"/>
  <c r="L2436" i="4"/>
  <c r="Z2436" i="4" s="1"/>
  <c r="K2436" i="4"/>
  <c r="Y2436" i="4" s="1"/>
  <c r="J2437" i="4"/>
  <c r="I2437" i="4"/>
  <c r="D2438" i="4"/>
  <c r="E2438" i="4"/>
  <c r="C2438" i="4"/>
  <c r="F2438" i="4" l="1"/>
  <c r="M2436" i="4"/>
  <c r="H2438" i="4"/>
  <c r="J2438" i="4" s="1"/>
  <c r="K2437" i="4"/>
  <c r="Y2437" i="4" s="1"/>
  <c r="M2437" i="4"/>
  <c r="L2438" i="4"/>
  <c r="Z2438" i="4" s="1"/>
  <c r="L2437" i="4"/>
  <c r="Z2437" i="4" s="1"/>
  <c r="N2437" i="4"/>
  <c r="C2439" i="4"/>
  <c r="D2439" i="4"/>
  <c r="E2439" i="4"/>
  <c r="F2439" i="4" l="1"/>
  <c r="I2438" i="4"/>
  <c r="M2438" i="4" s="1"/>
  <c r="N2438" i="4"/>
  <c r="H2439" i="4"/>
  <c r="J2439" i="4" s="1"/>
  <c r="K2438" i="4"/>
  <c r="Y2438" i="4" s="1"/>
  <c r="C2440" i="4"/>
  <c r="D2440" i="4"/>
  <c r="E2440" i="4"/>
  <c r="F2440" i="4" l="1"/>
  <c r="I2439" i="4"/>
  <c r="M2439" i="4" s="1"/>
  <c r="N2439" i="4"/>
  <c r="L2439" i="4"/>
  <c r="Z2439" i="4" s="1"/>
  <c r="H2440" i="4"/>
  <c r="J2440" i="4" s="1"/>
  <c r="K2439" i="4"/>
  <c r="Y2439" i="4" s="1"/>
  <c r="C2441" i="4"/>
  <c r="D2441" i="4"/>
  <c r="E2441" i="4"/>
  <c r="F2441" i="4" l="1"/>
  <c r="N2440" i="4"/>
  <c r="I2440" i="4"/>
  <c r="L2440" i="4"/>
  <c r="Z2440" i="4" s="1"/>
  <c r="H2441" i="4"/>
  <c r="J2441" i="4" s="1"/>
  <c r="K2440" i="4"/>
  <c r="Y2440" i="4" s="1"/>
  <c r="C2442" i="4"/>
  <c r="D2442" i="4"/>
  <c r="E2442" i="4"/>
  <c r="F2442" i="4" l="1"/>
  <c r="N2441" i="4"/>
  <c r="M2440" i="4"/>
  <c r="I2441" i="4"/>
  <c r="L2441" i="4"/>
  <c r="Z2441" i="4" s="1"/>
  <c r="H2442" i="4"/>
  <c r="J2442" i="4" s="1"/>
  <c r="K2441" i="4"/>
  <c r="Y2441" i="4" s="1"/>
  <c r="E2443" i="4"/>
  <c r="C2443" i="4"/>
  <c r="D2443" i="4"/>
  <c r="F2443" i="4" l="1"/>
  <c r="N2442" i="4"/>
  <c r="M2441" i="4"/>
  <c r="I2442" i="4"/>
  <c r="L2442" i="4"/>
  <c r="Z2442" i="4" s="1"/>
  <c r="H2443" i="4"/>
  <c r="J2443" i="4" s="1"/>
  <c r="K2442" i="4"/>
  <c r="Y2442" i="4" s="1"/>
  <c r="C2444" i="4"/>
  <c r="F2444" i="4" s="1"/>
  <c r="D2444" i="4"/>
  <c r="E2444" i="4"/>
  <c r="M2442" i="4" l="1"/>
  <c r="I2443" i="4"/>
  <c r="H2444" i="4"/>
  <c r="J2444" i="4" s="1"/>
  <c r="N2443" i="4"/>
  <c r="L2443" i="4"/>
  <c r="Z2443" i="4" s="1"/>
  <c r="K2443" i="4"/>
  <c r="Y2443" i="4" s="1"/>
  <c r="C2445" i="4"/>
  <c r="D2445" i="4"/>
  <c r="E2445" i="4"/>
  <c r="F2445" i="4" l="1"/>
  <c r="N2444" i="4"/>
  <c r="M2443" i="4"/>
  <c r="L2444" i="4"/>
  <c r="Z2444" i="4" s="1"/>
  <c r="H2445" i="4"/>
  <c r="I2445" i="4" s="1"/>
  <c r="I2444" i="4"/>
  <c r="K2444" i="4"/>
  <c r="Y2444" i="4" s="1"/>
  <c r="D2446" i="4"/>
  <c r="E2446" i="4"/>
  <c r="C2446" i="4"/>
  <c r="F2446" i="4" l="1"/>
  <c r="M2444" i="4"/>
  <c r="L2445" i="4"/>
  <c r="Z2445" i="4" s="1"/>
  <c r="J2445" i="4"/>
  <c r="H2446" i="4"/>
  <c r="I2446" i="4" s="1"/>
  <c r="K2445" i="4"/>
  <c r="Y2445" i="4" s="1"/>
  <c r="M2445" i="4"/>
  <c r="C2447" i="4"/>
  <c r="F2447" i="4" s="1"/>
  <c r="D2447" i="4"/>
  <c r="E2447" i="4"/>
  <c r="N2445" i="4" l="1"/>
  <c r="L2446" i="4"/>
  <c r="Z2446" i="4" s="1"/>
  <c r="H2447" i="4"/>
  <c r="L2447" i="4" s="1"/>
  <c r="Z2447" i="4" s="1"/>
  <c r="J2446" i="4"/>
  <c r="K2446" i="4"/>
  <c r="Y2446" i="4" s="1"/>
  <c r="M2446" i="4"/>
  <c r="C2448" i="4"/>
  <c r="D2448" i="4"/>
  <c r="E2448" i="4"/>
  <c r="F2448" i="4" l="1"/>
  <c r="N2446" i="4"/>
  <c r="H2448" i="4"/>
  <c r="J2448" i="4" s="1"/>
  <c r="I2447" i="4"/>
  <c r="J2447" i="4"/>
  <c r="K2447" i="4"/>
  <c r="Y2447" i="4" s="1"/>
  <c r="C2449" i="4"/>
  <c r="D2449" i="4"/>
  <c r="E2449" i="4"/>
  <c r="F2449" i="4" l="1"/>
  <c r="N2447" i="4"/>
  <c r="N2448" i="4"/>
  <c r="M2447" i="4"/>
  <c r="L2448" i="4"/>
  <c r="Z2448" i="4" s="1"/>
  <c r="H2449" i="4"/>
  <c r="J2449" i="4" s="1"/>
  <c r="I2448" i="4"/>
  <c r="K2448" i="4"/>
  <c r="Y2448" i="4" s="1"/>
  <c r="C2450" i="4"/>
  <c r="D2450" i="4"/>
  <c r="E2450" i="4"/>
  <c r="F2450" i="4" l="1"/>
  <c r="M2448" i="4"/>
  <c r="N2449" i="4"/>
  <c r="L2449" i="4"/>
  <c r="Z2449" i="4" s="1"/>
  <c r="H2450" i="4"/>
  <c r="L2450" i="4" s="1"/>
  <c r="Z2450" i="4" s="1"/>
  <c r="I2449" i="4"/>
  <c r="K2449" i="4"/>
  <c r="Y2449" i="4" s="1"/>
  <c r="E2451" i="4"/>
  <c r="D2451" i="4"/>
  <c r="C2451" i="4"/>
  <c r="F2451" i="4" l="1"/>
  <c r="M2449" i="4"/>
  <c r="H2451" i="4"/>
  <c r="J2450" i="4"/>
  <c r="I2450" i="4"/>
  <c r="K2450" i="4"/>
  <c r="Y2450" i="4" s="1"/>
  <c r="L2451" i="4"/>
  <c r="Z2451" i="4" s="1"/>
  <c r="C2452" i="4"/>
  <c r="F2452" i="4" s="1"/>
  <c r="D2452" i="4"/>
  <c r="E2452" i="4"/>
  <c r="N2450" i="4" l="1"/>
  <c r="M2450" i="4"/>
  <c r="H2452" i="4"/>
  <c r="L2452" i="4" s="1"/>
  <c r="Z2452" i="4" s="1"/>
  <c r="I2451" i="4"/>
  <c r="J2451" i="4"/>
  <c r="K2451" i="4"/>
  <c r="Y2451" i="4" s="1"/>
  <c r="C2453" i="4"/>
  <c r="D2453" i="4"/>
  <c r="E2453" i="4"/>
  <c r="F2453" i="4" l="1"/>
  <c r="N2451" i="4"/>
  <c r="M2451" i="4"/>
  <c r="H2453" i="4"/>
  <c r="J2453" i="4" s="1"/>
  <c r="J2452" i="4"/>
  <c r="I2452" i="4"/>
  <c r="K2452" i="4"/>
  <c r="Y2452" i="4" s="1"/>
  <c r="D2454" i="4"/>
  <c r="E2454" i="4"/>
  <c r="C2454" i="4"/>
  <c r="F2454" i="4" l="1"/>
  <c r="N2452" i="4"/>
  <c r="N2453" i="4"/>
  <c r="M2452" i="4"/>
  <c r="L2453" i="4"/>
  <c r="Z2453" i="4" s="1"/>
  <c r="H2454" i="4"/>
  <c r="J2454" i="4" s="1"/>
  <c r="I2453" i="4"/>
  <c r="K2453" i="4"/>
  <c r="Y2453" i="4" s="1"/>
  <c r="C2455" i="4"/>
  <c r="D2455" i="4"/>
  <c r="E2455" i="4"/>
  <c r="F2455" i="4" l="1"/>
  <c r="N2454" i="4"/>
  <c r="M2453" i="4"/>
  <c r="L2454" i="4"/>
  <c r="Z2454" i="4" s="1"/>
  <c r="H2455" i="4"/>
  <c r="J2455" i="4" s="1"/>
  <c r="I2454" i="4"/>
  <c r="K2454" i="4"/>
  <c r="Y2454" i="4" s="1"/>
  <c r="C2456" i="4"/>
  <c r="E2456" i="4"/>
  <c r="D2456" i="4"/>
  <c r="F2456" i="4" l="1"/>
  <c r="N2455" i="4"/>
  <c r="M2454" i="4"/>
  <c r="L2455" i="4"/>
  <c r="Z2455" i="4" s="1"/>
  <c r="H2456" i="4"/>
  <c r="J2456" i="4" s="1"/>
  <c r="I2455" i="4"/>
  <c r="K2455" i="4"/>
  <c r="Y2455" i="4" s="1"/>
  <c r="C2457" i="4"/>
  <c r="D2457" i="4"/>
  <c r="E2457" i="4"/>
  <c r="H2457" i="4" l="1"/>
  <c r="F2457" i="4"/>
  <c r="N2456" i="4"/>
  <c r="M2455" i="4"/>
  <c r="I2456" i="4"/>
  <c r="L2456" i="4"/>
  <c r="Z2456" i="4" s="1"/>
  <c r="K2456" i="4"/>
  <c r="Y2456" i="4" s="1"/>
  <c r="J2457" i="4"/>
  <c r="I2457" i="4"/>
  <c r="C2458" i="4"/>
  <c r="D2458" i="4"/>
  <c r="E2458" i="4"/>
  <c r="F2458" i="4" l="1"/>
  <c r="M2456" i="4"/>
  <c r="H2458" i="4"/>
  <c r="J2458" i="4" s="1"/>
  <c r="K2457" i="4"/>
  <c r="Y2457" i="4" s="1"/>
  <c r="M2457" i="4"/>
  <c r="L2457" i="4"/>
  <c r="Z2457" i="4" s="1"/>
  <c r="N2457" i="4"/>
  <c r="E2459" i="4"/>
  <c r="C2459" i="4"/>
  <c r="D2459" i="4"/>
  <c r="F2459" i="4" l="1"/>
  <c r="N2458" i="4"/>
  <c r="L2458" i="4"/>
  <c r="Z2458" i="4" s="1"/>
  <c r="H2459" i="4"/>
  <c r="I2459" i="4" s="1"/>
  <c r="I2458" i="4"/>
  <c r="K2458" i="4"/>
  <c r="Y2458" i="4" s="1"/>
  <c r="C2460" i="4"/>
  <c r="D2460" i="4"/>
  <c r="E2460" i="4"/>
  <c r="H2460" i="4" l="1"/>
  <c r="F2460" i="4"/>
  <c r="M2458" i="4"/>
  <c r="L2459" i="4"/>
  <c r="Z2459" i="4" s="1"/>
  <c r="J2459" i="4"/>
  <c r="K2459" i="4"/>
  <c r="Y2459" i="4" s="1"/>
  <c r="M2459" i="4"/>
  <c r="J2460" i="4"/>
  <c r="I2460" i="4"/>
  <c r="C2461" i="4"/>
  <c r="D2461" i="4"/>
  <c r="E2461" i="4"/>
  <c r="F2461" i="4" l="1"/>
  <c r="N2459" i="4"/>
  <c r="H2461" i="4"/>
  <c r="J2461" i="4" s="1"/>
  <c r="K2460" i="4"/>
  <c r="Y2460" i="4" s="1"/>
  <c r="M2460" i="4"/>
  <c r="L2460" i="4"/>
  <c r="Z2460" i="4" s="1"/>
  <c r="N2460" i="4"/>
  <c r="D2462" i="4"/>
  <c r="E2462" i="4"/>
  <c r="C2462" i="4"/>
  <c r="F2462" i="4" l="1"/>
  <c r="N2461" i="4"/>
  <c r="I2461" i="4"/>
  <c r="L2461" i="4"/>
  <c r="Z2461" i="4" s="1"/>
  <c r="H2462" i="4"/>
  <c r="I2462" i="4" s="1"/>
  <c r="K2461" i="4"/>
  <c r="Y2461" i="4" s="1"/>
  <c r="E2463" i="4"/>
  <c r="C2463" i="4"/>
  <c r="F2463" i="4" s="1"/>
  <c r="D2463" i="4"/>
  <c r="M2461" i="4" l="1"/>
  <c r="J2462" i="4"/>
  <c r="L2462" i="4"/>
  <c r="Z2462" i="4" s="1"/>
  <c r="H2463" i="4"/>
  <c r="K2462" i="4"/>
  <c r="Y2462" i="4" s="1"/>
  <c r="M2462" i="4"/>
  <c r="C2464" i="4"/>
  <c r="D2464" i="4"/>
  <c r="E2464" i="4"/>
  <c r="F2464" i="4" l="1"/>
  <c r="N2462" i="4"/>
  <c r="H2464" i="4"/>
  <c r="I2464" i="4" s="1"/>
  <c r="L2463" i="4"/>
  <c r="Z2463" i="4" s="1"/>
  <c r="J2463" i="4"/>
  <c r="I2463" i="4"/>
  <c r="K2463" i="4"/>
  <c r="Y2463" i="4" s="1"/>
  <c r="C2465" i="4"/>
  <c r="D2465" i="4"/>
  <c r="E2465" i="4"/>
  <c r="H2465" i="4" l="1"/>
  <c r="F2465" i="4"/>
  <c r="N2463" i="4"/>
  <c r="M2463" i="4"/>
  <c r="L2464" i="4"/>
  <c r="Z2464" i="4" s="1"/>
  <c r="J2464" i="4"/>
  <c r="K2464" i="4"/>
  <c r="Y2464" i="4" s="1"/>
  <c r="M2464" i="4"/>
  <c r="J2465" i="4"/>
  <c r="I2465" i="4"/>
  <c r="D2466" i="4"/>
  <c r="C2466" i="4"/>
  <c r="E2466" i="4"/>
  <c r="F2466" i="4" l="1"/>
  <c r="N2464" i="4"/>
  <c r="H2466" i="4"/>
  <c r="J2466" i="4" s="1"/>
  <c r="K2465" i="4"/>
  <c r="Y2465" i="4" s="1"/>
  <c r="M2465" i="4"/>
  <c r="L2465" i="4"/>
  <c r="Z2465" i="4" s="1"/>
  <c r="N2465" i="4"/>
  <c r="E2467" i="4"/>
  <c r="C2467" i="4"/>
  <c r="D2467" i="4"/>
  <c r="F2467" i="4" l="1"/>
  <c r="I2466" i="4"/>
  <c r="M2466" i="4" s="1"/>
  <c r="N2466" i="4"/>
  <c r="L2466" i="4"/>
  <c r="Z2466" i="4" s="1"/>
  <c r="H2467" i="4"/>
  <c r="J2467" i="4" s="1"/>
  <c r="K2466" i="4"/>
  <c r="Y2466" i="4" s="1"/>
  <c r="C2468" i="4"/>
  <c r="D2468" i="4"/>
  <c r="E2468" i="4"/>
  <c r="H2468" i="4" l="1"/>
  <c r="F2468" i="4"/>
  <c r="N2467" i="4"/>
  <c r="L2467" i="4"/>
  <c r="Z2467" i="4" s="1"/>
  <c r="I2467" i="4"/>
  <c r="K2467" i="4"/>
  <c r="Y2467" i="4" s="1"/>
  <c r="J2468" i="4"/>
  <c r="I2468" i="4"/>
  <c r="C2469" i="4"/>
  <c r="D2469" i="4"/>
  <c r="E2469" i="4"/>
  <c r="F2469" i="4" l="1"/>
  <c r="M2467" i="4"/>
  <c r="H2469" i="4"/>
  <c r="J2469" i="4" s="1"/>
  <c r="K2468" i="4"/>
  <c r="Y2468" i="4" s="1"/>
  <c r="M2468" i="4"/>
  <c r="L2468" i="4"/>
  <c r="Z2468" i="4" s="1"/>
  <c r="N2468" i="4"/>
  <c r="D2470" i="4"/>
  <c r="E2470" i="4"/>
  <c r="C2470" i="4"/>
  <c r="F2470" i="4" l="1"/>
  <c r="N2469" i="4"/>
  <c r="H2470" i="4"/>
  <c r="L2470" i="4" s="1"/>
  <c r="Z2470" i="4" s="1"/>
  <c r="L2469" i="4"/>
  <c r="Z2469" i="4" s="1"/>
  <c r="I2469" i="4"/>
  <c r="K2469" i="4"/>
  <c r="Y2469" i="4" s="1"/>
  <c r="E2471" i="4"/>
  <c r="D2471" i="4"/>
  <c r="C2471" i="4"/>
  <c r="F2471" i="4" l="1"/>
  <c r="M2469" i="4"/>
  <c r="H2471" i="4"/>
  <c r="L2471" i="4" s="1"/>
  <c r="Z2471" i="4" s="1"/>
  <c r="J2470" i="4"/>
  <c r="I2470" i="4"/>
  <c r="K2470" i="4"/>
  <c r="Y2470" i="4" s="1"/>
  <c r="C2472" i="4"/>
  <c r="D2472" i="4"/>
  <c r="E2472" i="4"/>
  <c r="F2472" i="4" l="1"/>
  <c r="N2470" i="4"/>
  <c r="M2470" i="4"/>
  <c r="H2472" i="4"/>
  <c r="L2472" i="4" s="1"/>
  <c r="Z2472" i="4" s="1"/>
  <c r="I2471" i="4"/>
  <c r="J2471" i="4"/>
  <c r="K2471" i="4"/>
  <c r="Y2471" i="4" s="1"/>
  <c r="C2473" i="4"/>
  <c r="D2473" i="4"/>
  <c r="E2473" i="4"/>
  <c r="F2473" i="4" l="1"/>
  <c r="N2471" i="4"/>
  <c r="M2471" i="4"/>
  <c r="H2473" i="4"/>
  <c r="J2473" i="4" s="1"/>
  <c r="I2472" i="4"/>
  <c r="J2472" i="4"/>
  <c r="K2472" i="4"/>
  <c r="Y2472" i="4" s="1"/>
  <c r="D2474" i="4"/>
  <c r="C2474" i="4"/>
  <c r="E2474" i="4"/>
  <c r="F2474" i="4" l="1"/>
  <c r="N2472" i="4"/>
  <c r="N2473" i="4"/>
  <c r="M2472" i="4"/>
  <c r="L2473" i="4"/>
  <c r="Z2473" i="4" s="1"/>
  <c r="I2473" i="4"/>
  <c r="H2474" i="4"/>
  <c r="K2473" i="4"/>
  <c r="Y2473" i="4" s="1"/>
  <c r="E2475" i="4"/>
  <c r="D2475" i="4"/>
  <c r="C2475" i="4"/>
  <c r="F2475" i="4" l="1"/>
  <c r="M2473" i="4"/>
  <c r="L2474" i="4"/>
  <c r="Z2474" i="4" s="1"/>
  <c r="I2474" i="4"/>
  <c r="H2475" i="4"/>
  <c r="L2475" i="4" s="1"/>
  <c r="Z2475" i="4" s="1"/>
  <c r="J2474" i="4"/>
  <c r="K2474" i="4"/>
  <c r="Y2474" i="4" s="1"/>
  <c r="C2476" i="4"/>
  <c r="F2476" i="4" s="1"/>
  <c r="D2476" i="4"/>
  <c r="E2476" i="4"/>
  <c r="N2474" i="4" l="1"/>
  <c r="M2474" i="4"/>
  <c r="H2476" i="4"/>
  <c r="J2476" i="4" s="1"/>
  <c r="I2475" i="4"/>
  <c r="J2475" i="4"/>
  <c r="K2475" i="4"/>
  <c r="Y2475" i="4" s="1"/>
  <c r="C2477" i="4"/>
  <c r="D2477" i="4"/>
  <c r="E2477" i="4"/>
  <c r="F2477" i="4" l="1"/>
  <c r="N2475" i="4"/>
  <c r="M2475" i="4"/>
  <c r="L2476" i="4"/>
  <c r="Z2476" i="4" s="1"/>
  <c r="H2477" i="4"/>
  <c r="J2477" i="4" s="1"/>
  <c r="I2476" i="4"/>
  <c r="N2476" i="4"/>
  <c r="K2476" i="4"/>
  <c r="Y2476" i="4" s="1"/>
  <c r="D2478" i="4"/>
  <c r="E2478" i="4"/>
  <c r="C2478" i="4"/>
  <c r="F2478" i="4" s="1"/>
  <c r="N2477" i="4" l="1"/>
  <c r="M2476" i="4"/>
  <c r="L2477" i="4"/>
  <c r="Z2477" i="4" s="1"/>
  <c r="H2478" i="4"/>
  <c r="J2478" i="4" s="1"/>
  <c r="I2477" i="4"/>
  <c r="K2477" i="4"/>
  <c r="Y2477" i="4" s="1"/>
  <c r="E2479" i="4"/>
  <c r="D2479" i="4"/>
  <c r="C2479" i="4"/>
  <c r="F2479" i="4" l="1"/>
  <c r="M2477" i="4"/>
  <c r="L2478" i="4"/>
  <c r="Z2478" i="4" s="1"/>
  <c r="N2478" i="4"/>
  <c r="H2479" i="4"/>
  <c r="L2479" i="4" s="1"/>
  <c r="Z2479" i="4" s="1"/>
  <c r="I2478" i="4"/>
  <c r="K2478" i="4"/>
  <c r="Y2478" i="4" s="1"/>
  <c r="C2480" i="4"/>
  <c r="F2480" i="4" s="1"/>
  <c r="D2480" i="4"/>
  <c r="E2480" i="4"/>
  <c r="M2478" i="4" l="1"/>
  <c r="H2480" i="4"/>
  <c r="J2480" i="4" s="1"/>
  <c r="I2479" i="4"/>
  <c r="J2479" i="4"/>
  <c r="K2479" i="4"/>
  <c r="Y2479" i="4" s="1"/>
  <c r="C2481" i="4"/>
  <c r="D2481" i="4"/>
  <c r="E2481" i="4"/>
  <c r="F2481" i="4" l="1"/>
  <c r="N2479" i="4"/>
  <c r="N2480" i="4"/>
  <c r="M2479" i="4"/>
  <c r="L2480" i="4"/>
  <c r="Z2480" i="4" s="1"/>
  <c r="H2481" i="4"/>
  <c r="J2481" i="4" s="1"/>
  <c r="I2480" i="4"/>
  <c r="K2480" i="4"/>
  <c r="Y2480" i="4" s="1"/>
  <c r="D2482" i="4"/>
  <c r="C2482" i="4"/>
  <c r="E2482" i="4"/>
  <c r="F2482" i="4" l="1"/>
  <c r="M2480" i="4"/>
  <c r="I2481" i="4"/>
  <c r="L2481" i="4"/>
  <c r="Z2481" i="4" s="1"/>
  <c r="N2481" i="4"/>
  <c r="H2482" i="4"/>
  <c r="J2482" i="4" s="1"/>
  <c r="K2481" i="4"/>
  <c r="Y2481" i="4" s="1"/>
  <c r="E2483" i="4"/>
  <c r="C2483" i="4"/>
  <c r="D2483" i="4"/>
  <c r="F2483" i="4" l="1"/>
  <c r="M2481" i="4"/>
  <c r="L2482" i="4"/>
  <c r="Z2482" i="4" s="1"/>
  <c r="I2482" i="4"/>
  <c r="N2482" i="4"/>
  <c r="H2483" i="4"/>
  <c r="K2482" i="4"/>
  <c r="Y2482" i="4" s="1"/>
  <c r="C2484" i="4"/>
  <c r="F2484" i="4" s="1"/>
  <c r="D2484" i="4"/>
  <c r="E2484" i="4"/>
  <c r="M2482" i="4" l="1"/>
  <c r="H2484" i="4"/>
  <c r="J2483" i="4"/>
  <c r="I2483" i="4"/>
  <c r="L2483" i="4"/>
  <c r="Z2483" i="4" s="1"/>
  <c r="L2484" i="4"/>
  <c r="Z2484" i="4" s="1"/>
  <c r="K2483" i="4"/>
  <c r="Y2483" i="4" s="1"/>
  <c r="C2485" i="4"/>
  <c r="F2485" i="4" s="1"/>
  <c r="D2485" i="4"/>
  <c r="E2485" i="4"/>
  <c r="N2483" i="4" l="1"/>
  <c r="M2483" i="4"/>
  <c r="J2484" i="4"/>
  <c r="H2485" i="4"/>
  <c r="I2485" i="4" s="1"/>
  <c r="I2484" i="4"/>
  <c r="K2484" i="4"/>
  <c r="Y2484" i="4" s="1"/>
  <c r="D2486" i="4"/>
  <c r="E2486" i="4"/>
  <c r="C2486" i="4"/>
  <c r="F2486" i="4" l="1"/>
  <c r="N2484" i="4"/>
  <c r="M2484" i="4"/>
  <c r="H2486" i="4"/>
  <c r="J2485" i="4"/>
  <c r="L2485" i="4"/>
  <c r="Z2485" i="4" s="1"/>
  <c r="K2485" i="4"/>
  <c r="Y2485" i="4" s="1"/>
  <c r="M2485" i="4"/>
  <c r="E2487" i="4"/>
  <c r="D2487" i="4"/>
  <c r="C2487" i="4"/>
  <c r="F2487" i="4" s="1"/>
  <c r="N2485" i="4" l="1"/>
  <c r="L2486" i="4"/>
  <c r="Z2486" i="4" s="1"/>
  <c r="I2486" i="4"/>
  <c r="H2487" i="4"/>
  <c r="L2487" i="4" s="1"/>
  <c r="Z2487" i="4" s="1"/>
  <c r="J2486" i="4"/>
  <c r="K2486" i="4"/>
  <c r="Y2486" i="4" s="1"/>
  <c r="D2488" i="4"/>
  <c r="E2488" i="4"/>
  <c r="C2488" i="4"/>
  <c r="F2488" i="4" l="1"/>
  <c r="N2486" i="4"/>
  <c r="M2486" i="4"/>
  <c r="H2488" i="4"/>
  <c r="J2488" i="4" s="1"/>
  <c r="I2487" i="4"/>
  <c r="J2487" i="4"/>
  <c r="K2487" i="4"/>
  <c r="Y2487" i="4" s="1"/>
  <c r="C2489" i="4"/>
  <c r="F2489" i="4" s="1"/>
  <c r="D2489" i="4"/>
  <c r="E2489" i="4"/>
  <c r="N2487" i="4" l="1"/>
  <c r="N2488" i="4"/>
  <c r="M2487" i="4"/>
  <c r="H2489" i="4"/>
  <c r="J2489" i="4" s="1"/>
  <c r="I2488" i="4"/>
  <c r="L2488" i="4"/>
  <c r="Z2488" i="4" s="1"/>
  <c r="K2488" i="4"/>
  <c r="Y2488" i="4" s="1"/>
  <c r="D2490" i="4"/>
  <c r="C2490" i="4"/>
  <c r="E2490" i="4"/>
  <c r="F2490" i="4" l="1"/>
  <c r="N2489" i="4"/>
  <c r="M2488" i="4"/>
  <c r="L2489" i="4"/>
  <c r="Z2489" i="4" s="1"/>
  <c r="H2490" i="4"/>
  <c r="J2490" i="4" s="1"/>
  <c r="I2489" i="4"/>
  <c r="K2489" i="4"/>
  <c r="Y2489" i="4" s="1"/>
  <c r="E2491" i="4"/>
  <c r="D2491" i="4"/>
  <c r="C2491" i="4"/>
  <c r="F2491" i="4" l="1"/>
  <c r="N2490" i="4"/>
  <c r="M2489" i="4"/>
  <c r="L2490" i="4"/>
  <c r="Z2490" i="4" s="1"/>
  <c r="H2491" i="4"/>
  <c r="J2491" i="4" s="1"/>
  <c r="I2490" i="4"/>
  <c r="K2490" i="4"/>
  <c r="Y2490" i="4" s="1"/>
  <c r="C2492" i="4"/>
  <c r="F2492" i="4" s="1"/>
  <c r="E2492" i="4"/>
  <c r="D2492" i="4"/>
  <c r="N2491" i="4" l="1"/>
  <c r="M2490" i="4"/>
  <c r="L2491" i="4"/>
  <c r="Z2491" i="4" s="1"/>
  <c r="H2492" i="4"/>
  <c r="J2492" i="4" s="1"/>
  <c r="I2491" i="4"/>
  <c r="K2491" i="4"/>
  <c r="Y2491" i="4" s="1"/>
  <c r="C2493" i="4"/>
  <c r="D2493" i="4"/>
  <c r="E2493" i="4"/>
  <c r="F2493" i="4" l="1"/>
  <c r="M2491" i="4"/>
  <c r="N2492" i="4"/>
  <c r="L2492" i="4"/>
  <c r="Z2492" i="4" s="1"/>
  <c r="H2493" i="4"/>
  <c r="L2493" i="4" s="1"/>
  <c r="Z2493" i="4" s="1"/>
  <c r="I2492" i="4"/>
  <c r="K2492" i="4"/>
  <c r="Y2492" i="4" s="1"/>
  <c r="D2494" i="4"/>
  <c r="E2494" i="4"/>
  <c r="C2494" i="4"/>
  <c r="F2494" i="4" l="1"/>
  <c r="M2492" i="4"/>
  <c r="H2494" i="4"/>
  <c r="L2494" i="4" s="1"/>
  <c r="Z2494" i="4" s="1"/>
  <c r="J2493" i="4"/>
  <c r="I2493" i="4"/>
  <c r="K2493" i="4"/>
  <c r="Y2493" i="4" s="1"/>
  <c r="E2495" i="4"/>
  <c r="C2495" i="4"/>
  <c r="F2495" i="4" s="1"/>
  <c r="D2495" i="4"/>
  <c r="N2493" i="4" l="1"/>
  <c r="M2493" i="4"/>
  <c r="H2495" i="4"/>
  <c r="J2495" i="4" s="1"/>
  <c r="I2494" i="4"/>
  <c r="J2494" i="4"/>
  <c r="K2494" i="4"/>
  <c r="Y2494" i="4" s="1"/>
  <c r="E2496" i="4"/>
  <c r="C2496" i="4"/>
  <c r="F2496" i="4" s="1"/>
  <c r="D2496" i="4"/>
  <c r="N2494" i="4" l="1"/>
  <c r="M2494" i="4"/>
  <c r="L2495" i="4"/>
  <c r="Z2495" i="4" s="1"/>
  <c r="I2495" i="4"/>
  <c r="H2496" i="4"/>
  <c r="J2496" i="4" s="1"/>
  <c r="N2495" i="4"/>
  <c r="K2495" i="4"/>
  <c r="Y2495" i="4" s="1"/>
  <c r="C2497" i="4"/>
  <c r="F2497" i="4" s="1"/>
  <c r="D2497" i="4"/>
  <c r="E2497" i="4"/>
  <c r="N2496" i="4" l="1"/>
  <c r="M2495" i="4"/>
  <c r="L2496" i="4"/>
  <c r="Z2496" i="4" s="1"/>
  <c r="H2497" i="4"/>
  <c r="I2497" i="4" s="1"/>
  <c r="I2496" i="4"/>
  <c r="K2496" i="4"/>
  <c r="Y2496" i="4" s="1"/>
  <c r="D2498" i="4"/>
  <c r="C2498" i="4"/>
  <c r="E2498" i="4"/>
  <c r="F2498" i="4" l="1"/>
  <c r="M2496" i="4"/>
  <c r="L2497" i="4"/>
  <c r="Z2497" i="4" s="1"/>
  <c r="J2497" i="4"/>
  <c r="H2498" i="4"/>
  <c r="I2498" i="4" s="1"/>
  <c r="K2497" i="4"/>
  <c r="Y2497" i="4" s="1"/>
  <c r="M2497" i="4"/>
  <c r="E2499" i="4"/>
  <c r="C2499" i="4"/>
  <c r="D2499" i="4"/>
  <c r="F2499" i="4" l="1"/>
  <c r="N2497" i="4"/>
  <c r="L2498" i="4"/>
  <c r="Z2498" i="4" s="1"/>
  <c r="H2499" i="4"/>
  <c r="J2499" i="4" s="1"/>
  <c r="J2498" i="4"/>
  <c r="K2498" i="4"/>
  <c r="Y2498" i="4" s="1"/>
  <c r="M2498" i="4"/>
  <c r="C2500" i="4"/>
  <c r="D2500" i="4"/>
  <c r="E2500" i="4"/>
  <c r="F2500" i="4" l="1"/>
  <c r="N2499" i="4"/>
  <c r="N2498" i="4"/>
  <c r="I2499" i="4"/>
  <c r="L2499" i="4"/>
  <c r="Z2499" i="4" s="1"/>
  <c r="H2500" i="4"/>
  <c r="J2500" i="4" s="1"/>
  <c r="K2499" i="4"/>
  <c r="Y2499" i="4" s="1"/>
  <c r="C2501" i="4"/>
  <c r="F2501" i="4" s="1"/>
  <c r="D2501" i="4"/>
  <c r="E2501" i="4"/>
  <c r="N2500" i="4" l="1"/>
  <c r="M2499" i="4"/>
  <c r="I2500" i="4"/>
  <c r="L2500" i="4"/>
  <c r="Z2500" i="4" s="1"/>
  <c r="H2501" i="4"/>
  <c r="J2501" i="4" s="1"/>
  <c r="K2500" i="4"/>
  <c r="Y2500" i="4" s="1"/>
  <c r="D2502" i="4"/>
  <c r="E2502" i="4"/>
  <c r="C2502" i="4"/>
  <c r="F2502" i="4" l="1"/>
  <c r="M2500" i="4"/>
  <c r="I2501" i="4"/>
  <c r="N2501" i="4"/>
  <c r="L2501" i="4"/>
  <c r="Z2501" i="4" s="1"/>
  <c r="H2502" i="4"/>
  <c r="K2501" i="4"/>
  <c r="Y2501" i="4" s="1"/>
  <c r="E2503" i="4"/>
  <c r="C2503" i="4"/>
  <c r="D2503" i="4"/>
  <c r="F2503" i="4" l="1"/>
  <c r="M2501" i="4"/>
  <c r="H2503" i="4"/>
  <c r="L2503" i="4" s="1"/>
  <c r="Z2503" i="4" s="1"/>
  <c r="L2502" i="4"/>
  <c r="Z2502" i="4" s="1"/>
  <c r="J2502" i="4"/>
  <c r="I2502" i="4"/>
  <c r="K2502" i="4"/>
  <c r="Y2502" i="4" s="1"/>
  <c r="E2504" i="4"/>
  <c r="C2504" i="4"/>
  <c r="D2504" i="4"/>
  <c r="F2504" i="4" l="1"/>
  <c r="N2502" i="4"/>
  <c r="M2502" i="4"/>
  <c r="H2504" i="4"/>
  <c r="J2504" i="4" s="1"/>
  <c r="I2503" i="4"/>
  <c r="J2503" i="4"/>
  <c r="K2503" i="4"/>
  <c r="Y2503" i="4" s="1"/>
  <c r="C2505" i="4"/>
  <c r="D2505" i="4"/>
  <c r="E2505" i="4"/>
  <c r="H2505" i="4" l="1"/>
  <c r="F2505" i="4"/>
  <c r="N2503" i="4"/>
  <c r="N2504" i="4"/>
  <c r="M2503" i="4"/>
  <c r="L2504" i="4"/>
  <c r="Z2504" i="4" s="1"/>
  <c r="I2504" i="4"/>
  <c r="K2504" i="4"/>
  <c r="Y2504" i="4" s="1"/>
  <c r="J2505" i="4"/>
  <c r="I2505" i="4"/>
  <c r="D2506" i="4"/>
  <c r="C2506" i="4"/>
  <c r="E2506" i="4"/>
  <c r="F2506" i="4" l="1"/>
  <c r="M2504" i="4"/>
  <c r="H2506" i="4"/>
  <c r="J2506" i="4" s="1"/>
  <c r="K2505" i="4"/>
  <c r="Y2505" i="4" s="1"/>
  <c r="M2505" i="4"/>
  <c r="L2505" i="4"/>
  <c r="Z2505" i="4" s="1"/>
  <c r="N2505" i="4"/>
  <c r="E2507" i="4"/>
  <c r="C2507" i="4"/>
  <c r="D2507" i="4"/>
  <c r="F2507" i="4" l="1"/>
  <c r="N2506" i="4"/>
  <c r="L2506" i="4"/>
  <c r="Z2506" i="4" s="1"/>
  <c r="H2507" i="4"/>
  <c r="J2507" i="4" s="1"/>
  <c r="I2506" i="4"/>
  <c r="K2506" i="4"/>
  <c r="Y2506" i="4" s="1"/>
  <c r="C2508" i="4"/>
  <c r="D2508" i="4"/>
  <c r="E2508" i="4"/>
  <c r="F2508" i="4" l="1"/>
  <c r="N2507" i="4"/>
  <c r="M2506" i="4"/>
  <c r="L2507" i="4"/>
  <c r="Z2507" i="4" s="1"/>
  <c r="H2508" i="4"/>
  <c r="J2508" i="4" s="1"/>
  <c r="I2507" i="4"/>
  <c r="K2507" i="4"/>
  <c r="Y2507" i="4" s="1"/>
  <c r="C2509" i="4"/>
  <c r="F2509" i="4" s="1"/>
  <c r="E2509" i="4"/>
  <c r="D2509" i="4"/>
  <c r="N2508" i="4" l="1"/>
  <c r="M2507" i="4"/>
  <c r="L2508" i="4"/>
  <c r="Z2508" i="4" s="1"/>
  <c r="H2509" i="4"/>
  <c r="J2509" i="4" s="1"/>
  <c r="I2508" i="4"/>
  <c r="K2508" i="4"/>
  <c r="Y2508" i="4" s="1"/>
  <c r="D2510" i="4"/>
  <c r="E2510" i="4"/>
  <c r="C2510" i="4"/>
  <c r="F2510" i="4" l="1"/>
  <c r="N2509" i="4"/>
  <c r="M2508" i="4"/>
  <c r="I2509" i="4"/>
  <c r="L2509" i="4"/>
  <c r="Z2509" i="4" s="1"/>
  <c r="H2510" i="4"/>
  <c r="J2510" i="4" s="1"/>
  <c r="K2509" i="4"/>
  <c r="Y2509" i="4" s="1"/>
  <c r="E2511" i="4"/>
  <c r="C2511" i="4"/>
  <c r="D2511" i="4"/>
  <c r="F2511" i="4" l="1"/>
  <c r="N2510" i="4"/>
  <c r="M2509" i="4"/>
  <c r="L2510" i="4"/>
  <c r="Z2510" i="4" s="1"/>
  <c r="I2510" i="4"/>
  <c r="H2511" i="4"/>
  <c r="J2511" i="4" s="1"/>
  <c r="K2510" i="4"/>
  <c r="Y2510" i="4" s="1"/>
  <c r="C2512" i="4"/>
  <c r="F2512" i="4" s="1"/>
  <c r="D2512" i="4"/>
  <c r="E2512" i="4"/>
  <c r="M2510" i="4" l="1"/>
  <c r="I2511" i="4"/>
  <c r="H2512" i="4"/>
  <c r="J2512" i="4" s="1"/>
  <c r="N2511" i="4"/>
  <c r="L2511" i="4"/>
  <c r="Z2511" i="4" s="1"/>
  <c r="K2511" i="4"/>
  <c r="Y2511" i="4" s="1"/>
  <c r="C2513" i="4"/>
  <c r="D2513" i="4"/>
  <c r="E2513" i="4"/>
  <c r="F2513" i="4" l="1"/>
  <c r="N2512" i="4"/>
  <c r="M2511" i="4"/>
  <c r="L2512" i="4"/>
  <c r="Z2512" i="4" s="1"/>
  <c r="H2513" i="4"/>
  <c r="J2513" i="4" s="1"/>
  <c r="I2512" i="4"/>
  <c r="K2512" i="4"/>
  <c r="Y2512" i="4" s="1"/>
  <c r="D2514" i="4"/>
  <c r="C2514" i="4"/>
  <c r="E2514" i="4"/>
  <c r="F2514" i="4" l="1"/>
  <c r="N2513" i="4"/>
  <c r="M2512" i="4"/>
  <c r="L2513" i="4"/>
  <c r="Z2513" i="4" s="1"/>
  <c r="H2514" i="4"/>
  <c r="J2514" i="4" s="1"/>
  <c r="I2513" i="4"/>
  <c r="K2513" i="4"/>
  <c r="Y2513" i="4" s="1"/>
  <c r="E2515" i="4"/>
  <c r="C2515" i="4"/>
  <c r="D2515" i="4"/>
  <c r="F2515" i="4" l="1"/>
  <c r="N2514" i="4"/>
  <c r="M2513" i="4"/>
  <c r="L2514" i="4"/>
  <c r="Z2514" i="4" s="1"/>
  <c r="H2515" i="4"/>
  <c r="J2515" i="4" s="1"/>
  <c r="I2514" i="4"/>
  <c r="K2514" i="4"/>
  <c r="Y2514" i="4" s="1"/>
  <c r="C2516" i="4"/>
  <c r="F2516" i="4" s="1"/>
  <c r="D2516" i="4"/>
  <c r="E2516" i="4"/>
  <c r="N2515" i="4" l="1"/>
  <c r="M2514" i="4"/>
  <c r="I2515" i="4"/>
  <c r="L2515" i="4"/>
  <c r="Z2515" i="4" s="1"/>
  <c r="H2516" i="4"/>
  <c r="J2516" i="4" s="1"/>
  <c r="K2515" i="4"/>
  <c r="Y2515" i="4" s="1"/>
  <c r="C2517" i="4"/>
  <c r="D2517" i="4"/>
  <c r="E2517" i="4"/>
  <c r="F2517" i="4" l="1"/>
  <c r="N2516" i="4"/>
  <c r="M2515" i="4"/>
  <c r="I2516" i="4"/>
  <c r="L2516" i="4"/>
  <c r="Z2516" i="4" s="1"/>
  <c r="H2517" i="4"/>
  <c r="J2517" i="4" s="1"/>
  <c r="K2516" i="4"/>
  <c r="Y2516" i="4" s="1"/>
  <c r="D2518" i="4"/>
  <c r="E2518" i="4"/>
  <c r="C2518" i="4"/>
  <c r="H2518" i="4" l="1"/>
  <c r="J2518" i="4" s="1"/>
  <c r="F2518" i="4"/>
  <c r="M2516" i="4"/>
  <c r="I2517" i="4"/>
  <c r="N2517" i="4"/>
  <c r="L2517" i="4"/>
  <c r="Z2517" i="4" s="1"/>
  <c r="K2517" i="4"/>
  <c r="Y2517" i="4" s="1"/>
  <c r="E2519" i="4"/>
  <c r="C2519" i="4"/>
  <c r="D2519" i="4"/>
  <c r="I2518" i="4" l="1"/>
  <c r="M2518" i="4" s="1"/>
  <c r="F2519" i="4"/>
  <c r="M2517" i="4"/>
  <c r="H2519" i="4"/>
  <c r="J2519" i="4" s="1"/>
  <c r="L2518" i="4"/>
  <c r="Z2518" i="4" s="1"/>
  <c r="N2518" i="4"/>
  <c r="K2518" i="4"/>
  <c r="Y2518" i="4" s="1"/>
  <c r="C2520" i="4"/>
  <c r="D2520" i="4"/>
  <c r="E2520" i="4"/>
  <c r="F2520" i="4" l="1"/>
  <c r="N2519" i="4"/>
  <c r="L2519" i="4"/>
  <c r="Z2519" i="4" s="1"/>
  <c r="H2520" i="4"/>
  <c r="J2520" i="4" s="1"/>
  <c r="I2519" i="4"/>
  <c r="K2519" i="4"/>
  <c r="Y2519" i="4" s="1"/>
  <c r="C2521" i="4"/>
  <c r="D2521" i="4"/>
  <c r="E2521" i="4"/>
  <c r="H2521" i="4" l="1"/>
  <c r="F2521" i="4"/>
  <c r="N2520" i="4"/>
  <c r="M2519" i="4"/>
  <c r="I2520" i="4"/>
  <c r="L2520" i="4"/>
  <c r="Z2520" i="4" s="1"/>
  <c r="K2520" i="4"/>
  <c r="Y2520" i="4" s="1"/>
  <c r="J2521" i="4"/>
  <c r="I2521" i="4"/>
  <c r="D2522" i="4"/>
  <c r="E2522" i="4"/>
  <c r="C2522" i="4"/>
  <c r="F2522" i="4" s="1"/>
  <c r="M2520" i="4" l="1"/>
  <c r="H2522" i="4"/>
  <c r="J2522" i="4" s="1"/>
  <c r="K2521" i="4"/>
  <c r="Y2521" i="4" s="1"/>
  <c r="M2521" i="4"/>
  <c r="L2521" i="4"/>
  <c r="Z2521" i="4" s="1"/>
  <c r="N2521" i="4"/>
  <c r="E2523" i="4"/>
  <c r="C2523" i="4"/>
  <c r="F2523" i="4" s="1"/>
  <c r="D2523" i="4"/>
  <c r="H2523" i="4" l="1"/>
  <c r="J2523" i="4" s="1"/>
  <c r="N2522" i="4"/>
  <c r="L2522" i="4"/>
  <c r="Z2522" i="4" s="1"/>
  <c r="I2522" i="4"/>
  <c r="K2522" i="4"/>
  <c r="Y2522" i="4" s="1"/>
  <c r="C2524" i="4"/>
  <c r="D2524" i="4"/>
  <c r="E2524" i="4"/>
  <c r="F2524" i="4" l="1"/>
  <c r="M2522" i="4"/>
  <c r="L2523" i="4"/>
  <c r="Z2523" i="4" s="1"/>
  <c r="H2524" i="4"/>
  <c r="J2524" i="4" s="1"/>
  <c r="I2523" i="4"/>
  <c r="N2523" i="4"/>
  <c r="K2523" i="4"/>
  <c r="Y2523" i="4" s="1"/>
  <c r="C2525" i="4"/>
  <c r="F2525" i="4" s="1"/>
  <c r="E2525" i="4"/>
  <c r="D2525" i="4"/>
  <c r="M2523" i="4" l="1"/>
  <c r="L2524" i="4"/>
  <c r="Z2524" i="4" s="1"/>
  <c r="H2525" i="4"/>
  <c r="J2525" i="4" s="1"/>
  <c r="I2524" i="4"/>
  <c r="N2524" i="4"/>
  <c r="K2524" i="4"/>
  <c r="Y2524" i="4" s="1"/>
  <c r="D2526" i="4"/>
  <c r="E2526" i="4"/>
  <c r="C2526" i="4"/>
  <c r="F2526" i="4" l="1"/>
  <c r="N2525" i="4"/>
  <c r="M2524" i="4"/>
  <c r="L2525" i="4"/>
  <c r="Z2525" i="4" s="1"/>
  <c r="H2526" i="4"/>
  <c r="J2526" i="4" s="1"/>
  <c r="I2525" i="4"/>
  <c r="K2525" i="4"/>
  <c r="Y2525" i="4" s="1"/>
  <c r="E2527" i="4"/>
  <c r="C2527" i="4"/>
  <c r="D2527" i="4"/>
  <c r="F2527" i="4" l="1"/>
  <c r="N2526" i="4"/>
  <c r="M2525" i="4"/>
  <c r="L2526" i="4"/>
  <c r="Z2526" i="4" s="1"/>
  <c r="H2527" i="4"/>
  <c r="J2527" i="4" s="1"/>
  <c r="I2526" i="4"/>
  <c r="K2526" i="4"/>
  <c r="Y2526" i="4" s="1"/>
  <c r="C2528" i="4"/>
  <c r="D2528" i="4"/>
  <c r="E2528" i="4"/>
  <c r="H2528" i="4" l="1"/>
  <c r="F2528" i="4"/>
  <c r="N2527" i="4"/>
  <c r="M2526" i="4"/>
  <c r="I2527" i="4"/>
  <c r="L2527" i="4"/>
  <c r="Z2527" i="4" s="1"/>
  <c r="K2527" i="4"/>
  <c r="Y2527" i="4" s="1"/>
  <c r="J2528" i="4"/>
  <c r="I2528" i="4"/>
  <c r="C2529" i="4"/>
  <c r="D2529" i="4"/>
  <c r="E2529" i="4"/>
  <c r="F2529" i="4" l="1"/>
  <c r="M2527" i="4"/>
  <c r="H2529" i="4"/>
  <c r="J2529" i="4" s="1"/>
  <c r="L2528" i="4"/>
  <c r="Z2528" i="4" s="1"/>
  <c r="N2528" i="4"/>
  <c r="K2528" i="4"/>
  <c r="Y2528" i="4" s="1"/>
  <c r="M2528" i="4"/>
  <c r="D2530" i="4"/>
  <c r="C2530" i="4"/>
  <c r="E2530" i="4"/>
  <c r="F2530" i="4" l="1"/>
  <c r="N2529" i="4"/>
  <c r="L2529" i="4"/>
  <c r="Z2529" i="4" s="1"/>
  <c r="H2530" i="4"/>
  <c r="J2530" i="4" s="1"/>
  <c r="I2529" i="4"/>
  <c r="K2529" i="4"/>
  <c r="Y2529" i="4" s="1"/>
  <c r="E2531" i="4"/>
  <c r="C2531" i="4"/>
  <c r="F2531" i="4" s="1"/>
  <c r="D2531" i="4"/>
  <c r="N2530" i="4" l="1"/>
  <c r="M2529" i="4"/>
  <c r="L2530" i="4"/>
  <c r="Z2530" i="4" s="1"/>
  <c r="I2530" i="4"/>
  <c r="H2531" i="4"/>
  <c r="J2531" i="4" s="1"/>
  <c r="K2530" i="4"/>
  <c r="Y2530" i="4" s="1"/>
  <c r="C2532" i="4"/>
  <c r="D2532" i="4"/>
  <c r="E2532" i="4"/>
  <c r="F2532" i="4" l="1"/>
  <c r="N2531" i="4"/>
  <c r="M2530" i="4"/>
  <c r="I2531" i="4"/>
  <c r="L2531" i="4"/>
  <c r="Z2531" i="4" s="1"/>
  <c r="H2532" i="4"/>
  <c r="I2532" i="4" s="1"/>
  <c r="K2531" i="4"/>
  <c r="Y2531" i="4" s="1"/>
  <c r="C2533" i="4"/>
  <c r="F2533" i="4" s="1"/>
  <c r="D2533" i="4"/>
  <c r="E2533" i="4"/>
  <c r="M2531" i="4" l="1"/>
  <c r="L2532" i="4"/>
  <c r="Z2532" i="4" s="1"/>
  <c r="J2532" i="4"/>
  <c r="H2533" i="4"/>
  <c r="I2533" i="4" s="1"/>
  <c r="K2532" i="4"/>
  <c r="Y2532" i="4" s="1"/>
  <c r="M2532" i="4"/>
  <c r="D2534" i="4"/>
  <c r="E2534" i="4"/>
  <c r="C2534" i="4"/>
  <c r="F2534" i="4" l="1"/>
  <c r="N2532" i="4"/>
  <c r="H2534" i="4"/>
  <c r="J2534" i="4" s="1"/>
  <c r="L2533" i="4"/>
  <c r="Z2533" i="4" s="1"/>
  <c r="J2533" i="4"/>
  <c r="K2533" i="4"/>
  <c r="Y2533" i="4" s="1"/>
  <c r="M2533" i="4"/>
  <c r="E2535" i="4"/>
  <c r="D2535" i="4"/>
  <c r="C2535" i="4"/>
  <c r="F2535" i="4" l="1"/>
  <c r="N2533" i="4"/>
  <c r="I2534" i="4"/>
  <c r="L2534" i="4"/>
  <c r="Z2534" i="4" s="1"/>
  <c r="H2535" i="4"/>
  <c r="J2535" i="4" s="1"/>
  <c r="N2534" i="4"/>
  <c r="K2534" i="4"/>
  <c r="Y2534" i="4" s="1"/>
  <c r="C2536" i="4"/>
  <c r="F2536" i="4" s="1"/>
  <c r="D2536" i="4"/>
  <c r="E2536" i="4"/>
  <c r="N2535" i="4" l="1"/>
  <c r="M2534" i="4"/>
  <c r="L2535" i="4"/>
  <c r="Z2535" i="4" s="1"/>
  <c r="H2536" i="4"/>
  <c r="J2536" i="4" s="1"/>
  <c r="I2535" i="4"/>
  <c r="K2535" i="4"/>
  <c r="Y2535" i="4" s="1"/>
  <c r="C2537" i="4"/>
  <c r="D2537" i="4"/>
  <c r="E2537" i="4"/>
  <c r="H2537" i="4" l="1"/>
  <c r="F2537" i="4"/>
  <c r="N2536" i="4"/>
  <c r="M2535" i="4"/>
  <c r="L2536" i="4"/>
  <c r="Z2536" i="4" s="1"/>
  <c r="I2536" i="4"/>
  <c r="K2536" i="4"/>
  <c r="Y2536" i="4" s="1"/>
  <c r="J2537" i="4"/>
  <c r="I2537" i="4"/>
  <c r="D2538" i="4"/>
  <c r="C2538" i="4"/>
  <c r="E2538" i="4"/>
  <c r="F2538" i="4" l="1"/>
  <c r="M2536" i="4"/>
  <c r="H2538" i="4"/>
  <c r="J2538" i="4" s="1"/>
  <c r="L2537" i="4"/>
  <c r="Z2537" i="4" s="1"/>
  <c r="N2537" i="4"/>
  <c r="K2537" i="4"/>
  <c r="Y2537" i="4" s="1"/>
  <c r="M2537" i="4"/>
  <c r="E2539" i="4"/>
  <c r="D2539" i="4"/>
  <c r="C2539" i="4"/>
  <c r="F2539" i="4" l="1"/>
  <c r="N2538" i="4"/>
  <c r="L2538" i="4"/>
  <c r="Z2538" i="4" s="1"/>
  <c r="H2539" i="4"/>
  <c r="I2539" i="4" s="1"/>
  <c r="I2538" i="4"/>
  <c r="K2538" i="4"/>
  <c r="Y2538" i="4" s="1"/>
  <c r="C2540" i="4"/>
  <c r="D2540" i="4"/>
  <c r="E2540" i="4"/>
  <c r="F2540" i="4" l="1"/>
  <c r="M2538" i="4"/>
  <c r="L2539" i="4"/>
  <c r="Z2539" i="4" s="1"/>
  <c r="H2540" i="4"/>
  <c r="J2540" i="4" s="1"/>
  <c r="J2539" i="4"/>
  <c r="K2539" i="4"/>
  <c r="Y2539" i="4" s="1"/>
  <c r="M2539" i="4"/>
  <c r="C2541" i="4"/>
  <c r="D2541" i="4"/>
  <c r="E2541" i="4"/>
  <c r="H2541" i="4" l="1"/>
  <c r="F2541" i="4"/>
  <c r="N2540" i="4"/>
  <c r="N2539" i="4"/>
  <c r="L2540" i="4"/>
  <c r="Z2540" i="4" s="1"/>
  <c r="I2540" i="4"/>
  <c r="K2540" i="4"/>
  <c r="Y2540" i="4" s="1"/>
  <c r="J2541" i="4"/>
  <c r="I2541" i="4"/>
  <c r="D2542" i="4"/>
  <c r="E2542" i="4"/>
  <c r="C2542" i="4"/>
  <c r="F2542" i="4" s="1"/>
  <c r="M2540" i="4" l="1"/>
  <c r="H2542" i="4"/>
  <c r="J2542" i="4" s="1"/>
  <c r="L2541" i="4"/>
  <c r="Z2541" i="4" s="1"/>
  <c r="N2541" i="4"/>
  <c r="K2541" i="4"/>
  <c r="Y2541" i="4" s="1"/>
  <c r="M2541" i="4"/>
  <c r="E2543" i="4"/>
  <c r="D2543" i="4"/>
  <c r="C2543" i="4"/>
  <c r="F2543" i="4" l="1"/>
  <c r="H2543" i="4"/>
  <c r="J2543" i="4" s="1"/>
  <c r="N2542" i="4"/>
  <c r="L2542" i="4"/>
  <c r="Z2542" i="4" s="1"/>
  <c r="I2542" i="4"/>
  <c r="K2542" i="4"/>
  <c r="Y2542" i="4" s="1"/>
  <c r="C2544" i="4"/>
  <c r="D2544" i="4"/>
  <c r="E2544" i="4"/>
  <c r="F2544" i="4" l="1"/>
  <c r="M2542" i="4"/>
  <c r="I2543" i="4"/>
  <c r="H2544" i="4"/>
  <c r="J2544" i="4" s="1"/>
  <c r="N2543" i="4"/>
  <c r="L2543" i="4"/>
  <c r="Z2543" i="4" s="1"/>
  <c r="K2543" i="4"/>
  <c r="Y2543" i="4" s="1"/>
  <c r="C2545" i="4"/>
  <c r="F2545" i="4" s="1"/>
  <c r="D2545" i="4"/>
  <c r="E2545" i="4"/>
  <c r="N2544" i="4" l="1"/>
  <c r="M2543" i="4"/>
  <c r="L2544" i="4"/>
  <c r="Z2544" i="4" s="1"/>
  <c r="H2545" i="4"/>
  <c r="J2545" i="4" s="1"/>
  <c r="I2544" i="4"/>
  <c r="K2544" i="4"/>
  <c r="Y2544" i="4" s="1"/>
  <c r="D2546" i="4"/>
  <c r="C2546" i="4"/>
  <c r="F2546" i="4" s="1"/>
  <c r="E2546" i="4"/>
  <c r="N2545" i="4" l="1"/>
  <c r="M2544" i="4"/>
  <c r="L2545" i="4"/>
  <c r="Z2545" i="4" s="1"/>
  <c r="H2546" i="4"/>
  <c r="J2546" i="4" s="1"/>
  <c r="I2545" i="4"/>
  <c r="K2545" i="4"/>
  <c r="Y2545" i="4" s="1"/>
  <c r="E2547" i="4"/>
  <c r="D2547" i="4"/>
  <c r="C2547" i="4"/>
  <c r="F2547" i="4" l="1"/>
  <c r="N2546" i="4"/>
  <c r="M2545" i="4"/>
  <c r="L2546" i="4"/>
  <c r="Z2546" i="4" s="1"/>
  <c r="H2547" i="4"/>
  <c r="J2547" i="4" s="1"/>
  <c r="I2546" i="4"/>
  <c r="K2546" i="4"/>
  <c r="Y2546" i="4" s="1"/>
  <c r="C2548" i="4"/>
  <c r="F2548" i="4" s="1"/>
  <c r="D2548" i="4"/>
  <c r="E2548" i="4"/>
  <c r="N2547" i="4" l="1"/>
  <c r="M2546" i="4"/>
  <c r="L2547" i="4"/>
  <c r="Z2547" i="4" s="1"/>
  <c r="H2548" i="4"/>
  <c r="J2548" i="4" s="1"/>
  <c r="I2547" i="4"/>
  <c r="K2547" i="4"/>
  <c r="Y2547" i="4" s="1"/>
  <c r="C2549" i="4"/>
  <c r="D2549" i="4"/>
  <c r="E2549" i="4"/>
  <c r="F2549" i="4" l="1"/>
  <c r="N2548" i="4"/>
  <c r="M2547" i="4"/>
  <c r="I2548" i="4"/>
  <c r="L2548" i="4"/>
  <c r="Z2548" i="4" s="1"/>
  <c r="H2549" i="4"/>
  <c r="J2549" i="4" s="1"/>
  <c r="K2548" i="4"/>
  <c r="Y2548" i="4" s="1"/>
  <c r="D2550" i="4"/>
  <c r="E2550" i="4"/>
  <c r="C2550" i="4"/>
  <c r="F2550" i="4" l="1"/>
  <c r="N2549" i="4"/>
  <c r="M2548" i="4"/>
  <c r="I2549" i="4"/>
  <c r="H2550" i="4"/>
  <c r="J2550" i="4" s="1"/>
  <c r="L2549" i="4"/>
  <c r="Z2549" i="4" s="1"/>
  <c r="K2549" i="4"/>
  <c r="Y2549" i="4" s="1"/>
  <c r="E2551" i="4"/>
  <c r="D2551" i="4"/>
  <c r="C2551" i="4"/>
  <c r="F2551" i="4" l="1"/>
  <c r="N2550" i="4"/>
  <c r="M2549" i="4"/>
  <c r="L2550" i="4"/>
  <c r="Z2550" i="4" s="1"/>
  <c r="H2551" i="4"/>
  <c r="J2551" i="4" s="1"/>
  <c r="I2550" i="4"/>
  <c r="K2550" i="4"/>
  <c r="Y2550" i="4" s="1"/>
  <c r="D2552" i="4"/>
  <c r="E2552" i="4"/>
  <c r="C2552" i="4"/>
  <c r="F2552" i="4" l="1"/>
  <c r="N2551" i="4"/>
  <c r="M2550" i="4"/>
  <c r="L2551" i="4"/>
  <c r="Z2551" i="4" s="1"/>
  <c r="H2552" i="4"/>
  <c r="J2552" i="4" s="1"/>
  <c r="I2551" i="4"/>
  <c r="K2551" i="4"/>
  <c r="Y2551" i="4" s="1"/>
  <c r="C2553" i="4"/>
  <c r="F2553" i="4" s="1"/>
  <c r="D2553" i="4"/>
  <c r="E2553" i="4"/>
  <c r="N2552" i="4" l="1"/>
  <c r="M2551" i="4"/>
  <c r="L2552" i="4"/>
  <c r="Z2552" i="4" s="1"/>
  <c r="H2553" i="4"/>
  <c r="J2553" i="4" s="1"/>
  <c r="I2552" i="4"/>
  <c r="K2552" i="4"/>
  <c r="Y2552" i="4" s="1"/>
  <c r="D2554" i="4"/>
  <c r="C2554" i="4"/>
  <c r="F2554" i="4" s="1"/>
  <c r="E2554" i="4"/>
  <c r="N2553" i="4" l="1"/>
  <c r="M2552" i="4"/>
  <c r="L2553" i="4"/>
  <c r="Z2553" i="4" s="1"/>
  <c r="H2554" i="4"/>
  <c r="J2554" i="4" s="1"/>
  <c r="I2553" i="4"/>
  <c r="K2553" i="4"/>
  <c r="Y2553" i="4" s="1"/>
  <c r="E2555" i="4"/>
  <c r="D2555" i="4"/>
  <c r="C2555" i="4"/>
  <c r="F2555" i="4" l="1"/>
  <c r="N2554" i="4"/>
  <c r="M2553" i="4"/>
  <c r="L2554" i="4"/>
  <c r="Z2554" i="4" s="1"/>
  <c r="H2555" i="4"/>
  <c r="J2555" i="4" s="1"/>
  <c r="I2554" i="4"/>
  <c r="K2554" i="4"/>
  <c r="Y2554" i="4" s="1"/>
  <c r="C2556" i="4"/>
  <c r="E2556" i="4"/>
  <c r="D2556" i="4"/>
  <c r="H2556" i="4" l="1"/>
  <c r="F2556" i="4"/>
  <c r="N2555" i="4"/>
  <c r="M2554" i="4"/>
  <c r="L2555" i="4"/>
  <c r="Z2555" i="4" s="1"/>
  <c r="I2555" i="4"/>
  <c r="K2555" i="4"/>
  <c r="Y2555" i="4" s="1"/>
  <c r="J2556" i="4"/>
  <c r="I2556" i="4"/>
  <c r="C2557" i="4"/>
  <c r="D2557" i="4"/>
  <c r="E2557" i="4"/>
  <c r="F2557" i="4" l="1"/>
  <c r="M2555" i="4"/>
  <c r="H2557" i="4"/>
  <c r="J2557" i="4" s="1"/>
  <c r="K2556" i="4"/>
  <c r="Y2556" i="4" s="1"/>
  <c r="M2556" i="4"/>
  <c r="L2556" i="4"/>
  <c r="Z2556" i="4" s="1"/>
  <c r="N2556" i="4"/>
  <c r="D2558" i="4"/>
  <c r="E2558" i="4"/>
  <c r="C2558" i="4"/>
  <c r="F2558" i="4" l="1"/>
  <c r="N2557" i="4"/>
  <c r="L2557" i="4"/>
  <c r="Z2557" i="4" s="1"/>
  <c r="H2558" i="4"/>
  <c r="J2558" i="4" s="1"/>
  <c r="I2557" i="4"/>
  <c r="K2557" i="4"/>
  <c r="Y2557" i="4" s="1"/>
  <c r="E2559" i="4"/>
  <c r="C2559" i="4"/>
  <c r="F2559" i="4" s="1"/>
  <c r="D2559" i="4"/>
  <c r="N2558" i="4" l="1"/>
  <c r="M2557" i="4"/>
  <c r="L2558" i="4"/>
  <c r="Z2558" i="4" s="1"/>
  <c r="H2559" i="4"/>
  <c r="J2559" i="4" s="1"/>
  <c r="I2558" i="4"/>
  <c r="K2558" i="4"/>
  <c r="Y2558" i="4" s="1"/>
  <c r="E2560" i="4"/>
  <c r="C2560" i="4"/>
  <c r="F2560" i="4" s="1"/>
  <c r="D2560" i="4"/>
  <c r="N2559" i="4" l="1"/>
  <c r="M2558" i="4"/>
  <c r="I2559" i="4"/>
  <c r="L2559" i="4"/>
  <c r="Z2559" i="4" s="1"/>
  <c r="H2560" i="4"/>
  <c r="J2560" i="4" s="1"/>
  <c r="K2559" i="4"/>
  <c r="Y2559" i="4" s="1"/>
  <c r="C2561" i="4"/>
  <c r="D2561" i="4"/>
  <c r="E2561" i="4"/>
  <c r="F2561" i="4" l="1"/>
  <c r="M2559" i="4"/>
  <c r="I2560" i="4"/>
  <c r="N2560" i="4"/>
  <c r="L2560" i="4"/>
  <c r="Z2560" i="4" s="1"/>
  <c r="H2561" i="4"/>
  <c r="I2561" i="4" s="1"/>
  <c r="K2560" i="4"/>
  <c r="Y2560" i="4" s="1"/>
  <c r="D2562" i="4"/>
  <c r="C2562" i="4"/>
  <c r="E2562" i="4"/>
  <c r="F2562" i="4" l="1"/>
  <c r="M2560" i="4"/>
  <c r="L2561" i="4"/>
  <c r="Z2561" i="4" s="1"/>
  <c r="J2561" i="4"/>
  <c r="H2562" i="4"/>
  <c r="I2562" i="4" s="1"/>
  <c r="K2561" i="4"/>
  <c r="Y2561" i="4" s="1"/>
  <c r="M2561" i="4"/>
  <c r="E2563" i="4"/>
  <c r="C2563" i="4"/>
  <c r="D2563" i="4"/>
  <c r="F2563" i="4" l="1"/>
  <c r="N2561" i="4"/>
  <c r="H2563" i="4"/>
  <c r="J2563" i="4" s="1"/>
  <c r="L2562" i="4"/>
  <c r="Z2562" i="4" s="1"/>
  <c r="J2562" i="4"/>
  <c r="K2562" i="4"/>
  <c r="Y2562" i="4" s="1"/>
  <c r="M2562" i="4"/>
  <c r="C2564" i="4"/>
  <c r="F2564" i="4" s="1"/>
  <c r="D2564" i="4"/>
  <c r="E2564" i="4"/>
  <c r="N2562" i="4" l="1"/>
  <c r="N2563" i="4"/>
  <c r="L2563" i="4"/>
  <c r="Z2563" i="4" s="1"/>
  <c r="I2563" i="4"/>
  <c r="H2564" i="4"/>
  <c r="J2564" i="4" s="1"/>
  <c r="K2563" i="4"/>
  <c r="Y2563" i="4" s="1"/>
  <c r="C2565" i="4"/>
  <c r="D2565" i="4"/>
  <c r="E2565" i="4"/>
  <c r="F2565" i="4" l="1"/>
  <c r="N2564" i="4"/>
  <c r="M2563" i="4"/>
  <c r="I2564" i="4"/>
  <c r="L2564" i="4"/>
  <c r="Z2564" i="4" s="1"/>
  <c r="H2565" i="4"/>
  <c r="I2565" i="4" s="1"/>
  <c r="K2564" i="4"/>
  <c r="Y2564" i="4" s="1"/>
  <c r="D2566" i="4"/>
  <c r="E2566" i="4"/>
  <c r="C2566" i="4"/>
  <c r="F2566" i="4" l="1"/>
  <c r="M2564" i="4"/>
  <c r="H2566" i="4"/>
  <c r="J2566" i="4" s="1"/>
  <c r="L2565" i="4"/>
  <c r="Z2565" i="4" s="1"/>
  <c r="J2565" i="4"/>
  <c r="K2565" i="4"/>
  <c r="Y2565" i="4" s="1"/>
  <c r="M2565" i="4"/>
  <c r="E2567" i="4"/>
  <c r="C2567" i="4"/>
  <c r="D2567" i="4"/>
  <c r="F2567" i="4" l="1"/>
  <c r="N2565" i="4"/>
  <c r="I2566" i="4"/>
  <c r="L2566" i="4"/>
  <c r="Z2566" i="4" s="1"/>
  <c r="H2567" i="4"/>
  <c r="J2567" i="4" s="1"/>
  <c r="N2566" i="4"/>
  <c r="K2566" i="4"/>
  <c r="Y2566" i="4" s="1"/>
  <c r="C2568" i="4"/>
  <c r="F2568" i="4" s="1"/>
  <c r="D2568" i="4"/>
  <c r="E2568" i="4"/>
  <c r="N2567" i="4" l="1"/>
  <c r="M2566" i="4"/>
  <c r="L2567" i="4"/>
  <c r="Z2567" i="4" s="1"/>
  <c r="H2568" i="4"/>
  <c r="J2568" i="4" s="1"/>
  <c r="I2567" i="4"/>
  <c r="K2567" i="4"/>
  <c r="Y2567" i="4" s="1"/>
  <c r="C2569" i="4"/>
  <c r="D2569" i="4"/>
  <c r="E2569" i="4"/>
  <c r="F2569" i="4" l="1"/>
  <c r="N2568" i="4"/>
  <c r="M2567" i="4"/>
  <c r="L2568" i="4"/>
  <c r="Z2568" i="4" s="1"/>
  <c r="H2569" i="4"/>
  <c r="J2569" i="4" s="1"/>
  <c r="I2568" i="4"/>
  <c r="K2568" i="4"/>
  <c r="Y2568" i="4" s="1"/>
  <c r="D2570" i="4"/>
  <c r="C2570" i="4"/>
  <c r="E2570" i="4"/>
  <c r="F2570" i="4" l="1"/>
  <c r="N2569" i="4"/>
  <c r="M2568" i="4"/>
  <c r="L2569" i="4"/>
  <c r="Z2569" i="4" s="1"/>
  <c r="H2570" i="4"/>
  <c r="J2570" i="4" s="1"/>
  <c r="I2569" i="4"/>
  <c r="K2569" i="4"/>
  <c r="Y2569" i="4" s="1"/>
  <c r="E2571" i="4"/>
  <c r="C2571" i="4"/>
  <c r="D2571" i="4"/>
  <c r="F2571" i="4" l="1"/>
  <c r="N2570" i="4"/>
  <c r="M2569" i="4"/>
  <c r="L2570" i="4"/>
  <c r="Z2570" i="4" s="1"/>
  <c r="H2571" i="4"/>
  <c r="J2571" i="4" s="1"/>
  <c r="I2570" i="4"/>
  <c r="K2570" i="4"/>
  <c r="Y2570" i="4" s="1"/>
  <c r="C2572" i="4"/>
  <c r="F2572" i="4" s="1"/>
  <c r="D2572" i="4"/>
  <c r="E2572" i="4"/>
  <c r="N2571" i="4" l="1"/>
  <c r="M2570" i="4"/>
  <c r="L2571" i="4"/>
  <c r="Z2571" i="4" s="1"/>
  <c r="H2572" i="4"/>
  <c r="J2572" i="4" s="1"/>
  <c r="I2571" i="4"/>
  <c r="K2571" i="4"/>
  <c r="Y2571" i="4" s="1"/>
  <c r="C2573" i="4"/>
  <c r="E2573" i="4"/>
  <c r="D2573" i="4"/>
  <c r="F2573" i="4" l="1"/>
  <c r="N2572" i="4"/>
  <c r="M2571" i="4"/>
  <c r="I2572" i="4"/>
  <c r="L2572" i="4"/>
  <c r="Z2572" i="4" s="1"/>
  <c r="H2573" i="4"/>
  <c r="J2573" i="4" s="1"/>
  <c r="K2572" i="4"/>
  <c r="Y2572" i="4" s="1"/>
  <c r="D2574" i="4"/>
  <c r="E2574" i="4"/>
  <c r="C2574" i="4"/>
  <c r="F2574" i="4" l="1"/>
  <c r="M2572" i="4"/>
  <c r="I2573" i="4"/>
  <c r="N2573" i="4"/>
  <c r="L2573" i="4"/>
  <c r="Z2573" i="4" s="1"/>
  <c r="H2574" i="4"/>
  <c r="I2574" i="4" s="1"/>
  <c r="K2573" i="4"/>
  <c r="Y2573" i="4" s="1"/>
  <c r="E2575" i="4"/>
  <c r="C2575" i="4"/>
  <c r="D2575" i="4"/>
  <c r="F2575" i="4" l="1"/>
  <c r="M2573" i="4"/>
  <c r="L2574" i="4"/>
  <c r="Z2574" i="4" s="1"/>
  <c r="J2574" i="4"/>
  <c r="H2575" i="4"/>
  <c r="I2575" i="4" s="1"/>
  <c r="K2574" i="4"/>
  <c r="Y2574" i="4" s="1"/>
  <c r="M2574" i="4"/>
  <c r="C2576" i="4"/>
  <c r="F2576" i="4" s="1"/>
  <c r="D2576" i="4"/>
  <c r="E2576" i="4"/>
  <c r="N2574" i="4" l="1"/>
  <c r="L2575" i="4"/>
  <c r="Z2575" i="4" s="1"/>
  <c r="J2575" i="4"/>
  <c r="H2576" i="4"/>
  <c r="L2576" i="4" s="1"/>
  <c r="Z2576" i="4" s="1"/>
  <c r="K2575" i="4"/>
  <c r="Y2575" i="4" s="1"/>
  <c r="M2575" i="4"/>
  <c r="C2577" i="4"/>
  <c r="D2577" i="4"/>
  <c r="E2577" i="4"/>
  <c r="F2577" i="4" l="1"/>
  <c r="N2575" i="4"/>
  <c r="H2577" i="4"/>
  <c r="J2577" i="4" s="1"/>
  <c r="I2576" i="4"/>
  <c r="J2576" i="4"/>
  <c r="K2576" i="4"/>
  <c r="Y2576" i="4" s="1"/>
  <c r="D2578" i="4"/>
  <c r="C2578" i="4"/>
  <c r="F2578" i="4" s="1"/>
  <c r="E2578" i="4"/>
  <c r="N2576" i="4" l="1"/>
  <c r="N2577" i="4"/>
  <c r="M2576" i="4"/>
  <c r="I2577" i="4"/>
  <c r="L2577" i="4"/>
  <c r="Z2577" i="4" s="1"/>
  <c r="H2578" i="4"/>
  <c r="J2578" i="4" s="1"/>
  <c r="K2577" i="4"/>
  <c r="Y2577" i="4" s="1"/>
  <c r="E2579" i="4"/>
  <c r="C2579" i="4"/>
  <c r="D2579" i="4"/>
  <c r="F2579" i="4" l="1"/>
  <c r="N2578" i="4"/>
  <c r="M2577" i="4"/>
  <c r="I2578" i="4"/>
  <c r="L2578" i="4"/>
  <c r="Z2578" i="4" s="1"/>
  <c r="H2579" i="4"/>
  <c r="J2579" i="4" s="1"/>
  <c r="K2578" i="4"/>
  <c r="Y2578" i="4" s="1"/>
  <c r="C2580" i="4"/>
  <c r="F2580" i="4" s="1"/>
  <c r="D2580" i="4"/>
  <c r="E2580" i="4"/>
  <c r="N2579" i="4" l="1"/>
  <c r="M2578" i="4"/>
  <c r="L2579" i="4"/>
  <c r="Z2579" i="4" s="1"/>
  <c r="I2579" i="4"/>
  <c r="H2580" i="4"/>
  <c r="J2580" i="4" s="1"/>
  <c r="K2579" i="4"/>
  <c r="Y2579" i="4" s="1"/>
  <c r="C2581" i="4"/>
  <c r="F2581" i="4" s="1"/>
  <c r="E2581" i="4"/>
  <c r="D2581" i="4"/>
  <c r="N2580" i="4" l="1"/>
  <c r="M2579" i="4"/>
  <c r="I2580" i="4"/>
  <c r="L2580" i="4"/>
  <c r="Z2580" i="4" s="1"/>
  <c r="H2581" i="4"/>
  <c r="J2581" i="4" s="1"/>
  <c r="K2580" i="4"/>
  <c r="Y2580" i="4" s="1"/>
  <c r="D2582" i="4"/>
  <c r="E2582" i="4"/>
  <c r="C2582" i="4"/>
  <c r="F2582" i="4" l="1"/>
  <c r="M2580" i="4"/>
  <c r="I2581" i="4"/>
  <c r="N2581" i="4"/>
  <c r="L2581" i="4"/>
  <c r="Z2581" i="4" s="1"/>
  <c r="H2582" i="4"/>
  <c r="I2582" i="4" s="1"/>
  <c r="K2581" i="4"/>
  <c r="Y2581" i="4" s="1"/>
  <c r="E2583" i="4"/>
  <c r="C2583" i="4"/>
  <c r="D2583" i="4"/>
  <c r="F2583" i="4" l="1"/>
  <c r="M2581" i="4"/>
  <c r="H2583" i="4"/>
  <c r="J2583" i="4" s="1"/>
  <c r="L2582" i="4"/>
  <c r="Z2582" i="4" s="1"/>
  <c r="J2582" i="4"/>
  <c r="K2582" i="4"/>
  <c r="Y2582" i="4" s="1"/>
  <c r="M2582" i="4"/>
  <c r="C2584" i="4"/>
  <c r="F2584" i="4" s="1"/>
  <c r="D2584" i="4"/>
  <c r="E2584" i="4"/>
  <c r="N2582" i="4" l="1"/>
  <c r="H2584" i="4"/>
  <c r="J2584" i="4" s="1"/>
  <c r="I2583" i="4"/>
  <c r="N2583" i="4"/>
  <c r="L2583" i="4"/>
  <c r="Z2583" i="4" s="1"/>
  <c r="K2583" i="4"/>
  <c r="Y2583" i="4" s="1"/>
  <c r="C2585" i="4"/>
  <c r="D2585" i="4"/>
  <c r="E2585" i="4"/>
  <c r="H2585" i="4" l="1"/>
  <c r="F2585" i="4"/>
  <c r="N2584" i="4"/>
  <c r="M2583" i="4"/>
  <c r="I2584" i="4"/>
  <c r="L2584" i="4"/>
  <c r="Z2584" i="4" s="1"/>
  <c r="K2584" i="4"/>
  <c r="Y2584" i="4" s="1"/>
  <c r="J2585" i="4"/>
  <c r="I2585" i="4"/>
  <c r="D2586" i="4"/>
  <c r="E2586" i="4"/>
  <c r="C2586" i="4"/>
  <c r="F2586" i="4" s="1"/>
  <c r="M2584" i="4" l="1"/>
  <c r="H2586" i="4"/>
  <c r="J2586" i="4" s="1"/>
  <c r="L2585" i="4"/>
  <c r="Z2585" i="4" s="1"/>
  <c r="N2585" i="4"/>
  <c r="K2585" i="4"/>
  <c r="Y2585" i="4" s="1"/>
  <c r="M2585" i="4"/>
  <c r="E2587" i="4"/>
  <c r="C2587" i="4"/>
  <c r="D2587" i="4"/>
  <c r="F2587" i="4" l="1"/>
  <c r="N2586" i="4"/>
  <c r="I2586" i="4"/>
  <c r="H2587" i="4"/>
  <c r="J2587" i="4" s="1"/>
  <c r="L2586" i="4"/>
  <c r="Z2586" i="4" s="1"/>
  <c r="K2586" i="4"/>
  <c r="Y2586" i="4" s="1"/>
  <c r="C2588" i="4"/>
  <c r="D2588" i="4"/>
  <c r="E2588" i="4"/>
  <c r="F2588" i="4" l="1"/>
  <c r="N2587" i="4"/>
  <c r="M2586" i="4"/>
  <c r="I2587" i="4"/>
  <c r="L2587" i="4"/>
  <c r="Z2587" i="4" s="1"/>
  <c r="H2588" i="4"/>
  <c r="J2588" i="4" s="1"/>
  <c r="K2587" i="4"/>
  <c r="Y2587" i="4" s="1"/>
  <c r="C2589" i="4"/>
  <c r="F2589" i="4" s="1"/>
  <c r="E2589" i="4"/>
  <c r="D2589" i="4"/>
  <c r="M2587" i="4" l="1"/>
  <c r="I2588" i="4"/>
  <c r="H2589" i="4"/>
  <c r="J2589" i="4" s="1"/>
  <c r="N2588" i="4"/>
  <c r="L2588" i="4"/>
  <c r="Z2588" i="4" s="1"/>
  <c r="K2588" i="4"/>
  <c r="Y2588" i="4" s="1"/>
  <c r="D2590" i="4"/>
  <c r="E2590" i="4"/>
  <c r="C2590" i="4"/>
  <c r="F2590" i="4" l="1"/>
  <c r="N2589" i="4"/>
  <c r="M2588" i="4"/>
  <c r="L2589" i="4"/>
  <c r="Z2589" i="4" s="1"/>
  <c r="H2590" i="4"/>
  <c r="J2590" i="4" s="1"/>
  <c r="I2589" i="4"/>
  <c r="K2589" i="4"/>
  <c r="Y2589" i="4" s="1"/>
  <c r="E2591" i="4"/>
  <c r="C2591" i="4"/>
  <c r="D2591" i="4"/>
  <c r="F2591" i="4" l="1"/>
  <c r="N2590" i="4"/>
  <c r="M2589" i="4"/>
  <c r="L2590" i="4"/>
  <c r="Z2590" i="4" s="1"/>
  <c r="H2591" i="4"/>
  <c r="J2591" i="4" s="1"/>
  <c r="I2590" i="4"/>
  <c r="K2590" i="4"/>
  <c r="Y2590" i="4" s="1"/>
  <c r="C2592" i="4"/>
  <c r="F2592" i="4" s="1"/>
  <c r="D2592" i="4"/>
  <c r="E2592" i="4"/>
  <c r="N2591" i="4" l="1"/>
  <c r="M2590" i="4"/>
  <c r="I2591" i="4"/>
  <c r="L2591" i="4"/>
  <c r="Z2591" i="4" s="1"/>
  <c r="H2592" i="4"/>
  <c r="J2592" i="4" s="1"/>
  <c r="K2591" i="4"/>
  <c r="Y2591" i="4" s="1"/>
  <c r="C2593" i="4"/>
  <c r="D2593" i="4"/>
  <c r="E2593" i="4"/>
  <c r="H2593" i="4" l="1"/>
  <c r="F2593" i="4"/>
  <c r="N2592" i="4"/>
  <c r="M2591" i="4"/>
  <c r="I2592" i="4"/>
  <c r="L2592" i="4"/>
  <c r="Z2592" i="4" s="1"/>
  <c r="K2592" i="4"/>
  <c r="Y2592" i="4" s="1"/>
  <c r="J2593" i="4"/>
  <c r="I2593" i="4"/>
  <c r="D2594" i="4"/>
  <c r="C2594" i="4"/>
  <c r="E2594" i="4"/>
  <c r="F2594" i="4" l="1"/>
  <c r="M2592" i="4"/>
  <c r="H2594" i="4"/>
  <c r="J2594" i="4" s="1"/>
  <c r="L2593" i="4"/>
  <c r="Z2593" i="4" s="1"/>
  <c r="N2593" i="4"/>
  <c r="K2593" i="4"/>
  <c r="Y2593" i="4" s="1"/>
  <c r="M2593" i="4"/>
  <c r="E2595" i="4"/>
  <c r="C2595" i="4"/>
  <c r="D2595" i="4"/>
  <c r="F2595" i="4" l="1"/>
  <c r="N2594" i="4"/>
  <c r="L2594" i="4"/>
  <c r="Z2594" i="4" s="1"/>
  <c r="H2595" i="4"/>
  <c r="I2595" i="4" s="1"/>
  <c r="I2594" i="4"/>
  <c r="K2594" i="4"/>
  <c r="Y2594" i="4" s="1"/>
  <c r="C2596" i="4"/>
  <c r="F2596" i="4" s="1"/>
  <c r="D2596" i="4"/>
  <c r="E2596" i="4"/>
  <c r="M2594" i="4" l="1"/>
  <c r="L2595" i="4"/>
  <c r="Z2595" i="4" s="1"/>
  <c r="H2596" i="4"/>
  <c r="I2596" i="4" s="1"/>
  <c r="J2595" i="4"/>
  <c r="K2595" i="4"/>
  <c r="Y2595" i="4" s="1"/>
  <c r="M2595" i="4"/>
  <c r="C2597" i="4"/>
  <c r="D2597" i="4"/>
  <c r="E2597" i="4"/>
  <c r="F2597" i="4" l="1"/>
  <c r="N2595" i="4"/>
  <c r="L2596" i="4"/>
  <c r="Z2596" i="4" s="1"/>
  <c r="H2597" i="4"/>
  <c r="J2597" i="4" s="1"/>
  <c r="J2596" i="4"/>
  <c r="K2596" i="4"/>
  <c r="Y2596" i="4" s="1"/>
  <c r="M2596" i="4"/>
  <c r="D2598" i="4"/>
  <c r="E2598" i="4"/>
  <c r="C2598" i="4"/>
  <c r="F2598" i="4" l="1"/>
  <c r="N2596" i="4"/>
  <c r="N2597" i="4"/>
  <c r="L2597" i="4"/>
  <c r="Z2597" i="4" s="1"/>
  <c r="H2598" i="4"/>
  <c r="J2598" i="4" s="1"/>
  <c r="I2597" i="4"/>
  <c r="K2597" i="4"/>
  <c r="Y2597" i="4" s="1"/>
  <c r="E2599" i="4"/>
  <c r="D2599" i="4"/>
  <c r="C2599" i="4"/>
  <c r="F2599" i="4" l="1"/>
  <c r="N2598" i="4"/>
  <c r="M2597" i="4"/>
  <c r="L2598" i="4"/>
  <c r="Z2598" i="4" s="1"/>
  <c r="H2599" i="4"/>
  <c r="J2599" i="4" s="1"/>
  <c r="I2598" i="4"/>
  <c r="K2598" i="4"/>
  <c r="Y2598" i="4" s="1"/>
  <c r="C2600" i="4"/>
  <c r="F2600" i="4" s="1"/>
  <c r="D2600" i="4"/>
  <c r="E2600" i="4"/>
  <c r="N2599" i="4" l="1"/>
  <c r="M2598" i="4"/>
  <c r="L2599" i="4"/>
  <c r="Z2599" i="4" s="1"/>
  <c r="H2600" i="4"/>
  <c r="J2600" i="4" s="1"/>
  <c r="I2599" i="4"/>
  <c r="K2599" i="4"/>
  <c r="Y2599" i="4" s="1"/>
  <c r="C2601" i="4"/>
  <c r="D2601" i="4"/>
  <c r="E2601" i="4"/>
  <c r="F2601" i="4" l="1"/>
  <c r="N2600" i="4"/>
  <c r="M2599" i="4"/>
  <c r="L2600" i="4"/>
  <c r="Z2600" i="4" s="1"/>
  <c r="H2601" i="4"/>
  <c r="I2601" i="4" s="1"/>
  <c r="I2600" i="4"/>
  <c r="K2600" i="4"/>
  <c r="Y2600" i="4" s="1"/>
  <c r="D2602" i="4"/>
  <c r="C2602" i="4"/>
  <c r="E2602" i="4"/>
  <c r="F2602" i="4" l="1"/>
  <c r="M2600" i="4"/>
  <c r="L2601" i="4"/>
  <c r="Z2601" i="4" s="1"/>
  <c r="J2601" i="4"/>
  <c r="H2602" i="4"/>
  <c r="I2602" i="4" s="1"/>
  <c r="K2601" i="4"/>
  <c r="Y2601" i="4" s="1"/>
  <c r="M2601" i="4"/>
  <c r="E2603" i="4"/>
  <c r="D2603" i="4"/>
  <c r="C2603" i="4"/>
  <c r="F2603" i="4" l="1"/>
  <c r="N2601" i="4"/>
  <c r="H2603" i="4"/>
  <c r="J2603" i="4" s="1"/>
  <c r="L2602" i="4"/>
  <c r="Z2602" i="4" s="1"/>
  <c r="J2602" i="4"/>
  <c r="K2602" i="4"/>
  <c r="Y2602" i="4" s="1"/>
  <c r="M2602" i="4"/>
  <c r="C2604" i="4"/>
  <c r="F2604" i="4" s="1"/>
  <c r="D2604" i="4"/>
  <c r="E2604" i="4"/>
  <c r="N2602" i="4" l="1"/>
  <c r="N2603" i="4"/>
  <c r="I2603" i="4"/>
  <c r="L2603" i="4"/>
  <c r="Z2603" i="4" s="1"/>
  <c r="H2604" i="4"/>
  <c r="J2604" i="4" s="1"/>
  <c r="K2603" i="4"/>
  <c r="Y2603" i="4" s="1"/>
  <c r="C2605" i="4"/>
  <c r="D2605" i="4"/>
  <c r="E2605" i="4"/>
  <c r="H2605" i="4" l="1"/>
  <c r="F2605" i="4"/>
  <c r="N2604" i="4"/>
  <c r="M2603" i="4"/>
  <c r="I2604" i="4"/>
  <c r="L2604" i="4"/>
  <c r="Z2604" i="4" s="1"/>
  <c r="K2604" i="4"/>
  <c r="Y2604" i="4" s="1"/>
  <c r="J2605" i="4"/>
  <c r="I2605" i="4"/>
  <c r="D2606" i="4"/>
  <c r="E2606" i="4"/>
  <c r="C2606" i="4"/>
  <c r="F2606" i="4" s="1"/>
  <c r="M2604" i="4" l="1"/>
  <c r="H2606" i="4"/>
  <c r="J2606" i="4" s="1"/>
  <c r="K2605" i="4"/>
  <c r="Y2605" i="4" s="1"/>
  <c r="M2605" i="4"/>
  <c r="L2605" i="4"/>
  <c r="Z2605" i="4" s="1"/>
  <c r="N2605" i="4"/>
  <c r="E2607" i="4"/>
  <c r="D2607" i="4"/>
  <c r="C2607" i="4"/>
  <c r="F2607" i="4" l="1"/>
  <c r="N2606" i="4"/>
  <c r="L2606" i="4"/>
  <c r="Z2606" i="4" s="1"/>
  <c r="H2607" i="4"/>
  <c r="J2607" i="4" s="1"/>
  <c r="I2606" i="4"/>
  <c r="K2606" i="4"/>
  <c r="Y2606" i="4" s="1"/>
  <c r="C2608" i="4"/>
  <c r="D2608" i="4"/>
  <c r="E2608" i="4"/>
  <c r="F2608" i="4" l="1"/>
  <c r="N2607" i="4"/>
  <c r="M2606" i="4"/>
  <c r="L2607" i="4"/>
  <c r="Z2607" i="4" s="1"/>
  <c r="H2608" i="4"/>
  <c r="J2608" i="4" s="1"/>
  <c r="I2607" i="4"/>
  <c r="K2607" i="4"/>
  <c r="Y2607" i="4" s="1"/>
  <c r="C2609" i="4"/>
  <c r="F2609" i="4" s="1"/>
  <c r="D2609" i="4"/>
  <c r="E2609" i="4"/>
  <c r="N2608" i="4" l="1"/>
  <c r="M2607" i="4"/>
  <c r="L2608" i="4"/>
  <c r="Z2608" i="4" s="1"/>
  <c r="H2609" i="4"/>
  <c r="J2609" i="4" s="1"/>
  <c r="I2608" i="4"/>
  <c r="K2608" i="4"/>
  <c r="Y2608" i="4" s="1"/>
  <c r="D2610" i="4"/>
  <c r="C2610" i="4"/>
  <c r="E2610" i="4"/>
  <c r="F2610" i="4" l="1"/>
  <c r="N2609" i="4"/>
  <c r="M2608" i="4"/>
  <c r="L2609" i="4"/>
  <c r="Z2609" i="4" s="1"/>
  <c r="H2610" i="4"/>
  <c r="J2610" i="4" s="1"/>
  <c r="I2609" i="4"/>
  <c r="K2609" i="4"/>
  <c r="Y2609" i="4" s="1"/>
  <c r="E2611" i="4"/>
  <c r="D2611" i="4"/>
  <c r="C2611" i="4"/>
  <c r="F2611" i="4" l="1"/>
  <c r="N2610" i="4"/>
  <c r="M2609" i="4"/>
  <c r="L2610" i="4"/>
  <c r="Z2610" i="4" s="1"/>
  <c r="H2611" i="4"/>
  <c r="J2611" i="4" s="1"/>
  <c r="I2610" i="4"/>
  <c r="K2610" i="4"/>
  <c r="Y2610" i="4" s="1"/>
  <c r="C2612" i="4"/>
  <c r="F2612" i="4" s="1"/>
  <c r="D2612" i="4"/>
  <c r="E2612" i="4"/>
  <c r="N2611" i="4" l="1"/>
  <c r="M2610" i="4"/>
  <c r="L2611" i="4"/>
  <c r="Z2611" i="4" s="1"/>
  <c r="H2612" i="4"/>
  <c r="J2612" i="4" s="1"/>
  <c r="I2611" i="4"/>
  <c r="K2611" i="4"/>
  <c r="Y2611" i="4" s="1"/>
  <c r="C2613" i="4"/>
  <c r="D2613" i="4"/>
  <c r="E2613" i="4"/>
  <c r="F2613" i="4" l="1"/>
  <c r="N2612" i="4"/>
  <c r="M2611" i="4"/>
  <c r="L2612" i="4"/>
  <c r="Z2612" i="4" s="1"/>
  <c r="H2613" i="4"/>
  <c r="J2613" i="4" s="1"/>
  <c r="I2612" i="4"/>
  <c r="K2612" i="4"/>
  <c r="Y2612" i="4" s="1"/>
  <c r="D2614" i="4"/>
  <c r="E2614" i="4"/>
  <c r="C2614" i="4"/>
  <c r="F2614" i="4" l="1"/>
  <c r="N2613" i="4"/>
  <c r="M2612" i="4"/>
  <c r="I2613" i="4"/>
  <c r="L2613" i="4"/>
  <c r="Z2613" i="4" s="1"/>
  <c r="H2614" i="4"/>
  <c r="J2614" i="4" s="1"/>
  <c r="K2613" i="4"/>
  <c r="Y2613" i="4" s="1"/>
  <c r="E2615" i="4"/>
  <c r="C2615" i="4"/>
  <c r="D2615" i="4"/>
  <c r="F2615" i="4" l="1"/>
  <c r="N2614" i="4"/>
  <c r="M2613" i="4"/>
  <c r="I2614" i="4"/>
  <c r="L2614" i="4"/>
  <c r="Z2614" i="4" s="1"/>
  <c r="H2615" i="4"/>
  <c r="J2615" i="4" s="1"/>
  <c r="K2614" i="4"/>
  <c r="Y2614" i="4" s="1"/>
  <c r="D2616" i="4"/>
  <c r="E2616" i="4"/>
  <c r="C2616" i="4"/>
  <c r="F2616" i="4" l="1"/>
  <c r="N2615" i="4"/>
  <c r="M2614" i="4"/>
  <c r="I2615" i="4"/>
  <c r="H2616" i="4"/>
  <c r="J2616" i="4" s="1"/>
  <c r="L2615" i="4"/>
  <c r="Z2615" i="4" s="1"/>
  <c r="K2615" i="4"/>
  <c r="Y2615" i="4" s="1"/>
  <c r="C2617" i="4"/>
  <c r="F2617" i="4" s="1"/>
  <c r="D2617" i="4"/>
  <c r="E2617" i="4"/>
  <c r="N2616" i="4" l="1"/>
  <c r="M2615" i="4"/>
  <c r="L2616" i="4"/>
  <c r="Z2616" i="4" s="1"/>
  <c r="H2617" i="4"/>
  <c r="J2617" i="4" s="1"/>
  <c r="I2616" i="4"/>
  <c r="K2616" i="4"/>
  <c r="Y2616" i="4" s="1"/>
  <c r="D2618" i="4"/>
  <c r="C2618" i="4"/>
  <c r="F2618" i="4" s="1"/>
  <c r="E2618" i="4"/>
  <c r="N2617" i="4" l="1"/>
  <c r="M2616" i="4"/>
  <c r="L2617" i="4"/>
  <c r="Z2617" i="4" s="1"/>
  <c r="H2618" i="4"/>
  <c r="J2618" i="4" s="1"/>
  <c r="I2617" i="4"/>
  <c r="K2617" i="4"/>
  <c r="Y2617" i="4" s="1"/>
  <c r="E2619" i="4"/>
  <c r="D2619" i="4"/>
  <c r="C2619" i="4"/>
  <c r="F2619" i="4" l="1"/>
  <c r="N2618" i="4"/>
  <c r="M2617" i="4"/>
  <c r="L2618" i="4"/>
  <c r="Z2618" i="4" s="1"/>
  <c r="H2619" i="4"/>
  <c r="J2619" i="4" s="1"/>
  <c r="I2618" i="4"/>
  <c r="K2618" i="4"/>
  <c r="Y2618" i="4" s="1"/>
  <c r="C2620" i="4"/>
  <c r="F2620" i="4" s="1"/>
  <c r="E2620" i="4"/>
  <c r="D2620" i="4"/>
  <c r="N2619" i="4" l="1"/>
  <c r="M2618" i="4"/>
  <c r="L2619" i="4"/>
  <c r="Z2619" i="4" s="1"/>
  <c r="H2620" i="4"/>
  <c r="J2620" i="4" s="1"/>
  <c r="I2619" i="4"/>
  <c r="K2619" i="4"/>
  <c r="Y2619" i="4" s="1"/>
  <c r="C2621" i="4"/>
  <c r="D2621" i="4"/>
  <c r="E2621" i="4"/>
  <c r="F2621" i="4" l="1"/>
  <c r="N2620" i="4"/>
  <c r="M2619" i="4"/>
  <c r="L2620" i="4"/>
  <c r="Z2620" i="4" s="1"/>
  <c r="H2621" i="4"/>
  <c r="J2621" i="4" s="1"/>
  <c r="I2620" i="4"/>
  <c r="K2620" i="4"/>
  <c r="Y2620" i="4" s="1"/>
  <c r="D2622" i="4"/>
  <c r="E2622" i="4"/>
  <c r="C2622" i="4"/>
  <c r="F2622" i="4" l="1"/>
  <c r="N2621" i="4"/>
  <c r="M2620" i="4"/>
  <c r="I2621" i="4"/>
  <c r="L2621" i="4"/>
  <c r="Z2621" i="4" s="1"/>
  <c r="H2622" i="4"/>
  <c r="J2622" i="4" s="1"/>
  <c r="K2621" i="4"/>
  <c r="Y2621" i="4" s="1"/>
  <c r="E2623" i="4"/>
  <c r="C2623" i="4"/>
  <c r="D2623" i="4"/>
  <c r="F2623" i="4" l="1"/>
  <c r="M2621" i="4"/>
  <c r="I2622" i="4"/>
  <c r="N2622" i="4"/>
  <c r="L2622" i="4"/>
  <c r="Z2622" i="4" s="1"/>
  <c r="H2623" i="4"/>
  <c r="I2623" i="4" s="1"/>
  <c r="K2622" i="4"/>
  <c r="Y2622" i="4" s="1"/>
  <c r="E2624" i="4"/>
  <c r="C2624" i="4"/>
  <c r="D2624" i="4"/>
  <c r="F2624" i="4" l="1"/>
  <c r="M2622" i="4"/>
  <c r="L2623" i="4"/>
  <c r="Z2623" i="4" s="1"/>
  <c r="J2623" i="4"/>
  <c r="H2624" i="4"/>
  <c r="I2624" i="4" s="1"/>
  <c r="K2623" i="4"/>
  <c r="Y2623" i="4" s="1"/>
  <c r="M2623" i="4"/>
  <c r="C2625" i="4"/>
  <c r="F2625" i="4" s="1"/>
  <c r="D2625" i="4"/>
  <c r="E2625" i="4"/>
  <c r="N2623" i="4" l="1"/>
  <c r="L2624" i="4"/>
  <c r="Z2624" i="4" s="1"/>
  <c r="J2624" i="4"/>
  <c r="H2625" i="4"/>
  <c r="I2625" i="4" s="1"/>
  <c r="K2624" i="4"/>
  <c r="Y2624" i="4" s="1"/>
  <c r="M2624" i="4"/>
  <c r="D2626" i="4"/>
  <c r="C2626" i="4"/>
  <c r="F2626" i="4" s="1"/>
  <c r="E2626" i="4"/>
  <c r="N2624" i="4" l="1"/>
  <c r="L2625" i="4"/>
  <c r="Z2625" i="4" s="1"/>
  <c r="H2626" i="4"/>
  <c r="I2626" i="4" s="1"/>
  <c r="J2625" i="4"/>
  <c r="K2625" i="4"/>
  <c r="Y2625" i="4" s="1"/>
  <c r="M2625" i="4"/>
  <c r="E2627" i="4"/>
  <c r="C2627" i="4"/>
  <c r="F2627" i="4" s="1"/>
  <c r="D2627" i="4"/>
  <c r="N2625" i="4" l="1"/>
  <c r="L2626" i="4"/>
  <c r="Z2626" i="4" s="1"/>
  <c r="H2627" i="4"/>
  <c r="J2627" i="4" s="1"/>
  <c r="J2626" i="4"/>
  <c r="K2626" i="4"/>
  <c r="Y2626" i="4" s="1"/>
  <c r="M2626" i="4"/>
  <c r="E2628" i="4"/>
  <c r="C2628" i="4"/>
  <c r="D2628" i="4"/>
  <c r="F2628" i="4" l="1"/>
  <c r="N2626" i="4"/>
  <c r="N2627" i="4"/>
  <c r="I2627" i="4"/>
  <c r="L2627" i="4"/>
  <c r="Z2627" i="4" s="1"/>
  <c r="H2628" i="4"/>
  <c r="J2628" i="4" s="1"/>
  <c r="K2627" i="4"/>
  <c r="Y2627" i="4" s="1"/>
  <c r="C2629" i="4"/>
  <c r="D2629" i="4"/>
  <c r="E2629" i="4"/>
  <c r="F2629" i="4" l="1"/>
  <c r="N2628" i="4"/>
  <c r="M2627" i="4"/>
  <c r="I2628" i="4"/>
  <c r="L2628" i="4"/>
  <c r="Z2628" i="4" s="1"/>
  <c r="H2629" i="4"/>
  <c r="J2629" i="4" s="1"/>
  <c r="K2628" i="4"/>
  <c r="Y2628" i="4" s="1"/>
  <c r="C2630" i="4"/>
  <c r="F2630" i="4" s="1"/>
  <c r="D2630" i="4"/>
  <c r="E2630" i="4"/>
  <c r="N2629" i="4" l="1"/>
  <c r="M2628" i="4"/>
  <c r="I2629" i="4"/>
  <c r="L2629" i="4"/>
  <c r="Z2629" i="4" s="1"/>
  <c r="H2630" i="4"/>
  <c r="J2630" i="4" s="1"/>
  <c r="K2629" i="4"/>
  <c r="Y2629" i="4" s="1"/>
  <c r="E2631" i="4"/>
  <c r="C2631" i="4"/>
  <c r="F2631" i="4" s="1"/>
  <c r="D2631" i="4"/>
  <c r="N2630" i="4" l="1"/>
  <c r="M2629" i="4"/>
  <c r="I2630" i="4"/>
  <c r="L2630" i="4"/>
  <c r="Z2630" i="4" s="1"/>
  <c r="H2631" i="4"/>
  <c r="J2631" i="4" s="1"/>
  <c r="K2630" i="4"/>
  <c r="Y2630" i="4" s="1"/>
  <c r="C2632" i="4"/>
  <c r="D2632" i="4"/>
  <c r="E2632" i="4"/>
  <c r="F2632" i="4" l="1"/>
  <c r="N2631" i="4"/>
  <c r="M2630" i="4"/>
  <c r="I2631" i="4"/>
  <c r="L2631" i="4"/>
  <c r="Z2631" i="4" s="1"/>
  <c r="H2632" i="4"/>
  <c r="J2632" i="4" s="1"/>
  <c r="K2631" i="4"/>
  <c r="Y2631" i="4" s="1"/>
  <c r="C2633" i="4"/>
  <c r="D2633" i="4"/>
  <c r="E2633" i="4"/>
  <c r="H2633" i="4" l="1"/>
  <c r="F2633" i="4"/>
  <c r="N2632" i="4"/>
  <c r="M2631" i="4"/>
  <c r="I2632" i="4"/>
  <c r="L2632" i="4"/>
  <c r="Z2632" i="4" s="1"/>
  <c r="K2632" i="4"/>
  <c r="Y2632" i="4" s="1"/>
  <c r="J2633" i="4"/>
  <c r="I2633" i="4"/>
  <c r="E2634" i="4"/>
  <c r="C2634" i="4"/>
  <c r="D2634" i="4"/>
  <c r="F2634" i="4" l="1"/>
  <c r="M2632" i="4"/>
  <c r="H2634" i="4"/>
  <c r="J2634" i="4" s="1"/>
  <c r="K2633" i="4"/>
  <c r="Y2633" i="4" s="1"/>
  <c r="M2633" i="4"/>
  <c r="L2633" i="4"/>
  <c r="Z2633" i="4" s="1"/>
  <c r="N2633" i="4"/>
  <c r="C2635" i="4"/>
  <c r="D2635" i="4"/>
  <c r="E2635" i="4"/>
  <c r="L2634" i="4" l="1"/>
  <c r="Z2634" i="4" s="1"/>
  <c r="H2635" i="4"/>
  <c r="F2635" i="4"/>
  <c r="I2634" i="4"/>
  <c r="N2634" i="4"/>
  <c r="K2634" i="4"/>
  <c r="Y2634" i="4" s="1"/>
  <c r="J2635" i="4"/>
  <c r="I2635" i="4"/>
  <c r="C2636" i="4"/>
  <c r="D2636" i="4"/>
  <c r="E2636" i="4"/>
  <c r="H2636" i="4" l="1"/>
  <c r="F2636" i="4"/>
  <c r="M2634" i="4"/>
  <c r="L2635" i="4"/>
  <c r="Z2635" i="4" s="1"/>
  <c r="N2635" i="4"/>
  <c r="K2635" i="4"/>
  <c r="Y2635" i="4" s="1"/>
  <c r="M2635" i="4"/>
  <c r="J2636" i="4"/>
  <c r="I2636" i="4"/>
  <c r="D2637" i="4"/>
  <c r="E2637" i="4"/>
  <c r="C2637" i="4"/>
  <c r="F2637" i="4" l="1"/>
  <c r="H2637" i="4"/>
  <c r="J2637" i="4" s="1"/>
  <c r="L2636" i="4"/>
  <c r="Z2636" i="4" s="1"/>
  <c r="N2636" i="4"/>
  <c r="K2636" i="4"/>
  <c r="Y2636" i="4" s="1"/>
  <c r="M2636" i="4"/>
  <c r="C2638" i="4"/>
  <c r="D2638" i="4"/>
  <c r="E2638" i="4"/>
  <c r="F2638" i="4" l="1"/>
  <c r="N2637" i="4"/>
  <c r="L2637" i="4"/>
  <c r="Z2637" i="4" s="1"/>
  <c r="H2638" i="4"/>
  <c r="J2638" i="4" s="1"/>
  <c r="I2637" i="4"/>
  <c r="K2637" i="4"/>
  <c r="Y2637" i="4" s="1"/>
  <c r="C2639" i="4"/>
  <c r="E2639" i="4"/>
  <c r="D2639" i="4"/>
  <c r="F2639" i="4" l="1"/>
  <c r="N2638" i="4"/>
  <c r="M2637" i="4"/>
  <c r="I2638" i="4"/>
  <c r="L2638" i="4"/>
  <c r="Z2638" i="4" s="1"/>
  <c r="H2639" i="4"/>
  <c r="J2639" i="4" s="1"/>
  <c r="K2638" i="4"/>
  <c r="Y2638" i="4" s="1"/>
  <c r="C2640" i="4"/>
  <c r="F2640" i="4" s="1"/>
  <c r="D2640" i="4"/>
  <c r="E2640" i="4"/>
  <c r="M2638" i="4" l="1"/>
  <c r="I2639" i="4"/>
  <c r="N2639" i="4"/>
  <c r="L2639" i="4"/>
  <c r="Z2639" i="4" s="1"/>
  <c r="H2640" i="4"/>
  <c r="K2639" i="4"/>
  <c r="Y2639" i="4" s="1"/>
  <c r="C2641" i="4"/>
  <c r="D2641" i="4"/>
  <c r="E2641" i="4"/>
  <c r="F2641" i="4" l="1"/>
  <c r="M2639" i="4"/>
  <c r="L2640" i="4"/>
  <c r="Z2640" i="4" s="1"/>
  <c r="H2641" i="4"/>
  <c r="J2641" i="4" s="1"/>
  <c r="J2640" i="4"/>
  <c r="I2640" i="4"/>
  <c r="K2640" i="4"/>
  <c r="Y2640" i="4" s="1"/>
  <c r="E2642" i="4"/>
  <c r="D2642" i="4"/>
  <c r="C2642" i="4"/>
  <c r="F2642" i="4" l="1"/>
  <c r="N2640" i="4"/>
  <c r="N2641" i="4"/>
  <c r="M2640" i="4"/>
  <c r="L2641" i="4"/>
  <c r="Z2641" i="4" s="1"/>
  <c r="H2642" i="4"/>
  <c r="J2642" i="4" s="1"/>
  <c r="I2641" i="4"/>
  <c r="K2641" i="4"/>
  <c r="Y2641" i="4" s="1"/>
  <c r="C2643" i="4"/>
  <c r="D2643" i="4"/>
  <c r="E2643" i="4"/>
  <c r="F2643" i="4" l="1"/>
  <c r="N2642" i="4"/>
  <c r="M2641" i="4"/>
  <c r="L2642" i="4"/>
  <c r="Z2642" i="4" s="1"/>
  <c r="H2643" i="4"/>
  <c r="J2643" i="4" s="1"/>
  <c r="I2642" i="4"/>
  <c r="K2642" i="4"/>
  <c r="Y2642" i="4" s="1"/>
  <c r="C2644" i="4"/>
  <c r="E2644" i="4"/>
  <c r="D2644" i="4"/>
  <c r="F2644" i="4" l="1"/>
  <c r="N2643" i="4"/>
  <c r="M2642" i="4"/>
  <c r="L2643" i="4"/>
  <c r="Z2643" i="4" s="1"/>
  <c r="H2644" i="4"/>
  <c r="J2644" i="4" s="1"/>
  <c r="I2643" i="4"/>
  <c r="K2643" i="4"/>
  <c r="Y2643" i="4" s="1"/>
  <c r="D2645" i="4"/>
  <c r="E2645" i="4"/>
  <c r="C2645" i="4"/>
  <c r="F2645" i="4" l="1"/>
  <c r="N2644" i="4"/>
  <c r="M2643" i="4"/>
  <c r="I2644" i="4"/>
  <c r="L2644" i="4"/>
  <c r="Z2644" i="4" s="1"/>
  <c r="H2645" i="4"/>
  <c r="J2645" i="4" s="1"/>
  <c r="K2644" i="4"/>
  <c r="Y2644" i="4" s="1"/>
  <c r="C2646" i="4"/>
  <c r="F2646" i="4" s="1"/>
  <c r="D2646" i="4"/>
  <c r="E2646" i="4"/>
  <c r="N2645" i="4" l="1"/>
  <c r="M2644" i="4"/>
  <c r="L2645" i="4"/>
  <c r="Z2645" i="4" s="1"/>
  <c r="I2645" i="4"/>
  <c r="H2646" i="4"/>
  <c r="J2646" i="4" s="1"/>
  <c r="K2645" i="4"/>
  <c r="Y2645" i="4" s="1"/>
  <c r="D2647" i="4"/>
  <c r="E2647" i="4"/>
  <c r="C2647" i="4"/>
  <c r="F2647" i="4" l="1"/>
  <c r="N2646" i="4"/>
  <c r="M2645" i="4"/>
  <c r="L2646" i="4"/>
  <c r="Z2646" i="4" s="1"/>
  <c r="I2646" i="4"/>
  <c r="H2647" i="4"/>
  <c r="J2647" i="4" s="1"/>
  <c r="K2646" i="4"/>
  <c r="Y2646" i="4" s="1"/>
  <c r="C2648" i="4"/>
  <c r="F2648" i="4" s="1"/>
  <c r="D2648" i="4"/>
  <c r="E2648" i="4"/>
  <c r="N2647" i="4" l="1"/>
  <c r="M2646" i="4"/>
  <c r="I2647" i="4"/>
  <c r="L2647" i="4"/>
  <c r="Z2647" i="4" s="1"/>
  <c r="H2648" i="4"/>
  <c r="J2648" i="4" s="1"/>
  <c r="K2647" i="4"/>
  <c r="Y2647" i="4" s="1"/>
  <c r="C2649" i="4"/>
  <c r="D2649" i="4"/>
  <c r="E2649" i="4"/>
  <c r="F2649" i="4" l="1"/>
  <c r="N2648" i="4"/>
  <c r="M2647" i="4"/>
  <c r="I2648" i="4"/>
  <c r="L2648" i="4"/>
  <c r="Z2648" i="4" s="1"/>
  <c r="H2649" i="4"/>
  <c r="I2649" i="4" s="1"/>
  <c r="K2648" i="4"/>
  <c r="Y2648" i="4" s="1"/>
  <c r="E2650" i="4"/>
  <c r="C2650" i="4"/>
  <c r="D2650" i="4"/>
  <c r="F2650" i="4" l="1"/>
  <c r="M2648" i="4"/>
  <c r="H2650" i="4"/>
  <c r="J2650" i="4" s="1"/>
  <c r="L2649" i="4"/>
  <c r="Z2649" i="4" s="1"/>
  <c r="J2649" i="4"/>
  <c r="K2649" i="4"/>
  <c r="Y2649" i="4" s="1"/>
  <c r="M2649" i="4"/>
  <c r="C2651" i="4"/>
  <c r="F2651" i="4" s="1"/>
  <c r="D2651" i="4"/>
  <c r="E2651" i="4"/>
  <c r="N2650" i="4" l="1"/>
  <c r="N2649" i="4"/>
  <c r="L2650" i="4"/>
  <c r="Z2650" i="4" s="1"/>
  <c r="H2651" i="4"/>
  <c r="I2651" i="4" s="1"/>
  <c r="I2650" i="4"/>
  <c r="K2650" i="4"/>
  <c r="Y2650" i="4" s="1"/>
  <c r="C2652" i="4"/>
  <c r="D2652" i="4"/>
  <c r="E2652" i="4"/>
  <c r="F2652" i="4" l="1"/>
  <c r="M2650" i="4"/>
  <c r="L2651" i="4"/>
  <c r="Z2651" i="4" s="1"/>
  <c r="H2652" i="4"/>
  <c r="I2652" i="4" s="1"/>
  <c r="J2651" i="4"/>
  <c r="K2651" i="4"/>
  <c r="Y2651" i="4" s="1"/>
  <c r="M2651" i="4"/>
  <c r="D2653" i="4"/>
  <c r="E2653" i="4"/>
  <c r="C2653" i="4"/>
  <c r="F2653" i="4" l="1"/>
  <c r="N2651" i="4"/>
  <c r="L2652" i="4"/>
  <c r="Z2652" i="4" s="1"/>
  <c r="H2653" i="4"/>
  <c r="J2653" i="4" s="1"/>
  <c r="J2652" i="4"/>
  <c r="K2652" i="4"/>
  <c r="Y2652" i="4" s="1"/>
  <c r="M2652" i="4"/>
  <c r="C2654" i="4"/>
  <c r="F2654" i="4" s="1"/>
  <c r="D2654" i="4"/>
  <c r="E2654" i="4"/>
  <c r="N2653" i="4" l="1"/>
  <c r="N2652" i="4"/>
  <c r="L2653" i="4"/>
  <c r="Z2653" i="4" s="1"/>
  <c r="H2654" i="4"/>
  <c r="I2654" i="4" s="1"/>
  <c r="I2653" i="4"/>
  <c r="K2653" i="4"/>
  <c r="Y2653" i="4" s="1"/>
  <c r="C2655" i="4"/>
  <c r="D2655" i="4"/>
  <c r="E2655" i="4"/>
  <c r="F2655" i="4" l="1"/>
  <c r="M2653" i="4"/>
  <c r="L2654" i="4"/>
  <c r="Z2654" i="4" s="1"/>
  <c r="H2655" i="4"/>
  <c r="J2655" i="4" s="1"/>
  <c r="J2654" i="4"/>
  <c r="K2654" i="4"/>
  <c r="Y2654" i="4" s="1"/>
  <c r="M2654" i="4"/>
  <c r="C2656" i="4"/>
  <c r="D2656" i="4"/>
  <c r="E2656" i="4"/>
  <c r="H2656" i="4" l="1"/>
  <c r="F2656" i="4"/>
  <c r="N2655" i="4"/>
  <c r="N2654" i="4"/>
  <c r="L2655" i="4"/>
  <c r="Z2655" i="4" s="1"/>
  <c r="I2655" i="4"/>
  <c r="K2655" i="4"/>
  <c r="Y2655" i="4" s="1"/>
  <c r="J2656" i="4"/>
  <c r="I2656" i="4"/>
  <c r="C2657" i="4"/>
  <c r="D2657" i="4"/>
  <c r="E2657" i="4"/>
  <c r="F2657" i="4" l="1"/>
  <c r="M2655" i="4"/>
  <c r="H2657" i="4"/>
  <c r="J2657" i="4" s="1"/>
  <c r="L2656" i="4"/>
  <c r="Z2656" i="4" s="1"/>
  <c r="N2656" i="4"/>
  <c r="K2656" i="4"/>
  <c r="Y2656" i="4" s="1"/>
  <c r="M2656" i="4"/>
  <c r="E2658" i="4"/>
  <c r="D2658" i="4"/>
  <c r="C2658" i="4"/>
  <c r="F2658" i="4" l="1"/>
  <c r="N2657" i="4"/>
  <c r="L2657" i="4"/>
  <c r="Z2657" i="4" s="1"/>
  <c r="H2658" i="4"/>
  <c r="J2658" i="4" s="1"/>
  <c r="I2657" i="4"/>
  <c r="K2657" i="4"/>
  <c r="Y2657" i="4" s="1"/>
  <c r="C2659" i="4"/>
  <c r="D2659" i="4"/>
  <c r="E2659" i="4"/>
  <c r="F2659" i="4" l="1"/>
  <c r="N2658" i="4"/>
  <c r="M2657" i="4"/>
  <c r="L2658" i="4"/>
  <c r="Z2658" i="4" s="1"/>
  <c r="H2659" i="4"/>
  <c r="J2659" i="4" s="1"/>
  <c r="I2658" i="4"/>
  <c r="K2658" i="4"/>
  <c r="Y2658" i="4" s="1"/>
  <c r="C2660" i="4"/>
  <c r="D2660" i="4"/>
  <c r="E2660" i="4"/>
  <c r="F2660" i="4" l="1"/>
  <c r="N2659" i="4"/>
  <c r="M2658" i="4"/>
  <c r="L2659" i="4"/>
  <c r="Z2659" i="4" s="1"/>
  <c r="H2660" i="4"/>
  <c r="J2660" i="4" s="1"/>
  <c r="I2659" i="4"/>
  <c r="K2659" i="4"/>
  <c r="Y2659" i="4" s="1"/>
  <c r="D2661" i="4"/>
  <c r="E2661" i="4"/>
  <c r="C2661" i="4"/>
  <c r="F2661" i="4" l="1"/>
  <c r="N2660" i="4"/>
  <c r="M2659" i="4"/>
  <c r="I2660" i="4"/>
  <c r="L2660" i="4"/>
  <c r="Z2660" i="4" s="1"/>
  <c r="H2661" i="4"/>
  <c r="J2661" i="4" s="1"/>
  <c r="K2660" i="4"/>
  <c r="Y2660" i="4" s="1"/>
  <c r="C2662" i="4"/>
  <c r="F2662" i="4" s="1"/>
  <c r="D2662" i="4"/>
  <c r="E2662" i="4"/>
  <c r="N2661" i="4" l="1"/>
  <c r="M2660" i="4"/>
  <c r="I2661" i="4"/>
  <c r="L2661" i="4"/>
  <c r="Z2661" i="4" s="1"/>
  <c r="H2662" i="4"/>
  <c r="J2662" i="4" s="1"/>
  <c r="K2661" i="4"/>
  <c r="Y2661" i="4" s="1"/>
  <c r="C2663" i="4"/>
  <c r="E2663" i="4"/>
  <c r="D2663" i="4"/>
  <c r="F2663" i="4" l="1"/>
  <c r="M2661" i="4"/>
  <c r="I2662" i="4"/>
  <c r="N2662" i="4"/>
  <c r="L2662" i="4"/>
  <c r="Z2662" i="4" s="1"/>
  <c r="H2663" i="4"/>
  <c r="I2663" i="4" s="1"/>
  <c r="K2662" i="4"/>
  <c r="Y2662" i="4" s="1"/>
  <c r="C2664" i="4"/>
  <c r="F2664" i="4" s="1"/>
  <c r="D2664" i="4"/>
  <c r="E2664" i="4"/>
  <c r="M2662" i="4" l="1"/>
  <c r="J2663" i="4"/>
  <c r="L2663" i="4"/>
  <c r="Z2663" i="4" s="1"/>
  <c r="H2664" i="4"/>
  <c r="I2664" i="4" s="1"/>
  <c r="K2663" i="4"/>
  <c r="Y2663" i="4" s="1"/>
  <c r="M2663" i="4"/>
  <c r="C2665" i="4"/>
  <c r="D2665" i="4"/>
  <c r="E2665" i="4"/>
  <c r="F2665" i="4" l="1"/>
  <c r="N2663" i="4"/>
  <c r="J2664" i="4"/>
  <c r="L2664" i="4"/>
  <c r="Z2664" i="4" s="1"/>
  <c r="H2665" i="4"/>
  <c r="J2665" i="4" s="1"/>
  <c r="K2664" i="4"/>
  <c r="Y2664" i="4" s="1"/>
  <c r="M2664" i="4"/>
  <c r="E2666" i="4"/>
  <c r="C2666" i="4"/>
  <c r="D2666" i="4"/>
  <c r="F2666" i="4" l="1"/>
  <c r="N2665" i="4"/>
  <c r="N2664" i="4"/>
  <c r="L2665" i="4"/>
  <c r="Z2665" i="4" s="1"/>
  <c r="H2666" i="4"/>
  <c r="J2666" i="4" s="1"/>
  <c r="I2665" i="4"/>
  <c r="K2665" i="4"/>
  <c r="Y2665" i="4" s="1"/>
  <c r="C2667" i="4"/>
  <c r="D2667" i="4"/>
  <c r="E2667" i="4"/>
  <c r="F2667" i="4" l="1"/>
  <c r="N2666" i="4"/>
  <c r="M2665" i="4"/>
  <c r="I2666" i="4"/>
  <c r="L2666" i="4"/>
  <c r="Z2666" i="4" s="1"/>
  <c r="H2667" i="4"/>
  <c r="J2667" i="4" s="1"/>
  <c r="K2666" i="4"/>
  <c r="Y2666" i="4" s="1"/>
  <c r="C2668" i="4"/>
  <c r="E2668" i="4"/>
  <c r="D2668" i="4"/>
  <c r="H2668" i="4" l="1"/>
  <c r="F2668" i="4"/>
  <c r="N2667" i="4"/>
  <c r="M2666" i="4"/>
  <c r="I2667" i="4"/>
  <c r="L2667" i="4"/>
  <c r="Z2667" i="4" s="1"/>
  <c r="K2667" i="4"/>
  <c r="Y2667" i="4" s="1"/>
  <c r="J2668" i="4"/>
  <c r="I2668" i="4"/>
  <c r="D2669" i="4"/>
  <c r="E2669" i="4"/>
  <c r="C2669" i="4"/>
  <c r="F2669" i="4" s="1"/>
  <c r="M2667" i="4" l="1"/>
  <c r="H2669" i="4"/>
  <c r="J2669" i="4" s="1"/>
  <c r="K2668" i="4"/>
  <c r="Y2668" i="4" s="1"/>
  <c r="M2668" i="4"/>
  <c r="L2668" i="4"/>
  <c r="Z2668" i="4" s="1"/>
  <c r="N2668" i="4"/>
  <c r="C2670" i="4"/>
  <c r="D2670" i="4"/>
  <c r="E2670" i="4"/>
  <c r="F2670" i="4" l="1"/>
  <c r="N2669" i="4"/>
  <c r="I2669" i="4"/>
  <c r="H2670" i="4"/>
  <c r="J2670" i="4" s="1"/>
  <c r="L2669" i="4"/>
  <c r="Z2669" i="4" s="1"/>
  <c r="K2669" i="4"/>
  <c r="Y2669" i="4" s="1"/>
  <c r="D2671" i="4"/>
  <c r="C2671" i="4"/>
  <c r="E2671" i="4"/>
  <c r="F2671" i="4" l="1"/>
  <c r="N2670" i="4"/>
  <c r="M2669" i="4"/>
  <c r="L2670" i="4"/>
  <c r="Z2670" i="4" s="1"/>
  <c r="H2671" i="4"/>
  <c r="J2671" i="4" s="1"/>
  <c r="I2670" i="4"/>
  <c r="K2670" i="4"/>
  <c r="Y2670" i="4" s="1"/>
  <c r="C2672" i="4"/>
  <c r="D2672" i="4"/>
  <c r="E2672" i="4"/>
  <c r="F2672" i="4" l="1"/>
  <c r="N2671" i="4"/>
  <c r="M2670" i="4"/>
  <c r="L2671" i="4"/>
  <c r="Z2671" i="4" s="1"/>
  <c r="H2672" i="4"/>
  <c r="J2672" i="4" s="1"/>
  <c r="I2671" i="4"/>
  <c r="K2671" i="4"/>
  <c r="Y2671" i="4" s="1"/>
  <c r="C2673" i="4"/>
  <c r="F2673" i="4" s="1"/>
  <c r="D2673" i="4"/>
  <c r="E2673" i="4"/>
  <c r="N2672" i="4" l="1"/>
  <c r="M2671" i="4"/>
  <c r="L2672" i="4"/>
  <c r="Z2672" i="4" s="1"/>
  <c r="H2673" i="4"/>
  <c r="J2673" i="4" s="1"/>
  <c r="I2672" i="4"/>
  <c r="K2672" i="4"/>
  <c r="Y2672" i="4" s="1"/>
  <c r="E2674" i="4"/>
  <c r="C2674" i="4"/>
  <c r="D2674" i="4"/>
  <c r="F2674" i="4" l="1"/>
  <c r="N2673" i="4"/>
  <c r="M2672" i="4"/>
  <c r="I2673" i="4"/>
  <c r="L2673" i="4"/>
  <c r="Z2673" i="4" s="1"/>
  <c r="H2674" i="4"/>
  <c r="J2674" i="4" s="1"/>
  <c r="K2673" i="4"/>
  <c r="Y2673" i="4" s="1"/>
  <c r="C2675" i="4"/>
  <c r="D2675" i="4"/>
  <c r="E2675" i="4"/>
  <c r="F2675" i="4" l="1"/>
  <c r="M2673" i="4"/>
  <c r="I2674" i="4"/>
  <c r="H2675" i="4"/>
  <c r="J2675" i="4" s="1"/>
  <c r="N2674" i="4"/>
  <c r="L2674" i="4"/>
  <c r="Z2674" i="4" s="1"/>
  <c r="K2674" i="4"/>
  <c r="Y2674" i="4" s="1"/>
  <c r="C2676" i="4"/>
  <c r="F2676" i="4" s="1"/>
  <c r="D2676" i="4"/>
  <c r="E2676" i="4"/>
  <c r="M2674" i="4" l="1"/>
  <c r="L2675" i="4"/>
  <c r="Z2675" i="4" s="1"/>
  <c r="H2676" i="4"/>
  <c r="J2676" i="4" s="1"/>
  <c r="I2675" i="4"/>
  <c r="N2675" i="4"/>
  <c r="K2675" i="4"/>
  <c r="Y2675" i="4" s="1"/>
  <c r="D2677" i="4"/>
  <c r="E2677" i="4"/>
  <c r="C2677" i="4"/>
  <c r="F2677" i="4" l="1"/>
  <c r="N2676" i="4"/>
  <c r="M2675" i="4"/>
  <c r="L2676" i="4"/>
  <c r="Z2676" i="4" s="1"/>
  <c r="H2677" i="4"/>
  <c r="J2677" i="4" s="1"/>
  <c r="I2676" i="4"/>
  <c r="K2676" i="4"/>
  <c r="Y2676" i="4" s="1"/>
  <c r="C2678" i="4"/>
  <c r="F2678" i="4" s="1"/>
  <c r="D2678" i="4"/>
  <c r="E2678" i="4"/>
  <c r="N2677" i="4" l="1"/>
  <c r="M2676" i="4"/>
  <c r="L2677" i="4"/>
  <c r="Z2677" i="4" s="1"/>
  <c r="H2678" i="4"/>
  <c r="J2678" i="4" s="1"/>
  <c r="I2677" i="4"/>
  <c r="K2677" i="4"/>
  <c r="Y2677" i="4" s="1"/>
  <c r="E2679" i="4"/>
  <c r="C2679" i="4"/>
  <c r="F2679" i="4" s="1"/>
  <c r="D2679" i="4"/>
  <c r="N2678" i="4" l="1"/>
  <c r="M2677" i="4"/>
  <c r="I2678" i="4"/>
  <c r="L2678" i="4"/>
  <c r="Z2678" i="4" s="1"/>
  <c r="H2679" i="4"/>
  <c r="J2679" i="4" s="1"/>
  <c r="K2678" i="4"/>
  <c r="Y2678" i="4" s="1"/>
  <c r="C2680" i="4"/>
  <c r="D2680" i="4"/>
  <c r="E2680" i="4"/>
  <c r="F2680" i="4" l="1"/>
  <c r="N2679" i="4"/>
  <c r="M2678" i="4"/>
  <c r="L2679" i="4"/>
  <c r="Z2679" i="4" s="1"/>
  <c r="I2679" i="4"/>
  <c r="H2680" i="4"/>
  <c r="J2680" i="4" s="1"/>
  <c r="K2679" i="4"/>
  <c r="Y2679" i="4" s="1"/>
  <c r="C2681" i="4"/>
  <c r="F2681" i="4" s="1"/>
  <c r="D2681" i="4"/>
  <c r="E2681" i="4"/>
  <c r="N2680" i="4" l="1"/>
  <c r="M2679" i="4"/>
  <c r="I2680" i="4"/>
  <c r="L2680" i="4"/>
  <c r="Z2680" i="4" s="1"/>
  <c r="H2681" i="4"/>
  <c r="J2681" i="4" s="1"/>
  <c r="K2680" i="4"/>
  <c r="Y2680" i="4" s="1"/>
  <c r="E2682" i="4"/>
  <c r="D2682" i="4"/>
  <c r="C2682" i="4"/>
  <c r="F2682" i="4" l="1"/>
  <c r="N2681" i="4"/>
  <c r="M2680" i="4"/>
  <c r="L2681" i="4"/>
  <c r="Z2681" i="4" s="1"/>
  <c r="I2681" i="4"/>
  <c r="H2682" i="4"/>
  <c r="J2682" i="4" s="1"/>
  <c r="K2681" i="4"/>
  <c r="Y2681" i="4" s="1"/>
  <c r="C2683" i="4"/>
  <c r="F2683" i="4" s="1"/>
  <c r="D2683" i="4"/>
  <c r="E2683" i="4"/>
  <c r="M2681" i="4" l="1"/>
  <c r="I2682" i="4"/>
  <c r="N2682" i="4"/>
  <c r="L2682" i="4"/>
  <c r="Z2682" i="4" s="1"/>
  <c r="H2683" i="4"/>
  <c r="K2682" i="4"/>
  <c r="Y2682" i="4" s="1"/>
  <c r="C2684" i="4"/>
  <c r="D2684" i="4"/>
  <c r="E2684" i="4"/>
  <c r="F2684" i="4" l="1"/>
  <c r="M2682" i="4"/>
  <c r="L2683" i="4"/>
  <c r="Z2683" i="4" s="1"/>
  <c r="H2684" i="4"/>
  <c r="I2684" i="4" s="1"/>
  <c r="J2683" i="4"/>
  <c r="I2683" i="4"/>
  <c r="K2683" i="4"/>
  <c r="Y2683" i="4" s="1"/>
  <c r="D2685" i="4"/>
  <c r="E2685" i="4"/>
  <c r="C2685" i="4"/>
  <c r="F2685" i="4" l="1"/>
  <c r="N2683" i="4"/>
  <c r="M2683" i="4"/>
  <c r="L2684" i="4"/>
  <c r="Z2684" i="4" s="1"/>
  <c r="H2685" i="4"/>
  <c r="J2685" i="4" s="1"/>
  <c r="J2684" i="4"/>
  <c r="K2684" i="4"/>
  <c r="Y2684" i="4" s="1"/>
  <c r="M2684" i="4"/>
  <c r="C2686" i="4"/>
  <c r="D2686" i="4"/>
  <c r="E2686" i="4"/>
  <c r="F2686" i="4" l="1"/>
  <c r="N2684" i="4"/>
  <c r="N2685" i="4"/>
  <c r="L2685" i="4"/>
  <c r="Z2685" i="4" s="1"/>
  <c r="H2686" i="4"/>
  <c r="I2686" i="4" s="1"/>
  <c r="I2685" i="4"/>
  <c r="K2685" i="4"/>
  <c r="Y2685" i="4" s="1"/>
  <c r="D2687" i="4"/>
  <c r="E2687" i="4"/>
  <c r="C2687" i="4"/>
  <c r="F2687" i="4" l="1"/>
  <c r="M2685" i="4"/>
  <c r="L2686" i="4"/>
  <c r="Z2686" i="4" s="1"/>
  <c r="J2686" i="4"/>
  <c r="H2687" i="4"/>
  <c r="I2687" i="4" s="1"/>
  <c r="K2686" i="4"/>
  <c r="Y2686" i="4" s="1"/>
  <c r="M2686" i="4"/>
  <c r="C2688" i="4"/>
  <c r="F2688" i="4" s="1"/>
  <c r="D2688" i="4"/>
  <c r="E2688" i="4"/>
  <c r="N2686" i="4" l="1"/>
  <c r="J2687" i="4"/>
  <c r="L2687" i="4"/>
  <c r="Z2687" i="4" s="1"/>
  <c r="H2688" i="4"/>
  <c r="L2688" i="4" s="1"/>
  <c r="Z2688" i="4" s="1"/>
  <c r="K2687" i="4"/>
  <c r="Y2687" i="4" s="1"/>
  <c r="M2687" i="4"/>
  <c r="C2689" i="4"/>
  <c r="D2689" i="4"/>
  <c r="E2689" i="4"/>
  <c r="F2689" i="4" l="1"/>
  <c r="N2687" i="4"/>
  <c r="J2688" i="4"/>
  <c r="I2688" i="4"/>
  <c r="H2689" i="4"/>
  <c r="K2688" i="4"/>
  <c r="Y2688" i="4" s="1"/>
  <c r="E2690" i="4"/>
  <c r="C2690" i="4"/>
  <c r="F2690" i="4" s="1"/>
  <c r="D2690" i="4"/>
  <c r="N2688" i="4" l="1"/>
  <c r="M2688" i="4"/>
  <c r="H2690" i="4"/>
  <c r="L2690" i="4" s="1"/>
  <c r="Z2690" i="4" s="1"/>
  <c r="I2689" i="4"/>
  <c r="J2689" i="4"/>
  <c r="L2689" i="4"/>
  <c r="Z2689" i="4" s="1"/>
  <c r="K2689" i="4"/>
  <c r="Y2689" i="4" s="1"/>
  <c r="C2691" i="4"/>
  <c r="F2691" i="4" s="1"/>
  <c r="D2691" i="4"/>
  <c r="E2691" i="4"/>
  <c r="N2689" i="4" l="1"/>
  <c r="M2689" i="4"/>
  <c r="H2691" i="4"/>
  <c r="J2691" i="4" s="1"/>
  <c r="I2690" i="4"/>
  <c r="J2690" i="4"/>
  <c r="K2690" i="4"/>
  <c r="Y2690" i="4" s="1"/>
  <c r="C2692" i="4"/>
  <c r="E2692" i="4"/>
  <c r="D2692" i="4"/>
  <c r="F2692" i="4" l="1"/>
  <c r="N2690" i="4"/>
  <c r="M2690" i="4"/>
  <c r="L2691" i="4"/>
  <c r="Z2691" i="4" s="1"/>
  <c r="H2692" i="4"/>
  <c r="J2692" i="4" s="1"/>
  <c r="I2691" i="4"/>
  <c r="N2691" i="4"/>
  <c r="K2691" i="4"/>
  <c r="Y2691" i="4" s="1"/>
  <c r="D2693" i="4"/>
  <c r="E2693" i="4"/>
  <c r="C2693" i="4"/>
  <c r="F2693" i="4" l="1"/>
  <c r="N2692" i="4"/>
  <c r="M2691" i="4"/>
  <c r="L2692" i="4"/>
  <c r="Z2692" i="4" s="1"/>
  <c r="H2693" i="4"/>
  <c r="J2693" i="4" s="1"/>
  <c r="I2692" i="4"/>
  <c r="K2692" i="4"/>
  <c r="Y2692" i="4" s="1"/>
  <c r="C2694" i="4"/>
  <c r="F2694" i="4" s="1"/>
  <c r="D2694" i="4"/>
  <c r="E2694" i="4"/>
  <c r="N2693" i="4" l="1"/>
  <c r="M2692" i="4"/>
  <c r="L2693" i="4"/>
  <c r="Z2693" i="4" s="1"/>
  <c r="H2694" i="4"/>
  <c r="J2694" i="4" s="1"/>
  <c r="I2693" i="4"/>
  <c r="K2693" i="4"/>
  <c r="Y2693" i="4" s="1"/>
  <c r="C2695" i="4"/>
  <c r="F2695" i="4" s="1"/>
  <c r="D2695" i="4"/>
  <c r="E2695" i="4"/>
  <c r="N2694" i="4" l="1"/>
  <c r="M2693" i="4"/>
  <c r="L2694" i="4"/>
  <c r="Z2694" i="4" s="1"/>
  <c r="H2695" i="4"/>
  <c r="J2695" i="4" s="1"/>
  <c r="I2694" i="4"/>
  <c r="K2694" i="4"/>
  <c r="Y2694" i="4" s="1"/>
  <c r="C2696" i="4"/>
  <c r="D2696" i="4"/>
  <c r="E2696" i="4"/>
  <c r="F2696" i="4" l="1"/>
  <c r="N2695" i="4"/>
  <c r="M2694" i="4"/>
  <c r="L2695" i="4"/>
  <c r="Z2695" i="4" s="1"/>
  <c r="I2695" i="4"/>
  <c r="H2696" i="4"/>
  <c r="J2696" i="4" s="1"/>
  <c r="K2695" i="4"/>
  <c r="Y2695" i="4" s="1"/>
  <c r="C2697" i="4"/>
  <c r="D2697" i="4"/>
  <c r="E2697" i="4"/>
  <c r="H2697" i="4" l="1"/>
  <c r="F2697" i="4"/>
  <c r="N2696" i="4"/>
  <c r="M2695" i="4"/>
  <c r="I2696" i="4"/>
  <c r="L2696" i="4"/>
  <c r="Z2696" i="4" s="1"/>
  <c r="K2696" i="4"/>
  <c r="Y2696" i="4" s="1"/>
  <c r="J2697" i="4"/>
  <c r="I2697" i="4"/>
  <c r="E2698" i="4"/>
  <c r="C2698" i="4"/>
  <c r="D2698" i="4"/>
  <c r="F2698" i="4" l="1"/>
  <c r="M2696" i="4"/>
  <c r="H2698" i="4"/>
  <c r="J2698" i="4" s="1"/>
  <c r="L2697" i="4"/>
  <c r="Z2697" i="4" s="1"/>
  <c r="N2697" i="4"/>
  <c r="K2697" i="4"/>
  <c r="Y2697" i="4" s="1"/>
  <c r="M2697" i="4"/>
  <c r="C2699" i="4"/>
  <c r="F2699" i="4" s="1"/>
  <c r="D2699" i="4"/>
  <c r="E2699" i="4"/>
  <c r="N2698" i="4" l="1"/>
  <c r="L2698" i="4"/>
  <c r="Z2698" i="4" s="1"/>
  <c r="H2699" i="4"/>
  <c r="I2699" i="4" s="1"/>
  <c r="I2698" i="4"/>
  <c r="K2698" i="4"/>
  <c r="Y2698" i="4" s="1"/>
  <c r="C2700" i="4"/>
  <c r="D2700" i="4"/>
  <c r="E2700" i="4"/>
  <c r="F2700" i="4" l="1"/>
  <c r="M2698" i="4"/>
  <c r="L2699" i="4"/>
  <c r="Z2699" i="4" s="1"/>
  <c r="J2699" i="4"/>
  <c r="H2700" i="4"/>
  <c r="I2700" i="4" s="1"/>
  <c r="K2699" i="4"/>
  <c r="Y2699" i="4" s="1"/>
  <c r="M2699" i="4"/>
  <c r="D2701" i="4"/>
  <c r="E2701" i="4"/>
  <c r="C2701" i="4"/>
  <c r="F2701" i="4" l="1"/>
  <c r="N2699" i="4"/>
  <c r="L2700" i="4"/>
  <c r="Z2700" i="4" s="1"/>
  <c r="H2701" i="4"/>
  <c r="J2701" i="4" s="1"/>
  <c r="J2700" i="4"/>
  <c r="K2700" i="4"/>
  <c r="Y2700" i="4" s="1"/>
  <c r="M2700" i="4"/>
  <c r="C2702" i="4"/>
  <c r="F2702" i="4" s="1"/>
  <c r="D2702" i="4"/>
  <c r="E2702" i="4"/>
  <c r="N2700" i="4" l="1"/>
  <c r="N2701" i="4"/>
  <c r="L2701" i="4"/>
  <c r="Z2701" i="4" s="1"/>
  <c r="H2702" i="4"/>
  <c r="J2702" i="4" s="1"/>
  <c r="I2701" i="4"/>
  <c r="K2701" i="4"/>
  <c r="Y2701" i="4" s="1"/>
  <c r="C2703" i="4"/>
  <c r="E2703" i="4"/>
  <c r="D2703" i="4"/>
  <c r="F2703" i="4" l="1"/>
  <c r="N2702" i="4"/>
  <c r="M2701" i="4"/>
  <c r="L2702" i="4"/>
  <c r="Z2702" i="4" s="1"/>
  <c r="H2703" i="4"/>
  <c r="J2703" i="4" s="1"/>
  <c r="I2702" i="4"/>
  <c r="K2702" i="4"/>
  <c r="Y2702" i="4" s="1"/>
  <c r="C2704" i="4"/>
  <c r="F2704" i="4" s="1"/>
  <c r="D2704" i="4"/>
  <c r="E2704" i="4"/>
  <c r="N2703" i="4" l="1"/>
  <c r="M2702" i="4"/>
  <c r="I2703" i="4"/>
  <c r="L2703" i="4"/>
  <c r="Z2703" i="4" s="1"/>
  <c r="H2704" i="4"/>
  <c r="J2704" i="4" s="1"/>
  <c r="K2703" i="4"/>
  <c r="Y2703" i="4" s="1"/>
  <c r="C2705" i="4"/>
  <c r="D2705" i="4"/>
  <c r="E2705" i="4"/>
  <c r="F2705" i="4" l="1"/>
  <c r="N2704" i="4"/>
  <c r="M2703" i="4"/>
  <c r="I2704" i="4"/>
  <c r="L2704" i="4"/>
  <c r="Z2704" i="4" s="1"/>
  <c r="H2705" i="4"/>
  <c r="J2705" i="4" s="1"/>
  <c r="K2704" i="4"/>
  <c r="Y2704" i="4" s="1"/>
  <c r="E2706" i="4"/>
  <c r="D2706" i="4"/>
  <c r="C2706" i="4"/>
  <c r="F2706" i="4" l="1"/>
  <c r="N2705" i="4"/>
  <c r="M2704" i="4"/>
  <c r="I2705" i="4"/>
  <c r="L2705" i="4"/>
  <c r="Z2705" i="4" s="1"/>
  <c r="H2706" i="4"/>
  <c r="J2706" i="4" s="1"/>
  <c r="K2705" i="4"/>
  <c r="Y2705" i="4" s="1"/>
  <c r="C2707" i="4"/>
  <c r="F2707" i="4" s="1"/>
  <c r="D2707" i="4"/>
  <c r="E2707" i="4"/>
  <c r="N2706" i="4" l="1"/>
  <c r="M2705" i="4"/>
  <c r="I2706" i="4"/>
  <c r="L2706" i="4"/>
  <c r="Z2706" i="4" s="1"/>
  <c r="H2707" i="4"/>
  <c r="J2707" i="4" s="1"/>
  <c r="K2706" i="4"/>
  <c r="Y2706" i="4" s="1"/>
  <c r="C2708" i="4"/>
  <c r="E2708" i="4"/>
  <c r="D2708" i="4"/>
  <c r="F2708" i="4" l="1"/>
  <c r="N2707" i="4"/>
  <c r="M2706" i="4"/>
  <c r="I2707" i="4"/>
  <c r="L2707" i="4"/>
  <c r="Z2707" i="4" s="1"/>
  <c r="H2708" i="4"/>
  <c r="J2708" i="4" s="1"/>
  <c r="K2707" i="4"/>
  <c r="Y2707" i="4" s="1"/>
  <c r="D2709" i="4"/>
  <c r="E2709" i="4"/>
  <c r="C2709" i="4"/>
  <c r="F2709" i="4" l="1"/>
  <c r="N2708" i="4"/>
  <c r="M2707" i="4"/>
  <c r="I2708" i="4"/>
  <c r="L2708" i="4"/>
  <c r="Z2708" i="4" s="1"/>
  <c r="H2709" i="4"/>
  <c r="J2709" i="4" s="1"/>
  <c r="K2708" i="4"/>
  <c r="Y2708" i="4" s="1"/>
  <c r="C2710" i="4"/>
  <c r="F2710" i="4" s="1"/>
  <c r="D2710" i="4"/>
  <c r="E2710" i="4"/>
  <c r="N2709" i="4" l="1"/>
  <c r="M2708" i="4"/>
  <c r="L2709" i="4"/>
  <c r="Z2709" i="4" s="1"/>
  <c r="I2709" i="4"/>
  <c r="H2710" i="4"/>
  <c r="J2710" i="4" s="1"/>
  <c r="K2709" i="4"/>
  <c r="Y2709" i="4" s="1"/>
  <c r="D2711" i="4"/>
  <c r="E2711" i="4"/>
  <c r="C2711" i="4"/>
  <c r="F2711" i="4" l="1"/>
  <c r="N2710" i="4"/>
  <c r="M2709" i="4"/>
  <c r="I2710" i="4"/>
  <c r="L2710" i="4"/>
  <c r="Z2710" i="4" s="1"/>
  <c r="H2711" i="4"/>
  <c r="J2711" i="4" s="1"/>
  <c r="K2710" i="4"/>
  <c r="Y2710" i="4" s="1"/>
  <c r="C2712" i="4"/>
  <c r="F2712" i="4" s="1"/>
  <c r="D2712" i="4"/>
  <c r="E2712" i="4"/>
  <c r="N2711" i="4" l="1"/>
  <c r="M2710" i="4"/>
  <c r="L2711" i="4"/>
  <c r="Z2711" i="4" s="1"/>
  <c r="I2711" i="4"/>
  <c r="H2712" i="4"/>
  <c r="J2712" i="4" s="1"/>
  <c r="K2711" i="4"/>
  <c r="Y2711" i="4" s="1"/>
  <c r="C2713" i="4"/>
  <c r="D2713" i="4"/>
  <c r="E2713" i="4"/>
  <c r="F2713" i="4" l="1"/>
  <c r="N2712" i="4"/>
  <c r="M2711" i="4"/>
  <c r="I2712" i="4"/>
  <c r="H2713" i="4"/>
  <c r="J2713" i="4" s="1"/>
  <c r="L2712" i="4"/>
  <c r="Z2712" i="4" s="1"/>
  <c r="K2712" i="4"/>
  <c r="Y2712" i="4" s="1"/>
  <c r="E2714" i="4"/>
  <c r="C2714" i="4"/>
  <c r="D2714" i="4"/>
  <c r="F2714" i="4" l="1"/>
  <c r="N2713" i="4"/>
  <c r="M2712" i="4"/>
  <c r="L2713" i="4"/>
  <c r="Z2713" i="4" s="1"/>
  <c r="H2714" i="4"/>
  <c r="J2714" i="4" s="1"/>
  <c r="I2713" i="4"/>
  <c r="K2713" i="4"/>
  <c r="Y2713" i="4" s="1"/>
  <c r="C2715" i="4"/>
  <c r="D2715" i="4"/>
  <c r="E2715" i="4"/>
  <c r="F2715" i="4" l="1"/>
  <c r="N2714" i="4"/>
  <c r="M2713" i="4"/>
  <c r="I2714" i="4"/>
  <c r="L2714" i="4"/>
  <c r="Z2714" i="4" s="1"/>
  <c r="H2715" i="4"/>
  <c r="J2715" i="4" s="1"/>
  <c r="K2714" i="4"/>
  <c r="Y2714" i="4" s="1"/>
  <c r="C2716" i="4"/>
  <c r="F2716" i="4" s="1"/>
  <c r="D2716" i="4"/>
  <c r="E2716" i="4"/>
  <c r="N2715" i="4" l="1"/>
  <c r="M2714" i="4"/>
  <c r="I2715" i="4"/>
  <c r="L2715" i="4"/>
  <c r="Z2715" i="4" s="1"/>
  <c r="H2716" i="4"/>
  <c r="J2716" i="4" s="1"/>
  <c r="K2715" i="4"/>
  <c r="Y2715" i="4" s="1"/>
  <c r="D2717" i="4"/>
  <c r="E2717" i="4"/>
  <c r="C2717" i="4"/>
  <c r="F2717" i="4" l="1"/>
  <c r="N2716" i="4"/>
  <c r="M2715" i="4"/>
  <c r="I2716" i="4"/>
  <c r="H2717" i="4"/>
  <c r="J2717" i="4" s="1"/>
  <c r="L2716" i="4"/>
  <c r="Z2716" i="4" s="1"/>
  <c r="K2716" i="4"/>
  <c r="Y2716" i="4" s="1"/>
  <c r="C2718" i="4"/>
  <c r="F2718" i="4" s="1"/>
  <c r="D2718" i="4"/>
  <c r="E2718" i="4"/>
  <c r="N2717" i="4" l="1"/>
  <c r="M2716" i="4"/>
  <c r="L2717" i="4"/>
  <c r="Z2717" i="4" s="1"/>
  <c r="H2718" i="4"/>
  <c r="J2718" i="4" s="1"/>
  <c r="I2717" i="4"/>
  <c r="K2717" i="4"/>
  <c r="Y2717" i="4" s="1"/>
  <c r="C2719" i="4"/>
  <c r="D2719" i="4"/>
  <c r="E2719" i="4"/>
  <c r="F2719" i="4" l="1"/>
  <c r="N2718" i="4"/>
  <c r="M2717" i="4"/>
  <c r="L2718" i="4"/>
  <c r="Z2718" i="4" s="1"/>
  <c r="H2719" i="4"/>
  <c r="J2719" i="4" s="1"/>
  <c r="I2718" i="4"/>
  <c r="K2718" i="4"/>
  <c r="Y2718" i="4" s="1"/>
  <c r="C2720" i="4"/>
  <c r="F2720" i="4" s="1"/>
  <c r="D2720" i="4"/>
  <c r="E2720" i="4"/>
  <c r="N2719" i="4" l="1"/>
  <c r="M2718" i="4"/>
  <c r="L2719" i="4"/>
  <c r="Z2719" i="4" s="1"/>
  <c r="H2720" i="4"/>
  <c r="J2720" i="4" s="1"/>
  <c r="I2719" i="4"/>
  <c r="K2719" i="4"/>
  <c r="Y2719" i="4" s="1"/>
  <c r="C2721" i="4"/>
  <c r="D2721" i="4"/>
  <c r="E2721" i="4"/>
  <c r="F2721" i="4" l="1"/>
  <c r="N2720" i="4"/>
  <c r="M2719" i="4"/>
  <c r="L2720" i="4"/>
  <c r="Z2720" i="4" s="1"/>
  <c r="H2721" i="4"/>
  <c r="J2721" i="4" s="1"/>
  <c r="I2720" i="4"/>
  <c r="K2720" i="4"/>
  <c r="Y2720" i="4" s="1"/>
  <c r="E2722" i="4"/>
  <c r="D2722" i="4"/>
  <c r="C2722" i="4"/>
  <c r="F2722" i="4" l="1"/>
  <c r="N2721" i="4"/>
  <c r="M2720" i="4"/>
  <c r="L2721" i="4"/>
  <c r="Z2721" i="4" s="1"/>
  <c r="H2722" i="4"/>
  <c r="J2722" i="4" s="1"/>
  <c r="I2721" i="4"/>
  <c r="K2721" i="4"/>
  <c r="Y2721" i="4" s="1"/>
  <c r="C2723" i="4"/>
  <c r="F2723" i="4" s="1"/>
  <c r="D2723" i="4"/>
  <c r="E2723" i="4"/>
  <c r="N2722" i="4" l="1"/>
  <c r="M2721" i="4"/>
  <c r="L2722" i="4"/>
  <c r="Z2722" i="4" s="1"/>
  <c r="H2723" i="4"/>
  <c r="J2723" i="4" s="1"/>
  <c r="I2722" i="4"/>
  <c r="K2722" i="4"/>
  <c r="Y2722" i="4" s="1"/>
  <c r="C2724" i="4"/>
  <c r="D2724" i="4"/>
  <c r="E2724" i="4"/>
  <c r="F2724" i="4" l="1"/>
  <c r="N2723" i="4"/>
  <c r="M2722" i="4"/>
  <c r="L2723" i="4"/>
  <c r="Z2723" i="4" s="1"/>
  <c r="H2724" i="4"/>
  <c r="I2724" i="4" s="1"/>
  <c r="I2723" i="4"/>
  <c r="K2723" i="4"/>
  <c r="Y2723" i="4" s="1"/>
  <c r="D2725" i="4"/>
  <c r="E2725" i="4"/>
  <c r="C2725" i="4"/>
  <c r="F2725" i="4" l="1"/>
  <c r="M2723" i="4"/>
  <c r="L2724" i="4"/>
  <c r="Z2724" i="4" s="1"/>
  <c r="H2725" i="4"/>
  <c r="J2725" i="4" s="1"/>
  <c r="J2724" i="4"/>
  <c r="K2724" i="4"/>
  <c r="Y2724" i="4" s="1"/>
  <c r="M2724" i="4"/>
  <c r="C2726" i="4"/>
  <c r="F2726" i="4" s="1"/>
  <c r="D2726" i="4"/>
  <c r="E2726" i="4"/>
  <c r="N2724" i="4" l="1"/>
  <c r="N2725" i="4"/>
  <c r="L2725" i="4"/>
  <c r="Z2725" i="4" s="1"/>
  <c r="H2726" i="4"/>
  <c r="I2726" i="4" s="1"/>
  <c r="I2725" i="4"/>
  <c r="K2725" i="4"/>
  <c r="Y2725" i="4" s="1"/>
  <c r="C2727" i="4"/>
  <c r="E2727" i="4"/>
  <c r="D2727" i="4"/>
  <c r="F2727" i="4" l="1"/>
  <c r="M2725" i="4"/>
  <c r="L2726" i="4"/>
  <c r="Z2726" i="4" s="1"/>
  <c r="H2727" i="4"/>
  <c r="J2727" i="4" s="1"/>
  <c r="J2726" i="4"/>
  <c r="K2726" i="4"/>
  <c r="Y2726" i="4" s="1"/>
  <c r="M2726" i="4"/>
  <c r="C2728" i="4"/>
  <c r="F2728" i="4" s="1"/>
  <c r="D2728" i="4"/>
  <c r="E2728" i="4"/>
  <c r="N2727" i="4" l="1"/>
  <c r="N2726" i="4"/>
  <c r="I2727" i="4"/>
  <c r="L2727" i="4"/>
  <c r="Z2727" i="4" s="1"/>
  <c r="H2728" i="4"/>
  <c r="J2728" i="4" s="1"/>
  <c r="K2727" i="4"/>
  <c r="Y2727" i="4" s="1"/>
  <c r="C2729" i="4"/>
  <c r="D2729" i="4"/>
  <c r="E2729" i="4"/>
  <c r="F2729" i="4" l="1"/>
  <c r="N2728" i="4"/>
  <c r="M2727" i="4"/>
  <c r="I2728" i="4"/>
  <c r="L2728" i="4"/>
  <c r="Z2728" i="4" s="1"/>
  <c r="H2729" i="4"/>
  <c r="J2729" i="4" s="1"/>
  <c r="K2728" i="4"/>
  <c r="Y2728" i="4" s="1"/>
  <c r="E2730" i="4"/>
  <c r="C2730" i="4"/>
  <c r="D2730" i="4"/>
  <c r="F2730" i="4" l="1"/>
  <c r="N2729" i="4"/>
  <c r="M2728" i="4"/>
  <c r="L2729" i="4"/>
  <c r="Z2729" i="4" s="1"/>
  <c r="I2729" i="4"/>
  <c r="H2730" i="4"/>
  <c r="J2730" i="4" s="1"/>
  <c r="K2729" i="4"/>
  <c r="Y2729" i="4" s="1"/>
  <c r="C2731" i="4"/>
  <c r="F2731" i="4" s="1"/>
  <c r="D2731" i="4"/>
  <c r="E2731" i="4"/>
  <c r="N2730" i="4" l="1"/>
  <c r="M2729" i="4"/>
  <c r="L2730" i="4"/>
  <c r="Z2730" i="4" s="1"/>
  <c r="I2730" i="4"/>
  <c r="H2731" i="4"/>
  <c r="J2731" i="4" s="1"/>
  <c r="K2730" i="4"/>
  <c r="Y2730" i="4" s="1"/>
  <c r="C2732" i="4"/>
  <c r="E2732" i="4"/>
  <c r="D2732" i="4"/>
  <c r="F2732" i="4" l="1"/>
  <c r="N2731" i="4"/>
  <c r="M2730" i="4"/>
  <c r="I2731" i="4"/>
  <c r="L2731" i="4"/>
  <c r="Z2731" i="4" s="1"/>
  <c r="H2732" i="4"/>
  <c r="I2732" i="4" s="1"/>
  <c r="K2731" i="4"/>
  <c r="Y2731" i="4" s="1"/>
  <c r="D2733" i="4"/>
  <c r="E2733" i="4"/>
  <c r="C2733" i="4"/>
  <c r="F2733" i="4" l="1"/>
  <c r="M2731" i="4"/>
  <c r="H2733" i="4"/>
  <c r="L2733" i="4" s="1"/>
  <c r="Z2733" i="4" s="1"/>
  <c r="L2732" i="4"/>
  <c r="Z2732" i="4" s="1"/>
  <c r="J2732" i="4"/>
  <c r="K2732" i="4"/>
  <c r="Y2732" i="4" s="1"/>
  <c r="M2732" i="4"/>
  <c r="C2734" i="4"/>
  <c r="F2734" i="4" s="1"/>
  <c r="D2734" i="4"/>
  <c r="E2734" i="4"/>
  <c r="N2732" i="4" l="1"/>
  <c r="H2734" i="4"/>
  <c r="I2733" i="4"/>
  <c r="J2733" i="4"/>
  <c r="K2733" i="4"/>
  <c r="Y2733" i="4" s="1"/>
  <c r="L2734" i="4"/>
  <c r="Z2734" i="4" s="1"/>
  <c r="D2735" i="4"/>
  <c r="C2735" i="4"/>
  <c r="F2735" i="4" s="1"/>
  <c r="E2735" i="4"/>
  <c r="N2733" i="4" l="1"/>
  <c r="M2733" i="4"/>
  <c r="H2735" i="4"/>
  <c r="L2735" i="4" s="1"/>
  <c r="Z2735" i="4" s="1"/>
  <c r="I2734" i="4"/>
  <c r="J2734" i="4"/>
  <c r="K2734" i="4"/>
  <c r="Y2734" i="4" s="1"/>
  <c r="C2736" i="4"/>
  <c r="D2736" i="4"/>
  <c r="E2736" i="4"/>
  <c r="F2736" i="4" l="1"/>
  <c r="N2734" i="4"/>
  <c r="M2734" i="4"/>
  <c r="H2736" i="4"/>
  <c r="L2736" i="4" s="1"/>
  <c r="Z2736" i="4" s="1"/>
  <c r="J2735" i="4"/>
  <c r="I2735" i="4"/>
  <c r="K2735" i="4"/>
  <c r="Y2735" i="4" s="1"/>
  <c r="C2737" i="4"/>
  <c r="F2737" i="4" s="1"/>
  <c r="D2737" i="4"/>
  <c r="E2737" i="4"/>
  <c r="N2735" i="4" l="1"/>
  <c r="M2735" i="4"/>
  <c r="H2737" i="4"/>
  <c r="J2737" i="4" s="1"/>
  <c r="I2736" i="4"/>
  <c r="J2736" i="4"/>
  <c r="K2736" i="4"/>
  <c r="Y2736" i="4" s="1"/>
  <c r="E2738" i="4"/>
  <c r="C2738" i="4"/>
  <c r="F2738" i="4" s="1"/>
  <c r="D2738" i="4"/>
  <c r="N2736" i="4" l="1"/>
  <c r="N2737" i="4"/>
  <c r="M2736" i="4"/>
  <c r="L2737" i="4"/>
  <c r="Z2737" i="4" s="1"/>
  <c r="H2738" i="4"/>
  <c r="J2738" i="4" s="1"/>
  <c r="I2737" i="4"/>
  <c r="K2737" i="4"/>
  <c r="Y2737" i="4" s="1"/>
  <c r="C2739" i="4"/>
  <c r="D2739" i="4"/>
  <c r="E2739" i="4"/>
  <c r="H2739" i="4" l="1"/>
  <c r="F2739" i="4"/>
  <c r="N2738" i="4"/>
  <c r="M2737" i="4"/>
  <c r="I2738" i="4"/>
  <c r="L2738" i="4"/>
  <c r="Z2738" i="4" s="1"/>
  <c r="K2738" i="4"/>
  <c r="Y2738" i="4" s="1"/>
  <c r="J2739" i="4"/>
  <c r="I2739" i="4"/>
  <c r="C2740" i="4"/>
  <c r="D2740" i="4"/>
  <c r="E2740" i="4"/>
  <c r="H2740" i="4" l="1"/>
  <c r="F2740" i="4"/>
  <c r="M2738" i="4"/>
  <c r="K2739" i="4"/>
  <c r="Y2739" i="4" s="1"/>
  <c r="M2739" i="4"/>
  <c r="L2739" i="4"/>
  <c r="Z2739" i="4" s="1"/>
  <c r="N2739" i="4"/>
  <c r="J2740" i="4"/>
  <c r="I2740" i="4"/>
  <c r="D2741" i="4"/>
  <c r="E2741" i="4"/>
  <c r="C2741" i="4"/>
  <c r="F2741" i="4" s="1"/>
  <c r="H2741" i="4" l="1"/>
  <c r="J2741" i="4" s="1"/>
  <c r="K2740" i="4"/>
  <c r="Y2740" i="4" s="1"/>
  <c r="M2740" i="4"/>
  <c r="L2740" i="4"/>
  <c r="Z2740" i="4" s="1"/>
  <c r="N2740" i="4"/>
  <c r="C2742" i="4"/>
  <c r="D2742" i="4"/>
  <c r="E2742" i="4"/>
  <c r="F2742" i="4" l="1"/>
  <c r="N2741" i="4"/>
  <c r="I2741" i="4"/>
  <c r="L2741" i="4"/>
  <c r="Z2741" i="4" s="1"/>
  <c r="H2742" i="4"/>
  <c r="J2742" i="4" s="1"/>
  <c r="K2741" i="4"/>
  <c r="Y2741" i="4" s="1"/>
  <c r="E2743" i="4"/>
  <c r="C2743" i="4"/>
  <c r="D2743" i="4"/>
  <c r="F2743" i="4" l="1"/>
  <c r="N2742" i="4"/>
  <c r="M2741" i="4"/>
  <c r="I2742" i="4"/>
  <c r="L2742" i="4"/>
  <c r="Z2742" i="4" s="1"/>
  <c r="H2743" i="4"/>
  <c r="J2743" i="4" s="1"/>
  <c r="K2742" i="4"/>
  <c r="Y2742" i="4" s="1"/>
  <c r="C2744" i="4"/>
  <c r="F2744" i="4" s="1"/>
  <c r="D2744" i="4"/>
  <c r="E2744" i="4"/>
  <c r="N2743" i="4" l="1"/>
  <c r="M2742" i="4"/>
  <c r="I2743" i="4"/>
  <c r="L2743" i="4"/>
  <c r="Z2743" i="4" s="1"/>
  <c r="H2744" i="4"/>
  <c r="J2744" i="4" s="1"/>
  <c r="K2743" i="4"/>
  <c r="Y2743" i="4" s="1"/>
  <c r="C2745" i="4"/>
  <c r="D2745" i="4"/>
  <c r="E2745" i="4"/>
  <c r="F2745" i="4" l="1"/>
  <c r="N2744" i="4"/>
  <c r="M2743" i="4"/>
  <c r="I2744" i="4"/>
  <c r="L2744" i="4"/>
  <c r="Z2744" i="4" s="1"/>
  <c r="H2745" i="4"/>
  <c r="I2745" i="4" s="1"/>
  <c r="K2744" i="4"/>
  <c r="Y2744" i="4" s="1"/>
  <c r="E2746" i="4"/>
  <c r="D2746" i="4"/>
  <c r="C2746" i="4"/>
  <c r="F2746" i="4" l="1"/>
  <c r="M2744" i="4"/>
  <c r="L2745" i="4"/>
  <c r="Z2745" i="4" s="1"/>
  <c r="H2746" i="4"/>
  <c r="L2746" i="4" s="1"/>
  <c r="Z2746" i="4" s="1"/>
  <c r="J2745" i="4"/>
  <c r="K2745" i="4"/>
  <c r="Y2745" i="4" s="1"/>
  <c r="M2745" i="4"/>
  <c r="C2747" i="4"/>
  <c r="F2747" i="4" s="1"/>
  <c r="D2747" i="4"/>
  <c r="E2747" i="4"/>
  <c r="N2745" i="4" l="1"/>
  <c r="H2747" i="4"/>
  <c r="L2747" i="4" s="1"/>
  <c r="Z2747" i="4" s="1"/>
  <c r="I2746" i="4"/>
  <c r="J2746" i="4"/>
  <c r="K2746" i="4"/>
  <c r="Y2746" i="4" s="1"/>
  <c r="C2748" i="4"/>
  <c r="D2748" i="4"/>
  <c r="E2748" i="4"/>
  <c r="F2748" i="4" l="1"/>
  <c r="N2746" i="4"/>
  <c r="M2746" i="4"/>
  <c r="H2748" i="4"/>
  <c r="L2748" i="4" s="1"/>
  <c r="Z2748" i="4" s="1"/>
  <c r="I2747" i="4"/>
  <c r="J2747" i="4"/>
  <c r="K2747" i="4"/>
  <c r="Y2747" i="4" s="1"/>
  <c r="D2749" i="4"/>
  <c r="E2749" i="4"/>
  <c r="C2749" i="4"/>
  <c r="F2749" i="4" l="1"/>
  <c r="N2747" i="4"/>
  <c r="M2747" i="4"/>
  <c r="H2749" i="4"/>
  <c r="L2749" i="4" s="1"/>
  <c r="Z2749" i="4" s="1"/>
  <c r="I2748" i="4"/>
  <c r="J2748" i="4"/>
  <c r="K2748" i="4"/>
  <c r="Y2748" i="4" s="1"/>
  <c r="C2750" i="4"/>
  <c r="F2750" i="4" s="1"/>
  <c r="D2750" i="4"/>
  <c r="E2750" i="4"/>
  <c r="N2748" i="4" l="1"/>
  <c r="M2748" i="4"/>
  <c r="H2750" i="4"/>
  <c r="L2750" i="4" s="1"/>
  <c r="Z2750" i="4" s="1"/>
  <c r="I2749" i="4"/>
  <c r="J2749" i="4"/>
  <c r="K2749" i="4"/>
  <c r="Y2749" i="4" s="1"/>
  <c r="D2751" i="4"/>
  <c r="E2751" i="4"/>
  <c r="C2751" i="4"/>
  <c r="F2751" i="4" l="1"/>
  <c r="N2749" i="4"/>
  <c r="M2749" i="4"/>
  <c r="H2751" i="4"/>
  <c r="J2751" i="4" s="1"/>
  <c r="I2750" i="4"/>
  <c r="J2750" i="4"/>
  <c r="K2750" i="4"/>
  <c r="Y2750" i="4" s="1"/>
  <c r="C2752" i="4"/>
  <c r="F2752" i="4" s="1"/>
  <c r="D2752" i="4"/>
  <c r="E2752" i="4"/>
  <c r="N2750" i="4" l="1"/>
  <c r="M2750" i="4"/>
  <c r="I2751" i="4"/>
  <c r="L2751" i="4"/>
  <c r="Z2751" i="4" s="1"/>
  <c r="H2752" i="4"/>
  <c r="J2752" i="4" s="1"/>
  <c r="N2751" i="4"/>
  <c r="K2751" i="4"/>
  <c r="Y2751" i="4" s="1"/>
  <c r="C2753" i="4"/>
  <c r="F2753" i="4" s="1"/>
  <c r="D2753" i="4"/>
  <c r="E2753" i="4"/>
  <c r="N2752" i="4" l="1"/>
  <c r="M2751" i="4"/>
  <c r="L2752" i="4"/>
  <c r="Z2752" i="4" s="1"/>
  <c r="H2753" i="4"/>
  <c r="J2753" i="4" s="1"/>
  <c r="I2752" i="4"/>
  <c r="K2752" i="4"/>
  <c r="Y2752" i="4" s="1"/>
  <c r="E2754" i="4"/>
  <c r="C2754" i="4"/>
  <c r="F2754" i="4" s="1"/>
  <c r="D2754" i="4"/>
  <c r="N2753" i="4" l="1"/>
  <c r="M2752" i="4"/>
  <c r="L2753" i="4"/>
  <c r="Z2753" i="4" s="1"/>
  <c r="H2754" i="4"/>
  <c r="J2754" i="4" s="1"/>
  <c r="I2753" i="4"/>
  <c r="K2753" i="4"/>
  <c r="Y2753" i="4" s="1"/>
  <c r="C2755" i="4"/>
  <c r="D2755" i="4"/>
  <c r="E2755" i="4"/>
  <c r="F2755" i="4" l="1"/>
  <c r="N2754" i="4"/>
  <c r="M2753" i="4"/>
  <c r="L2754" i="4"/>
  <c r="Z2754" i="4" s="1"/>
  <c r="H2755" i="4"/>
  <c r="J2755" i="4" s="1"/>
  <c r="I2754" i="4"/>
  <c r="K2754" i="4"/>
  <c r="Y2754" i="4" s="1"/>
  <c r="C2756" i="4"/>
  <c r="E2756" i="4"/>
  <c r="D2756" i="4"/>
  <c r="F2756" i="4" l="1"/>
  <c r="N2755" i="4"/>
  <c r="M2754" i="4"/>
  <c r="I2755" i="4"/>
  <c r="L2755" i="4"/>
  <c r="Z2755" i="4" s="1"/>
  <c r="H2756" i="4"/>
  <c r="J2756" i="4" s="1"/>
  <c r="K2755" i="4"/>
  <c r="Y2755" i="4" s="1"/>
  <c r="D2757" i="4"/>
  <c r="E2757" i="4"/>
  <c r="C2757" i="4"/>
  <c r="F2757" i="4" l="1"/>
  <c r="N2756" i="4"/>
  <c r="M2755" i="4"/>
  <c r="I2756" i="4"/>
  <c r="L2756" i="4"/>
  <c r="Z2756" i="4" s="1"/>
  <c r="H2757" i="4"/>
  <c r="J2757" i="4" s="1"/>
  <c r="K2756" i="4"/>
  <c r="Y2756" i="4" s="1"/>
  <c r="C2758" i="4"/>
  <c r="F2758" i="4" s="1"/>
  <c r="D2758" i="4"/>
  <c r="E2758" i="4"/>
  <c r="N2757" i="4" l="1"/>
  <c r="M2756" i="4"/>
  <c r="I2757" i="4"/>
  <c r="L2757" i="4"/>
  <c r="Z2757" i="4" s="1"/>
  <c r="H2758" i="4"/>
  <c r="J2758" i="4" s="1"/>
  <c r="K2757" i="4"/>
  <c r="Y2757" i="4" s="1"/>
  <c r="C2759" i="4"/>
  <c r="D2759" i="4"/>
  <c r="E2759" i="4"/>
  <c r="H2759" i="4" l="1"/>
  <c r="F2759" i="4"/>
  <c r="N2758" i="4"/>
  <c r="M2757" i="4"/>
  <c r="I2758" i="4"/>
  <c r="L2758" i="4"/>
  <c r="Z2758" i="4" s="1"/>
  <c r="K2758" i="4"/>
  <c r="Y2758" i="4" s="1"/>
  <c r="J2759" i="4"/>
  <c r="I2759" i="4"/>
  <c r="C2760" i="4"/>
  <c r="D2760" i="4"/>
  <c r="E2760" i="4"/>
  <c r="F2760" i="4" l="1"/>
  <c r="M2758" i="4"/>
  <c r="H2760" i="4"/>
  <c r="J2760" i="4" s="1"/>
  <c r="K2759" i="4"/>
  <c r="Y2759" i="4" s="1"/>
  <c r="M2759" i="4"/>
  <c r="L2759" i="4"/>
  <c r="Z2759" i="4" s="1"/>
  <c r="N2759" i="4"/>
  <c r="C2761" i="4"/>
  <c r="F2761" i="4" s="1"/>
  <c r="D2761" i="4"/>
  <c r="E2761" i="4"/>
  <c r="L2760" i="4" l="1"/>
  <c r="Z2760" i="4" s="1"/>
  <c r="I2760" i="4"/>
  <c r="M2760" i="4" s="1"/>
  <c r="N2760" i="4"/>
  <c r="H2761" i="4"/>
  <c r="J2761" i="4" s="1"/>
  <c r="K2760" i="4"/>
  <c r="Y2760" i="4" s="1"/>
  <c r="E2762" i="4"/>
  <c r="C2762" i="4"/>
  <c r="D2762" i="4"/>
  <c r="F2762" i="4" l="1"/>
  <c r="N2761" i="4"/>
  <c r="I2761" i="4"/>
  <c r="L2761" i="4"/>
  <c r="Z2761" i="4" s="1"/>
  <c r="H2762" i="4"/>
  <c r="J2762" i="4" s="1"/>
  <c r="K2761" i="4"/>
  <c r="Y2761" i="4" s="1"/>
  <c r="C2763" i="4"/>
  <c r="D2763" i="4"/>
  <c r="E2763" i="4"/>
  <c r="F2763" i="4" l="1"/>
  <c r="M2761" i="4"/>
  <c r="I2762" i="4"/>
  <c r="H2763" i="4"/>
  <c r="J2763" i="4" s="1"/>
  <c r="N2762" i="4"/>
  <c r="L2762" i="4"/>
  <c r="Z2762" i="4" s="1"/>
  <c r="K2762" i="4"/>
  <c r="Y2762" i="4" s="1"/>
  <c r="C2764" i="4"/>
  <c r="D2764" i="4"/>
  <c r="E2764" i="4"/>
  <c r="H2764" i="4" l="1"/>
  <c r="F2764" i="4"/>
  <c r="M2762" i="4"/>
  <c r="L2763" i="4"/>
  <c r="Z2763" i="4" s="1"/>
  <c r="I2763" i="4"/>
  <c r="N2763" i="4"/>
  <c r="K2763" i="4"/>
  <c r="Y2763" i="4" s="1"/>
  <c r="J2764" i="4"/>
  <c r="I2764" i="4"/>
  <c r="D2765" i="4"/>
  <c r="E2765" i="4"/>
  <c r="C2765" i="4"/>
  <c r="F2765" i="4" s="1"/>
  <c r="M2763" i="4" l="1"/>
  <c r="H2765" i="4"/>
  <c r="J2765" i="4" s="1"/>
  <c r="K2764" i="4"/>
  <c r="Y2764" i="4" s="1"/>
  <c r="M2764" i="4"/>
  <c r="L2764" i="4"/>
  <c r="Z2764" i="4" s="1"/>
  <c r="N2764" i="4"/>
  <c r="C2766" i="4"/>
  <c r="D2766" i="4"/>
  <c r="E2766" i="4"/>
  <c r="F2766" i="4" l="1"/>
  <c r="N2765" i="4"/>
  <c r="L2765" i="4"/>
  <c r="Z2765" i="4" s="1"/>
  <c r="H2766" i="4"/>
  <c r="J2766" i="4" s="1"/>
  <c r="I2765" i="4"/>
  <c r="K2765" i="4"/>
  <c r="Y2765" i="4" s="1"/>
  <c r="C2767" i="4"/>
  <c r="E2767" i="4"/>
  <c r="D2767" i="4"/>
  <c r="F2767" i="4" l="1"/>
  <c r="N2766" i="4"/>
  <c r="M2765" i="4"/>
  <c r="L2766" i="4"/>
  <c r="Z2766" i="4" s="1"/>
  <c r="I2766" i="4"/>
  <c r="H2767" i="4"/>
  <c r="J2767" i="4" s="1"/>
  <c r="K2766" i="4"/>
  <c r="Y2766" i="4" s="1"/>
  <c r="C2768" i="4"/>
  <c r="F2768" i="4" s="1"/>
  <c r="D2768" i="4"/>
  <c r="E2768" i="4"/>
  <c r="N2767" i="4" l="1"/>
  <c r="M2766" i="4"/>
  <c r="I2767" i="4"/>
  <c r="L2767" i="4"/>
  <c r="Z2767" i="4" s="1"/>
  <c r="H2768" i="4"/>
  <c r="J2768" i="4" s="1"/>
  <c r="K2767" i="4"/>
  <c r="Y2767" i="4" s="1"/>
  <c r="C2769" i="4"/>
  <c r="F2769" i="4" s="1"/>
  <c r="D2769" i="4"/>
  <c r="E2769" i="4"/>
  <c r="N2768" i="4" l="1"/>
  <c r="M2767" i="4"/>
  <c r="I2768" i="4"/>
  <c r="L2768" i="4"/>
  <c r="Z2768" i="4" s="1"/>
  <c r="H2769" i="4"/>
  <c r="J2769" i="4" s="1"/>
  <c r="K2768" i="4"/>
  <c r="Y2768" i="4" s="1"/>
  <c r="E2770" i="4"/>
  <c r="D2770" i="4"/>
  <c r="C2770" i="4"/>
  <c r="F2770" i="4" l="1"/>
  <c r="N2769" i="4"/>
  <c r="M2768" i="4"/>
  <c r="L2769" i="4"/>
  <c r="Z2769" i="4" s="1"/>
  <c r="I2769" i="4"/>
  <c r="H2770" i="4"/>
  <c r="J2770" i="4" s="1"/>
  <c r="K2769" i="4"/>
  <c r="Y2769" i="4" s="1"/>
  <c r="C2771" i="4"/>
  <c r="F2771" i="4" s="1"/>
  <c r="D2771" i="4"/>
  <c r="E2771" i="4"/>
  <c r="M2769" i="4" l="1"/>
  <c r="I2770" i="4"/>
  <c r="N2770" i="4"/>
  <c r="L2770" i="4"/>
  <c r="Z2770" i="4" s="1"/>
  <c r="H2771" i="4"/>
  <c r="I2771" i="4" s="1"/>
  <c r="K2770" i="4"/>
  <c r="Y2770" i="4" s="1"/>
  <c r="C2772" i="4"/>
  <c r="E2772" i="4"/>
  <c r="D2772" i="4"/>
  <c r="F2772" i="4" l="1"/>
  <c r="M2770" i="4"/>
  <c r="H2772" i="4"/>
  <c r="L2772" i="4" s="1"/>
  <c r="Z2772" i="4" s="1"/>
  <c r="J2771" i="4"/>
  <c r="L2771" i="4"/>
  <c r="Z2771" i="4" s="1"/>
  <c r="K2771" i="4"/>
  <c r="Y2771" i="4" s="1"/>
  <c r="M2771" i="4"/>
  <c r="D2773" i="4"/>
  <c r="E2773" i="4"/>
  <c r="C2773" i="4"/>
  <c r="F2773" i="4" l="1"/>
  <c r="N2771" i="4"/>
  <c r="I2772" i="4"/>
  <c r="J2772" i="4"/>
  <c r="H2773" i="4"/>
  <c r="L2773" i="4" s="1"/>
  <c r="Z2773" i="4" s="1"/>
  <c r="K2772" i="4"/>
  <c r="Y2772" i="4" s="1"/>
  <c r="C2774" i="4"/>
  <c r="D2774" i="4"/>
  <c r="E2774" i="4"/>
  <c r="F2774" i="4" l="1"/>
  <c r="N2772" i="4"/>
  <c r="M2772" i="4"/>
  <c r="H2774" i="4"/>
  <c r="L2774" i="4" s="1"/>
  <c r="Z2774" i="4" s="1"/>
  <c r="J2773" i="4"/>
  <c r="I2773" i="4"/>
  <c r="K2773" i="4"/>
  <c r="Y2773" i="4" s="1"/>
  <c r="D2775" i="4"/>
  <c r="E2775" i="4"/>
  <c r="C2775" i="4"/>
  <c r="F2775" i="4" l="1"/>
  <c r="N2773" i="4"/>
  <c r="M2773" i="4"/>
  <c r="H2775" i="4"/>
  <c r="J2775" i="4" s="1"/>
  <c r="I2774" i="4"/>
  <c r="J2774" i="4"/>
  <c r="K2774" i="4"/>
  <c r="Y2774" i="4" s="1"/>
  <c r="C2776" i="4"/>
  <c r="F2776" i="4" s="1"/>
  <c r="D2776" i="4"/>
  <c r="E2776" i="4"/>
  <c r="N2774" i="4" l="1"/>
  <c r="N2775" i="4"/>
  <c r="M2774" i="4"/>
  <c r="L2775" i="4"/>
  <c r="Z2775" i="4" s="1"/>
  <c r="H2776" i="4"/>
  <c r="I2776" i="4" s="1"/>
  <c r="I2775" i="4"/>
  <c r="K2775" i="4"/>
  <c r="Y2775" i="4" s="1"/>
  <c r="C2777" i="4"/>
  <c r="F2777" i="4" s="1"/>
  <c r="D2777" i="4"/>
  <c r="E2777" i="4"/>
  <c r="M2775" i="4" l="1"/>
  <c r="L2776" i="4"/>
  <c r="Z2776" i="4" s="1"/>
  <c r="H2777" i="4"/>
  <c r="J2777" i="4" s="1"/>
  <c r="J2776" i="4"/>
  <c r="K2776" i="4"/>
  <c r="Y2776" i="4" s="1"/>
  <c r="M2776" i="4"/>
  <c r="E2778" i="4"/>
  <c r="C2778" i="4"/>
  <c r="F2778" i="4" s="1"/>
  <c r="D2778" i="4"/>
  <c r="N2776" i="4" l="1"/>
  <c r="N2777" i="4"/>
  <c r="L2777" i="4"/>
  <c r="Z2777" i="4" s="1"/>
  <c r="H2778" i="4"/>
  <c r="J2778" i="4" s="1"/>
  <c r="I2777" i="4"/>
  <c r="K2777" i="4"/>
  <c r="Y2777" i="4" s="1"/>
  <c r="C2779" i="4"/>
  <c r="D2779" i="4"/>
  <c r="E2779" i="4"/>
  <c r="F2779" i="4" l="1"/>
  <c r="N2778" i="4"/>
  <c r="M2777" i="4"/>
  <c r="L2778" i="4"/>
  <c r="Z2778" i="4" s="1"/>
  <c r="H2779" i="4"/>
  <c r="I2779" i="4" s="1"/>
  <c r="I2778" i="4"/>
  <c r="K2778" i="4"/>
  <c r="Y2778" i="4" s="1"/>
  <c r="C2780" i="4"/>
  <c r="F2780" i="4" s="1"/>
  <c r="D2780" i="4"/>
  <c r="E2780" i="4"/>
  <c r="M2778" i="4" l="1"/>
  <c r="L2779" i="4"/>
  <c r="Z2779" i="4" s="1"/>
  <c r="H2780" i="4"/>
  <c r="J2780" i="4" s="1"/>
  <c r="J2779" i="4"/>
  <c r="K2779" i="4"/>
  <c r="Y2779" i="4" s="1"/>
  <c r="M2779" i="4"/>
  <c r="D2781" i="4"/>
  <c r="E2781" i="4"/>
  <c r="C2781" i="4"/>
  <c r="F2781" i="4" l="1"/>
  <c r="N2779" i="4"/>
  <c r="N2780" i="4"/>
  <c r="L2780" i="4"/>
  <c r="Z2780" i="4" s="1"/>
  <c r="H2781" i="4"/>
  <c r="J2781" i="4" s="1"/>
  <c r="I2780" i="4"/>
  <c r="K2780" i="4"/>
  <c r="Y2780" i="4" s="1"/>
  <c r="C2782" i="4"/>
  <c r="F2782" i="4" s="1"/>
  <c r="D2782" i="4"/>
  <c r="E2782" i="4"/>
  <c r="M2780" i="4" l="1"/>
  <c r="N2781" i="4"/>
  <c r="L2781" i="4"/>
  <c r="Z2781" i="4" s="1"/>
  <c r="H2782" i="4"/>
  <c r="J2782" i="4" s="1"/>
  <c r="I2781" i="4"/>
  <c r="K2781" i="4"/>
  <c r="Y2781" i="4" s="1"/>
  <c r="C2783" i="4"/>
  <c r="D2783" i="4"/>
  <c r="E2783" i="4"/>
  <c r="F2783" i="4" l="1"/>
  <c r="N2782" i="4"/>
  <c r="M2781" i="4"/>
  <c r="L2782" i="4"/>
  <c r="Z2782" i="4" s="1"/>
  <c r="I2782" i="4"/>
  <c r="H2783" i="4"/>
  <c r="I2783" i="4" s="1"/>
  <c r="K2782" i="4"/>
  <c r="Y2782" i="4" s="1"/>
  <c r="C2784" i="4"/>
  <c r="D2784" i="4"/>
  <c r="E2784" i="4"/>
  <c r="F2784" i="4" l="1"/>
  <c r="M2782" i="4"/>
  <c r="L2783" i="4"/>
  <c r="Z2783" i="4" s="1"/>
  <c r="J2783" i="4"/>
  <c r="H2784" i="4"/>
  <c r="K2783" i="4"/>
  <c r="Y2783" i="4" s="1"/>
  <c r="M2783" i="4"/>
  <c r="C2785" i="4"/>
  <c r="D2785" i="4"/>
  <c r="E2785" i="4"/>
  <c r="H2785" i="4" l="1"/>
  <c r="F2785" i="4"/>
  <c r="N2783" i="4"/>
  <c r="L2784" i="4"/>
  <c r="Z2784" i="4" s="1"/>
  <c r="J2784" i="4"/>
  <c r="I2784" i="4"/>
  <c r="K2784" i="4"/>
  <c r="Y2784" i="4" s="1"/>
  <c r="J2785" i="4"/>
  <c r="I2785" i="4"/>
  <c r="E2786" i="4"/>
  <c r="D2786" i="4"/>
  <c r="C2786" i="4"/>
  <c r="F2786" i="4" s="1"/>
  <c r="N2784" i="4" l="1"/>
  <c r="M2784" i="4"/>
  <c r="H2786" i="4"/>
  <c r="J2786" i="4" s="1"/>
  <c r="K2785" i="4"/>
  <c r="Y2785" i="4" s="1"/>
  <c r="M2785" i="4"/>
  <c r="L2785" i="4"/>
  <c r="Z2785" i="4" s="1"/>
  <c r="N2785" i="4"/>
  <c r="C2787" i="4"/>
  <c r="F2787" i="4" s="1"/>
  <c r="D2787" i="4"/>
  <c r="E2787" i="4"/>
  <c r="N2786" i="4" l="1"/>
  <c r="L2786" i="4"/>
  <c r="Z2786" i="4" s="1"/>
  <c r="H2787" i="4"/>
  <c r="J2787" i="4" s="1"/>
  <c r="I2786" i="4"/>
  <c r="K2786" i="4"/>
  <c r="Y2786" i="4" s="1"/>
  <c r="C2788" i="4"/>
  <c r="D2788" i="4"/>
  <c r="E2788" i="4"/>
  <c r="F2788" i="4" l="1"/>
  <c r="N2787" i="4"/>
  <c r="M2786" i="4"/>
  <c r="L2787" i="4"/>
  <c r="Z2787" i="4" s="1"/>
  <c r="H2788" i="4"/>
  <c r="J2788" i="4" s="1"/>
  <c r="I2787" i="4"/>
  <c r="K2787" i="4"/>
  <c r="Y2787" i="4" s="1"/>
  <c r="D2789" i="4"/>
  <c r="E2789" i="4"/>
  <c r="C2789" i="4"/>
  <c r="F2789" i="4" l="1"/>
  <c r="N2788" i="4"/>
  <c r="M2787" i="4"/>
  <c r="L2788" i="4"/>
  <c r="Z2788" i="4" s="1"/>
  <c r="I2788" i="4"/>
  <c r="H2789" i="4"/>
  <c r="J2789" i="4" s="1"/>
  <c r="K2788" i="4"/>
  <c r="Y2788" i="4" s="1"/>
  <c r="C2790" i="4"/>
  <c r="F2790" i="4" s="1"/>
  <c r="D2790" i="4"/>
  <c r="E2790" i="4"/>
  <c r="N2789" i="4" l="1"/>
  <c r="M2788" i="4"/>
  <c r="I2789" i="4"/>
  <c r="L2789" i="4"/>
  <c r="Z2789" i="4" s="1"/>
  <c r="H2790" i="4"/>
  <c r="J2790" i="4" s="1"/>
  <c r="K2789" i="4"/>
  <c r="Y2789" i="4" s="1"/>
  <c r="C2791" i="4"/>
  <c r="E2791" i="4"/>
  <c r="D2791" i="4"/>
  <c r="F2791" i="4" l="1"/>
  <c r="N2790" i="4"/>
  <c r="M2789" i="4"/>
  <c r="I2790" i="4"/>
  <c r="L2790" i="4"/>
  <c r="Z2790" i="4" s="1"/>
  <c r="H2791" i="4"/>
  <c r="J2791" i="4" s="1"/>
  <c r="K2790" i="4"/>
  <c r="Y2790" i="4" s="1"/>
  <c r="C2792" i="4"/>
  <c r="D2792" i="4"/>
  <c r="E2792" i="4"/>
  <c r="F2792" i="4" l="1"/>
  <c r="N2791" i="4"/>
  <c r="M2790" i="4"/>
  <c r="L2791" i="4"/>
  <c r="Z2791" i="4" s="1"/>
  <c r="I2791" i="4"/>
  <c r="H2792" i="4"/>
  <c r="J2792" i="4" s="1"/>
  <c r="K2791" i="4"/>
  <c r="Y2791" i="4" s="1"/>
  <c r="C2793" i="4"/>
  <c r="F2793" i="4" s="1"/>
  <c r="D2793" i="4"/>
  <c r="E2793" i="4"/>
  <c r="M2791" i="4" l="1"/>
  <c r="H2793" i="4"/>
  <c r="J2793" i="4" s="1"/>
  <c r="N2792" i="4"/>
  <c r="I2792" i="4"/>
  <c r="L2792" i="4"/>
  <c r="Z2792" i="4" s="1"/>
  <c r="K2792" i="4"/>
  <c r="Y2792" i="4" s="1"/>
  <c r="E2794" i="4"/>
  <c r="C2794" i="4"/>
  <c r="F2794" i="4" s="1"/>
  <c r="D2794" i="4"/>
  <c r="M2792" i="4" l="1"/>
  <c r="L2793" i="4"/>
  <c r="Z2793" i="4" s="1"/>
  <c r="H2794" i="4"/>
  <c r="J2794" i="4" s="1"/>
  <c r="I2793" i="4"/>
  <c r="N2793" i="4"/>
  <c r="K2793" i="4"/>
  <c r="Y2793" i="4" s="1"/>
  <c r="C2795" i="4"/>
  <c r="D2795" i="4"/>
  <c r="E2795" i="4"/>
  <c r="H2795" i="4" l="1"/>
  <c r="J2795" i="4" s="1"/>
  <c r="F2795" i="4"/>
  <c r="N2794" i="4"/>
  <c r="M2793" i="4"/>
  <c r="L2794" i="4"/>
  <c r="Z2794" i="4" s="1"/>
  <c r="I2794" i="4"/>
  <c r="K2794" i="4"/>
  <c r="Y2794" i="4" s="1"/>
  <c r="I2795" i="4"/>
  <c r="C2796" i="4"/>
  <c r="E2796" i="4"/>
  <c r="D2796" i="4"/>
  <c r="F2796" i="4" l="1"/>
  <c r="M2794" i="4"/>
  <c r="H2796" i="4"/>
  <c r="J2796" i="4" s="1"/>
  <c r="K2795" i="4"/>
  <c r="Y2795" i="4" s="1"/>
  <c r="M2795" i="4"/>
  <c r="L2795" i="4"/>
  <c r="Z2795" i="4" s="1"/>
  <c r="N2795" i="4"/>
  <c r="D2797" i="4"/>
  <c r="E2797" i="4"/>
  <c r="C2797" i="4"/>
  <c r="F2797" i="4" l="1"/>
  <c r="L2796" i="4"/>
  <c r="Z2796" i="4" s="1"/>
  <c r="I2796" i="4"/>
  <c r="H2797" i="4"/>
  <c r="J2797" i="4" s="1"/>
  <c r="N2796" i="4"/>
  <c r="K2796" i="4"/>
  <c r="Y2796" i="4" s="1"/>
  <c r="C2798" i="4"/>
  <c r="D2798" i="4"/>
  <c r="E2798" i="4"/>
  <c r="F2798" i="4" l="1"/>
  <c r="N2797" i="4"/>
  <c r="M2796" i="4"/>
  <c r="L2797" i="4"/>
  <c r="Z2797" i="4" s="1"/>
  <c r="H2798" i="4"/>
  <c r="I2798" i="4" s="1"/>
  <c r="I2797" i="4"/>
  <c r="K2797" i="4"/>
  <c r="Y2797" i="4" s="1"/>
  <c r="D2799" i="4"/>
  <c r="C2799" i="4"/>
  <c r="E2799" i="4"/>
  <c r="F2799" i="4" l="1"/>
  <c r="M2797" i="4"/>
  <c r="L2798" i="4"/>
  <c r="Z2798" i="4" s="1"/>
  <c r="J2798" i="4"/>
  <c r="H2799" i="4"/>
  <c r="I2799" i="4" s="1"/>
  <c r="K2798" i="4"/>
  <c r="Y2798" i="4" s="1"/>
  <c r="M2798" i="4"/>
  <c r="C2800" i="4"/>
  <c r="F2800" i="4" s="1"/>
  <c r="D2800" i="4"/>
  <c r="E2800" i="4"/>
  <c r="N2798" i="4" l="1"/>
  <c r="L2799" i="4"/>
  <c r="Z2799" i="4" s="1"/>
  <c r="H2800" i="4"/>
  <c r="J2800" i="4" s="1"/>
  <c r="J2799" i="4"/>
  <c r="K2799" i="4"/>
  <c r="Y2799" i="4" s="1"/>
  <c r="M2799" i="4"/>
  <c r="C2801" i="4"/>
  <c r="D2801" i="4"/>
  <c r="E2801" i="4"/>
  <c r="F2801" i="4" l="1"/>
  <c r="N2799" i="4"/>
  <c r="N2800" i="4"/>
  <c r="L2800" i="4"/>
  <c r="Z2800" i="4" s="1"/>
  <c r="H2801" i="4"/>
  <c r="I2801" i="4" s="1"/>
  <c r="I2800" i="4"/>
  <c r="K2800" i="4"/>
  <c r="Y2800" i="4" s="1"/>
  <c r="E2802" i="4"/>
  <c r="C2802" i="4"/>
  <c r="D2802" i="4"/>
  <c r="F2802" i="4" l="1"/>
  <c r="M2800" i="4"/>
  <c r="L2801" i="4"/>
  <c r="Z2801" i="4" s="1"/>
  <c r="J2801" i="4"/>
  <c r="H2802" i="4"/>
  <c r="J2802" i="4" s="1"/>
  <c r="K2801" i="4"/>
  <c r="Y2801" i="4" s="1"/>
  <c r="M2801" i="4"/>
  <c r="C2803" i="4"/>
  <c r="F2803" i="4" s="1"/>
  <c r="D2803" i="4"/>
  <c r="E2803" i="4"/>
  <c r="N2801" i="4" l="1"/>
  <c r="N2802" i="4"/>
  <c r="I2802" i="4"/>
  <c r="L2802" i="4"/>
  <c r="Z2802" i="4" s="1"/>
  <c r="H2803" i="4"/>
  <c r="J2803" i="4" s="1"/>
  <c r="K2802" i="4"/>
  <c r="Y2802" i="4" s="1"/>
  <c r="C2804" i="4"/>
  <c r="D2804" i="4"/>
  <c r="E2804" i="4"/>
  <c r="F2804" i="4" l="1"/>
  <c r="N2803" i="4"/>
  <c r="M2802" i="4"/>
  <c r="I2803" i="4"/>
  <c r="L2803" i="4"/>
  <c r="Z2803" i="4" s="1"/>
  <c r="H2804" i="4"/>
  <c r="J2804" i="4" s="1"/>
  <c r="K2803" i="4"/>
  <c r="Y2803" i="4" s="1"/>
  <c r="D2805" i="4"/>
  <c r="E2805" i="4"/>
  <c r="C2805" i="4"/>
  <c r="F2805" i="4" l="1"/>
  <c r="M2803" i="4"/>
  <c r="I2804" i="4"/>
  <c r="L2804" i="4"/>
  <c r="Z2804" i="4" s="1"/>
  <c r="N2804" i="4"/>
  <c r="H2805" i="4"/>
  <c r="I2805" i="4" s="1"/>
  <c r="K2804" i="4"/>
  <c r="Y2804" i="4" s="1"/>
  <c r="C2806" i="4"/>
  <c r="F2806" i="4" s="1"/>
  <c r="D2806" i="4"/>
  <c r="E2806" i="4"/>
  <c r="M2804" i="4" l="1"/>
  <c r="L2805" i="4"/>
  <c r="Z2805" i="4" s="1"/>
  <c r="H2806" i="4"/>
  <c r="I2806" i="4" s="1"/>
  <c r="J2805" i="4"/>
  <c r="K2805" i="4"/>
  <c r="Y2805" i="4" s="1"/>
  <c r="M2805" i="4"/>
  <c r="E2807" i="4"/>
  <c r="C2807" i="4"/>
  <c r="F2807" i="4" s="1"/>
  <c r="D2807" i="4"/>
  <c r="N2805" i="4" l="1"/>
  <c r="L2806" i="4"/>
  <c r="Z2806" i="4" s="1"/>
  <c r="H2807" i="4"/>
  <c r="J2807" i="4" s="1"/>
  <c r="J2806" i="4"/>
  <c r="K2806" i="4"/>
  <c r="Y2806" i="4" s="1"/>
  <c r="M2806" i="4"/>
  <c r="C2808" i="4"/>
  <c r="D2808" i="4"/>
  <c r="E2808" i="4"/>
  <c r="F2808" i="4" l="1"/>
  <c r="N2806" i="4"/>
  <c r="N2807" i="4"/>
  <c r="I2807" i="4"/>
  <c r="L2807" i="4"/>
  <c r="Z2807" i="4" s="1"/>
  <c r="H2808" i="4"/>
  <c r="J2808" i="4" s="1"/>
  <c r="K2807" i="4"/>
  <c r="Y2807" i="4" s="1"/>
  <c r="C2809" i="4"/>
  <c r="F2809" i="4" s="1"/>
  <c r="D2809" i="4"/>
  <c r="E2809" i="4"/>
  <c r="N2808" i="4" l="1"/>
  <c r="M2807" i="4"/>
  <c r="L2808" i="4"/>
  <c r="Z2808" i="4" s="1"/>
  <c r="I2808" i="4"/>
  <c r="H2809" i="4"/>
  <c r="J2809" i="4" s="1"/>
  <c r="K2808" i="4"/>
  <c r="Y2808" i="4" s="1"/>
  <c r="E2810" i="4"/>
  <c r="D2810" i="4"/>
  <c r="C2810" i="4"/>
  <c r="F2810" i="4" l="1"/>
  <c r="N2809" i="4"/>
  <c r="M2808" i="4"/>
  <c r="I2809" i="4"/>
  <c r="L2809" i="4"/>
  <c r="Z2809" i="4" s="1"/>
  <c r="H2810" i="4"/>
  <c r="J2810" i="4" s="1"/>
  <c r="K2809" i="4"/>
  <c r="Y2809" i="4" s="1"/>
  <c r="C2811" i="4"/>
  <c r="F2811" i="4" s="1"/>
  <c r="D2811" i="4"/>
  <c r="E2811" i="4"/>
  <c r="N2810" i="4" l="1"/>
  <c r="M2809" i="4"/>
  <c r="I2810" i="4"/>
  <c r="L2810" i="4"/>
  <c r="Z2810" i="4" s="1"/>
  <c r="H2811" i="4"/>
  <c r="J2811" i="4" s="1"/>
  <c r="K2810" i="4"/>
  <c r="Y2810" i="4" s="1"/>
  <c r="C2812" i="4"/>
  <c r="D2812" i="4"/>
  <c r="E2812" i="4"/>
  <c r="F2812" i="4" l="1"/>
  <c r="N2811" i="4"/>
  <c r="M2810" i="4"/>
  <c r="L2811" i="4"/>
  <c r="Z2811" i="4" s="1"/>
  <c r="I2811" i="4"/>
  <c r="H2812" i="4"/>
  <c r="J2812" i="4" s="1"/>
  <c r="K2811" i="4"/>
  <c r="Y2811" i="4" s="1"/>
  <c r="D2813" i="4"/>
  <c r="E2813" i="4"/>
  <c r="C2813" i="4"/>
  <c r="F2813" i="4" l="1"/>
  <c r="N2812" i="4"/>
  <c r="M2811" i="4"/>
  <c r="I2812" i="4"/>
  <c r="L2812" i="4"/>
  <c r="Z2812" i="4" s="1"/>
  <c r="H2813" i="4"/>
  <c r="J2813" i="4" s="1"/>
  <c r="K2812" i="4"/>
  <c r="Y2812" i="4" s="1"/>
  <c r="C2814" i="4"/>
  <c r="F2814" i="4" s="1"/>
  <c r="D2814" i="4"/>
  <c r="E2814" i="4"/>
  <c r="N2813" i="4" l="1"/>
  <c r="M2812" i="4"/>
  <c r="I2813" i="4"/>
  <c r="L2813" i="4"/>
  <c r="Z2813" i="4" s="1"/>
  <c r="H2814" i="4"/>
  <c r="J2814" i="4" s="1"/>
  <c r="K2813" i="4"/>
  <c r="Y2813" i="4" s="1"/>
  <c r="D2815" i="4"/>
  <c r="E2815" i="4"/>
  <c r="C2815" i="4"/>
  <c r="F2815" i="4" l="1"/>
  <c r="N2814" i="4"/>
  <c r="M2813" i="4"/>
  <c r="L2814" i="4"/>
  <c r="Z2814" i="4" s="1"/>
  <c r="I2814" i="4"/>
  <c r="H2815" i="4"/>
  <c r="J2815" i="4" s="1"/>
  <c r="K2814" i="4"/>
  <c r="Y2814" i="4" s="1"/>
  <c r="C2816" i="4"/>
  <c r="F2816" i="4" s="1"/>
  <c r="D2816" i="4"/>
  <c r="E2816" i="4"/>
  <c r="N2815" i="4" l="1"/>
  <c r="M2814" i="4"/>
  <c r="L2815" i="4"/>
  <c r="Z2815" i="4" s="1"/>
  <c r="I2815" i="4"/>
  <c r="H2816" i="4"/>
  <c r="J2816" i="4" s="1"/>
  <c r="K2815" i="4"/>
  <c r="Y2815" i="4" s="1"/>
  <c r="C2817" i="4"/>
  <c r="D2817" i="4"/>
  <c r="E2817" i="4"/>
  <c r="F2817" i="4" l="1"/>
  <c r="N2816" i="4"/>
  <c r="M2815" i="4"/>
  <c r="L2816" i="4"/>
  <c r="Z2816" i="4" s="1"/>
  <c r="I2816" i="4"/>
  <c r="H2817" i="4"/>
  <c r="J2817" i="4" s="1"/>
  <c r="K2816" i="4"/>
  <c r="Y2816" i="4" s="1"/>
  <c r="E2818" i="4"/>
  <c r="C2818" i="4"/>
  <c r="D2818" i="4"/>
  <c r="F2818" i="4" l="1"/>
  <c r="N2817" i="4"/>
  <c r="M2816" i="4"/>
  <c r="I2817" i="4"/>
  <c r="L2817" i="4"/>
  <c r="Z2817" i="4" s="1"/>
  <c r="H2818" i="4"/>
  <c r="J2818" i="4" s="1"/>
  <c r="K2817" i="4"/>
  <c r="Y2817" i="4" s="1"/>
  <c r="C2819" i="4"/>
  <c r="F2819" i="4" s="1"/>
  <c r="D2819" i="4"/>
  <c r="E2819" i="4"/>
  <c r="N2818" i="4" l="1"/>
  <c r="M2817" i="4"/>
  <c r="L2818" i="4"/>
  <c r="Z2818" i="4" s="1"/>
  <c r="I2818" i="4"/>
  <c r="H2819" i="4"/>
  <c r="J2819" i="4" s="1"/>
  <c r="K2818" i="4"/>
  <c r="Y2818" i="4" s="1"/>
  <c r="C2820" i="4"/>
  <c r="E2820" i="4"/>
  <c r="D2820" i="4"/>
  <c r="F2820" i="4" l="1"/>
  <c r="N2819" i="4"/>
  <c r="M2818" i="4"/>
  <c r="I2819" i="4"/>
  <c r="L2819" i="4"/>
  <c r="Z2819" i="4" s="1"/>
  <c r="H2820" i="4"/>
  <c r="J2820" i="4" s="1"/>
  <c r="K2819" i="4"/>
  <c r="Y2819" i="4" s="1"/>
  <c r="D2821" i="4"/>
  <c r="E2821" i="4"/>
  <c r="C2821" i="4"/>
  <c r="F2821" i="4" l="1"/>
  <c r="N2820" i="4"/>
  <c r="M2819" i="4"/>
  <c r="I2820" i="4"/>
  <c r="L2820" i="4"/>
  <c r="Z2820" i="4" s="1"/>
  <c r="H2821" i="4"/>
  <c r="J2821" i="4" s="1"/>
  <c r="K2820" i="4"/>
  <c r="Y2820" i="4" s="1"/>
  <c r="C2822" i="4"/>
  <c r="F2822" i="4" s="1"/>
  <c r="D2822" i="4"/>
  <c r="E2822" i="4"/>
  <c r="N2821" i="4" l="1"/>
  <c r="M2820" i="4"/>
  <c r="I2821" i="4"/>
  <c r="L2821" i="4"/>
  <c r="Z2821" i="4" s="1"/>
  <c r="H2822" i="4"/>
  <c r="J2822" i="4" s="1"/>
  <c r="K2821" i="4"/>
  <c r="Y2821" i="4" s="1"/>
  <c r="C2823" i="4"/>
  <c r="D2823" i="4"/>
  <c r="E2823" i="4"/>
  <c r="F2823" i="4" l="1"/>
  <c r="N2822" i="4"/>
  <c r="M2821" i="4"/>
  <c r="I2822" i="4"/>
  <c r="L2822" i="4"/>
  <c r="Z2822" i="4" s="1"/>
  <c r="H2823" i="4"/>
  <c r="J2823" i="4" s="1"/>
  <c r="K2822" i="4"/>
  <c r="Y2822" i="4" s="1"/>
  <c r="C2824" i="4"/>
  <c r="F2824" i="4" s="1"/>
  <c r="D2824" i="4"/>
  <c r="E2824" i="4"/>
  <c r="N2823" i="4" l="1"/>
  <c r="M2822" i="4"/>
  <c r="I2823" i="4"/>
  <c r="L2823" i="4"/>
  <c r="Z2823" i="4" s="1"/>
  <c r="H2824" i="4"/>
  <c r="J2824" i="4" s="1"/>
  <c r="K2823" i="4"/>
  <c r="Y2823" i="4" s="1"/>
  <c r="C2825" i="4"/>
  <c r="D2825" i="4"/>
  <c r="E2825" i="4"/>
  <c r="F2825" i="4" l="1"/>
  <c r="N2824" i="4"/>
  <c r="M2823" i="4"/>
  <c r="I2824" i="4"/>
  <c r="L2824" i="4"/>
  <c r="Z2824" i="4" s="1"/>
  <c r="H2825" i="4"/>
  <c r="J2825" i="4" s="1"/>
  <c r="K2824" i="4"/>
  <c r="Y2824" i="4" s="1"/>
  <c r="E2826" i="4"/>
  <c r="C2826" i="4"/>
  <c r="D2826" i="4"/>
  <c r="F2826" i="4" l="1"/>
  <c r="N2825" i="4"/>
  <c r="M2824" i="4"/>
  <c r="L2825" i="4"/>
  <c r="Z2825" i="4" s="1"/>
  <c r="I2825" i="4"/>
  <c r="H2826" i="4"/>
  <c r="J2826" i="4" s="1"/>
  <c r="K2825" i="4"/>
  <c r="Y2825" i="4" s="1"/>
  <c r="C2827" i="4"/>
  <c r="F2827" i="4" s="1"/>
  <c r="D2827" i="4"/>
  <c r="E2827" i="4"/>
  <c r="N2826" i="4" l="1"/>
  <c r="M2825" i="4"/>
  <c r="I2826" i="4"/>
  <c r="L2826" i="4"/>
  <c r="Z2826" i="4" s="1"/>
  <c r="H2827" i="4"/>
  <c r="J2827" i="4" s="1"/>
  <c r="K2826" i="4"/>
  <c r="Y2826" i="4" s="1"/>
  <c r="C2828" i="4"/>
  <c r="D2828" i="4"/>
  <c r="E2828" i="4"/>
  <c r="F2828" i="4" l="1"/>
  <c r="N2827" i="4"/>
  <c r="M2826" i="4"/>
  <c r="I2827" i="4"/>
  <c r="L2827" i="4"/>
  <c r="Z2827" i="4" s="1"/>
  <c r="H2828" i="4"/>
  <c r="J2828" i="4" s="1"/>
  <c r="K2827" i="4"/>
  <c r="Y2827" i="4" s="1"/>
  <c r="D2829" i="4"/>
  <c r="E2829" i="4"/>
  <c r="C2829" i="4"/>
  <c r="F2829" i="4" l="1"/>
  <c r="N2828" i="4"/>
  <c r="M2827" i="4"/>
  <c r="I2828" i="4"/>
  <c r="L2828" i="4"/>
  <c r="Z2828" i="4" s="1"/>
  <c r="H2829" i="4"/>
  <c r="J2829" i="4" s="1"/>
  <c r="K2828" i="4"/>
  <c r="Y2828" i="4" s="1"/>
  <c r="C2830" i="4"/>
  <c r="F2830" i="4" s="1"/>
  <c r="D2830" i="4"/>
  <c r="E2830" i="4"/>
  <c r="N2829" i="4" l="1"/>
  <c r="M2828" i="4"/>
  <c r="I2829" i="4"/>
  <c r="L2829" i="4"/>
  <c r="Z2829" i="4" s="1"/>
  <c r="H2830" i="4"/>
  <c r="J2830" i="4" s="1"/>
  <c r="K2829" i="4"/>
  <c r="Y2829" i="4" s="1"/>
  <c r="C2831" i="4"/>
  <c r="E2831" i="4"/>
  <c r="D2831" i="4"/>
  <c r="F2831" i="4" l="1"/>
  <c r="N2830" i="4"/>
  <c r="M2829" i="4"/>
  <c r="I2830" i="4"/>
  <c r="L2830" i="4"/>
  <c r="Z2830" i="4" s="1"/>
  <c r="H2831" i="4"/>
  <c r="J2831" i="4" s="1"/>
  <c r="K2830" i="4"/>
  <c r="Y2830" i="4" s="1"/>
  <c r="C2832" i="4"/>
  <c r="F2832" i="4" s="1"/>
  <c r="D2832" i="4"/>
  <c r="E2832" i="4"/>
  <c r="N2831" i="4" l="1"/>
  <c r="M2830" i="4"/>
  <c r="I2831" i="4"/>
  <c r="L2831" i="4"/>
  <c r="Z2831" i="4" s="1"/>
  <c r="H2832" i="4"/>
  <c r="J2832" i="4" s="1"/>
  <c r="K2831" i="4"/>
  <c r="Y2831" i="4" s="1"/>
  <c r="C2833" i="4"/>
  <c r="D2833" i="4"/>
  <c r="E2833" i="4"/>
  <c r="F2833" i="4" l="1"/>
  <c r="N2832" i="4"/>
  <c r="M2831" i="4"/>
  <c r="I2832" i="4"/>
  <c r="L2832" i="4"/>
  <c r="Z2832" i="4" s="1"/>
  <c r="H2833" i="4"/>
  <c r="J2833" i="4" s="1"/>
  <c r="K2832" i="4"/>
  <c r="Y2832" i="4" s="1"/>
  <c r="E2834" i="4"/>
  <c r="D2834" i="4"/>
  <c r="C2834" i="4"/>
  <c r="F2834" i="4" l="1"/>
  <c r="N2833" i="4"/>
  <c r="M2832" i="4"/>
  <c r="I2833" i="4"/>
  <c r="L2833" i="4"/>
  <c r="Z2833" i="4" s="1"/>
  <c r="H2834" i="4"/>
  <c r="J2834" i="4" s="1"/>
  <c r="K2833" i="4"/>
  <c r="Y2833" i="4" s="1"/>
  <c r="C2835" i="4"/>
  <c r="F2835" i="4" s="1"/>
  <c r="D2835" i="4"/>
  <c r="E2835" i="4"/>
  <c r="N2834" i="4" l="1"/>
  <c r="M2833" i="4"/>
  <c r="I2834" i="4"/>
  <c r="L2834" i="4"/>
  <c r="Z2834" i="4" s="1"/>
  <c r="H2835" i="4"/>
  <c r="J2835" i="4" s="1"/>
  <c r="K2834" i="4"/>
  <c r="Y2834" i="4" s="1"/>
  <c r="C2836" i="4"/>
  <c r="E2836" i="4"/>
  <c r="D2836" i="4"/>
  <c r="F2836" i="4" l="1"/>
  <c r="N2835" i="4"/>
  <c r="M2834" i="4"/>
  <c r="I2835" i="4"/>
  <c r="L2835" i="4"/>
  <c r="Z2835" i="4" s="1"/>
  <c r="H2836" i="4"/>
  <c r="J2836" i="4" s="1"/>
  <c r="K2835" i="4"/>
  <c r="Y2835" i="4" s="1"/>
  <c r="D2837" i="4"/>
  <c r="E2837" i="4"/>
  <c r="C2837" i="4"/>
  <c r="F2837" i="4" l="1"/>
  <c r="N2836" i="4"/>
  <c r="M2835" i="4"/>
  <c r="I2836" i="4"/>
  <c r="L2836" i="4"/>
  <c r="Z2836" i="4" s="1"/>
  <c r="H2837" i="4"/>
  <c r="J2837" i="4" s="1"/>
  <c r="K2836" i="4"/>
  <c r="Y2836" i="4" s="1"/>
  <c r="C2838" i="4"/>
  <c r="D2838" i="4"/>
  <c r="E2838" i="4"/>
  <c r="H2838" i="4" l="1"/>
  <c r="F2838" i="4"/>
  <c r="N2837" i="4"/>
  <c r="M2836" i="4"/>
  <c r="I2837" i="4"/>
  <c r="L2837" i="4"/>
  <c r="Z2837" i="4" s="1"/>
  <c r="K2837" i="4"/>
  <c r="Y2837" i="4" s="1"/>
  <c r="J2838" i="4"/>
  <c r="I2838" i="4"/>
  <c r="D2839" i="4"/>
  <c r="E2839" i="4"/>
  <c r="C2839" i="4"/>
  <c r="F2839" i="4" s="1"/>
  <c r="M2837" i="4" l="1"/>
  <c r="H2839" i="4"/>
  <c r="J2839" i="4" s="1"/>
  <c r="K2838" i="4"/>
  <c r="Y2838" i="4" s="1"/>
  <c r="M2838" i="4"/>
  <c r="L2838" i="4"/>
  <c r="Z2838" i="4" s="1"/>
  <c r="N2838" i="4"/>
  <c r="C2840" i="4"/>
  <c r="D2840" i="4"/>
  <c r="E2840" i="4"/>
  <c r="F2840" i="4" l="1"/>
  <c r="N2839" i="4"/>
  <c r="I2839" i="4"/>
  <c r="H2840" i="4"/>
  <c r="J2840" i="4" s="1"/>
  <c r="L2839" i="4"/>
  <c r="Z2839" i="4" s="1"/>
  <c r="K2839" i="4"/>
  <c r="Y2839" i="4" s="1"/>
  <c r="C2841" i="4"/>
  <c r="D2841" i="4"/>
  <c r="E2841" i="4"/>
  <c r="F2841" i="4" l="1"/>
  <c r="N2840" i="4"/>
  <c r="M2839" i="4"/>
  <c r="L2840" i="4"/>
  <c r="Z2840" i="4" s="1"/>
  <c r="H2841" i="4"/>
  <c r="J2841" i="4" s="1"/>
  <c r="I2840" i="4"/>
  <c r="K2840" i="4"/>
  <c r="Y2840" i="4" s="1"/>
  <c r="E2842" i="4"/>
  <c r="C2842" i="4"/>
  <c r="D2842" i="4"/>
  <c r="F2842" i="4" l="1"/>
  <c r="N2841" i="4"/>
  <c r="M2840" i="4"/>
  <c r="L2841" i="4"/>
  <c r="Z2841" i="4" s="1"/>
  <c r="H2842" i="4"/>
  <c r="J2842" i="4" s="1"/>
  <c r="I2841" i="4"/>
  <c r="K2841" i="4"/>
  <c r="Y2841" i="4" s="1"/>
  <c r="C2843" i="4"/>
  <c r="F2843" i="4" s="1"/>
  <c r="D2843" i="4"/>
  <c r="E2843" i="4"/>
  <c r="N2842" i="4" l="1"/>
  <c r="M2841" i="4"/>
  <c r="I2842" i="4"/>
  <c r="L2842" i="4"/>
  <c r="Z2842" i="4" s="1"/>
  <c r="H2843" i="4"/>
  <c r="J2843" i="4" s="1"/>
  <c r="K2842" i="4"/>
  <c r="Y2842" i="4" s="1"/>
  <c r="C2844" i="4"/>
  <c r="D2844" i="4"/>
  <c r="E2844" i="4"/>
  <c r="H2844" i="4" l="1"/>
  <c r="F2844" i="4"/>
  <c r="N2843" i="4"/>
  <c r="M2842" i="4"/>
  <c r="I2843" i="4"/>
  <c r="L2843" i="4"/>
  <c r="Z2843" i="4" s="1"/>
  <c r="K2843" i="4"/>
  <c r="Y2843" i="4" s="1"/>
  <c r="J2844" i="4"/>
  <c r="I2844" i="4"/>
  <c r="D2845" i="4"/>
  <c r="E2845" i="4"/>
  <c r="C2845" i="4"/>
  <c r="F2845" i="4" s="1"/>
  <c r="M2843" i="4" l="1"/>
  <c r="H2845" i="4"/>
  <c r="J2845" i="4" s="1"/>
  <c r="K2844" i="4"/>
  <c r="Y2844" i="4" s="1"/>
  <c r="M2844" i="4"/>
  <c r="L2844" i="4"/>
  <c r="Z2844" i="4" s="1"/>
  <c r="N2844" i="4"/>
  <c r="I2845" i="4"/>
  <c r="C2846" i="4"/>
  <c r="F2846" i="4" s="1"/>
  <c r="D2846" i="4"/>
  <c r="E2846" i="4"/>
  <c r="N2845" i="4" l="1"/>
  <c r="L2845" i="4"/>
  <c r="Z2845" i="4" s="1"/>
  <c r="H2846" i="4"/>
  <c r="J2846" i="4" s="1"/>
  <c r="K2845" i="4"/>
  <c r="Y2845" i="4" s="1"/>
  <c r="M2845" i="4"/>
  <c r="C2847" i="4"/>
  <c r="D2847" i="4"/>
  <c r="E2847" i="4"/>
  <c r="F2847" i="4" l="1"/>
  <c r="N2846" i="4"/>
  <c r="I2846" i="4"/>
  <c r="L2846" i="4"/>
  <c r="Z2846" i="4" s="1"/>
  <c r="H2847" i="4"/>
  <c r="I2847" i="4" s="1"/>
  <c r="K2846" i="4"/>
  <c r="Y2846" i="4" s="1"/>
  <c r="C2848" i="4"/>
  <c r="D2848" i="4"/>
  <c r="E2848" i="4"/>
  <c r="F2848" i="4" l="1"/>
  <c r="M2846" i="4"/>
  <c r="L2847" i="4"/>
  <c r="Z2847" i="4" s="1"/>
  <c r="J2847" i="4"/>
  <c r="H2848" i="4"/>
  <c r="L2848" i="4" s="1"/>
  <c r="Z2848" i="4" s="1"/>
  <c r="K2847" i="4"/>
  <c r="Y2847" i="4" s="1"/>
  <c r="M2847" i="4"/>
  <c r="C2849" i="4"/>
  <c r="F2849" i="4" s="1"/>
  <c r="D2849" i="4"/>
  <c r="E2849" i="4"/>
  <c r="N2847" i="4" l="1"/>
  <c r="H2849" i="4"/>
  <c r="L2849" i="4" s="1"/>
  <c r="Z2849" i="4" s="1"/>
  <c r="J2848" i="4"/>
  <c r="I2848" i="4"/>
  <c r="K2848" i="4"/>
  <c r="Y2848" i="4" s="1"/>
  <c r="E2850" i="4"/>
  <c r="D2850" i="4"/>
  <c r="C2850" i="4"/>
  <c r="F2850" i="4" s="1"/>
  <c r="N2848" i="4" l="1"/>
  <c r="M2848" i="4"/>
  <c r="I2849" i="4"/>
  <c r="J2849" i="4"/>
  <c r="H2850" i="4"/>
  <c r="L2850" i="4" s="1"/>
  <c r="Z2850" i="4" s="1"/>
  <c r="K2849" i="4"/>
  <c r="Y2849" i="4" s="1"/>
  <c r="C2851" i="4"/>
  <c r="D2851" i="4"/>
  <c r="E2851" i="4"/>
  <c r="F2851" i="4" l="1"/>
  <c r="N2849" i="4"/>
  <c r="M2849" i="4"/>
  <c r="J2850" i="4"/>
  <c r="I2850" i="4"/>
  <c r="H2851" i="4"/>
  <c r="K2850" i="4"/>
  <c r="Y2850" i="4" s="1"/>
  <c r="C2852" i="4"/>
  <c r="F2852" i="4" s="1"/>
  <c r="D2852" i="4"/>
  <c r="E2852" i="4"/>
  <c r="N2850" i="4" l="1"/>
  <c r="M2850" i="4"/>
  <c r="L2851" i="4"/>
  <c r="Z2851" i="4" s="1"/>
  <c r="H2852" i="4"/>
  <c r="L2852" i="4" s="1"/>
  <c r="Z2852" i="4" s="1"/>
  <c r="I2851" i="4"/>
  <c r="J2851" i="4"/>
  <c r="K2851" i="4"/>
  <c r="Y2851" i="4" s="1"/>
  <c r="D2853" i="4"/>
  <c r="E2853" i="4"/>
  <c r="C2853" i="4"/>
  <c r="F2853" i="4" l="1"/>
  <c r="N2851" i="4"/>
  <c r="M2851" i="4"/>
  <c r="I2852" i="4"/>
  <c r="H2853" i="4"/>
  <c r="L2853" i="4" s="1"/>
  <c r="Z2853" i="4" s="1"/>
  <c r="J2852" i="4"/>
  <c r="K2852" i="4"/>
  <c r="Y2852" i="4" s="1"/>
  <c r="C2854" i="4"/>
  <c r="F2854" i="4" s="1"/>
  <c r="D2854" i="4"/>
  <c r="E2854" i="4"/>
  <c r="N2852" i="4" l="1"/>
  <c r="M2852" i="4"/>
  <c r="H2854" i="4"/>
  <c r="L2854" i="4" s="1"/>
  <c r="Z2854" i="4" s="1"/>
  <c r="J2853" i="4"/>
  <c r="I2853" i="4"/>
  <c r="K2853" i="4"/>
  <c r="Y2853" i="4" s="1"/>
  <c r="C2855" i="4"/>
  <c r="E2855" i="4"/>
  <c r="D2855" i="4"/>
  <c r="F2855" i="4" l="1"/>
  <c r="N2853" i="4"/>
  <c r="M2853" i="4"/>
  <c r="H2855" i="4"/>
  <c r="J2855" i="4" s="1"/>
  <c r="I2854" i="4"/>
  <c r="J2854" i="4"/>
  <c r="K2854" i="4"/>
  <c r="Y2854" i="4" s="1"/>
  <c r="C2856" i="4"/>
  <c r="F2856" i="4" s="1"/>
  <c r="D2856" i="4"/>
  <c r="E2856" i="4"/>
  <c r="N2854" i="4" l="1"/>
  <c r="M2854" i="4"/>
  <c r="L2855" i="4"/>
  <c r="Z2855" i="4" s="1"/>
  <c r="H2856" i="4"/>
  <c r="J2856" i="4" s="1"/>
  <c r="I2855" i="4"/>
  <c r="N2855" i="4"/>
  <c r="K2855" i="4"/>
  <c r="Y2855" i="4" s="1"/>
  <c r="C2857" i="4"/>
  <c r="F2857" i="4" s="1"/>
  <c r="D2857" i="4"/>
  <c r="E2857" i="4"/>
  <c r="N2856" i="4" l="1"/>
  <c r="M2855" i="4"/>
  <c r="L2856" i="4"/>
  <c r="Z2856" i="4" s="1"/>
  <c r="H2857" i="4"/>
  <c r="J2857" i="4" s="1"/>
  <c r="I2856" i="4"/>
  <c r="K2856" i="4"/>
  <c r="Y2856" i="4" s="1"/>
  <c r="E2858" i="4"/>
  <c r="C2858" i="4"/>
  <c r="F2858" i="4" s="1"/>
  <c r="D2858" i="4"/>
  <c r="N2857" i="4" l="1"/>
  <c r="M2856" i="4"/>
  <c r="I2857" i="4"/>
  <c r="L2857" i="4"/>
  <c r="Z2857" i="4" s="1"/>
  <c r="H2858" i="4"/>
  <c r="J2858" i="4" s="1"/>
  <c r="K2857" i="4"/>
  <c r="Y2857" i="4" s="1"/>
  <c r="C2859" i="4"/>
  <c r="D2859" i="4"/>
  <c r="E2859" i="4"/>
  <c r="F2859" i="4" l="1"/>
  <c r="N2858" i="4"/>
  <c r="M2857" i="4"/>
  <c r="I2858" i="4"/>
  <c r="H2859" i="4"/>
  <c r="J2859" i="4" s="1"/>
  <c r="L2858" i="4"/>
  <c r="Z2858" i="4" s="1"/>
  <c r="K2858" i="4"/>
  <c r="Y2858" i="4" s="1"/>
  <c r="C2860" i="4"/>
  <c r="F2860" i="4" s="1"/>
  <c r="E2860" i="4"/>
  <c r="D2860" i="4"/>
  <c r="N2859" i="4" l="1"/>
  <c r="M2858" i="4"/>
  <c r="L2859" i="4"/>
  <c r="Z2859" i="4" s="1"/>
  <c r="H2860" i="4"/>
  <c r="J2860" i="4" s="1"/>
  <c r="I2859" i="4"/>
  <c r="K2859" i="4"/>
  <c r="Y2859" i="4" s="1"/>
  <c r="D2861" i="4"/>
  <c r="E2861" i="4"/>
  <c r="C2861" i="4"/>
  <c r="F2861" i="4" l="1"/>
  <c r="N2860" i="4"/>
  <c r="M2859" i="4"/>
  <c r="I2860" i="4"/>
  <c r="L2860" i="4"/>
  <c r="Z2860" i="4" s="1"/>
  <c r="H2861" i="4"/>
  <c r="J2861" i="4" s="1"/>
  <c r="K2860" i="4"/>
  <c r="Y2860" i="4" s="1"/>
  <c r="C2862" i="4"/>
  <c r="F2862" i="4" s="1"/>
  <c r="D2862" i="4"/>
  <c r="E2862" i="4"/>
  <c r="N2861" i="4" l="1"/>
  <c r="M2860" i="4"/>
  <c r="I2861" i="4"/>
  <c r="L2861" i="4"/>
  <c r="Z2861" i="4" s="1"/>
  <c r="H2862" i="4"/>
  <c r="J2862" i="4" s="1"/>
  <c r="K2861" i="4"/>
  <c r="Y2861" i="4" s="1"/>
  <c r="D2863" i="4"/>
  <c r="C2863" i="4"/>
  <c r="F2863" i="4" s="1"/>
  <c r="E2863" i="4"/>
  <c r="M2861" i="4" l="1"/>
  <c r="I2862" i="4"/>
  <c r="N2862" i="4"/>
  <c r="L2862" i="4"/>
  <c r="Z2862" i="4" s="1"/>
  <c r="H2863" i="4"/>
  <c r="I2863" i="4" s="1"/>
  <c r="K2862" i="4"/>
  <c r="Y2862" i="4" s="1"/>
  <c r="C2864" i="4"/>
  <c r="F2864" i="4" s="1"/>
  <c r="D2864" i="4"/>
  <c r="E2864" i="4"/>
  <c r="M2862" i="4" l="1"/>
  <c r="L2863" i="4"/>
  <c r="Z2863" i="4" s="1"/>
  <c r="H2864" i="4"/>
  <c r="I2864" i="4" s="1"/>
  <c r="J2863" i="4"/>
  <c r="K2863" i="4"/>
  <c r="Y2863" i="4" s="1"/>
  <c r="M2863" i="4"/>
  <c r="C2865" i="4"/>
  <c r="D2865" i="4"/>
  <c r="E2865" i="4"/>
  <c r="F2865" i="4" l="1"/>
  <c r="N2863" i="4"/>
  <c r="L2864" i="4"/>
  <c r="Z2864" i="4" s="1"/>
  <c r="H2865" i="4"/>
  <c r="J2865" i="4" s="1"/>
  <c r="J2864" i="4"/>
  <c r="K2864" i="4"/>
  <c r="Y2864" i="4" s="1"/>
  <c r="M2864" i="4"/>
  <c r="E2866" i="4"/>
  <c r="C2866" i="4"/>
  <c r="D2866" i="4"/>
  <c r="F2866" i="4" l="1"/>
  <c r="N2864" i="4"/>
  <c r="N2865" i="4"/>
  <c r="I2865" i="4"/>
  <c r="L2865" i="4"/>
  <c r="Z2865" i="4" s="1"/>
  <c r="H2866" i="4"/>
  <c r="J2866" i="4" s="1"/>
  <c r="K2865" i="4"/>
  <c r="Y2865" i="4" s="1"/>
  <c r="C2867" i="4"/>
  <c r="F2867" i="4" s="1"/>
  <c r="D2867" i="4"/>
  <c r="E2867" i="4"/>
  <c r="N2866" i="4" l="1"/>
  <c r="M2865" i="4"/>
  <c r="I2866" i="4"/>
  <c r="L2866" i="4"/>
  <c r="Z2866" i="4" s="1"/>
  <c r="H2867" i="4"/>
  <c r="J2867" i="4" s="1"/>
  <c r="K2866" i="4"/>
  <c r="Y2866" i="4" s="1"/>
  <c r="C2868" i="4"/>
  <c r="D2868" i="4"/>
  <c r="E2868" i="4"/>
  <c r="F2868" i="4" l="1"/>
  <c r="N2867" i="4"/>
  <c r="M2866" i="4"/>
  <c r="I2867" i="4"/>
  <c r="L2867" i="4"/>
  <c r="Z2867" i="4" s="1"/>
  <c r="H2868" i="4"/>
  <c r="J2868" i="4" s="1"/>
  <c r="K2867" i="4"/>
  <c r="Y2867" i="4" s="1"/>
  <c r="D2869" i="4"/>
  <c r="E2869" i="4"/>
  <c r="C2869" i="4"/>
  <c r="F2869" i="4" l="1"/>
  <c r="N2868" i="4"/>
  <c r="M2867" i="4"/>
  <c r="I2868" i="4"/>
  <c r="L2868" i="4"/>
  <c r="Z2868" i="4" s="1"/>
  <c r="H2869" i="4"/>
  <c r="J2869" i="4" s="1"/>
  <c r="K2868" i="4"/>
  <c r="Y2868" i="4" s="1"/>
  <c r="C2870" i="4"/>
  <c r="F2870" i="4" s="1"/>
  <c r="D2870" i="4"/>
  <c r="E2870" i="4"/>
  <c r="N2869" i="4" l="1"/>
  <c r="M2868" i="4"/>
  <c r="I2869" i="4"/>
  <c r="L2869" i="4"/>
  <c r="Z2869" i="4" s="1"/>
  <c r="H2870" i="4"/>
  <c r="J2870" i="4" s="1"/>
  <c r="K2869" i="4"/>
  <c r="Y2869" i="4" s="1"/>
  <c r="E2871" i="4"/>
  <c r="C2871" i="4"/>
  <c r="D2871" i="4"/>
  <c r="F2871" i="4" l="1"/>
  <c r="N2870" i="4"/>
  <c r="M2869" i="4"/>
  <c r="I2870" i="4"/>
  <c r="L2870" i="4"/>
  <c r="Z2870" i="4" s="1"/>
  <c r="H2871" i="4"/>
  <c r="J2871" i="4" s="1"/>
  <c r="K2870" i="4"/>
  <c r="Y2870" i="4" s="1"/>
  <c r="C2872" i="4"/>
  <c r="D2872" i="4"/>
  <c r="E2872" i="4"/>
  <c r="F2872" i="4" l="1"/>
  <c r="N2871" i="4"/>
  <c r="M2870" i="4"/>
  <c r="I2871" i="4"/>
  <c r="L2871" i="4"/>
  <c r="Z2871" i="4" s="1"/>
  <c r="H2872" i="4"/>
  <c r="J2872" i="4" s="1"/>
  <c r="K2871" i="4"/>
  <c r="Y2871" i="4" s="1"/>
  <c r="C2873" i="4"/>
  <c r="F2873" i="4" s="1"/>
  <c r="D2873" i="4"/>
  <c r="E2873" i="4"/>
  <c r="N2872" i="4" l="1"/>
  <c r="M2871" i="4"/>
  <c r="I2872" i="4"/>
  <c r="L2872" i="4"/>
  <c r="Z2872" i="4" s="1"/>
  <c r="H2873" i="4"/>
  <c r="J2873" i="4" s="1"/>
  <c r="K2872" i="4"/>
  <c r="Y2872" i="4" s="1"/>
  <c r="E2874" i="4"/>
  <c r="D2874" i="4"/>
  <c r="C2874" i="4"/>
  <c r="F2874" i="4" l="1"/>
  <c r="N2873" i="4"/>
  <c r="M2872" i="4"/>
  <c r="I2873" i="4"/>
  <c r="L2873" i="4"/>
  <c r="Z2873" i="4" s="1"/>
  <c r="H2874" i="4"/>
  <c r="J2874" i="4" s="1"/>
  <c r="K2873" i="4"/>
  <c r="Y2873" i="4" s="1"/>
  <c r="C2875" i="4"/>
  <c r="D2875" i="4"/>
  <c r="E2875" i="4"/>
  <c r="H2875" i="4" l="1"/>
  <c r="F2875" i="4"/>
  <c r="N2874" i="4"/>
  <c r="M2873" i="4"/>
  <c r="I2874" i="4"/>
  <c r="L2874" i="4"/>
  <c r="Z2874" i="4" s="1"/>
  <c r="K2874" i="4"/>
  <c r="Y2874" i="4" s="1"/>
  <c r="J2875" i="4"/>
  <c r="I2875" i="4"/>
  <c r="C2876" i="4"/>
  <c r="D2876" i="4"/>
  <c r="E2876" i="4"/>
  <c r="F2876" i="4" l="1"/>
  <c r="M2874" i="4"/>
  <c r="H2876" i="4"/>
  <c r="J2876" i="4" s="1"/>
  <c r="K2875" i="4"/>
  <c r="Y2875" i="4" s="1"/>
  <c r="M2875" i="4"/>
  <c r="L2875" i="4"/>
  <c r="Z2875" i="4" s="1"/>
  <c r="N2875" i="4"/>
  <c r="D2877" i="4"/>
  <c r="E2877" i="4"/>
  <c r="C2877" i="4"/>
  <c r="F2877" i="4" l="1"/>
  <c r="H2877" i="4"/>
  <c r="J2877" i="4" s="1"/>
  <c r="N2876" i="4"/>
  <c r="L2876" i="4"/>
  <c r="Z2876" i="4" s="1"/>
  <c r="I2876" i="4"/>
  <c r="K2876" i="4"/>
  <c r="Y2876" i="4" s="1"/>
  <c r="C2878" i="4"/>
  <c r="D2878" i="4"/>
  <c r="E2878" i="4"/>
  <c r="F2878" i="4" l="1"/>
  <c r="M2876" i="4"/>
  <c r="I2877" i="4"/>
  <c r="H2878" i="4"/>
  <c r="J2878" i="4" s="1"/>
  <c r="N2877" i="4"/>
  <c r="L2877" i="4"/>
  <c r="Z2877" i="4" s="1"/>
  <c r="K2877" i="4"/>
  <c r="Y2877" i="4" s="1"/>
  <c r="D2879" i="4"/>
  <c r="E2879" i="4"/>
  <c r="C2879" i="4"/>
  <c r="F2879" i="4" l="1"/>
  <c r="N2878" i="4"/>
  <c r="M2877" i="4"/>
  <c r="L2878" i="4"/>
  <c r="Z2878" i="4" s="1"/>
  <c r="H2879" i="4"/>
  <c r="J2879" i="4" s="1"/>
  <c r="I2878" i="4"/>
  <c r="K2878" i="4"/>
  <c r="Y2878" i="4" s="1"/>
  <c r="C2880" i="4"/>
  <c r="F2880" i="4" s="1"/>
  <c r="D2880" i="4"/>
  <c r="E2880" i="4"/>
  <c r="N2879" i="4" l="1"/>
  <c r="M2878" i="4"/>
  <c r="L2879" i="4"/>
  <c r="Z2879" i="4" s="1"/>
  <c r="H2880" i="4"/>
  <c r="J2880" i="4" s="1"/>
  <c r="I2879" i="4"/>
  <c r="K2879" i="4"/>
  <c r="Y2879" i="4" s="1"/>
  <c r="C2881" i="4"/>
  <c r="D2881" i="4"/>
  <c r="E2881" i="4"/>
  <c r="H2881" i="4" l="1"/>
  <c r="F2881" i="4"/>
  <c r="N2880" i="4"/>
  <c r="M2879" i="4"/>
  <c r="I2880" i="4"/>
  <c r="L2880" i="4"/>
  <c r="Z2880" i="4" s="1"/>
  <c r="K2880" i="4"/>
  <c r="Y2880" i="4" s="1"/>
  <c r="J2881" i="4"/>
  <c r="I2881" i="4"/>
  <c r="E2882" i="4"/>
  <c r="C2882" i="4"/>
  <c r="D2882" i="4"/>
  <c r="F2882" i="4" l="1"/>
  <c r="M2880" i="4"/>
  <c r="H2882" i="4"/>
  <c r="J2882" i="4" s="1"/>
  <c r="K2881" i="4"/>
  <c r="Y2881" i="4" s="1"/>
  <c r="M2881" i="4"/>
  <c r="L2881" i="4"/>
  <c r="Z2881" i="4" s="1"/>
  <c r="N2881" i="4"/>
  <c r="C2883" i="4"/>
  <c r="D2883" i="4"/>
  <c r="E2883" i="4"/>
  <c r="F2883" i="4" l="1"/>
  <c r="N2882" i="4"/>
  <c r="L2882" i="4"/>
  <c r="Z2882" i="4" s="1"/>
  <c r="H2883" i="4"/>
  <c r="J2883" i="4" s="1"/>
  <c r="I2882" i="4"/>
  <c r="K2882" i="4"/>
  <c r="Y2882" i="4" s="1"/>
  <c r="C2884" i="4"/>
  <c r="E2884" i="4"/>
  <c r="D2884" i="4"/>
  <c r="F2884" i="4" l="1"/>
  <c r="N2883" i="4"/>
  <c r="M2882" i="4"/>
  <c r="L2883" i="4"/>
  <c r="Z2883" i="4" s="1"/>
  <c r="H2884" i="4"/>
  <c r="J2884" i="4" s="1"/>
  <c r="I2883" i="4"/>
  <c r="K2883" i="4"/>
  <c r="Y2883" i="4" s="1"/>
  <c r="D2885" i="4"/>
  <c r="E2885" i="4"/>
  <c r="C2885" i="4"/>
  <c r="F2885" i="4" l="1"/>
  <c r="N2884" i="4"/>
  <c r="M2883" i="4"/>
  <c r="L2884" i="4"/>
  <c r="Z2884" i="4" s="1"/>
  <c r="I2884" i="4"/>
  <c r="H2885" i="4"/>
  <c r="J2885" i="4" s="1"/>
  <c r="K2884" i="4"/>
  <c r="Y2884" i="4" s="1"/>
  <c r="C2886" i="4"/>
  <c r="F2886" i="4" s="1"/>
  <c r="D2886" i="4"/>
  <c r="E2886" i="4"/>
  <c r="N2885" i="4" l="1"/>
  <c r="M2884" i="4"/>
  <c r="L2885" i="4"/>
  <c r="Z2885" i="4" s="1"/>
  <c r="I2885" i="4"/>
  <c r="H2886" i="4"/>
  <c r="J2886" i="4" s="1"/>
  <c r="K2885" i="4"/>
  <c r="Y2885" i="4" s="1"/>
  <c r="C2887" i="4"/>
  <c r="D2887" i="4"/>
  <c r="E2887" i="4"/>
  <c r="H2887" i="4" l="1"/>
  <c r="F2887" i="4"/>
  <c r="N2886" i="4"/>
  <c r="M2885" i="4"/>
  <c r="I2886" i="4"/>
  <c r="L2886" i="4"/>
  <c r="Z2886" i="4" s="1"/>
  <c r="K2886" i="4"/>
  <c r="Y2886" i="4" s="1"/>
  <c r="J2887" i="4"/>
  <c r="I2887" i="4"/>
  <c r="C2888" i="4"/>
  <c r="D2888" i="4"/>
  <c r="E2888" i="4"/>
  <c r="F2888" i="4" l="1"/>
  <c r="M2886" i="4"/>
  <c r="H2888" i="4"/>
  <c r="J2888" i="4" s="1"/>
  <c r="K2887" i="4"/>
  <c r="Y2887" i="4" s="1"/>
  <c r="M2887" i="4"/>
  <c r="L2887" i="4"/>
  <c r="Z2887" i="4" s="1"/>
  <c r="N2887" i="4"/>
  <c r="C2889" i="4"/>
  <c r="F2889" i="4" s="1"/>
  <c r="D2889" i="4"/>
  <c r="E2889" i="4"/>
  <c r="N2888" i="4" l="1"/>
  <c r="L2888" i="4"/>
  <c r="Z2888" i="4" s="1"/>
  <c r="H2889" i="4"/>
  <c r="J2889" i="4" s="1"/>
  <c r="I2888" i="4"/>
  <c r="K2888" i="4"/>
  <c r="Y2888" i="4" s="1"/>
  <c r="E2890" i="4"/>
  <c r="C2890" i="4"/>
  <c r="D2890" i="4"/>
  <c r="F2890" i="4" l="1"/>
  <c r="N2889" i="4"/>
  <c r="M2888" i="4"/>
  <c r="L2889" i="4"/>
  <c r="Z2889" i="4" s="1"/>
  <c r="H2890" i="4"/>
  <c r="J2890" i="4" s="1"/>
  <c r="I2889" i="4"/>
  <c r="K2889" i="4"/>
  <c r="Y2889" i="4" s="1"/>
  <c r="C2891" i="4"/>
  <c r="F2891" i="4" s="1"/>
  <c r="D2891" i="4"/>
  <c r="E2891" i="4"/>
  <c r="N2890" i="4" l="1"/>
  <c r="M2889" i="4"/>
  <c r="I2890" i="4"/>
  <c r="L2890" i="4"/>
  <c r="Z2890" i="4" s="1"/>
  <c r="H2891" i="4"/>
  <c r="J2891" i="4" s="1"/>
  <c r="K2890" i="4"/>
  <c r="Y2890" i="4" s="1"/>
  <c r="C2892" i="4"/>
  <c r="D2892" i="4"/>
  <c r="E2892" i="4"/>
  <c r="F2892" i="4" l="1"/>
  <c r="N2891" i="4"/>
  <c r="M2890" i="4"/>
  <c r="I2891" i="4"/>
  <c r="L2891" i="4"/>
  <c r="Z2891" i="4" s="1"/>
  <c r="H2892" i="4"/>
  <c r="I2892" i="4" s="1"/>
  <c r="K2891" i="4"/>
  <c r="Y2891" i="4" s="1"/>
  <c r="D2893" i="4"/>
  <c r="E2893" i="4"/>
  <c r="C2893" i="4"/>
  <c r="F2893" i="4" l="1"/>
  <c r="K2892" i="4"/>
  <c r="M2891" i="4"/>
  <c r="M2892" i="4"/>
  <c r="N2892" i="4"/>
  <c r="H2893" i="4"/>
  <c r="J2892" i="4"/>
  <c r="C2894" i="4"/>
  <c r="F2894" i="4" s="1"/>
  <c r="D2894" i="4"/>
  <c r="E2894" i="4"/>
  <c r="Y2892" i="4" l="1"/>
  <c r="L2892" i="4"/>
  <c r="M2893" i="4"/>
  <c r="N2893" i="4"/>
  <c r="J2893" i="4"/>
  <c r="H2894" i="4"/>
  <c r="I2894" i="4" s="1"/>
  <c r="I2893" i="4"/>
  <c r="C2895" i="4"/>
  <c r="F2895" i="4" s="1"/>
  <c r="E2895" i="4"/>
  <c r="D2895" i="4"/>
  <c r="Z2892" i="4" l="1"/>
  <c r="L2893" i="4"/>
  <c r="Z2893" i="4" s="1"/>
  <c r="K2893" i="4"/>
  <c r="K2894" i="4"/>
  <c r="Y2894" i="4" s="1"/>
  <c r="M2894" i="4"/>
  <c r="N2894" i="4"/>
  <c r="J2894" i="4"/>
  <c r="H2895" i="4"/>
  <c r="C2896" i="4"/>
  <c r="D2896" i="4"/>
  <c r="E2896" i="4"/>
  <c r="H2896" i="4" l="1"/>
  <c r="F2896" i="4"/>
  <c r="Y2893" i="4"/>
  <c r="L2894" i="4"/>
  <c r="N2896" i="4"/>
  <c r="M2896" i="4"/>
  <c r="N2895" i="4"/>
  <c r="M2895" i="4"/>
  <c r="I2895" i="4"/>
  <c r="J2895" i="4"/>
  <c r="J2896" i="4"/>
  <c r="I2896" i="4"/>
  <c r="C2897" i="4"/>
  <c r="D2897" i="4"/>
  <c r="E2897" i="4"/>
  <c r="F2897" i="4" l="1"/>
  <c r="Z2894" i="4"/>
  <c r="L2895" i="4"/>
  <c r="Z2895" i="4" s="1"/>
  <c r="L2896" i="4"/>
  <c r="Z2896" i="4" s="1"/>
  <c r="K2895" i="4"/>
  <c r="K2896" i="4"/>
  <c r="Y2896" i="4" s="1"/>
  <c r="H2897" i="4"/>
  <c r="I2897" i="4" s="1"/>
  <c r="E2898" i="4"/>
  <c r="D2898" i="4"/>
  <c r="C2898" i="4"/>
  <c r="F2898" i="4" l="1"/>
  <c r="Y2895" i="4"/>
  <c r="K2897" i="4"/>
  <c r="Y2897" i="4" s="1"/>
  <c r="H2898" i="4"/>
  <c r="I2898" i="4" s="1"/>
  <c r="M2897" i="4"/>
  <c r="N2897" i="4"/>
  <c r="J2897" i="4"/>
  <c r="C2899" i="4"/>
  <c r="F2899" i="4" s="1"/>
  <c r="D2899" i="4"/>
  <c r="E2899" i="4"/>
  <c r="L2897" i="4" l="1"/>
  <c r="K2898" i="4"/>
  <c r="H2899" i="4"/>
  <c r="I2899" i="4" s="1"/>
  <c r="M2898" i="4"/>
  <c r="N2898" i="4"/>
  <c r="J2898" i="4"/>
  <c r="C2900" i="4"/>
  <c r="E2900" i="4"/>
  <c r="D2900" i="4"/>
  <c r="F2900" i="4" l="1"/>
  <c r="Z2897" i="4"/>
  <c r="Y2898" i="4"/>
  <c r="L2898" i="4"/>
  <c r="Z2898" i="4" s="1"/>
  <c r="K2899" i="4"/>
  <c r="Y2899" i="4" s="1"/>
  <c r="H2900" i="4"/>
  <c r="I2900" i="4" s="1"/>
  <c r="N2899" i="4"/>
  <c r="M2899" i="4"/>
  <c r="J2899" i="4"/>
  <c r="D2901" i="4"/>
  <c r="E2901" i="4"/>
  <c r="C2901" i="4"/>
  <c r="F2901" i="4" s="1"/>
  <c r="L2899" i="4" l="1"/>
  <c r="K2900" i="4"/>
  <c r="M2900" i="4"/>
  <c r="N2900" i="4"/>
  <c r="H2901" i="4"/>
  <c r="J2901" i="4" s="1"/>
  <c r="J2900" i="4"/>
  <c r="C2902" i="4"/>
  <c r="D2902" i="4"/>
  <c r="E2902" i="4"/>
  <c r="F2902" i="4" l="1"/>
  <c r="Z2899" i="4"/>
  <c r="Y2900" i="4"/>
  <c r="L2900" i="4"/>
  <c r="Z2900" i="4" s="1"/>
  <c r="L2901" i="4"/>
  <c r="Z2901" i="4" s="1"/>
  <c r="I2901" i="4"/>
  <c r="H2902" i="4"/>
  <c r="I2902" i="4" s="1"/>
  <c r="N2901" i="4"/>
  <c r="M2901" i="4"/>
  <c r="D2903" i="4"/>
  <c r="E2903" i="4"/>
  <c r="C2903" i="4"/>
  <c r="F2903" i="4" s="1"/>
  <c r="K2901" i="4" l="1"/>
  <c r="Y2901" i="4" s="1"/>
  <c r="K2902" i="4"/>
  <c r="Y2902" i="4" s="1"/>
  <c r="M2902" i="4"/>
  <c r="N2902" i="4"/>
  <c r="H2903" i="4"/>
  <c r="J2903" i="4" s="1"/>
  <c r="J2902" i="4"/>
  <c r="C2904" i="4"/>
  <c r="D2904" i="4"/>
  <c r="E2904" i="4"/>
  <c r="F2904" i="4" l="1"/>
  <c r="L2902" i="4"/>
  <c r="Z2902" i="4" s="1"/>
  <c r="L2903" i="4"/>
  <c r="Z2903" i="4" s="1"/>
  <c r="H2904" i="4"/>
  <c r="I2904" i="4" s="1"/>
  <c r="I2903" i="4"/>
  <c r="M2903" i="4"/>
  <c r="N2903" i="4"/>
  <c r="C2905" i="4"/>
  <c r="F2905" i="4" s="1"/>
  <c r="D2905" i="4"/>
  <c r="E2905" i="4"/>
  <c r="K2904" i="4" l="1"/>
  <c r="Y2904" i="4" s="1"/>
  <c r="K2903" i="4"/>
  <c r="Y2903" i="4" s="1"/>
  <c r="H2905" i="4"/>
  <c r="I2905" i="4" s="1"/>
  <c r="N2904" i="4"/>
  <c r="M2904" i="4"/>
  <c r="J2904" i="4"/>
  <c r="E2906" i="4"/>
  <c r="C2906" i="4"/>
  <c r="F2906" i="4" s="1"/>
  <c r="D2906" i="4"/>
  <c r="L2904" i="4" l="1"/>
  <c r="Z2904" i="4" s="1"/>
  <c r="K2905" i="4"/>
  <c r="Y2905" i="4" s="1"/>
  <c r="N2905" i="4"/>
  <c r="M2905" i="4"/>
  <c r="H2906" i="4"/>
  <c r="I2906" i="4" s="1"/>
  <c r="J2905" i="4"/>
  <c r="C2907" i="4"/>
  <c r="D2907" i="4"/>
  <c r="E2907" i="4"/>
  <c r="F2907" i="4" l="1"/>
  <c r="L2905" i="4"/>
  <c r="Z2905" i="4" s="1"/>
  <c r="K2906" i="4"/>
  <c r="Y2906" i="4" s="1"/>
  <c r="H2907" i="4"/>
  <c r="I2907" i="4" s="1"/>
  <c r="M2906" i="4"/>
  <c r="N2906" i="4"/>
  <c r="J2906" i="4"/>
  <c r="C2908" i="4"/>
  <c r="F2908" i="4" s="1"/>
  <c r="D2908" i="4"/>
  <c r="E2908" i="4"/>
  <c r="L2906" i="4" l="1"/>
  <c r="Z2906" i="4" s="1"/>
  <c r="K2907" i="4"/>
  <c r="Y2907" i="4" s="1"/>
  <c r="M2907" i="4"/>
  <c r="N2907" i="4"/>
  <c r="H2908" i="4"/>
  <c r="J2908" i="4" s="1"/>
  <c r="J2907" i="4"/>
  <c r="D2909" i="4"/>
  <c r="E2909" i="4"/>
  <c r="C2909" i="4"/>
  <c r="F2909" i="4" l="1"/>
  <c r="L2908" i="4"/>
  <c r="Z2908" i="4" s="1"/>
  <c r="L2907" i="4"/>
  <c r="Z2907" i="4" s="1"/>
  <c r="I2908" i="4"/>
  <c r="H2909" i="4"/>
  <c r="I2909" i="4" s="1"/>
  <c r="M2908" i="4"/>
  <c r="N2908" i="4"/>
  <c r="C2910" i="4"/>
  <c r="F2910" i="4" s="1"/>
  <c r="D2910" i="4"/>
  <c r="E2910" i="4"/>
  <c r="K2908" i="4" l="1"/>
  <c r="Y2908" i="4" s="1"/>
  <c r="K2909" i="4"/>
  <c r="Y2909" i="4" s="1"/>
  <c r="H2910" i="4"/>
  <c r="I2910" i="4" s="1"/>
  <c r="N2909" i="4"/>
  <c r="M2909" i="4"/>
  <c r="J2909" i="4"/>
  <c r="C2911" i="4"/>
  <c r="D2911" i="4"/>
  <c r="E2911" i="4"/>
  <c r="F2911" i="4" l="1"/>
  <c r="L2909" i="4"/>
  <c r="Z2909" i="4" s="1"/>
  <c r="K2910" i="4"/>
  <c r="Y2910" i="4" s="1"/>
  <c r="H2911" i="4"/>
  <c r="I2911" i="4" s="1"/>
  <c r="N2910" i="4"/>
  <c r="M2910" i="4"/>
  <c r="J2910" i="4"/>
  <c r="C2912" i="4"/>
  <c r="D2912" i="4"/>
  <c r="E2912" i="4"/>
  <c r="H2912" i="4" l="1"/>
  <c r="F2912" i="4"/>
  <c r="L2910" i="4"/>
  <c r="Z2910" i="4" s="1"/>
  <c r="K2911" i="4"/>
  <c r="Y2911" i="4" s="1"/>
  <c r="M2911" i="4"/>
  <c r="N2911" i="4"/>
  <c r="M2912" i="4"/>
  <c r="N2912" i="4"/>
  <c r="J2911" i="4"/>
  <c r="J2912" i="4"/>
  <c r="I2912" i="4"/>
  <c r="C2913" i="4"/>
  <c r="D2913" i="4"/>
  <c r="E2913" i="4"/>
  <c r="F2913" i="4" l="1"/>
  <c r="L2911" i="4"/>
  <c r="Z2911" i="4" s="1"/>
  <c r="L2912" i="4"/>
  <c r="Z2912" i="4" s="1"/>
  <c r="K2912" i="4"/>
  <c r="Y2912" i="4" s="1"/>
  <c r="H2913" i="4"/>
  <c r="I2913" i="4" s="1"/>
  <c r="E2914" i="4"/>
  <c r="D2914" i="4"/>
  <c r="C2914" i="4"/>
  <c r="F2914" i="4" l="1"/>
  <c r="K2913" i="4"/>
  <c r="Y2913" i="4" s="1"/>
  <c r="H2914" i="4"/>
  <c r="N2913" i="4"/>
  <c r="M2913" i="4"/>
  <c r="J2913" i="4"/>
  <c r="C2915" i="4"/>
  <c r="D2915" i="4"/>
  <c r="E2915" i="4"/>
  <c r="F2915" i="4" l="1"/>
  <c r="L2913" i="4"/>
  <c r="Z2913" i="4" s="1"/>
  <c r="N2914" i="4"/>
  <c r="M2914" i="4"/>
  <c r="H2915" i="4"/>
  <c r="J2915" i="4" s="1"/>
  <c r="I2914" i="4"/>
  <c r="J2914" i="4"/>
  <c r="C2916" i="4"/>
  <c r="F2916" i="4" s="1"/>
  <c r="D2916" i="4"/>
  <c r="E2916" i="4"/>
  <c r="L2915" i="4" l="1"/>
  <c r="Z2915" i="4" s="1"/>
  <c r="L2914" i="4"/>
  <c r="Z2914" i="4" s="1"/>
  <c r="K2914" i="4"/>
  <c r="Y2914" i="4" s="1"/>
  <c r="I2915" i="4"/>
  <c r="M2915" i="4"/>
  <c r="N2915" i="4"/>
  <c r="H2916" i="4"/>
  <c r="I2916" i="4" s="1"/>
  <c r="D2917" i="4"/>
  <c r="E2917" i="4"/>
  <c r="C2917" i="4"/>
  <c r="F2917" i="4" l="1"/>
  <c r="K2916" i="4"/>
  <c r="Y2916" i="4" s="1"/>
  <c r="K2915" i="4"/>
  <c r="Y2915" i="4" s="1"/>
  <c r="M2916" i="4"/>
  <c r="N2916" i="4"/>
  <c r="J2916" i="4"/>
  <c r="H2917" i="4"/>
  <c r="C2918" i="4"/>
  <c r="F2918" i="4" s="1"/>
  <c r="D2918" i="4"/>
  <c r="E2918" i="4"/>
  <c r="L2916" i="4" l="1"/>
  <c r="Z2916" i="4" s="1"/>
  <c r="H2918" i="4"/>
  <c r="M2917" i="4"/>
  <c r="N2917" i="4"/>
  <c r="I2917" i="4"/>
  <c r="J2917" i="4"/>
  <c r="I2918" i="4"/>
  <c r="C2919" i="4"/>
  <c r="F2919" i="4" s="1"/>
  <c r="E2919" i="4"/>
  <c r="D2919" i="4"/>
  <c r="L2917" i="4" l="1"/>
  <c r="Z2917" i="4" s="1"/>
  <c r="K2918" i="4"/>
  <c r="Y2918" i="4" s="1"/>
  <c r="K2917" i="4"/>
  <c r="Y2917" i="4" s="1"/>
  <c r="N2918" i="4"/>
  <c r="M2918" i="4"/>
  <c r="H2919" i="4"/>
  <c r="J2919" i="4" s="1"/>
  <c r="J2918" i="4"/>
  <c r="C2920" i="4"/>
  <c r="F2920" i="4" s="1"/>
  <c r="D2920" i="4"/>
  <c r="E2920" i="4"/>
  <c r="L2919" i="4" l="1"/>
  <c r="Z2919" i="4" s="1"/>
  <c r="L2918" i="4"/>
  <c r="Z2918" i="4" s="1"/>
  <c r="H2920" i="4"/>
  <c r="I2920" i="4" s="1"/>
  <c r="I2919" i="4"/>
  <c r="N2919" i="4"/>
  <c r="M2919" i="4"/>
  <c r="C2921" i="4"/>
  <c r="D2921" i="4"/>
  <c r="E2921" i="4"/>
  <c r="F2921" i="4" l="1"/>
  <c r="K2919" i="4"/>
  <c r="Y2919" i="4" s="1"/>
  <c r="K2920" i="4"/>
  <c r="Y2920" i="4" s="1"/>
  <c r="H2921" i="4"/>
  <c r="I2921" i="4" s="1"/>
  <c r="M2920" i="4"/>
  <c r="N2920" i="4"/>
  <c r="J2920" i="4"/>
  <c r="E2922" i="4"/>
  <c r="C2922" i="4"/>
  <c r="D2922" i="4"/>
  <c r="F2922" i="4" l="1"/>
  <c r="L2920" i="4"/>
  <c r="Z2920" i="4" s="1"/>
  <c r="K2921" i="4"/>
  <c r="Y2921" i="4" s="1"/>
  <c r="M2921" i="4"/>
  <c r="N2921" i="4"/>
  <c r="H2922" i="4"/>
  <c r="J2921" i="4"/>
  <c r="C2923" i="4"/>
  <c r="F2923" i="4" s="1"/>
  <c r="D2923" i="4"/>
  <c r="E2923" i="4"/>
  <c r="L2921" i="4" l="1"/>
  <c r="Z2921" i="4" s="1"/>
  <c r="H2923" i="4"/>
  <c r="I2923" i="4" s="1"/>
  <c r="N2922" i="4"/>
  <c r="M2922" i="4"/>
  <c r="J2922" i="4"/>
  <c r="I2922" i="4"/>
  <c r="C2924" i="4"/>
  <c r="F2924" i="4" s="1"/>
  <c r="E2924" i="4"/>
  <c r="D2924" i="4"/>
  <c r="L2922" i="4" l="1"/>
  <c r="Z2922" i="4" s="1"/>
  <c r="K2922" i="4"/>
  <c r="Y2922" i="4" s="1"/>
  <c r="K2923" i="4"/>
  <c r="Y2923" i="4" s="1"/>
  <c r="N2923" i="4"/>
  <c r="M2923" i="4"/>
  <c r="H2924" i="4"/>
  <c r="J2924" i="4" s="1"/>
  <c r="J2923" i="4"/>
  <c r="D2925" i="4"/>
  <c r="E2925" i="4"/>
  <c r="C2925" i="4"/>
  <c r="F2925" i="4" l="1"/>
  <c r="L2924" i="4"/>
  <c r="Z2924" i="4" s="1"/>
  <c r="L2923" i="4"/>
  <c r="Z2923" i="4" s="1"/>
  <c r="I2924" i="4"/>
  <c r="M2924" i="4"/>
  <c r="N2924" i="4"/>
  <c r="H2925" i="4"/>
  <c r="J2925" i="4" s="1"/>
  <c r="C2926" i="4"/>
  <c r="F2926" i="4" s="1"/>
  <c r="D2926" i="4"/>
  <c r="E2926" i="4"/>
  <c r="L2925" i="4" l="1"/>
  <c r="Z2925" i="4" s="1"/>
  <c r="K2924" i="4"/>
  <c r="Y2924" i="4" s="1"/>
  <c r="H2926" i="4"/>
  <c r="I2926" i="4" s="1"/>
  <c r="I2925" i="4"/>
  <c r="M2925" i="4"/>
  <c r="N2925" i="4"/>
  <c r="D2927" i="4"/>
  <c r="C2927" i="4"/>
  <c r="E2927" i="4"/>
  <c r="H2927" i="4" l="1"/>
  <c r="F2927" i="4"/>
  <c r="K2925" i="4"/>
  <c r="Y2925" i="4" s="1"/>
  <c r="K2926" i="4"/>
  <c r="Y2926" i="4" s="1"/>
  <c r="M2926" i="4"/>
  <c r="N2926" i="4"/>
  <c r="N2927" i="4"/>
  <c r="M2927" i="4"/>
  <c r="J2926" i="4"/>
  <c r="J2927" i="4"/>
  <c r="I2927" i="4"/>
  <c r="C2928" i="4"/>
  <c r="D2928" i="4"/>
  <c r="E2928" i="4"/>
  <c r="F2928" i="4" l="1"/>
  <c r="L2926" i="4"/>
  <c r="Z2926" i="4" s="1"/>
  <c r="L2927" i="4"/>
  <c r="Z2927" i="4" s="1"/>
  <c r="K2927" i="4"/>
  <c r="Y2927" i="4" s="1"/>
  <c r="H2928" i="4"/>
  <c r="I2928" i="4" s="1"/>
  <c r="C2929" i="4"/>
  <c r="D2929" i="4"/>
  <c r="E2929" i="4"/>
  <c r="H2929" i="4" l="1"/>
  <c r="F2929" i="4"/>
  <c r="K2928" i="4"/>
  <c r="Y2928" i="4" s="1"/>
  <c r="M2929" i="4"/>
  <c r="N2929" i="4"/>
  <c r="N2928" i="4"/>
  <c r="M2928" i="4"/>
  <c r="J2928" i="4"/>
  <c r="J2929" i="4"/>
  <c r="I2929" i="4"/>
  <c r="E2930" i="4"/>
  <c r="C2930" i="4"/>
  <c r="D2930" i="4"/>
  <c r="F2930" i="4" l="1"/>
  <c r="L2929" i="4"/>
  <c r="Z2929" i="4" s="1"/>
  <c r="L2928" i="4"/>
  <c r="Z2928" i="4" s="1"/>
  <c r="K2929" i="4"/>
  <c r="Y2929" i="4" s="1"/>
  <c r="H2930" i="4"/>
  <c r="I2930" i="4" s="1"/>
  <c r="C2931" i="4"/>
  <c r="D2931" i="4"/>
  <c r="E2931" i="4"/>
  <c r="F2931" i="4" l="1"/>
  <c r="K2930" i="4"/>
  <c r="Y2930" i="4" s="1"/>
  <c r="H2931" i="4"/>
  <c r="I2931" i="4" s="1"/>
  <c r="M2930" i="4"/>
  <c r="N2930" i="4"/>
  <c r="J2930" i="4"/>
  <c r="C2932" i="4"/>
  <c r="D2932" i="4"/>
  <c r="E2932" i="4"/>
  <c r="H2932" i="4" l="1"/>
  <c r="F2932" i="4"/>
  <c r="L2930" i="4"/>
  <c r="Z2930" i="4" s="1"/>
  <c r="K2931" i="4"/>
  <c r="Y2931" i="4" s="1"/>
  <c r="N2932" i="4"/>
  <c r="M2932" i="4"/>
  <c r="N2931" i="4"/>
  <c r="M2931" i="4"/>
  <c r="J2931" i="4"/>
  <c r="J2932" i="4"/>
  <c r="I2932" i="4"/>
  <c r="D2933" i="4"/>
  <c r="E2933" i="4"/>
  <c r="C2933" i="4"/>
  <c r="F2933" i="4" l="1"/>
  <c r="L2932" i="4"/>
  <c r="Z2932" i="4" s="1"/>
  <c r="L2931" i="4"/>
  <c r="Z2931" i="4" s="1"/>
  <c r="K2932" i="4"/>
  <c r="Y2932" i="4" s="1"/>
  <c r="H2933" i="4"/>
  <c r="I2933" i="4" s="1"/>
  <c r="C2934" i="4"/>
  <c r="D2934" i="4"/>
  <c r="E2934" i="4"/>
  <c r="H2934" i="4" l="1"/>
  <c r="F2934" i="4"/>
  <c r="K2933" i="4"/>
  <c r="Y2933" i="4" s="1"/>
  <c r="M2934" i="4"/>
  <c r="N2934" i="4"/>
  <c r="N2933" i="4"/>
  <c r="M2933" i="4"/>
  <c r="J2933" i="4"/>
  <c r="J2934" i="4"/>
  <c r="I2934" i="4"/>
  <c r="E2935" i="4"/>
  <c r="C2935" i="4"/>
  <c r="D2935" i="4"/>
  <c r="F2935" i="4" l="1"/>
  <c r="L2934" i="4"/>
  <c r="Z2934" i="4" s="1"/>
  <c r="L2933" i="4"/>
  <c r="Z2933" i="4" s="1"/>
  <c r="K2934" i="4"/>
  <c r="Y2934" i="4" s="1"/>
  <c r="H2935" i="4"/>
  <c r="I2935" i="4" s="1"/>
  <c r="C2936" i="4"/>
  <c r="D2936" i="4"/>
  <c r="E2936" i="4"/>
  <c r="F2936" i="4" l="1"/>
  <c r="K2935" i="4"/>
  <c r="Y2935" i="4" s="1"/>
  <c r="H2936" i="4"/>
  <c r="I2936" i="4" s="1"/>
  <c r="M2935" i="4"/>
  <c r="N2935" i="4"/>
  <c r="J2935" i="4"/>
  <c r="C2937" i="4"/>
  <c r="D2937" i="4"/>
  <c r="E2937" i="4"/>
  <c r="F2937" i="4" l="1"/>
  <c r="L2935" i="4"/>
  <c r="Z2935" i="4" s="1"/>
  <c r="K2936" i="4"/>
  <c r="Y2936" i="4" s="1"/>
  <c r="N2936" i="4"/>
  <c r="M2936" i="4"/>
  <c r="H2937" i="4"/>
  <c r="J2937" i="4" s="1"/>
  <c r="J2936" i="4"/>
  <c r="E2938" i="4"/>
  <c r="D2938" i="4"/>
  <c r="C2938" i="4"/>
  <c r="F2938" i="4" l="1"/>
  <c r="L2936" i="4"/>
  <c r="Z2936" i="4" s="1"/>
  <c r="L2937" i="4"/>
  <c r="Z2937" i="4" s="1"/>
  <c r="I2937" i="4"/>
  <c r="N2937" i="4"/>
  <c r="M2937" i="4"/>
  <c r="H2938" i="4"/>
  <c r="I2938" i="4" s="1"/>
  <c r="C2939" i="4"/>
  <c r="F2939" i="4" s="1"/>
  <c r="D2939" i="4"/>
  <c r="E2939" i="4"/>
  <c r="K2938" i="4" l="1"/>
  <c r="Y2938" i="4" s="1"/>
  <c r="K2937" i="4"/>
  <c r="Y2937" i="4" s="1"/>
  <c r="H2939" i="4"/>
  <c r="I2939" i="4" s="1"/>
  <c r="M2938" i="4"/>
  <c r="N2938" i="4"/>
  <c r="J2938" i="4"/>
  <c r="C2940" i="4"/>
  <c r="D2940" i="4"/>
  <c r="E2940" i="4"/>
  <c r="H2940" i="4" l="1"/>
  <c r="F2940" i="4"/>
  <c r="L2938" i="4"/>
  <c r="Z2938" i="4" s="1"/>
  <c r="K2939" i="4"/>
  <c r="Y2939" i="4" s="1"/>
  <c r="M2939" i="4"/>
  <c r="N2939" i="4"/>
  <c r="M2940" i="4"/>
  <c r="N2940" i="4"/>
  <c r="J2939" i="4"/>
  <c r="J2940" i="4"/>
  <c r="I2940" i="4"/>
  <c r="D2941" i="4"/>
  <c r="E2941" i="4"/>
  <c r="C2941" i="4"/>
  <c r="F2941" i="4" s="1"/>
  <c r="L2939" i="4" l="1"/>
  <c r="Z2939" i="4" s="1"/>
  <c r="L2940" i="4"/>
  <c r="Z2940" i="4" s="1"/>
  <c r="K2940" i="4"/>
  <c r="Y2940" i="4" s="1"/>
  <c r="H2941" i="4"/>
  <c r="I2941" i="4" s="1"/>
  <c r="C2942" i="4"/>
  <c r="D2942" i="4"/>
  <c r="E2942" i="4"/>
  <c r="F2942" i="4" l="1"/>
  <c r="K2941" i="4"/>
  <c r="Y2941" i="4" s="1"/>
  <c r="N2941" i="4"/>
  <c r="M2941" i="4"/>
  <c r="H2942" i="4"/>
  <c r="J2942" i="4" s="1"/>
  <c r="J2941" i="4"/>
  <c r="D2943" i="4"/>
  <c r="E2943" i="4"/>
  <c r="C2943" i="4"/>
  <c r="F2943" i="4" l="1"/>
  <c r="L2942" i="4"/>
  <c r="Z2942" i="4" s="1"/>
  <c r="L2941" i="4"/>
  <c r="Z2941" i="4" s="1"/>
  <c r="I2942" i="4"/>
  <c r="N2942" i="4"/>
  <c r="M2942" i="4"/>
  <c r="H2943" i="4"/>
  <c r="J2943" i="4" s="1"/>
  <c r="C2944" i="4"/>
  <c r="F2944" i="4" s="1"/>
  <c r="D2944" i="4"/>
  <c r="E2944" i="4"/>
  <c r="L2943" i="4" l="1"/>
  <c r="Z2943" i="4" s="1"/>
  <c r="K2942" i="4"/>
  <c r="Y2942" i="4" s="1"/>
  <c r="H2944" i="4"/>
  <c r="I2944" i="4" s="1"/>
  <c r="I2943" i="4"/>
  <c r="M2943" i="4"/>
  <c r="N2943" i="4"/>
  <c r="C2945" i="4"/>
  <c r="D2945" i="4"/>
  <c r="E2945" i="4"/>
  <c r="F2945" i="4" l="1"/>
  <c r="K2943" i="4"/>
  <c r="Y2943" i="4" s="1"/>
  <c r="K2944" i="4"/>
  <c r="Y2944" i="4" s="1"/>
  <c r="H2945" i="4"/>
  <c r="I2945" i="4" s="1"/>
  <c r="M2944" i="4"/>
  <c r="N2944" i="4"/>
  <c r="J2944" i="4"/>
  <c r="E2946" i="4"/>
  <c r="C2946" i="4"/>
  <c r="D2946" i="4"/>
  <c r="F2946" i="4" l="1"/>
  <c r="L2944" i="4"/>
  <c r="Z2944" i="4" s="1"/>
  <c r="K2945" i="4"/>
  <c r="Y2945" i="4" s="1"/>
  <c r="N2945" i="4"/>
  <c r="M2945" i="4"/>
  <c r="H2946" i="4"/>
  <c r="J2945" i="4"/>
  <c r="C2947" i="4"/>
  <c r="E2947" i="4"/>
  <c r="D2947" i="4"/>
  <c r="F2947" i="4" l="1"/>
  <c r="L2945" i="4"/>
  <c r="Z2945" i="4" s="1"/>
  <c r="H2947" i="4"/>
  <c r="I2947" i="4" s="1"/>
  <c r="N2946" i="4"/>
  <c r="M2946" i="4"/>
  <c r="I2946" i="4"/>
  <c r="J2946" i="4"/>
  <c r="C2948" i="4"/>
  <c r="E2948" i="4"/>
  <c r="D2948" i="4"/>
  <c r="F2948" i="4" l="1"/>
  <c r="L2946" i="4"/>
  <c r="Z2946" i="4" s="1"/>
  <c r="K2946" i="4"/>
  <c r="Y2946" i="4" s="1"/>
  <c r="K2947" i="4"/>
  <c r="Y2947" i="4" s="1"/>
  <c r="M2947" i="4"/>
  <c r="N2947" i="4"/>
  <c r="H2948" i="4"/>
  <c r="J2947" i="4"/>
  <c r="D2949" i="4"/>
  <c r="E2949" i="4"/>
  <c r="C2949" i="4"/>
  <c r="F2949" i="4" s="1"/>
  <c r="L2947" i="4" l="1"/>
  <c r="Z2947" i="4" s="1"/>
  <c r="N2948" i="4"/>
  <c r="M2948" i="4"/>
  <c r="I2948" i="4"/>
  <c r="J2948" i="4"/>
  <c r="H2949" i="4"/>
  <c r="I2949" i="4" s="1"/>
  <c r="D2950" i="4"/>
  <c r="E2950" i="4"/>
  <c r="C2950" i="4"/>
  <c r="F2950" i="4" l="1"/>
  <c r="L2948" i="4"/>
  <c r="Z2948" i="4" s="1"/>
  <c r="K2949" i="4"/>
  <c r="Y2949" i="4" s="1"/>
  <c r="K2948" i="4"/>
  <c r="Y2948" i="4" s="1"/>
  <c r="J2949" i="4"/>
  <c r="M2949" i="4"/>
  <c r="N2949" i="4"/>
  <c r="H2950" i="4"/>
  <c r="J2950" i="4" s="1"/>
  <c r="C2951" i="4"/>
  <c r="D2951" i="4"/>
  <c r="E2951" i="4"/>
  <c r="F2951" i="4" l="1"/>
  <c r="L2950" i="4"/>
  <c r="Z2950" i="4" s="1"/>
  <c r="L2949" i="4"/>
  <c r="Z2949" i="4" s="1"/>
  <c r="H2951" i="4"/>
  <c r="I2951" i="4" s="1"/>
  <c r="I2950" i="4"/>
  <c r="N2950" i="4"/>
  <c r="M2950" i="4"/>
  <c r="C2952" i="4"/>
  <c r="D2952" i="4"/>
  <c r="E2952" i="4"/>
  <c r="H2952" i="4" l="1"/>
  <c r="F2952" i="4"/>
  <c r="K2951" i="4"/>
  <c r="Y2951" i="4" s="1"/>
  <c r="K2950" i="4"/>
  <c r="Y2950" i="4" s="1"/>
  <c r="M2952" i="4"/>
  <c r="N2952" i="4"/>
  <c r="N2951" i="4"/>
  <c r="M2951" i="4"/>
  <c r="J2951" i="4"/>
  <c r="J2952" i="4"/>
  <c r="I2952" i="4"/>
  <c r="C2953" i="4"/>
  <c r="D2953" i="4"/>
  <c r="E2953" i="4"/>
  <c r="F2953" i="4" l="1"/>
  <c r="L2952" i="4"/>
  <c r="Z2952" i="4" s="1"/>
  <c r="L2951" i="4"/>
  <c r="Z2951" i="4" s="1"/>
  <c r="K2952" i="4"/>
  <c r="Y2952" i="4" s="1"/>
  <c r="H2953" i="4"/>
  <c r="E2954" i="4"/>
  <c r="C2954" i="4"/>
  <c r="D2954" i="4"/>
  <c r="F2954" i="4" l="1"/>
  <c r="M2953" i="4"/>
  <c r="N2953" i="4"/>
  <c r="J2953" i="4"/>
  <c r="H2954" i="4"/>
  <c r="I2953" i="4"/>
  <c r="C2955" i="4"/>
  <c r="F2955" i="4" s="1"/>
  <c r="E2955" i="4"/>
  <c r="D2955" i="4"/>
  <c r="L2953" i="4" l="1"/>
  <c r="Z2953" i="4" s="1"/>
  <c r="K2953" i="4"/>
  <c r="Y2953" i="4" s="1"/>
  <c r="N2954" i="4"/>
  <c r="M2954" i="4"/>
  <c r="I2954" i="4"/>
  <c r="J2954" i="4"/>
  <c r="H2955" i="4"/>
  <c r="I2955" i="4" s="1"/>
  <c r="C2956" i="4"/>
  <c r="F2956" i="4" s="1"/>
  <c r="D2956" i="4"/>
  <c r="E2956" i="4"/>
  <c r="L2954" i="4" l="1"/>
  <c r="Z2954" i="4" s="1"/>
  <c r="K2954" i="4"/>
  <c r="Y2954" i="4" s="1"/>
  <c r="K2955" i="4"/>
  <c r="Y2955" i="4" s="1"/>
  <c r="H2956" i="4"/>
  <c r="I2956" i="4" s="1"/>
  <c r="J2955" i="4"/>
  <c r="N2955" i="4"/>
  <c r="M2955" i="4"/>
  <c r="D2957" i="4"/>
  <c r="E2957" i="4"/>
  <c r="C2957" i="4"/>
  <c r="F2957" i="4" l="1"/>
  <c r="L2955" i="4"/>
  <c r="Z2955" i="4" s="1"/>
  <c r="K2956" i="4"/>
  <c r="Y2956" i="4" s="1"/>
  <c r="N2956" i="4"/>
  <c r="M2956" i="4"/>
  <c r="H2957" i="4"/>
  <c r="J2957" i="4" s="1"/>
  <c r="J2956" i="4"/>
  <c r="D2958" i="4"/>
  <c r="E2958" i="4"/>
  <c r="C2958" i="4"/>
  <c r="F2958" i="4" l="1"/>
  <c r="L2956" i="4"/>
  <c r="Z2956" i="4" s="1"/>
  <c r="L2957" i="4"/>
  <c r="Z2957" i="4" s="1"/>
  <c r="I2957" i="4"/>
  <c r="H2958" i="4"/>
  <c r="I2958" i="4" s="1"/>
  <c r="M2957" i="4"/>
  <c r="N2957" i="4"/>
  <c r="D2959" i="4"/>
  <c r="E2959" i="4"/>
  <c r="C2959" i="4"/>
  <c r="F2959" i="4" l="1"/>
  <c r="K2958" i="4"/>
  <c r="Y2958" i="4" s="1"/>
  <c r="K2957" i="4"/>
  <c r="Y2957" i="4" s="1"/>
  <c r="M2958" i="4"/>
  <c r="N2958" i="4"/>
  <c r="H2959" i="4"/>
  <c r="J2959" i="4" s="1"/>
  <c r="J2958" i="4"/>
  <c r="C2960" i="4"/>
  <c r="D2960" i="4"/>
  <c r="E2960" i="4"/>
  <c r="H2960" i="4" l="1"/>
  <c r="F2960" i="4"/>
  <c r="L2958" i="4"/>
  <c r="Z2958" i="4" s="1"/>
  <c r="L2959" i="4"/>
  <c r="Z2959" i="4" s="1"/>
  <c r="N2960" i="4"/>
  <c r="M2960" i="4"/>
  <c r="I2959" i="4"/>
  <c r="N2959" i="4"/>
  <c r="M2959" i="4"/>
  <c r="J2960" i="4"/>
  <c r="I2960" i="4"/>
  <c r="C2961" i="4"/>
  <c r="D2961" i="4"/>
  <c r="E2961" i="4"/>
  <c r="F2961" i="4" l="1"/>
  <c r="L2960" i="4"/>
  <c r="Z2960" i="4" s="1"/>
  <c r="K2959" i="4"/>
  <c r="Y2959" i="4" s="1"/>
  <c r="K2960" i="4"/>
  <c r="Y2960" i="4" s="1"/>
  <c r="H2961" i="4"/>
  <c r="I2961" i="4" s="1"/>
  <c r="E2962" i="4"/>
  <c r="C2962" i="4"/>
  <c r="D2962" i="4"/>
  <c r="F2962" i="4" l="1"/>
  <c r="K2961" i="4"/>
  <c r="Y2961" i="4" s="1"/>
  <c r="H2962" i="4"/>
  <c r="I2962" i="4" s="1"/>
  <c r="M2961" i="4"/>
  <c r="N2961" i="4"/>
  <c r="J2961" i="4"/>
  <c r="C2963" i="4"/>
  <c r="E2963" i="4"/>
  <c r="D2963" i="4"/>
  <c r="F2963" i="4" l="1"/>
  <c r="L2961" i="4"/>
  <c r="Z2961" i="4" s="1"/>
  <c r="K2962" i="4"/>
  <c r="Y2962" i="4" s="1"/>
  <c r="M2962" i="4"/>
  <c r="N2962" i="4"/>
  <c r="H2963" i="4"/>
  <c r="J2963" i="4" s="1"/>
  <c r="J2962" i="4"/>
  <c r="C2964" i="4"/>
  <c r="E2964" i="4"/>
  <c r="D2964" i="4"/>
  <c r="F2964" i="4" l="1"/>
  <c r="L2962" i="4"/>
  <c r="Z2962" i="4" s="1"/>
  <c r="L2963" i="4"/>
  <c r="Z2963" i="4" s="1"/>
  <c r="I2963" i="4"/>
  <c r="N2963" i="4"/>
  <c r="M2963" i="4"/>
  <c r="H2964" i="4"/>
  <c r="J2964" i="4" s="1"/>
  <c r="D2965" i="4"/>
  <c r="E2965" i="4"/>
  <c r="C2965" i="4"/>
  <c r="F2965" i="4" l="1"/>
  <c r="L2964" i="4"/>
  <c r="Z2964" i="4" s="1"/>
  <c r="K2963" i="4"/>
  <c r="Y2963" i="4" s="1"/>
  <c r="I2964" i="4"/>
  <c r="N2964" i="4"/>
  <c r="M2964" i="4"/>
  <c r="H2965" i="4"/>
  <c r="J2965" i="4" s="1"/>
  <c r="D2966" i="4"/>
  <c r="E2966" i="4"/>
  <c r="C2966" i="4"/>
  <c r="F2966" i="4" l="1"/>
  <c r="L2965" i="4"/>
  <c r="Z2965" i="4" s="1"/>
  <c r="K2964" i="4"/>
  <c r="Y2964" i="4" s="1"/>
  <c r="I2965" i="4"/>
  <c r="N2965" i="4"/>
  <c r="M2965" i="4"/>
  <c r="H2966" i="4"/>
  <c r="I2966" i="4" s="1"/>
  <c r="C2967" i="4"/>
  <c r="F2967" i="4" s="1"/>
  <c r="D2967" i="4"/>
  <c r="E2967" i="4"/>
  <c r="K2966" i="4" l="1"/>
  <c r="Y2966" i="4" s="1"/>
  <c r="K2965" i="4"/>
  <c r="Y2965" i="4" s="1"/>
  <c r="H2967" i="4"/>
  <c r="I2967" i="4" s="1"/>
  <c r="M2966" i="4"/>
  <c r="N2966" i="4"/>
  <c r="J2966" i="4"/>
  <c r="C2968" i="4"/>
  <c r="D2968" i="4"/>
  <c r="E2968" i="4"/>
  <c r="F2968" i="4" l="1"/>
  <c r="L2966" i="4"/>
  <c r="Z2966" i="4" s="1"/>
  <c r="K2967" i="4"/>
  <c r="Y2967" i="4" s="1"/>
  <c r="M2967" i="4"/>
  <c r="N2967" i="4"/>
  <c r="H2968" i="4"/>
  <c r="J2968" i="4" s="1"/>
  <c r="J2967" i="4"/>
  <c r="C2969" i="4"/>
  <c r="F2969" i="4" s="1"/>
  <c r="D2969" i="4"/>
  <c r="E2969" i="4"/>
  <c r="L2968" i="4" l="1"/>
  <c r="Z2968" i="4" s="1"/>
  <c r="L2967" i="4"/>
  <c r="Z2967" i="4" s="1"/>
  <c r="I2968" i="4"/>
  <c r="H2969" i="4"/>
  <c r="I2969" i="4" s="1"/>
  <c r="N2968" i="4"/>
  <c r="M2968" i="4"/>
  <c r="E2970" i="4"/>
  <c r="C2970" i="4"/>
  <c r="F2970" i="4" s="1"/>
  <c r="D2970" i="4"/>
  <c r="K2968" i="4" l="1"/>
  <c r="Y2968" i="4" s="1"/>
  <c r="K2969" i="4"/>
  <c r="Y2969" i="4" s="1"/>
  <c r="H2970" i="4"/>
  <c r="I2970" i="4" s="1"/>
  <c r="N2969" i="4"/>
  <c r="M2969" i="4"/>
  <c r="J2969" i="4"/>
  <c r="C2971" i="4"/>
  <c r="E2971" i="4"/>
  <c r="D2971" i="4"/>
  <c r="F2971" i="4" l="1"/>
  <c r="L2969" i="4"/>
  <c r="Z2969" i="4" s="1"/>
  <c r="K2970" i="4"/>
  <c r="Y2970" i="4" s="1"/>
  <c r="H2971" i="4"/>
  <c r="I2971" i="4" s="1"/>
  <c r="M2970" i="4"/>
  <c r="N2970" i="4"/>
  <c r="J2970" i="4"/>
  <c r="C2972" i="4"/>
  <c r="F2972" i="4" s="1"/>
  <c r="D2972" i="4"/>
  <c r="E2972" i="4"/>
  <c r="L2970" i="4" l="1"/>
  <c r="Z2970" i="4" s="1"/>
  <c r="K2971" i="4"/>
  <c r="Y2971" i="4" s="1"/>
  <c r="H2972" i="4"/>
  <c r="I2972" i="4" s="1"/>
  <c r="M2971" i="4"/>
  <c r="N2971" i="4"/>
  <c r="J2971" i="4"/>
  <c r="D2973" i="4"/>
  <c r="E2973" i="4"/>
  <c r="C2973" i="4"/>
  <c r="F2973" i="4" l="1"/>
  <c r="L2971" i="4"/>
  <c r="Z2971" i="4" s="1"/>
  <c r="K2972" i="4"/>
  <c r="Y2972" i="4" s="1"/>
  <c r="M2972" i="4"/>
  <c r="N2972" i="4"/>
  <c r="H2973" i="4"/>
  <c r="I2973" i="4" s="1"/>
  <c r="J2972" i="4"/>
  <c r="D2974" i="4"/>
  <c r="E2974" i="4"/>
  <c r="C2974" i="4"/>
  <c r="F2974" i="4" l="1"/>
  <c r="L2972" i="4"/>
  <c r="Z2972" i="4" s="1"/>
  <c r="K2973" i="4"/>
  <c r="Y2973" i="4" s="1"/>
  <c r="H2974" i="4"/>
  <c r="I2974" i="4" s="1"/>
  <c r="N2973" i="4"/>
  <c r="M2973" i="4"/>
  <c r="J2973" i="4"/>
  <c r="D2975" i="4"/>
  <c r="E2975" i="4"/>
  <c r="C2975" i="4"/>
  <c r="F2975" i="4" l="1"/>
  <c r="L2973" i="4"/>
  <c r="Z2973" i="4" s="1"/>
  <c r="K2974" i="4"/>
  <c r="Y2974" i="4" s="1"/>
  <c r="N2974" i="4"/>
  <c r="M2974" i="4"/>
  <c r="H2975" i="4"/>
  <c r="J2974" i="4"/>
  <c r="C2976" i="4"/>
  <c r="F2976" i="4" s="1"/>
  <c r="D2976" i="4"/>
  <c r="E2976" i="4"/>
  <c r="L2974" i="4" l="1"/>
  <c r="Z2974" i="4" s="1"/>
  <c r="H2976" i="4"/>
  <c r="M2975" i="4"/>
  <c r="N2975" i="4"/>
  <c r="J2975" i="4"/>
  <c r="I2975" i="4"/>
  <c r="I2976" i="4"/>
  <c r="C2977" i="4"/>
  <c r="F2977" i="4" s="1"/>
  <c r="D2977" i="4"/>
  <c r="E2977" i="4"/>
  <c r="L2975" i="4" l="1"/>
  <c r="Z2975" i="4" s="1"/>
  <c r="K2976" i="4"/>
  <c r="Y2976" i="4" s="1"/>
  <c r="K2975" i="4"/>
  <c r="Y2975" i="4" s="1"/>
  <c r="M2976" i="4"/>
  <c r="N2976" i="4"/>
  <c r="H2977" i="4"/>
  <c r="J2977" i="4" s="1"/>
  <c r="J2976" i="4"/>
  <c r="E2978" i="4"/>
  <c r="C2978" i="4"/>
  <c r="D2978" i="4"/>
  <c r="F2978" i="4" l="1"/>
  <c r="L2977" i="4"/>
  <c r="Z2977" i="4" s="1"/>
  <c r="L2976" i="4"/>
  <c r="Z2976" i="4" s="1"/>
  <c r="H2978" i="4"/>
  <c r="I2978" i="4" s="1"/>
  <c r="I2977" i="4"/>
  <c r="N2977" i="4"/>
  <c r="M2977" i="4"/>
  <c r="C2979" i="4"/>
  <c r="E2979" i="4"/>
  <c r="D2979" i="4"/>
  <c r="F2979" i="4" l="1"/>
  <c r="K2978" i="4"/>
  <c r="Y2978" i="4" s="1"/>
  <c r="K2977" i="4"/>
  <c r="Y2977" i="4" s="1"/>
  <c r="N2978" i="4"/>
  <c r="M2978" i="4"/>
  <c r="H2979" i="4"/>
  <c r="I2979" i="4" s="1"/>
  <c r="J2978" i="4"/>
  <c r="C2980" i="4"/>
  <c r="F2980" i="4" s="1"/>
  <c r="D2980" i="4"/>
  <c r="E2980" i="4"/>
  <c r="L2978" i="4" l="1"/>
  <c r="Z2978" i="4" s="1"/>
  <c r="K2979" i="4"/>
  <c r="Y2979" i="4" s="1"/>
  <c r="H2980" i="4"/>
  <c r="I2980" i="4" s="1"/>
  <c r="M2979" i="4"/>
  <c r="N2979" i="4"/>
  <c r="J2979" i="4"/>
  <c r="D2981" i="4"/>
  <c r="E2981" i="4"/>
  <c r="C2981" i="4"/>
  <c r="F2981" i="4" l="1"/>
  <c r="L2979" i="4"/>
  <c r="Z2979" i="4" s="1"/>
  <c r="K2980" i="4"/>
  <c r="Y2980" i="4" s="1"/>
  <c r="N2980" i="4"/>
  <c r="M2980" i="4"/>
  <c r="H2981" i="4"/>
  <c r="J2981" i="4" s="1"/>
  <c r="J2980" i="4"/>
  <c r="D2982" i="4"/>
  <c r="E2982" i="4"/>
  <c r="C2982" i="4"/>
  <c r="F2982" i="4" l="1"/>
  <c r="L2981" i="4"/>
  <c r="Z2981" i="4" s="1"/>
  <c r="L2980" i="4"/>
  <c r="Z2980" i="4" s="1"/>
  <c r="I2981" i="4"/>
  <c r="H2982" i="4"/>
  <c r="I2982" i="4" s="1"/>
  <c r="M2981" i="4"/>
  <c r="N2981" i="4"/>
  <c r="C2983" i="4"/>
  <c r="F2983" i="4" s="1"/>
  <c r="D2983" i="4"/>
  <c r="E2983" i="4"/>
  <c r="K2981" i="4" l="1"/>
  <c r="Y2981" i="4" s="1"/>
  <c r="K2982" i="4"/>
  <c r="Y2982" i="4" s="1"/>
  <c r="H2983" i="4"/>
  <c r="I2983" i="4" s="1"/>
  <c r="N2982" i="4"/>
  <c r="M2982" i="4"/>
  <c r="J2982" i="4"/>
  <c r="C2984" i="4"/>
  <c r="D2984" i="4"/>
  <c r="E2984" i="4"/>
  <c r="F2984" i="4" l="1"/>
  <c r="L2982" i="4"/>
  <c r="Z2982" i="4" s="1"/>
  <c r="K2983" i="4"/>
  <c r="Y2983" i="4" s="1"/>
  <c r="H2984" i="4"/>
  <c r="I2984" i="4" s="1"/>
  <c r="N2983" i="4"/>
  <c r="M2983" i="4"/>
  <c r="J2983" i="4"/>
  <c r="C2985" i="4"/>
  <c r="F2985" i="4" s="1"/>
  <c r="D2985" i="4"/>
  <c r="E2985" i="4"/>
  <c r="L2983" i="4" l="1"/>
  <c r="Z2983" i="4" s="1"/>
  <c r="K2984" i="4"/>
  <c r="Y2984" i="4" s="1"/>
  <c r="M2984" i="4"/>
  <c r="N2984" i="4"/>
  <c r="H2985" i="4"/>
  <c r="J2985" i="4" s="1"/>
  <c r="J2984" i="4"/>
  <c r="E2986" i="4"/>
  <c r="C2986" i="4"/>
  <c r="F2986" i="4" s="1"/>
  <c r="D2986" i="4"/>
  <c r="L2985" i="4" l="1"/>
  <c r="Z2985" i="4" s="1"/>
  <c r="L2984" i="4"/>
  <c r="Z2984" i="4" s="1"/>
  <c r="I2985" i="4"/>
  <c r="M2985" i="4"/>
  <c r="N2985" i="4"/>
  <c r="H2986" i="4"/>
  <c r="I2986" i="4" s="1"/>
  <c r="C2987" i="4"/>
  <c r="E2987" i="4"/>
  <c r="D2987" i="4"/>
  <c r="F2987" i="4" l="1"/>
  <c r="K2985" i="4"/>
  <c r="Y2985" i="4" s="1"/>
  <c r="K2986" i="4"/>
  <c r="Y2986" i="4" s="1"/>
  <c r="H2987" i="4"/>
  <c r="I2987" i="4" s="1"/>
  <c r="N2986" i="4"/>
  <c r="M2986" i="4"/>
  <c r="J2986" i="4"/>
  <c r="C2988" i="4"/>
  <c r="D2988" i="4"/>
  <c r="E2988" i="4"/>
  <c r="H2988" i="4" l="1"/>
  <c r="F2988" i="4"/>
  <c r="L2986" i="4"/>
  <c r="Z2986" i="4" s="1"/>
  <c r="K2987" i="4"/>
  <c r="Y2987" i="4" s="1"/>
  <c r="M2988" i="4"/>
  <c r="N2988" i="4"/>
  <c r="N2987" i="4"/>
  <c r="M2987" i="4"/>
  <c r="J2987" i="4"/>
  <c r="J2988" i="4"/>
  <c r="I2988" i="4"/>
  <c r="D2989" i="4"/>
  <c r="E2989" i="4"/>
  <c r="C2989" i="4"/>
  <c r="F2989" i="4" s="1"/>
  <c r="L2988" i="4" l="1"/>
  <c r="Z2988" i="4" s="1"/>
  <c r="L2987" i="4"/>
  <c r="Z2987" i="4" s="1"/>
  <c r="K2988" i="4"/>
  <c r="Y2988" i="4" s="1"/>
  <c r="H2989" i="4"/>
  <c r="I2989" i="4" s="1"/>
  <c r="D2990" i="4"/>
  <c r="E2990" i="4"/>
  <c r="C2990" i="4"/>
  <c r="F2990" i="4" s="1"/>
  <c r="K2989" i="4" l="1"/>
  <c r="Y2989" i="4" s="1"/>
  <c r="H2990" i="4"/>
  <c r="I2990" i="4" s="1"/>
  <c r="M2989" i="4"/>
  <c r="N2989" i="4"/>
  <c r="J2989" i="4"/>
  <c r="E2991" i="4"/>
  <c r="C2991" i="4"/>
  <c r="D2991" i="4"/>
  <c r="F2991" i="4" l="1"/>
  <c r="L2989" i="4"/>
  <c r="Z2989" i="4" s="1"/>
  <c r="K2990" i="4"/>
  <c r="Y2990" i="4" s="1"/>
  <c r="M2990" i="4"/>
  <c r="N2990" i="4"/>
  <c r="H2991" i="4"/>
  <c r="J2990" i="4"/>
  <c r="C2992" i="4"/>
  <c r="D2992" i="4"/>
  <c r="E2992" i="4"/>
  <c r="F2992" i="4" l="1"/>
  <c r="L2990" i="4"/>
  <c r="Z2990" i="4" s="1"/>
  <c r="H2992" i="4"/>
  <c r="I2992" i="4" s="1"/>
  <c r="N2991" i="4"/>
  <c r="M2991" i="4"/>
  <c r="I2991" i="4"/>
  <c r="J2991" i="4"/>
  <c r="C2993" i="4"/>
  <c r="F2993" i="4" s="1"/>
  <c r="D2993" i="4"/>
  <c r="E2993" i="4"/>
  <c r="L2991" i="4" l="1"/>
  <c r="Z2991" i="4" s="1"/>
  <c r="K2991" i="4"/>
  <c r="Y2991" i="4" s="1"/>
  <c r="K2992" i="4"/>
  <c r="Y2992" i="4" s="1"/>
  <c r="N2992" i="4"/>
  <c r="M2992" i="4"/>
  <c r="H2993" i="4"/>
  <c r="J2993" i="4" s="1"/>
  <c r="J2992" i="4"/>
  <c r="E2994" i="4"/>
  <c r="C2994" i="4"/>
  <c r="D2994" i="4"/>
  <c r="F2994" i="4" l="1"/>
  <c r="L2993" i="4"/>
  <c r="Z2993" i="4" s="1"/>
  <c r="L2992" i="4"/>
  <c r="Z2992" i="4" s="1"/>
  <c r="I2993" i="4"/>
  <c r="M2993" i="4"/>
  <c r="N2993" i="4"/>
  <c r="H2994" i="4"/>
  <c r="I2994" i="4" s="1"/>
  <c r="C2995" i="4"/>
  <c r="F2995" i="4" s="1"/>
  <c r="E2995" i="4"/>
  <c r="D2995" i="4"/>
  <c r="K2993" i="4" l="1"/>
  <c r="Y2993" i="4" s="1"/>
  <c r="K2994" i="4"/>
  <c r="Y2994" i="4" s="1"/>
  <c r="M2994" i="4"/>
  <c r="N2994" i="4"/>
  <c r="J2994" i="4"/>
  <c r="H2995" i="4"/>
  <c r="I2995" i="4" s="1"/>
  <c r="C2996" i="4"/>
  <c r="D2996" i="4"/>
  <c r="E2996" i="4"/>
  <c r="F2996" i="4" l="1"/>
  <c r="L2994" i="4"/>
  <c r="Z2994" i="4" s="1"/>
  <c r="K2995" i="4"/>
  <c r="Y2995" i="4" s="1"/>
  <c r="H2996" i="4"/>
  <c r="I2996" i="4" s="1"/>
  <c r="N2995" i="4"/>
  <c r="M2995" i="4"/>
  <c r="J2995" i="4"/>
  <c r="D2997" i="4"/>
  <c r="E2997" i="4"/>
  <c r="C2997" i="4"/>
  <c r="F2997" i="4" l="1"/>
  <c r="L2995" i="4"/>
  <c r="Z2995" i="4" s="1"/>
  <c r="K2996" i="4"/>
  <c r="Y2996" i="4" s="1"/>
  <c r="M2996" i="4"/>
  <c r="N2996" i="4"/>
  <c r="H2997" i="4"/>
  <c r="J2997" i="4" s="1"/>
  <c r="J2996" i="4"/>
  <c r="D2998" i="4"/>
  <c r="E2998" i="4"/>
  <c r="C2998" i="4"/>
  <c r="F2998" i="4" l="1"/>
  <c r="L2996" i="4"/>
  <c r="Z2996" i="4" s="1"/>
  <c r="L2997" i="4"/>
  <c r="Z2997" i="4" s="1"/>
  <c r="I2997" i="4"/>
  <c r="H2998" i="4"/>
  <c r="I2998" i="4" s="1"/>
  <c r="N2997" i="4"/>
  <c r="M2997" i="4"/>
  <c r="C2999" i="4"/>
  <c r="F2999" i="4" s="1"/>
  <c r="D2999" i="4"/>
  <c r="E2999" i="4"/>
  <c r="K2997" i="4" l="1"/>
  <c r="Y2997" i="4" s="1"/>
  <c r="K2998" i="4"/>
  <c r="Y2998" i="4" s="1"/>
  <c r="H2999" i="4"/>
  <c r="I2999" i="4" s="1"/>
  <c r="M2998" i="4"/>
  <c r="N2998" i="4"/>
  <c r="J2998" i="4"/>
  <c r="C3000" i="4"/>
  <c r="D3000" i="4"/>
  <c r="E3000" i="4"/>
  <c r="F3000" i="4" l="1"/>
  <c r="L2998" i="4"/>
  <c r="Z2998" i="4" s="1"/>
  <c r="K2999" i="4"/>
  <c r="Y2999" i="4" s="1"/>
  <c r="M2999" i="4"/>
  <c r="N2999" i="4"/>
  <c r="H3000" i="4"/>
  <c r="I3000" i="4" s="1"/>
  <c r="J2999" i="4"/>
  <c r="C3001" i="4"/>
  <c r="F3001" i="4" s="1"/>
  <c r="D3001" i="4"/>
  <c r="E3001" i="4"/>
  <c r="L2999" i="4" l="1"/>
  <c r="Z2999" i="4" s="1"/>
  <c r="K3000" i="4"/>
  <c r="Y3000" i="4" s="1"/>
  <c r="H3001" i="4"/>
  <c r="I3001" i="4" s="1"/>
  <c r="N3000" i="4"/>
  <c r="M3000" i="4"/>
  <c r="J3000" i="4"/>
  <c r="E3002" i="4"/>
  <c r="C3002" i="4"/>
  <c r="F3002" i="4" s="1"/>
  <c r="D3002" i="4"/>
  <c r="L3000" i="4" l="1"/>
  <c r="Z3000" i="4" s="1"/>
  <c r="K3001" i="4"/>
  <c r="Y3001" i="4" s="1"/>
  <c r="N3001" i="4"/>
  <c r="M3001" i="4"/>
  <c r="H3002" i="4"/>
  <c r="J3001" i="4"/>
  <c r="C3003" i="4"/>
  <c r="E3003" i="4"/>
  <c r="D3003" i="4"/>
  <c r="F3003" i="4" l="1"/>
  <c r="L3001" i="4"/>
  <c r="Z3001" i="4" s="1"/>
  <c r="H3003" i="4"/>
  <c r="I3003" i="4" s="1"/>
  <c r="M3002" i="4"/>
  <c r="N3002" i="4"/>
  <c r="I3002" i="4"/>
  <c r="J3002" i="4"/>
  <c r="C3004" i="4"/>
  <c r="D3004" i="4"/>
  <c r="E3004" i="4"/>
  <c r="H3004" i="4" l="1"/>
  <c r="F3004" i="4"/>
  <c r="L3002" i="4"/>
  <c r="Z3002" i="4" s="1"/>
  <c r="K3002" i="4"/>
  <c r="Y3002" i="4" s="1"/>
  <c r="K3003" i="4"/>
  <c r="Y3003" i="4" s="1"/>
  <c r="M3003" i="4"/>
  <c r="N3003" i="4"/>
  <c r="M3004" i="4"/>
  <c r="N3004" i="4"/>
  <c r="J3003" i="4"/>
  <c r="J3004" i="4"/>
  <c r="I3004" i="4"/>
  <c r="D3005" i="4"/>
  <c r="E3005" i="4"/>
  <c r="C3005" i="4"/>
  <c r="F3005" i="4" s="1"/>
  <c r="L3003" i="4" l="1"/>
  <c r="Z3003" i="4" s="1"/>
  <c r="L3004" i="4"/>
  <c r="Z3004" i="4" s="1"/>
  <c r="K3004" i="4"/>
  <c r="Y3004" i="4" s="1"/>
  <c r="H3005" i="4"/>
  <c r="I3005" i="4" s="1"/>
  <c r="D3006" i="4"/>
  <c r="E3006" i="4"/>
  <c r="C3006" i="4"/>
  <c r="F3006" i="4" s="1"/>
  <c r="K3005" i="4" l="1"/>
  <c r="Y3005" i="4" s="1"/>
  <c r="H3006" i="4"/>
  <c r="I3006" i="4" s="1"/>
  <c r="N3005" i="4"/>
  <c r="M3005" i="4"/>
  <c r="J3005" i="4"/>
  <c r="C3007" i="4"/>
  <c r="D3007" i="4"/>
  <c r="E3007" i="4"/>
  <c r="F3007" i="4" l="1"/>
  <c r="L3005" i="4"/>
  <c r="Z3005" i="4" s="1"/>
  <c r="K3006" i="4"/>
  <c r="Y3006" i="4" s="1"/>
  <c r="H3007" i="4"/>
  <c r="I3007" i="4" s="1"/>
  <c r="N3006" i="4"/>
  <c r="M3006" i="4"/>
  <c r="J3006" i="4"/>
  <c r="C3008" i="4"/>
  <c r="D3008" i="4"/>
  <c r="E3008" i="4"/>
  <c r="H3008" i="4" l="1"/>
  <c r="F3008" i="4"/>
  <c r="L3006" i="4"/>
  <c r="Z3006" i="4" s="1"/>
  <c r="K3007" i="4"/>
  <c r="Y3007" i="4" s="1"/>
  <c r="M3008" i="4"/>
  <c r="N3008" i="4"/>
  <c r="M3007" i="4"/>
  <c r="N3007" i="4"/>
  <c r="J3007" i="4"/>
  <c r="J3008" i="4"/>
  <c r="I3008" i="4"/>
  <c r="C3009" i="4"/>
  <c r="D3009" i="4"/>
  <c r="E3009" i="4"/>
  <c r="F3009" i="4" l="1"/>
  <c r="L3008" i="4"/>
  <c r="Z3008" i="4" s="1"/>
  <c r="L3007" i="4"/>
  <c r="Z3007" i="4" s="1"/>
  <c r="K3008" i="4"/>
  <c r="Y3008" i="4" s="1"/>
  <c r="H3009" i="4"/>
  <c r="E3010" i="4"/>
  <c r="C3010" i="4"/>
  <c r="D3010" i="4"/>
  <c r="F3010" i="4" l="1"/>
  <c r="H3010" i="4"/>
  <c r="I3010" i="4" s="1"/>
  <c r="N3009" i="4"/>
  <c r="M3009" i="4"/>
  <c r="I3009" i="4"/>
  <c r="J3009" i="4"/>
  <c r="C3011" i="4"/>
  <c r="E3011" i="4"/>
  <c r="D3011" i="4"/>
  <c r="F3011" i="4" l="1"/>
  <c r="L3009" i="4"/>
  <c r="Z3009" i="4" s="1"/>
  <c r="K3009" i="4"/>
  <c r="Y3009" i="4" s="1"/>
  <c r="K3010" i="4"/>
  <c r="Y3010" i="4" s="1"/>
  <c r="H3011" i="4"/>
  <c r="I3011" i="4" s="1"/>
  <c r="N3010" i="4"/>
  <c r="M3010" i="4"/>
  <c r="J3010" i="4"/>
  <c r="C3012" i="4"/>
  <c r="D3012" i="4"/>
  <c r="E3012" i="4"/>
  <c r="F3012" i="4" l="1"/>
  <c r="L3010" i="4"/>
  <c r="Z3010" i="4" s="1"/>
  <c r="K3011" i="4"/>
  <c r="Y3011" i="4" s="1"/>
  <c r="H3012" i="4"/>
  <c r="I3012" i="4" s="1"/>
  <c r="M3011" i="4"/>
  <c r="N3011" i="4"/>
  <c r="J3011" i="4"/>
  <c r="D3013" i="4"/>
  <c r="E3013" i="4"/>
  <c r="C3013" i="4"/>
  <c r="F3013" i="4" l="1"/>
  <c r="L3011" i="4"/>
  <c r="Z3011" i="4" s="1"/>
  <c r="K3012" i="4"/>
  <c r="Y3012" i="4" s="1"/>
  <c r="M3012" i="4"/>
  <c r="N3012" i="4"/>
  <c r="H3013" i="4"/>
  <c r="J3013" i="4" s="1"/>
  <c r="J3012" i="4"/>
  <c r="D3014" i="4"/>
  <c r="E3014" i="4"/>
  <c r="C3014" i="4"/>
  <c r="F3014" i="4" l="1"/>
  <c r="L3013" i="4"/>
  <c r="Z3013" i="4" s="1"/>
  <c r="L3012" i="4"/>
  <c r="Z3012" i="4" s="1"/>
  <c r="I3013" i="4"/>
  <c r="H3014" i="4"/>
  <c r="I3014" i="4" s="1"/>
  <c r="M3013" i="4"/>
  <c r="N3013" i="4"/>
  <c r="C3015" i="4"/>
  <c r="F3015" i="4" s="1"/>
  <c r="D3015" i="4"/>
  <c r="E3015" i="4"/>
  <c r="K3013" i="4" l="1"/>
  <c r="Y3013" i="4" s="1"/>
  <c r="K3014" i="4"/>
  <c r="Y3014" i="4" s="1"/>
  <c r="H3015" i="4"/>
  <c r="I3015" i="4" s="1"/>
  <c r="N3014" i="4"/>
  <c r="M3014" i="4"/>
  <c r="J3014" i="4"/>
  <c r="C3016" i="4"/>
  <c r="D3016" i="4"/>
  <c r="E3016" i="4"/>
  <c r="F3016" i="4" l="1"/>
  <c r="L3014" i="4"/>
  <c r="Z3014" i="4" s="1"/>
  <c r="K3015" i="4"/>
  <c r="Y3015" i="4" s="1"/>
  <c r="N3015" i="4"/>
  <c r="M3015" i="4"/>
  <c r="H3016" i="4"/>
  <c r="I3016" i="4" s="1"/>
  <c r="J3015" i="4"/>
  <c r="C3017" i="4"/>
  <c r="F3017" i="4" s="1"/>
  <c r="D3017" i="4"/>
  <c r="E3017" i="4"/>
  <c r="L3015" i="4" l="1"/>
  <c r="Z3015" i="4" s="1"/>
  <c r="K3016" i="4"/>
  <c r="Y3016" i="4" s="1"/>
  <c r="H3017" i="4"/>
  <c r="I3017" i="4" s="1"/>
  <c r="M3016" i="4"/>
  <c r="N3016" i="4"/>
  <c r="J3016" i="4"/>
  <c r="E3018" i="4"/>
  <c r="C3018" i="4"/>
  <c r="F3018" i="4" s="1"/>
  <c r="D3018" i="4"/>
  <c r="L3016" i="4" l="1"/>
  <c r="Z3016" i="4" s="1"/>
  <c r="K3017" i="4"/>
  <c r="Y3017" i="4" s="1"/>
  <c r="M3017" i="4"/>
  <c r="N3017" i="4"/>
  <c r="H3018" i="4"/>
  <c r="I3018" i="4" s="1"/>
  <c r="J3017" i="4"/>
  <c r="C3019" i="4"/>
  <c r="E3019" i="4"/>
  <c r="D3019" i="4"/>
  <c r="F3019" i="4" l="1"/>
  <c r="L3017" i="4"/>
  <c r="Z3017" i="4" s="1"/>
  <c r="K3018" i="4"/>
  <c r="Y3018" i="4" s="1"/>
  <c r="H3019" i="4"/>
  <c r="I3019" i="4" s="1"/>
  <c r="N3018" i="4"/>
  <c r="M3018" i="4"/>
  <c r="J3018" i="4"/>
  <c r="C3020" i="4"/>
  <c r="F3020" i="4" s="1"/>
  <c r="D3020" i="4"/>
  <c r="E3020" i="4"/>
  <c r="L3018" i="4" l="1"/>
  <c r="Z3018" i="4" s="1"/>
  <c r="K3019" i="4"/>
  <c r="Y3019" i="4" s="1"/>
  <c r="H3020" i="4"/>
  <c r="I3020" i="4" s="1"/>
  <c r="N3019" i="4"/>
  <c r="M3019" i="4"/>
  <c r="J3019" i="4"/>
  <c r="D3021" i="4"/>
  <c r="E3021" i="4"/>
  <c r="C3021" i="4"/>
  <c r="F3021" i="4" l="1"/>
  <c r="L3019" i="4"/>
  <c r="Z3019" i="4" s="1"/>
  <c r="K3020" i="4"/>
  <c r="Y3020" i="4" s="1"/>
  <c r="M3020" i="4"/>
  <c r="N3020" i="4"/>
  <c r="H3021" i="4"/>
  <c r="J3021" i="4" s="1"/>
  <c r="J3020" i="4"/>
  <c r="D3022" i="4"/>
  <c r="E3022" i="4"/>
  <c r="C3022" i="4"/>
  <c r="F3022" i="4" l="1"/>
  <c r="L3020" i="4"/>
  <c r="Z3020" i="4" s="1"/>
  <c r="L3021" i="4"/>
  <c r="Z3021" i="4" s="1"/>
  <c r="I3021" i="4"/>
  <c r="H3022" i="4"/>
  <c r="I3022" i="4" s="1"/>
  <c r="M3021" i="4"/>
  <c r="N3021" i="4"/>
  <c r="C3023" i="4"/>
  <c r="F3023" i="4" s="1"/>
  <c r="D3023" i="4"/>
  <c r="E3023" i="4"/>
  <c r="K3021" i="4" l="1"/>
  <c r="Y3021" i="4" s="1"/>
  <c r="K3022" i="4"/>
  <c r="Y3022" i="4" s="1"/>
  <c r="H3023" i="4"/>
  <c r="I3023" i="4" s="1"/>
  <c r="M3022" i="4"/>
  <c r="N3022" i="4"/>
  <c r="J3022" i="4"/>
  <c r="C3024" i="4"/>
  <c r="D3024" i="4"/>
  <c r="E3024" i="4"/>
  <c r="F3024" i="4" l="1"/>
  <c r="L3022" i="4"/>
  <c r="Z3022" i="4" s="1"/>
  <c r="K3023" i="4"/>
  <c r="Y3023" i="4" s="1"/>
  <c r="N3023" i="4"/>
  <c r="M3023" i="4"/>
  <c r="H3024" i="4"/>
  <c r="J3023" i="4"/>
  <c r="C3025" i="4"/>
  <c r="D3025" i="4"/>
  <c r="E3025" i="4"/>
  <c r="F3025" i="4" l="1"/>
  <c r="L3023" i="4"/>
  <c r="Z3023" i="4" s="1"/>
  <c r="N3024" i="4"/>
  <c r="M3024" i="4"/>
  <c r="J3024" i="4"/>
  <c r="H3025" i="4"/>
  <c r="I3024" i="4"/>
  <c r="E3026" i="4"/>
  <c r="C3026" i="4"/>
  <c r="D3026" i="4"/>
  <c r="F3026" i="4" l="1"/>
  <c r="L3024" i="4"/>
  <c r="Z3024" i="4" s="1"/>
  <c r="K3024" i="4"/>
  <c r="Y3024" i="4" s="1"/>
  <c r="M3025" i="4"/>
  <c r="N3025" i="4"/>
  <c r="I3025" i="4"/>
  <c r="J3025" i="4"/>
  <c r="H3026" i="4"/>
  <c r="C3027" i="4"/>
  <c r="E3027" i="4"/>
  <c r="D3027" i="4"/>
  <c r="F3027" i="4" l="1"/>
  <c r="L3025" i="4"/>
  <c r="Z3025" i="4" s="1"/>
  <c r="K3025" i="4"/>
  <c r="Y3025" i="4" s="1"/>
  <c r="H3027" i="4"/>
  <c r="I3027" i="4" s="1"/>
  <c r="M3026" i="4"/>
  <c r="N3026" i="4"/>
  <c r="I3026" i="4"/>
  <c r="J3026" i="4"/>
  <c r="C3028" i="4"/>
  <c r="D3028" i="4"/>
  <c r="E3028" i="4"/>
  <c r="F3028" i="4" l="1"/>
  <c r="L3026" i="4"/>
  <c r="Z3026" i="4" s="1"/>
  <c r="K3026" i="4"/>
  <c r="Y3026" i="4" s="1"/>
  <c r="K3027" i="4"/>
  <c r="Y3027" i="4" s="1"/>
  <c r="N3027" i="4"/>
  <c r="M3027" i="4"/>
  <c r="H3028" i="4"/>
  <c r="J3028" i="4" s="1"/>
  <c r="J3027" i="4"/>
  <c r="D3029" i="4"/>
  <c r="E3029" i="4"/>
  <c r="C3029" i="4"/>
  <c r="F3029" i="4" l="1"/>
  <c r="L3028" i="4"/>
  <c r="Z3028" i="4" s="1"/>
  <c r="L3027" i="4"/>
  <c r="Z3027" i="4" s="1"/>
  <c r="I3028" i="4"/>
  <c r="H3029" i="4"/>
  <c r="M3028" i="4"/>
  <c r="N3028" i="4"/>
  <c r="D3030" i="4"/>
  <c r="E3030" i="4"/>
  <c r="C3030" i="4"/>
  <c r="F3030" i="4" l="1"/>
  <c r="K3028" i="4"/>
  <c r="Y3028" i="4" s="1"/>
  <c r="N3029" i="4"/>
  <c r="M3029" i="4"/>
  <c r="I3029" i="4"/>
  <c r="J3029" i="4"/>
  <c r="H3030" i="4"/>
  <c r="J3030" i="4" s="1"/>
  <c r="C3031" i="4"/>
  <c r="F3031" i="4" s="1"/>
  <c r="D3031" i="4"/>
  <c r="E3031" i="4"/>
  <c r="L3030" i="4" l="1"/>
  <c r="Z3030" i="4" s="1"/>
  <c r="L3029" i="4"/>
  <c r="Z3029" i="4" s="1"/>
  <c r="K3029" i="4"/>
  <c r="Y3029" i="4" s="1"/>
  <c r="I3030" i="4"/>
  <c r="M3030" i="4"/>
  <c r="N3030" i="4"/>
  <c r="H3031" i="4"/>
  <c r="C3032" i="4"/>
  <c r="F3032" i="4" s="1"/>
  <c r="D3032" i="4"/>
  <c r="E3032" i="4"/>
  <c r="K3030" i="4" l="1"/>
  <c r="Y3030" i="4" s="1"/>
  <c r="M3031" i="4"/>
  <c r="N3031" i="4"/>
  <c r="I3031" i="4"/>
  <c r="J3031" i="4"/>
  <c r="H3032" i="4"/>
  <c r="J3032" i="4" s="1"/>
  <c r="C3033" i="4"/>
  <c r="D3033" i="4"/>
  <c r="E3033" i="4"/>
  <c r="H3033" i="4" l="1"/>
  <c r="F3033" i="4"/>
  <c r="L3031" i="4"/>
  <c r="Z3031" i="4" s="1"/>
  <c r="L3032" i="4"/>
  <c r="Z3032" i="4" s="1"/>
  <c r="K3031" i="4"/>
  <c r="Y3031" i="4" s="1"/>
  <c r="N3033" i="4"/>
  <c r="M3033" i="4"/>
  <c r="I3032" i="4"/>
  <c r="N3032" i="4"/>
  <c r="M3032" i="4"/>
  <c r="J3033" i="4"/>
  <c r="I3033" i="4"/>
  <c r="E3034" i="4"/>
  <c r="D3034" i="4"/>
  <c r="C3034" i="4"/>
  <c r="H3034" i="4" l="1"/>
  <c r="F3034" i="4"/>
  <c r="L3033" i="4"/>
  <c r="Z3033" i="4" s="1"/>
  <c r="K3032" i="4"/>
  <c r="Y3032" i="4" s="1"/>
  <c r="K3033" i="4"/>
  <c r="Y3033" i="4" s="1"/>
  <c r="M3034" i="4"/>
  <c r="N3034" i="4"/>
  <c r="J3034" i="4"/>
  <c r="I3034" i="4"/>
  <c r="C3035" i="4"/>
  <c r="E3035" i="4"/>
  <c r="D3035" i="4"/>
  <c r="F3035" i="4" l="1"/>
  <c r="L3034" i="4"/>
  <c r="Z3034" i="4" s="1"/>
  <c r="K3034" i="4"/>
  <c r="Y3034" i="4" s="1"/>
  <c r="H3035" i="4"/>
  <c r="I3035" i="4" s="1"/>
  <c r="C3036" i="4"/>
  <c r="D3036" i="4"/>
  <c r="E3036" i="4"/>
  <c r="F3036" i="4" l="1"/>
  <c r="K3035" i="4"/>
  <c r="Y3035" i="4" s="1"/>
  <c r="H3036" i="4"/>
  <c r="I3036" i="4" s="1"/>
  <c r="M3035" i="4"/>
  <c r="N3035" i="4"/>
  <c r="J3035" i="4"/>
  <c r="D3037" i="4"/>
  <c r="E3037" i="4"/>
  <c r="C3037" i="4"/>
  <c r="F3037" i="4" l="1"/>
  <c r="L3035" i="4"/>
  <c r="Z3035" i="4" s="1"/>
  <c r="K3036" i="4"/>
  <c r="Y3036" i="4" s="1"/>
  <c r="M3036" i="4"/>
  <c r="N3036" i="4"/>
  <c r="H3037" i="4"/>
  <c r="J3037" i="4" s="1"/>
  <c r="J3036" i="4"/>
  <c r="D3038" i="4"/>
  <c r="E3038" i="4"/>
  <c r="C3038" i="4"/>
  <c r="F3038" i="4" l="1"/>
  <c r="L3037" i="4"/>
  <c r="Z3037" i="4" s="1"/>
  <c r="L3036" i="4"/>
  <c r="Z3036" i="4" s="1"/>
  <c r="I3037" i="4"/>
  <c r="H3038" i="4"/>
  <c r="I3038" i="4" s="1"/>
  <c r="N3037" i="4"/>
  <c r="M3037" i="4"/>
  <c r="C3039" i="4"/>
  <c r="F3039" i="4" s="1"/>
  <c r="D3039" i="4"/>
  <c r="E3039" i="4"/>
  <c r="K3037" i="4" l="1"/>
  <c r="Y3037" i="4" s="1"/>
  <c r="K3038" i="4"/>
  <c r="Y3038" i="4" s="1"/>
  <c r="H3039" i="4"/>
  <c r="I3039" i="4" s="1"/>
  <c r="N3038" i="4"/>
  <c r="M3038" i="4"/>
  <c r="J3038" i="4"/>
  <c r="C3040" i="4"/>
  <c r="D3040" i="4"/>
  <c r="E3040" i="4"/>
  <c r="F3040" i="4" l="1"/>
  <c r="L3038" i="4"/>
  <c r="Z3038" i="4" s="1"/>
  <c r="K3039" i="4"/>
  <c r="Y3039" i="4" s="1"/>
  <c r="M3039" i="4"/>
  <c r="N3039" i="4"/>
  <c r="H3040" i="4"/>
  <c r="J3040" i="4" s="1"/>
  <c r="J3039" i="4"/>
  <c r="C3041" i="4"/>
  <c r="F3041" i="4" s="1"/>
  <c r="D3041" i="4"/>
  <c r="E3041" i="4"/>
  <c r="L3040" i="4" l="1"/>
  <c r="Z3040" i="4" s="1"/>
  <c r="L3039" i="4"/>
  <c r="Z3039" i="4" s="1"/>
  <c r="I3040" i="4"/>
  <c r="H3041" i="4"/>
  <c r="I3041" i="4" s="1"/>
  <c r="M3040" i="4"/>
  <c r="N3040" i="4"/>
  <c r="E3042" i="4"/>
  <c r="C3042" i="4"/>
  <c r="D3042" i="4"/>
  <c r="F3042" i="4" l="1"/>
  <c r="K3040" i="4"/>
  <c r="Y3040" i="4" s="1"/>
  <c r="K3041" i="4"/>
  <c r="Y3041" i="4" s="1"/>
  <c r="N3041" i="4"/>
  <c r="M3041" i="4"/>
  <c r="J3041" i="4"/>
  <c r="H3042" i="4"/>
  <c r="I3042" i="4" s="1"/>
  <c r="C3043" i="4"/>
  <c r="F3043" i="4" s="1"/>
  <c r="E3043" i="4"/>
  <c r="D3043" i="4"/>
  <c r="L3041" i="4" l="1"/>
  <c r="Z3041" i="4" s="1"/>
  <c r="K3042" i="4"/>
  <c r="Y3042" i="4" s="1"/>
  <c r="H3043" i="4"/>
  <c r="I3043" i="4" s="1"/>
  <c r="N3042" i="4"/>
  <c r="M3042" i="4"/>
  <c r="J3042" i="4"/>
  <c r="C3044" i="4"/>
  <c r="D3044" i="4"/>
  <c r="E3044" i="4"/>
  <c r="H3044" i="4" l="1"/>
  <c r="F3044" i="4"/>
  <c r="L3042" i="4"/>
  <c r="Z3042" i="4" s="1"/>
  <c r="K3043" i="4"/>
  <c r="Y3043" i="4" s="1"/>
  <c r="M3044" i="4"/>
  <c r="N3044" i="4"/>
  <c r="M3043" i="4"/>
  <c r="N3043" i="4"/>
  <c r="J3043" i="4"/>
  <c r="J3044" i="4"/>
  <c r="I3044" i="4"/>
  <c r="D3045" i="4"/>
  <c r="E3045" i="4"/>
  <c r="C3045" i="4"/>
  <c r="F3045" i="4" s="1"/>
  <c r="L3043" i="4" l="1"/>
  <c r="Z3043" i="4" s="1"/>
  <c r="L3044" i="4"/>
  <c r="Z3044" i="4" s="1"/>
  <c r="K3044" i="4"/>
  <c r="Y3044" i="4" s="1"/>
  <c r="H3045" i="4"/>
  <c r="I3045" i="4" s="1"/>
  <c r="D3046" i="4"/>
  <c r="E3046" i="4"/>
  <c r="C3046" i="4"/>
  <c r="F3046" i="4" s="1"/>
  <c r="K3045" i="4" l="1"/>
  <c r="Y3045" i="4" s="1"/>
  <c r="H3046" i="4"/>
  <c r="I3046" i="4" s="1"/>
  <c r="M3045" i="4"/>
  <c r="N3045" i="4"/>
  <c r="J3045" i="4"/>
  <c r="C3047" i="4"/>
  <c r="D3047" i="4"/>
  <c r="E3047" i="4"/>
  <c r="F3047" i="4" l="1"/>
  <c r="L3045" i="4"/>
  <c r="Z3045" i="4" s="1"/>
  <c r="K3046" i="4"/>
  <c r="Y3046" i="4" s="1"/>
  <c r="N3046" i="4"/>
  <c r="M3046" i="4"/>
  <c r="H3047" i="4"/>
  <c r="J3047" i="4" s="1"/>
  <c r="J3046" i="4"/>
  <c r="C3048" i="4"/>
  <c r="D3048" i="4"/>
  <c r="E3048" i="4"/>
  <c r="H3048" i="4" l="1"/>
  <c r="F3048" i="4"/>
  <c r="L3047" i="4"/>
  <c r="Z3047" i="4" s="1"/>
  <c r="L3046" i="4"/>
  <c r="Z3046" i="4" s="1"/>
  <c r="I3047" i="4"/>
  <c r="M3048" i="4"/>
  <c r="N3048" i="4"/>
  <c r="N3047" i="4"/>
  <c r="M3047" i="4"/>
  <c r="J3048" i="4"/>
  <c r="I3048" i="4"/>
  <c r="C3049" i="4"/>
  <c r="D3049" i="4"/>
  <c r="E3049" i="4"/>
  <c r="F3049" i="4" l="1"/>
  <c r="L3048" i="4"/>
  <c r="Z3048" i="4" s="1"/>
  <c r="K3047" i="4"/>
  <c r="Y3047" i="4" s="1"/>
  <c r="K3048" i="4"/>
  <c r="Y3048" i="4" s="1"/>
  <c r="H3049" i="4"/>
  <c r="I3049" i="4" s="1"/>
  <c r="E3050" i="4"/>
  <c r="C3050" i="4"/>
  <c r="D3050" i="4"/>
  <c r="F3050" i="4" l="1"/>
  <c r="K3049" i="4"/>
  <c r="Y3049" i="4" s="1"/>
  <c r="H3050" i="4"/>
  <c r="I3050" i="4" s="1"/>
  <c r="M3049" i="4"/>
  <c r="N3049" i="4"/>
  <c r="J3049" i="4"/>
  <c r="C3051" i="4"/>
  <c r="E3051" i="4"/>
  <c r="D3051" i="4"/>
  <c r="F3051" i="4" l="1"/>
  <c r="L3049" i="4"/>
  <c r="Z3049" i="4" s="1"/>
  <c r="K3050" i="4"/>
  <c r="Y3050" i="4" s="1"/>
  <c r="H3051" i="4"/>
  <c r="I3051" i="4" s="1"/>
  <c r="M3050" i="4"/>
  <c r="N3050" i="4"/>
  <c r="J3050" i="4"/>
  <c r="C3052" i="4"/>
  <c r="D3052" i="4"/>
  <c r="E3052" i="4"/>
  <c r="H3052" i="4" l="1"/>
  <c r="F3052" i="4"/>
  <c r="L3050" i="4"/>
  <c r="Z3050" i="4" s="1"/>
  <c r="K3051" i="4"/>
  <c r="Y3051" i="4" s="1"/>
  <c r="N3051" i="4"/>
  <c r="M3051" i="4"/>
  <c r="M3052" i="4"/>
  <c r="N3052" i="4"/>
  <c r="J3051" i="4"/>
  <c r="J3052" i="4"/>
  <c r="I3052" i="4"/>
  <c r="D3053" i="4"/>
  <c r="E3053" i="4"/>
  <c r="C3053" i="4"/>
  <c r="F3053" i="4" s="1"/>
  <c r="L3051" i="4" l="1"/>
  <c r="Z3051" i="4" s="1"/>
  <c r="L3052" i="4"/>
  <c r="Z3052" i="4" s="1"/>
  <c r="K3052" i="4"/>
  <c r="Y3052" i="4" s="1"/>
  <c r="H3053" i="4"/>
  <c r="I3053" i="4" s="1"/>
  <c r="D3054" i="4"/>
  <c r="E3054" i="4"/>
  <c r="C3054" i="4"/>
  <c r="F3054" i="4" s="1"/>
  <c r="K3053" i="4" l="1"/>
  <c r="Y3053" i="4" s="1"/>
  <c r="H3054" i="4"/>
  <c r="I3054" i="4" s="1"/>
  <c r="M3053" i="4"/>
  <c r="N3053" i="4"/>
  <c r="J3053" i="4"/>
  <c r="C3055" i="4"/>
  <c r="D3055" i="4"/>
  <c r="E3055" i="4"/>
  <c r="F3055" i="4" l="1"/>
  <c r="L3053" i="4"/>
  <c r="Z3053" i="4" s="1"/>
  <c r="K3054" i="4"/>
  <c r="Y3054" i="4" s="1"/>
  <c r="H3055" i="4"/>
  <c r="I3055" i="4" s="1"/>
  <c r="M3054" i="4"/>
  <c r="N3054" i="4"/>
  <c r="J3054" i="4"/>
  <c r="C3056" i="4"/>
  <c r="F3056" i="4" s="1"/>
  <c r="D3056" i="4"/>
  <c r="E3056" i="4"/>
  <c r="L3054" i="4" l="1"/>
  <c r="Z3054" i="4" s="1"/>
  <c r="K3055" i="4"/>
  <c r="Y3055" i="4" s="1"/>
  <c r="H3056" i="4"/>
  <c r="I3056" i="4" s="1"/>
  <c r="M3055" i="4"/>
  <c r="N3055" i="4"/>
  <c r="J3055" i="4"/>
  <c r="C3057" i="4"/>
  <c r="D3057" i="4"/>
  <c r="E3057" i="4"/>
  <c r="F3057" i="4" l="1"/>
  <c r="L3055" i="4"/>
  <c r="Z3055" i="4" s="1"/>
  <c r="K3056" i="4"/>
  <c r="Y3056" i="4" s="1"/>
  <c r="N3056" i="4"/>
  <c r="M3056" i="4"/>
  <c r="H3057" i="4"/>
  <c r="J3057" i="4" s="1"/>
  <c r="J3056" i="4"/>
  <c r="E3058" i="4"/>
  <c r="C3058" i="4"/>
  <c r="D3058" i="4"/>
  <c r="F3058" i="4" l="1"/>
  <c r="L3057" i="4"/>
  <c r="Z3057" i="4" s="1"/>
  <c r="L3056" i="4"/>
  <c r="Z3056" i="4" s="1"/>
  <c r="I3057" i="4"/>
  <c r="M3057" i="4"/>
  <c r="N3057" i="4"/>
  <c r="H3058" i="4"/>
  <c r="J3058" i="4" s="1"/>
  <c r="C3059" i="4"/>
  <c r="F3059" i="4" s="1"/>
  <c r="E3059" i="4"/>
  <c r="D3059" i="4"/>
  <c r="L3058" i="4" l="1"/>
  <c r="Z3058" i="4" s="1"/>
  <c r="K3057" i="4"/>
  <c r="Y3057" i="4" s="1"/>
  <c r="H3059" i="4"/>
  <c r="I3059" i="4" s="1"/>
  <c r="I3058" i="4"/>
  <c r="M3058" i="4"/>
  <c r="N3058" i="4"/>
  <c r="C3060" i="4"/>
  <c r="E3060" i="4"/>
  <c r="D3060" i="4"/>
  <c r="F3060" i="4" l="1"/>
  <c r="K3058" i="4"/>
  <c r="Y3058" i="4" s="1"/>
  <c r="K3059" i="4"/>
  <c r="Y3059" i="4" s="1"/>
  <c r="H3060" i="4"/>
  <c r="I3060" i="4" s="1"/>
  <c r="M3059" i="4"/>
  <c r="N3059" i="4"/>
  <c r="J3059" i="4"/>
  <c r="D3061" i="4"/>
  <c r="E3061" i="4"/>
  <c r="C3061" i="4"/>
  <c r="F3061" i="4" l="1"/>
  <c r="L3059" i="4"/>
  <c r="Z3059" i="4" s="1"/>
  <c r="K3060" i="4"/>
  <c r="Y3060" i="4" s="1"/>
  <c r="M3060" i="4"/>
  <c r="N3060" i="4"/>
  <c r="H3061" i="4"/>
  <c r="J3060" i="4"/>
  <c r="D3062" i="4"/>
  <c r="E3062" i="4"/>
  <c r="C3062" i="4"/>
  <c r="F3062" i="4" l="1"/>
  <c r="L3060" i="4"/>
  <c r="Z3060" i="4" s="1"/>
  <c r="N3061" i="4"/>
  <c r="M3061" i="4"/>
  <c r="I3061" i="4"/>
  <c r="J3061" i="4"/>
  <c r="H3062" i="4"/>
  <c r="C3063" i="4"/>
  <c r="F3063" i="4" s="1"/>
  <c r="D3063" i="4"/>
  <c r="E3063" i="4"/>
  <c r="L3061" i="4" l="1"/>
  <c r="Z3061" i="4" s="1"/>
  <c r="K3061" i="4"/>
  <c r="Y3061" i="4" s="1"/>
  <c r="M3062" i="4"/>
  <c r="N3062" i="4"/>
  <c r="I3062" i="4"/>
  <c r="J3062" i="4"/>
  <c r="H3063" i="4"/>
  <c r="I3063" i="4" s="1"/>
  <c r="C3064" i="4"/>
  <c r="F3064" i="4" s="1"/>
  <c r="D3064" i="4"/>
  <c r="E3064" i="4"/>
  <c r="L3062" i="4" l="1"/>
  <c r="Z3062" i="4" s="1"/>
  <c r="K3063" i="4"/>
  <c r="Y3063" i="4" s="1"/>
  <c r="K3062" i="4"/>
  <c r="Y3062" i="4" s="1"/>
  <c r="H3064" i="4"/>
  <c r="I3064" i="4" s="1"/>
  <c r="M3063" i="4"/>
  <c r="N3063" i="4"/>
  <c r="J3063" i="4"/>
  <c r="C3065" i="4"/>
  <c r="F3065" i="4" s="1"/>
  <c r="D3065" i="4"/>
  <c r="E3065" i="4"/>
  <c r="L3063" i="4" l="1"/>
  <c r="Z3063" i="4" s="1"/>
  <c r="K3064" i="4"/>
  <c r="Y3064" i="4" s="1"/>
  <c r="H3065" i="4"/>
  <c r="I3065" i="4" s="1"/>
  <c r="M3064" i="4"/>
  <c r="N3064" i="4"/>
  <c r="J3064" i="4"/>
  <c r="E3066" i="4"/>
  <c r="C3066" i="4"/>
  <c r="F3066" i="4" s="1"/>
  <c r="D3066" i="4"/>
  <c r="L3064" i="4" l="1"/>
  <c r="Z3064" i="4" s="1"/>
  <c r="K3065" i="4"/>
  <c r="Y3065" i="4" s="1"/>
  <c r="N3065" i="4"/>
  <c r="M3065" i="4"/>
  <c r="H3066" i="4"/>
  <c r="I3066" i="4" s="1"/>
  <c r="J3065" i="4"/>
  <c r="C3067" i="4"/>
  <c r="E3067" i="4"/>
  <c r="D3067" i="4"/>
  <c r="F3067" i="4" l="1"/>
  <c r="L3065" i="4"/>
  <c r="Z3065" i="4" s="1"/>
  <c r="K3066" i="4"/>
  <c r="Y3066" i="4" s="1"/>
  <c r="M3066" i="4"/>
  <c r="N3066" i="4"/>
  <c r="H3067" i="4"/>
  <c r="J3066" i="4"/>
  <c r="C3068" i="4"/>
  <c r="F3068" i="4" s="1"/>
  <c r="D3068" i="4"/>
  <c r="E3068" i="4"/>
  <c r="L3066" i="4" l="1"/>
  <c r="Z3066" i="4" s="1"/>
  <c r="H3068" i="4"/>
  <c r="I3068" i="4" s="1"/>
  <c r="M3067" i="4"/>
  <c r="N3067" i="4"/>
  <c r="I3067" i="4"/>
  <c r="J3067" i="4"/>
  <c r="D3069" i="4"/>
  <c r="E3069" i="4"/>
  <c r="C3069" i="4"/>
  <c r="F3069" i="4" l="1"/>
  <c r="L3067" i="4"/>
  <c r="Z3067" i="4" s="1"/>
  <c r="K3068" i="4"/>
  <c r="Y3068" i="4" s="1"/>
  <c r="K3067" i="4"/>
  <c r="Y3067" i="4" s="1"/>
  <c r="N3068" i="4"/>
  <c r="M3068" i="4"/>
  <c r="H3069" i="4"/>
  <c r="J3069" i="4" s="1"/>
  <c r="J3068" i="4"/>
  <c r="D3070" i="4"/>
  <c r="E3070" i="4"/>
  <c r="C3070" i="4"/>
  <c r="F3070" i="4" s="1"/>
  <c r="L3069" i="4" l="1"/>
  <c r="Z3069" i="4" s="1"/>
  <c r="L3068" i="4"/>
  <c r="Z3068" i="4" s="1"/>
  <c r="I3069" i="4"/>
  <c r="H3070" i="4"/>
  <c r="I3070" i="4" s="1"/>
  <c r="M3069" i="4"/>
  <c r="N3069" i="4"/>
  <c r="C3071" i="4"/>
  <c r="D3071" i="4"/>
  <c r="E3071" i="4"/>
  <c r="F3071" i="4" l="1"/>
  <c r="K3069" i="4"/>
  <c r="Y3069" i="4" s="1"/>
  <c r="K3070" i="4"/>
  <c r="Y3070" i="4" s="1"/>
  <c r="H3071" i="4"/>
  <c r="I3071" i="4" s="1"/>
  <c r="N3070" i="4"/>
  <c r="M3070" i="4"/>
  <c r="J3070" i="4"/>
  <c r="C3072" i="4"/>
  <c r="D3072" i="4"/>
  <c r="E3072" i="4"/>
  <c r="F3072" i="4" l="1"/>
  <c r="L3070" i="4"/>
  <c r="Z3070" i="4" s="1"/>
  <c r="K3071" i="4"/>
  <c r="Y3071" i="4" s="1"/>
  <c r="M3071" i="4"/>
  <c r="N3071" i="4"/>
  <c r="H3072" i="4"/>
  <c r="J3072" i="4" s="1"/>
  <c r="J3071" i="4"/>
  <c r="C3073" i="4"/>
  <c r="F3073" i="4" s="1"/>
  <c r="D3073" i="4"/>
  <c r="E3073" i="4"/>
  <c r="L3071" i="4" l="1"/>
  <c r="Z3071" i="4" s="1"/>
  <c r="L3072" i="4"/>
  <c r="Z3072" i="4" s="1"/>
  <c r="I3072" i="4"/>
  <c r="H3073" i="4"/>
  <c r="I3073" i="4" s="1"/>
  <c r="M3072" i="4"/>
  <c r="N3072" i="4"/>
  <c r="E3074" i="4"/>
  <c r="C3074" i="4"/>
  <c r="F3074" i="4" s="1"/>
  <c r="D3074" i="4"/>
  <c r="K3073" i="4" l="1"/>
  <c r="Y3073" i="4" s="1"/>
  <c r="K3072" i="4"/>
  <c r="Y3072" i="4" s="1"/>
  <c r="H3074" i="4"/>
  <c r="I3074" i="4" s="1"/>
  <c r="M3073" i="4"/>
  <c r="N3073" i="4"/>
  <c r="J3073" i="4"/>
  <c r="C3075" i="4"/>
  <c r="E3075" i="4"/>
  <c r="D3075" i="4"/>
  <c r="F3075" i="4" l="1"/>
  <c r="L3073" i="4"/>
  <c r="Z3073" i="4" s="1"/>
  <c r="K3074" i="4"/>
  <c r="Y3074" i="4" s="1"/>
  <c r="H3075" i="4"/>
  <c r="I3075" i="4" s="1"/>
  <c r="N3074" i="4"/>
  <c r="M3074" i="4"/>
  <c r="J3074" i="4"/>
  <c r="C3076" i="4"/>
  <c r="F3076" i="4" s="1"/>
  <c r="D3076" i="4"/>
  <c r="E3076" i="4"/>
  <c r="L3074" i="4" l="1"/>
  <c r="Z3074" i="4" s="1"/>
  <c r="K3075" i="4"/>
  <c r="Y3075" i="4" s="1"/>
  <c r="M3075" i="4"/>
  <c r="N3075" i="4"/>
  <c r="H3076" i="4"/>
  <c r="J3076" i="4" s="1"/>
  <c r="J3075" i="4"/>
  <c r="D3077" i="4"/>
  <c r="E3077" i="4"/>
  <c r="C3077" i="4"/>
  <c r="F3077" i="4" l="1"/>
  <c r="L3076" i="4"/>
  <c r="Z3076" i="4" s="1"/>
  <c r="L3075" i="4"/>
  <c r="Z3075" i="4" s="1"/>
  <c r="I3076" i="4"/>
  <c r="M3076" i="4"/>
  <c r="N3076" i="4"/>
  <c r="H3077" i="4"/>
  <c r="J3077" i="4" s="1"/>
  <c r="D3078" i="4"/>
  <c r="E3078" i="4"/>
  <c r="C3078" i="4"/>
  <c r="F3078" i="4" l="1"/>
  <c r="L3077" i="4"/>
  <c r="Z3077" i="4" s="1"/>
  <c r="K3076" i="4"/>
  <c r="Y3076" i="4" s="1"/>
  <c r="I3077" i="4"/>
  <c r="M3077" i="4"/>
  <c r="N3077" i="4"/>
  <c r="H3078" i="4"/>
  <c r="J3078" i="4" s="1"/>
  <c r="C3079" i="4"/>
  <c r="F3079" i="4" s="1"/>
  <c r="D3079" i="4"/>
  <c r="E3079" i="4"/>
  <c r="L3078" i="4" l="1"/>
  <c r="Z3078" i="4" s="1"/>
  <c r="K3077" i="4"/>
  <c r="Y3077" i="4" s="1"/>
  <c r="H3079" i="4"/>
  <c r="I3079" i="4" s="1"/>
  <c r="I3078" i="4"/>
  <c r="M3078" i="4"/>
  <c r="N3078" i="4"/>
  <c r="C3080" i="4"/>
  <c r="D3080" i="4"/>
  <c r="E3080" i="4"/>
  <c r="F3080" i="4" l="1"/>
  <c r="K3078" i="4"/>
  <c r="Y3078" i="4" s="1"/>
  <c r="K3079" i="4"/>
  <c r="Y3079" i="4" s="1"/>
  <c r="H3080" i="4"/>
  <c r="I3080" i="4" s="1"/>
  <c r="N3079" i="4"/>
  <c r="M3079" i="4"/>
  <c r="J3079" i="4"/>
  <c r="C3081" i="4"/>
  <c r="D3081" i="4"/>
  <c r="E3081" i="4"/>
  <c r="F3081" i="4" l="1"/>
  <c r="L3079" i="4"/>
  <c r="Z3079" i="4" s="1"/>
  <c r="K3080" i="4"/>
  <c r="Y3080" i="4" s="1"/>
  <c r="H3081" i="4"/>
  <c r="I3081" i="4" s="1"/>
  <c r="M3080" i="4"/>
  <c r="N3080" i="4"/>
  <c r="J3080" i="4"/>
  <c r="E3082" i="4"/>
  <c r="C3082" i="4"/>
  <c r="D3082" i="4"/>
  <c r="F3082" i="4" l="1"/>
  <c r="L3080" i="4"/>
  <c r="Z3080" i="4" s="1"/>
  <c r="K3081" i="4"/>
  <c r="Y3081" i="4" s="1"/>
  <c r="M3081" i="4"/>
  <c r="N3081" i="4"/>
  <c r="H3082" i="4"/>
  <c r="I3082" i="4" s="1"/>
  <c r="J3081" i="4"/>
  <c r="C3083" i="4"/>
  <c r="F3083" i="4" s="1"/>
  <c r="E3083" i="4"/>
  <c r="D3083" i="4"/>
  <c r="L3081" i="4" l="1"/>
  <c r="Z3081" i="4" s="1"/>
  <c r="K3082" i="4"/>
  <c r="Y3082" i="4" s="1"/>
  <c r="H3083" i="4"/>
  <c r="I3083" i="4" s="1"/>
  <c r="M3082" i="4"/>
  <c r="N3082" i="4"/>
  <c r="J3082" i="4"/>
  <c r="C3084" i="4"/>
  <c r="D3084" i="4"/>
  <c r="E3084" i="4"/>
  <c r="F3084" i="4" l="1"/>
  <c r="L3082" i="4"/>
  <c r="Z3082" i="4" s="1"/>
  <c r="K3083" i="4"/>
  <c r="Y3083" i="4" s="1"/>
  <c r="H3084" i="4"/>
  <c r="I3084" i="4" s="1"/>
  <c r="N3083" i="4"/>
  <c r="M3083" i="4"/>
  <c r="J3083" i="4"/>
  <c r="D3085" i="4"/>
  <c r="E3085" i="4"/>
  <c r="C3085" i="4"/>
  <c r="F3085" i="4" l="1"/>
  <c r="L3083" i="4"/>
  <c r="Z3083" i="4" s="1"/>
  <c r="K3084" i="4"/>
  <c r="Y3084" i="4" s="1"/>
  <c r="M3084" i="4"/>
  <c r="N3084" i="4"/>
  <c r="H3085" i="4"/>
  <c r="J3085" i="4" s="1"/>
  <c r="J3084" i="4"/>
  <c r="D3086" i="4"/>
  <c r="E3086" i="4"/>
  <c r="C3086" i="4"/>
  <c r="F3086" i="4" l="1"/>
  <c r="L3085" i="4"/>
  <c r="Z3085" i="4" s="1"/>
  <c r="L3084" i="4"/>
  <c r="Z3084" i="4" s="1"/>
  <c r="I3085" i="4"/>
  <c r="H3086" i="4"/>
  <c r="I3086" i="4" s="1"/>
  <c r="M3085" i="4"/>
  <c r="N3085" i="4"/>
  <c r="C3087" i="4"/>
  <c r="F3087" i="4" s="1"/>
  <c r="D3087" i="4"/>
  <c r="E3087" i="4"/>
  <c r="K3085" i="4" l="1"/>
  <c r="Y3085" i="4" s="1"/>
  <c r="K3086" i="4"/>
  <c r="Y3086" i="4" s="1"/>
  <c r="H3087" i="4"/>
  <c r="I3087" i="4" s="1"/>
  <c r="M3086" i="4"/>
  <c r="N3086" i="4"/>
  <c r="J3086" i="4"/>
  <c r="C3088" i="4"/>
  <c r="D3088" i="4"/>
  <c r="E3088" i="4"/>
  <c r="H3088" i="4" l="1"/>
  <c r="F3088" i="4"/>
  <c r="L3086" i="4"/>
  <c r="Z3086" i="4" s="1"/>
  <c r="K3087" i="4"/>
  <c r="Y3087" i="4" s="1"/>
  <c r="M3087" i="4"/>
  <c r="N3087" i="4"/>
  <c r="N3088" i="4"/>
  <c r="M3088" i="4"/>
  <c r="J3087" i="4"/>
  <c r="J3088" i="4"/>
  <c r="I3088" i="4"/>
  <c r="C3089" i="4"/>
  <c r="D3089" i="4"/>
  <c r="E3089" i="4"/>
  <c r="H3089" i="4" l="1"/>
  <c r="F3089" i="4"/>
  <c r="L3087" i="4"/>
  <c r="Z3087" i="4" s="1"/>
  <c r="L3088" i="4"/>
  <c r="Z3088" i="4" s="1"/>
  <c r="K3088" i="4"/>
  <c r="Y3088" i="4" s="1"/>
  <c r="M3089" i="4"/>
  <c r="N3089" i="4"/>
  <c r="J3089" i="4"/>
  <c r="I3089" i="4"/>
  <c r="E3090" i="4"/>
  <c r="C3090" i="4"/>
  <c r="D3090" i="4"/>
  <c r="F3090" i="4" l="1"/>
  <c r="L3089" i="4"/>
  <c r="Z3089" i="4" s="1"/>
  <c r="K3089" i="4"/>
  <c r="Y3089" i="4" s="1"/>
  <c r="H3090" i="4"/>
  <c r="I3090" i="4" s="1"/>
  <c r="C3091" i="4"/>
  <c r="E3091" i="4"/>
  <c r="D3091" i="4"/>
  <c r="H3091" i="4" l="1"/>
  <c r="F3091" i="4"/>
  <c r="K3090" i="4"/>
  <c r="Y3090" i="4" s="1"/>
  <c r="M3091" i="4"/>
  <c r="N3091" i="4"/>
  <c r="M3090" i="4"/>
  <c r="N3090" i="4"/>
  <c r="J3090" i="4"/>
  <c r="J3091" i="4"/>
  <c r="I3091" i="4"/>
  <c r="C3092" i="4"/>
  <c r="D3092" i="4"/>
  <c r="E3092" i="4"/>
  <c r="F3092" i="4" l="1"/>
  <c r="L3091" i="4"/>
  <c r="Z3091" i="4" s="1"/>
  <c r="L3090" i="4"/>
  <c r="Z3090" i="4" s="1"/>
  <c r="K3091" i="4"/>
  <c r="Y3091" i="4" s="1"/>
  <c r="H3092" i="4"/>
  <c r="I3092" i="4" s="1"/>
  <c r="D3093" i="4"/>
  <c r="E3093" i="4"/>
  <c r="C3093" i="4"/>
  <c r="H3093" i="4" l="1"/>
  <c r="F3093" i="4"/>
  <c r="K3092" i="4"/>
  <c r="Y3092" i="4" s="1"/>
  <c r="N3093" i="4"/>
  <c r="M3093" i="4"/>
  <c r="M3092" i="4"/>
  <c r="N3092" i="4"/>
  <c r="J3092" i="4"/>
  <c r="J3093" i="4"/>
  <c r="I3093" i="4"/>
  <c r="D3094" i="4"/>
  <c r="E3094" i="4"/>
  <c r="C3094" i="4"/>
  <c r="F3094" i="4" l="1"/>
  <c r="L3093" i="4"/>
  <c r="Z3093" i="4" s="1"/>
  <c r="L3092" i="4"/>
  <c r="Z3092" i="4" s="1"/>
  <c r="K3093" i="4"/>
  <c r="Y3093" i="4" s="1"/>
  <c r="H3094" i="4"/>
  <c r="I3094" i="4" s="1"/>
  <c r="C3095" i="4"/>
  <c r="D3095" i="4"/>
  <c r="E3095" i="4"/>
  <c r="F3095" i="4" l="1"/>
  <c r="K3094" i="4"/>
  <c r="Y3094" i="4" s="1"/>
  <c r="H3095" i="4"/>
  <c r="I3095" i="4" s="1"/>
  <c r="M3094" i="4"/>
  <c r="N3094" i="4"/>
  <c r="J3094" i="4"/>
  <c r="C3096" i="4"/>
  <c r="D3096" i="4"/>
  <c r="E3096" i="4"/>
  <c r="F3096" i="4" l="1"/>
  <c r="L3094" i="4"/>
  <c r="Z3094" i="4" s="1"/>
  <c r="K3095" i="4"/>
  <c r="Y3095" i="4" s="1"/>
  <c r="H3096" i="4"/>
  <c r="I3096" i="4" s="1"/>
  <c r="M3095" i="4"/>
  <c r="N3095" i="4"/>
  <c r="J3095" i="4"/>
  <c r="C3097" i="4"/>
  <c r="F3097" i="4" s="1"/>
  <c r="D3097" i="4"/>
  <c r="E3097" i="4"/>
  <c r="L3095" i="4" l="1"/>
  <c r="Z3095" i="4" s="1"/>
  <c r="K3096" i="4"/>
  <c r="Y3096" i="4" s="1"/>
  <c r="M3096" i="4"/>
  <c r="N3096" i="4"/>
  <c r="H3097" i="4"/>
  <c r="J3097" i="4" s="1"/>
  <c r="J3096" i="4"/>
  <c r="E3098" i="4"/>
  <c r="C3098" i="4"/>
  <c r="F3098" i="4" s="1"/>
  <c r="D3098" i="4"/>
  <c r="L3097" i="4" l="1"/>
  <c r="Z3097" i="4" s="1"/>
  <c r="L3096" i="4"/>
  <c r="Z3096" i="4" s="1"/>
  <c r="I3097" i="4"/>
  <c r="N3097" i="4"/>
  <c r="M3097" i="4"/>
  <c r="H3098" i="4"/>
  <c r="I3098" i="4" s="1"/>
  <c r="C3099" i="4"/>
  <c r="E3099" i="4"/>
  <c r="D3099" i="4"/>
  <c r="F3099" i="4" l="1"/>
  <c r="K3097" i="4"/>
  <c r="Y3097" i="4" s="1"/>
  <c r="K3098" i="4"/>
  <c r="Y3098" i="4" s="1"/>
  <c r="M3098" i="4"/>
  <c r="N3098" i="4"/>
  <c r="J3098" i="4"/>
  <c r="H3099" i="4"/>
  <c r="C3100" i="4"/>
  <c r="D3100" i="4"/>
  <c r="E3100" i="4"/>
  <c r="F3100" i="4" l="1"/>
  <c r="L3098" i="4"/>
  <c r="Z3098" i="4" s="1"/>
  <c r="H3100" i="4"/>
  <c r="I3100" i="4" s="1"/>
  <c r="M3099" i="4"/>
  <c r="N3099" i="4"/>
  <c r="J3099" i="4"/>
  <c r="I3099" i="4"/>
  <c r="D3101" i="4"/>
  <c r="E3101" i="4"/>
  <c r="C3101" i="4"/>
  <c r="F3101" i="4" l="1"/>
  <c r="L3099" i="4"/>
  <c r="Z3099" i="4" s="1"/>
  <c r="K3099" i="4"/>
  <c r="Y3099" i="4" s="1"/>
  <c r="K3100" i="4"/>
  <c r="Y3100" i="4" s="1"/>
  <c r="H3101" i="4"/>
  <c r="I3101" i="4" s="1"/>
  <c r="M3100" i="4"/>
  <c r="N3100" i="4"/>
  <c r="J3100" i="4"/>
  <c r="D3102" i="4"/>
  <c r="E3102" i="4"/>
  <c r="C3102" i="4"/>
  <c r="F3102" i="4" s="1"/>
  <c r="L3100" i="4" l="1"/>
  <c r="Z3100" i="4" s="1"/>
  <c r="K3101" i="4"/>
  <c r="Y3101" i="4" s="1"/>
  <c r="M3101" i="4"/>
  <c r="N3101" i="4"/>
  <c r="H3102" i="4"/>
  <c r="J3101" i="4"/>
  <c r="D3103" i="4"/>
  <c r="E3103" i="4"/>
  <c r="C3103" i="4"/>
  <c r="F3103" i="4" l="1"/>
  <c r="L3101" i="4"/>
  <c r="Z3101" i="4" s="1"/>
  <c r="N3102" i="4"/>
  <c r="M3102" i="4"/>
  <c r="I3102" i="4"/>
  <c r="J3102" i="4"/>
  <c r="H3103" i="4"/>
  <c r="C3104" i="4"/>
  <c r="F3104" i="4" s="1"/>
  <c r="D3104" i="4"/>
  <c r="E3104" i="4"/>
  <c r="L3102" i="4" l="1"/>
  <c r="Z3102" i="4" s="1"/>
  <c r="K3102" i="4"/>
  <c r="Y3102" i="4" s="1"/>
  <c r="M3103" i="4"/>
  <c r="N3103" i="4"/>
  <c r="I3103" i="4"/>
  <c r="J3103" i="4"/>
  <c r="H3104" i="4"/>
  <c r="J3104" i="4" s="1"/>
  <c r="C3105" i="4"/>
  <c r="F3105" i="4" s="1"/>
  <c r="D3105" i="4"/>
  <c r="E3105" i="4"/>
  <c r="L3103" i="4" l="1"/>
  <c r="Z3103" i="4" s="1"/>
  <c r="L3104" i="4"/>
  <c r="Z3104" i="4" s="1"/>
  <c r="K3103" i="4"/>
  <c r="Y3103" i="4" s="1"/>
  <c r="I3104" i="4"/>
  <c r="M3104" i="4"/>
  <c r="N3104" i="4"/>
  <c r="H3105" i="4"/>
  <c r="I3105" i="4" s="1"/>
  <c r="E3106" i="4"/>
  <c r="C3106" i="4"/>
  <c r="D3106" i="4"/>
  <c r="F3106" i="4" l="1"/>
  <c r="K3104" i="4"/>
  <c r="Y3104" i="4" s="1"/>
  <c r="K3105" i="4"/>
  <c r="Y3105" i="4" s="1"/>
  <c r="M3105" i="4"/>
  <c r="N3105" i="4"/>
  <c r="J3105" i="4"/>
  <c r="H3106" i="4"/>
  <c r="C3107" i="4"/>
  <c r="F3107" i="4" s="1"/>
  <c r="E3107" i="4"/>
  <c r="D3107" i="4"/>
  <c r="L3105" i="4" l="1"/>
  <c r="Z3105" i="4" s="1"/>
  <c r="H3107" i="4"/>
  <c r="I3107" i="4" s="1"/>
  <c r="N3106" i="4"/>
  <c r="M3106" i="4"/>
  <c r="J3106" i="4"/>
  <c r="I3106" i="4"/>
  <c r="C3108" i="4"/>
  <c r="F3108" i="4" s="1"/>
  <c r="D3108" i="4"/>
  <c r="E3108" i="4"/>
  <c r="L3106" i="4" l="1"/>
  <c r="Z3106" i="4" s="1"/>
  <c r="K3106" i="4"/>
  <c r="Y3106" i="4" s="1"/>
  <c r="K3107" i="4"/>
  <c r="Y3107" i="4" s="1"/>
  <c r="M3107" i="4"/>
  <c r="N3107" i="4"/>
  <c r="H3108" i="4"/>
  <c r="I3108" i="4" s="1"/>
  <c r="J3107" i="4"/>
  <c r="D3109" i="4"/>
  <c r="E3109" i="4"/>
  <c r="C3109" i="4"/>
  <c r="F3109" i="4" l="1"/>
  <c r="L3107" i="4"/>
  <c r="Z3107" i="4" s="1"/>
  <c r="K3108" i="4"/>
  <c r="Y3108" i="4" s="1"/>
  <c r="M3108" i="4"/>
  <c r="N3108" i="4"/>
  <c r="J3108" i="4"/>
  <c r="H3109" i="4"/>
  <c r="I3109" i="4" s="1"/>
  <c r="D3110" i="4"/>
  <c r="E3110" i="4"/>
  <c r="C3110" i="4"/>
  <c r="F3110" i="4" l="1"/>
  <c r="L3108" i="4"/>
  <c r="Z3108" i="4" s="1"/>
  <c r="K3109" i="4"/>
  <c r="Y3109" i="4" s="1"/>
  <c r="J3109" i="4"/>
  <c r="H3110" i="4"/>
  <c r="I3110" i="4" s="1"/>
  <c r="M3109" i="4"/>
  <c r="N3109" i="4"/>
  <c r="C3111" i="4"/>
  <c r="F3111" i="4" s="1"/>
  <c r="D3111" i="4"/>
  <c r="E3111" i="4"/>
  <c r="L3109" i="4" l="1"/>
  <c r="Z3109" i="4" s="1"/>
  <c r="K3110" i="4"/>
  <c r="Y3110" i="4" s="1"/>
  <c r="M3110" i="4"/>
  <c r="N3110" i="4"/>
  <c r="H3111" i="4"/>
  <c r="J3110" i="4"/>
  <c r="C3112" i="4"/>
  <c r="D3112" i="4"/>
  <c r="E3112" i="4"/>
  <c r="F3112" i="4" l="1"/>
  <c r="L3110" i="4"/>
  <c r="Z3110" i="4" s="1"/>
  <c r="N3111" i="4"/>
  <c r="M3111" i="4"/>
  <c r="J3111" i="4"/>
  <c r="I3111" i="4"/>
  <c r="H3112" i="4"/>
  <c r="J3112" i="4" s="1"/>
  <c r="C3113" i="4"/>
  <c r="F3113" i="4" s="1"/>
  <c r="D3113" i="4"/>
  <c r="E3113" i="4"/>
  <c r="L3111" i="4" l="1"/>
  <c r="Z3111" i="4" s="1"/>
  <c r="L3112" i="4"/>
  <c r="Z3112" i="4" s="1"/>
  <c r="K3111" i="4"/>
  <c r="Y3111" i="4" s="1"/>
  <c r="I3112" i="4"/>
  <c r="M3112" i="4"/>
  <c r="N3112" i="4"/>
  <c r="H3113" i="4"/>
  <c r="E3114" i="4"/>
  <c r="C3114" i="4"/>
  <c r="D3114" i="4"/>
  <c r="F3114" i="4" l="1"/>
  <c r="K3112" i="4"/>
  <c r="Y3112" i="4" s="1"/>
  <c r="M3113" i="4"/>
  <c r="N3113" i="4"/>
  <c r="J3113" i="4"/>
  <c r="I3113" i="4"/>
  <c r="H3114" i="4"/>
  <c r="I3114" i="4" s="1"/>
  <c r="C3115" i="4"/>
  <c r="F3115" i="4" s="1"/>
  <c r="E3115" i="4"/>
  <c r="D3115" i="4"/>
  <c r="L3113" i="4" l="1"/>
  <c r="Z3113" i="4" s="1"/>
  <c r="K3114" i="4"/>
  <c r="Y3114" i="4" s="1"/>
  <c r="K3113" i="4"/>
  <c r="Y3113" i="4" s="1"/>
  <c r="H3115" i="4"/>
  <c r="I3115" i="4" s="1"/>
  <c r="J3114" i="4"/>
  <c r="M3114" i="4"/>
  <c r="N3114" i="4"/>
  <c r="C3116" i="4"/>
  <c r="F3116" i="4" s="1"/>
  <c r="D3116" i="4"/>
  <c r="E3116" i="4"/>
  <c r="L3114" i="4" l="1"/>
  <c r="Z3114" i="4" s="1"/>
  <c r="K3115" i="4"/>
  <c r="Y3115" i="4" s="1"/>
  <c r="H3116" i="4"/>
  <c r="I3116" i="4" s="1"/>
  <c r="N3115" i="4"/>
  <c r="M3115" i="4"/>
  <c r="J3115" i="4"/>
  <c r="D3117" i="4"/>
  <c r="E3117" i="4"/>
  <c r="C3117" i="4"/>
  <c r="F3117" i="4" l="1"/>
  <c r="L3115" i="4"/>
  <c r="Z3115" i="4" s="1"/>
  <c r="K3116" i="4"/>
  <c r="Y3116" i="4" s="1"/>
  <c r="M3116" i="4"/>
  <c r="N3116" i="4"/>
  <c r="H3117" i="4"/>
  <c r="J3116" i="4"/>
  <c r="D3118" i="4"/>
  <c r="E3118" i="4"/>
  <c r="C3118" i="4"/>
  <c r="F3118" i="4" l="1"/>
  <c r="L3116" i="4"/>
  <c r="Z3116" i="4" s="1"/>
  <c r="M3117" i="4"/>
  <c r="N3117" i="4"/>
  <c r="J3117" i="4"/>
  <c r="I3117" i="4"/>
  <c r="H3118" i="4"/>
  <c r="I3118" i="4" s="1"/>
  <c r="E3119" i="4"/>
  <c r="C3119" i="4"/>
  <c r="D3119" i="4"/>
  <c r="F3119" i="4" l="1"/>
  <c r="L3117" i="4"/>
  <c r="Z3117" i="4" s="1"/>
  <c r="K3118" i="4"/>
  <c r="Y3118" i="4" s="1"/>
  <c r="K3117" i="4"/>
  <c r="Y3117" i="4" s="1"/>
  <c r="M3118" i="4"/>
  <c r="N3118" i="4"/>
  <c r="J3118" i="4"/>
  <c r="H3119" i="4"/>
  <c r="J3119" i="4" s="1"/>
  <c r="C3120" i="4"/>
  <c r="D3120" i="4"/>
  <c r="E3120" i="4"/>
  <c r="F3120" i="4" l="1"/>
  <c r="L3118" i="4"/>
  <c r="Z3118" i="4" s="1"/>
  <c r="L3119" i="4"/>
  <c r="I3119" i="4"/>
  <c r="H3120" i="4"/>
  <c r="I3120" i="4" s="1"/>
  <c r="M3119" i="4"/>
  <c r="N3119" i="4"/>
  <c r="C3121" i="4"/>
  <c r="F3121" i="4" s="1"/>
  <c r="D3121" i="4"/>
  <c r="E3121" i="4"/>
  <c r="Z3119" i="4" l="1"/>
  <c r="K3120" i="4"/>
  <c r="Y3120" i="4" s="1"/>
  <c r="K3119" i="4"/>
  <c r="N3120" i="4"/>
  <c r="M3120" i="4"/>
  <c r="J3120" i="4"/>
  <c r="H3121" i="4"/>
  <c r="I3121" i="4" s="1"/>
  <c r="C3122" i="4"/>
  <c r="F3122" i="4" s="1"/>
  <c r="E3122" i="4"/>
  <c r="D3122" i="4"/>
  <c r="Y3119" i="4" l="1"/>
  <c r="L3120" i="4"/>
  <c r="K3121" i="4"/>
  <c r="Y3121" i="4" s="1"/>
  <c r="H3122" i="4"/>
  <c r="I3122" i="4" s="1"/>
  <c r="M3121" i="4"/>
  <c r="N3121" i="4"/>
  <c r="J3121" i="4"/>
  <c r="C3123" i="4"/>
  <c r="F3123" i="4" s="1"/>
  <c r="E3123" i="4"/>
  <c r="D3123" i="4"/>
  <c r="Z3120" i="4" l="1"/>
  <c r="L3121" i="4"/>
  <c r="Z3121" i="4" s="1"/>
  <c r="K3122" i="4"/>
  <c r="H3123" i="4"/>
  <c r="I3123" i="4" s="1"/>
  <c r="M3122" i="4"/>
  <c r="N3122" i="4"/>
  <c r="J3122" i="4"/>
  <c r="C3124" i="4"/>
  <c r="F3124" i="4" s="1"/>
  <c r="D3124" i="4"/>
  <c r="E3124" i="4"/>
  <c r="Y3122" i="4" l="1"/>
  <c r="L3122" i="4"/>
  <c r="K3123" i="4"/>
  <c r="Y3123" i="4" s="1"/>
  <c r="M3123" i="4"/>
  <c r="N3123" i="4"/>
  <c r="H3124" i="4"/>
  <c r="J3123" i="4"/>
  <c r="E3125" i="4"/>
  <c r="D3125" i="4"/>
  <c r="C3125" i="4"/>
  <c r="F3125" i="4" l="1"/>
  <c r="Z3122" i="4"/>
  <c r="L3123" i="4"/>
  <c r="Z3123" i="4" s="1"/>
  <c r="M3124" i="4"/>
  <c r="N3124" i="4"/>
  <c r="J3124" i="4"/>
  <c r="H3125" i="4"/>
  <c r="I3125" i="4" s="1"/>
  <c r="I3124" i="4"/>
  <c r="D3126" i="4"/>
  <c r="E3126" i="4"/>
  <c r="C3126" i="4"/>
  <c r="F3126" i="4" s="1"/>
  <c r="L3124" i="4" l="1"/>
  <c r="K3124" i="4"/>
  <c r="K3125" i="4"/>
  <c r="Y3125" i="4" s="1"/>
  <c r="J3125" i="4"/>
  <c r="H3126" i="4"/>
  <c r="N3125" i="4"/>
  <c r="M3125" i="4"/>
  <c r="D3127" i="4"/>
  <c r="E3127" i="4"/>
  <c r="C3127" i="4"/>
  <c r="F3127" i="4" l="1"/>
  <c r="Z3124" i="4"/>
  <c r="Y3124" i="4"/>
  <c r="L3125" i="4"/>
  <c r="Z3125" i="4" s="1"/>
  <c r="M3126" i="4"/>
  <c r="N3126" i="4"/>
  <c r="I3126" i="4"/>
  <c r="H3127" i="4"/>
  <c r="J3127" i="4" s="1"/>
  <c r="J3126" i="4"/>
  <c r="D3128" i="4"/>
  <c r="C3128" i="4"/>
  <c r="E3128" i="4"/>
  <c r="F3128" i="4" l="1"/>
  <c r="L3126" i="4"/>
  <c r="Z3126" i="4" s="1"/>
  <c r="L3127" i="4"/>
  <c r="Z3127" i="4" s="1"/>
  <c r="K3126" i="4"/>
  <c r="Y3126" i="4" s="1"/>
  <c r="I3127" i="4"/>
  <c r="H3128" i="4"/>
  <c r="I3128" i="4" s="1"/>
  <c r="M3127" i="4"/>
  <c r="N3127" i="4"/>
  <c r="C3129" i="4"/>
  <c r="D3129" i="4"/>
  <c r="E3129" i="4"/>
  <c r="H3129" i="4" l="1"/>
  <c r="F3129" i="4"/>
  <c r="K3127" i="4"/>
  <c r="Y3127" i="4" s="1"/>
  <c r="K3128" i="4"/>
  <c r="Y3128" i="4" s="1"/>
  <c r="N3129" i="4"/>
  <c r="M3129" i="4"/>
  <c r="M3128" i="4"/>
  <c r="N3128" i="4"/>
  <c r="J3128" i="4"/>
  <c r="J3129" i="4"/>
  <c r="I3129" i="4"/>
  <c r="C3130" i="4"/>
  <c r="D3130" i="4"/>
  <c r="E3130" i="4"/>
  <c r="F3130" i="4" l="1"/>
  <c r="L3129" i="4"/>
  <c r="Z3129" i="4" s="1"/>
  <c r="L3128" i="4"/>
  <c r="Z3128" i="4" s="1"/>
  <c r="K3129" i="4"/>
  <c r="Y3129" i="4" s="1"/>
  <c r="H3130" i="4"/>
  <c r="I3130" i="4" s="1"/>
  <c r="C3131" i="4"/>
  <c r="E3131" i="4"/>
  <c r="D3131" i="4"/>
  <c r="F3131" i="4" l="1"/>
  <c r="K3130" i="4"/>
  <c r="Y3130" i="4" s="1"/>
  <c r="M3130" i="4"/>
  <c r="N3130" i="4"/>
  <c r="J3130" i="4"/>
  <c r="H3131" i="4"/>
  <c r="J3131" i="4" s="1"/>
  <c r="C3132" i="4"/>
  <c r="D3132" i="4"/>
  <c r="E3132" i="4"/>
  <c r="F3132" i="4" l="1"/>
  <c r="L3131" i="4"/>
  <c r="Z3131" i="4" s="1"/>
  <c r="L3130" i="4"/>
  <c r="Z3130" i="4" s="1"/>
  <c r="H3132" i="4"/>
  <c r="I3132" i="4" s="1"/>
  <c r="I3131" i="4"/>
  <c r="M3131" i="4"/>
  <c r="N3131" i="4"/>
  <c r="E3133" i="4"/>
  <c r="D3133" i="4"/>
  <c r="C3133" i="4"/>
  <c r="F3133" i="4" l="1"/>
  <c r="K3131" i="4"/>
  <c r="Y3131" i="4" s="1"/>
  <c r="K3132" i="4"/>
  <c r="Y3132" i="4" s="1"/>
  <c r="N3132" i="4"/>
  <c r="M3132" i="4"/>
  <c r="H3133" i="4"/>
  <c r="J3133" i="4" s="1"/>
  <c r="J3132" i="4"/>
  <c r="D3134" i="4"/>
  <c r="E3134" i="4"/>
  <c r="C3134" i="4"/>
  <c r="F3134" i="4" l="1"/>
  <c r="L3132" i="4"/>
  <c r="Z3132" i="4" s="1"/>
  <c r="L3133" i="4"/>
  <c r="Z3133" i="4" s="1"/>
  <c r="I3133" i="4"/>
  <c r="H3134" i="4"/>
  <c r="I3134" i="4" s="1"/>
  <c r="M3133" i="4"/>
  <c r="N3133" i="4"/>
  <c r="C3135" i="4"/>
  <c r="F3135" i="4" s="1"/>
  <c r="E3135" i="4"/>
  <c r="D3135" i="4"/>
  <c r="K3133" i="4" l="1"/>
  <c r="Y3133" i="4" s="1"/>
  <c r="K3134" i="4"/>
  <c r="Y3134" i="4" s="1"/>
  <c r="H3135" i="4"/>
  <c r="I3135" i="4" s="1"/>
  <c r="N3134" i="4"/>
  <c r="M3134" i="4"/>
  <c r="J3134" i="4"/>
  <c r="D3136" i="4"/>
  <c r="C3136" i="4"/>
  <c r="F3136" i="4" s="1"/>
  <c r="E3136" i="4"/>
  <c r="L3134" i="4" l="1"/>
  <c r="Z3134" i="4" s="1"/>
  <c r="K3135" i="4"/>
  <c r="Y3135" i="4" s="1"/>
  <c r="M3135" i="4"/>
  <c r="N3135" i="4"/>
  <c r="H3136" i="4"/>
  <c r="J3135" i="4"/>
  <c r="C3137" i="4"/>
  <c r="F3137" i="4" s="1"/>
  <c r="D3137" i="4"/>
  <c r="E3137" i="4"/>
  <c r="L3135" i="4" l="1"/>
  <c r="Z3135" i="4" s="1"/>
  <c r="M3136" i="4"/>
  <c r="N3136" i="4"/>
  <c r="J3136" i="4"/>
  <c r="H3137" i="4"/>
  <c r="J3137" i="4" s="1"/>
  <c r="I3136" i="4"/>
  <c r="D3138" i="4"/>
  <c r="E3138" i="4"/>
  <c r="C3138" i="4"/>
  <c r="F3138" i="4" l="1"/>
  <c r="L3136" i="4"/>
  <c r="Z3136" i="4" s="1"/>
  <c r="L3137" i="4"/>
  <c r="Z3137" i="4" s="1"/>
  <c r="K3136" i="4"/>
  <c r="Y3136" i="4" s="1"/>
  <c r="I3137" i="4"/>
  <c r="M3137" i="4"/>
  <c r="N3137" i="4"/>
  <c r="H3138" i="4"/>
  <c r="I3138" i="4" s="1"/>
  <c r="C3139" i="4"/>
  <c r="E3139" i="4"/>
  <c r="D3139" i="4"/>
  <c r="H3139" i="4" l="1"/>
  <c r="F3139" i="4"/>
  <c r="K3138" i="4"/>
  <c r="Y3138" i="4" s="1"/>
  <c r="K3137" i="4"/>
  <c r="Y3137" i="4" s="1"/>
  <c r="M3139" i="4"/>
  <c r="N3139" i="4"/>
  <c r="N3138" i="4"/>
  <c r="M3138" i="4"/>
  <c r="J3138" i="4"/>
  <c r="J3139" i="4"/>
  <c r="I3139" i="4"/>
  <c r="C3140" i="4"/>
  <c r="D3140" i="4"/>
  <c r="E3140" i="4"/>
  <c r="F3140" i="4" l="1"/>
  <c r="L3139" i="4"/>
  <c r="Z3139" i="4" s="1"/>
  <c r="L3138" i="4"/>
  <c r="Z3138" i="4" s="1"/>
  <c r="K3139" i="4"/>
  <c r="Y3139" i="4" s="1"/>
  <c r="H3140" i="4"/>
  <c r="I3140" i="4" s="1"/>
  <c r="E3141" i="4"/>
  <c r="C3141" i="4"/>
  <c r="D3141" i="4"/>
  <c r="F3141" i="4" l="1"/>
  <c r="K3140" i="4"/>
  <c r="Y3140" i="4" s="1"/>
  <c r="N3140" i="4"/>
  <c r="M3140" i="4"/>
  <c r="H3141" i="4"/>
  <c r="J3141" i="4" s="1"/>
  <c r="J3140" i="4"/>
  <c r="D3142" i="4"/>
  <c r="E3142" i="4"/>
  <c r="C3142" i="4"/>
  <c r="F3142" i="4" l="1"/>
  <c r="L3140" i="4"/>
  <c r="Z3140" i="4" s="1"/>
  <c r="L3141" i="4"/>
  <c r="Z3141" i="4" s="1"/>
  <c r="M3141" i="4"/>
  <c r="N3141" i="4"/>
  <c r="I3141" i="4"/>
  <c r="H3142" i="4"/>
  <c r="C3143" i="4"/>
  <c r="F3143" i="4" s="1"/>
  <c r="D3143" i="4"/>
  <c r="E3143" i="4"/>
  <c r="K3141" i="4" l="1"/>
  <c r="Y3141" i="4" s="1"/>
  <c r="M3142" i="4"/>
  <c r="N3142" i="4"/>
  <c r="H3143" i="4"/>
  <c r="I3143" i="4" s="1"/>
  <c r="I3142" i="4"/>
  <c r="J3142" i="4"/>
  <c r="D3144" i="4"/>
  <c r="C3144" i="4"/>
  <c r="E3144" i="4"/>
  <c r="F3144" i="4" l="1"/>
  <c r="L3142" i="4"/>
  <c r="Z3142" i="4" s="1"/>
  <c r="K3142" i="4"/>
  <c r="Y3142" i="4" s="1"/>
  <c r="K3143" i="4"/>
  <c r="Y3143" i="4" s="1"/>
  <c r="N3143" i="4"/>
  <c r="M3143" i="4"/>
  <c r="J3143" i="4"/>
  <c r="H3144" i="4"/>
  <c r="I3144" i="4" s="1"/>
  <c r="C3145" i="4"/>
  <c r="D3145" i="4"/>
  <c r="E3145" i="4"/>
  <c r="F3145" i="4" l="1"/>
  <c r="L3143" i="4"/>
  <c r="Z3143" i="4" s="1"/>
  <c r="K3144" i="4"/>
  <c r="Y3144" i="4" s="1"/>
  <c r="H3145" i="4"/>
  <c r="I3145" i="4" s="1"/>
  <c r="M3144" i="4"/>
  <c r="N3144" i="4"/>
  <c r="J3144" i="4"/>
  <c r="E3146" i="4"/>
  <c r="C3146" i="4"/>
  <c r="D3146" i="4"/>
  <c r="F3146" i="4" l="1"/>
  <c r="L3144" i="4"/>
  <c r="Z3144" i="4" s="1"/>
  <c r="K3145" i="4"/>
  <c r="Y3145" i="4" s="1"/>
  <c r="M3145" i="4"/>
  <c r="N3145" i="4"/>
  <c r="H3146" i="4"/>
  <c r="I3146" i="4" s="1"/>
  <c r="J3145" i="4"/>
  <c r="C3147" i="4"/>
  <c r="E3147" i="4"/>
  <c r="D3147" i="4"/>
  <c r="H3147" i="4" l="1"/>
  <c r="F3147" i="4"/>
  <c r="L3145" i="4"/>
  <c r="Z3145" i="4" s="1"/>
  <c r="K3146" i="4"/>
  <c r="Y3146" i="4" s="1"/>
  <c r="N3147" i="4"/>
  <c r="M3147" i="4"/>
  <c r="J3146" i="4"/>
  <c r="M3146" i="4"/>
  <c r="N3146" i="4"/>
  <c r="J3147" i="4"/>
  <c r="I3147" i="4"/>
  <c r="C3148" i="4"/>
  <c r="E3148" i="4"/>
  <c r="D3148" i="4"/>
  <c r="F3148" i="4" l="1"/>
  <c r="L3146" i="4"/>
  <c r="Z3146" i="4" s="1"/>
  <c r="L3147" i="4"/>
  <c r="Z3147" i="4" s="1"/>
  <c r="K3147" i="4"/>
  <c r="Y3147" i="4" s="1"/>
  <c r="H3148" i="4"/>
  <c r="I3148" i="4" s="1"/>
  <c r="E3149" i="4"/>
  <c r="C3149" i="4"/>
  <c r="D3149" i="4"/>
  <c r="F3149" i="4" l="1"/>
  <c r="K3148" i="4"/>
  <c r="Y3148" i="4" s="1"/>
  <c r="H3149" i="4"/>
  <c r="I3149" i="4" s="1"/>
  <c r="N3148" i="4"/>
  <c r="M3148" i="4"/>
  <c r="J3148" i="4"/>
  <c r="D3150" i="4"/>
  <c r="E3150" i="4"/>
  <c r="C3150" i="4"/>
  <c r="F3150" i="4" l="1"/>
  <c r="L3148" i="4"/>
  <c r="Z3148" i="4" s="1"/>
  <c r="K3149" i="4"/>
  <c r="Y3149" i="4" s="1"/>
  <c r="M3149" i="4"/>
  <c r="N3149" i="4"/>
  <c r="H3150" i="4"/>
  <c r="J3150" i="4" s="1"/>
  <c r="J3149" i="4"/>
  <c r="D3151" i="4"/>
  <c r="E3151" i="4"/>
  <c r="C3151" i="4"/>
  <c r="F3151" i="4" l="1"/>
  <c r="L3149" i="4"/>
  <c r="Z3149" i="4" s="1"/>
  <c r="L3150" i="4"/>
  <c r="Z3150" i="4" s="1"/>
  <c r="I3150" i="4"/>
  <c r="M3150" i="4"/>
  <c r="N3150" i="4"/>
  <c r="H3151" i="4"/>
  <c r="J3151" i="4" s="1"/>
  <c r="D3152" i="4"/>
  <c r="E3152" i="4"/>
  <c r="C3152" i="4"/>
  <c r="F3152" i="4" l="1"/>
  <c r="L3151" i="4"/>
  <c r="Z3151" i="4" s="1"/>
  <c r="K3150" i="4"/>
  <c r="Y3150" i="4" s="1"/>
  <c r="I3151" i="4"/>
  <c r="M3151" i="4"/>
  <c r="N3151" i="4"/>
  <c r="H3152" i="4"/>
  <c r="C3153" i="4"/>
  <c r="F3153" i="4" s="1"/>
  <c r="D3153" i="4"/>
  <c r="E3153" i="4"/>
  <c r="K3151" i="4" l="1"/>
  <c r="Y3151" i="4" s="1"/>
  <c r="N3152" i="4"/>
  <c r="M3152" i="4"/>
  <c r="J3152" i="4"/>
  <c r="I3152" i="4"/>
  <c r="H3153" i="4"/>
  <c r="J3153" i="4" s="1"/>
  <c r="D3154" i="4"/>
  <c r="E3154" i="4"/>
  <c r="C3154" i="4"/>
  <c r="F3154" i="4" l="1"/>
  <c r="L3153" i="4"/>
  <c r="Z3153" i="4" s="1"/>
  <c r="L3152" i="4"/>
  <c r="Z3152" i="4" s="1"/>
  <c r="K3152" i="4"/>
  <c r="Y3152" i="4" s="1"/>
  <c r="I3153" i="4"/>
  <c r="H3154" i="4"/>
  <c r="I3154" i="4" s="1"/>
  <c r="M3153" i="4"/>
  <c r="N3153" i="4"/>
  <c r="C3155" i="4"/>
  <c r="D3155" i="4"/>
  <c r="E3155" i="4"/>
  <c r="F3155" i="4" l="1"/>
  <c r="K3153" i="4"/>
  <c r="Y3153" i="4" s="1"/>
  <c r="K3154" i="4"/>
  <c r="Y3154" i="4" s="1"/>
  <c r="H3155" i="4"/>
  <c r="J3155" i="4" s="1"/>
  <c r="M3154" i="4"/>
  <c r="N3154" i="4"/>
  <c r="J3154" i="4"/>
  <c r="C3156" i="4"/>
  <c r="F3156" i="4" s="1"/>
  <c r="E3156" i="4"/>
  <c r="D3156" i="4"/>
  <c r="L3154" i="4" l="1"/>
  <c r="Z3154" i="4" s="1"/>
  <c r="L3155" i="4"/>
  <c r="Z3155" i="4" s="1"/>
  <c r="I3155" i="4"/>
  <c r="H3156" i="4"/>
  <c r="I3156" i="4" s="1"/>
  <c r="M3155" i="4"/>
  <c r="N3155" i="4"/>
  <c r="E3157" i="4"/>
  <c r="C3157" i="4"/>
  <c r="F3157" i="4" s="1"/>
  <c r="D3157" i="4"/>
  <c r="K3156" i="4" l="1"/>
  <c r="Y3156" i="4" s="1"/>
  <c r="K3155" i="4"/>
  <c r="Y3155" i="4" s="1"/>
  <c r="H3157" i="4"/>
  <c r="J3157" i="4" s="1"/>
  <c r="N3156" i="4"/>
  <c r="M3156" i="4"/>
  <c r="J3156" i="4"/>
  <c r="E3158" i="4"/>
  <c r="C3158" i="4"/>
  <c r="F3158" i="4" s="1"/>
  <c r="D3158" i="4"/>
  <c r="L3157" i="4" l="1"/>
  <c r="Z3157" i="4" s="1"/>
  <c r="L3156" i="4"/>
  <c r="Z3156" i="4" s="1"/>
  <c r="I3157" i="4"/>
  <c r="H3158" i="4"/>
  <c r="I3158" i="4" s="1"/>
  <c r="N3157" i="4"/>
  <c r="M3157" i="4"/>
  <c r="C3159" i="4"/>
  <c r="D3159" i="4"/>
  <c r="E3159" i="4"/>
  <c r="F3159" i="4" l="1"/>
  <c r="K3157" i="4"/>
  <c r="Y3157" i="4" s="1"/>
  <c r="K3158" i="4"/>
  <c r="Y3158" i="4" s="1"/>
  <c r="H3159" i="4"/>
  <c r="I3159" i="4" s="1"/>
  <c r="M3158" i="4"/>
  <c r="N3158" i="4"/>
  <c r="J3158" i="4"/>
  <c r="D3160" i="4"/>
  <c r="C3160" i="4"/>
  <c r="E3160" i="4"/>
  <c r="F3160" i="4" l="1"/>
  <c r="L3158" i="4"/>
  <c r="Z3158" i="4" s="1"/>
  <c r="K3159" i="4"/>
  <c r="Y3159" i="4" s="1"/>
  <c r="M3159" i="4"/>
  <c r="N3159" i="4"/>
  <c r="H3160" i="4"/>
  <c r="I3160" i="4" s="1"/>
  <c r="J3159" i="4"/>
  <c r="D3161" i="4"/>
  <c r="C3161" i="4"/>
  <c r="E3161" i="4"/>
  <c r="F3161" i="4" l="1"/>
  <c r="L3159" i="4"/>
  <c r="Z3159" i="4" s="1"/>
  <c r="K3160" i="4"/>
  <c r="Y3160" i="4" s="1"/>
  <c r="M3160" i="4"/>
  <c r="N3160" i="4"/>
  <c r="J3160" i="4"/>
  <c r="H3161" i="4"/>
  <c r="I3161" i="4" s="1"/>
  <c r="D3162" i="4"/>
  <c r="E3162" i="4"/>
  <c r="C3162" i="4"/>
  <c r="F3162" i="4" l="1"/>
  <c r="L3160" i="4"/>
  <c r="Z3160" i="4" s="1"/>
  <c r="K3161" i="4"/>
  <c r="Y3161" i="4" s="1"/>
  <c r="J3161" i="4"/>
  <c r="N3161" i="4"/>
  <c r="M3161" i="4"/>
  <c r="H3162" i="4"/>
  <c r="C3163" i="4"/>
  <c r="F3163" i="4" s="1"/>
  <c r="E3163" i="4"/>
  <c r="D3163" i="4"/>
  <c r="L3161" i="4" l="1"/>
  <c r="Z3161" i="4" s="1"/>
  <c r="M3162" i="4"/>
  <c r="N3162" i="4"/>
  <c r="H3163" i="4"/>
  <c r="J3163" i="4" s="1"/>
  <c r="I3162" i="4"/>
  <c r="J3162" i="4"/>
  <c r="C3164" i="4"/>
  <c r="D3164" i="4"/>
  <c r="E3164" i="4"/>
  <c r="F3164" i="4" l="1"/>
  <c r="L3163" i="4"/>
  <c r="Z3163" i="4" s="1"/>
  <c r="L3162" i="4"/>
  <c r="Z3162" i="4" s="1"/>
  <c r="K3162" i="4"/>
  <c r="Y3162" i="4" s="1"/>
  <c r="I3163" i="4"/>
  <c r="M3163" i="4"/>
  <c r="N3163" i="4"/>
  <c r="H3164" i="4"/>
  <c r="E3165" i="4"/>
  <c r="D3165" i="4"/>
  <c r="C3165" i="4"/>
  <c r="F3165" i="4" l="1"/>
  <c r="K3163" i="4"/>
  <c r="Y3163" i="4" s="1"/>
  <c r="M3164" i="4"/>
  <c r="N3164" i="4"/>
  <c r="I3164" i="4"/>
  <c r="J3164" i="4"/>
  <c r="H3165" i="4"/>
  <c r="J3165" i="4" s="1"/>
  <c r="E3166" i="4"/>
  <c r="C3166" i="4"/>
  <c r="D3166" i="4"/>
  <c r="F3166" i="4" l="1"/>
  <c r="L3165" i="4"/>
  <c r="Z3165" i="4" s="1"/>
  <c r="L3164" i="4"/>
  <c r="Z3164" i="4" s="1"/>
  <c r="K3164" i="4"/>
  <c r="Y3164" i="4" s="1"/>
  <c r="M3165" i="4"/>
  <c r="N3165" i="4"/>
  <c r="I3165" i="4"/>
  <c r="H3166" i="4"/>
  <c r="I3166" i="4" s="1"/>
  <c r="D3167" i="4"/>
  <c r="C3167" i="4"/>
  <c r="E3167" i="4"/>
  <c r="F3167" i="4" l="1"/>
  <c r="K3166" i="4"/>
  <c r="Y3166" i="4" s="1"/>
  <c r="K3165" i="4"/>
  <c r="Y3165" i="4" s="1"/>
  <c r="H3167" i="4"/>
  <c r="I3167" i="4" s="1"/>
  <c r="J3166" i="4"/>
  <c r="N3166" i="4"/>
  <c r="M3166" i="4"/>
  <c r="D3168" i="4"/>
  <c r="C3168" i="4"/>
  <c r="E3168" i="4"/>
  <c r="F3168" i="4" l="1"/>
  <c r="L3166" i="4"/>
  <c r="Z3166" i="4" s="1"/>
  <c r="K3167" i="4"/>
  <c r="Y3167" i="4" s="1"/>
  <c r="M3167" i="4"/>
  <c r="N3167" i="4"/>
  <c r="H3168" i="4"/>
  <c r="I3168" i="4" s="1"/>
  <c r="J3167" i="4"/>
  <c r="D3169" i="4"/>
  <c r="E3169" i="4"/>
  <c r="C3169" i="4"/>
  <c r="F3169" i="4" l="1"/>
  <c r="L3167" i="4"/>
  <c r="Z3167" i="4" s="1"/>
  <c r="K3168" i="4"/>
  <c r="Y3168" i="4" s="1"/>
  <c r="J3168" i="4"/>
  <c r="H3169" i="4"/>
  <c r="I3169" i="4" s="1"/>
  <c r="M3168" i="4"/>
  <c r="N3168" i="4"/>
  <c r="C3170" i="4"/>
  <c r="F3170" i="4" s="1"/>
  <c r="E3170" i="4"/>
  <c r="D3170" i="4"/>
  <c r="L3168" i="4" l="1"/>
  <c r="Z3168" i="4" s="1"/>
  <c r="K3169" i="4"/>
  <c r="Y3169" i="4" s="1"/>
  <c r="M3169" i="4"/>
  <c r="N3169" i="4"/>
  <c r="J3169" i="4"/>
  <c r="H3170" i="4"/>
  <c r="I3170" i="4" s="1"/>
  <c r="C3171" i="4"/>
  <c r="E3171" i="4"/>
  <c r="D3171" i="4"/>
  <c r="F3171" i="4" l="1"/>
  <c r="L3169" i="4"/>
  <c r="Z3169" i="4" s="1"/>
  <c r="K3170" i="4"/>
  <c r="Y3170" i="4" s="1"/>
  <c r="H3171" i="4"/>
  <c r="I3171" i="4" s="1"/>
  <c r="J3170" i="4"/>
  <c r="N3170" i="4"/>
  <c r="M3170" i="4"/>
  <c r="C3172" i="4"/>
  <c r="F3172" i="4" s="1"/>
  <c r="D3172" i="4"/>
  <c r="E3172" i="4"/>
  <c r="L3170" i="4" l="1"/>
  <c r="Z3170" i="4" s="1"/>
  <c r="K3171" i="4"/>
  <c r="Y3171" i="4" s="1"/>
  <c r="H3172" i="4"/>
  <c r="I3172" i="4" s="1"/>
  <c r="M3171" i="4"/>
  <c r="N3171" i="4"/>
  <c r="J3171" i="4"/>
  <c r="E3173" i="4"/>
  <c r="C3173" i="4"/>
  <c r="D3173" i="4"/>
  <c r="F3173" i="4" l="1"/>
  <c r="L3171" i="4"/>
  <c r="Z3171" i="4" s="1"/>
  <c r="K3172" i="4"/>
  <c r="Y3172" i="4" s="1"/>
  <c r="N3172" i="4"/>
  <c r="M3172" i="4"/>
  <c r="H3173" i="4"/>
  <c r="J3173" i="4" s="1"/>
  <c r="J3172" i="4"/>
  <c r="E3174" i="4"/>
  <c r="D3174" i="4"/>
  <c r="C3174" i="4"/>
  <c r="F3174" i="4" l="1"/>
  <c r="L3172" i="4"/>
  <c r="Z3172" i="4" s="1"/>
  <c r="L3173" i="4"/>
  <c r="Z3173" i="4" s="1"/>
  <c r="I3173" i="4"/>
  <c r="M3173" i="4"/>
  <c r="N3173" i="4"/>
  <c r="H3174" i="4"/>
  <c r="I3174" i="4" s="1"/>
  <c r="C3175" i="4"/>
  <c r="F3175" i="4" s="1"/>
  <c r="D3175" i="4"/>
  <c r="E3175" i="4"/>
  <c r="K3174" i="4" l="1"/>
  <c r="Y3174" i="4" s="1"/>
  <c r="K3173" i="4"/>
  <c r="Y3173" i="4" s="1"/>
  <c r="H3175" i="4"/>
  <c r="I3175" i="4" s="1"/>
  <c r="M3174" i="4"/>
  <c r="N3174" i="4"/>
  <c r="J3174" i="4"/>
  <c r="D3176" i="4"/>
  <c r="E3176" i="4"/>
  <c r="C3176" i="4"/>
  <c r="F3176" i="4" l="1"/>
  <c r="L3174" i="4"/>
  <c r="Z3174" i="4" s="1"/>
  <c r="K3175" i="4"/>
  <c r="Y3175" i="4" s="1"/>
  <c r="H3176" i="4"/>
  <c r="I3176" i="4" s="1"/>
  <c r="N3175" i="4"/>
  <c r="M3175" i="4"/>
  <c r="J3175" i="4"/>
  <c r="D3177" i="4"/>
  <c r="C3177" i="4"/>
  <c r="E3177" i="4"/>
  <c r="F3177" i="4" l="1"/>
  <c r="L3175" i="4"/>
  <c r="Z3175" i="4" s="1"/>
  <c r="K3176" i="4"/>
  <c r="Y3176" i="4" s="1"/>
  <c r="M3176" i="4"/>
  <c r="N3176" i="4"/>
  <c r="H3177" i="4"/>
  <c r="I3177" i="4" s="1"/>
  <c r="J3176" i="4"/>
  <c r="C3178" i="4"/>
  <c r="D3178" i="4"/>
  <c r="E3178" i="4"/>
  <c r="H3178" i="4" l="1"/>
  <c r="F3178" i="4"/>
  <c r="L3176" i="4"/>
  <c r="Z3176" i="4" s="1"/>
  <c r="K3177" i="4"/>
  <c r="Y3177" i="4" s="1"/>
  <c r="M3178" i="4"/>
  <c r="N3178" i="4"/>
  <c r="M3177" i="4"/>
  <c r="N3177" i="4"/>
  <c r="J3177" i="4"/>
  <c r="J3178" i="4"/>
  <c r="I3178" i="4"/>
  <c r="C3179" i="4"/>
  <c r="D3179" i="4"/>
  <c r="E3179" i="4"/>
  <c r="F3179" i="4" l="1"/>
  <c r="L3177" i="4"/>
  <c r="Z3177" i="4" s="1"/>
  <c r="L3178" i="4"/>
  <c r="Z3178" i="4" s="1"/>
  <c r="K3178" i="4"/>
  <c r="Y3178" i="4" s="1"/>
  <c r="H3179" i="4"/>
  <c r="I3179" i="4" s="1"/>
  <c r="C3180" i="4"/>
  <c r="D3180" i="4"/>
  <c r="E3180" i="4"/>
  <c r="F3180" i="4" l="1"/>
  <c r="K3179" i="4"/>
  <c r="Y3179" i="4" s="1"/>
  <c r="H3180" i="4"/>
  <c r="I3180" i="4" s="1"/>
  <c r="N3179" i="4"/>
  <c r="M3179" i="4"/>
  <c r="J3179" i="4"/>
  <c r="C3181" i="4"/>
  <c r="D3181" i="4"/>
  <c r="E3181" i="4"/>
  <c r="F3181" i="4" l="1"/>
  <c r="L3179" i="4"/>
  <c r="Z3179" i="4" s="1"/>
  <c r="K3180" i="4"/>
  <c r="Y3180" i="4" s="1"/>
  <c r="J3180" i="4"/>
  <c r="H3181" i="4"/>
  <c r="I3181" i="4" s="1"/>
  <c r="M3180" i="4"/>
  <c r="N3180" i="4"/>
  <c r="E3182" i="4"/>
  <c r="C3182" i="4"/>
  <c r="D3182" i="4"/>
  <c r="F3182" i="4" l="1"/>
  <c r="L3180" i="4"/>
  <c r="Z3180" i="4" s="1"/>
  <c r="K3181" i="4"/>
  <c r="Y3181" i="4" s="1"/>
  <c r="H3182" i="4"/>
  <c r="I3182" i="4" s="1"/>
  <c r="M3181" i="4"/>
  <c r="N3181" i="4"/>
  <c r="J3181" i="4"/>
  <c r="C3183" i="4"/>
  <c r="F3183" i="4" s="1"/>
  <c r="E3183" i="4"/>
  <c r="D3183" i="4"/>
  <c r="L3181" i="4" l="1"/>
  <c r="Z3181" i="4" s="1"/>
  <c r="K3182" i="4"/>
  <c r="Y3182" i="4" s="1"/>
  <c r="H3183" i="4"/>
  <c r="I3183" i="4" s="1"/>
  <c r="M3182" i="4"/>
  <c r="N3182" i="4"/>
  <c r="J3182" i="4"/>
  <c r="C3184" i="4"/>
  <c r="D3184" i="4"/>
  <c r="E3184" i="4"/>
  <c r="H3184" i="4" l="1"/>
  <c r="F3184" i="4"/>
  <c r="L3182" i="4"/>
  <c r="Z3182" i="4" s="1"/>
  <c r="K3183" i="4"/>
  <c r="Y3183" i="4" s="1"/>
  <c r="M3183" i="4"/>
  <c r="N3183" i="4"/>
  <c r="N3184" i="4"/>
  <c r="M3184" i="4"/>
  <c r="J3183" i="4"/>
  <c r="J3184" i="4"/>
  <c r="I3184" i="4"/>
  <c r="D3185" i="4"/>
  <c r="E3185" i="4"/>
  <c r="C3185" i="4"/>
  <c r="F3185" i="4" s="1"/>
  <c r="L3183" i="4" l="1"/>
  <c r="Z3183" i="4" s="1"/>
  <c r="L3184" i="4"/>
  <c r="Z3184" i="4" s="1"/>
  <c r="K3184" i="4"/>
  <c r="Y3184" i="4" s="1"/>
  <c r="H3185" i="4"/>
  <c r="I3185" i="4" s="1"/>
  <c r="D3186" i="4"/>
  <c r="E3186" i="4"/>
  <c r="C3186" i="4"/>
  <c r="F3186" i="4" s="1"/>
  <c r="K3185" i="4" l="1"/>
  <c r="Y3185" i="4" s="1"/>
  <c r="H3186" i="4"/>
  <c r="I3186" i="4" s="1"/>
  <c r="M3185" i="4"/>
  <c r="N3185" i="4"/>
  <c r="J3185" i="4"/>
  <c r="C3187" i="4"/>
  <c r="D3187" i="4"/>
  <c r="E3187" i="4"/>
  <c r="F3187" i="4" l="1"/>
  <c r="L3185" i="4"/>
  <c r="Z3185" i="4" s="1"/>
  <c r="K3186" i="4"/>
  <c r="Y3186" i="4" s="1"/>
  <c r="H3187" i="4"/>
  <c r="I3187" i="4" s="1"/>
  <c r="M3186" i="4"/>
  <c r="N3186" i="4"/>
  <c r="J3186" i="4"/>
  <c r="C3188" i="4"/>
  <c r="F3188" i="4" s="1"/>
  <c r="D3188" i="4"/>
  <c r="E3188" i="4"/>
  <c r="L3186" i="4" l="1"/>
  <c r="Z3186" i="4" s="1"/>
  <c r="K3187" i="4"/>
  <c r="Y3187" i="4" s="1"/>
  <c r="M3187" i="4"/>
  <c r="N3187" i="4"/>
  <c r="H3188" i="4"/>
  <c r="J3188" i="4" s="1"/>
  <c r="J3187" i="4"/>
  <c r="C3189" i="4"/>
  <c r="D3189" i="4"/>
  <c r="E3189" i="4"/>
  <c r="F3189" i="4" l="1"/>
  <c r="L3187" i="4"/>
  <c r="Z3187" i="4" s="1"/>
  <c r="L3188" i="4"/>
  <c r="Z3188" i="4" s="1"/>
  <c r="I3188" i="4"/>
  <c r="H3189" i="4"/>
  <c r="I3189" i="4" s="1"/>
  <c r="M3188" i="4"/>
  <c r="N3188" i="4"/>
  <c r="E3190" i="4"/>
  <c r="D3190" i="4"/>
  <c r="C3190" i="4"/>
  <c r="F3190" i="4" l="1"/>
  <c r="K3189" i="4"/>
  <c r="Y3189" i="4" s="1"/>
  <c r="K3188" i="4"/>
  <c r="Y3188" i="4" s="1"/>
  <c r="N3189" i="4"/>
  <c r="M3189" i="4"/>
  <c r="H3190" i="4"/>
  <c r="J3190" i="4" s="1"/>
  <c r="J3189" i="4"/>
  <c r="C3191" i="4"/>
  <c r="F3191" i="4" s="1"/>
  <c r="E3191" i="4"/>
  <c r="D3191" i="4"/>
  <c r="L3189" i="4" l="1"/>
  <c r="Z3189" i="4" s="1"/>
  <c r="L3190" i="4"/>
  <c r="Z3190" i="4" s="1"/>
  <c r="I3190" i="4"/>
  <c r="H3191" i="4"/>
  <c r="I3191" i="4" s="1"/>
  <c r="M3190" i="4"/>
  <c r="N3190" i="4"/>
  <c r="C3192" i="4"/>
  <c r="D3192" i="4"/>
  <c r="E3192" i="4"/>
  <c r="F3192" i="4" l="1"/>
  <c r="K3191" i="4"/>
  <c r="Y3191" i="4" s="1"/>
  <c r="K3190" i="4"/>
  <c r="Y3190" i="4" s="1"/>
  <c r="H3192" i="4"/>
  <c r="I3192" i="4" s="1"/>
  <c r="M3191" i="4"/>
  <c r="N3191" i="4"/>
  <c r="J3191" i="4"/>
  <c r="D3193" i="4"/>
  <c r="E3193" i="4"/>
  <c r="C3193" i="4"/>
  <c r="F3193" i="4" l="1"/>
  <c r="L3191" i="4"/>
  <c r="Z3191" i="4" s="1"/>
  <c r="K3192" i="4"/>
  <c r="Y3192" i="4" s="1"/>
  <c r="M3192" i="4"/>
  <c r="N3192" i="4"/>
  <c r="H3193" i="4"/>
  <c r="J3193" i="4" s="1"/>
  <c r="J3192" i="4"/>
  <c r="D3194" i="4"/>
  <c r="C3194" i="4"/>
  <c r="E3194" i="4"/>
  <c r="F3194" i="4" l="1"/>
  <c r="L3193" i="4"/>
  <c r="Z3193" i="4" s="1"/>
  <c r="L3192" i="4"/>
  <c r="Z3192" i="4" s="1"/>
  <c r="H3194" i="4"/>
  <c r="I3194" i="4" s="1"/>
  <c r="I3193" i="4"/>
  <c r="N3193" i="4"/>
  <c r="M3193" i="4"/>
  <c r="C3195" i="4"/>
  <c r="F3195" i="4" s="1"/>
  <c r="D3195" i="4"/>
  <c r="E3195" i="4"/>
  <c r="K3194" i="4" l="1"/>
  <c r="Y3194" i="4" s="1"/>
  <c r="K3193" i="4"/>
  <c r="Y3193" i="4" s="1"/>
  <c r="H3195" i="4"/>
  <c r="I3195" i="4" s="1"/>
  <c r="M3194" i="4"/>
  <c r="N3194" i="4"/>
  <c r="J3194" i="4"/>
  <c r="C3196" i="4"/>
  <c r="D3196" i="4"/>
  <c r="E3196" i="4"/>
  <c r="F3196" i="4" l="1"/>
  <c r="L3194" i="4"/>
  <c r="Z3194" i="4" s="1"/>
  <c r="K3195" i="4"/>
  <c r="Y3195" i="4" s="1"/>
  <c r="H3196" i="4"/>
  <c r="I3196" i="4" s="1"/>
  <c r="M3195" i="4"/>
  <c r="N3195" i="4"/>
  <c r="J3195" i="4"/>
  <c r="C3197" i="4"/>
  <c r="F3197" i="4" s="1"/>
  <c r="D3197" i="4"/>
  <c r="E3197" i="4"/>
  <c r="L3195" i="4" l="1"/>
  <c r="Z3195" i="4" s="1"/>
  <c r="K3196" i="4"/>
  <c r="Y3196" i="4" s="1"/>
  <c r="H3197" i="4"/>
  <c r="I3197" i="4" s="1"/>
  <c r="N3196" i="4"/>
  <c r="M3196" i="4"/>
  <c r="J3196" i="4"/>
  <c r="E3198" i="4"/>
  <c r="C3198" i="4"/>
  <c r="F3198" i="4" s="1"/>
  <c r="D3198" i="4"/>
  <c r="L3196" i="4" l="1"/>
  <c r="Z3196" i="4" s="1"/>
  <c r="K3197" i="4"/>
  <c r="Y3197" i="4" s="1"/>
  <c r="M3197" i="4"/>
  <c r="N3197" i="4"/>
  <c r="H3198" i="4"/>
  <c r="I3198" i="4" s="1"/>
  <c r="J3197" i="4"/>
  <c r="C3199" i="4"/>
  <c r="E3199" i="4"/>
  <c r="D3199" i="4"/>
  <c r="H3199" i="4" l="1"/>
  <c r="F3199" i="4"/>
  <c r="L3197" i="4"/>
  <c r="Z3197" i="4" s="1"/>
  <c r="K3198" i="4"/>
  <c r="Y3198" i="4" s="1"/>
  <c r="M3199" i="4"/>
  <c r="N3199" i="4"/>
  <c r="N3198" i="4"/>
  <c r="M3198" i="4"/>
  <c r="J3198" i="4"/>
  <c r="J3199" i="4"/>
  <c r="I3199" i="4"/>
  <c r="C3200" i="4"/>
  <c r="D3200" i="4"/>
  <c r="E3200" i="4"/>
  <c r="F3200" i="4" l="1"/>
  <c r="L3199" i="4"/>
  <c r="Z3199" i="4" s="1"/>
  <c r="L3198" i="4"/>
  <c r="Z3198" i="4" s="1"/>
  <c r="K3199" i="4"/>
  <c r="Y3199" i="4" s="1"/>
  <c r="H3200" i="4"/>
  <c r="I3200" i="4" s="1"/>
  <c r="D3201" i="4"/>
  <c r="E3201" i="4"/>
  <c r="C3201" i="4"/>
  <c r="F3201" i="4" l="1"/>
  <c r="K3200" i="4"/>
  <c r="Y3200" i="4" s="1"/>
  <c r="H3201" i="4"/>
  <c r="I3201" i="4" s="1"/>
  <c r="M3200" i="4"/>
  <c r="N3200" i="4"/>
  <c r="J3200" i="4"/>
  <c r="D3202" i="4"/>
  <c r="C3202" i="4"/>
  <c r="F3202" i="4" s="1"/>
  <c r="E3202" i="4"/>
  <c r="L3200" i="4" l="1"/>
  <c r="Z3200" i="4" s="1"/>
  <c r="K3201" i="4"/>
  <c r="Y3201" i="4" s="1"/>
  <c r="M3201" i="4"/>
  <c r="N3201" i="4"/>
  <c r="H3202" i="4"/>
  <c r="J3202" i="4" s="1"/>
  <c r="J3201" i="4"/>
  <c r="D3203" i="4"/>
  <c r="E3203" i="4"/>
  <c r="C3203" i="4"/>
  <c r="F3203" i="4" l="1"/>
  <c r="L3202" i="4"/>
  <c r="Z3202" i="4" s="1"/>
  <c r="L3201" i="4"/>
  <c r="Z3201" i="4" s="1"/>
  <c r="I3202" i="4"/>
  <c r="N3202" i="4"/>
  <c r="M3202" i="4"/>
  <c r="H3203" i="4"/>
  <c r="J3203" i="4" s="1"/>
  <c r="C3204" i="4"/>
  <c r="F3204" i="4" s="1"/>
  <c r="D3204" i="4"/>
  <c r="E3204" i="4"/>
  <c r="L3203" i="4" l="1"/>
  <c r="Z3203" i="4" s="1"/>
  <c r="K3202" i="4"/>
  <c r="Y3202" i="4" s="1"/>
  <c r="H3204" i="4"/>
  <c r="I3204" i="4" s="1"/>
  <c r="I3203" i="4"/>
  <c r="M3203" i="4"/>
  <c r="N3203" i="4"/>
  <c r="C3205" i="4"/>
  <c r="D3205" i="4"/>
  <c r="E3205" i="4"/>
  <c r="F3205" i="4" l="1"/>
  <c r="K3203" i="4"/>
  <c r="Y3203" i="4" s="1"/>
  <c r="K3204" i="4"/>
  <c r="Y3204" i="4" s="1"/>
  <c r="H3205" i="4"/>
  <c r="I3205" i="4" s="1"/>
  <c r="M3204" i="4"/>
  <c r="N3204" i="4"/>
  <c r="J3204" i="4"/>
  <c r="E3206" i="4"/>
  <c r="C3206" i="4"/>
  <c r="D3206" i="4"/>
  <c r="F3206" i="4" l="1"/>
  <c r="L3204" i="4"/>
  <c r="Z3204" i="4" s="1"/>
  <c r="K3205" i="4"/>
  <c r="Y3205" i="4" s="1"/>
  <c r="M3205" i="4"/>
  <c r="N3205" i="4"/>
  <c r="H3206" i="4"/>
  <c r="I3206" i="4" s="1"/>
  <c r="J3205" i="4"/>
  <c r="C3207" i="4"/>
  <c r="E3207" i="4"/>
  <c r="D3207" i="4"/>
  <c r="F3207" i="4" l="1"/>
  <c r="L3205" i="4"/>
  <c r="Z3205" i="4" s="1"/>
  <c r="K3206" i="4"/>
  <c r="Y3206" i="4" s="1"/>
  <c r="M3206" i="4"/>
  <c r="N3206" i="4"/>
  <c r="H3207" i="4"/>
  <c r="J3206" i="4"/>
  <c r="C3208" i="4"/>
  <c r="F3208" i="4" s="1"/>
  <c r="D3208" i="4"/>
  <c r="E3208" i="4"/>
  <c r="L3206" i="4" l="1"/>
  <c r="Z3206" i="4" s="1"/>
  <c r="H3208" i="4"/>
  <c r="I3208" i="4" s="1"/>
  <c r="N3207" i="4"/>
  <c r="M3207" i="4"/>
  <c r="I3207" i="4"/>
  <c r="J3207" i="4"/>
  <c r="D3209" i="4"/>
  <c r="E3209" i="4"/>
  <c r="C3209" i="4"/>
  <c r="F3209" i="4" l="1"/>
  <c r="L3207" i="4"/>
  <c r="Z3207" i="4" s="1"/>
  <c r="K3207" i="4"/>
  <c r="Y3207" i="4" s="1"/>
  <c r="K3208" i="4"/>
  <c r="Y3208" i="4" s="1"/>
  <c r="M3208" i="4"/>
  <c r="N3208" i="4"/>
  <c r="H3209" i="4"/>
  <c r="J3209" i="4" s="1"/>
  <c r="J3208" i="4"/>
  <c r="D3210" i="4"/>
  <c r="C3210" i="4"/>
  <c r="E3210" i="4"/>
  <c r="F3210" i="4" l="1"/>
  <c r="L3208" i="4"/>
  <c r="Z3208" i="4" s="1"/>
  <c r="L3209" i="4"/>
  <c r="Z3209" i="4" s="1"/>
  <c r="I3209" i="4"/>
  <c r="M3209" i="4"/>
  <c r="N3209" i="4"/>
  <c r="H3210" i="4"/>
  <c r="J3210" i="4" s="1"/>
  <c r="E3211" i="4"/>
  <c r="C3211" i="4"/>
  <c r="D3211" i="4"/>
  <c r="F3211" i="4" l="1"/>
  <c r="L3210" i="4"/>
  <c r="Z3210" i="4" s="1"/>
  <c r="K3209" i="4"/>
  <c r="Y3209" i="4" s="1"/>
  <c r="I3210" i="4"/>
  <c r="M3210" i="4"/>
  <c r="N3210" i="4"/>
  <c r="H3211" i="4"/>
  <c r="I3211" i="4" s="1"/>
  <c r="C3212" i="4"/>
  <c r="F3212" i="4" s="1"/>
  <c r="D3212" i="4"/>
  <c r="E3212" i="4"/>
  <c r="K3210" i="4" l="1"/>
  <c r="Y3210" i="4" s="1"/>
  <c r="K3211" i="4"/>
  <c r="Y3211" i="4" s="1"/>
  <c r="H3212" i="4"/>
  <c r="I3212" i="4" s="1"/>
  <c r="N3211" i="4"/>
  <c r="M3211" i="4"/>
  <c r="J3211" i="4"/>
  <c r="C3213" i="4"/>
  <c r="D3213" i="4"/>
  <c r="E3213" i="4"/>
  <c r="F3213" i="4" l="1"/>
  <c r="L3211" i="4"/>
  <c r="Z3211" i="4" s="1"/>
  <c r="K3212" i="4"/>
  <c r="Y3212" i="4" s="1"/>
  <c r="H3213" i="4"/>
  <c r="I3213" i="4" s="1"/>
  <c r="M3212" i="4"/>
  <c r="N3212" i="4"/>
  <c r="J3212" i="4"/>
  <c r="E3214" i="4"/>
  <c r="C3214" i="4"/>
  <c r="D3214" i="4"/>
  <c r="F3214" i="4" l="1"/>
  <c r="L3212" i="4"/>
  <c r="Z3212" i="4" s="1"/>
  <c r="K3213" i="4"/>
  <c r="Y3213" i="4" s="1"/>
  <c r="M3213" i="4"/>
  <c r="N3213" i="4"/>
  <c r="H3214" i="4"/>
  <c r="J3213" i="4"/>
  <c r="C3215" i="4"/>
  <c r="F3215" i="4" s="1"/>
  <c r="E3215" i="4"/>
  <c r="D3215" i="4"/>
  <c r="L3213" i="4" l="1"/>
  <c r="Z3213" i="4" s="1"/>
  <c r="H3215" i="4"/>
  <c r="I3215" i="4" s="1"/>
  <c r="M3214" i="4"/>
  <c r="N3214" i="4"/>
  <c r="I3214" i="4"/>
  <c r="J3214" i="4"/>
  <c r="D3216" i="4"/>
  <c r="E3216" i="4"/>
  <c r="C3216" i="4"/>
  <c r="F3216" i="4" l="1"/>
  <c r="L3214" i="4"/>
  <c r="Z3214" i="4" s="1"/>
  <c r="K3215" i="4"/>
  <c r="Y3215" i="4" s="1"/>
  <c r="K3214" i="4"/>
  <c r="Y3214" i="4" s="1"/>
  <c r="H3216" i="4"/>
  <c r="I3216" i="4" s="1"/>
  <c r="M3215" i="4"/>
  <c r="N3215" i="4"/>
  <c r="J3215" i="4"/>
  <c r="D3217" i="4"/>
  <c r="E3217" i="4"/>
  <c r="C3217" i="4"/>
  <c r="F3217" i="4" s="1"/>
  <c r="L3215" i="4" l="1"/>
  <c r="Z3215" i="4" s="1"/>
  <c r="K3216" i="4"/>
  <c r="Y3216" i="4" s="1"/>
  <c r="N3216" i="4"/>
  <c r="M3216" i="4"/>
  <c r="H3217" i="4"/>
  <c r="J3217" i="4" s="1"/>
  <c r="J3216" i="4"/>
  <c r="D3218" i="4"/>
  <c r="C3218" i="4"/>
  <c r="F3218" i="4" s="1"/>
  <c r="E3218" i="4"/>
  <c r="L3216" i="4" l="1"/>
  <c r="Z3216" i="4" s="1"/>
  <c r="L3217" i="4"/>
  <c r="Z3217" i="4" s="1"/>
  <c r="I3217" i="4"/>
  <c r="H3218" i="4"/>
  <c r="I3218" i="4" s="1"/>
  <c r="M3217" i="4"/>
  <c r="N3217" i="4"/>
  <c r="C3219" i="4"/>
  <c r="D3219" i="4"/>
  <c r="E3219" i="4"/>
  <c r="F3219" i="4" l="1"/>
  <c r="K3217" i="4"/>
  <c r="Y3217" i="4" s="1"/>
  <c r="K3218" i="4"/>
  <c r="Y3218" i="4" s="1"/>
  <c r="H3219" i="4"/>
  <c r="I3219" i="4" s="1"/>
  <c r="M3218" i="4"/>
  <c r="N3218" i="4"/>
  <c r="J3218" i="4"/>
  <c r="C3220" i="4"/>
  <c r="F3220" i="4" s="1"/>
  <c r="D3220" i="4"/>
  <c r="E3220" i="4"/>
  <c r="L3218" i="4" l="1"/>
  <c r="Z3218" i="4" s="1"/>
  <c r="K3219" i="4"/>
  <c r="Y3219" i="4" s="1"/>
  <c r="M3219" i="4"/>
  <c r="N3219" i="4"/>
  <c r="H3220" i="4"/>
  <c r="J3220" i="4" s="1"/>
  <c r="J3219" i="4"/>
  <c r="C3221" i="4"/>
  <c r="D3221" i="4"/>
  <c r="E3221" i="4"/>
  <c r="H3221" i="4" l="1"/>
  <c r="F3221" i="4"/>
  <c r="L3219" i="4"/>
  <c r="Z3219" i="4" s="1"/>
  <c r="L3220" i="4"/>
  <c r="Z3220" i="4" s="1"/>
  <c r="I3220" i="4"/>
  <c r="N3221" i="4"/>
  <c r="M3221" i="4"/>
  <c r="M3220" i="4"/>
  <c r="N3220" i="4"/>
  <c r="J3221" i="4"/>
  <c r="I3221" i="4"/>
  <c r="E3222" i="4"/>
  <c r="C3222" i="4"/>
  <c r="D3222" i="4"/>
  <c r="F3222" i="4" l="1"/>
  <c r="L3221" i="4"/>
  <c r="Z3221" i="4" s="1"/>
  <c r="K3220" i="4"/>
  <c r="Y3220" i="4" s="1"/>
  <c r="K3221" i="4"/>
  <c r="Y3221" i="4" s="1"/>
  <c r="H3222" i="4"/>
  <c r="J3222" i="4" s="1"/>
  <c r="C3223" i="4"/>
  <c r="E3223" i="4"/>
  <c r="D3223" i="4"/>
  <c r="F3223" i="4" l="1"/>
  <c r="L3222" i="4"/>
  <c r="Z3222" i="4" s="1"/>
  <c r="H3223" i="4"/>
  <c r="I3223" i="4" s="1"/>
  <c r="I3222" i="4"/>
  <c r="M3222" i="4"/>
  <c r="N3222" i="4"/>
  <c r="E3224" i="4"/>
  <c r="C3224" i="4"/>
  <c r="D3224" i="4"/>
  <c r="F3224" i="4" l="1"/>
  <c r="K3222" i="4"/>
  <c r="Y3222" i="4" s="1"/>
  <c r="K3223" i="4"/>
  <c r="Y3223" i="4" s="1"/>
  <c r="H3224" i="4"/>
  <c r="I3224" i="4" s="1"/>
  <c r="M3223" i="4"/>
  <c r="N3223" i="4"/>
  <c r="J3223" i="4"/>
  <c r="D3225" i="4"/>
  <c r="E3225" i="4"/>
  <c r="C3225" i="4"/>
  <c r="F3225" i="4" l="1"/>
  <c r="L3223" i="4"/>
  <c r="Z3223" i="4" s="1"/>
  <c r="K3224" i="4"/>
  <c r="Y3224" i="4" s="1"/>
  <c r="M3224" i="4"/>
  <c r="N3224" i="4"/>
  <c r="H3225" i="4"/>
  <c r="J3225" i="4" s="1"/>
  <c r="J3224" i="4"/>
  <c r="D3226" i="4"/>
  <c r="C3226" i="4"/>
  <c r="E3226" i="4"/>
  <c r="F3226" i="4" l="1"/>
  <c r="L3224" i="4"/>
  <c r="Z3224" i="4" s="1"/>
  <c r="L3225" i="4"/>
  <c r="Z3225" i="4" s="1"/>
  <c r="I3225" i="4"/>
  <c r="N3225" i="4"/>
  <c r="M3225" i="4"/>
  <c r="H3226" i="4"/>
  <c r="J3226" i="4" s="1"/>
  <c r="C3227" i="4"/>
  <c r="F3227" i="4" s="1"/>
  <c r="D3227" i="4"/>
  <c r="E3227" i="4"/>
  <c r="L3226" i="4" l="1"/>
  <c r="Z3226" i="4" s="1"/>
  <c r="K3225" i="4"/>
  <c r="Y3225" i="4" s="1"/>
  <c r="H3227" i="4"/>
  <c r="I3227" i="4" s="1"/>
  <c r="I3226" i="4"/>
  <c r="M3226" i="4"/>
  <c r="N3226" i="4"/>
  <c r="C3228" i="4"/>
  <c r="D3228" i="4"/>
  <c r="E3228" i="4"/>
  <c r="H3228" i="4" l="1"/>
  <c r="F3228" i="4"/>
  <c r="K3226" i="4"/>
  <c r="Y3226" i="4" s="1"/>
  <c r="K3227" i="4"/>
  <c r="Y3227" i="4" s="1"/>
  <c r="M3227" i="4"/>
  <c r="N3227" i="4"/>
  <c r="M3228" i="4"/>
  <c r="N3228" i="4"/>
  <c r="J3227" i="4"/>
  <c r="J3228" i="4"/>
  <c r="I3228" i="4"/>
  <c r="C3229" i="4"/>
  <c r="D3229" i="4"/>
  <c r="E3229" i="4"/>
  <c r="F3229" i="4" l="1"/>
  <c r="L3227" i="4"/>
  <c r="Z3227" i="4" s="1"/>
  <c r="L3228" i="4"/>
  <c r="Z3228" i="4" s="1"/>
  <c r="K3228" i="4"/>
  <c r="Y3228" i="4" s="1"/>
  <c r="H3229" i="4"/>
  <c r="I3229" i="4" s="1"/>
  <c r="E3230" i="4"/>
  <c r="C3230" i="4"/>
  <c r="D3230" i="4"/>
  <c r="F3230" i="4" l="1"/>
  <c r="K3229" i="4"/>
  <c r="Y3229" i="4" s="1"/>
  <c r="H3230" i="4"/>
  <c r="I3230" i="4" s="1"/>
  <c r="M3229" i="4"/>
  <c r="N3229" i="4"/>
  <c r="J3229" i="4"/>
  <c r="C3231" i="4"/>
  <c r="F3231" i="4" s="1"/>
  <c r="E3231" i="4"/>
  <c r="D3231" i="4"/>
  <c r="L3229" i="4" l="1"/>
  <c r="Z3229" i="4" s="1"/>
  <c r="K3230" i="4"/>
  <c r="Y3230" i="4" s="1"/>
  <c r="N3230" i="4"/>
  <c r="M3230" i="4"/>
  <c r="H3231" i="4"/>
  <c r="J3230" i="4"/>
  <c r="C3232" i="4"/>
  <c r="D3232" i="4"/>
  <c r="E3232" i="4"/>
  <c r="F3232" i="4" l="1"/>
  <c r="L3230" i="4"/>
  <c r="Z3230" i="4" s="1"/>
  <c r="H3232" i="4"/>
  <c r="M3231" i="4"/>
  <c r="N3231" i="4"/>
  <c r="J3231" i="4"/>
  <c r="I3231" i="4"/>
  <c r="I3232" i="4"/>
  <c r="D3233" i="4"/>
  <c r="E3233" i="4"/>
  <c r="C3233" i="4"/>
  <c r="F3233" i="4" l="1"/>
  <c r="L3231" i="4"/>
  <c r="Z3231" i="4" s="1"/>
  <c r="K3232" i="4"/>
  <c r="Y3232" i="4" s="1"/>
  <c r="K3231" i="4"/>
  <c r="Y3231" i="4" s="1"/>
  <c r="H3233" i="4"/>
  <c r="I3233" i="4" s="1"/>
  <c r="M3232" i="4"/>
  <c r="N3232" i="4"/>
  <c r="J3232" i="4"/>
  <c r="D3234" i="4"/>
  <c r="C3234" i="4"/>
  <c r="E3234" i="4"/>
  <c r="F3234" i="4" l="1"/>
  <c r="L3232" i="4"/>
  <c r="Z3232" i="4" s="1"/>
  <c r="K3233" i="4"/>
  <c r="Y3233" i="4" s="1"/>
  <c r="M3233" i="4"/>
  <c r="N3233" i="4"/>
  <c r="H3234" i="4"/>
  <c r="J3234" i="4" s="1"/>
  <c r="J3233" i="4"/>
  <c r="C3235" i="4"/>
  <c r="F3235" i="4" s="1"/>
  <c r="D3235" i="4"/>
  <c r="E3235" i="4"/>
  <c r="L3234" i="4" l="1"/>
  <c r="Z3234" i="4" s="1"/>
  <c r="L3233" i="4"/>
  <c r="Z3233" i="4" s="1"/>
  <c r="H3235" i="4"/>
  <c r="I3235" i="4" s="1"/>
  <c r="I3234" i="4"/>
  <c r="N3234" i="4"/>
  <c r="M3234" i="4"/>
  <c r="C3236" i="4"/>
  <c r="D3236" i="4"/>
  <c r="E3236" i="4"/>
  <c r="F3236" i="4" l="1"/>
  <c r="K3235" i="4"/>
  <c r="Y3235" i="4" s="1"/>
  <c r="K3234" i="4"/>
  <c r="Y3234" i="4" s="1"/>
  <c r="H3236" i="4"/>
  <c r="I3236" i="4" s="1"/>
  <c r="M3235" i="4"/>
  <c r="N3235" i="4"/>
  <c r="J3235" i="4"/>
  <c r="C3237" i="4"/>
  <c r="F3237" i="4" s="1"/>
  <c r="E3237" i="4"/>
  <c r="D3237" i="4"/>
  <c r="L3235" i="4" l="1"/>
  <c r="Z3235" i="4" s="1"/>
  <c r="K3236" i="4"/>
  <c r="Y3236" i="4" s="1"/>
  <c r="M3236" i="4"/>
  <c r="N3236" i="4"/>
  <c r="H3237" i="4"/>
  <c r="J3237" i="4" s="1"/>
  <c r="J3236" i="4"/>
  <c r="E3238" i="4"/>
  <c r="C3238" i="4"/>
  <c r="F3238" i="4" s="1"/>
  <c r="D3238" i="4"/>
  <c r="L3237" i="4" l="1"/>
  <c r="Z3237" i="4" s="1"/>
  <c r="L3236" i="4"/>
  <c r="Z3236" i="4" s="1"/>
  <c r="I3237" i="4"/>
  <c r="M3237" i="4"/>
  <c r="N3237" i="4"/>
  <c r="H3238" i="4"/>
  <c r="C3239" i="4"/>
  <c r="F3239" i="4" s="1"/>
  <c r="E3239" i="4"/>
  <c r="D3239" i="4"/>
  <c r="K3237" i="4" l="1"/>
  <c r="Y3237" i="4" s="1"/>
  <c r="H3239" i="4"/>
  <c r="M3238" i="4"/>
  <c r="N3238" i="4"/>
  <c r="J3238" i="4"/>
  <c r="I3238" i="4"/>
  <c r="I3239" i="4"/>
  <c r="C3240" i="4"/>
  <c r="D3240" i="4"/>
  <c r="E3240" i="4"/>
  <c r="H3240" i="4" l="1"/>
  <c r="F3240" i="4"/>
  <c r="L3238" i="4"/>
  <c r="Z3238" i="4" s="1"/>
  <c r="K3238" i="4"/>
  <c r="Y3238" i="4" s="1"/>
  <c r="K3239" i="4"/>
  <c r="Y3239" i="4" s="1"/>
  <c r="N3239" i="4"/>
  <c r="M3239" i="4"/>
  <c r="M3240" i="4"/>
  <c r="N3240" i="4"/>
  <c r="J3239" i="4"/>
  <c r="J3240" i="4"/>
  <c r="I3240" i="4"/>
  <c r="D3241" i="4"/>
  <c r="E3241" i="4"/>
  <c r="C3241" i="4"/>
  <c r="F3241" i="4" l="1"/>
  <c r="L3240" i="4"/>
  <c r="Z3240" i="4" s="1"/>
  <c r="L3239" i="4"/>
  <c r="Z3239" i="4" s="1"/>
  <c r="K3240" i="4"/>
  <c r="Y3240" i="4" s="1"/>
  <c r="H3241" i="4"/>
  <c r="I3241" i="4" s="1"/>
  <c r="D3242" i="4"/>
  <c r="C3242" i="4"/>
  <c r="E3242" i="4"/>
  <c r="F3242" i="4" l="1"/>
  <c r="K3241" i="4"/>
  <c r="Y3241" i="4" s="1"/>
  <c r="H3242" i="4"/>
  <c r="I3242" i="4" s="1"/>
  <c r="M3241" i="4"/>
  <c r="N3241" i="4"/>
  <c r="J3241" i="4"/>
  <c r="C3243" i="4"/>
  <c r="D3243" i="4"/>
  <c r="E3243" i="4"/>
  <c r="F3243" i="4" l="1"/>
  <c r="L3241" i="4"/>
  <c r="Z3241" i="4" s="1"/>
  <c r="K3242" i="4"/>
  <c r="Y3242" i="4" s="1"/>
  <c r="H3243" i="4"/>
  <c r="I3243" i="4" s="1"/>
  <c r="M3242" i="4"/>
  <c r="N3242" i="4"/>
  <c r="J3242" i="4"/>
  <c r="C3244" i="4"/>
  <c r="F3244" i="4" s="1"/>
  <c r="D3244" i="4"/>
  <c r="E3244" i="4"/>
  <c r="L3242" i="4" l="1"/>
  <c r="Z3242" i="4" s="1"/>
  <c r="K3243" i="4"/>
  <c r="Y3243" i="4" s="1"/>
  <c r="N3243" i="4"/>
  <c r="M3243" i="4"/>
  <c r="H3244" i="4"/>
  <c r="J3244" i="4" s="1"/>
  <c r="J3243" i="4"/>
  <c r="C3245" i="4"/>
  <c r="D3245" i="4"/>
  <c r="E3245" i="4"/>
  <c r="F3245" i="4" l="1"/>
  <c r="L3243" i="4"/>
  <c r="Z3243" i="4" s="1"/>
  <c r="L3244" i="4"/>
  <c r="Z3244" i="4" s="1"/>
  <c r="I3244" i="4"/>
  <c r="H3245" i="4"/>
  <c r="I3245" i="4" s="1"/>
  <c r="M3244" i="4"/>
  <c r="N3244" i="4"/>
  <c r="E3246" i="4"/>
  <c r="C3246" i="4"/>
  <c r="D3246" i="4"/>
  <c r="F3246" i="4" l="1"/>
  <c r="K3245" i="4"/>
  <c r="Y3245" i="4" s="1"/>
  <c r="K3244" i="4"/>
  <c r="Y3244" i="4" s="1"/>
  <c r="M3245" i="4"/>
  <c r="N3245" i="4"/>
  <c r="J3245" i="4"/>
  <c r="H3246" i="4"/>
  <c r="I3246" i="4" s="1"/>
  <c r="C3247" i="4"/>
  <c r="F3247" i="4" s="1"/>
  <c r="E3247" i="4"/>
  <c r="D3247" i="4"/>
  <c r="L3245" i="4" l="1"/>
  <c r="Z3245" i="4" s="1"/>
  <c r="K3246" i="4"/>
  <c r="Y3246" i="4" s="1"/>
  <c r="J3246" i="4"/>
  <c r="H3247" i="4"/>
  <c r="I3247" i="4" s="1"/>
  <c r="M3246" i="4"/>
  <c r="N3246" i="4"/>
  <c r="C3248" i="4"/>
  <c r="D3248" i="4"/>
  <c r="E3248" i="4"/>
  <c r="F3248" i="4" l="1"/>
  <c r="L3246" i="4"/>
  <c r="Z3246" i="4" s="1"/>
  <c r="K3247" i="4"/>
  <c r="Y3247" i="4" s="1"/>
  <c r="H3248" i="4"/>
  <c r="I3248" i="4" s="1"/>
  <c r="M3247" i="4"/>
  <c r="N3247" i="4"/>
  <c r="J3247" i="4"/>
  <c r="D3249" i="4"/>
  <c r="E3249" i="4"/>
  <c r="C3249" i="4"/>
  <c r="F3249" i="4" l="1"/>
  <c r="L3247" i="4"/>
  <c r="Z3247" i="4" s="1"/>
  <c r="K3248" i="4"/>
  <c r="Y3248" i="4" s="1"/>
  <c r="N3248" i="4"/>
  <c r="M3248" i="4"/>
  <c r="H3249" i="4"/>
  <c r="J3249" i="4" s="1"/>
  <c r="J3248" i="4"/>
  <c r="D3250" i="4"/>
  <c r="E3250" i="4"/>
  <c r="C3250" i="4"/>
  <c r="F3250" i="4" l="1"/>
  <c r="L3249" i="4"/>
  <c r="Z3249" i="4" s="1"/>
  <c r="L3248" i="4"/>
  <c r="Z3248" i="4" s="1"/>
  <c r="I3249" i="4"/>
  <c r="M3249" i="4"/>
  <c r="N3249" i="4"/>
  <c r="H3250" i="4"/>
  <c r="I3250" i="4" s="1"/>
  <c r="C3251" i="4"/>
  <c r="D3251" i="4"/>
  <c r="E3251" i="4"/>
  <c r="H3251" i="4" l="1"/>
  <c r="F3251" i="4"/>
  <c r="K3250" i="4"/>
  <c r="Y3250" i="4" s="1"/>
  <c r="K3249" i="4"/>
  <c r="Y3249" i="4" s="1"/>
  <c r="M3251" i="4"/>
  <c r="N3251" i="4"/>
  <c r="M3250" i="4"/>
  <c r="N3250" i="4"/>
  <c r="J3250" i="4"/>
  <c r="J3251" i="4"/>
  <c r="I3251" i="4"/>
  <c r="C3252" i="4"/>
  <c r="D3252" i="4"/>
  <c r="E3252" i="4"/>
  <c r="F3252" i="4" l="1"/>
  <c r="L3251" i="4"/>
  <c r="Z3251" i="4" s="1"/>
  <c r="L3250" i="4"/>
  <c r="Z3250" i="4" s="1"/>
  <c r="K3251" i="4"/>
  <c r="Y3251" i="4" s="1"/>
  <c r="H3252" i="4"/>
  <c r="I3252" i="4" s="1"/>
  <c r="C3253" i="4"/>
  <c r="D3253" i="4"/>
  <c r="E3253" i="4"/>
  <c r="F3253" i="4" l="1"/>
  <c r="K3252" i="4"/>
  <c r="Y3252" i="4" s="1"/>
  <c r="H3253" i="4"/>
  <c r="I3253" i="4" s="1"/>
  <c r="M3252" i="4"/>
  <c r="N3252" i="4"/>
  <c r="J3252" i="4"/>
  <c r="E3254" i="4"/>
  <c r="D3254" i="4"/>
  <c r="C3254" i="4"/>
  <c r="F3254" i="4" l="1"/>
  <c r="L3252" i="4"/>
  <c r="Z3252" i="4" s="1"/>
  <c r="K3253" i="4"/>
  <c r="Y3253" i="4" s="1"/>
  <c r="N3253" i="4"/>
  <c r="M3253" i="4"/>
  <c r="H3254" i="4"/>
  <c r="J3254" i="4" s="1"/>
  <c r="J3253" i="4"/>
  <c r="C3255" i="4"/>
  <c r="E3255" i="4"/>
  <c r="D3255" i="4"/>
  <c r="H3255" i="4" l="1"/>
  <c r="F3255" i="4"/>
  <c r="L3254" i="4"/>
  <c r="Z3254" i="4" s="1"/>
  <c r="L3253" i="4"/>
  <c r="Z3253" i="4" s="1"/>
  <c r="M3255" i="4"/>
  <c r="N3255" i="4"/>
  <c r="I3254" i="4"/>
  <c r="M3254" i="4"/>
  <c r="N3254" i="4"/>
  <c r="J3255" i="4"/>
  <c r="I3255" i="4"/>
  <c r="C3256" i="4"/>
  <c r="D3256" i="4"/>
  <c r="E3256" i="4"/>
  <c r="F3256" i="4" l="1"/>
  <c r="L3255" i="4"/>
  <c r="Z3255" i="4" s="1"/>
  <c r="K3254" i="4"/>
  <c r="Y3254" i="4" s="1"/>
  <c r="K3255" i="4"/>
  <c r="Y3255" i="4" s="1"/>
  <c r="H3256" i="4"/>
  <c r="I3256" i="4" s="1"/>
  <c r="D3257" i="4"/>
  <c r="E3257" i="4"/>
  <c r="C3257" i="4"/>
  <c r="F3257" i="4" l="1"/>
  <c r="K3256" i="4"/>
  <c r="Y3256" i="4" s="1"/>
  <c r="H3257" i="4"/>
  <c r="I3257" i="4" s="1"/>
  <c r="M3256" i="4"/>
  <c r="N3256" i="4"/>
  <c r="J3256" i="4"/>
  <c r="D3258" i="4"/>
  <c r="C3258" i="4"/>
  <c r="F3258" i="4" s="1"/>
  <c r="E3258" i="4"/>
  <c r="L3256" i="4" l="1"/>
  <c r="Z3256" i="4" s="1"/>
  <c r="K3257" i="4"/>
  <c r="Y3257" i="4" s="1"/>
  <c r="N3257" i="4"/>
  <c r="M3257" i="4"/>
  <c r="H3258" i="4"/>
  <c r="J3257" i="4"/>
  <c r="C3259" i="4"/>
  <c r="D3259" i="4"/>
  <c r="E3259" i="4"/>
  <c r="F3259" i="4" l="1"/>
  <c r="L3257" i="4"/>
  <c r="Z3257" i="4" s="1"/>
  <c r="H3259" i="4"/>
  <c r="I3259" i="4" s="1"/>
  <c r="M3258" i="4"/>
  <c r="N3258" i="4"/>
  <c r="J3258" i="4"/>
  <c r="I3258" i="4"/>
  <c r="C3260" i="4"/>
  <c r="D3260" i="4"/>
  <c r="E3260" i="4"/>
  <c r="H3260" i="4" l="1"/>
  <c r="F3260" i="4"/>
  <c r="L3258" i="4"/>
  <c r="Z3258" i="4" s="1"/>
  <c r="K3258" i="4"/>
  <c r="Y3258" i="4" s="1"/>
  <c r="K3259" i="4"/>
  <c r="Y3259" i="4" s="1"/>
  <c r="M3259" i="4"/>
  <c r="N3259" i="4"/>
  <c r="N3260" i="4"/>
  <c r="M3260" i="4"/>
  <c r="J3259" i="4"/>
  <c r="J3260" i="4"/>
  <c r="I3260" i="4"/>
  <c r="C3261" i="4"/>
  <c r="D3261" i="4"/>
  <c r="E3261" i="4"/>
  <c r="F3261" i="4" l="1"/>
  <c r="L3260" i="4"/>
  <c r="Z3260" i="4" s="1"/>
  <c r="L3259" i="4"/>
  <c r="Z3259" i="4" s="1"/>
  <c r="K3260" i="4"/>
  <c r="Y3260" i="4" s="1"/>
  <c r="H3261" i="4"/>
  <c r="I3261" i="4" s="1"/>
  <c r="E3262" i="4"/>
  <c r="C3262" i="4"/>
  <c r="D3262" i="4"/>
  <c r="H3262" i="4" l="1"/>
  <c r="F3262" i="4"/>
  <c r="K3261" i="4"/>
  <c r="Y3261" i="4" s="1"/>
  <c r="N3262" i="4"/>
  <c r="M3262" i="4"/>
  <c r="M3261" i="4"/>
  <c r="N3261" i="4"/>
  <c r="J3261" i="4"/>
  <c r="J3262" i="4"/>
  <c r="I3262" i="4"/>
  <c r="C3263" i="4"/>
  <c r="E3263" i="4"/>
  <c r="D3263" i="4"/>
  <c r="F3263" i="4" l="1"/>
  <c r="L3262" i="4"/>
  <c r="Z3262" i="4" s="1"/>
  <c r="L3261" i="4"/>
  <c r="Z3261" i="4" s="1"/>
  <c r="K3262" i="4"/>
  <c r="Y3262" i="4" s="1"/>
  <c r="H3263" i="4"/>
  <c r="I3263" i="4" s="1"/>
  <c r="C3264" i="4"/>
  <c r="D3264" i="4"/>
  <c r="E3264" i="4"/>
  <c r="F3264" i="4" l="1"/>
  <c r="K3263" i="4"/>
  <c r="Y3263" i="4" s="1"/>
  <c r="H3264" i="4"/>
  <c r="I3264" i="4" s="1"/>
  <c r="M3263" i="4"/>
  <c r="N3263" i="4"/>
  <c r="J3263" i="4"/>
  <c r="D3265" i="4"/>
  <c r="E3265" i="4"/>
  <c r="C3265" i="4"/>
  <c r="F3265" i="4" l="1"/>
  <c r="L3263" i="4"/>
  <c r="Z3263" i="4" s="1"/>
  <c r="K3264" i="4"/>
  <c r="Y3264" i="4" s="1"/>
  <c r="M3264" i="4"/>
  <c r="N3264" i="4"/>
  <c r="H3265" i="4"/>
  <c r="J3265" i="4" s="1"/>
  <c r="J3264" i="4"/>
  <c r="D3266" i="4"/>
  <c r="C3266" i="4"/>
  <c r="E3266" i="4"/>
  <c r="F3266" i="4" l="1"/>
  <c r="L3265" i="4"/>
  <c r="Z3265" i="4" s="1"/>
  <c r="L3264" i="4"/>
  <c r="Z3264" i="4" s="1"/>
  <c r="I3265" i="4"/>
  <c r="M3265" i="4"/>
  <c r="N3265" i="4"/>
  <c r="H3266" i="4"/>
  <c r="I3266" i="4" s="1"/>
  <c r="D3267" i="4"/>
  <c r="E3267" i="4"/>
  <c r="C3267" i="4"/>
  <c r="F3267" i="4" l="1"/>
  <c r="K3266" i="4"/>
  <c r="Y3266" i="4" s="1"/>
  <c r="K3265" i="4"/>
  <c r="Y3265" i="4" s="1"/>
  <c r="H3267" i="4"/>
  <c r="I3267" i="4" s="1"/>
  <c r="N3266" i="4"/>
  <c r="M3266" i="4"/>
  <c r="J3266" i="4"/>
  <c r="C3268" i="4"/>
  <c r="D3268" i="4"/>
  <c r="E3268" i="4"/>
  <c r="F3268" i="4" l="1"/>
  <c r="L3266" i="4"/>
  <c r="Z3266" i="4" s="1"/>
  <c r="K3267" i="4"/>
  <c r="Y3267" i="4" s="1"/>
  <c r="H3268" i="4"/>
  <c r="I3268" i="4" s="1"/>
  <c r="M3267" i="4"/>
  <c r="N3267" i="4"/>
  <c r="J3267" i="4"/>
  <c r="C3269" i="4"/>
  <c r="F3269" i="4" s="1"/>
  <c r="D3269" i="4"/>
  <c r="E3269" i="4"/>
  <c r="L3267" i="4" l="1"/>
  <c r="Z3267" i="4" s="1"/>
  <c r="K3268" i="4"/>
  <c r="Y3268" i="4" s="1"/>
  <c r="H3269" i="4"/>
  <c r="I3269" i="4" s="1"/>
  <c r="M3268" i="4"/>
  <c r="N3268" i="4"/>
  <c r="J3268" i="4"/>
  <c r="E3270" i="4"/>
  <c r="C3270" i="4"/>
  <c r="F3270" i="4" s="1"/>
  <c r="D3270" i="4"/>
  <c r="L3268" i="4" l="1"/>
  <c r="Z3268" i="4" s="1"/>
  <c r="K3269" i="4"/>
  <c r="Y3269" i="4" s="1"/>
  <c r="M3269" i="4"/>
  <c r="N3269" i="4"/>
  <c r="H3270" i="4"/>
  <c r="J3269" i="4"/>
  <c r="C3271" i="4"/>
  <c r="E3271" i="4"/>
  <c r="D3271" i="4"/>
  <c r="F3271" i="4" l="1"/>
  <c r="L3269" i="4"/>
  <c r="Z3269" i="4" s="1"/>
  <c r="H3271" i="4"/>
  <c r="I3271" i="4" s="1"/>
  <c r="M3270" i="4"/>
  <c r="N3270" i="4"/>
  <c r="I3270" i="4"/>
  <c r="J3270" i="4"/>
  <c r="C3272" i="4"/>
  <c r="D3272" i="4"/>
  <c r="E3272" i="4"/>
  <c r="F3272" i="4" l="1"/>
  <c r="L3270" i="4"/>
  <c r="Z3270" i="4" s="1"/>
  <c r="K3271" i="4"/>
  <c r="Y3271" i="4" s="1"/>
  <c r="K3270" i="4"/>
  <c r="Y3270" i="4" s="1"/>
  <c r="N3271" i="4"/>
  <c r="M3271" i="4"/>
  <c r="H3272" i="4"/>
  <c r="J3272" i="4" s="1"/>
  <c r="J3271" i="4"/>
  <c r="D3273" i="4"/>
  <c r="E3273" i="4"/>
  <c r="C3273" i="4"/>
  <c r="F3273" i="4" s="1"/>
  <c r="L3272" i="4" l="1"/>
  <c r="Z3272" i="4" s="1"/>
  <c r="L3271" i="4"/>
  <c r="Z3271" i="4" s="1"/>
  <c r="I3272" i="4"/>
  <c r="M3272" i="4"/>
  <c r="N3272" i="4"/>
  <c r="H3273" i="4"/>
  <c r="J3273" i="4" s="1"/>
  <c r="C3274" i="4"/>
  <c r="D3274" i="4"/>
  <c r="E3274" i="4"/>
  <c r="F3274" i="4" l="1"/>
  <c r="L3273" i="4"/>
  <c r="Z3273" i="4" s="1"/>
  <c r="K3272" i="4"/>
  <c r="Y3272" i="4" s="1"/>
  <c r="H3274" i="4"/>
  <c r="I3274" i="4" s="1"/>
  <c r="I3273" i="4"/>
  <c r="M3273" i="4"/>
  <c r="N3273" i="4"/>
  <c r="D3275" i="4"/>
  <c r="E3275" i="4"/>
  <c r="C3275" i="4"/>
  <c r="F3275" i="4" l="1"/>
  <c r="K3273" i="4"/>
  <c r="Y3273" i="4" s="1"/>
  <c r="K3274" i="4"/>
  <c r="Y3274" i="4" s="1"/>
  <c r="M3274" i="4"/>
  <c r="N3274" i="4"/>
  <c r="H3275" i="4"/>
  <c r="J3275" i="4" s="1"/>
  <c r="J3274" i="4"/>
  <c r="C3276" i="4"/>
  <c r="F3276" i="4" s="1"/>
  <c r="D3276" i="4"/>
  <c r="E3276" i="4"/>
  <c r="L3275" i="4" l="1"/>
  <c r="Z3275" i="4" s="1"/>
  <c r="L3274" i="4"/>
  <c r="Z3274" i="4" s="1"/>
  <c r="H3276" i="4"/>
  <c r="I3276" i="4" s="1"/>
  <c r="I3275" i="4"/>
  <c r="N3275" i="4"/>
  <c r="M3275" i="4"/>
  <c r="C3277" i="4"/>
  <c r="D3277" i="4"/>
  <c r="E3277" i="4"/>
  <c r="F3277" i="4" l="1"/>
  <c r="K3276" i="4"/>
  <c r="Y3276" i="4" s="1"/>
  <c r="K3275" i="4"/>
  <c r="Y3275" i="4" s="1"/>
  <c r="H3277" i="4"/>
  <c r="I3277" i="4" s="1"/>
  <c r="N3276" i="4"/>
  <c r="M3276" i="4"/>
  <c r="J3276" i="4"/>
  <c r="E3278" i="4"/>
  <c r="C3278" i="4"/>
  <c r="D3278" i="4"/>
  <c r="F3278" i="4" l="1"/>
  <c r="L3276" i="4"/>
  <c r="Z3276" i="4" s="1"/>
  <c r="K3277" i="4"/>
  <c r="Y3277" i="4" s="1"/>
  <c r="M3277" i="4"/>
  <c r="N3277" i="4"/>
  <c r="H3278" i="4"/>
  <c r="J3278" i="4" s="1"/>
  <c r="J3277" i="4"/>
  <c r="C3279" i="4"/>
  <c r="F3279" i="4" s="1"/>
  <c r="D3279" i="4"/>
  <c r="E3279" i="4"/>
  <c r="L3278" i="4" l="1"/>
  <c r="Z3278" i="4" s="1"/>
  <c r="L3277" i="4"/>
  <c r="Z3277" i="4" s="1"/>
  <c r="H3279" i="4"/>
  <c r="I3279" i="4" s="1"/>
  <c r="I3278" i="4"/>
  <c r="M3278" i="4"/>
  <c r="N3278" i="4"/>
  <c r="C3280" i="4"/>
  <c r="D3280" i="4"/>
  <c r="E3280" i="4"/>
  <c r="F3280" i="4" l="1"/>
  <c r="K3279" i="4"/>
  <c r="Y3279" i="4" s="1"/>
  <c r="K3278" i="4"/>
  <c r="Y3278" i="4" s="1"/>
  <c r="H3280" i="4"/>
  <c r="I3280" i="4" s="1"/>
  <c r="M3279" i="4"/>
  <c r="N3279" i="4"/>
  <c r="J3279" i="4"/>
  <c r="D3281" i="4"/>
  <c r="E3281" i="4"/>
  <c r="C3281" i="4"/>
  <c r="F3281" i="4" l="1"/>
  <c r="L3279" i="4"/>
  <c r="Z3279" i="4" s="1"/>
  <c r="K3280" i="4"/>
  <c r="Y3280" i="4" s="1"/>
  <c r="N3280" i="4"/>
  <c r="M3280" i="4"/>
  <c r="H3281" i="4"/>
  <c r="J3281" i="4" s="1"/>
  <c r="J3280" i="4"/>
  <c r="E3282" i="4"/>
  <c r="C3282" i="4"/>
  <c r="D3282" i="4"/>
  <c r="F3282" i="4" l="1"/>
  <c r="L3281" i="4"/>
  <c r="Z3281" i="4" s="1"/>
  <c r="L3280" i="4"/>
  <c r="Z3280" i="4" s="1"/>
  <c r="I3281" i="4"/>
  <c r="M3281" i="4"/>
  <c r="N3281" i="4"/>
  <c r="H3282" i="4"/>
  <c r="J3282" i="4" s="1"/>
  <c r="C3283" i="4"/>
  <c r="F3283" i="4" s="1"/>
  <c r="D3283" i="4"/>
  <c r="E3283" i="4"/>
  <c r="L3282" i="4" l="1"/>
  <c r="Z3282" i="4" s="1"/>
  <c r="K3281" i="4"/>
  <c r="Y3281" i="4" s="1"/>
  <c r="H3283" i="4"/>
  <c r="I3283" i="4" s="1"/>
  <c r="I3282" i="4"/>
  <c r="M3282" i="4"/>
  <c r="N3282" i="4"/>
  <c r="C3284" i="4"/>
  <c r="D3284" i="4"/>
  <c r="E3284" i="4"/>
  <c r="F3284" i="4" l="1"/>
  <c r="K3282" i="4"/>
  <c r="Y3282" i="4" s="1"/>
  <c r="K3283" i="4"/>
  <c r="Y3283" i="4" s="1"/>
  <c r="H3284" i="4"/>
  <c r="I3284" i="4" s="1"/>
  <c r="M3283" i="4"/>
  <c r="N3283" i="4"/>
  <c r="J3283" i="4"/>
  <c r="C3285" i="4"/>
  <c r="D3285" i="4"/>
  <c r="E3285" i="4"/>
  <c r="H3285" i="4" l="1"/>
  <c r="F3285" i="4"/>
  <c r="L3283" i="4"/>
  <c r="Z3283" i="4" s="1"/>
  <c r="K3284" i="4"/>
  <c r="Y3284" i="4" s="1"/>
  <c r="M3284" i="4"/>
  <c r="N3284" i="4"/>
  <c r="N3285" i="4"/>
  <c r="M3285" i="4"/>
  <c r="J3284" i="4"/>
  <c r="J3285" i="4"/>
  <c r="I3285" i="4"/>
  <c r="E3286" i="4"/>
  <c r="C3286" i="4"/>
  <c r="D3286" i="4"/>
  <c r="F3286" i="4" l="1"/>
  <c r="L3285" i="4"/>
  <c r="Z3285" i="4" s="1"/>
  <c r="L3284" i="4"/>
  <c r="Z3284" i="4" s="1"/>
  <c r="K3285" i="4"/>
  <c r="Y3285" i="4" s="1"/>
  <c r="H3286" i="4"/>
  <c r="I3286" i="4" s="1"/>
  <c r="C3287" i="4"/>
  <c r="D3287" i="4"/>
  <c r="E3287" i="4"/>
  <c r="F3287" i="4" l="1"/>
  <c r="K3286" i="4"/>
  <c r="Y3286" i="4" s="1"/>
  <c r="H3287" i="4"/>
  <c r="I3287" i="4" s="1"/>
  <c r="M3286" i="4"/>
  <c r="N3286" i="4"/>
  <c r="J3286" i="4"/>
  <c r="C3288" i="4"/>
  <c r="D3288" i="4"/>
  <c r="E3288" i="4"/>
  <c r="H3288" i="4" l="1"/>
  <c r="F3288" i="4"/>
  <c r="L3286" i="4"/>
  <c r="Z3286" i="4" s="1"/>
  <c r="K3287" i="4"/>
  <c r="Y3287" i="4" s="1"/>
  <c r="M3288" i="4"/>
  <c r="N3288" i="4"/>
  <c r="M3287" i="4"/>
  <c r="N3287" i="4"/>
  <c r="J3287" i="4"/>
  <c r="J3288" i="4"/>
  <c r="I3288" i="4"/>
  <c r="D3289" i="4"/>
  <c r="E3289" i="4"/>
  <c r="C3289" i="4"/>
  <c r="F3289" i="4" s="1"/>
  <c r="L3287" i="4" l="1"/>
  <c r="Z3287" i="4" s="1"/>
  <c r="L3288" i="4"/>
  <c r="Z3288" i="4" s="1"/>
  <c r="K3288" i="4"/>
  <c r="Y3288" i="4" s="1"/>
  <c r="H3289" i="4"/>
  <c r="I3289" i="4" s="1"/>
  <c r="C3290" i="4"/>
  <c r="D3290" i="4"/>
  <c r="E3290" i="4"/>
  <c r="F3290" i="4" l="1"/>
  <c r="K3289" i="4"/>
  <c r="Y3289" i="4" s="1"/>
  <c r="H3290" i="4"/>
  <c r="I3290" i="4" s="1"/>
  <c r="N3289" i="4"/>
  <c r="M3289" i="4"/>
  <c r="J3289" i="4"/>
  <c r="C3291" i="4"/>
  <c r="D3291" i="4"/>
  <c r="E3291" i="4"/>
  <c r="F3291" i="4" l="1"/>
  <c r="L3289" i="4"/>
  <c r="Z3289" i="4" s="1"/>
  <c r="K3290" i="4"/>
  <c r="Y3290" i="4" s="1"/>
  <c r="H3291" i="4"/>
  <c r="I3291" i="4" s="1"/>
  <c r="M3290" i="4"/>
  <c r="N3290" i="4"/>
  <c r="J3290" i="4"/>
  <c r="C3292" i="4"/>
  <c r="F3292" i="4" s="1"/>
  <c r="D3292" i="4"/>
  <c r="E3292" i="4"/>
  <c r="L3290" i="4" l="1"/>
  <c r="Z3290" i="4" s="1"/>
  <c r="K3291" i="4"/>
  <c r="Y3291" i="4" s="1"/>
  <c r="H3292" i="4"/>
  <c r="I3292" i="4" s="1"/>
  <c r="M3291" i="4"/>
  <c r="N3291" i="4"/>
  <c r="J3291" i="4"/>
  <c r="D3293" i="4"/>
  <c r="E3293" i="4"/>
  <c r="C3293" i="4"/>
  <c r="F3293" i="4" l="1"/>
  <c r="L3291" i="4"/>
  <c r="Z3291" i="4" s="1"/>
  <c r="K3292" i="4"/>
  <c r="Y3292" i="4" s="1"/>
  <c r="M3292" i="4"/>
  <c r="N3292" i="4"/>
  <c r="H3293" i="4"/>
  <c r="J3293" i="4" s="1"/>
  <c r="J3292" i="4"/>
  <c r="E3294" i="4"/>
  <c r="C3294" i="4"/>
  <c r="D3294" i="4"/>
  <c r="F3294" i="4" l="1"/>
  <c r="L3292" i="4"/>
  <c r="Z3292" i="4" s="1"/>
  <c r="L3293" i="4"/>
  <c r="Z3293" i="4" s="1"/>
  <c r="I3293" i="4"/>
  <c r="M3293" i="4"/>
  <c r="N3293" i="4"/>
  <c r="H3294" i="4"/>
  <c r="J3294" i="4" s="1"/>
  <c r="C3295" i="4"/>
  <c r="F3295" i="4" s="1"/>
  <c r="D3295" i="4"/>
  <c r="E3295" i="4"/>
  <c r="L3294" i="4" l="1"/>
  <c r="Z3294" i="4" s="1"/>
  <c r="K3293" i="4"/>
  <c r="Y3293" i="4" s="1"/>
  <c r="N3294" i="4"/>
  <c r="M3294" i="4"/>
  <c r="I3294" i="4"/>
  <c r="H3295" i="4"/>
  <c r="I3295" i="4" s="1"/>
  <c r="E3296" i="4"/>
  <c r="C3296" i="4"/>
  <c r="F3296" i="4" s="1"/>
  <c r="D3296" i="4"/>
  <c r="K3295" i="4" l="1"/>
  <c r="Y3295" i="4" s="1"/>
  <c r="K3294" i="4"/>
  <c r="Y3294" i="4" s="1"/>
  <c r="M3295" i="4"/>
  <c r="N3295" i="4"/>
  <c r="J3295" i="4"/>
  <c r="H3296" i="4"/>
  <c r="D3297" i="4"/>
  <c r="E3297" i="4"/>
  <c r="C3297" i="4"/>
  <c r="F3297" i="4" l="1"/>
  <c r="L3295" i="4"/>
  <c r="Z3295" i="4" s="1"/>
  <c r="M3296" i="4"/>
  <c r="N3296" i="4"/>
  <c r="J3296" i="4"/>
  <c r="H3297" i="4"/>
  <c r="I3297" i="4" s="1"/>
  <c r="I3296" i="4"/>
  <c r="C3298" i="4"/>
  <c r="F3298" i="4" s="1"/>
  <c r="D3298" i="4"/>
  <c r="E3298" i="4"/>
  <c r="L3296" i="4" l="1"/>
  <c r="Z3296" i="4" s="1"/>
  <c r="K3296" i="4"/>
  <c r="Y3296" i="4" s="1"/>
  <c r="K3297" i="4"/>
  <c r="Y3297" i="4" s="1"/>
  <c r="M3297" i="4"/>
  <c r="N3297" i="4"/>
  <c r="J3297" i="4"/>
  <c r="H3298" i="4"/>
  <c r="I3298" i="4" s="1"/>
  <c r="C3299" i="4"/>
  <c r="F3299" i="4" s="1"/>
  <c r="D3299" i="4"/>
  <c r="E3299" i="4"/>
  <c r="L3297" i="4" l="1"/>
  <c r="Z3297" i="4" s="1"/>
  <c r="K3298" i="4"/>
  <c r="Y3298" i="4" s="1"/>
  <c r="N3298" i="4"/>
  <c r="M3298" i="4"/>
  <c r="J3298" i="4"/>
  <c r="H3299" i="4"/>
  <c r="C3300" i="4"/>
  <c r="D3300" i="4"/>
  <c r="E3300" i="4"/>
  <c r="F3300" i="4" l="1"/>
  <c r="L3298" i="4"/>
  <c r="Z3298" i="4" s="1"/>
  <c r="H3300" i="4"/>
  <c r="I3300" i="4" s="1"/>
  <c r="M3299" i="4"/>
  <c r="N3299" i="4"/>
  <c r="I3299" i="4"/>
  <c r="J3299" i="4"/>
  <c r="C3301" i="4"/>
  <c r="D3301" i="4"/>
  <c r="E3301" i="4"/>
  <c r="H3301" i="4" l="1"/>
  <c r="F3301" i="4"/>
  <c r="L3299" i="4"/>
  <c r="Z3299" i="4" s="1"/>
  <c r="K3299" i="4"/>
  <c r="Y3299" i="4" s="1"/>
  <c r="K3300" i="4"/>
  <c r="Y3300" i="4" s="1"/>
  <c r="M3300" i="4"/>
  <c r="N3300" i="4"/>
  <c r="M3301" i="4"/>
  <c r="N3301" i="4"/>
  <c r="J3300" i="4"/>
  <c r="J3301" i="4"/>
  <c r="I3301" i="4"/>
  <c r="E3302" i="4"/>
  <c r="C3302" i="4"/>
  <c r="D3302" i="4"/>
  <c r="F3302" i="4" l="1"/>
  <c r="L3301" i="4"/>
  <c r="Z3301" i="4" s="1"/>
  <c r="L3300" i="4"/>
  <c r="Z3300" i="4" s="1"/>
  <c r="K3301" i="4"/>
  <c r="Y3301" i="4" s="1"/>
  <c r="H3302" i="4"/>
  <c r="I3302" i="4" s="1"/>
  <c r="C3303" i="4"/>
  <c r="D3303" i="4"/>
  <c r="E3303" i="4"/>
  <c r="F3303" i="4" l="1"/>
  <c r="K3302" i="4"/>
  <c r="Y3302" i="4" s="1"/>
  <c r="H3303" i="4"/>
  <c r="I3303" i="4" s="1"/>
  <c r="M3302" i="4"/>
  <c r="N3302" i="4"/>
  <c r="J3302" i="4"/>
  <c r="C3304" i="4"/>
  <c r="D3304" i="4"/>
  <c r="E3304" i="4"/>
  <c r="F3304" i="4" l="1"/>
  <c r="L3302" i="4"/>
  <c r="Z3302" i="4" s="1"/>
  <c r="K3303" i="4"/>
  <c r="Y3303" i="4" s="1"/>
  <c r="H3304" i="4"/>
  <c r="I3304" i="4" s="1"/>
  <c r="N3303" i="4"/>
  <c r="M3303" i="4"/>
  <c r="J3303" i="4"/>
  <c r="D3305" i="4"/>
  <c r="E3305" i="4"/>
  <c r="C3305" i="4"/>
  <c r="F3305" i="4" l="1"/>
  <c r="L3303" i="4"/>
  <c r="Z3303" i="4" s="1"/>
  <c r="K3304" i="4"/>
  <c r="Y3304" i="4" s="1"/>
  <c r="M3304" i="4"/>
  <c r="N3304" i="4"/>
  <c r="H3305" i="4"/>
  <c r="J3304" i="4"/>
  <c r="C3306" i="4"/>
  <c r="F3306" i="4" s="1"/>
  <c r="D3306" i="4"/>
  <c r="E3306" i="4"/>
  <c r="L3304" i="4" l="1"/>
  <c r="Z3304" i="4" s="1"/>
  <c r="H3306" i="4"/>
  <c r="I3306" i="4" s="1"/>
  <c r="M3305" i="4"/>
  <c r="N3305" i="4"/>
  <c r="J3305" i="4"/>
  <c r="I3305" i="4"/>
  <c r="D3307" i="4"/>
  <c r="E3307" i="4"/>
  <c r="C3307" i="4"/>
  <c r="F3307" i="4" l="1"/>
  <c r="L3305" i="4"/>
  <c r="Z3305" i="4" s="1"/>
  <c r="K3305" i="4"/>
  <c r="Y3305" i="4" s="1"/>
  <c r="K3306" i="4"/>
  <c r="Y3306" i="4" s="1"/>
  <c r="M3306" i="4"/>
  <c r="N3306" i="4"/>
  <c r="H3307" i="4"/>
  <c r="J3306" i="4"/>
  <c r="C3308" i="4"/>
  <c r="D3308" i="4"/>
  <c r="E3308" i="4"/>
  <c r="F3308" i="4" l="1"/>
  <c r="L3306" i="4"/>
  <c r="Z3306" i="4" s="1"/>
  <c r="H3308" i="4"/>
  <c r="I3308" i="4" s="1"/>
  <c r="N3307" i="4"/>
  <c r="M3307" i="4"/>
  <c r="J3307" i="4"/>
  <c r="I3307" i="4"/>
  <c r="C3309" i="4"/>
  <c r="D3309" i="4"/>
  <c r="E3309" i="4"/>
  <c r="H3309" i="4" l="1"/>
  <c r="F3309" i="4"/>
  <c r="L3307" i="4"/>
  <c r="Z3307" i="4" s="1"/>
  <c r="K3307" i="4"/>
  <c r="Y3307" i="4" s="1"/>
  <c r="K3308" i="4"/>
  <c r="Y3308" i="4" s="1"/>
  <c r="M3308" i="4"/>
  <c r="N3308" i="4"/>
  <c r="M3309" i="4"/>
  <c r="N3309" i="4"/>
  <c r="J3308" i="4"/>
  <c r="J3309" i="4"/>
  <c r="I3309" i="4"/>
  <c r="E3310" i="4"/>
  <c r="C3310" i="4"/>
  <c r="D3310" i="4"/>
  <c r="H3310" i="4" l="1"/>
  <c r="F3310" i="4"/>
  <c r="L3308" i="4"/>
  <c r="Z3308" i="4" s="1"/>
  <c r="L3309" i="4"/>
  <c r="Z3309" i="4" s="1"/>
  <c r="K3309" i="4"/>
  <c r="Y3309" i="4" s="1"/>
  <c r="M3310" i="4"/>
  <c r="N3310" i="4"/>
  <c r="J3310" i="4"/>
  <c r="I3310" i="4"/>
  <c r="C3311" i="4"/>
  <c r="D3311" i="4"/>
  <c r="E3311" i="4"/>
  <c r="F3311" i="4" l="1"/>
  <c r="L3310" i="4"/>
  <c r="Z3310" i="4" s="1"/>
  <c r="K3310" i="4"/>
  <c r="Y3310" i="4" s="1"/>
  <c r="H3311" i="4"/>
  <c r="C3312" i="4"/>
  <c r="D3312" i="4"/>
  <c r="E3312" i="4"/>
  <c r="H3312" i="4" l="1"/>
  <c r="F3312" i="4"/>
  <c r="N3312" i="4"/>
  <c r="M3312" i="4"/>
  <c r="M3311" i="4"/>
  <c r="N3311" i="4"/>
  <c r="J3311" i="4"/>
  <c r="I3311" i="4"/>
  <c r="J3312" i="4"/>
  <c r="I3312" i="4"/>
  <c r="D3313" i="4"/>
  <c r="E3313" i="4"/>
  <c r="C3313" i="4"/>
  <c r="F3313" i="4" s="1"/>
  <c r="L3312" i="4" l="1"/>
  <c r="Z3312" i="4" s="1"/>
  <c r="L3311" i="4"/>
  <c r="Z3311" i="4" s="1"/>
  <c r="K3311" i="4"/>
  <c r="Y3311" i="4" s="1"/>
  <c r="K3312" i="4"/>
  <c r="Y3312" i="4" s="1"/>
  <c r="H3313" i="4"/>
  <c r="I3313" i="4" s="1"/>
  <c r="E3314" i="4"/>
  <c r="C3314" i="4"/>
  <c r="D3314" i="4"/>
  <c r="F3314" i="4" l="1"/>
  <c r="K3313" i="4"/>
  <c r="Y3313" i="4" s="1"/>
  <c r="H3314" i="4"/>
  <c r="I3314" i="4" s="1"/>
  <c r="M3313" i="4"/>
  <c r="N3313" i="4"/>
  <c r="J3313" i="4"/>
  <c r="C3315" i="4"/>
  <c r="D3315" i="4"/>
  <c r="E3315" i="4"/>
  <c r="F3315" i="4" l="1"/>
  <c r="L3313" i="4"/>
  <c r="Z3313" i="4" s="1"/>
  <c r="K3314" i="4"/>
  <c r="Y3314" i="4" s="1"/>
  <c r="H3315" i="4"/>
  <c r="I3315" i="4" s="1"/>
  <c r="M3314" i="4"/>
  <c r="N3314" i="4"/>
  <c r="J3314" i="4"/>
  <c r="C3316" i="4"/>
  <c r="F3316" i="4" s="1"/>
  <c r="D3316" i="4"/>
  <c r="E3316" i="4"/>
  <c r="L3314" i="4" l="1"/>
  <c r="Z3314" i="4" s="1"/>
  <c r="K3315" i="4"/>
  <c r="Y3315" i="4" s="1"/>
  <c r="H3316" i="4"/>
  <c r="I3316" i="4" s="1"/>
  <c r="M3315" i="4"/>
  <c r="N3315" i="4"/>
  <c r="J3315" i="4"/>
  <c r="C3317" i="4"/>
  <c r="D3317" i="4"/>
  <c r="E3317" i="4"/>
  <c r="F3317" i="4" l="1"/>
  <c r="L3315" i="4"/>
  <c r="Z3315" i="4" s="1"/>
  <c r="K3316" i="4"/>
  <c r="Y3316" i="4" s="1"/>
  <c r="H3317" i="4"/>
  <c r="I3317" i="4" s="1"/>
  <c r="M3316" i="4"/>
  <c r="N3316" i="4"/>
  <c r="J3316" i="4"/>
  <c r="E3318" i="4"/>
  <c r="C3318" i="4"/>
  <c r="D3318" i="4"/>
  <c r="F3318" i="4" l="1"/>
  <c r="L3316" i="4"/>
  <c r="Z3316" i="4" s="1"/>
  <c r="K3317" i="4"/>
  <c r="Y3317" i="4" s="1"/>
  <c r="N3317" i="4"/>
  <c r="M3317" i="4"/>
  <c r="H3318" i="4"/>
  <c r="I3318" i="4" s="1"/>
  <c r="J3317" i="4"/>
  <c r="C3319" i="4"/>
  <c r="F3319" i="4" s="1"/>
  <c r="D3319" i="4"/>
  <c r="E3319" i="4"/>
  <c r="L3317" i="4" l="1"/>
  <c r="Z3317" i="4" s="1"/>
  <c r="K3318" i="4"/>
  <c r="Y3318" i="4" s="1"/>
  <c r="H3319" i="4"/>
  <c r="I3319" i="4" s="1"/>
  <c r="M3318" i="4"/>
  <c r="N3318" i="4"/>
  <c r="J3318" i="4"/>
  <c r="C3320" i="4"/>
  <c r="D3320" i="4"/>
  <c r="E3320" i="4"/>
  <c r="H3320" i="4" l="1"/>
  <c r="F3320" i="4"/>
  <c r="L3318" i="4"/>
  <c r="Z3318" i="4" s="1"/>
  <c r="K3319" i="4"/>
  <c r="Y3319" i="4" s="1"/>
  <c r="M3320" i="4"/>
  <c r="N3320" i="4"/>
  <c r="M3319" i="4"/>
  <c r="N3319" i="4"/>
  <c r="J3319" i="4"/>
  <c r="J3320" i="4"/>
  <c r="I3320" i="4"/>
  <c r="D3321" i="4"/>
  <c r="E3321" i="4"/>
  <c r="C3321" i="4"/>
  <c r="F3321" i="4" l="1"/>
  <c r="L3320" i="4"/>
  <c r="Z3320" i="4" s="1"/>
  <c r="L3319" i="4"/>
  <c r="Z3319" i="4" s="1"/>
  <c r="K3320" i="4"/>
  <c r="Y3320" i="4" s="1"/>
  <c r="H3321" i="4"/>
  <c r="I3321" i="4" s="1"/>
  <c r="C3322" i="4"/>
  <c r="D3322" i="4"/>
  <c r="E3322" i="4"/>
  <c r="F3322" i="4" l="1"/>
  <c r="K3321" i="4"/>
  <c r="Y3321" i="4" s="1"/>
  <c r="H3322" i="4"/>
  <c r="I3322" i="4" s="1"/>
  <c r="N3321" i="4"/>
  <c r="M3321" i="4"/>
  <c r="J3321" i="4"/>
  <c r="C3323" i="4"/>
  <c r="D3323" i="4"/>
  <c r="E3323" i="4"/>
  <c r="F3323" i="4" l="1"/>
  <c r="L3321" i="4"/>
  <c r="Z3321" i="4" s="1"/>
  <c r="K3322" i="4"/>
  <c r="Y3322" i="4" s="1"/>
  <c r="H3323" i="4"/>
  <c r="I3323" i="4" s="1"/>
  <c r="M3322" i="4"/>
  <c r="N3322" i="4"/>
  <c r="J3322" i="4"/>
  <c r="C3324" i="4"/>
  <c r="F3324" i="4" s="1"/>
  <c r="D3324" i="4"/>
  <c r="E3324" i="4"/>
  <c r="L3322" i="4" l="1"/>
  <c r="Z3322" i="4" s="1"/>
  <c r="K3323" i="4"/>
  <c r="Y3323" i="4" s="1"/>
  <c r="H3324" i="4"/>
  <c r="I3324" i="4" s="1"/>
  <c r="M3323" i="4"/>
  <c r="N3323" i="4"/>
  <c r="J3323" i="4"/>
  <c r="D3325" i="4"/>
  <c r="E3325" i="4"/>
  <c r="C3325" i="4"/>
  <c r="F3325" i="4" l="1"/>
  <c r="L3323" i="4"/>
  <c r="Z3323" i="4" s="1"/>
  <c r="K3324" i="4"/>
  <c r="Y3324" i="4" s="1"/>
  <c r="N3324" i="4"/>
  <c r="M3324" i="4"/>
  <c r="H3325" i="4"/>
  <c r="J3325" i="4" s="1"/>
  <c r="J3324" i="4"/>
  <c r="E3326" i="4"/>
  <c r="C3326" i="4"/>
  <c r="D3326" i="4"/>
  <c r="F3326" i="4" l="1"/>
  <c r="L3324" i="4"/>
  <c r="Z3324" i="4" s="1"/>
  <c r="L3325" i="4"/>
  <c r="Z3325" i="4" s="1"/>
  <c r="I3325" i="4"/>
  <c r="M3325" i="4"/>
  <c r="N3325" i="4"/>
  <c r="H3326" i="4"/>
  <c r="I3326" i="4" s="1"/>
  <c r="C3327" i="4"/>
  <c r="F3327" i="4" s="1"/>
  <c r="D3327" i="4"/>
  <c r="E3327" i="4"/>
  <c r="K3325" i="4" l="1"/>
  <c r="Y3325" i="4" s="1"/>
  <c r="K3326" i="4"/>
  <c r="Y3326" i="4" s="1"/>
  <c r="H3327" i="4"/>
  <c r="I3327" i="4" s="1"/>
  <c r="N3326" i="4"/>
  <c r="M3326" i="4"/>
  <c r="J3326" i="4"/>
  <c r="E3328" i="4"/>
  <c r="C3328" i="4"/>
  <c r="F3328" i="4" s="1"/>
  <c r="D3328" i="4"/>
  <c r="L3326" i="4" l="1"/>
  <c r="Z3326" i="4" s="1"/>
  <c r="K3327" i="4"/>
  <c r="Y3327" i="4" s="1"/>
  <c r="M3327" i="4"/>
  <c r="N3327" i="4"/>
  <c r="H3328" i="4"/>
  <c r="J3328" i="4" s="1"/>
  <c r="J3327" i="4"/>
  <c r="D3329" i="4"/>
  <c r="E3329" i="4"/>
  <c r="C3329" i="4"/>
  <c r="F3329" i="4" l="1"/>
  <c r="L3328" i="4"/>
  <c r="Z3328" i="4" s="1"/>
  <c r="L3327" i="4"/>
  <c r="Z3327" i="4" s="1"/>
  <c r="I3328" i="4"/>
  <c r="M3328" i="4"/>
  <c r="N3328" i="4"/>
  <c r="H3329" i="4"/>
  <c r="J3329" i="4" s="1"/>
  <c r="C3330" i="4"/>
  <c r="F3330" i="4" s="1"/>
  <c r="D3330" i="4"/>
  <c r="E3330" i="4"/>
  <c r="L3329" i="4" l="1"/>
  <c r="Z3329" i="4" s="1"/>
  <c r="K3328" i="4"/>
  <c r="Y3328" i="4" s="1"/>
  <c r="H3330" i="4"/>
  <c r="I3330" i="4" s="1"/>
  <c r="I3329" i="4"/>
  <c r="M3329" i="4"/>
  <c r="N3329" i="4"/>
  <c r="C3331" i="4"/>
  <c r="F3331" i="4" s="1"/>
  <c r="D3331" i="4"/>
  <c r="E3331" i="4"/>
  <c r="K3329" i="4" l="1"/>
  <c r="Y3329" i="4" s="1"/>
  <c r="K3330" i="4"/>
  <c r="Y3330" i="4" s="1"/>
  <c r="N3330" i="4"/>
  <c r="M3330" i="4"/>
  <c r="H3331" i="4"/>
  <c r="J3331" i="4" s="1"/>
  <c r="J3330" i="4"/>
  <c r="C3332" i="4"/>
  <c r="D3332" i="4"/>
  <c r="E3332" i="4"/>
  <c r="F3332" i="4" l="1"/>
  <c r="L3330" i="4"/>
  <c r="Z3330" i="4" s="1"/>
  <c r="L3331" i="4"/>
  <c r="Z3331" i="4" s="1"/>
  <c r="I3331" i="4"/>
  <c r="H3332" i="4"/>
  <c r="I3332" i="4" s="1"/>
  <c r="M3331" i="4"/>
  <c r="N3331" i="4"/>
  <c r="C3333" i="4"/>
  <c r="F3333" i="4" s="1"/>
  <c r="D3333" i="4"/>
  <c r="E3333" i="4"/>
  <c r="K3331" i="4" l="1"/>
  <c r="Y3331" i="4" s="1"/>
  <c r="K3332" i="4"/>
  <c r="Y3332" i="4" s="1"/>
  <c r="H3333" i="4"/>
  <c r="I3333" i="4" s="1"/>
  <c r="N3332" i="4"/>
  <c r="M3332" i="4"/>
  <c r="J3332" i="4"/>
  <c r="E3334" i="4"/>
  <c r="C3334" i="4"/>
  <c r="F3334" i="4" s="1"/>
  <c r="D3334" i="4"/>
  <c r="L3332" i="4" l="1"/>
  <c r="Z3332" i="4" s="1"/>
  <c r="K3333" i="4"/>
  <c r="Y3333" i="4" s="1"/>
  <c r="M3333" i="4"/>
  <c r="N3333" i="4"/>
  <c r="H3334" i="4"/>
  <c r="I3334" i="4" s="1"/>
  <c r="J3333" i="4"/>
  <c r="C3335" i="4"/>
  <c r="D3335" i="4"/>
  <c r="E3335" i="4"/>
  <c r="F3335" i="4" l="1"/>
  <c r="L3333" i="4"/>
  <c r="Z3333" i="4" s="1"/>
  <c r="K3334" i="4"/>
  <c r="Y3334" i="4" s="1"/>
  <c r="M3334" i="4"/>
  <c r="N3334" i="4"/>
  <c r="H3335" i="4"/>
  <c r="I3335" i="4" s="1"/>
  <c r="J3334" i="4"/>
  <c r="C3336" i="4"/>
  <c r="F3336" i="4" s="1"/>
  <c r="D3336" i="4"/>
  <c r="E3336" i="4"/>
  <c r="L3334" i="4" l="1"/>
  <c r="Z3334" i="4" s="1"/>
  <c r="K3335" i="4"/>
  <c r="Y3335" i="4" s="1"/>
  <c r="H3336" i="4"/>
  <c r="I3336" i="4" s="1"/>
  <c r="N3335" i="4"/>
  <c r="M3335" i="4"/>
  <c r="J3335" i="4"/>
  <c r="D3337" i="4"/>
  <c r="E3337" i="4"/>
  <c r="C3337" i="4"/>
  <c r="H3337" i="4" l="1"/>
  <c r="F3337" i="4"/>
  <c r="L3335" i="4"/>
  <c r="Z3335" i="4" s="1"/>
  <c r="K3336" i="4"/>
  <c r="Y3336" i="4" s="1"/>
  <c r="M3336" i="4"/>
  <c r="N3336" i="4"/>
  <c r="M3337" i="4"/>
  <c r="N3337" i="4"/>
  <c r="J3336" i="4"/>
  <c r="J3337" i="4"/>
  <c r="I3337" i="4"/>
  <c r="C3338" i="4"/>
  <c r="D3338" i="4"/>
  <c r="E3338" i="4"/>
  <c r="F3338" i="4" l="1"/>
  <c r="L3336" i="4"/>
  <c r="Z3336" i="4" s="1"/>
  <c r="L3337" i="4"/>
  <c r="Z3337" i="4" s="1"/>
  <c r="K3337" i="4"/>
  <c r="Y3337" i="4" s="1"/>
  <c r="H3338" i="4"/>
  <c r="I3338" i="4" s="1"/>
  <c r="D3339" i="4"/>
  <c r="E3339" i="4"/>
  <c r="C3339" i="4"/>
  <c r="F3339" i="4" l="1"/>
  <c r="K3338" i="4"/>
  <c r="Y3338" i="4" s="1"/>
  <c r="H3339" i="4"/>
  <c r="I3339" i="4" s="1"/>
  <c r="M3338" i="4"/>
  <c r="N3338" i="4"/>
  <c r="J3338" i="4"/>
  <c r="C3340" i="4"/>
  <c r="D3340" i="4"/>
  <c r="E3340" i="4"/>
  <c r="F3340" i="4" l="1"/>
  <c r="L3338" i="4"/>
  <c r="Z3338" i="4" s="1"/>
  <c r="K3339" i="4"/>
  <c r="Y3339" i="4" s="1"/>
  <c r="H3340" i="4"/>
  <c r="I3340" i="4" s="1"/>
  <c r="N3339" i="4"/>
  <c r="M3339" i="4"/>
  <c r="J3339" i="4"/>
  <c r="C3341" i="4"/>
  <c r="F3341" i="4" s="1"/>
  <c r="D3341" i="4"/>
  <c r="E3341" i="4"/>
  <c r="L3339" i="4" l="1"/>
  <c r="Z3339" i="4" s="1"/>
  <c r="K3340" i="4"/>
  <c r="Y3340" i="4" s="1"/>
  <c r="N3340" i="4"/>
  <c r="M3340" i="4"/>
  <c r="H3341" i="4"/>
  <c r="J3341" i="4" s="1"/>
  <c r="J3340" i="4"/>
  <c r="E3342" i="4"/>
  <c r="C3342" i="4"/>
  <c r="F3342" i="4" s="1"/>
  <c r="D3342" i="4"/>
  <c r="L3340" i="4" l="1"/>
  <c r="Z3340" i="4" s="1"/>
  <c r="L3341" i="4"/>
  <c r="Z3341" i="4" s="1"/>
  <c r="I3341" i="4"/>
  <c r="M3341" i="4"/>
  <c r="N3341" i="4"/>
  <c r="H3342" i="4"/>
  <c r="I3342" i="4" s="1"/>
  <c r="C3343" i="4"/>
  <c r="D3343" i="4"/>
  <c r="E3343" i="4"/>
  <c r="F3343" i="4" l="1"/>
  <c r="K3341" i="4"/>
  <c r="Y3341" i="4" s="1"/>
  <c r="K3342" i="4"/>
  <c r="Y3342" i="4" s="1"/>
  <c r="H3343" i="4"/>
  <c r="I3343" i="4" s="1"/>
  <c r="M3342" i="4"/>
  <c r="N3342" i="4"/>
  <c r="J3342" i="4"/>
  <c r="C3344" i="4"/>
  <c r="F3344" i="4" s="1"/>
  <c r="D3344" i="4"/>
  <c r="E3344" i="4"/>
  <c r="L3342" i="4" l="1"/>
  <c r="Z3342" i="4" s="1"/>
  <c r="K3343" i="4"/>
  <c r="Y3343" i="4" s="1"/>
  <c r="H3344" i="4"/>
  <c r="I3344" i="4" s="1"/>
  <c r="M3343" i="4"/>
  <c r="N3343" i="4"/>
  <c r="J3343" i="4"/>
  <c r="D3345" i="4"/>
  <c r="E3345" i="4"/>
  <c r="C3345" i="4"/>
  <c r="F3345" i="4" l="1"/>
  <c r="L3343" i="4"/>
  <c r="Z3343" i="4" s="1"/>
  <c r="K3344" i="4"/>
  <c r="Y3344" i="4" s="1"/>
  <c r="N3344" i="4"/>
  <c r="M3344" i="4"/>
  <c r="H3345" i="4"/>
  <c r="J3345" i="4" s="1"/>
  <c r="J3344" i="4"/>
  <c r="E3346" i="4"/>
  <c r="C3346" i="4"/>
  <c r="D3346" i="4"/>
  <c r="F3346" i="4" l="1"/>
  <c r="L3345" i="4"/>
  <c r="Z3345" i="4" s="1"/>
  <c r="L3344" i="4"/>
  <c r="Z3344" i="4" s="1"/>
  <c r="I3345" i="4"/>
  <c r="M3345" i="4"/>
  <c r="N3345" i="4"/>
  <c r="H3346" i="4"/>
  <c r="I3346" i="4" s="1"/>
  <c r="C3347" i="4"/>
  <c r="F3347" i="4" s="1"/>
  <c r="D3347" i="4"/>
  <c r="E3347" i="4"/>
  <c r="K3345" i="4" l="1"/>
  <c r="Y3345" i="4" s="1"/>
  <c r="K3346" i="4"/>
  <c r="Y3346" i="4" s="1"/>
  <c r="H3347" i="4"/>
  <c r="I3347" i="4" s="1"/>
  <c r="M3346" i="4"/>
  <c r="N3346" i="4"/>
  <c r="J3346" i="4"/>
  <c r="C3348" i="4"/>
  <c r="D3348" i="4"/>
  <c r="E3348" i="4"/>
  <c r="H3348" i="4" l="1"/>
  <c r="F3348" i="4"/>
  <c r="L3346" i="4"/>
  <c r="Z3346" i="4" s="1"/>
  <c r="K3347" i="4"/>
  <c r="Y3347" i="4" s="1"/>
  <c r="N3348" i="4"/>
  <c r="M3348" i="4"/>
  <c r="M3347" i="4"/>
  <c r="N3347" i="4"/>
  <c r="J3347" i="4"/>
  <c r="J3348" i="4"/>
  <c r="I3348" i="4"/>
  <c r="C3349" i="4"/>
  <c r="D3349" i="4"/>
  <c r="E3349" i="4"/>
  <c r="F3349" i="4" l="1"/>
  <c r="L3348" i="4"/>
  <c r="Z3348" i="4" s="1"/>
  <c r="L3347" i="4"/>
  <c r="Z3347" i="4" s="1"/>
  <c r="K3348" i="4"/>
  <c r="Y3348" i="4" s="1"/>
  <c r="H3349" i="4"/>
  <c r="I3349" i="4" s="1"/>
  <c r="E3350" i="4"/>
  <c r="C3350" i="4"/>
  <c r="D3350" i="4"/>
  <c r="F3350" i="4" l="1"/>
  <c r="K3349" i="4"/>
  <c r="Y3349" i="4" s="1"/>
  <c r="H3350" i="4"/>
  <c r="I3350" i="4" s="1"/>
  <c r="N3349" i="4"/>
  <c r="M3349" i="4"/>
  <c r="J3349" i="4"/>
  <c r="C3351" i="4"/>
  <c r="D3351" i="4"/>
  <c r="E3351" i="4"/>
  <c r="F3351" i="4" l="1"/>
  <c r="L3349" i="4"/>
  <c r="Z3349" i="4" s="1"/>
  <c r="K3350" i="4"/>
  <c r="Y3350" i="4" s="1"/>
  <c r="H3351" i="4"/>
  <c r="I3351" i="4" s="1"/>
  <c r="M3350" i="4"/>
  <c r="N3350" i="4"/>
  <c r="J3350" i="4"/>
  <c r="C3352" i="4"/>
  <c r="D3352" i="4"/>
  <c r="E3352" i="4"/>
  <c r="F3352" i="4" l="1"/>
  <c r="L3350" i="4"/>
  <c r="Z3350" i="4" s="1"/>
  <c r="K3351" i="4"/>
  <c r="Y3351" i="4" s="1"/>
  <c r="M3351" i="4"/>
  <c r="N3351" i="4"/>
  <c r="H3352" i="4"/>
  <c r="I3352" i="4" s="1"/>
  <c r="J3351" i="4"/>
  <c r="D3353" i="4"/>
  <c r="E3353" i="4"/>
  <c r="C3353" i="4"/>
  <c r="F3353" i="4" l="1"/>
  <c r="L3351" i="4"/>
  <c r="Z3351" i="4" s="1"/>
  <c r="K3352" i="4"/>
  <c r="Y3352" i="4" s="1"/>
  <c r="M3352" i="4"/>
  <c r="N3352" i="4"/>
  <c r="H3353" i="4"/>
  <c r="J3353" i="4" s="1"/>
  <c r="J3352" i="4"/>
  <c r="C3354" i="4"/>
  <c r="F3354" i="4" s="1"/>
  <c r="D3354" i="4"/>
  <c r="E3354" i="4"/>
  <c r="L3352" i="4" l="1"/>
  <c r="Z3352" i="4" s="1"/>
  <c r="L3353" i="4"/>
  <c r="Z3353" i="4" s="1"/>
  <c r="I3353" i="4"/>
  <c r="H3354" i="4"/>
  <c r="I3354" i="4" s="1"/>
  <c r="N3353" i="4"/>
  <c r="M3353" i="4"/>
  <c r="C3355" i="4"/>
  <c r="D3355" i="4"/>
  <c r="E3355" i="4"/>
  <c r="F3355" i="4" l="1"/>
  <c r="K3353" i="4"/>
  <c r="Y3353" i="4" s="1"/>
  <c r="K3354" i="4"/>
  <c r="Y3354" i="4" s="1"/>
  <c r="H3355" i="4"/>
  <c r="I3355" i="4" s="1"/>
  <c r="M3354" i="4"/>
  <c r="N3354" i="4"/>
  <c r="J3354" i="4"/>
  <c r="C3356" i="4"/>
  <c r="D3356" i="4"/>
  <c r="E3356" i="4"/>
  <c r="H3356" i="4" l="1"/>
  <c r="F3356" i="4"/>
  <c r="L3354" i="4"/>
  <c r="Z3354" i="4" s="1"/>
  <c r="K3355" i="4"/>
  <c r="Y3355" i="4" s="1"/>
  <c r="M3356" i="4"/>
  <c r="N3356" i="4"/>
  <c r="M3355" i="4"/>
  <c r="N3355" i="4"/>
  <c r="J3355" i="4"/>
  <c r="J3356" i="4"/>
  <c r="I3356" i="4"/>
  <c r="C3357" i="4"/>
  <c r="D3357" i="4"/>
  <c r="E3357" i="4"/>
  <c r="F3357" i="4" l="1"/>
  <c r="L3356" i="4"/>
  <c r="Z3356" i="4" s="1"/>
  <c r="L3355" i="4"/>
  <c r="Z3355" i="4" s="1"/>
  <c r="K3356" i="4"/>
  <c r="Y3356" i="4" s="1"/>
  <c r="H3357" i="4"/>
  <c r="E3358" i="4"/>
  <c r="C3358" i="4"/>
  <c r="D3358" i="4"/>
  <c r="F3358" i="4" l="1"/>
  <c r="H3358" i="4"/>
  <c r="I3358" i="4" s="1"/>
  <c r="M3357" i="4"/>
  <c r="N3357" i="4"/>
  <c r="J3357" i="4"/>
  <c r="I3357" i="4"/>
  <c r="C3359" i="4"/>
  <c r="D3359" i="4"/>
  <c r="E3359" i="4"/>
  <c r="F3359" i="4" l="1"/>
  <c r="L3357" i="4"/>
  <c r="Z3357" i="4" s="1"/>
  <c r="K3357" i="4"/>
  <c r="Y3357" i="4" s="1"/>
  <c r="K3358" i="4"/>
  <c r="Y3358" i="4" s="1"/>
  <c r="N3358" i="4"/>
  <c r="M3358" i="4"/>
  <c r="H3359" i="4"/>
  <c r="J3359" i="4" s="1"/>
  <c r="J3358" i="4"/>
  <c r="C3360" i="4"/>
  <c r="D3360" i="4"/>
  <c r="E3360" i="4"/>
  <c r="F3360" i="4" l="1"/>
  <c r="L3359" i="4"/>
  <c r="Z3359" i="4" s="1"/>
  <c r="L3358" i="4"/>
  <c r="Z3358" i="4" s="1"/>
  <c r="H3360" i="4"/>
  <c r="I3360" i="4" s="1"/>
  <c r="I3359" i="4"/>
  <c r="M3359" i="4"/>
  <c r="N3359" i="4"/>
  <c r="D3361" i="4"/>
  <c r="E3361" i="4"/>
  <c r="C3361" i="4"/>
  <c r="F3361" i="4" l="1"/>
  <c r="K3360" i="4"/>
  <c r="Y3360" i="4" s="1"/>
  <c r="K3359" i="4"/>
  <c r="Y3359" i="4" s="1"/>
  <c r="M3360" i="4"/>
  <c r="N3360" i="4"/>
  <c r="H3361" i="4"/>
  <c r="J3361" i="4" s="1"/>
  <c r="J3360" i="4"/>
  <c r="C3362" i="4"/>
  <c r="F3362" i="4" s="1"/>
  <c r="D3362" i="4"/>
  <c r="E3362" i="4"/>
  <c r="L3360" i="4" l="1"/>
  <c r="Z3360" i="4" s="1"/>
  <c r="L3361" i="4"/>
  <c r="Z3361" i="4" s="1"/>
  <c r="I3361" i="4"/>
  <c r="H3362" i="4"/>
  <c r="I3362" i="4" s="1"/>
  <c r="M3361" i="4"/>
  <c r="N3361" i="4"/>
  <c r="C3363" i="4"/>
  <c r="D3363" i="4"/>
  <c r="E3363" i="4"/>
  <c r="F3363" i="4" l="1"/>
  <c r="K3361" i="4"/>
  <c r="Y3361" i="4" s="1"/>
  <c r="K3362" i="4"/>
  <c r="Y3362" i="4" s="1"/>
  <c r="N3362" i="4"/>
  <c r="M3362" i="4"/>
  <c r="H3363" i="4"/>
  <c r="I3363" i="4" s="1"/>
  <c r="J3362" i="4"/>
  <c r="C3364" i="4"/>
  <c r="F3364" i="4" s="1"/>
  <c r="D3364" i="4"/>
  <c r="E3364" i="4"/>
  <c r="L3362" i="4" l="1"/>
  <c r="Z3362" i="4" s="1"/>
  <c r="K3363" i="4"/>
  <c r="Y3363" i="4" s="1"/>
  <c r="H3364" i="4"/>
  <c r="I3364" i="4" s="1"/>
  <c r="M3363" i="4"/>
  <c r="N3363" i="4"/>
  <c r="J3363" i="4"/>
  <c r="C3365" i="4"/>
  <c r="D3365" i="4"/>
  <c r="E3365" i="4"/>
  <c r="F3365" i="4" l="1"/>
  <c r="L3363" i="4"/>
  <c r="Z3363" i="4" s="1"/>
  <c r="K3364" i="4"/>
  <c r="Y3364" i="4" s="1"/>
  <c r="M3364" i="4"/>
  <c r="N3364" i="4"/>
  <c r="H3365" i="4"/>
  <c r="J3365" i="4" s="1"/>
  <c r="J3364" i="4"/>
  <c r="E3366" i="4"/>
  <c r="C3366" i="4"/>
  <c r="D3366" i="4"/>
  <c r="F3366" i="4" l="1"/>
  <c r="L3365" i="4"/>
  <c r="Z3365" i="4" s="1"/>
  <c r="L3364" i="4"/>
  <c r="Z3364" i="4" s="1"/>
  <c r="I3365" i="4"/>
  <c r="M3365" i="4"/>
  <c r="N3365" i="4"/>
  <c r="H3366" i="4"/>
  <c r="J3366" i="4" s="1"/>
  <c r="C3367" i="4"/>
  <c r="F3367" i="4" s="1"/>
  <c r="D3367" i="4"/>
  <c r="E3367" i="4"/>
  <c r="L3366" i="4" l="1"/>
  <c r="Z3366" i="4" s="1"/>
  <c r="K3365" i="4"/>
  <c r="Y3365" i="4" s="1"/>
  <c r="H3367" i="4"/>
  <c r="I3367" i="4" s="1"/>
  <c r="I3366" i="4"/>
  <c r="M3366" i="4"/>
  <c r="N3366" i="4"/>
  <c r="C3368" i="4"/>
  <c r="D3368" i="4"/>
  <c r="E3368" i="4"/>
  <c r="F3368" i="4" l="1"/>
  <c r="K3366" i="4"/>
  <c r="Y3366" i="4" s="1"/>
  <c r="K3367" i="4"/>
  <c r="Y3367" i="4" s="1"/>
  <c r="H3368" i="4"/>
  <c r="I3368" i="4" s="1"/>
  <c r="N3367" i="4"/>
  <c r="M3367" i="4"/>
  <c r="J3367" i="4"/>
  <c r="D3369" i="4"/>
  <c r="E3369" i="4"/>
  <c r="C3369" i="4"/>
  <c r="F3369" i="4" l="1"/>
  <c r="L3367" i="4"/>
  <c r="Z3367" i="4" s="1"/>
  <c r="K3368" i="4"/>
  <c r="Y3368" i="4" s="1"/>
  <c r="M3368" i="4"/>
  <c r="N3368" i="4"/>
  <c r="H3369" i="4"/>
  <c r="I3369" i="4" s="1"/>
  <c r="J3368" i="4"/>
  <c r="C3370" i="4"/>
  <c r="F3370" i="4" s="1"/>
  <c r="D3370" i="4"/>
  <c r="E3370" i="4"/>
  <c r="L3368" i="4" l="1"/>
  <c r="Z3368" i="4" s="1"/>
  <c r="K3369" i="4"/>
  <c r="Y3369" i="4" s="1"/>
  <c r="H3370" i="4"/>
  <c r="I3370" i="4" s="1"/>
  <c r="M3369" i="4"/>
  <c r="N3369" i="4"/>
  <c r="J3369" i="4"/>
  <c r="C3371" i="4"/>
  <c r="D3371" i="4"/>
  <c r="E3371" i="4"/>
  <c r="H3371" i="4" l="1"/>
  <c r="F3371" i="4"/>
  <c r="L3369" i="4"/>
  <c r="Z3369" i="4" s="1"/>
  <c r="K3370" i="4"/>
  <c r="Y3370" i="4" s="1"/>
  <c r="M3370" i="4"/>
  <c r="N3370" i="4"/>
  <c r="N3371" i="4"/>
  <c r="M3371" i="4"/>
  <c r="J3370" i="4"/>
  <c r="J3371" i="4"/>
  <c r="I3371" i="4"/>
  <c r="C3372" i="4"/>
  <c r="D3372" i="4"/>
  <c r="E3372" i="4"/>
  <c r="F3372" i="4" l="1"/>
  <c r="L3370" i="4"/>
  <c r="Z3370" i="4" s="1"/>
  <c r="L3371" i="4"/>
  <c r="Z3371" i="4" s="1"/>
  <c r="K3371" i="4"/>
  <c r="Y3371" i="4" s="1"/>
  <c r="H3372" i="4"/>
  <c r="I3372" i="4" s="1"/>
  <c r="C3373" i="4"/>
  <c r="F3373" i="4" s="1"/>
  <c r="D3373" i="4"/>
  <c r="E3373" i="4"/>
  <c r="K3372" i="4" l="1"/>
  <c r="Y3372" i="4" s="1"/>
  <c r="H3373" i="4"/>
  <c r="I3373" i="4" s="1"/>
  <c r="N3372" i="4"/>
  <c r="M3372" i="4"/>
  <c r="J3372" i="4"/>
  <c r="E3374" i="4"/>
  <c r="C3374" i="4"/>
  <c r="D3374" i="4"/>
  <c r="F3374" i="4" l="1"/>
  <c r="L3372" i="4"/>
  <c r="Z3372" i="4" s="1"/>
  <c r="K3373" i="4"/>
  <c r="Y3373" i="4" s="1"/>
  <c r="M3373" i="4"/>
  <c r="N3373" i="4"/>
  <c r="J3373" i="4"/>
  <c r="H3374" i="4"/>
  <c r="I3374" i="4" s="1"/>
  <c r="C3375" i="4"/>
  <c r="F3375" i="4" s="1"/>
  <c r="D3375" i="4"/>
  <c r="E3375" i="4"/>
  <c r="L3373" i="4" l="1"/>
  <c r="Z3373" i="4" s="1"/>
  <c r="K3374" i="4"/>
  <c r="Y3374" i="4" s="1"/>
  <c r="H3375" i="4"/>
  <c r="I3375" i="4" s="1"/>
  <c r="M3374" i="4"/>
  <c r="N3374" i="4"/>
  <c r="J3374" i="4"/>
  <c r="C3376" i="4"/>
  <c r="D3376" i="4"/>
  <c r="E3376" i="4"/>
  <c r="F3376" i="4" l="1"/>
  <c r="L3374" i="4"/>
  <c r="Z3374" i="4" s="1"/>
  <c r="K3375" i="4"/>
  <c r="Y3375" i="4" s="1"/>
  <c r="H3376" i="4"/>
  <c r="I3376" i="4" s="1"/>
  <c r="M3375" i="4"/>
  <c r="N3375" i="4"/>
  <c r="J3375" i="4"/>
  <c r="D3377" i="4"/>
  <c r="E3377" i="4"/>
  <c r="C3377" i="4"/>
  <c r="F3377" i="4" l="1"/>
  <c r="L3375" i="4"/>
  <c r="Z3375" i="4" s="1"/>
  <c r="K3376" i="4"/>
  <c r="Y3376" i="4" s="1"/>
  <c r="N3376" i="4"/>
  <c r="M3376" i="4"/>
  <c r="H3377" i="4"/>
  <c r="J3377" i="4" s="1"/>
  <c r="J3376" i="4"/>
  <c r="C3378" i="4"/>
  <c r="F3378" i="4" s="1"/>
  <c r="D3378" i="4"/>
  <c r="E3378" i="4"/>
  <c r="L3377" i="4" l="1"/>
  <c r="Z3377" i="4" s="1"/>
  <c r="L3376" i="4"/>
  <c r="Z3376" i="4" s="1"/>
  <c r="H3378" i="4"/>
  <c r="I3378" i="4" s="1"/>
  <c r="I3377" i="4"/>
  <c r="M3377" i="4"/>
  <c r="N3377" i="4"/>
  <c r="C3379" i="4"/>
  <c r="D3379" i="4"/>
  <c r="E3379" i="4"/>
  <c r="F3379" i="4" l="1"/>
  <c r="K3377" i="4"/>
  <c r="Y3377" i="4" s="1"/>
  <c r="K3378" i="4"/>
  <c r="Y3378" i="4" s="1"/>
  <c r="H3379" i="4"/>
  <c r="I3379" i="4" s="1"/>
  <c r="M3378" i="4"/>
  <c r="N3378" i="4"/>
  <c r="J3378" i="4"/>
  <c r="C3380" i="4"/>
  <c r="F3380" i="4" s="1"/>
  <c r="D3380" i="4"/>
  <c r="E3380" i="4"/>
  <c r="L3378" i="4" l="1"/>
  <c r="Z3378" i="4" s="1"/>
  <c r="K3379" i="4"/>
  <c r="Y3379" i="4" s="1"/>
  <c r="H3380" i="4"/>
  <c r="I3380" i="4" s="1"/>
  <c r="M3379" i="4"/>
  <c r="N3379" i="4"/>
  <c r="J3379" i="4"/>
  <c r="C3381" i="4"/>
  <c r="D3381" i="4"/>
  <c r="E3381" i="4"/>
  <c r="F3381" i="4" l="1"/>
  <c r="L3379" i="4"/>
  <c r="Z3379" i="4" s="1"/>
  <c r="K3380" i="4"/>
  <c r="Y3380" i="4" s="1"/>
  <c r="H3381" i="4"/>
  <c r="I3381" i="4" s="1"/>
  <c r="M3380" i="4"/>
  <c r="N3380" i="4"/>
  <c r="J3380" i="4"/>
  <c r="E3382" i="4"/>
  <c r="C3382" i="4"/>
  <c r="D3382" i="4"/>
  <c r="F3382" i="4" l="1"/>
  <c r="L3380" i="4"/>
  <c r="Z3380" i="4" s="1"/>
  <c r="K3381" i="4"/>
  <c r="Y3381" i="4" s="1"/>
  <c r="N3381" i="4"/>
  <c r="M3381" i="4"/>
  <c r="H3382" i="4"/>
  <c r="I3382" i="4" s="1"/>
  <c r="J3381" i="4"/>
  <c r="C3383" i="4"/>
  <c r="F3383" i="4" s="1"/>
  <c r="D3383" i="4"/>
  <c r="E3383" i="4"/>
  <c r="L3381" i="4" l="1"/>
  <c r="Z3381" i="4" s="1"/>
  <c r="K3382" i="4"/>
  <c r="Y3382" i="4" s="1"/>
  <c r="M3382" i="4"/>
  <c r="N3382" i="4"/>
  <c r="H3383" i="4"/>
  <c r="J3383" i="4" s="1"/>
  <c r="J3382" i="4"/>
  <c r="C3384" i="4"/>
  <c r="D3384" i="4"/>
  <c r="E3384" i="4"/>
  <c r="F3384" i="4" l="1"/>
  <c r="L3383" i="4"/>
  <c r="Z3383" i="4" s="1"/>
  <c r="L3382" i="4"/>
  <c r="Z3382" i="4" s="1"/>
  <c r="H3384" i="4"/>
  <c r="I3384" i="4" s="1"/>
  <c r="I3383" i="4"/>
  <c r="M3383" i="4"/>
  <c r="N3383" i="4"/>
  <c r="D3385" i="4"/>
  <c r="E3385" i="4"/>
  <c r="C3385" i="4"/>
  <c r="F3385" i="4" l="1"/>
  <c r="K3384" i="4"/>
  <c r="Y3384" i="4" s="1"/>
  <c r="K3383" i="4"/>
  <c r="Y3383" i="4" s="1"/>
  <c r="M3384" i="4"/>
  <c r="N3384" i="4"/>
  <c r="H3385" i="4"/>
  <c r="I3385" i="4" s="1"/>
  <c r="J3384" i="4"/>
  <c r="D3386" i="4"/>
  <c r="E3386" i="4"/>
  <c r="C3386" i="4"/>
  <c r="F3386" i="4" l="1"/>
  <c r="L3384" i="4"/>
  <c r="Z3384" i="4" s="1"/>
  <c r="K3385" i="4"/>
  <c r="Y3385" i="4" s="1"/>
  <c r="N3385" i="4"/>
  <c r="M3385" i="4"/>
  <c r="H3386" i="4"/>
  <c r="J3386" i="4" s="1"/>
  <c r="J3385" i="4"/>
  <c r="C3387" i="4"/>
  <c r="F3387" i="4" s="1"/>
  <c r="E3387" i="4"/>
  <c r="D3387" i="4"/>
  <c r="L3386" i="4" l="1"/>
  <c r="Z3386" i="4" s="1"/>
  <c r="L3385" i="4"/>
  <c r="Z3385" i="4" s="1"/>
  <c r="I3386" i="4"/>
  <c r="H3387" i="4"/>
  <c r="I3387" i="4" s="1"/>
  <c r="M3386" i="4"/>
  <c r="N3386" i="4"/>
  <c r="C3388" i="4"/>
  <c r="D3388" i="4"/>
  <c r="E3388" i="4"/>
  <c r="F3388" i="4" l="1"/>
  <c r="K3386" i="4"/>
  <c r="Y3386" i="4" s="1"/>
  <c r="K3387" i="4"/>
  <c r="Y3387" i="4" s="1"/>
  <c r="H3388" i="4"/>
  <c r="I3388" i="4" s="1"/>
  <c r="M3387" i="4"/>
  <c r="N3387" i="4"/>
  <c r="J3387" i="4"/>
  <c r="C3389" i="4"/>
  <c r="D3389" i="4"/>
  <c r="E3389" i="4"/>
  <c r="H3389" i="4" l="1"/>
  <c r="F3389" i="4"/>
  <c r="L3387" i="4"/>
  <c r="Z3387" i="4" s="1"/>
  <c r="K3388" i="4"/>
  <c r="Y3388" i="4" s="1"/>
  <c r="M3389" i="4"/>
  <c r="N3389" i="4"/>
  <c r="M3388" i="4"/>
  <c r="N3388" i="4"/>
  <c r="J3388" i="4"/>
  <c r="J3389" i="4"/>
  <c r="I3389" i="4"/>
  <c r="E3390" i="4"/>
  <c r="C3390" i="4"/>
  <c r="D3390" i="4"/>
  <c r="F3390" i="4" l="1"/>
  <c r="L3388" i="4"/>
  <c r="Z3388" i="4" s="1"/>
  <c r="L3389" i="4"/>
  <c r="Z3389" i="4" s="1"/>
  <c r="K3389" i="4"/>
  <c r="Y3389" i="4" s="1"/>
  <c r="H3390" i="4"/>
  <c r="I3390" i="4" s="1"/>
  <c r="C3391" i="4"/>
  <c r="E3391" i="4"/>
  <c r="D3391" i="4"/>
  <c r="F3391" i="4" l="1"/>
  <c r="K3390" i="4"/>
  <c r="Y3390" i="4" s="1"/>
  <c r="H3391" i="4"/>
  <c r="I3391" i="4" s="1"/>
  <c r="N3390" i="4"/>
  <c r="M3390" i="4"/>
  <c r="J3390" i="4"/>
  <c r="C3392" i="4"/>
  <c r="D3392" i="4"/>
  <c r="E3392" i="4"/>
  <c r="F3392" i="4" l="1"/>
  <c r="L3390" i="4"/>
  <c r="Z3390" i="4" s="1"/>
  <c r="K3391" i="4"/>
  <c r="Y3391" i="4" s="1"/>
  <c r="H3392" i="4"/>
  <c r="I3392" i="4" s="1"/>
  <c r="M3391" i="4"/>
  <c r="N3391" i="4"/>
  <c r="J3391" i="4"/>
  <c r="D3393" i="4"/>
  <c r="E3393" i="4"/>
  <c r="C3393" i="4"/>
  <c r="F3393" i="4" l="1"/>
  <c r="L3391" i="4"/>
  <c r="Z3391" i="4" s="1"/>
  <c r="K3392" i="4"/>
  <c r="Y3392" i="4" s="1"/>
  <c r="M3392" i="4"/>
  <c r="N3392" i="4"/>
  <c r="H3393" i="4"/>
  <c r="J3393" i="4" s="1"/>
  <c r="J3392" i="4"/>
  <c r="D3394" i="4"/>
  <c r="E3394" i="4"/>
  <c r="C3394" i="4"/>
  <c r="F3394" i="4" l="1"/>
  <c r="L3393" i="4"/>
  <c r="Z3393" i="4" s="1"/>
  <c r="L3392" i="4"/>
  <c r="Z3392" i="4" s="1"/>
  <c r="I3393" i="4"/>
  <c r="M3393" i="4"/>
  <c r="N3393" i="4"/>
  <c r="H3394" i="4"/>
  <c r="J3394" i="4" s="1"/>
  <c r="C3395" i="4"/>
  <c r="F3395" i="4" s="1"/>
  <c r="D3395" i="4"/>
  <c r="E3395" i="4"/>
  <c r="L3394" i="4" l="1"/>
  <c r="Z3394" i="4" s="1"/>
  <c r="K3393" i="4"/>
  <c r="Y3393" i="4" s="1"/>
  <c r="H3395" i="4"/>
  <c r="I3395" i="4" s="1"/>
  <c r="I3394" i="4"/>
  <c r="N3394" i="4"/>
  <c r="M3394" i="4"/>
  <c r="C3396" i="4"/>
  <c r="D3396" i="4"/>
  <c r="E3396" i="4"/>
  <c r="H3396" i="4" l="1"/>
  <c r="F3396" i="4"/>
  <c r="K3394" i="4"/>
  <c r="Y3394" i="4" s="1"/>
  <c r="K3395" i="4"/>
  <c r="Y3395" i="4" s="1"/>
  <c r="M3396" i="4"/>
  <c r="N3396" i="4"/>
  <c r="M3395" i="4"/>
  <c r="N3395" i="4"/>
  <c r="J3395" i="4"/>
  <c r="J3396" i="4"/>
  <c r="I3396" i="4"/>
  <c r="C3397" i="4"/>
  <c r="D3397" i="4"/>
  <c r="E3397" i="4"/>
  <c r="F3397" i="4" l="1"/>
  <c r="L3395" i="4"/>
  <c r="Z3395" i="4" s="1"/>
  <c r="L3396" i="4"/>
  <c r="Z3396" i="4" s="1"/>
  <c r="K3396" i="4"/>
  <c r="Y3396" i="4" s="1"/>
  <c r="H3397" i="4"/>
  <c r="I3397" i="4" s="1"/>
  <c r="E3398" i="4"/>
  <c r="C3398" i="4"/>
  <c r="D3398" i="4"/>
  <c r="F3398" i="4" l="1"/>
  <c r="K3397" i="4"/>
  <c r="Y3397" i="4" s="1"/>
  <c r="H3398" i="4"/>
  <c r="I3398" i="4" s="1"/>
  <c r="M3397" i="4"/>
  <c r="N3397" i="4"/>
  <c r="J3397" i="4"/>
  <c r="C3399" i="4"/>
  <c r="E3399" i="4"/>
  <c r="D3399" i="4"/>
  <c r="F3399" i="4" l="1"/>
  <c r="L3397" i="4"/>
  <c r="Z3397" i="4" s="1"/>
  <c r="K3398" i="4"/>
  <c r="Y3398" i="4" s="1"/>
  <c r="H3399" i="4"/>
  <c r="I3399" i="4" s="1"/>
  <c r="M3398" i="4"/>
  <c r="N3398" i="4"/>
  <c r="J3398" i="4"/>
  <c r="C3400" i="4"/>
  <c r="F3400" i="4" s="1"/>
  <c r="D3400" i="4"/>
  <c r="E3400" i="4"/>
  <c r="L3398" i="4" l="1"/>
  <c r="Z3398" i="4" s="1"/>
  <c r="K3399" i="4"/>
  <c r="Y3399" i="4" s="1"/>
  <c r="H3400" i="4"/>
  <c r="I3400" i="4" s="1"/>
  <c r="N3399" i="4"/>
  <c r="M3399" i="4"/>
  <c r="J3399" i="4"/>
  <c r="D3401" i="4"/>
  <c r="E3401" i="4"/>
  <c r="C3401" i="4"/>
  <c r="H3401" i="4" l="1"/>
  <c r="F3401" i="4"/>
  <c r="L3399" i="4"/>
  <c r="Z3399" i="4" s="1"/>
  <c r="K3400" i="4"/>
  <c r="Y3400" i="4" s="1"/>
  <c r="M3400" i="4"/>
  <c r="N3400" i="4"/>
  <c r="M3401" i="4"/>
  <c r="N3401" i="4"/>
  <c r="J3400" i="4"/>
  <c r="J3401" i="4"/>
  <c r="I3401" i="4"/>
  <c r="D3402" i="4"/>
  <c r="E3402" i="4"/>
  <c r="C3402" i="4"/>
  <c r="F3402" i="4" s="1"/>
  <c r="L3401" i="4" l="1"/>
  <c r="Z3401" i="4" s="1"/>
  <c r="L3400" i="4"/>
  <c r="Z3400" i="4" s="1"/>
  <c r="K3401" i="4"/>
  <c r="Y3401" i="4" s="1"/>
  <c r="H3402" i="4"/>
  <c r="I3402" i="4" s="1"/>
  <c r="C3403" i="4"/>
  <c r="D3403" i="4"/>
  <c r="E3403" i="4"/>
  <c r="F3403" i="4" l="1"/>
  <c r="K3402" i="4"/>
  <c r="Y3402" i="4" s="1"/>
  <c r="H3403" i="4"/>
  <c r="I3403" i="4" s="1"/>
  <c r="M3402" i="4"/>
  <c r="N3402" i="4"/>
  <c r="J3402" i="4"/>
  <c r="C3404" i="4"/>
  <c r="D3404" i="4"/>
  <c r="E3404" i="4"/>
  <c r="F3404" i="4" l="1"/>
  <c r="L3402" i="4"/>
  <c r="Z3402" i="4" s="1"/>
  <c r="K3403" i="4"/>
  <c r="Y3403" i="4" s="1"/>
  <c r="H3404" i="4"/>
  <c r="I3404" i="4" s="1"/>
  <c r="N3403" i="4"/>
  <c r="M3403" i="4"/>
  <c r="J3403" i="4"/>
  <c r="C3405" i="4"/>
  <c r="D3405" i="4"/>
  <c r="E3405" i="4"/>
  <c r="H3405" i="4" l="1"/>
  <c r="F3405" i="4"/>
  <c r="L3403" i="4"/>
  <c r="Z3403" i="4" s="1"/>
  <c r="K3404" i="4"/>
  <c r="Y3404" i="4" s="1"/>
  <c r="M3404" i="4"/>
  <c r="N3404" i="4"/>
  <c r="M3405" i="4"/>
  <c r="N3405" i="4"/>
  <c r="J3404" i="4"/>
  <c r="J3405" i="4"/>
  <c r="I3405" i="4"/>
  <c r="E3406" i="4"/>
  <c r="C3406" i="4"/>
  <c r="D3406" i="4"/>
  <c r="F3406" i="4" l="1"/>
  <c r="L3404" i="4"/>
  <c r="Z3404" i="4" s="1"/>
  <c r="L3405" i="4"/>
  <c r="Z3405" i="4" s="1"/>
  <c r="K3405" i="4"/>
  <c r="Y3405" i="4" s="1"/>
  <c r="H3406" i="4"/>
  <c r="I3406" i="4" s="1"/>
  <c r="C3407" i="4"/>
  <c r="E3407" i="4"/>
  <c r="D3407" i="4"/>
  <c r="F3407" i="4" l="1"/>
  <c r="K3406" i="4"/>
  <c r="Y3406" i="4" s="1"/>
  <c r="H3407" i="4"/>
  <c r="I3407" i="4" s="1"/>
  <c r="M3406" i="4"/>
  <c r="N3406" i="4"/>
  <c r="J3406" i="4"/>
  <c r="C3408" i="4"/>
  <c r="D3408" i="4"/>
  <c r="E3408" i="4"/>
  <c r="H3408" i="4" l="1"/>
  <c r="F3408" i="4"/>
  <c r="L3406" i="4"/>
  <c r="Z3406" i="4" s="1"/>
  <c r="K3407" i="4"/>
  <c r="Y3407" i="4" s="1"/>
  <c r="N3408" i="4"/>
  <c r="M3408" i="4"/>
  <c r="M3407" i="4"/>
  <c r="N3407" i="4"/>
  <c r="J3407" i="4"/>
  <c r="J3408" i="4"/>
  <c r="I3408" i="4"/>
  <c r="D3409" i="4"/>
  <c r="E3409" i="4"/>
  <c r="C3409" i="4"/>
  <c r="F3409" i="4" l="1"/>
  <c r="L3407" i="4"/>
  <c r="Z3407" i="4" s="1"/>
  <c r="L3408" i="4"/>
  <c r="Z3408" i="4" s="1"/>
  <c r="K3408" i="4"/>
  <c r="Y3408" i="4" s="1"/>
  <c r="H3409" i="4"/>
  <c r="I3409" i="4" s="1"/>
  <c r="D3410" i="4"/>
  <c r="E3410" i="4"/>
  <c r="C3410" i="4"/>
  <c r="F3410" i="4" s="1"/>
  <c r="K3409" i="4" l="1"/>
  <c r="Y3409" i="4" s="1"/>
  <c r="H3410" i="4"/>
  <c r="I3410" i="4" s="1"/>
  <c r="M3409" i="4"/>
  <c r="N3409" i="4"/>
  <c r="J3409" i="4"/>
  <c r="C3411" i="4"/>
  <c r="D3411" i="4"/>
  <c r="E3411" i="4"/>
  <c r="F3411" i="4" l="1"/>
  <c r="L3409" i="4"/>
  <c r="Z3409" i="4" s="1"/>
  <c r="K3410" i="4"/>
  <c r="Y3410" i="4" s="1"/>
  <c r="H3411" i="4"/>
  <c r="I3411" i="4" s="1"/>
  <c r="M3410" i="4"/>
  <c r="N3410" i="4"/>
  <c r="J3410" i="4"/>
  <c r="C3412" i="4"/>
  <c r="F3412" i="4" s="1"/>
  <c r="D3412" i="4"/>
  <c r="E3412" i="4"/>
  <c r="L3410" i="4" l="1"/>
  <c r="Z3410" i="4" s="1"/>
  <c r="K3411" i="4"/>
  <c r="Y3411" i="4" s="1"/>
  <c r="H3412" i="4"/>
  <c r="I3412" i="4" s="1"/>
  <c r="M3411" i="4"/>
  <c r="N3411" i="4"/>
  <c r="J3411" i="4"/>
  <c r="C3413" i="4"/>
  <c r="D3413" i="4"/>
  <c r="E3413" i="4"/>
  <c r="F3413" i="4" l="1"/>
  <c r="L3411" i="4"/>
  <c r="Z3411" i="4" s="1"/>
  <c r="K3412" i="4"/>
  <c r="Y3412" i="4" s="1"/>
  <c r="M3412" i="4"/>
  <c r="N3412" i="4"/>
  <c r="H3413" i="4"/>
  <c r="J3413" i="4" s="1"/>
  <c r="J3412" i="4"/>
  <c r="E3414" i="4"/>
  <c r="C3414" i="4"/>
  <c r="D3414" i="4"/>
  <c r="F3414" i="4" l="1"/>
  <c r="L3413" i="4"/>
  <c r="Z3413" i="4" s="1"/>
  <c r="L3412" i="4"/>
  <c r="Z3412" i="4" s="1"/>
  <c r="I3413" i="4"/>
  <c r="N3413" i="4"/>
  <c r="M3413" i="4"/>
  <c r="H3414" i="4"/>
  <c r="I3414" i="4" s="1"/>
  <c r="C3415" i="4"/>
  <c r="F3415" i="4" s="1"/>
  <c r="E3415" i="4"/>
  <c r="D3415" i="4"/>
  <c r="K3414" i="4" l="1"/>
  <c r="Y3414" i="4" s="1"/>
  <c r="K3413" i="4"/>
  <c r="Y3413" i="4" s="1"/>
  <c r="H3415" i="4"/>
  <c r="I3415" i="4" s="1"/>
  <c r="M3414" i="4"/>
  <c r="N3414" i="4"/>
  <c r="J3414" i="4"/>
  <c r="C3416" i="4"/>
  <c r="D3416" i="4"/>
  <c r="E3416" i="4"/>
  <c r="F3416" i="4" l="1"/>
  <c r="L3414" i="4"/>
  <c r="Z3414" i="4" s="1"/>
  <c r="K3415" i="4"/>
  <c r="Y3415" i="4" s="1"/>
  <c r="H3416" i="4"/>
  <c r="I3416" i="4" s="1"/>
  <c r="M3415" i="4"/>
  <c r="N3415" i="4"/>
  <c r="J3415" i="4"/>
  <c r="D3417" i="4"/>
  <c r="E3417" i="4"/>
  <c r="C3417" i="4"/>
  <c r="F3417" i="4" l="1"/>
  <c r="L3415" i="4"/>
  <c r="Z3415" i="4" s="1"/>
  <c r="K3416" i="4"/>
  <c r="Y3416" i="4" s="1"/>
  <c r="M3416" i="4"/>
  <c r="N3416" i="4"/>
  <c r="H3417" i="4"/>
  <c r="J3417" i="4" s="1"/>
  <c r="J3416" i="4"/>
  <c r="D3418" i="4"/>
  <c r="E3418" i="4"/>
  <c r="C3418" i="4"/>
  <c r="F3418" i="4" l="1"/>
  <c r="L3416" i="4"/>
  <c r="Z3416" i="4" s="1"/>
  <c r="L3417" i="4"/>
  <c r="Z3417" i="4" s="1"/>
  <c r="I3417" i="4"/>
  <c r="H3418" i="4"/>
  <c r="I3418" i="4" s="1"/>
  <c r="N3417" i="4"/>
  <c r="M3417" i="4"/>
  <c r="C3419" i="4"/>
  <c r="D3419" i="4"/>
  <c r="E3419" i="4"/>
  <c r="H3419" i="4" l="1"/>
  <c r="F3419" i="4"/>
  <c r="K3417" i="4"/>
  <c r="Y3417" i="4" s="1"/>
  <c r="K3418" i="4"/>
  <c r="Y3418" i="4" s="1"/>
  <c r="M3419" i="4"/>
  <c r="N3419" i="4"/>
  <c r="M3418" i="4"/>
  <c r="N3418" i="4"/>
  <c r="J3418" i="4"/>
  <c r="J3419" i="4"/>
  <c r="I3419" i="4"/>
  <c r="C3420" i="4"/>
  <c r="D3420" i="4"/>
  <c r="E3420" i="4"/>
  <c r="F3420" i="4" l="1"/>
  <c r="L3418" i="4"/>
  <c r="Z3418" i="4" s="1"/>
  <c r="L3419" i="4"/>
  <c r="Z3419" i="4" s="1"/>
  <c r="K3419" i="4"/>
  <c r="Y3419" i="4" s="1"/>
  <c r="H3420" i="4"/>
  <c r="I3420" i="4" s="1"/>
  <c r="C3421" i="4"/>
  <c r="D3421" i="4"/>
  <c r="E3421" i="4"/>
  <c r="H3421" i="4" l="1"/>
  <c r="F3421" i="4"/>
  <c r="K3420" i="4"/>
  <c r="Y3420" i="4" s="1"/>
  <c r="M3421" i="4"/>
  <c r="N3421" i="4"/>
  <c r="M3420" i="4"/>
  <c r="N3420" i="4"/>
  <c r="J3420" i="4"/>
  <c r="J3421" i="4"/>
  <c r="I3421" i="4"/>
  <c r="E3422" i="4"/>
  <c r="C3422" i="4"/>
  <c r="D3422" i="4"/>
  <c r="F3422" i="4" l="1"/>
  <c r="L3421" i="4"/>
  <c r="Z3421" i="4" s="1"/>
  <c r="L3420" i="4"/>
  <c r="Z3420" i="4" s="1"/>
  <c r="K3421" i="4"/>
  <c r="Y3421" i="4" s="1"/>
  <c r="H3422" i="4"/>
  <c r="I3422" i="4" s="1"/>
  <c r="C3423" i="4"/>
  <c r="E3423" i="4"/>
  <c r="D3423" i="4"/>
  <c r="F3423" i="4" l="1"/>
  <c r="K3422" i="4"/>
  <c r="Y3422" i="4" s="1"/>
  <c r="H3423" i="4"/>
  <c r="I3423" i="4" s="1"/>
  <c r="N3422" i="4"/>
  <c r="M3422" i="4"/>
  <c r="J3422" i="4"/>
  <c r="C3424" i="4"/>
  <c r="D3424" i="4"/>
  <c r="E3424" i="4"/>
  <c r="F3424" i="4" l="1"/>
  <c r="L3422" i="4"/>
  <c r="Z3422" i="4" s="1"/>
  <c r="K3423" i="4"/>
  <c r="Y3423" i="4" s="1"/>
  <c r="H3424" i="4"/>
  <c r="I3424" i="4" s="1"/>
  <c r="M3423" i="4"/>
  <c r="N3423" i="4"/>
  <c r="J3423" i="4"/>
  <c r="D3425" i="4"/>
  <c r="E3425" i="4"/>
  <c r="C3425" i="4"/>
  <c r="F3425" i="4" l="1"/>
  <c r="L3423" i="4"/>
  <c r="Z3423" i="4" s="1"/>
  <c r="K3424" i="4"/>
  <c r="Y3424" i="4" s="1"/>
  <c r="M3424" i="4"/>
  <c r="N3424" i="4"/>
  <c r="H3425" i="4"/>
  <c r="J3425" i="4" s="1"/>
  <c r="J3424" i="4"/>
  <c r="D3426" i="4"/>
  <c r="E3426" i="4"/>
  <c r="C3426" i="4"/>
  <c r="F3426" i="4" l="1"/>
  <c r="L3425" i="4"/>
  <c r="Z3425" i="4" s="1"/>
  <c r="L3424" i="4"/>
  <c r="Z3424" i="4" s="1"/>
  <c r="I3425" i="4"/>
  <c r="M3425" i="4"/>
  <c r="N3425" i="4"/>
  <c r="H3426" i="4"/>
  <c r="J3426" i="4" s="1"/>
  <c r="C3427" i="4"/>
  <c r="F3427" i="4" s="1"/>
  <c r="D3427" i="4"/>
  <c r="E3427" i="4"/>
  <c r="L3426" i="4" l="1"/>
  <c r="Z3426" i="4" s="1"/>
  <c r="K3425" i="4"/>
  <c r="Y3425" i="4" s="1"/>
  <c r="I3426" i="4"/>
  <c r="N3426" i="4"/>
  <c r="M3426" i="4"/>
  <c r="H3427" i="4"/>
  <c r="J3427" i="4" s="1"/>
  <c r="C3428" i="4"/>
  <c r="D3428" i="4"/>
  <c r="E3428" i="4"/>
  <c r="F3428" i="4" l="1"/>
  <c r="L3427" i="4"/>
  <c r="Z3427" i="4" s="1"/>
  <c r="K3426" i="4"/>
  <c r="Y3426" i="4" s="1"/>
  <c r="I3427" i="4"/>
  <c r="M3427" i="4"/>
  <c r="N3427" i="4"/>
  <c r="H3428" i="4"/>
  <c r="J3428" i="4" s="1"/>
  <c r="C3429" i="4"/>
  <c r="D3429" i="4"/>
  <c r="E3429" i="4"/>
  <c r="F3429" i="4" l="1"/>
  <c r="L3428" i="4"/>
  <c r="Z3428" i="4" s="1"/>
  <c r="K3427" i="4"/>
  <c r="Y3427" i="4" s="1"/>
  <c r="H3429" i="4"/>
  <c r="I3429" i="4" s="1"/>
  <c r="I3428" i="4"/>
  <c r="M3428" i="4"/>
  <c r="N3428" i="4"/>
  <c r="E3430" i="4"/>
  <c r="D3430" i="4"/>
  <c r="C3430" i="4"/>
  <c r="F3430" i="4" l="1"/>
  <c r="K3428" i="4"/>
  <c r="Y3428" i="4" s="1"/>
  <c r="K3429" i="4"/>
  <c r="Y3429" i="4" s="1"/>
  <c r="M3429" i="4"/>
  <c r="N3429" i="4"/>
  <c r="H3430" i="4"/>
  <c r="J3430" i="4" s="1"/>
  <c r="J3429" i="4"/>
  <c r="C3431" i="4"/>
  <c r="E3431" i="4"/>
  <c r="D3431" i="4"/>
  <c r="H3431" i="4" l="1"/>
  <c r="F3431" i="4"/>
  <c r="L3429" i="4"/>
  <c r="Z3429" i="4" s="1"/>
  <c r="L3430" i="4"/>
  <c r="Z3430" i="4" s="1"/>
  <c r="I3430" i="4"/>
  <c r="N3431" i="4"/>
  <c r="M3431" i="4"/>
  <c r="M3430" i="4"/>
  <c r="N3430" i="4"/>
  <c r="J3431" i="4"/>
  <c r="I3431" i="4"/>
  <c r="C3432" i="4"/>
  <c r="D3432" i="4"/>
  <c r="E3432" i="4"/>
  <c r="F3432" i="4" l="1"/>
  <c r="L3431" i="4"/>
  <c r="Z3431" i="4" s="1"/>
  <c r="K3430" i="4"/>
  <c r="Y3430" i="4" s="1"/>
  <c r="K3431" i="4"/>
  <c r="Y3431" i="4" s="1"/>
  <c r="H3432" i="4"/>
  <c r="I3432" i="4" s="1"/>
  <c r="D3433" i="4"/>
  <c r="E3433" i="4"/>
  <c r="C3433" i="4"/>
  <c r="F3433" i="4" s="1"/>
  <c r="K3432" i="4" l="1"/>
  <c r="Y3432" i="4" s="1"/>
  <c r="H3433" i="4"/>
  <c r="I3433" i="4" s="1"/>
  <c r="M3432" i="4"/>
  <c r="N3432" i="4"/>
  <c r="J3432" i="4"/>
  <c r="D3434" i="4"/>
  <c r="E3434" i="4"/>
  <c r="C3434" i="4"/>
  <c r="F3434" i="4" l="1"/>
  <c r="L3432" i="4"/>
  <c r="Z3432" i="4" s="1"/>
  <c r="K3433" i="4"/>
  <c r="Y3433" i="4" s="1"/>
  <c r="M3433" i="4"/>
  <c r="N3433" i="4"/>
  <c r="H3434" i="4"/>
  <c r="J3434" i="4" s="1"/>
  <c r="J3433" i="4"/>
  <c r="C3435" i="4"/>
  <c r="F3435" i="4" s="1"/>
  <c r="D3435" i="4"/>
  <c r="E3435" i="4"/>
  <c r="L3434" i="4" l="1"/>
  <c r="Z3434" i="4" s="1"/>
  <c r="L3433" i="4"/>
  <c r="Z3433" i="4" s="1"/>
  <c r="H3435" i="4"/>
  <c r="I3435" i="4" s="1"/>
  <c r="I3434" i="4"/>
  <c r="M3434" i="4"/>
  <c r="N3434" i="4"/>
  <c r="C3436" i="4"/>
  <c r="D3436" i="4"/>
  <c r="E3436" i="4"/>
  <c r="H3436" i="4" l="1"/>
  <c r="F3436" i="4"/>
  <c r="K3435" i="4"/>
  <c r="Y3435" i="4" s="1"/>
  <c r="K3434" i="4"/>
  <c r="Y3434" i="4" s="1"/>
  <c r="M3436" i="4"/>
  <c r="N3436" i="4"/>
  <c r="N3435" i="4"/>
  <c r="M3435" i="4"/>
  <c r="J3435" i="4"/>
  <c r="J3436" i="4"/>
  <c r="I3436" i="4"/>
  <c r="C3437" i="4"/>
  <c r="D3437" i="4"/>
  <c r="E3437" i="4"/>
  <c r="F3437" i="4" l="1"/>
  <c r="L3435" i="4"/>
  <c r="Z3435" i="4" s="1"/>
  <c r="L3436" i="4"/>
  <c r="Z3436" i="4" s="1"/>
  <c r="K3436" i="4"/>
  <c r="Y3436" i="4" s="1"/>
  <c r="H3437" i="4"/>
  <c r="I3437" i="4" s="1"/>
  <c r="E3438" i="4"/>
  <c r="C3438" i="4"/>
  <c r="D3438" i="4"/>
  <c r="F3438" i="4" l="1"/>
  <c r="K3437" i="4"/>
  <c r="Y3437" i="4" s="1"/>
  <c r="H3438" i="4"/>
  <c r="I3438" i="4" s="1"/>
  <c r="M3437" i="4"/>
  <c r="N3437" i="4"/>
  <c r="J3437" i="4"/>
  <c r="C3439" i="4"/>
  <c r="E3439" i="4"/>
  <c r="D3439" i="4"/>
  <c r="F3439" i="4" l="1"/>
  <c r="L3437" i="4"/>
  <c r="Z3437" i="4" s="1"/>
  <c r="K3438" i="4"/>
  <c r="Y3438" i="4" s="1"/>
  <c r="H3439" i="4"/>
  <c r="M3438" i="4"/>
  <c r="N3438" i="4"/>
  <c r="J3438" i="4"/>
  <c r="C3440" i="4"/>
  <c r="F3440" i="4" s="1"/>
  <c r="D3440" i="4"/>
  <c r="E3440" i="4"/>
  <c r="L3438" i="4" l="1"/>
  <c r="Z3438" i="4" s="1"/>
  <c r="M3439" i="4"/>
  <c r="N3439" i="4"/>
  <c r="H3440" i="4"/>
  <c r="J3440" i="4" s="1"/>
  <c r="I3439" i="4"/>
  <c r="J3439" i="4"/>
  <c r="D3441" i="4"/>
  <c r="E3441" i="4"/>
  <c r="C3441" i="4"/>
  <c r="F3441" i="4" l="1"/>
  <c r="L3440" i="4"/>
  <c r="Z3440" i="4" s="1"/>
  <c r="L3439" i="4"/>
  <c r="Z3439" i="4" s="1"/>
  <c r="K3439" i="4"/>
  <c r="Y3439" i="4" s="1"/>
  <c r="I3440" i="4"/>
  <c r="N3440" i="4"/>
  <c r="M3440" i="4"/>
  <c r="H3441" i="4"/>
  <c r="J3441" i="4" s="1"/>
  <c r="D3442" i="4"/>
  <c r="E3442" i="4"/>
  <c r="C3442" i="4"/>
  <c r="F3442" i="4" s="1"/>
  <c r="L3441" i="4" l="1"/>
  <c r="Z3441" i="4" s="1"/>
  <c r="K3440" i="4"/>
  <c r="Y3440" i="4" s="1"/>
  <c r="I3441" i="4"/>
  <c r="M3441" i="4"/>
  <c r="N3441" i="4"/>
  <c r="H3442" i="4"/>
  <c r="J3442" i="4" s="1"/>
  <c r="C3443" i="4"/>
  <c r="D3443" i="4"/>
  <c r="E3443" i="4"/>
  <c r="F3443" i="4" l="1"/>
  <c r="L3442" i="4"/>
  <c r="Z3442" i="4" s="1"/>
  <c r="K3441" i="4"/>
  <c r="Y3441" i="4" s="1"/>
  <c r="H3443" i="4"/>
  <c r="I3443" i="4" s="1"/>
  <c r="I3442" i="4"/>
  <c r="M3442" i="4"/>
  <c r="N3442" i="4"/>
  <c r="C3444" i="4"/>
  <c r="D3444" i="4"/>
  <c r="E3444" i="4"/>
  <c r="F3444" i="4" l="1"/>
  <c r="K3442" i="4"/>
  <c r="Y3442" i="4" s="1"/>
  <c r="K3443" i="4"/>
  <c r="Y3443" i="4" s="1"/>
  <c r="H3444" i="4"/>
  <c r="I3444" i="4" s="1"/>
  <c r="M3443" i="4"/>
  <c r="N3443" i="4"/>
  <c r="J3443" i="4"/>
  <c r="C3445" i="4"/>
  <c r="F3445" i="4" s="1"/>
  <c r="D3445" i="4"/>
  <c r="E3445" i="4"/>
  <c r="L3443" i="4" l="1"/>
  <c r="Z3443" i="4" s="1"/>
  <c r="K3444" i="4"/>
  <c r="Y3444" i="4" s="1"/>
  <c r="M3444" i="4"/>
  <c r="N3444" i="4"/>
  <c r="H3445" i="4"/>
  <c r="J3445" i="4" s="1"/>
  <c r="J3444" i="4"/>
  <c r="E3446" i="4"/>
  <c r="C3446" i="4"/>
  <c r="D3446" i="4"/>
  <c r="F3446" i="4" l="1"/>
  <c r="L3445" i="4"/>
  <c r="Z3445" i="4" s="1"/>
  <c r="L3444" i="4"/>
  <c r="Z3444" i="4" s="1"/>
  <c r="I3445" i="4"/>
  <c r="N3445" i="4"/>
  <c r="M3445" i="4"/>
  <c r="H3446" i="4"/>
  <c r="I3446" i="4" s="1"/>
  <c r="C3447" i="4"/>
  <c r="E3447" i="4"/>
  <c r="D3447" i="4"/>
  <c r="H3447" i="4" l="1"/>
  <c r="F3447" i="4"/>
  <c r="K3445" i="4"/>
  <c r="Y3445" i="4" s="1"/>
  <c r="K3446" i="4"/>
  <c r="Y3446" i="4" s="1"/>
  <c r="M3447" i="4"/>
  <c r="N3447" i="4"/>
  <c r="M3446" i="4"/>
  <c r="N3446" i="4"/>
  <c r="J3446" i="4"/>
  <c r="J3447" i="4"/>
  <c r="I3447" i="4"/>
  <c r="C3448" i="4"/>
  <c r="D3448" i="4"/>
  <c r="E3448" i="4"/>
  <c r="F3448" i="4" l="1"/>
  <c r="L3446" i="4"/>
  <c r="Z3446" i="4" s="1"/>
  <c r="L3447" i="4"/>
  <c r="Z3447" i="4" s="1"/>
  <c r="K3447" i="4"/>
  <c r="Y3447" i="4" s="1"/>
  <c r="H3448" i="4"/>
  <c r="I3448" i="4" s="1"/>
  <c r="D3449" i="4"/>
  <c r="E3449" i="4"/>
  <c r="C3449" i="4"/>
  <c r="F3449" i="4" s="1"/>
  <c r="K3448" i="4" l="1"/>
  <c r="Y3448" i="4" s="1"/>
  <c r="H3449" i="4"/>
  <c r="I3449" i="4" s="1"/>
  <c r="M3448" i="4"/>
  <c r="N3448" i="4"/>
  <c r="J3448" i="4"/>
  <c r="D3450" i="4"/>
  <c r="E3450" i="4"/>
  <c r="C3450" i="4"/>
  <c r="F3450" i="4" s="1"/>
  <c r="L3448" i="4" l="1"/>
  <c r="Z3448" i="4" s="1"/>
  <c r="K3449" i="4"/>
  <c r="Y3449" i="4" s="1"/>
  <c r="N3449" i="4"/>
  <c r="M3449" i="4"/>
  <c r="H3450" i="4"/>
  <c r="J3450" i="4" s="1"/>
  <c r="J3449" i="4"/>
  <c r="C3451" i="4"/>
  <c r="E3451" i="4"/>
  <c r="D3451" i="4"/>
  <c r="F3451" i="4" l="1"/>
  <c r="L3449" i="4"/>
  <c r="Z3449" i="4" s="1"/>
  <c r="L3450" i="4"/>
  <c r="Z3450" i="4" s="1"/>
  <c r="I3450" i="4"/>
  <c r="M3450" i="4"/>
  <c r="N3450" i="4"/>
  <c r="H3451" i="4"/>
  <c r="J3451" i="4" s="1"/>
  <c r="C3452" i="4"/>
  <c r="F3452" i="4" s="1"/>
  <c r="D3452" i="4"/>
  <c r="E3452" i="4"/>
  <c r="L3451" i="4" l="1"/>
  <c r="Z3451" i="4" s="1"/>
  <c r="K3450" i="4"/>
  <c r="Y3450" i="4" s="1"/>
  <c r="H3452" i="4"/>
  <c r="I3452" i="4" s="1"/>
  <c r="I3451" i="4"/>
  <c r="M3451" i="4"/>
  <c r="N3451" i="4"/>
  <c r="C3453" i="4"/>
  <c r="D3453" i="4"/>
  <c r="E3453" i="4"/>
  <c r="F3453" i="4" l="1"/>
  <c r="K3451" i="4"/>
  <c r="Y3451" i="4" s="1"/>
  <c r="K3452" i="4"/>
  <c r="Y3452" i="4" s="1"/>
  <c r="H3453" i="4"/>
  <c r="I3453" i="4" s="1"/>
  <c r="M3452" i="4"/>
  <c r="N3452" i="4"/>
  <c r="J3452" i="4"/>
  <c r="E3454" i="4"/>
  <c r="C3454" i="4"/>
  <c r="D3454" i="4"/>
  <c r="F3454" i="4" l="1"/>
  <c r="L3452" i="4"/>
  <c r="Z3452" i="4" s="1"/>
  <c r="K3453" i="4"/>
  <c r="Y3453" i="4" s="1"/>
  <c r="M3453" i="4"/>
  <c r="N3453" i="4"/>
  <c r="H3454" i="4"/>
  <c r="I3454" i="4" s="1"/>
  <c r="J3453" i="4"/>
  <c r="C3455" i="4"/>
  <c r="F3455" i="4" s="1"/>
  <c r="E3455" i="4"/>
  <c r="D3455" i="4"/>
  <c r="L3453" i="4" l="1"/>
  <c r="Z3453" i="4" s="1"/>
  <c r="K3454" i="4"/>
  <c r="Y3454" i="4" s="1"/>
  <c r="H3455" i="4"/>
  <c r="I3455" i="4" s="1"/>
  <c r="N3454" i="4"/>
  <c r="M3454" i="4"/>
  <c r="J3454" i="4"/>
  <c r="C3456" i="4"/>
  <c r="D3456" i="4"/>
  <c r="E3456" i="4"/>
  <c r="F3456" i="4" l="1"/>
  <c r="L3454" i="4"/>
  <c r="Z3454" i="4" s="1"/>
  <c r="K3455" i="4"/>
  <c r="Y3455" i="4" s="1"/>
  <c r="H3456" i="4"/>
  <c r="I3456" i="4" s="1"/>
  <c r="M3455" i="4"/>
  <c r="N3455" i="4"/>
  <c r="J3455" i="4"/>
  <c r="D3457" i="4"/>
  <c r="E3457" i="4"/>
  <c r="C3457" i="4"/>
  <c r="F3457" i="4" l="1"/>
  <c r="L3455" i="4"/>
  <c r="Z3455" i="4" s="1"/>
  <c r="K3456" i="4"/>
  <c r="Y3456" i="4" s="1"/>
  <c r="M3456" i="4"/>
  <c r="N3456" i="4"/>
  <c r="H3457" i="4"/>
  <c r="J3457" i="4" s="1"/>
  <c r="J3456" i="4"/>
  <c r="D3458" i="4"/>
  <c r="E3458" i="4"/>
  <c r="C3458" i="4"/>
  <c r="F3458" i="4" l="1"/>
  <c r="L3457" i="4"/>
  <c r="Z3457" i="4" s="1"/>
  <c r="L3456" i="4"/>
  <c r="Z3456" i="4" s="1"/>
  <c r="I3457" i="4"/>
  <c r="H3458" i="4"/>
  <c r="I3458" i="4" s="1"/>
  <c r="M3457" i="4"/>
  <c r="N3457" i="4"/>
  <c r="C3459" i="4"/>
  <c r="F3459" i="4" s="1"/>
  <c r="D3459" i="4"/>
  <c r="E3459" i="4"/>
  <c r="K3457" i="4" l="1"/>
  <c r="Y3457" i="4" s="1"/>
  <c r="K3458" i="4"/>
  <c r="Y3458" i="4" s="1"/>
  <c r="H3459" i="4"/>
  <c r="I3459" i="4" s="1"/>
  <c r="N3458" i="4"/>
  <c r="M3458" i="4"/>
  <c r="J3458" i="4"/>
  <c r="C3460" i="4"/>
  <c r="D3460" i="4"/>
  <c r="E3460" i="4"/>
  <c r="H3460" i="4" l="1"/>
  <c r="F3460" i="4"/>
  <c r="L3458" i="4"/>
  <c r="Z3458" i="4" s="1"/>
  <c r="K3459" i="4"/>
  <c r="Y3459" i="4" s="1"/>
  <c r="M3460" i="4"/>
  <c r="N3460" i="4"/>
  <c r="M3459" i="4"/>
  <c r="N3459" i="4"/>
  <c r="J3459" i="4"/>
  <c r="J3460" i="4"/>
  <c r="I3460" i="4"/>
  <c r="C3461" i="4"/>
  <c r="D3461" i="4"/>
  <c r="E3461" i="4"/>
  <c r="F3461" i="4" l="1"/>
  <c r="L3460" i="4"/>
  <c r="Z3460" i="4" s="1"/>
  <c r="L3459" i="4"/>
  <c r="Z3459" i="4" s="1"/>
  <c r="K3460" i="4"/>
  <c r="Y3460" i="4" s="1"/>
  <c r="H3461" i="4"/>
  <c r="I3461" i="4" s="1"/>
  <c r="E3462" i="4"/>
  <c r="C3462" i="4"/>
  <c r="D3462" i="4"/>
  <c r="F3462" i="4" l="1"/>
  <c r="K3461" i="4"/>
  <c r="Y3461" i="4" s="1"/>
  <c r="H3462" i="4"/>
  <c r="I3462" i="4" s="1"/>
  <c r="M3461" i="4"/>
  <c r="N3461" i="4"/>
  <c r="J3461" i="4"/>
  <c r="C3463" i="4"/>
  <c r="E3463" i="4"/>
  <c r="D3463" i="4"/>
  <c r="F3463" i="4" l="1"/>
  <c r="L3461" i="4"/>
  <c r="Z3461" i="4" s="1"/>
  <c r="K3462" i="4"/>
  <c r="Y3462" i="4" s="1"/>
  <c r="H3463" i="4"/>
  <c r="I3463" i="4" s="1"/>
  <c r="M3462" i="4"/>
  <c r="N3462" i="4"/>
  <c r="J3462" i="4"/>
  <c r="C3464" i="4"/>
  <c r="F3464" i="4" s="1"/>
  <c r="D3464" i="4"/>
  <c r="E3464" i="4"/>
  <c r="L3462" i="4" l="1"/>
  <c r="Z3462" i="4" s="1"/>
  <c r="K3463" i="4"/>
  <c r="Y3463" i="4" s="1"/>
  <c r="H3464" i="4"/>
  <c r="I3464" i="4" s="1"/>
  <c r="N3463" i="4"/>
  <c r="M3463" i="4"/>
  <c r="J3463" i="4"/>
  <c r="D3465" i="4"/>
  <c r="E3465" i="4"/>
  <c r="C3465" i="4"/>
  <c r="F3465" i="4" l="1"/>
  <c r="L3463" i="4"/>
  <c r="Z3463" i="4" s="1"/>
  <c r="K3464" i="4"/>
  <c r="Y3464" i="4" s="1"/>
  <c r="M3464" i="4"/>
  <c r="N3464" i="4"/>
  <c r="H3465" i="4"/>
  <c r="J3465" i="4" s="1"/>
  <c r="J3464" i="4"/>
  <c r="D3466" i="4"/>
  <c r="E3466" i="4"/>
  <c r="C3466" i="4"/>
  <c r="F3466" i="4" l="1"/>
  <c r="L3465" i="4"/>
  <c r="Z3465" i="4" s="1"/>
  <c r="L3464" i="4"/>
  <c r="Z3464" i="4" s="1"/>
  <c r="I3465" i="4"/>
  <c r="H3466" i="4"/>
  <c r="M3465" i="4"/>
  <c r="N3465" i="4"/>
  <c r="C3467" i="4"/>
  <c r="F3467" i="4" s="1"/>
  <c r="D3467" i="4"/>
  <c r="E3467" i="4"/>
  <c r="K3465" i="4" l="1"/>
  <c r="Y3465" i="4" s="1"/>
  <c r="H3467" i="4"/>
  <c r="I3467" i="4" s="1"/>
  <c r="M3466" i="4"/>
  <c r="N3466" i="4"/>
  <c r="I3466" i="4"/>
  <c r="J3466" i="4"/>
  <c r="C3468" i="4"/>
  <c r="D3468" i="4"/>
  <c r="E3468" i="4"/>
  <c r="F3468" i="4" l="1"/>
  <c r="L3466" i="4"/>
  <c r="Z3466" i="4" s="1"/>
  <c r="K3466" i="4"/>
  <c r="Y3466" i="4" s="1"/>
  <c r="K3467" i="4"/>
  <c r="Y3467" i="4" s="1"/>
  <c r="N3467" i="4"/>
  <c r="M3467" i="4"/>
  <c r="H3468" i="4"/>
  <c r="J3468" i="4" s="1"/>
  <c r="J3467" i="4"/>
  <c r="C3469" i="4"/>
  <c r="D3469" i="4"/>
  <c r="E3469" i="4"/>
  <c r="F3469" i="4" l="1"/>
  <c r="L3468" i="4"/>
  <c r="Z3468" i="4" s="1"/>
  <c r="L3467" i="4"/>
  <c r="Z3467" i="4" s="1"/>
  <c r="H3469" i="4"/>
  <c r="I3469" i="4" s="1"/>
  <c r="I3468" i="4"/>
  <c r="M3468" i="4"/>
  <c r="N3468" i="4"/>
  <c r="E3470" i="4"/>
  <c r="C3470" i="4"/>
  <c r="D3470" i="4"/>
  <c r="F3470" i="4" l="1"/>
  <c r="K3469" i="4"/>
  <c r="Y3469" i="4" s="1"/>
  <c r="K3468" i="4"/>
  <c r="Y3468" i="4" s="1"/>
  <c r="M3469" i="4"/>
  <c r="N3469" i="4"/>
  <c r="H3470" i="4"/>
  <c r="I3470" i="4" s="1"/>
  <c r="J3469" i="4"/>
  <c r="C3471" i="4"/>
  <c r="E3471" i="4"/>
  <c r="D3471" i="4"/>
  <c r="F3471" i="4" l="1"/>
  <c r="L3469" i="4"/>
  <c r="Z3469" i="4" s="1"/>
  <c r="K3470" i="4"/>
  <c r="Y3470" i="4" s="1"/>
  <c r="M3470" i="4"/>
  <c r="N3470" i="4"/>
  <c r="H3471" i="4"/>
  <c r="J3470" i="4"/>
  <c r="C3472" i="4"/>
  <c r="F3472" i="4" s="1"/>
  <c r="D3472" i="4"/>
  <c r="E3472" i="4"/>
  <c r="L3470" i="4" l="1"/>
  <c r="Z3470" i="4" s="1"/>
  <c r="H3472" i="4"/>
  <c r="I3472" i="4" s="1"/>
  <c r="M3471" i="4"/>
  <c r="N3471" i="4"/>
  <c r="I3471" i="4"/>
  <c r="J3471" i="4"/>
  <c r="D3473" i="4"/>
  <c r="E3473" i="4"/>
  <c r="C3473" i="4"/>
  <c r="F3473" i="4" l="1"/>
  <c r="L3471" i="4"/>
  <c r="Z3471" i="4" s="1"/>
  <c r="K3472" i="4"/>
  <c r="Y3472" i="4" s="1"/>
  <c r="K3471" i="4"/>
  <c r="Y3471" i="4" s="1"/>
  <c r="N3472" i="4"/>
  <c r="M3472" i="4"/>
  <c r="H3473" i="4"/>
  <c r="J3473" i="4" s="1"/>
  <c r="J3472" i="4"/>
  <c r="D3474" i="4"/>
  <c r="E3474" i="4"/>
  <c r="C3474" i="4"/>
  <c r="F3474" i="4" s="1"/>
  <c r="L3472" i="4" l="1"/>
  <c r="Z3472" i="4" s="1"/>
  <c r="L3473" i="4"/>
  <c r="Z3473" i="4" s="1"/>
  <c r="I3473" i="4"/>
  <c r="H3474" i="4"/>
  <c r="I3474" i="4" s="1"/>
  <c r="M3473" i="4"/>
  <c r="N3473" i="4"/>
  <c r="C3475" i="4"/>
  <c r="D3475" i="4"/>
  <c r="E3475" i="4"/>
  <c r="F3475" i="4" l="1"/>
  <c r="K3474" i="4"/>
  <c r="Y3474" i="4" s="1"/>
  <c r="K3473" i="4"/>
  <c r="Y3473" i="4" s="1"/>
  <c r="M3474" i="4"/>
  <c r="N3474" i="4"/>
  <c r="J3474" i="4"/>
  <c r="H3475" i="4"/>
  <c r="I3475" i="4" s="1"/>
  <c r="C3476" i="4"/>
  <c r="F3476" i="4" s="1"/>
  <c r="D3476" i="4"/>
  <c r="E3476" i="4"/>
  <c r="L3474" i="4" l="1"/>
  <c r="Z3474" i="4" s="1"/>
  <c r="K3475" i="4"/>
  <c r="Y3475" i="4" s="1"/>
  <c r="M3475" i="4"/>
  <c r="N3475" i="4"/>
  <c r="H3476" i="4"/>
  <c r="I3476" i="4" s="1"/>
  <c r="J3475" i="4"/>
  <c r="C3477" i="4"/>
  <c r="D3477" i="4"/>
  <c r="E3477" i="4"/>
  <c r="F3477" i="4" l="1"/>
  <c r="L3475" i="4"/>
  <c r="Z3475" i="4" s="1"/>
  <c r="K3476" i="4"/>
  <c r="Y3476" i="4" s="1"/>
  <c r="H3477" i="4"/>
  <c r="I3477" i="4" s="1"/>
  <c r="M3476" i="4"/>
  <c r="N3476" i="4"/>
  <c r="J3476" i="4"/>
  <c r="E3478" i="4"/>
  <c r="C3478" i="4"/>
  <c r="D3478" i="4"/>
  <c r="F3478" i="4" l="1"/>
  <c r="L3476" i="4"/>
  <c r="Z3476" i="4" s="1"/>
  <c r="K3477" i="4"/>
  <c r="Y3477" i="4" s="1"/>
  <c r="N3477" i="4"/>
  <c r="M3477" i="4"/>
  <c r="H3478" i="4"/>
  <c r="I3478" i="4" s="1"/>
  <c r="J3477" i="4"/>
  <c r="C3479" i="4"/>
  <c r="F3479" i="4" s="1"/>
  <c r="E3479" i="4"/>
  <c r="D3479" i="4"/>
  <c r="L3477" i="4" l="1"/>
  <c r="Z3477" i="4" s="1"/>
  <c r="K3478" i="4"/>
  <c r="Y3478" i="4" s="1"/>
  <c r="H3479" i="4"/>
  <c r="I3479" i="4" s="1"/>
  <c r="M3478" i="4"/>
  <c r="N3478" i="4"/>
  <c r="J3478" i="4"/>
  <c r="C3480" i="4"/>
  <c r="D3480" i="4"/>
  <c r="E3480" i="4"/>
  <c r="F3480" i="4" l="1"/>
  <c r="L3478" i="4"/>
  <c r="Z3478" i="4" s="1"/>
  <c r="K3479" i="4"/>
  <c r="Y3479" i="4" s="1"/>
  <c r="H3480" i="4"/>
  <c r="I3480" i="4" s="1"/>
  <c r="M3479" i="4"/>
  <c r="N3479" i="4"/>
  <c r="J3479" i="4"/>
  <c r="D3481" i="4"/>
  <c r="E3481" i="4"/>
  <c r="C3481" i="4"/>
  <c r="F3481" i="4" l="1"/>
  <c r="L3479" i="4"/>
  <c r="Z3479" i="4" s="1"/>
  <c r="K3480" i="4"/>
  <c r="Y3480" i="4" s="1"/>
  <c r="M3480" i="4"/>
  <c r="N3480" i="4"/>
  <c r="H3481" i="4"/>
  <c r="J3481" i="4" s="1"/>
  <c r="J3480" i="4"/>
  <c r="D3482" i="4"/>
  <c r="E3482" i="4"/>
  <c r="C3482" i="4"/>
  <c r="F3482" i="4" l="1"/>
  <c r="L3480" i="4"/>
  <c r="Z3480" i="4" s="1"/>
  <c r="L3481" i="4"/>
  <c r="Z3481" i="4" s="1"/>
  <c r="I3481" i="4"/>
  <c r="N3481" i="4"/>
  <c r="M3481" i="4"/>
  <c r="H3482" i="4"/>
  <c r="I3482" i="4" s="1"/>
  <c r="C3483" i="4"/>
  <c r="F3483" i="4" s="1"/>
  <c r="D3483" i="4"/>
  <c r="E3483" i="4"/>
  <c r="K3482" i="4" l="1"/>
  <c r="Y3482" i="4" s="1"/>
  <c r="K3481" i="4"/>
  <c r="Y3481" i="4" s="1"/>
  <c r="H3483" i="4"/>
  <c r="I3483" i="4" s="1"/>
  <c r="M3482" i="4"/>
  <c r="N3482" i="4"/>
  <c r="J3482" i="4"/>
  <c r="C3484" i="4"/>
  <c r="D3484" i="4"/>
  <c r="E3484" i="4"/>
  <c r="F3484" i="4" l="1"/>
  <c r="L3482" i="4"/>
  <c r="Z3482" i="4" s="1"/>
  <c r="K3483" i="4"/>
  <c r="Y3483" i="4" s="1"/>
  <c r="H3484" i="4"/>
  <c r="I3484" i="4" s="1"/>
  <c r="M3483" i="4"/>
  <c r="N3483" i="4"/>
  <c r="J3483" i="4"/>
  <c r="C3485" i="4"/>
  <c r="F3485" i="4" s="1"/>
  <c r="D3485" i="4"/>
  <c r="E3485" i="4"/>
  <c r="L3483" i="4" l="1"/>
  <c r="Z3483" i="4" s="1"/>
  <c r="K3484" i="4"/>
  <c r="Y3484" i="4" s="1"/>
  <c r="H3485" i="4"/>
  <c r="I3485" i="4" s="1"/>
  <c r="N3484" i="4"/>
  <c r="M3484" i="4"/>
  <c r="J3484" i="4"/>
  <c r="E3486" i="4"/>
  <c r="C3486" i="4"/>
  <c r="F3486" i="4" s="1"/>
  <c r="D3486" i="4"/>
  <c r="L3484" i="4" l="1"/>
  <c r="Z3484" i="4" s="1"/>
  <c r="K3485" i="4"/>
  <c r="Y3485" i="4" s="1"/>
  <c r="M3485" i="4"/>
  <c r="N3485" i="4"/>
  <c r="H3486" i="4"/>
  <c r="I3486" i="4" s="1"/>
  <c r="J3485" i="4"/>
  <c r="C3487" i="4"/>
  <c r="E3487" i="4"/>
  <c r="D3487" i="4"/>
  <c r="F3487" i="4" l="1"/>
  <c r="L3485" i="4"/>
  <c r="Z3485" i="4" s="1"/>
  <c r="K3486" i="4"/>
  <c r="Y3486" i="4" s="1"/>
  <c r="N3486" i="4"/>
  <c r="M3486" i="4"/>
  <c r="J3486" i="4"/>
  <c r="H3487" i="4"/>
  <c r="I3487" i="4" s="1"/>
  <c r="C3488" i="4"/>
  <c r="F3488" i="4" s="1"/>
  <c r="D3488" i="4"/>
  <c r="E3488" i="4"/>
  <c r="L3486" i="4" l="1"/>
  <c r="Z3486" i="4" s="1"/>
  <c r="K3487" i="4"/>
  <c r="Y3487" i="4" s="1"/>
  <c r="H3488" i="4"/>
  <c r="M3487" i="4"/>
  <c r="N3487" i="4"/>
  <c r="J3487" i="4"/>
  <c r="I3488" i="4"/>
  <c r="D3489" i="4"/>
  <c r="E3489" i="4"/>
  <c r="C3489" i="4"/>
  <c r="F3489" i="4" l="1"/>
  <c r="L3487" i="4"/>
  <c r="Z3487" i="4" s="1"/>
  <c r="K3488" i="4"/>
  <c r="Y3488" i="4" s="1"/>
  <c r="M3488" i="4"/>
  <c r="N3488" i="4"/>
  <c r="H3489" i="4"/>
  <c r="J3489" i="4" s="1"/>
  <c r="J3488" i="4"/>
  <c r="D3490" i="4"/>
  <c r="E3490" i="4"/>
  <c r="C3490" i="4"/>
  <c r="F3490" i="4" l="1"/>
  <c r="L3489" i="4"/>
  <c r="Z3489" i="4" s="1"/>
  <c r="L3488" i="4"/>
  <c r="Z3488" i="4" s="1"/>
  <c r="I3489" i="4"/>
  <c r="H3490" i="4"/>
  <c r="M3489" i="4"/>
  <c r="N3489" i="4"/>
  <c r="C3491" i="4"/>
  <c r="D3491" i="4"/>
  <c r="E3491" i="4"/>
  <c r="H3491" i="4" l="1"/>
  <c r="F3491" i="4"/>
  <c r="K3489" i="4"/>
  <c r="Y3489" i="4" s="1"/>
  <c r="N3490" i="4"/>
  <c r="M3490" i="4"/>
  <c r="M3491" i="4"/>
  <c r="N3491" i="4"/>
  <c r="I3490" i="4"/>
  <c r="J3490" i="4"/>
  <c r="J3491" i="4"/>
  <c r="I3491" i="4"/>
  <c r="C3492" i="4"/>
  <c r="D3492" i="4"/>
  <c r="E3492" i="4"/>
  <c r="F3492" i="4" l="1"/>
  <c r="L3491" i="4"/>
  <c r="Z3491" i="4" s="1"/>
  <c r="L3490" i="4"/>
  <c r="Z3490" i="4" s="1"/>
  <c r="K3491" i="4"/>
  <c r="Y3491" i="4" s="1"/>
  <c r="K3490" i="4"/>
  <c r="Y3490" i="4" s="1"/>
  <c r="H3492" i="4"/>
  <c r="I3492" i="4" s="1"/>
  <c r="C3493" i="4"/>
  <c r="D3493" i="4"/>
  <c r="E3493" i="4"/>
  <c r="F3493" i="4" l="1"/>
  <c r="K3492" i="4"/>
  <c r="Y3492" i="4" s="1"/>
  <c r="H3493" i="4"/>
  <c r="I3493" i="4" s="1"/>
  <c r="N3492" i="4"/>
  <c r="M3492" i="4"/>
  <c r="J3492" i="4"/>
  <c r="E3494" i="4"/>
  <c r="D3494" i="4"/>
  <c r="C3494" i="4"/>
  <c r="F3494" i="4" l="1"/>
  <c r="L3492" i="4"/>
  <c r="Z3492" i="4" s="1"/>
  <c r="K3493" i="4"/>
  <c r="Y3493" i="4" s="1"/>
  <c r="M3493" i="4"/>
  <c r="N3493" i="4"/>
  <c r="H3494" i="4"/>
  <c r="J3494" i="4" s="1"/>
  <c r="J3493" i="4"/>
  <c r="C3495" i="4"/>
  <c r="F3495" i="4" s="1"/>
  <c r="E3495" i="4"/>
  <c r="D3495" i="4"/>
  <c r="L3494" i="4" l="1"/>
  <c r="Z3494" i="4" s="1"/>
  <c r="L3493" i="4"/>
  <c r="Z3493" i="4" s="1"/>
  <c r="H3495" i="4"/>
  <c r="I3495" i="4" s="1"/>
  <c r="I3494" i="4"/>
  <c r="M3494" i="4"/>
  <c r="N3494" i="4"/>
  <c r="C3496" i="4"/>
  <c r="D3496" i="4"/>
  <c r="E3496" i="4"/>
  <c r="F3496" i="4" l="1"/>
  <c r="K3495" i="4"/>
  <c r="Y3495" i="4" s="1"/>
  <c r="K3494" i="4"/>
  <c r="Y3494" i="4" s="1"/>
  <c r="H3496" i="4"/>
  <c r="I3496" i="4" s="1"/>
  <c r="N3495" i="4"/>
  <c r="M3495" i="4"/>
  <c r="J3495" i="4"/>
  <c r="D3497" i="4"/>
  <c r="E3497" i="4"/>
  <c r="C3497" i="4"/>
  <c r="F3497" i="4" l="1"/>
  <c r="L3495" i="4"/>
  <c r="Z3495" i="4" s="1"/>
  <c r="K3496" i="4"/>
  <c r="Y3496" i="4" s="1"/>
  <c r="M3496" i="4"/>
  <c r="N3496" i="4"/>
  <c r="H3497" i="4"/>
  <c r="J3497" i="4" s="1"/>
  <c r="J3496" i="4"/>
  <c r="D3498" i="4"/>
  <c r="E3498" i="4"/>
  <c r="C3498" i="4"/>
  <c r="F3498" i="4" l="1"/>
  <c r="L3496" i="4"/>
  <c r="Z3496" i="4" s="1"/>
  <c r="L3497" i="4"/>
  <c r="Z3497" i="4" s="1"/>
  <c r="I3497" i="4"/>
  <c r="M3497" i="4"/>
  <c r="N3497" i="4"/>
  <c r="H3498" i="4"/>
  <c r="I3498" i="4" s="1"/>
  <c r="C3499" i="4"/>
  <c r="D3499" i="4"/>
  <c r="E3499" i="4"/>
  <c r="H3499" i="4" l="1"/>
  <c r="F3499" i="4"/>
  <c r="K3497" i="4"/>
  <c r="Y3497" i="4" s="1"/>
  <c r="K3498" i="4"/>
  <c r="Y3498" i="4" s="1"/>
  <c r="N3499" i="4"/>
  <c r="M3499" i="4"/>
  <c r="M3498" i="4"/>
  <c r="N3498" i="4"/>
  <c r="J3498" i="4"/>
  <c r="J3499" i="4"/>
  <c r="I3499" i="4"/>
  <c r="C3500" i="4"/>
  <c r="D3500" i="4"/>
  <c r="E3500" i="4"/>
  <c r="F3500" i="4" l="1"/>
  <c r="L3498" i="4"/>
  <c r="Z3498" i="4" s="1"/>
  <c r="L3499" i="4"/>
  <c r="Z3499" i="4" s="1"/>
  <c r="K3499" i="4"/>
  <c r="Y3499" i="4" s="1"/>
  <c r="H3500" i="4"/>
  <c r="I3500" i="4" s="1"/>
  <c r="C3501" i="4"/>
  <c r="D3501" i="4"/>
  <c r="E3501" i="4"/>
  <c r="F3501" i="4" l="1"/>
  <c r="K3500" i="4"/>
  <c r="Y3500" i="4" s="1"/>
  <c r="H3501" i="4"/>
  <c r="I3501" i="4" s="1"/>
  <c r="M3500" i="4"/>
  <c r="N3500" i="4"/>
  <c r="J3500" i="4"/>
  <c r="E3502" i="4"/>
  <c r="C3502" i="4"/>
  <c r="F3502" i="4" s="1"/>
  <c r="D3502" i="4"/>
  <c r="L3500" i="4" l="1"/>
  <c r="Z3500" i="4" s="1"/>
  <c r="K3501" i="4"/>
  <c r="Y3501" i="4" s="1"/>
  <c r="M3501" i="4"/>
  <c r="N3501" i="4"/>
  <c r="H3502" i="4"/>
  <c r="I3502" i="4" s="1"/>
  <c r="J3501" i="4"/>
  <c r="C3503" i="4"/>
  <c r="E3503" i="4"/>
  <c r="D3503" i="4"/>
  <c r="F3503" i="4" l="1"/>
  <c r="L3501" i="4"/>
  <c r="Z3501" i="4" s="1"/>
  <c r="K3502" i="4"/>
  <c r="Y3502" i="4" s="1"/>
  <c r="M3502" i="4"/>
  <c r="N3502" i="4"/>
  <c r="J3502" i="4"/>
  <c r="H3503" i="4"/>
  <c r="J3503" i="4" s="1"/>
  <c r="C3504" i="4"/>
  <c r="F3504" i="4" s="1"/>
  <c r="D3504" i="4"/>
  <c r="E3504" i="4"/>
  <c r="L3503" i="4" l="1"/>
  <c r="Z3503" i="4" s="1"/>
  <c r="L3502" i="4"/>
  <c r="Z3502" i="4" s="1"/>
  <c r="I3503" i="4"/>
  <c r="H3504" i="4"/>
  <c r="I3504" i="4" s="1"/>
  <c r="M3503" i="4"/>
  <c r="N3503" i="4"/>
  <c r="D3505" i="4"/>
  <c r="E3505" i="4"/>
  <c r="C3505" i="4"/>
  <c r="F3505" i="4" l="1"/>
  <c r="K3503" i="4"/>
  <c r="Y3503" i="4" s="1"/>
  <c r="K3504" i="4"/>
  <c r="Y3504" i="4" s="1"/>
  <c r="N3504" i="4"/>
  <c r="M3504" i="4"/>
  <c r="H3505" i="4"/>
  <c r="I3505" i="4" s="1"/>
  <c r="J3504" i="4"/>
  <c r="D3506" i="4"/>
  <c r="E3506" i="4"/>
  <c r="C3506" i="4"/>
  <c r="H3506" i="4" l="1"/>
  <c r="F3506" i="4"/>
  <c r="L3504" i="4"/>
  <c r="Z3504" i="4" s="1"/>
  <c r="K3505" i="4"/>
  <c r="Y3505" i="4" s="1"/>
  <c r="M3505" i="4"/>
  <c r="N3505" i="4"/>
  <c r="J3505" i="4"/>
  <c r="M3506" i="4"/>
  <c r="N3506" i="4"/>
  <c r="J3506" i="4"/>
  <c r="I3506" i="4"/>
  <c r="C3507" i="4"/>
  <c r="D3507" i="4"/>
  <c r="E3507" i="4"/>
  <c r="F3507" i="4" l="1"/>
  <c r="L3505" i="4"/>
  <c r="Z3505" i="4" s="1"/>
  <c r="L3506" i="4"/>
  <c r="Z3506" i="4" s="1"/>
  <c r="K3506" i="4"/>
  <c r="Y3506" i="4" s="1"/>
  <c r="H3507" i="4"/>
  <c r="I3507" i="4" s="1"/>
  <c r="C3508" i="4"/>
  <c r="D3508" i="4"/>
  <c r="E3508" i="4"/>
  <c r="F3508" i="4" l="1"/>
  <c r="K3507" i="4"/>
  <c r="Y3507" i="4" s="1"/>
  <c r="H3508" i="4"/>
  <c r="I3508" i="4" s="1"/>
  <c r="M3507" i="4"/>
  <c r="N3507" i="4"/>
  <c r="J3507" i="4"/>
  <c r="C3509" i="4"/>
  <c r="D3509" i="4"/>
  <c r="E3509" i="4"/>
  <c r="F3509" i="4" l="1"/>
  <c r="L3507" i="4"/>
  <c r="Z3507" i="4" s="1"/>
  <c r="K3508" i="4"/>
  <c r="Y3508" i="4" s="1"/>
  <c r="H3509" i="4"/>
  <c r="I3509" i="4" s="1"/>
  <c r="N3508" i="4"/>
  <c r="M3508" i="4"/>
  <c r="J3508" i="4"/>
  <c r="E3510" i="4"/>
  <c r="C3510" i="4"/>
  <c r="D3510" i="4"/>
  <c r="F3510" i="4" l="1"/>
  <c r="L3508" i="4"/>
  <c r="Z3508" i="4" s="1"/>
  <c r="K3509" i="4"/>
  <c r="Y3509" i="4" s="1"/>
  <c r="N3509" i="4"/>
  <c r="M3509" i="4"/>
  <c r="H3510" i="4"/>
  <c r="J3509" i="4"/>
  <c r="C3511" i="4"/>
  <c r="D3511" i="4"/>
  <c r="E3511" i="4"/>
  <c r="F3511" i="4" l="1"/>
  <c r="L3509" i="4"/>
  <c r="Z3509" i="4" s="1"/>
  <c r="H3511" i="4"/>
  <c r="I3511" i="4" s="1"/>
  <c r="M3510" i="4"/>
  <c r="N3510" i="4"/>
  <c r="J3510" i="4"/>
  <c r="I3510" i="4"/>
  <c r="C3512" i="4"/>
  <c r="F3512" i="4" s="1"/>
  <c r="D3512" i="4"/>
  <c r="E3512" i="4"/>
  <c r="L3510" i="4" l="1"/>
  <c r="Z3510" i="4" s="1"/>
  <c r="K3510" i="4"/>
  <c r="Y3510" i="4" s="1"/>
  <c r="K3511" i="4"/>
  <c r="Y3511" i="4" s="1"/>
  <c r="M3511" i="4"/>
  <c r="N3511" i="4"/>
  <c r="H3512" i="4"/>
  <c r="I3512" i="4" s="1"/>
  <c r="J3511" i="4"/>
  <c r="D3513" i="4"/>
  <c r="E3513" i="4"/>
  <c r="C3513" i="4"/>
  <c r="F3513" i="4" l="1"/>
  <c r="L3511" i="4"/>
  <c r="Z3511" i="4" s="1"/>
  <c r="K3512" i="4"/>
  <c r="Y3512" i="4" s="1"/>
  <c r="M3512" i="4"/>
  <c r="N3512" i="4"/>
  <c r="J3512" i="4"/>
  <c r="H3513" i="4"/>
  <c r="E3514" i="4"/>
  <c r="D3514" i="4"/>
  <c r="C3514" i="4"/>
  <c r="F3514" i="4" l="1"/>
  <c r="L3512" i="4"/>
  <c r="Z3512" i="4" s="1"/>
  <c r="N3513" i="4"/>
  <c r="M3513" i="4"/>
  <c r="I3513" i="4"/>
  <c r="J3513" i="4"/>
  <c r="H3514" i="4"/>
  <c r="I3514" i="4" s="1"/>
  <c r="C3515" i="4"/>
  <c r="F3515" i="4" s="1"/>
  <c r="D3515" i="4"/>
  <c r="E3515" i="4"/>
  <c r="L3513" i="4" l="1"/>
  <c r="Z3513" i="4" s="1"/>
  <c r="K3514" i="4"/>
  <c r="Y3514" i="4" s="1"/>
  <c r="K3513" i="4"/>
  <c r="Y3513" i="4" s="1"/>
  <c r="J3514" i="4"/>
  <c r="M3514" i="4"/>
  <c r="N3514" i="4"/>
  <c r="H3515" i="4"/>
  <c r="J3515" i="4" s="1"/>
  <c r="C3516" i="4"/>
  <c r="F3516" i="4" s="1"/>
  <c r="D3516" i="4"/>
  <c r="E3516" i="4"/>
  <c r="L3514" i="4" l="1"/>
  <c r="Z3514" i="4" s="1"/>
  <c r="L3515" i="4"/>
  <c r="Z3515" i="4" s="1"/>
  <c r="H3516" i="4"/>
  <c r="I3516" i="4" s="1"/>
  <c r="M3515" i="4"/>
  <c r="N3515" i="4"/>
  <c r="I3515" i="4"/>
  <c r="D3517" i="4"/>
  <c r="E3517" i="4"/>
  <c r="C3517" i="4"/>
  <c r="F3517" i="4" l="1"/>
  <c r="K3516" i="4"/>
  <c r="Y3516" i="4" s="1"/>
  <c r="K3515" i="4"/>
  <c r="Y3515" i="4" s="1"/>
  <c r="N3516" i="4"/>
  <c r="M3516" i="4"/>
  <c r="H3517" i="4"/>
  <c r="J3517" i="4" s="1"/>
  <c r="J3516" i="4"/>
  <c r="E3518" i="4"/>
  <c r="C3518" i="4"/>
  <c r="D3518" i="4"/>
  <c r="F3518" i="4" l="1"/>
  <c r="L3517" i="4"/>
  <c r="Z3517" i="4" s="1"/>
  <c r="L3516" i="4"/>
  <c r="Z3516" i="4" s="1"/>
  <c r="I3517" i="4"/>
  <c r="M3517" i="4"/>
  <c r="N3517" i="4"/>
  <c r="H3518" i="4"/>
  <c r="C3519" i="4"/>
  <c r="F3519" i="4" s="1"/>
  <c r="E3519" i="4"/>
  <c r="D3519" i="4"/>
  <c r="K3517" i="4" l="1"/>
  <c r="Y3517" i="4" s="1"/>
  <c r="H3519" i="4"/>
  <c r="I3519" i="4" s="1"/>
  <c r="N3518" i="4"/>
  <c r="M3518" i="4"/>
  <c r="I3518" i="4"/>
  <c r="J3518" i="4"/>
  <c r="C3520" i="4"/>
  <c r="D3520" i="4"/>
  <c r="E3520" i="4"/>
  <c r="F3520" i="4" l="1"/>
  <c r="L3518" i="4"/>
  <c r="Z3518" i="4" s="1"/>
  <c r="K3518" i="4"/>
  <c r="Y3518" i="4" s="1"/>
  <c r="K3519" i="4"/>
  <c r="Y3519" i="4" s="1"/>
  <c r="M3519" i="4"/>
  <c r="N3519" i="4"/>
  <c r="H3520" i="4"/>
  <c r="J3520" i="4" s="1"/>
  <c r="J3519" i="4"/>
  <c r="D3521" i="4"/>
  <c r="E3521" i="4"/>
  <c r="C3521" i="4"/>
  <c r="F3521" i="4" l="1"/>
  <c r="L3520" i="4"/>
  <c r="Z3520" i="4" s="1"/>
  <c r="L3519" i="4"/>
  <c r="Z3519" i="4" s="1"/>
  <c r="I3520" i="4"/>
  <c r="H3521" i="4"/>
  <c r="I3521" i="4" s="1"/>
  <c r="M3520" i="4"/>
  <c r="N3520" i="4"/>
  <c r="E3522" i="4"/>
  <c r="C3522" i="4"/>
  <c r="D3522" i="4"/>
  <c r="F3522" i="4" l="1"/>
  <c r="K3521" i="4"/>
  <c r="Y3521" i="4" s="1"/>
  <c r="K3520" i="4"/>
  <c r="Y3520" i="4" s="1"/>
  <c r="H3522" i="4"/>
  <c r="I3522" i="4" s="1"/>
  <c r="M3521" i="4"/>
  <c r="N3521" i="4"/>
  <c r="J3521" i="4"/>
  <c r="C3523" i="4"/>
  <c r="D3523" i="4"/>
  <c r="E3523" i="4"/>
  <c r="H3523" i="4" l="1"/>
  <c r="F3523" i="4"/>
  <c r="L3521" i="4"/>
  <c r="Z3521" i="4" s="1"/>
  <c r="K3522" i="4"/>
  <c r="Y3522" i="4" s="1"/>
  <c r="M3523" i="4"/>
  <c r="N3523" i="4"/>
  <c r="N3522" i="4"/>
  <c r="M3522" i="4"/>
  <c r="J3522" i="4"/>
  <c r="J3523" i="4"/>
  <c r="I3523" i="4"/>
  <c r="C3524" i="4"/>
  <c r="D3524" i="4"/>
  <c r="E3524" i="4"/>
  <c r="F3524" i="4" l="1"/>
  <c r="L3522" i="4"/>
  <c r="Z3522" i="4" s="1"/>
  <c r="L3523" i="4"/>
  <c r="Z3523" i="4" s="1"/>
  <c r="K3523" i="4"/>
  <c r="Y3523" i="4" s="1"/>
  <c r="H3524" i="4"/>
  <c r="D3525" i="4"/>
  <c r="E3525" i="4"/>
  <c r="C3525" i="4"/>
  <c r="F3525" i="4" s="1"/>
  <c r="N3524" i="4" l="1"/>
  <c r="M3524" i="4"/>
  <c r="J3524" i="4"/>
  <c r="H3525" i="4"/>
  <c r="I3525" i="4" s="1"/>
  <c r="I3524" i="4"/>
  <c r="E3526" i="4"/>
  <c r="C3526" i="4"/>
  <c r="D3526" i="4"/>
  <c r="F3526" i="4" l="1"/>
  <c r="L3524" i="4"/>
  <c r="Z3524" i="4" s="1"/>
  <c r="K3524" i="4"/>
  <c r="Y3524" i="4" s="1"/>
  <c r="K3525" i="4"/>
  <c r="Y3525" i="4" s="1"/>
  <c r="J3525" i="4"/>
  <c r="M3525" i="4"/>
  <c r="N3525" i="4"/>
  <c r="H3526" i="4"/>
  <c r="C3527" i="4"/>
  <c r="D3527" i="4"/>
  <c r="E3527" i="4"/>
  <c r="F3527" i="4" l="1"/>
  <c r="L3525" i="4"/>
  <c r="Z3525" i="4" s="1"/>
  <c r="M3526" i="4"/>
  <c r="N3526" i="4"/>
  <c r="I3526" i="4"/>
  <c r="H3527" i="4"/>
  <c r="J3526" i="4"/>
  <c r="C3528" i="4"/>
  <c r="F3528" i="4" s="1"/>
  <c r="D3528" i="4"/>
  <c r="E3528" i="4"/>
  <c r="L3526" i="4" l="1"/>
  <c r="Z3526" i="4" s="1"/>
  <c r="K3526" i="4"/>
  <c r="Y3526" i="4" s="1"/>
  <c r="H3528" i="4"/>
  <c r="I3528" i="4" s="1"/>
  <c r="N3527" i="4"/>
  <c r="M3527" i="4"/>
  <c r="I3527" i="4"/>
  <c r="J3527" i="4"/>
  <c r="D3529" i="4"/>
  <c r="E3529" i="4"/>
  <c r="C3529" i="4"/>
  <c r="F3529" i="4" l="1"/>
  <c r="L3527" i="4"/>
  <c r="Z3527" i="4" s="1"/>
  <c r="K3527" i="4"/>
  <c r="Y3527" i="4" s="1"/>
  <c r="K3528" i="4"/>
  <c r="Y3528" i="4" s="1"/>
  <c r="H3529" i="4"/>
  <c r="I3529" i="4" s="1"/>
  <c r="M3528" i="4"/>
  <c r="N3528" i="4"/>
  <c r="J3528" i="4"/>
  <c r="E3530" i="4"/>
  <c r="D3530" i="4"/>
  <c r="C3530" i="4"/>
  <c r="F3530" i="4" s="1"/>
  <c r="L3528" i="4" l="1"/>
  <c r="Z3528" i="4" s="1"/>
  <c r="K3529" i="4"/>
  <c r="Y3529" i="4" s="1"/>
  <c r="M3529" i="4"/>
  <c r="N3529" i="4"/>
  <c r="H3530" i="4"/>
  <c r="J3529" i="4"/>
  <c r="C3531" i="4"/>
  <c r="D3531" i="4"/>
  <c r="E3531" i="4"/>
  <c r="F3531" i="4" l="1"/>
  <c r="L3529" i="4"/>
  <c r="Z3529" i="4" s="1"/>
  <c r="M3530" i="4"/>
  <c r="N3530" i="4"/>
  <c r="J3530" i="4"/>
  <c r="H3531" i="4"/>
  <c r="I3531" i="4" s="1"/>
  <c r="I3530" i="4"/>
  <c r="C3532" i="4"/>
  <c r="D3532" i="4"/>
  <c r="E3532" i="4"/>
  <c r="H3532" i="4" l="1"/>
  <c r="F3532" i="4"/>
  <c r="L3530" i="4"/>
  <c r="Z3530" i="4" s="1"/>
  <c r="K3530" i="4"/>
  <c r="Y3530" i="4" s="1"/>
  <c r="K3531" i="4"/>
  <c r="Y3531" i="4" s="1"/>
  <c r="N3531" i="4"/>
  <c r="M3531" i="4"/>
  <c r="J3531" i="4"/>
  <c r="M3532" i="4"/>
  <c r="N3532" i="4"/>
  <c r="J3532" i="4"/>
  <c r="I3532" i="4"/>
  <c r="D3533" i="4"/>
  <c r="C3533" i="4"/>
  <c r="E3533" i="4"/>
  <c r="F3533" i="4" l="1"/>
  <c r="L3531" i="4"/>
  <c r="Z3531" i="4" s="1"/>
  <c r="L3532" i="4"/>
  <c r="Z3532" i="4" s="1"/>
  <c r="K3532" i="4"/>
  <c r="Y3532" i="4" s="1"/>
  <c r="H3533" i="4"/>
  <c r="I3533" i="4" s="1"/>
  <c r="E3534" i="4"/>
  <c r="C3534" i="4"/>
  <c r="D3534" i="4"/>
  <c r="F3534" i="4" l="1"/>
  <c r="K3533" i="4"/>
  <c r="Y3533" i="4" s="1"/>
  <c r="H3534" i="4"/>
  <c r="I3534" i="4" s="1"/>
  <c r="M3533" i="4"/>
  <c r="N3533" i="4"/>
  <c r="J3533" i="4"/>
  <c r="C3535" i="4"/>
  <c r="D3535" i="4"/>
  <c r="E3535" i="4"/>
  <c r="F3535" i="4" l="1"/>
  <c r="L3533" i="4"/>
  <c r="Z3533" i="4" s="1"/>
  <c r="K3534" i="4"/>
  <c r="Y3534" i="4" s="1"/>
  <c r="H3535" i="4"/>
  <c r="I3535" i="4" s="1"/>
  <c r="M3534" i="4"/>
  <c r="N3534" i="4"/>
  <c r="J3534" i="4"/>
  <c r="C3536" i="4"/>
  <c r="F3536" i="4" s="1"/>
  <c r="D3536" i="4"/>
  <c r="E3536" i="4"/>
  <c r="L3534" i="4" l="1"/>
  <c r="Z3534" i="4" s="1"/>
  <c r="K3535" i="4"/>
  <c r="Y3535" i="4" s="1"/>
  <c r="H3536" i="4"/>
  <c r="I3536" i="4" s="1"/>
  <c r="M3535" i="4"/>
  <c r="N3535" i="4"/>
  <c r="J3535" i="4"/>
  <c r="E3537" i="4"/>
  <c r="C3537" i="4"/>
  <c r="F3537" i="4" s="1"/>
  <c r="D3537" i="4"/>
  <c r="L3535" i="4" l="1"/>
  <c r="Z3535" i="4" s="1"/>
  <c r="K3536" i="4"/>
  <c r="Y3536" i="4" s="1"/>
  <c r="N3536" i="4"/>
  <c r="M3536" i="4"/>
  <c r="H3537" i="4"/>
  <c r="I3537" i="4" s="1"/>
  <c r="J3536" i="4"/>
  <c r="D3538" i="4"/>
  <c r="E3538" i="4"/>
  <c r="C3538" i="4"/>
  <c r="F3538" i="4" l="1"/>
  <c r="L3536" i="4"/>
  <c r="Z3536" i="4" s="1"/>
  <c r="K3537" i="4"/>
  <c r="Y3537" i="4" s="1"/>
  <c r="J3537" i="4"/>
  <c r="H3538" i="4"/>
  <c r="I3538" i="4" s="1"/>
  <c r="M3537" i="4"/>
  <c r="N3537" i="4"/>
  <c r="C3539" i="4"/>
  <c r="F3539" i="4" s="1"/>
  <c r="D3539" i="4"/>
  <c r="E3539" i="4"/>
  <c r="L3537" i="4" l="1"/>
  <c r="Z3537" i="4" s="1"/>
  <c r="K3538" i="4"/>
  <c r="Y3538" i="4" s="1"/>
  <c r="H3539" i="4"/>
  <c r="I3539" i="4" s="1"/>
  <c r="M3538" i="4"/>
  <c r="N3538" i="4"/>
  <c r="J3538" i="4"/>
  <c r="C3540" i="4"/>
  <c r="D3540" i="4"/>
  <c r="E3540" i="4"/>
  <c r="F3540" i="4" l="1"/>
  <c r="L3538" i="4"/>
  <c r="Z3538" i="4" s="1"/>
  <c r="K3539" i="4"/>
  <c r="Y3539" i="4" s="1"/>
  <c r="M3539" i="4"/>
  <c r="N3539" i="4"/>
  <c r="H3540" i="4"/>
  <c r="I3540" i="4" s="1"/>
  <c r="J3539" i="4"/>
  <c r="C3541" i="4"/>
  <c r="F3541" i="4" s="1"/>
  <c r="D3541" i="4"/>
  <c r="E3541" i="4"/>
  <c r="L3539" i="4" l="1"/>
  <c r="Z3539" i="4" s="1"/>
  <c r="K3540" i="4"/>
  <c r="Y3540" i="4" s="1"/>
  <c r="H3541" i="4"/>
  <c r="I3541" i="4" s="1"/>
  <c r="M3540" i="4"/>
  <c r="N3540" i="4"/>
  <c r="J3540" i="4"/>
  <c r="C3542" i="4"/>
  <c r="D3542" i="4"/>
  <c r="E3542" i="4"/>
  <c r="H3542" i="4" l="1"/>
  <c r="F3542" i="4"/>
  <c r="L3540" i="4"/>
  <c r="Z3540" i="4" s="1"/>
  <c r="K3541" i="4"/>
  <c r="Y3541" i="4" s="1"/>
  <c r="M3542" i="4"/>
  <c r="N3542" i="4"/>
  <c r="N3541" i="4"/>
  <c r="M3541" i="4"/>
  <c r="J3541" i="4"/>
  <c r="J3542" i="4"/>
  <c r="I3542" i="4"/>
  <c r="E3543" i="4"/>
  <c r="C3543" i="4"/>
  <c r="D3543" i="4"/>
  <c r="F3543" i="4" l="1"/>
  <c r="L3541" i="4"/>
  <c r="Z3541" i="4" s="1"/>
  <c r="L3542" i="4"/>
  <c r="Z3542" i="4" s="1"/>
  <c r="K3542" i="4"/>
  <c r="Y3542" i="4" s="1"/>
  <c r="H3543" i="4"/>
  <c r="I3543" i="4" s="1"/>
  <c r="C3544" i="4"/>
  <c r="D3544" i="4"/>
  <c r="E3544" i="4"/>
  <c r="F3544" i="4" l="1"/>
  <c r="K3543" i="4"/>
  <c r="Y3543" i="4" s="1"/>
  <c r="H3544" i="4"/>
  <c r="I3544" i="4" s="1"/>
  <c r="M3543" i="4"/>
  <c r="N3543" i="4"/>
  <c r="J3543" i="4"/>
  <c r="C3545" i="4"/>
  <c r="D3545" i="4"/>
  <c r="E3545" i="4"/>
  <c r="F3545" i="4" l="1"/>
  <c r="L3543" i="4"/>
  <c r="Z3543" i="4" s="1"/>
  <c r="K3544" i="4"/>
  <c r="Y3544" i="4" s="1"/>
  <c r="M3544" i="4"/>
  <c r="N3544" i="4"/>
  <c r="H3545" i="4"/>
  <c r="J3545" i="4" s="1"/>
  <c r="J3544" i="4"/>
  <c r="D3546" i="4"/>
  <c r="E3546" i="4"/>
  <c r="C3546" i="4"/>
  <c r="H3546" i="4" l="1"/>
  <c r="F3546" i="4"/>
  <c r="L3545" i="4"/>
  <c r="Z3545" i="4" s="1"/>
  <c r="L3544" i="4"/>
  <c r="Z3544" i="4" s="1"/>
  <c r="I3545" i="4"/>
  <c r="M3546" i="4"/>
  <c r="N3546" i="4"/>
  <c r="N3545" i="4"/>
  <c r="M3545" i="4"/>
  <c r="J3546" i="4"/>
  <c r="I3546" i="4"/>
  <c r="C3547" i="4"/>
  <c r="D3547" i="4"/>
  <c r="E3547" i="4"/>
  <c r="F3547" i="4" l="1"/>
  <c r="L3546" i="4"/>
  <c r="Z3546" i="4" s="1"/>
  <c r="K3545" i="4"/>
  <c r="Y3545" i="4" s="1"/>
  <c r="K3546" i="4"/>
  <c r="Y3546" i="4" s="1"/>
  <c r="H3547" i="4"/>
  <c r="I3547" i="4" s="1"/>
  <c r="C3548" i="4"/>
  <c r="D3548" i="4"/>
  <c r="E3548" i="4"/>
  <c r="F3548" i="4" l="1"/>
  <c r="K3547" i="4"/>
  <c r="Y3547" i="4" s="1"/>
  <c r="H3548" i="4"/>
  <c r="I3548" i="4" s="1"/>
  <c r="M3547" i="4"/>
  <c r="N3547" i="4"/>
  <c r="J3547" i="4"/>
  <c r="C3549" i="4"/>
  <c r="D3549" i="4"/>
  <c r="E3549" i="4"/>
  <c r="F3549" i="4" l="1"/>
  <c r="L3547" i="4"/>
  <c r="Z3547" i="4" s="1"/>
  <c r="K3548" i="4"/>
  <c r="Y3548" i="4" s="1"/>
  <c r="H3549" i="4"/>
  <c r="I3549" i="4" s="1"/>
  <c r="M3548" i="4"/>
  <c r="N3548" i="4"/>
  <c r="J3548" i="4"/>
  <c r="C3550" i="4"/>
  <c r="D3550" i="4"/>
  <c r="E3550" i="4"/>
  <c r="F3550" i="4" l="1"/>
  <c r="L3548" i="4"/>
  <c r="Z3548" i="4" s="1"/>
  <c r="K3549" i="4"/>
  <c r="Y3549" i="4" s="1"/>
  <c r="M3549" i="4"/>
  <c r="N3549" i="4"/>
  <c r="H3550" i="4"/>
  <c r="I3550" i="4" s="1"/>
  <c r="J3549" i="4"/>
  <c r="E3551" i="4"/>
  <c r="C3551" i="4"/>
  <c r="D3551" i="4"/>
  <c r="F3551" i="4" l="1"/>
  <c r="L3549" i="4"/>
  <c r="Z3549" i="4" s="1"/>
  <c r="K3550" i="4"/>
  <c r="Y3550" i="4" s="1"/>
  <c r="N3550" i="4"/>
  <c r="M3550" i="4"/>
  <c r="J3550" i="4"/>
  <c r="H3551" i="4"/>
  <c r="C3552" i="4"/>
  <c r="D3552" i="4"/>
  <c r="E3552" i="4"/>
  <c r="F3552" i="4" l="1"/>
  <c r="L3550" i="4"/>
  <c r="Z3550" i="4" s="1"/>
  <c r="M3551" i="4"/>
  <c r="N3551" i="4"/>
  <c r="I3551" i="4"/>
  <c r="J3551" i="4"/>
  <c r="H3552" i="4"/>
  <c r="C3553" i="4"/>
  <c r="F3553" i="4" s="1"/>
  <c r="D3553" i="4"/>
  <c r="E3553" i="4"/>
  <c r="L3551" i="4" l="1"/>
  <c r="Z3551" i="4" s="1"/>
  <c r="K3551" i="4"/>
  <c r="Y3551" i="4" s="1"/>
  <c r="M3552" i="4"/>
  <c r="N3552" i="4"/>
  <c r="J3552" i="4"/>
  <c r="I3552" i="4"/>
  <c r="H3553" i="4"/>
  <c r="J3553" i="4" s="1"/>
  <c r="D3554" i="4"/>
  <c r="E3554" i="4"/>
  <c r="C3554" i="4"/>
  <c r="F3554" i="4" l="1"/>
  <c r="L3553" i="4"/>
  <c r="Z3553" i="4" s="1"/>
  <c r="L3552" i="4"/>
  <c r="Z3552" i="4" s="1"/>
  <c r="K3552" i="4"/>
  <c r="Y3552" i="4" s="1"/>
  <c r="I3553" i="4"/>
  <c r="M3553" i="4"/>
  <c r="N3553" i="4"/>
  <c r="H3554" i="4"/>
  <c r="J3554" i="4" s="1"/>
  <c r="C3555" i="4"/>
  <c r="D3555" i="4"/>
  <c r="E3555" i="4"/>
  <c r="F3555" i="4" l="1"/>
  <c r="L3554" i="4"/>
  <c r="Z3554" i="4" s="1"/>
  <c r="K3553" i="4"/>
  <c r="Y3553" i="4" s="1"/>
  <c r="I3554" i="4"/>
  <c r="H3555" i="4"/>
  <c r="I3555" i="4" s="1"/>
  <c r="N3554" i="4"/>
  <c r="M3554" i="4"/>
  <c r="C3556" i="4"/>
  <c r="F3556" i="4" s="1"/>
  <c r="D3556" i="4"/>
  <c r="E3556" i="4"/>
  <c r="K3555" i="4" l="1"/>
  <c r="Y3555" i="4" s="1"/>
  <c r="K3554" i="4"/>
  <c r="Y3554" i="4" s="1"/>
  <c r="H3556" i="4"/>
  <c r="J3556" i="4" s="1"/>
  <c r="M3555" i="4"/>
  <c r="N3555" i="4"/>
  <c r="J3555" i="4"/>
  <c r="C3557" i="4"/>
  <c r="D3557" i="4"/>
  <c r="E3557" i="4"/>
  <c r="F3557" i="4" l="1"/>
  <c r="I3556" i="4"/>
  <c r="K3556" i="4" s="1"/>
  <c r="Y3556" i="4" s="1"/>
  <c r="L3556" i="4"/>
  <c r="Z3556" i="4" s="1"/>
  <c r="L3555" i="4"/>
  <c r="Z3555" i="4" s="1"/>
  <c r="H3557" i="4"/>
  <c r="I3557" i="4" s="1"/>
  <c r="M3556" i="4"/>
  <c r="N3556" i="4"/>
  <c r="C3558" i="4"/>
  <c r="D3558" i="4"/>
  <c r="E3558" i="4"/>
  <c r="F3558" i="4" l="1"/>
  <c r="K3557" i="4"/>
  <c r="Y3557" i="4" s="1"/>
  <c r="H3558" i="4"/>
  <c r="I3558" i="4" s="1"/>
  <c r="M3557" i="4"/>
  <c r="N3557" i="4"/>
  <c r="J3557" i="4"/>
  <c r="E3559" i="4"/>
  <c r="C3559" i="4"/>
  <c r="D3559" i="4"/>
  <c r="F3559" i="4" l="1"/>
  <c r="L3557" i="4"/>
  <c r="Z3557" i="4" s="1"/>
  <c r="K3558" i="4"/>
  <c r="Y3558" i="4" s="1"/>
  <c r="M3558" i="4"/>
  <c r="N3558" i="4"/>
  <c r="H3559" i="4"/>
  <c r="J3559" i="4" s="1"/>
  <c r="J3558" i="4"/>
  <c r="C3560" i="4"/>
  <c r="D3560" i="4"/>
  <c r="E3560" i="4"/>
  <c r="F3560" i="4" l="1"/>
  <c r="L3558" i="4"/>
  <c r="Z3558" i="4" s="1"/>
  <c r="L3559" i="4"/>
  <c r="Z3559" i="4" s="1"/>
  <c r="N3559" i="4"/>
  <c r="M3559" i="4"/>
  <c r="H3560" i="4"/>
  <c r="I3559" i="4"/>
  <c r="C3561" i="4"/>
  <c r="F3561" i="4" s="1"/>
  <c r="D3561" i="4"/>
  <c r="E3561" i="4"/>
  <c r="K3559" i="4" l="1"/>
  <c r="Y3559" i="4" s="1"/>
  <c r="H3561" i="4"/>
  <c r="M3560" i="4"/>
  <c r="N3560" i="4"/>
  <c r="J3560" i="4"/>
  <c r="I3560" i="4"/>
  <c r="I3561" i="4"/>
  <c r="D3562" i="4"/>
  <c r="E3562" i="4"/>
  <c r="C3562" i="4"/>
  <c r="F3562" i="4" l="1"/>
  <c r="L3560" i="4"/>
  <c r="Z3560" i="4" s="1"/>
  <c r="K3560" i="4"/>
  <c r="Y3560" i="4" s="1"/>
  <c r="K3561" i="4"/>
  <c r="Y3561" i="4" s="1"/>
  <c r="M3561" i="4"/>
  <c r="N3561" i="4"/>
  <c r="H3562" i="4"/>
  <c r="I3562" i="4" s="1"/>
  <c r="J3561" i="4"/>
  <c r="C3563" i="4"/>
  <c r="D3563" i="4"/>
  <c r="E3563" i="4"/>
  <c r="F3563" i="4" l="1"/>
  <c r="L3561" i="4"/>
  <c r="Z3561" i="4" s="1"/>
  <c r="K3562" i="4"/>
  <c r="Y3562" i="4" s="1"/>
  <c r="H3563" i="4"/>
  <c r="I3563" i="4" s="1"/>
  <c r="M3562" i="4"/>
  <c r="N3562" i="4"/>
  <c r="J3562" i="4"/>
  <c r="C3564" i="4"/>
  <c r="F3564" i="4" s="1"/>
  <c r="D3564" i="4"/>
  <c r="E3564" i="4"/>
  <c r="L3562" i="4" l="1"/>
  <c r="Z3562" i="4" s="1"/>
  <c r="K3563" i="4"/>
  <c r="Y3563" i="4" s="1"/>
  <c r="H3564" i="4"/>
  <c r="I3564" i="4" s="1"/>
  <c r="N3563" i="4"/>
  <c r="M3563" i="4"/>
  <c r="J3563" i="4"/>
  <c r="C3565" i="4"/>
  <c r="D3565" i="4"/>
  <c r="E3565" i="4"/>
  <c r="F3565" i="4" l="1"/>
  <c r="L3563" i="4"/>
  <c r="Z3563" i="4" s="1"/>
  <c r="K3564" i="4"/>
  <c r="Y3564" i="4" s="1"/>
  <c r="M3564" i="4"/>
  <c r="N3564" i="4"/>
  <c r="H3565" i="4"/>
  <c r="J3564" i="4"/>
  <c r="C3566" i="4"/>
  <c r="F3566" i="4" s="1"/>
  <c r="D3566" i="4"/>
  <c r="E3566" i="4"/>
  <c r="L3564" i="4" l="1"/>
  <c r="Z3564" i="4" s="1"/>
  <c r="M3565" i="4"/>
  <c r="N3565" i="4"/>
  <c r="J3565" i="4"/>
  <c r="H3566" i="4"/>
  <c r="I3565" i="4"/>
  <c r="E3567" i="4"/>
  <c r="C3567" i="4"/>
  <c r="D3567" i="4"/>
  <c r="F3567" i="4" l="1"/>
  <c r="L3565" i="4"/>
  <c r="Z3565" i="4" s="1"/>
  <c r="K3565" i="4"/>
  <c r="Y3565" i="4" s="1"/>
  <c r="M3566" i="4"/>
  <c r="N3566" i="4"/>
  <c r="J3566" i="4"/>
  <c r="I3566" i="4"/>
  <c r="H3567" i="4"/>
  <c r="C3568" i="4"/>
  <c r="D3568" i="4"/>
  <c r="E3568" i="4"/>
  <c r="F3568" i="4" l="1"/>
  <c r="L3566" i="4"/>
  <c r="Z3566" i="4" s="1"/>
  <c r="K3566" i="4"/>
  <c r="Y3566" i="4" s="1"/>
  <c r="M3567" i="4"/>
  <c r="N3567" i="4"/>
  <c r="J3567" i="4"/>
  <c r="I3567" i="4"/>
  <c r="H3568" i="4"/>
  <c r="J3568" i="4" s="1"/>
  <c r="C3569" i="4"/>
  <c r="D3569" i="4"/>
  <c r="E3569" i="4"/>
  <c r="F3569" i="4" l="1"/>
  <c r="L3568" i="4"/>
  <c r="Z3568" i="4" s="1"/>
  <c r="L3567" i="4"/>
  <c r="Z3567" i="4" s="1"/>
  <c r="K3567" i="4"/>
  <c r="Y3567" i="4" s="1"/>
  <c r="I3568" i="4"/>
  <c r="H3569" i="4"/>
  <c r="N3568" i="4"/>
  <c r="M3568" i="4"/>
  <c r="D3570" i="4"/>
  <c r="E3570" i="4"/>
  <c r="C3570" i="4"/>
  <c r="F3570" i="4" l="1"/>
  <c r="K3568" i="4"/>
  <c r="Y3568" i="4" s="1"/>
  <c r="H3570" i="4"/>
  <c r="M3569" i="4"/>
  <c r="N3569" i="4"/>
  <c r="I3569" i="4"/>
  <c r="J3569" i="4"/>
  <c r="I3570" i="4"/>
  <c r="C3571" i="4"/>
  <c r="D3571" i="4"/>
  <c r="E3571" i="4"/>
  <c r="H3571" i="4" l="1"/>
  <c r="F3571" i="4"/>
  <c r="L3569" i="4"/>
  <c r="Z3569" i="4" s="1"/>
  <c r="K3569" i="4"/>
  <c r="Y3569" i="4" s="1"/>
  <c r="K3570" i="4"/>
  <c r="Y3570" i="4" s="1"/>
  <c r="M3570" i="4"/>
  <c r="N3570" i="4"/>
  <c r="M3571" i="4"/>
  <c r="N3571" i="4"/>
  <c r="J3570" i="4"/>
  <c r="J3571" i="4"/>
  <c r="I3571" i="4"/>
  <c r="C3572" i="4"/>
  <c r="D3572" i="4"/>
  <c r="E3572" i="4"/>
  <c r="F3572" i="4" l="1"/>
  <c r="L3570" i="4"/>
  <c r="Z3570" i="4" s="1"/>
  <c r="L3571" i="4"/>
  <c r="Z3571" i="4" s="1"/>
  <c r="K3571" i="4"/>
  <c r="Y3571" i="4" s="1"/>
  <c r="H3572" i="4"/>
  <c r="I3572" i="4" s="1"/>
  <c r="C3573" i="4"/>
  <c r="D3573" i="4"/>
  <c r="E3573" i="4"/>
  <c r="F3573" i="4" l="1"/>
  <c r="K3572" i="4"/>
  <c r="Y3572" i="4" s="1"/>
  <c r="H3573" i="4"/>
  <c r="I3573" i="4" s="1"/>
  <c r="M3572" i="4"/>
  <c r="N3572" i="4"/>
  <c r="J3572" i="4"/>
  <c r="C3574" i="4"/>
  <c r="D3574" i="4"/>
  <c r="E3574" i="4"/>
  <c r="F3574" i="4" l="1"/>
  <c r="L3572" i="4"/>
  <c r="Z3572" i="4" s="1"/>
  <c r="K3573" i="4"/>
  <c r="Y3573" i="4" s="1"/>
  <c r="N3573" i="4"/>
  <c r="M3573" i="4"/>
  <c r="H3574" i="4"/>
  <c r="J3574" i="4" s="1"/>
  <c r="J3573" i="4"/>
  <c r="E3575" i="4"/>
  <c r="C3575" i="4"/>
  <c r="D3575" i="4"/>
  <c r="F3575" i="4" l="1"/>
  <c r="L3574" i="4"/>
  <c r="Z3574" i="4" s="1"/>
  <c r="L3573" i="4"/>
  <c r="Z3573" i="4" s="1"/>
  <c r="H3575" i="4"/>
  <c r="I3575" i="4" s="1"/>
  <c r="I3574" i="4"/>
  <c r="M3574" i="4"/>
  <c r="N3574" i="4"/>
  <c r="C3576" i="4"/>
  <c r="D3576" i="4"/>
  <c r="E3576" i="4"/>
  <c r="F3576" i="4" l="1"/>
  <c r="K3575" i="4"/>
  <c r="Y3575" i="4" s="1"/>
  <c r="K3574" i="4"/>
  <c r="Y3574" i="4" s="1"/>
  <c r="M3575" i="4"/>
  <c r="N3575" i="4"/>
  <c r="H3576" i="4"/>
  <c r="I3576" i="4" s="1"/>
  <c r="J3575" i="4"/>
  <c r="C3577" i="4"/>
  <c r="F3577" i="4" s="1"/>
  <c r="D3577" i="4"/>
  <c r="E3577" i="4"/>
  <c r="L3575" i="4" l="1"/>
  <c r="Z3575" i="4" s="1"/>
  <c r="K3576" i="4"/>
  <c r="Y3576" i="4" s="1"/>
  <c r="H3577" i="4"/>
  <c r="I3577" i="4" s="1"/>
  <c r="M3576" i="4"/>
  <c r="N3576" i="4"/>
  <c r="J3576" i="4"/>
  <c r="D3578" i="4"/>
  <c r="E3578" i="4"/>
  <c r="C3578" i="4"/>
  <c r="F3578" i="4" l="1"/>
  <c r="L3576" i="4"/>
  <c r="Z3576" i="4" s="1"/>
  <c r="K3577" i="4"/>
  <c r="Y3577" i="4" s="1"/>
  <c r="N3577" i="4"/>
  <c r="M3577" i="4"/>
  <c r="H3578" i="4"/>
  <c r="J3578" i="4" s="1"/>
  <c r="J3577" i="4"/>
  <c r="C3579" i="4"/>
  <c r="F3579" i="4" s="1"/>
  <c r="D3579" i="4"/>
  <c r="E3579" i="4"/>
  <c r="L3578" i="4" l="1"/>
  <c r="Z3578" i="4" s="1"/>
  <c r="L3577" i="4"/>
  <c r="Z3577" i="4" s="1"/>
  <c r="H3579" i="4"/>
  <c r="I3579" i="4" s="1"/>
  <c r="I3578" i="4"/>
  <c r="M3578" i="4"/>
  <c r="N3578" i="4"/>
  <c r="C3580" i="4"/>
  <c r="D3580" i="4"/>
  <c r="E3580" i="4"/>
  <c r="F3580" i="4" l="1"/>
  <c r="K3578" i="4"/>
  <c r="Y3578" i="4" s="1"/>
  <c r="K3579" i="4"/>
  <c r="Y3579" i="4" s="1"/>
  <c r="M3579" i="4"/>
  <c r="N3579" i="4"/>
  <c r="H3580" i="4"/>
  <c r="J3580" i="4" s="1"/>
  <c r="J3579" i="4"/>
  <c r="C3581" i="4"/>
  <c r="F3581" i="4" s="1"/>
  <c r="D3581" i="4"/>
  <c r="E3581" i="4"/>
  <c r="L3580" i="4" l="1"/>
  <c r="Z3580" i="4" s="1"/>
  <c r="L3579" i="4"/>
  <c r="Z3579" i="4" s="1"/>
  <c r="H3581" i="4"/>
  <c r="I3581" i="4" s="1"/>
  <c r="I3580" i="4"/>
  <c r="M3580" i="4"/>
  <c r="N3580" i="4"/>
  <c r="C3582" i="4"/>
  <c r="D3582" i="4"/>
  <c r="E3582" i="4"/>
  <c r="F3582" i="4" l="1"/>
  <c r="K3581" i="4"/>
  <c r="Y3581" i="4" s="1"/>
  <c r="K3580" i="4"/>
  <c r="Y3580" i="4" s="1"/>
  <c r="H3582" i="4"/>
  <c r="I3582" i="4" s="1"/>
  <c r="M3581" i="4"/>
  <c r="N3581" i="4"/>
  <c r="J3581" i="4"/>
  <c r="E3583" i="4"/>
  <c r="C3583" i="4"/>
  <c r="D3583" i="4"/>
  <c r="H3583" i="4" l="1"/>
  <c r="F3583" i="4"/>
  <c r="L3581" i="4"/>
  <c r="Z3581" i="4" s="1"/>
  <c r="K3582" i="4"/>
  <c r="Y3582" i="4" s="1"/>
  <c r="N3582" i="4"/>
  <c r="M3582" i="4"/>
  <c r="M3583" i="4"/>
  <c r="N3583" i="4"/>
  <c r="J3582" i="4"/>
  <c r="J3583" i="4"/>
  <c r="I3583" i="4"/>
  <c r="C3584" i="4"/>
  <c r="D3584" i="4"/>
  <c r="E3584" i="4"/>
  <c r="F3584" i="4" l="1"/>
  <c r="L3583" i="4"/>
  <c r="Z3583" i="4" s="1"/>
  <c r="L3582" i="4"/>
  <c r="Z3582" i="4" s="1"/>
  <c r="K3583" i="4"/>
  <c r="Y3583" i="4" s="1"/>
  <c r="H3584" i="4"/>
  <c r="I3584" i="4" s="1"/>
  <c r="C3585" i="4"/>
  <c r="D3585" i="4"/>
  <c r="E3585" i="4"/>
  <c r="F3585" i="4" l="1"/>
  <c r="K3584" i="4"/>
  <c r="Y3584" i="4" s="1"/>
  <c r="H3585" i="4"/>
  <c r="I3585" i="4" s="1"/>
  <c r="M3584" i="4"/>
  <c r="N3584" i="4"/>
  <c r="J3584" i="4"/>
  <c r="D3586" i="4"/>
  <c r="E3586" i="4"/>
  <c r="C3586" i="4"/>
  <c r="F3586" i="4" l="1"/>
  <c r="L3584" i="4"/>
  <c r="Z3584" i="4" s="1"/>
  <c r="K3585" i="4"/>
  <c r="Y3585" i="4" s="1"/>
  <c r="H3586" i="4"/>
  <c r="I3586" i="4" s="1"/>
  <c r="M3585" i="4"/>
  <c r="N3585" i="4"/>
  <c r="J3585" i="4"/>
  <c r="C3587" i="4"/>
  <c r="F3587" i="4" s="1"/>
  <c r="D3587" i="4"/>
  <c r="E3587" i="4"/>
  <c r="L3585" i="4" l="1"/>
  <c r="Z3585" i="4" s="1"/>
  <c r="K3586" i="4"/>
  <c r="Y3586" i="4" s="1"/>
  <c r="H3587" i="4"/>
  <c r="I3587" i="4" s="1"/>
  <c r="N3586" i="4"/>
  <c r="M3586" i="4"/>
  <c r="J3586" i="4"/>
  <c r="C3588" i="4"/>
  <c r="D3588" i="4"/>
  <c r="E3588" i="4"/>
  <c r="F3588" i="4" l="1"/>
  <c r="L3586" i="4"/>
  <c r="Z3586" i="4" s="1"/>
  <c r="K3587" i="4"/>
  <c r="Y3587" i="4" s="1"/>
  <c r="M3587" i="4"/>
  <c r="N3587" i="4"/>
  <c r="H3588" i="4"/>
  <c r="J3588" i="4" s="1"/>
  <c r="J3587" i="4"/>
  <c r="C3589" i="4"/>
  <c r="D3589" i="4"/>
  <c r="E3589" i="4"/>
  <c r="F3589" i="4" l="1"/>
  <c r="L3588" i="4"/>
  <c r="Z3588" i="4" s="1"/>
  <c r="L3587" i="4"/>
  <c r="Z3587" i="4" s="1"/>
  <c r="I3588" i="4"/>
  <c r="H3589" i="4"/>
  <c r="I3589" i="4" s="1"/>
  <c r="M3588" i="4"/>
  <c r="N3588" i="4"/>
  <c r="C3590" i="4"/>
  <c r="F3590" i="4" s="1"/>
  <c r="D3590" i="4"/>
  <c r="E3590" i="4"/>
  <c r="K3588" i="4" l="1"/>
  <c r="Y3588" i="4" s="1"/>
  <c r="K3589" i="4"/>
  <c r="Y3589" i="4" s="1"/>
  <c r="H3590" i="4"/>
  <c r="I3590" i="4" s="1"/>
  <c r="M3589" i="4"/>
  <c r="N3589" i="4"/>
  <c r="J3589" i="4"/>
  <c r="E3591" i="4"/>
  <c r="C3591" i="4"/>
  <c r="D3591" i="4"/>
  <c r="F3591" i="4" l="1"/>
  <c r="L3589" i="4"/>
  <c r="Z3589" i="4" s="1"/>
  <c r="K3590" i="4"/>
  <c r="Y3590" i="4" s="1"/>
  <c r="M3590" i="4"/>
  <c r="N3590" i="4"/>
  <c r="H3591" i="4"/>
  <c r="I3591" i="4" s="1"/>
  <c r="J3590" i="4"/>
  <c r="C3592" i="4"/>
  <c r="F3592" i="4" s="1"/>
  <c r="D3592" i="4"/>
  <c r="E3592" i="4"/>
  <c r="L3590" i="4" l="1"/>
  <c r="Z3590" i="4" s="1"/>
  <c r="K3591" i="4"/>
  <c r="Y3591" i="4" s="1"/>
  <c r="H3592" i="4"/>
  <c r="I3592" i="4" s="1"/>
  <c r="N3591" i="4"/>
  <c r="M3591" i="4"/>
  <c r="J3591" i="4"/>
  <c r="C3593" i="4"/>
  <c r="D3593" i="4"/>
  <c r="E3593" i="4"/>
  <c r="F3593" i="4" l="1"/>
  <c r="L3591" i="4"/>
  <c r="Z3591" i="4" s="1"/>
  <c r="K3592" i="4"/>
  <c r="Y3592" i="4" s="1"/>
  <c r="M3592" i="4"/>
  <c r="N3592" i="4"/>
  <c r="H3593" i="4"/>
  <c r="I3593" i="4" s="1"/>
  <c r="J3592" i="4"/>
  <c r="D3594" i="4"/>
  <c r="E3594" i="4"/>
  <c r="C3594" i="4"/>
  <c r="F3594" i="4" l="1"/>
  <c r="L3592" i="4"/>
  <c r="Z3592" i="4" s="1"/>
  <c r="K3593" i="4"/>
  <c r="Y3593" i="4" s="1"/>
  <c r="M3593" i="4"/>
  <c r="N3593" i="4"/>
  <c r="H3594" i="4"/>
  <c r="I3594" i="4" s="1"/>
  <c r="J3593" i="4"/>
  <c r="C3595" i="4"/>
  <c r="F3595" i="4" s="1"/>
  <c r="D3595" i="4"/>
  <c r="E3595" i="4"/>
  <c r="L3593" i="4" l="1"/>
  <c r="Z3593" i="4" s="1"/>
  <c r="K3594" i="4"/>
  <c r="Y3594" i="4" s="1"/>
  <c r="H3595" i="4"/>
  <c r="I3595" i="4" s="1"/>
  <c r="M3594" i="4"/>
  <c r="N3594" i="4"/>
  <c r="J3594" i="4"/>
  <c r="C3596" i="4"/>
  <c r="D3596" i="4"/>
  <c r="E3596" i="4"/>
  <c r="F3596" i="4" l="1"/>
  <c r="L3594" i="4"/>
  <c r="Z3594" i="4" s="1"/>
  <c r="K3595" i="4"/>
  <c r="Y3595" i="4" s="1"/>
  <c r="H3596" i="4"/>
  <c r="I3596" i="4" s="1"/>
  <c r="N3595" i="4"/>
  <c r="M3595" i="4"/>
  <c r="J3595" i="4"/>
  <c r="C3597" i="4"/>
  <c r="F3597" i="4" s="1"/>
  <c r="D3597" i="4"/>
  <c r="E3597" i="4"/>
  <c r="L3595" i="4" l="1"/>
  <c r="Z3595" i="4" s="1"/>
  <c r="K3596" i="4"/>
  <c r="Y3596" i="4" s="1"/>
  <c r="H3597" i="4"/>
  <c r="I3597" i="4" s="1"/>
  <c r="N3596" i="4"/>
  <c r="M3596" i="4"/>
  <c r="J3596" i="4"/>
  <c r="C3598" i="4"/>
  <c r="D3598" i="4"/>
  <c r="E3598" i="4"/>
  <c r="F3598" i="4" l="1"/>
  <c r="L3596" i="4"/>
  <c r="Z3596" i="4" s="1"/>
  <c r="K3597" i="4"/>
  <c r="Y3597" i="4" s="1"/>
  <c r="H3598" i="4"/>
  <c r="I3598" i="4" s="1"/>
  <c r="M3597" i="4"/>
  <c r="N3597" i="4"/>
  <c r="J3597" i="4"/>
  <c r="E3599" i="4"/>
  <c r="C3599" i="4"/>
  <c r="D3599" i="4"/>
  <c r="F3599" i="4" l="1"/>
  <c r="L3597" i="4"/>
  <c r="Z3597" i="4" s="1"/>
  <c r="K3598" i="4"/>
  <c r="Y3598" i="4" s="1"/>
  <c r="M3598" i="4"/>
  <c r="N3598" i="4"/>
  <c r="H3599" i="4"/>
  <c r="I3599" i="4" s="1"/>
  <c r="J3598" i="4"/>
  <c r="C3600" i="4"/>
  <c r="F3600" i="4" s="1"/>
  <c r="D3600" i="4"/>
  <c r="E3600" i="4"/>
  <c r="L3598" i="4" l="1"/>
  <c r="Z3598" i="4" s="1"/>
  <c r="K3599" i="4"/>
  <c r="Y3599" i="4" s="1"/>
  <c r="M3599" i="4"/>
  <c r="N3599" i="4"/>
  <c r="H3600" i="4"/>
  <c r="I3600" i="4" s="1"/>
  <c r="J3599" i="4"/>
  <c r="C3601" i="4"/>
  <c r="D3601" i="4"/>
  <c r="E3601" i="4"/>
  <c r="F3601" i="4" l="1"/>
  <c r="L3599" i="4"/>
  <c r="Z3599" i="4" s="1"/>
  <c r="K3600" i="4"/>
  <c r="Y3600" i="4" s="1"/>
  <c r="H3601" i="4"/>
  <c r="I3601" i="4" s="1"/>
  <c r="N3600" i="4"/>
  <c r="M3600" i="4"/>
  <c r="J3600" i="4"/>
  <c r="D3602" i="4"/>
  <c r="E3602" i="4"/>
  <c r="C3602" i="4"/>
  <c r="F3602" i="4" l="1"/>
  <c r="L3600" i="4"/>
  <c r="Z3600" i="4" s="1"/>
  <c r="K3601" i="4"/>
  <c r="Y3601" i="4" s="1"/>
  <c r="M3601" i="4"/>
  <c r="N3601" i="4"/>
  <c r="H3602" i="4"/>
  <c r="I3602" i="4" s="1"/>
  <c r="J3601" i="4"/>
  <c r="C3603" i="4"/>
  <c r="F3603" i="4" s="1"/>
  <c r="D3603" i="4"/>
  <c r="E3603" i="4"/>
  <c r="L3601" i="4" l="1"/>
  <c r="Z3601" i="4" s="1"/>
  <c r="K3602" i="4"/>
  <c r="Y3602" i="4" s="1"/>
  <c r="H3603" i="4"/>
  <c r="I3603" i="4" s="1"/>
  <c r="M3602" i="4"/>
  <c r="N3602" i="4"/>
  <c r="J3602" i="4"/>
  <c r="C3604" i="4"/>
  <c r="D3604" i="4"/>
  <c r="E3604" i="4"/>
  <c r="F3604" i="4" l="1"/>
  <c r="L3602" i="4"/>
  <c r="Z3602" i="4" s="1"/>
  <c r="K3603" i="4"/>
  <c r="Y3603" i="4" s="1"/>
  <c r="M3603" i="4"/>
  <c r="N3603" i="4"/>
  <c r="H3604" i="4"/>
  <c r="J3603" i="4"/>
  <c r="C3605" i="4"/>
  <c r="F3605" i="4" s="1"/>
  <c r="D3605" i="4"/>
  <c r="E3605" i="4"/>
  <c r="L3603" i="4" l="1"/>
  <c r="Z3603" i="4" s="1"/>
  <c r="H3605" i="4"/>
  <c r="I3605" i="4" s="1"/>
  <c r="M3604" i="4"/>
  <c r="N3604" i="4"/>
  <c r="J3604" i="4"/>
  <c r="I3604" i="4"/>
  <c r="C3606" i="4"/>
  <c r="D3606" i="4"/>
  <c r="E3606" i="4"/>
  <c r="F3606" i="4" l="1"/>
  <c r="L3604" i="4"/>
  <c r="Z3604" i="4" s="1"/>
  <c r="K3604" i="4"/>
  <c r="Y3604" i="4" s="1"/>
  <c r="K3605" i="4"/>
  <c r="Y3605" i="4" s="1"/>
  <c r="N3605" i="4"/>
  <c r="M3605" i="4"/>
  <c r="H3606" i="4"/>
  <c r="J3606" i="4" s="1"/>
  <c r="J3605" i="4"/>
  <c r="E3607" i="4"/>
  <c r="C3607" i="4"/>
  <c r="D3607" i="4"/>
  <c r="F3607" i="4" l="1"/>
  <c r="L3605" i="4"/>
  <c r="Z3605" i="4" s="1"/>
  <c r="L3606" i="4"/>
  <c r="Z3606" i="4" s="1"/>
  <c r="I3606" i="4"/>
  <c r="M3606" i="4"/>
  <c r="N3606" i="4"/>
  <c r="H3607" i="4"/>
  <c r="I3607" i="4" s="1"/>
  <c r="C3608" i="4"/>
  <c r="F3608" i="4" s="1"/>
  <c r="D3608" i="4"/>
  <c r="E3608" i="4"/>
  <c r="K3606" i="4" l="1"/>
  <c r="Y3606" i="4" s="1"/>
  <c r="K3607" i="4"/>
  <c r="Y3607" i="4" s="1"/>
  <c r="H3608" i="4"/>
  <c r="I3608" i="4" s="1"/>
  <c r="M3607" i="4"/>
  <c r="N3607" i="4"/>
  <c r="J3607" i="4"/>
  <c r="C3609" i="4"/>
  <c r="D3609" i="4"/>
  <c r="E3609" i="4"/>
  <c r="F3609" i="4" l="1"/>
  <c r="L3607" i="4"/>
  <c r="Z3607" i="4" s="1"/>
  <c r="K3608" i="4"/>
  <c r="Y3608" i="4" s="1"/>
  <c r="H3609" i="4"/>
  <c r="I3609" i="4" s="1"/>
  <c r="M3608" i="4"/>
  <c r="N3608" i="4"/>
  <c r="J3608" i="4"/>
  <c r="D3610" i="4"/>
  <c r="E3610" i="4"/>
  <c r="C3610" i="4"/>
  <c r="F3610" i="4" l="1"/>
  <c r="L3608" i="4"/>
  <c r="Z3608" i="4" s="1"/>
  <c r="K3609" i="4"/>
  <c r="Y3609" i="4" s="1"/>
  <c r="N3609" i="4"/>
  <c r="M3609" i="4"/>
  <c r="H3610" i="4"/>
  <c r="J3609" i="4"/>
  <c r="C3611" i="4"/>
  <c r="F3611" i="4" s="1"/>
  <c r="D3611" i="4"/>
  <c r="E3611" i="4"/>
  <c r="L3609" i="4" l="1"/>
  <c r="Z3609" i="4" s="1"/>
  <c r="H3611" i="4"/>
  <c r="I3611" i="4" s="1"/>
  <c r="M3610" i="4"/>
  <c r="N3610" i="4"/>
  <c r="J3610" i="4"/>
  <c r="I3610" i="4"/>
  <c r="C3612" i="4"/>
  <c r="D3612" i="4"/>
  <c r="E3612" i="4"/>
  <c r="H3612" i="4" l="1"/>
  <c r="F3612" i="4"/>
  <c r="L3610" i="4"/>
  <c r="Z3610" i="4" s="1"/>
  <c r="K3610" i="4"/>
  <c r="Y3610" i="4" s="1"/>
  <c r="K3611" i="4"/>
  <c r="Y3611" i="4" s="1"/>
  <c r="M3611" i="4"/>
  <c r="N3611" i="4"/>
  <c r="N3612" i="4"/>
  <c r="M3612" i="4"/>
  <c r="J3611" i="4"/>
  <c r="J3612" i="4"/>
  <c r="I3612" i="4"/>
  <c r="C3613" i="4"/>
  <c r="D3613" i="4"/>
  <c r="E3613" i="4"/>
  <c r="F3613" i="4" l="1"/>
  <c r="L3612" i="4"/>
  <c r="Z3612" i="4" s="1"/>
  <c r="L3611" i="4"/>
  <c r="Z3611" i="4" s="1"/>
  <c r="K3612" i="4"/>
  <c r="Y3612" i="4" s="1"/>
  <c r="H3613" i="4"/>
  <c r="I3613" i="4" s="1"/>
  <c r="C3614" i="4"/>
  <c r="D3614" i="4"/>
  <c r="E3614" i="4"/>
  <c r="F3614" i="4" l="1"/>
  <c r="K3613" i="4"/>
  <c r="Y3613" i="4" s="1"/>
  <c r="M3613" i="4"/>
  <c r="N3613" i="4"/>
  <c r="H3614" i="4"/>
  <c r="I3614" i="4" s="1"/>
  <c r="J3613" i="4"/>
  <c r="E3615" i="4"/>
  <c r="C3615" i="4"/>
  <c r="F3615" i="4" s="1"/>
  <c r="D3615" i="4"/>
  <c r="L3613" i="4" l="1"/>
  <c r="Z3613" i="4" s="1"/>
  <c r="K3614" i="4"/>
  <c r="Y3614" i="4" s="1"/>
  <c r="N3614" i="4"/>
  <c r="M3614" i="4"/>
  <c r="J3614" i="4"/>
  <c r="H3615" i="4"/>
  <c r="I3615" i="4" s="1"/>
  <c r="C3616" i="4"/>
  <c r="D3616" i="4"/>
  <c r="E3616" i="4"/>
  <c r="F3616" i="4" l="1"/>
  <c r="L3614" i="4"/>
  <c r="Z3614" i="4" s="1"/>
  <c r="K3615" i="4"/>
  <c r="Y3615" i="4" s="1"/>
  <c r="H3616" i="4"/>
  <c r="I3616" i="4" s="1"/>
  <c r="M3615" i="4"/>
  <c r="N3615" i="4"/>
  <c r="J3615" i="4"/>
  <c r="C3617" i="4"/>
  <c r="F3617" i="4" s="1"/>
  <c r="D3617" i="4"/>
  <c r="E3617" i="4"/>
  <c r="L3615" i="4" l="1"/>
  <c r="Z3615" i="4" s="1"/>
  <c r="K3616" i="4"/>
  <c r="Y3616" i="4" s="1"/>
  <c r="H3617" i="4"/>
  <c r="I3617" i="4" s="1"/>
  <c r="M3616" i="4"/>
  <c r="N3616" i="4"/>
  <c r="J3616" i="4"/>
  <c r="D3618" i="4"/>
  <c r="E3618" i="4"/>
  <c r="C3618" i="4"/>
  <c r="F3618" i="4" l="1"/>
  <c r="L3616" i="4"/>
  <c r="Z3616" i="4" s="1"/>
  <c r="K3617" i="4"/>
  <c r="Y3617" i="4" s="1"/>
  <c r="M3617" i="4"/>
  <c r="N3617" i="4"/>
  <c r="H3618" i="4"/>
  <c r="J3617" i="4"/>
  <c r="C3619" i="4"/>
  <c r="F3619" i="4" s="1"/>
  <c r="D3619" i="4"/>
  <c r="E3619" i="4"/>
  <c r="L3617" i="4" l="1"/>
  <c r="Z3617" i="4" s="1"/>
  <c r="N3618" i="4"/>
  <c r="M3618" i="4"/>
  <c r="J3618" i="4"/>
  <c r="H3619" i="4"/>
  <c r="J3619" i="4" s="1"/>
  <c r="I3618" i="4"/>
  <c r="C3620" i="4"/>
  <c r="D3620" i="4"/>
  <c r="E3620" i="4"/>
  <c r="F3620" i="4" l="1"/>
  <c r="L3619" i="4"/>
  <c r="Z3619" i="4" s="1"/>
  <c r="L3618" i="4"/>
  <c r="Z3618" i="4" s="1"/>
  <c r="K3618" i="4"/>
  <c r="Y3618" i="4" s="1"/>
  <c r="I3619" i="4"/>
  <c r="M3619" i="4"/>
  <c r="N3619" i="4"/>
  <c r="H3620" i="4"/>
  <c r="I3620" i="4" s="1"/>
  <c r="C3621" i="4"/>
  <c r="D3621" i="4"/>
  <c r="E3621" i="4"/>
  <c r="F3621" i="4" l="1"/>
  <c r="K3620" i="4"/>
  <c r="Y3620" i="4" s="1"/>
  <c r="K3619" i="4"/>
  <c r="Y3619" i="4" s="1"/>
  <c r="H3621" i="4"/>
  <c r="I3621" i="4" s="1"/>
  <c r="M3620" i="4"/>
  <c r="N3620" i="4"/>
  <c r="J3620" i="4"/>
  <c r="C3622" i="4"/>
  <c r="F3622" i="4" s="1"/>
  <c r="D3622" i="4"/>
  <c r="E3622" i="4"/>
  <c r="L3620" i="4" l="1"/>
  <c r="Z3620" i="4" s="1"/>
  <c r="K3621" i="4"/>
  <c r="Y3621" i="4" s="1"/>
  <c r="H3622" i="4"/>
  <c r="I3622" i="4" s="1"/>
  <c r="M3621" i="4"/>
  <c r="N3621" i="4"/>
  <c r="J3621" i="4"/>
  <c r="E3623" i="4"/>
  <c r="C3623" i="4"/>
  <c r="F3623" i="4" s="1"/>
  <c r="D3623" i="4"/>
  <c r="L3621" i="4" l="1"/>
  <c r="Z3621" i="4" s="1"/>
  <c r="K3622" i="4"/>
  <c r="Y3622" i="4" s="1"/>
  <c r="M3622" i="4"/>
  <c r="N3622" i="4"/>
  <c r="H3623" i="4"/>
  <c r="I3623" i="4" s="1"/>
  <c r="J3622" i="4"/>
  <c r="C3624" i="4"/>
  <c r="D3624" i="4"/>
  <c r="E3624" i="4"/>
  <c r="F3624" i="4" l="1"/>
  <c r="L3622" i="4"/>
  <c r="Z3622" i="4" s="1"/>
  <c r="K3623" i="4"/>
  <c r="Y3623" i="4" s="1"/>
  <c r="N3623" i="4"/>
  <c r="M3623" i="4"/>
  <c r="H3624" i="4"/>
  <c r="I3624" i="4" s="1"/>
  <c r="J3623" i="4"/>
  <c r="C3625" i="4"/>
  <c r="D3625" i="4"/>
  <c r="E3625" i="4"/>
  <c r="F3625" i="4" l="1"/>
  <c r="L3623" i="4"/>
  <c r="Z3623" i="4" s="1"/>
  <c r="K3624" i="4"/>
  <c r="Y3624" i="4" s="1"/>
  <c r="H3625" i="4"/>
  <c r="I3625" i="4" s="1"/>
  <c r="M3624" i="4"/>
  <c r="N3624" i="4"/>
  <c r="J3624" i="4"/>
  <c r="D3626" i="4"/>
  <c r="E3626" i="4"/>
  <c r="C3626" i="4"/>
  <c r="H3626" i="4" l="1"/>
  <c r="F3626" i="4"/>
  <c r="L3624" i="4"/>
  <c r="Z3624" i="4" s="1"/>
  <c r="K3625" i="4"/>
  <c r="Y3625" i="4" s="1"/>
  <c r="M3625" i="4"/>
  <c r="N3625" i="4"/>
  <c r="M3626" i="4"/>
  <c r="N3626" i="4"/>
  <c r="J3625" i="4"/>
  <c r="J3626" i="4"/>
  <c r="I3626" i="4"/>
  <c r="C3627" i="4"/>
  <c r="D3627" i="4"/>
  <c r="E3627" i="4"/>
  <c r="F3627" i="4" l="1"/>
  <c r="L3626" i="4"/>
  <c r="Z3626" i="4" s="1"/>
  <c r="L3625" i="4"/>
  <c r="Z3625" i="4" s="1"/>
  <c r="K3626" i="4"/>
  <c r="Y3626" i="4" s="1"/>
  <c r="H3627" i="4"/>
  <c r="I3627" i="4" s="1"/>
  <c r="C3628" i="4"/>
  <c r="D3628" i="4"/>
  <c r="E3628" i="4"/>
  <c r="F3628" i="4" l="1"/>
  <c r="K3627" i="4"/>
  <c r="Y3627" i="4" s="1"/>
  <c r="H3628" i="4"/>
  <c r="I3628" i="4" s="1"/>
  <c r="N3627" i="4"/>
  <c r="M3627" i="4"/>
  <c r="J3627" i="4"/>
  <c r="C3629" i="4"/>
  <c r="D3629" i="4"/>
  <c r="E3629" i="4"/>
  <c r="F3629" i="4" l="1"/>
  <c r="L3627" i="4"/>
  <c r="Z3627" i="4" s="1"/>
  <c r="K3628" i="4"/>
  <c r="Y3628" i="4" s="1"/>
  <c r="H3629" i="4"/>
  <c r="I3629" i="4" s="1"/>
  <c r="M3628" i="4"/>
  <c r="N3628" i="4"/>
  <c r="J3628" i="4"/>
  <c r="C3630" i="4"/>
  <c r="D3630" i="4"/>
  <c r="E3630" i="4"/>
  <c r="H3630" i="4" l="1"/>
  <c r="F3630" i="4"/>
  <c r="L3628" i="4"/>
  <c r="Z3628" i="4" s="1"/>
  <c r="K3629" i="4"/>
  <c r="Y3629" i="4" s="1"/>
  <c r="M3629" i="4"/>
  <c r="N3629" i="4"/>
  <c r="M3630" i="4"/>
  <c r="N3630" i="4"/>
  <c r="J3629" i="4"/>
  <c r="J3630" i="4"/>
  <c r="I3630" i="4"/>
  <c r="E3631" i="4"/>
  <c r="C3631" i="4"/>
  <c r="D3631" i="4"/>
  <c r="F3631" i="4" l="1"/>
  <c r="L3629" i="4"/>
  <c r="Z3629" i="4" s="1"/>
  <c r="L3630" i="4"/>
  <c r="Z3630" i="4" s="1"/>
  <c r="K3630" i="4"/>
  <c r="Y3630" i="4" s="1"/>
  <c r="H3631" i="4"/>
  <c r="I3631" i="4" s="1"/>
  <c r="C3632" i="4"/>
  <c r="D3632" i="4"/>
  <c r="E3632" i="4"/>
  <c r="F3632" i="4" l="1"/>
  <c r="K3631" i="4"/>
  <c r="Y3631" i="4" s="1"/>
  <c r="H3632" i="4"/>
  <c r="I3632" i="4" s="1"/>
  <c r="M3631" i="4"/>
  <c r="N3631" i="4"/>
  <c r="J3631" i="4"/>
  <c r="C3633" i="4"/>
  <c r="D3633" i="4"/>
  <c r="E3633" i="4"/>
  <c r="F3633" i="4" l="1"/>
  <c r="L3631" i="4"/>
  <c r="Z3631" i="4" s="1"/>
  <c r="K3632" i="4"/>
  <c r="Y3632" i="4" s="1"/>
  <c r="N3632" i="4"/>
  <c r="M3632" i="4"/>
  <c r="J3632" i="4"/>
  <c r="H3633" i="4"/>
  <c r="I3633" i="4" s="1"/>
  <c r="D3634" i="4"/>
  <c r="E3634" i="4"/>
  <c r="C3634" i="4"/>
  <c r="F3634" i="4" l="1"/>
  <c r="L3632" i="4"/>
  <c r="Z3632" i="4" s="1"/>
  <c r="K3633" i="4"/>
  <c r="Y3633" i="4" s="1"/>
  <c r="M3633" i="4"/>
  <c r="N3633" i="4"/>
  <c r="H3634" i="4"/>
  <c r="J3633" i="4"/>
  <c r="C3635" i="4"/>
  <c r="F3635" i="4" s="1"/>
  <c r="D3635" i="4"/>
  <c r="E3635" i="4"/>
  <c r="L3633" i="4" l="1"/>
  <c r="Z3633" i="4" s="1"/>
  <c r="H3635" i="4"/>
  <c r="I3635" i="4" s="1"/>
  <c r="M3634" i="4"/>
  <c r="N3634" i="4"/>
  <c r="J3634" i="4"/>
  <c r="I3634" i="4"/>
  <c r="C3636" i="4"/>
  <c r="D3636" i="4"/>
  <c r="E3636" i="4"/>
  <c r="F3636" i="4" l="1"/>
  <c r="L3634" i="4"/>
  <c r="Z3634" i="4" s="1"/>
  <c r="K3634" i="4"/>
  <c r="Y3634" i="4" s="1"/>
  <c r="K3635" i="4"/>
  <c r="Y3635" i="4" s="1"/>
  <c r="M3635" i="4"/>
  <c r="N3635" i="4"/>
  <c r="H3636" i="4"/>
  <c r="J3636" i="4" s="1"/>
  <c r="J3635" i="4"/>
  <c r="C3637" i="4"/>
  <c r="D3637" i="4"/>
  <c r="E3637" i="4"/>
  <c r="F3637" i="4" l="1"/>
  <c r="L3636" i="4"/>
  <c r="Z3636" i="4" s="1"/>
  <c r="L3635" i="4"/>
  <c r="Z3635" i="4" s="1"/>
  <c r="H3637" i="4"/>
  <c r="I3637" i="4" s="1"/>
  <c r="I3636" i="4"/>
  <c r="M3636" i="4"/>
  <c r="N3636" i="4"/>
  <c r="C3638" i="4"/>
  <c r="D3638" i="4"/>
  <c r="E3638" i="4"/>
  <c r="F3638" i="4" l="1"/>
  <c r="K3637" i="4"/>
  <c r="Y3637" i="4" s="1"/>
  <c r="K3636" i="4"/>
  <c r="Y3636" i="4" s="1"/>
  <c r="H3638" i="4"/>
  <c r="I3638" i="4" s="1"/>
  <c r="N3637" i="4"/>
  <c r="M3637" i="4"/>
  <c r="J3637" i="4"/>
  <c r="E3639" i="4"/>
  <c r="C3639" i="4"/>
  <c r="D3639" i="4"/>
  <c r="F3639" i="4" l="1"/>
  <c r="L3637" i="4"/>
  <c r="Z3637" i="4" s="1"/>
  <c r="K3638" i="4"/>
  <c r="Y3638" i="4" s="1"/>
  <c r="M3638" i="4"/>
  <c r="N3638" i="4"/>
  <c r="H3639" i="4"/>
  <c r="I3639" i="4" s="1"/>
  <c r="J3638" i="4"/>
  <c r="C3640" i="4"/>
  <c r="F3640" i="4" s="1"/>
  <c r="D3640" i="4"/>
  <c r="E3640" i="4"/>
  <c r="L3638" i="4" l="1"/>
  <c r="Z3638" i="4" s="1"/>
  <c r="K3639" i="4"/>
  <c r="Y3639" i="4" s="1"/>
  <c r="H3640" i="4"/>
  <c r="I3640" i="4" s="1"/>
  <c r="M3639" i="4"/>
  <c r="N3639" i="4"/>
  <c r="J3639" i="4"/>
  <c r="C3641" i="4"/>
  <c r="D3641" i="4"/>
  <c r="E3641" i="4"/>
  <c r="F3641" i="4" l="1"/>
  <c r="L3639" i="4"/>
  <c r="Z3639" i="4" s="1"/>
  <c r="K3640" i="4"/>
  <c r="Y3640" i="4" s="1"/>
  <c r="H3641" i="4"/>
  <c r="I3641" i="4" s="1"/>
  <c r="M3640" i="4"/>
  <c r="N3640" i="4"/>
  <c r="J3640" i="4"/>
  <c r="D3642" i="4"/>
  <c r="E3642" i="4"/>
  <c r="C3642" i="4"/>
  <c r="F3642" i="4" l="1"/>
  <c r="L3640" i="4"/>
  <c r="Z3640" i="4" s="1"/>
  <c r="K3641" i="4"/>
  <c r="Y3641" i="4" s="1"/>
  <c r="N3641" i="4"/>
  <c r="M3641" i="4"/>
  <c r="H3642" i="4"/>
  <c r="J3641" i="4"/>
  <c r="C3643" i="4"/>
  <c r="F3643" i="4" s="1"/>
  <c r="D3643" i="4"/>
  <c r="E3643" i="4"/>
  <c r="L3641" i="4" l="1"/>
  <c r="Z3641" i="4" s="1"/>
  <c r="H3643" i="4"/>
  <c r="M3642" i="4"/>
  <c r="N3642" i="4"/>
  <c r="J3642" i="4"/>
  <c r="I3642" i="4"/>
  <c r="I3643" i="4"/>
  <c r="C3644" i="4"/>
  <c r="F3644" i="4" s="1"/>
  <c r="D3644" i="4"/>
  <c r="E3644" i="4"/>
  <c r="L3642" i="4" l="1"/>
  <c r="Z3642" i="4" s="1"/>
  <c r="K3643" i="4"/>
  <c r="Y3643" i="4" s="1"/>
  <c r="K3642" i="4"/>
  <c r="Y3642" i="4" s="1"/>
  <c r="M3643" i="4"/>
  <c r="N3643" i="4"/>
  <c r="H3644" i="4"/>
  <c r="J3643" i="4"/>
  <c r="C3645" i="4"/>
  <c r="F3645" i="4" s="1"/>
  <c r="D3645" i="4"/>
  <c r="E3645" i="4"/>
  <c r="L3643" i="4" l="1"/>
  <c r="Z3643" i="4" s="1"/>
  <c r="H3645" i="4"/>
  <c r="M3644" i="4"/>
  <c r="N3644" i="4"/>
  <c r="I3644" i="4"/>
  <c r="J3644" i="4"/>
  <c r="I3645" i="4"/>
  <c r="C3646" i="4"/>
  <c r="F3646" i="4" s="1"/>
  <c r="D3646" i="4"/>
  <c r="E3646" i="4"/>
  <c r="L3644" i="4" l="1"/>
  <c r="Z3644" i="4" s="1"/>
  <c r="K3645" i="4"/>
  <c r="Y3645" i="4" s="1"/>
  <c r="K3644" i="4"/>
  <c r="Y3644" i="4" s="1"/>
  <c r="M3645" i="4"/>
  <c r="N3645" i="4"/>
  <c r="H3646" i="4"/>
  <c r="J3646" i="4" s="1"/>
  <c r="J3645" i="4"/>
  <c r="E3647" i="4"/>
  <c r="C3647" i="4"/>
  <c r="D3647" i="4"/>
  <c r="F3647" i="4" l="1"/>
  <c r="L3646" i="4"/>
  <c r="Z3646" i="4" s="1"/>
  <c r="L3645" i="4"/>
  <c r="Z3645" i="4" s="1"/>
  <c r="I3646" i="4"/>
  <c r="N3646" i="4"/>
  <c r="M3646" i="4"/>
  <c r="H3647" i="4"/>
  <c r="J3647" i="4" s="1"/>
  <c r="C3648" i="4"/>
  <c r="F3648" i="4" s="1"/>
  <c r="D3648" i="4"/>
  <c r="E3648" i="4"/>
  <c r="L3647" i="4" l="1"/>
  <c r="Z3647" i="4" s="1"/>
  <c r="K3646" i="4"/>
  <c r="Y3646" i="4" s="1"/>
  <c r="H3648" i="4"/>
  <c r="I3648" i="4" s="1"/>
  <c r="I3647" i="4"/>
  <c r="M3647" i="4"/>
  <c r="N3647" i="4"/>
  <c r="C3649" i="4"/>
  <c r="D3649" i="4"/>
  <c r="E3649" i="4"/>
  <c r="H3649" i="4" l="1"/>
  <c r="F3649" i="4"/>
  <c r="K3648" i="4"/>
  <c r="Y3648" i="4" s="1"/>
  <c r="K3647" i="4"/>
  <c r="Y3647" i="4" s="1"/>
  <c r="M3649" i="4"/>
  <c r="N3649" i="4"/>
  <c r="M3648" i="4"/>
  <c r="N3648" i="4"/>
  <c r="J3648" i="4"/>
  <c r="J3649" i="4"/>
  <c r="I3649" i="4"/>
  <c r="D3650" i="4"/>
  <c r="E3650" i="4"/>
  <c r="C3650" i="4"/>
  <c r="F3650" i="4" l="1"/>
  <c r="L3648" i="4"/>
  <c r="Z3648" i="4" s="1"/>
  <c r="L3649" i="4"/>
  <c r="Z3649" i="4" s="1"/>
  <c r="K3649" i="4"/>
  <c r="Y3649" i="4" s="1"/>
  <c r="H3650" i="4"/>
  <c r="I3650" i="4" s="1"/>
  <c r="C3651" i="4"/>
  <c r="D3651" i="4"/>
  <c r="E3651" i="4"/>
  <c r="F3651" i="4" l="1"/>
  <c r="K3650" i="4"/>
  <c r="H3651" i="4"/>
  <c r="I3651" i="4" s="1"/>
  <c r="N3650" i="4"/>
  <c r="M3650" i="4"/>
  <c r="J3650" i="4"/>
  <c r="C3652" i="4"/>
  <c r="D3652" i="4"/>
  <c r="E3652" i="4"/>
  <c r="F3652" i="4" l="1"/>
  <c r="Y3650" i="4"/>
  <c r="L3650" i="4"/>
  <c r="K3651" i="4"/>
  <c r="Y3651" i="4" s="1"/>
  <c r="H3652" i="4"/>
  <c r="I3652" i="4" s="1"/>
  <c r="M3651" i="4"/>
  <c r="N3651" i="4"/>
  <c r="J3651" i="4"/>
  <c r="C3653" i="4"/>
  <c r="D3653" i="4"/>
  <c r="E3653" i="4"/>
  <c r="F3653" i="4" l="1"/>
  <c r="Z3650" i="4"/>
  <c r="L3651" i="4"/>
  <c r="Z3651" i="4" s="1"/>
  <c r="K3652" i="4"/>
  <c r="H3653" i="4"/>
  <c r="I3653" i="4" s="1"/>
  <c r="M3652" i="4"/>
  <c r="N3652" i="4"/>
  <c r="J3652" i="4"/>
  <c r="C3654" i="4"/>
  <c r="D3654" i="4"/>
  <c r="E3654" i="4"/>
  <c r="F3654" i="4" l="1"/>
  <c r="Y3652" i="4"/>
  <c r="L3652" i="4"/>
  <c r="K3653" i="4"/>
  <c r="Y3653" i="4" s="1"/>
  <c r="H3654" i="4"/>
  <c r="I3654" i="4" s="1"/>
  <c r="M3653" i="4"/>
  <c r="N3653" i="4"/>
  <c r="J3653" i="4"/>
  <c r="E3655" i="4"/>
  <c r="C3655" i="4"/>
  <c r="D3655" i="4"/>
  <c r="F3655" i="4" l="1"/>
  <c r="Z3652" i="4"/>
  <c r="L3653" i="4"/>
  <c r="Z3653" i="4" s="1"/>
  <c r="K3654" i="4"/>
  <c r="Y3654" i="4" s="1"/>
  <c r="M3654" i="4"/>
  <c r="N3654" i="4"/>
  <c r="H3655" i="4"/>
  <c r="I3655" i="4" s="1"/>
  <c r="J3654" i="4"/>
  <c r="C3656" i="4"/>
  <c r="D3656" i="4"/>
  <c r="E3656" i="4"/>
  <c r="H3656" i="4" l="1"/>
  <c r="F3656" i="4"/>
  <c r="L3654" i="4"/>
  <c r="Z3654" i="4" s="1"/>
  <c r="K3655" i="4"/>
  <c r="Y3655" i="4" s="1"/>
  <c r="N3655" i="4"/>
  <c r="M3655" i="4"/>
  <c r="M3656" i="4"/>
  <c r="N3656" i="4"/>
  <c r="J3655" i="4"/>
  <c r="J3656" i="4"/>
  <c r="I3656" i="4"/>
  <c r="C3657" i="4"/>
  <c r="D3657" i="4"/>
  <c r="E3657" i="4"/>
  <c r="F3657" i="4" l="1"/>
  <c r="L3655" i="4"/>
  <c r="Z3655" i="4" s="1"/>
  <c r="L3656" i="4"/>
  <c r="Z3656" i="4" s="1"/>
  <c r="K3656" i="4"/>
  <c r="Y3656" i="4" s="1"/>
  <c r="H3657" i="4"/>
  <c r="I3657" i="4" s="1"/>
  <c r="D3658" i="4"/>
  <c r="E3658" i="4"/>
  <c r="C3658" i="4"/>
  <c r="F3658" i="4" s="1"/>
  <c r="K3657" i="4" l="1"/>
  <c r="Y3657" i="4" s="1"/>
  <c r="H3658" i="4"/>
  <c r="I3658" i="4" s="1"/>
  <c r="M3657" i="4"/>
  <c r="N3657" i="4"/>
  <c r="J3657" i="4"/>
  <c r="C3659" i="4"/>
  <c r="D3659" i="4"/>
  <c r="E3659" i="4"/>
  <c r="F3659" i="4" l="1"/>
  <c r="L3657" i="4"/>
  <c r="Z3657" i="4" s="1"/>
  <c r="K3658" i="4"/>
  <c r="Y3658" i="4" s="1"/>
  <c r="H3659" i="4"/>
  <c r="I3659" i="4" s="1"/>
  <c r="M3658" i="4"/>
  <c r="N3658" i="4"/>
  <c r="J3658" i="4"/>
  <c r="C3660" i="4"/>
  <c r="F3660" i="4" s="1"/>
  <c r="D3660" i="4"/>
  <c r="E3660" i="4"/>
  <c r="L3658" i="4" l="1"/>
  <c r="Z3658" i="4" s="1"/>
  <c r="K3659" i="4"/>
  <c r="Y3659" i="4" s="1"/>
  <c r="N3659" i="4"/>
  <c r="M3659" i="4"/>
  <c r="H3660" i="4"/>
  <c r="J3660" i="4" s="1"/>
  <c r="J3659" i="4"/>
  <c r="C3661" i="4"/>
  <c r="D3661" i="4"/>
  <c r="E3661" i="4"/>
  <c r="F3661" i="4" l="1"/>
  <c r="L3660" i="4"/>
  <c r="Z3660" i="4" s="1"/>
  <c r="L3659" i="4"/>
  <c r="Z3659" i="4" s="1"/>
  <c r="I3660" i="4"/>
  <c r="H3661" i="4"/>
  <c r="I3661" i="4" s="1"/>
  <c r="N3660" i="4"/>
  <c r="M3660" i="4"/>
  <c r="C3662" i="4"/>
  <c r="F3662" i="4" s="1"/>
  <c r="D3662" i="4"/>
  <c r="E3662" i="4"/>
  <c r="K3660" i="4" l="1"/>
  <c r="Y3660" i="4" s="1"/>
  <c r="K3661" i="4"/>
  <c r="Y3661" i="4" s="1"/>
  <c r="H3662" i="4"/>
  <c r="I3662" i="4" s="1"/>
  <c r="M3661" i="4"/>
  <c r="N3661" i="4"/>
  <c r="J3661" i="4"/>
  <c r="E3663" i="4"/>
  <c r="C3663" i="4"/>
  <c r="F3663" i="4" s="1"/>
  <c r="D3663" i="4"/>
  <c r="L3661" i="4" l="1"/>
  <c r="Z3661" i="4" s="1"/>
  <c r="K3662" i="4"/>
  <c r="Y3662" i="4" s="1"/>
  <c r="M3662" i="4"/>
  <c r="N3662" i="4"/>
  <c r="H3663" i="4"/>
  <c r="I3663" i="4" s="1"/>
  <c r="J3662" i="4"/>
  <c r="C3664" i="4"/>
  <c r="D3664" i="4"/>
  <c r="E3664" i="4"/>
  <c r="H3664" i="4" l="1"/>
  <c r="F3664" i="4"/>
  <c r="L3662" i="4"/>
  <c r="Z3662" i="4" s="1"/>
  <c r="K3663" i="4"/>
  <c r="Y3663" i="4" s="1"/>
  <c r="M3663" i="4"/>
  <c r="N3663" i="4"/>
  <c r="N3664" i="4"/>
  <c r="M3664" i="4"/>
  <c r="J3663" i="4"/>
  <c r="J3664" i="4"/>
  <c r="I3664" i="4"/>
  <c r="C3665" i="4"/>
  <c r="D3665" i="4"/>
  <c r="E3665" i="4"/>
  <c r="F3665" i="4" l="1"/>
  <c r="L3664" i="4"/>
  <c r="Z3664" i="4" s="1"/>
  <c r="L3663" i="4"/>
  <c r="Z3663" i="4" s="1"/>
  <c r="K3664" i="4"/>
  <c r="Y3664" i="4" s="1"/>
  <c r="H3665" i="4"/>
  <c r="I3665" i="4" s="1"/>
  <c r="D3666" i="4"/>
  <c r="E3666" i="4"/>
  <c r="C3666" i="4"/>
  <c r="F3666" i="4" s="1"/>
  <c r="K3665" i="4" l="1"/>
  <c r="Y3665" i="4" s="1"/>
  <c r="H3666" i="4"/>
  <c r="I3666" i="4" s="1"/>
  <c r="M3665" i="4"/>
  <c r="N3665" i="4"/>
  <c r="J3665" i="4"/>
  <c r="C3667" i="4"/>
  <c r="D3667" i="4"/>
  <c r="E3667" i="4"/>
  <c r="F3667" i="4" l="1"/>
  <c r="L3665" i="4"/>
  <c r="Z3665" i="4" s="1"/>
  <c r="K3666" i="4"/>
  <c r="Y3666" i="4" s="1"/>
  <c r="H3667" i="4"/>
  <c r="I3667" i="4" s="1"/>
  <c r="M3666" i="4"/>
  <c r="N3666" i="4"/>
  <c r="J3666" i="4"/>
  <c r="C3668" i="4"/>
  <c r="D3668" i="4"/>
  <c r="E3668" i="4"/>
  <c r="F3668" i="4" l="1"/>
  <c r="L3666" i="4"/>
  <c r="Z3666" i="4" s="1"/>
  <c r="K3667" i="4"/>
  <c r="Y3667" i="4" s="1"/>
  <c r="H3668" i="4"/>
  <c r="I3668" i="4" s="1"/>
  <c r="M3667" i="4"/>
  <c r="N3667" i="4"/>
  <c r="J3667" i="4"/>
  <c r="C3669" i="4"/>
  <c r="F3669" i="4" s="1"/>
  <c r="D3669" i="4"/>
  <c r="E3669" i="4"/>
  <c r="L3667" i="4" l="1"/>
  <c r="Z3667" i="4" s="1"/>
  <c r="K3668" i="4"/>
  <c r="Y3668" i="4" s="1"/>
  <c r="M3668" i="4"/>
  <c r="N3668" i="4"/>
  <c r="H3669" i="4"/>
  <c r="I3669" i="4" s="1"/>
  <c r="J3668" i="4"/>
  <c r="C3670" i="4"/>
  <c r="D3670" i="4"/>
  <c r="E3670" i="4"/>
  <c r="H3670" i="4" l="1"/>
  <c r="F3670" i="4"/>
  <c r="L3668" i="4"/>
  <c r="Z3668" i="4" s="1"/>
  <c r="K3669" i="4"/>
  <c r="Y3669" i="4" s="1"/>
  <c r="M3670" i="4"/>
  <c r="N3670" i="4"/>
  <c r="N3669" i="4"/>
  <c r="M3669" i="4"/>
  <c r="J3669" i="4"/>
  <c r="J3670" i="4"/>
  <c r="I3670" i="4"/>
  <c r="E3671" i="4"/>
  <c r="C3671" i="4"/>
  <c r="D3671" i="4"/>
  <c r="F3671" i="4" l="1"/>
  <c r="L3670" i="4"/>
  <c r="Z3670" i="4" s="1"/>
  <c r="L3669" i="4"/>
  <c r="Z3669" i="4" s="1"/>
  <c r="K3670" i="4"/>
  <c r="Y3670" i="4" s="1"/>
  <c r="H3671" i="4"/>
  <c r="I3671" i="4" s="1"/>
  <c r="C3672" i="4"/>
  <c r="D3672" i="4"/>
  <c r="E3672" i="4"/>
  <c r="F3672" i="4" l="1"/>
  <c r="K3671" i="4"/>
  <c r="Y3671" i="4" s="1"/>
  <c r="H3672" i="4"/>
  <c r="I3672" i="4" s="1"/>
  <c r="M3671" i="4"/>
  <c r="N3671" i="4"/>
  <c r="J3671" i="4"/>
  <c r="C3673" i="4"/>
  <c r="D3673" i="4"/>
  <c r="E3673" i="4"/>
  <c r="H3673" i="4" l="1"/>
  <c r="F3673" i="4"/>
  <c r="L3671" i="4"/>
  <c r="Z3671" i="4" s="1"/>
  <c r="K3672" i="4"/>
  <c r="Y3672" i="4" s="1"/>
  <c r="N3673" i="4"/>
  <c r="M3673" i="4"/>
  <c r="M3672" i="4"/>
  <c r="N3672" i="4"/>
  <c r="J3672" i="4"/>
  <c r="J3673" i="4"/>
  <c r="I3673" i="4"/>
  <c r="D3674" i="4"/>
  <c r="E3674" i="4"/>
  <c r="C3674" i="4"/>
  <c r="H3674" i="4" l="1"/>
  <c r="F3674" i="4"/>
  <c r="L3672" i="4"/>
  <c r="Z3672" i="4" s="1"/>
  <c r="L3673" i="4"/>
  <c r="Z3673" i="4" s="1"/>
  <c r="K3673" i="4"/>
  <c r="Y3673" i="4" s="1"/>
  <c r="M3674" i="4"/>
  <c r="N3674" i="4"/>
  <c r="J3674" i="4"/>
  <c r="I3674" i="4"/>
  <c r="C3675" i="4"/>
  <c r="D3675" i="4"/>
  <c r="E3675" i="4"/>
  <c r="F3675" i="4" l="1"/>
  <c r="L3674" i="4"/>
  <c r="K3674" i="4"/>
  <c r="H3675" i="4"/>
  <c r="I3675" i="4" s="1"/>
  <c r="C3676" i="4"/>
  <c r="D3676" i="4"/>
  <c r="E3676" i="4"/>
  <c r="F3676" i="4" l="1"/>
  <c r="Z3674" i="4"/>
  <c r="Y3674" i="4"/>
  <c r="K3675" i="4"/>
  <c r="Y3675" i="4" s="1"/>
  <c r="H3676" i="4"/>
  <c r="I3676" i="4" s="1"/>
  <c r="M3675" i="4"/>
  <c r="N3675" i="4"/>
  <c r="J3675" i="4"/>
  <c r="C3677" i="4"/>
  <c r="D3677" i="4"/>
  <c r="E3677" i="4"/>
  <c r="F3677" i="4" l="1"/>
  <c r="L3675" i="4"/>
  <c r="K3676" i="4"/>
  <c r="H3677" i="4"/>
  <c r="I3677" i="4" s="1"/>
  <c r="N3676" i="4"/>
  <c r="M3676" i="4"/>
  <c r="J3676" i="4"/>
  <c r="C3678" i="4"/>
  <c r="F3678" i="4" s="1"/>
  <c r="D3678" i="4"/>
  <c r="E3678" i="4"/>
  <c r="Z3675" i="4" l="1"/>
  <c r="Y3676" i="4"/>
  <c r="L3676" i="4"/>
  <c r="Z3676" i="4" s="1"/>
  <c r="K3677" i="4"/>
  <c r="Y3677" i="4" s="1"/>
  <c r="H3678" i="4"/>
  <c r="I3678" i="4" s="1"/>
  <c r="M3677" i="4"/>
  <c r="N3677" i="4"/>
  <c r="J3677" i="4"/>
  <c r="E3679" i="4"/>
  <c r="C3679" i="4"/>
  <c r="D3679" i="4"/>
  <c r="F3679" i="4" l="1"/>
  <c r="L3677" i="4"/>
  <c r="K3678" i="4"/>
  <c r="Y3678" i="4" s="1"/>
  <c r="N3678" i="4"/>
  <c r="M3678" i="4"/>
  <c r="H3679" i="4"/>
  <c r="J3678" i="4"/>
  <c r="C3680" i="4"/>
  <c r="F3680" i="4" s="1"/>
  <c r="D3680" i="4"/>
  <c r="E3680" i="4"/>
  <c r="Z3677" i="4" l="1"/>
  <c r="L3678" i="4"/>
  <c r="Z3678" i="4" s="1"/>
  <c r="M3679" i="4"/>
  <c r="N3679" i="4"/>
  <c r="H3680" i="4"/>
  <c r="I3680" i="4" s="1"/>
  <c r="I3679" i="4"/>
  <c r="J3679" i="4"/>
  <c r="C3681" i="4"/>
  <c r="F3681" i="4" s="1"/>
  <c r="D3681" i="4"/>
  <c r="E3681" i="4"/>
  <c r="L3679" i="4" l="1"/>
  <c r="Z3679" i="4" s="1"/>
  <c r="K3680" i="4"/>
  <c r="Y3680" i="4" s="1"/>
  <c r="K3679" i="4"/>
  <c r="Y3679" i="4" s="1"/>
  <c r="M3680" i="4"/>
  <c r="N3680" i="4"/>
  <c r="J3680" i="4"/>
  <c r="H3681" i="4"/>
  <c r="D3682" i="4"/>
  <c r="E3682" i="4"/>
  <c r="C3682" i="4"/>
  <c r="F3682" i="4" l="1"/>
  <c r="L3680" i="4"/>
  <c r="Z3680" i="4" s="1"/>
  <c r="M3681" i="4"/>
  <c r="N3681" i="4"/>
  <c r="I3681" i="4"/>
  <c r="J3681" i="4"/>
  <c r="H3682" i="4"/>
  <c r="C3683" i="4"/>
  <c r="F3683" i="4" s="1"/>
  <c r="D3683" i="4"/>
  <c r="E3683" i="4"/>
  <c r="L3681" i="4" l="1"/>
  <c r="Z3681" i="4" s="1"/>
  <c r="K3681" i="4"/>
  <c r="Y3681" i="4" s="1"/>
  <c r="N3682" i="4"/>
  <c r="M3682" i="4"/>
  <c r="I3682" i="4"/>
  <c r="J3682" i="4"/>
  <c r="H3683" i="4"/>
  <c r="C3684" i="4"/>
  <c r="F3684" i="4" s="1"/>
  <c r="D3684" i="4"/>
  <c r="E3684" i="4"/>
  <c r="L3682" i="4" l="1"/>
  <c r="Z3682" i="4" s="1"/>
  <c r="K3682" i="4"/>
  <c r="Y3682" i="4" s="1"/>
  <c r="M3683" i="4"/>
  <c r="N3683" i="4"/>
  <c r="I3683" i="4"/>
  <c r="J3683" i="4"/>
  <c r="H3684" i="4"/>
  <c r="I3684" i="4" s="1"/>
  <c r="C3685" i="4"/>
  <c r="F3685" i="4" s="1"/>
  <c r="D3685" i="4"/>
  <c r="E3685" i="4"/>
  <c r="L3683" i="4" l="1"/>
  <c r="Z3683" i="4" s="1"/>
  <c r="K3684" i="4"/>
  <c r="Y3684" i="4" s="1"/>
  <c r="K3683" i="4"/>
  <c r="Y3683" i="4" s="1"/>
  <c r="H3685" i="4"/>
  <c r="I3685" i="4" s="1"/>
  <c r="M3684" i="4"/>
  <c r="N3684" i="4"/>
  <c r="J3684" i="4"/>
  <c r="C3686" i="4"/>
  <c r="F3686" i="4" s="1"/>
  <c r="D3686" i="4"/>
  <c r="E3686" i="4"/>
  <c r="L3684" i="4" l="1"/>
  <c r="Z3684" i="4" s="1"/>
  <c r="K3685" i="4"/>
  <c r="Y3685" i="4" s="1"/>
  <c r="M3685" i="4"/>
  <c r="N3685" i="4"/>
  <c r="H3686" i="4"/>
  <c r="J3686" i="4" s="1"/>
  <c r="J3685" i="4"/>
  <c r="E3687" i="4"/>
  <c r="C3687" i="4"/>
  <c r="F3687" i="4" s="1"/>
  <c r="D3687" i="4"/>
  <c r="L3685" i="4" l="1"/>
  <c r="Z3685" i="4" s="1"/>
  <c r="L3686" i="4"/>
  <c r="Z3686" i="4" s="1"/>
  <c r="I3686" i="4"/>
  <c r="M3686" i="4"/>
  <c r="N3686" i="4"/>
  <c r="H3687" i="4"/>
  <c r="C3688" i="4"/>
  <c r="D3688" i="4"/>
  <c r="E3688" i="4"/>
  <c r="F3688" i="4" l="1"/>
  <c r="K3686" i="4"/>
  <c r="Y3686" i="4" s="1"/>
  <c r="H3688" i="4"/>
  <c r="N3687" i="4"/>
  <c r="M3687" i="4"/>
  <c r="J3687" i="4"/>
  <c r="I3687" i="4"/>
  <c r="I3688" i="4"/>
  <c r="C3689" i="4"/>
  <c r="D3689" i="4"/>
  <c r="E3689" i="4"/>
  <c r="F3689" i="4" l="1"/>
  <c r="L3687" i="4"/>
  <c r="Z3687" i="4" s="1"/>
  <c r="K3687" i="4"/>
  <c r="Y3687" i="4" s="1"/>
  <c r="K3688" i="4"/>
  <c r="Y3688" i="4" s="1"/>
  <c r="M3688" i="4"/>
  <c r="N3688" i="4"/>
  <c r="H3689" i="4"/>
  <c r="I3689" i="4" s="1"/>
  <c r="J3688" i="4"/>
  <c r="D3690" i="4"/>
  <c r="E3690" i="4"/>
  <c r="C3690" i="4"/>
  <c r="F3690" i="4" l="1"/>
  <c r="L3688" i="4"/>
  <c r="Z3688" i="4" s="1"/>
  <c r="K3689" i="4"/>
  <c r="Y3689" i="4" s="1"/>
  <c r="M3689" i="4"/>
  <c r="N3689" i="4"/>
  <c r="J3689" i="4"/>
  <c r="H3690" i="4"/>
  <c r="I3690" i="4" s="1"/>
  <c r="C3691" i="4"/>
  <c r="F3691" i="4" s="1"/>
  <c r="D3691" i="4"/>
  <c r="E3691" i="4"/>
  <c r="L3689" i="4" l="1"/>
  <c r="Z3689" i="4" s="1"/>
  <c r="K3690" i="4"/>
  <c r="Y3690" i="4" s="1"/>
  <c r="H3691" i="4"/>
  <c r="I3691" i="4" s="1"/>
  <c r="M3690" i="4"/>
  <c r="N3690" i="4"/>
  <c r="J3690" i="4"/>
  <c r="C3692" i="4"/>
  <c r="D3692" i="4"/>
  <c r="E3692" i="4"/>
  <c r="F3692" i="4" l="1"/>
  <c r="L3690" i="4"/>
  <c r="Z3690" i="4" s="1"/>
  <c r="K3691" i="4"/>
  <c r="Y3691" i="4" s="1"/>
  <c r="N3691" i="4"/>
  <c r="M3691" i="4"/>
  <c r="H3692" i="4"/>
  <c r="J3692" i="4" s="1"/>
  <c r="J3691" i="4"/>
  <c r="C3693" i="4"/>
  <c r="D3693" i="4"/>
  <c r="E3693" i="4"/>
  <c r="F3693" i="4" l="1"/>
  <c r="L3691" i="4"/>
  <c r="Z3691" i="4" s="1"/>
  <c r="L3692" i="4"/>
  <c r="Z3692" i="4" s="1"/>
  <c r="H3693" i="4"/>
  <c r="I3693" i="4" s="1"/>
  <c r="I3692" i="4"/>
  <c r="M3692" i="4"/>
  <c r="N3692" i="4"/>
  <c r="C3694" i="4"/>
  <c r="F3694" i="4" s="1"/>
  <c r="D3694" i="4"/>
  <c r="E3694" i="4"/>
  <c r="K3693" i="4" l="1"/>
  <c r="Y3693" i="4" s="1"/>
  <c r="K3692" i="4"/>
  <c r="Y3692" i="4" s="1"/>
  <c r="H3694" i="4"/>
  <c r="I3694" i="4" s="1"/>
  <c r="M3693" i="4"/>
  <c r="N3693" i="4"/>
  <c r="J3693" i="4"/>
  <c r="E3695" i="4"/>
  <c r="C3695" i="4"/>
  <c r="D3695" i="4"/>
  <c r="H3695" i="4" l="1"/>
  <c r="F3695" i="4"/>
  <c r="L3693" i="4"/>
  <c r="Z3693" i="4" s="1"/>
  <c r="K3694" i="4"/>
  <c r="Y3694" i="4" s="1"/>
  <c r="M3694" i="4"/>
  <c r="N3694" i="4"/>
  <c r="M3695" i="4"/>
  <c r="N3695" i="4"/>
  <c r="J3694" i="4"/>
  <c r="J3695" i="4"/>
  <c r="I3695" i="4"/>
  <c r="C3696" i="4"/>
  <c r="D3696" i="4"/>
  <c r="E3696" i="4"/>
  <c r="F3696" i="4" l="1"/>
  <c r="L3695" i="4"/>
  <c r="Z3695" i="4" s="1"/>
  <c r="L3694" i="4"/>
  <c r="Z3694" i="4" s="1"/>
  <c r="K3695" i="4"/>
  <c r="Y3695" i="4" s="1"/>
  <c r="H3696" i="4"/>
  <c r="I3696" i="4" s="1"/>
  <c r="C3697" i="4"/>
  <c r="D3697" i="4"/>
  <c r="E3697" i="4"/>
  <c r="F3697" i="4" l="1"/>
  <c r="K3696" i="4"/>
  <c r="Y3696" i="4" s="1"/>
  <c r="H3697" i="4"/>
  <c r="I3697" i="4" s="1"/>
  <c r="N3696" i="4"/>
  <c r="M3696" i="4"/>
  <c r="J3696" i="4"/>
  <c r="D3698" i="4"/>
  <c r="E3698" i="4"/>
  <c r="C3698" i="4"/>
  <c r="F3698" i="4" l="1"/>
  <c r="L3696" i="4"/>
  <c r="Z3696" i="4" s="1"/>
  <c r="K3697" i="4"/>
  <c r="Y3697" i="4" s="1"/>
  <c r="M3697" i="4"/>
  <c r="N3697" i="4"/>
  <c r="H3698" i="4"/>
  <c r="J3697" i="4"/>
  <c r="C3699" i="4"/>
  <c r="F3699" i="4" s="1"/>
  <c r="D3699" i="4"/>
  <c r="E3699" i="4"/>
  <c r="L3697" i="4" l="1"/>
  <c r="Z3697" i="4" s="1"/>
  <c r="H3699" i="4"/>
  <c r="I3699" i="4" s="1"/>
  <c r="M3698" i="4"/>
  <c r="N3698" i="4"/>
  <c r="J3698" i="4"/>
  <c r="I3698" i="4"/>
  <c r="C3700" i="4"/>
  <c r="D3700" i="4"/>
  <c r="E3700" i="4"/>
  <c r="H3700" i="4" l="1"/>
  <c r="F3700" i="4"/>
  <c r="L3698" i="4"/>
  <c r="Z3698" i="4" s="1"/>
  <c r="K3698" i="4"/>
  <c r="K3699" i="4"/>
  <c r="Y3699" i="4" s="1"/>
  <c r="M3699" i="4"/>
  <c r="N3699" i="4"/>
  <c r="N3700" i="4"/>
  <c r="M3700" i="4"/>
  <c r="J3699" i="4"/>
  <c r="J3700" i="4"/>
  <c r="I3700" i="4"/>
  <c r="C3701" i="4"/>
  <c r="D3701" i="4"/>
  <c r="E3701" i="4"/>
  <c r="F3701" i="4" l="1"/>
  <c r="Y3698" i="4"/>
  <c r="L3700" i="4"/>
  <c r="Z3700" i="4" s="1"/>
  <c r="L3699" i="4"/>
  <c r="Z3699" i="4" s="1"/>
  <c r="K3700" i="4"/>
  <c r="Y3700" i="4" s="1"/>
  <c r="H3701" i="4"/>
  <c r="I3701" i="4" s="1"/>
  <c r="C3702" i="4"/>
  <c r="D3702" i="4"/>
  <c r="E3702" i="4"/>
  <c r="F3702" i="4" l="1"/>
  <c r="K3701" i="4"/>
  <c r="Y3701" i="4" s="1"/>
  <c r="H3702" i="4"/>
  <c r="I3702" i="4" s="1"/>
  <c r="N3701" i="4"/>
  <c r="M3701" i="4"/>
  <c r="J3701" i="4"/>
  <c r="E3703" i="4"/>
  <c r="C3703" i="4"/>
  <c r="F3703" i="4" s="1"/>
  <c r="D3703" i="4"/>
  <c r="L3701" i="4" l="1"/>
  <c r="Z3701" i="4" s="1"/>
  <c r="K3702" i="4"/>
  <c r="Y3702" i="4" s="1"/>
  <c r="H3703" i="4"/>
  <c r="I3703" i="4" s="1"/>
  <c r="M3702" i="4"/>
  <c r="N3702" i="4"/>
  <c r="J3702" i="4"/>
  <c r="C3704" i="4"/>
  <c r="D3704" i="4"/>
  <c r="E3704" i="4"/>
  <c r="F3704" i="4" l="1"/>
  <c r="L3702" i="4"/>
  <c r="Z3702" i="4" s="1"/>
  <c r="K3703" i="4"/>
  <c r="Y3703" i="4" s="1"/>
  <c r="M3703" i="4"/>
  <c r="N3703" i="4"/>
  <c r="H3704" i="4"/>
  <c r="J3704" i="4" s="1"/>
  <c r="J3703" i="4"/>
  <c r="C3705" i="4"/>
  <c r="F3705" i="4" s="1"/>
  <c r="D3705" i="4"/>
  <c r="E3705" i="4"/>
  <c r="L3703" i="4" l="1"/>
  <c r="Z3703" i="4" s="1"/>
  <c r="L3704" i="4"/>
  <c r="Z3704" i="4" s="1"/>
  <c r="I3704" i="4"/>
  <c r="H3705" i="4"/>
  <c r="I3705" i="4" s="1"/>
  <c r="M3704" i="4"/>
  <c r="N3704" i="4"/>
  <c r="D3706" i="4"/>
  <c r="E3706" i="4"/>
  <c r="C3706" i="4"/>
  <c r="F3706" i="4" l="1"/>
  <c r="K3705" i="4"/>
  <c r="Y3705" i="4" s="1"/>
  <c r="K3704" i="4"/>
  <c r="Y3704" i="4" s="1"/>
  <c r="N3705" i="4"/>
  <c r="M3705" i="4"/>
  <c r="H3706" i="4"/>
  <c r="J3706" i="4" s="1"/>
  <c r="J3705" i="4"/>
  <c r="C3707" i="4"/>
  <c r="F3707" i="4" s="1"/>
  <c r="D3707" i="4"/>
  <c r="E3707" i="4"/>
  <c r="L3705" i="4" l="1"/>
  <c r="Z3705" i="4" s="1"/>
  <c r="L3706" i="4"/>
  <c r="Z3706" i="4" s="1"/>
  <c r="H3707" i="4"/>
  <c r="I3707" i="4" s="1"/>
  <c r="I3706" i="4"/>
  <c r="M3706" i="4"/>
  <c r="N3706" i="4"/>
  <c r="C3708" i="4"/>
  <c r="D3708" i="4"/>
  <c r="E3708" i="4"/>
  <c r="F3708" i="4" l="1"/>
  <c r="K3706" i="4"/>
  <c r="Y3706" i="4" s="1"/>
  <c r="K3707" i="4"/>
  <c r="Y3707" i="4" s="1"/>
  <c r="H3708" i="4"/>
  <c r="I3708" i="4" s="1"/>
  <c r="M3707" i="4"/>
  <c r="N3707" i="4"/>
  <c r="J3707" i="4"/>
  <c r="C3709" i="4"/>
  <c r="D3709" i="4"/>
  <c r="E3709" i="4"/>
  <c r="F3709" i="4" l="1"/>
  <c r="L3707" i="4"/>
  <c r="Z3707" i="4" s="1"/>
  <c r="K3708" i="4"/>
  <c r="Y3708" i="4" s="1"/>
  <c r="H3709" i="4"/>
  <c r="I3709" i="4" s="1"/>
  <c r="M3708" i="4"/>
  <c r="N3708" i="4"/>
  <c r="J3708" i="4"/>
  <c r="C3710" i="4"/>
  <c r="D3710" i="4"/>
  <c r="E3710" i="4"/>
  <c r="H3710" i="4" l="1"/>
  <c r="F3710" i="4"/>
  <c r="L3708" i="4"/>
  <c r="Z3708" i="4" s="1"/>
  <c r="K3709" i="4"/>
  <c r="Y3709" i="4" s="1"/>
  <c r="M3709" i="4"/>
  <c r="N3709" i="4"/>
  <c r="N3710" i="4"/>
  <c r="M3710" i="4"/>
  <c r="J3709" i="4"/>
  <c r="J3710" i="4"/>
  <c r="I3710" i="4"/>
  <c r="E3711" i="4"/>
  <c r="C3711" i="4"/>
  <c r="D3711" i="4"/>
  <c r="F3711" i="4" l="1"/>
  <c r="L3710" i="4"/>
  <c r="Z3710" i="4" s="1"/>
  <c r="L3709" i="4"/>
  <c r="Z3709" i="4" s="1"/>
  <c r="K3710" i="4"/>
  <c r="Y3710" i="4" s="1"/>
  <c r="H3711" i="4"/>
  <c r="I3711" i="4" s="1"/>
  <c r="C3712" i="4"/>
  <c r="D3712" i="4"/>
  <c r="E3712" i="4"/>
  <c r="F3712" i="4" l="1"/>
  <c r="K3711" i="4"/>
  <c r="Y3711" i="4" s="1"/>
  <c r="H3712" i="4"/>
  <c r="I3712" i="4" s="1"/>
  <c r="M3711" i="4"/>
  <c r="N3711" i="4"/>
  <c r="J3711" i="4"/>
  <c r="C3713" i="4"/>
  <c r="D3713" i="4"/>
  <c r="E3713" i="4"/>
  <c r="F3713" i="4" l="1"/>
  <c r="L3711" i="4"/>
  <c r="Z3711" i="4" s="1"/>
  <c r="K3712" i="4"/>
  <c r="Y3712" i="4" s="1"/>
  <c r="M3712" i="4"/>
  <c r="N3712" i="4"/>
  <c r="H3713" i="4"/>
  <c r="J3713" i="4" s="1"/>
  <c r="J3712" i="4"/>
  <c r="D3714" i="4"/>
  <c r="E3714" i="4"/>
  <c r="C3714" i="4"/>
  <c r="F3714" i="4" l="1"/>
  <c r="L3712" i="4"/>
  <c r="Z3712" i="4" s="1"/>
  <c r="L3713" i="4"/>
  <c r="Z3713" i="4" s="1"/>
  <c r="I3713" i="4"/>
  <c r="H3714" i="4"/>
  <c r="I3714" i="4" s="1"/>
  <c r="M3713" i="4"/>
  <c r="N3713" i="4"/>
  <c r="C3715" i="4"/>
  <c r="F3715" i="4" s="1"/>
  <c r="D3715" i="4"/>
  <c r="E3715" i="4"/>
  <c r="K3713" i="4" l="1"/>
  <c r="Y3713" i="4" s="1"/>
  <c r="K3714" i="4"/>
  <c r="Y3714" i="4" s="1"/>
  <c r="H3715" i="4"/>
  <c r="I3715" i="4" s="1"/>
  <c r="N3714" i="4"/>
  <c r="M3714" i="4"/>
  <c r="J3714" i="4"/>
  <c r="C3716" i="4"/>
  <c r="D3716" i="4"/>
  <c r="E3716" i="4"/>
  <c r="F3716" i="4" l="1"/>
  <c r="L3714" i="4"/>
  <c r="Z3714" i="4" s="1"/>
  <c r="K3715" i="4"/>
  <c r="Y3715" i="4" s="1"/>
  <c r="M3715" i="4"/>
  <c r="N3715" i="4"/>
  <c r="H3716" i="4"/>
  <c r="J3716" i="4" s="1"/>
  <c r="J3715" i="4"/>
  <c r="C3717" i="4"/>
  <c r="F3717" i="4" s="1"/>
  <c r="D3717" i="4"/>
  <c r="E3717" i="4"/>
  <c r="L3716" i="4" l="1"/>
  <c r="Z3716" i="4" s="1"/>
  <c r="L3715" i="4"/>
  <c r="Z3715" i="4" s="1"/>
  <c r="I3716" i="4"/>
  <c r="H3717" i="4"/>
  <c r="I3717" i="4" s="1"/>
  <c r="N3716" i="4"/>
  <c r="M3716" i="4"/>
  <c r="C3718" i="4"/>
  <c r="D3718" i="4"/>
  <c r="E3718" i="4"/>
  <c r="F3718" i="4" l="1"/>
  <c r="K3716" i="4"/>
  <c r="Y3716" i="4" s="1"/>
  <c r="K3717" i="4"/>
  <c r="Y3717" i="4" s="1"/>
  <c r="H3718" i="4"/>
  <c r="I3718" i="4" s="1"/>
  <c r="M3717" i="4"/>
  <c r="N3717" i="4"/>
  <c r="J3717" i="4"/>
  <c r="E3719" i="4"/>
  <c r="C3719" i="4"/>
  <c r="D3719" i="4"/>
  <c r="F3719" i="4" l="1"/>
  <c r="L3717" i="4"/>
  <c r="Z3717" i="4" s="1"/>
  <c r="K3718" i="4"/>
  <c r="Y3718" i="4" s="1"/>
  <c r="M3718" i="4"/>
  <c r="N3718" i="4"/>
  <c r="H3719" i="4"/>
  <c r="J3719" i="4" s="1"/>
  <c r="J3718" i="4"/>
  <c r="C3720" i="4"/>
  <c r="F3720" i="4" s="1"/>
  <c r="D3720" i="4"/>
  <c r="E3720" i="4"/>
  <c r="L3718" i="4" l="1"/>
  <c r="Z3718" i="4" s="1"/>
  <c r="L3719" i="4"/>
  <c r="Z3719" i="4" s="1"/>
  <c r="H3720" i="4"/>
  <c r="I3720" i="4" s="1"/>
  <c r="I3719" i="4"/>
  <c r="N3719" i="4"/>
  <c r="M3719" i="4"/>
  <c r="C3721" i="4"/>
  <c r="D3721" i="4"/>
  <c r="E3721" i="4"/>
  <c r="F3721" i="4" l="1"/>
  <c r="K3720" i="4"/>
  <c r="Y3720" i="4" s="1"/>
  <c r="K3719" i="4"/>
  <c r="Y3719" i="4" s="1"/>
  <c r="H3721" i="4"/>
  <c r="I3721" i="4" s="1"/>
  <c r="M3720" i="4"/>
  <c r="N3720" i="4"/>
  <c r="J3720" i="4"/>
  <c r="D3722" i="4"/>
  <c r="E3722" i="4"/>
  <c r="C3722" i="4"/>
  <c r="F3722" i="4" l="1"/>
  <c r="L3720" i="4"/>
  <c r="Z3720" i="4" s="1"/>
  <c r="K3721" i="4"/>
  <c r="Y3721" i="4" s="1"/>
  <c r="M3721" i="4"/>
  <c r="N3721" i="4"/>
  <c r="H3722" i="4"/>
  <c r="J3722" i="4" s="1"/>
  <c r="J3721" i="4"/>
  <c r="C3723" i="4"/>
  <c r="D3723" i="4"/>
  <c r="E3723" i="4"/>
  <c r="H3723" i="4" l="1"/>
  <c r="F3723" i="4"/>
  <c r="L3721" i="4"/>
  <c r="Z3721" i="4" s="1"/>
  <c r="L3722" i="4"/>
  <c r="Z3722" i="4" s="1"/>
  <c r="I3722" i="4"/>
  <c r="N3723" i="4"/>
  <c r="M3723" i="4"/>
  <c r="M3722" i="4"/>
  <c r="N3722" i="4"/>
  <c r="J3723" i="4"/>
  <c r="I3723" i="4"/>
  <c r="C3724" i="4"/>
  <c r="D3724" i="4"/>
  <c r="E3724" i="4"/>
  <c r="F3724" i="4" l="1"/>
  <c r="L3723" i="4"/>
  <c r="Z3723" i="4" s="1"/>
  <c r="K3722" i="4"/>
  <c r="Y3722" i="4" s="1"/>
  <c r="K3723" i="4"/>
  <c r="Y3723" i="4" s="1"/>
  <c r="H3724" i="4"/>
  <c r="I3724" i="4" s="1"/>
  <c r="C3725" i="4"/>
  <c r="D3725" i="4"/>
  <c r="E3725" i="4"/>
  <c r="F3725" i="4" l="1"/>
  <c r="K3724" i="4"/>
  <c r="Y3724" i="4" s="1"/>
  <c r="H3725" i="4"/>
  <c r="I3725" i="4" s="1"/>
  <c r="N3724" i="4"/>
  <c r="M3724" i="4"/>
  <c r="J3724" i="4"/>
  <c r="C3726" i="4"/>
  <c r="D3726" i="4"/>
  <c r="E3726" i="4"/>
  <c r="F3726" i="4" l="1"/>
  <c r="L3724" i="4"/>
  <c r="Z3724" i="4" s="1"/>
  <c r="K3725" i="4"/>
  <c r="Y3725" i="4" s="1"/>
  <c r="H3726" i="4"/>
  <c r="I3726" i="4" s="1"/>
  <c r="M3725" i="4"/>
  <c r="N3725" i="4"/>
  <c r="J3725" i="4"/>
  <c r="E3727" i="4"/>
  <c r="C3727" i="4"/>
  <c r="D3727" i="4"/>
  <c r="F3727" i="4" l="1"/>
  <c r="L3725" i="4"/>
  <c r="Z3725" i="4" s="1"/>
  <c r="K3726" i="4"/>
  <c r="Y3726" i="4" s="1"/>
  <c r="M3726" i="4"/>
  <c r="N3726" i="4"/>
  <c r="H3727" i="4"/>
  <c r="I3727" i="4" s="1"/>
  <c r="J3726" i="4"/>
  <c r="C3728" i="4"/>
  <c r="F3728" i="4" s="1"/>
  <c r="D3728" i="4"/>
  <c r="E3728" i="4"/>
  <c r="L3726" i="4" l="1"/>
  <c r="Z3726" i="4" s="1"/>
  <c r="K3727" i="4"/>
  <c r="Y3727" i="4" s="1"/>
  <c r="M3727" i="4"/>
  <c r="N3727" i="4"/>
  <c r="H3728" i="4"/>
  <c r="J3728" i="4" s="1"/>
  <c r="J3727" i="4"/>
  <c r="C3729" i="4"/>
  <c r="D3729" i="4"/>
  <c r="E3729" i="4"/>
  <c r="F3729" i="4" l="1"/>
  <c r="L3727" i="4"/>
  <c r="Z3727" i="4" s="1"/>
  <c r="L3728" i="4"/>
  <c r="Z3728" i="4" s="1"/>
  <c r="H3729" i="4"/>
  <c r="I3729" i="4" s="1"/>
  <c r="I3728" i="4"/>
  <c r="N3728" i="4"/>
  <c r="M3728" i="4"/>
  <c r="D3730" i="4"/>
  <c r="E3730" i="4"/>
  <c r="C3730" i="4"/>
  <c r="F3730" i="4" l="1"/>
  <c r="K3729" i="4"/>
  <c r="Y3729" i="4" s="1"/>
  <c r="K3728" i="4"/>
  <c r="Y3728" i="4" s="1"/>
  <c r="M3729" i="4"/>
  <c r="N3729" i="4"/>
  <c r="H3730" i="4"/>
  <c r="J3730" i="4" s="1"/>
  <c r="J3729" i="4"/>
  <c r="C3731" i="4"/>
  <c r="F3731" i="4" s="1"/>
  <c r="D3731" i="4"/>
  <c r="E3731" i="4"/>
  <c r="L3729" i="4" l="1"/>
  <c r="Z3729" i="4" s="1"/>
  <c r="L3730" i="4"/>
  <c r="Z3730" i="4" s="1"/>
  <c r="H3731" i="4"/>
  <c r="I3731" i="4" s="1"/>
  <c r="I3730" i="4"/>
  <c r="M3730" i="4"/>
  <c r="N3730" i="4"/>
  <c r="C3732" i="4"/>
  <c r="D3732" i="4"/>
  <c r="E3732" i="4"/>
  <c r="F3732" i="4" l="1"/>
  <c r="K3731" i="4"/>
  <c r="Y3731" i="4" s="1"/>
  <c r="K3730" i="4"/>
  <c r="Y3730" i="4" s="1"/>
  <c r="H3732" i="4"/>
  <c r="I3732" i="4" s="1"/>
  <c r="M3731" i="4"/>
  <c r="N3731" i="4"/>
  <c r="J3731" i="4"/>
  <c r="C3733" i="4"/>
  <c r="F3733" i="4" s="1"/>
  <c r="D3733" i="4"/>
  <c r="E3733" i="4"/>
  <c r="L3731" i="4" l="1"/>
  <c r="Z3731" i="4" s="1"/>
  <c r="K3732" i="4"/>
  <c r="Y3732" i="4" s="1"/>
  <c r="M3732" i="4"/>
  <c r="N3732" i="4"/>
  <c r="H3733" i="4"/>
  <c r="J3733" i="4" s="1"/>
  <c r="J3732" i="4"/>
  <c r="C3734" i="4"/>
  <c r="D3734" i="4"/>
  <c r="E3734" i="4"/>
  <c r="F3734" i="4" l="1"/>
  <c r="L3732" i="4"/>
  <c r="Z3732" i="4" s="1"/>
  <c r="L3733" i="4"/>
  <c r="Z3733" i="4" s="1"/>
  <c r="H3734" i="4"/>
  <c r="I3734" i="4" s="1"/>
  <c r="I3733" i="4"/>
  <c r="N3733" i="4"/>
  <c r="M3733" i="4"/>
  <c r="E3735" i="4"/>
  <c r="C3735" i="4"/>
  <c r="D3735" i="4"/>
  <c r="F3735" i="4" l="1"/>
  <c r="K3734" i="4"/>
  <c r="Y3734" i="4" s="1"/>
  <c r="K3733" i="4"/>
  <c r="Y3733" i="4" s="1"/>
  <c r="M3734" i="4"/>
  <c r="N3734" i="4"/>
  <c r="H3735" i="4"/>
  <c r="I3735" i="4" s="1"/>
  <c r="J3734" i="4"/>
  <c r="C3736" i="4"/>
  <c r="F3736" i="4" s="1"/>
  <c r="D3736" i="4"/>
  <c r="E3736" i="4"/>
  <c r="L3734" i="4" l="1"/>
  <c r="Z3734" i="4" s="1"/>
  <c r="K3735" i="4"/>
  <c r="Y3735" i="4" s="1"/>
  <c r="M3735" i="4"/>
  <c r="N3735" i="4"/>
  <c r="J3735" i="4"/>
  <c r="H3736" i="4"/>
  <c r="I3736" i="4" s="1"/>
  <c r="C3737" i="4"/>
  <c r="D3737" i="4"/>
  <c r="E3737" i="4"/>
  <c r="F3737" i="4" l="1"/>
  <c r="L3735" i="4"/>
  <c r="Z3735" i="4" s="1"/>
  <c r="K3736" i="4"/>
  <c r="Y3736" i="4" s="1"/>
  <c r="H3737" i="4"/>
  <c r="I3737" i="4" s="1"/>
  <c r="M3736" i="4"/>
  <c r="N3736" i="4"/>
  <c r="J3736" i="4"/>
  <c r="D3738" i="4"/>
  <c r="E3738" i="4"/>
  <c r="C3738" i="4"/>
  <c r="F3738" i="4" l="1"/>
  <c r="L3736" i="4"/>
  <c r="Z3736" i="4" s="1"/>
  <c r="K3737" i="4"/>
  <c r="Y3737" i="4" s="1"/>
  <c r="N3737" i="4"/>
  <c r="M3737" i="4"/>
  <c r="H3738" i="4"/>
  <c r="J3738" i="4" s="1"/>
  <c r="J3737" i="4"/>
  <c r="C3739" i="4"/>
  <c r="F3739" i="4" s="1"/>
  <c r="D3739" i="4"/>
  <c r="E3739" i="4"/>
  <c r="L3738" i="4" l="1"/>
  <c r="Z3738" i="4" s="1"/>
  <c r="L3737" i="4"/>
  <c r="Z3737" i="4" s="1"/>
  <c r="I3738" i="4"/>
  <c r="H3739" i="4"/>
  <c r="I3739" i="4" s="1"/>
  <c r="M3738" i="4"/>
  <c r="N3738" i="4"/>
  <c r="C3740" i="4"/>
  <c r="D3740" i="4"/>
  <c r="E3740" i="4"/>
  <c r="F3740" i="4" l="1"/>
  <c r="K3738" i="4"/>
  <c r="Y3738" i="4" s="1"/>
  <c r="K3739" i="4"/>
  <c r="Y3739" i="4" s="1"/>
  <c r="H3740" i="4"/>
  <c r="I3740" i="4" s="1"/>
  <c r="M3739" i="4"/>
  <c r="N3739" i="4"/>
  <c r="J3739" i="4"/>
  <c r="C3741" i="4"/>
  <c r="F3741" i="4" s="1"/>
  <c r="D3741" i="4"/>
  <c r="E3741" i="4"/>
  <c r="L3739" i="4" l="1"/>
  <c r="Z3739" i="4" s="1"/>
  <c r="K3740" i="4"/>
  <c r="Y3740" i="4" s="1"/>
  <c r="H3741" i="4"/>
  <c r="I3741" i="4" s="1"/>
  <c r="M3740" i="4"/>
  <c r="N3740" i="4"/>
  <c r="J3740" i="4"/>
  <c r="C3742" i="4"/>
  <c r="D3742" i="4"/>
  <c r="E3742" i="4"/>
  <c r="F3742" i="4" l="1"/>
  <c r="L3740" i="4"/>
  <c r="Z3740" i="4" s="1"/>
  <c r="K3741" i="4"/>
  <c r="Y3741" i="4" s="1"/>
  <c r="H3742" i="4"/>
  <c r="I3742" i="4" s="1"/>
  <c r="M3741" i="4"/>
  <c r="N3741" i="4"/>
  <c r="J3741" i="4"/>
  <c r="E3743" i="4"/>
  <c r="C3743" i="4"/>
  <c r="D3743" i="4"/>
  <c r="F3743" i="4" l="1"/>
  <c r="L3741" i="4"/>
  <c r="Z3741" i="4" s="1"/>
  <c r="K3742" i="4"/>
  <c r="Y3742" i="4" s="1"/>
  <c r="N3742" i="4"/>
  <c r="M3742" i="4"/>
  <c r="H3743" i="4"/>
  <c r="I3743" i="4" s="1"/>
  <c r="J3742" i="4"/>
  <c r="C3744" i="4"/>
  <c r="D3744" i="4"/>
  <c r="E3744" i="4"/>
  <c r="F3744" i="4" l="1"/>
  <c r="L3742" i="4"/>
  <c r="Z3742" i="4" s="1"/>
  <c r="K3743" i="4"/>
  <c r="Y3743" i="4" s="1"/>
  <c r="M3743" i="4"/>
  <c r="N3743" i="4"/>
  <c r="H3744" i="4"/>
  <c r="I3744" i="4" s="1"/>
  <c r="J3743" i="4"/>
  <c r="C3745" i="4"/>
  <c r="D3745" i="4"/>
  <c r="E3745" i="4"/>
  <c r="F3745" i="4" l="1"/>
  <c r="L3743" i="4"/>
  <c r="Z3743" i="4" s="1"/>
  <c r="K3744" i="4"/>
  <c r="Y3744" i="4" s="1"/>
  <c r="H3745" i="4"/>
  <c r="I3745" i="4" s="1"/>
  <c r="M3744" i="4"/>
  <c r="N3744" i="4"/>
  <c r="J3744" i="4"/>
  <c r="D3746" i="4"/>
  <c r="E3746" i="4"/>
  <c r="C3746" i="4"/>
  <c r="F3746" i="4" l="1"/>
  <c r="L3744" i="4"/>
  <c r="Z3744" i="4" s="1"/>
  <c r="K3745" i="4"/>
  <c r="Y3745" i="4" s="1"/>
  <c r="M3745" i="4"/>
  <c r="N3745" i="4"/>
  <c r="H3746" i="4"/>
  <c r="J3746" i="4" s="1"/>
  <c r="J3745" i="4"/>
  <c r="C3747" i="4"/>
  <c r="D3747" i="4"/>
  <c r="E3747" i="4"/>
  <c r="H3747" i="4" l="1"/>
  <c r="F3747" i="4"/>
  <c r="L3745" i="4"/>
  <c r="Z3745" i="4" s="1"/>
  <c r="L3746" i="4"/>
  <c r="Z3746" i="4" s="1"/>
  <c r="I3746" i="4"/>
  <c r="M3747" i="4"/>
  <c r="N3747" i="4"/>
  <c r="N3746" i="4"/>
  <c r="M3746" i="4"/>
  <c r="J3747" i="4"/>
  <c r="I3747" i="4"/>
  <c r="C3748" i="4"/>
  <c r="D3748" i="4"/>
  <c r="E3748" i="4"/>
  <c r="F3748" i="4" l="1"/>
  <c r="L3747" i="4"/>
  <c r="Z3747" i="4" s="1"/>
  <c r="K3746" i="4"/>
  <c r="Y3746" i="4" s="1"/>
  <c r="K3747" i="4"/>
  <c r="Y3747" i="4" s="1"/>
  <c r="H3748" i="4"/>
  <c r="I3748" i="4" s="1"/>
  <c r="C3749" i="4"/>
  <c r="D3749" i="4"/>
  <c r="E3749" i="4"/>
  <c r="F3749" i="4" l="1"/>
  <c r="K3748" i="4"/>
  <c r="Y3748" i="4" s="1"/>
  <c r="H3749" i="4"/>
  <c r="I3749" i="4" s="1"/>
  <c r="M3748" i="4"/>
  <c r="N3748" i="4"/>
  <c r="J3748" i="4"/>
  <c r="C3750" i="4"/>
  <c r="D3750" i="4"/>
  <c r="E3750" i="4"/>
  <c r="F3750" i="4" l="1"/>
  <c r="L3748" i="4"/>
  <c r="Z3748" i="4" s="1"/>
  <c r="K3749" i="4"/>
  <c r="Y3749" i="4" s="1"/>
  <c r="H3750" i="4"/>
  <c r="I3750" i="4" s="1"/>
  <c r="M3749" i="4"/>
  <c r="N3749" i="4"/>
  <c r="J3749" i="4"/>
  <c r="E3751" i="4"/>
  <c r="C3751" i="4"/>
  <c r="D3751" i="4"/>
  <c r="F3751" i="4" l="1"/>
  <c r="L3749" i="4"/>
  <c r="Z3749" i="4" s="1"/>
  <c r="K3750" i="4"/>
  <c r="Y3750" i="4" s="1"/>
  <c r="M3750" i="4"/>
  <c r="N3750" i="4"/>
  <c r="H3751" i="4"/>
  <c r="J3751" i="4" s="1"/>
  <c r="J3750" i="4"/>
  <c r="C3752" i="4"/>
  <c r="D3752" i="4"/>
  <c r="E3752" i="4"/>
  <c r="H3752" i="4" l="1"/>
  <c r="F3752" i="4"/>
  <c r="L3751" i="4"/>
  <c r="Z3751" i="4" s="1"/>
  <c r="L3750" i="4"/>
  <c r="Z3750" i="4" s="1"/>
  <c r="M3752" i="4"/>
  <c r="N3752" i="4"/>
  <c r="I3751" i="4"/>
  <c r="N3751" i="4"/>
  <c r="M3751" i="4"/>
  <c r="J3752" i="4"/>
  <c r="I3752" i="4"/>
  <c r="C3753" i="4"/>
  <c r="D3753" i="4"/>
  <c r="E3753" i="4"/>
  <c r="F3753" i="4" l="1"/>
  <c r="L3752" i="4"/>
  <c r="Z3752" i="4" s="1"/>
  <c r="K3751" i="4"/>
  <c r="Y3751" i="4" s="1"/>
  <c r="K3752" i="4"/>
  <c r="Y3752" i="4" s="1"/>
  <c r="H3753" i="4"/>
  <c r="I3753" i="4" s="1"/>
  <c r="D3754" i="4"/>
  <c r="E3754" i="4"/>
  <c r="C3754" i="4"/>
  <c r="F3754" i="4" s="1"/>
  <c r="K3753" i="4" l="1"/>
  <c r="Y3753" i="4" s="1"/>
  <c r="H3754" i="4"/>
  <c r="I3754" i="4" s="1"/>
  <c r="M3753" i="4"/>
  <c r="N3753" i="4"/>
  <c r="J3753" i="4"/>
  <c r="C3755" i="4"/>
  <c r="D3755" i="4"/>
  <c r="E3755" i="4"/>
  <c r="H3755" i="4" l="1"/>
  <c r="F3755" i="4"/>
  <c r="L3753" i="4"/>
  <c r="Z3753" i="4" s="1"/>
  <c r="K3754" i="4"/>
  <c r="Y3754" i="4" s="1"/>
  <c r="M3754" i="4"/>
  <c r="N3754" i="4"/>
  <c r="N3755" i="4"/>
  <c r="M3755" i="4"/>
  <c r="J3754" i="4"/>
  <c r="J3755" i="4"/>
  <c r="I3755" i="4"/>
  <c r="C3756" i="4"/>
  <c r="D3756" i="4"/>
  <c r="E3756" i="4"/>
  <c r="H3756" i="4" l="1"/>
  <c r="F3756" i="4"/>
  <c r="L3755" i="4"/>
  <c r="Z3755" i="4" s="1"/>
  <c r="L3754" i="4"/>
  <c r="Z3754" i="4" s="1"/>
  <c r="K3755" i="4"/>
  <c r="Y3755" i="4" s="1"/>
  <c r="M3756" i="4"/>
  <c r="N3756" i="4"/>
  <c r="J3756" i="4"/>
  <c r="I3756" i="4"/>
  <c r="C3757" i="4"/>
  <c r="D3757" i="4"/>
  <c r="E3757" i="4"/>
  <c r="F3757" i="4" l="1"/>
  <c r="L3756" i="4"/>
  <c r="Z3756" i="4" s="1"/>
  <c r="K3756" i="4"/>
  <c r="Y3756" i="4" s="1"/>
  <c r="H3757" i="4"/>
  <c r="I3757" i="4" s="1"/>
  <c r="C3758" i="4"/>
  <c r="D3758" i="4"/>
  <c r="E3758" i="4"/>
  <c r="F3758" i="4" l="1"/>
  <c r="K3757" i="4"/>
  <c r="Y3757" i="4" s="1"/>
  <c r="H3758" i="4"/>
  <c r="I3758" i="4" s="1"/>
  <c r="M3757" i="4"/>
  <c r="N3757" i="4"/>
  <c r="J3757" i="4"/>
  <c r="E3759" i="4"/>
  <c r="C3759" i="4"/>
  <c r="F3759" i="4" s="1"/>
  <c r="D3759" i="4"/>
  <c r="L3757" i="4" l="1"/>
  <c r="Z3757" i="4" s="1"/>
  <c r="K3758" i="4"/>
  <c r="Y3758" i="4" s="1"/>
  <c r="M3758" i="4"/>
  <c r="N3758" i="4"/>
  <c r="H3759" i="4"/>
  <c r="I3759" i="4" s="1"/>
  <c r="J3758" i="4"/>
  <c r="C3760" i="4"/>
  <c r="D3760" i="4"/>
  <c r="E3760" i="4"/>
  <c r="F3760" i="4" l="1"/>
  <c r="L3758" i="4"/>
  <c r="Z3758" i="4" s="1"/>
  <c r="K3759" i="4"/>
  <c r="Y3759" i="4" s="1"/>
  <c r="M3759" i="4"/>
  <c r="N3759" i="4"/>
  <c r="J3759" i="4"/>
  <c r="H3760" i="4"/>
  <c r="I3760" i="4" s="1"/>
  <c r="C3761" i="4"/>
  <c r="F3761" i="4" s="1"/>
  <c r="D3761" i="4"/>
  <c r="E3761" i="4"/>
  <c r="L3759" i="4" l="1"/>
  <c r="Z3759" i="4" s="1"/>
  <c r="K3760" i="4"/>
  <c r="Y3760" i="4" s="1"/>
  <c r="N3760" i="4"/>
  <c r="M3760" i="4"/>
  <c r="H3761" i="4"/>
  <c r="J3761" i="4" s="1"/>
  <c r="J3760" i="4"/>
  <c r="D3762" i="4"/>
  <c r="E3762" i="4"/>
  <c r="C3762" i="4"/>
  <c r="F3762" i="4" l="1"/>
  <c r="L3761" i="4"/>
  <c r="Z3761" i="4" s="1"/>
  <c r="L3760" i="4"/>
  <c r="Z3760" i="4" s="1"/>
  <c r="I3761" i="4"/>
  <c r="H3762" i="4"/>
  <c r="I3762" i="4" s="1"/>
  <c r="M3761" i="4"/>
  <c r="N3761" i="4"/>
  <c r="C3763" i="4"/>
  <c r="F3763" i="4" s="1"/>
  <c r="D3763" i="4"/>
  <c r="E3763" i="4"/>
  <c r="K3762" i="4" l="1"/>
  <c r="Y3762" i="4" s="1"/>
  <c r="K3761" i="4"/>
  <c r="Y3761" i="4" s="1"/>
  <c r="H3763" i="4"/>
  <c r="I3763" i="4" s="1"/>
  <c r="M3762" i="4"/>
  <c r="N3762" i="4"/>
  <c r="J3762" i="4"/>
  <c r="C3764" i="4"/>
  <c r="D3764" i="4"/>
  <c r="E3764" i="4"/>
  <c r="F3764" i="4" l="1"/>
  <c r="L3762" i="4"/>
  <c r="Z3762" i="4" s="1"/>
  <c r="K3763" i="4"/>
  <c r="Y3763" i="4" s="1"/>
  <c r="H3764" i="4"/>
  <c r="I3764" i="4" s="1"/>
  <c r="M3763" i="4"/>
  <c r="N3763" i="4"/>
  <c r="J3763" i="4"/>
  <c r="C3765" i="4"/>
  <c r="D3765" i="4"/>
  <c r="E3765" i="4"/>
  <c r="F3765" i="4" l="1"/>
  <c r="L3763" i="4"/>
  <c r="Z3763" i="4" s="1"/>
  <c r="K3764" i="4"/>
  <c r="Y3764" i="4" s="1"/>
  <c r="M3764" i="4"/>
  <c r="N3764" i="4"/>
  <c r="H3765" i="4"/>
  <c r="J3764" i="4"/>
  <c r="C3766" i="4"/>
  <c r="F3766" i="4" s="1"/>
  <c r="D3766" i="4"/>
  <c r="E3766" i="4"/>
  <c r="L3764" i="4" l="1"/>
  <c r="Z3764" i="4" s="1"/>
  <c r="H3766" i="4"/>
  <c r="I3766" i="4" s="1"/>
  <c r="N3765" i="4"/>
  <c r="M3765" i="4"/>
  <c r="J3765" i="4"/>
  <c r="I3765" i="4"/>
  <c r="E3767" i="4"/>
  <c r="C3767" i="4"/>
  <c r="D3767" i="4"/>
  <c r="F3767" i="4" l="1"/>
  <c r="L3765" i="4"/>
  <c r="Z3765" i="4" s="1"/>
  <c r="K3765" i="4"/>
  <c r="Y3765" i="4" s="1"/>
  <c r="K3766" i="4"/>
  <c r="Y3766" i="4" s="1"/>
  <c r="M3766" i="4"/>
  <c r="N3766" i="4"/>
  <c r="H3767" i="4"/>
  <c r="J3767" i="4" s="1"/>
  <c r="J3766" i="4"/>
  <c r="C3768" i="4"/>
  <c r="D3768" i="4"/>
  <c r="E3768" i="4"/>
  <c r="F3768" i="4" l="1"/>
  <c r="L3767" i="4"/>
  <c r="Z3767" i="4" s="1"/>
  <c r="L3766" i="4"/>
  <c r="Z3766" i="4" s="1"/>
  <c r="H3768" i="4"/>
  <c r="I3768" i="4" s="1"/>
  <c r="I3767" i="4"/>
  <c r="M3767" i="4"/>
  <c r="N3767" i="4"/>
  <c r="C3769" i="4"/>
  <c r="F3769" i="4" s="1"/>
  <c r="D3769" i="4"/>
  <c r="E3769" i="4"/>
  <c r="K3767" i="4" l="1"/>
  <c r="Y3767" i="4" s="1"/>
  <c r="K3768" i="4"/>
  <c r="Y3768" i="4" s="1"/>
  <c r="H3769" i="4"/>
  <c r="I3769" i="4" s="1"/>
  <c r="N3768" i="4"/>
  <c r="M3768" i="4"/>
  <c r="J3768" i="4"/>
  <c r="D3770" i="4"/>
  <c r="E3770" i="4"/>
  <c r="C3770" i="4"/>
  <c r="F3770" i="4" l="1"/>
  <c r="L3768" i="4"/>
  <c r="Z3768" i="4" s="1"/>
  <c r="K3769" i="4"/>
  <c r="Y3769" i="4" s="1"/>
  <c r="N3769" i="4"/>
  <c r="M3769" i="4"/>
  <c r="H3770" i="4"/>
  <c r="J3770" i="4" s="1"/>
  <c r="J3769" i="4"/>
  <c r="C3771" i="4"/>
  <c r="F3771" i="4" s="1"/>
  <c r="D3771" i="4"/>
  <c r="E3771" i="4"/>
  <c r="L3769" i="4" l="1"/>
  <c r="Z3769" i="4" s="1"/>
  <c r="L3770" i="4"/>
  <c r="Z3770" i="4" s="1"/>
  <c r="H3771" i="4"/>
  <c r="I3771" i="4" s="1"/>
  <c r="I3770" i="4"/>
  <c r="M3770" i="4"/>
  <c r="N3770" i="4"/>
  <c r="C3772" i="4"/>
  <c r="D3772" i="4"/>
  <c r="E3772" i="4"/>
  <c r="F3772" i="4" l="1"/>
  <c r="K3771" i="4"/>
  <c r="Y3771" i="4" s="1"/>
  <c r="K3770" i="4"/>
  <c r="Y3770" i="4" s="1"/>
  <c r="H3772" i="4"/>
  <c r="I3772" i="4" s="1"/>
  <c r="M3771" i="4"/>
  <c r="N3771" i="4"/>
  <c r="J3771" i="4"/>
  <c r="C3773" i="4"/>
  <c r="F3773" i="4" s="1"/>
  <c r="D3773" i="4"/>
  <c r="E3773" i="4"/>
  <c r="L3771" i="4" l="1"/>
  <c r="Z3771" i="4" s="1"/>
  <c r="K3772" i="4"/>
  <c r="Y3772" i="4" s="1"/>
  <c r="H3773" i="4"/>
  <c r="I3773" i="4" s="1"/>
  <c r="M3772" i="4"/>
  <c r="N3772" i="4"/>
  <c r="J3772" i="4"/>
  <c r="C3774" i="4"/>
  <c r="D3774" i="4"/>
  <c r="E3774" i="4"/>
  <c r="F3774" i="4" l="1"/>
  <c r="L3772" i="4"/>
  <c r="Z3772" i="4" s="1"/>
  <c r="K3773" i="4"/>
  <c r="Y3773" i="4" s="1"/>
  <c r="M3773" i="4"/>
  <c r="N3773" i="4"/>
  <c r="H3774" i="4"/>
  <c r="I3774" i="4" s="1"/>
  <c r="J3773" i="4"/>
  <c r="E3775" i="4"/>
  <c r="C3775" i="4"/>
  <c r="D3775" i="4"/>
  <c r="F3775" i="4" l="1"/>
  <c r="L3773" i="4"/>
  <c r="Z3773" i="4" s="1"/>
  <c r="K3774" i="4"/>
  <c r="Y3774" i="4" s="1"/>
  <c r="N3774" i="4"/>
  <c r="M3774" i="4"/>
  <c r="J3774" i="4"/>
  <c r="H3775" i="4"/>
  <c r="C3776" i="4"/>
  <c r="F3776" i="4" s="1"/>
  <c r="D3776" i="4"/>
  <c r="E3776" i="4"/>
  <c r="L3774" i="4" l="1"/>
  <c r="Z3774" i="4" s="1"/>
  <c r="H3776" i="4"/>
  <c r="I3776" i="4" s="1"/>
  <c r="M3775" i="4"/>
  <c r="N3775" i="4"/>
  <c r="J3775" i="4"/>
  <c r="I3775" i="4"/>
  <c r="C3777" i="4"/>
  <c r="D3777" i="4"/>
  <c r="E3777" i="4"/>
  <c r="F3777" i="4" l="1"/>
  <c r="L3775" i="4"/>
  <c r="Z3775" i="4" s="1"/>
  <c r="K3775" i="4"/>
  <c r="Y3775" i="4" s="1"/>
  <c r="K3776" i="4"/>
  <c r="Y3776" i="4" s="1"/>
  <c r="N3776" i="4"/>
  <c r="M3776" i="4"/>
  <c r="H3777" i="4"/>
  <c r="J3777" i="4" s="1"/>
  <c r="J3776" i="4"/>
  <c r="D3778" i="4"/>
  <c r="E3778" i="4"/>
  <c r="C3778" i="4"/>
  <c r="F3778" i="4" s="1"/>
  <c r="L3777" i="4" l="1"/>
  <c r="Z3777" i="4" s="1"/>
  <c r="L3776" i="4"/>
  <c r="Z3776" i="4" s="1"/>
  <c r="I3777" i="4"/>
  <c r="H3778" i="4"/>
  <c r="M3777" i="4"/>
  <c r="N3777" i="4"/>
  <c r="C3779" i="4"/>
  <c r="D3779" i="4"/>
  <c r="E3779" i="4"/>
  <c r="F3779" i="4" l="1"/>
  <c r="K3777" i="4"/>
  <c r="Y3777" i="4" s="1"/>
  <c r="H3779" i="4"/>
  <c r="I3779" i="4" s="1"/>
  <c r="N3778" i="4"/>
  <c r="M3778" i="4"/>
  <c r="J3778" i="4"/>
  <c r="I3778" i="4"/>
  <c r="C3780" i="4"/>
  <c r="F3780" i="4" s="1"/>
  <c r="D3780" i="4"/>
  <c r="E3780" i="4"/>
  <c r="L3778" i="4" l="1"/>
  <c r="Z3778" i="4" s="1"/>
  <c r="K3778" i="4"/>
  <c r="Y3778" i="4" s="1"/>
  <c r="K3779" i="4"/>
  <c r="Y3779" i="4" s="1"/>
  <c r="M3779" i="4"/>
  <c r="N3779" i="4"/>
  <c r="H3780" i="4"/>
  <c r="J3780" i="4" s="1"/>
  <c r="J3779" i="4"/>
  <c r="C3781" i="4"/>
  <c r="F3781" i="4" s="1"/>
  <c r="D3781" i="4"/>
  <c r="E3781" i="4"/>
  <c r="L3779" i="4" l="1"/>
  <c r="Z3779" i="4" s="1"/>
  <c r="L3780" i="4"/>
  <c r="Z3780" i="4" s="1"/>
  <c r="I3780" i="4"/>
  <c r="M3780" i="4"/>
  <c r="N3780" i="4"/>
  <c r="H3781" i="4"/>
  <c r="J3781" i="4" s="1"/>
  <c r="C3782" i="4"/>
  <c r="D3782" i="4"/>
  <c r="E3782" i="4"/>
  <c r="F3782" i="4" l="1"/>
  <c r="L3781" i="4"/>
  <c r="Z3781" i="4" s="1"/>
  <c r="K3780" i="4"/>
  <c r="Y3780" i="4" s="1"/>
  <c r="H3782" i="4"/>
  <c r="I3782" i="4" s="1"/>
  <c r="I3781" i="4"/>
  <c r="M3781" i="4"/>
  <c r="N3781" i="4"/>
  <c r="E3783" i="4"/>
  <c r="C3783" i="4"/>
  <c r="D3783" i="4"/>
  <c r="F3783" i="4" l="1"/>
  <c r="K3781" i="4"/>
  <c r="Y3781" i="4" s="1"/>
  <c r="K3782" i="4"/>
  <c r="Y3782" i="4" s="1"/>
  <c r="M3782" i="4"/>
  <c r="N3782" i="4"/>
  <c r="H3783" i="4"/>
  <c r="J3783" i="4" s="1"/>
  <c r="J3782" i="4"/>
  <c r="C3784" i="4"/>
  <c r="D3784" i="4"/>
  <c r="E3784" i="4"/>
  <c r="H3784" i="4" l="1"/>
  <c r="F3784" i="4"/>
  <c r="L3782" i="4"/>
  <c r="Z3782" i="4" s="1"/>
  <c r="L3783" i="4"/>
  <c r="Z3783" i="4" s="1"/>
  <c r="I3783" i="4"/>
  <c r="M3784" i="4"/>
  <c r="N3784" i="4"/>
  <c r="N3783" i="4"/>
  <c r="M3783" i="4"/>
  <c r="J3784" i="4"/>
  <c r="I3784" i="4"/>
  <c r="C3785" i="4"/>
  <c r="D3785" i="4"/>
  <c r="E3785" i="4"/>
  <c r="F3785" i="4" l="1"/>
  <c r="L3784" i="4"/>
  <c r="Z3784" i="4" s="1"/>
  <c r="K3783" i="4"/>
  <c r="Y3783" i="4" s="1"/>
  <c r="K3784" i="4"/>
  <c r="Y3784" i="4" s="1"/>
  <c r="H3785" i="4"/>
  <c r="D3786" i="4"/>
  <c r="E3786" i="4"/>
  <c r="C3786" i="4"/>
  <c r="F3786" i="4" s="1"/>
  <c r="M3785" i="4" l="1"/>
  <c r="N3785" i="4"/>
  <c r="J3785" i="4"/>
  <c r="H3786" i="4"/>
  <c r="I3786" i="4" s="1"/>
  <c r="I3785" i="4"/>
  <c r="C3787" i="4"/>
  <c r="D3787" i="4"/>
  <c r="E3787" i="4"/>
  <c r="F3787" i="4" l="1"/>
  <c r="L3785" i="4"/>
  <c r="Z3785" i="4" s="1"/>
  <c r="K3785" i="4"/>
  <c r="Y3785" i="4" s="1"/>
  <c r="K3786" i="4"/>
  <c r="Y3786" i="4" s="1"/>
  <c r="M3786" i="4"/>
  <c r="N3786" i="4"/>
  <c r="J3786" i="4"/>
  <c r="H3787" i="4"/>
  <c r="I3787" i="4" s="1"/>
  <c r="C3788" i="4"/>
  <c r="D3788" i="4"/>
  <c r="E3788" i="4"/>
  <c r="F3788" i="4" l="1"/>
  <c r="L3786" i="4"/>
  <c r="Z3786" i="4" s="1"/>
  <c r="K3787" i="4"/>
  <c r="Y3787" i="4" s="1"/>
  <c r="H3788" i="4"/>
  <c r="I3788" i="4" s="1"/>
  <c r="N3787" i="4"/>
  <c r="M3787" i="4"/>
  <c r="J3787" i="4"/>
  <c r="C3789" i="4"/>
  <c r="D3789" i="4"/>
  <c r="E3789" i="4"/>
  <c r="H3789" i="4" l="1"/>
  <c r="F3789" i="4"/>
  <c r="L3787" i="4"/>
  <c r="Z3787" i="4" s="1"/>
  <c r="K3788" i="4"/>
  <c r="Y3788" i="4" s="1"/>
  <c r="N3788" i="4"/>
  <c r="M3788" i="4"/>
  <c r="M3789" i="4"/>
  <c r="N3789" i="4"/>
  <c r="J3788" i="4"/>
  <c r="J3789" i="4"/>
  <c r="I3789" i="4"/>
  <c r="C3790" i="4"/>
  <c r="D3790" i="4"/>
  <c r="E3790" i="4"/>
  <c r="F3790" i="4" l="1"/>
  <c r="L3788" i="4"/>
  <c r="Z3788" i="4" s="1"/>
  <c r="L3789" i="4"/>
  <c r="Z3789" i="4" s="1"/>
  <c r="K3789" i="4"/>
  <c r="Y3789" i="4" s="1"/>
  <c r="H3790" i="4"/>
  <c r="I3790" i="4" s="1"/>
  <c r="E3791" i="4"/>
  <c r="C3791" i="4"/>
  <c r="D3791" i="4"/>
  <c r="F3791" i="4" l="1"/>
  <c r="K3790" i="4"/>
  <c r="Y3790" i="4" s="1"/>
  <c r="H3791" i="4"/>
  <c r="I3791" i="4" s="1"/>
  <c r="M3790" i="4"/>
  <c r="N3790" i="4"/>
  <c r="J3790" i="4"/>
  <c r="C3792" i="4"/>
  <c r="D3792" i="4"/>
  <c r="E3792" i="4"/>
  <c r="F3792" i="4" l="1"/>
  <c r="L3790" i="4"/>
  <c r="Z3790" i="4" s="1"/>
  <c r="K3791" i="4"/>
  <c r="Y3791" i="4" s="1"/>
  <c r="H3792" i="4"/>
  <c r="I3792" i="4" s="1"/>
  <c r="M3791" i="4"/>
  <c r="N3791" i="4"/>
  <c r="J3791" i="4"/>
  <c r="C3793" i="4"/>
  <c r="D3793" i="4"/>
  <c r="E3793" i="4"/>
  <c r="F3793" i="4" l="1"/>
  <c r="L3791" i="4"/>
  <c r="Z3791" i="4" s="1"/>
  <c r="K3792" i="4"/>
  <c r="Y3792" i="4" s="1"/>
  <c r="H3793" i="4"/>
  <c r="I3793" i="4" s="1"/>
  <c r="N3792" i="4"/>
  <c r="M3792" i="4"/>
  <c r="J3792" i="4"/>
  <c r="D3794" i="4"/>
  <c r="E3794" i="4"/>
  <c r="C3794" i="4"/>
  <c r="F3794" i="4" l="1"/>
  <c r="L3792" i="4"/>
  <c r="Z3792" i="4" s="1"/>
  <c r="K3793" i="4"/>
  <c r="Y3793" i="4" s="1"/>
  <c r="M3793" i="4"/>
  <c r="N3793" i="4"/>
  <c r="H3794" i="4"/>
  <c r="J3794" i="4" s="1"/>
  <c r="J3793" i="4"/>
  <c r="C3795" i="4"/>
  <c r="F3795" i="4" s="1"/>
  <c r="D3795" i="4"/>
  <c r="E3795" i="4"/>
  <c r="L3793" i="4" l="1"/>
  <c r="Z3793" i="4" s="1"/>
  <c r="L3794" i="4"/>
  <c r="Z3794" i="4" s="1"/>
  <c r="I3794" i="4"/>
  <c r="H3795" i="4"/>
  <c r="I3795" i="4" s="1"/>
  <c r="M3794" i="4"/>
  <c r="N3794" i="4"/>
  <c r="C3796" i="4"/>
  <c r="D3796" i="4"/>
  <c r="E3796" i="4"/>
  <c r="F3796" i="4" l="1"/>
  <c r="K3795" i="4"/>
  <c r="Y3795" i="4" s="1"/>
  <c r="K3794" i="4"/>
  <c r="Y3794" i="4" s="1"/>
  <c r="H3796" i="4"/>
  <c r="I3796" i="4" s="1"/>
  <c r="M3795" i="4"/>
  <c r="N3795" i="4"/>
  <c r="J3795" i="4"/>
  <c r="C3797" i="4"/>
  <c r="F3797" i="4" s="1"/>
  <c r="D3797" i="4"/>
  <c r="E3797" i="4"/>
  <c r="L3795" i="4" l="1"/>
  <c r="Z3795" i="4" s="1"/>
  <c r="K3796" i="4"/>
  <c r="Y3796" i="4" s="1"/>
  <c r="M3796" i="4"/>
  <c r="N3796" i="4"/>
  <c r="H3797" i="4"/>
  <c r="J3796" i="4"/>
  <c r="C3798" i="4"/>
  <c r="D3798" i="4"/>
  <c r="E3798" i="4"/>
  <c r="F3798" i="4" l="1"/>
  <c r="L3796" i="4"/>
  <c r="Z3796" i="4" s="1"/>
  <c r="N3797" i="4"/>
  <c r="M3797" i="4"/>
  <c r="J3797" i="4"/>
  <c r="H3798" i="4"/>
  <c r="I3798" i="4" s="1"/>
  <c r="I3797" i="4"/>
  <c r="E3799" i="4"/>
  <c r="C3799" i="4"/>
  <c r="D3799" i="4"/>
  <c r="F3799" i="4" l="1"/>
  <c r="L3797" i="4"/>
  <c r="Z3797" i="4" s="1"/>
  <c r="K3797" i="4"/>
  <c r="Y3797" i="4" s="1"/>
  <c r="K3798" i="4"/>
  <c r="Y3798" i="4" s="1"/>
  <c r="M3798" i="4"/>
  <c r="N3798" i="4"/>
  <c r="J3798" i="4"/>
  <c r="H3799" i="4"/>
  <c r="J3799" i="4" s="1"/>
  <c r="C3800" i="4"/>
  <c r="D3800" i="4"/>
  <c r="E3800" i="4"/>
  <c r="F3800" i="4" l="1"/>
  <c r="L3798" i="4"/>
  <c r="Z3798" i="4" s="1"/>
  <c r="L3799" i="4"/>
  <c r="Z3799" i="4" s="1"/>
  <c r="H3800" i="4"/>
  <c r="I3800" i="4" s="1"/>
  <c r="I3799" i="4"/>
  <c r="M3799" i="4"/>
  <c r="N3799" i="4"/>
  <c r="C3801" i="4"/>
  <c r="F3801" i="4" s="1"/>
  <c r="D3801" i="4"/>
  <c r="E3801" i="4"/>
  <c r="K3799" i="4" l="1"/>
  <c r="Y3799" i="4" s="1"/>
  <c r="K3800" i="4"/>
  <c r="Y3800" i="4" s="1"/>
  <c r="H3801" i="4"/>
  <c r="I3801" i="4" s="1"/>
  <c r="M3800" i="4"/>
  <c r="N3800" i="4"/>
  <c r="J3800" i="4"/>
  <c r="D3802" i="4"/>
  <c r="E3802" i="4"/>
  <c r="C3802" i="4"/>
  <c r="F3802" i="4" l="1"/>
  <c r="L3800" i="4"/>
  <c r="Z3800" i="4" s="1"/>
  <c r="K3801" i="4"/>
  <c r="Y3801" i="4" s="1"/>
  <c r="N3801" i="4"/>
  <c r="M3801" i="4"/>
  <c r="H3802" i="4"/>
  <c r="J3802" i="4" s="1"/>
  <c r="J3801" i="4"/>
  <c r="C3803" i="4"/>
  <c r="F3803" i="4" s="1"/>
  <c r="D3803" i="4"/>
  <c r="E3803" i="4"/>
  <c r="L3802" i="4" l="1"/>
  <c r="Z3802" i="4" s="1"/>
  <c r="L3801" i="4"/>
  <c r="Z3801" i="4" s="1"/>
  <c r="H3803" i="4"/>
  <c r="I3803" i="4" s="1"/>
  <c r="I3802" i="4"/>
  <c r="M3802" i="4"/>
  <c r="N3802" i="4"/>
  <c r="C3804" i="4"/>
  <c r="D3804" i="4"/>
  <c r="E3804" i="4"/>
  <c r="F3804" i="4" l="1"/>
  <c r="K3803" i="4"/>
  <c r="Y3803" i="4" s="1"/>
  <c r="K3802" i="4"/>
  <c r="Y3802" i="4" s="1"/>
  <c r="H3804" i="4"/>
  <c r="I3804" i="4" s="1"/>
  <c r="M3803" i="4"/>
  <c r="N3803" i="4"/>
  <c r="J3803" i="4"/>
  <c r="C3805" i="4"/>
  <c r="D3805" i="4"/>
  <c r="E3805" i="4"/>
  <c r="F3805" i="4" l="1"/>
  <c r="L3803" i="4"/>
  <c r="Z3803" i="4" s="1"/>
  <c r="K3804" i="4"/>
  <c r="Y3804" i="4" s="1"/>
  <c r="N3804" i="4"/>
  <c r="M3804" i="4"/>
  <c r="H3805" i="4"/>
  <c r="J3805" i="4" s="1"/>
  <c r="J3804" i="4"/>
  <c r="C3806" i="4"/>
  <c r="F3806" i="4" s="1"/>
  <c r="D3806" i="4"/>
  <c r="E3806" i="4"/>
  <c r="L3805" i="4" l="1"/>
  <c r="Z3805" i="4" s="1"/>
  <c r="L3804" i="4"/>
  <c r="Z3804" i="4" s="1"/>
  <c r="I3805" i="4"/>
  <c r="H3806" i="4"/>
  <c r="I3806" i="4" s="1"/>
  <c r="N3805" i="4"/>
  <c r="M3805" i="4"/>
  <c r="E3807" i="4"/>
  <c r="C3807" i="4"/>
  <c r="F3807" i="4" s="1"/>
  <c r="D3807" i="4"/>
  <c r="K3806" i="4" l="1"/>
  <c r="Y3806" i="4" s="1"/>
  <c r="K3805" i="4"/>
  <c r="Y3805" i="4" s="1"/>
  <c r="N3806" i="4"/>
  <c r="M3806" i="4"/>
  <c r="J3806" i="4"/>
  <c r="H3807" i="4"/>
  <c r="C3808" i="4"/>
  <c r="D3808" i="4"/>
  <c r="E3808" i="4"/>
  <c r="F3808" i="4" l="1"/>
  <c r="L3806" i="4"/>
  <c r="Z3806" i="4" s="1"/>
  <c r="H3808" i="4"/>
  <c r="M3807" i="4"/>
  <c r="N3807" i="4"/>
  <c r="I3807" i="4"/>
  <c r="J3807" i="4"/>
  <c r="I3808" i="4"/>
  <c r="C3809" i="4"/>
  <c r="D3809" i="4"/>
  <c r="E3809" i="4"/>
  <c r="F3809" i="4" l="1"/>
  <c r="L3807" i="4"/>
  <c r="Z3807" i="4" s="1"/>
  <c r="K3808" i="4"/>
  <c r="Y3808" i="4" s="1"/>
  <c r="K3807" i="4"/>
  <c r="Y3807" i="4" s="1"/>
  <c r="M3808" i="4"/>
  <c r="N3808" i="4"/>
  <c r="H3809" i="4"/>
  <c r="I3809" i="4" s="1"/>
  <c r="J3808" i="4"/>
  <c r="D3810" i="4"/>
  <c r="E3810" i="4"/>
  <c r="C3810" i="4"/>
  <c r="F3810" i="4" s="1"/>
  <c r="L3808" i="4" l="1"/>
  <c r="Z3808" i="4" s="1"/>
  <c r="K3809" i="4"/>
  <c r="Y3809" i="4" s="1"/>
  <c r="M3809" i="4"/>
  <c r="N3809" i="4"/>
  <c r="H3810" i="4"/>
  <c r="I3810" i="4" s="1"/>
  <c r="J3809" i="4"/>
  <c r="C3811" i="4"/>
  <c r="D3811" i="4"/>
  <c r="E3811" i="4"/>
  <c r="F3811" i="4" l="1"/>
  <c r="L3809" i="4"/>
  <c r="Z3809" i="4" s="1"/>
  <c r="K3810" i="4"/>
  <c r="Y3810" i="4" s="1"/>
  <c r="H3811" i="4"/>
  <c r="I3811" i="4" s="1"/>
  <c r="N3810" i="4"/>
  <c r="M3810" i="4"/>
  <c r="J3810" i="4"/>
  <c r="C3812" i="4"/>
  <c r="F3812" i="4" s="1"/>
  <c r="D3812" i="4"/>
  <c r="E3812" i="4"/>
  <c r="L3810" i="4" l="1"/>
  <c r="Z3810" i="4" s="1"/>
  <c r="K3811" i="4"/>
  <c r="Y3811" i="4" s="1"/>
  <c r="M3811" i="4"/>
  <c r="N3811" i="4"/>
  <c r="H3812" i="4"/>
  <c r="J3812" i="4" s="1"/>
  <c r="J3811" i="4"/>
  <c r="C3813" i="4"/>
  <c r="D3813" i="4"/>
  <c r="E3813" i="4"/>
  <c r="F3813" i="4" l="1"/>
  <c r="L3812" i="4"/>
  <c r="Z3812" i="4" s="1"/>
  <c r="L3811" i="4"/>
  <c r="Z3811" i="4" s="1"/>
  <c r="H3813" i="4"/>
  <c r="I3813" i="4" s="1"/>
  <c r="I3812" i="4"/>
  <c r="M3812" i="4"/>
  <c r="N3812" i="4"/>
  <c r="C3814" i="4"/>
  <c r="D3814" i="4"/>
  <c r="E3814" i="4"/>
  <c r="F3814" i="4" l="1"/>
  <c r="K3813" i="4"/>
  <c r="Y3813" i="4" s="1"/>
  <c r="K3812" i="4"/>
  <c r="Y3812" i="4" s="1"/>
  <c r="N3813" i="4"/>
  <c r="M3813" i="4"/>
  <c r="H3814" i="4"/>
  <c r="J3814" i="4" s="1"/>
  <c r="J3813" i="4"/>
  <c r="E3815" i="4"/>
  <c r="C3815" i="4"/>
  <c r="D3815" i="4"/>
  <c r="F3815" i="4" l="1"/>
  <c r="L3813" i="4"/>
  <c r="Z3813" i="4" s="1"/>
  <c r="L3814" i="4"/>
  <c r="Z3814" i="4" s="1"/>
  <c r="I3814" i="4"/>
  <c r="M3814" i="4"/>
  <c r="N3814" i="4"/>
  <c r="H3815" i="4"/>
  <c r="J3815" i="4" s="1"/>
  <c r="C3816" i="4"/>
  <c r="F3816" i="4" s="1"/>
  <c r="D3816" i="4"/>
  <c r="E3816" i="4"/>
  <c r="L3815" i="4" l="1"/>
  <c r="Z3815" i="4" s="1"/>
  <c r="K3814" i="4"/>
  <c r="Y3814" i="4" s="1"/>
  <c r="H3816" i="4"/>
  <c r="I3816" i="4" s="1"/>
  <c r="I3815" i="4"/>
  <c r="N3815" i="4"/>
  <c r="M3815" i="4"/>
  <c r="C3817" i="4"/>
  <c r="D3817" i="4"/>
  <c r="E3817" i="4"/>
  <c r="F3817" i="4" l="1"/>
  <c r="K3816" i="4"/>
  <c r="Y3816" i="4" s="1"/>
  <c r="K3815" i="4"/>
  <c r="Y3815" i="4" s="1"/>
  <c r="H3817" i="4"/>
  <c r="I3817" i="4" s="1"/>
  <c r="M3816" i="4"/>
  <c r="N3816" i="4"/>
  <c r="J3816" i="4"/>
  <c r="D3818" i="4"/>
  <c r="E3818" i="4"/>
  <c r="C3818" i="4"/>
  <c r="F3818" i="4" l="1"/>
  <c r="L3816" i="4"/>
  <c r="Z3816" i="4" s="1"/>
  <c r="K3817" i="4"/>
  <c r="Y3817" i="4" s="1"/>
  <c r="M3817" i="4"/>
  <c r="N3817" i="4"/>
  <c r="H3818" i="4"/>
  <c r="J3818" i="4" s="1"/>
  <c r="J3817" i="4"/>
  <c r="C3819" i="4"/>
  <c r="F3819" i="4" s="1"/>
  <c r="D3819" i="4"/>
  <c r="E3819" i="4"/>
  <c r="L3817" i="4" l="1"/>
  <c r="Z3817" i="4" s="1"/>
  <c r="L3818" i="4"/>
  <c r="Z3818" i="4" s="1"/>
  <c r="I3818" i="4"/>
  <c r="H3819" i="4"/>
  <c r="I3819" i="4" s="1"/>
  <c r="M3818" i="4"/>
  <c r="N3818" i="4"/>
  <c r="C3820" i="4"/>
  <c r="D3820" i="4"/>
  <c r="E3820" i="4"/>
  <c r="F3820" i="4" l="1"/>
  <c r="K3819" i="4"/>
  <c r="Y3819" i="4" s="1"/>
  <c r="K3818" i="4"/>
  <c r="Y3818" i="4" s="1"/>
  <c r="H3820" i="4"/>
  <c r="I3820" i="4" s="1"/>
  <c r="N3819" i="4"/>
  <c r="M3819" i="4"/>
  <c r="J3819" i="4"/>
  <c r="C3821" i="4"/>
  <c r="F3821" i="4" s="1"/>
  <c r="D3821" i="4"/>
  <c r="E3821" i="4"/>
  <c r="L3819" i="4" l="1"/>
  <c r="Z3819" i="4" s="1"/>
  <c r="K3820" i="4"/>
  <c r="Y3820" i="4" s="1"/>
  <c r="H3821" i="4"/>
  <c r="I3821" i="4" s="1"/>
  <c r="M3820" i="4"/>
  <c r="N3820" i="4"/>
  <c r="J3820" i="4"/>
  <c r="C3822" i="4"/>
  <c r="D3822" i="4"/>
  <c r="E3822" i="4"/>
  <c r="F3822" i="4" l="1"/>
  <c r="L3820" i="4"/>
  <c r="Z3820" i="4" s="1"/>
  <c r="K3821" i="4"/>
  <c r="Y3821" i="4" s="1"/>
  <c r="M3821" i="4"/>
  <c r="N3821" i="4"/>
  <c r="H3822" i="4"/>
  <c r="J3822" i="4" s="1"/>
  <c r="J3821" i="4"/>
  <c r="E3823" i="4"/>
  <c r="C3823" i="4"/>
  <c r="D3823" i="4"/>
  <c r="F3823" i="4" l="1"/>
  <c r="L3821" i="4"/>
  <c r="Z3821" i="4" s="1"/>
  <c r="L3822" i="4"/>
  <c r="Z3822" i="4" s="1"/>
  <c r="I3822" i="4"/>
  <c r="M3822" i="4"/>
  <c r="N3822" i="4"/>
  <c r="H3823" i="4"/>
  <c r="C3824" i="4"/>
  <c r="D3824" i="4"/>
  <c r="E3824" i="4"/>
  <c r="F3824" i="4" l="1"/>
  <c r="K3822" i="4"/>
  <c r="Y3822" i="4" s="1"/>
  <c r="H3824" i="4"/>
  <c r="M3823" i="4"/>
  <c r="N3823" i="4"/>
  <c r="J3823" i="4"/>
  <c r="I3823" i="4"/>
  <c r="I3824" i="4"/>
  <c r="C3825" i="4"/>
  <c r="D3825" i="4"/>
  <c r="E3825" i="4"/>
  <c r="F3825" i="4" l="1"/>
  <c r="L3823" i="4"/>
  <c r="Z3823" i="4" s="1"/>
  <c r="K3823" i="4"/>
  <c r="Y3823" i="4" s="1"/>
  <c r="K3824" i="4"/>
  <c r="Y3824" i="4" s="1"/>
  <c r="N3824" i="4"/>
  <c r="M3824" i="4"/>
  <c r="H3825" i="4"/>
  <c r="J3825" i="4" s="1"/>
  <c r="J3824" i="4"/>
  <c r="D3826" i="4"/>
  <c r="E3826" i="4"/>
  <c r="C3826" i="4"/>
  <c r="F3826" i="4" s="1"/>
  <c r="L3825" i="4" l="1"/>
  <c r="Z3825" i="4" s="1"/>
  <c r="L3824" i="4"/>
  <c r="Z3824" i="4" s="1"/>
  <c r="I3825" i="4"/>
  <c r="H3826" i="4"/>
  <c r="I3826" i="4" s="1"/>
  <c r="M3825" i="4"/>
  <c r="N3825" i="4"/>
  <c r="C3827" i="4"/>
  <c r="D3827" i="4"/>
  <c r="E3827" i="4"/>
  <c r="F3827" i="4" l="1"/>
  <c r="K3826" i="4"/>
  <c r="Y3826" i="4" s="1"/>
  <c r="K3825" i="4"/>
  <c r="Y3825" i="4" s="1"/>
  <c r="H3827" i="4"/>
  <c r="I3827" i="4" s="1"/>
  <c r="M3826" i="4"/>
  <c r="N3826" i="4"/>
  <c r="J3826" i="4"/>
  <c r="C3828" i="4"/>
  <c r="F3828" i="4" s="1"/>
  <c r="D3828" i="4"/>
  <c r="E3828" i="4"/>
  <c r="L3826" i="4" l="1"/>
  <c r="Z3826" i="4" s="1"/>
  <c r="K3827" i="4"/>
  <c r="Y3827" i="4" s="1"/>
  <c r="M3827" i="4"/>
  <c r="N3827" i="4"/>
  <c r="H3828" i="4"/>
  <c r="J3828" i="4" s="1"/>
  <c r="J3827" i="4"/>
  <c r="C3829" i="4"/>
  <c r="D3829" i="4"/>
  <c r="E3829" i="4"/>
  <c r="F3829" i="4" l="1"/>
  <c r="L3828" i="4"/>
  <c r="Z3828" i="4" s="1"/>
  <c r="L3827" i="4"/>
  <c r="Z3827" i="4" s="1"/>
  <c r="I3828" i="4"/>
  <c r="H3829" i="4"/>
  <c r="I3829" i="4" s="1"/>
  <c r="M3828" i="4"/>
  <c r="N3828" i="4"/>
  <c r="C3830" i="4"/>
  <c r="F3830" i="4" s="1"/>
  <c r="D3830" i="4"/>
  <c r="E3830" i="4"/>
  <c r="K3829" i="4" l="1"/>
  <c r="Y3829" i="4" s="1"/>
  <c r="K3828" i="4"/>
  <c r="Y3828" i="4" s="1"/>
  <c r="H3830" i="4"/>
  <c r="I3830" i="4" s="1"/>
  <c r="N3829" i="4"/>
  <c r="M3829" i="4"/>
  <c r="J3829" i="4"/>
  <c r="E3831" i="4"/>
  <c r="C3831" i="4"/>
  <c r="D3831" i="4"/>
  <c r="F3831" i="4" l="1"/>
  <c r="L3829" i="4"/>
  <c r="Z3829" i="4" s="1"/>
  <c r="K3830" i="4"/>
  <c r="Y3830" i="4" s="1"/>
  <c r="M3830" i="4"/>
  <c r="N3830" i="4"/>
  <c r="H3831" i="4"/>
  <c r="J3831" i="4" s="1"/>
  <c r="J3830" i="4"/>
  <c r="C3832" i="4"/>
  <c r="D3832" i="4"/>
  <c r="E3832" i="4"/>
  <c r="F3832" i="4" l="1"/>
  <c r="L3830" i="4"/>
  <c r="Z3830" i="4" s="1"/>
  <c r="L3831" i="4"/>
  <c r="Z3831" i="4" s="1"/>
  <c r="H3832" i="4"/>
  <c r="I3832" i="4" s="1"/>
  <c r="I3831" i="4"/>
  <c r="M3831" i="4"/>
  <c r="N3831" i="4"/>
  <c r="C3833" i="4"/>
  <c r="F3833" i="4" s="1"/>
  <c r="D3833" i="4"/>
  <c r="E3833" i="4"/>
  <c r="K3831" i="4" l="1"/>
  <c r="Y3831" i="4" s="1"/>
  <c r="K3832" i="4"/>
  <c r="Y3832" i="4" s="1"/>
  <c r="M3832" i="4"/>
  <c r="N3832" i="4"/>
  <c r="H3833" i="4"/>
  <c r="I3833" i="4" s="1"/>
  <c r="J3832" i="4"/>
  <c r="D3834" i="4"/>
  <c r="E3834" i="4"/>
  <c r="C3834" i="4"/>
  <c r="F3834" i="4" l="1"/>
  <c r="L3832" i="4"/>
  <c r="Z3832" i="4" s="1"/>
  <c r="K3833" i="4"/>
  <c r="Y3833" i="4" s="1"/>
  <c r="N3833" i="4"/>
  <c r="M3833" i="4"/>
  <c r="H3834" i="4"/>
  <c r="I3834" i="4" s="1"/>
  <c r="J3833" i="4"/>
  <c r="C3835" i="4"/>
  <c r="D3835" i="4"/>
  <c r="E3835" i="4"/>
  <c r="H3835" i="4" l="1"/>
  <c r="F3835" i="4"/>
  <c r="L3833" i="4"/>
  <c r="Z3833" i="4" s="1"/>
  <c r="K3834" i="4"/>
  <c r="Y3834" i="4" s="1"/>
  <c r="M3835" i="4"/>
  <c r="N3835" i="4"/>
  <c r="M3834" i="4"/>
  <c r="N3834" i="4"/>
  <c r="J3834" i="4"/>
  <c r="J3835" i="4"/>
  <c r="I3835" i="4"/>
  <c r="C3836" i="4"/>
  <c r="D3836" i="4"/>
  <c r="E3836" i="4"/>
  <c r="F3836" i="4" l="1"/>
  <c r="L3834" i="4"/>
  <c r="Z3834" i="4" s="1"/>
  <c r="L3835" i="4"/>
  <c r="Z3835" i="4" s="1"/>
  <c r="K3835" i="4"/>
  <c r="Y3835" i="4" s="1"/>
  <c r="H3836" i="4"/>
  <c r="I3836" i="4" s="1"/>
  <c r="C3837" i="4"/>
  <c r="D3837" i="4"/>
  <c r="E3837" i="4"/>
  <c r="F3837" i="4" l="1"/>
  <c r="K3836" i="4"/>
  <c r="Y3836" i="4" s="1"/>
  <c r="M3836" i="4"/>
  <c r="N3836" i="4"/>
  <c r="J3836" i="4"/>
  <c r="H3837" i="4"/>
  <c r="I3837" i="4" s="1"/>
  <c r="C3838" i="4"/>
  <c r="D3838" i="4"/>
  <c r="E3838" i="4"/>
  <c r="F3838" i="4" l="1"/>
  <c r="L3836" i="4"/>
  <c r="Z3836" i="4" s="1"/>
  <c r="K3837" i="4"/>
  <c r="Y3837" i="4" s="1"/>
  <c r="H3838" i="4"/>
  <c r="I3838" i="4" s="1"/>
  <c r="M3837" i="4"/>
  <c r="N3837" i="4"/>
  <c r="J3837" i="4"/>
  <c r="E3839" i="4"/>
  <c r="C3839" i="4"/>
  <c r="D3839" i="4"/>
  <c r="F3839" i="4" l="1"/>
  <c r="L3837" i="4"/>
  <c r="Z3837" i="4" s="1"/>
  <c r="K3838" i="4"/>
  <c r="Y3838" i="4" s="1"/>
  <c r="N3838" i="4"/>
  <c r="M3838" i="4"/>
  <c r="H3839" i="4"/>
  <c r="J3839" i="4" s="1"/>
  <c r="J3838" i="4"/>
  <c r="C3840" i="4"/>
  <c r="F3840" i="4" s="1"/>
  <c r="D3840" i="4"/>
  <c r="E3840" i="4"/>
  <c r="L3838" i="4" l="1"/>
  <c r="Z3838" i="4" s="1"/>
  <c r="L3839" i="4"/>
  <c r="Z3839" i="4" s="1"/>
  <c r="H3840" i="4"/>
  <c r="I3840" i="4" s="1"/>
  <c r="I3839" i="4"/>
  <c r="M3839" i="4"/>
  <c r="N3839" i="4"/>
  <c r="C3841" i="4"/>
  <c r="D3841" i="4"/>
  <c r="E3841" i="4"/>
  <c r="F3841" i="4" l="1"/>
  <c r="K3840" i="4"/>
  <c r="Y3840" i="4" s="1"/>
  <c r="K3839" i="4"/>
  <c r="Y3839" i="4" s="1"/>
  <c r="M3840" i="4"/>
  <c r="N3840" i="4"/>
  <c r="H3841" i="4"/>
  <c r="J3841" i="4" s="1"/>
  <c r="J3840" i="4"/>
  <c r="D3842" i="4"/>
  <c r="E3842" i="4"/>
  <c r="C3842" i="4"/>
  <c r="F3842" i="4" l="1"/>
  <c r="L3841" i="4"/>
  <c r="Z3841" i="4" s="1"/>
  <c r="L3840" i="4"/>
  <c r="Z3840" i="4" s="1"/>
  <c r="I3841" i="4"/>
  <c r="H3842" i="4"/>
  <c r="I3842" i="4" s="1"/>
  <c r="N3841" i="4"/>
  <c r="M3841" i="4"/>
  <c r="C3843" i="4"/>
  <c r="F3843" i="4" s="1"/>
  <c r="D3843" i="4"/>
  <c r="E3843" i="4"/>
  <c r="K3842" i="4" l="1"/>
  <c r="Y3842" i="4" s="1"/>
  <c r="K3841" i="4"/>
  <c r="Y3841" i="4" s="1"/>
  <c r="H3843" i="4"/>
  <c r="I3843" i="4" s="1"/>
  <c r="N3842" i="4"/>
  <c r="M3842" i="4"/>
  <c r="J3842" i="4"/>
  <c r="C3844" i="4"/>
  <c r="D3844" i="4"/>
  <c r="E3844" i="4"/>
  <c r="F3844" i="4" l="1"/>
  <c r="L3842" i="4"/>
  <c r="Z3842" i="4" s="1"/>
  <c r="K3843" i="4"/>
  <c r="Y3843" i="4" s="1"/>
  <c r="M3843" i="4"/>
  <c r="N3843" i="4"/>
  <c r="H3844" i="4"/>
  <c r="J3844" i="4" s="1"/>
  <c r="J3843" i="4"/>
  <c r="C3845" i="4"/>
  <c r="F3845" i="4" s="1"/>
  <c r="D3845" i="4"/>
  <c r="E3845" i="4"/>
  <c r="L3843" i="4" l="1"/>
  <c r="Z3843" i="4" s="1"/>
  <c r="L3844" i="4"/>
  <c r="Z3844" i="4" s="1"/>
  <c r="I3844" i="4"/>
  <c r="H3845" i="4"/>
  <c r="I3845" i="4" s="1"/>
  <c r="N3844" i="4"/>
  <c r="M3844" i="4"/>
  <c r="C3846" i="4"/>
  <c r="D3846" i="4"/>
  <c r="E3846" i="4"/>
  <c r="H3846" i="4" l="1"/>
  <c r="F3846" i="4"/>
  <c r="K3844" i="4"/>
  <c r="Y3844" i="4" s="1"/>
  <c r="K3845" i="4"/>
  <c r="Y3845" i="4" s="1"/>
  <c r="M3846" i="4"/>
  <c r="N3846" i="4"/>
  <c r="M3845" i="4"/>
  <c r="N3845" i="4"/>
  <c r="J3845" i="4"/>
  <c r="J3846" i="4"/>
  <c r="I3846" i="4"/>
  <c r="E3847" i="4"/>
  <c r="C3847" i="4"/>
  <c r="D3847" i="4"/>
  <c r="F3847" i="4" l="1"/>
  <c r="L3845" i="4"/>
  <c r="Z3845" i="4" s="1"/>
  <c r="L3846" i="4"/>
  <c r="Z3846" i="4" s="1"/>
  <c r="K3846" i="4"/>
  <c r="Y3846" i="4" s="1"/>
  <c r="H3847" i="4"/>
  <c r="I3847" i="4" s="1"/>
  <c r="C3848" i="4"/>
  <c r="D3848" i="4"/>
  <c r="E3848" i="4"/>
  <c r="F3848" i="4" l="1"/>
  <c r="K3847" i="4"/>
  <c r="Y3847" i="4" s="1"/>
  <c r="H3848" i="4"/>
  <c r="I3848" i="4" s="1"/>
  <c r="N3847" i="4"/>
  <c r="M3847" i="4"/>
  <c r="J3847" i="4"/>
  <c r="C3849" i="4"/>
  <c r="D3849" i="4"/>
  <c r="E3849" i="4"/>
  <c r="F3849" i="4" l="1"/>
  <c r="L3847" i="4"/>
  <c r="Z3847" i="4" s="1"/>
  <c r="K3848" i="4"/>
  <c r="Y3848" i="4" s="1"/>
  <c r="H3849" i="4"/>
  <c r="I3849" i="4" s="1"/>
  <c r="N3848" i="4"/>
  <c r="M3848" i="4"/>
  <c r="J3848" i="4"/>
  <c r="D3850" i="4"/>
  <c r="E3850" i="4"/>
  <c r="C3850" i="4"/>
  <c r="F3850" i="4" l="1"/>
  <c r="L3848" i="4"/>
  <c r="Z3848" i="4" s="1"/>
  <c r="K3849" i="4"/>
  <c r="Y3849" i="4" s="1"/>
  <c r="M3849" i="4"/>
  <c r="N3849" i="4"/>
  <c r="H3850" i="4"/>
  <c r="I3850" i="4" s="1"/>
  <c r="J3849" i="4"/>
  <c r="C3851" i="4"/>
  <c r="F3851" i="4" s="1"/>
  <c r="D3851" i="4"/>
  <c r="E3851" i="4"/>
  <c r="L3849" i="4" l="1"/>
  <c r="Z3849" i="4" s="1"/>
  <c r="K3850" i="4"/>
  <c r="Y3850" i="4" s="1"/>
  <c r="H3851" i="4"/>
  <c r="I3851" i="4" s="1"/>
  <c r="M3850" i="4"/>
  <c r="N3850" i="4"/>
  <c r="J3850" i="4"/>
  <c r="C3852" i="4"/>
  <c r="D3852" i="4"/>
  <c r="E3852" i="4"/>
  <c r="H3852" i="4" l="1"/>
  <c r="F3852" i="4"/>
  <c r="L3850" i="4"/>
  <c r="Z3850" i="4" s="1"/>
  <c r="K3851" i="4"/>
  <c r="Y3851" i="4" s="1"/>
  <c r="M3852" i="4"/>
  <c r="N3852" i="4"/>
  <c r="M3851" i="4"/>
  <c r="N3851" i="4"/>
  <c r="J3851" i="4"/>
  <c r="J3852" i="4"/>
  <c r="I3852" i="4"/>
  <c r="C3853" i="4"/>
  <c r="D3853" i="4"/>
  <c r="E3853" i="4"/>
  <c r="F3853" i="4" l="1"/>
  <c r="L3851" i="4"/>
  <c r="Z3851" i="4" s="1"/>
  <c r="L3852" i="4"/>
  <c r="Z3852" i="4" s="1"/>
  <c r="K3852" i="4"/>
  <c r="Y3852" i="4" s="1"/>
  <c r="H3853" i="4"/>
  <c r="C3854" i="4"/>
  <c r="D3854" i="4"/>
  <c r="E3854" i="4"/>
  <c r="F3854" i="4" l="1"/>
  <c r="M3853" i="4"/>
  <c r="N3853" i="4"/>
  <c r="H3854" i="4"/>
  <c r="I3854" i="4" s="1"/>
  <c r="I3853" i="4"/>
  <c r="J3853" i="4"/>
  <c r="E3855" i="4"/>
  <c r="C3855" i="4"/>
  <c r="D3855" i="4"/>
  <c r="F3855" i="4" l="1"/>
  <c r="L3853" i="4"/>
  <c r="Z3853" i="4" s="1"/>
  <c r="K3853" i="4"/>
  <c r="Y3853" i="4" s="1"/>
  <c r="K3854" i="4"/>
  <c r="Y3854" i="4" s="1"/>
  <c r="M3854" i="4"/>
  <c r="N3854" i="4"/>
  <c r="J3854" i="4"/>
  <c r="H3855" i="4"/>
  <c r="C3856" i="4"/>
  <c r="D3856" i="4"/>
  <c r="E3856" i="4"/>
  <c r="F3856" i="4" l="1"/>
  <c r="L3854" i="4"/>
  <c r="Z3854" i="4" s="1"/>
  <c r="M3855" i="4"/>
  <c r="N3855" i="4"/>
  <c r="I3855" i="4"/>
  <c r="H3856" i="4"/>
  <c r="I3856" i="4" s="1"/>
  <c r="J3855" i="4"/>
  <c r="C3857" i="4"/>
  <c r="F3857" i="4" s="1"/>
  <c r="D3857" i="4"/>
  <c r="E3857" i="4"/>
  <c r="L3855" i="4" l="1"/>
  <c r="Z3855" i="4" s="1"/>
  <c r="K3856" i="4"/>
  <c r="Y3856" i="4" s="1"/>
  <c r="K3855" i="4"/>
  <c r="Y3855" i="4" s="1"/>
  <c r="H3857" i="4"/>
  <c r="I3857" i="4" s="1"/>
  <c r="M3856" i="4"/>
  <c r="N3856" i="4"/>
  <c r="J3856" i="4"/>
  <c r="D3858" i="4"/>
  <c r="E3858" i="4"/>
  <c r="C3858" i="4"/>
  <c r="F3858" i="4" l="1"/>
  <c r="L3856" i="4"/>
  <c r="Z3856" i="4" s="1"/>
  <c r="K3857" i="4"/>
  <c r="Y3857" i="4" s="1"/>
  <c r="H3858" i="4"/>
  <c r="M3857" i="4"/>
  <c r="N3857" i="4"/>
  <c r="J3857" i="4"/>
  <c r="C3859" i="4"/>
  <c r="F3859" i="4" s="1"/>
  <c r="D3859" i="4"/>
  <c r="E3859" i="4"/>
  <c r="L3857" i="4" l="1"/>
  <c r="Z3857" i="4" s="1"/>
  <c r="H3859" i="4"/>
  <c r="I3859" i="4" s="1"/>
  <c r="M3858" i="4"/>
  <c r="N3858" i="4"/>
  <c r="I3858" i="4"/>
  <c r="J3858" i="4"/>
  <c r="C3860" i="4"/>
  <c r="D3860" i="4"/>
  <c r="E3860" i="4"/>
  <c r="F3860" i="4" l="1"/>
  <c r="L3858" i="4"/>
  <c r="Z3858" i="4" s="1"/>
  <c r="K3858" i="4"/>
  <c r="Y3858" i="4" s="1"/>
  <c r="K3859" i="4"/>
  <c r="Y3859" i="4" s="1"/>
  <c r="M3859" i="4"/>
  <c r="N3859" i="4"/>
  <c r="H3860" i="4"/>
  <c r="J3860" i="4" s="1"/>
  <c r="J3859" i="4"/>
  <c r="C3861" i="4"/>
  <c r="D3861" i="4"/>
  <c r="E3861" i="4"/>
  <c r="F3861" i="4" l="1"/>
  <c r="L3859" i="4"/>
  <c r="Z3859" i="4" s="1"/>
  <c r="L3860" i="4"/>
  <c r="Z3860" i="4" s="1"/>
  <c r="H3861" i="4"/>
  <c r="I3861" i="4" s="1"/>
  <c r="N3860" i="4"/>
  <c r="M3860" i="4"/>
  <c r="I3860" i="4"/>
  <c r="C3862" i="4"/>
  <c r="F3862" i="4" s="1"/>
  <c r="D3862" i="4"/>
  <c r="E3862" i="4"/>
  <c r="K3861" i="4" l="1"/>
  <c r="Y3861" i="4" s="1"/>
  <c r="K3860" i="4"/>
  <c r="Y3860" i="4" s="1"/>
  <c r="H3862" i="4"/>
  <c r="I3862" i="4" s="1"/>
  <c r="M3861" i="4"/>
  <c r="N3861" i="4"/>
  <c r="J3861" i="4"/>
  <c r="E3863" i="4"/>
  <c r="C3863" i="4"/>
  <c r="F3863" i="4" s="1"/>
  <c r="D3863" i="4"/>
  <c r="L3861" i="4" l="1"/>
  <c r="Z3861" i="4" s="1"/>
  <c r="K3862" i="4"/>
  <c r="Y3862" i="4" s="1"/>
  <c r="M3862" i="4"/>
  <c r="N3862" i="4"/>
  <c r="H3863" i="4"/>
  <c r="I3863" i="4" s="1"/>
  <c r="J3862" i="4"/>
  <c r="C3864" i="4"/>
  <c r="D3864" i="4"/>
  <c r="E3864" i="4"/>
  <c r="F3864" i="4" l="1"/>
  <c r="L3862" i="4"/>
  <c r="Z3862" i="4" s="1"/>
  <c r="K3863" i="4"/>
  <c r="Y3863" i="4" s="1"/>
  <c r="M3863" i="4"/>
  <c r="N3863" i="4"/>
  <c r="H3864" i="4"/>
  <c r="I3864" i="4" s="1"/>
  <c r="J3863" i="4"/>
  <c r="C3865" i="4"/>
  <c r="D3865" i="4"/>
  <c r="E3865" i="4"/>
  <c r="F3865" i="4" l="1"/>
  <c r="L3863" i="4"/>
  <c r="Z3863" i="4" s="1"/>
  <c r="K3864" i="4"/>
  <c r="Y3864" i="4" s="1"/>
  <c r="H3865" i="4"/>
  <c r="I3865" i="4" s="1"/>
  <c r="M3864" i="4"/>
  <c r="N3864" i="4"/>
  <c r="J3864" i="4"/>
  <c r="D3866" i="4"/>
  <c r="E3866" i="4"/>
  <c r="C3866" i="4"/>
  <c r="F3866" i="4" l="1"/>
  <c r="L3864" i="4"/>
  <c r="Z3864" i="4" s="1"/>
  <c r="K3865" i="4"/>
  <c r="Y3865" i="4" s="1"/>
  <c r="M3865" i="4"/>
  <c r="N3865" i="4"/>
  <c r="H3866" i="4"/>
  <c r="J3866" i="4" s="1"/>
  <c r="J3865" i="4"/>
  <c r="C3867" i="4"/>
  <c r="F3867" i="4" s="1"/>
  <c r="D3867" i="4"/>
  <c r="E3867" i="4"/>
  <c r="L3865" i="4" l="1"/>
  <c r="Z3865" i="4" s="1"/>
  <c r="L3866" i="4"/>
  <c r="Z3866" i="4" s="1"/>
  <c r="H3867" i="4"/>
  <c r="I3867" i="4" s="1"/>
  <c r="I3866" i="4"/>
  <c r="M3866" i="4"/>
  <c r="N3866" i="4"/>
  <c r="C3868" i="4"/>
  <c r="D3868" i="4"/>
  <c r="E3868" i="4"/>
  <c r="F3868" i="4" l="1"/>
  <c r="K3866" i="4"/>
  <c r="Y3866" i="4" s="1"/>
  <c r="K3867" i="4"/>
  <c r="Y3867" i="4" s="1"/>
  <c r="M3867" i="4"/>
  <c r="N3867" i="4"/>
  <c r="H3868" i="4"/>
  <c r="J3868" i="4" s="1"/>
  <c r="J3867" i="4"/>
  <c r="C3869" i="4"/>
  <c r="D3869" i="4"/>
  <c r="E3869" i="4"/>
  <c r="F3869" i="4" l="1"/>
  <c r="L3867" i="4"/>
  <c r="Z3867" i="4" s="1"/>
  <c r="L3868" i="4"/>
  <c r="Z3868" i="4" s="1"/>
  <c r="I3868" i="4"/>
  <c r="H3869" i="4"/>
  <c r="I3869" i="4" s="1"/>
  <c r="M3868" i="4"/>
  <c r="N3868" i="4"/>
  <c r="C3870" i="4"/>
  <c r="F3870" i="4" s="1"/>
  <c r="D3870" i="4"/>
  <c r="E3870" i="4"/>
  <c r="K3869" i="4" l="1"/>
  <c r="Y3869" i="4" s="1"/>
  <c r="K3868" i="4"/>
  <c r="Y3868" i="4" s="1"/>
  <c r="H3870" i="4"/>
  <c r="I3870" i="4" s="1"/>
  <c r="M3869" i="4"/>
  <c r="N3869" i="4"/>
  <c r="J3869" i="4"/>
  <c r="E3871" i="4"/>
  <c r="C3871" i="4"/>
  <c r="F3871" i="4" s="1"/>
  <c r="D3871" i="4"/>
  <c r="L3869" i="4" l="1"/>
  <c r="Z3869" i="4" s="1"/>
  <c r="K3870" i="4"/>
  <c r="Y3870" i="4" s="1"/>
  <c r="M3870" i="4"/>
  <c r="N3870" i="4"/>
  <c r="H3871" i="4"/>
  <c r="I3871" i="4" s="1"/>
  <c r="J3870" i="4"/>
  <c r="C3872" i="4"/>
  <c r="D3872" i="4"/>
  <c r="E3872" i="4"/>
  <c r="F3872" i="4" l="1"/>
  <c r="L3870" i="4"/>
  <c r="Z3870" i="4" s="1"/>
  <c r="K3871" i="4"/>
  <c r="Y3871" i="4" s="1"/>
  <c r="M3871" i="4"/>
  <c r="N3871" i="4"/>
  <c r="H3872" i="4"/>
  <c r="I3872" i="4" s="1"/>
  <c r="J3871" i="4"/>
  <c r="C3873" i="4"/>
  <c r="F3873" i="4" s="1"/>
  <c r="D3873" i="4"/>
  <c r="E3873" i="4"/>
  <c r="L3871" i="4" l="1"/>
  <c r="Z3871" i="4" s="1"/>
  <c r="K3872" i="4"/>
  <c r="Y3872" i="4" s="1"/>
  <c r="H3873" i="4"/>
  <c r="I3873" i="4" s="1"/>
  <c r="M3872" i="4"/>
  <c r="N3872" i="4"/>
  <c r="J3872" i="4"/>
  <c r="D3874" i="4"/>
  <c r="E3874" i="4"/>
  <c r="C3874" i="4"/>
  <c r="F3874" i="4" l="1"/>
  <c r="L3872" i="4"/>
  <c r="Z3872" i="4" s="1"/>
  <c r="K3873" i="4"/>
  <c r="Y3873" i="4" s="1"/>
  <c r="M3873" i="4"/>
  <c r="N3873" i="4"/>
  <c r="H3874" i="4"/>
  <c r="J3874" i="4" s="1"/>
  <c r="J3873" i="4"/>
  <c r="C3875" i="4"/>
  <c r="F3875" i="4" s="1"/>
  <c r="D3875" i="4"/>
  <c r="E3875" i="4"/>
  <c r="L3873" i="4" l="1"/>
  <c r="Z3873" i="4" s="1"/>
  <c r="L3874" i="4"/>
  <c r="Z3874" i="4" s="1"/>
  <c r="H3875" i="4"/>
  <c r="I3875" i="4" s="1"/>
  <c r="I3874" i="4"/>
  <c r="M3874" i="4"/>
  <c r="N3874" i="4"/>
  <c r="C3876" i="4"/>
  <c r="D3876" i="4"/>
  <c r="E3876" i="4"/>
  <c r="F3876" i="4" l="1"/>
  <c r="K3875" i="4"/>
  <c r="Y3875" i="4" s="1"/>
  <c r="K3874" i="4"/>
  <c r="Y3874" i="4" s="1"/>
  <c r="H3876" i="4"/>
  <c r="I3876" i="4" s="1"/>
  <c r="M3875" i="4"/>
  <c r="N3875" i="4"/>
  <c r="J3875" i="4"/>
  <c r="C3877" i="4"/>
  <c r="D3877" i="4"/>
  <c r="E3877" i="4"/>
  <c r="F3877" i="4" l="1"/>
  <c r="L3875" i="4"/>
  <c r="Z3875" i="4" s="1"/>
  <c r="K3876" i="4"/>
  <c r="Y3876" i="4" s="1"/>
  <c r="N3876" i="4"/>
  <c r="M3876" i="4"/>
  <c r="H3877" i="4"/>
  <c r="J3877" i="4" s="1"/>
  <c r="J3876" i="4"/>
  <c r="C3878" i="4"/>
  <c r="F3878" i="4" s="1"/>
  <c r="D3878" i="4"/>
  <c r="E3878" i="4"/>
  <c r="L3876" i="4" l="1"/>
  <c r="Z3876" i="4" s="1"/>
  <c r="L3877" i="4"/>
  <c r="Z3877" i="4" s="1"/>
  <c r="I3877" i="4"/>
  <c r="H3878" i="4"/>
  <c r="I3878" i="4" s="1"/>
  <c r="M3877" i="4"/>
  <c r="N3877" i="4"/>
  <c r="E3879" i="4"/>
  <c r="C3879" i="4"/>
  <c r="F3879" i="4" s="1"/>
  <c r="D3879" i="4"/>
  <c r="K3878" i="4" l="1"/>
  <c r="Y3878" i="4" s="1"/>
  <c r="K3877" i="4"/>
  <c r="Y3877" i="4" s="1"/>
  <c r="M3878" i="4"/>
  <c r="N3878" i="4"/>
  <c r="J3878" i="4"/>
  <c r="H3879" i="4"/>
  <c r="I3879" i="4" s="1"/>
  <c r="C3880" i="4"/>
  <c r="D3880" i="4"/>
  <c r="E3880" i="4"/>
  <c r="F3880" i="4" l="1"/>
  <c r="L3878" i="4"/>
  <c r="Z3878" i="4" s="1"/>
  <c r="K3879" i="4"/>
  <c r="Y3879" i="4" s="1"/>
  <c r="M3879" i="4"/>
  <c r="N3879" i="4"/>
  <c r="H3880" i="4"/>
  <c r="I3880" i="4" s="1"/>
  <c r="J3879" i="4"/>
  <c r="C3881" i="4"/>
  <c r="F3881" i="4" s="1"/>
  <c r="D3881" i="4"/>
  <c r="E3881" i="4"/>
  <c r="L3879" i="4" l="1"/>
  <c r="Z3879" i="4" s="1"/>
  <c r="K3880" i="4"/>
  <c r="Y3880" i="4" s="1"/>
  <c r="H3881" i="4"/>
  <c r="I3881" i="4" s="1"/>
  <c r="M3880" i="4"/>
  <c r="N3880" i="4"/>
  <c r="J3880" i="4"/>
  <c r="D3882" i="4"/>
  <c r="E3882" i="4"/>
  <c r="C3882" i="4"/>
  <c r="F3882" i="4" l="1"/>
  <c r="L3880" i="4"/>
  <c r="Z3880" i="4" s="1"/>
  <c r="K3881" i="4"/>
  <c r="Y3881" i="4" s="1"/>
  <c r="M3881" i="4"/>
  <c r="N3881" i="4"/>
  <c r="H3882" i="4"/>
  <c r="J3882" i="4" s="1"/>
  <c r="J3881" i="4"/>
  <c r="C3883" i="4"/>
  <c r="F3883" i="4" s="1"/>
  <c r="D3883" i="4"/>
  <c r="E3883" i="4"/>
  <c r="L3882" i="4" l="1"/>
  <c r="Z3882" i="4" s="1"/>
  <c r="L3881" i="4"/>
  <c r="Z3881" i="4" s="1"/>
  <c r="H3883" i="4"/>
  <c r="I3883" i="4" s="1"/>
  <c r="I3882" i="4"/>
  <c r="M3882" i="4"/>
  <c r="N3882" i="4"/>
  <c r="C3884" i="4"/>
  <c r="F3884" i="4" s="1"/>
  <c r="D3884" i="4"/>
  <c r="E3884" i="4"/>
  <c r="K3883" i="4" l="1"/>
  <c r="Y3883" i="4" s="1"/>
  <c r="K3882" i="4"/>
  <c r="Y3882" i="4" s="1"/>
  <c r="H3884" i="4"/>
  <c r="I3884" i="4" s="1"/>
  <c r="M3883" i="4"/>
  <c r="N3883" i="4"/>
  <c r="J3883" i="4"/>
  <c r="C3885" i="4"/>
  <c r="D3885" i="4"/>
  <c r="E3885" i="4"/>
  <c r="F3885" i="4" l="1"/>
  <c r="L3883" i="4"/>
  <c r="Z3883" i="4" s="1"/>
  <c r="K3884" i="4"/>
  <c r="Y3884" i="4" s="1"/>
  <c r="H3885" i="4"/>
  <c r="I3885" i="4" s="1"/>
  <c r="M3884" i="4"/>
  <c r="N3884" i="4"/>
  <c r="J3884" i="4"/>
  <c r="C3886" i="4"/>
  <c r="D3886" i="4"/>
  <c r="E3886" i="4"/>
  <c r="F3886" i="4" l="1"/>
  <c r="L3884" i="4"/>
  <c r="Z3884" i="4" s="1"/>
  <c r="K3885" i="4"/>
  <c r="Y3885" i="4" s="1"/>
  <c r="M3885" i="4"/>
  <c r="N3885" i="4"/>
  <c r="H3886" i="4"/>
  <c r="J3886" i="4" s="1"/>
  <c r="J3885" i="4"/>
  <c r="E3887" i="4"/>
  <c r="C3887" i="4"/>
  <c r="D3887" i="4"/>
  <c r="F3887" i="4" l="1"/>
  <c r="L3885" i="4"/>
  <c r="Z3885" i="4" s="1"/>
  <c r="L3886" i="4"/>
  <c r="Z3886" i="4" s="1"/>
  <c r="I3886" i="4"/>
  <c r="M3886" i="4"/>
  <c r="N3886" i="4"/>
  <c r="H3887" i="4"/>
  <c r="J3887" i="4" s="1"/>
  <c r="C3888" i="4"/>
  <c r="F3888" i="4" s="1"/>
  <c r="D3888" i="4"/>
  <c r="E3888" i="4"/>
  <c r="L3887" i="4" l="1"/>
  <c r="Z3887" i="4" s="1"/>
  <c r="K3886" i="4"/>
  <c r="Y3886" i="4" s="1"/>
  <c r="H3888" i="4"/>
  <c r="I3888" i="4" s="1"/>
  <c r="I3887" i="4"/>
  <c r="M3887" i="4"/>
  <c r="N3887" i="4"/>
  <c r="C3889" i="4"/>
  <c r="D3889" i="4"/>
  <c r="E3889" i="4"/>
  <c r="F3889" i="4" l="1"/>
  <c r="K3887" i="4"/>
  <c r="Y3887" i="4" s="1"/>
  <c r="K3888" i="4"/>
  <c r="Y3888" i="4" s="1"/>
  <c r="H3889" i="4"/>
  <c r="I3889" i="4" s="1"/>
  <c r="M3888" i="4"/>
  <c r="N3888" i="4"/>
  <c r="J3888" i="4"/>
  <c r="D3890" i="4"/>
  <c r="E3890" i="4"/>
  <c r="C3890" i="4"/>
  <c r="F3890" i="4" l="1"/>
  <c r="L3888" i="4"/>
  <c r="Z3888" i="4" s="1"/>
  <c r="K3889" i="4"/>
  <c r="Y3889" i="4" s="1"/>
  <c r="M3889" i="4"/>
  <c r="N3889" i="4"/>
  <c r="H3890" i="4"/>
  <c r="J3890" i="4" s="1"/>
  <c r="J3889" i="4"/>
  <c r="C3891" i="4"/>
  <c r="F3891" i="4" s="1"/>
  <c r="D3891" i="4"/>
  <c r="E3891" i="4"/>
  <c r="L3890" i="4" l="1"/>
  <c r="Z3890" i="4" s="1"/>
  <c r="L3889" i="4"/>
  <c r="Z3889" i="4" s="1"/>
  <c r="I3890" i="4"/>
  <c r="H3891" i="4"/>
  <c r="I3891" i="4" s="1"/>
  <c r="M3890" i="4"/>
  <c r="N3890" i="4"/>
  <c r="C3892" i="4"/>
  <c r="D3892" i="4"/>
  <c r="E3892" i="4"/>
  <c r="F3892" i="4" l="1"/>
  <c r="K3891" i="4"/>
  <c r="Y3891" i="4" s="1"/>
  <c r="K3890" i="4"/>
  <c r="Y3890" i="4" s="1"/>
  <c r="H3892" i="4"/>
  <c r="I3892" i="4" s="1"/>
  <c r="M3891" i="4"/>
  <c r="N3891" i="4"/>
  <c r="J3891" i="4"/>
  <c r="C3893" i="4"/>
  <c r="F3893" i="4" s="1"/>
  <c r="D3893" i="4"/>
  <c r="E3893" i="4"/>
  <c r="L3891" i="4" l="1"/>
  <c r="Z3891" i="4" s="1"/>
  <c r="K3892" i="4"/>
  <c r="Y3892" i="4" s="1"/>
  <c r="H3893" i="4"/>
  <c r="I3893" i="4" s="1"/>
  <c r="M3892" i="4"/>
  <c r="N3892" i="4"/>
  <c r="J3892" i="4"/>
  <c r="C3894" i="4"/>
  <c r="D3894" i="4"/>
  <c r="E3894" i="4"/>
  <c r="F3894" i="4" l="1"/>
  <c r="L3892" i="4"/>
  <c r="Z3892" i="4" s="1"/>
  <c r="K3893" i="4"/>
  <c r="Y3893" i="4" s="1"/>
  <c r="H3894" i="4"/>
  <c r="I3894" i="4" s="1"/>
  <c r="M3893" i="4"/>
  <c r="N3893" i="4"/>
  <c r="J3893" i="4"/>
  <c r="E3895" i="4"/>
  <c r="C3895" i="4"/>
  <c r="D3895" i="4"/>
  <c r="F3895" i="4" l="1"/>
  <c r="L3893" i="4"/>
  <c r="Z3893" i="4" s="1"/>
  <c r="K3894" i="4"/>
  <c r="Y3894" i="4" s="1"/>
  <c r="M3894" i="4"/>
  <c r="N3894" i="4"/>
  <c r="H3895" i="4"/>
  <c r="I3895" i="4" s="1"/>
  <c r="J3894" i="4"/>
  <c r="C3896" i="4"/>
  <c r="F3896" i="4" s="1"/>
  <c r="D3896" i="4"/>
  <c r="E3896" i="4"/>
  <c r="L3894" i="4" l="1"/>
  <c r="Z3894" i="4" s="1"/>
  <c r="K3895" i="4"/>
  <c r="Y3895" i="4" s="1"/>
  <c r="M3895" i="4"/>
  <c r="N3895" i="4"/>
  <c r="J3895" i="4"/>
  <c r="H3896" i="4"/>
  <c r="I3896" i="4" s="1"/>
  <c r="C3897" i="4"/>
  <c r="F3897" i="4" s="1"/>
  <c r="D3897" i="4"/>
  <c r="E3897" i="4"/>
  <c r="L3895" i="4" l="1"/>
  <c r="Z3895" i="4" s="1"/>
  <c r="K3896" i="4"/>
  <c r="Y3896" i="4" s="1"/>
  <c r="H3897" i="4"/>
  <c r="I3897" i="4" s="1"/>
  <c r="M3896" i="4"/>
  <c r="N3896" i="4"/>
  <c r="J3896" i="4"/>
  <c r="D3898" i="4"/>
  <c r="E3898" i="4"/>
  <c r="C3898" i="4"/>
  <c r="F3898" i="4" l="1"/>
  <c r="L3896" i="4"/>
  <c r="Z3896" i="4" s="1"/>
  <c r="K3897" i="4"/>
  <c r="Y3897" i="4" s="1"/>
  <c r="M3897" i="4"/>
  <c r="N3897" i="4"/>
  <c r="H3898" i="4"/>
  <c r="J3898" i="4" s="1"/>
  <c r="J3897" i="4"/>
  <c r="C3899" i="4"/>
  <c r="F3899" i="4" s="1"/>
  <c r="D3899" i="4"/>
  <c r="E3899" i="4"/>
  <c r="L3897" i="4" l="1"/>
  <c r="Z3897" i="4" s="1"/>
  <c r="L3898" i="4"/>
  <c r="Z3898" i="4" s="1"/>
  <c r="H3899" i="4"/>
  <c r="I3899" i="4" s="1"/>
  <c r="I3898" i="4"/>
  <c r="M3898" i="4"/>
  <c r="N3898" i="4"/>
  <c r="C3900" i="4"/>
  <c r="D3900" i="4"/>
  <c r="E3900" i="4"/>
  <c r="F3900" i="4" l="1"/>
  <c r="K3898" i="4"/>
  <c r="Y3898" i="4" s="1"/>
  <c r="K3899" i="4"/>
  <c r="Y3899" i="4" s="1"/>
  <c r="M3899" i="4"/>
  <c r="N3899" i="4"/>
  <c r="H3900" i="4"/>
  <c r="J3899" i="4"/>
  <c r="C3901" i="4"/>
  <c r="F3901" i="4" s="1"/>
  <c r="D3901" i="4"/>
  <c r="E3901" i="4"/>
  <c r="L3899" i="4" l="1"/>
  <c r="Z3899" i="4" s="1"/>
  <c r="H3901" i="4"/>
  <c r="M3900" i="4"/>
  <c r="N3900" i="4"/>
  <c r="J3900" i="4"/>
  <c r="I3900" i="4"/>
  <c r="I3901" i="4"/>
  <c r="C3902" i="4"/>
  <c r="F3902" i="4" s="1"/>
  <c r="D3902" i="4"/>
  <c r="E3902" i="4"/>
  <c r="L3900" i="4" l="1"/>
  <c r="Z3900" i="4" s="1"/>
  <c r="K3901" i="4"/>
  <c r="Y3901" i="4" s="1"/>
  <c r="K3900" i="4"/>
  <c r="Y3900" i="4" s="1"/>
  <c r="M3901" i="4"/>
  <c r="N3901" i="4"/>
  <c r="H3902" i="4"/>
  <c r="J3902" i="4" s="1"/>
  <c r="J3901" i="4"/>
  <c r="E3903" i="4"/>
  <c r="C3903" i="4"/>
  <c r="D3903" i="4"/>
  <c r="F3903" i="4" l="1"/>
  <c r="L3902" i="4"/>
  <c r="Z3902" i="4" s="1"/>
  <c r="L3901" i="4"/>
  <c r="Z3901" i="4" s="1"/>
  <c r="I3902" i="4"/>
  <c r="M3902" i="4"/>
  <c r="N3902" i="4"/>
  <c r="H3903" i="4"/>
  <c r="C3904" i="4"/>
  <c r="F3904" i="4" s="1"/>
  <c r="D3904" i="4"/>
  <c r="E3904" i="4"/>
  <c r="K3902" i="4" l="1"/>
  <c r="Y3902" i="4" s="1"/>
  <c r="H3904" i="4"/>
  <c r="I3904" i="4" s="1"/>
  <c r="M3903" i="4"/>
  <c r="N3903" i="4"/>
  <c r="J3903" i="4"/>
  <c r="I3903" i="4"/>
  <c r="C3905" i="4"/>
  <c r="D3905" i="4"/>
  <c r="E3905" i="4"/>
  <c r="F3905" i="4" l="1"/>
  <c r="L3903" i="4"/>
  <c r="Z3903" i="4" s="1"/>
  <c r="K3903" i="4"/>
  <c r="Y3903" i="4" s="1"/>
  <c r="K3904" i="4"/>
  <c r="Y3904" i="4" s="1"/>
  <c r="M3904" i="4"/>
  <c r="N3904" i="4"/>
  <c r="H3905" i="4"/>
  <c r="J3905" i="4" s="1"/>
  <c r="J3904" i="4"/>
  <c r="D3906" i="4"/>
  <c r="E3906" i="4"/>
  <c r="C3906" i="4"/>
  <c r="F3906" i="4" l="1"/>
  <c r="L3905" i="4"/>
  <c r="Z3905" i="4" s="1"/>
  <c r="L3904" i="4"/>
  <c r="Z3904" i="4" s="1"/>
  <c r="I3905" i="4"/>
  <c r="H3906" i="4"/>
  <c r="I3906" i="4" s="1"/>
  <c r="M3905" i="4"/>
  <c r="N3905" i="4"/>
  <c r="C3907" i="4"/>
  <c r="F3907" i="4" s="1"/>
  <c r="D3907" i="4"/>
  <c r="E3907" i="4"/>
  <c r="K3905" i="4" l="1"/>
  <c r="Y3905" i="4" s="1"/>
  <c r="K3906" i="4"/>
  <c r="Y3906" i="4" s="1"/>
  <c r="H3907" i="4"/>
  <c r="I3907" i="4" s="1"/>
  <c r="M3906" i="4"/>
  <c r="N3906" i="4"/>
  <c r="J3906" i="4"/>
  <c r="C3908" i="4"/>
  <c r="D3908" i="4"/>
  <c r="E3908" i="4"/>
  <c r="F3908" i="4" l="1"/>
  <c r="L3906" i="4"/>
  <c r="Z3906" i="4" s="1"/>
  <c r="K3907" i="4"/>
  <c r="Y3907" i="4" s="1"/>
  <c r="H3908" i="4"/>
  <c r="I3908" i="4" s="1"/>
  <c r="M3907" i="4"/>
  <c r="N3907" i="4"/>
  <c r="J3907" i="4"/>
  <c r="C3909" i="4"/>
  <c r="F3909" i="4" s="1"/>
  <c r="D3909" i="4"/>
  <c r="E3909" i="4"/>
  <c r="L3907" i="4" l="1"/>
  <c r="Z3907" i="4" s="1"/>
  <c r="K3908" i="4"/>
  <c r="Y3908" i="4" s="1"/>
  <c r="H3909" i="4"/>
  <c r="I3909" i="4" s="1"/>
  <c r="N3908" i="4"/>
  <c r="M3908" i="4"/>
  <c r="J3908" i="4"/>
  <c r="C3910" i="4"/>
  <c r="D3910" i="4"/>
  <c r="E3910" i="4"/>
  <c r="F3910" i="4" l="1"/>
  <c r="L3908" i="4"/>
  <c r="Z3908" i="4" s="1"/>
  <c r="K3909" i="4"/>
  <c r="Y3909" i="4" s="1"/>
  <c r="M3909" i="4"/>
  <c r="N3909" i="4"/>
  <c r="H3910" i="4"/>
  <c r="J3910" i="4" s="1"/>
  <c r="J3909" i="4"/>
  <c r="E3911" i="4"/>
  <c r="C3911" i="4"/>
  <c r="D3911" i="4"/>
  <c r="F3911" i="4" l="1"/>
  <c r="L3909" i="4"/>
  <c r="Z3909" i="4" s="1"/>
  <c r="L3910" i="4"/>
  <c r="Z3910" i="4" s="1"/>
  <c r="I3910" i="4"/>
  <c r="H3911" i="4"/>
  <c r="I3911" i="4" s="1"/>
  <c r="M3910" i="4"/>
  <c r="N3910" i="4"/>
  <c r="C3912" i="4"/>
  <c r="D3912" i="4"/>
  <c r="E3912" i="4"/>
  <c r="F3912" i="4" l="1"/>
  <c r="K3910" i="4"/>
  <c r="Y3910" i="4" s="1"/>
  <c r="K3911" i="4"/>
  <c r="Y3911" i="4" s="1"/>
  <c r="H3912" i="4"/>
  <c r="I3912" i="4" s="1"/>
  <c r="M3911" i="4"/>
  <c r="N3911" i="4"/>
  <c r="J3911" i="4"/>
  <c r="C3913" i="4"/>
  <c r="F3913" i="4" s="1"/>
  <c r="D3913" i="4"/>
  <c r="E3913" i="4"/>
  <c r="L3911" i="4" l="1"/>
  <c r="Z3911" i="4" s="1"/>
  <c r="K3912" i="4"/>
  <c r="Y3912" i="4" s="1"/>
  <c r="H3913" i="4"/>
  <c r="I3913" i="4" s="1"/>
  <c r="M3912" i="4"/>
  <c r="N3912" i="4"/>
  <c r="J3912" i="4"/>
  <c r="D3914" i="4"/>
  <c r="E3914" i="4"/>
  <c r="C3914" i="4"/>
  <c r="F3914" i="4" l="1"/>
  <c r="L3912" i="4"/>
  <c r="Z3912" i="4" s="1"/>
  <c r="K3913" i="4"/>
  <c r="Y3913" i="4" s="1"/>
  <c r="M3913" i="4"/>
  <c r="N3913" i="4"/>
  <c r="H3914" i="4"/>
  <c r="J3914" i="4" s="1"/>
  <c r="J3913" i="4"/>
  <c r="C3915" i="4"/>
  <c r="F3915" i="4" s="1"/>
  <c r="D3915" i="4"/>
  <c r="E3915" i="4"/>
  <c r="L3914" i="4" l="1"/>
  <c r="Z3914" i="4" s="1"/>
  <c r="L3913" i="4"/>
  <c r="Z3913" i="4" s="1"/>
  <c r="H3915" i="4"/>
  <c r="I3915" i="4" s="1"/>
  <c r="I3914" i="4"/>
  <c r="M3914" i="4"/>
  <c r="N3914" i="4"/>
  <c r="C3916" i="4"/>
  <c r="D3916" i="4"/>
  <c r="E3916" i="4"/>
  <c r="F3916" i="4" l="1"/>
  <c r="K3915" i="4"/>
  <c r="Y3915" i="4" s="1"/>
  <c r="K3914" i="4"/>
  <c r="Y3914" i="4" s="1"/>
  <c r="H3916" i="4"/>
  <c r="I3916" i="4" s="1"/>
  <c r="M3915" i="4"/>
  <c r="N3915" i="4"/>
  <c r="J3915" i="4"/>
  <c r="C3917" i="4"/>
  <c r="F3917" i="4" s="1"/>
  <c r="D3917" i="4"/>
  <c r="E3917" i="4"/>
  <c r="L3915" i="4" l="1"/>
  <c r="Z3915" i="4" s="1"/>
  <c r="K3916" i="4"/>
  <c r="Y3916" i="4" s="1"/>
  <c r="M3916" i="4"/>
  <c r="N3916" i="4"/>
  <c r="H3917" i="4"/>
  <c r="J3916" i="4"/>
  <c r="C3918" i="4"/>
  <c r="D3918" i="4"/>
  <c r="E3918" i="4"/>
  <c r="F3918" i="4" l="1"/>
  <c r="L3916" i="4"/>
  <c r="Z3916" i="4" s="1"/>
  <c r="M3917" i="4"/>
  <c r="N3917" i="4"/>
  <c r="J3917" i="4"/>
  <c r="H3918" i="4"/>
  <c r="J3918" i="4" s="1"/>
  <c r="I3917" i="4"/>
  <c r="E3919" i="4"/>
  <c r="C3919" i="4"/>
  <c r="D3919" i="4"/>
  <c r="F3919" i="4" l="1"/>
  <c r="L3917" i="4"/>
  <c r="Z3917" i="4" s="1"/>
  <c r="L3918" i="4"/>
  <c r="Z3918" i="4" s="1"/>
  <c r="K3917" i="4"/>
  <c r="Y3917" i="4" s="1"/>
  <c r="M3918" i="4"/>
  <c r="N3918" i="4"/>
  <c r="H3919" i="4"/>
  <c r="J3919" i="4" s="1"/>
  <c r="I3918" i="4"/>
  <c r="C3920" i="4"/>
  <c r="D3920" i="4"/>
  <c r="E3920" i="4"/>
  <c r="F3920" i="4" l="1"/>
  <c r="L3919" i="4"/>
  <c r="Z3919" i="4" s="1"/>
  <c r="K3918" i="4"/>
  <c r="Y3918" i="4" s="1"/>
  <c r="H3920" i="4"/>
  <c r="I3920" i="4" s="1"/>
  <c r="I3919" i="4"/>
  <c r="M3919" i="4"/>
  <c r="N3919" i="4"/>
  <c r="C3921" i="4"/>
  <c r="D3921" i="4"/>
  <c r="E3921" i="4"/>
  <c r="F3921" i="4" l="1"/>
  <c r="K3919" i="4"/>
  <c r="Y3919" i="4" s="1"/>
  <c r="K3920" i="4"/>
  <c r="Y3920" i="4" s="1"/>
  <c r="M3920" i="4"/>
  <c r="N3920" i="4"/>
  <c r="H3921" i="4"/>
  <c r="J3920" i="4"/>
  <c r="D3922" i="4"/>
  <c r="E3922" i="4"/>
  <c r="C3922" i="4"/>
  <c r="F3922" i="4" l="1"/>
  <c r="L3920" i="4"/>
  <c r="Z3920" i="4" s="1"/>
  <c r="M3921" i="4"/>
  <c r="N3921" i="4"/>
  <c r="J3921" i="4"/>
  <c r="I3921" i="4"/>
  <c r="H3922" i="4"/>
  <c r="C3923" i="4"/>
  <c r="F3923" i="4" s="1"/>
  <c r="D3923" i="4"/>
  <c r="E3923" i="4"/>
  <c r="L3921" i="4" l="1"/>
  <c r="Z3921" i="4" s="1"/>
  <c r="K3921" i="4"/>
  <c r="Y3921" i="4" s="1"/>
  <c r="H3923" i="4"/>
  <c r="I3923" i="4" s="1"/>
  <c r="M3922" i="4"/>
  <c r="N3922" i="4"/>
  <c r="I3922" i="4"/>
  <c r="J3922" i="4"/>
  <c r="C3924" i="4"/>
  <c r="F3924" i="4" s="1"/>
  <c r="D3924" i="4"/>
  <c r="E3924" i="4"/>
  <c r="L3922" i="4" l="1"/>
  <c r="Z3922" i="4" s="1"/>
  <c r="K3922" i="4"/>
  <c r="Y3922" i="4" s="1"/>
  <c r="K3923" i="4"/>
  <c r="Y3923" i="4" s="1"/>
  <c r="M3923" i="4"/>
  <c r="N3923" i="4"/>
  <c r="H3924" i="4"/>
  <c r="J3924" i="4" s="1"/>
  <c r="J3923" i="4"/>
  <c r="C3925" i="4"/>
  <c r="F3925" i="4" s="1"/>
  <c r="D3925" i="4"/>
  <c r="E3925" i="4"/>
  <c r="L3924" i="4" l="1"/>
  <c r="Z3924" i="4" s="1"/>
  <c r="L3923" i="4"/>
  <c r="Z3923" i="4" s="1"/>
  <c r="I3924" i="4"/>
  <c r="H3925" i="4"/>
  <c r="I3925" i="4" s="1"/>
  <c r="M3924" i="4"/>
  <c r="N3924" i="4"/>
  <c r="C3926" i="4"/>
  <c r="D3926" i="4"/>
  <c r="E3926" i="4"/>
  <c r="F3926" i="4" l="1"/>
  <c r="K3925" i="4"/>
  <c r="Y3925" i="4" s="1"/>
  <c r="K3924" i="4"/>
  <c r="Y3924" i="4" s="1"/>
  <c r="M3925" i="4"/>
  <c r="N3925" i="4"/>
  <c r="H3926" i="4"/>
  <c r="J3926" i="4" s="1"/>
  <c r="J3925" i="4"/>
  <c r="E3927" i="4"/>
  <c r="C3927" i="4"/>
  <c r="D3927" i="4"/>
  <c r="F3927" i="4" l="1"/>
  <c r="L3926" i="4"/>
  <c r="Z3926" i="4" s="1"/>
  <c r="L3925" i="4"/>
  <c r="Z3925" i="4" s="1"/>
  <c r="H3927" i="4"/>
  <c r="I3927" i="4" s="1"/>
  <c r="I3926" i="4"/>
  <c r="M3926" i="4"/>
  <c r="N3926" i="4"/>
  <c r="C3928" i="4"/>
  <c r="F3928" i="4" s="1"/>
  <c r="D3928" i="4"/>
  <c r="E3928" i="4"/>
  <c r="K3926" i="4" l="1"/>
  <c r="Y3926" i="4" s="1"/>
  <c r="K3927" i="4"/>
  <c r="Y3927" i="4" s="1"/>
  <c r="M3927" i="4"/>
  <c r="N3927" i="4"/>
  <c r="H3928" i="4"/>
  <c r="J3927" i="4"/>
  <c r="C3929" i="4"/>
  <c r="D3929" i="4"/>
  <c r="E3929" i="4"/>
  <c r="F3929" i="4" l="1"/>
  <c r="L3927" i="4"/>
  <c r="Z3927" i="4" s="1"/>
  <c r="M3928" i="4"/>
  <c r="N3928" i="4"/>
  <c r="J3928" i="4"/>
  <c r="H3929" i="4"/>
  <c r="J3929" i="4" s="1"/>
  <c r="I3928" i="4"/>
  <c r="D3930" i="4"/>
  <c r="E3930" i="4"/>
  <c r="C3930" i="4"/>
  <c r="F3930" i="4" l="1"/>
  <c r="L3928" i="4"/>
  <c r="Z3928" i="4" s="1"/>
  <c r="L3929" i="4"/>
  <c r="Z3929" i="4" s="1"/>
  <c r="K3928" i="4"/>
  <c r="Y3928" i="4" s="1"/>
  <c r="I3929" i="4"/>
  <c r="M3929" i="4"/>
  <c r="N3929" i="4"/>
  <c r="H3930" i="4"/>
  <c r="J3930" i="4" s="1"/>
  <c r="C3931" i="4"/>
  <c r="D3931" i="4"/>
  <c r="E3931" i="4"/>
  <c r="F3931" i="4" l="1"/>
  <c r="L3930" i="4"/>
  <c r="Z3930" i="4" s="1"/>
  <c r="K3929" i="4"/>
  <c r="Y3929" i="4" s="1"/>
  <c r="M3930" i="4"/>
  <c r="N3930" i="4"/>
  <c r="H3931" i="4"/>
  <c r="I3930" i="4"/>
  <c r="C3932" i="4"/>
  <c r="F3932" i="4" s="1"/>
  <c r="D3932" i="4"/>
  <c r="E3932" i="4"/>
  <c r="K3930" i="4" l="1"/>
  <c r="Y3930" i="4" s="1"/>
  <c r="H3932" i="4"/>
  <c r="I3932" i="4" s="1"/>
  <c r="M3931" i="4"/>
  <c r="N3931" i="4"/>
  <c r="I3931" i="4"/>
  <c r="J3931" i="4"/>
  <c r="C3933" i="4"/>
  <c r="D3933" i="4"/>
  <c r="E3933" i="4"/>
  <c r="F3933" i="4" l="1"/>
  <c r="L3931" i="4"/>
  <c r="Z3931" i="4" s="1"/>
  <c r="K3932" i="4"/>
  <c r="Y3932" i="4" s="1"/>
  <c r="K3931" i="4"/>
  <c r="Y3931" i="4" s="1"/>
  <c r="M3932" i="4"/>
  <c r="N3932" i="4"/>
  <c r="H3933" i="4"/>
  <c r="I3933" i="4" s="1"/>
  <c r="J3932" i="4"/>
  <c r="C3934" i="4"/>
  <c r="D3934" i="4"/>
  <c r="E3934" i="4"/>
  <c r="F3934" i="4" l="1"/>
  <c r="L3932" i="4"/>
  <c r="Z3932" i="4" s="1"/>
  <c r="K3933" i="4"/>
  <c r="Y3933" i="4" s="1"/>
  <c r="H3934" i="4"/>
  <c r="I3934" i="4" s="1"/>
  <c r="M3933" i="4"/>
  <c r="N3933" i="4"/>
  <c r="J3933" i="4"/>
  <c r="E3935" i="4"/>
  <c r="C3935" i="4"/>
  <c r="D3935" i="4"/>
  <c r="F3935" i="4" l="1"/>
  <c r="L3933" i="4"/>
  <c r="Z3933" i="4" s="1"/>
  <c r="K3934" i="4"/>
  <c r="Y3934" i="4" s="1"/>
  <c r="H3935" i="4"/>
  <c r="I3935" i="4" s="1"/>
  <c r="M3934" i="4"/>
  <c r="N3934" i="4"/>
  <c r="J3934" i="4"/>
  <c r="C3936" i="4"/>
  <c r="F3936" i="4" s="1"/>
  <c r="D3936" i="4"/>
  <c r="E3936" i="4"/>
  <c r="L3934" i="4" l="1"/>
  <c r="Z3934" i="4" s="1"/>
  <c r="K3935" i="4"/>
  <c r="Y3935" i="4" s="1"/>
  <c r="H3936" i="4"/>
  <c r="I3936" i="4" s="1"/>
  <c r="M3935" i="4"/>
  <c r="N3935" i="4"/>
  <c r="J3935" i="4"/>
  <c r="C3937" i="4"/>
  <c r="D3937" i="4"/>
  <c r="E3937" i="4"/>
  <c r="F3937" i="4" l="1"/>
  <c r="L3935" i="4"/>
  <c r="Z3935" i="4" s="1"/>
  <c r="K3936" i="4"/>
  <c r="Y3936" i="4" s="1"/>
  <c r="H3937" i="4"/>
  <c r="I3937" i="4" s="1"/>
  <c r="M3936" i="4"/>
  <c r="N3936" i="4"/>
  <c r="J3936" i="4"/>
  <c r="D3938" i="4"/>
  <c r="E3938" i="4"/>
  <c r="C3938" i="4"/>
  <c r="F3938" i="4" l="1"/>
  <c r="L3936" i="4"/>
  <c r="Z3936" i="4" s="1"/>
  <c r="K3937" i="4"/>
  <c r="Y3937" i="4" s="1"/>
  <c r="M3937" i="4"/>
  <c r="N3937" i="4"/>
  <c r="H3938" i="4"/>
  <c r="I3938" i="4" s="1"/>
  <c r="J3937" i="4"/>
  <c r="C3939" i="4"/>
  <c r="F3939" i="4" s="1"/>
  <c r="D3939" i="4"/>
  <c r="E3939" i="4"/>
  <c r="L3937" i="4" l="1"/>
  <c r="Z3937" i="4" s="1"/>
  <c r="K3938" i="4"/>
  <c r="Y3938" i="4" s="1"/>
  <c r="M3938" i="4"/>
  <c r="N3938" i="4"/>
  <c r="J3938" i="4"/>
  <c r="H3939" i="4"/>
  <c r="C3940" i="4"/>
  <c r="D3940" i="4"/>
  <c r="E3940" i="4"/>
  <c r="F3940" i="4" l="1"/>
  <c r="L3938" i="4"/>
  <c r="Z3938" i="4" s="1"/>
  <c r="M3939" i="4"/>
  <c r="N3939" i="4"/>
  <c r="H3940" i="4"/>
  <c r="I3940" i="4" s="1"/>
  <c r="I3939" i="4"/>
  <c r="J3939" i="4"/>
  <c r="C3941" i="4"/>
  <c r="D3941" i="4"/>
  <c r="E3941" i="4"/>
  <c r="F3941" i="4" l="1"/>
  <c r="L3939" i="4"/>
  <c r="Z3939" i="4" s="1"/>
  <c r="K3940" i="4"/>
  <c r="Y3940" i="4" s="1"/>
  <c r="K3939" i="4"/>
  <c r="Y3939" i="4" s="1"/>
  <c r="M3940" i="4"/>
  <c r="N3940" i="4"/>
  <c r="J3940" i="4"/>
  <c r="H3941" i="4"/>
  <c r="J3941" i="4" s="1"/>
  <c r="C3942" i="4"/>
  <c r="D3942" i="4"/>
  <c r="E3942" i="4"/>
  <c r="F3942" i="4" l="1"/>
  <c r="L3940" i="4"/>
  <c r="Z3940" i="4" s="1"/>
  <c r="L3941" i="4"/>
  <c r="Z3941" i="4" s="1"/>
  <c r="I3941" i="4"/>
  <c r="H3942" i="4"/>
  <c r="I3942" i="4" s="1"/>
  <c r="M3941" i="4"/>
  <c r="N3941" i="4"/>
  <c r="E3943" i="4"/>
  <c r="C3943" i="4"/>
  <c r="D3943" i="4"/>
  <c r="F3943" i="4" l="1"/>
  <c r="K3941" i="4"/>
  <c r="Y3941" i="4" s="1"/>
  <c r="K3942" i="4"/>
  <c r="Y3942" i="4" s="1"/>
  <c r="M3942" i="4"/>
  <c r="N3942" i="4"/>
  <c r="J3942" i="4"/>
  <c r="H3943" i="4"/>
  <c r="J3943" i="4" s="1"/>
  <c r="C3944" i="4"/>
  <c r="F3944" i="4" s="1"/>
  <c r="D3944" i="4"/>
  <c r="E3944" i="4"/>
  <c r="L3943" i="4" l="1"/>
  <c r="Z3943" i="4" s="1"/>
  <c r="L3942" i="4"/>
  <c r="Z3942" i="4" s="1"/>
  <c r="H3944" i="4"/>
  <c r="I3944" i="4" s="1"/>
  <c r="I3943" i="4"/>
  <c r="M3943" i="4"/>
  <c r="N3943" i="4"/>
  <c r="C3945" i="4"/>
  <c r="D3945" i="4"/>
  <c r="E3945" i="4"/>
  <c r="F3945" i="4" l="1"/>
  <c r="K3944" i="4"/>
  <c r="Y3944" i="4" s="1"/>
  <c r="K3943" i="4"/>
  <c r="Y3943" i="4" s="1"/>
  <c r="H3945" i="4"/>
  <c r="I3945" i="4" s="1"/>
  <c r="M3944" i="4"/>
  <c r="N3944" i="4"/>
  <c r="J3944" i="4"/>
  <c r="D3946" i="4"/>
  <c r="E3946" i="4"/>
  <c r="C3946" i="4"/>
  <c r="F3946" i="4" l="1"/>
  <c r="L3944" i="4"/>
  <c r="Z3944" i="4" s="1"/>
  <c r="K3945" i="4"/>
  <c r="Y3945" i="4" s="1"/>
  <c r="M3945" i="4"/>
  <c r="N3945" i="4"/>
  <c r="H3946" i="4"/>
  <c r="J3946" i="4" s="1"/>
  <c r="J3945" i="4"/>
  <c r="C3947" i="4"/>
  <c r="F3947" i="4" s="1"/>
  <c r="D3947" i="4"/>
  <c r="E3947" i="4"/>
  <c r="L3946" i="4" l="1"/>
  <c r="Z3946" i="4" s="1"/>
  <c r="L3945" i="4"/>
  <c r="Z3945" i="4" s="1"/>
  <c r="H3947" i="4"/>
  <c r="I3947" i="4" s="1"/>
  <c r="I3946" i="4"/>
  <c r="M3946" i="4"/>
  <c r="N3946" i="4"/>
  <c r="C3948" i="4"/>
  <c r="D3948" i="4"/>
  <c r="E3948" i="4"/>
  <c r="F3948" i="4" l="1"/>
  <c r="K3947" i="4"/>
  <c r="Y3947" i="4" s="1"/>
  <c r="K3946" i="4"/>
  <c r="Y3946" i="4" s="1"/>
  <c r="H3948" i="4"/>
  <c r="I3948" i="4" s="1"/>
  <c r="M3947" i="4"/>
  <c r="N3947" i="4"/>
  <c r="J3947" i="4"/>
  <c r="C3949" i="4"/>
  <c r="F3949" i="4" s="1"/>
  <c r="D3949" i="4"/>
  <c r="E3949" i="4"/>
  <c r="L3947" i="4" l="1"/>
  <c r="Z3947" i="4" s="1"/>
  <c r="K3948" i="4"/>
  <c r="Y3948" i="4" s="1"/>
  <c r="H3949" i="4"/>
  <c r="M3948" i="4"/>
  <c r="N3948" i="4"/>
  <c r="J3948" i="4"/>
  <c r="C3950" i="4"/>
  <c r="D3950" i="4"/>
  <c r="E3950" i="4"/>
  <c r="F3950" i="4" l="1"/>
  <c r="L3948" i="4"/>
  <c r="Z3948" i="4" s="1"/>
  <c r="M3949" i="4"/>
  <c r="N3949" i="4"/>
  <c r="H3950" i="4"/>
  <c r="I3949" i="4"/>
  <c r="J3949" i="4"/>
  <c r="E3951" i="4"/>
  <c r="C3951" i="4"/>
  <c r="D3951" i="4"/>
  <c r="F3951" i="4" l="1"/>
  <c r="L3949" i="4"/>
  <c r="Z3949" i="4" s="1"/>
  <c r="K3949" i="4"/>
  <c r="Y3949" i="4" s="1"/>
  <c r="M3950" i="4"/>
  <c r="N3950" i="4"/>
  <c r="H3951" i="4"/>
  <c r="I3950" i="4"/>
  <c r="J3950" i="4"/>
  <c r="C3952" i="4"/>
  <c r="D3952" i="4"/>
  <c r="E3952" i="4"/>
  <c r="F3952" i="4" l="1"/>
  <c r="L3950" i="4"/>
  <c r="Z3950" i="4" s="1"/>
  <c r="K3950" i="4"/>
  <c r="Y3950" i="4" s="1"/>
  <c r="M3951" i="4"/>
  <c r="N3951" i="4"/>
  <c r="J3951" i="4"/>
  <c r="H3952" i="4"/>
  <c r="I3951" i="4"/>
  <c r="C3953" i="4"/>
  <c r="D3953" i="4"/>
  <c r="E3953" i="4"/>
  <c r="F3953" i="4" l="1"/>
  <c r="L3951" i="4"/>
  <c r="Z3951" i="4" s="1"/>
  <c r="K3951" i="4"/>
  <c r="Y3951" i="4" s="1"/>
  <c r="M3952" i="4"/>
  <c r="N3952" i="4"/>
  <c r="J3952" i="4"/>
  <c r="I3952" i="4"/>
  <c r="H3953" i="4"/>
  <c r="J3953" i="4" s="1"/>
  <c r="D3954" i="4"/>
  <c r="E3954" i="4"/>
  <c r="C3954" i="4"/>
  <c r="F3954" i="4" l="1"/>
  <c r="L3952" i="4"/>
  <c r="Z3952" i="4" s="1"/>
  <c r="L3953" i="4"/>
  <c r="Z3953" i="4" s="1"/>
  <c r="K3952" i="4"/>
  <c r="Y3952" i="4" s="1"/>
  <c r="I3953" i="4"/>
  <c r="M3953" i="4"/>
  <c r="N3953" i="4"/>
  <c r="H3954" i="4"/>
  <c r="J3954" i="4" s="1"/>
  <c r="C3955" i="4"/>
  <c r="D3955" i="4"/>
  <c r="E3955" i="4"/>
  <c r="F3955" i="4" l="1"/>
  <c r="L3954" i="4"/>
  <c r="Z3954" i="4" s="1"/>
  <c r="K3953" i="4"/>
  <c r="Y3953" i="4" s="1"/>
  <c r="I3954" i="4"/>
  <c r="M3954" i="4"/>
  <c r="N3954" i="4"/>
  <c r="H3955" i="4"/>
  <c r="J3955" i="4" s="1"/>
  <c r="C3956" i="4"/>
  <c r="F3956" i="4" s="1"/>
  <c r="D3956" i="4"/>
  <c r="E3956" i="4"/>
  <c r="L3955" i="4" l="1"/>
  <c r="Z3955" i="4" s="1"/>
  <c r="K3954" i="4"/>
  <c r="Y3954" i="4" s="1"/>
  <c r="H3956" i="4"/>
  <c r="I3956" i="4" s="1"/>
  <c r="I3955" i="4"/>
  <c r="M3955" i="4"/>
  <c r="N3955" i="4"/>
  <c r="C3957" i="4"/>
  <c r="D3957" i="4"/>
  <c r="E3957" i="4"/>
  <c r="F3957" i="4" l="1"/>
  <c r="K3956" i="4"/>
  <c r="Y3956" i="4" s="1"/>
  <c r="K3955" i="4"/>
  <c r="Y3955" i="4" s="1"/>
  <c r="H3957" i="4"/>
  <c r="I3957" i="4" s="1"/>
  <c r="M3956" i="4"/>
  <c r="N3956" i="4"/>
  <c r="J3956" i="4"/>
  <c r="C3958" i="4"/>
  <c r="F3958" i="4" s="1"/>
  <c r="D3958" i="4"/>
  <c r="E3958" i="4"/>
  <c r="L3956" i="4" l="1"/>
  <c r="Z3956" i="4" s="1"/>
  <c r="K3957" i="4"/>
  <c r="Y3957" i="4" s="1"/>
  <c r="H3958" i="4"/>
  <c r="I3958" i="4" s="1"/>
  <c r="M3957" i="4"/>
  <c r="N3957" i="4"/>
  <c r="J3957" i="4"/>
  <c r="E3959" i="4"/>
  <c r="C3959" i="4"/>
  <c r="F3959" i="4" s="1"/>
  <c r="D3959" i="4"/>
  <c r="L3957" i="4" l="1"/>
  <c r="Z3957" i="4" s="1"/>
  <c r="K3958" i="4"/>
  <c r="Y3958" i="4" s="1"/>
  <c r="M3958" i="4"/>
  <c r="N3958" i="4"/>
  <c r="H3959" i="4"/>
  <c r="I3959" i="4" s="1"/>
  <c r="J3958" i="4"/>
  <c r="C3960" i="4"/>
  <c r="D3960" i="4"/>
  <c r="E3960" i="4"/>
  <c r="F3960" i="4" l="1"/>
  <c r="L3958" i="4"/>
  <c r="Z3958" i="4" s="1"/>
  <c r="K3959" i="4"/>
  <c r="Y3959" i="4" s="1"/>
  <c r="H3960" i="4"/>
  <c r="I3960" i="4" s="1"/>
  <c r="M3959" i="4"/>
  <c r="N3959" i="4"/>
  <c r="J3959" i="4"/>
  <c r="C3961" i="4"/>
  <c r="F3961" i="4" s="1"/>
  <c r="D3961" i="4"/>
  <c r="E3961" i="4"/>
  <c r="L3959" i="4" l="1"/>
  <c r="Z3959" i="4" s="1"/>
  <c r="K3960" i="4"/>
  <c r="Y3960" i="4" s="1"/>
  <c r="H3961" i="4"/>
  <c r="I3961" i="4" s="1"/>
  <c r="M3960" i="4"/>
  <c r="N3960" i="4"/>
  <c r="J3960" i="4"/>
  <c r="D3962" i="4"/>
  <c r="E3962" i="4"/>
  <c r="C3962" i="4"/>
  <c r="F3962" i="4" l="1"/>
  <c r="L3960" i="4"/>
  <c r="Z3960" i="4" s="1"/>
  <c r="K3961" i="4"/>
  <c r="Y3961" i="4" s="1"/>
  <c r="M3961" i="4"/>
  <c r="N3961" i="4"/>
  <c r="H3962" i="4"/>
  <c r="J3962" i="4" s="1"/>
  <c r="J3961" i="4"/>
  <c r="C3963" i="4"/>
  <c r="F3963" i="4" s="1"/>
  <c r="D3963" i="4"/>
  <c r="E3963" i="4"/>
  <c r="L3962" i="4" l="1"/>
  <c r="Z3962" i="4" s="1"/>
  <c r="L3961" i="4"/>
  <c r="Z3961" i="4" s="1"/>
  <c r="I3962" i="4"/>
  <c r="M3962" i="4"/>
  <c r="N3962" i="4"/>
  <c r="H3963" i="4"/>
  <c r="C3964" i="4"/>
  <c r="D3964" i="4"/>
  <c r="E3964" i="4"/>
  <c r="F3964" i="4" l="1"/>
  <c r="K3962" i="4"/>
  <c r="Y3962" i="4" s="1"/>
  <c r="M3963" i="4"/>
  <c r="N3963" i="4"/>
  <c r="H3964" i="4"/>
  <c r="I3964" i="4" s="1"/>
  <c r="I3963" i="4"/>
  <c r="J3963" i="4"/>
  <c r="C3965" i="4"/>
  <c r="F3965" i="4" s="1"/>
  <c r="D3965" i="4"/>
  <c r="E3965" i="4"/>
  <c r="L3963" i="4" l="1"/>
  <c r="Z3963" i="4" s="1"/>
  <c r="K3963" i="4"/>
  <c r="Y3963" i="4" s="1"/>
  <c r="K3964" i="4"/>
  <c r="Y3964" i="4" s="1"/>
  <c r="M3964" i="4"/>
  <c r="N3964" i="4"/>
  <c r="J3964" i="4"/>
  <c r="H3965" i="4"/>
  <c r="J3965" i="4" s="1"/>
  <c r="C3966" i="4"/>
  <c r="F3966" i="4" s="1"/>
  <c r="D3966" i="4"/>
  <c r="E3966" i="4"/>
  <c r="L3965" i="4" l="1"/>
  <c r="Z3965" i="4" s="1"/>
  <c r="L3964" i="4"/>
  <c r="Z3964" i="4" s="1"/>
  <c r="I3965" i="4"/>
  <c r="H3966" i="4"/>
  <c r="I3966" i="4" s="1"/>
  <c r="M3965" i="4"/>
  <c r="N3965" i="4"/>
  <c r="E3967" i="4"/>
  <c r="C3967" i="4"/>
  <c r="D3967" i="4"/>
  <c r="F3967" i="4" l="1"/>
  <c r="K3966" i="4"/>
  <c r="Y3966" i="4" s="1"/>
  <c r="K3965" i="4"/>
  <c r="Y3965" i="4" s="1"/>
  <c r="M3966" i="4"/>
  <c r="N3966" i="4"/>
  <c r="J3966" i="4"/>
  <c r="H3967" i="4"/>
  <c r="I3967" i="4" s="1"/>
  <c r="C3968" i="4"/>
  <c r="D3968" i="4"/>
  <c r="E3968" i="4"/>
  <c r="F3968" i="4" l="1"/>
  <c r="L3966" i="4"/>
  <c r="Z3966" i="4" s="1"/>
  <c r="K3967" i="4"/>
  <c r="Y3967" i="4" s="1"/>
  <c r="H3968" i="4"/>
  <c r="J3968" i="4" s="1"/>
  <c r="J3967" i="4"/>
  <c r="M3967" i="4"/>
  <c r="N3967" i="4"/>
  <c r="C3969" i="4"/>
  <c r="F3969" i="4" s="1"/>
  <c r="D3969" i="4"/>
  <c r="E3969" i="4"/>
  <c r="L3968" i="4" l="1"/>
  <c r="Z3968" i="4" s="1"/>
  <c r="L3967" i="4"/>
  <c r="Z3967" i="4" s="1"/>
  <c r="I3968" i="4"/>
  <c r="H3969" i="4"/>
  <c r="I3969" i="4" s="1"/>
  <c r="M3968" i="4"/>
  <c r="N3968" i="4"/>
  <c r="D3970" i="4"/>
  <c r="E3970" i="4"/>
  <c r="C3970" i="4"/>
  <c r="F3970" i="4" l="1"/>
  <c r="K3969" i="4"/>
  <c r="Y3969" i="4" s="1"/>
  <c r="K3968" i="4"/>
  <c r="Y3968" i="4" s="1"/>
  <c r="H3970" i="4"/>
  <c r="I3970" i="4" s="1"/>
  <c r="M3969" i="4"/>
  <c r="N3969" i="4"/>
  <c r="J3969" i="4"/>
  <c r="C3971" i="4"/>
  <c r="F3971" i="4" s="1"/>
  <c r="D3971" i="4"/>
  <c r="E3971" i="4"/>
  <c r="L3969" i="4" l="1"/>
  <c r="Z3969" i="4" s="1"/>
  <c r="K3970" i="4"/>
  <c r="Y3970" i="4" s="1"/>
  <c r="H3971" i="4"/>
  <c r="I3971" i="4" s="1"/>
  <c r="M3970" i="4"/>
  <c r="N3970" i="4"/>
  <c r="J3970" i="4"/>
  <c r="C3972" i="4"/>
  <c r="D3972" i="4"/>
  <c r="E3972" i="4"/>
  <c r="F3972" i="4" l="1"/>
  <c r="L3970" i="4"/>
  <c r="Z3970" i="4" s="1"/>
  <c r="K3971" i="4"/>
  <c r="Y3971" i="4" s="1"/>
  <c r="H3972" i="4"/>
  <c r="I3972" i="4" s="1"/>
  <c r="M3971" i="4"/>
  <c r="N3971" i="4"/>
  <c r="J3971" i="4"/>
  <c r="C3973" i="4"/>
  <c r="F3973" i="4" s="1"/>
  <c r="D3973" i="4"/>
  <c r="E3973" i="4"/>
  <c r="L3971" i="4" l="1"/>
  <c r="Z3971" i="4" s="1"/>
  <c r="K3972" i="4"/>
  <c r="Y3972" i="4" s="1"/>
  <c r="M3972" i="4"/>
  <c r="N3972" i="4"/>
  <c r="H3973" i="4"/>
  <c r="I3973" i="4" s="1"/>
  <c r="J3972" i="4"/>
  <c r="C3974" i="4"/>
  <c r="D3974" i="4"/>
  <c r="E3974" i="4"/>
  <c r="F3974" i="4" l="1"/>
  <c r="L3972" i="4"/>
  <c r="Z3972" i="4" s="1"/>
  <c r="K3973" i="4"/>
  <c r="Y3973" i="4" s="1"/>
  <c r="H3974" i="4"/>
  <c r="J3974" i="4" s="1"/>
  <c r="J3973" i="4"/>
  <c r="M3973" i="4"/>
  <c r="N3973" i="4"/>
  <c r="E3975" i="4"/>
  <c r="C3975" i="4"/>
  <c r="D3975" i="4"/>
  <c r="F3975" i="4" l="1"/>
  <c r="L3973" i="4"/>
  <c r="Z3973" i="4" s="1"/>
  <c r="L3974" i="4"/>
  <c r="Z3974" i="4" s="1"/>
  <c r="I3974" i="4"/>
  <c r="H3975" i="4"/>
  <c r="I3975" i="4" s="1"/>
  <c r="M3974" i="4"/>
  <c r="N3974" i="4"/>
  <c r="C3976" i="4"/>
  <c r="F3976" i="4" s="1"/>
  <c r="D3976" i="4"/>
  <c r="E3976" i="4"/>
  <c r="K3975" i="4" l="1"/>
  <c r="Y3975" i="4" s="1"/>
  <c r="K3974" i="4"/>
  <c r="Y3974" i="4" s="1"/>
  <c r="H3976" i="4"/>
  <c r="I3976" i="4" s="1"/>
  <c r="M3975" i="4"/>
  <c r="N3975" i="4"/>
  <c r="J3975" i="4"/>
  <c r="C3977" i="4"/>
  <c r="D3977" i="4"/>
  <c r="E3977" i="4"/>
  <c r="F3977" i="4" l="1"/>
  <c r="L3975" i="4"/>
  <c r="Z3975" i="4" s="1"/>
  <c r="K3976" i="4"/>
  <c r="Y3976" i="4" s="1"/>
  <c r="M3976" i="4"/>
  <c r="N3976" i="4"/>
  <c r="H3977" i="4"/>
  <c r="I3977" i="4" s="1"/>
  <c r="J3976" i="4"/>
  <c r="D3978" i="4"/>
  <c r="E3978" i="4"/>
  <c r="C3978" i="4"/>
  <c r="F3978" i="4" l="1"/>
  <c r="L3976" i="4"/>
  <c r="Z3976" i="4" s="1"/>
  <c r="K3977" i="4"/>
  <c r="Y3977" i="4" s="1"/>
  <c r="M3977" i="4"/>
  <c r="N3977" i="4"/>
  <c r="J3977" i="4"/>
  <c r="H3978" i="4"/>
  <c r="C3979" i="4"/>
  <c r="F3979" i="4" s="1"/>
  <c r="D3979" i="4"/>
  <c r="E3979" i="4"/>
  <c r="L3977" i="4" l="1"/>
  <c r="Z3977" i="4" s="1"/>
  <c r="M3978" i="4"/>
  <c r="N3978" i="4"/>
  <c r="H3979" i="4"/>
  <c r="I3978" i="4"/>
  <c r="J3978" i="4"/>
  <c r="C3980" i="4"/>
  <c r="F3980" i="4" s="1"/>
  <c r="D3980" i="4"/>
  <c r="E3980" i="4"/>
  <c r="L3978" i="4" l="1"/>
  <c r="Z3978" i="4" s="1"/>
  <c r="K3978" i="4"/>
  <c r="Y3978" i="4" s="1"/>
  <c r="M3979" i="4"/>
  <c r="N3979" i="4"/>
  <c r="J3979" i="4"/>
  <c r="I3979" i="4"/>
  <c r="H3980" i="4"/>
  <c r="I3980" i="4" s="1"/>
  <c r="C3981" i="4"/>
  <c r="F3981" i="4" s="1"/>
  <c r="D3981" i="4"/>
  <c r="E3981" i="4"/>
  <c r="L3979" i="4" l="1"/>
  <c r="Z3979" i="4" s="1"/>
  <c r="K3979" i="4"/>
  <c r="Y3979" i="4" s="1"/>
  <c r="K3980" i="4"/>
  <c r="Y3980" i="4" s="1"/>
  <c r="H3981" i="4"/>
  <c r="I3981" i="4" s="1"/>
  <c r="M3980" i="4"/>
  <c r="N3980" i="4"/>
  <c r="J3980" i="4"/>
  <c r="C3982" i="4"/>
  <c r="F3982" i="4" s="1"/>
  <c r="D3982" i="4"/>
  <c r="E3982" i="4"/>
  <c r="L3980" i="4" l="1"/>
  <c r="Z3980" i="4" s="1"/>
  <c r="K3981" i="4"/>
  <c r="Y3981" i="4" s="1"/>
  <c r="H3982" i="4"/>
  <c r="I3982" i="4" s="1"/>
  <c r="M3981" i="4"/>
  <c r="N3981" i="4"/>
  <c r="J3981" i="4"/>
  <c r="E3983" i="4"/>
  <c r="C3983" i="4"/>
  <c r="F3983" i="4" s="1"/>
  <c r="D3983" i="4"/>
  <c r="L3981" i="4" l="1"/>
  <c r="Z3981" i="4" s="1"/>
  <c r="K3982" i="4"/>
  <c r="Y3982" i="4" s="1"/>
  <c r="M3982" i="4"/>
  <c r="N3982" i="4"/>
  <c r="H3983" i="4"/>
  <c r="I3983" i="4" s="1"/>
  <c r="J3982" i="4"/>
  <c r="C3984" i="4"/>
  <c r="D3984" i="4"/>
  <c r="E3984" i="4"/>
  <c r="F3984" i="4" l="1"/>
  <c r="L3982" i="4"/>
  <c r="Z3982" i="4" s="1"/>
  <c r="K3983" i="4"/>
  <c r="Y3983" i="4" s="1"/>
  <c r="H3984" i="4"/>
  <c r="I3984" i="4" s="1"/>
  <c r="M3983" i="4"/>
  <c r="N3983" i="4"/>
  <c r="J3983" i="4"/>
  <c r="C3985" i="4"/>
  <c r="F3985" i="4" s="1"/>
  <c r="D3985" i="4"/>
  <c r="E3985" i="4"/>
  <c r="L3983" i="4" l="1"/>
  <c r="Z3983" i="4" s="1"/>
  <c r="K3984" i="4"/>
  <c r="Y3984" i="4" s="1"/>
  <c r="M3984" i="4"/>
  <c r="N3984" i="4"/>
  <c r="H3985" i="4"/>
  <c r="J3985" i="4" s="1"/>
  <c r="J3984" i="4"/>
  <c r="D3986" i="4"/>
  <c r="E3986" i="4"/>
  <c r="C3986" i="4"/>
  <c r="F3986" i="4" l="1"/>
  <c r="L3984" i="4"/>
  <c r="Z3984" i="4" s="1"/>
  <c r="L3985" i="4"/>
  <c r="Z3985" i="4" s="1"/>
  <c r="I3985" i="4"/>
  <c r="M3985" i="4"/>
  <c r="N3985" i="4"/>
  <c r="H3986" i="4"/>
  <c r="I3986" i="4" s="1"/>
  <c r="C3987" i="4"/>
  <c r="F3987" i="4" s="1"/>
  <c r="D3987" i="4"/>
  <c r="E3987" i="4"/>
  <c r="K3986" i="4" l="1"/>
  <c r="Y3986" i="4" s="1"/>
  <c r="K3985" i="4"/>
  <c r="Y3985" i="4" s="1"/>
  <c r="H3987" i="4"/>
  <c r="I3987" i="4" s="1"/>
  <c r="M3986" i="4"/>
  <c r="N3986" i="4"/>
  <c r="J3986" i="4"/>
  <c r="C3988" i="4"/>
  <c r="D3988" i="4"/>
  <c r="E3988" i="4"/>
  <c r="F3988" i="4" l="1"/>
  <c r="L3986" i="4"/>
  <c r="Z3986" i="4" s="1"/>
  <c r="K3987" i="4"/>
  <c r="Y3987" i="4" s="1"/>
  <c r="H3988" i="4"/>
  <c r="I3988" i="4" s="1"/>
  <c r="M3987" i="4"/>
  <c r="N3987" i="4"/>
  <c r="J3987" i="4"/>
  <c r="C3989" i="4"/>
  <c r="F3989" i="4" s="1"/>
  <c r="D3989" i="4"/>
  <c r="E3989" i="4"/>
  <c r="L3987" i="4" l="1"/>
  <c r="Z3987" i="4" s="1"/>
  <c r="K3988" i="4"/>
  <c r="Y3988" i="4" s="1"/>
  <c r="N3988" i="4"/>
  <c r="M3988" i="4"/>
  <c r="H3989" i="4"/>
  <c r="J3988" i="4"/>
  <c r="C3990" i="4"/>
  <c r="D3990" i="4"/>
  <c r="E3990" i="4"/>
  <c r="F3990" i="4" l="1"/>
  <c r="L3988" i="4"/>
  <c r="Z3988" i="4" s="1"/>
  <c r="M3989" i="4"/>
  <c r="N3989" i="4"/>
  <c r="J3989" i="4"/>
  <c r="H3990" i="4"/>
  <c r="I3989" i="4"/>
  <c r="E3991" i="4"/>
  <c r="C3991" i="4"/>
  <c r="D3991" i="4"/>
  <c r="F3991" i="4" l="1"/>
  <c r="L3989" i="4"/>
  <c r="Z3989" i="4" s="1"/>
  <c r="K3989" i="4"/>
  <c r="Y3989" i="4" s="1"/>
  <c r="M3990" i="4"/>
  <c r="N3990" i="4"/>
  <c r="I3990" i="4"/>
  <c r="J3990" i="4"/>
  <c r="H3991" i="4"/>
  <c r="I3991" i="4" s="1"/>
  <c r="C3992" i="4"/>
  <c r="D3992" i="4"/>
  <c r="E3992" i="4"/>
  <c r="F3992" i="4" l="1"/>
  <c r="L3990" i="4"/>
  <c r="Z3990" i="4" s="1"/>
  <c r="K3991" i="4"/>
  <c r="Y3991" i="4" s="1"/>
  <c r="K3990" i="4"/>
  <c r="Y3990" i="4" s="1"/>
  <c r="H3992" i="4"/>
  <c r="I3992" i="4" s="1"/>
  <c r="M3991" i="4"/>
  <c r="N3991" i="4"/>
  <c r="J3991" i="4"/>
  <c r="C3993" i="4"/>
  <c r="D3993" i="4"/>
  <c r="E3993" i="4"/>
  <c r="F3993" i="4" l="1"/>
  <c r="L3991" i="4"/>
  <c r="Z3991" i="4" s="1"/>
  <c r="K3992" i="4"/>
  <c r="Y3992" i="4" s="1"/>
  <c r="H3993" i="4"/>
  <c r="I3993" i="4" s="1"/>
  <c r="M3992" i="4"/>
  <c r="N3992" i="4"/>
  <c r="J3992" i="4"/>
  <c r="D3994" i="4"/>
  <c r="E3994" i="4"/>
  <c r="C3994" i="4"/>
  <c r="F3994" i="4" l="1"/>
  <c r="L3992" i="4"/>
  <c r="Z3992" i="4" s="1"/>
  <c r="K3993" i="4"/>
  <c r="Y3993" i="4" s="1"/>
  <c r="M3993" i="4"/>
  <c r="N3993" i="4"/>
  <c r="H3994" i="4"/>
  <c r="J3994" i="4" s="1"/>
  <c r="J3993" i="4"/>
  <c r="C3995" i="4"/>
  <c r="F3995" i="4" s="1"/>
  <c r="D3995" i="4"/>
  <c r="E3995" i="4"/>
  <c r="L3993" i="4" l="1"/>
  <c r="Z3993" i="4" s="1"/>
  <c r="L3994" i="4"/>
  <c r="Z3994" i="4" s="1"/>
  <c r="H3995" i="4"/>
  <c r="I3995" i="4" s="1"/>
  <c r="I3994" i="4"/>
  <c r="M3994" i="4"/>
  <c r="N3994" i="4"/>
  <c r="C3996" i="4"/>
  <c r="D3996" i="4"/>
  <c r="E3996" i="4"/>
  <c r="F3996" i="4" l="1"/>
  <c r="K3994" i="4"/>
  <c r="Y3994" i="4" s="1"/>
  <c r="K3995" i="4"/>
  <c r="Y3995" i="4" s="1"/>
  <c r="H3996" i="4"/>
  <c r="I3996" i="4" s="1"/>
  <c r="M3995" i="4"/>
  <c r="N3995" i="4"/>
  <c r="J3995" i="4"/>
  <c r="C3997" i="4"/>
  <c r="F3997" i="4" s="1"/>
  <c r="D3997" i="4"/>
  <c r="E3997" i="4"/>
  <c r="L3995" i="4" l="1"/>
  <c r="Z3995" i="4" s="1"/>
  <c r="K3996" i="4"/>
  <c r="Y3996" i="4" s="1"/>
  <c r="M3996" i="4"/>
  <c r="N3996" i="4"/>
  <c r="H3997" i="4"/>
  <c r="J3996" i="4"/>
  <c r="C3998" i="4"/>
  <c r="D3998" i="4"/>
  <c r="E3998" i="4"/>
  <c r="F3998" i="4" l="1"/>
  <c r="L3996" i="4"/>
  <c r="Z3996" i="4" s="1"/>
  <c r="M3997" i="4"/>
  <c r="N3997" i="4"/>
  <c r="J3997" i="4"/>
  <c r="H3998" i="4"/>
  <c r="J3998" i="4" s="1"/>
  <c r="I3997" i="4"/>
  <c r="E3999" i="4"/>
  <c r="C3999" i="4"/>
  <c r="D3999" i="4"/>
  <c r="F3999" i="4" l="1"/>
  <c r="L3998" i="4"/>
  <c r="Z3998" i="4" s="1"/>
  <c r="L3997" i="4"/>
  <c r="Z3997" i="4" s="1"/>
  <c r="K3997" i="4"/>
  <c r="Y3997" i="4" s="1"/>
  <c r="I3998" i="4"/>
  <c r="M3998" i="4"/>
  <c r="N3998" i="4"/>
  <c r="H3999" i="4"/>
  <c r="J3999" i="4" s="1"/>
  <c r="C4000" i="4"/>
  <c r="D4000" i="4"/>
  <c r="E4000" i="4"/>
  <c r="F4000" i="4" l="1"/>
  <c r="L3999" i="4"/>
  <c r="Z3999" i="4" s="1"/>
  <c r="K3998" i="4"/>
  <c r="Y3998" i="4" s="1"/>
  <c r="I3999" i="4"/>
  <c r="H4000" i="4"/>
  <c r="I4000" i="4" s="1"/>
  <c r="M3999" i="4"/>
  <c r="N3999" i="4"/>
  <c r="C4001" i="4"/>
  <c r="F4001" i="4" s="1"/>
  <c r="D4001" i="4"/>
  <c r="E4001" i="4"/>
  <c r="K4000" i="4" l="1"/>
  <c r="Y4000" i="4" s="1"/>
  <c r="K3999" i="4"/>
  <c r="Y3999" i="4" s="1"/>
  <c r="H4001" i="4"/>
  <c r="I4001" i="4" s="1"/>
  <c r="M4000" i="4"/>
  <c r="N4000" i="4"/>
  <c r="J4000" i="4"/>
  <c r="D4002" i="4"/>
  <c r="E4002" i="4"/>
  <c r="C4002" i="4"/>
  <c r="F4002" i="4" l="1"/>
  <c r="L4000" i="4"/>
  <c r="Z4000" i="4" s="1"/>
  <c r="K4001" i="4"/>
  <c r="Y4001" i="4" s="1"/>
  <c r="M4001" i="4"/>
  <c r="N4001" i="4"/>
  <c r="H4002" i="4"/>
  <c r="J4002" i="4" s="1"/>
  <c r="J4001" i="4"/>
  <c r="C4003" i="4"/>
  <c r="F4003" i="4" s="1"/>
  <c r="D4003" i="4"/>
  <c r="E4003" i="4"/>
  <c r="L4001" i="4" l="1"/>
  <c r="Z4001" i="4" s="1"/>
  <c r="L4002" i="4"/>
  <c r="Z4002" i="4" s="1"/>
  <c r="H4003" i="4"/>
  <c r="I4003" i="4" s="1"/>
  <c r="I4002" i="4"/>
  <c r="M4002" i="4"/>
  <c r="N4002" i="4"/>
  <c r="C4004" i="4"/>
  <c r="D4004" i="4"/>
  <c r="E4004" i="4"/>
  <c r="F4004" i="4" l="1"/>
  <c r="K4002" i="4"/>
  <c r="Y4002" i="4" s="1"/>
  <c r="K4003" i="4"/>
  <c r="Y4003" i="4" s="1"/>
  <c r="H4004" i="4"/>
  <c r="I4004" i="4" s="1"/>
  <c r="M4003" i="4"/>
  <c r="N4003" i="4"/>
  <c r="J4003" i="4"/>
  <c r="C4005" i="4"/>
  <c r="F4005" i="4" s="1"/>
  <c r="D4005" i="4"/>
  <c r="E4005" i="4"/>
  <c r="L4003" i="4" l="1"/>
  <c r="Z4003" i="4" s="1"/>
  <c r="K4004" i="4"/>
  <c r="Y4004" i="4" s="1"/>
  <c r="H4005" i="4"/>
  <c r="I4005" i="4" s="1"/>
  <c r="N4004" i="4"/>
  <c r="M4004" i="4"/>
  <c r="J4004" i="4"/>
  <c r="C4006" i="4"/>
  <c r="D4006" i="4"/>
  <c r="E4006" i="4"/>
  <c r="F4006" i="4" l="1"/>
  <c r="L4004" i="4"/>
  <c r="Z4004" i="4" s="1"/>
  <c r="K4005" i="4"/>
  <c r="Y4005" i="4" s="1"/>
  <c r="H4006" i="4"/>
  <c r="I4006" i="4" s="1"/>
  <c r="M4005" i="4"/>
  <c r="N4005" i="4"/>
  <c r="J4005" i="4"/>
  <c r="E4007" i="4"/>
  <c r="C4007" i="4"/>
  <c r="D4007" i="4"/>
  <c r="F4007" i="4" l="1"/>
  <c r="L4005" i="4"/>
  <c r="Z4005" i="4" s="1"/>
  <c r="K4006" i="4"/>
  <c r="Y4006" i="4" s="1"/>
  <c r="M4006" i="4"/>
  <c r="N4006" i="4"/>
  <c r="H4007" i="4"/>
  <c r="J4006" i="4"/>
  <c r="C4008" i="4"/>
  <c r="F4008" i="4" s="1"/>
  <c r="D4008" i="4"/>
  <c r="E4008" i="4"/>
  <c r="L4006" i="4" l="1"/>
  <c r="Z4006" i="4" s="1"/>
  <c r="H4008" i="4"/>
  <c r="I4008" i="4" s="1"/>
  <c r="M4007" i="4"/>
  <c r="N4007" i="4"/>
  <c r="J4007" i="4"/>
  <c r="I4007" i="4"/>
  <c r="C4009" i="4"/>
  <c r="D4009" i="4"/>
  <c r="E4009" i="4"/>
  <c r="F4009" i="4" l="1"/>
  <c r="L4007" i="4"/>
  <c r="Z4007" i="4" s="1"/>
  <c r="K4007" i="4"/>
  <c r="Y4007" i="4" s="1"/>
  <c r="K4008" i="4"/>
  <c r="Y4008" i="4" s="1"/>
  <c r="M4008" i="4"/>
  <c r="N4008" i="4"/>
  <c r="H4009" i="4"/>
  <c r="J4009" i="4" s="1"/>
  <c r="J4008" i="4"/>
  <c r="D4010" i="4"/>
  <c r="E4010" i="4"/>
  <c r="C4010" i="4"/>
  <c r="F4010" i="4" l="1"/>
  <c r="L4009" i="4"/>
  <c r="Z4009" i="4" s="1"/>
  <c r="L4008" i="4"/>
  <c r="Z4008" i="4" s="1"/>
  <c r="I4009" i="4"/>
  <c r="M4009" i="4"/>
  <c r="N4009" i="4"/>
  <c r="H4010" i="4"/>
  <c r="J4010" i="4" s="1"/>
  <c r="C4011" i="4"/>
  <c r="F4011" i="4" s="1"/>
  <c r="D4011" i="4"/>
  <c r="E4011" i="4"/>
  <c r="L4010" i="4" l="1"/>
  <c r="Z4010" i="4" s="1"/>
  <c r="K4009" i="4"/>
  <c r="Y4009" i="4" s="1"/>
  <c r="H4011" i="4"/>
  <c r="I4011" i="4" s="1"/>
  <c r="I4010" i="4"/>
  <c r="M4010" i="4"/>
  <c r="N4010" i="4"/>
  <c r="C4012" i="4"/>
  <c r="D4012" i="4"/>
  <c r="E4012" i="4"/>
  <c r="F4012" i="4" l="1"/>
  <c r="K4010" i="4"/>
  <c r="Y4010" i="4" s="1"/>
  <c r="K4011" i="4"/>
  <c r="Y4011" i="4" s="1"/>
  <c r="H4012" i="4"/>
  <c r="I4012" i="4" s="1"/>
  <c r="M4011" i="4"/>
  <c r="N4011" i="4"/>
  <c r="J4011" i="4"/>
  <c r="C4013" i="4"/>
  <c r="F4013" i="4" s="1"/>
  <c r="D4013" i="4"/>
  <c r="E4013" i="4"/>
  <c r="L4011" i="4" l="1"/>
  <c r="Z4011" i="4" s="1"/>
  <c r="K4012" i="4"/>
  <c r="Y4012" i="4" s="1"/>
  <c r="H4013" i="4"/>
  <c r="I4013" i="4" s="1"/>
  <c r="M4012" i="4"/>
  <c r="N4012" i="4"/>
  <c r="J4012" i="4"/>
  <c r="C4014" i="4"/>
  <c r="D4014" i="4"/>
  <c r="E4014" i="4"/>
  <c r="F4014" i="4" l="1"/>
  <c r="L4012" i="4"/>
  <c r="Z4012" i="4" s="1"/>
  <c r="K4013" i="4"/>
  <c r="Y4013" i="4" s="1"/>
  <c r="M4013" i="4"/>
  <c r="N4013" i="4"/>
  <c r="H4014" i="4"/>
  <c r="J4014" i="4" s="1"/>
  <c r="J4013" i="4"/>
  <c r="E4015" i="4"/>
  <c r="C4015" i="4"/>
  <c r="D4015" i="4"/>
  <c r="F4015" i="4" l="1"/>
  <c r="L4014" i="4"/>
  <c r="Z4014" i="4" s="1"/>
  <c r="L4013" i="4"/>
  <c r="Z4013" i="4" s="1"/>
  <c r="I4014" i="4"/>
  <c r="M4014" i="4"/>
  <c r="N4014" i="4"/>
  <c r="H4015" i="4"/>
  <c r="C4016" i="4"/>
  <c r="D4016" i="4"/>
  <c r="E4016" i="4"/>
  <c r="F4016" i="4" l="1"/>
  <c r="K4014" i="4"/>
  <c r="Y4014" i="4" s="1"/>
  <c r="H4016" i="4"/>
  <c r="I4016" i="4" s="1"/>
  <c r="M4015" i="4"/>
  <c r="N4015" i="4"/>
  <c r="J4015" i="4"/>
  <c r="I4015" i="4"/>
  <c r="C4017" i="4"/>
  <c r="F4017" i="4" s="1"/>
  <c r="D4017" i="4"/>
  <c r="E4017" i="4"/>
  <c r="L4015" i="4" l="1"/>
  <c r="Z4015" i="4" s="1"/>
  <c r="K4016" i="4"/>
  <c r="Y4016" i="4" s="1"/>
  <c r="K4015" i="4"/>
  <c r="Y4015" i="4" s="1"/>
  <c r="M4016" i="4"/>
  <c r="N4016" i="4"/>
  <c r="H4017" i="4"/>
  <c r="J4016" i="4"/>
  <c r="D4018" i="4"/>
  <c r="E4018" i="4"/>
  <c r="C4018" i="4"/>
  <c r="F4018" i="4" l="1"/>
  <c r="L4016" i="4"/>
  <c r="Z4016" i="4" s="1"/>
  <c r="M4017" i="4"/>
  <c r="N4017" i="4"/>
  <c r="I4017" i="4"/>
  <c r="J4017" i="4"/>
  <c r="H4018" i="4"/>
  <c r="C4019" i="4"/>
  <c r="F4019" i="4" s="1"/>
  <c r="D4019" i="4"/>
  <c r="E4019" i="4"/>
  <c r="L4017" i="4" l="1"/>
  <c r="Z4017" i="4" s="1"/>
  <c r="K4017" i="4"/>
  <c r="Y4017" i="4" s="1"/>
  <c r="M4018" i="4"/>
  <c r="N4018" i="4"/>
  <c r="J4018" i="4"/>
  <c r="I4018" i="4"/>
  <c r="H4019" i="4"/>
  <c r="I4019" i="4" s="1"/>
  <c r="C4020" i="4"/>
  <c r="F4020" i="4" s="1"/>
  <c r="D4020" i="4"/>
  <c r="E4020" i="4"/>
  <c r="L4018" i="4" l="1"/>
  <c r="Z4018" i="4" s="1"/>
  <c r="K4019" i="4"/>
  <c r="Y4019" i="4" s="1"/>
  <c r="K4018" i="4"/>
  <c r="Y4018" i="4" s="1"/>
  <c r="H4020" i="4"/>
  <c r="I4020" i="4" s="1"/>
  <c r="M4019" i="4"/>
  <c r="N4019" i="4"/>
  <c r="J4019" i="4"/>
  <c r="C4021" i="4"/>
  <c r="F4021" i="4" s="1"/>
  <c r="D4021" i="4"/>
  <c r="E4021" i="4"/>
  <c r="L4019" i="4" l="1"/>
  <c r="Z4019" i="4" s="1"/>
  <c r="K4020" i="4"/>
  <c r="Y4020" i="4" s="1"/>
  <c r="N4020" i="4"/>
  <c r="M4020" i="4"/>
  <c r="H4021" i="4"/>
  <c r="J4020" i="4"/>
  <c r="C4022" i="4"/>
  <c r="D4022" i="4"/>
  <c r="E4022" i="4"/>
  <c r="F4022" i="4" l="1"/>
  <c r="L4020" i="4"/>
  <c r="Z4020" i="4" s="1"/>
  <c r="H4022" i="4"/>
  <c r="I4022" i="4" s="1"/>
  <c r="M4021" i="4"/>
  <c r="N4021" i="4"/>
  <c r="J4021" i="4"/>
  <c r="I4021" i="4"/>
  <c r="E4023" i="4"/>
  <c r="C4023" i="4"/>
  <c r="D4023" i="4"/>
  <c r="F4023" i="4" l="1"/>
  <c r="L4021" i="4"/>
  <c r="Z4021" i="4" s="1"/>
  <c r="K4021" i="4"/>
  <c r="Y4021" i="4" s="1"/>
  <c r="K4022" i="4"/>
  <c r="Y4022" i="4" s="1"/>
  <c r="M4022" i="4"/>
  <c r="N4022" i="4"/>
  <c r="H4023" i="4"/>
  <c r="J4023" i="4" s="1"/>
  <c r="J4022" i="4"/>
  <c r="C4024" i="4"/>
  <c r="D4024" i="4"/>
  <c r="E4024" i="4"/>
  <c r="F4024" i="4" l="1"/>
  <c r="L4023" i="4"/>
  <c r="Z4023" i="4" s="1"/>
  <c r="L4022" i="4"/>
  <c r="Z4022" i="4" s="1"/>
  <c r="H4024" i="4"/>
  <c r="I4024" i="4" s="1"/>
  <c r="I4023" i="4"/>
  <c r="M4023" i="4"/>
  <c r="N4023" i="4"/>
  <c r="C4025" i="4"/>
  <c r="F4025" i="4" s="1"/>
  <c r="D4025" i="4"/>
  <c r="E4025" i="4"/>
  <c r="K4024" i="4" l="1"/>
  <c r="Y4024" i="4" s="1"/>
  <c r="K4023" i="4"/>
  <c r="Y4023" i="4" s="1"/>
  <c r="M4024" i="4"/>
  <c r="N4024" i="4"/>
  <c r="H4025" i="4"/>
  <c r="I4025" i="4" s="1"/>
  <c r="J4024" i="4"/>
  <c r="D4026" i="4"/>
  <c r="E4026" i="4"/>
  <c r="C4026" i="4"/>
  <c r="F4026" i="4" l="1"/>
  <c r="L4024" i="4"/>
  <c r="Z4024" i="4" s="1"/>
  <c r="K4025" i="4"/>
  <c r="Y4025" i="4" s="1"/>
  <c r="M4025" i="4"/>
  <c r="N4025" i="4"/>
  <c r="H4026" i="4"/>
  <c r="J4026" i="4" s="1"/>
  <c r="J4025" i="4"/>
  <c r="C4027" i="4"/>
  <c r="D4027" i="4"/>
  <c r="E4027" i="4"/>
  <c r="H4027" i="4" l="1"/>
  <c r="F4027" i="4"/>
  <c r="L4025" i="4"/>
  <c r="Z4025" i="4" s="1"/>
  <c r="L4026" i="4"/>
  <c r="Z4026" i="4" s="1"/>
  <c r="I4026" i="4"/>
  <c r="M4027" i="4"/>
  <c r="N4027" i="4"/>
  <c r="M4026" i="4"/>
  <c r="N4026" i="4"/>
  <c r="J4027" i="4"/>
  <c r="I4027" i="4"/>
  <c r="C4028" i="4"/>
  <c r="D4028" i="4"/>
  <c r="E4028" i="4"/>
  <c r="F4028" i="4" l="1"/>
  <c r="L4027" i="4"/>
  <c r="Z4027" i="4" s="1"/>
  <c r="K4026" i="4"/>
  <c r="Y4026" i="4" s="1"/>
  <c r="K4027" i="4"/>
  <c r="Y4027" i="4" s="1"/>
  <c r="H4028" i="4"/>
  <c r="I4028" i="4" s="1"/>
  <c r="C4029" i="4"/>
  <c r="D4029" i="4"/>
  <c r="E4029" i="4"/>
  <c r="F4029" i="4" l="1"/>
  <c r="K4028" i="4"/>
  <c r="Y4028" i="4" s="1"/>
  <c r="H4029" i="4"/>
  <c r="I4029" i="4" s="1"/>
  <c r="N4028" i="4"/>
  <c r="M4028" i="4"/>
  <c r="J4028" i="4"/>
  <c r="C4030" i="4"/>
  <c r="D4030" i="4"/>
  <c r="E4030" i="4"/>
  <c r="F4030" i="4" l="1"/>
  <c r="L4028" i="4"/>
  <c r="Z4028" i="4" s="1"/>
  <c r="K4029" i="4"/>
  <c r="Y4029" i="4" s="1"/>
  <c r="H4030" i="4"/>
  <c r="I4030" i="4" s="1"/>
  <c r="M4029" i="4"/>
  <c r="N4029" i="4"/>
  <c r="J4029" i="4"/>
  <c r="E4031" i="4"/>
  <c r="C4031" i="4"/>
  <c r="D4031" i="4"/>
  <c r="F4031" i="4" l="1"/>
  <c r="L4029" i="4"/>
  <c r="Z4029" i="4" s="1"/>
  <c r="K4030" i="4"/>
  <c r="Y4030" i="4" s="1"/>
  <c r="H4031" i="4"/>
  <c r="I4031" i="4" s="1"/>
  <c r="M4030" i="4"/>
  <c r="N4030" i="4"/>
  <c r="J4030" i="4"/>
  <c r="C4032" i="4"/>
  <c r="F4032" i="4" s="1"/>
  <c r="D4032" i="4"/>
  <c r="E4032" i="4"/>
  <c r="L4030" i="4" l="1"/>
  <c r="Z4030" i="4" s="1"/>
  <c r="K4031" i="4"/>
  <c r="Y4031" i="4" s="1"/>
  <c r="H4032" i="4"/>
  <c r="I4032" i="4" s="1"/>
  <c r="M4031" i="4"/>
  <c r="N4031" i="4"/>
  <c r="J4031" i="4"/>
  <c r="C4033" i="4"/>
  <c r="D4033" i="4"/>
  <c r="E4033" i="4"/>
  <c r="F4033" i="4" l="1"/>
  <c r="L4031" i="4"/>
  <c r="Z4031" i="4" s="1"/>
  <c r="K4032" i="4"/>
  <c r="Y4032" i="4" s="1"/>
  <c r="M4032" i="4"/>
  <c r="N4032" i="4"/>
  <c r="H4033" i="4"/>
  <c r="J4033" i="4" s="1"/>
  <c r="J4032" i="4"/>
  <c r="D4034" i="4"/>
  <c r="E4034" i="4"/>
  <c r="C4034" i="4"/>
  <c r="F4034" i="4" l="1"/>
  <c r="L4032" i="4"/>
  <c r="Z4032" i="4" s="1"/>
  <c r="L4033" i="4"/>
  <c r="Z4033" i="4" s="1"/>
  <c r="I4033" i="4"/>
  <c r="H4034" i="4"/>
  <c r="I4034" i="4" s="1"/>
  <c r="M4033" i="4"/>
  <c r="N4033" i="4"/>
  <c r="C4035" i="4"/>
  <c r="F4035" i="4" s="1"/>
  <c r="D4035" i="4"/>
  <c r="E4035" i="4"/>
  <c r="K4033" i="4" l="1"/>
  <c r="Y4033" i="4" s="1"/>
  <c r="K4034" i="4"/>
  <c r="Y4034" i="4" s="1"/>
  <c r="H4035" i="4"/>
  <c r="I4035" i="4" s="1"/>
  <c r="M4034" i="4"/>
  <c r="N4034" i="4"/>
  <c r="J4034" i="4"/>
  <c r="C4036" i="4"/>
  <c r="D4036" i="4"/>
  <c r="E4036" i="4"/>
  <c r="F4036" i="4" l="1"/>
  <c r="L4034" i="4"/>
  <c r="Z4034" i="4" s="1"/>
  <c r="K4035" i="4"/>
  <c r="Y4035" i="4" s="1"/>
  <c r="M4035" i="4"/>
  <c r="N4035" i="4"/>
  <c r="H4036" i="4"/>
  <c r="J4036" i="4" s="1"/>
  <c r="J4035" i="4"/>
  <c r="C4037" i="4"/>
  <c r="F4037" i="4" s="1"/>
  <c r="D4037" i="4"/>
  <c r="E4037" i="4"/>
  <c r="L4036" i="4" l="1"/>
  <c r="Z4036" i="4" s="1"/>
  <c r="L4035" i="4"/>
  <c r="Z4035" i="4" s="1"/>
  <c r="H4037" i="4"/>
  <c r="I4037" i="4" s="1"/>
  <c r="I4036" i="4"/>
  <c r="N4036" i="4"/>
  <c r="M4036" i="4"/>
  <c r="C4038" i="4"/>
  <c r="D4038" i="4"/>
  <c r="E4038" i="4"/>
  <c r="F4038" i="4" l="1"/>
  <c r="K4037" i="4"/>
  <c r="Y4037" i="4" s="1"/>
  <c r="K4036" i="4"/>
  <c r="Y4036" i="4" s="1"/>
  <c r="H4038" i="4"/>
  <c r="I4038" i="4" s="1"/>
  <c r="M4037" i="4"/>
  <c r="N4037" i="4"/>
  <c r="J4037" i="4"/>
  <c r="E4039" i="4"/>
  <c r="C4039" i="4"/>
  <c r="D4039" i="4"/>
  <c r="F4039" i="4" l="1"/>
  <c r="L4037" i="4"/>
  <c r="Z4037" i="4" s="1"/>
  <c r="K4038" i="4"/>
  <c r="Y4038" i="4" s="1"/>
  <c r="M4038" i="4"/>
  <c r="N4038" i="4"/>
  <c r="H4039" i="4"/>
  <c r="I4039" i="4" s="1"/>
  <c r="J4038" i="4"/>
  <c r="C4040" i="4"/>
  <c r="F4040" i="4" s="1"/>
  <c r="D4040" i="4"/>
  <c r="E4040" i="4"/>
  <c r="L4038" i="4" l="1"/>
  <c r="Z4038" i="4" s="1"/>
  <c r="K4039" i="4"/>
  <c r="Y4039" i="4" s="1"/>
  <c r="H4040" i="4"/>
  <c r="I4040" i="4" s="1"/>
  <c r="M4039" i="4"/>
  <c r="N4039" i="4"/>
  <c r="J4039" i="4"/>
  <c r="C4041" i="4"/>
  <c r="D4041" i="4"/>
  <c r="E4041" i="4"/>
  <c r="F4041" i="4" l="1"/>
  <c r="L4039" i="4"/>
  <c r="Z4039" i="4" s="1"/>
  <c r="K4040" i="4"/>
  <c r="Y4040" i="4" s="1"/>
  <c r="H4041" i="4"/>
  <c r="I4041" i="4" s="1"/>
  <c r="M4040" i="4"/>
  <c r="N4040" i="4"/>
  <c r="J4040" i="4"/>
  <c r="D4042" i="4"/>
  <c r="E4042" i="4"/>
  <c r="C4042" i="4"/>
  <c r="F4042" i="4" l="1"/>
  <c r="L4040" i="4"/>
  <c r="Z4040" i="4" s="1"/>
  <c r="K4041" i="4"/>
  <c r="Y4041" i="4" s="1"/>
  <c r="M4041" i="4"/>
  <c r="N4041" i="4"/>
  <c r="H4042" i="4"/>
  <c r="J4041" i="4"/>
  <c r="C4043" i="4"/>
  <c r="F4043" i="4" s="1"/>
  <c r="D4043" i="4"/>
  <c r="E4043" i="4"/>
  <c r="L4041" i="4" l="1"/>
  <c r="Z4041" i="4" s="1"/>
  <c r="H4043" i="4"/>
  <c r="I4043" i="4" s="1"/>
  <c r="M4042" i="4"/>
  <c r="N4042" i="4"/>
  <c r="J4042" i="4"/>
  <c r="I4042" i="4"/>
  <c r="C4044" i="4"/>
  <c r="D4044" i="4"/>
  <c r="E4044" i="4"/>
  <c r="F4044" i="4" l="1"/>
  <c r="L4042" i="4"/>
  <c r="Z4042" i="4" s="1"/>
  <c r="K4042" i="4"/>
  <c r="Y4042" i="4" s="1"/>
  <c r="K4043" i="4"/>
  <c r="Y4043" i="4" s="1"/>
  <c r="M4043" i="4"/>
  <c r="N4043" i="4"/>
  <c r="H4044" i="4"/>
  <c r="J4043" i="4"/>
  <c r="C4045" i="4"/>
  <c r="D4045" i="4"/>
  <c r="E4045" i="4"/>
  <c r="F4045" i="4" l="1"/>
  <c r="L4043" i="4"/>
  <c r="Z4043" i="4" s="1"/>
  <c r="M4044" i="4"/>
  <c r="N4044" i="4"/>
  <c r="H4045" i="4"/>
  <c r="J4045" i="4" s="1"/>
  <c r="I4044" i="4"/>
  <c r="J4044" i="4"/>
  <c r="C4046" i="4"/>
  <c r="F4046" i="4" s="1"/>
  <c r="D4046" i="4"/>
  <c r="E4046" i="4"/>
  <c r="L4045" i="4" l="1"/>
  <c r="Z4045" i="4" s="1"/>
  <c r="L4044" i="4"/>
  <c r="Z4044" i="4" s="1"/>
  <c r="K4044" i="4"/>
  <c r="Y4044" i="4" s="1"/>
  <c r="H4046" i="4"/>
  <c r="I4046" i="4" s="1"/>
  <c r="I4045" i="4"/>
  <c r="M4045" i="4"/>
  <c r="N4045" i="4"/>
  <c r="E4047" i="4"/>
  <c r="C4047" i="4"/>
  <c r="D4047" i="4"/>
  <c r="F4047" i="4" l="1"/>
  <c r="K4046" i="4"/>
  <c r="Y4046" i="4" s="1"/>
  <c r="K4045" i="4"/>
  <c r="Y4045" i="4" s="1"/>
  <c r="M4046" i="4"/>
  <c r="N4046" i="4"/>
  <c r="H4047" i="4"/>
  <c r="I4047" i="4" s="1"/>
  <c r="J4046" i="4"/>
  <c r="C4048" i="4"/>
  <c r="F4048" i="4" s="1"/>
  <c r="D4048" i="4"/>
  <c r="E4048" i="4"/>
  <c r="L4046" i="4" l="1"/>
  <c r="Z4046" i="4" s="1"/>
  <c r="K4047" i="4"/>
  <c r="Y4047" i="4" s="1"/>
  <c r="H4048" i="4"/>
  <c r="I4048" i="4" s="1"/>
  <c r="M4047" i="4"/>
  <c r="N4047" i="4"/>
  <c r="J4047" i="4"/>
  <c r="C4049" i="4"/>
  <c r="D4049" i="4"/>
  <c r="E4049" i="4"/>
  <c r="F4049" i="4" l="1"/>
  <c r="L4047" i="4"/>
  <c r="Z4047" i="4" s="1"/>
  <c r="K4048" i="4"/>
  <c r="Y4048" i="4" s="1"/>
  <c r="M4048" i="4"/>
  <c r="N4048" i="4"/>
  <c r="H4049" i="4"/>
  <c r="I4049" i="4" s="1"/>
  <c r="J4048" i="4"/>
  <c r="D4050" i="4"/>
  <c r="E4050" i="4"/>
  <c r="C4050" i="4"/>
  <c r="F4050" i="4" l="1"/>
  <c r="L4048" i="4"/>
  <c r="Z4048" i="4" s="1"/>
  <c r="K4049" i="4"/>
  <c r="Y4049" i="4" s="1"/>
  <c r="M4049" i="4"/>
  <c r="N4049" i="4"/>
  <c r="H4050" i="4"/>
  <c r="J4050" i="4" s="1"/>
  <c r="J4049" i="4"/>
  <c r="C4051" i="4"/>
  <c r="F4051" i="4" s="1"/>
  <c r="D4051" i="4"/>
  <c r="E4051" i="4"/>
  <c r="L4049" i="4" l="1"/>
  <c r="Z4049" i="4" s="1"/>
  <c r="L4050" i="4"/>
  <c r="Z4050" i="4" s="1"/>
  <c r="H4051" i="4"/>
  <c r="I4051" i="4" s="1"/>
  <c r="I4050" i="4"/>
  <c r="M4050" i="4"/>
  <c r="N4050" i="4"/>
  <c r="C4052" i="4"/>
  <c r="D4052" i="4"/>
  <c r="E4052" i="4"/>
  <c r="F4052" i="4" l="1"/>
  <c r="K4051" i="4"/>
  <c r="Y4051" i="4" s="1"/>
  <c r="K4050" i="4"/>
  <c r="Y4050" i="4" s="1"/>
  <c r="M4051" i="4"/>
  <c r="N4051" i="4"/>
  <c r="H4052" i="4"/>
  <c r="J4052" i="4" s="1"/>
  <c r="J4051" i="4"/>
  <c r="C4053" i="4"/>
  <c r="F4053" i="4" s="1"/>
  <c r="D4053" i="4"/>
  <c r="E4053" i="4"/>
  <c r="L4052" i="4" l="1"/>
  <c r="Z4052" i="4" s="1"/>
  <c r="L4051" i="4"/>
  <c r="Z4051" i="4" s="1"/>
  <c r="I4052" i="4"/>
  <c r="H4053" i="4"/>
  <c r="I4053" i="4" s="1"/>
  <c r="M4052" i="4"/>
  <c r="N4052" i="4"/>
  <c r="C4054" i="4"/>
  <c r="D4054" i="4"/>
  <c r="E4054" i="4"/>
  <c r="F4054" i="4" l="1"/>
  <c r="K4052" i="4"/>
  <c r="Y4052" i="4" s="1"/>
  <c r="K4053" i="4"/>
  <c r="Y4053" i="4" s="1"/>
  <c r="H4054" i="4"/>
  <c r="I4054" i="4" s="1"/>
  <c r="M4053" i="4"/>
  <c r="N4053" i="4"/>
  <c r="J4053" i="4"/>
  <c r="E4055" i="4"/>
  <c r="C4055" i="4"/>
  <c r="D4055" i="4"/>
  <c r="F4055" i="4" l="1"/>
  <c r="L4053" i="4"/>
  <c r="Z4053" i="4" s="1"/>
  <c r="K4054" i="4"/>
  <c r="Y4054" i="4" s="1"/>
  <c r="M4054" i="4"/>
  <c r="N4054" i="4"/>
  <c r="H4055" i="4"/>
  <c r="I4055" i="4" s="1"/>
  <c r="J4054" i="4"/>
  <c r="C4056" i="4"/>
  <c r="F4056" i="4" s="1"/>
  <c r="D4056" i="4"/>
  <c r="E4056" i="4"/>
  <c r="L4054" i="4" l="1"/>
  <c r="Z4054" i="4" s="1"/>
  <c r="K4055" i="4"/>
  <c r="Y4055" i="4" s="1"/>
  <c r="M4055" i="4"/>
  <c r="N4055" i="4"/>
  <c r="H4056" i="4"/>
  <c r="J4055" i="4"/>
  <c r="C4057" i="4"/>
  <c r="D4057" i="4"/>
  <c r="E4057" i="4"/>
  <c r="F4057" i="4" l="1"/>
  <c r="L4055" i="4"/>
  <c r="Z4055" i="4" s="1"/>
  <c r="M4056" i="4"/>
  <c r="N4056" i="4"/>
  <c r="H4057" i="4"/>
  <c r="I4056" i="4"/>
  <c r="J4056" i="4"/>
  <c r="D4058" i="4"/>
  <c r="E4058" i="4"/>
  <c r="C4058" i="4"/>
  <c r="F4058" i="4" l="1"/>
  <c r="L4056" i="4"/>
  <c r="Z4056" i="4" s="1"/>
  <c r="K4056" i="4"/>
  <c r="Y4056" i="4" s="1"/>
  <c r="M4057" i="4"/>
  <c r="N4057" i="4"/>
  <c r="J4057" i="4"/>
  <c r="I4057" i="4"/>
  <c r="H4058" i="4"/>
  <c r="C4059" i="4"/>
  <c r="D4059" i="4"/>
  <c r="E4059" i="4"/>
  <c r="F4059" i="4" l="1"/>
  <c r="L4057" i="4"/>
  <c r="Z4057" i="4" s="1"/>
  <c r="K4057" i="4"/>
  <c r="Y4057" i="4" s="1"/>
  <c r="M4058" i="4"/>
  <c r="N4058" i="4"/>
  <c r="I4058" i="4"/>
  <c r="J4058" i="4"/>
  <c r="H4059" i="4"/>
  <c r="I4059" i="4" s="1"/>
  <c r="C4060" i="4"/>
  <c r="D4060" i="4"/>
  <c r="E4060" i="4"/>
  <c r="F4060" i="4" l="1"/>
  <c r="L4058" i="4"/>
  <c r="Z4058" i="4" s="1"/>
  <c r="K4059" i="4"/>
  <c r="Y4059" i="4" s="1"/>
  <c r="K4058" i="4"/>
  <c r="Y4058" i="4" s="1"/>
  <c r="H4060" i="4"/>
  <c r="I4060" i="4" s="1"/>
  <c r="M4059" i="4"/>
  <c r="N4059" i="4"/>
  <c r="J4059" i="4"/>
  <c r="C4061" i="4"/>
  <c r="D4061" i="4"/>
  <c r="E4061" i="4"/>
  <c r="F4061" i="4" l="1"/>
  <c r="L4059" i="4"/>
  <c r="Z4059" i="4" s="1"/>
  <c r="K4060" i="4"/>
  <c r="Y4060" i="4" s="1"/>
  <c r="H4061" i="4"/>
  <c r="I4061" i="4" s="1"/>
  <c r="M4060" i="4"/>
  <c r="N4060" i="4"/>
  <c r="J4060" i="4"/>
  <c r="C4062" i="4"/>
  <c r="D4062" i="4"/>
  <c r="E4062" i="4"/>
  <c r="F4062" i="4" l="1"/>
  <c r="L4060" i="4"/>
  <c r="Z4060" i="4" s="1"/>
  <c r="K4061" i="4"/>
  <c r="Y4061" i="4" s="1"/>
  <c r="M4061" i="4"/>
  <c r="N4061" i="4"/>
  <c r="H4062" i="4"/>
  <c r="J4062" i="4" s="1"/>
  <c r="J4061" i="4"/>
  <c r="E4063" i="4"/>
  <c r="C4063" i="4"/>
  <c r="D4063" i="4"/>
  <c r="F4063" i="4" l="1"/>
  <c r="L4062" i="4"/>
  <c r="Z4062" i="4" s="1"/>
  <c r="L4061" i="4"/>
  <c r="Z4061" i="4" s="1"/>
  <c r="I4062" i="4"/>
  <c r="M4062" i="4"/>
  <c r="N4062" i="4"/>
  <c r="H4063" i="4"/>
  <c r="J4063" i="4" s="1"/>
  <c r="C4064" i="4"/>
  <c r="F4064" i="4" s="1"/>
  <c r="D4064" i="4"/>
  <c r="E4064" i="4"/>
  <c r="L4063" i="4" l="1"/>
  <c r="Z4063" i="4" s="1"/>
  <c r="K4062" i="4"/>
  <c r="Y4062" i="4" s="1"/>
  <c r="H4064" i="4"/>
  <c r="I4064" i="4" s="1"/>
  <c r="I4063" i="4"/>
  <c r="M4063" i="4"/>
  <c r="N4063" i="4"/>
  <c r="C4065" i="4"/>
  <c r="D4065" i="4"/>
  <c r="E4065" i="4"/>
  <c r="F4065" i="4" l="1"/>
  <c r="K4063" i="4"/>
  <c r="Y4063" i="4" s="1"/>
  <c r="K4064" i="4"/>
  <c r="Y4064" i="4" s="1"/>
  <c r="H4065" i="4"/>
  <c r="I4065" i="4" s="1"/>
  <c r="M4064" i="4"/>
  <c r="N4064" i="4"/>
  <c r="J4064" i="4"/>
  <c r="D4066" i="4"/>
  <c r="E4066" i="4"/>
  <c r="C4066" i="4"/>
  <c r="F4066" i="4" l="1"/>
  <c r="L4064" i="4"/>
  <c r="Z4064" i="4" s="1"/>
  <c r="K4065" i="4"/>
  <c r="Y4065" i="4" s="1"/>
  <c r="M4065" i="4"/>
  <c r="N4065" i="4"/>
  <c r="H4066" i="4"/>
  <c r="J4066" i="4" s="1"/>
  <c r="J4065" i="4"/>
  <c r="C4067" i="4"/>
  <c r="F4067" i="4" s="1"/>
  <c r="D4067" i="4"/>
  <c r="E4067" i="4"/>
  <c r="L4065" i="4" l="1"/>
  <c r="Z4065" i="4" s="1"/>
  <c r="L4066" i="4"/>
  <c r="Z4066" i="4" s="1"/>
  <c r="I4066" i="4"/>
  <c r="H4067" i="4"/>
  <c r="I4067" i="4" s="1"/>
  <c r="M4066" i="4"/>
  <c r="N4066" i="4"/>
  <c r="C4068" i="4"/>
  <c r="D4068" i="4"/>
  <c r="E4068" i="4"/>
  <c r="F4068" i="4" l="1"/>
  <c r="K4066" i="4"/>
  <c r="Y4066" i="4" s="1"/>
  <c r="K4067" i="4"/>
  <c r="Y4067" i="4" s="1"/>
  <c r="H4068" i="4"/>
  <c r="I4068" i="4" s="1"/>
  <c r="M4067" i="4"/>
  <c r="N4067" i="4"/>
  <c r="J4067" i="4"/>
  <c r="C4069" i="4"/>
  <c r="F4069" i="4" s="1"/>
  <c r="D4069" i="4"/>
  <c r="E4069" i="4"/>
  <c r="L4067" i="4" l="1"/>
  <c r="Z4067" i="4" s="1"/>
  <c r="K4068" i="4"/>
  <c r="Y4068" i="4" s="1"/>
  <c r="H4069" i="4"/>
  <c r="I4069" i="4" s="1"/>
  <c r="M4068" i="4"/>
  <c r="N4068" i="4"/>
  <c r="J4068" i="4"/>
  <c r="C4070" i="4"/>
  <c r="D4070" i="4"/>
  <c r="E4070" i="4"/>
  <c r="F4070" i="4" l="1"/>
  <c r="L4068" i="4"/>
  <c r="Z4068" i="4" s="1"/>
  <c r="K4069" i="4"/>
  <c r="Y4069" i="4" s="1"/>
  <c r="H4070" i="4"/>
  <c r="I4070" i="4" s="1"/>
  <c r="M4069" i="4"/>
  <c r="N4069" i="4"/>
  <c r="J4069" i="4"/>
  <c r="E4071" i="4"/>
  <c r="C4071" i="4"/>
  <c r="D4071" i="4"/>
  <c r="F4071" i="4" l="1"/>
  <c r="L4069" i="4"/>
  <c r="Z4069" i="4" s="1"/>
  <c r="K4070" i="4"/>
  <c r="Y4070" i="4" s="1"/>
  <c r="M4070" i="4"/>
  <c r="N4070" i="4"/>
  <c r="H4071" i="4"/>
  <c r="I4071" i="4" s="1"/>
  <c r="J4070" i="4"/>
  <c r="C4072" i="4"/>
  <c r="D4072" i="4"/>
  <c r="E4072" i="4"/>
  <c r="F4072" i="4" l="1"/>
  <c r="L4070" i="4"/>
  <c r="Z4070" i="4" s="1"/>
  <c r="K4071" i="4"/>
  <c r="Y4071" i="4" s="1"/>
  <c r="M4071" i="4"/>
  <c r="N4071" i="4"/>
  <c r="H4072" i="4"/>
  <c r="I4072" i="4" s="1"/>
  <c r="J4071" i="4"/>
  <c r="C4073" i="4"/>
  <c r="F4073" i="4" s="1"/>
  <c r="D4073" i="4"/>
  <c r="E4073" i="4"/>
  <c r="L4071" i="4" l="1"/>
  <c r="Z4071" i="4" s="1"/>
  <c r="K4072" i="4"/>
  <c r="Y4072" i="4" s="1"/>
  <c r="M4072" i="4"/>
  <c r="N4072" i="4"/>
  <c r="J4072" i="4"/>
  <c r="H4073" i="4"/>
  <c r="D4074" i="4"/>
  <c r="E4074" i="4"/>
  <c r="C4074" i="4"/>
  <c r="F4074" i="4" l="1"/>
  <c r="L4072" i="4"/>
  <c r="Z4072" i="4" s="1"/>
  <c r="M4073" i="4"/>
  <c r="N4073" i="4"/>
  <c r="H4074" i="4"/>
  <c r="J4074" i="4" s="1"/>
  <c r="I4073" i="4"/>
  <c r="J4073" i="4"/>
  <c r="C4075" i="4"/>
  <c r="D4075" i="4"/>
  <c r="E4075" i="4"/>
  <c r="H4075" i="4" l="1"/>
  <c r="F4075" i="4"/>
  <c r="L4073" i="4"/>
  <c r="Z4073" i="4" s="1"/>
  <c r="L4074" i="4"/>
  <c r="Z4074" i="4" s="1"/>
  <c r="K4073" i="4"/>
  <c r="Y4073" i="4" s="1"/>
  <c r="M4075" i="4"/>
  <c r="N4075" i="4"/>
  <c r="I4074" i="4"/>
  <c r="M4074" i="4"/>
  <c r="N4074" i="4"/>
  <c r="J4075" i="4"/>
  <c r="I4075" i="4"/>
  <c r="C4076" i="4"/>
  <c r="D4076" i="4"/>
  <c r="E4076" i="4"/>
  <c r="F4076" i="4" l="1"/>
  <c r="L4075" i="4"/>
  <c r="Z4075" i="4" s="1"/>
  <c r="K4074" i="4"/>
  <c r="Y4074" i="4" s="1"/>
  <c r="K4075" i="4"/>
  <c r="Y4075" i="4" s="1"/>
  <c r="H4076" i="4"/>
  <c r="I4076" i="4" s="1"/>
  <c r="C4077" i="4"/>
  <c r="D4077" i="4"/>
  <c r="E4077" i="4"/>
  <c r="F4077" i="4" l="1"/>
  <c r="K4076" i="4"/>
  <c r="Y4076" i="4" s="1"/>
  <c r="H4077" i="4"/>
  <c r="I4077" i="4" s="1"/>
  <c r="M4076" i="4"/>
  <c r="N4076" i="4"/>
  <c r="J4076" i="4"/>
  <c r="C4078" i="4"/>
  <c r="D4078" i="4"/>
  <c r="E4078" i="4"/>
  <c r="F4078" i="4" l="1"/>
  <c r="L4076" i="4"/>
  <c r="Z4076" i="4" s="1"/>
  <c r="K4077" i="4"/>
  <c r="Y4077" i="4" s="1"/>
  <c r="M4077" i="4"/>
  <c r="N4077" i="4"/>
  <c r="H4078" i="4"/>
  <c r="J4078" i="4" s="1"/>
  <c r="J4077" i="4"/>
  <c r="E4079" i="4"/>
  <c r="C4079" i="4"/>
  <c r="D4079" i="4"/>
  <c r="F4079" i="4" l="1"/>
  <c r="L4078" i="4"/>
  <c r="Z4078" i="4" s="1"/>
  <c r="L4077" i="4"/>
  <c r="Z4077" i="4" s="1"/>
  <c r="I4078" i="4"/>
  <c r="M4078" i="4"/>
  <c r="N4078" i="4"/>
  <c r="H4079" i="4"/>
  <c r="I4079" i="4" s="1"/>
  <c r="C4080" i="4"/>
  <c r="D4080" i="4"/>
  <c r="E4080" i="4"/>
  <c r="H4080" i="4" l="1"/>
  <c r="F4080" i="4"/>
  <c r="K4078" i="4"/>
  <c r="Y4078" i="4" s="1"/>
  <c r="K4079" i="4"/>
  <c r="Y4079" i="4" s="1"/>
  <c r="M4080" i="4"/>
  <c r="N4080" i="4"/>
  <c r="M4079" i="4"/>
  <c r="N4079" i="4"/>
  <c r="J4079" i="4"/>
  <c r="J4080" i="4"/>
  <c r="I4080" i="4"/>
  <c r="C4081" i="4"/>
  <c r="D4081" i="4"/>
  <c r="E4081" i="4"/>
  <c r="F4081" i="4" l="1"/>
  <c r="L4079" i="4"/>
  <c r="Z4079" i="4" s="1"/>
  <c r="L4080" i="4"/>
  <c r="Z4080" i="4" s="1"/>
  <c r="K4080" i="4"/>
  <c r="Y4080" i="4" s="1"/>
  <c r="H4081" i="4"/>
  <c r="I4081" i="4" s="1"/>
  <c r="D4082" i="4"/>
  <c r="E4082" i="4"/>
  <c r="C4082" i="4"/>
  <c r="F4082" i="4" s="1"/>
  <c r="K4081" i="4" l="1"/>
  <c r="Y4081" i="4" s="1"/>
  <c r="H4082" i="4"/>
  <c r="I4082" i="4" s="1"/>
  <c r="M4081" i="4"/>
  <c r="N4081" i="4"/>
  <c r="J4081" i="4"/>
  <c r="C4083" i="4"/>
  <c r="D4083" i="4"/>
  <c r="E4083" i="4"/>
  <c r="F4083" i="4" l="1"/>
  <c r="L4081" i="4"/>
  <c r="Z4081" i="4" s="1"/>
  <c r="K4082" i="4"/>
  <c r="Y4082" i="4" s="1"/>
  <c r="H4083" i="4"/>
  <c r="I4083" i="4" s="1"/>
  <c r="M4082" i="4"/>
  <c r="N4082" i="4"/>
  <c r="J4082" i="4"/>
  <c r="C4084" i="4"/>
  <c r="F4084" i="4" s="1"/>
  <c r="D4084" i="4"/>
  <c r="E4084" i="4"/>
  <c r="L4082" i="4" l="1"/>
  <c r="Z4082" i="4" s="1"/>
  <c r="K4083" i="4"/>
  <c r="Y4083" i="4" s="1"/>
  <c r="H4084" i="4"/>
  <c r="I4084" i="4" s="1"/>
  <c r="M4083" i="4"/>
  <c r="N4083" i="4"/>
  <c r="J4083" i="4"/>
  <c r="C4085" i="4"/>
  <c r="D4085" i="4"/>
  <c r="E4085" i="4"/>
  <c r="F4085" i="4" l="1"/>
  <c r="L4083" i="4"/>
  <c r="Z4083" i="4" s="1"/>
  <c r="K4084" i="4"/>
  <c r="Y4084" i="4" s="1"/>
  <c r="H4085" i="4"/>
  <c r="I4085" i="4" s="1"/>
  <c r="M4084" i="4"/>
  <c r="N4084" i="4"/>
  <c r="J4084" i="4"/>
  <c r="C4086" i="4"/>
  <c r="D4086" i="4"/>
  <c r="E4086" i="4"/>
  <c r="F4086" i="4" l="1"/>
  <c r="L4084" i="4"/>
  <c r="Z4084" i="4" s="1"/>
  <c r="K4085" i="4"/>
  <c r="Y4085" i="4" s="1"/>
  <c r="H4086" i="4"/>
  <c r="I4086" i="4" s="1"/>
  <c r="M4085" i="4"/>
  <c r="N4085" i="4"/>
  <c r="J4085" i="4"/>
  <c r="E4087" i="4"/>
  <c r="C4087" i="4"/>
  <c r="D4087" i="4"/>
  <c r="F4087" i="4" l="1"/>
  <c r="L4085" i="4"/>
  <c r="Z4085" i="4" s="1"/>
  <c r="K4086" i="4"/>
  <c r="Y4086" i="4" s="1"/>
  <c r="M4086" i="4"/>
  <c r="N4086" i="4"/>
  <c r="H4087" i="4"/>
  <c r="I4087" i="4" s="1"/>
  <c r="J4086" i="4"/>
  <c r="C4088" i="4"/>
  <c r="F4088" i="4" s="1"/>
  <c r="D4088" i="4"/>
  <c r="E4088" i="4"/>
  <c r="L4086" i="4" l="1"/>
  <c r="Z4086" i="4" s="1"/>
  <c r="K4087" i="4"/>
  <c r="Y4087" i="4" s="1"/>
  <c r="M4087" i="4"/>
  <c r="N4087" i="4"/>
  <c r="J4087" i="4"/>
  <c r="H4088" i="4"/>
  <c r="I4088" i="4" s="1"/>
  <c r="C4089" i="4"/>
  <c r="D4089" i="4"/>
  <c r="E4089" i="4"/>
  <c r="F4089" i="4" l="1"/>
  <c r="L4087" i="4"/>
  <c r="Z4087" i="4" s="1"/>
  <c r="K4088" i="4"/>
  <c r="Y4088" i="4" s="1"/>
  <c r="M4088" i="4"/>
  <c r="N4088" i="4"/>
  <c r="H4089" i="4"/>
  <c r="J4089" i="4" s="1"/>
  <c r="J4088" i="4"/>
  <c r="D4090" i="4"/>
  <c r="E4090" i="4"/>
  <c r="C4090" i="4"/>
  <c r="F4090" i="4" l="1"/>
  <c r="L4088" i="4"/>
  <c r="Z4088" i="4" s="1"/>
  <c r="L4089" i="4"/>
  <c r="Z4089" i="4" s="1"/>
  <c r="I4089" i="4"/>
  <c r="H4090" i="4"/>
  <c r="I4090" i="4" s="1"/>
  <c r="M4089" i="4"/>
  <c r="N4089" i="4"/>
  <c r="C4091" i="4"/>
  <c r="F4091" i="4" s="1"/>
  <c r="D4091" i="4"/>
  <c r="E4091" i="4"/>
  <c r="K4089" i="4" l="1"/>
  <c r="Y4089" i="4" s="1"/>
  <c r="K4090" i="4"/>
  <c r="Y4090" i="4" s="1"/>
  <c r="M4090" i="4"/>
  <c r="N4090" i="4"/>
  <c r="J4090" i="4"/>
  <c r="H4091" i="4"/>
  <c r="I4091" i="4" s="1"/>
  <c r="C4092" i="4"/>
  <c r="D4092" i="4"/>
  <c r="E4092" i="4"/>
  <c r="F4092" i="4" l="1"/>
  <c r="L4090" i="4"/>
  <c r="Z4090" i="4" s="1"/>
  <c r="K4091" i="4"/>
  <c r="Y4091" i="4" s="1"/>
  <c r="H4092" i="4"/>
  <c r="I4092" i="4" s="1"/>
  <c r="M4091" i="4"/>
  <c r="N4091" i="4"/>
  <c r="J4091" i="4"/>
  <c r="C4093" i="4"/>
  <c r="F4093" i="4" s="1"/>
  <c r="D4093" i="4"/>
  <c r="E4093" i="4"/>
  <c r="L4091" i="4" l="1"/>
  <c r="Z4091" i="4" s="1"/>
  <c r="K4092" i="4"/>
  <c r="Y4092" i="4" s="1"/>
  <c r="M4092" i="4"/>
  <c r="N4092" i="4"/>
  <c r="H4093" i="4"/>
  <c r="J4093" i="4" s="1"/>
  <c r="J4092" i="4"/>
  <c r="C4094" i="4"/>
  <c r="D4094" i="4"/>
  <c r="E4094" i="4"/>
  <c r="H4094" i="4" l="1"/>
  <c r="F4094" i="4"/>
  <c r="L4093" i="4"/>
  <c r="Z4093" i="4" s="1"/>
  <c r="L4092" i="4"/>
  <c r="Z4092" i="4" s="1"/>
  <c r="I4093" i="4"/>
  <c r="M4094" i="4"/>
  <c r="N4094" i="4"/>
  <c r="M4093" i="4"/>
  <c r="N4093" i="4"/>
  <c r="J4094" i="4"/>
  <c r="I4094" i="4"/>
  <c r="E4095" i="4"/>
  <c r="C4095" i="4"/>
  <c r="D4095" i="4"/>
  <c r="F4095" i="4" l="1"/>
  <c r="L4094" i="4"/>
  <c r="Z4094" i="4" s="1"/>
  <c r="K4093" i="4"/>
  <c r="Y4093" i="4" s="1"/>
  <c r="K4094" i="4"/>
  <c r="Y4094" i="4" s="1"/>
  <c r="H4095" i="4"/>
  <c r="I4095" i="4" s="1"/>
  <c r="C4096" i="4"/>
  <c r="D4096" i="4"/>
  <c r="E4096" i="4"/>
  <c r="F4096" i="4" l="1"/>
  <c r="K4095" i="4"/>
  <c r="Y4095" i="4" s="1"/>
  <c r="H4096" i="4"/>
  <c r="I4096" i="4" s="1"/>
  <c r="M4095" i="4"/>
  <c r="N4095" i="4"/>
  <c r="J4095" i="4"/>
  <c r="C4097" i="4"/>
  <c r="D4097" i="4"/>
  <c r="E4097" i="4"/>
  <c r="F4097" i="4" l="1"/>
  <c r="L4095" i="4"/>
  <c r="Z4095" i="4" s="1"/>
  <c r="K4096" i="4"/>
  <c r="Y4096" i="4" s="1"/>
  <c r="M4096" i="4"/>
  <c r="N4096" i="4"/>
  <c r="H4097" i="4"/>
  <c r="J4097" i="4" s="1"/>
  <c r="J4096" i="4"/>
  <c r="D4098" i="4"/>
  <c r="E4098" i="4"/>
  <c r="C4098" i="4"/>
  <c r="F4098" i="4" l="1"/>
  <c r="L4096" i="4"/>
  <c r="Z4096" i="4" s="1"/>
  <c r="L4097" i="4"/>
  <c r="Z4097" i="4" s="1"/>
  <c r="I4097" i="4"/>
  <c r="H4098" i="4"/>
  <c r="I4098" i="4" s="1"/>
  <c r="M4097" i="4"/>
  <c r="N4097" i="4"/>
  <c r="C4099" i="4"/>
  <c r="F4099" i="4" s="1"/>
  <c r="D4099" i="4"/>
  <c r="E4099" i="4"/>
  <c r="K4097" i="4" l="1"/>
  <c r="Y4097" i="4" s="1"/>
  <c r="K4098" i="4"/>
  <c r="Y4098" i="4" s="1"/>
  <c r="H4099" i="4"/>
  <c r="I4099" i="4" s="1"/>
  <c r="M4098" i="4"/>
  <c r="N4098" i="4"/>
  <c r="J4098" i="4"/>
  <c r="C4100" i="4"/>
  <c r="D4100" i="4"/>
  <c r="E4100" i="4"/>
  <c r="F4100" i="4" l="1"/>
  <c r="L4098" i="4"/>
  <c r="Z4098" i="4" s="1"/>
  <c r="K4099" i="4"/>
  <c r="Y4099" i="4" s="1"/>
  <c r="H4100" i="4"/>
  <c r="I4100" i="4" s="1"/>
  <c r="M4099" i="4"/>
  <c r="N4099" i="4"/>
  <c r="J4099" i="4"/>
  <c r="C4101" i="4"/>
  <c r="D4101" i="4"/>
  <c r="E4101" i="4"/>
  <c r="F4101" i="4" l="1"/>
  <c r="L4099" i="4"/>
  <c r="Z4099" i="4" s="1"/>
  <c r="K4100" i="4"/>
  <c r="Y4100" i="4" s="1"/>
  <c r="N4100" i="4"/>
  <c r="M4100" i="4"/>
  <c r="H4101" i="4"/>
  <c r="J4101" i="4" s="1"/>
  <c r="J4100" i="4"/>
  <c r="C4102" i="4"/>
  <c r="F4102" i="4" s="1"/>
  <c r="D4102" i="4"/>
  <c r="E4102" i="4"/>
  <c r="L4100" i="4" l="1"/>
  <c r="Z4100" i="4" s="1"/>
  <c r="L4101" i="4"/>
  <c r="Z4101" i="4" s="1"/>
  <c r="I4101" i="4"/>
  <c r="H4102" i="4"/>
  <c r="I4102" i="4" s="1"/>
  <c r="M4101" i="4"/>
  <c r="N4101" i="4"/>
  <c r="E4103" i="4"/>
  <c r="C4103" i="4"/>
  <c r="F4103" i="4" s="1"/>
  <c r="D4103" i="4"/>
  <c r="K4101" i="4" l="1"/>
  <c r="Y4101" i="4" s="1"/>
  <c r="K4102" i="4"/>
  <c r="Y4102" i="4" s="1"/>
  <c r="M4102" i="4"/>
  <c r="N4102" i="4"/>
  <c r="J4102" i="4"/>
  <c r="H4103" i="4"/>
  <c r="C4104" i="4"/>
  <c r="D4104" i="4"/>
  <c r="E4104" i="4"/>
  <c r="F4104" i="4" l="1"/>
  <c r="L4102" i="4"/>
  <c r="Z4102" i="4" s="1"/>
  <c r="M4103" i="4"/>
  <c r="N4103" i="4"/>
  <c r="H4104" i="4"/>
  <c r="J4104" i="4" s="1"/>
  <c r="J4103" i="4"/>
  <c r="I4103" i="4"/>
  <c r="C4105" i="4"/>
  <c r="F4105" i="4" s="1"/>
  <c r="D4105" i="4"/>
  <c r="E4105" i="4"/>
  <c r="L4103" i="4" l="1"/>
  <c r="Z4103" i="4" s="1"/>
  <c r="L4104" i="4"/>
  <c r="Z4104" i="4" s="1"/>
  <c r="K4103" i="4"/>
  <c r="Y4103" i="4" s="1"/>
  <c r="I4104" i="4"/>
  <c r="M4104" i="4"/>
  <c r="N4104" i="4"/>
  <c r="H4105" i="4"/>
  <c r="I4105" i="4" s="1"/>
  <c r="D4106" i="4"/>
  <c r="E4106" i="4"/>
  <c r="C4106" i="4"/>
  <c r="F4106" i="4" l="1"/>
  <c r="K4105" i="4"/>
  <c r="Y4105" i="4" s="1"/>
  <c r="K4104" i="4"/>
  <c r="Y4104" i="4" s="1"/>
  <c r="M4105" i="4"/>
  <c r="N4105" i="4"/>
  <c r="J4105" i="4"/>
  <c r="H4106" i="4"/>
  <c r="C4107" i="4"/>
  <c r="F4107" i="4" s="1"/>
  <c r="D4107" i="4"/>
  <c r="E4107" i="4"/>
  <c r="L4105" i="4" l="1"/>
  <c r="Z4105" i="4" s="1"/>
  <c r="H4107" i="4"/>
  <c r="I4107" i="4" s="1"/>
  <c r="M4106" i="4"/>
  <c r="N4106" i="4"/>
  <c r="J4106" i="4"/>
  <c r="I4106" i="4"/>
  <c r="C4108" i="4"/>
  <c r="D4108" i="4"/>
  <c r="E4108" i="4"/>
  <c r="F4108" i="4" l="1"/>
  <c r="L4106" i="4"/>
  <c r="Z4106" i="4" s="1"/>
  <c r="K4106" i="4"/>
  <c r="Y4106" i="4" s="1"/>
  <c r="K4107" i="4"/>
  <c r="Y4107" i="4" s="1"/>
  <c r="M4107" i="4"/>
  <c r="N4107" i="4"/>
  <c r="H4108" i="4"/>
  <c r="J4108" i="4" s="1"/>
  <c r="J4107" i="4"/>
  <c r="C4109" i="4"/>
  <c r="D4109" i="4"/>
  <c r="E4109" i="4"/>
  <c r="F4109" i="4" l="1"/>
  <c r="L4108" i="4"/>
  <c r="Z4108" i="4" s="1"/>
  <c r="L4107" i="4"/>
  <c r="Z4107" i="4" s="1"/>
  <c r="H4109" i="4"/>
  <c r="I4109" i="4" s="1"/>
  <c r="I4108" i="4"/>
  <c r="M4108" i="4"/>
  <c r="N4108" i="4"/>
  <c r="C4110" i="4"/>
  <c r="D4110" i="4"/>
  <c r="E4110" i="4"/>
  <c r="F4110" i="4" l="1"/>
  <c r="K4108" i="4"/>
  <c r="Y4108" i="4" s="1"/>
  <c r="K4109" i="4"/>
  <c r="Y4109" i="4" s="1"/>
  <c r="M4109" i="4"/>
  <c r="N4109" i="4"/>
  <c r="H4110" i="4"/>
  <c r="I4110" i="4" s="1"/>
  <c r="J4109" i="4"/>
  <c r="E4111" i="4"/>
  <c r="C4111" i="4"/>
  <c r="D4111" i="4"/>
  <c r="F4111" i="4" l="1"/>
  <c r="L4109" i="4"/>
  <c r="Z4109" i="4" s="1"/>
  <c r="K4110" i="4"/>
  <c r="Y4110" i="4" s="1"/>
  <c r="M4110" i="4"/>
  <c r="N4110" i="4"/>
  <c r="J4110" i="4"/>
  <c r="H4111" i="4"/>
  <c r="C4112" i="4"/>
  <c r="F4112" i="4" s="1"/>
  <c r="D4112" i="4"/>
  <c r="E4112" i="4"/>
  <c r="L4110" i="4" l="1"/>
  <c r="Z4110" i="4" s="1"/>
  <c r="H4112" i="4"/>
  <c r="I4112" i="4" s="1"/>
  <c r="M4111" i="4"/>
  <c r="N4111" i="4"/>
  <c r="J4111" i="4"/>
  <c r="I4111" i="4"/>
  <c r="C4113" i="4"/>
  <c r="D4113" i="4"/>
  <c r="E4113" i="4"/>
  <c r="F4113" i="4" l="1"/>
  <c r="L4111" i="4"/>
  <c r="Z4111" i="4" s="1"/>
  <c r="K4111" i="4"/>
  <c r="Y4111" i="4" s="1"/>
  <c r="K4112" i="4"/>
  <c r="Y4112" i="4" s="1"/>
  <c r="M4112" i="4"/>
  <c r="N4112" i="4"/>
  <c r="H4113" i="4"/>
  <c r="I4113" i="4" s="1"/>
  <c r="J4112" i="4"/>
  <c r="D4114" i="4"/>
  <c r="E4114" i="4"/>
  <c r="C4114" i="4"/>
  <c r="F4114" i="4" l="1"/>
  <c r="L4112" i="4"/>
  <c r="Z4112" i="4" s="1"/>
  <c r="K4113" i="4"/>
  <c r="Y4113" i="4" s="1"/>
  <c r="M4113" i="4"/>
  <c r="N4113" i="4"/>
  <c r="H4114" i="4"/>
  <c r="J4114" i="4" s="1"/>
  <c r="J4113" i="4"/>
  <c r="C4115" i="4"/>
  <c r="F4115" i="4" s="1"/>
  <c r="D4115" i="4"/>
  <c r="E4115" i="4"/>
  <c r="L4113" i="4" l="1"/>
  <c r="Z4113" i="4" s="1"/>
  <c r="L4114" i="4"/>
  <c r="Z4114" i="4" s="1"/>
  <c r="H4115" i="4"/>
  <c r="I4115" i="4" s="1"/>
  <c r="I4114" i="4"/>
  <c r="M4114" i="4"/>
  <c r="N4114" i="4"/>
  <c r="C4116" i="4"/>
  <c r="D4116" i="4"/>
  <c r="E4116" i="4"/>
  <c r="F4116" i="4" l="1"/>
  <c r="K4114" i="4"/>
  <c r="Y4114" i="4" s="1"/>
  <c r="K4115" i="4"/>
  <c r="Y4115" i="4" s="1"/>
  <c r="H4116" i="4"/>
  <c r="I4116" i="4" s="1"/>
  <c r="M4115" i="4"/>
  <c r="N4115" i="4"/>
  <c r="J4115" i="4"/>
  <c r="C4117" i="4"/>
  <c r="F4117" i="4" s="1"/>
  <c r="D4117" i="4"/>
  <c r="E4117" i="4"/>
  <c r="L4115" i="4" l="1"/>
  <c r="Z4115" i="4" s="1"/>
  <c r="K4116" i="4"/>
  <c r="Y4116" i="4" s="1"/>
  <c r="H4117" i="4"/>
  <c r="I4117" i="4" s="1"/>
  <c r="N4116" i="4"/>
  <c r="M4116" i="4"/>
  <c r="J4116" i="4"/>
  <c r="C4118" i="4"/>
  <c r="D4118" i="4"/>
  <c r="E4118" i="4"/>
  <c r="F4118" i="4" l="1"/>
  <c r="L4116" i="4"/>
  <c r="Z4116" i="4" s="1"/>
  <c r="K4117" i="4"/>
  <c r="Y4117" i="4" s="1"/>
  <c r="H4118" i="4"/>
  <c r="I4118" i="4" s="1"/>
  <c r="M4117" i="4"/>
  <c r="N4117" i="4"/>
  <c r="J4117" i="4"/>
  <c r="E4119" i="4"/>
  <c r="C4119" i="4"/>
  <c r="D4119" i="4"/>
  <c r="F4119" i="4" l="1"/>
  <c r="L4117" i="4"/>
  <c r="Z4117" i="4" s="1"/>
  <c r="K4118" i="4"/>
  <c r="Y4118" i="4" s="1"/>
  <c r="M4118" i="4"/>
  <c r="N4118" i="4"/>
  <c r="H4119" i="4"/>
  <c r="I4119" i="4" s="1"/>
  <c r="J4118" i="4"/>
  <c r="C4120" i="4"/>
  <c r="F4120" i="4" s="1"/>
  <c r="D4120" i="4"/>
  <c r="E4120" i="4"/>
  <c r="L4118" i="4" l="1"/>
  <c r="Z4118" i="4" s="1"/>
  <c r="K4119" i="4"/>
  <c r="Y4119" i="4" s="1"/>
  <c r="M4119" i="4"/>
  <c r="N4119" i="4"/>
  <c r="H4120" i="4"/>
  <c r="J4120" i="4" s="1"/>
  <c r="J4119" i="4"/>
  <c r="C4121" i="4"/>
  <c r="D4121" i="4"/>
  <c r="E4121" i="4"/>
  <c r="F4121" i="4" l="1"/>
  <c r="L4119" i="4"/>
  <c r="Z4119" i="4" s="1"/>
  <c r="L4120" i="4"/>
  <c r="Z4120" i="4" s="1"/>
  <c r="I4120" i="4"/>
  <c r="H4121" i="4"/>
  <c r="I4121" i="4" s="1"/>
  <c r="M4120" i="4"/>
  <c r="N4120" i="4"/>
  <c r="D4122" i="4"/>
  <c r="E4122" i="4"/>
  <c r="C4122" i="4"/>
  <c r="F4122" i="4" l="1"/>
  <c r="K4120" i="4"/>
  <c r="Y4120" i="4" s="1"/>
  <c r="K4121" i="4"/>
  <c r="Y4121" i="4" s="1"/>
  <c r="M4121" i="4"/>
  <c r="N4121" i="4"/>
  <c r="H4122" i="4"/>
  <c r="J4122" i="4" s="1"/>
  <c r="J4121" i="4"/>
  <c r="C4123" i="4"/>
  <c r="F4123" i="4" s="1"/>
  <c r="D4123" i="4"/>
  <c r="E4123" i="4"/>
  <c r="L4121" i="4" l="1"/>
  <c r="Z4121" i="4" s="1"/>
  <c r="L4122" i="4"/>
  <c r="Z4122" i="4" s="1"/>
  <c r="H4123" i="4"/>
  <c r="I4123" i="4" s="1"/>
  <c r="I4122" i="4"/>
  <c r="M4122" i="4"/>
  <c r="N4122" i="4"/>
  <c r="C4124" i="4"/>
  <c r="D4124" i="4"/>
  <c r="E4124" i="4"/>
  <c r="F4124" i="4" l="1"/>
  <c r="K4123" i="4"/>
  <c r="Y4123" i="4" s="1"/>
  <c r="K4122" i="4"/>
  <c r="Y4122" i="4" s="1"/>
  <c r="H4124" i="4"/>
  <c r="I4124" i="4" s="1"/>
  <c r="M4123" i="4"/>
  <c r="N4123" i="4"/>
  <c r="J4123" i="4"/>
  <c r="C4125" i="4"/>
  <c r="F4125" i="4" s="1"/>
  <c r="D4125" i="4"/>
  <c r="E4125" i="4"/>
  <c r="L4123" i="4" l="1"/>
  <c r="Z4123" i="4" s="1"/>
  <c r="K4124" i="4"/>
  <c r="Y4124" i="4" s="1"/>
  <c r="H4125" i="4"/>
  <c r="I4125" i="4" s="1"/>
  <c r="M4124" i="4"/>
  <c r="N4124" i="4"/>
  <c r="J4124" i="4"/>
  <c r="C4126" i="4"/>
  <c r="D4126" i="4"/>
  <c r="E4126" i="4"/>
  <c r="F4126" i="4" l="1"/>
  <c r="L4124" i="4"/>
  <c r="Z4124" i="4" s="1"/>
  <c r="K4125" i="4"/>
  <c r="Y4125" i="4" s="1"/>
  <c r="M4125" i="4"/>
  <c r="N4125" i="4"/>
  <c r="H4126" i="4"/>
  <c r="I4126" i="4" s="1"/>
  <c r="J4125" i="4"/>
  <c r="E4127" i="4"/>
  <c r="C4127" i="4"/>
  <c r="D4127" i="4"/>
  <c r="F4127" i="4" l="1"/>
  <c r="L4125" i="4"/>
  <c r="Z4125" i="4" s="1"/>
  <c r="K4126" i="4"/>
  <c r="Y4126" i="4" s="1"/>
  <c r="M4126" i="4"/>
  <c r="N4126" i="4"/>
  <c r="J4126" i="4"/>
  <c r="H4127" i="4"/>
  <c r="I4127" i="4" s="1"/>
  <c r="C4128" i="4"/>
  <c r="F4128" i="4" s="1"/>
  <c r="D4128" i="4"/>
  <c r="E4128" i="4"/>
  <c r="L4126" i="4" l="1"/>
  <c r="Z4126" i="4" s="1"/>
  <c r="K4127" i="4"/>
  <c r="Y4127" i="4" s="1"/>
  <c r="M4127" i="4"/>
  <c r="N4127" i="4"/>
  <c r="H4128" i="4"/>
  <c r="J4127" i="4"/>
  <c r="C4129" i="4"/>
  <c r="D4129" i="4"/>
  <c r="E4129" i="4"/>
  <c r="F4129" i="4" l="1"/>
  <c r="L4127" i="4"/>
  <c r="Z4127" i="4" s="1"/>
  <c r="M4128" i="4"/>
  <c r="N4128" i="4"/>
  <c r="J4128" i="4"/>
  <c r="H4129" i="4"/>
  <c r="I4129" i="4" s="1"/>
  <c r="I4128" i="4"/>
  <c r="D4130" i="4"/>
  <c r="E4130" i="4"/>
  <c r="C4130" i="4"/>
  <c r="F4130" i="4" l="1"/>
  <c r="L4128" i="4"/>
  <c r="Z4128" i="4" s="1"/>
  <c r="K4128" i="4"/>
  <c r="Y4128" i="4" s="1"/>
  <c r="K4129" i="4"/>
  <c r="Y4129" i="4" s="1"/>
  <c r="M4129" i="4"/>
  <c r="N4129" i="4"/>
  <c r="H4130" i="4"/>
  <c r="I4130" i="4" s="1"/>
  <c r="J4129" i="4"/>
  <c r="C4131" i="4"/>
  <c r="D4131" i="4"/>
  <c r="E4131" i="4"/>
  <c r="F4131" i="4" l="1"/>
  <c r="L4129" i="4"/>
  <c r="Z4129" i="4" s="1"/>
  <c r="K4130" i="4"/>
  <c r="Y4130" i="4" s="1"/>
  <c r="H4131" i="4"/>
  <c r="I4131" i="4" s="1"/>
  <c r="M4130" i="4"/>
  <c r="N4130" i="4"/>
  <c r="J4130" i="4"/>
  <c r="C4132" i="4"/>
  <c r="F4132" i="4" s="1"/>
  <c r="D4132" i="4"/>
  <c r="E4132" i="4"/>
  <c r="L4130" i="4" l="1"/>
  <c r="Z4130" i="4" s="1"/>
  <c r="K4131" i="4"/>
  <c r="Y4131" i="4" s="1"/>
  <c r="M4131" i="4"/>
  <c r="N4131" i="4"/>
  <c r="H4132" i="4"/>
  <c r="J4131" i="4"/>
  <c r="C4133" i="4"/>
  <c r="D4133" i="4"/>
  <c r="E4133" i="4"/>
  <c r="F4133" i="4" l="1"/>
  <c r="L4131" i="4"/>
  <c r="Z4131" i="4" s="1"/>
  <c r="N4132" i="4"/>
  <c r="M4132" i="4"/>
  <c r="J4132" i="4"/>
  <c r="H4133" i="4"/>
  <c r="I4133" i="4" s="1"/>
  <c r="I4132" i="4"/>
  <c r="C4134" i="4"/>
  <c r="F4134" i="4" s="1"/>
  <c r="D4134" i="4"/>
  <c r="E4134" i="4"/>
  <c r="L4132" i="4" l="1"/>
  <c r="Z4132" i="4" s="1"/>
  <c r="K4133" i="4"/>
  <c r="Y4133" i="4" s="1"/>
  <c r="K4132" i="4"/>
  <c r="Y4132" i="4" s="1"/>
  <c r="M4133" i="4"/>
  <c r="N4133" i="4"/>
  <c r="J4133" i="4"/>
  <c r="H4134" i="4"/>
  <c r="I4134" i="4" s="1"/>
  <c r="E4135" i="4"/>
  <c r="C4135" i="4"/>
  <c r="D4135" i="4"/>
  <c r="F4135" i="4" l="1"/>
  <c r="L4133" i="4"/>
  <c r="Z4133" i="4" s="1"/>
  <c r="K4134" i="4"/>
  <c r="Y4134" i="4" s="1"/>
  <c r="M4134" i="4"/>
  <c r="N4134" i="4"/>
  <c r="J4134" i="4"/>
  <c r="H4135" i="4"/>
  <c r="C4136" i="4"/>
  <c r="F4136" i="4" s="1"/>
  <c r="D4136" i="4"/>
  <c r="E4136" i="4"/>
  <c r="L4134" i="4" l="1"/>
  <c r="Z4134" i="4" s="1"/>
  <c r="H4136" i="4"/>
  <c r="I4136" i="4" s="1"/>
  <c r="M4135" i="4"/>
  <c r="N4135" i="4"/>
  <c r="J4135" i="4"/>
  <c r="I4135" i="4"/>
  <c r="C4137" i="4"/>
  <c r="D4137" i="4"/>
  <c r="E4137" i="4"/>
  <c r="F4137" i="4" l="1"/>
  <c r="L4135" i="4"/>
  <c r="Z4135" i="4" s="1"/>
  <c r="K4136" i="4"/>
  <c r="Y4136" i="4" s="1"/>
  <c r="K4135" i="4"/>
  <c r="Y4135" i="4" s="1"/>
  <c r="M4136" i="4"/>
  <c r="N4136" i="4"/>
  <c r="H4137" i="4"/>
  <c r="J4137" i="4" s="1"/>
  <c r="J4136" i="4"/>
  <c r="D4138" i="4"/>
  <c r="E4138" i="4"/>
  <c r="C4138" i="4"/>
  <c r="F4138" i="4" s="1"/>
  <c r="L4137" i="4" l="1"/>
  <c r="Z4137" i="4" s="1"/>
  <c r="L4136" i="4"/>
  <c r="Z4136" i="4" s="1"/>
  <c r="I4137" i="4"/>
  <c r="M4137" i="4"/>
  <c r="N4137" i="4"/>
  <c r="H4138" i="4"/>
  <c r="J4138" i="4" s="1"/>
  <c r="C4139" i="4"/>
  <c r="D4139" i="4"/>
  <c r="E4139" i="4"/>
  <c r="F4139" i="4" l="1"/>
  <c r="L4138" i="4"/>
  <c r="Z4138" i="4" s="1"/>
  <c r="K4137" i="4"/>
  <c r="Y4137" i="4" s="1"/>
  <c r="H4139" i="4"/>
  <c r="I4139" i="4" s="1"/>
  <c r="I4138" i="4"/>
  <c r="M4138" i="4"/>
  <c r="N4138" i="4"/>
  <c r="C4140" i="4"/>
  <c r="F4140" i="4" s="1"/>
  <c r="D4140" i="4"/>
  <c r="E4140" i="4"/>
  <c r="K4139" i="4" l="1"/>
  <c r="Y4139" i="4" s="1"/>
  <c r="K4138" i="4"/>
  <c r="Y4138" i="4" s="1"/>
  <c r="M4139" i="4"/>
  <c r="N4139" i="4"/>
  <c r="H4140" i="4"/>
  <c r="J4140" i="4" s="1"/>
  <c r="J4139" i="4"/>
  <c r="C4141" i="4"/>
  <c r="D4141" i="4"/>
  <c r="E4141" i="4"/>
  <c r="F4141" i="4" l="1"/>
  <c r="L4139" i="4"/>
  <c r="Z4139" i="4" s="1"/>
  <c r="L4140" i="4"/>
  <c r="Z4140" i="4" s="1"/>
  <c r="H4141" i="4"/>
  <c r="I4141" i="4" s="1"/>
  <c r="I4140" i="4"/>
  <c r="M4140" i="4"/>
  <c r="N4140" i="4"/>
  <c r="C4142" i="4"/>
  <c r="F4142" i="4" s="1"/>
  <c r="D4142" i="4"/>
  <c r="E4142" i="4"/>
  <c r="K4141" i="4" l="1"/>
  <c r="Y4141" i="4" s="1"/>
  <c r="K4140" i="4"/>
  <c r="Y4140" i="4" s="1"/>
  <c r="H4142" i="4"/>
  <c r="I4142" i="4" s="1"/>
  <c r="M4141" i="4"/>
  <c r="N4141" i="4"/>
  <c r="J4141" i="4"/>
  <c r="E4143" i="4"/>
  <c r="C4143" i="4"/>
  <c r="F4143" i="4" s="1"/>
  <c r="D4143" i="4"/>
  <c r="L4141" i="4" l="1"/>
  <c r="Z4141" i="4" s="1"/>
  <c r="K4142" i="4"/>
  <c r="Y4142" i="4" s="1"/>
  <c r="M4142" i="4"/>
  <c r="N4142" i="4"/>
  <c r="H4143" i="4"/>
  <c r="I4143" i="4" s="1"/>
  <c r="J4142" i="4"/>
  <c r="C4144" i="4"/>
  <c r="D4144" i="4"/>
  <c r="E4144" i="4"/>
  <c r="H4144" i="4" l="1"/>
  <c r="F4144" i="4"/>
  <c r="L4142" i="4"/>
  <c r="Z4142" i="4" s="1"/>
  <c r="K4143" i="4"/>
  <c r="Y4143" i="4" s="1"/>
  <c r="M4144" i="4"/>
  <c r="N4144" i="4"/>
  <c r="M4143" i="4"/>
  <c r="N4143" i="4"/>
  <c r="J4143" i="4"/>
  <c r="J4144" i="4"/>
  <c r="I4144" i="4"/>
  <c r="C4145" i="4"/>
  <c r="D4145" i="4"/>
  <c r="E4145" i="4"/>
  <c r="F4145" i="4" l="1"/>
  <c r="L4143" i="4"/>
  <c r="Z4143" i="4" s="1"/>
  <c r="L4144" i="4"/>
  <c r="Z4144" i="4" s="1"/>
  <c r="K4144" i="4"/>
  <c r="Y4144" i="4" s="1"/>
  <c r="H4145" i="4"/>
  <c r="J4145" i="4" s="1"/>
  <c r="D4146" i="4"/>
  <c r="E4146" i="4"/>
  <c r="C4146" i="4"/>
  <c r="F4146" i="4" s="1"/>
  <c r="L4145" i="4" l="1"/>
  <c r="Z4145" i="4" s="1"/>
  <c r="H4146" i="4"/>
  <c r="I4146" i="4" s="1"/>
  <c r="I4145" i="4"/>
  <c r="M4145" i="4"/>
  <c r="N4145" i="4"/>
  <c r="C4147" i="4"/>
  <c r="D4147" i="4"/>
  <c r="E4147" i="4"/>
  <c r="F4147" i="4" l="1"/>
  <c r="K4145" i="4"/>
  <c r="Y4145" i="4" s="1"/>
  <c r="K4146" i="4"/>
  <c r="Y4146" i="4" s="1"/>
  <c r="H4147" i="4"/>
  <c r="I4147" i="4" s="1"/>
  <c r="M4146" i="4"/>
  <c r="N4146" i="4"/>
  <c r="J4146" i="4"/>
  <c r="C4148" i="4"/>
  <c r="F4148" i="4" s="1"/>
  <c r="D4148" i="4"/>
  <c r="E4148" i="4"/>
  <c r="L4146" i="4" l="1"/>
  <c r="Z4146" i="4" s="1"/>
  <c r="K4147" i="4"/>
  <c r="Y4147" i="4" s="1"/>
  <c r="H4148" i="4"/>
  <c r="I4148" i="4" s="1"/>
  <c r="M4147" i="4"/>
  <c r="N4147" i="4"/>
  <c r="J4147" i="4"/>
  <c r="C4149" i="4"/>
  <c r="D4149" i="4"/>
  <c r="E4149" i="4"/>
  <c r="F4149" i="4" l="1"/>
  <c r="L4147" i="4"/>
  <c r="Z4147" i="4" s="1"/>
  <c r="K4148" i="4"/>
  <c r="Y4148" i="4" s="1"/>
  <c r="M4148" i="4"/>
  <c r="N4148" i="4"/>
  <c r="H4149" i="4"/>
  <c r="J4148" i="4"/>
  <c r="C4150" i="4"/>
  <c r="F4150" i="4" s="1"/>
  <c r="D4150" i="4"/>
  <c r="E4150" i="4"/>
  <c r="L4148" i="4" l="1"/>
  <c r="Z4148" i="4" s="1"/>
  <c r="H4150" i="4"/>
  <c r="I4150" i="4" s="1"/>
  <c r="M4149" i="4"/>
  <c r="N4149" i="4"/>
  <c r="J4149" i="4"/>
  <c r="I4149" i="4"/>
  <c r="E4151" i="4"/>
  <c r="C4151" i="4"/>
  <c r="F4151" i="4" s="1"/>
  <c r="D4151" i="4"/>
  <c r="L4149" i="4" l="1"/>
  <c r="Z4149" i="4" s="1"/>
  <c r="K4149" i="4"/>
  <c r="Y4149" i="4" s="1"/>
  <c r="K4150" i="4"/>
  <c r="Y4150" i="4" s="1"/>
  <c r="M4150" i="4"/>
  <c r="N4150" i="4"/>
  <c r="H4151" i="4"/>
  <c r="J4150" i="4"/>
  <c r="C4152" i="4"/>
  <c r="F4152" i="4" s="1"/>
  <c r="D4152" i="4"/>
  <c r="E4152" i="4"/>
  <c r="L4150" i="4" l="1"/>
  <c r="Z4150" i="4" s="1"/>
  <c r="H4152" i="4"/>
  <c r="I4152" i="4" s="1"/>
  <c r="M4151" i="4"/>
  <c r="N4151" i="4"/>
  <c r="I4151" i="4"/>
  <c r="J4151" i="4"/>
  <c r="C4153" i="4"/>
  <c r="D4153" i="4"/>
  <c r="E4153" i="4"/>
  <c r="F4153" i="4" l="1"/>
  <c r="L4151" i="4"/>
  <c r="Z4151" i="4" s="1"/>
  <c r="K4151" i="4"/>
  <c r="Y4151" i="4" s="1"/>
  <c r="K4152" i="4"/>
  <c r="Y4152" i="4" s="1"/>
  <c r="M4152" i="4"/>
  <c r="N4152" i="4"/>
  <c r="H4153" i="4"/>
  <c r="J4153" i="4" s="1"/>
  <c r="J4152" i="4"/>
  <c r="D4154" i="4"/>
  <c r="E4154" i="4"/>
  <c r="C4154" i="4"/>
  <c r="F4154" i="4" s="1"/>
  <c r="L4153" i="4" l="1"/>
  <c r="Z4153" i="4" s="1"/>
  <c r="L4152" i="4"/>
  <c r="Z4152" i="4" s="1"/>
  <c r="I4153" i="4"/>
  <c r="M4153" i="4"/>
  <c r="N4153" i="4"/>
  <c r="H4154" i="4"/>
  <c r="J4154" i="4" s="1"/>
  <c r="C4155" i="4"/>
  <c r="D4155" i="4"/>
  <c r="E4155" i="4"/>
  <c r="F4155" i="4" l="1"/>
  <c r="L4154" i="4"/>
  <c r="Z4154" i="4" s="1"/>
  <c r="K4153" i="4"/>
  <c r="Y4153" i="4" s="1"/>
  <c r="H4155" i="4"/>
  <c r="I4155" i="4" s="1"/>
  <c r="I4154" i="4"/>
  <c r="M4154" i="4"/>
  <c r="N4154" i="4"/>
  <c r="C4156" i="4"/>
  <c r="D4156" i="4"/>
  <c r="E4156" i="4"/>
  <c r="F4156" i="4" l="1"/>
  <c r="K4155" i="4"/>
  <c r="Y4155" i="4" s="1"/>
  <c r="K4154" i="4"/>
  <c r="Y4154" i="4" s="1"/>
  <c r="H4156" i="4"/>
  <c r="I4156" i="4" s="1"/>
  <c r="M4155" i="4"/>
  <c r="N4155" i="4"/>
  <c r="J4155" i="4"/>
  <c r="C4157" i="4"/>
  <c r="F4157" i="4" s="1"/>
  <c r="D4157" i="4"/>
  <c r="E4157" i="4"/>
  <c r="L4155" i="4" l="1"/>
  <c r="Z4155" i="4" s="1"/>
  <c r="K4156" i="4"/>
  <c r="Y4156" i="4" s="1"/>
  <c r="M4156" i="4"/>
  <c r="N4156" i="4"/>
  <c r="H4157" i="4"/>
  <c r="J4157" i="4" s="1"/>
  <c r="J4156" i="4"/>
  <c r="C4158" i="4"/>
  <c r="D4158" i="4"/>
  <c r="E4158" i="4"/>
  <c r="F4158" i="4" l="1"/>
  <c r="L4156" i="4"/>
  <c r="Z4156" i="4" s="1"/>
  <c r="L4157" i="4"/>
  <c r="Z4157" i="4" s="1"/>
  <c r="I4157" i="4"/>
  <c r="H4158" i="4"/>
  <c r="I4158" i="4" s="1"/>
  <c r="M4157" i="4"/>
  <c r="N4157" i="4"/>
  <c r="E4159" i="4"/>
  <c r="C4159" i="4"/>
  <c r="D4159" i="4"/>
  <c r="F4159" i="4" l="1"/>
  <c r="K4157" i="4"/>
  <c r="Y4157" i="4" s="1"/>
  <c r="K4158" i="4"/>
  <c r="Y4158" i="4" s="1"/>
  <c r="M4158" i="4"/>
  <c r="N4158" i="4"/>
  <c r="J4158" i="4"/>
  <c r="H4159" i="4"/>
  <c r="C4160" i="4"/>
  <c r="F4160" i="4" s="1"/>
  <c r="D4160" i="4"/>
  <c r="E4160" i="4"/>
  <c r="L4158" i="4" l="1"/>
  <c r="Z4158" i="4" s="1"/>
  <c r="M4159" i="4"/>
  <c r="N4159" i="4"/>
  <c r="H4160" i="4"/>
  <c r="J4160" i="4" s="1"/>
  <c r="J4159" i="4"/>
  <c r="I4159" i="4"/>
  <c r="C4161" i="4"/>
  <c r="D4161" i="4"/>
  <c r="E4161" i="4"/>
  <c r="F4161" i="4" l="1"/>
  <c r="L4160" i="4"/>
  <c r="Z4160" i="4" s="1"/>
  <c r="L4159" i="4"/>
  <c r="Z4159" i="4" s="1"/>
  <c r="K4159" i="4"/>
  <c r="Y4159" i="4" s="1"/>
  <c r="I4160" i="4"/>
  <c r="M4160" i="4"/>
  <c r="N4160" i="4"/>
  <c r="H4161" i="4"/>
  <c r="J4161" i="4" s="1"/>
  <c r="D4162" i="4"/>
  <c r="E4162" i="4"/>
  <c r="C4162" i="4"/>
  <c r="F4162" i="4" l="1"/>
  <c r="L4161" i="4"/>
  <c r="Z4161" i="4" s="1"/>
  <c r="K4160" i="4"/>
  <c r="Y4160" i="4" s="1"/>
  <c r="I4161" i="4"/>
  <c r="M4161" i="4"/>
  <c r="N4161" i="4"/>
  <c r="H4162" i="4"/>
  <c r="I4162" i="4" s="1"/>
  <c r="C4163" i="4"/>
  <c r="F4163" i="4" s="1"/>
  <c r="D4163" i="4"/>
  <c r="E4163" i="4"/>
  <c r="K4162" i="4" l="1"/>
  <c r="Y4162" i="4" s="1"/>
  <c r="K4161" i="4"/>
  <c r="Y4161" i="4" s="1"/>
  <c r="H4163" i="4"/>
  <c r="I4163" i="4" s="1"/>
  <c r="M4162" i="4"/>
  <c r="N4162" i="4"/>
  <c r="J4162" i="4"/>
  <c r="C4164" i="4"/>
  <c r="D4164" i="4"/>
  <c r="E4164" i="4"/>
  <c r="F4164" i="4" l="1"/>
  <c r="L4162" i="4"/>
  <c r="Z4162" i="4" s="1"/>
  <c r="K4163" i="4"/>
  <c r="Y4163" i="4" s="1"/>
  <c r="M4163" i="4"/>
  <c r="N4163" i="4"/>
  <c r="H4164" i="4"/>
  <c r="J4163" i="4"/>
  <c r="C4165" i="4"/>
  <c r="F4165" i="4" s="1"/>
  <c r="D4165" i="4"/>
  <c r="E4165" i="4"/>
  <c r="L4163" i="4" l="1"/>
  <c r="Z4163" i="4" s="1"/>
  <c r="H4165" i="4"/>
  <c r="I4165" i="4" s="1"/>
  <c r="N4164" i="4"/>
  <c r="M4164" i="4"/>
  <c r="I4164" i="4"/>
  <c r="J4164" i="4"/>
  <c r="C4166" i="4"/>
  <c r="D4166" i="4"/>
  <c r="E4166" i="4"/>
  <c r="F4166" i="4" l="1"/>
  <c r="L4164" i="4"/>
  <c r="Z4164" i="4" s="1"/>
  <c r="K4164" i="4"/>
  <c r="Y4164" i="4" s="1"/>
  <c r="K4165" i="4"/>
  <c r="Y4165" i="4" s="1"/>
  <c r="M4165" i="4"/>
  <c r="N4165" i="4"/>
  <c r="H4166" i="4"/>
  <c r="I4166" i="4" s="1"/>
  <c r="J4165" i="4"/>
  <c r="E4167" i="4"/>
  <c r="C4167" i="4"/>
  <c r="D4167" i="4"/>
  <c r="F4167" i="4" l="1"/>
  <c r="L4165" i="4"/>
  <c r="Z4165" i="4" s="1"/>
  <c r="K4166" i="4"/>
  <c r="Y4166" i="4" s="1"/>
  <c r="M4166" i="4"/>
  <c r="N4166" i="4"/>
  <c r="J4166" i="4"/>
  <c r="H4167" i="4"/>
  <c r="I4167" i="4" s="1"/>
  <c r="C4168" i="4"/>
  <c r="F4168" i="4" s="1"/>
  <c r="D4168" i="4"/>
  <c r="E4168" i="4"/>
  <c r="L4166" i="4" l="1"/>
  <c r="Z4166" i="4" s="1"/>
  <c r="K4167" i="4"/>
  <c r="Y4167" i="4" s="1"/>
  <c r="H4168" i="4"/>
  <c r="I4168" i="4" s="1"/>
  <c r="J4167" i="4"/>
  <c r="M4167" i="4"/>
  <c r="N4167" i="4"/>
  <c r="C4169" i="4"/>
  <c r="D4169" i="4"/>
  <c r="E4169" i="4"/>
  <c r="F4169" i="4" l="1"/>
  <c r="L4167" i="4"/>
  <c r="Z4167" i="4" s="1"/>
  <c r="K4168" i="4"/>
  <c r="Y4168" i="4" s="1"/>
  <c r="H4169" i="4"/>
  <c r="I4169" i="4" s="1"/>
  <c r="M4168" i="4"/>
  <c r="N4168" i="4"/>
  <c r="J4168" i="4"/>
  <c r="D4170" i="4"/>
  <c r="E4170" i="4"/>
  <c r="C4170" i="4"/>
  <c r="F4170" i="4" l="1"/>
  <c r="L4168" i="4"/>
  <c r="Z4168" i="4" s="1"/>
  <c r="K4169" i="4"/>
  <c r="Y4169" i="4" s="1"/>
  <c r="M4169" i="4"/>
  <c r="N4169" i="4"/>
  <c r="H4170" i="4"/>
  <c r="J4170" i="4" s="1"/>
  <c r="J4169" i="4"/>
  <c r="C4171" i="4"/>
  <c r="F4171" i="4" s="1"/>
  <c r="D4171" i="4"/>
  <c r="E4171" i="4"/>
  <c r="L4169" i="4" l="1"/>
  <c r="Z4169" i="4" s="1"/>
  <c r="L4170" i="4"/>
  <c r="Z4170" i="4" s="1"/>
  <c r="H4171" i="4"/>
  <c r="I4171" i="4" s="1"/>
  <c r="I4170" i="4"/>
  <c r="M4170" i="4"/>
  <c r="N4170" i="4"/>
  <c r="C4172" i="4"/>
  <c r="D4172" i="4"/>
  <c r="E4172" i="4"/>
  <c r="F4172" i="4" l="1"/>
  <c r="K4171" i="4"/>
  <c r="Y4171" i="4" s="1"/>
  <c r="K4170" i="4"/>
  <c r="Y4170" i="4" s="1"/>
  <c r="H4172" i="4"/>
  <c r="I4172" i="4" s="1"/>
  <c r="M4171" i="4"/>
  <c r="N4171" i="4"/>
  <c r="J4171" i="4"/>
  <c r="C4173" i="4"/>
  <c r="F4173" i="4" s="1"/>
  <c r="D4173" i="4"/>
  <c r="E4173" i="4"/>
  <c r="L4171" i="4" l="1"/>
  <c r="Z4171" i="4" s="1"/>
  <c r="K4172" i="4"/>
  <c r="Y4172" i="4" s="1"/>
  <c r="H4173" i="4"/>
  <c r="I4173" i="4" s="1"/>
  <c r="M4172" i="4"/>
  <c r="N4172" i="4"/>
  <c r="J4172" i="4"/>
  <c r="C4174" i="4"/>
  <c r="D4174" i="4"/>
  <c r="E4174" i="4"/>
  <c r="F4174" i="4" l="1"/>
  <c r="L4172" i="4"/>
  <c r="Z4172" i="4" s="1"/>
  <c r="K4173" i="4"/>
  <c r="Y4173" i="4" s="1"/>
  <c r="H4174" i="4"/>
  <c r="I4174" i="4" s="1"/>
  <c r="M4173" i="4"/>
  <c r="N4173" i="4"/>
  <c r="J4173" i="4"/>
  <c r="E4175" i="4"/>
  <c r="C4175" i="4"/>
  <c r="D4175" i="4"/>
  <c r="F4175" i="4" l="1"/>
  <c r="L4173" i="4"/>
  <c r="Z4173" i="4" s="1"/>
  <c r="K4174" i="4"/>
  <c r="Y4174" i="4" s="1"/>
  <c r="M4174" i="4"/>
  <c r="N4174" i="4"/>
  <c r="H4175" i="4"/>
  <c r="J4174" i="4"/>
  <c r="C4176" i="4"/>
  <c r="F4176" i="4" s="1"/>
  <c r="D4176" i="4"/>
  <c r="E4176" i="4"/>
  <c r="L4174" i="4" l="1"/>
  <c r="Z4174" i="4" s="1"/>
  <c r="H4176" i="4"/>
  <c r="I4176" i="4" s="1"/>
  <c r="M4175" i="4"/>
  <c r="N4175" i="4"/>
  <c r="I4175" i="4"/>
  <c r="J4175" i="4"/>
  <c r="C4177" i="4"/>
  <c r="D4177" i="4"/>
  <c r="E4177" i="4"/>
  <c r="F4177" i="4" l="1"/>
  <c r="L4175" i="4"/>
  <c r="Z4175" i="4" s="1"/>
  <c r="K4176" i="4"/>
  <c r="Y4176" i="4" s="1"/>
  <c r="K4175" i="4"/>
  <c r="Y4175" i="4" s="1"/>
  <c r="M4176" i="4"/>
  <c r="N4176" i="4"/>
  <c r="H4177" i="4"/>
  <c r="I4177" i="4" s="1"/>
  <c r="J4176" i="4"/>
  <c r="D4178" i="4"/>
  <c r="E4178" i="4"/>
  <c r="C4178" i="4"/>
  <c r="F4178" i="4" l="1"/>
  <c r="L4176" i="4"/>
  <c r="Z4176" i="4" s="1"/>
  <c r="K4177" i="4"/>
  <c r="Y4177" i="4" s="1"/>
  <c r="M4177" i="4"/>
  <c r="N4177" i="4"/>
  <c r="H4178" i="4"/>
  <c r="I4178" i="4" s="1"/>
  <c r="J4177" i="4"/>
  <c r="C4179" i="4"/>
  <c r="F4179" i="4" s="1"/>
  <c r="D4179" i="4"/>
  <c r="E4179" i="4"/>
  <c r="L4177" i="4" l="1"/>
  <c r="Z4177" i="4" s="1"/>
  <c r="K4178" i="4"/>
  <c r="Y4178" i="4" s="1"/>
  <c r="H4179" i="4"/>
  <c r="I4179" i="4" s="1"/>
  <c r="M4178" i="4"/>
  <c r="N4178" i="4"/>
  <c r="J4178" i="4"/>
  <c r="C4180" i="4"/>
  <c r="D4180" i="4"/>
  <c r="E4180" i="4"/>
  <c r="F4180" i="4" l="1"/>
  <c r="L4178" i="4"/>
  <c r="Z4178" i="4" s="1"/>
  <c r="K4179" i="4"/>
  <c r="Y4179" i="4" s="1"/>
  <c r="M4179" i="4"/>
  <c r="N4179" i="4"/>
  <c r="H4180" i="4"/>
  <c r="J4179" i="4"/>
  <c r="C4181" i="4"/>
  <c r="F4181" i="4" s="1"/>
  <c r="D4181" i="4"/>
  <c r="E4181" i="4"/>
  <c r="L4179" i="4" l="1"/>
  <c r="Z4179" i="4" s="1"/>
  <c r="H4181" i="4"/>
  <c r="N4180" i="4"/>
  <c r="M4180" i="4"/>
  <c r="J4180" i="4"/>
  <c r="I4180" i="4"/>
  <c r="I4181" i="4"/>
  <c r="C4182" i="4"/>
  <c r="F4182" i="4" s="1"/>
  <c r="D4182" i="4"/>
  <c r="E4182" i="4"/>
  <c r="L4180" i="4" l="1"/>
  <c r="Z4180" i="4" s="1"/>
  <c r="K4181" i="4"/>
  <c r="Y4181" i="4" s="1"/>
  <c r="K4180" i="4"/>
  <c r="Y4180" i="4" s="1"/>
  <c r="M4181" i="4"/>
  <c r="N4181" i="4"/>
  <c r="H4182" i="4"/>
  <c r="I4182" i="4" s="1"/>
  <c r="J4181" i="4"/>
  <c r="E4183" i="4"/>
  <c r="C4183" i="4"/>
  <c r="D4183" i="4"/>
  <c r="F4183" i="4" l="1"/>
  <c r="L4181" i="4"/>
  <c r="Z4181" i="4" s="1"/>
  <c r="K4182" i="4"/>
  <c r="Y4182" i="4" s="1"/>
  <c r="H4183" i="4"/>
  <c r="I4183" i="4" s="1"/>
  <c r="M4182" i="4"/>
  <c r="N4182" i="4"/>
  <c r="J4182" i="4"/>
  <c r="C4184" i="4"/>
  <c r="F4184" i="4" s="1"/>
  <c r="D4184" i="4"/>
  <c r="E4184" i="4"/>
  <c r="L4182" i="4" l="1"/>
  <c r="Z4182" i="4" s="1"/>
  <c r="K4183" i="4"/>
  <c r="Y4183" i="4" s="1"/>
  <c r="M4183" i="4"/>
  <c r="N4183" i="4"/>
  <c r="H4184" i="4"/>
  <c r="J4184" i="4" s="1"/>
  <c r="J4183" i="4"/>
  <c r="C4185" i="4"/>
  <c r="D4185" i="4"/>
  <c r="E4185" i="4"/>
  <c r="F4185" i="4" l="1"/>
  <c r="L4183" i="4"/>
  <c r="Z4183" i="4" s="1"/>
  <c r="L4184" i="4"/>
  <c r="Z4184" i="4" s="1"/>
  <c r="I4184" i="4"/>
  <c r="H4185" i="4"/>
  <c r="I4185" i="4" s="1"/>
  <c r="M4184" i="4"/>
  <c r="N4184" i="4"/>
  <c r="D4186" i="4"/>
  <c r="E4186" i="4"/>
  <c r="C4186" i="4"/>
  <c r="F4186" i="4" l="1"/>
  <c r="K4184" i="4"/>
  <c r="Y4184" i="4" s="1"/>
  <c r="K4185" i="4"/>
  <c r="Y4185" i="4" s="1"/>
  <c r="M4185" i="4"/>
  <c r="N4185" i="4"/>
  <c r="H4186" i="4"/>
  <c r="J4186" i="4" s="1"/>
  <c r="J4185" i="4"/>
  <c r="C4187" i="4"/>
  <c r="F4187" i="4" s="1"/>
  <c r="D4187" i="4"/>
  <c r="E4187" i="4"/>
  <c r="L4185" i="4" l="1"/>
  <c r="Z4185" i="4" s="1"/>
  <c r="L4186" i="4"/>
  <c r="Z4186" i="4" s="1"/>
  <c r="I4186" i="4"/>
  <c r="H4187" i="4"/>
  <c r="I4187" i="4" s="1"/>
  <c r="M4186" i="4"/>
  <c r="N4186" i="4"/>
  <c r="C4188" i="4"/>
  <c r="D4188" i="4"/>
  <c r="E4188" i="4"/>
  <c r="F4188" i="4" l="1"/>
  <c r="K4186" i="4"/>
  <c r="Y4186" i="4" s="1"/>
  <c r="K4187" i="4"/>
  <c r="Y4187" i="4" s="1"/>
  <c r="H4188" i="4"/>
  <c r="I4188" i="4" s="1"/>
  <c r="M4187" i="4"/>
  <c r="N4187" i="4"/>
  <c r="J4187" i="4"/>
  <c r="C4189" i="4"/>
  <c r="D4189" i="4"/>
  <c r="E4189" i="4"/>
  <c r="F4189" i="4" l="1"/>
  <c r="L4187" i="4"/>
  <c r="Z4187" i="4" s="1"/>
  <c r="K4188" i="4"/>
  <c r="Y4188" i="4" s="1"/>
  <c r="N4188" i="4"/>
  <c r="M4188" i="4"/>
  <c r="H4189" i="4"/>
  <c r="J4189" i="4" s="1"/>
  <c r="J4188" i="4"/>
  <c r="C4190" i="4"/>
  <c r="F4190" i="4" s="1"/>
  <c r="D4190" i="4"/>
  <c r="E4190" i="4"/>
  <c r="L4188" i="4" l="1"/>
  <c r="Z4188" i="4" s="1"/>
  <c r="L4189" i="4"/>
  <c r="Z4189" i="4" s="1"/>
  <c r="I4189" i="4"/>
  <c r="H4190" i="4"/>
  <c r="I4190" i="4" s="1"/>
  <c r="M4189" i="4"/>
  <c r="N4189" i="4"/>
  <c r="E4191" i="4"/>
  <c r="C4191" i="4"/>
  <c r="F4191" i="4" s="1"/>
  <c r="D4191" i="4"/>
  <c r="K4189" i="4" l="1"/>
  <c r="Y4189" i="4" s="1"/>
  <c r="K4190" i="4"/>
  <c r="Y4190" i="4" s="1"/>
  <c r="M4190" i="4"/>
  <c r="N4190" i="4"/>
  <c r="J4190" i="4"/>
  <c r="H4191" i="4"/>
  <c r="J4191" i="4" s="1"/>
  <c r="C4192" i="4"/>
  <c r="D4192" i="4"/>
  <c r="E4192" i="4"/>
  <c r="F4192" i="4" l="1"/>
  <c r="L4191" i="4"/>
  <c r="Z4191" i="4" s="1"/>
  <c r="L4190" i="4"/>
  <c r="Z4190" i="4" s="1"/>
  <c r="I4191" i="4"/>
  <c r="H4192" i="4"/>
  <c r="I4192" i="4" s="1"/>
  <c r="M4191" i="4"/>
  <c r="N4191" i="4"/>
  <c r="C4193" i="4"/>
  <c r="F4193" i="4" s="1"/>
  <c r="D4193" i="4"/>
  <c r="E4193" i="4"/>
  <c r="K4191" i="4" l="1"/>
  <c r="Y4191" i="4" s="1"/>
  <c r="K4192" i="4"/>
  <c r="Y4192" i="4" s="1"/>
  <c r="H4193" i="4"/>
  <c r="I4193" i="4" s="1"/>
  <c r="M4192" i="4"/>
  <c r="N4192" i="4"/>
  <c r="J4192" i="4"/>
  <c r="D4194" i="4"/>
  <c r="E4194" i="4"/>
  <c r="C4194" i="4"/>
  <c r="F4194" i="4" l="1"/>
  <c r="L4192" i="4"/>
  <c r="Z4192" i="4" s="1"/>
  <c r="K4193" i="4"/>
  <c r="Y4193" i="4" s="1"/>
  <c r="H4194" i="4"/>
  <c r="M4193" i="4"/>
  <c r="N4193" i="4"/>
  <c r="J4193" i="4"/>
  <c r="C4195" i="4"/>
  <c r="F4195" i="4" s="1"/>
  <c r="D4195" i="4"/>
  <c r="E4195" i="4"/>
  <c r="L4193" i="4" l="1"/>
  <c r="Z4193" i="4" s="1"/>
  <c r="M4194" i="4"/>
  <c r="N4194" i="4"/>
  <c r="H4195" i="4"/>
  <c r="J4195" i="4" s="1"/>
  <c r="I4194" i="4"/>
  <c r="J4194" i="4"/>
  <c r="C4196" i="4"/>
  <c r="D4196" i="4"/>
  <c r="E4196" i="4"/>
  <c r="F4196" i="4" l="1"/>
  <c r="L4194" i="4"/>
  <c r="Z4194" i="4" s="1"/>
  <c r="L4195" i="4"/>
  <c r="Z4195" i="4" s="1"/>
  <c r="K4194" i="4"/>
  <c r="Y4194" i="4" s="1"/>
  <c r="I4195" i="4"/>
  <c r="M4195" i="4"/>
  <c r="N4195" i="4"/>
  <c r="H4196" i="4"/>
  <c r="I4196" i="4" s="1"/>
  <c r="C4197" i="4"/>
  <c r="D4197" i="4"/>
  <c r="E4197" i="4"/>
  <c r="F4197" i="4" l="1"/>
  <c r="K4195" i="4"/>
  <c r="Y4195" i="4" s="1"/>
  <c r="K4196" i="4"/>
  <c r="Y4196" i="4" s="1"/>
  <c r="H4197" i="4"/>
  <c r="I4197" i="4" s="1"/>
  <c r="M4196" i="4"/>
  <c r="N4196" i="4"/>
  <c r="J4196" i="4"/>
  <c r="C4198" i="4"/>
  <c r="F4198" i="4" s="1"/>
  <c r="D4198" i="4"/>
  <c r="E4198" i="4"/>
  <c r="L4196" i="4" l="1"/>
  <c r="Z4196" i="4" s="1"/>
  <c r="K4197" i="4"/>
  <c r="Y4197" i="4" s="1"/>
  <c r="H4198" i="4"/>
  <c r="I4198" i="4" s="1"/>
  <c r="M4197" i="4"/>
  <c r="N4197" i="4"/>
  <c r="J4197" i="4"/>
  <c r="E4199" i="4"/>
  <c r="C4199" i="4"/>
  <c r="F4199" i="4" s="1"/>
  <c r="D4199" i="4"/>
  <c r="L4197" i="4" l="1"/>
  <c r="Z4197" i="4" s="1"/>
  <c r="K4198" i="4"/>
  <c r="Y4198" i="4" s="1"/>
  <c r="M4198" i="4"/>
  <c r="N4198" i="4"/>
  <c r="H4199" i="4"/>
  <c r="J4199" i="4" s="1"/>
  <c r="J4198" i="4"/>
  <c r="C4200" i="4"/>
  <c r="D4200" i="4"/>
  <c r="E4200" i="4"/>
  <c r="F4200" i="4" l="1"/>
  <c r="L4198" i="4"/>
  <c r="Z4198" i="4" s="1"/>
  <c r="L4199" i="4"/>
  <c r="Z4199" i="4" s="1"/>
  <c r="H4200" i="4"/>
  <c r="I4200" i="4" s="1"/>
  <c r="M4199" i="4"/>
  <c r="N4199" i="4"/>
  <c r="I4199" i="4"/>
  <c r="C4201" i="4"/>
  <c r="F4201" i="4" s="1"/>
  <c r="D4201" i="4"/>
  <c r="E4201" i="4"/>
  <c r="K4199" i="4" l="1"/>
  <c r="Y4199" i="4" s="1"/>
  <c r="K4200" i="4"/>
  <c r="Y4200" i="4" s="1"/>
  <c r="M4200" i="4"/>
  <c r="N4200" i="4"/>
  <c r="H4201" i="4"/>
  <c r="J4201" i="4" s="1"/>
  <c r="J4200" i="4"/>
  <c r="D4202" i="4"/>
  <c r="E4202" i="4"/>
  <c r="C4202" i="4"/>
  <c r="F4202" i="4" l="1"/>
  <c r="L4200" i="4"/>
  <c r="Z4200" i="4" s="1"/>
  <c r="L4201" i="4"/>
  <c r="Z4201" i="4" s="1"/>
  <c r="I4201" i="4"/>
  <c r="H4202" i="4"/>
  <c r="I4202" i="4" s="1"/>
  <c r="M4201" i="4"/>
  <c r="N4201" i="4"/>
  <c r="C4203" i="4"/>
  <c r="F4203" i="4" s="1"/>
  <c r="D4203" i="4"/>
  <c r="E4203" i="4"/>
  <c r="K4201" i="4" l="1"/>
  <c r="Y4201" i="4" s="1"/>
  <c r="K4202" i="4"/>
  <c r="Y4202" i="4" s="1"/>
  <c r="H4203" i="4"/>
  <c r="I4203" i="4" s="1"/>
  <c r="M4202" i="4"/>
  <c r="N4202" i="4"/>
  <c r="J4202" i="4"/>
  <c r="C4204" i="4"/>
  <c r="D4204" i="4"/>
  <c r="E4204" i="4"/>
  <c r="F4204" i="4" l="1"/>
  <c r="L4202" i="4"/>
  <c r="Z4202" i="4" s="1"/>
  <c r="K4203" i="4"/>
  <c r="Y4203" i="4" s="1"/>
  <c r="H4204" i="4"/>
  <c r="I4204" i="4" s="1"/>
  <c r="M4203" i="4"/>
  <c r="N4203" i="4"/>
  <c r="J4203" i="4"/>
  <c r="C4205" i="4"/>
  <c r="D4205" i="4"/>
  <c r="E4205" i="4"/>
  <c r="F4205" i="4" l="1"/>
  <c r="L4203" i="4"/>
  <c r="Z4203" i="4" s="1"/>
  <c r="K4204" i="4"/>
  <c r="Y4204" i="4" s="1"/>
  <c r="H4205" i="4"/>
  <c r="I4205" i="4" s="1"/>
  <c r="M4204" i="4"/>
  <c r="N4204" i="4"/>
  <c r="J4204" i="4"/>
  <c r="C4206" i="4"/>
  <c r="F4206" i="4" s="1"/>
  <c r="D4206" i="4"/>
  <c r="E4206" i="4"/>
  <c r="L4204" i="4" l="1"/>
  <c r="Z4204" i="4" s="1"/>
  <c r="K4205" i="4"/>
  <c r="Y4205" i="4" s="1"/>
  <c r="M4205" i="4"/>
  <c r="N4205" i="4"/>
  <c r="H4206" i="4"/>
  <c r="J4206" i="4" s="1"/>
  <c r="J4205" i="4"/>
  <c r="E4207" i="4"/>
  <c r="C4207" i="4"/>
  <c r="F4207" i="4" s="1"/>
  <c r="D4207" i="4"/>
  <c r="L4205" i="4" l="1"/>
  <c r="Z4205" i="4" s="1"/>
  <c r="L4206" i="4"/>
  <c r="Z4206" i="4" s="1"/>
  <c r="I4206" i="4"/>
  <c r="M4206" i="4"/>
  <c r="N4206" i="4"/>
  <c r="H4207" i="4"/>
  <c r="I4207" i="4" s="1"/>
  <c r="C4208" i="4"/>
  <c r="D4208" i="4"/>
  <c r="E4208" i="4"/>
  <c r="F4208" i="4" l="1"/>
  <c r="K4206" i="4"/>
  <c r="Y4206" i="4" s="1"/>
  <c r="K4207" i="4"/>
  <c r="Y4207" i="4" s="1"/>
  <c r="H4208" i="4"/>
  <c r="I4208" i="4" s="1"/>
  <c r="M4207" i="4"/>
  <c r="N4207" i="4"/>
  <c r="J4207" i="4"/>
  <c r="C4209" i="4"/>
  <c r="F4209" i="4" s="1"/>
  <c r="D4209" i="4"/>
  <c r="E4209" i="4"/>
  <c r="L4207" i="4" l="1"/>
  <c r="Z4207" i="4" s="1"/>
  <c r="K4208" i="4"/>
  <c r="Y4208" i="4" s="1"/>
  <c r="M4208" i="4"/>
  <c r="N4208" i="4"/>
  <c r="H4209" i="4"/>
  <c r="J4209" i="4" s="1"/>
  <c r="J4208" i="4"/>
  <c r="D4210" i="4"/>
  <c r="E4210" i="4"/>
  <c r="C4210" i="4"/>
  <c r="F4210" i="4" l="1"/>
  <c r="L4208" i="4"/>
  <c r="Z4208" i="4" s="1"/>
  <c r="L4209" i="4"/>
  <c r="Z4209" i="4" s="1"/>
  <c r="I4209" i="4"/>
  <c r="M4209" i="4"/>
  <c r="N4209" i="4"/>
  <c r="H4210" i="4"/>
  <c r="J4210" i="4" s="1"/>
  <c r="C4211" i="4"/>
  <c r="F4211" i="4" s="1"/>
  <c r="D4211" i="4"/>
  <c r="E4211" i="4"/>
  <c r="L4210" i="4" l="1"/>
  <c r="Z4210" i="4" s="1"/>
  <c r="K4209" i="4"/>
  <c r="Y4209" i="4" s="1"/>
  <c r="H4211" i="4"/>
  <c r="I4211" i="4" s="1"/>
  <c r="I4210" i="4"/>
  <c r="M4210" i="4"/>
  <c r="N4210" i="4"/>
  <c r="C4212" i="4"/>
  <c r="F4212" i="4" s="1"/>
  <c r="D4212" i="4"/>
  <c r="E4212" i="4"/>
  <c r="K4211" i="4" l="1"/>
  <c r="Y4211" i="4" s="1"/>
  <c r="K4210" i="4"/>
  <c r="Y4210" i="4" s="1"/>
  <c r="H4212" i="4"/>
  <c r="I4212" i="4" s="1"/>
  <c r="M4211" i="4"/>
  <c r="N4211" i="4"/>
  <c r="J4211" i="4"/>
  <c r="C4213" i="4"/>
  <c r="D4213" i="4"/>
  <c r="E4213" i="4"/>
  <c r="F4213" i="4" l="1"/>
  <c r="L4211" i="4"/>
  <c r="Z4211" i="4" s="1"/>
  <c r="K4212" i="4"/>
  <c r="Y4212" i="4" s="1"/>
  <c r="H4213" i="4"/>
  <c r="I4213" i="4" s="1"/>
  <c r="M4212" i="4"/>
  <c r="N4212" i="4"/>
  <c r="J4212" i="4"/>
  <c r="C4214" i="4"/>
  <c r="F4214" i="4" s="1"/>
  <c r="D4214" i="4"/>
  <c r="E4214" i="4"/>
  <c r="L4212" i="4" l="1"/>
  <c r="Z4212" i="4" s="1"/>
  <c r="K4213" i="4"/>
  <c r="Y4213" i="4" s="1"/>
  <c r="M4213" i="4"/>
  <c r="N4213" i="4"/>
  <c r="H4214" i="4"/>
  <c r="J4214" i="4" s="1"/>
  <c r="J4213" i="4"/>
  <c r="E4215" i="4"/>
  <c r="C4215" i="4"/>
  <c r="F4215" i="4" s="1"/>
  <c r="D4215" i="4"/>
  <c r="L4213" i="4" l="1"/>
  <c r="Z4213" i="4" s="1"/>
  <c r="L4214" i="4"/>
  <c r="Z4214" i="4" s="1"/>
  <c r="I4214" i="4"/>
  <c r="M4214" i="4"/>
  <c r="N4214" i="4"/>
  <c r="H4215" i="4"/>
  <c r="J4215" i="4" s="1"/>
  <c r="C4216" i="4"/>
  <c r="D4216" i="4"/>
  <c r="E4216" i="4"/>
  <c r="F4216" i="4" l="1"/>
  <c r="L4215" i="4"/>
  <c r="Z4215" i="4" s="1"/>
  <c r="K4214" i="4"/>
  <c r="Y4214" i="4" s="1"/>
  <c r="H4216" i="4"/>
  <c r="I4216" i="4" s="1"/>
  <c r="I4215" i="4"/>
  <c r="M4215" i="4"/>
  <c r="N4215" i="4"/>
  <c r="C4217" i="4"/>
  <c r="F4217" i="4" s="1"/>
  <c r="D4217" i="4"/>
  <c r="E4217" i="4"/>
  <c r="K4215" i="4" l="1"/>
  <c r="Y4215" i="4" s="1"/>
  <c r="K4216" i="4"/>
  <c r="Y4216" i="4" s="1"/>
  <c r="H4217" i="4"/>
  <c r="I4217" i="4" s="1"/>
  <c r="M4216" i="4"/>
  <c r="N4216" i="4"/>
  <c r="J4216" i="4"/>
  <c r="D4218" i="4"/>
  <c r="E4218" i="4"/>
  <c r="C4218" i="4"/>
  <c r="F4218" i="4" l="1"/>
  <c r="L4216" i="4"/>
  <c r="Z4216" i="4" s="1"/>
  <c r="K4217" i="4"/>
  <c r="Y4217" i="4" s="1"/>
  <c r="M4217" i="4"/>
  <c r="N4217" i="4"/>
  <c r="H4218" i="4"/>
  <c r="J4218" i="4" s="1"/>
  <c r="J4217" i="4"/>
  <c r="C4219" i="4"/>
  <c r="F4219" i="4" s="1"/>
  <c r="D4219" i="4"/>
  <c r="E4219" i="4"/>
  <c r="L4217" i="4" l="1"/>
  <c r="Z4217" i="4" s="1"/>
  <c r="L4218" i="4"/>
  <c r="Z4218" i="4" s="1"/>
  <c r="H4219" i="4"/>
  <c r="I4219" i="4" s="1"/>
  <c r="I4218" i="4"/>
  <c r="M4218" i="4"/>
  <c r="N4218" i="4"/>
  <c r="C4220" i="4"/>
  <c r="D4220" i="4"/>
  <c r="E4220" i="4"/>
  <c r="H4220" i="4" l="1"/>
  <c r="F4220" i="4"/>
  <c r="K4219" i="4"/>
  <c r="Y4219" i="4" s="1"/>
  <c r="K4218" i="4"/>
  <c r="Y4218" i="4" s="1"/>
  <c r="M4220" i="4"/>
  <c r="N4220" i="4"/>
  <c r="M4219" i="4"/>
  <c r="N4219" i="4"/>
  <c r="J4219" i="4"/>
  <c r="J4220" i="4"/>
  <c r="I4220" i="4"/>
  <c r="C4221" i="4"/>
  <c r="D4221" i="4"/>
  <c r="E4221" i="4"/>
  <c r="F4221" i="4" l="1"/>
  <c r="L4219" i="4"/>
  <c r="Z4219" i="4" s="1"/>
  <c r="L4220" i="4"/>
  <c r="Z4220" i="4" s="1"/>
  <c r="K4220" i="4"/>
  <c r="Y4220" i="4" s="1"/>
  <c r="H4221" i="4"/>
  <c r="I4221" i="4" s="1"/>
  <c r="C4222" i="4"/>
  <c r="D4222" i="4"/>
  <c r="E4222" i="4"/>
  <c r="F4222" i="4" l="1"/>
  <c r="K4221" i="4"/>
  <c r="Y4221" i="4" s="1"/>
  <c r="H4222" i="4"/>
  <c r="I4222" i="4" s="1"/>
  <c r="M4221" i="4"/>
  <c r="N4221" i="4"/>
  <c r="J4221" i="4"/>
  <c r="E4223" i="4"/>
  <c r="C4223" i="4"/>
  <c r="D4223" i="4"/>
  <c r="F4223" i="4" l="1"/>
  <c r="L4221" i="4"/>
  <c r="Z4221" i="4" s="1"/>
  <c r="K4222" i="4"/>
  <c r="Y4222" i="4" s="1"/>
  <c r="M4222" i="4"/>
  <c r="N4222" i="4"/>
  <c r="J4222" i="4"/>
  <c r="H4223" i="4"/>
  <c r="I4223" i="4" s="1"/>
  <c r="C4224" i="4"/>
  <c r="D4224" i="4"/>
  <c r="E4224" i="4"/>
  <c r="F4224" i="4" l="1"/>
  <c r="L4222" i="4"/>
  <c r="Z4222" i="4" s="1"/>
  <c r="K4223" i="4"/>
  <c r="Y4223" i="4" s="1"/>
  <c r="H4224" i="4"/>
  <c r="I4224" i="4" s="1"/>
  <c r="M4223" i="4"/>
  <c r="N4223" i="4"/>
  <c r="J4223" i="4"/>
  <c r="C4225" i="4"/>
  <c r="D4225" i="4"/>
  <c r="E4225" i="4"/>
  <c r="H4225" i="4" l="1"/>
  <c r="F4225" i="4"/>
  <c r="L4223" i="4"/>
  <c r="Z4223" i="4" s="1"/>
  <c r="K4224" i="4"/>
  <c r="Y4224" i="4" s="1"/>
  <c r="M4224" i="4"/>
  <c r="N4224" i="4"/>
  <c r="M4225" i="4"/>
  <c r="N4225" i="4"/>
  <c r="J4224" i="4"/>
  <c r="J4225" i="4"/>
  <c r="I4225" i="4"/>
  <c r="D4226" i="4"/>
  <c r="E4226" i="4"/>
  <c r="C4226" i="4"/>
  <c r="F4226" i="4" s="1"/>
  <c r="L4224" i="4" l="1"/>
  <c r="Z4224" i="4" s="1"/>
  <c r="L4225" i="4"/>
  <c r="Z4225" i="4" s="1"/>
  <c r="K4225" i="4"/>
  <c r="Y4225" i="4" s="1"/>
  <c r="H4226" i="4"/>
  <c r="I4226" i="4" s="1"/>
  <c r="D4227" i="4"/>
  <c r="E4227" i="4"/>
  <c r="C4227" i="4"/>
  <c r="F4227" i="4" s="1"/>
  <c r="K4226" i="4" l="1"/>
  <c r="Y4226" i="4" s="1"/>
  <c r="H4227" i="4"/>
  <c r="I4227" i="4" s="1"/>
  <c r="M4226" i="4"/>
  <c r="N4226" i="4"/>
  <c r="J4226" i="4"/>
  <c r="C4228" i="4"/>
  <c r="D4228" i="4"/>
  <c r="E4228" i="4"/>
  <c r="F4228" i="4" l="1"/>
  <c r="L4226" i="4"/>
  <c r="Z4226" i="4" s="1"/>
  <c r="K4227" i="4"/>
  <c r="Y4227" i="4" s="1"/>
  <c r="H4228" i="4"/>
  <c r="I4228" i="4" s="1"/>
  <c r="M4227" i="4"/>
  <c r="N4227" i="4"/>
  <c r="J4227" i="4"/>
  <c r="C4229" i="4"/>
  <c r="F4229" i="4" s="1"/>
  <c r="D4229" i="4"/>
  <c r="E4229" i="4"/>
  <c r="L4227" i="4" l="1"/>
  <c r="Z4227" i="4" s="1"/>
  <c r="K4228" i="4"/>
  <c r="Y4228" i="4" s="1"/>
  <c r="H4229" i="4"/>
  <c r="I4229" i="4" s="1"/>
  <c r="M4228" i="4"/>
  <c r="N4228" i="4"/>
  <c r="J4228" i="4"/>
  <c r="C4230" i="4"/>
  <c r="D4230" i="4"/>
  <c r="E4230" i="4"/>
  <c r="F4230" i="4" l="1"/>
  <c r="L4228" i="4"/>
  <c r="Z4228" i="4" s="1"/>
  <c r="K4229" i="4"/>
  <c r="Y4229" i="4" s="1"/>
  <c r="H4230" i="4"/>
  <c r="I4230" i="4" s="1"/>
  <c r="M4229" i="4"/>
  <c r="N4229" i="4"/>
  <c r="J4229" i="4"/>
  <c r="E4231" i="4"/>
  <c r="C4231" i="4"/>
  <c r="D4231" i="4"/>
  <c r="F4231" i="4" l="1"/>
  <c r="L4229" i="4"/>
  <c r="Z4229" i="4" s="1"/>
  <c r="K4230" i="4"/>
  <c r="Y4230" i="4" s="1"/>
  <c r="M4230" i="4"/>
  <c r="N4230" i="4"/>
  <c r="H4231" i="4"/>
  <c r="I4231" i="4" s="1"/>
  <c r="J4230" i="4"/>
  <c r="C4232" i="4"/>
  <c r="F4232" i="4" s="1"/>
  <c r="E4232" i="4"/>
  <c r="D4232" i="4"/>
  <c r="L4230" i="4" l="1"/>
  <c r="Z4230" i="4" s="1"/>
  <c r="K4231" i="4"/>
  <c r="Y4231" i="4" s="1"/>
  <c r="H4232" i="4"/>
  <c r="I4232" i="4" s="1"/>
  <c r="M4231" i="4"/>
  <c r="N4231" i="4"/>
  <c r="J4231" i="4"/>
  <c r="C4233" i="4"/>
  <c r="D4233" i="4"/>
  <c r="E4233" i="4"/>
  <c r="F4233" i="4" l="1"/>
  <c r="L4231" i="4"/>
  <c r="Z4231" i="4" s="1"/>
  <c r="K4232" i="4"/>
  <c r="Y4232" i="4" s="1"/>
  <c r="H4233" i="4"/>
  <c r="I4233" i="4" s="1"/>
  <c r="M4232" i="4"/>
  <c r="N4232" i="4"/>
  <c r="J4232" i="4"/>
  <c r="D4234" i="4"/>
  <c r="E4234" i="4"/>
  <c r="C4234" i="4"/>
  <c r="F4234" i="4" l="1"/>
  <c r="L4232" i="4"/>
  <c r="Z4232" i="4" s="1"/>
  <c r="K4233" i="4"/>
  <c r="Y4233" i="4" s="1"/>
  <c r="M4233" i="4"/>
  <c r="N4233" i="4"/>
  <c r="H4234" i="4"/>
  <c r="J4233" i="4"/>
  <c r="D4235" i="4"/>
  <c r="E4235" i="4"/>
  <c r="C4235" i="4"/>
  <c r="F4235" i="4" l="1"/>
  <c r="L4233" i="4"/>
  <c r="Z4233" i="4" s="1"/>
  <c r="M4234" i="4"/>
  <c r="N4234" i="4"/>
  <c r="I4234" i="4"/>
  <c r="J4234" i="4"/>
  <c r="H4235" i="4"/>
  <c r="J4235" i="4" s="1"/>
  <c r="C4236" i="4"/>
  <c r="F4236" i="4" s="1"/>
  <c r="D4236" i="4"/>
  <c r="E4236" i="4"/>
  <c r="L4234" i="4" l="1"/>
  <c r="Z4234" i="4" s="1"/>
  <c r="L4235" i="4"/>
  <c r="Z4235" i="4" s="1"/>
  <c r="K4234" i="4"/>
  <c r="Y4234" i="4" s="1"/>
  <c r="I4235" i="4"/>
  <c r="M4235" i="4"/>
  <c r="N4235" i="4"/>
  <c r="H4236" i="4"/>
  <c r="I4236" i="4" s="1"/>
  <c r="C4237" i="4"/>
  <c r="F4237" i="4" s="1"/>
  <c r="D4237" i="4"/>
  <c r="E4237" i="4"/>
  <c r="K4236" i="4" l="1"/>
  <c r="Y4236" i="4" s="1"/>
  <c r="K4235" i="4"/>
  <c r="Y4235" i="4" s="1"/>
  <c r="H4237" i="4"/>
  <c r="I4237" i="4" s="1"/>
  <c r="M4236" i="4"/>
  <c r="N4236" i="4"/>
  <c r="J4236" i="4"/>
  <c r="C4238" i="4"/>
  <c r="D4238" i="4"/>
  <c r="E4238" i="4"/>
  <c r="F4238" i="4" l="1"/>
  <c r="L4236" i="4"/>
  <c r="Z4236" i="4" s="1"/>
  <c r="K4237" i="4"/>
  <c r="Y4237" i="4" s="1"/>
  <c r="H4238" i="4"/>
  <c r="I4238" i="4" s="1"/>
  <c r="M4237" i="4"/>
  <c r="N4237" i="4"/>
  <c r="J4237" i="4"/>
  <c r="E4239" i="4"/>
  <c r="C4239" i="4"/>
  <c r="D4239" i="4"/>
  <c r="F4239" i="4" l="1"/>
  <c r="L4237" i="4"/>
  <c r="Z4237" i="4" s="1"/>
  <c r="K4238" i="4"/>
  <c r="Y4238" i="4" s="1"/>
  <c r="H4239" i="4"/>
  <c r="I4239" i="4" s="1"/>
  <c r="M4238" i="4"/>
  <c r="N4238" i="4"/>
  <c r="J4238" i="4"/>
  <c r="C4240" i="4"/>
  <c r="E4240" i="4"/>
  <c r="D4240" i="4"/>
  <c r="F4240" i="4" l="1"/>
  <c r="L4238" i="4"/>
  <c r="Z4238" i="4" s="1"/>
  <c r="K4239" i="4"/>
  <c r="Y4239" i="4" s="1"/>
  <c r="M4239" i="4"/>
  <c r="N4239" i="4"/>
  <c r="H4240" i="4"/>
  <c r="J4240" i="4" s="1"/>
  <c r="J4239" i="4"/>
  <c r="C4241" i="4"/>
  <c r="F4241" i="4" s="1"/>
  <c r="D4241" i="4"/>
  <c r="E4241" i="4"/>
  <c r="L4239" i="4" l="1"/>
  <c r="Z4239" i="4" s="1"/>
  <c r="L4240" i="4"/>
  <c r="Z4240" i="4" s="1"/>
  <c r="I4240" i="4"/>
  <c r="H4241" i="4"/>
  <c r="I4241" i="4" s="1"/>
  <c r="M4240" i="4"/>
  <c r="N4240" i="4"/>
  <c r="D4242" i="4"/>
  <c r="E4242" i="4"/>
  <c r="C4242" i="4"/>
  <c r="F4242" i="4" l="1"/>
  <c r="K4240" i="4"/>
  <c r="Y4240" i="4" s="1"/>
  <c r="K4241" i="4"/>
  <c r="Y4241" i="4" s="1"/>
  <c r="M4241" i="4"/>
  <c r="N4241" i="4"/>
  <c r="H4242" i="4"/>
  <c r="I4242" i="4" s="1"/>
  <c r="J4241" i="4"/>
  <c r="D4243" i="4"/>
  <c r="E4243" i="4"/>
  <c r="C4243" i="4"/>
  <c r="F4243" i="4" l="1"/>
  <c r="L4241" i="4"/>
  <c r="Z4241" i="4" s="1"/>
  <c r="K4242" i="4"/>
  <c r="Y4242" i="4" s="1"/>
  <c r="M4242" i="4"/>
  <c r="N4242" i="4"/>
  <c r="H4243" i="4"/>
  <c r="J4243" i="4" s="1"/>
  <c r="J4242" i="4"/>
  <c r="C4244" i="4"/>
  <c r="F4244" i="4" s="1"/>
  <c r="E4244" i="4"/>
  <c r="D4244" i="4"/>
  <c r="L4243" i="4" l="1"/>
  <c r="Z4243" i="4" s="1"/>
  <c r="L4242" i="4"/>
  <c r="Z4242" i="4" s="1"/>
  <c r="H4244" i="4"/>
  <c r="I4244" i="4" s="1"/>
  <c r="I4243" i="4"/>
  <c r="M4243" i="4"/>
  <c r="N4243" i="4"/>
  <c r="C4245" i="4"/>
  <c r="D4245" i="4"/>
  <c r="E4245" i="4"/>
  <c r="F4245" i="4" l="1"/>
  <c r="K4243" i="4"/>
  <c r="Y4243" i="4" s="1"/>
  <c r="K4244" i="4"/>
  <c r="Y4244" i="4" s="1"/>
  <c r="H4245" i="4"/>
  <c r="I4245" i="4" s="1"/>
  <c r="M4244" i="4"/>
  <c r="N4244" i="4"/>
  <c r="J4244" i="4"/>
  <c r="C4246" i="4"/>
  <c r="D4246" i="4"/>
  <c r="E4246" i="4"/>
  <c r="F4246" i="4" l="1"/>
  <c r="L4244" i="4"/>
  <c r="Z4244" i="4" s="1"/>
  <c r="K4245" i="4"/>
  <c r="Y4245" i="4" s="1"/>
  <c r="H4246" i="4"/>
  <c r="I4246" i="4" s="1"/>
  <c r="M4245" i="4"/>
  <c r="N4245" i="4"/>
  <c r="J4245" i="4"/>
  <c r="E4247" i="4"/>
  <c r="C4247" i="4"/>
  <c r="D4247" i="4"/>
  <c r="F4247" i="4" l="1"/>
  <c r="L4245" i="4"/>
  <c r="Z4245" i="4" s="1"/>
  <c r="K4246" i="4"/>
  <c r="Y4246" i="4" s="1"/>
  <c r="M4246" i="4"/>
  <c r="N4246" i="4"/>
  <c r="H4247" i="4"/>
  <c r="I4247" i="4" s="1"/>
  <c r="J4246" i="4"/>
  <c r="C4248" i="4"/>
  <c r="F4248" i="4" s="1"/>
  <c r="E4248" i="4"/>
  <c r="D4248" i="4"/>
  <c r="L4246" i="4" l="1"/>
  <c r="Z4246" i="4" s="1"/>
  <c r="K4247" i="4"/>
  <c r="Y4247" i="4" s="1"/>
  <c r="M4247" i="4"/>
  <c r="N4247" i="4"/>
  <c r="J4247" i="4"/>
  <c r="H4248" i="4"/>
  <c r="C4249" i="4"/>
  <c r="D4249" i="4"/>
  <c r="E4249" i="4"/>
  <c r="F4249" i="4" l="1"/>
  <c r="L4247" i="4"/>
  <c r="Z4247" i="4" s="1"/>
  <c r="M4248" i="4"/>
  <c r="N4248" i="4"/>
  <c r="J4248" i="4"/>
  <c r="H4249" i="4"/>
  <c r="I4249" i="4" s="1"/>
  <c r="I4248" i="4"/>
  <c r="D4250" i="4"/>
  <c r="E4250" i="4"/>
  <c r="C4250" i="4"/>
  <c r="F4250" i="4" l="1"/>
  <c r="L4248" i="4"/>
  <c r="Z4248" i="4" s="1"/>
  <c r="K4248" i="4"/>
  <c r="Y4248" i="4" s="1"/>
  <c r="K4249" i="4"/>
  <c r="Y4249" i="4" s="1"/>
  <c r="M4249" i="4"/>
  <c r="N4249" i="4"/>
  <c r="J4249" i="4"/>
  <c r="H4250" i="4"/>
  <c r="I4250" i="4" s="1"/>
  <c r="D4251" i="4"/>
  <c r="E4251" i="4"/>
  <c r="C4251" i="4"/>
  <c r="F4251" i="4" s="1"/>
  <c r="L4249" i="4" l="1"/>
  <c r="Z4249" i="4" s="1"/>
  <c r="K4250" i="4"/>
  <c r="Y4250" i="4" s="1"/>
  <c r="H4251" i="4"/>
  <c r="I4251" i="4" s="1"/>
  <c r="M4250" i="4"/>
  <c r="N4250" i="4"/>
  <c r="J4250" i="4"/>
  <c r="C4252" i="4"/>
  <c r="D4252" i="4"/>
  <c r="E4252" i="4"/>
  <c r="F4252" i="4" l="1"/>
  <c r="L4250" i="4"/>
  <c r="Z4250" i="4" s="1"/>
  <c r="K4251" i="4"/>
  <c r="Y4251" i="4" s="1"/>
  <c r="M4251" i="4"/>
  <c r="N4251" i="4"/>
  <c r="H4252" i="4"/>
  <c r="J4252" i="4" s="1"/>
  <c r="J4251" i="4"/>
  <c r="C4253" i="4"/>
  <c r="F4253" i="4" s="1"/>
  <c r="D4253" i="4"/>
  <c r="E4253" i="4"/>
  <c r="L4251" i="4" l="1"/>
  <c r="Z4251" i="4" s="1"/>
  <c r="L4252" i="4"/>
  <c r="Z4252" i="4" s="1"/>
  <c r="H4253" i="4"/>
  <c r="I4253" i="4" s="1"/>
  <c r="I4252" i="4"/>
  <c r="M4252" i="4"/>
  <c r="N4252" i="4"/>
  <c r="C4254" i="4"/>
  <c r="F4254" i="4" s="1"/>
  <c r="D4254" i="4"/>
  <c r="E4254" i="4"/>
  <c r="K4253" i="4" l="1"/>
  <c r="Y4253" i="4" s="1"/>
  <c r="K4252" i="4"/>
  <c r="Y4252" i="4" s="1"/>
  <c r="H4254" i="4"/>
  <c r="I4254" i="4" s="1"/>
  <c r="M4253" i="4"/>
  <c r="N4253" i="4"/>
  <c r="J4253" i="4"/>
  <c r="E4255" i="4"/>
  <c r="C4255" i="4"/>
  <c r="F4255" i="4" s="1"/>
  <c r="D4255" i="4"/>
  <c r="L4253" i="4" l="1"/>
  <c r="Z4253" i="4" s="1"/>
  <c r="K4254" i="4"/>
  <c r="Y4254" i="4" s="1"/>
  <c r="M4254" i="4"/>
  <c r="N4254" i="4"/>
  <c r="H4255" i="4"/>
  <c r="I4255" i="4" s="1"/>
  <c r="J4254" i="4"/>
  <c r="C4256" i="4"/>
  <c r="E4256" i="4"/>
  <c r="D4256" i="4"/>
  <c r="F4256" i="4" l="1"/>
  <c r="L4254" i="4"/>
  <c r="Z4254" i="4" s="1"/>
  <c r="K4255" i="4"/>
  <c r="Y4255" i="4" s="1"/>
  <c r="M4255" i="4"/>
  <c r="N4255" i="4"/>
  <c r="J4255" i="4"/>
  <c r="H4256" i="4"/>
  <c r="I4256" i="4" s="1"/>
  <c r="C4257" i="4"/>
  <c r="F4257" i="4" s="1"/>
  <c r="D4257" i="4"/>
  <c r="E4257" i="4"/>
  <c r="L4255" i="4" l="1"/>
  <c r="Z4255" i="4" s="1"/>
  <c r="K4256" i="4"/>
  <c r="Y4256" i="4" s="1"/>
  <c r="H4257" i="4"/>
  <c r="I4257" i="4" s="1"/>
  <c r="M4256" i="4"/>
  <c r="N4256" i="4"/>
  <c r="J4256" i="4"/>
  <c r="D4258" i="4"/>
  <c r="E4258" i="4"/>
  <c r="C4258" i="4"/>
  <c r="F4258" i="4" l="1"/>
  <c r="L4256" i="4"/>
  <c r="Z4256" i="4" s="1"/>
  <c r="K4257" i="4"/>
  <c r="Y4257" i="4" s="1"/>
  <c r="M4257" i="4"/>
  <c r="N4257" i="4"/>
  <c r="H4258" i="4"/>
  <c r="J4258" i="4" s="1"/>
  <c r="J4257" i="4"/>
  <c r="D4259" i="4"/>
  <c r="E4259" i="4"/>
  <c r="C4259" i="4"/>
  <c r="F4259" i="4" l="1"/>
  <c r="L4258" i="4"/>
  <c r="Z4258" i="4" s="1"/>
  <c r="L4257" i="4"/>
  <c r="Z4257" i="4" s="1"/>
  <c r="I4258" i="4"/>
  <c r="M4258" i="4"/>
  <c r="N4258" i="4"/>
  <c r="H4259" i="4"/>
  <c r="I4259" i="4" s="1"/>
  <c r="C4260" i="4"/>
  <c r="F4260" i="4" s="1"/>
  <c r="D4260" i="4"/>
  <c r="E4260" i="4"/>
  <c r="K4259" i="4" l="1"/>
  <c r="Y4259" i="4" s="1"/>
  <c r="K4258" i="4"/>
  <c r="Y4258" i="4" s="1"/>
  <c r="H4260" i="4"/>
  <c r="I4260" i="4" s="1"/>
  <c r="M4259" i="4"/>
  <c r="N4259" i="4"/>
  <c r="J4259" i="4"/>
  <c r="C4261" i="4"/>
  <c r="D4261" i="4"/>
  <c r="E4261" i="4"/>
  <c r="F4261" i="4" l="1"/>
  <c r="L4259" i="4"/>
  <c r="Z4259" i="4" s="1"/>
  <c r="K4260" i="4"/>
  <c r="Y4260" i="4" s="1"/>
  <c r="H4261" i="4"/>
  <c r="I4261" i="4" s="1"/>
  <c r="M4260" i="4"/>
  <c r="N4260" i="4"/>
  <c r="J4260" i="4"/>
  <c r="C4262" i="4"/>
  <c r="D4262" i="4"/>
  <c r="E4262" i="4"/>
  <c r="F4262" i="4" l="1"/>
  <c r="L4260" i="4"/>
  <c r="Z4260" i="4" s="1"/>
  <c r="K4261" i="4"/>
  <c r="Y4261" i="4" s="1"/>
  <c r="H4262" i="4"/>
  <c r="I4262" i="4" s="1"/>
  <c r="M4261" i="4"/>
  <c r="N4261" i="4"/>
  <c r="J4261" i="4"/>
  <c r="E4263" i="4"/>
  <c r="C4263" i="4"/>
  <c r="D4263" i="4"/>
  <c r="F4263" i="4" l="1"/>
  <c r="L4261" i="4"/>
  <c r="Z4261" i="4" s="1"/>
  <c r="K4262" i="4"/>
  <c r="Y4262" i="4" s="1"/>
  <c r="H4263" i="4"/>
  <c r="I4263" i="4" s="1"/>
  <c r="M4262" i="4"/>
  <c r="N4262" i="4"/>
  <c r="J4262" i="4"/>
  <c r="C4264" i="4"/>
  <c r="F4264" i="4" s="1"/>
  <c r="E4264" i="4"/>
  <c r="D4264" i="4"/>
  <c r="L4262" i="4" l="1"/>
  <c r="Z4262" i="4" s="1"/>
  <c r="K4263" i="4"/>
  <c r="Y4263" i="4" s="1"/>
  <c r="M4263" i="4"/>
  <c r="N4263" i="4"/>
  <c r="H4264" i="4"/>
  <c r="J4264" i="4" s="1"/>
  <c r="J4263" i="4"/>
  <c r="C4265" i="4"/>
  <c r="D4265" i="4"/>
  <c r="E4265" i="4"/>
  <c r="F4265" i="4" l="1"/>
  <c r="L4263" i="4"/>
  <c r="Z4263" i="4" s="1"/>
  <c r="L4264" i="4"/>
  <c r="Z4264" i="4" s="1"/>
  <c r="H4265" i="4"/>
  <c r="I4265" i="4" s="1"/>
  <c r="I4264" i="4"/>
  <c r="M4264" i="4"/>
  <c r="N4264" i="4"/>
  <c r="D4266" i="4"/>
  <c r="E4266" i="4"/>
  <c r="C4266" i="4"/>
  <c r="F4266" i="4" l="1"/>
  <c r="K4264" i="4"/>
  <c r="Y4264" i="4" s="1"/>
  <c r="K4265" i="4"/>
  <c r="Y4265" i="4" s="1"/>
  <c r="M4265" i="4"/>
  <c r="N4265" i="4"/>
  <c r="H4266" i="4"/>
  <c r="J4266" i="4" s="1"/>
  <c r="J4265" i="4"/>
  <c r="D4267" i="4"/>
  <c r="E4267" i="4"/>
  <c r="C4267" i="4"/>
  <c r="F4267" i="4" l="1"/>
  <c r="L4265" i="4"/>
  <c r="Z4265" i="4" s="1"/>
  <c r="L4266" i="4"/>
  <c r="Z4266" i="4" s="1"/>
  <c r="I4266" i="4"/>
  <c r="H4267" i="4"/>
  <c r="I4267" i="4" s="1"/>
  <c r="M4266" i="4"/>
  <c r="N4266" i="4"/>
  <c r="C4268" i="4"/>
  <c r="F4268" i="4" s="1"/>
  <c r="D4268" i="4"/>
  <c r="E4268" i="4"/>
  <c r="K4267" i="4" l="1"/>
  <c r="Y4267" i="4" s="1"/>
  <c r="K4266" i="4"/>
  <c r="Y4266" i="4" s="1"/>
  <c r="H4268" i="4"/>
  <c r="I4268" i="4" s="1"/>
  <c r="M4267" i="4"/>
  <c r="N4267" i="4"/>
  <c r="J4267" i="4"/>
  <c r="C4269" i="4"/>
  <c r="D4269" i="4"/>
  <c r="E4269" i="4"/>
  <c r="F4269" i="4" l="1"/>
  <c r="L4267" i="4"/>
  <c r="Z4267" i="4" s="1"/>
  <c r="K4268" i="4"/>
  <c r="Y4268" i="4" s="1"/>
  <c r="H4269" i="4"/>
  <c r="I4269" i="4" s="1"/>
  <c r="M4268" i="4"/>
  <c r="N4268" i="4"/>
  <c r="J4268" i="4"/>
  <c r="C4270" i="4"/>
  <c r="F4270" i="4" s="1"/>
  <c r="D4270" i="4"/>
  <c r="E4270" i="4"/>
  <c r="L4268" i="4" l="1"/>
  <c r="Z4268" i="4" s="1"/>
  <c r="K4269" i="4"/>
  <c r="Y4269" i="4" s="1"/>
  <c r="H4270" i="4"/>
  <c r="I4270" i="4" s="1"/>
  <c r="M4269" i="4"/>
  <c r="N4269" i="4"/>
  <c r="J4269" i="4"/>
  <c r="E4271" i="4"/>
  <c r="C4271" i="4"/>
  <c r="F4271" i="4" s="1"/>
  <c r="D4271" i="4"/>
  <c r="L4269" i="4" l="1"/>
  <c r="Z4269" i="4" s="1"/>
  <c r="K4270" i="4"/>
  <c r="Y4270" i="4" s="1"/>
  <c r="M4270" i="4"/>
  <c r="N4270" i="4"/>
  <c r="H4271" i="4"/>
  <c r="I4271" i="4" s="1"/>
  <c r="J4270" i="4"/>
  <c r="C4272" i="4"/>
  <c r="E4272" i="4"/>
  <c r="D4272" i="4"/>
  <c r="F4272" i="4" l="1"/>
  <c r="L4270" i="4"/>
  <c r="Z4270" i="4" s="1"/>
  <c r="K4271" i="4"/>
  <c r="Y4271" i="4" s="1"/>
  <c r="H4272" i="4"/>
  <c r="I4272" i="4" s="1"/>
  <c r="M4271" i="4"/>
  <c r="N4271" i="4"/>
  <c r="J4271" i="4"/>
  <c r="C4273" i="4"/>
  <c r="F4273" i="4" s="1"/>
  <c r="D4273" i="4"/>
  <c r="E4273" i="4"/>
  <c r="L4271" i="4" l="1"/>
  <c r="Z4271" i="4" s="1"/>
  <c r="K4272" i="4"/>
  <c r="Y4272" i="4" s="1"/>
  <c r="M4272" i="4"/>
  <c r="N4272" i="4"/>
  <c r="H4273" i="4"/>
  <c r="J4272" i="4"/>
  <c r="D4274" i="4"/>
  <c r="E4274" i="4"/>
  <c r="C4274" i="4"/>
  <c r="F4274" i="4" l="1"/>
  <c r="L4272" i="4"/>
  <c r="Z4272" i="4" s="1"/>
  <c r="M4273" i="4"/>
  <c r="N4273" i="4"/>
  <c r="J4273" i="4"/>
  <c r="I4273" i="4"/>
  <c r="H4274" i="4"/>
  <c r="D4275" i="4"/>
  <c r="E4275" i="4"/>
  <c r="C4275" i="4"/>
  <c r="F4275" i="4" l="1"/>
  <c r="L4273" i="4"/>
  <c r="Z4273" i="4" s="1"/>
  <c r="K4273" i="4"/>
  <c r="Y4273" i="4" s="1"/>
  <c r="M4274" i="4"/>
  <c r="N4274" i="4"/>
  <c r="I4274" i="4"/>
  <c r="J4274" i="4"/>
  <c r="H4275" i="4"/>
  <c r="I4275" i="4" s="1"/>
  <c r="C4276" i="4"/>
  <c r="D4276" i="4"/>
  <c r="E4276" i="4"/>
  <c r="F4276" i="4" l="1"/>
  <c r="L4274" i="4"/>
  <c r="Z4274" i="4" s="1"/>
  <c r="K4275" i="4"/>
  <c r="Y4275" i="4" s="1"/>
  <c r="K4274" i="4"/>
  <c r="Y4274" i="4" s="1"/>
  <c r="M4275" i="4"/>
  <c r="N4275" i="4"/>
  <c r="J4275" i="4"/>
  <c r="H4276" i="4"/>
  <c r="J4276" i="4" s="1"/>
  <c r="C4277" i="4"/>
  <c r="D4277" i="4"/>
  <c r="E4277" i="4"/>
  <c r="F4277" i="4" l="1"/>
  <c r="L4275" i="4"/>
  <c r="Z4275" i="4" s="1"/>
  <c r="L4276" i="4"/>
  <c r="Z4276" i="4" s="1"/>
  <c r="H4277" i="4"/>
  <c r="I4277" i="4" s="1"/>
  <c r="I4276" i="4"/>
  <c r="M4276" i="4"/>
  <c r="N4276" i="4"/>
  <c r="C4278" i="4"/>
  <c r="F4278" i="4" s="1"/>
  <c r="D4278" i="4"/>
  <c r="E4278" i="4"/>
  <c r="K4276" i="4" l="1"/>
  <c r="Y4276" i="4" s="1"/>
  <c r="K4277" i="4"/>
  <c r="Y4277" i="4" s="1"/>
  <c r="M4277" i="4"/>
  <c r="N4277" i="4"/>
  <c r="H4278" i="4"/>
  <c r="J4278" i="4" s="1"/>
  <c r="J4277" i="4"/>
  <c r="E4279" i="4"/>
  <c r="C4279" i="4"/>
  <c r="F4279" i="4" s="1"/>
  <c r="D4279" i="4"/>
  <c r="L4277" i="4" l="1"/>
  <c r="Z4277" i="4" s="1"/>
  <c r="L4278" i="4"/>
  <c r="Z4278" i="4" s="1"/>
  <c r="I4278" i="4"/>
  <c r="M4278" i="4"/>
  <c r="N4278" i="4"/>
  <c r="H4279" i="4"/>
  <c r="I4279" i="4" s="1"/>
  <c r="C4280" i="4"/>
  <c r="E4280" i="4"/>
  <c r="D4280" i="4"/>
  <c r="F4280" i="4" l="1"/>
  <c r="K4278" i="4"/>
  <c r="Y4278" i="4" s="1"/>
  <c r="K4279" i="4"/>
  <c r="Y4279" i="4" s="1"/>
  <c r="H4280" i="4"/>
  <c r="I4280" i="4" s="1"/>
  <c r="M4279" i="4"/>
  <c r="N4279" i="4"/>
  <c r="J4279" i="4"/>
  <c r="C4281" i="4"/>
  <c r="F4281" i="4" s="1"/>
  <c r="D4281" i="4"/>
  <c r="E4281" i="4"/>
  <c r="L4279" i="4" l="1"/>
  <c r="Z4279" i="4" s="1"/>
  <c r="K4280" i="4"/>
  <c r="Y4280" i="4" s="1"/>
  <c r="H4281" i="4"/>
  <c r="I4281" i="4" s="1"/>
  <c r="M4280" i="4"/>
  <c r="N4280" i="4"/>
  <c r="J4280" i="4"/>
  <c r="D4282" i="4"/>
  <c r="E4282" i="4"/>
  <c r="C4282" i="4"/>
  <c r="F4282" i="4" l="1"/>
  <c r="L4280" i="4"/>
  <c r="Z4280" i="4" s="1"/>
  <c r="K4281" i="4"/>
  <c r="Y4281" i="4" s="1"/>
  <c r="M4281" i="4"/>
  <c r="N4281" i="4"/>
  <c r="H4282" i="4"/>
  <c r="J4281" i="4"/>
  <c r="D4283" i="4"/>
  <c r="E4283" i="4"/>
  <c r="C4283" i="4"/>
  <c r="F4283" i="4" l="1"/>
  <c r="L4281" i="4"/>
  <c r="Z4281" i="4" s="1"/>
  <c r="M4282" i="4"/>
  <c r="N4282" i="4"/>
  <c r="I4282" i="4"/>
  <c r="J4282" i="4"/>
  <c r="H4283" i="4"/>
  <c r="J4283" i="4" s="1"/>
  <c r="C4284" i="4"/>
  <c r="F4284" i="4" s="1"/>
  <c r="D4284" i="4"/>
  <c r="E4284" i="4"/>
  <c r="L4283" i="4" l="1"/>
  <c r="Z4283" i="4" s="1"/>
  <c r="L4282" i="4"/>
  <c r="Z4282" i="4" s="1"/>
  <c r="K4282" i="4"/>
  <c r="Y4282" i="4" s="1"/>
  <c r="I4283" i="4"/>
  <c r="M4283" i="4"/>
  <c r="N4283" i="4"/>
  <c r="H4284" i="4"/>
  <c r="I4284" i="4" s="1"/>
  <c r="C4285" i="4"/>
  <c r="F4285" i="4" s="1"/>
  <c r="D4285" i="4"/>
  <c r="E4285" i="4"/>
  <c r="K4284" i="4" l="1"/>
  <c r="Y4284" i="4" s="1"/>
  <c r="K4283" i="4"/>
  <c r="Y4283" i="4" s="1"/>
  <c r="H4285" i="4"/>
  <c r="I4285" i="4" s="1"/>
  <c r="N4284" i="4"/>
  <c r="M4284" i="4"/>
  <c r="J4284" i="4"/>
  <c r="C4286" i="4"/>
  <c r="D4286" i="4"/>
  <c r="E4286" i="4"/>
  <c r="F4286" i="4" l="1"/>
  <c r="L4284" i="4"/>
  <c r="Z4284" i="4" s="1"/>
  <c r="K4285" i="4"/>
  <c r="Y4285" i="4" s="1"/>
  <c r="H4286" i="4"/>
  <c r="I4286" i="4" s="1"/>
  <c r="M4285" i="4"/>
  <c r="N4285" i="4"/>
  <c r="J4285" i="4"/>
  <c r="E4287" i="4"/>
  <c r="D4287" i="4"/>
  <c r="C4287" i="4"/>
  <c r="F4287" i="4" l="1"/>
  <c r="L4285" i="4"/>
  <c r="Z4285" i="4" s="1"/>
  <c r="K4286" i="4"/>
  <c r="Y4286" i="4" s="1"/>
  <c r="M4286" i="4"/>
  <c r="N4286" i="4"/>
  <c r="H4287" i="4"/>
  <c r="I4287" i="4" s="1"/>
  <c r="J4286" i="4"/>
  <c r="C4288" i="4"/>
  <c r="F4288" i="4" s="1"/>
  <c r="E4288" i="4"/>
  <c r="D4288" i="4"/>
  <c r="L4286" i="4" l="1"/>
  <c r="Z4286" i="4" s="1"/>
  <c r="K4287" i="4"/>
  <c r="Y4287" i="4" s="1"/>
  <c r="H4288" i="4"/>
  <c r="I4288" i="4" s="1"/>
  <c r="M4287" i="4"/>
  <c r="N4287" i="4"/>
  <c r="J4287" i="4"/>
  <c r="C4289" i="4"/>
  <c r="D4289" i="4"/>
  <c r="E4289" i="4"/>
  <c r="F4289" i="4" l="1"/>
  <c r="L4287" i="4"/>
  <c r="Z4287" i="4" s="1"/>
  <c r="K4288" i="4"/>
  <c r="Y4288" i="4" s="1"/>
  <c r="M4288" i="4"/>
  <c r="N4288" i="4"/>
  <c r="H4289" i="4"/>
  <c r="J4289" i="4" s="1"/>
  <c r="J4288" i="4"/>
  <c r="D4290" i="4"/>
  <c r="E4290" i="4"/>
  <c r="C4290" i="4"/>
  <c r="F4290" i="4" l="1"/>
  <c r="L4288" i="4"/>
  <c r="Z4288" i="4" s="1"/>
  <c r="L4289" i="4"/>
  <c r="Z4289" i="4" s="1"/>
  <c r="I4289" i="4"/>
  <c r="H4290" i="4"/>
  <c r="M4289" i="4"/>
  <c r="N4289" i="4"/>
  <c r="D4291" i="4"/>
  <c r="E4291" i="4"/>
  <c r="C4291" i="4"/>
  <c r="F4291" i="4" l="1"/>
  <c r="K4289" i="4"/>
  <c r="Y4289" i="4" s="1"/>
  <c r="M4290" i="4"/>
  <c r="N4290" i="4"/>
  <c r="I4290" i="4"/>
  <c r="J4290" i="4"/>
  <c r="H4291" i="4"/>
  <c r="C4292" i="4"/>
  <c r="F4292" i="4" s="1"/>
  <c r="D4292" i="4"/>
  <c r="E4292" i="4"/>
  <c r="L4290" i="4" l="1"/>
  <c r="Z4290" i="4" s="1"/>
  <c r="K4290" i="4"/>
  <c r="Y4290" i="4" s="1"/>
  <c r="M4291" i="4"/>
  <c r="N4291" i="4"/>
  <c r="J4291" i="4"/>
  <c r="I4291" i="4"/>
  <c r="H4292" i="4"/>
  <c r="I4292" i="4" s="1"/>
  <c r="C4293" i="4"/>
  <c r="F4293" i="4" s="1"/>
  <c r="D4293" i="4"/>
  <c r="E4293" i="4"/>
  <c r="L4291" i="4" l="1"/>
  <c r="Z4291" i="4" s="1"/>
  <c r="K4292" i="4"/>
  <c r="Y4292" i="4" s="1"/>
  <c r="K4291" i="4"/>
  <c r="Y4291" i="4" s="1"/>
  <c r="H4293" i="4"/>
  <c r="I4293" i="4" s="1"/>
  <c r="M4292" i="4"/>
  <c r="N4292" i="4"/>
  <c r="J4292" i="4"/>
  <c r="C4294" i="4"/>
  <c r="F4294" i="4" s="1"/>
  <c r="D4294" i="4"/>
  <c r="E4294" i="4"/>
  <c r="L4292" i="4" l="1"/>
  <c r="Z4292" i="4" s="1"/>
  <c r="K4293" i="4"/>
  <c r="Y4293" i="4" s="1"/>
  <c r="H4294" i="4"/>
  <c r="I4294" i="4" s="1"/>
  <c r="M4293" i="4"/>
  <c r="N4293" i="4"/>
  <c r="J4293" i="4"/>
  <c r="E4295" i="4"/>
  <c r="C4295" i="4"/>
  <c r="F4295" i="4" s="1"/>
  <c r="D4295" i="4"/>
  <c r="L4293" i="4" l="1"/>
  <c r="Z4293" i="4" s="1"/>
  <c r="K4294" i="4"/>
  <c r="Y4294" i="4" s="1"/>
  <c r="M4294" i="4"/>
  <c r="N4294" i="4"/>
  <c r="H4295" i="4"/>
  <c r="I4295" i="4" s="1"/>
  <c r="J4294" i="4"/>
  <c r="C4296" i="4"/>
  <c r="E4296" i="4"/>
  <c r="D4296" i="4"/>
  <c r="F4296" i="4" l="1"/>
  <c r="L4294" i="4"/>
  <c r="Z4294" i="4" s="1"/>
  <c r="K4295" i="4"/>
  <c r="Y4295" i="4" s="1"/>
  <c r="M4295" i="4"/>
  <c r="N4295" i="4"/>
  <c r="H4296" i="4"/>
  <c r="I4296" i="4" s="1"/>
  <c r="J4295" i="4"/>
  <c r="C4297" i="4"/>
  <c r="D4297" i="4"/>
  <c r="E4297" i="4"/>
  <c r="H4297" i="4" l="1"/>
  <c r="F4297" i="4"/>
  <c r="L4295" i="4"/>
  <c r="Z4295" i="4" s="1"/>
  <c r="K4296" i="4"/>
  <c r="Y4296" i="4" s="1"/>
  <c r="M4297" i="4"/>
  <c r="N4297" i="4"/>
  <c r="M4296" i="4"/>
  <c r="N4296" i="4"/>
  <c r="J4296" i="4"/>
  <c r="J4297" i="4"/>
  <c r="I4297" i="4"/>
  <c r="D4298" i="4"/>
  <c r="E4298" i="4"/>
  <c r="C4298" i="4"/>
  <c r="F4298" i="4" s="1"/>
  <c r="L4296" i="4" l="1"/>
  <c r="Z4296" i="4" s="1"/>
  <c r="L4297" i="4"/>
  <c r="Z4297" i="4" s="1"/>
  <c r="K4297" i="4"/>
  <c r="Y4297" i="4" s="1"/>
  <c r="H4298" i="4"/>
  <c r="I4298" i="4" s="1"/>
  <c r="D4299" i="4"/>
  <c r="E4299" i="4"/>
  <c r="C4299" i="4"/>
  <c r="F4299" i="4" s="1"/>
  <c r="K4298" i="4" l="1"/>
  <c r="Y4298" i="4" s="1"/>
  <c r="H4299" i="4"/>
  <c r="I4299" i="4" s="1"/>
  <c r="M4298" i="4"/>
  <c r="N4298" i="4"/>
  <c r="J4298" i="4"/>
  <c r="C4300" i="4"/>
  <c r="D4300" i="4"/>
  <c r="E4300" i="4"/>
  <c r="H4300" i="4" l="1"/>
  <c r="F4300" i="4"/>
  <c r="L4298" i="4"/>
  <c r="Z4298" i="4" s="1"/>
  <c r="K4299" i="4"/>
  <c r="Y4299" i="4" s="1"/>
  <c r="N4300" i="4"/>
  <c r="M4300" i="4"/>
  <c r="M4299" i="4"/>
  <c r="N4299" i="4"/>
  <c r="J4299" i="4"/>
  <c r="J4300" i="4"/>
  <c r="I4300" i="4"/>
  <c r="C4301" i="4"/>
  <c r="D4301" i="4"/>
  <c r="E4301" i="4"/>
  <c r="F4301" i="4" l="1"/>
  <c r="L4299" i="4"/>
  <c r="Z4299" i="4" s="1"/>
  <c r="L4300" i="4"/>
  <c r="Z4300" i="4" s="1"/>
  <c r="K4300" i="4"/>
  <c r="Y4300" i="4" s="1"/>
  <c r="H4301" i="4"/>
  <c r="I4301" i="4" s="1"/>
  <c r="C4302" i="4"/>
  <c r="D4302" i="4"/>
  <c r="E4302" i="4"/>
  <c r="F4302" i="4" l="1"/>
  <c r="K4301" i="4"/>
  <c r="Y4301" i="4" s="1"/>
  <c r="H4302" i="4"/>
  <c r="I4302" i="4" s="1"/>
  <c r="M4301" i="4"/>
  <c r="N4301" i="4"/>
  <c r="J4301" i="4"/>
  <c r="E4303" i="4"/>
  <c r="C4303" i="4"/>
  <c r="D4303" i="4"/>
  <c r="F4303" i="4" l="1"/>
  <c r="L4301" i="4"/>
  <c r="Z4301" i="4" s="1"/>
  <c r="K4302" i="4"/>
  <c r="Y4302" i="4" s="1"/>
  <c r="M4302" i="4"/>
  <c r="N4302" i="4"/>
  <c r="H4303" i="4"/>
  <c r="J4303" i="4" s="1"/>
  <c r="J4302" i="4"/>
  <c r="C4304" i="4"/>
  <c r="E4304" i="4"/>
  <c r="D4304" i="4"/>
  <c r="F4304" i="4" l="1"/>
  <c r="L4303" i="4"/>
  <c r="Z4303" i="4" s="1"/>
  <c r="L4302" i="4"/>
  <c r="Z4302" i="4" s="1"/>
  <c r="I4303" i="4"/>
  <c r="H4304" i="4"/>
  <c r="I4304" i="4" s="1"/>
  <c r="M4303" i="4"/>
  <c r="N4303" i="4"/>
  <c r="C4305" i="4"/>
  <c r="F4305" i="4" s="1"/>
  <c r="D4305" i="4"/>
  <c r="E4305" i="4"/>
  <c r="K4303" i="4" l="1"/>
  <c r="Y4303" i="4" s="1"/>
  <c r="K4304" i="4"/>
  <c r="Y4304" i="4" s="1"/>
  <c r="H4305" i="4"/>
  <c r="I4305" i="4" s="1"/>
  <c r="M4304" i="4"/>
  <c r="N4304" i="4"/>
  <c r="J4304" i="4"/>
  <c r="D4306" i="4"/>
  <c r="E4306" i="4"/>
  <c r="C4306" i="4"/>
  <c r="F4306" i="4" l="1"/>
  <c r="L4304" i="4"/>
  <c r="Z4304" i="4" s="1"/>
  <c r="K4305" i="4"/>
  <c r="Y4305" i="4" s="1"/>
  <c r="M4305" i="4"/>
  <c r="N4305" i="4"/>
  <c r="H4306" i="4"/>
  <c r="J4306" i="4" s="1"/>
  <c r="J4305" i="4"/>
  <c r="D4307" i="4"/>
  <c r="E4307" i="4"/>
  <c r="C4307" i="4"/>
  <c r="F4307" i="4" l="1"/>
  <c r="L4305" i="4"/>
  <c r="Z4305" i="4" s="1"/>
  <c r="L4306" i="4"/>
  <c r="Z4306" i="4" s="1"/>
  <c r="I4306" i="4"/>
  <c r="M4306" i="4"/>
  <c r="N4306" i="4"/>
  <c r="H4307" i="4"/>
  <c r="J4307" i="4" s="1"/>
  <c r="C4308" i="4"/>
  <c r="F4308" i="4" s="1"/>
  <c r="E4308" i="4"/>
  <c r="D4308" i="4"/>
  <c r="L4307" i="4" l="1"/>
  <c r="Z4307" i="4" s="1"/>
  <c r="K4306" i="4"/>
  <c r="Y4306" i="4" s="1"/>
  <c r="H4308" i="4"/>
  <c r="I4308" i="4" s="1"/>
  <c r="M4307" i="4"/>
  <c r="N4307" i="4"/>
  <c r="I4307" i="4"/>
  <c r="C4309" i="4"/>
  <c r="D4309" i="4"/>
  <c r="E4309" i="4"/>
  <c r="F4309" i="4" l="1"/>
  <c r="K4307" i="4"/>
  <c r="Y4307" i="4" s="1"/>
  <c r="K4308" i="4"/>
  <c r="Y4308" i="4" s="1"/>
  <c r="M4308" i="4"/>
  <c r="N4308" i="4"/>
  <c r="H4309" i="4"/>
  <c r="I4309" i="4" s="1"/>
  <c r="J4308" i="4"/>
  <c r="C4310" i="4"/>
  <c r="F4310" i="4" s="1"/>
  <c r="D4310" i="4"/>
  <c r="E4310" i="4"/>
  <c r="L4308" i="4" l="1"/>
  <c r="Z4308" i="4" s="1"/>
  <c r="K4309" i="4"/>
  <c r="Y4309" i="4" s="1"/>
  <c r="H4310" i="4"/>
  <c r="I4310" i="4" s="1"/>
  <c r="M4309" i="4"/>
  <c r="N4309" i="4"/>
  <c r="J4309" i="4"/>
  <c r="E4311" i="4"/>
  <c r="C4311" i="4"/>
  <c r="F4311" i="4" s="1"/>
  <c r="D4311" i="4"/>
  <c r="L4309" i="4" l="1"/>
  <c r="Z4309" i="4" s="1"/>
  <c r="K4310" i="4"/>
  <c r="Y4310" i="4" s="1"/>
  <c r="M4310" i="4"/>
  <c r="N4310" i="4"/>
  <c r="H4311" i="4"/>
  <c r="J4311" i="4" s="1"/>
  <c r="J4310" i="4"/>
  <c r="C4312" i="4"/>
  <c r="D4312" i="4"/>
  <c r="E4312" i="4"/>
  <c r="F4312" i="4" l="1"/>
  <c r="L4311" i="4"/>
  <c r="Z4311" i="4" s="1"/>
  <c r="L4310" i="4"/>
  <c r="Z4310" i="4" s="1"/>
  <c r="H4312" i="4"/>
  <c r="I4311" i="4"/>
  <c r="M4311" i="4"/>
  <c r="N4311" i="4"/>
  <c r="I4312" i="4"/>
  <c r="C4313" i="4"/>
  <c r="D4313" i="4"/>
  <c r="E4313" i="4"/>
  <c r="F4313" i="4" l="1"/>
  <c r="K4311" i="4"/>
  <c r="Y4311" i="4" s="1"/>
  <c r="K4312" i="4"/>
  <c r="Y4312" i="4" s="1"/>
  <c r="M4312" i="4"/>
  <c r="N4312" i="4"/>
  <c r="H4313" i="4"/>
  <c r="J4313" i="4" s="1"/>
  <c r="J4312" i="4"/>
  <c r="C4314" i="4"/>
  <c r="F4314" i="4" s="1"/>
  <c r="D4314" i="4"/>
  <c r="E4314" i="4"/>
  <c r="L4313" i="4" l="1"/>
  <c r="Z4313" i="4" s="1"/>
  <c r="L4312" i="4"/>
  <c r="Z4312" i="4" s="1"/>
  <c r="I4313" i="4"/>
  <c r="H4314" i="4"/>
  <c r="I4314" i="4" s="1"/>
  <c r="M4313" i="4"/>
  <c r="N4313" i="4"/>
  <c r="E4315" i="4"/>
  <c r="C4315" i="4"/>
  <c r="F4315" i="4" s="1"/>
  <c r="D4315" i="4"/>
  <c r="K4314" i="4" l="1"/>
  <c r="Y4314" i="4" s="1"/>
  <c r="K4313" i="4"/>
  <c r="Y4313" i="4" s="1"/>
  <c r="M4314" i="4"/>
  <c r="N4314" i="4"/>
  <c r="J4314" i="4"/>
  <c r="H4315" i="4"/>
  <c r="I4315" i="4" s="1"/>
  <c r="C4316" i="4"/>
  <c r="D4316" i="4"/>
  <c r="E4316" i="4"/>
  <c r="F4316" i="4" l="1"/>
  <c r="L4314" i="4"/>
  <c r="Z4314" i="4" s="1"/>
  <c r="K4315" i="4"/>
  <c r="Y4315" i="4" s="1"/>
  <c r="H4316" i="4"/>
  <c r="I4316" i="4" s="1"/>
  <c r="M4315" i="4"/>
  <c r="N4315" i="4"/>
  <c r="J4315" i="4"/>
  <c r="C4317" i="4"/>
  <c r="F4317" i="4" s="1"/>
  <c r="D4317" i="4"/>
  <c r="E4317" i="4"/>
  <c r="L4315" i="4" l="1"/>
  <c r="Z4315" i="4" s="1"/>
  <c r="K4316" i="4"/>
  <c r="Y4316" i="4" s="1"/>
  <c r="N4316" i="4"/>
  <c r="M4316" i="4"/>
  <c r="H4317" i="4"/>
  <c r="J4317" i="4" s="1"/>
  <c r="J4316" i="4"/>
  <c r="D4318" i="4"/>
  <c r="E4318" i="4"/>
  <c r="C4318" i="4"/>
  <c r="F4318" i="4" l="1"/>
  <c r="L4316" i="4"/>
  <c r="Z4316" i="4" s="1"/>
  <c r="L4317" i="4"/>
  <c r="Z4317" i="4" s="1"/>
  <c r="I4317" i="4"/>
  <c r="H4318" i="4"/>
  <c r="I4318" i="4" s="1"/>
  <c r="M4317" i="4"/>
  <c r="N4317" i="4"/>
  <c r="C4319" i="4"/>
  <c r="F4319" i="4" s="1"/>
  <c r="D4319" i="4"/>
  <c r="E4319" i="4"/>
  <c r="K4318" i="4" l="1"/>
  <c r="Y4318" i="4" s="1"/>
  <c r="K4317" i="4"/>
  <c r="Y4317" i="4" s="1"/>
  <c r="H4319" i="4"/>
  <c r="I4319" i="4" s="1"/>
  <c r="M4318" i="4"/>
  <c r="N4318" i="4"/>
  <c r="J4318" i="4"/>
  <c r="C4320" i="4"/>
  <c r="D4320" i="4"/>
  <c r="E4320" i="4"/>
  <c r="F4320" i="4" l="1"/>
  <c r="L4318" i="4"/>
  <c r="Z4318" i="4" s="1"/>
  <c r="K4319" i="4"/>
  <c r="Y4319" i="4" s="1"/>
  <c r="M4319" i="4"/>
  <c r="N4319" i="4"/>
  <c r="H4320" i="4"/>
  <c r="J4320" i="4" s="1"/>
  <c r="J4319" i="4"/>
  <c r="C4321" i="4"/>
  <c r="F4321" i="4" s="1"/>
  <c r="D4321" i="4"/>
  <c r="E4321" i="4"/>
  <c r="L4319" i="4" l="1"/>
  <c r="Z4319" i="4" s="1"/>
  <c r="L4320" i="4"/>
  <c r="Z4320" i="4" s="1"/>
  <c r="H4321" i="4"/>
  <c r="I4321" i="4" s="1"/>
  <c r="I4320" i="4"/>
  <c r="M4320" i="4"/>
  <c r="N4320" i="4"/>
  <c r="C4322" i="4"/>
  <c r="D4322" i="4"/>
  <c r="E4322" i="4"/>
  <c r="F4322" i="4" l="1"/>
  <c r="K4321" i="4"/>
  <c r="Y4321" i="4" s="1"/>
  <c r="K4320" i="4"/>
  <c r="Y4320" i="4" s="1"/>
  <c r="H4322" i="4"/>
  <c r="I4322" i="4" s="1"/>
  <c r="M4321" i="4"/>
  <c r="N4321" i="4"/>
  <c r="J4321" i="4"/>
  <c r="E4323" i="4"/>
  <c r="C4323" i="4"/>
  <c r="D4323" i="4"/>
  <c r="F4323" i="4" l="1"/>
  <c r="L4321" i="4"/>
  <c r="Z4321" i="4" s="1"/>
  <c r="K4322" i="4"/>
  <c r="Y4322" i="4" s="1"/>
  <c r="M4322" i="4"/>
  <c r="N4322" i="4"/>
  <c r="H4323" i="4"/>
  <c r="I4323" i="4" s="1"/>
  <c r="J4322" i="4"/>
  <c r="C4324" i="4"/>
  <c r="F4324" i="4" s="1"/>
  <c r="D4324" i="4"/>
  <c r="E4324" i="4"/>
  <c r="L4322" i="4" l="1"/>
  <c r="Z4322" i="4" s="1"/>
  <c r="K4323" i="4"/>
  <c r="Y4323" i="4" s="1"/>
  <c r="M4323" i="4"/>
  <c r="N4323" i="4"/>
  <c r="J4323" i="4"/>
  <c r="H4324" i="4"/>
  <c r="I4324" i="4" s="1"/>
  <c r="C4325" i="4"/>
  <c r="D4325" i="4"/>
  <c r="E4325" i="4"/>
  <c r="F4325" i="4" l="1"/>
  <c r="L4323" i="4"/>
  <c r="Z4323" i="4" s="1"/>
  <c r="K4324" i="4"/>
  <c r="Y4324" i="4" s="1"/>
  <c r="H4325" i="4"/>
  <c r="I4325" i="4" s="1"/>
  <c r="M4324" i="4"/>
  <c r="N4324" i="4"/>
  <c r="J4324" i="4"/>
  <c r="D4326" i="4"/>
  <c r="E4326" i="4"/>
  <c r="C4326" i="4"/>
  <c r="F4326" i="4" l="1"/>
  <c r="L4324" i="4"/>
  <c r="Z4324" i="4" s="1"/>
  <c r="K4325" i="4"/>
  <c r="Y4325" i="4" s="1"/>
  <c r="M4325" i="4"/>
  <c r="N4325" i="4"/>
  <c r="H4326" i="4"/>
  <c r="J4325" i="4"/>
  <c r="C4327" i="4"/>
  <c r="F4327" i="4" s="1"/>
  <c r="D4327" i="4"/>
  <c r="E4327" i="4"/>
  <c r="L4325" i="4" l="1"/>
  <c r="Z4325" i="4" s="1"/>
  <c r="H4327" i="4"/>
  <c r="I4327" i="4" s="1"/>
  <c r="M4326" i="4"/>
  <c r="N4326" i="4"/>
  <c r="J4326" i="4"/>
  <c r="I4326" i="4"/>
  <c r="C4328" i="4"/>
  <c r="D4328" i="4"/>
  <c r="E4328" i="4"/>
  <c r="F4328" i="4" l="1"/>
  <c r="L4326" i="4"/>
  <c r="Z4326" i="4" s="1"/>
  <c r="K4326" i="4"/>
  <c r="Y4326" i="4" s="1"/>
  <c r="K4327" i="4"/>
  <c r="Y4327" i="4" s="1"/>
  <c r="M4327" i="4"/>
  <c r="N4327" i="4"/>
  <c r="H4328" i="4"/>
  <c r="J4327" i="4"/>
  <c r="C4329" i="4"/>
  <c r="D4329" i="4"/>
  <c r="E4329" i="4"/>
  <c r="F4329" i="4" l="1"/>
  <c r="L4327" i="4"/>
  <c r="Z4327" i="4" s="1"/>
  <c r="M4328" i="4"/>
  <c r="N4328" i="4"/>
  <c r="H4329" i="4"/>
  <c r="I4329" i="4" s="1"/>
  <c r="I4328" i="4"/>
  <c r="J4328" i="4"/>
  <c r="C4330" i="4"/>
  <c r="F4330" i="4" s="1"/>
  <c r="D4330" i="4"/>
  <c r="E4330" i="4"/>
  <c r="L4328" i="4" l="1"/>
  <c r="Z4328" i="4" s="1"/>
  <c r="K4328" i="4"/>
  <c r="Y4328" i="4" s="1"/>
  <c r="K4329" i="4"/>
  <c r="Y4329" i="4" s="1"/>
  <c r="M4329" i="4"/>
  <c r="N4329" i="4"/>
  <c r="J4329" i="4"/>
  <c r="H4330" i="4"/>
  <c r="I4330" i="4" s="1"/>
  <c r="E4331" i="4"/>
  <c r="C4331" i="4"/>
  <c r="D4331" i="4"/>
  <c r="F4331" i="4" l="1"/>
  <c r="L4329" i="4"/>
  <c r="Z4329" i="4" s="1"/>
  <c r="K4330" i="4"/>
  <c r="Y4330" i="4" s="1"/>
  <c r="M4330" i="4"/>
  <c r="N4330" i="4"/>
  <c r="J4330" i="4"/>
  <c r="H4331" i="4"/>
  <c r="C4332" i="4"/>
  <c r="F4332" i="4" s="1"/>
  <c r="D4332" i="4"/>
  <c r="E4332" i="4"/>
  <c r="L4330" i="4" l="1"/>
  <c r="Z4330" i="4" s="1"/>
  <c r="M4331" i="4"/>
  <c r="N4331" i="4"/>
  <c r="H4332" i="4"/>
  <c r="I4332" i="4" s="1"/>
  <c r="I4331" i="4"/>
  <c r="J4331" i="4"/>
  <c r="C4333" i="4"/>
  <c r="D4333" i="4"/>
  <c r="E4333" i="4"/>
  <c r="F4333" i="4" l="1"/>
  <c r="L4331" i="4"/>
  <c r="Z4331" i="4" s="1"/>
  <c r="K4331" i="4"/>
  <c r="Y4331" i="4" s="1"/>
  <c r="K4332" i="4"/>
  <c r="Y4332" i="4" s="1"/>
  <c r="N4332" i="4"/>
  <c r="M4332" i="4"/>
  <c r="J4332" i="4"/>
  <c r="H4333" i="4"/>
  <c r="J4333" i="4" s="1"/>
  <c r="D4334" i="4"/>
  <c r="E4334" i="4"/>
  <c r="C4334" i="4"/>
  <c r="F4334" i="4" l="1"/>
  <c r="L4332" i="4"/>
  <c r="Z4332" i="4" s="1"/>
  <c r="L4333" i="4"/>
  <c r="Z4333" i="4" s="1"/>
  <c r="I4333" i="4"/>
  <c r="M4333" i="4"/>
  <c r="N4333" i="4"/>
  <c r="H4334" i="4"/>
  <c r="C4335" i="4"/>
  <c r="F4335" i="4" s="1"/>
  <c r="D4335" i="4"/>
  <c r="E4335" i="4"/>
  <c r="K4333" i="4" l="1"/>
  <c r="Y4333" i="4" s="1"/>
  <c r="H4335" i="4"/>
  <c r="I4335" i="4" s="1"/>
  <c r="M4334" i="4"/>
  <c r="N4334" i="4"/>
  <c r="J4334" i="4"/>
  <c r="I4334" i="4"/>
  <c r="C4336" i="4"/>
  <c r="D4336" i="4"/>
  <c r="E4336" i="4"/>
  <c r="F4336" i="4" l="1"/>
  <c r="L4334" i="4"/>
  <c r="Z4334" i="4" s="1"/>
  <c r="K4334" i="4"/>
  <c r="Y4334" i="4" s="1"/>
  <c r="K4335" i="4"/>
  <c r="Y4335" i="4" s="1"/>
  <c r="M4335" i="4"/>
  <c r="N4335" i="4"/>
  <c r="H4336" i="4"/>
  <c r="J4335" i="4"/>
  <c r="C4337" i="4"/>
  <c r="D4337" i="4"/>
  <c r="E4337" i="4"/>
  <c r="F4337" i="4" l="1"/>
  <c r="L4335" i="4"/>
  <c r="Z4335" i="4" s="1"/>
  <c r="M4336" i="4"/>
  <c r="N4336" i="4"/>
  <c r="H4337" i="4"/>
  <c r="J4336" i="4"/>
  <c r="I4336" i="4"/>
  <c r="C4338" i="4"/>
  <c r="F4338" i="4" s="1"/>
  <c r="D4338" i="4"/>
  <c r="E4338" i="4"/>
  <c r="L4336" i="4" l="1"/>
  <c r="Z4336" i="4" s="1"/>
  <c r="K4336" i="4"/>
  <c r="Y4336" i="4" s="1"/>
  <c r="M4337" i="4"/>
  <c r="N4337" i="4"/>
  <c r="J4337" i="4"/>
  <c r="I4337" i="4"/>
  <c r="H4338" i="4"/>
  <c r="I4338" i="4" s="1"/>
  <c r="E4339" i="4"/>
  <c r="C4339" i="4"/>
  <c r="D4339" i="4"/>
  <c r="F4339" i="4" l="1"/>
  <c r="L4337" i="4"/>
  <c r="Z4337" i="4" s="1"/>
  <c r="K4338" i="4"/>
  <c r="Y4338" i="4" s="1"/>
  <c r="K4337" i="4"/>
  <c r="Y4337" i="4" s="1"/>
  <c r="H4339" i="4"/>
  <c r="I4339" i="4" s="1"/>
  <c r="M4338" i="4"/>
  <c r="N4338" i="4"/>
  <c r="J4338" i="4"/>
  <c r="C4340" i="4"/>
  <c r="D4340" i="4"/>
  <c r="E4340" i="4"/>
  <c r="F4340" i="4" l="1"/>
  <c r="L4338" i="4"/>
  <c r="Z4338" i="4" s="1"/>
  <c r="K4339" i="4"/>
  <c r="Y4339" i="4" s="1"/>
  <c r="H4340" i="4"/>
  <c r="I4340" i="4" s="1"/>
  <c r="M4339" i="4"/>
  <c r="N4339" i="4"/>
  <c r="J4339" i="4"/>
  <c r="C4341" i="4"/>
  <c r="D4341" i="4"/>
  <c r="E4341" i="4"/>
  <c r="F4341" i="4" l="1"/>
  <c r="L4339" i="4"/>
  <c r="Z4339" i="4" s="1"/>
  <c r="K4340" i="4"/>
  <c r="Y4340" i="4" s="1"/>
  <c r="H4341" i="4"/>
  <c r="I4341" i="4" s="1"/>
  <c r="M4340" i="4"/>
  <c r="N4340" i="4"/>
  <c r="J4340" i="4"/>
  <c r="D4342" i="4"/>
  <c r="E4342" i="4"/>
  <c r="C4342" i="4"/>
  <c r="F4342" i="4" l="1"/>
  <c r="L4340" i="4"/>
  <c r="Z4340" i="4" s="1"/>
  <c r="K4341" i="4"/>
  <c r="Y4341" i="4" s="1"/>
  <c r="M4341" i="4"/>
  <c r="N4341" i="4"/>
  <c r="H4342" i="4"/>
  <c r="I4342" i="4" s="1"/>
  <c r="J4341" i="4"/>
  <c r="C4343" i="4"/>
  <c r="F4343" i="4" s="1"/>
  <c r="D4343" i="4"/>
  <c r="E4343" i="4"/>
  <c r="L4341" i="4" l="1"/>
  <c r="Z4341" i="4" s="1"/>
  <c r="K4342" i="4"/>
  <c r="Y4342" i="4" s="1"/>
  <c r="M4342" i="4"/>
  <c r="N4342" i="4"/>
  <c r="J4342" i="4"/>
  <c r="H4343" i="4"/>
  <c r="I4343" i="4" s="1"/>
  <c r="C4344" i="4"/>
  <c r="D4344" i="4"/>
  <c r="E4344" i="4"/>
  <c r="F4344" i="4" l="1"/>
  <c r="L4342" i="4"/>
  <c r="Z4342" i="4" s="1"/>
  <c r="K4343" i="4"/>
  <c r="Y4343" i="4" s="1"/>
  <c r="H4344" i="4"/>
  <c r="I4344" i="4" s="1"/>
  <c r="M4343" i="4"/>
  <c r="N4343" i="4"/>
  <c r="J4343" i="4"/>
  <c r="C4345" i="4"/>
  <c r="F4345" i="4" s="1"/>
  <c r="D4345" i="4"/>
  <c r="E4345" i="4"/>
  <c r="L4343" i="4" l="1"/>
  <c r="Z4343" i="4" s="1"/>
  <c r="K4344" i="4"/>
  <c r="Y4344" i="4" s="1"/>
  <c r="M4344" i="4"/>
  <c r="N4344" i="4"/>
  <c r="H4345" i="4"/>
  <c r="I4345" i="4" s="1"/>
  <c r="J4344" i="4"/>
  <c r="C4346" i="4"/>
  <c r="D4346" i="4"/>
  <c r="E4346" i="4"/>
  <c r="F4346" i="4" l="1"/>
  <c r="L4344" i="4"/>
  <c r="Z4344" i="4" s="1"/>
  <c r="K4345" i="4"/>
  <c r="Y4345" i="4" s="1"/>
  <c r="H4346" i="4"/>
  <c r="I4346" i="4" s="1"/>
  <c r="M4345" i="4"/>
  <c r="N4345" i="4"/>
  <c r="J4345" i="4"/>
  <c r="E4347" i="4"/>
  <c r="C4347" i="4"/>
  <c r="D4347" i="4"/>
  <c r="F4347" i="4" l="1"/>
  <c r="L4345" i="4"/>
  <c r="Z4345" i="4" s="1"/>
  <c r="K4346" i="4"/>
  <c r="Y4346" i="4" s="1"/>
  <c r="M4346" i="4"/>
  <c r="N4346" i="4"/>
  <c r="H4347" i="4"/>
  <c r="J4347" i="4" s="1"/>
  <c r="J4346" i="4"/>
  <c r="C4348" i="4"/>
  <c r="F4348" i="4" s="1"/>
  <c r="D4348" i="4"/>
  <c r="E4348" i="4"/>
  <c r="L4346" i="4" l="1"/>
  <c r="Z4346" i="4" s="1"/>
  <c r="L4347" i="4"/>
  <c r="Z4347" i="4" s="1"/>
  <c r="H4348" i="4"/>
  <c r="I4348" i="4" s="1"/>
  <c r="I4347" i="4"/>
  <c r="M4347" i="4"/>
  <c r="N4347" i="4"/>
  <c r="C4349" i="4"/>
  <c r="D4349" i="4"/>
  <c r="E4349" i="4"/>
  <c r="F4349" i="4" l="1"/>
  <c r="K4347" i="4"/>
  <c r="Y4347" i="4" s="1"/>
  <c r="K4348" i="4"/>
  <c r="Y4348" i="4" s="1"/>
  <c r="N4348" i="4"/>
  <c r="M4348" i="4"/>
  <c r="H4349" i="4"/>
  <c r="J4349" i="4" s="1"/>
  <c r="J4348" i="4"/>
  <c r="D4350" i="4"/>
  <c r="E4350" i="4"/>
  <c r="C4350" i="4"/>
  <c r="F4350" i="4" l="1"/>
  <c r="L4348" i="4"/>
  <c r="Z4348" i="4" s="1"/>
  <c r="L4349" i="4"/>
  <c r="Z4349" i="4" s="1"/>
  <c r="I4349" i="4"/>
  <c r="H4350" i="4"/>
  <c r="M4349" i="4"/>
  <c r="N4349" i="4"/>
  <c r="C4351" i="4"/>
  <c r="F4351" i="4" s="1"/>
  <c r="D4351" i="4"/>
  <c r="E4351" i="4"/>
  <c r="K4349" i="4" l="1"/>
  <c r="Y4349" i="4" s="1"/>
  <c r="M4350" i="4"/>
  <c r="N4350" i="4"/>
  <c r="J4350" i="4"/>
  <c r="H4351" i="4"/>
  <c r="J4351" i="4" s="1"/>
  <c r="I4350" i="4"/>
  <c r="C4352" i="4"/>
  <c r="D4352" i="4"/>
  <c r="E4352" i="4"/>
  <c r="F4352" i="4" l="1"/>
  <c r="L4351" i="4"/>
  <c r="Z4351" i="4" s="1"/>
  <c r="L4350" i="4"/>
  <c r="Z4350" i="4" s="1"/>
  <c r="K4350" i="4"/>
  <c r="Y4350" i="4" s="1"/>
  <c r="I4351" i="4"/>
  <c r="M4351" i="4"/>
  <c r="N4351" i="4"/>
  <c r="H4352" i="4"/>
  <c r="J4352" i="4" s="1"/>
  <c r="C4353" i="4"/>
  <c r="D4353" i="4"/>
  <c r="E4353" i="4"/>
  <c r="F4353" i="4" l="1"/>
  <c r="L4352" i="4"/>
  <c r="Z4352" i="4" s="1"/>
  <c r="K4351" i="4"/>
  <c r="Y4351" i="4" s="1"/>
  <c r="H4353" i="4"/>
  <c r="I4353" i="4" s="1"/>
  <c r="I4352" i="4"/>
  <c r="M4352" i="4"/>
  <c r="N4352" i="4"/>
  <c r="C4354" i="4"/>
  <c r="D4354" i="4"/>
  <c r="E4354" i="4"/>
  <c r="F4354" i="4" l="1"/>
  <c r="K4353" i="4"/>
  <c r="Y4353" i="4" s="1"/>
  <c r="K4352" i="4"/>
  <c r="Y4352" i="4" s="1"/>
  <c r="H4354" i="4"/>
  <c r="I4354" i="4" s="1"/>
  <c r="M4353" i="4"/>
  <c r="N4353" i="4"/>
  <c r="J4353" i="4"/>
  <c r="E4355" i="4"/>
  <c r="C4355" i="4"/>
  <c r="D4355" i="4"/>
  <c r="F4355" i="4" l="1"/>
  <c r="L4353" i="4"/>
  <c r="Z4353" i="4" s="1"/>
  <c r="K4354" i="4"/>
  <c r="Y4354" i="4" s="1"/>
  <c r="M4354" i="4"/>
  <c r="N4354" i="4"/>
  <c r="H4355" i="4"/>
  <c r="J4355" i="4" s="1"/>
  <c r="J4354" i="4"/>
  <c r="C4356" i="4"/>
  <c r="D4356" i="4"/>
  <c r="E4356" i="4"/>
  <c r="F4356" i="4" l="1"/>
  <c r="L4354" i="4"/>
  <c r="Z4354" i="4" s="1"/>
  <c r="L4355" i="4"/>
  <c r="Z4355" i="4" s="1"/>
  <c r="I4355" i="4"/>
  <c r="H4356" i="4"/>
  <c r="I4356" i="4" s="1"/>
  <c r="M4355" i="4"/>
  <c r="N4355" i="4"/>
  <c r="C4357" i="4"/>
  <c r="F4357" i="4" s="1"/>
  <c r="D4357" i="4"/>
  <c r="E4357" i="4"/>
  <c r="K4355" i="4" l="1"/>
  <c r="Y4355" i="4" s="1"/>
  <c r="K4356" i="4"/>
  <c r="Y4356" i="4" s="1"/>
  <c r="M4356" i="4"/>
  <c r="N4356" i="4"/>
  <c r="J4356" i="4"/>
  <c r="H4357" i="4"/>
  <c r="D4358" i="4"/>
  <c r="E4358" i="4"/>
  <c r="C4358" i="4"/>
  <c r="F4358" i="4" l="1"/>
  <c r="L4356" i="4"/>
  <c r="Z4356" i="4" s="1"/>
  <c r="M4357" i="4"/>
  <c r="N4357" i="4"/>
  <c r="I4357" i="4"/>
  <c r="J4357" i="4"/>
  <c r="H4358" i="4"/>
  <c r="I4358" i="4" s="1"/>
  <c r="C4359" i="4"/>
  <c r="F4359" i="4" s="1"/>
  <c r="D4359" i="4"/>
  <c r="E4359" i="4"/>
  <c r="L4357" i="4" l="1"/>
  <c r="Z4357" i="4" s="1"/>
  <c r="K4358" i="4"/>
  <c r="Y4358" i="4" s="1"/>
  <c r="K4357" i="4"/>
  <c r="Y4357" i="4" s="1"/>
  <c r="M4358" i="4"/>
  <c r="N4358" i="4"/>
  <c r="J4358" i="4"/>
  <c r="H4359" i="4"/>
  <c r="J4359" i="4" s="1"/>
  <c r="C4360" i="4"/>
  <c r="F4360" i="4" s="1"/>
  <c r="D4360" i="4"/>
  <c r="E4360" i="4"/>
  <c r="L4358" i="4" l="1"/>
  <c r="Z4358" i="4" s="1"/>
  <c r="L4359" i="4"/>
  <c r="Z4359" i="4" s="1"/>
  <c r="H4360" i="4"/>
  <c r="I4360" i="4" s="1"/>
  <c r="I4359" i="4"/>
  <c r="M4359" i="4"/>
  <c r="N4359" i="4"/>
  <c r="C4361" i="4"/>
  <c r="D4361" i="4"/>
  <c r="E4361" i="4"/>
  <c r="F4361" i="4" l="1"/>
  <c r="K4359" i="4"/>
  <c r="Y4359" i="4" s="1"/>
  <c r="K4360" i="4"/>
  <c r="Y4360" i="4" s="1"/>
  <c r="H4361" i="4"/>
  <c r="I4361" i="4" s="1"/>
  <c r="M4360" i="4"/>
  <c r="N4360" i="4"/>
  <c r="J4360" i="4"/>
  <c r="C4362" i="4"/>
  <c r="F4362" i="4" s="1"/>
  <c r="D4362" i="4"/>
  <c r="E4362" i="4"/>
  <c r="L4360" i="4" l="1"/>
  <c r="Z4360" i="4" s="1"/>
  <c r="K4361" i="4"/>
  <c r="Y4361" i="4" s="1"/>
  <c r="H4362" i="4"/>
  <c r="M4361" i="4"/>
  <c r="N4361" i="4"/>
  <c r="J4361" i="4"/>
  <c r="E4363" i="4"/>
  <c r="C4363" i="4"/>
  <c r="D4363" i="4"/>
  <c r="F4363" i="4" l="1"/>
  <c r="L4361" i="4"/>
  <c r="Z4361" i="4" s="1"/>
  <c r="H4363" i="4"/>
  <c r="I4363" i="4" s="1"/>
  <c r="M4362" i="4"/>
  <c r="N4362" i="4"/>
  <c r="I4362" i="4"/>
  <c r="J4362" i="4"/>
  <c r="C4364" i="4"/>
  <c r="F4364" i="4" s="1"/>
  <c r="D4364" i="4"/>
  <c r="E4364" i="4"/>
  <c r="L4362" i="4" l="1"/>
  <c r="Z4362" i="4" s="1"/>
  <c r="K4363" i="4"/>
  <c r="Y4363" i="4" s="1"/>
  <c r="K4362" i="4"/>
  <c r="Y4362" i="4" s="1"/>
  <c r="M4363" i="4"/>
  <c r="N4363" i="4"/>
  <c r="H4364" i="4"/>
  <c r="J4364" i="4" s="1"/>
  <c r="J4363" i="4"/>
  <c r="C4365" i="4"/>
  <c r="F4365" i="4" s="1"/>
  <c r="D4365" i="4"/>
  <c r="E4365" i="4"/>
  <c r="L4364" i="4" l="1"/>
  <c r="Z4364" i="4" s="1"/>
  <c r="L4363" i="4"/>
  <c r="Z4363" i="4" s="1"/>
  <c r="M4364" i="4"/>
  <c r="N4364" i="4"/>
  <c r="H4365" i="4"/>
  <c r="I4365" i="4" s="1"/>
  <c r="I4364" i="4"/>
  <c r="D4366" i="4"/>
  <c r="E4366" i="4"/>
  <c r="C4366" i="4"/>
  <c r="F4366" i="4" l="1"/>
  <c r="K4364" i="4"/>
  <c r="Y4364" i="4" s="1"/>
  <c r="K4365" i="4"/>
  <c r="Y4365" i="4" s="1"/>
  <c r="J4365" i="4"/>
  <c r="M4365" i="4"/>
  <c r="N4365" i="4"/>
  <c r="H4366" i="4"/>
  <c r="J4366" i="4" s="1"/>
  <c r="C4367" i="4"/>
  <c r="F4367" i="4" s="1"/>
  <c r="D4367" i="4"/>
  <c r="E4367" i="4"/>
  <c r="L4366" i="4" l="1"/>
  <c r="Z4366" i="4" s="1"/>
  <c r="L4365" i="4"/>
  <c r="Z4365" i="4" s="1"/>
  <c r="H4367" i="4"/>
  <c r="I4367" i="4" s="1"/>
  <c r="I4366" i="4"/>
  <c r="M4366" i="4"/>
  <c r="N4366" i="4"/>
  <c r="C4368" i="4"/>
  <c r="D4368" i="4"/>
  <c r="E4368" i="4"/>
  <c r="F4368" i="4" l="1"/>
  <c r="K4366" i="4"/>
  <c r="Y4366" i="4" s="1"/>
  <c r="K4367" i="4"/>
  <c r="Y4367" i="4" s="1"/>
  <c r="H4368" i="4"/>
  <c r="I4368" i="4" s="1"/>
  <c r="M4367" i="4"/>
  <c r="N4367" i="4"/>
  <c r="J4367" i="4"/>
  <c r="C4369" i="4"/>
  <c r="F4369" i="4" s="1"/>
  <c r="D4369" i="4"/>
  <c r="E4369" i="4"/>
  <c r="L4367" i="4" l="1"/>
  <c r="Z4367" i="4" s="1"/>
  <c r="K4368" i="4"/>
  <c r="Y4368" i="4" s="1"/>
  <c r="H4369" i="4"/>
  <c r="I4369" i="4" s="1"/>
  <c r="M4368" i="4"/>
  <c r="N4368" i="4"/>
  <c r="J4368" i="4"/>
  <c r="C4370" i="4"/>
  <c r="D4370" i="4"/>
  <c r="E4370" i="4"/>
  <c r="F4370" i="4" l="1"/>
  <c r="L4368" i="4"/>
  <c r="Z4368" i="4" s="1"/>
  <c r="K4369" i="4"/>
  <c r="Y4369" i="4" s="1"/>
  <c r="M4369" i="4"/>
  <c r="N4369" i="4"/>
  <c r="H4370" i="4"/>
  <c r="I4370" i="4" s="1"/>
  <c r="J4369" i="4"/>
  <c r="E4371" i="4"/>
  <c r="C4371" i="4"/>
  <c r="D4371" i="4"/>
  <c r="F4371" i="4" l="1"/>
  <c r="L4369" i="4"/>
  <c r="Z4369" i="4" s="1"/>
  <c r="K4370" i="4"/>
  <c r="Y4370" i="4" s="1"/>
  <c r="M4370" i="4"/>
  <c r="N4370" i="4"/>
  <c r="J4370" i="4"/>
  <c r="H4371" i="4"/>
  <c r="I4371" i="4" s="1"/>
  <c r="C4372" i="4"/>
  <c r="D4372" i="4"/>
  <c r="E4372" i="4"/>
  <c r="H4372" i="4" l="1"/>
  <c r="F4372" i="4"/>
  <c r="L4370" i="4"/>
  <c r="Z4370" i="4" s="1"/>
  <c r="K4371" i="4"/>
  <c r="Y4371" i="4" s="1"/>
  <c r="M4371" i="4"/>
  <c r="N4371" i="4"/>
  <c r="J4371" i="4"/>
  <c r="M4372" i="4"/>
  <c r="N4372" i="4"/>
  <c r="J4372" i="4"/>
  <c r="I4372" i="4"/>
  <c r="C4373" i="4"/>
  <c r="D4373" i="4"/>
  <c r="E4373" i="4"/>
  <c r="F4373" i="4" l="1"/>
  <c r="L4371" i="4"/>
  <c r="Z4371" i="4" s="1"/>
  <c r="L4372" i="4"/>
  <c r="Z4372" i="4" s="1"/>
  <c r="K4372" i="4"/>
  <c r="Y4372" i="4" s="1"/>
  <c r="H4373" i="4"/>
  <c r="I4373" i="4" s="1"/>
  <c r="D4374" i="4"/>
  <c r="E4374" i="4"/>
  <c r="C4374" i="4"/>
  <c r="F4374" i="4" l="1"/>
  <c r="K4373" i="4"/>
  <c r="Y4373" i="4" s="1"/>
  <c r="H4374" i="4"/>
  <c r="I4374" i="4" s="1"/>
  <c r="M4373" i="4"/>
  <c r="N4373" i="4"/>
  <c r="J4373" i="4"/>
  <c r="C4375" i="4"/>
  <c r="D4375" i="4"/>
  <c r="E4375" i="4"/>
  <c r="F4375" i="4" l="1"/>
  <c r="L4373" i="4"/>
  <c r="Z4373" i="4" s="1"/>
  <c r="K4374" i="4"/>
  <c r="Y4374" i="4" s="1"/>
  <c r="H4375" i="4"/>
  <c r="I4375" i="4" s="1"/>
  <c r="M4374" i="4"/>
  <c r="N4374" i="4"/>
  <c r="J4374" i="4"/>
  <c r="C4376" i="4"/>
  <c r="F4376" i="4" s="1"/>
  <c r="D4376" i="4"/>
  <c r="E4376" i="4"/>
  <c r="L4374" i="4" l="1"/>
  <c r="Z4374" i="4" s="1"/>
  <c r="K4375" i="4"/>
  <c r="Y4375" i="4" s="1"/>
  <c r="M4375" i="4"/>
  <c r="N4375" i="4"/>
  <c r="H4376" i="4"/>
  <c r="I4376" i="4" s="1"/>
  <c r="J4375" i="4"/>
  <c r="C4377" i="4"/>
  <c r="D4377" i="4"/>
  <c r="E4377" i="4"/>
  <c r="F4377" i="4" l="1"/>
  <c r="L4375" i="4"/>
  <c r="Z4375" i="4" s="1"/>
  <c r="K4376" i="4"/>
  <c r="Y4376" i="4" s="1"/>
  <c r="J4376" i="4"/>
  <c r="H4377" i="4"/>
  <c r="I4377" i="4" s="1"/>
  <c r="M4376" i="4"/>
  <c r="N4376" i="4"/>
  <c r="C4378" i="4"/>
  <c r="F4378" i="4" s="1"/>
  <c r="D4378" i="4"/>
  <c r="E4378" i="4"/>
  <c r="L4376" i="4" l="1"/>
  <c r="Z4376" i="4" s="1"/>
  <c r="K4377" i="4"/>
  <c r="Y4377" i="4" s="1"/>
  <c r="H4378" i="4"/>
  <c r="I4378" i="4" s="1"/>
  <c r="M4377" i="4"/>
  <c r="N4377" i="4"/>
  <c r="J4377" i="4"/>
  <c r="E4379" i="4"/>
  <c r="C4379" i="4"/>
  <c r="D4379" i="4"/>
  <c r="F4379" i="4" l="1"/>
  <c r="L4377" i="4"/>
  <c r="Z4377" i="4" s="1"/>
  <c r="K4378" i="4"/>
  <c r="Y4378" i="4" s="1"/>
  <c r="M4378" i="4"/>
  <c r="N4378" i="4"/>
  <c r="H4379" i="4"/>
  <c r="J4378" i="4"/>
  <c r="C4380" i="4"/>
  <c r="D4380" i="4"/>
  <c r="E4380" i="4"/>
  <c r="F4380" i="4" l="1"/>
  <c r="L4378" i="4"/>
  <c r="Z4378" i="4" s="1"/>
  <c r="M4379" i="4"/>
  <c r="N4379" i="4"/>
  <c r="J4379" i="4"/>
  <c r="H4380" i="4"/>
  <c r="J4380" i="4" s="1"/>
  <c r="I4379" i="4"/>
  <c r="C4381" i="4"/>
  <c r="F4381" i="4" s="1"/>
  <c r="D4381" i="4"/>
  <c r="E4381" i="4"/>
  <c r="L4379" i="4" l="1"/>
  <c r="Z4379" i="4" s="1"/>
  <c r="L4380" i="4"/>
  <c r="Z4380" i="4" s="1"/>
  <c r="K4379" i="4"/>
  <c r="Y4379" i="4" s="1"/>
  <c r="I4380" i="4"/>
  <c r="M4380" i="4"/>
  <c r="N4380" i="4"/>
  <c r="H4381" i="4"/>
  <c r="D4382" i="4"/>
  <c r="E4382" i="4"/>
  <c r="C4382" i="4"/>
  <c r="F4382" i="4" l="1"/>
  <c r="K4380" i="4"/>
  <c r="Y4380" i="4" s="1"/>
  <c r="M4381" i="4"/>
  <c r="N4381" i="4"/>
  <c r="J4381" i="4"/>
  <c r="H4382" i="4"/>
  <c r="I4382" i="4" s="1"/>
  <c r="I4381" i="4"/>
  <c r="C4383" i="4"/>
  <c r="F4383" i="4" s="1"/>
  <c r="D4383" i="4"/>
  <c r="E4383" i="4"/>
  <c r="L4381" i="4" l="1"/>
  <c r="Z4381" i="4" s="1"/>
  <c r="K4381" i="4"/>
  <c r="Y4381" i="4" s="1"/>
  <c r="K4382" i="4"/>
  <c r="Y4382" i="4" s="1"/>
  <c r="H4383" i="4"/>
  <c r="I4383" i="4" s="1"/>
  <c r="J4382" i="4"/>
  <c r="M4382" i="4"/>
  <c r="N4382" i="4"/>
  <c r="C4384" i="4"/>
  <c r="F4384" i="4" s="1"/>
  <c r="D4384" i="4"/>
  <c r="E4384" i="4"/>
  <c r="L4382" i="4" l="1"/>
  <c r="Z4382" i="4" s="1"/>
  <c r="K4383" i="4"/>
  <c r="Y4383" i="4" s="1"/>
  <c r="H4384" i="4"/>
  <c r="M4383" i="4"/>
  <c r="N4383" i="4"/>
  <c r="J4383" i="4"/>
  <c r="C4385" i="4"/>
  <c r="D4385" i="4"/>
  <c r="E4385" i="4"/>
  <c r="F4385" i="4" l="1"/>
  <c r="L4383" i="4"/>
  <c r="Z4383" i="4" s="1"/>
  <c r="H4385" i="4"/>
  <c r="I4385" i="4" s="1"/>
  <c r="M4384" i="4"/>
  <c r="N4384" i="4"/>
  <c r="I4384" i="4"/>
  <c r="J4384" i="4"/>
  <c r="C4386" i="4"/>
  <c r="F4386" i="4" s="1"/>
  <c r="D4386" i="4"/>
  <c r="E4386" i="4"/>
  <c r="L4384" i="4" l="1"/>
  <c r="Z4384" i="4" s="1"/>
  <c r="K4384" i="4"/>
  <c r="Y4384" i="4" s="1"/>
  <c r="K4385" i="4"/>
  <c r="Y4385" i="4" s="1"/>
  <c r="M4385" i="4"/>
  <c r="N4385" i="4"/>
  <c r="H4386" i="4"/>
  <c r="J4385" i="4"/>
  <c r="E4387" i="4"/>
  <c r="C4387" i="4"/>
  <c r="D4387" i="4"/>
  <c r="F4387" i="4" l="1"/>
  <c r="L4385" i="4"/>
  <c r="Z4385" i="4" s="1"/>
  <c r="M4386" i="4"/>
  <c r="N4386" i="4"/>
  <c r="I4386" i="4"/>
  <c r="J4386" i="4"/>
  <c r="H4387" i="4"/>
  <c r="J4387" i="4" s="1"/>
  <c r="C4388" i="4"/>
  <c r="F4388" i="4" s="1"/>
  <c r="D4388" i="4"/>
  <c r="E4388" i="4"/>
  <c r="L4386" i="4" l="1"/>
  <c r="Z4386" i="4" s="1"/>
  <c r="L4387" i="4"/>
  <c r="Z4387" i="4" s="1"/>
  <c r="K4386" i="4"/>
  <c r="Y4386" i="4" s="1"/>
  <c r="I4387" i="4"/>
  <c r="M4387" i="4"/>
  <c r="N4387" i="4"/>
  <c r="H4388" i="4"/>
  <c r="I4388" i="4" s="1"/>
  <c r="C4389" i="4"/>
  <c r="F4389" i="4" s="1"/>
  <c r="D4389" i="4"/>
  <c r="E4389" i="4"/>
  <c r="K4387" i="4" l="1"/>
  <c r="Y4387" i="4" s="1"/>
  <c r="K4388" i="4"/>
  <c r="Y4388" i="4" s="1"/>
  <c r="M4388" i="4"/>
  <c r="N4388" i="4"/>
  <c r="H4389" i="4"/>
  <c r="J4388" i="4"/>
  <c r="D4390" i="4"/>
  <c r="E4390" i="4"/>
  <c r="C4390" i="4"/>
  <c r="F4390" i="4" l="1"/>
  <c r="L4388" i="4"/>
  <c r="Z4388" i="4" s="1"/>
  <c r="M4389" i="4"/>
  <c r="N4389" i="4"/>
  <c r="I4389" i="4"/>
  <c r="J4389" i="4"/>
  <c r="H4390" i="4"/>
  <c r="C4391" i="4"/>
  <c r="F4391" i="4" s="1"/>
  <c r="D4391" i="4"/>
  <c r="E4391" i="4"/>
  <c r="L4389" i="4" l="1"/>
  <c r="Z4389" i="4" s="1"/>
  <c r="K4389" i="4"/>
  <c r="Y4389" i="4" s="1"/>
  <c r="M4390" i="4"/>
  <c r="N4390" i="4"/>
  <c r="J4390" i="4"/>
  <c r="H4391" i="4"/>
  <c r="I4391" i="4" s="1"/>
  <c r="I4390" i="4"/>
  <c r="C4392" i="4"/>
  <c r="F4392" i="4" s="1"/>
  <c r="D4392" i="4"/>
  <c r="E4392" i="4"/>
  <c r="L4390" i="4" l="1"/>
  <c r="Z4390" i="4" s="1"/>
  <c r="K4391" i="4"/>
  <c r="Y4391" i="4" s="1"/>
  <c r="K4390" i="4"/>
  <c r="Y4390" i="4" s="1"/>
  <c r="M4391" i="4"/>
  <c r="N4391" i="4"/>
  <c r="J4391" i="4"/>
  <c r="H4392" i="4"/>
  <c r="C4393" i="4"/>
  <c r="F4393" i="4" s="1"/>
  <c r="D4393" i="4"/>
  <c r="E4393" i="4"/>
  <c r="L4391" i="4" l="1"/>
  <c r="Z4391" i="4" s="1"/>
  <c r="M4392" i="4"/>
  <c r="N4392" i="4"/>
  <c r="J4392" i="4"/>
  <c r="H4393" i="4"/>
  <c r="I4392" i="4"/>
  <c r="C4394" i="4"/>
  <c r="D4394" i="4"/>
  <c r="E4394" i="4"/>
  <c r="F4394" i="4" l="1"/>
  <c r="L4392" i="4"/>
  <c r="Z4392" i="4" s="1"/>
  <c r="K4392" i="4"/>
  <c r="Y4392" i="4" s="1"/>
  <c r="M4393" i="4"/>
  <c r="N4393" i="4"/>
  <c r="J4393" i="4"/>
  <c r="I4393" i="4"/>
  <c r="H4394" i="4"/>
  <c r="I4394" i="4" s="1"/>
  <c r="E4395" i="4"/>
  <c r="C4395" i="4"/>
  <c r="D4395" i="4"/>
  <c r="F4395" i="4" l="1"/>
  <c r="L4393" i="4"/>
  <c r="Z4393" i="4" s="1"/>
  <c r="K4394" i="4"/>
  <c r="Y4394" i="4" s="1"/>
  <c r="K4393" i="4"/>
  <c r="Y4393" i="4" s="1"/>
  <c r="M4394" i="4"/>
  <c r="N4394" i="4"/>
  <c r="J4394" i="4"/>
  <c r="H4395" i="4"/>
  <c r="I4395" i="4" s="1"/>
  <c r="C4396" i="4"/>
  <c r="D4396" i="4"/>
  <c r="E4396" i="4"/>
  <c r="F4396" i="4" l="1"/>
  <c r="L4394" i="4"/>
  <c r="Z4394" i="4" s="1"/>
  <c r="K4395" i="4"/>
  <c r="Y4395" i="4" s="1"/>
  <c r="M4395" i="4"/>
  <c r="N4395" i="4"/>
  <c r="H4396" i="4"/>
  <c r="J4395" i="4"/>
  <c r="C4397" i="4"/>
  <c r="F4397" i="4" s="1"/>
  <c r="D4397" i="4"/>
  <c r="E4397" i="4"/>
  <c r="L4395" i="4" l="1"/>
  <c r="Z4395" i="4" s="1"/>
  <c r="N4396" i="4"/>
  <c r="M4396" i="4"/>
  <c r="H4397" i="4"/>
  <c r="I4397" i="4" s="1"/>
  <c r="I4396" i="4"/>
  <c r="J4396" i="4"/>
  <c r="D4398" i="4"/>
  <c r="E4398" i="4"/>
  <c r="C4398" i="4"/>
  <c r="F4398" i="4" l="1"/>
  <c r="L4396" i="4"/>
  <c r="Z4396" i="4" s="1"/>
  <c r="K4396" i="4"/>
  <c r="Y4396" i="4" s="1"/>
  <c r="K4397" i="4"/>
  <c r="Y4397" i="4" s="1"/>
  <c r="M4397" i="4"/>
  <c r="N4397" i="4"/>
  <c r="J4397" i="4"/>
  <c r="H4398" i="4"/>
  <c r="C4399" i="4"/>
  <c r="D4399" i="4"/>
  <c r="E4399" i="4"/>
  <c r="F4399" i="4" l="1"/>
  <c r="L4397" i="4"/>
  <c r="Z4397" i="4" s="1"/>
  <c r="H4399" i="4"/>
  <c r="I4399" i="4" s="1"/>
  <c r="M4398" i="4"/>
  <c r="N4398" i="4"/>
  <c r="J4398" i="4"/>
  <c r="I4398" i="4"/>
  <c r="C4400" i="4"/>
  <c r="F4400" i="4" s="1"/>
  <c r="D4400" i="4"/>
  <c r="E4400" i="4"/>
  <c r="L4398" i="4" l="1"/>
  <c r="Z4398" i="4" s="1"/>
  <c r="K4398" i="4"/>
  <c r="Y4398" i="4" s="1"/>
  <c r="K4399" i="4"/>
  <c r="Y4399" i="4" s="1"/>
  <c r="M4399" i="4"/>
  <c r="N4399" i="4"/>
  <c r="H4400" i="4"/>
  <c r="I4400" i="4" s="1"/>
  <c r="J4399" i="4"/>
  <c r="C4401" i="4"/>
  <c r="F4401" i="4" s="1"/>
  <c r="D4401" i="4"/>
  <c r="E4401" i="4"/>
  <c r="L4399" i="4" l="1"/>
  <c r="Z4399" i="4" s="1"/>
  <c r="K4400" i="4"/>
  <c r="Y4400" i="4" s="1"/>
  <c r="H4401" i="4"/>
  <c r="I4401" i="4" s="1"/>
  <c r="M4400" i="4"/>
  <c r="N4400" i="4"/>
  <c r="J4400" i="4"/>
  <c r="C4402" i="4"/>
  <c r="D4402" i="4"/>
  <c r="E4402" i="4"/>
  <c r="H4402" i="4" l="1"/>
  <c r="F4402" i="4"/>
  <c r="L4400" i="4"/>
  <c r="Z4400" i="4" s="1"/>
  <c r="K4401" i="4"/>
  <c r="Y4401" i="4" s="1"/>
  <c r="M4401" i="4"/>
  <c r="N4401" i="4"/>
  <c r="M4402" i="4"/>
  <c r="N4402" i="4"/>
  <c r="J4401" i="4"/>
  <c r="J4402" i="4"/>
  <c r="I4402" i="4"/>
  <c r="E4403" i="4"/>
  <c r="C4403" i="4"/>
  <c r="D4403" i="4"/>
  <c r="F4403" i="4" l="1"/>
  <c r="L4401" i="4"/>
  <c r="Z4401" i="4" s="1"/>
  <c r="L4402" i="4"/>
  <c r="Z4402" i="4" s="1"/>
  <c r="K4402" i="4"/>
  <c r="Y4402" i="4" s="1"/>
  <c r="H4403" i="4"/>
  <c r="I4403" i="4" s="1"/>
  <c r="C4404" i="4"/>
  <c r="D4404" i="4"/>
  <c r="E4404" i="4"/>
  <c r="F4404" i="4" l="1"/>
  <c r="K4403" i="4"/>
  <c r="Y4403" i="4" s="1"/>
  <c r="H4404" i="4"/>
  <c r="I4404" i="4" s="1"/>
  <c r="M4403" i="4"/>
  <c r="N4403" i="4"/>
  <c r="J4403" i="4"/>
  <c r="C4405" i="4"/>
  <c r="D4405" i="4"/>
  <c r="E4405" i="4"/>
  <c r="F4405" i="4" l="1"/>
  <c r="L4403" i="4"/>
  <c r="Z4403" i="4" s="1"/>
  <c r="K4404" i="4"/>
  <c r="Y4404" i="4" s="1"/>
  <c r="H4405" i="4"/>
  <c r="I4405" i="4" s="1"/>
  <c r="M4404" i="4"/>
  <c r="N4404" i="4"/>
  <c r="J4404" i="4"/>
  <c r="D4406" i="4"/>
  <c r="E4406" i="4"/>
  <c r="C4406" i="4"/>
  <c r="F4406" i="4" l="1"/>
  <c r="L4404" i="4"/>
  <c r="Z4404" i="4" s="1"/>
  <c r="K4405" i="4"/>
  <c r="Y4405" i="4" s="1"/>
  <c r="M4405" i="4"/>
  <c r="N4405" i="4"/>
  <c r="H4406" i="4"/>
  <c r="I4406" i="4" s="1"/>
  <c r="J4405" i="4"/>
  <c r="C4407" i="4"/>
  <c r="D4407" i="4"/>
  <c r="E4407" i="4"/>
  <c r="F4407" i="4" l="1"/>
  <c r="L4405" i="4"/>
  <c r="Z4405" i="4" s="1"/>
  <c r="K4406" i="4"/>
  <c r="Y4406" i="4" s="1"/>
  <c r="M4406" i="4"/>
  <c r="N4406" i="4"/>
  <c r="J4406" i="4"/>
  <c r="H4407" i="4"/>
  <c r="C4408" i="4"/>
  <c r="F4408" i="4" s="1"/>
  <c r="D4408" i="4"/>
  <c r="E4408" i="4"/>
  <c r="L4406" i="4" l="1"/>
  <c r="Z4406" i="4" s="1"/>
  <c r="M4407" i="4"/>
  <c r="N4407" i="4"/>
  <c r="H4408" i="4"/>
  <c r="I4408" i="4" s="1"/>
  <c r="J4407" i="4"/>
  <c r="I4407" i="4"/>
  <c r="C4409" i="4"/>
  <c r="D4409" i="4"/>
  <c r="E4409" i="4"/>
  <c r="F4409" i="4" l="1"/>
  <c r="L4407" i="4"/>
  <c r="Z4407" i="4" s="1"/>
  <c r="K4407" i="4"/>
  <c r="Y4407" i="4" s="1"/>
  <c r="K4408" i="4"/>
  <c r="Y4408" i="4" s="1"/>
  <c r="H4409" i="4"/>
  <c r="I4409" i="4" s="1"/>
  <c r="M4408" i="4"/>
  <c r="N4408" i="4"/>
  <c r="J4408" i="4"/>
  <c r="C4410" i="4"/>
  <c r="D4410" i="4"/>
  <c r="E4410" i="4"/>
  <c r="H4410" i="4" l="1"/>
  <c r="F4410" i="4"/>
  <c r="L4408" i="4"/>
  <c r="Z4408" i="4" s="1"/>
  <c r="K4409" i="4"/>
  <c r="Y4409" i="4" s="1"/>
  <c r="M4410" i="4"/>
  <c r="N4410" i="4"/>
  <c r="M4409" i="4"/>
  <c r="N4409" i="4"/>
  <c r="J4409" i="4"/>
  <c r="J4410" i="4"/>
  <c r="I4410" i="4"/>
  <c r="E4411" i="4"/>
  <c r="C4411" i="4"/>
  <c r="D4411" i="4"/>
  <c r="F4411" i="4" l="1"/>
  <c r="L4409" i="4"/>
  <c r="Z4409" i="4" s="1"/>
  <c r="L4410" i="4"/>
  <c r="Z4410" i="4" s="1"/>
  <c r="K4410" i="4"/>
  <c r="Y4410" i="4" s="1"/>
  <c r="H4411" i="4"/>
  <c r="I4411" i="4" s="1"/>
  <c r="C4412" i="4"/>
  <c r="D4412" i="4"/>
  <c r="E4412" i="4"/>
  <c r="H4412" i="4" l="1"/>
  <c r="F4412" i="4"/>
  <c r="K4411" i="4"/>
  <c r="Y4411" i="4" s="1"/>
  <c r="M4411" i="4"/>
  <c r="N4411" i="4"/>
  <c r="M4412" i="4"/>
  <c r="N4412" i="4"/>
  <c r="J4411" i="4"/>
  <c r="J4412" i="4"/>
  <c r="I4412" i="4"/>
  <c r="C4413" i="4"/>
  <c r="D4413" i="4"/>
  <c r="E4413" i="4"/>
  <c r="F4413" i="4" l="1"/>
  <c r="L4412" i="4"/>
  <c r="Z4412" i="4" s="1"/>
  <c r="L4411" i="4"/>
  <c r="Z4411" i="4" s="1"/>
  <c r="K4412" i="4"/>
  <c r="Y4412" i="4" s="1"/>
  <c r="H4413" i="4"/>
  <c r="I4413" i="4" s="1"/>
  <c r="D4414" i="4"/>
  <c r="E4414" i="4"/>
  <c r="C4414" i="4"/>
  <c r="F4414" i="4" l="1"/>
  <c r="K4413" i="4"/>
  <c r="Y4413" i="4" s="1"/>
  <c r="H4414" i="4"/>
  <c r="M4413" i="4"/>
  <c r="N4413" i="4"/>
  <c r="J4413" i="4"/>
  <c r="C4415" i="4"/>
  <c r="D4415" i="4"/>
  <c r="E4415" i="4"/>
  <c r="F4415" i="4" l="1"/>
  <c r="L4413" i="4"/>
  <c r="Z4413" i="4" s="1"/>
  <c r="H4415" i="4"/>
  <c r="I4415" i="4" s="1"/>
  <c r="M4414" i="4"/>
  <c r="N4414" i="4"/>
  <c r="J4414" i="4"/>
  <c r="I4414" i="4"/>
  <c r="C4416" i="4"/>
  <c r="F4416" i="4" s="1"/>
  <c r="D4416" i="4"/>
  <c r="E4416" i="4"/>
  <c r="L4414" i="4" l="1"/>
  <c r="Z4414" i="4" s="1"/>
  <c r="K4414" i="4"/>
  <c r="Y4414" i="4" s="1"/>
  <c r="K4415" i="4"/>
  <c r="Y4415" i="4" s="1"/>
  <c r="H4416" i="4"/>
  <c r="I4416" i="4" s="1"/>
  <c r="M4415" i="4"/>
  <c r="N4415" i="4"/>
  <c r="J4415" i="4"/>
  <c r="C4417" i="4"/>
  <c r="F4417" i="4" s="1"/>
  <c r="D4417" i="4"/>
  <c r="E4417" i="4"/>
  <c r="L4415" i="4" l="1"/>
  <c r="Z4415" i="4" s="1"/>
  <c r="K4416" i="4"/>
  <c r="Y4416" i="4" s="1"/>
  <c r="H4417" i="4"/>
  <c r="J4417" i="4" s="1"/>
  <c r="M4416" i="4"/>
  <c r="N4416" i="4"/>
  <c r="J4416" i="4"/>
  <c r="C4418" i="4"/>
  <c r="D4418" i="4"/>
  <c r="E4418" i="4"/>
  <c r="F4418" i="4" l="1"/>
  <c r="L4417" i="4"/>
  <c r="Z4417" i="4" s="1"/>
  <c r="L4416" i="4"/>
  <c r="Z4416" i="4" s="1"/>
  <c r="I4417" i="4"/>
  <c r="H4418" i="4"/>
  <c r="J4418" i="4" s="1"/>
  <c r="M4417" i="4"/>
  <c r="N4417" i="4"/>
  <c r="E4419" i="4"/>
  <c r="C4419" i="4"/>
  <c r="D4419" i="4"/>
  <c r="F4419" i="4" l="1"/>
  <c r="L4418" i="4"/>
  <c r="Z4418" i="4" s="1"/>
  <c r="K4417" i="4"/>
  <c r="Y4417" i="4" s="1"/>
  <c r="I4418" i="4"/>
  <c r="H4419" i="4"/>
  <c r="M4418" i="4"/>
  <c r="N4418" i="4"/>
  <c r="C4420" i="4"/>
  <c r="F4420" i="4" s="1"/>
  <c r="D4420" i="4"/>
  <c r="E4420" i="4"/>
  <c r="K4418" i="4" l="1"/>
  <c r="Y4418" i="4" s="1"/>
  <c r="M4419" i="4"/>
  <c r="N4419" i="4"/>
  <c r="H4420" i="4"/>
  <c r="J4420" i="4" s="1"/>
  <c r="I4419" i="4"/>
  <c r="J4419" i="4"/>
  <c r="C4421" i="4"/>
  <c r="D4421" i="4"/>
  <c r="E4421" i="4"/>
  <c r="F4421" i="4" l="1"/>
  <c r="L4419" i="4"/>
  <c r="Z4419" i="4" s="1"/>
  <c r="L4420" i="4"/>
  <c r="Z4420" i="4" s="1"/>
  <c r="K4419" i="4"/>
  <c r="Y4419" i="4" s="1"/>
  <c r="I4420" i="4"/>
  <c r="H4421" i="4"/>
  <c r="I4421" i="4" s="1"/>
  <c r="M4420" i="4"/>
  <c r="N4420" i="4"/>
  <c r="D4422" i="4"/>
  <c r="E4422" i="4"/>
  <c r="C4422" i="4"/>
  <c r="F4422" i="4" s="1"/>
  <c r="K4420" i="4" l="1"/>
  <c r="Y4420" i="4" s="1"/>
  <c r="K4421" i="4"/>
  <c r="Y4421" i="4" s="1"/>
  <c r="M4421" i="4"/>
  <c r="N4421" i="4"/>
  <c r="H4422" i="4"/>
  <c r="J4422" i="4" s="1"/>
  <c r="J4421" i="4"/>
  <c r="C4423" i="4"/>
  <c r="D4423" i="4"/>
  <c r="E4423" i="4"/>
  <c r="F4423" i="4" l="1"/>
  <c r="L4421" i="4"/>
  <c r="Z4421" i="4" s="1"/>
  <c r="L4422" i="4"/>
  <c r="Z4422" i="4" s="1"/>
  <c r="H4423" i="4"/>
  <c r="I4422" i="4"/>
  <c r="M4422" i="4"/>
  <c r="N4422" i="4"/>
  <c r="C4424" i="4"/>
  <c r="F4424" i="4" s="1"/>
  <c r="D4424" i="4"/>
  <c r="E4424" i="4"/>
  <c r="K4422" i="4" l="1"/>
  <c r="Y4422" i="4" s="1"/>
  <c r="H4424" i="4"/>
  <c r="I4424" i="4" s="1"/>
  <c r="M4423" i="4"/>
  <c r="N4423" i="4"/>
  <c r="I4423" i="4"/>
  <c r="J4423" i="4"/>
  <c r="C4425" i="4"/>
  <c r="D4425" i="4"/>
  <c r="E4425" i="4"/>
  <c r="F4425" i="4" l="1"/>
  <c r="L4423" i="4"/>
  <c r="Z4423" i="4" s="1"/>
  <c r="K4423" i="4"/>
  <c r="Y4423" i="4" s="1"/>
  <c r="K4424" i="4"/>
  <c r="Y4424" i="4" s="1"/>
  <c r="M4424" i="4"/>
  <c r="N4424" i="4"/>
  <c r="H4425" i="4"/>
  <c r="J4424" i="4"/>
  <c r="C4426" i="4"/>
  <c r="D4426" i="4"/>
  <c r="E4426" i="4"/>
  <c r="F4426" i="4" l="1"/>
  <c r="L4424" i="4"/>
  <c r="Z4424" i="4" s="1"/>
  <c r="M4425" i="4"/>
  <c r="N4425" i="4"/>
  <c r="H4426" i="4"/>
  <c r="I4426" i="4" s="1"/>
  <c r="J4425" i="4"/>
  <c r="I4425" i="4"/>
  <c r="E4427" i="4"/>
  <c r="C4427" i="4"/>
  <c r="D4427" i="4"/>
  <c r="F4427" i="4" l="1"/>
  <c r="L4425" i="4"/>
  <c r="Z4425" i="4" s="1"/>
  <c r="K4426" i="4"/>
  <c r="Y4426" i="4" s="1"/>
  <c r="K4425" i="4"/>
  <c r="Y4425" i="4" s="1"/>
  <c r="M4426" i="4"/>
  <c r="N4426" i="4"/>
  <c r="J4426" i="4"/>
  <c r="H4427" i="4"/>
  <c r="C4428" i="4"/>
  <c r="D4428" i="4"/>
  <c r="E4428" i="4"/>
  <c r="F4428" i="4" l="1"/>
  <c r="L4426" i="4"/>
  <c r="Z4426" i="4" s="1"/>
  <c r="M4427" i="4"/>
  <c r="N4427" i="4"/>
  <c r="I4427" i="4"/>
  <c r="J4427" i="4"/>
  <c r="H4428" i="4"/>
  <c r="C4429" i="4"/>
  <c r="F4429" i="4" s="1"/>
  <c r="D4429" i="4"/>
  <c r="E4429" i="4"/>
  <c r="L4427" i="4" l="1"/>
  <c r="Z4427" i="4" s="1"/>
  <c r="K4427" i="4"/>
  <c r="Y4427" i="4" s="1"/>
  <c r="N4428" i="4"/>
  <c r="M4428" i="4"/>
  <c r="J4428" i="4"/>
  <c r="H4429" i="4"/>
  <c r="I4429" i="4" s="1"/>
  <c r="I4428" i="4"/>
  <c r="D4430" i="4"/>
  <c r="E4430" i="4"/>
  <c r="C4430" i="4"/>
  <c r="F4430" i="4" l="1"/>
  <c r="L4428" i="4"/>
  <c r="Z4428" i="4" s="1"/>
  <c r="K4429" i="4"/>
  <c r="Y4429" i="4" s="1"/>
  <c r="K4428" i="4"/>
  <c r="Y4428" i="4" s="1"/>
  <c r="H4430" i="4"/>
  <c r="I4430" i="4" s="1"/>
  <c r="M4429" i="4"/>
  <c r="N4429" i="4"/>
  <c r="J4429" i="4"/>
  <c r="C4431" i="4"/>
  <c r="D4431" i="4"/>
  <c r="E4431" i="4"/>
  <c r="F4431" i="4" l="1"/>
  <c r="L4429" i="4"/>
  <c r="Z4429" i="4" s="1"/>
  <c r="K4430" i="4"/>
  <c r="Y4430" i="4" s="1"/>
  <c r="M4430" i="4"/>
  <c r="N4430" i="4"/>
  <c r="H4431" i="4"/>
  <c r="J4430" i="4"/>
  <c r="C4432" i="4"/>
  <c r="F4432" i="4" s="1"/>
  <c r="D4432" i="4"/>
  <c r="E4432" i="4"/>
  <c r="L4430" i="4" l="1"/>
  <c r="Z4430" i="4" s="1"/>
  <c r="H4432" i="4"/>
  <c r="I4432" i="4" s="1"/>
  <c r="M4431" i="4"/>
  <c r="N4431" i="4"/>
  <c r="I4431" i="4"/>
  <c r="J4431" i="4"/>
  <c r="C4433" i="4"/>
  <c r="D4433" i="4"/>
  <c r="E4433" i="4"/>
  <c r="F4433" i="4" l="1"/>
  <c r="L4431" i="4"/>
  <c r="Z4431" i="4" s="1"/>
  <c r="K4432" i="4"/>
  <c r="Y4432" i="4" s="1"/>
  <c r="K4431" i="4"/>
  <c r="Y4431" i="4" s="1"/>
  <c r="M4432" i="4"/>
  <c r="N4432" i="4"/>
  <c r="H4433" i="4"/>
  <c r="J4432" i="4"/>
  <c r="C4434" i="4"/>
  <c r="D4434" i="4"/>
  <c r="E4434" i="4"/>
  <c r="F4434" i="4" l="1"/>
  <c r="L4432" i="4"/>
  <c r="Z4432" i="4" s="1"/>
  <c r="M4433" i="4"/>
  <c r="N4433" i="4"/>
  <c r="H4434" i="4"/>
  <c r="I4433" i="4"/>
  <c r="J4433" i="4"/>
  <c r="E4435" i="4"/>
  <c r="C4435" i="4"/>
  <c r="D4435" i="4"/>
  <c r="F4435" i="4" l="1"/>
  <c r="L4433" i="4"/>
  <c r="Z4433" i="4" s="1"/>
  <c r="K4433" i="4"/>
  <c r="Y4433" i="4" s="1"/>
  <c r="M4434" i="4"/>
  <c r="N4434" i="4"/>
  <c r="J4434" i="4"/>
  <c r="I4434" i="4"/>
  <c r="H4435" i="4"/>
  <c r="C4436" i="4"/>
  <c r="D4436" i="4"/>
  <c r="E4436" i="4"/>
  <c r="F4436" i="4" l="1"/>
  <c r="L4434" i="4"/>
  <c r="Z4434" i="4" s="1"/>
  <c r="K4434" i="4"/>
  <c r="Y4434" i="4" s="1"/>
  <c r="M4435" i="4"/>
  <c r="N4435" i="4"/>
  <c r="J4435" i="4"/>
  <c r="H4436" i="4"/>
  <c r="J4436" i="4" s="1"/>
  <c r="I4435" i="4"/>
  <c r="C4437" i="4"/>
  <c r="D4437" i="4"/>
  <c r="E4437" i="4"/>
  <c r="F4437" i="4" l="1"/>
  <c r="L4436" i="4"/>
  <c r="Z4436" i="4" s="1"/>
  <c r="L4435" i="4"/>
  <c r="Z4435" i="4" s="1"/>
  <c r="K4435" i="4"/>
  <c r="Y4435" i="4" s="1"/>
  <c r="I4436" i="4"/>
  <c r="M4436" i="4"/>
  <c r="N4436" i="4"/>
  <c r="H4437" i="4"/>
  <c r="J4437" i="4" s="1"/>
  <c r="D4438" i="4"/>
  <c r="E4438" i="4"/>
  <c r="C4438" i="4"/>
  <c r="F4438" i="4" l="1"/>
  <c r="L4437" i="4"/>
  <c r="Z4437" i="4" s="1"/>
  <c r="K4436" i="4"/>
  <c r="Y4436" i="4" s="1"/>
  <c r="I4437" i="4"/>
  <c r="M4437" i="4"/>
  <c r="N4437" i="4"/>
  <c r="H4438" i="4"/>
  <c r="J4438" i="4" s="1"/>
  <c r="C4439" i="4"/>
  <c r="F4439" i="4" s="1"/>
  <c r="D4439" i="4"/>
  <c r="E4439" i="4"/>
  <c r="L4438" i="4" l="1"/>
  <c r="Z4438" i="4" s="1"/>
  <c r="K4437" i="4"/>
  <c r="Y4437" i="4" s="1"/>
  <c r="M4438" i="4"/>
  <c r="N4438" i="4"/>
  <c r="I4438" i="4"/>
  <c r="H4439" i="4"/>
  <c r="C4440" i="4"/>
  <c r="D4440" i="4"/>
  <c r="E4440" i="4"/>
  <c r="F4440" i="4" l="1"/>
  <c r="K4438" i="4"/>
  <c r="Y4438" i="4" s="1"/>
  <c r="M4439" i="4"/>
  <c r="N4439" i="4"/>
  <c r="H4440" i="4"/>
  <c r="I4440" i="4" s="1"/>
  <c r="I4439" i="4"/>
  <c r="J4439" i="4"/>
  <c r="C4441" i="4"/>
  <c r="D4441" i="4"/>
  <c r="E4441" i="4"/>
  <c r="F4441" i="4" l="1"/>
  <c r="L4439" i="4"/>
  <c r="Z4439" i="4" s="1"/>
  <c r="K4439" i="4"/>
  <c r="Y4439" i="4" s="1"/>
  <c r="K4440" i="4"/>
  <c r="Y4440" i="4" s="1"/>
  <c r="M4440" i="4"/>
  <c r="N4440" i="4"/>
  <c r="J4440" i="4"/>
  <c r="H4441" i="4"/>
  <c r="I4441" i="4" s="1"/>
  <c r="C4442" i="4"/>
  <c r="D4442" i="4"/>
  <c r="E4442" i="4"/>
  <c r="F4442" i="4" l="1"/>
  <c r="L4440" i="4"/>
  <c r="Z4440" i="4" s="1"/>
  <c r="K4441" i="4"/>
  <c r="Y4441" i="4" s="1"/>
  <c r="H4442" i="4"/>
  <c r="I4442" i="4" s="1"/>
  <c r="M4441" i="4"/>
  <c r="N4441" i="4"/>
  <c r="J4441" i="4"/>
  <c r="E4443" i="4"/>
  <c r="C4443" i="4"/>
  <c r="D4443" i="4"/>
  <c r="F4443" i="4" l="1"/>
  <c r="L4441" i="4"/>
  <c r="Z4441" i="4" s="1"/>
  <c r="K4442" i="4"/>
  <c r="Y4442" i="4" s="1"/>
  <c r="M4442" i="4"/>
  <c r="N4442" i="4"/>
  <c r="H4443" i="4"/>
  <c r="I4443" i="4" s="1"/>
  <c r="J4442" i="4"/>
  <c r="C4444" i="4"/>
  <c r="F4444" i="4" s="1"/>
  <c r="D4444" i="4"/>
  <c r="E4444" i="4"/>
  <c r="L4442" i="4" l="1"/>
  <c r="Z4442" i="4" s="1"/>
  <c r="K4443" i="4"/>
  <c r="Y4443" i="4" s="1"/>
  <c r="M4443" i="4"/>
  <c r="N4443" i="4"/>
  <c r="J4443" i="4"/>
  <c r="H4444" i="4"/>
  <c r="I4444" i="4" s="1"/>
  <c r="C4445" i="4"/>
  <c r="D4445" i="4"/>
  <c r="E4445" i="4"/>
  <c r="F4445" i="4" l="1"/>
  <c r="L4443" i="4"/>
  <c r="Z4443" i="4" s="1"/>
  <c r="K4444" i="4"/>
  <c r="Y4444" i="4" s="1"/>
  <c r="H4445" i="4"/>
  <c r="I4445" i="4" s="1"/>
  <c r="M4444" i="4"/>
  <c r="N4444" i="4"/>
  <c r="J4444" i="4"/>
  <c r="D4446" i="4"/>
  <c r="E4446" i="4"/>
  <c r="C4446" i="4"/>
  <c r="F4446" i="4" l="1"/>
  <c r="L4444" i="4"/>
  <c r="Z4444" i="4" s="1"/>
  <c r="K4445" i="4"/>
  <c r="Y4445" i="4" s="1"/>
  <c r="M4445" i="4"/>
  <c r="N4445" i="4"/>
  <c r="H4446" i="4"/>
  <c r="I4446" i="4" s="1"/>
  <c r="J4445" i="4"/>
  <c r="C4447" i="4"/>
  <c r="D4447" i="4"/>
  <c r="E4447" i="4"/>
  <c r="H4447" i="4" l="1"/>
  <c r="F4447" i="4"/>
  <c r="L4445" i="4"/>
  <c r="Z4445" i="4" s="1"/>
  <c r="K4446" i="4"/>
  <c r="Y4446" i="4" s="1"/>
  <c r="J4446" i="4"/>
  <c r="M4447" i="4"/>
  <c r="N4447" i="4"/>
  <c r="M4446" i="4"/>
  <c r="N4446" i="4"/>
  <c r="J4447" i="4"/>
  <c r="I4447" i="4"/>
  <c r="C4448" i="4"/>
  <c r="D4448" i="4"/>
  <c r="E4448" i="4"/>
  <c r="F4448" i="4" l="1"/>
  <c r="L4446" i="4"/>
  <c r="Z4446" i="4" s="1"/>
  <c r="L4447" i="4"/>
  <c r="Z4447" i="4" s="1"/>
  <c r="K4447" i="4"/>
  <c r="Y4447" i="4" s="1"/>
  <c r="H4448" i="4"/>
  <c r="I4448" i="4" s="1"/>
  <c r="C4449" i="4"/>
  <c r="D4449" i="4"/>
  <c r="E4449" i="4"/>
  <c r="F4449" i="4" l="1"/>
  <c r="K4448" i="4"/>
  <c r="Y4448" i="4" s="1"/>
  <c r="H4449" i="4"/>
  <c r="I4449" i="4" s="1"/>
  <c r="M4448" i="4"/>
  <c r="N4448" i="4"/>
  <c r="J4448" i="4"/>
  <c r="C4450" i="4"/>
  <c r="D4450" i="4"/>
  <c r="E4450" i="4"/>
  <c r="F4450" i="4" l="1"/>
  <c r="L4448" i="4"/>
  <c r="Z4448" i="4" s="1"/>
  <c r="K4449" i="4"/>
  <c r="Y4449" i="4" s="1"/>
  <c r="H4450" i="4"/>
  <c r="I4450" i="4" s="1"/>
  <c r="M4449" i="4"/>
  <c r="N4449" i="4"/>
  <c r="J4449" i="4"/>
  <c r="E4451" i="4"/>
  <c r="C4451" i="4"/>
  <c r="D4451" i="4"/>
  <c r="F4451" i="4" l="1"/>
  <c r="L4449" i="4"/>
  <c r="Z4449" i="4" s="1"/>
  <c r="K4450" i="4"/>
  <c r="Y4450" i="4" s="1"/>
  <c r="H4451" i="4"/>
  <c r="I4451" i="4" s="1"/>
  <c r="M4450" i="4"/>
  <c r="N4450" i="4"/>
  <c r="J4450" i="4"/>
  <c r="C4452" i="4"/>
  <c r="F4452" i="4" s="1"/>
  <c r="D4452" i="4"/>
  <c r="E4452" i="4"/>
  <c r="L4450" i="4" l="1"/>
  <c r="Z4450" i="4" s="1"/>
  <c r="K4451" i="4"/>
  <c r="Y4451" i="4" s="1"/>
  <c r="M4451" i="4"/>
  <c r="N4451" i="4"/>
  <c r="H4452" i="4"/>
  <c r="J4451" i="4"/>
  <c r="C4453" i="4"/>
  <c r="D4453" i="4"/>
  <c r="E4453" i="4"/>
  <c r="F4453" i="4" l="1"/>
  <c r="L4451" i="4"/>
  <c r="Z4451" i="4" s="1"/>
  <c r="H4453" i="4"/>
  <c r="I4453" i="4" s="1"/>
  <c r="M4452" i="4"/>
  <c r="N4452" i="4"/>
  <c r="J4452" i="4"/>
  <c r="I4452" i="4"/>
  <c r="D4454" i="4"/>
  <c r="E4454" i="4"/>
  <c r="C4454" i="4"/>
  <c r="F4454" i="4" l="1"/>
  <c r="L4452" i="4"/>
  <c r="Z4452" i="4" s="1"/>
  <c r="K4452" i="4"/>
  <c r="Y4452" i="4" s="1"/>
  <c r="K4453" i="4"/>
  <c r="Y4453" i="4" s="1"/>
  <c r="H4454" i="4"/>
  <c r="I4454" i="4" s="1"/>
  <c r="M4453" i="4"/>
  <c r="N4453" i="4"/>
  <c r="J4453" i="4"/>
  <c r="C4455" i="4"/>
  <c r="D4455" i="4"/>
  <c r="E4455" i="4"/>
  <c r="F4455" i="4" l="1"/>
  <c r="L4453" i="4"/>
  <c r="Z4453" i="4" s="1"/>
  <c r="K4454" i="4"/>
  <c r="Y4454" i="4" s="1"/>
  <c r="M4454" i="4"/>
  <c r="N4454" i="4"/>
  <c r="H4455" i="4"/>
  <c r="I4455" i="4" s="1"/>
  <c r="J4454" i="4"/>
  <c r="C4456" i="4"/>
  <c r="F4456" i="4" s="1"/>
  <c r="D4456" i="4"/>
  <c r="E4456" i="4"/>
  <c r="L4454" i="4" l="1"/>
  <c r="Z4454" i="4" s="1"/>
  <c r="K4455" i="4"/>
  <c r="Y4455" i="4" s="1"/>
  <c r="M4455" i="4"/>
  <c r="N4455" i="4"/>
  <c r="J4455" i="4"/>
  <c r="H4456" i="4"/>
  <c r="C4457" i="4"/>
  <c r="D4457" i="4"/>
  <c r="E4457" i="4"/>
  <c r="F4457" i="4" l="1"/>
  <c r="L4455" i="4"/>
  <c r="Z4455" i="4" s="1"/>
  <c r="H4457" i="4"/>
  <c r="I4457" i="4" s="1"/>
  <c r="M4456" i="4"/>
  <c r="N4456" i="4"/>
  <c r="J4456" i="4"/>
  <c r="I4456" i="4"/>
  <c r="C4458" i="4"/>
  <c r="F4458" i="4" s="1"/>
  <c r="D4458" i="4"/>
  <c r="E4458" i="4"/>
  <c r="L4456" i="4" l="1"/>
  <c r="Z4456" i="4" s="1"/>
  <c r="K4456" i="4"/>
  <c r="Y4456" i="4" s="1"/>
  <c r="K4457" i="4"/>
  <c r="Y4457" i="4" s="1"/>
  <c r="M4457" i="4"/>
  <c r="N4457" i="4"/>
  <c r="H4458" i="4"/>
  <c r="J4458" i="4" s="1"/>
  <c r="J4457" i="4"/>
  <c r="E4459" i="4"/>
  <c r="C4459" i="4"/>
  <c r="D4459" i="4"/>
  <c r="F4459" i="4" l="1"/>
  <c r="L4457" i="4"/>
  <c r="Z4457" i="4" s="1"/>
  <c r="L4458" i="4"/>
  <c r="Z4458" i="4" s="1"/>
  <c r="I4458" i="4"/>
  <c r="M4458" i="4"/>
  <c r="N4458" i="4"/>
  <c r="H4459" i="4"/>
  <c r="J4459" i="4" s="1"/>
  <c r="C4460" i="4"/>
  <c r="F4460" i="4" s="1"/>
  <c r="D4460" i="4"/>
  <c r="E4460" i="4"/>
  <c r="L4459" i="4" l="1"/>
  <c r="Z4459" i="4" s="1"/>
  <c r="K4458" i="4"/>
  <c r="Y4458" i="4" s="1"/>
  <c r="I4459" i="4"/>
  <c r="M4459" i="4"/>
  <c r="N4459" i="4"/>
  <c r="H4460" i="4"/>
  <c r="C4461" i="4"/>
  <c r="D4461" i="4"/>
  <c r="E4461" i="4"/>
  <c r="F4461" i="4" l="1"/>
  <c r="K4459" i="4"/>
  <c r="Y4459" i="4" s="1"/>
  <c r="M4460" i="4"/>
  <c r="N4460" i="4"/>
  <c r="J4460" i="4"/>
  <c r="I4460" i="4"/>
  <c r="H4461" i="4"/>
  <c r="I4461" i="4" s="1"/>
  <c r="D4462" i="4"/>
  <c r="E4462" i="4"/>
  <c r="C4462" i="4"/>
  <c r="F4462" i="4" l="1"/>
  <c r="L4460" i="4"/>
  <c r="Z4460" i="4" s="1"/>
  <c r="K4460" i="4"/>
  <c r="Y4460" i="4" s="1"/>
  <c r="K4461" i="4"/>
  <c r="Y4461" i="4" s="1"/>
  <c r="H4462" i="4"/>
  <c r="M4461" i="4"/>
  <c r="N4461" i="4"/>
  <c r="J4461" i="4"/>
  <c r="C4463" i="4"/>
  <c r="D4463" i="4"/>
  <c r="E4463" i="4"/>
  <c r="F4463" i="4" l="1"/>
  <c r="L4461" i="4"/>
  <c r="Z4461" i="4" s="1"/>
  <c r="M4462" i="4"/>
  <c r="N4462" i="4"/>
  <c r="H4463" i="4"/>
  <c r="I4463" i="4" s="1"/>
  <c r="I4462" i="4"/>
  <c r="J4462" i="4"/>
  <c r="C4464" i="4"/>
  <c r="F4464" i="4" s="1"/>
  <c r="D4464" i="4"/>
  <c r="E4464" i="4"/>
  <c r="L4462" i="4" l="1"/>
  <c r="Z4462" i="4" s="1"/>
  <c r="K4462" i="4"/>
  <c r="Y4462" i="4" s="1"/>
  <c r="K4463" i="4"/>
  <c r="Y4463" i="4" s="1"/>
  <c r="M4463" i="4"/>
  <c r="N4463" i="4"/>
  <c r="H4464" i="4"/>
  <c r="J4463" i="4"/>
  <c r="C4465" i="4"/>
  <c r="F4465" i="4" s="1"/>
  <c r="D4465" i="4"/>
  <c r="E4465" i="4"/>
  <c r="L4463" i="4" l="1"/>
  <c r="Z4463" i="4" s="1"/>
  <c r="H4465" i="4"/>
  <c r="I4465" i="4" s="1"/>
  <c r="M4464" i="4"/>
  <c r="N4464" i="4"/>
  <c r="I4464" i="4"/>
  <c r="J4464" i="4"/>
  <c r="C4466" i="4"/>
  <c r="D4466" i="4"/>
  <c r="E4466" i="4"/>
  <c r="F4466" i="4" l="1"/>
  <c r="L4464" i="4"/>
  <c r="Z4464" i="4" s="1"/>
  <c r="K4464" i="4"/>
  <c r="Y4464" i="4" s="1"/>
  <c r="K4465" i="4"/>
  <c r="Y4465" i="4" s="1"/>
  <c r="M4465" i="4"/>
  <c r="N4465" i="4"/>
  <c r="H4466" i="4"/>
  <c r="J4465" i="4"/>
  <c r="E4467" i="4"/>
  <c r="C4467" i="4"/>
  <c r="D4467" i="4"/>
  <c r="F4467" i="4" l="1"/>
  <c r="L4465" i="4"/>
  <c r="Z4465" i="4" s="1"/>
  <c r="M4466" i="4"/>
  <c r="N4466" i="4"/>
  <c r="J4466" i="4"/>
  <c r="I4466" i="4"/>
  <c r="H4467" i="4"/>
  <c r="C4468" i="4"/>
  <c r="F4468" i="4" s="1"/>
  <c r="D4468" i="4"/>
  <c r="E4468" i="4"/>
  <c r="L4466" i="4" l="1"/>
  <c r="Z4466" i="4" s="1"/>
  <c r="K4466" i="4"/>
  <c r="Y4466" i="4" s="1"/>
  <c r="M4467" i="4"/>
  <c r="N4467" i="4"/>
  <c r="J4467" i="4"/>
  <c r="H4468" i="4"/>
  <c r="I4468" i="4" s="1"/>
  <c r="I4467" i="4"/>
  <c r="C4469" i="4"/>
  <c r="F4469" i="4" s="1"/>
  <c r="D4469" i="4"/>
  <c r="E4469" i="4"/>
  <c r="L4467" i="4" l="1"/>
  <c r="Z4467" i="4" s="1"/>
  <c r="K4467" i="4"/>
  <c r="Y4467" i="4" s="1"/>
  <c r="K4468" i="4"/>
  <c r="Y4468" i="4" s="1"/>
  <c r="M4468" i="4"/>
  <c r="N4468" i="4"/>
  <c r="J4468" i="4"/>
  <c r="H4469" i="4"/>
  <c r="D4470" i="4"/>
  <c r="E4470" i="4"/>
  <c r="C4470" i="4"/>
  <c r="F4470" i="4" l="1"/>
  <c r="L4468" i="4"/>
  <c r="Z4468" i="4" s="1"/>
  <c r="M4469" i="4"/>
  <c r="N4469" i="4"/>
  <c r="I4469" i="4"/>
  <c r="J4469" i="4"/>
  <c r="H4470" i="4"/>
  <c r="C4471" i="4"/>
  <c r="F4471" i="4" s="1"/>
  <c r="D4471" i="4"/>
  <c r="E4471" i="4"/>
  <c r="L4469" i="4" l="1"/>
  <c r="Z4469" i="4" s="1"/>
  <c r="K4469" i="4"/>
  <c r="Y4469" i="4" s="1"/>
  <c r="M4470" i="4"/>
  <c r="N4470" i="4"/>
  <c r="J4470" i="4"/>
  <c r="I4470" i="4"/>
  <c r="H4471" i="4"/>
  <c r="J4471" i="4" s="1"/>
  <c r="C4472" i="4"/>
  <c r="F4472" i="4" s="1"/>
  <c r="D4472" i="4"/>
  <c r="E4472" i="4"/>
  <c r="L4470" i="4" l="1"/>
  <c r="Z4470" i="4" s="1"/>
  <c r="L4471" i="4"/>
  <c r="Z4471" i="4" s="1"/>
  <c r="K4470" i="4"/>
  <c r="Y4470" i="4" s="1"/>
  <c r="I4471" i="4"/>
  <c r="M4471" i="4"/>
  <c r="N4471" i="4"/>
  <c r="H4472" i="4"/>
  <c r="J4472" i="4" s="1"/>
  <c r="C4473" i="4"/>
  <c r="F4473" i="4" s="1"/>
  <c r="D4473" i="4"/>
  <c r="E4473" i="4"/>
  <c r="L4472" i="4" l="1"/>
  <c r="Z4472" i="4" s="1"/>
  <c r="K4471" i="4"/>
  <c r="Y4471" i="4" s="1"/>
  <c r="M4472" i="4"/>
  <c r="N4472" i="4"/>
  <c r="H4473" i="4"/>
  <c r="I4473" i="4" s="1"/>
  <c r="I4472" i="4"/>
  <c r="C4474" i="4"/>
  <c r="D4474" i="4"/>
  <c r="E4474" i="4"/>
  <c r="F4474" i="4" l="1"/>
  <c r="K4472" i="4"/>
  <c r="Y4472" i="4" s="1"/>
  <c r="K4473" i="4"/>
  <c r="Y4473" i="4" s="1"/>
  <c r="H4474" i="4"/>
  <c r="M4473" i="4"/>
  <c r="N4473" i="4"/>
  <c r="J4473" i="4"/>
  <c r="E4475" i="4"/>
  <c r="C4475" i="4"/>
  <c r="D4475" i="4"/>
  <c r="F4475" i="4" l="1"/>
  <c r="L4473" i="4"/>
  <c r="Z4473" i="4" s="1"/>
  <c r="M4474" i="4"/>
  <c r="N4474" i="4"/>
  <c r="I4474" i="4"/>
  <c r="H4475" i="4"/>
  <c r="I4475" i="4" s="1"/>
  <c r="J4474" i="4"/>
  <c r="C4476" i="4"/>
  <c r="F4476" i="4" s="1"/>
  <c r="D4476" i="4"/>
  <c r="E4476" i="4"/>
  <c r="L4474" i="4" l="1"/>
  <c r="Z4474" i="4" s="1"/>
  <c r="K4475" i="4"/>
  <c r="Y4475" i="4" s="1"/>
  <c r="K4474" i="4"/>
  <c r="Y4474" i="4" s="1"/>
  <c r="M4475" i="4"/>
  <c r="N4475" i="4"/>
  <c r="J4475" i="4"/>
  <c r="H4476" i="4"/>
  <c r="I4476" i="4" s="1"/>
  <c r="C4477" i="4"/>
  <c r="F4477" i="4" s="1"/>
  <c r="D4477" i="4"/>
  <c r="E4477" i="4"/>
  <c r="L4475" i="4" l="1"/>
  <c r="Z4475" i="4" s="1"/>
  <c r="K4476" i="4"/>
  <c r="Y4476" i="4" s="1"/>
  <c r="H4477" i="4"/>
  <c r="I4477" i="4" s="1"/>
  <c r="N4476" i="4"/>
  <c r="M4476" i="4"/>
  <c r="J4476" i="4"/>
  <c r="D4478" i="4"/>
  <c r="E4478" i="4"/>
  <c r="C4478" i="4"/>
  <c r="F4478" i="4" l="1"/>
  <c r="L4476" i="4"/>
  <c r="Z4476" i="4" s="1"/>
  <c r="K4477" i="4"/>
  <c r="Y4477" i="4" s="1"/>
  <c r="M4477" i="4"/>
  <c r="N4477" i="4"/>
  <c r="H4478" i="4"/>
  <c r="I4478" i="4" s="1"/>
  <c r="J4477" i="4"/>
  <c r="C4479" i="4"/>
  <c r="F4479" i="4" s="1"/>
  <c r="D4479" i="4"/>
  <c r="E4479" i="4"/>
  <c r="L4477" i="4" l="1"/>
  <c r="Z4477" i="4" s="1"/>
  <c r="K4478" i="4"/>
  <c r="Y4478" i="4" s="1"/>
  <c r="M4478" i="4"/>
  <c r="N4478" i="4"/>
  <c r="J4478" i="4"/>
  <c r="H4479" i="4"/>
  <c r="I4479" i="4" s="1"/>
  <c r="C4480" i="4"/>
  <c r="D4480" i="4"/>
  <c r="E4480" i="4"/>
  <c r="F4480" i="4" l="1"/>
  <c r="L4478" i="4"/>
  <c r="Z4478" i="4" s="1"/>
  <c r="K4479" i="4"/>
  <c r="Y4479" i="4" s="1"/>
  <c r="M4479" i="4"/>
  <c r="N4479" i="4"/>
  <c r="H4480" i="4"/>
  <c r="I4480" i="4" s="1"/>
  <c r="J4479" i="4"/>
  <c r="C4481" i="4"/>
  <c r="F4481" i="4" s="1"/>
  <c r="D4481" i="4"/>
  <c r="E4481" i="4"/>
  <c r="L4479" i="4" l="1"/>
  <c r="Z4479" i="4" s="1"/>
  <c r="K4480" i="4"/>
  <c r="Y4480" i="4" s="1"/>
  <c r="H4481" i="4"/>
  <c r="I4481" i="4" s="1"/>
  <c r="M4480" i="4"/>
  <c r="N4480" i="4"/>
  <c r="J4480" i="4"/>
  <c r="C4482" i="4"/>
  <c r="D4482" i="4"/>
  <c r="E4482" i="4"/>
  <c r="F4482" i="4" l="1"/>
  <c r="L4480" i="4"/>
  <c r="Z4480" i="4" s="1"/>
  <c r="K4481" i="4"/>
  <c r="Y4481" i="4" s="1"/>
  <c r="H4482" i="4"/>
  <c r="J4482" i="4" s="1"/>
  <c r="M4481" i="4"/>
  <c r="N4481" i="4"/>
  <c r="J4481" i="4"/>
  <c r="E4483" i="4"/>
  <c r="C4483" i="4"/>
  <c r="D4483" i="4"/>
  <c r="F4483" i="4" l="1"/>
  <c r="L4481" i="4"/>
  <c r="Z4481" i="4" s="1"/>
  <c r="L4482" i="4"/>
  <c r="Z4482" i="4" s="1"/>
  <c r="I4482" i="4"/>
  <c r="H4483" i="4"/>
  <c r="I4483" i="4" s="1"/>
  <c r="M4482" i="4"/>
  <c r="N4482" i="4"/>
  <c r="C4484" i="4"/>
  <c r="D4484" i="4"/>
  <c r="E4484" i="4"/>
  <c r="H4484" i="4" l="1"/>
  <c r="F4484" i="4"/>
  <c r="K4482" i="4"/>
  <c r="Y4482" i="4" s="1"/>
  <c r="K4483" i="4"/>
  <c r="Y4483" i="4" s="1"/>
  <c r="N4484" i="4"/>
  <c r="M4484" i="4"/>
  <c r="M4483" i="4"/>
  <c r="N4483" i="4"/>
  <c r="J4483" i="4"/>
  <c r="J4484" i="4"/>
  <c r="I4484" i="4"/>
  <c r="C4485" i="4"/>
  <c r="D4485" i="4"/>
  <c r="E4485" i="4"/>
  <c r="F4485" i="4" l="1"/>
  <c r="L4483" i="4"/>
  <c r="Z4483" i="4" s="1"/>
  <c r="L4484" i="4"/>
  <c r="Z4484" i="4" s="1"/>
  <c r="K4484" i="4"/>
  <c r="Y4484" i="4" s="1"/>
  <c r="H4485" i="4"/>
  <c r="I4485" i="4" s="1"/>
  <c r="D4486" i="4"/>
  <c r="E4486" i="4"/>
  <c r="C4486" i="4"/>
  <c r="F4486" i="4" l="1"/>
  <c r="K4485" i="4"/>
  <c r="Y4485" i="4" s="1"/>
  <c r="H4486" i="4"/>
  <c r="I4486" i="4" s="1"/>
  <c r="M4485" i="4"/>
  <c r="N4485" i="4"/>
  <c r="J4485" i="4"/>
  <c r="C4487" i="4"/>
  <c r="D4487" i="4"/>
  <c r="E4487" i="4"/>
  <c r="F4487" i="4" l="1"/>
  <c r="L4485" i="4"/>
  <c r="Z4485" i="4" s="1"/>
  <c r="K4486" i="4"/>
  <c r="Y4486" i="4" s="1"/>
  <c r="H4487" i="4"/>
  <c r="J4487" i="4" s="1"/>
  <c r="M4486" i="4"/>
  <c r="N4486" i="4"/>
  <c r="J4486" i="4"/>
  <c r="C4488" i="4"/>
  <c r="D4488" i="4"/>
  <c r="E4488" i="4"/>
  <c r="F4488" i="4" l="1"/>
  <c r="L4486" i="4"/>
  <c r="Z4486" i="4" s="1"/>
  <c r="L4487" i="4"/>
  <c r="Z4487" i="4" s="1"/>
  <c r="I4487" i="4"/>
  <c r="H4488" i="4"/>
  <c r="I4488" i="4" s="1"/>
  <c r="M4487" i="4"/>
  <c r="N4487" i="4"/>
  <c r="C4489" i="4"/>
  <c r="F4489" i="4" s="1"/>
  <c r="D4489" i="4"/>
  <c r="E4489" i="4"/>
  <c r="K4487" i="4" l="1"/>
  <c r="Y4487" i="4" s="1"/>
  <c r="K4488" i="4"/>
  <c r="Y4488" i="4" s="1"/>
  <c r="J4488" i="4"/>
  <c r="H4489" i="4"/>
  <c r="I4489" i="4" s="1"/>
  <c r="M4488" i="4"/>
  <c r="N4488" i="4"/>
  <c r="C4490" i="4"/>
  <c r="D4490" i="4"/>
  <c r="E4490" i="4"/>
  <c r="F4490" i="4" l="1"/>
  <c r="L4488" i="4"/>
  <c r="Z4488" i="4" s="1"/>
  <c r="K4489" i="4"/>
  <c r="Y4489" i="4" s="1"/>
  <c r="H4490" i="4"/>
  <c r="J4490" i="4" s="1"/>
  <c r="M4489" i="4"/>
  <c r="N4489" i="4"/>
  <c r="J4489" i="4"/>
  <c r="E4491" i="4"/>
  <c r="C4491" i="4"/>
  <c r="D4491" i="4"/>
  <c r="F4491" i="4" l="1"/>
  <c r="L4489" i="4"/>
  <c r="Z4489" i="4" s="1"/>
  <c r="L4490" i="4"/>
  <c r="Z4490" i="4" s="1"/>
  <c r="I4490" i="4"/>
  <c r="H4491" i="4"/>
  <c r="I4491" i="4" s="1"/>
  <c r="M4490" i="4"/>
  <c r="N4490" i="4"/>
  <c r="C4492" i="4"/>
  <c r="F4492" i="4" s="1"/>
  <c r="D4492" i="4"/>
  <c r="E4492" i="4"/>
  <c r="K4490" i="4" l="1"/>
  <c r="Y4490" i="4" s="1"/>
  <c r="K4491" i="4"/>
  <c r="Y4491" i="4" s="1"/>
  <c r="H4492" i="4"/>
  <c r="J4492" i="4" s="1"/>
  <c r="M4491" i="4"/>
  <c r="N4491" i="4"/>
  <c r="J4491" i="4"/>
  <c r="C4493" i="4"/>
  <c r="D4493" i="4"/>
  <c r="E4493" i="4"/>
  <c r="F4493" i="4" l="1"/>
  <c r="L4491" i="4"/>
  <c r="Z4491" i="4" s="1"/>
  <c r="L4492" i="4"/>
  <c r="Z4492" i="4" s="1"/>
  <c r="I4492" i="4"/>
  <c r="H4493" i="4"/>
  <c r="I4493" i="4" s="1"/>
  <c r="N4492" i="4"/>
  <c r="M4492" i="4"/>
  <c r="D4494" i="4"/>
  <c r="E4494" i="4"/>
  <c r="C4494" i="4"/>
  <c r="F4494" i="4" l="1"/>
  <c r="K4492" i="4"/>
  <c r="Y4492" i="4" s="1"/>
  <c r="K4493" i="4"/>
  <c r="Y4493" i="4" s="1"/>
  <c r="H4494" i="4"/>
  <c r="J4494" i="4" s="1"/>
  <c r="M4493" i="4"/>
  <c r="N4493" i="4"/>
  <c r="J4493" i="4"/>
  <c r="C4495" i="4"/>
  <c r="F4495" i="4" s="1"/>
  <c r="D4495" i="4"/>
  <c r="E4495" i="4"/>
  <c r="L4493" i="4" l="1"/>
  <c r="Z4493" i="4" s="1"/>
  <c r="L4494" i="4"/>
  <c r="Z4494" i="4" s="1"/>
  <c r="I4494" i="4"/>
  <c r="H4495" i="4"/>
  <c r="I4495" i="4" s="1"/>
  <c r="M4494" i="4"/>
  <c r="N4494" i="4"/>
  <c r="C4496" i="4"/>
  <c r="D4496" i="4"/>
  <c r="E4496" i="4"/>
  <c r="F4496" i="4" l="1"/>
  <c r="K4494" i="4"/>
  <c r="Y4494" i="4" s="1"/>
  <c r="K4495" i="4"/>
  <c r="Y4495" i="4" s="1"/>
  <c r="H4496" i="4"/>
  <c r="J4496" i="4" s="1"/>
  <c r="M4495" i="4"/>
  <c r="N4495" i="4"/>
  <c r="J4495" i="4"/>
  <c r="C4497" i="4"/>
  <c r="F4497" i="4" s="1"/>
  <c r="D4497" i="4"/>
  <c r="E4497" i="4"/>
  <c r="L4495" i="4" l="1"/>
  <c r="Z4495" i="4" s="1"/>
  <c r="L4496" i="4"/>
  <c r="Z4496" i="4" s="1"/>
  <c r="I4496" i="4"/>
  <c r="H4497" i="4"/>
  <c r="I4497" i="4" s="1"/>
  <c r="M4496" i="4"/>
  <c r="N4496" i="4"/>
  <c r="C4498" i="4"/>
  <c r="F4498" i="4" s="1"/>
  <c r="D4498" i="4"/>
  <c r="E4498" i="4"/>
  <c r="K4496" i="4" l="1"/>
  <c r="Y4496" i="4" s="1"/>
  <c r="K4497" i="4"/>
  <c r="Y4497" i="4" s="1"/>
  <c r="H4498" i="4"/>
  <c r="I4498" i="4" s="1"/>
  <c r="M4497" i="4"/>
  <c r="N4497" i="4"/>
  <c r="J4497" i="4"/>
  <c r="E4499" i="4"/>
  <c r="C4499" i="4"/>
  <c r="F4499" i="4" s="1"/>
  <c r="D4499" i="4"/>
  <c r="L4497" i="4" l="1"/>
  <c r="Z4497" i="4" s="1"/>
  <c r="K4498" i="4"/>
  <c r="Y4498" i="4" s="1"/>
  <c r="M4498" i="4"/>
  <c r="N4498" i="4"/>
  <c r="H4499" i="4"/>
  <c r="J4499" i="4" s="1"/>
  <c r="J4498" i="4"/>
  <c r="C4500" i="4"/>
  <c r="D4500" i="4"/>
  <c r="E4500" i="4"/>
  <c r="F4500" i="4" l="1"/>
  <c r="L4499" i="4"/>
  <c r="Z4499" i="4" s="1"/>
  <c r="L4498" i="4"/>
  <c r="Z4498" i="4" s="1"/>
  <c r="H4500" i="4"/>
  <c r="I4500" i="4" s="1"/>
  <c r="I4499" i="4"/>
  <c r="M4499" i="4"/>
  <c r="N4499" i="4"/>
  <c r="C4501" i="4"/>
  <c r="F4501" i="4" s="1"/>
  <c r="D4501" i="4"/>
  <c r="E4501" i="4"/>
  <c r="K4500" i="4" l="1"/>
  <c r="Y4500" i="4" s="1"/>
  <c r="K4499" i="4"/>
  <c r="Y4499" i="4" s="1"/>
  <c r="H4501" i="4"/>
  <c r="M4500" i="4"/>
  <c r="N4500" i="4"/>
  <c r="J4500" i="4"/>
  <c r="D4502" i="4"/>
  <c r="E4502" i="4"/>
  <c r="C4502" i="4"/>
  <c r="F4502" i="4" l="1"/>
  <c r="L4500" i="4"/>
  <c r="Z4500" i="4" s="1"/>
  <c r="M4501" i="4"/>
  <c r="N4501" i="4"/>
  <c r="I4501" i="4"/>
  <c r="H4502" i="4"/>
  <c r="J4501" i="4"/>
  <c r="C4503" i="4"/>
  <c r="F4503" i="4" s="1"/>
  <c r="D4503" i="4"/>
  <c r="E4503" i="4"/>
  <c r="L4501" i="4" l="1"/>
  <c r="Z4501" i="4" s="1"/>
  <c r="K4501" i="4"/>
  <c r="Y4501" i="4" s="1"/>
  <c r="M4502" i="4"/>
  <c r="N4502" i="4"/>
  <c r="I4502" i="4"/>
  <c r="J4502" i="4"/>
  <c r="H4503" i="4"/>
  <c r="C4504" i="4"/>
  <c r="F4504" i="4" s="1"/>
  <c r="D4504" i="4"/>
  <c r="E4504" i="4"/>
  <c r="L4502" i="4" l="1"/>
  <c r="Z4502" i="4" s="1"/>
  <c r="K4502" i="4"/>
  <c r="Y4502" i="4" s="1"/>
  <c r="M4503" i="4"/>
  <c r="N4503" i="4"/>
  <c r="H4504" i="4"/>
  <c r="I4504" i="4" s="1"/>
  <c r="I4503" i="4"/>
  <c r="J4503" i="4"/>
  <c r="C4505" i="4"/>
  <c r="F4505" i="4" s="1"/>
  <c r="D4505" i="4"/>
  <c r="E4505" i="4"/>
  <c r="L4503" i="4" l="1"/>
  <c r="Z4503" i="4" s="1"/>
  <c r="K4503" i="4"/>
  <c r="Y4503" i="4" s="1"/>
  <c r="K4504" i="4"/>
  <c r="Y4504" i="4" s="1"/>
  <c r="M4504" i="4"/>
  <c r="N4504" i="4"/>
  <c r="J4504" i="4"/>
  <c r="H4505" i="4"/>
  <c r="C4506" i="4"/>
  <c r="F4506" i="4" s="1"/>
  <c r="D4506" i="4"/>
  <c r="E4506" i="4"/>
  <c r="L4504" i="4" l="1"/>
  <c r="Z4504" i="4" s="1"/>
  <c r="M4505" i="4"/>
  <c r="N4505" i="4"/>
  <c r="H4506" i="4"/>
  <c r="I4505" i="4"/>
  <c r="J4505" i="4"/>
  <c r="E4507" i="4"/>
  <c r="C4507" i="4"/>
  <c r="F4507" i="4" s="1"/>
  <c r="D4507" i="4"/>
  <c r="L4505" i="4" l="1"/>
  <c r="Z4505" i="4" s="1"/>
  <c r="K4505" i="4"/>
  <c r="Y4505" i="4" s="1"/>
  <c r="M4506" i="4"/>
  <c r="N4506" i="4"/>
  <c r="J4506" i="4"/>
  <c r="H4507" i="4"/>
  <c r="J4507" i="4" s="1"/>
  <c r="I4506" i="4"/>
  <c r="C4508" i="4"/>
  <c r="F4508" i="4" s="1"/>
  <c r="D4508" i="4"/>
  <c r="E4508" i="4"/>
  <c r="L4507" i="4" l="1"/>
  <c r="Z4507" i="4" s="1"/>
  <c r="L4506" i="4"/>
  <c r="Z4506" i="4" s="1"/>
  <c r="K4506" i="4"/>
  <c r="Y4506" i="4" s="1"/>
  <c r="H4508" i="4"/>
  <c r="I4508" i="4" s="1"/>
  <c r="I4507" i="4"/>
  <c r="M4507" i="4"/>
  <c r="N4507" i="4"/>
  <c r="C4509" i="4"/>
  <c r="F4509" i="4" s="1"/>
  <c r="D4509" i="4"/>
  <c r="E4509" i="4"/>
  <c r="K4507" i="4" l="1"/>
  <c r="Y4507" i="4" s="1"/>
  <c r="K4508" i="4"/>
  <c r="Y4508" i="4" s="1"/>
  <c r="H4509" i="4"/>
  <c r="I4509" i="4" s="1"/>
  <c r="M4508" i="4"/>
  <c r="N4508" i="4"/>
  <c r="J4508" i="4"/>
  <c r="D4510" i="4"/>
  <c r="E4510" i="4"/>
  <c r="C4510" i="4"/>
  <c r="F4510" i="4" l="1"/>
  <c r="L4508" i="4"/>
  <c r="Z4508" i="4" s="1"/>
  <c r="K4509" i="4"/>
  <c r="Y4509" i="4" s="1"/>
  <c r="M4509" i="4"/>
  <c r="N4509" i="4"/>
  <c r="H4510" i="4"/>
  <c r="I4510" i="4" s="1"/>
  <c r="J4509" i="4"/>
  <c r="C4511" i="4"/>
  <c r="F4511" i="4" s="1"/>
  <c r="D4511" i="4"/>
  <c r="E4511" i="4"/>
  <c r="L4509" i="4" l="1"/>
  <c r="Z4509" i="4" s="1"/>
  <c r="K4510" i="4"/>
  <c r="Y4510" i="4" s="1"/>
  <c r="H4511" i="4"/>
  <c r="I4511" i="4" s="1"/>
  <c r="J4510" i="4"/>
  <c r="M4510" i="4"/>
  <c r="N4510" i="4"/>
  <c r="C4512" i="4"/>
  <c r="D4512" i="4"/>
  <c r="E4512" i="4"/>
  <c r="F4512" i="4" l="1"/>
  <c r="L4510" i="4"/>
  <c r="Z4510" i="4" s="1"/>
  <c r="K4511" i="4"/>
  <c r="Y4511" i="4" s="1"/>
  <c r="H4512" i="4"/>
  <c r="I4512" i="4" s="1"/>
  <c r="M4511" i="4"/>
  <c r="N4511" i="4"/>
  <c r="J4511" i="4"/>
  <c r="C4513" i="4"/>
  <c r="F4513" i="4" s="1"/>
  <c r="D4513" i="4"/>
  <c r="E4513" i="4"/>
  <c r="L4511" i="4" l="1"/>
  <c r="Z4511" i="4" s="1"/>
  <c r="K4512" i="4"/>
  <c r="Y4512" i="4" s="1"/>
  <c r="H4513" i="4"/>
  <c r="I4513" i="4" s="1"/>
  <c r="M4512" i="4"/>
  <c r="N4512" i="4"/>
  <c r="J4512" i="4"/>
  <c r="C4514" i="4"/>
  <c r="D4514" i="4"/>
  <c r="E4514" i="4"/>
  <c r="H4514" i="4" l="1"/>
  <c r="F4514" i="4"/>
  <c r="L4512" i="4"/>
  <c r="Z4512" i="4" s="1"/>
  <c r="K4513" i="4"/>
  <c r="Y4513" i="4" s="1"/>
  <c r="M4514" i="4"/>
  <c r="N4514" i="4"/>
  <c r="M4513" i="4"/>
  <c r="N4513" i="4"/>
  <c r="J4513" i="4"/>
  <c r="J4514" i="4"/>
  <c r="I4514" i="4"/>
  <c r="E4515" i="4"/>
  <c r="C4515" i="4"/>
  <c r="D4515" i="4"/>
  <c r="F4515" i="4" l="1"/>
  <c r="L4513" i="4"/>
  <c r="Z4513" i="4" s="1"/>
  <c r="L4514" i="4"/>
  <c r="Z4514" i="4" s="1"/>
  <c r="K4514" i="4"/>
  <c r="Y4514" i="4" s="1"/>
  <c r="H4515" i="4"/>
  <c r="I4515" i="4" s="1"/>
  <c r="C4516" i="4"/>
  <c r="D4516" i="4"/>
  <c r="E4516" i="4"/>
  <c r="F4516" i="4" l="1"/>
  <c r="K4515" i="4"/>
  <c r="Y4515" i="4" s="1"/>
  <c r="H4516" i="4"/>
  <c r="I4516" i="4" s="1"/>
  <c r="M4515" i="4"/>
  <c r="N4515" i="4"/>
  <c r="J4515" i="4"/>
  <c r="C4517" i="4"/>
  <c r="D4517" i="4"/>
  <c r="E4517" i="4"/>
  <c r="F4517" i="4" l="1"/>
  <c r="L4515" i="4"/>
  <c r="Z4515" i="4" s="1"/>
  <c r="K4516" i="4"/>
  <c r="Y4516" i="4" s="1"/>
  <c r="H4517" i="4"/>
  <c r="I4517" i="4" s="1"/>
  <c r="N4516" i="4"/>
  <c r="M4516" i="4"/>
  <c r="J4516" i="4"/>
  <c r="D4518" i="4"/>
  <c r="E4518" i="4"/>
  <c r="C4518" i="4"/>
  <c r="F4518" i="4" l="1"/>
  <c r="L4516" i="4"/>
  <c r="Z4516" i="4" s="1"/>
  <c r="K4517" i="4"/>
  <c r="Y4517" i="4" s="1"/>
  <c r="M4517" i="4"/>
  <c r="N4517" i="4"/>
  <c r="H4518" i="4"/>
  <c r="J4517" i="4"/>
  <c r="C4519" i="4"/>
  <c r="F4519" i="4" s="1"/>
  <c r="D4519" i="4"/>
  <c r="E4519" i="4"/>
  <c r="L4517" i="4" l="1"/>
  <c r="Z4517" i="4" s="1"/>
  <c r="H4519" i="4"/>
  <c r="I4519" i="4" s="1"/>
  <c r="M4518" i="4"/>
  <c r="N4518" i="4"/>
  <c r="I4518" i="4"/>
  <c r="J4518" i="4"/>
  <c r="C4520" i="4"/>
  <c r="D4520" i="4"/>
  <c r="E4520" i="4"/>
  <c r="F4520" i="4" l="1"/>
  <c r="L4518" i="4"/>
  <c r="Z4518" i="4" s="1"/>
  <c r="K4519" i="4"/>
  <c r="Y4519" i="4" s="1"/>
  <c r="K4518" i="4"/>
  <c r="Y4518" i="4" s="1"/>
  <c r="M4519" i="4"/>
  <c r="N4519" i="4"/>
  <c r="H4520" i="4"/>
  <c r="I4520" i="4" s="1"/>
  <c r="J4519" i="4"/>
  <c r="C4521" i="4"/>
  <c r="D4521" i="4"/>
  <c r="E4521" i="4"/>
  <c r="F4521" i="4" l="1"/>
  <c r="L4519" i="4"/>
  <c r="Z4519" i="4" s="1"/>
  <c r="K4520" i="4"/>
  <c r="Y4520" i="4" s="1"/>
  <c r="H4521" i="4"/>
  <c r="M4520" i="4"/>
  <c r="N4520" i="4"/>
  <c r="J4520" i="4"/>
  <c r="C4522" i="4"/>
  <c r="D4522" i="4"/>
  <c r="E4522" i="4"/>
  <c r="F4522" i="4" l="1"/>
  <c r="L4520" i="4"/>
  <c r="Z4520" i="4" s="1"/>
  <c r="H4522" i="4"/>
  <c r="I4522" i="4" s="1"/>
  <c r="M4521" i="4"/>
  <c r="N4521" i="4"/>
  <c r="I4521" i="4"/>
  <c r="J4521" i="4"/>
  <c r="E4523" i="4"/>
  <c r="C4523" i="4"/>
  <c r="D4523" i="4"/>
  <c r="F4523" i="4" l="1"/>
  <c r="L4521" i="4"/>
  <c r="Z4521" i="4" s="1"/>
  <c r="K4522" i="4"/>
  <c r="Y4522" i="4" s="1"/>
  <c r="K4521" i="4"/>
  <c r="Y4521" i="4" s="1"/>
  <c r="M4522" i="4"/>
  <c r="N4522" i="4"/>
  <c r="H4523" i="4"/>
  <c r="I4523" i="4" s="1"/>
  <c r="J4522" i="4"/>
  <c r="C4524" i="4"/>
  <c r="D4524" i="4"/>
  <c r="E4524" i="4"/>
  <c r="F4524" i="4" l="1"/>
  <c r="L4522" i="4"/>
  <c r="Z4522" i="4" s="1"/>
  <c r="K4523" i="4"/>
  <c r="Y4523" i="4" s="1"/>
  <c r="H4524" i="4"/>
  <c r="M4523" i="4"/>
  <c r="N4523" i="4"/>
  <c r="J4523" i="4"/>
  <c r="C4525" i="4"/>
  <c r="F4525" i="4" s="1"/>
  <c r="D4525" i="4"/>
  <c r="E4525" i="4"/>
  <c r="L4523" i="4" l="1"/>
  <c r="Z4523" i="4" s="1"/>
  <c r="H4525" i="4"/>
  <c r="I4525" i="4" s="1"/>
  <c r="M4524" i="4"/>
  <c r="N4524" i="4"/>
  <c r="I4524" i="4"/>
  <c r="J4524" i="4"/>
  <c r="D4526" i="4"/>
  <c r="E4526" i="4"/>
  <c r="C4526" i="4"/>
  <c r="F4526" i="4" l="1"/>
  <c r="L4524" i="4"/>
  <c r="Z4524" i="4" s="1"/>
  <c r="K4525" i="4"/>
  <c r="Y4525" i="4" s="1"/>
  <c r="K4524" i="4"/>
  <c r="Y4524" i="4" s="1"/>
  <c r="H4526" i="4"/>
  <c r="I4526" i="4" s="1"/>
  <c r="M4525" i="4"/>
  <c r="N4525" i="4"/>
  <c r="J4525" i="4"/>
  <c r="C4527" i="4"/>
  <c r="D4527" i="4"/>
  <c r="E4527" i="4"/>
  <c r="H4527" i="4" l="1"/>
  <c r="F4527" i="4"/>
  <c r="L4525" i="4"/>
  <c r="Z4525" i="4" s="1"/>
  <c r="K4526" i="4"/>
  <c r="Y4526" i="4" s="1"/>
  <c r="M4527" i="4"/>
  <c r="N4527" i="4"/>
  <c r="M4526" i="4"/>
  <c r="N4526" i="4"/>
  <c r="J4526" i="4"/>
  <c r="J4527" i="4"/>
  <c r="I4527" i="4"/>
  <c r="C4528" i="4"/>
  <c r="D4528" i="4"/>
  <c r="E4528" i="4"/>
  <c r="F4528" i="4" l="1"/>
  <c r="L4526" i="4"/>
  <c r="Z4526" i="4" s="1"/>
  <c r="L4527" i="4"/>
  <c r="Z4527" i="4" s="1"/>
  <c r="K4527" i="4"/>
  <c r="Y4527" i="4" s="1"/>
  <c r="H4528" i="4"/>
  <c r="I4528" i="4" s="1"/>
  <c r="C4529" i="4"/>
  <c r="D4529" i="4"/>
  <c r="E4529" i="4"/>
  <c r="F4529" i="4" l="1"/>
  <c r="K4528" i="4"/>
  <c r="Y4528" i="4" s="1"/>
  <c r="H4529" i="4"/>
  <c r="M4528" i="4"/>
  <c r="N4528" i="4"/>
  <c r="J4528" i="4"/>
  <c r="C4530" i="4"/>
  <c r="D4530" i="4"/>
  <c r="E4530" i="4"/>
  <c r="F4530" i="4" l="1"/>
  <c r="L4528" i="4"/>
  <c r="Z4528" i="4" s="1"/>
  <c r="H4530" i="4"/>
  <c r="M4529" i="4"/>
  <c r="N4529" i="4"/>
  <c r="I4529" i="4"/>
  <c r="J4529" i="4"/>
  <c r="I4530" i="4"/>
  <c r="E4531" i="4"/>
  <c r="C4531" i="4"/>
  <c r="D4531" i="4"/>
  <c r="F4531" i="4" l="1"/>
  <c r="L4529" i="4"/>
  <c r="Z4529" i="4" s="1"/>
  <c r="K4530" i="4"/>
  <c r="Y4530" i="4" s="1"/>
  <c r="K4529" i="4"/>
  <c r="Y4529" i="4" s="1"/>
  <c r="M4530" i="4"/>
  <c r="N4530" i="4"/>
  <c r="H4531" i="4"/>
  <c r="J4531" i="4" s="1"/>
  <c r="J4530" i="4"/>
  <c r="C4532" i="4"/>
  <c r="D4532" i="4"/>
  <c r="E4532" i="4"/>
  <c r="F4532" i="4" l="1"/>
  <c r="L4530" i="4"/>
  <c r="Z4530" i="4" s="1"/>
  <c r="L4531" i="4"/>
  <c r="Z4531" i="4" s="1"/>
  <c r="H4532" i="4"/>
  <c r="M4531" i="4"/>
  <c r="N4531" i="4"/>
  <c r="I4531" i="4"/>
  <c r="C4533" i="4"/>
  <c r="D4533" i="4"/>
  <c r="E4533" i="4"/>
  <c r="F4533" i="4" l="1"/>
  <c r="K4531" i="4"/>
  <c r="Y4531" i="4" s="1"/>
  <c r="H4533" i="4"/>
  <c r="M4532" i="4"/>
  <c r="N4532" i="4"/>
  <c r="I4532" i="4"/>
  <c r="J4532" i="4"/>
  <c r="I4533" i="4"/>
  <c r="D4534" i="4"/>
  <c r="E4534" i="4"/>
  <c r="C4534" i="4"/>
  <c r="F4534" i="4" s="1"/>
  <c r="L4532" i="4" l="1"/>
  <c r="Z4532" i="4" s="1"/>
  <c r="K4532" i="4"/>
  <c r="Y4532" i="4" s="1"/>
  <c r="K4533" i="4"/>
  <c r="Y4533" i="4" s="1"/>
  <c r="H4534" i="4"/>
  <c r="I4534" i="4" s="1"/>
  <c r="M4533" i="4"/>
  <c r="N4533" i="4"/>
  <c r="J4533" i="4"/>
  <c r="C4535" i="4"/>
  <c r="D4535" i="4"/>
  <c r="E4535" i="4"/>
  <c r="H4535" i="4" l="1"/>
  <c r="F4535" i="4"/>
  <c r="L4533" i="4"/>
  <c r="Z4533" i="4" s="1"/>
  <c r="K4534" i="4"/>
  <c r="Y4534" i="4" s="1"/>
  <c r="M4535" i="4"/>
  <c r="N4535" i="4"/>
  <c r="M4534" i="4"/>
  <c r="N4534" i="4"/>
  <c r="J4534" i="4"/>
  <c r="J4535" i="4"/>
  <c r="I4535" i="4"/>
  <c r="C4536" i="4"/>
  <c r="D4536" i="4"/>
  <c r="E4536" i="4"/>
  <c r="F4536" i="4" l="1"/>
  <c r="L4534" i="4"/>
  <c r="Z4534" i="4" s="1"/>
  <c r="L4535" i="4"/>
  <c r="Z4535" i="4" s="1"/>
  <c r="K4535" i="4"/>
  <c r="Y4535" i="4" s="1"/>
  <c r="H4536" i="4"/>
  <c r="I4536" i="4" s="1"/>
  <c r="C4537" i="4"/>
  <c r="D4537" i="4"/>
  <c r="E4537" i="4"/>
  <c r="F4537" i="4" l="1"/>
  <c r="K4536" i="4"/>
  <c r="Y4536" i="4" s="1"/>
  <c r="H4537" i="4"/>
  <c r="I4537" i="4" s="1"/>
  <c r="M4536" i="4"/>
  <c r="N4536" i="4"/>
  <c r="J4536" i="4"/>
  <c r="C4538" i="4"/>
  <c r="D4538" i="4"/>
  <c r="E4538" i="4"/>
  <c r="F4538" i="4" l="1"/>
  <c r="L4536" i="4"/>
  <c r="Z4536" i="4" s="1"/>
  <c r="K4537" i="4"/>
  <c r="Y4537" i="4" s="1"/>
  <c r="H4538" i="4"/>
  <c r="I4538" i="4" s="1"/>
  <c r="M4537" i="4"/>
  <c r="N4537" i="4"/>
  <c r="J4537" i="4"/>
  <c r="E4539" i="4"/>
  <c r="C4539" i="4"/>
  <c r="D4539" i="4"/>
  <c r="F4539" i="4" l="1"/>
  <c r="L4537" i="4"/>
  <c r="Z4537" i="4" s="1"/>
  <c r="K4538" i="4"/>
  <c r="Y4538" i="4" s="1"/>
  <c r="M4538" i="4"/>
  <c r="N4538" i="4"/>
  <c r="H4539" i="4"/>
  <c r="J4539" i="4" s="1"/>
  <c r="J4538" i="4"/>
  <c r="C4540" i="4"/>
  <c r="F4540" i="4" s="1"/>
  <c r="D4540" i="4"/>
  <c r="E4540" i="4"/>
  <c r="L4538" i="4" l="1"/>
  <c r="Z4538" i="4" s="1"/>
  <c r="L4539" i="4"/>
  <c r="Z4539" i="4" s="1"/>
  <c r="H4540" i="4"/>
  <c r="I4540" i="4" s="1"/>
  <c r="I4539" i="4"/>
  <c r="M4539" i="4"/>
  <c r="N4539" i="4"/>
  <c r="C4541" i="4"/>
  <c r="D4541" i="4"/>
  <c r="E4541" i="4"/>
  <c r="F4541" i="4" l="1"/>
  <c r="K4540" i="4"/>
  <c r="Y4540" i="4" s="1"/>
  <c r="K4539" i="4"/>
  <c r="Y4539" i="4" s="1"/>
  <c r="M4540" i="4"/>
  <c r="N4540" i="4"/>
  <c r="H4541" i="4"/>
  <c r="J4540" i="4"/>
  <c r="D4542" i="4"/>
  <c r="E4542" i="4"/>
  <c r="C4542" i="4"/>
  <c r="F4542" i="4" l="1"/>
  <c r="L4540" i="4"/>
  <c r="Z4540" i="4" s="1"/>
  <c r="M4541" i="4"/>
  <c r="N4541" i="4"/>
  <c r="I4541" i="4"/>
  <c r="H4542" i="4"/>
  <c r="I4542" i="4" s="1"/>
  <c r="J4541" i="4"/>
  <c r="C4543" i="4"/>
  <c r="F4543" i="4" s="1"/>
  <c r="D4543" i="4"/>
  <c r="E4543" i="4"/>
  <c r="L4541" i="4" l="1"/>
  <c r="Z4541" i="4" s="1"/>
  <c r="K4542" i="4"/>
  <c r="Y4542" i="4" s="1"/>
  <c r="K4541" i="4"/>
  <c r="Y4541" i="4" s="1"/>
  <c r="M4542" i="4"/>
  <c r="N4542" i="4"/>
  <c r="J4542" i="4"/>
  <c r="H4543" i="4"/>
  <c r="J4543" i="4" s="1"/>
  <c r="C4544" i="4"/>
  <c r="F4544" i="4" s="1"/>
  <c r="D4544" i="4"/>
  <c r="E4544" i="4"/>
  <c r="L4542" i="4" l="1"/>
  <c r="Z4542" i="4" s="1"/>
  <c r="L4543" i="4"/>
  <c r="Z4543" i="4" s="1"/>
  <c r="I4543" i="4"/>
  <c r="H4544" i="4"/>
  <c r="M4543" i="4"/>
  <c r="N4543" i="4"/>
  <c r="C4545" i="4"/>
  <c r="D4545" i="4"/>
  <c r="E4545" i="4"/>
  <c r="F4545" i="4" l="1"/>
  <c r="K4543" i="4"/>
  <c r="Y4543" i="4" s="1"/>
  <c r="M4544" i="4"/>
  <c r="N4544" i="4"/>
  <c r="H4545" i="4"/>
  <c r="I4545" i="4" s="1"/>
  <c r="J4544" i="4"/>
  <c r="I4544" i="4"/>
  <c r="C4546" i="4"/>
  <c r="F4546" i="4" s="1"/>
  <c r="D4546" i="4"/>
  <c r="E4546" i="4"/>
  <c r="L4544" i="4" l="1"/>
  <c r="Z4544" i="4" s="1"/>
  <c r="K4545" i="4"/>
  <c r="Y4545" i="4" s="1"/>
  <c r="K4544" i="4"/>
  <c r="Y4544" i="4" s="1"/>
  <c r="M4545" i="4"/>
  <c r="N4545" i="4"/>
  <c r="J4545" i="4"/>
  <c r="H4546" i="4"/>
  <c r="J4546" i="4" s="1"/>
  <c r="E4547" i="4"/>
  <c r="C4547" i="4"/>
  <c r="D4547" i="4"/>
  <c r="F4547" i="4" l="1"/>
  <c r="L4545" i="4"/>
  <c r="Z4545" i="4" s="1"/>
  <c r="L4546" i="4"/>
  <c r="Z4546" i="4" s="1"/>
  <c r="H4547" i="4"/>
  <c r="I4547" i="4" s="1"/>
  <c r="I4546" i="4"/>
  <c r="M4546" i="4"/>
  <c r="N4546" i="4"/>
  <c r="C4548" i="4"/>
  <c r="F4548" i="4" s="1"/>
  <c r="D4548" i="4"/>
  <c r="E4548" i="4"/>
  <c r="K4547" i="4" l="1"/>
  <c r="Y4547" i="4" s="1"/>
  <c r="K4546" i="4"/>
  <c r="Y4546" i="4" s="1"/>
  <c r="H4548" i="4"/>
  <c r="I4548" i="4" s="1"/>
  <c r="M4547" i="4"/>
  <c r="N4547" i="4"/>
  <c r="J4547" i="4"/>
  <c r="C4549" i="4"/>
  <c r="D4549" i="4"/>
  <c r="E4549" i="4"/>
  <c r="F4549" i="4" l="1"/>
  <c r="L4547" i="4"/>
  <c r="Z4547" i="4" s="1"/>
  <c r="K4548" i="4"/>
  <c r="Y4548" i="4" s="1"/>
  <c r="H4549" i="4"/>
  <c r="M4548" i="4"/>
  <c r="N4548" i="4"/>
  <c r="J4548" i="4"/>
  <c r="D4550" i="4"/>
  <c r="E4550" i="4"/>
  <c r="C4550" i="4"/>
  <c r="F4550" i="4" l="1"/>
  <c r="L4548" i="4"/>
  <c r="Z4548" i="4" s="1"/>
  <c r="M4549" i="4"/>
  <c r="N4549" i="4"/>
  <c r="I4549" i="4"/>
  <c r="H4550" i="4"/>
  <c r="J4549" i="4"/>
  <c r="C4551" i="4"/>
  <c r="F4551" i="4" s="1"/>
  <c r="D4551" i="4"/>
  <c r="E4551" i="4"/>
  <c r="L4549" i="4" l="1"/>
  <c r="Z4549" i="4" s="1"/>
  <c r="K4549" i="4"/>
  <c r="Y4549" i="4" s="1"/>
  <c r="M4550" i="4"/>
  <c r="N4550" i="4"/>
  <c r="I4550" i="4"/>
  <c r="J4550" i="4"/>
  <c r="H4551" i="4"/>
  <c r="J4551" i="4" s="1"/>
  <c r="C4552" i="4"/>
  <c r="F4552" i="4" s="1"/>
  <c r="D4552" i="4"/>
  <c r="E4552" i="4"/>
  <c r="L4550" i="4" l="1"/>
  <c r="Z4550" i="4" s="1"/>
  <c r="L4551" i="4"/>
  <c r="Z4551" i="4" s="1"/>
  <c r="K4550" i="4"/>
  <c r="Y4550" i="4" s="1"/>
  <c r="I4551" i="4"/>
  <c r="M4551" i="4"/>
  <c r="N4551" i="4"/>
  <c r="H4552" i="4"/>
  <c r="J4552" i="4" s="1"/>
  <c r="C4553" i="4"/>
  <c r="F4553" i="4" s="1"/>
  <c r="D4553" i="4"/>
  <c r="E4553" i="4"/>
  <c r="L4552" i="4" l="1"/>
  <c r="Z4552" i="4" s="1"/>
  <c r="K4551" i="4"/>
  <c r="Y4551" i="4" s="1"/>
  <c r="I4552" i="4"/>
  <c r="M4552" i="4"/>
  <c r="N4552" i="4"/>
  <c r="H4553" i="4"/>
  <c r="I4553" i="4" s="1"/>
  <c r="C4554" i="4"/>
  <c r="D4554" i="4"/>
  <c r="E4554" i="4"/>
  <c r="F4554" i="4" l="1"/>
  <c r="K4552" i="4"/>
  <c r="Y4552" i="4" s="1"/>
  <c r="K4553" i="4"/>
  <c r="Y4553" i="4" s="1"/>
  <c r="M4553" i="4"/>
  <c r="N4553" i="4"/>
  <c r="J4553" i="4"/>
  <c r="H4554" i="4"/>
  <c r="E4555" i="4"/>
  <c r="C4555" i="4"/>
  <c r="D4555" i="4"/>
  <c r="F4555" i="4" l="1"/>
  <c r="L4553" i="4"/>
  <c r="Z4553" i="4" s="1"/>
  <c r="M4554" i="4"/>
  <c r="N4554" i="4"/>
  <c r="J4554" i="4"/>
  <c r="I4554" i="4"/>
  <c r="H4555" i="4"/>
  <c r="J4555" i="4" s="1"/>
  <c r="C4556" i="4"/>
  <c r="F4556" i="4" s="1"/>
  <c r="D4556" i="4"/>
  <c r="E4556" i="4"/>
  <c r="L4555" i="4" l="1"/>
  <c r="Z4555" i="4" s="1"/>
  <c r="L4554" i="4"/>
  <c r="Z4554" i="4" s="1"/>
  <c r="K4554" i="4"/>
  <c r="Y4554" i="4" s="1"/>
  <c r="I4555" i="4"/>
  <c r="M4555" i="4"/>
  <c r="N4555" i="4"/>
  <c r="H4556" i="4"/>
  <c r="C4557" i="4"/>
  <c r="F4557" i="4" s="1"/>
  <c r="D4557" i="4"/>
  <c r="E4557" i="4"/>
  <c r="K4555" i="4" l="1"/>
  <c r="Y4555" i="4" s="1"/>
  <c r="M4556" i="4"/>
  <c r="N4556" i="4"/>
  <c r="J4556" i="4"/>
  <c r="I4556" i="4"/>
  <c r="H4557" i="4"/>
  <c r="J4557" i="4" s="1"/>
  <c r="D4558" i="4"/>
  <c r="E4558" i="4"/>
  <c r="C4558" i="4"/>
  <c r="F4558" i="4" l="1"/>
  <c r="L4557" i="4"/>
  <c r="Z4557" i="4" s="1"/>
  <c r="L4556" i="4"/>
  <c r="Z4556" i="4" s="1"/>
  <c r="K4556" i="4"/>
  <c r="Y4556" i="4" s="1"/>
  <c r="I4557" i="4"/>
  <c r="M4557" i="4"/>
  <c r="N4557" i="4"/>
  <c r="H4558" i="4"/>
  <c r="C4559" i="4"/>
  <c r="D4559" i="4"/>
  <c r="E4559" i="4"/>
  <c r="F4559" i="4" l="1"/>
  <c r="K4557" i="4"/>
  <c r="Y4557" i="4" s="1"/>
  <c r="H4559" i="4"/>
  <c r="I4559" i="4" s="1"/>
  <c r="M4558" i="4"/>
  <c r="N4558" i="4"/>
  <c r="J4558" i="4"/>
  <c r="I4558" i="4"/>
  <c r="C4560" i="4"/>
  <c r="F4560" i="4" s="1"/>
  <c r="D4560" i="4"/>
  <c r="E4560" i="4"/>
  <c r="L4558" i="4" l="1"/>
  <c r="Z4558" i="4" s="1"/>
  <c r="K4559" i="4"/>
  <c r="Y4559" i="4" s="1"/>
  <c r="K4558" i="4"/>
  <c r="Y4558" i="4" s="1"/>
  <c r="M4559" i="4"/>
  <c r="N4559" i="4"/>
  <c r="H4560" i="4"/>
  <c r="J4559" i="4"/>
  <c r="C4561" i="4"/>
  <c r="F4561" i="4" s="1"/>
  <c r="D4561" i="4"/>
  <c r="E4561" i="4"/>
  <c r="L4559" i="4" l="1"/>
  <c r="Z4559" i="4" s="1"/>
  <c r="H4561" i="4"/>
  <c r="I4561" i="4" s="1"/>
  <c r="M4560" i="4"/>
  <c r="N4560" i="4"/>
  <c r="I4560" i="4"/>
  <c r="J4560" i="4"/>
  <c r="C4562" i="4"/>
  <c r="D4562" i="4"/>
  <c r="E4562" i="4"/>
  <c r="F4562" i="4" l="1"/>
  <c r="L4560" i="4"/>
  <c r="Z4560" i="4" s="1"/>
  <c r="K4560" i="4"/>
  <c r="Y4560" i="4" s="1"/>
  <c r="K4561" i="4"/>
  <c r="Y4561" i="4" s="1"/>
  <c r="M4561" i="4"/>
  <c r="N4561" i="4"/>
  <c r="H4562" i="4"/>
  <c r="I4562" i="4" s="1"/>
  <c r="J4561" i="4"/>
  <c r="E4563" i="4"/>
  <c r="C4563" i="4"/>
  <c r="D4563" i="4"/>
  <c r="F4563" i="4" l="1"/>
  <c r="L4561" i="4"/>
  <c r="Z4561" i="4" s="1"/>
  <c r="K4562" i="4"/>
  <c r="Y4562" i="4" s="1"/>
  <c r="M4562" i="4"/>
  <c r="N4562" i="4"/>
  <c r="J4562" i="4"/>
  <c r="H4563" i="4"/>
  <c r="C4564" i="4"/>
  <c r="F4564" i="4" s="1"/>
  <c r="D4564" i="4"/>
  <c r="E4564" i="4"/>
  <c r="L4562" i="4" l="1"/>
  <c r="Z4562" i="4" s="1"/>
  <c r="M4563" i="4"/>
  <c r="N4563" i="4"/>
  <c r="H4564" i="4"/>
  <c r="I4563" i="4"/>
  <c r="J4563" i="4"/>
  <c r="C4565" i="4"/>
  <c r="D4565" i="4"/>
  <c r="E4565" i="4"/>
  <c r="F4565" i="4" l="1"/>
  <c r="L4563" i="4"/>
  <c r="Z4563" i="4" s="1"/>
  <c r="K4563" i="4"/>
  <c r="Y4563" i="4" s="1"/>
  <c r="M4564" i="4"/>
  <c r="N4564" i="4"/>
  <c r="I4564" i="4"/>
  <c r="J4564" i="4"/>
  <c r="H4565" i="4"/>
  <c r="D4566" i="4"/>
  <c r="E4566" i="4"/>
  <c r="C4566" i="4"/>
  <c r="F4566" i="4" l="1"/>
  <c r="L4564" i="4"/>
  <c r="Z4564" i="4" s="1"/>
  <c r="K4564" i="4"/>
  <c r="Y4564" i="4" s="1"/>
  <c r="M4565" i="4"/>
  <c r="N4565" i="4"/>
  <c r="H4566" i="4"/>
  <c r="I4566" i="4" s="1"/>
  <c r="I4565" i="4"/>
  <c r="J4565" i="4"/>
  <c r="C4567" i="4"/>
  <c r="D4567" i="4"/>
  <c r="E4567" i="4"/>
  <c r="F4567" i="4" l="1"/>
  <c r="L4565" i="4"/>
  <c r="Z4565" i="4" s="1"/>
  <c r="K4566" i="4"/>
  <c r="Y4566" i="4" s="1"/>
  <c r="K4565" i="4"/>
  <c r="Y4565" i="4" s="1"/>
  <c r="M4566" i="4"/>
  <c r="N4566" i="4"/>
  <c r="H4567" i="4"/>
  <c r="I4567" i="4" s="1"/>
  <c r="J4566" i="4"/>
  <c r="C4568" i="4"/>
  <c r="D4568" i="4"/>
  <c r="E4568" i="4"/>
  <c r="F4568" i="4" l="1"/>
  <c r="L4566" i="4"/>
  <c r="Z4566" i="4" s="1"/>
  <c r="K4567" i="4"/>
  <c r="Y4567" i="4" s="1"/>
  <c r="M4567" i="4"/>
  <c r="N4567" i="4"/>
  <c r="J4567" i="4"/>
  <c r="H4568" i="4"/>
  <c r="C4569" i="4"/>
  <c r="F4569" i="4" s="1"/>
  <c r="D4569" i="4"/>
  <c r="E4569" i="4"/>
  <c r="L4567" i="4" l="1"/>
  <c r="Z4567" i="4" s="1"/>
  <c r="M4568" i="4"/>
  <c r="N4568" i="4"/>
  <c r="H4569" i="4"/>
  <c r="I4569" i="4" s="1"/>
  <c r="I4568" i="4"/>
  <c r="J4568" i="4"/>
  <c r="C4570" i="4"/>
  <c r="D4570" i="4"/>
  <c r="E4570" i="4"/>
  <c r="F4570" i="4" l="1"/>
  <c r="L4568" i="4"/>
  <c r="Z4568" i="4" s="1"/>
  <c r="K4569" i="4"/>
  <c r="Y4569" i="4" s="1"/>
  <c r="K4568" i="4"/>
  <c r="Y4568" i="4" s="1"/>
  <c r="H4570" i="4"/>
  <c r="I4570" i="4" s="1"/>
  <c r="M4569" i="4"/>
  <c r="N4569" i="4"/>
  <c r="J4569" i="4"/>
  <c r="E4571" i="4"/>
  <c r="C4571" i="4"/>
  <c r="D4571" i="4"/>
  <c r="F4571" i="4" l="1"/>
  <c r="L4569" i="4"/>
  <c r="Z4569" i="4" s="1"/>
  <c r="K4570" i="4"/>
  <c r="Y4570" i="4" s="1"/>
  <c r="M4570" i="4"/>
  <c r="N4570" i="4"/>
  <c r="H4571" i="4"/>
  <c r="J4570" i="4"/>
  <c r="C4572" i="4"/>
  <c r="F4572" i="4" s="1"/>
  <c r="D4572" i="4"/>
  <c r="E4572" i="4"/>
  <c r="L4570" i="4" l="1"/>
  <c r="Z4570" i="4" s="1"/>
  <c r="H4572" i="4"/>
  <c r="M4571" i="4"/>
  <c r="N4571" i="4"/>
  <c r="J4571" i="4"/>
  <c r="I4571" i="4"/>
  <c r="I4572" i="4"/>
  <c r="C4573" i="4"/>
  <c r="F4573" i="4" s="1"/>
  <c r="D4573" i="4"/>
  <c r="E4573" i="4"/>
  <c r="L4571" i="4" l="1"/>
  <c r="Z4571" i="4" s="1"/>
  <c r="K4572" i="4"/>
  <c r="Y4572" i="4" s="1"/>
  <c r="K4571" i="4"/>
  <c r="Y4571" i="4" s="1"/>
  <c r="M4572" i="4"/>
  <c r="N4572" i="4"/>
  <c r="H4573" i="4"/>
  <c r="I4573" i="4" s="1"/>
  <c r="J4572" i="4"/>
  <c r="D4574" i="4"/>
  <c r="E4574" i="4"/>
  <c r="C4574" i="4"/>
  <c r="F4574" i="4" l="1"/>
  <c r="L4572" i="4"/>
  <c r="Z4572" i="4" s="1"/>
  <c r="K4573" i="4"/>
  <c r="Y4573" i="4" s="1"/>
  <c r="H4574" i="4"/>
  <c r="J4574" i="4" s="1"/>
  <c r="M4573" i="4"/>
  <c r="N4573" i="4"/>
  <c r="J4573" i="4"/>
  <c r="C4575" i="4"/>
  <c r="F4575" i="4" s="1"/>
  <c r="D4575" i="4"/>
  <c r="E4575" i="4"/>
  <c r="L4573" i="4" l="1"/>
  <c r="Z4573" i="4" s="1"/>
  <c r="L4574" i="4"/>
  <c r="Z4574" i="4" s="1"/>
  <c r="I4574" i="4"/>
  <c r="H4575" i="4"/>
  <c r="I4575" i="4" s="1"/>
  <c r="M4574" i="4"/>
  <c r="N4574" i="4"/>
  <c r="C4576" i="4"/>
  <c r="D4576" i="4"/>
  <c r="E4576" i="4"/>
  <c r="F4576" i="4" l="1"/>
  <c r="K4574" i="4"/>
  <c r="Y4574" i="4" s="1"/>
  <c r="K4575" i="4"/>
  <c r="Y4575" i="4" s="1"/>
  <c r="H4576" i="4"/>
  <c r="J4576" i="4" s="1"/>
  <c r="M4575" i="4"/>
  <c r="N4575" i="4"/>
  <c r="J4575" i="4"/>
  <c r="C4577" i="4"/>
  <c r="F4577" i="4" s="1"/>
  <c r="D4577" i="4"/>
  <c r="E4577" i="4"/>
  <c r="L4575" i="4" l="1"/>
  <c r="Z4575" i="4" s="1"/>
  <c r="L4576" i="4"/>
  <c r="Z4576" i="4" s="1"/>
  <c r="I4576" i="4"/>
  <c r="H4577" i="4"/>
  <c r="I4577" i="4" s="1"/>
  <c r="M4576" i="4"/>
  <c r="N4576" i="4"/>
  <c r="C4578" i="4"/>
  <c r="D4578" i="4"/>
  <c r="E4578" i="4"/>
  <c r="F4578" i="4" l="1"/>
  <c r="K4576" i="4"/>
  <c r="Y4576" i="4" s="1"/>
  <c r="K4577" i="4"/>
  <c r="Y4577" i="4" s="1"/>
  <c r="H4578" i="4"/>
  <c r="J4578" i="4" s="1"/>
  <c r="M4577" i="4"/>
  <c r="N4577" i="4"/>
  <c r="J4577" i="4"/>
  <c r="E4579" i="4"/>
  <c r="C4579" i="4"/>
  <c r="D4579" i="4"/>
  <c r="F4579" i="4" l="1"/>
  <c r="L4577" i="4"/>
  <c r="Z4577" i="4" s="1"/>
  <c r="L4578" i="4"/>
  <c r="Z4578" i="4" s="1"/>
  <c r="I4578" i="4"/>
  <c r="H4579" i="4"/>
  <c r="I4579" i="4" s="1"/>
  <c r="M4578" i="4"/>
  <c r="N4578" i="4"/>
  <c r="C4580" i="4"/>
  <c r="F4580" i="4" s="1"/>
  <c r="D4580" i="4"/>
  <c r="E4580" i="4"/>
  <c r="K4578" i="4" l="1"/>
  <c r="Y4578" i="4" s="1"/>
  <c r="K4579" i="4"/>
  <c r="Y4579" i="4" s="1"/>
  <c r="H4580" i="4"/>
  <c r="I4580" i="4" s="1"/>
  <c r="M4579" i="4"/>
  <c r="N4579" i="4"/>
  <c r="J4579" i="4"/>
  <c r="C4581" i="4"/>
  <c r="D4581" i="4"/>
  <c r="E4581" i="4"/>
  <c r="F4581" i="4" l="1"/>
  <c r="L4579" i="4"/>
  <c r="Z4579" i="4" s="1"/>
  <c r="K4580" i="4"/>
  <c r="Y4580" i="4" s="1"/>
  <c r="H4581" i="4"/>
  <c r="I4581" i="4" s="1"/>
  <c r="N4580" i="4"/>
  <c r="M4580" i="4"/>
  <c r="J4580" i="4"/>
  <c r="D4582" i="4"/>
  <c r="E4582" i="4"/>
  <c r="C4582" i="4"/>
  <c r="F4582" i="4" l="1"/>
  <c r="L4580" i="4"/>
  <c r="Z4580" i="4" s="1"/>
  <c r="K4581" i="4"/>
  <c r="Y4581" i="4" s="1"/>
  <c r="M4581" i="4"/>
  <c r="N4581" i="4"/>
  <c r="H4582" i="4"/>
  <c r="J4582" i="4" s="1"/>
  <c r="J4581" i="4"/>
  <c r="C4583" i="4"/>
  <c r="F4583" i="4" s="1"/>
  <c r="D4583" i="4"/>
  <c r="E4583" i="4"/>
  <c r="L4581" i="4" l="1"/>
  <c r="Z4581" i="4" s="1"/>
  <c r="L4582" i="4"/>
  <c r="Z4582" i="4" s="1"/>
  <c r="H4583" i="4"/>
  <c r="I4583" i="4" s="1"/>
  <c r="I4582" i="4"/>
  <c r="M4582" i="4"/>
  <c r="N4582" i="4"/>
  <c r="C4584" i="4"/>
  <c r="D4584" i="4"/>
  <c r="E4584" i="4"/>
  <c r="F4584" i="4" l="1"/>
  <c r="K4583" i="4"/>
  <c r="Y4583" i="4" s="1"/>
  <c r="K4582" i="4"/>
  <c r="Y4582" i="4" s="1"/>
  <c r="H4584" i="4"/>
  <c r="I4584" i="4" s="1"/>
  <c r="M4583" i="4"/>
  <c r="N4583" i="4"/>
  <c r="J4583" i="4"/>
  <c r="C4585" i="4"/>
  <c r="D4585" i="4"/>
  <c r="E4585" i="4"/>
  <c r="F4585" i="4" l="1"/>
  <c r="L4583" i="4"/>
  <c r="Z4583" i="4" s="1"/>
  <c r="K4584" i="4"/>
  <c r="Y4584" i="4" s="1"/>
  <c r="H4585" i="4"/>
  <c r="I4585" i="4" s="1"/>
  <c r="M4584" i="4"/>
  <c r="N4584" i="4"/>
  <c r="J4584" i="4"/>
  <c r="C4586" i="4"/>
  <c r="F4586" i="4" s="1"/>
  <c r="D4586" i="4"/>
  <c r="E4586" i="4"/>
  <c r="L4584" i="4" l="1"/>
  <c r="Z4584" i="4" s="1"/>
  <c r="K4585" i="4"/>
  <c r="Y4585" i="4" s="1"/>
  <c r="H4586" i="4"/>
  <c r="I4586" i="4" s="1"/>
  <c r="M4585" i="4"/>
  <c r="N4585" i="4"/>
  <c r="J4585" i="4"/>
  <c r="E4587" i="4"/>
  <c r="C4587" i="4"/>
  <c r="F4587" i="4" s="1"/>
  <c r="D4587" i="4"/>
  <c r="L4585" i="4" l="1"/>
  <c r="Z4585" i="4" s="1"/>
  <c r="K4586" i="4"/>
  <c r="Y4586" i="4" s="1"/>
  <c r="M4586" i="4"/>
  <c r="N4586" i="4"/>
  <c r="H4587" i="4"/>
  <c r="I4587" i="4" s="1"/>
  <c r="J4586" i="4"/>
  <c r="C4588" i="4"/>
  <c r="D4588" i="4"/>
  <c r="E4588" i="4"/>
  <c r="F4588" i="4" l="1"/>
  <c r="L4586" i="4"/>
  <c r="Z4586" i="4" s="1"/>
  <c r="K4587" i="4"/>
  <c r="Y4587" i="4" s="1"/>
  <c r="H4588" i="4"/>
  <c r="I4588" i="4" s="1"/>
  <c r="M4587" i="4"/>
  <c r="N4587" i="4"/>
  <c r="J4587" i="4"/>
  <c r="C4589" i="4"/>
  <c r="F4589" i="4" s="1"/>
  <c r="D4589" i="4"/>
  <c r="E4589" i="4"/>
  <c r="L4587" i="4" l="1"/>
  <c r="Z4587" i="4" s="1"/>
  <c r="K4588" i="4"/>
  <c r="Y4588" i="4" s="1"/>
  <c r="M4588" i="4"/>
  <c r="N4588" i="4"/>
  <c r="H4589" i="4"/>
  <c r="I4589" i="4" s="1"/>
  <c r="J4588" i="4"/>
  <c r="D4590" i="4"/>
  <c r="E4590" i="4"/>
  <c r="C4590" i="4"/>
  <c r="F4590" i="4" l="1"/>
  <c r="L4588" i="4"/>
  <c r="Z4588" i="4" s="1"/>
  <c r="K4589" i="4"/>
  <c r="Y4589" i="4" s="1"/>
  <c r="M4589" i="4"/>
  <c r="N4589" i="4"/>
  <c r="H4590" i="4"/>
  <c r="J4590" i="4" s="1"/>
  <c r="J4589" i="4"/>
  <c r="C4591" i="4"/>
  <c r="F4591" i="4" s="1"/>
  <c r="D4591" i="4"/>
  <c r="E4591" i="4"/>
  <c r="L4589" i="4" l="1"/>
  <c r="Z4589" i="4" s="1"/>
  <c r="L4590" i="4"/>
  <c r="Z4590" i="4" s="1"/>
  <c r="H4591" i="4"/>
  <c r="I4591" i="4" s="1"/>
  <c r="M4590" i="4"/>
  <c r="N4590" i="4"/>
  <c r="I4590" i="4"/>
  <c r="C4592" i="4"/>
  <c r="D4592" i="4"/>
  <c r="E4592" i="4"/>
  <c r="F4592" i="4" l="1"/>
  <c r="K4591" i="4"/>
  <c r="Y4591" i="4" s="1"/>
  <c r="K4590" i="4"/>
  <c r="Y4590" i="4" s="1"/>
  <c r="M4591" i="4"/>
  <c r="N4591" i="4"/>
  <c r="H4592" i="4"/>
  <c r="J4592" i="4" s="1"/>
  <c r="J4591" i="4"/>
  <c r="C4593" i="4"/>
  <c r="F4593" i="4" s="1"/>
  <c r="D4593" i="4"/>
  <c r="E4593" i="4"/>
  <c r="L4591" i="4" l="1"/>
  <c r="Z4591" i="4" s="1"/>
  <c r="L4592" i="4"/>
  <c r="Z4592" i="4" s="1"/>
  <c r="I4592" i="4"/>
  <c r="M4592" i="4"/>
  <c r="N4592" i="4"/>
  <c r="H4593" i="4"/>
  <c r="C4594" i="4"/>
  <c r="D4594" i="4"/>
  <c r="E4594" i="4"/>
  <c r="F4594" i="4" l="1"/>
  <c r="K4592" i="4"/>
  <c r="Y4592" i="4" s="1"/>
  <c r="H4594" i="4"/>
  <c r="I4594" i="4" s="1"/>
  <c r="M4593" i="4"/>
  <c r="N4593" i="4"/>
  <c r="I4593" i="4"/>
  <c r="J4593" i="4"/>
  <c r="E4595" i="4"/>
  <c r="C4595" i="4"/>
  <c r="D4595" i="4"/>
  <c r="F4595" i="4" l="1"/>
  <c r="L4593" i="4"/>
  <c r="Z4593" i="4" s="1"/>
  <c r="K4594" i="4"/>
  <c r="Y4594" i="4" s="1"/>
  <c r="K4593" i="4"/>
  <c r="Y4593" i="4" s="1"/>
  <c r="M4594" i="4"/>
  <c r="N4594" i="4"/>
  <c r="H4595" i="4"/>
  <c r="I4595" i="4" s="1"/>
  <c r="J4594" i="4"/>
  <c r="C4596" i="4"/>
  <c r="D4596" i="4"/>
  <c r="E4596" i="4"/>
  <c r="F4596" i="4" l="1"/>
  <c r="L4594" i="4"/>
  <c r="Z4594" i="4" s="1"/>
  <c r="K4595" i="4"/>
  <c r="Y4595" i="4" s="1"/>
  <c r="H4596" i="4"/>
  <c r="I4596" i="4" s="1"/>
  <c r="M4595" i="4"/>
  <c r="N4595" i="4"/>
  <c r="J4595" i="4"/>
  <c r="C4597" i="4"/>
  <c r="F4597" i="4" s="1"/>
  <c r="D4597" i="4"/>
  <c r="E4597" i="4"/>
  <c r="L4595" i="4" l="1"/>
  <c r="Z4595" i="4" s="1"/>
  <c r="K4596" i="4"/>
  <c r="Y4596" i="4" s="1"/>
  <c r="H4597" i="4"/>
  <c r="I4597" i="4" s="1"/>
  <c r="M4596" i="4"/>
  <c r="N4596" i="4"/>
  <c r="J4596" i="4"/>
  <c r="D4598" i="4"/>
  <c r="E4598" i="4"/>
  <c r="C4598" i="4"/>
  <c r="F4598" i="4" l="1"/>
  <c r="L4596" i="4"/>
  <c r="Z4596" i="4" s="1"/>
  <c r="K4597" i="4"/>
  <c r="Y4597" i="4" s="1"/>
  <c r="M4597" i="4"/>
  <c r="N4597" i="4"/>
  <c r="H4598" i="4"/>
  <c r="I4598" i="4" s="1"/>
  <c r="J4597" i="4"/>
  <c r="C4599" i="4"/>
  <c r="F4599" i="4" s="1"/>
  <c r="D4599" i="4"/>
  <c r="E4599" i="4"/>
  <c r="L4597" i="4" l="1"/>
  <c r="Z4597" i="4" s="1"/>
  <c r="K4598" i="4"/>
  <c r="Y4598" i="4" s="1"/>
  <c r="H4599" i="4"/>
  <c r="I4599" i="4" s="1"/>
  <c r="M4598" i="4"/>
  <c r="N4598" i="4"/>
  <c r="J4598" i="4"/>
  <c r="C4600" i="4"/>
  <c r="D4600" i="4"/>
  <c r="E4600" i="4"/>
  <c r="F4600" i="4" l="1"/>
  <c r="L4598" i="4"/>
  <c r="Z4598" i="4" s="1"/>
  <c r="K4599" i="4"/>
  <c r="Y4599" i="4" s="1"/>
  <c r="H4600" i="4"/>
  <c r="I4600" i="4" s="1"/>
  <c r="M4599" i="4"/>
  <c r="N4599" i="4"/>
  <c r="J4599" i="4"/>
  <c r="C4601" i="4"/>
  <c r="F4601" i="4" s="1"/>
  <c r="D4601" i="4"/>
  <c r="E4601" i="4"/>
  <c r="L4599" i="4" l="1"/>
  <c r="Z4599" i="4" s="1"/>
  <c r="K4600" i="4"/>
  <c r="Y4600" i="4" s="1"/>
  <c r="M4600" i="4"/>
  <c r="N4600" i="4"/>
  <c r="H4601" i="4"/>
  <c r="I4601" i="4" s="1"/>
  <c r="J4600" i="4"/>
  <c r="C4602" i="4"/>
  <c r="D4602" i="4"/>
  <c r="E4602" i="4"/>
  <c r="F4602" i="4" l="1"/>
  <c r="L4600" i="4"/>
  <c r="Z4600" i="4" s="1"/>
  <c r="K4601" i="4"/>
  <c r="Y4601" i="4" s="1"/>
  <c r="H4602" i="4"/>
  <c r="I4602" i="4" s="1"/>
  <c r="M4601" i="4"/>
  <c r="N4601" i="4"/>
  <c r="J4601" i="4"/>
  <c r="E4603" i="4"/>
  <c r="C4603" i="4"/>
  <c r="D4603" i="4"/>
  <c r="F4603" i="4" l="1"/>
  <c r="L4601" i="4"/>
  <c r="Z4601" i="4" s="1"/>
  <c r="K4602" i="4"/>
  <c r="Y4602" i="4" s="1"/>
  <c r="M4602" i="4"/>
  <c r="N4602" i="4"/>
  <c r="H4603" i="4"/>
  <c r="I4603" i="4" s="1"/>
  <c r="J4602" i="4"/>
  <c r="C4604" i="4"/>
  <c r="F4604" i="4" s="1"/>
  <c r="D4604" i="4"/>
  <c r="E4604" i="4"/>
  <c r="L4602" i="4" l="1"/>
  <c r="Z4602" i="4" s="1"/>
  <c r="K4603" i="4"/>
  <c r="Y4603" i="4" s="1"/>
  <c r="H4604" i="4"/>
  <c r="M4603" i="4"/>
  <c r="N4603" i="4"/>
  <c r="J4603" i="4"/>
  <c r="C4605" i="4"/>
  <c r="D4605" i="4"/>
  <c r="E4605" i="4"/>
  <c r="F4605" i="4" l="1"/>
  <c r="L4603" i="4"/>
  <c r="Z4603" i="4" s="1"/>
  <c r="H4605" i="4"/>
  <c r="I4605" i="4" s="1"/>
  <c r="N4604" i="4"/>
  <c r="M4604" i="4"/>
  <c r="I4604" i="4"/>
  <c r="J4604" i="4"/>
  <c r="D4606" i="4"/>
  <c r="E4606" i="4"/>
  <c r="C4606" i="4"/>
  <c r="F4606" i="4" l="1"/>
  <c r="L4604" i="4"/>
  <c r="Z4604" i="4" s="1"/>
  <c r="K4605" i="4"/>
  <c r="Y4605" i="4" s="1"/>
  <c r="K4604" i="4"/>
  <c r="Y4604" i="4" s="1"/>
  <c r="M4605" i="4"/>
  <c r="N4605" i="4"/>
  <c r="H4606" i="4"/>
  <c r="J4605" i="4"/>
  <c r="C4607" i="4"/>
  <c r="D4607" i="4"/>
  <c r="E4607" i="4"/>
  <c r="F4607" i="4" l="1"/>
  <c r="L4605" i="4"/>
  <c r="Z4605" i="4" s="1"/>
  <c r="H4607" i="4"/>
  <c r="M4606" i="4"/>
  <c r="N4606" i="4"/>
  <c r="I4606" i="4"/>
  <c r="J4606" i="4"/>
  <c r="I4607" i="4"/>
  <c r="C4608" i="4"/>
  <c r="D4608" i="4"/>
  <c r="E4608" i="4"/>
  <c r="F4608" i="4" l="1"/>
  <c r="L4606" i="4"/>
  <c r="Z4606" i="4" s="1"/>
  <c r="K4607" i="4"/>
  <c r="Y4607" i="4" s="1"/>
  <c r="K4606" i="4"/>
  <c r="Y4606" i="4" s="1"/>
  <c r="M4607" i="4"/>
  <c r="N4607" i="4"/>
  <c r="H4608" i="4"/>
  <c r="J4607" i="4"/>
  <c r="C4609" i="4"/>
  <c r="D4609" i="4"/>
  <c r="E4609" i="4"/>
  <c r="F4609" i="4" l="1"/>
  <c r="L4607" i="4"/>
  <c r="Z4607" i="4" s="1"/>
  <c r="H4609" i="4"/>
  <c r="I4609" i="4" s="1"/>
  <c r="M4608" i="4"/>
  <c r="N4608" i="4"/>
  <c r="I4608" i="4"/>
  <c r="J4608" i="4"/>
  <c r="C4610" i="4"/>
  <c r="F4610" i="4" s="1"/>
  <c r="D4610" i="4"/>
  <c r="E4610" i="4"/>
  <c r="L4608" i="4" l="1"/>
  <c r="Z4608" i="4" s="1"/>
  <c r="K4609" i="4"/>
  <c r="Y4609" i="4" s="1"/>
  <c r="K4608" i="4"/>
  <c r="Y4608" i="4" s="1"/>
  <c r="M4609" i="4"/>
  <c r="N4609" i="4"/>
  <c r="H4610" i="4"/>
  <c r="I4610" i="4" s="1"/>
  <c r="J4609" i="4"/>
  <c r="E4611" i="4"/>
  <c r="C4611" i="4"/>
  <c r="D4611" i="4"/>
  <c r="F4611" i="4" l="1"/>
  <c r="L4609" i="4"/>
  <c r="Z4609" i="4" s="1"/>
  <c r="K4610" i="4"/>
  <c r="Y4610" i="4" s="1"/>
  <c r="M4610" i="4"/>
  <c r="N4610" i="4"/>
  <c r="J4610" i="4"/>
  <c r="H4611" i="4"/>
  <c r="J4611" i="4" s="1"/>
  <c r="C4612" i="4"/>
  <c r="F4612" i="4" s="1"/>
  <c r="D4612" i="4"/>
  <c r="E4612" i="4"/>
  <c r="L4611" i="4" l="1"/>
  <c r="Z4611" i="4" s="1"/>
  <c r="L4610" i="4"/>
  <c r="Z4610" i="4" s="1"/>
  <c r="I4611" i="4"/>
  <c r="H4612" i="4"/>
  <c r="M4611" i="4"/>
  <c r="N4611" i="4"/>
  <c r="C4613" i="4"/>
  <c r="D4613" i="4"/>
  <c r="E4613" i="4"/>
  <c r="F4613" i="4" l="1"/>
  <c r="K4611" i="4"/>
  <c r="Y4611" i="4" s="1"/>
  <c r="M4612" i="4"/>
  <c r="N4612" i="4"/>
  <c r="H4613" i="4"/>
  <c r="J4612" i="4"/>
  <c r="I4612" i="4"/>
  <c r="D4614" i="4"/>
  <c r="E4614" i="4"/>
  <c r="C4614" i="4"/>
  <c r="F4614" i="4" l="1"/>
  <c r="L4612" i="4"/>
  <c r="Z4612" i="4" s="1"/>
  <c r="K4612" i="4"/>
  <c r="Y4612" i="4" s="1"/>
  <c r="M4613" i="4"/>
  <c r="N4613" i="4"/>
  <c r="I4613" i="4"/>
  <c r="H4614" i="4"/>
  <c r="I4614" i="4" s="1"/>
  <c r="J4613" i="4"/>
  <c r="C4615" i="4"/>
  <c r="D4615" i="4"/>
  <c r="E4615" i="4"/>
  <c r="F4615" i="4" l="1"/>
  <c r="L4613" i="4"/>
  <c r="Z4613" i="4" s="1"/>
  <c r="K4614" i="4"/>
  <c r="Y4614" i="4" s="1"/>
  <c r="K4613" i="4"/>
  <c r="Y4613" i="4" s="1"/>
  <c r="M4614" i="4"/>
  <c r="N4614" i="4"/>
  <c r="J4614" i="4"/>
  <c r="H4615" i="4"/>
  <c r="J4615" i="4" s="1"/>
  <c r="C4616" i="4"/>
  <c r="D4616" i="4"/>
  <c r="E4616" i="4"/>
  <c r="F4616" i="4" l="1"/>
  <c r="L4614" i="4"/>
  <c r="Z4614" i="4" s="1"/>
  <c r="L4615" i="4"/>
  <c r="Z4615" i="4" s="1"/>
  <c r="H4616" i="4"/>
  <c r="I4616" i="4" s="1"/>
  <c r="I4615" i="4"/>
  <c r="M4615" i="4"/>
  <c r="N4615" i="4"/>
  <c r="C4617" i="4"/>
  <c r="F4617" i="4" s="1"/>
  <c r="D4617" i="4"/>
  <c r="E4617" i="4"/>
  <c r="K4616" i="4" l="1"/>
  <c r="Y4616" i="4" s="1"/>
  <c r="K4615" i="4"/>
  <c r="Y4615" i="4" s="1"/>
  <c r="H4617" i="4"/>
  <c r="I4617" i="4" s="1"/>
  <c r="M4616" i="4"/>
  <c r="N4616" i="4"/>
  <c r="J4616" i="4"/>
  <c r="C4618" i="4"/>
  <c r="D4618" i="4"/>
  <c r="E4618" i="4"/>
  <c r="H4618" i="4" l="1"/>
  <c r="F4618" i="4"/>
  <c r="L4616" i="4"/>
  <c r="Z4616" i="4" s="1"/>
  <c r="K4617" i="4"/>
  <c r="Y4617" i="4" s="1"/>
  <c r="M4618" i="4"/>
  <c r="N4618" i="4"/>
  <c r="M4617" i="4"/>
  <c r="N4617" i="4"/>
  <c r="J4617" i="4"/>
  <c r="J4618" i="4"/>
  <c r="I4618" i="4"/>
  <c r="E4619" i="4"/>
  <c r="C4619" i="4"/>
  <c r="D4619" i="4"/>
  <c r="F4619" i="4" l="1"/>
  <c r="L4618" i="4"/>
  <c r="Z4618" i="4" s="1"/>
  <c r="L4617" i="4"/>
  <c r="Z4617" i="4" s="1"/>
  <c r="K4618" i="4"/>
  <c r="Y4618" i="4" s="1"/>
  <c r="H4619" i="4"/>
  <c r="I4619" i="4" s="1"/>
  <c r="C4620" i="4"/>
  <c r="D4620" i="4"/>
  <c r="E4620" i="4"/>
  <c r="H4620" i="4" l="1"/>
  <c r="F4620" i="4"/>
  <c r="K4619" i="4"/>
  <c r="Y4619" i="4" s="1"/>
  <c r="M4620" i="4"/>
  <c r="N4620" i="4"/>
  <c r="M4619" i="4"/>
  <c r="N4619" i="4"/>
  <c r="J4619" i="4"/>
  <c r="J4620" i="4"/>
  <c r="I4620" i="4"/>
  <c r="C4621" i="4"/>
  <c r="D4621" i="4"/>
  <c r="E4621" i="4"/>
  <c r="H4621" i="4" l="1"/>
  <c r="F4621" i="4"/>
  <c r="L4620" i="4"/>
  <c r="Z4620" i="4" s="1"/>
  <c r="L4619" i="4"/>
  <c r="Z4619" i="4" s="1"/>
  <c r="K4620" i="4"/>
  <c r="Y4620" i="4" s="1"/>
  <c r="M4621" i="4"/>
  <c r="N4621" i="4"/>
  <c r="J4621" i="4"/>
  <c r="I4621" i="4"/>
  <c r="D4622" i="4"/>
  <c r="E4622" i="4"/>
  <c r="C4622" i="4"/>
  <c r="F4622" i="4" s="1"/>
  <c r="L4621" i="4" l="1"/>
  <c r="Z4621" i="4" s="1"/>
  <c r="K4621" i="4"/>
  <c r="Y4621" i="4" s="1"/>
  <c r="H4622" i="4"/>
  <c r="I4622" i="4" s="1"/>
  <c r="C4623" i="4"/>
  <c r="D4623" i="4"/>
  <c r="E4623" i="4"/>
  <c r="H4623" i="4" l="1"/>
  <c r="F4623" i="4"/>
  <c r="K4622" i="4"/>
  <c r="Y4622" i="4" s="1"/>
  <c r="M4622" i="4"/>
  <c r="N4622" i="4"/>
  <c r="M4623" i="4"/>
  <c r="N4623" i="4"/>
  <c r="J4622" i="4"/>
  <c r="J4623" i="4"/>
  <c r="I4623" i="4"/>
  <c r="C4624" i="4"/>
  <c r="D4624" i="4"/>
  <c r="E4624" i="4"/>
  <c r="F4624" i="4" l="1"/>
  <c r="L4623" i="4"/>
  <c r="Z4623" i="4" s="1"/>
  <c r="L4622" i="4"/>
  <c r="Z4622" i="4" s="1"/>
  <c r="K4623" i="4"/>
  <c r="Y4623" i="4" s="1"/>
  <c r="H4624" i="4"/>
  <c r="I4624" i="4" s="1"/>
  <c r="C4625" i="4"/>
  <c r="D4625" i="4"/>
  <c r="E4625" i="4"/>
  <c r="H4625" i="4" l="1"/>
  <c r="F4625" i="4"/>
  <c r="K4624" i="4"/>
  <c r="Y4624" i="4" s="1"/>
  <c r="M4625" i="4"/>
  <c r="N4625" i="4"/>
  <c r="M4624" i="4"/>
  <c r="N4624" i="4"/>
  <c r="J4624" i="4"/>
  <c r="J4625" i="4"/>
  <c r="I4625" i="4"/>
  <c r="C4626" i="4"/>
  <c r="D4626" i="4"/>
  <c r="E4626" i="4"/>
  <c r="F4626" i="4" l="1"/>
  <c r="L4625" i="4"/>
  <c r="Z4625" i="4" s="1"/>
  <c r="L4624" i="4"/>
  <c r="Z4624" i="4" s="1"/>
  <c r="K4625" i="4"/>
  <c r="Y4625" i="4" s="1"/>
  <c r="H4626" i="4"/>
  <c r="I4626" i="4" s="1"/>
  <c r="E4627" i="4"/>
  <c r="C4627" i="4"/>
  <c r="D4627" i="4"/>
  <c r="F4627" i="4" l="1"/>
  <c r="K4626" i="4"/>
  <c r="Y4626" i="4" s="1"/>
  <c r="H4627" i="4"/>
  <c r="I4627" i="4" s="1"/>
  <c r="M4626" i="4"/>
  <c r="N4626" i="4"/>
  <c r="J4626" i="4"/>
  <c r="C4628" i="4"/>
  <c r="D4628" i="4"/>
  <c r="E4628" i="4"/>
  <c r="F4628" i="4" l="1"/>
  <c r="L4626" i="4"/>
  <c r="Z4626" i="4" s="1"/>
  <c r="K4627" i="4"/>
  <c r="Y4627" i="4" s="1"/>
  <c r="M4627" i="4"/>
  <c r="N4627" i="4"/>
  <c r="H4628" i="4"/>
  <c r="I4628" i="4" s="1"/>
  <c r="J4627" i="4"/>
  <c r="C4629" i="4"/>
  <c r="D4629" i="4"/>
  <c r="E4629" i="4"/>
  <c r="H4629" i="4" l="1"/>
  <c r="F4629" i="4"/>
  <c r="L4627" i="4"/>
  <c r="Z4627" i="4" s="1"/>
  <c r="K4628" i="4"/>
  <c r="Y4628" i="4" s="1"/>
  <c r="M4629" i="4"/>
  <c r="N4629" i="4"/>
  <c r="M4628" i="4"/>
  <c r="N4628" i="4"/>
  <c r="J4628" i="4"/>
  <c r="J4629" i="4"/>
  <c r="I4629" i="4"/>
  <c r="D4630" i="4"/>
  <c r="E4630" i="4"/>
  <c r="C4630" i="4"/>
  <c r="F4630" i="4" s="1"/>
  <c r="L4628" i="4" l="1"/>
  <c r="Z4628" i="4" s="1"/>
  <c r="L4629" i="4"/>
  <c r="Z4629" i="4" s="1"/>
  <c r="K4629" i="4"/>
  <c r="Y4629" i="4" s="1"/>
  <c r="H4630" i="4"/>
  <c r="I4630" i="4" s="1"/>
  <c r="C4631" i="4"/>
  <c r="D4631" i="4"/>
  <c r="E4631" i="4"/>
  <c r="H4631" i="4" l="1"/>
  <c r="F4631" i="4"/>
  <c r="K4630" i="4"/>
  <c r="Y4630" i="4" s="1"/>
  <c r="M4631" i="4"/>
  <c r="N4631" i="4"/>
  <c r="M4630" i="4"/>
  <c r="N4630" i="4"/>
  <c r="J4630" i="4"/>
  <c r="J4631" i="4"/>
  <c r="I4631" i="4"/>
  <c r="C4632" i="4"/>
  <c r="D4632" i="4"/>
  <c r="E4632" i="4"/>
  <c r="H4632" i="4" l="1"/>
  <c r="F4632" i="4"/>
  <c r="L4631" i="4"/>
  <c r="Z4631" i="4" s="1"/>
  <c r="L4630" i="4"/>
  <c r="Z4630" i="4" s="1"/>
  <c r="K4631" i="4"/>
  <c r="Y4631" i="4" s="1"/>
  <c r="M4632" i="4"/>
  <c r="N4632" i="4"/>
  <c r="J4632" i="4"/>
  <c r="I4632" i="4"/>
  <c r="C4633" i="4"/>
  <c r="D4633" i="4"/>
  <c r="E4633" i="4"/>
  <c r="F4633" i="4" l="1"/>
  <c r="L4632" i="4"/>
  <c r="Z4632" i="4" s="1"/>
  <c r="K4632" i="4"/>
  <c r="Y4632" i="4" s="1"/>
  <c r="H4633" i="4"/>
  <c r="I4633" i="4" s="1"/>
  <c r="C4634" i="4"/>
  <c r="D4634" i="4"/>
  <c r="E4634" i="4"/>
  <c r="H4634" i="4" l="1"/>
  <c r="F4634" i="4"/>
  <c r="K4633" i="4"/>
  <c r="Y4633" i="4" s="1"/>
  <c r="M4634" i="4"/>
  <c r="N4634" i="4"/>
  <c r="M4633" i="4"/>
  <c r="N4633" i="4"/>
  <c r="J4633" i="4"/>
  <c r="J4634" i="4"/>
  <c r="I4634" i="4"/>
  <c r="E4635" i="4"/>
  <c r="C4635" i="4"/>
  <c r="D4635" i="4"/>
  <c r="F4635" i="4" l="1"/>
  <c r="L4634" i="4"/>
  <c r="Z4634" i="4" s="1"/>
  <c r="L4633" i="4"/>
  <c r="Z4633" i="4" s="1"/>
  <c r="K4634" i="4"/>
  <c r="Y4634" i="4" s="1"/>
  <c r="H4635" i="4"/>
  <c r="I4635" i="4" s="1"/>
  <c r="C4636" i="4"/>
  <c r="D4636" i="4"/>
  <c r="E4636" i="4"/>
  <c r="H4636" i="4" l="1"/>
  <c r="F4636" i="4"/>
  <c r="K4635" i="4"/>
  <c r="Y4635" i="4" s="1"/>
  <c r="M4635" i="4"/>
  <c r="N4635" i="4"/>
  <c r="M4636" i="4"/>
  <c r="N4636" i="4"/>
  <c r="J4635" i="4"/>
  <c r="J4636" i="4"/>
  <c r="I4636" i="4"/>
  <c r="C4637" i="4"/>
  <c r="D4637" i="4"/>
  <c r="E4637" i="4"/>
  <c r="F4637" i="4" l="1"/>
  <c r="L4636" i="4"/>
  <c r="Z4636" i="4" s="1"/>
  <c r="L4635" i="4"/>
  <c r="Z4635" i="4" s="1"/>
  <c r="K4636" i="4"/>
  <c r="Y4636" i="4" s="1"/>
  <c r="H4637" i="4"/>
  <c r="I4637" i="4" s="1"/>
  <c r="D4638" i="4"/>
  <c r="E4638" i="4"/>
  <c r="C4638" i="4"/>
  <c r="F4638" i="4" s="1"/>
  <c r="K4637" i="4" l="1"/>
  <c r="Y4637" i="4" s="1"/>
  <c r="H4638" i="4"/>
  <c r="I4638" i="4" s="1"/>
  <c r="M4637" i="4"/>
  <c r="N4637" i="4"/>
  <c r="J4637" i="4"/>
  <c r="C4639" i="4"/>
  <c r="D4639" i="4"/>
  <c r="E4639" i="4"/>
  <c r="H4639" i="4" l="1"/>
  <c r="F4639" i="4"/>
  <c r="L4637" i="4"/>
  <c r="Z4637" i="4" s="1"/>
  <c r="K4638" i="4"/>
  <c r="Y4638" i="4" s="1"/>
  <c r="M4638" i="4"/>
  <c r="N4638" i="4"/>
  <c r="M4639" i="4"/>
  <c r="N4639" i="4"/>
  <c r="J4638" i="4"/>
  <c r="J4639" i="4"/>
  <c r="I4639" i="4"/>
  <c r="C4640" i="4"/>
  <c r="D4640" i="4"/>
  <c r="E4640" i="4"/>
  <c r="F4640" i="4" l="1"/>
  <c r="L4639" i="4"/>
  <c r="Z4639" i="4" s="1"/>
  <c r="L4638" i="4"/>
  <c r="Z4638" i="4" s="1"/>
  <c r="K4639" i="4"/>
  <c r="Y4639" i="4" s="1"/>
  <c r="H4640" i="4"/>
  <c r="I4640" i="4" s="1"/>
  <c r="C4641" i="4"/>
  <c r="D4641" i="4"/>
  <c r="E4641" i="4"/>
  <c r="F4641" i="4" l="1"/>
  <c r="K4640" i="4"/>
  <c r="Y4640" i="4" s="1"/>
  <c r="H4641" i="4"/>
  <c r="I4641" i="4" s="1"/>
  <c r="M4640" i="4"/>
  <c r="N4640" i="4"/>
  <c r="J4640" i="4"/>
  <c r="C4642" i="4"/>
  <c r="D4642" i="4"/>
  <c r="E4642" i="4"/>
  <c r="F4642" i="4" l="1"/>
  <c r="L4640" i="4"/>
  <c r="Z4640" i="4" s="1"/>
  <c r="K4641" i="4"/>
  <c r="Y4641" i="4" s="1"/>
  <c r="H4642" i="4"/>
  <c r="I4642" i="4" s="1"/>
  <c r="M4641" i="4"/>
  <c r="N4641" i="4"/>
  <c r="J4641" i="4"/>
  <c r="E4643" i="4"/>
  <c r="C4643" i="4"/>
  <c r="D4643" i="4"/>
  <c r="F4643" i="4" l="1"/>
  <c r="L4641" i="4"/>
  <c r="Z4641" i="4" s="1"/>
  <c r="K4642" i="4"/>
  <c r="Y4642" i="4" s="1"/>
  <c r="M4642" i="4"/>
  <c r="N4642" i="4"/>
  <c r="H4643" i="4"/>
  <c r="I4643" i="4" s="1"/>
  <c r="J4642" i="4"/>
  <c r="C4644" i="4"/>
  <c r="D4644" i="4"/>
  <c r="E4644" i="4"/>
  <c r="F4644" i="4" l="1"/>
  <c r="L4642" i="4"/>
  <c r="Z4642" i="4" s="1"/>
  <c r="K4643" i="4"/>
  <c r="Y4643" i="4" s="1"/>
  <c r="H4644" i="4"/>
  <c r="I4644" i="4" s="1"/>
  <c r="J4643" i="4"/>
  <c r="M4643" i="4"/>
  <c r="N4643" i="4"/>
  <c r="C4645" i="4"/>
  <c r="F4645" i="4" s="1"/>
  <c r="D4645" i="4"/>
  <c r="E4645" i="4"/>
  <c r="L4643" i="4" l="1"/>
  <c r="Z4643" i="4" s="1"/>
  <c r="K4644" i="4"/>
  <c r="Y4644" i="4" s="1"/>
  <c r="H4645" i="4"/>
  <c r="I4645" i="4" s="1"/>
  <c r="M4644" i="4"/>
  <c r="N4644" i="4"/>
  <c r="J4644" i="4"/>
  <c r="D4646" i="4"/>
  <c r="E4646" i="4"/>
  <c r="C4646" i="4"/>
  <c r="F4646" i="4" l="1"/>
  <c r="L4644" i="4"/>
  <c r="Z4644" i="4" s="1"/>
  <c r="K4645" i="4"/>
  <c r="Y4645" i="4" s="1"/>
  <c r="M4645" i="4"/>
  <c r="N4645" i="4"/>
  <c r="H4646" i="4"/>
  <c r="J4646" i="4" s="1"/>
  <c r="J4645" i="4"/>
  <c r="C4647" i="4"/>
  <c r="F4647" i="4" s="1"/>
  <c r="D4647" i="4"/>
  <c r="E4647" i="4"/>
  <c r="L4645" i="4" l="1"/>
  <c r="Z4645" i="4" s="1"/>
  <c r="L4646" i="4"/>
  <c r="Z4646" i="4" s="1"/>
  <c r="H4647" i="4"/>
  <c r="I4647" i="4" s="1"/>
  <c r="I4646" i="4"/>
  <c r="M4646" i="4"/>
  <c r="N4646" i="4"/>
  <c r="C4648" i="4"/>
  <c r="D4648" i="4"/>
  <c r="E4648" i="4"/>
  <c r="F4648" i="4" l="1"/>
  <c r="K4647" i="4"/>
  <c r="Y4647" i="4" s="1"/>
  <c r="K4646" i="4"/>
  <c r="Y4646" i="4" s="1"/>
  <c r="H4648" i="4"/>
  <c r="I4648" i="4" s="1"/>
  <c r="M4647" i="4"/>
  <c r="N4647" i="4"/>
  <c r="J4647" i="4"/>
  <c r="C4649" i="4"/>
  <c r="F4649" i="4" s="1"/>
  <c r="D4649" i="4"/>
  <c r="E4649" i="4"/>
  <c r="L4647" i="4" l="1"/>
  <c r="Z4647" i="4" s="1"/>
  <c r="K4648" i="4"/>
  <c r="Y4648" i="4" s="1"/>
  <c r="H4649" i="4"/>
  <c r="I4649" i="4" s="1"/>
  <c r="M4648" i="4"/>
  <c r="N4648" i="4"/>
  <c r="J4648" i="4"/>
  <c r="C4650" i="4"/>
  <c r="D4650" i="4"/>
  <c r="E4650" i="4"/>
  <c r="F4650" i="4" l="1"/>
  <c r="L4648" i="4"/>
  <c r="Z4648" i="4" s="1"/>
  <c r="K4649" i="4"/>
  <c r="Y4649" i="4" s="1"/>
  <c r="H4650" i="4"/>
  <c r="I4650" i="4" s="1"/>
  <c r="M4649" i="4"/>
  <c r="N4649" i="4"/>
  <c r="J4649" i="4"/>
  <c r="E4651" i="4"/>
  <c r="C4651" i="4"/>
  <c r="D4651" i="4"/>
  <c r="F4651" i="4" l="1"/>
  <c r="L4649" i="4"/>
  <c r="Z4649" i="4" s="1"/>
  <c r="K4650" i="4"/>
  <c r="Y4650" i="4" s="1"/>
  <c r="M4650" i="4"/>
  <c r="N4650" i="4"/>
  <c r="H4651" i="4"/>
  <c r="J4651" i="4" s="1"/>
  <c r="J4650" i="4"/>
  <c r="C4652" i="4"/>
  <c r="F4652" i="4" s="1"/>
  <c r="D4652" i="4"/>
  <c r="E4652" i="4"/>
  <c r="L4651" i="4" l="1"/>
  <c r="Z4651" i="4" s="1"/>
  <c r="L4650" i="4"/>
  <c r="Z4650" i="4" s="1"/>
  <c r="H4652" i="4"/>
  <c r="I4652" i="4" s="1"/>
  <c r="I4651" i="4"/>
  <c r="M4651" i="4"/>
  <c r="N4651" i="4"/>
  <c r="C4653" i="4"/>
  <c r="D4653" i="4"/>
  <c r="E4653" i="4"/>
  <c r="F4653" i="4" l="1"/>
  <c r="K4652" i="4"/>
  <c r="Y4652" i="4" s="1"/>
  <c r="K4651" i="4"/>
  <c r="Y4651" i="4" s="1"/>
  <c r="H4653" i="4"/>
  <c r="I4653" i="4" s="1"/>
  <c r="M4652" i="4"/>
  <c r="N4652" i="4"/>
  <c r="J4652" i="4"/>
  <c r="D4654" i="4"/>
  <c r="E4654" i="4"/>
  <c r="C4654" i="4"/>
  <c r="F4654" i="4" l="1"/>
  <c r="L4652" i="4"/>
  <c r="Z4652" i="4" s="1"/>
  <c r="K4653" i="4"/>
  <c r="Y4653" i="4" s="1"/>
  <c r="M4653" i="4"/>
  <c r="N4653" i="4"/>
  <c r="H4654" i="4"/>
  <c r="J4653" i="4"/>
  <c r="C4655" i="4"/>
  <c r="F4655" i="4" s="1"/>
  <c r="D4655" i="4"/>
  <c r="E4655" i="4"/>
  <c r="L4653" i="4" l="1"/>
  <c r="Z4653" i="4" s="1"/>
  <c r="H4655" i="4"/>
  <c r="M4654" i="4"/>
  <c r="N4654" i="4"/>
  <c r="J4654" i="4"/>
  <c r="I4654" i="4"/>
  <c r="I4655" i="4"/>
  <c r="C4656" i="4"/>
  <c r="F4656" i="4" s="1"/>
  <c r="D4656" i="4"/>
  <c r="E4656" i="4"/>
  <c r="L4654" i="4" l="1"/>
  <c r="Z4654" i="4" s="1"/>
  <c r="K4655" i="4"/>
  <c r="Y4655" i="4" s="1"/>
  <c r="K4654" i="4"/>
  <c r="Y4654" i="4" s="1"/>
  <c r="M4655" i="4"/>
  <c r="N4655" i="4"/>
  <c r="H4656" i="4"/>
  <c r="I4656" i="4" s="1"/>
  <c r="J4655" i="4"/>
  <c r="C4657" i="4"/>
  <c r="F4657" i="4" s="1"/>
  <c r="D4657" i="4"/>
  <c r="E4657" i="4"/>
  <c r="L4655" i="4" l="1"/>
  <c r="Z4655" i="4" s="1"/>
  <c r="K4656" i="4"/>
  <c r="Y4656" i="4" s="1"/>
  <c r="H4657" i="4"/>
  <c r="I4657" i="4" s="1"/>
  <c r="M4656" i="4"/>
  <c r="N4656" i="4"/>
  <c r="J4656" i="4"/>
  <c r="C4658" i="4"/>
  <c r="D4658" i="4"/>
  <c r="E4658" i="4"/>
  <c r="F4658" i="4" l="1"/>
  <c r="L4656" i="4"/>
  <c r="Z4656" i="4" s="1"/>
  <c r="K4657" i="4"/>
  <c r="Y4657" i="4" s="1"/>
  <c r="H4658" i="4"/>
  <c r="I4658" i="4" s="1"/>
  <c r="M4657" i="4"/>
  <c r="N4657" i="4"/>
  <c r="J4657" i="4"/>
  <c r="E4659" i="4"/>
  <c r="C4659" i="4"/>
  <c r="D4659" i="4"/>
  <c r="F4659" i="4" l="1"/>
  <c r="L4657" i="4"/>
  <c r="Z4657" i="4" s="1"/>
  <c r="K4658" i="4"/>
  <c r="Y4658" i="4" s="1"/>
  <c r="M4658" i="4"/>
  <c r="N4658" i="4"/>
  <c r="H4659" i="4"/>
  <c r="J4659" i="4" s="1"/>
  <c r="J4658" i="4"/>
  <c r="C4660" i="4"/>
  <c r="F4660" i="4" s="1"/>
  <c r="D4660" i="4"/>
  <c r="E4660" i="4"/>
  <c r="L4658" i="4" l="1"/>
  <c r="Z4658" i="4" s="1"/>
  <c r="L4659" i="4"/>
  <c r="Z4659" i="4" s="1"/>
  <c r="H4660" i="4"/>
  <c r="I4660" i="4" s="1"/>
  <c r="I4659" i="4"/>
  <c r="M4659" i="4"/>
  <c r="N4659" i="4"/>
  <c r="C4661" i="4"/>
  <c r="D4661" i="4"/>
  <c r="E4661" i="4"/>
  <c r="F4661" i="4" l="1"/>
  <c r="K4660" i="4"/>
  <c r="Y4660" i="4" s="1"/>
  <c r="K4659" i="4"/>
  <c r="Y4659" i="4" s="1"/>
  <c r="N4660" i="4"/>
  <c r="M4660" i="4"/>
  <c r="H4661" i="4"/>
  <c r="I4661" i="4" s="1"/>
  <c r="J4660" i="4"/>
  <c r="D4662" i="4"/>
  <c r="E4662" i="4"/>
  <c r="C4662" i="4"/>
  <c r="F4662" i="4" l="1"/>
  <c r="L4660" i="4"/>
  <c r="Z4660" i="4" s="1"/>
  <c r="K4661" i="4"/>
  <c r="Y4661" i="4" s="1"/>
  <c r="J4661" i="4"/>
  <c r="H4662" i="4"/>
  <c r="I4662" i="4" s="1"/>
  <c r="M4661" i="4"/>
  <c r="N4661" i="4"/>
  <c r="C4663" i="4"/>
  <c r="F4663" i="4" s="1"/>
  <c r="D4663" i="4"/>
  <c r="E4663" i="4"/>
  <c r="L4661" i="4" l="1"/>
  <c r="Z4661" i="4" s="1"/>
  <c r="K4662" i="4"/>
  <c r="Y4662" i="4" s="1"/>
  <c r="M4662" i="4"/>
  <c r="N4662" i="4"/>
  <c r="H4663" i="4"/>
  <c r="J4663" i="4" s="1"/>
  <c r="J4662" i="4"/>
  <c r="C4664" i="4"/>
  <c r="D4664" i="4"/>
  <c r="E4664" i="4"/>
  <c r="F4664" i="4" l="1"/>
  <c r="L4662" i="4"/>
  <c r="Z4662" i="4" s="1"/>
  <c r="L4663" i="4"/>
  <c r="Z4663" i="4" s="1"/>
  <c r="H4664" i="4"/>
  <c r="I4664" i="4" s="1"/>
  <c r="I4663" i="4"/>
  <c r="M4663" i="4"/>
  <c r="N4663" i="4"/>
  <c r="C4665" i="4"/>
  <c r="D4665" i="4"/>
  <c r="E4665" i="4"/>
  <c r="F4665" i="4" l="1"/>
  <c r="K4664" i="4"/>
  <c r="Y4664" i="4" s="1"/>
  <c r="K4663" i="4"/>
  <c r="Y4663" i="4" s="1"/>
  <c r="H4665" i="4"/>
  <c r="I4665" i="4" s="1"/>
  <c r="M4664" i="4"/>
  <c r="N4664" i="4"/>
  <c r="J4664" i="4"/>
  <c r="C4666" i="4"/>
  <c r="F4666" i="4" s="1"/>
  <c r="D4666" i="4"/>
  <c r="E4666" i="4"/>
  <c r="L4664" i="4" l="1"/>
  <c r="Z4664" i="4" s="1"/>
  <c r="K4665" i="4"/>
  <c r="Y4665" i="4" s="1"/>
  <c r="H4666" i="4"/>
  <c r="I4666" i="4" s="1"/>
  <c r="M4665" i="4"/>
  <c r="N4665" i="4"/>
  <c r="J4665" i="4"/>
  <c r="E4667" i="4"/>
  <c r="C4667" i="4"/>
  <c r="F4667" i="4" s="1"/>
  <c r="D4667" i="4"/>
  <c r="L4665" i="4" l="1"/>
  <c r="Z4665" i="4" s="1"/>
  <c r="K4666" i="4"/>
  <c r="Y4666" i="4" s="1"/>
  <c r="M4666" i="4"/>
  <c r="N4666" i="4"/>
  <c r="H4667" i="4"/>
  <c r="J4667" i="4" s="1"/>
  <c r="J4666" i="4"/>
  <c r="C4668" i="4"/>
  <c r="D4668" i="4"/>
  <c r="E4668" i="4"/>
  <c r="F4668" i="4" l="1"/>
  <c r="L4666" i="4"/>
  <c r="Z4666" i="4" s="1"/>
  <c r="L4667" i="4"/>
  <c r="Z4667" i="4" s="1"/>
  <c r="I4667" i="4"/>
  <c r="H4668" i="4"/>
  <c r="I4668" i="4" s="1"/>
  <c r="M4667" i="4"/>
  <c r="N4667" i="4"/>
  <c r="C4669" i="4"/>
  <c r="F4669" i="4" s="1"/>
  <c r="D4669" i="4"/>
  <c r="E4669" i="4"/>
  <c r="K4667" i="4" l="1"/>
  <c r="Y4667" i="4" s="1"/>
  <c r="K4668" i="4"/>
  <c r="Y4668" i="4" s="1"/>
  <c r="N4668" i="4"/>
  <c r="M4668" i="4"/>
  <c r="H4669" i="4"/>
  <c r="J4669" i="4" s="1"/>
  <c r="J4668" i="4"/>
  <c r="D4670" i="4"/>
  <c r="E4670" i="4"/>
  <c r="C4670" i="4"/>
  <c r="F4670" i="4" l="1"/>
  <c r="L4668" i="4"/>
  <c r="Z4668" i="4" s="1"/>
  <c r="L4669" i="4"/>
  <c r="Z4669" i="4" s="1"/>
  <c r="I4669" i="4"/>
  <c r="H4670" i="4"/>
  <c r="I4670" i="4" s="1"/>
  <c r="M4669" i="4"/>
  <c r="N4669" i="4"/>
  <c r="C4671" i="4"/>
  <c r="F4671" i="4" s="1"/>
  <c r="D4671" i="4"/>
  <c r="E4671" i="4"/>
  <c r="K4669" i="4" l="1"/>
  <c r="Y4669" i="4" s="1"/>
  <c r="K4670" i="4"/>
  <c r="Y4670" i="4" s="1"/>
  <c r="H4671" i="4"/>
  <c r="I4671" i="4" s="1"/>
  <c r="M4670" i="4"/>
  <c r="N4670" i="4"/>
  <c r="J4670" i="4"/>
  <c r="C4672" i="4"/>
  <c r="D4672" i="4"/>
  <c r="E4672" i="4"/>
  <c r="F4672" i="4" l="1"/>
  <c r="L4670" i="4"/>
  <c r="Z4670" i="4" s="1"/>
  <c r="K4671" i="4"/>
  <c r="Y4671" i="4" s="1"/>
  <c r="H4672" i="4"/>
  <c r="I4672" i="4" s="1"/>
  <c r="M4671" i="4"/>
  <c r="N4671" i="4"/>
  <c r="J4671" i="4"/>
  <c r="C4673" i="4"/>
  <c r="D4673" i="4"/>
  <c r="E4673" i="4"/>
  <c r="F4673" i="4" l="1"/>
  <c r="L4671" i="4"/>
  <c r="Z4671" i="4" s="1"/>
  <c r="K4672" i="4"/>
  <c r="Y4672" i="4" s="1"/>
  <c r="H4673" i="4"/>
  <c r="I4673" i="4" s="1"/>
  <c r="M4672" i="4"/>
  <c r="N4672" i="4"/>
  <c r="J4672" i="4"/>
  <c r="C4674" i="4"/>
  <c r="F4674" i="4" s="1"/>
  <c r="D4674" i="4"/>
  <c r="E4674" i="4"/>
  <c r="L4672" i="4" l="1"/>
  <c r="Z4672" i="4" s="1"/>
  <c r="K4673" i="4"/>
  <c r="Y4673" i="4" s="1"/>
  <c r="M4673" i="4"/>
  <c r="N4673" i="4"/>
  <c r="H4674" i="4"/>
  <c r="I4674" i="4" s="1"/>
  <c r="J4673" i="4"/>
  <c r="E4675" i="4"/>
  <c r="C4675" i="4"/>
  <c r="F4675" i="4" s="1"/>
  <c r="D4675" i="4"/>
  <c r="L4673" i="4" l="1"/>
  <c r="Z4673" i="4" s="1"/>
  <c r="K4674" i="4"/>
  <c r="Y4674" i="4" s="1"/>
  <c r="M4674" i="4"/>
  <c r="N4674" i="4"/>
  <c r="J4674" i="4"/>
  <c r="H4675" i="4"/>
  <c r="J4675" i="4" s="1"/>
  <c r="C4676" i="4"/>
  <c r="D4676" i="4"/>
  <c r="E4676" i="4"/>
  <c r="F4676" i="4" l="1"/>
  <c r="L4675" i="4"/>
  <c r="Z4675" i="4" s="1"/>
  <c r="L4674" i="4"/>
  <c r="Z4674" i="4" s="1"/>
  <c r="H4676" i="4"/>
  <c r="I4676" i="4" s="1"/>
  <c r="I4675" i="4"/>
  <c r="M4675" i="4"/>
  <c r="N4675" i="4"/>
  <c r="C4677" i="4"/>
  <c r="F4677" i="4" s="1"/>
  <c r="D4677" i="4"/>
  <c r="E4677" i="4"/>
  <c r="K4676" i="4" l="1"/>
  <c r="Y4676" i="4" s="1"/>
  <c r="K4675" i="4"/>
  <c r="Y4675" i="4" s="1"/>
  <c r="H4677" i="4"/>
  <c r="I4677" i="4" s="1"/>
  <c r="M4676" i="4"/>
  <c r="N4676" i="4"/>
  <c r="J4676" i="4"/>
  <c r="D4678" i="4"/>
  <c r="E4678" i="4"/>
  <c r="C4678" i="4"/>
  <c r="F4678" i="4" l="1"/>
  <c r="L4676" i="4"/>
  <c r="Z4676" i="4" s="1"/>
  <c r="K4677" i="4"/>
  <c r="Y4677" i="4" s="1"/>
  <c r="M4677" i="4"/>
  <c r="N4677" i="4"/>
  <c r="H4678" i="4"/>
  <c r="I4678" i="4" s="1"/>
  <c r="J4677" i="4"/>
  <c r="C4679" i="4"/>
  <c r="F4679" i="4" s="1"/>
  <c r="D4679" i="4"/>
  <c r="E4679" i="4"/>
  <c r="L4677" i="4" l="1"/>
  <c r="Z4677" i="4" s="1"/>
  <c r="K4678" i="4"/>
  <c r="Y4678" i="4" s="1"/>
  <c r="H4679" i="4"/>
  <c r="I4679" i="4" s="1"/>
  <c r="M4678" i="4"/>
  <c r="N4678" i="4"/>
  <c r="J4678" i="4"/>
  <c r="C4680" i="4"/>
  <c r="D4680" i="4"/>
  <c r="E4680" i="4"/>
  <c r="F4680" i="4" l="1"/>
  <c r="L4678" i="4"/>
  <c r="Z4678" i="4" s="1"/>
  <c r="K4679" i="4"/>
  <c r="Y4679" i="4" s="1"/>
  <c r="H4680" i="4"/>
  <c r="I4680" i="4" s="1"/>
  <c r="M4679" i="4"/>
  <c r="N4679" i="4"/>
  <c r="J4679" i="4"/>
  <c r="C4681" i="4"/>
  <c r="F4681" i="4" s="1"/>
  <c r="D4681" i="4"/>
  <c r="E4681" i="4"/>
  <c r="L4679" i="4" l="1"/>
  <c r="Z4679" i="4" s="1"/>
  <c r="K4680" i="4"/>
  <c r="Y4680" i="4" s="1"/>
  <c r="H4681" i="4"/>
  <c r="I4681" i="4" s="1"/>
  <c r="M4680" i="4"/>
  <c r="N4680" i="4"/>
  <c r="J4680" i="4"/>
  <c r="C4682" i="4"/>
  <c r="D4682" i="4"/>
  <c r="E4682" i="4"/>
  <c r="F4682" i="4" l="1"/>
  <c r="L4680" i="4"/>
  <c r="Z4680" i="4" s="1"/>
  <c r="K4681" i="4"/>
  <c r="Y4681" i="4" s="1"/>
  <c r="H4682" i="4"/>
  <c r="I4682" i="4" s="1"/>
  <c r="M4681" i="4"/>
  <c r="N4681" i="4"/>
  <c r="J4681" i="4"/>
  <c r="E4683" i="4"/>
  <c r="C4683" i="4"/>
  <c r="D4683" i="4"/>
  <c r="F4683" i="4" l="1"/>
  <c r="L4681" i="4"/>
  <c r="Z4681" i="4" s="1"/>
  <c r="K4682" i="4"/>
  <c r="Y4682" i="4" s="1"/>
  <c r="M4682" i="4"/>
  <c r="N4682" i="4"/>
  <c r="H4683" i="4"/>
  <c r="J4682" i="4"/>
  <c r="C4684" i="4"/>
  <c r="F4684" i="4" s="1"/>
  <c r="D4684" i="4"/>
  <c r="E4684" i="4"/>
  <c r="L4682" i="4" l="1"/>
  <c r="Z4682" i="4" s="1"/>
  <c r="H4684" i="4"/>
  <c r="M4683" i="4"/>
  <c r="N4683" i="4"/>
  <c r="I4683" i="4"/>
  <c r="J4683" i="4"/>
  <c r="I4684" i="4"/>
  <c r="C4685" i="4"/>
  <c r="F4685" i="4" s="1"/>
  <c r="D4685" i="4"/>
  <c r="E4685" i="4"/>
  <c r="L4683" i="4" l="1"/>
  <c r="Z4683" i="4" s="1"/>
  <c r="K4684" i="4"/>
  <c r="Y4684" i="4" s="1"/>
  <c r="K4683" i="4"/>
  <c r="Y4683" i="4" s="1"/>
  <c r="N4684" i="4"/>
  <c r="M4684" i="4"/>
  <c r="H4685" i="4"/>
  <c r="J4684" i="4"/>
  <c r="D4686" i="4"/>
  <c r="E4686" i="4"/>
  <c r="C4686" i="4"/>
  <c r="F4686" i="4" l="1"/>
  <c r="L4684" i="4"/>
  <c r="Z4684" i="4" s="1"/>
  <c r="M4685" i="4"/>
  <c r="N4685" i="4"/>
  <c r="J4685" i="4"/>
  <c r="H4686" i="4"/>
  <c r="J4686" i="4" s="1"/>
  <c r="I4685" i="4"/>
  <c r="C4687" i="4"/>
  <c r="F4687" i="4" s="1"/>
  <c r="D4687" i="4"/>
  <c r="E4687" i="4"/>
  <c r="L4685" i="4" l="1"/>
  <c r="Z4685" i="4" s="1"/>
  <c r="L4686" i="4"/>
  <c r="Z4686" i="4" s="1"/>
  <c r="K4685" i="4"/>
  <c r="Y4685" i="4" s="1"/>
  <c r="I4686" i="4"/>
  <c r="M4686" i="4"/>
  <c r="N4686" i="4"/>
  <c r="H4687" i="4"/>
  <c r="I4687" i="4" s="1"/>
  <c r="C4688" i="4"/>
  <c r="F4688" i="4" s="1"/>
  <c r="D4688" i="4"/>
  <c r="E4688" i="4"/>
  <c r="K4686" i="4" l="1"/>
  <c r="Y4686" i="4" s="1"/>
  <c r="K4687" i="4"/>
  <c r="Y4687" i="4" s="1"/>
  <c r="M4687" i="4"/>
  <c r="N4687" i="4"/>
  <c r="H4688" i="4"/>
  <c r="J4688" i="4" s="1"/>
  <c r="J4687" i="4"/>
  <c r="C4689" i="4"/>
  <c r="D4689" i="4"/>
  <c r="E4689" i="4"/>
  <c r="F4689" i="4" l="1"/>
  <c r="L4687" i="4"/>
  <c r="Z4687" i="4" s="1"/>
  <c r="L4688" i="4"/>
  <c r="Z4688" i="4" s="1"/>
  <c r="H4689" i="4"/>
  <c r="I4689" i="4" s="1"/>
  <c r="I4688" i="4"/>
  <c r="M4688" i="4"/>
  <c r="N4688" i="4"/>
  <c r="C4690" i="4"/>
  <c r="D4690" i="4"/>
  <c r="E4690" i="4"/>
  <c r="F4690" i="4" l="1"/>
  <c r="K4689" i="4"/>
  <c r="Y4689" i="4" s="1"/>
  <c r="K4688" i="4"/>
  <c r="Y4688" i="4" s="1"/>
  <c r="H4690" i="4"/>
  <c r="I4690" i="4" s="1"/>
  <c r="M4689" i="4"/>
  <c r="N4689" i="4"/>
  <c r="J4689" i="4"/>
  <c r="E4691" i="4"/>
  <c r="C4691" i="4"/>
  <c r="D4691" i="4"/>
  <c r="F4691" i="4" l="1"/>
  <c r="L4689" i="4"/>
  <c r="Z4689" i="4" s="1"/>
  <c r="K4690" i="4"/>
  <c r="Y4690" i="4" s="1"/>
  <c r="M4690" i="4"/>
  <c r="N4690" i="4"/>
  <c r="H4691" i="4"/>
  <c r="I4691" i="4" s="1"/>
  <c r="J4690" i="4"/>
  <c r="C4692" i="4"/>
  <c r="F4692" i="4" s="1"/>
  <c r="D4692" i="4"/>
  <c r="E4692" i="4"/>
  <c r="L4690" i="4" l="1"/>
  <c r="Z4690" i="4" s="1"/>
  <c r="K4691" i="4"/>
  <c r="Y4691" i="4" s="1"/>
  <c r="M4691" i="4"/>
  <c r="N4691" i="4"/>
  <c r="J4691" i="4"/>
  <c r="H4692" i="4"/>
  <c r="C4693" i="4"/>
  <c r="D4693" i="4"/>
  <c r="E4693" i="4"/>
  <c r="F4693" i="4" l="1"/>
  <c r="L4691" i="4"/>
  <c r="Z4691" i="4" s="1"/>
  <c r="N4692" i="4"/>
  <c r="M4692" i="4"/>
  <c r="J4692" i="4"/>
  <c r="H4693" i="4"/>
  <c r="I4692" i="4"/>
  <c r="D4694" i="4"/>
  <c r="E4694" i="4"/>
  <c r="C4694" i="4"/>
  <c r="F4694" i="4" l="1"/>
  <c r="L4692" i="4"/>
  <c r="Z4692" i="4" s="1"/>
  <c r="K4692" i="4"/>
  <c r="Y4692" i="4" s="1"/>
  <c r="M4693" i="4"/>
  <c r="N4693" i="4"/>
  <c r="J4693" i="4"/>
  <c r="I4693" i="4"/>
  <c r="H4694" i="4"/>
  <c r="C4695" i="4"/>
  <c r="D4695" i="4"/>
  <c r="E4695" i="4"/>
  <c r="F4695" i="4" l="1"/>
  <c r="L4693" i="4"/>
  <c r="Z4693" i="4" s="1"/>
  <c r="K4693" i="4"/>
  <c r="Y4693" i="4" s="1"/>
  <c r="M4694" i="4"/>
  <c r="N4694" i="4"/>
  <c r="J4694" i="4"/>
  <c r="I4694" i="4"/>
  <c r="H4695" i="4"/>
  <c r="I4695" i="4" s="1"/>
  <c r="C4696" i="4"/>
  <c r="D4696" i="4"/>
  <c r="E4696" i="4"/>
  <c r="F4696" i="4" l="1"/>
  <c r="L4694" i="4"/>
  <c r="Z4694" i="4" s="1"/>
  <c r="K4694" i="4"/>
  <c r="Y4694" i="4" s="1"/>
  <c r="K4695" i="4"/>
  <c r="Y4695" i="4" s="1"/>
  <c r="J4695" i="4"/>
  <c r="M4695" i="4"/>
  <c r="N4695" i="4"/>
  <c r="H4696" i="4"/>
  <c r="J4696" i="4" s="1"/>
  <c r="C4697" i="4"/>
  <c r="D4697" i="4"/>
  <c r="E4697" i="4"/>
  <c r="F4697" i="4" l="1"/>
  <c r="L4695" i="4"/>
  <c r="Z4695" i="4" s="1"/>
  <c r="L4696" i="4"/>
  <c r="Z4696" i="4" s="1"/>
  <c r="H4697" i="4"/>
  <c r="I4696" i="4"/>
  <c r="M4696" i="4"/>
  <c r="N4696" i="4"/>
  <c r="C4698" i="4"/>
  <c r="F4698" i="4" s="1"/>
  <c r="D4698" i="4"/>
  <c r="E4698" i="4"/>
  <c r="K4696" i="4" l="1"/>
  <c r="Y4696" i="4" s="1"/>
  <c r="M4697" i="4"/>
  <c r="N4697" i="4"/>
  <c r="H4698" i="4"/>
  <c r="I4697" i="4"/>
  <c r="J4697" i="4"/>
  <c r="E4699" i="4"/>
  <c r="C4699" i="4"/>
  <c r="F4699" i="4" s="1"/>
  <c r="D4699" i="4"/>
  <c r="L4697" i="4" l="1"/>
  <c r="Z4697" i="4" s="1"/>
  <c r="K4697" i="4"/>
  <c r="Y4697" i="4" s="1"/>
  <c r="M4698" i="4"/>
  <c r="N4698" i="4"/>
  <c r="I4698" i="4"/>
  <c r="J4698" i="4"/>
  <c r="H4699" i="4"/>
  <c r="C4700" i="4"/>
  <c r="F4700" i="4" s="1"/>
  <c r="D4700" i="4"/>
  <c r="E4700" i="4"/>
  <c r="L4698" i="4" l="1"/>
  <c r="Z4698" i="4" s="1"/>
  <c r="K4698" i="4"/>
  <c r="Y4698" i="4" s="1"/>
  <c r="M4699" i="4"/>
  <c r="N4699" i="4"/>
  <c r="I4699" i="4"/>
  <c r="J4699" i="4"/>
  <c r="H4700" i="4"/>
  <c r="I4700" i="4" s="1"/>
  <c r="C4701" i="4"/>
  <c r="F4701" i="4" s="1"/>
  <c r="D4701" i="4"/>
  <c r="E4701" i="4"/>
  <c r="L4699" i="4" l="1"/>
  <c r="Z4699" i="4" s="1"/>
  <c r="K4700" i="4"/>
  <c r="Y4700" i="4" s="1"/>
  <c r="K4699" i="4"/>
  <c r="Y4699" i="4" s="1"/>
  <c r="M4700" i="4"/>
  <c r="N4700" i="4"/>
  <c r="J4700" i="4"/>
  <c r="H4701" i="4"/>
  <c r="D4702" i="4"/>
  <c r="E4702" i="4"/>
  <c r="C4702" i="4"/>
  <c r="F4702" i="4" l="1"/>
  <c r="L4700" i="4"/>
  <c r="Z4700" i="4" s="1"/>
  <c r="M4701" i="4"/>
  <c r="N4701" i="4"/>
  <c r="I4701" i="4"/>
  <c r="J4701" i="4"/>
  <c r="H4702" i="4"/>
  <c r="I4702" i="4" s="1"/>
  <c r="C4703" i="4"/>
  <c r="F4703" i="4" s="1"/>
  <c r="D4703" i="4"/>
  <c r="E4703" i="4"/>
  <c r="L4701" i="4" l="1"/>
  <c r="Z4701" i="4" s="1"/>
  <c r="K4702" i="4"/>
  <c r="Y4702" i="4" s="1"/>
  <c r="K4701" i="4"/>
  <c r="Y4701" i="4" s="1"/>
  <c r="M4702" i="4"/>
  <c r="N4702" i="4"/>
  <c r="J4702" i="4"/>
  <c r="H4703" i="4"/>
  <c r="J4703" i="4" s="1"/>
  <c r="C4704" i="4"/>
  <c r="F4704" i="4" s="1"/>
  <c r="D4704" i="4"/>
  <c r="E4704" i="4"/>
  <c r="L4702" i="4" l="1"/>
  <c r="Z4702" i="4" s="1"/>
  <c r="L4703" i="4"/>
  <c r="Z4703" i="4" s="1"/>
  <c r="I4703" i="4"/>
  <c r="H4704" i="4"/>
  <c r="M4703" i="4"/>
  <c r="N4703" i="4"/>
  <c r="C4705" i="4"/>
  <c r="D4705" i="4"/>
  <c r="E4705" i="4"/>
  <c r="F4705" i="4" l="1"/>
  <c r="K4703" i="4"/>
  <c r="Y4703" i="4" s="1"/>
  <c r="H4705" i="4"/>
  <c r="I4705" i="4" s="1"/>
  <c r="M4704" i="4"/>
  <c r="N4704" i="4"/>
  <c r="I4704" i="4"/>
  <c r="J4704" i="4"/>
  <c r="C4706" i="4"/>
  <c r="F4706" i="4" s="1"/>
  <c r="D4706" i="4"/>
  <c r="E4706" i="4"/>
  <c r="L4704" i="4" l="1"/>
  <c r="Z4704" i="4" s="1"/>
  <c r="K4705" i="4"/>
  <c r="Y4705" i="4" s="1"/>
  <c r="K4704" i="4"/>
  <c r="Y4704" i="4" s="1"/>
  <c r="H4706" i="4"/>
  <c r="I4706" i="4" s="1"/>
  <c r="M4705" i="4"/>
  <c r="N4705" i="4"/>
  <c r="J4705" i="4"/>
  <c r="E4707" i="4"/>
  <c r="C4707" i="4"/>
  <c r="D4707" i="4"/>
  <c r="F4707" i="4" l="1"/>
  <c r="L4705" i="4"/>
  <c r="Z4705" i="4" s="1"/>
  <c r="K4706" i="4"/>
  <c r="Y4706" i="4" s="1"/>
  <c r="M4706" i="4"/>
  <c r="N4706" i="4"/>
  <c r="H4707" i="4"/>
  <c r="J4706" i="4"/>
  <c r="C4708" i="4"/>
  <c r="F4708" i="4" s="1"/>
  <c r="D4708" i="4"/>
  <c r="E4708" i="4"/>
  <c r="L4706" i="4" l="1"/>
  <c r="Z4706" i="4" s="1"/>
  <c r="M4707" i="4"/>
  <c r="N4707" i="4"/>
  <c r="J4707" i="4"/>
  <c r="H4708" i="4"/>
  <c r="I4708" i="4" s="1"/>
  <c r="I4707" i="4"/>
  <c r="C4709" i="4"/>
  <c r="D4709" i="4"/>
  <c r="E4709" i="4"/>
  <c r="F4709" i="4" l="1"/>
  <c r="L4707" i="4"/>
  <c r="Z4707" i="4" s="1"/>
  <c r="K4707" i="4"/>
  <c r="Y4707" i="4" s="1"/>
  <c r="K4708" i="4"/>
  <c r="Y4708" i="4" s="1"/>
  <c r="M4708" i="4"/>
  <c r="N4708" i="4"/>
  <c r="J4708" i="4"/>
  <c r="H4709" i="4"/>
  <c r="J4709" i="4" s="1"/>
  <c r="D4710" i="4"/>
  <c r="E4710" i="4"/>
  <c r="C4710" i="4"/>
  <c r="F4710" i="4" l="1"/>
  <c r="L4708" i="4"/>
  <c r="Z4708" i="4" s="1"/>
  <c r="L4709" i="4"/>
  <c r="Z4709" i="4" s="1"/>
  <c r="I4709" i="4"/>
  <c r="M4709" i="4"/>
  <c r="N4709" i="4"/>
  <c r="H4710" i="4"/>
  <c r="C4711" i="4"/>
  <c r="F4711" i="4" s="1"/>
  <c r="D4711" i="4"/>
  <c r="E4711" i="4"/>
  <c r="K4709" i="4" l="1"/>
  <c r="Y4709" i="4" s="1"/>
  <c r="M4710" i="4"/>
  <c r="N4710" i="4"/>
  <c r="H4711" i="4"/>
  <c r="I4711" i="4" s="1"/>
  <c r="I4710" i="4"/>
  <c r="J4710" i="4"/>
  <c r="C4712" i="4"/>
  <c r="D4712" i="4"/>
  <c r="E4712" i="4"/>
  <c r="H4712" i="4" l="1"/>
  <c r="F4712" i="4"/>
  <c r="L4710" i="4"/>
  <c r="Z4710" i="4" s="1"/>
  <c r="K4711" i="4"/>
  <c r="Y4711" i="4" s="1"/>
  <c r="K4710" i="4"/>
  <c r="Y4710" i="4" s="1"/>
  <c r="M4711" i="4"/>
  <c r="N4711" i="4"/>
  <c r="J4711" i="4"/>
  <c r="M4712" i="4"/>
  <c r="N4712" i="4"/>
  <c r="J4712" i="4"/>
  <c r="I4712" i="4"/>
  <c r="C4713" i="4"/>
  <c r="D4713" i="4"/>
  <c r="E4713" i="4"/>
  <c r="F4713" i="4" l="1"/>
  <c r="L4711" i="4"/>
  <c r="Z4711" i="4" s="1"/>
  <c r="L4712" i="4"/>
  <c r="Z4712" i="4" s="1"/>
  <c r="K4712" i="4"/>
  <c r="Y4712" i="4" s="1"/>
  <c r="H4713" i="4"/>
  <c r="I4713" i="4" s="1"/>
  <c r="C4714" i="4"/>
  <c r="D4714" i="4"/>
  <c r="E4714" i="4"/>
  <c r="F4714" i="4" l="1"/>
  <c r="K4713" i="4"/>
  <c r="Y4713" i="4" s="1"/>
  <c r="H4714" i="4"/>
  <c r="J4714" i="4" s="1"/>
  <c r="M4713" i="4"/>
  <c r="N4713" i="4"/>
  <c r="J4713" i="4"/>
  <c r="E4715" i="4"/>
  <c r="C4715" i="4"/>
  <c r="D4715" i="4"/>
  <c r="F4715" i="4" l="1"/>
  <c r="L4714" i="4"/>
  <c r="Z4714" i="4" s="1"/>
  <c r="L4713" i="4"/>
  <c r="Z4713" i="4" s="1"/>
  <c r="I4714" i="4"/>
  <c r="H4715" i="4"/>
  <c r="I4715" i="4" s="1"/>
  <c r="M4714" i="4"/>
  <c r="N4714" i="4"/>
  <c r="C4716" i="4"/>
  <c r="D4716" i="4"/>
  <c r="E4716" i="4"/>
  <c r="F4716" i="4" l="1"/>
  <c r="K4714" i="4"/>
  <c r="Y4714" i="4" s="1"/>
  <c r="K4715" i="4"/>
  <c r="Y4715" i="4" s="1"/>
  <c r="H4716" i="4"/>
  <c r="I4716" i="4" s="1"/>
  <c r="M4715" i="4"/>
  <c r="N4715" i="4"/>
  <c r="J4715" i="4"/>
  <c r="C4717" i="4"/>
  <c r="D4717" i="4"/>
  <c r="E4717" i="4"/>
  <c r="F4717" i="4" l="1"/>
  <c r="L4715" i="4"/>
  <c r="Z4715" i="4" s="1"/>
  <c r="K4716" i="4"/>
  <c r="Y4716" i="4" s="1"/>
  <c r="H4717" i="4"/>
  <c r="I4717" i="4" s="1"/>
  <c r="N4716" i="4"/>
  <c r="M4716" i="4"/>
  <c r="J4716" i="4"/>
  <c r="D4718" i="4"/>
  <c r="E4718" i="4"/>
  <c r="C4718" i="4"/>
  <c r="F4718" i="4" l="1"/>
  <c r="L4716" i="4"/>
  <c r="Z4716" i="4" s="1"/>
  <c r="K4717" i="4"/>
  <c r="Y4717" i="4" s="1"/>
  <c r="M4717" i="4"/>
  <c r="N4717" i="4"/>
  <c r="H4718" i="4"/>
  <c r="J4717" i="4"/>
  <c r="C4719" i="4"/>
  <c r="F4719" i="4" s="1"/>
  <c r="D4719" i="4"/>
  <c r="E4719" i="4"/>
  <c r="L4717" i="4" l="1"/>
  <c r="Z4717" i="4" s="1"/>
  <c r="H4719" i="4"/>
  <c r="I4719" i="4" s="1"/>
  <c r="M4718" i="4"/>
  <c r="N4718" i="4"/>
  <c r="J4718" i="4"/>
  <c r="I4718" i="4"/>
  <c r="C4720" i="4"/>
  <c r="D4720" i="4"/>
  <c r="E4720" i="4"/>
  <c r="F4720" i="4" l="1"/>
  <c r="L4718" i="4"/>
  <c r="Z4718" i="4" s="1"/>
  <c r="K4718" i="4"/>
  <c r="Y4718" i="4" s="1"/>
  <c r="K4719" i="4"/>
  <c r="Y4719" i="4" s="1"/>
  <c r="M4719" i="4"/>
  <c r="N4719" i="4"/>
  <c r="H4720" i="4"/>
  <c r="J4719" i="4"/>
  <c r="C4721" i="4"/>
  <c r="D4721" i="4"/>
  <c r="E4721" i="4"/>
  <c r="F4721" i="4" l="1"/>
  <c r="L4719" i="4"/>
  <c r="Z4719" i="4" s="1"/>
  <c r="M4720" i="4"/>
  <c r="N4720" i="4"/>
  <c r="J4720" i="4"/>
  <c r="H4721" i="4"/>
  <c r="I4720" i="4"/>
  <c r="C4722" i="4"/>
  <c r="D4722" i="4"/>
  <c r="E4722" i="4"/>
  <c r="F4722" i="4" l="1"/>
  <c r="L4720" i="4"/>
  <c r="Z4720" i="4" s="1"/>
  <c r="K4720" i="4"/>
  <c r="Y4720" i="4" s="1"/>
  <c r="M4721" i="4"/>
  <c r="N4721" i="4"/>
  <c r="J4721" i="4"/>
  <c r="I4721" i="4"/>
  <c r="H4722" i="4"/>
  <c r="I4722" i="4" s="1"/>
  <c r="E4723" i="4"/>
  <c r="C4723" i="4"/>
  <c r="D4723" i="4"/>
  <c r="F4723" i="4" l="1"/>
  <c r="L4721" i="4"/>
  <c r="Z4721" i="4" s="1"/>
  <c r="K4722" i="4"/>
  <c r="Y4722" i="4" s="1"/>
  <c r="K4721" i="4"/>
  <c r="Y4721" i="4" s="1"/>
  <c r="J4722" i="4"/>
  <c r="M4722" i="4"/>
  <c r="N4722" i="4"/>
  <c r="H4723" i="4"/>
  <c r="C4724" i="4"/>
  <c r="D4724" i="4"/>
  <c r="E4724" i="4"/>
  <c r="F4724" i="4" l="1"/>
  <c r="L4722" i="4"/>
  <c r="Z4722" i="4" s="1"/>
  <c r="H4724" i="4"/>
  <c r="M4723" i="4"/>
  <c r="N4723" i="4"/>
  <c r="I4723" i="4"/>
  <c r="J4723" i="4"/>
  <c r="I4724" i="4"/>
  <c r="C4725" i="4"/>
  <c r="D4725" i="4"/>
  <c r="E4725" i="4"/>
  <c r="F4725" i="4" l="1"/>
  <c r="L4723" i="4"/>
  <c r="Z4723" i="4" s="1"/>
  <c r="K4724" i="4"/>
  <c r="Y4724" i="4" s="1"/>
  <c r="K4723" i="4"/>
  <c r="Y4723" i="4" s="1"/>
  <c r="M4724" i="4"/>
  <c r="N4724" i="4"/>
  <c r="H4725" i="4"/>
  <c r="I4725" i="4" s="1"/>
  <c r="J4724" i="4"/>
  <c r="D4726" i="4"/>
  <c r="E4726" i="4"/>
  <c r="C4726" i="4"/>
  <c r="F4726" i="4" l="1"/>
  <c r="L4724" i="4"/>
  <c r="Z4724" i="4" s="1"/>
  <c r="K4725" i="4"/>
  <c r="Y4725" i="4" s="1"/>
  <c r="M4725" i="4"/>
  <c r="N4725" i="4"/>
  <c r="J4725" i="4"/>
  <c r="H4726" i="4"/>
  <c r="J4726" i="4" s="1"/>
  <c r="C4727" i="4"/>
  <c r="F4727" i="4" s="1"/>
  <c r="D4727" i="4"/>
  <c r="E4727" i="4"/>
  <c r="L4726" i="4" l="1"/>
  <c r="Z4726" i="4" s="1"/>
  <c r="L4725" i="4"/>
  <c r="Z4725" i="4" s="1"/>
  <c r="H4727" i="4"/>
  <c r="I4726" i="4"/>
  <c r="M4726" i="4"/>
  <c r="N4726" i="4"/>
  <c r="I4727" i="4"/>
  <c r="C4728" i="4"/>
  <c r="F4728" i="4" s="1"/>
  <c r="D4728" i="4"/>
  <c r="E4728" i="4"/>
  <c r="K4726" i="4" l="1"/>
  <c r="Y4726" i="4" s="1"/>
  <c r="K4727" i="4"/>
  <c r="Y4727" i="4" s="1"/>
  <c r="H4728" i="4"/>
  <c r="I4728" i="4" s="1"/>
  <c r="M4727" i="4"/>
  <c r="N4727" i="4"/>
  <c r="J4727" i="4"/>
  <c r="C4729" i="4"/>
  <c r="D4729" i="4"/>
  <c r="E4729" i="4"/>
  <c r="F4729" i="4" l="1"/>
  <c r="L4727" i="4"/>
  <c r="Z4727" i="4" s="1"/>
  <c r="K4728" i="4"/>
  <c r="Y4728" i="4" s="1"/>
  <c r="H4729" i="4"/>
  <c r="I4729" i="4" s="1"/>
  <c r="M4728" i="4"/>
  <c r="N4728" i="4"/>
  <c r="J4728" i="4"/>
  <c r="C4730" i="4"/>
  <c r="F4730" i="4" s="1"/>
  <c r="D4730" i="4"/>
  <c r="E4730" i="4"/>
  <c r="L4728" i="4" l="1"/>
  <c r="Z4728" i="4" s="1"/>
  <c r="K4729" i="4"/>
  <c r="Y4729" i="4" s="1"/>
  <c r="H4730" i="4"/>
  <c r="I4730" i="4" s="1"/>
  <c r="M4729" i="4"/>
  <c r="N4729" i="4"/>
  <c r="J4729" i="4"/>
  <c r="E4731" i="4"/>
  <c r="C4731" i="4"/>
  <c r="D4731" i="4"/>
  <c r="F4731" i="4" l="1"/>
  <c r="L4729" i="4"/>
  <c r="Z4729" i="4" s="1"/>
  <c r="K4730" i="4"/>
  <c r="Y4730" i="4" s="1"/>
  <c r="N4730" i="4"/>
  <c r="M4730" i="4"/>
  <c r="H4731" i="4"/>
  <c r="I4731" i="4" s="1"/>
  <c r="J4730" i="4"/>
  <c r="C4732" i="4"/>
  <c r="F4732" i="4" s="1"/>
  <c r="D4732" i="4"/>
  <c r="E4732" i="4"/>
  <c r="L4730" i="4" l="1"/>
  <c r="Z4730" i="4" s="1"/>
  <c r="K4731" i="4"/>
  <c r="Y4731" i="4" s="1"/>
  <c r="H4732" i="4"/>
  <c r="I4732" i="4" s="1"/>
  <c r="M4731" i="4"/>
  <c r="N4731" i="4"/>
  <c r="J4731" i="4"/>
  <c r="C4733" i="4"/>
  <c r="D4733" i="4"/>
  <c r="E4733" i="4"/>
  <c r="F4733" i="4" l="1"/>
  <c r="L4731" i="4"/>
  <c r="Z4731" i="4" s="1"/>
  <c r="K4732" i="4"/>
  <c r="Y4732" i="4" s="1"/>
  <c r="H4733" i="4"/>
  <c r="I4733" i="4" s="1"/>
  <c r="M4732" i="4"/>
  <c r="N4732" i="4"/>
  <c r="J4732" i="4"/>
  <c r="D4734" i="4"/>
  <c r="E4734" i="4"/>
  <c r="C4734" i="4"/>
  <c r="F4734" i="4" l="1"/>
  <c r="L4732" i="4"/>
  <c r="Z4732" i="4" s="1"/>
  <c r="K4733" i="4"/>
  <c r="Y4733" i="4" s="1"/>
  <c r="M4733" i="4"/>
  <c r="N4733" i="4"/>
  <c r="H4734" i="4"/>
  <c r="J4734" i="4" s="1"/>
  <c r="J4733" i="4"/>
  <c r="C4735" i="4"/>
  <c r="F4735" i="4" s="1"/>
  <c r="D4735" i="4"/>
  <c r="E4735" i="4"/>
  <c r="L4734" i="4" l="1"/>
  <c r="Z4734" i="4" s="1"/>
  <c r="L4733" i="4"/>
  <c r="Z4733" i="4" s="1"/>
  <c r="H4735" i="4"/>
  <c r="I4735" i="4" s="1"/>
  <c r="I4734" i="4"/>
  <c r="M4734" i="4"/>
  <c r="N4734" i="4"/>
  <c r="C4736" i="4"/>
  <c r="D4736" i="4"/>
  <c r="E4736" i="4"/>
  <c r="F4736" i="4" l="1"/>
  <c r="K4734" i="4"/>
  <c r="Y4734" i="4" s="1"/>
  <c r="K4735" i="4"/>
  <c r="Y4735" i="4" s="1"/>
  <c r="H4736" i="4"/>
  <c r="M4735" i="4"/>
  <c r="N4735" i="4"/>
  <c r="J4735" i="4"/>
  <c r="C4737" i="4"/>
  <c r="F4737" i="4" s="1"/>
  <c r="D4737" i="4"/>
  <c r="E4737" i="4"/>
  <c r="L4735" i="4" l="1"/>
  <c r="Z4735" i="4" s="1"/>
  <c r="H4737" i="4"/>
  <c r="I4737" i="4" s="1"/>
  <c r="M4736" i="4"/>
  <c r="N4736" i="4"/>
  <c r="I4736" i="4"/>
  <c r="J4736" i="4"/>
  <c r="C4738" i="4"/>
  <c r="D4738" i="4"/>
  <c r="E4738" i="4"/>
  <c r="F4738" i="4" l="1"/>
  <c r="L4736" i="4"/>
  <c r="Z4736" i="4" s="1"/>
  <c r="K4737" i="4"/>
  <c r="Y4737" i="4" s="1"/>
  <c r="K4736" i="4"/>
  <c r="Y4736" i="4" s="1"/>
  <c r="M4737" i="4"/>
  <c r="N4737" i="4"/>
  <c r="H4738" i="4"/>
  <c r="J4737" i="4"/>
  <c r="E4739" i="4"/>
  <c r="C4739" i="4"/>
  <c r="D4739" i="4"/>
  <c r="F4739" i="4" l="1"/>
  <c r="L4737" i="4"/>
  <c r="Z4737" i="4" s="1"/>
  <c r="M4738" i="4"/>
  <c r="N4738" i="4"/>
  <c r="J4738" i="4"/>
  <c r="I4738" i="4"/>
  <c r="H4739" i="4"/>
  <c r="C4740" i="4"/>
  <c r="F4740" i="4" s="1"/>
  <c r="D4740" i="4"/>
  <c r="E4740" i="4"/>
  <c r="L4738" i="4" l="1"/>
  <c r="Z4738" i="4" s="1"/>
  <c r="K4738" i="4"/>
  <c r="Y4738" i="4" s="1"/>
  <c r="M4739" i="4"/>
  <c r="N4739" i="4"/>
  <c r="J4739" i="4"/>
  <c r="I4739" i="4"/>
  <c r="H4740" i="4"/>
  <c r="C4741" i="4"/>
  <c r="F4741" i="4" s="1"/>
  <c r="D4741" i="4"/>
  <c r="E4741" i="4"/>
  <c r="L4739" i="4" l="1"/>
  <c r="Z4739" i="4" s="1"/>
  <c r="K4739" i="4"/>
  <c r="Y4739" i="4" s="1"/>
  <c r="M4740" i="4"/>
  <c r="N4740" i="4"/>
  <c r="I4740" i="4"/>
  <c r="J4740" i="4"/>
  <c r="H4741" i="4"/>
  <c r="I4741" i="4" s="1"/>
  <c r="D4742" i="4"/>
  <c r="E4742" i="4"/>
  <c r="C4742" i="4"/>
  <c r="F4742" i="4" l="1"/>
  <c r="L4740" i="4"/>
  <c r="Z4740" i="4" s="1"/>
  <c r="K4740" i="4"/>
  <c r="Y4740" i="4" s="1"/>
  <c r="K4741" i="4"/>
  <c r="Y4741" i="4" s="1"/>
  <c r="J4741" i="4"/>
  <c r="H4742" i="4"/>
  <c r="M4741" i="4"/>
  <c r="N4741" i="4"/>
  <c r="C4743" i="4"/>
  <c r="D4743" i="4"/>
  <c r="E4743" i="4"/>
  <c r="F4743" i="4" l="1"/>
  <c r="L4741" i="4"/>
  <c r="Z4741" i="4" s="1"/>
  <c r="H4743" i="4"/>
  <c r="I4743" i="4" s="1"/>
  <c r="M4742" i="4"/>
  <c r="N4742" i="4"/>
  <c r="I4742" i="4"/>
  <c r="J4742" i="4"/>
  <c r="C4744" i="4"/>
  <c r="D4744" i="4"/>
  <c r="E4744" i="4"/>
  <c r="F4744" i="4" l="1"/>
  <c r="L4742" i="4"/>
  <c r="Z4742" i="4" s="1"/>
  <c r="K4742" i="4"/>
  <c r="Y4742" i="4" s="1"/>
  <c r="K4743" i="4"/>
  <c r="Y4743" i="4" s="1"/>
  <c r="M4743" i="4"/>
  <c r="N4743" i="4"/>
  <c r="H4744" i="4"/>
  <c r="J4743" i="4"/>
  <c r="C4745" i="4"/>
  <c r="D4745" i="4"/>
  <c r="E4745" i="4"/>
  <c r="F4745" i="4" l="1"/>
  <c r="L4743" i="4"/>
  <c r="Z4743" i="4" s="1"/>
  <c r="M4744" i="4"/>
  <c r="N4744" i="4"/>
  <c r="H4745" i="4"/>
  <c r="I4745" i="4" s="1"/>
  <c r="J4744" i="4"/>
  <c r="I4744" i="4"/>
  <c r="C4746" i="4"/>
  <c r="F4746" i="4" s="1"/>
  <c r="D4746" i="4"/>
  <c r="E4746" i="4"/>
  <c r="L4744" i="4" l="1"/>
  <c r="Z4744" i="4" s="1"/>
  <c r="K4744" i="4"/>
  <c r="Y4744" i="4" s="1"/>
  <c r="K4745" i="4"/>
  <c r="Y4745" i="4" s="1"/>
  <c r="H4746" i="4"/>
  <c r="J4746" i="4" s="1"/>
  <c r="M4745" i="4"/>
  <c r="N4745" i="4"/>
  <c r="J4745" i="4"/>
  <c r="E4747" i="4"/>
  <c r="C4747" i="4"/>
  <c r="D4747" i="4"/>
  <c r="F4747" i="4" l="1"/>
  <c r="L4745" i="4"/>
  <c r="Z4745" i="4" s="1"/>
  <c r="L4746" i="4"/>
  <c r="Z4746" i="4" s="1"/>
  <c r="I4746" i="4"/>
  <c r="H4747" i="4"/>
  <c r="J4747" i="4" s="1"/>
  <c r="M4746" i="4"/>
  <c r="N4746" i="4"/>
  <c r="C4748" i="4"/>
  <c r="F4748" i="4" s="1"/>
  <c r="D4748" i="4"/>
  <c r="E4748" i="4"/>
  <c r="L4747" i="4" l="1"/>
  <c r="Z4747" i="4" s="1"/>
  <c r="K4746" i="4"/>
  <c r="Y4746" i="4" s="1"/>
  <c r="I4747" i="4"/>
  <c r="H4748" i="4"/>
  <c r="I4748" i="4" s="1"/>
  <c r="M4747" i="4"/>
  <c r="N4747" i="4"/>
  <c r="C4749" i="4"/>
  <c r="D4749" i="4"/>
  <c r="E4749" i="4"/>
  <c r="F4749" i="4" l="1"/>
  <c r="K4748" i="4"/>
  <c r="Y4748" i="4" s="1"/>
  <c r="K4747" i="4"/>
  <c r="Y4747" i="4" s="1"/>
  <c r="H4749" i="4"/>
  <c r="I4749" i="4" s="1"/>
  <c r="N4748" i="4"/>
  <c r="M4748" i="4"/>
  <c r="J4748" i="4"/>
  <c r="D4750" i="4"/>
  <c r="E4750" i="4"/>
  <c r="C4750" i="4"/>
  <c r="F4750" i="4" l="1"/>
  <c r="L4748" i="4"/>
  <c r="Z4748" i="4" s="1"/>
  <c r="K4749" i="4"/>
  <c r="Y4749" i="4" s="1"/>
  <c r="N4749" i="4"/>
  <c r="M4749" i="4"/>
  <c r="H4750" i="4"/>
  <c r="J4750" i="4" s="1"/>
  <c r="J4749" i="4"/>
  <c r="C4751" i="4"/>
  <c r="F4751" i="4" s="1"/>
  <c r="D4751" i="4"/>
  <c r="E4751" i="4"/>
  <c r="L4749" i="4" l="1"/>
  <c r="Z4749" i="4" s="1"/>
  <c r="L4750" i="4"/>
  <c r="Z4750" i="4" s="1"/>
  <c r="H4751" i="4"/>
  <c r="I4751" i="4" s="1"/>
  <c r="M4750" i="4"/>
  <c r="N4750" i="4"/>
  <c r="I4750" i="4"/>
  <c r="C4752" i="4"/>
  <c r="D4752" i="4"/>
  <c r="E4752" i="4"/>
  <c r="F4752" i="4" l="1"/>
  <c r="K4750" i="4"/>
  <c r="Y4750" i="4" s="1"/>
  <c r="K4751" i="4"/>
  <c r="Y4751" i="4" s="1"/>
  <c r="H4752" i="4"/>
  <c r="I4752" i="4" s="1"/>
  <c r="M4751" i="4"/>
  <c r="N4751" i="4"/>
  <c r="J4751" i="4"/>
  <c r="C4753" i="4"/>
  <c r="D4753" i="4"/>
  <c r="E4753" i="4"/>
  <c r="F4753" i="4" l="1"/>
  <c r="L4751" i="4"/>
  <c r="Z4751" i="4" s="1"/>
  <c r="K4752" i="4"/>
  <c r="Y4752" i="4" s="1"/>
  <c r="H4753" i="4"/>
  <c r="J4753" i="4" s="1"/>
  <c r="M4752" i="4"/>
  <c r="N4752" i="4"/>
  <c r="J4752" i="4"/>
  <c r="C4754" i="4"/>
  <c r="D4754" i="4"/>
  <c r="E4754" i="4"/>
  <c r="F4754" i="4" l="1"/>
  <c r="L4752" i="4"/>
  <c r="Z4752" i="4" s="1"/>
  <c r="L4753" i="4"/>
  <c r="Z4753" i="4" s="1"/>
  <c r="I4753" i="4"/>
  <c r="H4754" i="4"/>
  <c r="I4754" i="4" s="1"/>
  <c r="M4753" i="4"/>
  <c r="N4753" i="4"/>
  <c r="E4755" i="4"/>
  <c r="C4755" i="4"/>
  <c r="D4755" i="4"/>
  <c r="F4755" i="4" l="1"/>
  <c r="K4754" i="4"/>
  <c r="Y4754" i="4" s="1"/>
  <c r="K4753" i="4"/>
  <c r="Y4753" i="4" s="1"/>
  <c r="H4755" i="4"/>
  <c r="I4755" i="4" s="1"/>
  <c r="M4754" i="4"/>
  <c r="N4754" i="4"/>
  <c r="J4754" i="4"/>
  <c r="C4756" i="4"/>
  <c r="F4756" i="4" s="1"/>
  <c r="D4756" i="4"/>
  <c r="E4756" i="4"/>
  <c r="L4754" i="4" l="1"/>
  <c r="Z4754" i="4" s="1"/>
  <c r="K4755" i="4"/>
  <c r="Y4755" i="4" s="1"/>
  <c r="J4755" i="4"/>
  <c r="H4756" i="4"/>
  <c r="I4756" i="4" s="1"/>
  <c r="M4755" i="4"/>
  <c r="N4755" i="4"/>
  <c r="C4757" i="4"/>
  <c r="D4757" i="4"/>
  <c r="E4757" i="4"/>
  <c r="F4757" i="4" l="1"/>
  <c r="L4755" i="4"/>
  <c r="Z4755" i="4" s="1"/>
  <c r="K4756" i="4"/>
  <c r="Y4756" i="4" s="1"/>
  <c r="J4756" i="4"/>
  <c r="H4757" i="4"/>
  <c r="I4757" i="4" s="1"/>
  <c r="N4756" i="4"/>
  <c r="M4756" i="4"/>
  <c r="D4758" i="4"/>
  <c r="E4758" i="4"/>
  <c r="C4758" i="4"/>
  <c r="F4758" i="4" l="1"/>
  <c r="L4756" i="4"/>
  <c r="Z4756" i="4" s="1"/>
  <c r="K4757" i="4"/>
  <c r="Y4757" i="4" s="1"/>
  <c r="H4758" i="4"/>
  <c r="J4758" i="4" s="1"/>
  <c r="M4757" i="4"/>
  <c r="N4757" i="4"/>
  <c r="J4757" i="4"/>
  <c r="C4759" i="4"/>
  <c r="F4759" i="4" s="1"/>
  <c r="D4759" i="4"/>
  <c r="E4759" i="4"/>
  <c r="L4757" i="4" l="1"/>
  <c r="Z4757" i="4" s="1"/>
  <c r="L4758" i="4"/>
  <c r="Z4758" i="4" s="1"/>
  <c r="I4758" i="4"/>
  <c r="H4759" i="4"/>
  <c r="I4759" i="4" s="1"/>
  <c r="M4758" i="4"/>
  <c r="N4758" i="4"/>
  <c r="C4760" i="4"/>
  <c r="D4760" i="4"/>
  <c r="E4760" i="4"/>
  <c r="F4760" i="4" l="1"/>
  <c r="K4758" i="4"/>
  <c r="Y4758" i="4" s="1"/>
  <c r="K4759" i="4"/>
  <c r="Y4759" i="4" s="1"/>
  <c r="H4760" i="4"/>
  <c r="I4760" i="4" s="1"/>
  <c r="M4759" i="4"/>
  <c r="N4759" i="4"/>
  <c r="J4759" i="4"/>
  <c r="C4761" i="4"/>
  <c r="F4761" i="4" s="1"/>
  <c r="D4761" i="4"/>
  <c r="E4761" i="4"/>
  <c r="L4759" i="4" l="1"/>
  <c r="Z4759" i="4" s="1"/>
  <c r="K4760" i="4"/>
  <c r="Y4760" i="4" s="1"/>
  <c r="H4761" i="4"/>
  <c r="I4761" i="4" s="1"/>
  <c r="M4760" i="4"/>
  <c r="N4760" i="4"/>
  <c r="J4760" i="4"/>
  <c r="C4762" i="4"/>
  <c r="D4762" i="4"/>
  <c r="E4762" i="4"/>
  <c r="F4762" i="4" l="1"/>
  <c r="L4760" i="4"/>
  <c r="Z4760" i="4" s="1"/>
  <c r="K4761" i="4"/>
  <c r="Y4761" i="4" s="1"/>
  <c r="M4761" i="4"/>
  <c r="N4761" i="4"/>
  <c r="H4762" i="4"/>
  <c r="J4761" i="4"/>
  <c r="E4763" i="4"/>
  <c r="C4763" i="4"/>
  <c r="D4763" i="4"/>
  <c r="F4763" i="4" l="1"/>
  <c r="L4761" i="4"/>
  <c r="Z4761" i="4" s="1"/>
  <c r="H4763" i="4"/>
  <c r="M4762" i="4"/>
  <c r="N4762" i="4"/>
  <c r="I4762" i="4"/>
  <c r="J4762" i="4"/>
  <c r="I4763" i="4"/>
  <c r="C4764" i="4"/>
  <c r="D4764" i="4"/>
  <c r="E4764" i="4"/>
  <c r="F4764" i="4" l="1"/>
  <c r="L4762" i="4"/>
  <c r="Z4762" i="4" s="1"/>
  <c r="K4762" i="4"/>
  <c r="Y4762" i="4" s="1"/>
  <c r="K4763" i="4"/>
  <c r="Y4763" i="4" s="1"/>
  <c r="M4763" i="4"/>
  <c r="N4763" i="4"/>
  <c r="H4764" i="4"/>
  <c r="J4764" i="4" s="1"/>
  <c r="J4763" i="4"/>
  <c r="C4765" i="4"/>
  <c r="D4765" i="4"/>
  <c r="E4765" i="4"/>
  <c r="F4765" i="4" l="1"/>
  <c r="L4764" i="4"/>
  <c r="Z4764" i="4" s="1"/>
  <c r="L4763" i="4"/>
  <c r="Z4763" i="4" s="1"/>
  <c r="I4764" i="4"/>
  <c r="H4765" i="4"/>
  <c r="I4765" i="4" s="1"/>
  <c r="M4764" i="4"/>
  <c r="N4764" i="4"/>
  <c r="D4766" i="4"/>
  <c r="E4766" i="4"/>
  <c r="C4766" i="4"/>
  <c r="F4766" i="4" l="1"/>
  <c r="K4764" i="4"/>
  <c r="Y4764" i="4" s="1"/>
  <c r="K4765" i="4"/>
  <c r="Y4765" i="4" s="1"/>
  <c r="M4765" i="4"/>
  <c r="N4765" i="4"/>
  <c r="H4766" i="4"/>
  <c r="J4765" i="4"/>
  <c r="C4767" i="4"/>
  <c r="F4767" i="4" s="1"/>
  <c r="D4767" i="4"/>
  <c r="E4767" i="4"/>
  <c r="L4765" i="4" l="1"/>
  <c r="Z4765" i="4" s="1"/>
  <c r="M4766" i="4"/>
  <c r="N4766" i="4"/>
  <c r="H4767" i="4"/>
  <c r="I4767" i="4" s="1"/>
  <c r="I4766" i="4"/>
  <c r="J4766" i="4"/>
  <c r="C4768" i="4"/>
  <c r="D4768" i="4"/>
  <c r="E4768" i="4"/>
  <c r="F4768" i="4" l="1"/>
  <c r="L4766" i="4"/>
  <c r="Z4766" i="4" s="1"/>
  <c r="K4766" i="4"/>
  <c r="Y4766" i="4" s="1"/>
  <c r="K4767" i="4"/>
  <c r="Y4767" i="4" s="1"/>
  <c r="N4767" i="4"/>
  <c r="M4767" i="4"/>
  <c r="H4768" i="4"/>
  <c r="I4768" i="4" s="1"/>
  <c r="J4767" i="4"/>
  <c r="C4769" i="4"/>
  <c r="D4769" i="4"/>
  <c r="E4769" i="4"/>
  <c r="F4769" i="4" l="1"/>
  <c r="L4767" i="4"/>
  <c r="Z4767" i="4" s="1"/>
  <c r="K4768" i="4"/>
  <c r="Y4768" i="4" s="1"/>
  <c r="M4768" i="4"/>
  <c r="N4768" i="4"/>
  <c r="H4769" i="4"/>
  <c r="J4768" i="4"/>
  <c r="C4770" i="4"/>
  <c r="F4770" i="4" s="1"/>
  <c r="D4770" i="4"/>
  <c r="E4770" i="4"/>
  <c r="L4768" i="4" l="1"/>
  <c r="Z4768" i="4" s="1"/>
  <c r="H4770" i="4"/>
  <c r="J4770" i="4" s="1"/>
  <c r="M4769" i="4"/>
  <c r="N4769" i="4"/>
  <c r="I4769" i="4"/>
  <c r="J4769" i="4"/>
  <c r="I4770" i="4"/>
  <c r="E4771" i="4"/>
  <c r="C4771" i="4"/>
  <c r="D4771" i="4"/>
  <c r="F4771" i="4" l="1"/>
  <c r="L4769" i="4"/>
  <c r="Z4769" i="4" s="1"/>
  <c r="L4770" i="4"/>
  <c r="Z4770" i="4" s="1"/>
  <c r="K4770" i="4"/>
  <c r="Y4770" i="4" s="1"/>
  <c r="K4769" i="4"/>
  <c r="Y4769" i="4" s="1"/>
  <c r="H4771" i="4"/>
  <c r="I4771" i="4" s="1"/>
  <c r="M4770" i="4"/>
  <c r="N4770" i="4"/>
  <c r="C4772" i="4"/>
  <c r="D4772" i="4"/>
  <c r="E4772" i="4"/>
  <c r="F4772" i="4" l="1"/>
  <c r="K4771" i="4"/>
  <c r="Y4771" i="4" s="1"/>
  <c r="J4771" i="4"/>
  <c r="H4772" i="4"/>
  <c r="J4772" i="4" s="1"/>
  <c r="M4771" i="4"/>
  <c r="N4771" i="4"/>
  <c r="C4773" i="4"/>
  <c r="D4773" i="4"/>
  <c r="E4773" i="4"/>
  <c r="F4773" i="4" l="1"/>
  <c r="L4772" i="4"/>
  <c r="Z4772" i="4" s="1"/>
  <c r="L4771" i="4"/>
  <c r="Z4771" i="4" s="1"/>
  <c r="I4772" i="4"/>
  <c r="H4773" i="4"/>
  <c r="I4773" i="4" s="1"/>
  <c r="N4772" i="4"/>
  <c r="M4772" i="4"/>
  <c r="D4774" i="4"/>
  <c r="E4774" i="4"/>
  <c r="C4774" i="4"/>
  <c r="F4774" i="4" l="1"/>
  <c r="K4773" i="4"/>
  <c r="Y4773" i="4" s="1"/>
  <c r="K4772" i="4"/>
  <c r="Y4772" i="4" s="1"/>
  <c r="H4774" i="4"/>
  <c r="I4774" i="4" s="1"/>
  <c r="M4773" i="4"/>
  <c r="N4773" i="4"/>
  <c r="J4773" i="4"/>
  <c r="C4775" i="4"/>
  <c r="F4775" i="4" s="1"/>
  <c r="D4775" i="4"/>
  <c r="E4775" i="4"/>
  <c r="L4773" i="4" l="1"/>
  <c r="Z4773" i="4" s="1"/>
  <c r="K4774" i="4"/>
  <c r="Y4774" i="4" s="1"/>
  <c r="M4774" i="4"/>
  <c r="N4774" i="4"/>
  <c r="H4775" i="4"/>
  <c r="J4774" i="4"/>
  <c r="C4776" i="4"/>
  <c r="D4776" i="4"/>
  <c r="E4776" i="4"/>
  <c r="F4776" i="4" l="1"/>
  <c r="L4774" i="4"/>
  <c r="Z4774" i="4" s="1"/>
  <c r="M4775" i="4"/>
  <c r="N4775" i="4"/>
  <c r="H4776" i="4"/>
  <c r="J4776" i="4" s="1"/>
  <c r="J4775" i="4"/>
  <c r="I4775" i="4"/>
  <c r="C4777" i="4"/>
  <c r="F4777" i="4" s="1"/>
  <c r="D4777" i="4"/>
  <c r="E4777" i="4"/>
  <c r="L4775" i="4" l="1"/>
  <c r="Z4775" i="4" s="1"/>
  <c r="L4776" i="4"/>
  <c r="Z4776" i="4" s="1"/>
  <c r="K4775" i="4"/>
  <c r="Y4775" i="4" s="1"/>
  <c r="I4776" i="4"/>
  <c r="M4776" i="4"/>
  <c r="N4776" i="4"/>
  <c r="H4777" i="4"/>
  <c r="C4778" i="4"/>
  <c r="F4778" i="4" s="1"/>
  <c r="D4778" i="4"/>
  <c r="E4778" i="4"/>
  <c r="K4776" i="4" l="1"/>
  <c r="Y4776" i="4" s="1"/>
  <c r="M4777" i="4"/>
  <c r="N4777" i="4"/>
  <c r="H4778" i="4"/>
  <c r="I4778" i="4" s="1"/>
  <c r="I4777" i="4"/>
  <c r="J4777" i="4"/>
  <c r="E4779" i="4"/>
  <c r="C4779" i="4"/>
  <c r="D4779" i="4"/>
  <c r="F4779" i="4" l="1"/>
  <c r="L4777" i="4"/>
  <c r="Z4777" i="4" s="1"/>
  <c r="K4777" i="4"/>
  <c r="Y4777" i="4" s="1"/>
  <c r="K4778" i="4"/>
  <c r="Y4778" i="4" s="1"/>
  <c r="J4778" i="4"/>
  <c r="M4778" i="4"/>
  <c r="N4778" i="4"/>
  <c r="H4779" i="4"/>
  <c r="C4780" i="4"/>
  <c r="D4780" i="4"/>
  <c r="E4780" i="4"/>
  <c r="F4780" i="4" l="1"/>
  <c r="L4778" i="4"/>
  <c r="Z4778" i="4" s="1"/>
  <c r="M4779" i="4"/>
  <c r="N4779" i="4"/>
  <c r="H4780" i="4"/>
  <c r="I4779" i="4"/>
  <c r="J4779" i="4"/>
  <c r="C4781" i="4"/>
  <c r="D4781" i="4"/>
  <c r="E4781" i="4"/>
  <c r="F4781" i="4" l="1"/>
  <c r="L4779" i="4"/>
  <c r="Z4779" i="4" s="1"/>
  <c r="K4779" i="4"/>
  <c r="Y4779" i="4" s="1"/>
  <c r="M4780" i="4"/>
  <c r="N4780" i="4"/>
  <c r="I4780" i="4"/>
  <c r="J4780" i="4"/>
  <c r="H4781" i="4"/>
  <c r="D4782" i="4"/>
  <c r="E4782" i="4"/>
  <c r="C4782" i="4"/>
  <c r="F4782" i="4" s="1"/>
  <c r="L4780" i="4" l="1"/>
  <c r="Z4780" i="4" s="1"/>
  <c r="K4780" i="4"/>
  <c r="Y4780" i="4" s="1"/>
  <c r="M4781" i="4"/>
  <c r="N4781" i="4"/>
  <c r="I4781" i="4"/>
  <c r="J4781" i="4"/>
  <c r="H4782" i="4"/>
  <c r="I4782" i="4" s="1"/>
  <c r="C4783" i="4"/>
  <c r="F4783" i="4" s="1"/>
  <c r="D4783" i="4"/>
  <c r="E4783" i="4"/>
  <c r="L4781" i="4" l="1"/>
  <c r="Z4781" i="4" s="1"/>
  <c r="K4782" i="4"/>
  <c r="Y4782" i="4" s="1"/>
  <c r="K4781" i="4"/>
  <c r="Y4781" i="4" s="1"/>
  <c r="M4782" i="4"/>
  <c r="N4782" i="4"/>
  <c r="J4782" i="4"/>
  <c r="H4783" i="4"/>
  <c r="I4783" i="4" s="1"/>
  <c r="C4784" i="4"/>
  <c r="F4784" i="4" s="1"/>
  <c r="D4784" i="4"/>
  <c r="E4784" i="4"/>
  <c r="L4782" i="4" l="1"/>
  <c r="Z4782" i="4" s="1"/>
  <c r="K4783" i="4"/>
  <c r="Y4783" i="4" s="1"/>
  <c r="M4783" i="4"/>
  <c r="N4783" i="4"/>
  <c r="H4784" i="4"/>
  <c r="I4784" i="4" s="1"/>
  <c r="J4783" i="4"/>
  <c r="C4785" i="4"/>
  <c r="D4785" i="4"/>
  <c r="E4785" i="4"/>
  <c r="F4785" i="4" l="1"/>
  <c r="L4783" i="4"/>
  <c r="Z4783" i="4" s="1"/>
  <c r="K4784" i="4"/>
  <c r="Y4784" i="4" s="1"/>
  <c r="H4785" i="4"/>
  <c r="I4785" i="4" s="1"/>
  <c r="M4784" i="4"/>
  <c r="N4784" i="4"/>
  <c r="J4784" i="4"/>
  <c r="C4786" i="4"/>
  <c r="F4786" i="4" s="1"/>
  <c r="D4786" i="4"/>
  <c r="E4786" i="4"/>
  <c r="L4784" i="4" l="1"/>
  <c r="Z4784" i="4" s="1"/>
  <c r="K4785" i="4"/>
  <c r="Y4785" i="4" s="1"/>
  <c r="H4786" i="4"/>
  <c r="I4786" i="4" s="1"/>
  <c r="N4785" i="4"/>
  <c r="M4785" i="4"/>
  <c r="J4785" i="4"/>
  <c r="E4787" i="4"/>
  <c r="C4787" i="4"/>
  <c r="D4787" i="4"/>
  <c r="F4787" i="4" l="1"/>
  <c r="L4785" i="4"/>
  <c r="Z4785" i="4" s="1"/>
  <c r="K4786" i="4"/>
  <c r="Y4786" i="4" s="1"/>
  <c r="H4787" i="4"/>
  <c r="I4787" i="4" s="1"/>
  <c r="M4786" i="4"/>
  <c r="N4786" i="4"/>
  <c r="J4786" i="4"/>
  <c r="C4788" i="4"/>
  <c r="F4788" i="4" s="1"/>
  <c r="D4788" i="4"/>
  <c r="E4788" i="4"/>
  <c r="L4786" i="4" l="1"/>
  <c r="Z4786" i="4" s="1"/>
  <c r="K4787" i="4"/>
  <c r="Y4787" i="4" s="1"/>
  <c r="H4788" i="4"/>
  <c r="I4788" i="4" s="1"/>
  <c r="M4787" i="4"/>
  <c r="N4787" i="4"/>
  <c r="J4787" i="4"/>
  <c r="C4789" i="4"/>
  <c r="D4789" i="4"/>
  <c r="E4789" i="4"/>
  <c r="F4789" i="4" l="1"/>
  <c r="L4787" i="4"/>
  <c r="Z4787" i="4" s="1"/>
  <c r="K4788" i="4"/>
  <c r="Y4788" i="4" s="1"/>
  <c r="H4789" i="4"/>
  <c r="I4789" i="4" s="1"/>
  <c r="M4788" i="4"/>
  <c r="N4788" i="4"/>
  <c r="J4788" i="4"/>
  <c r="D4790" i="4"/>
  <c r="E4790" i="4"/>
  <c r="C4790" i="4"/>
  <c r="F4790" i="4" l="1"/>
  <c r="L4788" i="4"/>
  <c r="Z4788" i="4" s="1"/>
  <c r="K4789" i="4"/>
  <c r="Y4789" i="4" s="1"/>
  <c r="M4789" i="4"/>
  <c r="N4789" i="4"/>
  <c r="H4790" i="4"/>
  <c r="J4789" i="4"/>
  <c r="C4791" i="4"/>
  <c r="F4791" i="4" s="1"/>
  <c r="D4791" i="4"/>
  <c r="E4791" i="4"/>
  <c r="L4789" i="4" l="1"/>
  <c r="Z4789" i="4" s="1"/>
  <c r="H4791" i="4"/>
  <c r="M4790" i="4"/>
  <c r="N4790" i="4"/>
  <c r="J4790" i="4"/>
  <c r="I4790" i="4"/>
  <c r="I4791" i="4"/>
  <c r="C4792" i="4"/>
  <c r="F4792" i="4" s="1"/>
  <c r="D4792" i="4"/>
  <c r="E4792" i="4"/>
  <c r="L4790" i="4" l="1"/>
  <c r="Z4790" i="4" s="1"/>
  <c r="K4791" i="4"/>
  <c r="Y4791" i="4" s="1"/>
  <c r="K4790" i="4"/>
  <c r="Y4790" i="4" s="1"/>
  <c r="M4791" i="4"/>
  <c r="N4791" i="4"/>
  <c r="H4792" i="4"/>
  <c r="I4792" i="4" s="1"/>
  <c r="J4791" i="4"/>
  <c r="C4793" i="4"/>
  <c r="F4793" i="4" s="1"/>
  <c r="D4793" i="4"/>
  <c r="E4793" i="4"/>
  <c r="L4791" i="4" l="1"/>
  <c r="Z4791" i="4" s="1"/>
  <c r="K4792" i="4"/>
  <c r="Y4792" i="4" s="1"/>
  <c r="H4793" i="4"/>
  <c r="I4793" i="4" s="1"/>
  <c r="J4792" i="4"/>
  <c r="M4792" i="4"/>
  <c r="N4792" i="4"/>
  <c r="C4794" i="4"/>
  <c r="F4794" i="4" s="1"/>
  <c r="D4794" i="4"/>
  <c r="E4794" i="4"/>
  <c r="L4792" i="4" l="1"/>
  <c r="Z4792" i="4" s="1"/>
  <c r="K4793" i="4"/>
  <c r="Y4793" i="4" s="1"/>
  <c r="H4794" i="4"/>
  <c r="I4794" i="4" s="1"/>
  <c r="M4793" i="4"/>
  <c r="N4793" i="4"/>
  <c r="J4793" i="4"/>
  <c r="E4795" i="4"/>
  <c r="C4795" i="4"/>
  <c r="F4795" i="4" s="1"/>
  <c r="D4795" i="4"/>
  <c r="L4793" i="4" l="1"/>
  <c r="Z4793" i="4" s="1"/>
  <c r="K4794" i="4"/>
  <c r="Y4794" i="4" s="1"/>
  <c r="M4794" i="4"/>
  <c r="N4794" i="4"/>
  <c r="H4795" i="4"/>
  <c r="J4794" i="4"/>
  <c r="C4796" i="4"/>
  <c r="D4796" i="4"/>
  <c r="E4796" i="4"/>
  <c r="F4796" i="4" l="1"/>
  <c r="L4794" i="4"/>
  <c r="Z4794" i="4" s="1"/>
  <c r="M4795" i="4"/>
  <c r="N4795" i="4"/>
  <c r="H4796" i="4"/>
  <c r="I4796" i="4" s="1"/>
  <c r="I4795" i="4"/>
  <c r="J4795" i="4"/>
  <c r="C4797" i="4"/>
  <c r="D4797" i="4"/>
  <c r="E4797" i="4"/>
  <c r="F4797" i="4" l="1"/>
  <c r="L4795" i="4"/>
  <c r="Z4795" i="4" s="1"/>
  <c r="K4795" i="4"/>
  <c r="Y4795" i="4" s="1"/>
  <c r="K4796" i="4"/>
  <c r="Y4796" i="4" s="1"/>
  <c r="M4796" i="4"/>
  <c r="N4796" i="4"/>
  <c r="J4796" i="4"/>
  <c r="H4797" i="4"/>
  <c r="J4797" i="4" s="1"/>
  <c r="D4798" i="4"/>
  <c r="E4798" i="4"/>
  <c r="C4798" i="4"/>
  <c r="F4798" i="4" s="1"/>
  <c r="L4796" i="4" l="1"/>
  <c r="Z4796" i="4" s="1"/>
  <c r="L4797" i="4"/>
  <c r="Z4797" i="4" s="1"/>
  <c r="I4797" i="4"/>
  <c r="M4797" i="4"/>
  <c r="N4797" i="4"/>
  <c r="H4798" i="4"/>
  <c r="C4799" i="4"/>
  <c r="D4799" i="4"/>
  <c r="E4799" i="4"/>
  <c r="F4799" i="4" l="1"/>
  <c r="K4797" i="4"/>
  <c r="Y4797" i="4" s="1"/>
  <c r="H4799" i="4"/>
  <c r="I4799" i="4" s="1"/>
  <c r="M4798" i="4"/>
  <c r="N4798" i="4"/>
  <c r="J4798" i="4"/>
  <c r="I4798" i="4"/>
  <c r="C4800" i="4"/>
  <c r="F4800" i="4" s="1"/>
  <c r="D4800" i="4"/>
  <c r="E4800" i="4"/>
  <c r="L4798" i="4" l="1"/>
  <c r="Z4798" i="4" s="1"/>
  <c r="K4798" i="4"/>
  <c r="Y4798" i="4" s="1"/>
  <c r="K4799" i="4"/>
  <c r="Y4799" i="4" s="1"/>
  <c r="M4799" i="4"/>
  <c r="N4799" i="4"/>
  <c r="H4800" i="4"/>
  <c r="I4800" i="4" s="1"/>
  <c r="J4799" i="4"/>
  <c r="C4801" i="4"/>
  <c r="F4801" i="4" s="1"/>
  <c r="D4801" i="4"/>
  <c r="E4801" i="4"/>
  <c r="L4799" i="4" l="1"/>
  <c r="Z4799" i="4" s="1"/>
  <c r="K4800" i="4"/>
  <c r="Y4800" i="4" s="1"/>
  <c r="H4801" i="4"/>
  <c r="M4800" i="4"/>
  <c r="N4800" i="4"/>
  <c r="J4800" i="4"/>
  <c r="C4802" i="4"/>
  <c r="D4802" i="4"/>
  <c r="E4802" i="4"/>
  <c r="F4802" i="4" l="1"/>
  <c r="L4800" i="4"/>
  <c r="Z4800" i="4" s="1"/>
  <c r="M4801" i="4"/>
  <c r="N4801" i="4"/>
  <c r="H4802" i="4"/>
  <c r="I4802" i="4" s="1"/>
  <c r="I4801" i="4"/>
  <c r="J4801" i="4"/>
  <c r="E4803" i="4"/>
  <c r="C4803" i="4"/>
  <c r="D4803" i="4"/>
  <c r="F4803" i="4" l="1"/>
  <c r="L4801" i="4"/>
  <c r="Z4801" i="4" s="1"/>
  <c r="K4802" i="4"/>
  <c r="Y4802" i="4" s="1"/>
  <c r="K4801" i="4"/>
  <c r="Y4801" i="4" s="1"/>
  <c r="M4802" i="4"/>
  <c r="N4802" i="4"/>
  <c r="J4802" i="4"/>
  <c r="H4803" i="4"/>
  <c r="J4803" i="4" s="1"/>
  <c r="C4804" i="4"/>
  <c r="D4804" i="4"/>
  <c r="E4804" i="4"/>
  <c r="F4804" i="4" l="1"/>
  <c r="L4802" i="4"/>
  <c r="Z4802" i="4" s="1"/>
  <c r="L4803" i="4"/>
  <c r="Z4803" i="4" s="1"/>
  <c r="H4804" i="4"/>
  <c r="I4804" i="4" s="1"/>
  <c r="N4803" i="4"/>
  <c r="M4803" i="4"/>
  <c r="I4803" i="4"/>
  <c r="C4805" i="4"/>
  <c r="F4805" i="4" s="1"/>
  <c r="D4805" i="4"/>
  <c r="E4805" i="4"/>
  <c r="K4803" i="4" l="1"/>
  <c r="Y4803" i="4" s="1"/>
  <c r="K4804" i="4"/>
  <c r="Y4804" i="4" s="1"/>
  <c r="H4805" i="4"/>
  <c r="J4805" i="4" s="1"/>
  <c r="M4804" i="4"/>
  <c r="N4804" i="4"/>
  <c r="J4804" i="4"/>
  <c r="D4806" i="4"/>
  <c r="E4806" i="4"/>
  <c r="C4806" i="4"/>
  <c r="F4806" i="4" l="1"/>
  <c r="L4804" i="4"/>
  <c r="Z4804" i="4" s="1"/>
  <c r="L4805" i="4"/>
  <c r="Z4805" i="4" s="1"/>
  <c r="I4805" i="4"/>
  <c r="H4806" i="4"/>
  <c r="M4805" i="4"/>
  <c r="N4805" i="4"/>
  <c r="C4807" i="4"/>
  <c r="F4807" i="4" s="1"/>
  <c r="D4807" i="4"/>
  <c r="E4807" i="4"/>
  <c r="K4805" i="4" l="1"/>
  <c r="Y4805" i="4" s="1"/>
  <c r="H4807" i="4"/>
  <c r="I4807" i="4" s="1"/>
  <c r="M4806" i="4"/>
  <c r="N4806" i="4"/>
  <c r="I4806" i="4"/>
  <c r="J4806" i="4"/>
  <c r="C4808" i="4"/>
  <c r="D4808" i="4"/>
  <c r="E4808" i="4"/>
  <c r="F4808" i="4" l="1"/>
  <c r="L4806" i="4"/>
  <c r="Z4806" i="4" s="1"/>
  <c r="K4806" i="4"/>
  <c r="Y4806" i="4" s="1"/>
  <c r="K4807" i="4"/>
  <c r="Y4807" i="4" s="1"/>
  <c r="H4808" i="4"/>
  <c r="M4807" i="4"/>
  <c r="N4807" i="4"/>
  <c r="J4807" i="4"/>
  <c r="C4809" i="4"/>
  <c r="D4809" i="4"/>
  <c r="E4809" i="4"/>
  <c r="F4809" i="4" l="1"/>
  <c r="L4807" i="4"/>
  <c r="Z4807" i="4" s="1"/>
  <c r="M4808" i="4"/>
  <c r="N4808" i="4"/>
  <c r="H4809" i="4"/>
  <c r="I4809" i="4" s="1"/>
  <c r="I4808" i="4"/>
  <c r="J4808" i="4"/>
  <c r="C4810" i="4"/>
  <c r="D4810" i="4"/>
  <c r="E4810" i="4"/>
  <c r="F4810" i="4" l="1"/>
  <c r="L4808" i="4"/>
  <c r="Z4808" i="4" s="1"/>
  <c r="K4808" i="4"/>
  <c r="Y4808" i="4" s="1"/>
  <c r="K4809" i="4"/>
  <c r="Y4809" i="4" s="1"/>
  <c r="M4809" i="4"/>
  <c r="N4809" i="4"/>
  <c r="J4809" i="4"/>
  <c r="H4810" i="4"/>
  <c r="I4810" i="4" s="1"/>
  <c r="E4811" i="4"/>
  <c r="C4811" i="4"/>
  <c r="D4811" i="4"/>
  <c r="F4811" i="4" l="1"/>
  <c r="L4809" i="4"/>
  <c r="Z4809" i="4" s="1"/>
  <c r="K4810" i="4"/>
  <c r="Y4810" i="4" s="1"/>
  <c r="M4810" i="4"/>
  <c r="N4810" i="4"/>
  <c r="J4810" i="4"/>
  <c r="H4811" i="4"/>
  <c r="I4811" i="4" s="1"/>
  <c r="C4812" i="4"/>
  <c r="F4812" i="4" s="1"/>
  <c r="D4812" i="4"/>
  <c r="E4812" i="4"/>
  <c r="L4810" i="4" l="1"/>
  <c r="Z4810" i="4" s="1"/>
  <c r="K4811" i="4"/>
  <c r="Y4811" i="4" s="1"/>
  <c r="M4811" i="4"/>
  <c r="N4811" i="4"/>
  <c r="J4811" i="4"/>
  <c r="H4812" i="4"/>
  <c r="C4813" i="4"/>
  <c r="D4813" i="4"/>
  <c r="E4813" i="4"/>
  <c r="F4813" i="4" l="1"/>
  <c r="L4811" i="4"/>
  <c r="Z4811" i="4" s="1"/>
  <c r="H4813" i="4"/>
  <c r="J4813" i="4" s="1"/>
  <c r="M4812" i="4"/>
  <c r="N4812" i="4"/>
  <c r="J4812" i="4"/>
  <c r="I4812" i="4"/>
  <c r="D4814" i="4"/>
  <c r="E4814" i="4"/>
  <c r="C4814" i="4"/>
  <c r="F4814" i="4" l="1"/>
  <c r="L4812" i="4"/>
  <c r="Z4812" i="4" s="1"/>
  <c r="L4813" i="4"/>
  <c r="Z4813" i="4" s="1"/>
  <c r="K4812" i="4"/>
  <c r="Y4812" i="4" s="1"/>
  <c r="M4813" i="4"/>
  <c r="N4813" i="4"/>
  <c r="I4813" i="4"/>
  <c r="H4814" i="4"/>
  <c r="I4814" i="4" s="1"/>
  <c r="C4815" i="4"/>
  <c r="D4815" i="4"/>
  <c r="E4815" i="4"/>
  <c r="F4815" i="4" l="1"/>
  <c r="K4813" i="4"/>
  <c r="Y4813" i="4" s="1"/>
  <c r="K4814" i="4"/>
  <c r="Y4814" i="4" s="1"/>
  <c r="H4815" i="4"/>
  <c r="M4814" i="4"/>
  <c r="N4814" i="4"/>
  <c r="J4814" i="4"/>
  <c r="C4816" i="4"/>
  <c r="F4816" i="4" s="1"/>
  <c r="D4816" i="4"/>
  <c r="E4816" i="4"/>
  <c r="L4814" i="4" l="1"/>
  <c r="Z4814" i="4" s="1"/>
  <c r="H4816" i="4"/>
  <c r="M4815" i="4"/>
  <c r="N4815" i="4"/>
  <c r="I4815" i="4"/>
  <c r="J4815" i="4"/>
  <c r="C4817" i="4"/>
  <c r="D4817" i="4"/>
  <c r="E4817" i="4"/>
  <c r="F4817" i="4" l="1"/>
  <c r="L4815" i="4"/>
  <c r="Z4815" i="4" s="1"/>
  <c r="K4815" i="4"/>
  <c r="Y4815" i="4" s="1"/>
  <c r="H4817" i="4"/>
  <c r="J4817" i="4" s="1"/>
  <c r="M4816" i="4"/>
  <c r="N4816" i="4"/>
  <c r="I4816" i="4"/>
  <c r="J4816" i="4"/>
  <c r="C4818" i="4"/>
  <c r="D4818" i="4"/>
  <c r="E4818" i="4"/>
  <c r="F4818" i="4" l="1"/>
  <c r="I4817" i="4"/>
  <c r="K4817" i="4" s="1"/>
  <c r="Y4817" i="4" s="1"/>
  <c r="L4817" i="4"/>
  <c r="Z4817" i="4" s="1"/>
  <c r="L4816" i="4"/>
  <c r="Z4816" i="4" s="1"/>
  <c r="K4816" i="4"/>
  <c r="Y4816" i="4" s="1"/>
  <c r="H4818" i="4"/>
  <c r="I4818" i="4" s="1"/>
  <c r="M4817" i="4"/>
  <c r="N4817" i="4"/>
  <c r="E4819" i="4"/>
  <c r="C4819" i="4"/>
  <c r="D4819" i="4"/>
  <c r="F4819" i="4" l="1"/>
  <c r="K4818" i="4"/>
  <c r="Y4818" i="4" s="1"/>
  <c r="M4818" i="4"/>
  <c r="N4818" i="4"/>
  <c r="H4819" i="4"/>
  <c r="J4818" i="4"/>
  <c r="C4820" i="4"/>
  <c r="D4820" i="4"/>
  <c r="E4820" i="4"/>
  <c r="F4820" i="4" l="1"/>
  <c r="L4818" i="4"/>
  <c r="Z4818" i="4" s="1"/>
  <c r="M4819" i="4"/>
  <c r="N4819" i="4"/>
  <c r="J4819" i="4"/>
  <c r="H4820" i="4"/>
  <c r="I4819" i="4"/>
  <c r="C4821" i="4"/>
  <c r="F4821" i="4" s="1"/>
  <c r="D4821" i="4"/>
  <c r="E4821" i="4"/>
  <c r="L4819" i="4" l="1"/>
  <c r="Z4819" i="4" s="1"/>
  <c r="K4819" i="4"/>
  <c r="Y4819" i="4" s="1"/>
  <c r="M4820" i="4"/>
  <c r="N4820" i="4"/>
  <c r="J4820" i="4"/>
  <c r="I4820" i="4"/>
  <c r="H4821" i="4"/>
  <c r="D4822" i="4"/>
  <c r="E4822" i="4"/>
  <c r="C4822" i="4"/>
  <c r="F4822" i="4" l="1"/>
  <c r="L4820" i="4"/>
  <c r="Z4820" i="4" s="1"/>
  <c r="K4820" i="4"/>
  <c r="Y4820" i="4" s="1"/>
  <c r="M4821" i="4"/>
  <c r="N4821" i="4"/>
  <c r="J4821" i="4"/>
  <c r="I4821" i="4"/>
  <c r="H4822" i="4"/>
  <c r="C4823" i="4"/>
  <c r="D4823" i="4"/>
  <c r="E4823" i="4"/>
  <c r="F4823" i="4" l="1"/>
  <c r="L4821" i="4"/>
  <c r="Z4821" i="4" s="1"/>
  <c r="K4821" i="4"/>
  <c r="Y4821" i="4" s="1"/>
  <c r="N4822" i="4"/>
  <c r="M4822" i="4"/>
  <c r="I4822" i="4"/>
  <c r="J4822" i="4"/>
  <c r="H4823" i="4"/>
  <c r="J4823" i="4" s="1"/>
  <c r="C4824" i="4"/>
  <c r="D4824" i="4"/>
  <c r="E4824" i="4"/>
  <c r="F4824" i="4" l="1"/>
  <c r="L4822" i="4"/>
  <c r="Z4822" i="4" s="1"/>
  <c r="L4823" i="4"/>
  <c r="Z4823" i="4" s="1"/>
  <c r="K4822" i="4"/>
  <c r="Y4822" i="4" s="1"/>
  <c r="I4823" i="4"/>
  <c r="M4823" i="4"/>
  <c r="N4823" i="4"/>
  <c r="H4824" i="4"/>
  <c r="J4824" i="4" s="1"/>
  <c r="C4825" i="4"/>
  <c r="D4825" i="4"/>
  <c r="E4825" i="4"/>
  <c r="F4825" i="4" l="1"/>
  <c r="L4824" i="4"/>
  <c r="Z4824" i="4" s="1"/>
  <c r="K4823" i="4"/>
  <c r="Y4823" i="4" s="1"/>
  <c r="I4824" i="4"/>
  <c r="H4825" i="4"/>
  <c r="I4825" i="4" s="1"/>
  <c r="M4824" i="4"/>
  <c r="N4824" i="4"/>
  <c r="C4826" i="4"/>
  <c r="F4826" i="4" s="1"/>
  <c r="D4826" i="4"/>
  <c r="E4826" i="4"/>
  <c r="K4825" i="4" l="1"/>
  <c r="Y4825" i="4" s="1"/>
  <c r="K4824" i="4"/>
  <c r="Y4824" i="4" s="1"/>
  <c r="H4826" i="4"/>
  <c r="I4826" i="4" s="1"/>
  <c r="M4825" i="4"/>
  <c r="N4825" i="4"/>
  <c r="J4825" i="4"/>
  <c r="E4827" i="4"/>
  <c r="C4827" i="4"/>
  <c r="F4827" i="4" s="1"/>
  <c r="D4827" i="4"/>
  <c r="L4825" i="4" l="1"/>
  <c r="Z4825" i="4" s="1"/>
  <c r="K4826" i="4"/>
  <c r="Y4826" i="4" s="1"/>
  <c r="M4826" i="4"/>
  <c r="N4826" i="4"/>
  <c r="H4827" i="4"/>
  <c r="I4827" i="4" s="1"/>
  <c r="J4826" i="4"/>
  <c r="C4828" i="4"/>
  <c r="D4828" i="4"/>
  <c r="E4828" i="4"/>
  <c r="F4828" i="4" l="1"/>
  <c r="L4826" i="4"/>
  <c r="Z4826" i="4" s="1"/>
  <c r="K4827" i="4"/>
  <c r="Y4827" i="4" s="1"/>
  <c r="H4828" i="4"/>
  <c r="M4827" i="4"/>
  <c r="N4827" i="4"/>
  <c r="J4827" i="4"/>
  <c r="C4829" i="4"/>
  <c r="F4829" i="4" s="1"/>
  <c r="D4829" i="4"/>
  <c r="E4829" i="4"/>
  <c r="L4827" i="4" l="1"/>
  <c r="Z4827" i="4" s="1"/>
  <c r="M4828" i="4"/>
  <c r="N4828" i="4"/>
  <c r="H4829" i="4"/>
  <c r="I4829" i="4" s="1"/>
  <c r="I4828" i="4"/>
  <c r="J4828" i="4"/>
  <c r="D4830" i="4"/>
  <c r="E4830" i="4"/>
  <c r="C4830" i="4"/>
  <c r="F4830" i="4" l="1"/>
  <c r="L4828" i="4"/>
  <c r="Z4828" i="4" s="1"/>
  <c r="K4828" i="4"/>
  <c r="Y4828" i="4" s="1"/>
  <c r="K4829" i="4"/>
  <c r="Y4829" i="4" s="1"/>
  <c r="M4829" i="4"/>
  <c r="N4829" i="4"/>
  <c r="J4829" i="4"/>
  <c r="H4830" i="4"/>
  <c r="I4830" i="4" s="1"/>
  <c r="C4831" i="4"/>
  <c r="D4831" i="4"/>
  <c r="E4831" i="4"/>
  <c r="F4831" i="4" l="1"/>
  <c r="L4829" i="4"/>
  <c r="Z4829" i="4" s="1"/>
  <c r="K4830" i="4"/>
  <c r="Y4830" i="4" s="1"/>
  <c r="M4830" i="4"/>
  <c r="N4830" i="4"/>
  <c r="J4830" i="4"/>
  <c r="H4831" i="4"/>
  <c r="I4831" i="4" s="1"/>
  <c r="C4832" i="4"/>
  <c r="F4832" i="4" s="1"/>
  <c r="D4832" i="4"/>
  <c r="E4832" i="4"/>
  <c r="L4830" i="4" l="1"/>
  <c r="Z4830" i="4" s="1"/>
  <c r="K4831" i="4"/>
  <c r="Y4831" i="4" s="1"/>
  <c r="M4831" i="4"/>
  <c r="N4831" i="4"/>
  <c r="J4831" i="4"/>
  <c r="H4832" i="4"/>
  <c r="I4832" i="4" s="1"/>
  <c r="C4833" i="4"/>
  <c r="D4833" i="4"/>
  <c r="E4833" i="4"/>
  <c r="F4833" i="4" l="1"/>
  <c r="L4831" i="4"/>
  <c r="Z4831" i="4" s="1"/>
  <c r="K4832" i="4"/>
  <c r="Y4832" i="4" s="1"/>
  <c r="H4833" i="4"/>
  <c r="I4833" i="4" s="1"/>
  <c r="M4832" i="4"/>
  <c r="N4832" i="4"/>
  <c r="J4832" i="4"/>
  <c r="C4834" i="4"/>
  <c r="F4834" i="4" s="1"/>
  <c r="D4834" i="4"/>
  <c r="E4834" i="4"/>
  <c r="L4832" i="4" l="1"/>
  <c r="Z4832" i="4" s="1"/>
  <c r="K4833" i="4"/>
  <c r="Y4833" i="4" s="1"/>
  <c r="M4833" i="4"/>
  <c r="N4833" i="4"/>
  <c r="H4834" i="4"/>
  <c r="I4834" i="4" s="1"/>
  <c r="J4833" i="4"/>
  <c r="E4835" i="4"/>
  <c r="C4835" i="4"/>
  <c r="F4835" i="4" s="1"/>
  <c r="D4835" i="4"/>
  <c r="L4833" i="4" l="1"/>
  <c r="Z4833" i="4" s="1"/>
  <c r="K4834" i="4"/>
  <c r="Y4834" i="4" s="1"/>
  <c r="M4834" i="4"/>
  <c r="N4834" i="4"/>
  <c r="H4835" i="4"/>
  <c r="J4835" i="4" s="1"/>
  <c r="J4834" i="4"/>
  <c r="C4836" i="4"/>
  <c r="D4836" i="4"/>
  <c r="E4836" i="4"/>
  <c r="F4836" i="4" l="1"/>
  <c r="L4835" i="4"/>
  <c r="Z4835" i="4" s="1"/>
  <c r="L4834" i="4"/>
  <c r="Z4834" i="4" s="1"/>
  <c r="H4836" i="4"/>
  <c r="I4836" i="4" s="1"/>
  <c r="I4835" i="4"/>
  <c r="M4835" i="4"/>
  <c r="N4835" i="4"/>
  <c r="C4837" i="4"/>
  <c r="F4837" i="4" s="1"/>
  <c r="D4837" i="4"/>
  <c r="E4837" i="4"/>
  <c r="K4835" i="4" l="1"/>
  <c r="Y4835" i="4" s="1"/>
  <c r="K4836" i="4"/>
  <c r="Y4836" i="4" s="1"/>
  <c r="H4837" i="4"/>
  <c r="I4837" i="4" s="1"/>
  <c r="N4836" i="4"/>
  <c r="M4836" i="4"/>
  <c r="J4836" i="4"/>
  <c r="D4838" i="4"/>
  <c r="E4838" i="4"/>
  <c r="C4838" i="4"/>
  <c r="F4838" i="4" l="1"/>
  <c r="L4836" i="4"/>
  <c r="Z4836" i="4" s="1"/>
  <c r="K4837" i="4"/>
  <c r="Y4837" i="4" s="1"/>
  <c r="M4837" i="4"/>
  <c r="N4837" i="4"/>
  <c r="H4838" i="4"/>
  <c r="J4838" i="4" s="1"/>
  <c r="J4837" i="4"/>
  <c r="C4839" i="4"/>
  <c r="F4839" i="4" s="1"/>
  <c r="D4839" i="4"/>
  <c r="E4839" i="4"/>
  <c r="L4837" i="4" l="1"/>
  <c r="Z4837" i="4" s="1"/>
  <c r="L4838" i="4"/>
  <c r="Z4838" i="4" s="1"/>
  <c r="H4839" i="4"/>
  <c r="I4839" i="4" s="1"/>
  <c r="I4838" i="4"/>
  <c r="M4838" i="4"/>
  <c r="N4838" i="4"/>
  <c r="C4840" i="4"/>
  <c r="D4840" i="4"/>
  <c r="E4840" i="4"/>
  <c r="F4840" i="4" l="1"/>
  <c r="K4838" i="4"/>
  <c r="Y4838" i="4" s="1"/>
  <c r="K4839" i="4"/>
  <c r="Y4839" i="4" s="1"/>
  <c r="H4840" i="4"/>
  <c r="I4840" i="4" s="1"/>
  <c r="M4839" i="4"/>
  <c r="N4839" i="4"/>
  <c r="J4839" i="4"/>
  <c r="C4841" i="4"/>
  <c r="F4841" i="4" s="1"/>
  <c r="D4841" i="4"/>
  <c r="E4841" i="4"/>
  <c r="L4839" i="4" l="1"/>
  <c r="Z4839" i="4" s="1"/>
  <c r="K4840" i="4"/>
  <c r="Y4840" i="4" s="1"/>
  <c r="H4841" i="4"/>
  <c r="I4841" i="4" s="1"/>
  <c r="N4840" i="4"/>
  <c r="M4840" i="4"/>
  <c r="J4840" i="4"/>
  <c r="C4842" i="4"/>
  <c r="D4842" i="4"/>
  <c r="E4842" i="4"/>
  <c r="F4842" i="4" l="1"/>
  <c r="L4840" i="4"/>
  <c r="Z4840" i="4" s="1"/>
  <c r="K4841" i="4"/>
  <c r="Y4841" i="4" s="1"/>
  <c r="H4842" i="4"/>
  <c r="I4842" i="4" s="1"/>
  <c r="M4841" i="4"/>
  <c r="N4841" i="4"/>
  <c r="J4841" i="4"/>
  <c r="E4843" i="4"/>
  <c r="C4843" i="4"/>
  <c r="D4843" i="4"/>
  <c r="F4843" i="4" l="1"/>
  <c r="L4841" i="4"/>
  <c r="Z4841" i="4" s="1"/>
  <c r="K4842" i="4"/>
  <c r="Y4842" i="4" s="1"/>
  <c r="M4842" i="4"/>
  <c r="N4842" i="4"/>
  <c r="H4843" i="4"/>
  <c r="I4843" i="4" s="1"/>
  <c r="J4842" i="4"/>
  <c r="C4844" i="4"/>
  <c r="F4844" i="4" s="1"/>
  <c r="D4844" i="4"/>
  <c r="E4844" i="4"/>
  <c r="L4842" i="4" l="1"/>
  <c r="Z4842" i="4" s="1"/>
  <c r="K4843" i="4"/>
  <c r="Y4843" i="4" s="1"/>
  <c r="H4844" i="4"/>
  <c r="I4844" i="4" s="1"/>
  <c r="M4843" i="4"/>
  <c r="N4843" i="4"/>
  <c r="J4843" i="4"/>
  <c r="C4845" i="4"/>
  <c r="D4845" i="4"/>
  <c r="E4845" i="4"/>
  <c r="F4845" i="4" l="1"/>
  <c r="L4843" i="4"/>
  <c r="Z4843" i="4" s="1"/>
  <c r="K4844" i="4"/>
  <c r="Y4844" i="4" s="1"/>
  <c r="M4844" i="4"/>
  <c r="N4844" i="4"/>
  <c r="H4845" i="4"/>
  <c r="J4845" i="4" s="1"/>
  <c r="J4844" i="4"/>
  <c r="D4846" i="4"/>
  <c r="E4846" i="4"/>
  <c r="C4846" i="4"/>
  <c r="F4846" i="4" l="1"/>
  <c r="L4844" i="4"/>
  <c r="Z4844" i="4" s="1"/>
  <c r="L4845" i="4"/>
  <c r="Z4845" i="4" s="1"/>
  <c r="I4845" i="4"/>
  <c r="H4846" i="4"/>
  <c r="I4846" i="4" s="1"/>
  <c r="M4845" i="4"/>
  <c r="N4845" i="4"/>
  <c r="C4847" i="4"/>
  <c r="F4847" i="4" s="1"/>
  <c r="D4847" i="4"/>
  <c r="E4847" i="4"/>
  <c r="K4845" i="4" l="1"/>
  <c r="Y4845" i="4" s="1"/>
  <c r="K4846" i="4"/>
  <c r="Y4846" i="4" s="1"/>
  <c r="M4846" i="4"/>
  <c r="N4846" i="4"/>
  <c r="H4847" i="4"/>
  <c r="I4847" i="4" s="1"/>
  <c r="J4846" i="4"/>
  <c r="C4848" i="4"/>
  <c r="D4848" i="4"/>
  <c r="E4848" i="4"/>
  <c r="F4848" i="4" l="1"/>
  <c r="L4846" i="4"/>
  <c r="Z4846" i="4" s="1"/>
  <c r="K4847" i="4"/>
  <c r="Y4847" i="4" s="1"/>
  <c r="H4848" i="4"/>
  <c r="I4848" i="4" s="1"/>
  <c r="M4847" i="4"/>
  <c r="N4847" i="4"/>
  <c r="J4847" i="4"/>
  <c r="C4849" i="4"/>
  <c r="F4849" i="4" s="1"/>
  <c r="D4849" i="4"/>
  <c r="E4849" i="4"/>
  <c r="L4847" i="4" l="1"/>
  <c r="Z4847" i="4" s="1"/>
  <c r="K4848" i="4"/>
  <c r="Y4848" i="4" s="1"/>
  <c r="H4849" i="4"/>
  <c r="I4849" i="4" s="1"/>
  <c r="M4848" i="4"/>
  <c r="N4848" i="4"/>
  <c r="J4848" i="4"/>
  <c r="C4850" i="4"/>
  <c r="D4850" i="4"/>
  <c r="E4850" i="4"/>
  <c r="F4850" i="4" l="1"/>
  <c r="L4848" i="4"/>
  <c r="Z4848" i="4" s="1"/>
  <c r="K4849" i="4"/>
  <c r="Y4849" i="4" s="1"/>
  <c r="H4850" i="4"/>
  <c r="I4850" i="4" s="1"/>
  <c r="M4849" i="4"/>
  <c r="N4849" i="4"/>
  <c r="J4849" i="4"/>
  <c r="E4851" i="4"/>
  <c r="C4851" i="4"/>
  <c r="D4851" i="4"/>
  <c r="F4851" i="4" l="1"/>
  <c r="L4849" i="4"/>
  <c r="Z4849" i="4" s="1"/>
  <c r="K4850" i="4"/>
  <c r="Y4850" i="4" s="1"/>
  <c r="M4850" i="4"/>
  <c r="N4850" i="4"/>
  <c r="H4851" i="4"/>
  <c r="J4850" i="4"/>
  <c r="C4852" i="4"/>
  <c r="F4852" i="4" s="1"/>
  <c r="D4852" i="4"/>
  <c r="E4852" i="4"/>
  <c r="L4850" i="4" l="1"/>
  <c r="Z4850" i="4" s="1"/>
  <c r="H4852" i="4"/>
  <c r="I4852" i="4" s="1"/>
  <c r="M4851" i="4"/>
  <c r="N4851" i="4"/>
  <c r="I4851" i="4"/>
  <c r="J4851" i="4"/>
  <c r="C4853" i="4"/>
  <c r="D4853" i="4"/>
  <c r="E4853" i="4"/>
  <c r="F4853" i="4" l="1"/>
  <c r="L4851" i="4"/>
  <c r="Z4851" i="4" s="1"/>
  <c r="K4852" i="4"/>
  <c r="Y4852" i="4" s="1"/>
  <c r="K4851" i="4"/>
  <c r="Y4851" i="4" s="1"/>
  <c r="M4852" i="4"/>
  <c r="N4852" i="4"/>
  <c r="H4853" i="4"/>
  <c r="I4853" i="4" s="1"/>
  <c r="J4852" i="4"/>
  <c r="D4854" i="4"/>
  <c r="E4854" i="4"/>
  <c r="C4854" i="4"/>
  <c r="F4854" i="4" s="1"/>
  <c r="L4852" i="4" l="1"/>
  <c r="Z4852" i="4" s="1"/>
  <c r="K4853" i="4"/>
  <c r="Y4853" i="4" s="1"/>
  <c r="M4853" i="4"/>
  <c r="N4853" i="4"/>
  <c r="J4853" i="4"/>
  <c r="H4854" i="4"/>
  <c r="I4854" i="4" s="1"/>
  <c r="C4855" i="4"/>
  <c r="D4855" i="4"/>
  <c r="E4855" i="4"/>
  <c r="F4855" i="4" l="1"/>
  <c r="L4853" i="4"/>
  <c r="Z4853" i="4" s="1"/>
  <c r="K4854" i="4"/>
  <c r="Y4854" i="4" s="1"/>
  <c r="M4854" i="4"/>
  <c r="N4854" i="4"/>
  <c r="H4855" i="4"/>
  <c r="I4855" i="4" s="1"/>
  <c r="J4854" i="4"/>
  <c r="C4856" i="4"/>
  <c r="D4856" i="4"/>
  <c r="E4856" i="4"/>
  <c r="F4856" i="4" l="1"/>
  <c r="L4854" i="4"/>
  <c r="Z4854" i="4" s="1"/>
  <c r="K4855" i="4"/>
  <c r="Y4855" i="4" s="1"/>
  <c r="H4856" i="4"/>
  <c r="I4856" i="4" s="1"/>
  <c r="M4855" i="4"/>
  <c r="N4855" i="4"/>
  <c r="J4855" i="4"/>
  <c r="C4857" i="4"/>
  <c r="F4857" i="4" s="1"/>
  <c r="D4857" i="4"/>
  <c r="E4857" i="4"/>
  <c r="L4855" i="4" l="1"/>
  <c r="Z4855" i="4" s="1"/>
  <c r="K4856" i="4"/>
  <c r="Y4856" i="4" s="1"/>
  <c r="M4856" i="4"/>
  <c r="N4856" i="4"/>
  <c r="H4857" i="4"/>
  <c r="J4857" i="4" s="1"/>
  <c r="J4856" i="4"/>
  <c r="C4858" i="4"/>
  <c r="D4858" i="4"/>
  <c r="E4858" i="4"/>
  <c r="F4858" i="4" l="1"/>
  <c r="L4856" i="4"/>
  <c r="Z4856" i="4" s="1"/>
  <c r="L4857" i="4"/>
  <c r="Z4857" i="4" s="1"/>
  <c r="I4857" i="4"/>
  <c r="H4858" i="4"/>
  <c r="I4858" i="4" s="1"/>
  <c r="M4857" i="4"/>
  <c r="N4857" i="4"/>
  <c r="E4859" i="4"/>
  <c r="C4859" i="4"/>
  <c r="D4859" i="4"/>
  <c r="F4859" i="4" l="1"/>
  <c r="K4858" i="4"/>
  <c r="Y4858" i="4" s="1"/>
  <c r="K4857" i="4"/>
  <c r="Y4857" i="4" s="1"/>
  <c r="H4859" i="4"/>
  <c r="I4859" i="4" s="1"/>
  <c r="N4858" i="4"/>
  <c r="M4858" i="4"/>
  <c r="J4858" i="4"/>
  <c r="C4860" i="4"/>
  <c r="F4860" i="4" s="1"/>
  <c r="D4860" i="4"/>
  <c r="E4860" i="4"/>
  <c r="L4858" i="4" l="1"/>
  <c r="Z4858" i="4" s="1"/>
  <c r="K4859" i="4"/>
  <c r="Y4859" i="4" s="1"/>
  <c r="H4860" i="4"/>
  <c r="I4860" i="4" s="1"/>
  <c r="M4859" i="4"/>
  <c r="N4859" i="4"/>
  <c r="J4859" i="4"/>
  <c r="C4861" i="4"/>
  <c r="D4861" i="4"/>
  <c r="E4861" i="4"/>
  <c r="H4861" i="4" l="1"/>
  <c r="F4861" i="4"/>
  <c r="L4859" i="4"/>
  <c r="Z4859" i="4" s="1"/>
  <c r="K4860" i="4"/>
  <c r="Y4860" i="4" s="1"/>
  <c r="M4861" i="4"/>
  <c r="N4861" i="4"/>
  <c r="N4860" i="4"/>
  <c r="M4860" i="4"/>
  <c r="J4860" i="4"/>
  <c r="J4861" i="4"/>
  <c r="I4861" i="4"/>
  <c r="D4862" i="4"/>
  <c r="E4862" i="4"/>
  <c r="C4862" i="4"/>
  <c r="F4862" i="4" s="1"/>
  <c r="L4861" i="4" l="1"/>
  <c r="Z4861" i="4" s="1"/>
  <c r="L4860" i="4"/>
  <c r="Z4860" i="4" s="1"/>
  <c r="K4861" i="4"/>
  <c r="Y4861" i="4" s="1"/>
  <c r="H4862" i="4"/>
  <c r="I4862" i="4" s="1"/>
  <c r="C4863" i="4"/>
  <c r="D4863" i="4"/>
  <c r="E4863" i="4"/>
  <c r="H4863" i="4" l="1"/>
  <c r="F4863" i="4"/>
  <c r="K4862" i="4"/>
  <c r="Y4862" i="4" s="1"/>
  <c r="M4863" i="4"/>
  <c r="N4863" i="4"/>
  <c r="M4862" i="4"/>
  <c r="N4862" i="4"/>
  <c r="J4862" i="4"/>
  <c r="J4863" i="4"/>
  <c r="I4863" i="4"/>
  <c r="C4864" i="4"/>
  <c r="D4864" i="4"/>
  <c r="E4864" i="4"/>
  <c r="F4864" i="4" l="1"/>
  <c r="L4863" i="4"/>
  <c r="Z4863" i="4" s="1"/>
  <c r="L4862" i="4"/>
  <c r="Z4862" i="4" s="1"/>
  <c r="K4863" i="4"/>
  <c r="Y4863" i="4" s="1"/>
  <c r="H4864" i="4"/>
  <c r="I4864" i="4" s="1"/>
  <c r="C4865" i="4"/>
  <c r="D4865" i="4"/>
  <c r="E4865" i="4"/>
  <c r="H4865" i="4" l="1"/>
  <c r="F4865" i="4"/>
  <c r="K4864" i="4"/>
  <c r="Y4864" i="4" s="1"/>
  <c r="M4865" i="4"/>
  <c r="N4865" i="4"/>
  <c r="M4864" i="4"/>
  <c r="N4864" i="4"/>
  <c r="J4864" i="4"/>
  <c r="J4865" i="4"/>
  <c r="I4865" i="4"/>
  <c r="C4866" i="4"/>
  <c r="D4866" i="4"/>
  <c r="E4866" i="4"/>
  <c r="F4866" i="4" l="1"/>
  <c r="L4865" i="4"/>
  <c r="Z4865" i="4" s="1"/>
  <c r="L4864" i="4"/>
  <c r="Z4864" i="4" s="1"/>
  <c r="K4865" i="4"/>
  <c r="Y4865" i="4" s="1"/>
  <c r="H4866" i="4"/>
  <c r="J4866" i="4" s="1"/>
  <c r="E4867" i="4"/>
  <c r="C4867" i="4"/>
  <c r="F4867" i="4" s="1"/>
  <c r="D4867" i="4"/>
  <c r="L4866" i="4" l="1"/>
  <c r="Z4866" i="4" s="1"/>
  <c r="I4866" i="4"/>
  <c r="H4867" i="4"/>
  <c r="I4867" i="4" s="1"/>
  <c r="M4866" i="4"/>
  <c r="N4866" i="4"/>
  <c r="C4868" i="4"/>
  <c r="D4868" i="4"/>
  <c r="E4868" i="4"/>
  <c r="H4868" i="4" l="1"/>
  <c r="F4868" i="4"/>
  <c r="K4867" i="4"/>
  <c r="Y4867" i="4" s="1"/>
  <c r="K4866" i="4"/>
  <c r="Y4866" i="4" s="1"/>
  <c r="M4868" i="4"/>
  <c r="N4868" i="4"/>
  <c r="M4867" i="4"/>
  <c r="N4867" i="4"/>
  <c r="J4867" i="4"/>
  <c r="J4868" i="4"/>
  <c r="I4868" i="4"/>
  <c r="C4869" i="4"/>
  <c r="D4869" i="4"/>
  <c r="E4869" i="4"/>
  <c r="F4869" i="4" l="1"/>
  <c r="L4867" i="4"/>
  <c r="Z4867" i="4" s="1"/>
  <c r="L4868" i="4"/>
  <c r="Z4868" i="4" s="1"/>
  <c r="K4868" i="4"/>
  <c r="Y4868" i="4" s="1"/>
  <c r="H4869" i="4"/>
  <c r="I4869" i="4" s="1"/>
  <c r="D4870" i="4"/>
  <c r="E4870" i="4"/>
  <c r="C4870" i="4"/>
  <c r="F4870" i="4" l="1"/>
  <c r="K4869" i="4"/>
  <c r="Y4869" i="4" s="1"/>
  <c r="H4870" i="4"/>
  <c r="I4870" i="4" s="1"/>
  <c r="M4869" i="4"/>
  <c r="N4869" i="4"/>
  <c r="J4869" i="4"/>
  <c r="C4871" i="4"/>
  <c r="D4871" i="4"/>
  <c r="E4871" i="4"/>
  <c r="F4871" i="4" l="1"/>
  <c r="L4869" i="4"/>
  <c r="Z4869" i="4" s="1"/>
  <c r="K4870" i="4"/>
  <c r="Y4870" i="4" s="1"/>
  <c r="H4871" i="4"/>
  <c r="M4870" i="4"/>
  <c r="N4870" i="4"/>
  <c r="J4870" i="4"/>
  <c r="C4872" i="4"/>
  <c r="D4872" i="4"/>
  <c r="E4872" i="4"/>
  <c r="F4872" i="4" l="1"/>
  <c r="L4870" i="4"/>
  <c r="Z4870" i="4" s="1"/>
  <c r="H4872" i="4"/>
  <c r="I4872" i="4" s="1"/>
  <c r="M4871" i="4"/>
  <c r="N4871" i="4"/>
  <c r="I4871" i="4"/>
  <c r="J4871" i="4"/>
  <c r="C4873" i="4"/>
  <c r="F4873" i="4" s="1"/>
  <c r="D4873" i="4"/>
  <c r="E4873" i="4"/>
  <c r="L4871" i="4" l="1"/>
  <c r="Z4871" i="4" s="1"/>
  <c r="K4872" i="4"/>
  <c r="Y4872" i="4" s="1"/>
  <c r="K4871" i="4"/>
  <c r="Y4871" i="4" s="1"/>
  <c r="M4872" i="4"/>
  <c r="N4872" i="4"/>
  <c r="H4873" i="4"/>
  <c r="J4873" i="4" s="1"/>
  <c r="J4872" i="4"/>
  <c r="C4874" i="4"/>
  <c r="F4874" i="4" s="1"/>
  <c r="D4874" i="4"/>
  <c r="E4874" i="4"/>
  <c r="L4873" i="4" l="1"/>
  <c r="Z4873" i="4" s="1"/>
  <c r="L4872" i="4"/>
  <c r="Z4872" i="4" s="1"/>
  <c r="H4874" i="4"/>
  <c r="I4874" i="4" s="1"/>
  <c r="I4873" i="4"/>
  <c r="M4873" i="4"/>
  <c r="N4873" i="4"/>
  <c r="E4875" i="4"/>
  <c r="C4875" i="4"/>
  <c r="F4875" i="4" s="1"/>
  <c r="D4875" i="4"/>
  <c r="K4873" i="4" l="1"/>
  <c r="Y4873" i="4" s="1"/>
  <c r="K4874" i="4"/>
  <c r="Y4874" i="4" s="1"/>
  <c r="M4874" i="4"/>
  <c r="N4874" i="4"/>
  <c r="H4875" i="4"/>
  <c r="J4875" i="4" s="1"/>
  <c r="J4874" i="4"/>
  <c r="C4876" i="4"/>
  <c r="D4876" i="4"/>
  <c r="E4876" i="4"/>
  <c r="F4876" i="4" l="1"/>
  <c r="L4874" i="4"/>
  <c r="Z4874" i="4" s="1"/>
  <c r="L4875" i="4"/>
  <c r="Z4875" i="4" s="1"/>
  <c r="H4876" i="4"/>
  <c r="I4876" i="4" s="1"/>
  <c r="I4875" i="4"/>
  <c r="M4875" i="4"/>
  <c r="N4875" i="4"/>
  <c r="C4877" i="4"/>
  <c r="F4877" i="4" s="1"/>
  <c r="D4877" i="4"/>
  <c r="E4877" i="4"/>
  <c r="K4875" i="4" l="1"/>
  <c r="Y4875" i="4" s="1"/>
  <c r="K4876" i="4"/>
  <c r="Y4876" i="4" s="1"/>
  <c r="H4877" i="4"/>
  <c r="I4877" i="4" s="1"/>
  <c r="M4876" i="4"/>
  <c r="N4876" i="4"/>
  <c r="J4876" i="4"/>
  <c r="D4878" i="4"/>
  <c r="E4878" i="4"/>
  <c r="C4878" i="4"/>
  <c r="F4878" i="4" l="1"/>
  <c r="L4876" i="4"/>
  <c r="Z4876" i="4" s="1"/>
  <c r="K4877" i="4"/>
  <c r="Y4877" i="4" s="1"/>
  <c r="N4877" i="4"/>
  <c r="M4877" i="4"/>
  <c r="H4878" i="4"/>
  <c r="I4878" i="4" s="1"/>
  <c r="J4877" i="4"/>
  <c r="C4879" i="4"/>
  <c r="F4879" i="4" s="1"/>
  <c r="D4879" i="4"/>
  <c r="E4879" i="4"/>
  <c r="L4877" i="4" l="1"/>
  <c r="Z4877" i="4" s="1"/>
  <c r="K4878" i="4"/>
  <c r="Y4878" i="4" s="1"/>
  <c r="H4879" i="4"/>
  <c r="I4879" i="4" s="1"/>
  <c r="M4878" i="4"/>
  <c r="N4878" i="4"/>
  <c r="J4878" i="4"/>
  <c r="C4880" i="4"/>
  <c r="D4880" i="4"/>
  <c r="E4880" i="4"/>
  <c r="F4880" i="4" l="1"/>
  <c r="L4878" i="4"/>
  <c r="Z4878" i="4" s="1"/>
  <c r="K4879" i="4"/>
  <c r="Y4879" i="4" s="1"/>
  <c r="H4880" i="4"/>
  <c r="I4880" i="4" s="1"/>
  <c r="M4879" i="4"/>
  <c r="N4879" i="4"/>
  <c r="J4879" i="4"/>
  <c r="C4881" i="4"/>
  <c r="F4881" i="4" s="1"/>
  <c r="D4881" i="4"/>
  <c r="E4881" i="4"/>
  <c r="L4879" i="4" l="1"/>
  <c r="Z4879" i="4" s="1"/>
  <c r="K4880" i="4"/>
  <c r="Y4880" i="4" s="1"/>
  <c r="H4881" i="4"/>
  <c r="I4881" i="4" s="1"/>
  <c r="M4880" i="4"/>
  <c r="N4880" i="4"/>
  <c r="J4880" i="4"/>
  <c r="C4882" i="4"/>
  <c r="D4882" i="4"/>
  <c r="E4882" i="4"/>
  <c r="F4882" i="4" l="1"/>
  <c r="L4880" i="4"/>
  <c r="Z4880" i="4" s="1"/>
  <c r="K4881" i="4"/>
  <c r="Y4881" i="4" s="1"/>
  <c r="H4882" i="4"/>
  <c r="I4882" i="4" s="1"/>
  <c r="M4881" i="4"/>
  <c r="N4881" i="4"/>
  <c r="J4881" i="4"/>
  <c r="E4883" i="4"/>
  <c r="C4883" i="4"/>
  <c r="D4883" i="4"/>
  <c r="F4883" i="4" l="1"/>
  <c r="L4881" i="4"/>
  <c r="Z4881" i="4" s="1"/>
  <c r="K4882" i="4"/>
  <c r="Y4882" i="4" s="1"/>
  <c r="M4882" i="4"/>
  <c r="N4882" i="4"/>
  <c r="H4883" i="4"/>
  <c r="J4883" i="4" s="1"/>
  <c r="J4882" i="4"/>
  <c r="C4884" i="4"/>
  <c r="F4884" i="4" s="1"/>
  <c r="D4884" i="4"/>
  <c r="E4884" i="4"/>
  <c r="L4883" i="4" l="1"/>
  <c r="Z4883" i="4" s="1"/>
  <c r="L4882" i="4"/>
  <c r="Z4882" i="4" s="1"/>
  <c r="H4884" i="4"/>
  <c r="I4884" i="4" s="1"/>
  <c r="I4883" i="4"/>
  <c r="M4883" i="4"/>
  <c r="N4883" i="4"/>
  <c r="C4885" i="4"/>
  <c r="D4885" i="4"/>
  <c r="E4885" i="4"/>
  <c r="F4885" i="4" l="1"/>
  <c r="K4883" i="4"/>
  <c r="Y4883" i="4" s="1"/>
  <c r="K4884" i="4"/>
  <c r="Y4884" i="4" s="1"/>
  <c r="H4885" i="4"/>
  <c r="I4885" i="4" s="1"/>
  <c r="M4884" i="4"/>
  <c r="N4884" i="4"/>
  <c r="J4884" i="4"/>
  <c r="D4886" i="4"/>
  <c r="E4886" i="4"/>
  <c r="C4886" i="4"/>
  <c r="F4886" i="4" l="1"/>
  <c r="L4884" i="4"/>
  <c r="Z4884" i="4" s="1"/>
  <c r="K4885" i="4"/>
  <c r="Y4885" i="4" s="1"/>
  <c r="H4886" i="4"/>
  <c r="J4886" i="4" s="1"/>
  <c r="M4885" i="4"/>
  <c r="N4885" i="4"/>
  <c r="J4885" i="4"/>
  <c r="C4887" i="4"/>
  <c r="F4887" i="4" s="1"/>
  <c r="D4887" i="4"/>
  <c r="E4887" i="4"/>
  <c r="L4885" i="4" l="1"/>
  <c r="Z4885" i="4" s="1"/>
  <c r="L4886" i="4"/>
  <c r="Z4886" i="4" s="1"/>
  <c r="I4886" i="4"/>
  <c r="H4887" i="4"/>
  <c r="I4887" i="4" s="1"/>
  <c r="M4886" i="4"/>
  <c r="N4886" i="4"/>
  <c r="C4888" i="4"/>
  <c r="D4888" i="4"/>
  <c r="E4888" i="4"/>
  <c r="F4888" i="4" l="1"/>
  <c r="K4887" i="4"/>
  <c r="Y4887" i="4" s="1"/>
  <c r="K4886" i="4"/>
  <c r="Y4886" i="4" s="1"/>
  <c r="J4887" i="4"/>
  <c r="H4888" i="4"/>
  <c r="J4888" i="4" s="1"/>
  <c r="M4887" i="4"/>
  <c r="N4887" i="4"/>
  <c r="C4889" i="4"/>
  <c r="F4889" i="4" s="1"/>
  <c r="D4889" i="4"/>
  <c r="E4889" i="4"/>
  <c r="L4888" i="4" l="1"/>
  <c r="Z4888" i="4" s="1"/>
  <c r="L4887" i="4"/>
  <c r="Z4887" i="4" s="1"/>
  <c r="I4888" i="4"/>
  <c r="H4889" i="4"/>
  <c r="J4889" i="4" s="1"/>
  <c r="M4888" i="4"/>
  <c r="N4888" i="4"/>
  <c r="C4890" i="4"/>
  <c r="D4890" i="4"/>
  <c r="E4890" i="4"/>
  <c r="F4890" i="4" l="1"/>
  <c r="L4889" i="4"/>
  <c r="Z4889" i="4" s="1"/>
  <c r="K4888" i="4"/>
  <c r="Y4888" i="4" s="1"/>
  <c r="I4889" i="4"/>
  <c r="H4890" i="4"/>
  <c r="J4890" i="4" s="1"/>
  <c r="M4889" i="4"/>
  <c r="N4889" i="4"/>
  <c r="E4891" i="4"/>
  <c r="C4891" i="4"/>
  <c r="D4891" i="4"/>
  <c r="F4891" i="4" l="1"/>
  <c r="L4890" i="4"/>
  <c r="Z4890" i="4" s="1"/>
  <c r="K4889" i="4"/>
  <c r="Y4889" i="4" s="1"/>
  <c r="I4890" i="4"/>
  <c r="H4891" i="4"/>
  <c r="I4891" i="4" s="1"/>
  <c r="M4890" i="4"/>
  <c r="N4890" i="4"/>
  <c r="C4892" i="4"/>
  <c r="F4892" i="4" s="1"/>
  <c r="D4892" i="4"/>
  <c r="E4892" i="4"/>
  <c r="K4890" i="4" l="1"/>
  <c r="Y4890" i="4" s="1"/>
  <c r="K4891" i="4"/>
  <c r="Y4891" i="4" s="1"/>
  <c r="H4892" i="4"/>
  <c r="J4892" i="4" s="1"/>
  <c r="M4891" i="4"/>
  <c r="N4891" i="4"/>
  <c r="J4891" i="4"/>
  <c r="C4893" i="4"/>
  <c r="D4893" i="4"/>
  <c r="E4893" i="4"/>
  <c r="F4893" i="4" l="1"/>
  <c r="L4891" i="4"/>
  <c r="Z4891" i="4" s="1"/>
  <c r="L4892" i="4"/>
  <c r="Z4892" i="4" s="1"/>
  <c r="I4892" i="4"/>
  <c r="H4893" i="4"/>
  <c r="I4893" i="4" s="1"/>
  <c r="M4892" i="4"/>
  <c r="N4892" i="4"/>
  <c r="D4894" i="4"/>
  <c r="E4894" i="4"/>
  <c r="C4894" i="4"/>
  <c r="F4894" i="4" l="1"/>
  <c r="K4892" i="4"/>
  <c r="Y4892" i="4" s="1"/>
  <c r="K4893" i="4"/>
  <c r="Y4893" i="4" s="1"/>
  <c r="J4893" i="4"/>
  <c r="H4894" i="4"/>
  <c r="I4894" i="4" s="1"/>
  <c r="M4893" i="4"/>
  <c r="N4893" i="4"/>
  <c r="C4895" i="4"/>
  <c r="F4895" i="4" s="1"/>
  <c r="D4895" i="4"/>
  <c r="E4895" i="4"/>
  <c r="L4893" i="4" l="1"/>
  <c r="Z4893" i="4" s="1"/>
  <c r="K4894" i="4"/>
  <c r="Y4894" i="4" s="1"/>
  <c r="H4895" i="4"/>
  <c r="I4895" i="4" s="1"/>
  <c r="M4894" i="4"/>
  <c r="N4894" i="4"/>
  <c r="J4894" i="4"/>
  <c r="C4896" i="4"/>
  <c r="D4896" i="4"/>
  <c r="E4896" i="4"/>
  <c r="F4896" i="4" l="1"/>
  <c r="L4894" i="4"/>
  <c r="Z4894" i="4" s="1"/>
  <c r="K4895" i="4"/>
  <c r="Y4895" i="4" s="1"/>
  <c r="J4895" i="4"/>
  <c r="H4896" i="4"/>
  <c r="I4896" i="4" s="1"/>
  <c r="N4895" i="4"/>
  <c r="M4895" i="4"/>
  <c r="C4897" i="4"/>
  <c r="F4897" i="4" s="1"/>
  <c r="D4897" i="4"/>
  <c r="E4897" i="4"/>
  <c r="L4895" i="4" l="1"/>
  <c r="Z4895" i="4" s="1"/>
  <c r="K4896" i="4"/>
  <c r="Y4896" i="4" s="1"/>
  <c r="J4896" i="4"/>
  <c r="H4897" i="4"/>
  <c r="I4897" i="4" s="1"/>
  <c r="M4896" i="4"/>
  <c r="N4896" i="4"/>
  <c r="C4898" i="4"/>
  <c r="D4898" i="4"/>
  <c r="E4898" i="4"/>
  <c r="F4898" i="4" l="1"/>
  <c r="L4896" i="4"/>
  <c r="Z4896" i="4" s="1"/>
  <c r="K4897" i="4"/>
  <c r="Y4897" i="4" s="1"/>
  <c r="M4897" i="4"/>
  <c r="N4897" i="4"/>
  <c r="H4898" i="4"/>
  <c r="I4898" i="4" s="1"/>
  <c r="J4897" i="4"/>
  <c r="E4899" i="4"/>
  <c r="C4899" i="4"/>
  <c r="D4899" i="4"/>
  <c r="F4899" i="4" l="1"/>
  <c r="L4897" i="4"/>
  <c r="Z4897" i="4" s="1"/>
  <c r="K4898" i="4"/>
  <c r="Y4898" i="4" s="1"/>
  <c r="M4898" i="4"/>
  <c r="N4898" i="4"/>
  <c r="J4898" i="4"/>
  <c r="H4899" i="4"/>
  <c r="I4899" i="4" s="1"/>
  <c r="C4900" i="4"/>
  <c r="F4900" i="4" s="1"/>
  <c r="D4900" i="4"/>
  <c r="E4900" i="4"/>
  <c r="L4898" i="4" l="1"/>
  <c r="Z4898" i="4" s="1"/>
  <c r="K4899" i="4"/>
  <c r="Y4899" i="4" s="1"/>
  <c r="H4900" i="4"/>
  <c r="I4900" i="4" s="1"/>
  <c r="M4899" i="4"/>
  <c r="N4899" i="4"/>
  <c r="J4899" i="4"/>
  <c r="C4901" i="4"/>
  <c r="D4901" i="4"/>
  <c r="E4901" i="4"/>
  <c r="F4901" i="4" l="1"/>
  <c r="L4899" i="4"/>
  <c r="Z4899" i="4" s="1"/>
  <c r="K4900" i="4"/>
  <c r="Y4900" i="4" s="1"/>
  <c r="N4900" i="4"/>
  <c r="M4900" i="4"/>
  <c r="H4901" i="4"/>
  <c r="J4900" i="4"/>
  <c r="D4902" i="4"/>
  <c r="E4902" i="4"/>
  <c r="C4902" i="4"/>
  <c r="F4902" i="4" l="1"/>
  <c r="L4900" i="4"/>
  <c r="Z4900" i="4" s="1"/>
  <c r="M4901" i="4"/>
  <c r="N4901" i="4"/>
  <c r="I4901" i="4"/>
  <c r="J4901" i="4"/>
  <c r="H4902" i="4"/>
  <c r="J4902" i="4" s="1"/>
  <c r="C4903" i="4"/>
  <c r="F4903" i="4" s="1"/>
  <c r="D4903" i="4"/>
  <c r="E4903" i="4"/>
  <c r="L4902" i="4" l="1"/>
  <c r="Z4902" i="4" s="1"/>
  <c r="L4901" i="4"/>
  <c r="Z4901" i="4" s="1"/>
  <c r="K4901" i="4"/>
  <c r="Y4901" i="4" s="1"/>
  <c r="I4902" i="4"/>
  <c r="M4902" i="4"/>
  <c r="N4902" i="4"/>
  <c r="H4903" i="4"/>
  <c r="J4903" i="4" s="1"/>
  <c r="C4904" i="4"/>
  <c r="F4904" i="4" s="1"/>
  <c r="D4904" i="4"/>
  <c r="E4904" i="4"/>
  <c r="L4903" i="4" l="1"/>
  <c r="Z4903" i="4" s="1"/>
  <c r="K4902" i="4"/>
  <c r="Y4902" i="4" s="1"/>
  <c r="I4903" i="4"/>
  <c r="H4904" i="4"/>
  <c r="M4903" i="4"/>
  <c r="N4903" i="4"/>
  <c r="C4905" i="4"/>
  <c r="D4905" i="4"/>
  <c r="E4905" i="4"/>
  <c r="F4905" i="4" l="1"/>
  <c r="K4903" i="4"/>
  <c r="Y4903" i="4" s="1"/>
  <c r="M4904" i="4"/>
  <c r="N4904" i="4"/>
  <c r="H4905" i="4"/>
  <c r="I4905" i="4" s="1"/>
  <c r="I4904" i="4"/>
  <c r="J4904" i="4"/>
  <c r="C4906" i="4"/>
  <c r="F4906" i="4" s="1"/>
  <c r="D4906" i="4"/>
  <c r="E4906" i="4"/>
  <c r="L4904" i="4" l="1"/>
  <c r="Z4904" i="4" s="1"/>
  <c r="K4905" i="4"/>
  <c r="Y4905" i="4" s="1"/>
  <c r="K4904" i="4"/>
  <c r="Y4904" i="4" s="1"/>
  <c r="M4905" i="4"/>
  <c r="N4905" i="4"/>
  <c r="J4905" i="4"/>
  <c r="H4906" i="4"/>
  <c r="E4907" i="4"/>
  <c r="C4907" i="4"/>
  <c r="D4907" i="4"/>
  <c r="F4907" i="4" l="1"/>
  <c r="L4905" i="4"/>
  <c r="Z4905" i="4" s="1"/>
  <c r="M4906" i="4"/>
  <c r="N4906" i="4"/>
  <c r="J4906" i="4"/>
  <c r="I4906" i="4"/>
  <c r="H4907" i="4"/>
  <c r="J4907" i="4" s="1"/>
  <c r="C4908" i="4"/>
  <c r="F4908" i="4" s="1"/>
  <c r="D4908" i="4"/>
  <c r="E4908" i="4"/>
  <c r="L4907" i="4" l="1"/>
  <c r="Z4907" i="4" s="1"/>
  <c r="L4906" i="4"/>
  <c r="Z4906" i="4" s="1"/>
  <c r="K4906" i="4"/>
  <c r="Y4906" i="4" s="1"/>
  <c r="I4907" i="4"/>
  <c r="M4907" i="4"/>
  <c r="N4907" i="4"/>
  <c r="H4908" i="4"/>
  <c r="C4909" i="4"/>
  <c r="F4909" i="4" s="1"/>
  <c r="D4909" i="4"/>
  <c r="E4909" i="4"/>
  <c r="K4907" i="4" l="1"/>
  <c r="Y4907" i="4" s="1"/>
  <c r="N4908" i="4"/>
  <c r="M4908" i="4"/>
  <c r="J4908" i="4"/>
  <c r="H4909" i="4"/>
  <c r="J4909" i="4" s="1"/>
  <c r="I4908" i="4"/>
  <c r="D4910" i="4"/>
  <c r="E4910" i="4"/>
  <c r="C4910" i="4"/>
  <c r="F4910" i="4" l="1"/>
  <c r="L4909" i="4"/>
  <c r="Z4909" i="4" s="1"/>
  <c r="L4908" i="4"/>
  <c r="Z4908" i="4" s="1"/>
  <c r="K4908" i="4"/>
  <c r="Y4908" i="4" s="1"/>
  <c r="I4909" i="4"/>
  <c r="H4910" i="4"/>
  <c r="I4910" i="4" s="1"/>
  <c r="M4909" i="4"/>
  <c r="N4909" i="4"/>
  <c r="C4911" i="4"/>
  <c r="D4911" i="4"/>
  <c r="E4911" i="4"/>
  <c r="F4911" i="4" l="1"/>
  <c r="K4909" i="4"/>
  <c r="Y4909" i="4" s="1"/>
  <c r="K4910" i="4"/>
  <c r="Y4910" i="4" s="1"/>
  <c r="M4910" i="4"/>
  <c r="N4910" i="4"/>
  <c r="J4910" i="4"/>
  <c r="H4911" i="4"/>
  <c r="I4911" i="4" s="1"/>
  <c r="C4912" i="4"/>
  <c r="F4912" i="4" s="1"/>
  <c r="D4912" i="4"/>
  <c r="E4912" i="4"/>
  <c r="L4910" i="4" l="1"/>
  <c r="Z4910" i="4" s="1"/>
  <c r="K4911" i="4"/>
  <c r="Y4911" i="4" s="1"/>
  <c r="H4912" i="4"/>
  <c r="I4912" i="4" s="1"/>
  <c r="M4911" i="4"/>
  <c r="N4911" i="4"/>
  <c r="J4911" i="4"/>
  <c r="C4913" i="4"/>
  <c r="D4913" i="4"/>
  <c r="E4913" i="4"/>
  <c r="F4913" i="4" l="1"/>
  <c r="L4911" i="4"/>
  <c r="Z4911" i="4" s="1"/>
  <c r="K4912" i="4"/>
  <c r="Y4912" i="4" s="1"/>
  <c r="H4913" i="4"/>
  <c r="I4913" i="4" s="1"/>
  <c r="M4912" i="4"/>
  <c r="N4912" i="4"/>
  <c r="J4912" i="4"/>
  <c r="C4914" i="4"/>
  <c r="F4914" i="4" s="1"/>
  <c r="D4914" i="4"/>
  <c r="E4914" i="4"/>
  <c r="L4912" i="4" l="1"/>
  <c r="Z4912" i="4" s="1"/>
  <c r="K4913" i="4"/>
  <c r="Y4913" i="4" s="1"/>
  <c r="H4914" i="4"/>
  <c r="I4914" i="4" s="1"/>
  <c r="N4913" i="4"/>
  <c r="M4913" i="4"/>
  <c r="J4913" i="4"/>
  <c r="E4915" i="4"/>
  <c r="C4915" i="4"/>
  <c r="F4915" i="4" s="1"/>
  <c r="D4915" i="4"/>
  <c r="L4913" i="4" l="1"/>
  <c r="Z4913" i="4" s="1"/>
  <c r="K4914" i="4"/>
  <c r="Y4914" i="4" s="1"/>
  <c r="M4914" i="4"/>
  <c r="N4914" i="4"/>
  <c r="H4915" i="4"/>
  <c r="I4915" i="4" s="1"/>
  <c r="J4914" i="4"/>
  <c r="C4916" i="4"/>
  <c r="D4916" i="4"/>
  <c r="E4916" i="4"/>
  <c r="F4916" i="4" l="1"/>
  <c r="L4914" i="4"/>
  <c r="Z4914" i="4" s="1"/>
  <c r="K4915" i="4"/>
  <c r="Y4915" i="4" s="1"/>
  <c r="M4915" i="4"/>
  <c r="N4915" i="4"/>
  <c r="J4915" i="4"/>
  <c r="H4916" i="4"/>
  <c r="C4917" i="4"/>
  <c r="F4917" i="4" s="1"/>
  <c r="D4917" i="4"/>
  <c r="E4917" i="4"/>
  <c r="L4915" i="4" l="1"/>
  <c r="Z4915" i="4" s="1"/>
  <c r="M4916" i="4"/>
  <c r="N4916" i="4"/>
  <c r="H4917" i="4"/>
  <c r="I4917" i="4" s="1"/>
  <c r="I4916" i="4"/>
  <c r="J4916" i="4"/>
  <c r="D4918" i="4"/>
  <c r="E4918" i="4"/>
  <c r="C4918" i="4"/>
  <c r="F4918" i="4" l="1"/>
  <c r="L4916" i="4"/>
  <c r="Z4916" i="4" s="1"/>
  <c r="K4916" i="4"/>
  <c r="Y4916" i="4" s="1"/>
  <c r="K4917" i="4"/>
  <c r="Y4917" i="4" s="1"/>
  <c r="H4918" i="4"/>
  <c r="I4918" i="4" s="1"/>
  <c r="M4917" i="4"/>
  <c r="N4917" i="4"/>
  <c r="J4917" i="4"/>
  <c r="C4919" i="4"/>
  <c r="D4919" i="4"/>
  <c r="E4919" i="4"/>
  <c r="F4919" i="4" l="1"/>
  <c r="L4917" i="4"/>
  <c r="Z4917" i="4" s="1"/>
  <c r="K4918" i="4"/>
  <c r="Y4918" i="4" s="1"/>
  <c r="M4918" i="4"/>
  <c r="N4918" i="4"/>
  <c r="H4919" i="4"/>
  <c r="J4919" i="4" s="1"/>
  <c r="J4918" i="4"/>
  <c r="C4920" i="4"/>
  <c r="F4920" i="4" s="1"/>
  <c r="D4920" i="4"/>
  <c r="E4920" i="4"/>
  <c r="L4918" i="4" l="1"/>
  <c r="Z4918" i="4" s="1"/>
  <c r="L4919" i="4"/>
  <c r="Z4919" i="4" s="1"/>
  <c r="I4919" i="4"/>
  <c r="M4919" i="4"/>
  <c r="N4919" i="4"/>
  <c r="H4920" i="4"/>
  <c r="C4921" i="4"/>
  <c r="D4921" i="4"/>
  <c r="E4921" i="4"/>
  <c r="F4921" i="4" l="1"/>
  <c r="K4919" i="4"/>
  <c r="Y4919" i="4" s="1"/>
  <c r="M4920" i="4"/>
  <c r="N4920" i="4"/>
  <c r="I4920" i="4"/>
  <c r="J4920" i="4"/>
  <c r="H4921" i="4"/>
  <c r="J4921" i="4" s="1"/>
  <c r="C4922" i="4"/>
  <c r="F4922" i="4" s="1"/>
  <c r="D4922" i="4"/>
  <c r="E4922" i="4"/>
  <c r="L4921" i="4" l="1"/>
  <c r="Z4921" i="4" s="1"/>
  <c r="L4920" i="4"/>
  <c r="Z4920" i="4" s="1"/>
  <c r="K4920" i="4"/>
  <c r="Y4920" i="4" s="1"/>
  <c r="I4921" i="4"/>
  <c r="M4921" i="4"/>
  <c r="N4921" i="4"/>
  <c r="H4922" i="4"/>
  <c r="E4923" i="4"/>
  <c r="C4923" i="4"/>
  <c r="D4923" i="4"/>
  <c r="F4923" i="4" l="1"/>
  <c r="K4921" i="4"/>
  <c r="Y4921" i="4" s="1"/>
  <c r="M4922" i="4"/>
  <c r="N4922" i="4"/>
  <c r="I4922" i="4"/>
  <c r="J4922" i="4"/>
  <c r="H4923" i="4"/>
  <c r="C4924" i="4"/>
  <c r="F4924" i="4" s="1"/>
  <c r="D4924" i="4"/>
  <c r="E4924" i="4"/>
  <c r="L4922" i="4" l="1"/>
  <c r="Z4922" i="4" s="1"/>
  <c r="K4922" i="4"/>
  <c r="Y4922" i="4" s="1"/>
  <c r="M4923" i="4"/>
  <c r="N4923" i="4"/>
  <c r="I4923" i="4"/>
  <c r="J4923" i="4"/>
  <c r="H4924" i="4"/>
  <c r="C4925" i="4"/>
  <c r="F4925" i="4" s="1"/>
  <c r="D4925" i="4"/>
  <c r="E4925" i="4"/>
  <c r="L4923" i="4" l="1"/>
  <c r="Z4923" i="4" s="1"/>
  <c r="K4923" i="4"/>
  <c r="Y4923" i="4" s="1"/>
  <c r="M4924" i="4"/>
  <c r="N4924" i="4"/>
  <c r="I4924" i="4"/>
  <c r="J4924" i="4"/>
  <c r="H4925" i="4"/>
  <c r="D4926" i="4"/>
  <c r="E4926" i="4"/>
  <c r="C4926" i="4"/>
  <c r="F4926" i="4" l="1"/>
  <c r="L4924" i="4"/>
  <c r="Z4924" i="4" s="1"/>
  <c r="K4924" i="4"/>
  <c r="Y4924" i="4" s="1"/>
  <c r="M4925" i="4"/>
  <c r="N4925" i="4"/>
  <c r="I4925" i="4"/>
  <c r="J4925" i="4"/>
  <c r="H4926" i="4"/>
  <c r="C4927" i="4"/>
  <c r="D4927" i="4"/>
  <c r="E4927" i="4"/>
  <c r="F4927" i="4" l="1"/>
  <c r="L4925" i="4"/>
  <c r="Z4925" i="4" s="1"/>
  <c r="K4925" i="4"/>
  <c r="Y4925" i="4" s="1"/>
  <c r="M4926" i="4"/>
  <c r="N4926" i="4"/>
  <c r="I4926" i="4"/>
  <c r="J4926" i="4"/>
  <c r="H4927" i="4"/>
  <c r="J4927" i="4" s="1"/>
  <c r="C4928" i="4"/>
  <c r="D4928" i="4"/>
  <c r="E4928" i="4"/>
  <c r="F4928" i="4" l="1"/>
  <c r="L4926" i="4"/>
  <c r="Z4926" i="4" s="1"/>
  <c r="L4927" i="4"/>
  <c r="Z4927" i="4" s="1"/>
  <c r="K4926" i="4"/>
  <c r="Y4926" i="4" s="1"/>
  <c r="I4927" i="4"/>
  <c r="M4927" i="4"/>
  <c r="N4927" i="4"/>
  <c r="H4928" i="4"/>
  <c r="C4929" i="4"/>
  <c r="D4929" i="4"/>
  <c r="E4929" i="4"/>
  <c r="F4929" i="4" l="1"/>
  <c r="K4927" i="4"/>
  <c r="Y4927" i="4" s="1"/>
  <c r="M4928" i="4"/>
  <c r="N4928" i="4"/>
  <c r="J4928" i="4"/>
  <c r="H4929" i="4"/>
  <c r="J4929" i="4" s="1"/>
  <c r="I4928" i="4"/>
  <c r="C4930" i="4"/>
  <c r="F4930" i="4" s="1"/>
  <c r="D4930" i="4"/>
  <c r="E4930" i="4"/>
  <c r="L4929" i="4" l="1"/>
  <c r="Z4929" i="4" s="1"/>
  <c r="L4928" i="4"/>
  <c r="Z4928" i="4" s="1"/>
  <c r="K4928" i="4"/>
  <c r="Y4928" i="4" s="1"/>
  <c r="I4929" i="4"/>
  <c r="M4929" i="4"/>
  <c r="N4929" i="4"/>
  <c r="H4930" i="4"/>
  <c r="E4931" i="4"/>
  <c r="C4931" i="4"/>
  <c r="D4931" i="4"/>
  <c r="F4931" i="4" l="1"/>
  <c r="K4929" i="4"/>
  <c r="Y4929" i="4" s="1"/>
  <c r="M4930" i="4"/>
  <c r="N4930" i="4"/>
  <c r="I4930" i="4"/>
  <c r="J4930" i="4"/>
  <c r="H4931" i="4"/>
  <c r="I4931" i="4" s="1"/>
  <c r="C4932" i="4"/>
  <c r="F4932" i="4" s="1"/>
  <c r="D4932" i="4"/>
  <c r="E4932" i="4"/>
  <c r="L4930" i="4" l="1"/>
  <c r="Z4930" i="4" s="1"/>
  <c r="K4931" i="4"/>
  <c r="Y4931" i="4" s="1"/>
  <c r="K4930" i="4"/>
  <c r="Y4930" i="4" s="1"/>
  <c r="H4932" i="4"/>
  <c r="J4932" i="4" s="1"/>
  <c r="N4931" i="4"/>
  <c r="M4931" i="4"/>
  <c r="J4931" i="4"/>
  <c r="C4933" i="4"/>
  <c r="F4933" i="4" s="1"/>
  <c r="D4933" i="4"/>
  <c r="E4933" i="4"/>
  <c r="L4931" i="4" l="1"/>
  <c r="Z4931" i="4" s="1"/>
  <c r="L4932" i="4"/>
  <c r="Z4932" i="4" s="1"/>
  <c r="I4932" i="4"/>
  <c r="H4933" i="4"/>
  <c r="I4933" i="4" s="1"/>
  <c r="N4932" i="4"/>
  <c r="M4932" i="4"/>
  <c r="D4934" i="4"/>
  <c r="E4934" i="4"/>
  <c r="C4934" i="4"/>
  <c r="F4934" i="4" l="1"/>
  <c r="K4933" i="4"/>
  <c r="Y4933" i="4" s="1"/>
  <c r="K4932" i="4"/>
  <c r="Y4932" i="4" s="1"/>
  <c r="H4934" i="4"/>
  <c r="I4934" i="4" s="1"/>
  <c r="M4933" i="4"/>
  <c r="N4933" i="4"/>
  <c r="J4933" i="4"/>
  <c r="C4935" i="4"/>
  <c r="F4935" i="4" s="1"/>
  <c r="D4935" i="4"/>
  <c r="E4935" i="4"/>
  <c r="L4933" i="4" l="1"/>
  <c r="Z4933" i="4" s="1"/>
  <c r="K4934" i="4"/>
  <c r="Y4934" i="4" s="1"/>
  <c r="H4935" i="4"/>
  <c r="J4935" i="4" s="1"/>
  <c r="M4934" i="4"/>
  <c r="N4934" i="4"/>
  <c r="J4934" i="4"/>
  <c r="C4936" i="4"/>
  <c r="D4936" i="4"/>
  <c r="E4936" i="4"/>
  <c r="F4936" i="4" l="1"/>
  <c r="L4934" i="4"/>
  <c r="Z4934" i="4" s="1"/>
  <c r="L4935" i="4"/>
  <c r="Z4935" i="4" s="1"/>
  <c r="I4935" i="4"/>
  <c r="H4936" i="4"/>
  <c r="I4936" i="4" s="1"/>
  <c r="M4935" i="4"/>
  <c r="N4935" i="4"/>
  <c r="C4937" i="4"/>
  <c r="D4937" i="4"/>
  <c r="E4937" i="4"/>
  <c r="H4937" i="4" l="1"/>
  <c r="F4937" i="4"/>
  <c r="K4936" i="4"/>
  <c r="Y4936" i="4" s="1"/>
  <c r="K4935" i="4"/>
  <c r="Y4935" i="4" s="1"/>
  <c r="M4937" i="4"/>
  <c r="N4937" i="4"/>
  <c r="M4936" i="4"/>
  <c r="N4936" i="4"/>
  <c r="J4936" i="4"/>
  <c r="J4937" i="4"/>
  <c r="I4937" i="4"/>
  <c r="C4938" i="4"/>
  <c r="D4938" i="4"/>
  <c r="E4938" i="4"/>
  <c r="F4938" i="4" l="1"/>
  <c r="L4936" i="4"/>
  <c r="Z4936" i="4" s="1"/>
  <c r="L4937" i="4"/>
  <c r="Z4937" i="4" s="1"/>
  <c r="K4937" i="4"/>
  <c r="Y4937" i="4" s="1"/>
  <c r="H4938" i="4"/>
  <c r="I4938" i="4" s="1"/>
  <c r="E4939" i="4"/>
  <c r="C4939" i="4"/>
  <c r="D4939" i="4"/>
  <c r="F4939" i="4" l="1"/>
  <c r="K4938" i="4"/>
  <c r="Y4938" i="4" s="1"/>
  <c r="H4939" i="4"/>
  <c r="I4939" i="4" s="1"/>
  <c r="M4938" i="4"/>
  <c r="N4938" i="4"/>
  <c r="J4938" i="4"/>
  <c r="C4940" i="4"/>
  <c r="D4940" i="4"/>
  <c r="E4940" i="4"/>
  <c r="F4940" i="4" l="1"/>
  <c r="L4938" i="4"/>
  <c r="Z4938" i="4" s="1"/>
  <c r="K4939" i="4"/>
  <c r="Y4939" i="4" s="1"/>
  <c r="H4940" i="4"/>
  <c r="I4940" i="4" s="1"/>
  <c r="M4939" i="4"/>
  <c r="N4939" i="4"/>
  <c r="J4939" i="4"/>
  <c r="C4941" i="4"/>
  <c r="F4941" i="4" s="1"/>
  <c r="D4941" i="4"/>
  <c r="E4941" i="4"/>
  <c r="L4939" i="4" l="1"/>
  <c r="Z4939" i="4" s="1"/>
  <c r="K4940" i="4"/>
  <c r="Y4940" i="4" s="1"/>
  <c r="H4941" i="4"/>
  <c r="J4941" i="4" s="1"/>
  <c r="M4940" i="4"/>
  <c r="N4940" i="4"/>
  <c r="J4940" i="4"/>
  <c r="D4942" i="4"/>
  <c r="E4942" i="4"/>
  <c r="C4942" i="4"/>
  <c r="F4942" i="4" l="1"/>
  <c r="L4941" i="4"/>
  <c r="Z4941" i="4" s="1"/>
  <c r="L4940" i="4"/>
  <c r="Z4940" i="4" s="1"/>
  <c r="I4941" i="4"/>
  <c r="H4942" i="4"/>
  <c r="I4942" i="4" s="1"/>
  <c r="M4941" i="4"/>
  <c r="N4941" i="4"/>
  <c r="C4943" i="4"/>
  <c r="F4943" i="4" s="1"/>
  <c r="D4943" i="4"/>
  <c r="E4943" i="4"/>
  <c r="K4942" i="4" l="1"/>
  <c r="Y4942" i="4" s="1"/>
  <c r="K4941" i="4"/>
  <c r="Y4941" i="4" s="1"/>
  <c r="H4943" i="4"/>
  <c r="I4943" i="4" s="1"/>
  <c r="M4942" i="4"/>
  <c r="N4942" i="4"/>
  <c r="J4942" i="4"/>
  <c r="C4944" i="4"/>
  <c r="D4944" i="4"/>
  <c r="E4944" i="4"/>
  <c r="F4944" i="4" l="1"/>
  <c r="L4942" i="4"/>
  <c r="Z4942" i="4" s="1"/>
  <c r="K4943" i="4"/>
  <c r="Y4943" i="4" s="1"/>
  <c r="H4944" i="4"/>
  <c r="I4944" i="4" s="1"/>
  <c r="M4943" i="4"/>
  <c r="N4943" i="4"/>
  <c r="J4943" i="4"/>
  <c r="C4945" i="4"/>
  <c r="F4945" i="4" s="1"/>
  <c r="D4945" i="4"/>
  <c r="E4945" i="4"/>
  <c r="L4943" i="4" l="1"/>
  <c r="Z4943" i="4" s="1"/>
  <c r="K4944" i="4"/>
  <c r="Y4944" i="4" s="1"/>
  <c r="H4945" i="4"/>
  <c r="I4945" i="4" s="1"/>
  <c r="M4944" i="4"/>
  <c r="N4944" i="4"/>
  <c r="J4944" i="4"/>
  <c r="C4946" i="4"/>
  <c r="D4946" i="4"/>
  <c r="E4946" i="4"/>
  <c r="F4946" i="4" l="1"/>
  <c r="L4944" i="4"/>
  <c r="Z4944" i="4" s="1"/>
  <c r="K4945" i="4"/>
  <c r="Y4945" i="4" s="1"/>
  <c r="H4946" i="4"/>
  <c r="I4946" i="4" s="1"/>
  <c r="M4945" i="4"/>
  <c r="N4945" i="4"/>
  <c r="J4945" i="4"/>
  <c r="E4947" i="4"/>
  <c r="C4947" i="4"/>
  <c r="D4947" i="4"/>
  <c r="F4947" i="4" l="1"/>
  <c r="L4945" i="4"/>
  <c r="Z4945" i="4" s="1"/>
  <c r="K4946" i="4"/>
  <c r="Y4946" i="4" s="1"/>
  <c r="M4946" i="4"/>
  <c r="N4946" i="4"/>
  <c r="H4947" i="4"/>
  <c r="J4947" i="4" s="1"/>
  <c r="J4946" i="4"/>
  <c r="C4948" i="4"/>
  <c r="F4948" i="4" s="1"/>
  <c r="D4948" i="4"/>
  <c r="E4948" i="4"/>
  <c r="L4947" i="4" l="1"/>
  <c r="Z4947" i="4" s="1"/>
  <c r="L4946" i="4"/>
  <c r="Z4946" i="4" s="1"/>
  <c r="H4948" i="4"/>
  <c r="I4948" i="4" s="1"/>
  <c r="I4947" i="4"/>
  <c r="M4947" i="4"/>
  <c r="N4947" i="4"/>
  <c r="C4949" i="4"/>
  <c r="D4949" i="4"/>
  <c r="E4949" i="4"/>
  <c r="F4949" i="4" l="1"/>
  <c r="K4947" i="4"/>
  <c r="Y4947" i="4" s="1"/>
  <c r="K4948" i="4"/>
  <c r="Y4948" i="4" s="1"/>
  <c r="H4949" i="4"/>
  <c r="I4949" i="4" s="1"/>
  <c r="M4948" i="4"/>
  <c r="N4948" i="4"/>
  <c r="J4948" i="4"/>
  <c r="D4950" i="4"/>
  <c r="E4950" i="4"/>
  <c r="C4950" i="4"/>
  <c r="F4950" i="4" l="1"/>
  <c r="L4948" i="4"/>
  <c r="Z4948" i="4" s="1"/>
  <c r="K4949" i="4"/>
  <c r="Y4949" i="4" s="1"/>
  <c r="M4949" i="4"/>
  <c r="N4949" i="4"/>
  <c r="H4950" i="4"/>
  <c r="J4950" i="4" s="1"/>
  <c r="J4949" i="4"/>
  <c r="C4951" i="4"/>
  <c r="F4951" i="4" s="1"/>
  <c r="D4951" i="4"/>
  <c r="E4951" i="4"/>
  <c r="L4950" i="4" l="1"/>
  <c r="Z4950" i="4" s="1"/>
  <c r="L4949" i="4"/>
  <c r="Z4949" i="4" s="1"/>
  <c r="H4951" i="4"/>
  <c r="I4950" i="4"/>
  <c r="N4950" i="4"/>
  <c r="M4950" i="4"/>
  <c r="I4951" i="4"/>
  <c r="C4952" i="4"/>
  <c r="F4952" i="4" s="1"/>
  <c r="D4952" i="4"/>
  <c r="E4952" i="4"/>
  <c r="K4951" i="4" l="1"/>
  <c r="Y4951" i="4" s="1"/>
  <c r="K4950" i="4"/>
  <c r="Y4950" i="4" s="1"/>
  <c r="H4952" i="4"/>
  <c r="I4952" i="4" s="1"/>
  <c r="M4951" i="4"/>
  <c r="N4951" i="4"/>
  <c r="J4951" i="4"/>
  <c r="C4953" i="4"/>
  <c r="D4953" i="4"/>
  <c r="E4953" i="4"/>
  <c r="F4953" i="4" l="1"/>
  <c r="L4951" i="4"/>
  <c r="Z4951" i="4" s="1"/>
  <c r="K4952" i="4"/>
  <c r="Y4952" i="4" s="1"/>
  <c r="H4953" i="4"/>
  <c r="I4953" i="4" s="1"/>
  <c r="M4952" i="4"/>
  <c r="N4952" i="4"/>
  <c r="J4952" i="4"/>
  <c r="C4954" i="4"/>
  <c r="F4954" i="4" s="1"/>
  <c r="D4954" i="4"/>
  <c r="E4954" i="4"/>
  <c r="L4952" i="4" l="1"/>
  <c r="Z4952" i="4" s="1"/>
  <c r="K4953" i="4"/>
  <c r="Y4953" i="4" s="1"/>
  <c r="H4954" i="4"/>
  <c r="I4954" i="4" s="1"/>
  <c r="M4953" i="4"/>
  <c r="N4953" i="4"/>
  <c r="J4953" i="4"/>
  <c r="E4955" i="4"/>
  <c r="C4955" i="4"/>
  <c r="F4955" i="4" s="1"/>
  <c r="D4955" i="4"/>
  <c r="L4953" i="4" l="1"/>
  <c r="Z4953" i="4" s="1"/>
  <c r="K4954" i="4"/>
  <c r="Y4954" i="4" s="1"/>
  <c r="M4954" i="4"/>
  <c r="N4954" i="4"/>
  <c r="H4955" i="4"/>
  <c r="J4954" i="4"/>
  <c r="C4956" i="4"/>
  <c r="D4956" i="4"/>
  <c r="E4956" i="4"/>
  <c r="F4956" i="4" l="1"/>
  <c r="L4954" i="4"/>
  <c r="Z4954" i="4" s="1"/>
  <c r="M4955" i="4"/>
  <c r="N4955" i="4"/>
  <c r="H4956" i="4"/>
  <c r="I4956" i="4" s="1"/>
  <c r="J4955" i="4"/>
  <c r="I4955" i="4"/>
  <c r="C4957" i="4"/>
  <c r="F4957" i="4" s="1"/>
  <c r="D4957" i="4"/>
  <c r="E4957" i="4"/>
  <c r="L4955" i="4" l="1"/>
  <c r="Z4955" i="4" s="1"/>
  <c r="K4955" i="4"/>
  <c r="Y4955" i="4" s="1"/>
  <c r="K4956" i="4"/>
  <c r="Y4956" i="4" s="1"/>
  <c r="M4956" i="4"/>
  <c r="N4956" i="4"/>
  <c r="J4956" i="4"/>
  <c r="H4957" i="4"/>
  <c r="J4957" i="4" s="1"/>
  <c r="D4958" i="4"/>
  <c r="E4958" i="4"/>
  <c r="C4958" i="4"/>
  <c r="F4958" i="4" l="1"/>
  <c r="L4956" i="4"/>
  <c r="Z4956" i="4" s="1"/>
  <c r="L4957" i="4"/>
  <c r="Z4957" i="4" s="1"/>
  <c r="I4957" i="4"/>
  <c r="M4957" i="4"/>
  <c r="N4957" i="4"/>
  <c r="H4958" i="4"/>
  <c r="C4959" i="4"/>
  <c r="F4959" i="4" s="1"/>
  <c r="D4959" i="4"/>
  <c r="E4959" i="4"/>
  <c r="K4957" i="4" l="1"/>
  <c r="Y4957" i="4" s="1"/>
  <c r="H4959" i="4"/>
  <c r="M4958" i="4"/>
  <c r="N4958" i="4"/>
  <c r="J4958" i="4"/>
  <c r="I4958" i="4"/>
  <c r="I4959" i="4"/>
  <c r="C4960" i="4"/>
  <c r="F4960" i="4" s="1"/>
  <c r="D4960" i="4"/>
  <c r="E4960" i="4"/>
  <c r="L4958" i="4" l="1"/>
  <c r="Z4958" i="4" s="1"/>
  <c r="K4958" i="4"/>
  <c r="Y4958" i="4" s="1"/>
  <c r="K4959" i="4"/>
  <c r="Y4959" i="4" s="1"/>
  <c r="M4959" i="4"/>
  <c r="N4959" i="4"/>
  <c r="H4960" i="4"/>
  <c r="J4960" i="4" s="1"/>
  <c r="J4959" i="4"/>
  <c r="C4961" i="4"/>
  <c r="F4961" i="4" s="1"/>
  <c r="D4961" i="4"/>
  <c r="E4961" i="4"/>
  <c r="L4960" i="4" l="1"/>
  <c r="Z4960" i="4" s="1"/>
  <c r="L4959" i="4"/>
  <c r="Z4959" i="4" s="1"/>
  <c r="I4960" i="4"/>
  <c r="H4961" i="4"/>
  <c r="M4960" i="4"/>
  <c r="N4960" i="4"/>
  <c r="C4962" i="4"/>
  <c r="D4962" i="4"/>
  <c r="E4962" i="4"/>
  <c r="F4962" i="4" l="1"/>
  <c r="K4960" i="4"/>
  <c r="Y4960" i="4" s="1"/>
  <c r="H4962" i="4"/>
  <c r="I4962" i="4" s="1"/>
  <c r="M4961" i="4"/>
  <c r="N4961" i="4"/>
  <c r="I4961" i="4"/>
  <c r="J4961" i="4"/>
  <c r="E4963" i="4"/>
  <c r="C4963" i="4"/>
  <c r="D4963" i="4"/>
  <c r="F4963" i="4" l="1"/>
  <c r="L4961" i="4"/>
  <c r="Z4961" i="4" s="1"/>
  <c r="K4961" i="4"/>
  <c r="Y4961" i="4" s="1"/>
  <c r="K4962" i="4"/>
  <c r="Y4962" i="4" s="1"/>
  <c r="M4962" i="4"/>
  <c r="N4962" i="4"/>
  <c r="H4963" i="4"/>
  <c r="I4963" i="4" s="1"/>
  <c r="J4962" i="4"/>
  <c r="C4964" i="4"/>
  <c r="D4964" i="4"/>
  <c r="E4964" i="4"/>
  <c r="F4964" i="4" l="1"/>
  <c r="L4962" i="4"/>
  <c r="Z4962" i="4" s="1"/>
  <c r="K4963" i="4"/>
  <c r="Y4963" i="4" s="1"/>
  <c r="H4964" i="4"/>
  <c r="I4964" i="4" s="1"/>
  <c r="M4963" i="4"/>
  <c r="N4963" i="4"/>
  <c r="J4963" i="4"/>
  <c r="C4965" i="4"/>
  <c r="D4965" i="4"/>
  <c r="E4965" i="4"/>
  <c r="F4965" i="4" l="1"/>
  <c r="L4963" i="4"/>
  <c r="Z4963" i="4" s="1"/>
  <c r="K4964" i="4"/>
  <c r="Y4964" i="4" s="1"/>
  <c r="H4965" i="4"/>
  <c r="I4965" i="4" s="1"/>
  <c r="M4964" i="4"/>
  <c r="N4964" i="4"/>
  <c r="J4964" i="4"/>
  <c r="D4966" i="4"/>
  <c r="E4966" i="4"/>
  <c r="C4966" i="4"/>
  <c r="F4966" i="4" l="1"/>
  <c r="L4964" i="4"/>
  <c r="Z4964" i="4" s="1"/>
  <c r="K4965" i="4"/>
  <c r="Y4965" i="4" s="1"/>
  <c r="M4965" i="4"/>
  <c r="N4965" i="4"/>
  <c r="H4966" i="4"/>
  <c r="J4966" i="4" s="1"/>
  <c r="J4965" i="4"/>
  <c r="C4967" i="4"/>
  <c r="F4967" i="4" s="1"/>
  <c r="D4967" i="4"/>
  <c r="E4967" i="4"/>
  <c r="L4965" i="4" l="1"/>
  <c r="Z4965" i="4" s="1"/>
  <c r="L4966" i="4"/>
  <c r="Z4966" i="4" s="1"/>
  <c r="H4967" i="4"/>
  <c r="I4967" i="4" s="1"/>
  <c r="I4966" i="4"/>
  <c r="M4966" i="4"/>
  <c r="N4966" i="4"/>
  <c r="C4968" i="4"/>
  <c r="D4968" i="4"/>
  <c r="E4968" i="4"/>
  <c r="F4968" i="4" l="1"/>
  <c r="K4967" i="4"/>
  <c r="Y4967" i="4" s="1"/>
  <c r="K4966" i="4"/>
  <c r="Y4966" i="4" s="1"/>
  <c r="H4968" i="4"/>
  <c r="I4968" i="4" s="1"/>
  <c r="M4967" i="4"/>
  <c r="N4967" i="4"/>
  <c r="J4967" i="4"/>
  <c r="C4969" i="4"/>
  <c r="F4969" i="4" s="1"/>
  <c r="D4969" i="4"/>
  <c r="E4969" i="4"/>
  <c r="L4967" i="4" l="1"/>
  <c r="Z4967" i="4" s="1"/>
  <c r="K4968" i="4"/>
  <c r="Y4968" i="4" s="1"/>
  <c r="H4969" i="4"/>
  <c r="I4969" i="4" s="1"/>
  <c r="N4968" i="4"/>
  <c r="M4968" i="4"/>
  <c r="J4968" i="4"/>
  <c r="C4970" i="4"/>
  <c r="D4970" i="4"/>
  <c r="E4970" i="4"/>
  <c r="F4970" i="4" l="1"/>
  <c r="L4968" i="4"/>
  <c r="Z4968" i="4" s="1"/>
  <c r="K4969" i="4"/>
  <c r="Y4969" i="4" s="1"/>
  <c r="H4970" i="4"/>
  <c r="I4970" i="4" s="1"/>
  <c r="M4969" i="4"/>
  <c r="N4969" i="4"/>
  <c r="J4969" i="4"/>
  <c r="E4971" i="4"/>
  <c r="C4971" i="4"/>
  <c r="D4971" i="4"/>
  <c r="F4971" i="4" l="1"/>
  <c r="L4969" i="4"/>
  <c r="Z4969" i="4" s="1"/>
  <c r="K4970" i="4"/>
  <c r="Y4970" i="4" s="1"/>
  <c r="M4970" i="4"/>
  <c r="N4970" i="4"/>
  <c r="H4971" i="4"/>
  <c r="J4971" i="4" s="1"/>
  <c r="J4970" i="4"/>
  <c r="C4972" i="4"/>
  <c r="F4972" i="4" s="1"/>
  <c r="D4972" i="4"/>
  <c r="E4972" i="4"/>
  <c r="L4971" i="4" l="1"/>
  <c r="Z4971" i="4" s="1"/>
  <c r="L4970" i="4"/>
  <c r="Z4970" i="4" s="1"/>
  <c r="H4972" i="4"/>
  <c r="I4972" i="4" s="1"/>
  <c r="I4971" i="4"/>
  <c r="M4971" i="4"/>
  <c r="N4971" i="4"/>
  <c r="C4973" i="4"/>
  <c r="D4973" i="4"/>
  <c r="E4973" i="4"/>
  <c r="H4973" i="4" l="1"/>
  <c r="F4973" i="4"/>
  <c r="K4971" i="4"/>
  <c r="Y4971" i="4" s="1"/>
  <c r="K4972" i="4"/>
  <c r="Y4972" i="4" s="1"/>
  <c r="M4973" i="4"/>
  <c r="N4973" i="4"/>
  <c r="M4972" i="4"/>
  <c r="N4972" i="4"/>
  <c r="J4972" i="4"/>
  <c r="J4973" i="4"/>
  <c r="I4973" i="4"/>
  <c r="D4974" i="4"/>
  <c r="E4974" i="4"/>
  <c r="C4974" i="4"/>
  <c r="F4974" i="4" s="1"/>
  <c r="L4972" i="4" l="1"/>
  <c r="Z4972" i="4" s="1"/>
  <c r="L4973" i="4"/>
  <c r="Z4973" i="4" s="1"/>
  <c r="K4973" i="4"/>
  <c r="Y4973" i="4" s="1"/>
  <c r="H4974" i="4"/>
  <c r="I4974" i="4" s="1"/>
  <c r="C4975" i="4"/>
  <c r="D4975" i="4"/>
  <c r="E4975" i="4"/>
  <c r="F4975" i="4" l="1"/>
  <c r="K4974" i="4"/>
  <c r="Y4974" i="4" s="1"/>
  <c r="H4975" i="4"/>
  <c r="I4975" i="4" s="1"/>
  <c r="M4974" i="4"/>
  <c r="N4974" i="4"/>
  <c r="J4974" i="4"/>
  <c r="C4976" i="4"/>
  <c r="D4976" i="4"/>
  <c r="E4976" i="4"/>
  <c r="F4976" i="4" l="1"/>
  <c r="L4974" i="4"/>
  <c r="Z4974" i="4" s="1"/>
  <c r="K4975" i="4"/>
  <c r="Y4975" i="4" s="1"/>
  <c r="H4976" i="4"/>
  <c r="I4976" i="4" s="1"/>
  <c r="M4975" i="4"/>
  <c r="N4975" i="4"/>
  <c r="J4975" i="4"/>
  <c r="C4977" i="4"/>
  <c r="D4977" i="4"/>
  <c r="E4977" i="4"/>
  <c r="F4977" i="4" l="1"/>
  <c r="L4975" i="4"/>
  <c r="Z4975" i="4" s="1"/>
  <c r="K4976" i="4"/>
  <c r="Y4976" i="4" s="1"/>
  <c r="H4977" i="4"/>
  <c r="I4977" i="4" s="1"/>
  <c r="M4976" i="4"/>
  <c r="N4976" i="4"/>
  <c r="J4976" i="4"/>
  <c r="C4978" i="4"/>
  <c r="F4978" i="4" s="1"/>
  <c r="D4978" i="4"/>
  <c r="E4978" i="4"/>
  <c r="L4976" i="4" l="1"/>
  <c r="Z4976" i="4" s="1"/>
  <c r="K4977" i="4"/>
  <c r="Y4977" i="4" s="1"/>
  <c r="H4978" i="4"/>
  <c r="I4978" i="4" s="1"/>
  <c r="M4977" i="4"/>
  <c r="N4977" i="4"/>
  <c r="J4977" i="4"/>
  <c r="E4979" i="4"/>
  <c r="C4979" i="4"/>
  <c r="D4979" i="4"/>
  <c r="F4979" i="4" l="1"/>
  <c r="L4977" i="4"/>
  <c r="Z4977" i="4" s="1"/>
  <c r="K4978" i="4"/>
  <c r="Y4978" i="4" s="1"/>
  <c r="H4979" i="4"/>
  <c r="J4979" i="4" s="1"/>
  <c r="M4978" i="4"/>
  <c r="N4978" i="4"/>
  <c r="J4978" i="4"/>
  <c r="C4980" i="4"/>
  <c r="F4980" i="4" s="1"/>
  <c r="D4980" i="4"/>
  <c r="E4980" i="4"/>
  <c r="L4978" i="4" l="1"/>
  <c r="Z4978" i="4" s="1"/>
  <c r="L4979" i="4"/>
  <c r="Z4979" i="4" s="1"/>
  <c r="I4979" i="4"/>
  <c r="H4980" i="4"/>
  <c r="I4980" i="4" s="1"/>
  <c r="M4979" i="4"/>
  <c r="N4979" i="4"/>
  <c r="C4981" i="4"/>
  <c r="D4981" i="4"/>
  <c r="E4981" i="4"/>
  <c r="F4981" i="4" l="1"/>
  <c r="K4979" i="4"/>
  <c r="Y4979" i="4" s="1"/>
  <c r="K4980" i="4"/>
  <c r="Y4980" i="4" s="1"/>
  <c r="H4981" i="4"/>
  <c r="I4981" i="4" s="1"/>
  <c r="M4980" i="4"/>
  <c r="N4980" i="4"/>
  <c r="J4980" i="4"/>
  <c r="D4982" i="4"/>
  <c r="E4982" i="4"/>
  <c r="C4982" i="4"/>
  <c r="F4982" i="4" l="1"/>
  <c r="L4980" i="4"/>
  <c r="Z4980" i="4" s="1"/>
  <c r="K4981" i="4"/>
  <c r="Y4981" i="4" s="1"/>
  <c r="M4981" i="4"/>
  <c r="N4981" i="4"/>
  <c r="H4982" i="4"/>
  <c r="I4982" i="4" s="1"/>
  <c r="J4981" i="4"/>
  <c r="D4983" i="4"/>
  <c r="E4983" i="4"/>
  <c r="C4983" i="4"/>
  <c r="F4983" i="4" l="1"/>
  <c r="L4981" i="4"/>
  <c r="Z4981" i="4" s="1"/>
  <c r="K4982" i="4"/>
  <c r="Y4982" i="4" s="1"/>
  <c r="J4982" i="4"/>
  <c r="H4983" i="4"/>
  <c r="I4983" i="4" s="1"/>
  <c r="M4982" i="4"/>
  <c r="N4982" i="4"/>
  <c r="C4984" i="4"/>
  <c r="F4984" i="4" s="1"/>
  <c r="D4984" i="4"/>
  <c r="E4984" i="4"/>
  <c r="L4982" i="4" l="1"/>
  <c r="Z4982" i="4" s="1"/>
  <c r="K4983" i="4"/>
  <c r="Y4983" i="4" s="1"/>
  <c r="H4984" i="4"/>
  <c r="M4983" i="4"/>
  <c r="N4983" i="4"/>
  <c r="J4983" i="4"/>
  <c r="C4985" i="4"/>
  <c r="D4985" i="4"/>
  <c r="E4985" i="4"/>
  <c r="F4985" i="4" l="1"/>
  <c r="L4983" i="4"/>
  <c r="Z4983" i="4" s="1"/>
  <c r="H4985" i="4"/>
  <c r="I4985" i="4" s="1"/>
  <c r="M4984" i="4"/>
  <c r="N4984" i="4"/>
  <c r="I4984" i="4"/>
  <c r="J4984" i="4"/>
  <c r="C4986" i="4"/>
  <c r="D4986" i="4"/>
  <c r="E4986" i="4"/>
  <c r="F4986" i="4" l="1"/>
  <c r="L4984" i="4"/>
  <c r="Z4984" i="4" s="1"/>
  <c r="K4984" i="4"/>
  <c r="Y4984" i="4" s="1"/>
  <c r="K4985" i="4"/>
  <c r="Y4985" i="4" s="1"/>
  <c r="H4986" i="4"/>
  <c r="I4986" i="4" s="1"/>
  <c r="M4985" i="4"/>
  <c r="N4985" i="4"/>
  <c r="J4985" i="4"/>
  <c r="E4987" i="4"/>
  <c r="C4987" i="4"/>
  <c r="D4987" i="4"/>
  <c r="F4987" i="4" l="1"/>
  <c r="L4985" i="4"/>
  <c r="Z4985" i="4" s="1"/>
  <c r="K4986" i="4"/>
  <c r="Y4986" i="4" s="1"/>
  <c r="N4986" i="4"/>
  <c r="M4986" i="4"/>
  <c r="H4987" i="4"/>
  <c r="I4987" i="4" s="1"/>
  <c r="J4986" i="4"/>
  <c r="C4988" i="4"/>
  <c r="F4988" i="4" s="1"/>
  <c r="E4988" i="4"/>
  <c r="D4988" i="4"/>
  <c r="L4986" i="4" l="1"/>
  <c r="Z4986" i="4" s="1"/>
  <c r="K4987" i="4"/>
  <c r="Y4987" i="4" s="1"/>
  <c r="H4988" i="4"/>
  <c r="I4988" i="4" s="1"/>
  <c r="M4987" i="4"/>
  <c r="N4987" i="4"/>
  <c r="J4987" i="4"/>
  <c r="C4989" i="4"/>
  <c r="D4989" i="4"/>
  <c r="E4989" i="4"/>
  <c r="F4989" i="4" l="1"/>
  <c r="L4987" i="4"/>
  <c r="Z4987" i="4" s="1"/>
  <c r="K4988" i="4"/>
  <c r="Y4988" i="4" s="1"/>
  <c r="M4988" i="4"/>
  <c r="N4988" i="4"/>
  <c r="H4989" i="4"/>
  <c r="J4988" i="4"/>
  <c r="D4990" i="4"/>
  <c r="E4990" i="4"/>
  <c r="C4990" i="4"/>
  <c r="F4990" i="4" l="1"/>
  <c r="L4988" i="4"/>
  <c r="Z4988" i="4" s="1"/>
  <c r="M4989" i="4"/>
  <c r="N4989" i="4"/>
  <c r="I4989" i="4"/>
  <c r="J4989" i="4"/>
  <c r="H4990" i="4"/>
  <c r="J4990" i="4" s="1"/>
  <c r="D4991" i="4"/>
  <c r="E4991" i="4"/>
  <c r="C4991" i="4"/>
  <c r="F4991" i="4" l="1"/>
  <c r="L4989" i="4"/>
  <c r="Z4989" i="4" s="1"/>
  <c r="L4990" i="4"/>
  <c r="Z4990" i="4" s="1"/>
  <c r="K4989" i="4"/>
  <c r="Y4989" i="4" s="1"/>
  <c r="I4990" i="4"/>
  <c r="M4990" i="4"/>
  <c r="N4990" i="4"/>
  <c r="H4991" i="4"/>
  <c r="C4992" i="4"/>
  <c r="D4992" i="4"/>
  <c r="E4992" i="4"/>
  <c r="F4992" i="4" l="1"/>
  <c r="K4990" i="4"/>
  <c r="Y4990" i="4" s="1"/>
  <c r="H4992" i="4"/>
  <c r="M4991" i="4"/>
  <c r="N4991" i="4"/>
  <c r="J4991" i="4"/>
  <c r="I4991" i="4"/>
  <c r="I4992" i="4"/>
  <c r="C4993" i="4"/>
  <c r="D4993" i="4"/>
  <c r="E4993" i="4"/>
  <c r="F4993" i="4" l="1"/>
  <c r="L4991" i="4"/>
  <c r="Z4991" i="4" s="1"/>
  <c r="K4991" i="4"/>
  <c r="Y4991" i="4" s="1"/>
  <c r="K4992" i="4"/>
  <c r="Y4992" i="4" s="1"/>
  <c r="M4992" i="4"/>
  <c r="N4992" i="4"/>
  <c r="H4993" i="4"/>
  <c r="J4992" i="4"/>
  <c r="C4994" i="4"/>
  <c r="D4994" i="4"/>
  <c r="E4994" i="4"/>
  <c r="F4994" i="4" l="1"/>
  <c r="L4992" i="4"/>
  <c r="Z4992" i="4" s="1"/>
  <c r="H4994" i="4"/>
  <c r="I4994" i="4" s="1"/>
  <c r="M4993" i="4"/>
  <c r="N4993" i="4"/>
  <c r="J4993" i="4"/>
  <c r="I4993" i="4"/>
  <c r="E4995" i="4"/>
  <c r="D4995" i="4"/>
  <c r="C4995" i="4"/>
  <c r="F4995" i="4" l="1"/>
  <c r="L4993" i="4"/>
  <c r="Z4993" i="4" s="1"/>
  <c r="K4994" i="4"/>
  <c r="Y4994" i="4" s="1"/>
  <c r="K4993" i="4"/>
  <c r="Y4993" i="4" s="1"/>
  <c r="H4995" i="4"/>
  <c r="I4995" i="4" s="1"/>
  <c r="M4994" i="4"/>
  <c r="N4994" i="4"/>
  <c r="J4994" i="4"/>
  <c r="C4996" i="4"/>
  <c r="E4996" i="4"/>
  <c r="D4996" i="4"/>
  <c r="F4996" i="4" l="1"/>
  <c r="L4994" i="4"/>
  <c r="Z4994" i="4" s="1"/>
  <c r="K4995" i="4"/>
  <c r="Y4995" i="4" s="1"/>
  <c r="H4996" i="4"/>
  <c r="I4996" i="4" s="1"/>
  <c r="M4995" i="4"/>
  <c r="N4995" i="4"/>
  <c r="J4995" i="4"/>
  <c r="C4997" i="4"/>
  <c r="D4997" i="4"/>
  <c r="E4997" i="4"/>
  <c r="F4997" i="4" l="1"/>
  <c r="L4995" i="4"/>
  <c r="Z4995" i="4" s="1"/>
  <c r="K4996" i="4"/>
  <c r="Y4996" i="4" s="1"/>
  <c r="H4997" i="4"/>
  <c r="I4997" i="4" s="1"/>
  <c r="N4996" i="4"/>
  <c r="M4996" i="4"/>
  <c r="J4996" i="4"/>
  <c r="D4998" i="4"/>
  <c r="E4998" i="4"/>
  <c r="C4998" i="4"/>
  <c r="F4998" i="4" l="1"/>
  <c r="L4996" i="4"/>
  <c r="Z4996" i="4" s="1"/>
  <c r="K4997" i="4"/>
  <c r="Y4997" i="4" s="1"/>
  <c r="M4997" i="4"/>
  <c r="N4997" i="4"/>
  <c r="H4998" i="4"/>
  <c r="J4998" i="4" s="1"/>
  <c r="J4997" i="4"/>
  <c r="D4999" i="4"/>
  <c r="E4999" i="4"/>
  <c r="C4999" i="4"/>
  <c r="F4999" i="4" l="1"/>
  <c r="L4997" i="4"/>
  <c r="Z4997" i="4" s="1"/>
  <c r="L4998" i="4"/>
  <c r="Z4998" i="4" s="1"/>
  <c r="I4998" i="4"/>
  <c r="H4999" i="4"/>
  <c r="M4998" i="4"/>
  <c r="N4998" i="4"/>
  <c r="C5000" i="4"/>
  <c r="F5000" i="4" s="1"/>
  <c r="D5000" i="4"/>
  <c r="E5000" i="4"/>
  <c r="K4998" i="4" l="1"/>
  <c r="Y4998" i="4" s="1"/>
  <c r="M4999" i="4"/>
  <c r="N4999" i="4"/>
  <c r="H5000" i="4"/>
  <c r="J5000" i="4" s="1"/>
  <c r="J4999" i="4"/>
  <c r="I4999" i="4"/>
  <c r="C5001" i="4"/>
  <c r="D5001" i="4"/>
  <c r="E5001" i="4"/>
  <c r="F5001" i="4" l="1"/>
  <c r="L4999" i="4"/>
  <c r="Z4999" i="4" s="1"/>
  <c r="L5000" i="4"/>
  <c r="Z5000" i="4" s="1"/>
  <c r="K4999" i="4"/>
  <c r="Y4999" i="4" s="1"/>
  <c r="I5000" i="4"/>
  <c r="M5000" i="4"/>
  <c r="N5000" i="4"/>
  <c r="H5001" i="4"/>
  <c r="C5002" i="4"/>
  <c r="D5002" i="4"/>
  <c r="E5002" i="4"/>
  <c r="F5002" i="4" l="1"/>
  <c r="K5000" i="4"/>
  <c r="Y5000" i="4" s="1"/>
  <c r="M5001" i="4"/>
  <c r="N5001" i="4"/>
  <c r="H5002" i="4"/>
  <c r="I5001" i="4"/>
  <c r="J5001" i="4"/>
  <c r="E5003" i="4"/>
  <c r="C5003" i="4"/>
  <c r="D5003" i="4"/>
  <c r="F5003" i="4" l="1"/>
  <c r="L5001" i="4"/>
  <c r="Z5001" i="4" s="1"/>
  <c r="K5001" i="4"/>
  <c r="Y5001" i="4" s="1"/>
  <c r="M5002" i="4"/>
  <c r="N5002" i="4"/>
  <c r="J5002" i="4"/>
  <c r="I5002" i="4"/>
  <c r="H5003" i="4"/>
  <c r="J5003" i="4" s="1"/>
  <c r="C5004" i="4"/>
  <c r="E5004" i="4"/>
  <c r="D5004" i="4"/>
  <c r="F5004" i="4" l="1"/>
  <c r="L5002" i="4"/>
  <c r="Z5002" i="4" s="1"/>
  <c r="L5003" i="4"/>
  <c r="Z5003" i="4" s="1"/>
  <c r="K5002" i="4"/>
  <c r="Y5002" i="4" s="1"/>
  <c r="I5003" i="4"/>
  <c r="H5004" i="4"/>
  <c r="I5004" i="4" s="1"/>
  <c r="M5003" i="4"/>
  <c r="N5003" i="4"/>
  <c r="C5005" i="4"/>
  <c r="D5005" i="4"/>
  <c r="E5005" i="4"/>
  <c r="F5005" i="4" l="1"/>
  <c r="K5003" i="4"/>
  <c r="Y5003" i="4" s="1"/>
  <c r="K5004" i="4"/>
  <c r="Y5004" i="4" s="1"/>
  <c r="M5004" i="4"/>
  <c r="N5004" i="4"/>
  <c r="H5005" i="4"/>
  <c r="J5005" i="4" s="1"/>
  <c r="J5004" i="4"/>
  <c r="D5006" i="4"/>
  <c r="E5006" i="4"/>
  <c r="C5006" i="4"/>
  <c r="F5006" i="4" l="1"/>
  <c r="L5004" i="4"/>
  <c r="Z5004" i="4" s="1"/>
  <c r="L5005" i="4"/>
  <c r="Z5005" i="4" s="1"/>
  <c r="I5005" i="4"/>
  <c r="H5006" i="4"/>
  <c r="I5006" i="4" s="1"/>
  <c r="N5005" i="4"/>
  <c r="M5005" i="4"/>
  <c r="D5007" i="4"/>
  <c r="E5007" i="4"/>
  <c r="C5007" i="4"/>
  <c r="F5007" i="4" l="1"/>
  <c r="K5006" i="4"/>
  <c r="Y5006" i="4" s="1"/>
  <c r="K5005" i="4"/>
  <c r="Y5005" i="4" s="1"/>
  <c r="M5006" i="4"/>
  <c r="N5006" i="4"/>
  <c r="H5007" i="4"/>
  <c r="J5006" i="4"/>
  <c r="C5008" i="4"/>
  <c r="F5008" i="4" s="1"/>
  <c r="D5008" i="4"/>
  <c r="E5008" i="4"/>
  <c r="L5006" i="4" l="1"/>
  <c r="Z5006" i="4" s="1"/>
  <c r="H5008" i="4"/>
  <c r="M5007" i="4"/>
  <c r="N5007" i="4"/>
  <c r="J5007" i="4"/>
  <c r="I5007" i="4"/>
  <c r="I5008" i="4"/>
  <c r="C5009" i="4"/>
  <c r="F5009" i="4" s="1"/>
  <c r="D5009" i="4"/>
  <c r="E5009" i="4"/>
  <c r="L5007" i="4" l="1"/>
  <c r="Z5007" i="4" s="1"/>
  <c r="K5007" i="4"/>
  <c r="Y5007" i="4" s="1"/>
  <c r="K5008" i="4"/>
  <c r="Y5008" i="4" s="1"/>
  <c r="M5008" i="4"/>
  <c r="N5008" i="4"/>
  <c r="H5009" i="4"/>
  <c r="J5009" i="4" s="1"/>
  <c r="J5008" i="4"/>
  <c r="C5010" i="4"/>
  <c r="F5010" i="4" s="1"/>
  <c r="D5010" i="4"/>
  <c r="E5010" i="4"/>
  <c r="L5009" i="4" l="1"/>
  <c r="Z5009" i="4" s="1"/>
  <c r="L5008" i="4"/>
  <c r="Z5008" i="4" s="1"/>
  <c r="H5010" i="4"/>
  <c r="I5010" i="4" s="1"/>
  <c r="M5009" i="4"/>
  <c r="N5009" i="4"/>
  <c r="I5009" i="4"/>
  <c r="E5011" i="4"/>
  <c r="C5011" i="4"/>
  <c r="F5011" i="4" s="1"/>
  <c r="D5011" i="4"/>
  <c r="K5010" i="4" l="1"/>
  <c r="Y5010" i="4" s="1"/>
  <c r="K5009" i="4"/>
  <c r="Y5009" i="4" s="1"/>
  <c r="M5010" i="4"/>
  <c r="N5010" i="4"/>
  <c r="H5011" i="4"/>
  <c r="I5011" i="4" s="1"/>
  <c r="J5010" i="4"/>
  <c r="C5012" i="4"/>
  <c r="E5012" i="4"/>
  <c r="D5012" i="4"/>
  <c r="F5012" i="4" l="1"/>
  <c r="L5010" i="4"/>
  <c r="Z5010" i="4" s="1"/>
  <c r="K5011" i="4"/>
  <c r="Y5011" i="4" s="1"/>
  <c r="H5012" i="4"/>
  <c r="I5012" i="4" s="1"/>
  <c r="M5011" i="4"/>
  <c r="N5011" i="4"/>
  <c r="J5011" i="4"/>
  <c r="C5013" i="4"/>
  <c r="D5013" i="4"/>
  <c r="E5013" i="4"/>
  <c r="H5013" i="4" l="1"/>
  <c r="F5013" i="4"/>
  <c r="L5011" i="4"/>
  <c r="Z5011" i="4" s="1"/>
  <c r="K5012" i="4"/>
  <c r="Y5012" i="4" s="1"/>
  <c r="M5013" i="4"/>
  <c r="N5013" i="4"/>
  <c r="N5012" i="4"/>
  <c r="M5012" i="4"/>
  <c r="J5012" i="4"/>
  <c r="J5013" i="4"/>
  <c r="I5013" i="4"/>
  <c r="D5014" i="4"/>
  <c r="E5014" i="4"/>
  <c r="C5014" i="4"/>
  <c r="F5014" i="4" s="1"/>
  <c r="L5012" i="4" l="1"/>
  <c r="Z5012" i="4" s="1"/>
  <c r="L5013" i="4"/>
  <c r="Z5013" i="4" s="1"/>
  <c r="K5013" i="4"/>
  <c r="Y5013" i="4" s="1"/>
  <c r="H5014" i="4"/>
  <c r="I5014" i="4" s="1"/>
  <c r="D5015" i="4"/>
  <c r="E5015" i="4"/>
  <c r="C5015" i="4"/>
  <c r="F5015" i="4" s="1"/>
  <c r="K5014" i="4" l="1"/>
  <c r="Y5014" i="4" s="1"/>
  <c r="H5015" i="4"/>
  <c r="M5014" i="4"/>
  <c r="N5014" i="4"/>
  <c r="J5014" i="4"/>
  <c r="C5016" i="4"/>
  <c r="E5016" i="4"/>
  <c r="D5016" i="4"/>
  <c r="F5016" i="4" l="1"/>
  <c r="L5014" i="4"/>
  <c r="Z5014" i="4" s="1"/>
  <c r="H5016" i="4"/>
  <c r="I5016" i="4" s="1"/>
  <c r="M5015" i="4"/>
  <c r="N5015" i="4"/>
  <c r="I5015" i="4"/>
  <c r="J5015" i="4"/>
  <c r="C5017" i="4"/>
  <c r="D5017" i="4"/>
  <c r="E5017" i="4"/>
  <c r="F5017" i="4" l="1"/>
  <c r="L5015" i="4"/>
  <c r="Z5015" i="4" s="1"/>
  <c r="K5016" i="4"/>
  <c r="Y5016" i="4" s="1"/>
  <c r="K5015" i="4"/>
  <c r="Y5015" i="4" s="1"/>
  <c r="M5016" i="4"/>
  <c r="N5016" i="4"/>
  <c r="H5017" i="4"/>
  <c r="J5017" i="4" s="1"/>
  <c r="J5016" i="4"/>
  <c r="C5018" i="4"/>
  <c r="D5018" i="4"/>
  <c r="E5018" i="4"/>
  <c r="F5018" i="4" l="1"/>
  <c r="L5017" i="4"/>
  <c r="Z5017" i="4" s="1"/>
  <c r="L5016" i="4"/>
  <c r="Z5016" i="4" s="1"/>
  <c r="I5017" i="4"/>
  <c r="H5018" i="4"/>
  <c r="I5018" i="4" s="1"/>
  <c r="M5017" i="4"/>
  <c r="N5017" i="4"/>
  <c r="E5019" i="4"/>
  <c r="C5019" i="4"/>
  <c r="D5019" i="4"/>
  <c r="F5019" i="4" l="1"/>
  <c r="K5018" i="4"/>
  <c r="Y5018" i="4" s="1"/>
  <c r="K5017" i="4"/>
  <c r="Y5017" i="4" s="1"/>
  <c r="M5018" i="4"/>
  <c r="N5018" i="4"/>
  <c r="J5018" i="4"/>
  <c r="H5019" i="4"/>
  <c r="J5019" i="4" s="1"/>
  <c r="C5020" i="4"/>
  <c r="E5020" i="4"/>
  <c r="D5020" i="4"/>
  <c r="F5020" i="4" l="1"/>
  <c r="L5018" i="4"/>
  <c r="Z5018" i="4" s="1"/>
  <c r="L5019" i="4"/>
  <c r="Z5019" i="4" s="1"/>
  <c r="H5020" i="4"/>
  <c r="I5020" i="4" s="1"/>
  <c r="I5019" i="4"/>
  <c r="M5019" i="4"/>
  <c r="N5019" i="4"/>
  <c r="C5021" i="4"/>
  <c r="F5021" i="4" s="1"/>
  <c r="D5021" i="4"/>
  <c r="E5021" i="4"/>
  <c r="K5019" i="4" l="1"/>
  <c r="Y5019" i="4" s="1"/>
  <c r="K5020" i="4"/>
  <c r="Y5020" i="4" s="1"/>
  <c r="N5020" i="4"/>
  <c r="M5020" i="4"/>
  <c r="H5021" i="4"/>
  <c r="I5021" i="4" s="1"/>
  <c r="J5020" i="4"/>
  <c r="D5022" i="4"/>
  <c r="E5022" i="4"/>
  <c r="C5022" i="4"/>
  <c r="F5022" i="4" l="1"/>
  <c r="L5020" i="4"/>
  <c r="Z5020" i="4" s="1"/>
  <c r="K5021" i="4"/>
  <c r="Y5021" i="4" s="1"/>
  <c r="J5021" i="4"/>
  <c r="H5022" i="4"/>
  <c r="M5021" i="4"/>
  <c r="N5021" i="4"/>
  <c r="D5023" i="4"/>
  <c r="E5023" i="4"/>
  <c r="C5023" i="4"/>
  <c r="F5023" i="4" l="1"/>
  <c r="L5021" i="4"/>
  <c r="Z5021" i="4" s="1"/>
  <c r="M5022" i="4"/>
  <c r="N5022" i="4"/>
  <c r="H5023" i="4"/>
  <c r="J5023" i="4" s="1"/>
  <c r="J5022" i="4"/>
  <c r="I5022" i="4"/>
  <c r="C5024" i="4"/>
  <c r="F5024" i="4" s="1"/>
  <c r="D5024" i="4"/>
  <c r="E5024" i="4"/>
  <c r="L5022" i="4" l="1"/>
  <c r="Z5022" i="4" s="1"/>
  <c r="L5023" i="4"/>
  <c r="Z5023" i="4" s="1"/>
  <c r="K5022" i="4"/>
  <c r="Y5022" i="4" s="1"/>
  <c r="I5023" i="4"/>
  <c r="N5023" i="4"/>
  <c r="M5023" i="4"/>
  <c r="H5024" i="4"/>
  <c r="C5025" i="4"/>
  <c r="F5025" i="4" s="1"/>
  <c r="D5025" i="4"/>
  <c r="E5025" i="4"/>
  <c r="K5023" i="4" l="1"/>
  <c r="Y5023" i="4" s="1"/>
  <c r="M5024" i="4"/>
  <c r="N5024" i="4"/>
  <c r="H5025" i="4"/>
  <c r="I5024" i="4"/>
  <c r="J5024" i="4"/>
  <c r="C5026" i="4"/>
  <c r="F5026" i="4" s="1"/>
  <c r="D5026" i="4"/>
  <c r="E5026" i="4"/>
  <c r="L5024" i="4" l="1"/>
  <c r="Z5024" i="4" s="1"/>
  <c r="K5024" i="4"/>
  <c r="Y5024" i="4" s="1"/>
  <c r="H5026" i="4"/>
  <c r="I5026" i="4" s="1"/>
  <c r="M5025" i="4"/>
  <c r="N5025" i="4"/>
  <c r="J5025" i="4"/>
  <c r="I5025" i="4"/>
  <c r="E5027" i="4"/>
  <c r="C5027" i="4"/>
  <c r="D5027" i="4"/>
  <c r="F5027" i="4" l="1"/>
  <c r="L5025" i="4"/>
  <c r="Z5025" i="4" s="1"/>
  <c r="K5025" i="4"/>
  <c r="Y5025" i="4" s="1"/>
  <c r="K5026" i="4"/>
  <c r="Y5026" i="4" s="1"/>
  <c r="M5026" i="4"/>
  <c r="N5026" i="4"/>
  <c r="H5027" i="4"/>
  <c r="J5027" i="4" s="1"/>
  <c r="J5026" i="4"/>
  <c r="C5028" i="4"/>
  <c r="E5028" i="4"/>
  <c r="D5028" i="4"/>
  <c r="F5028" i="4" l="1"/>
  <c r="L5027" i="4"/>
  <c r="Z5027" i="4" s="1"/>
  <c r="L5026" i="4"/>
  <c r="Z5026" i="4" s="1"/>
  <c r="I5027" i="4"/>
  <c r="M5027" i="4"/>
  <c r="N5027" i="4"/>
  <c r="H5028" i="4"/>
  <c r="J5028" i="4" s="1"/>
  <c r="C5029" i="4"/>
  <c r="F5029" i="4" s="1"/>
  <c r="D5029" i="4"/>
  <c r="E5029" i="4"/>
  <c r="L5028" i="4" l="1"/>
  <c r="Z5028" i="4" s="1"/>
  <c r="K5027" i="4"/>
  <c r="Y5027" i="4" s="1"/>
  <c r="I5028" i="4"/>
  <c r="N5028" i="4"/>
  <c r="M5028" i="4"/>
  <c r="H5029" i="4"/>
  <c r="I5029" i="4" s="1"/>
  <c r="D5030" i="4"/>
  <c r="E5030" i="4"/>
  <c r="C5030" i="4"/>
  <c r="F5030" i="4" l="1"/>
  <c r="K5028" i="4"/>
  <c r="Y5028" i="4" s="1"/>
  <c r="K5029" i="4"/>
  <c r="Y5029" i="4" s="1"/>
  <c r="M5029" i="4"/>
  <c r="N5029" i="4"/>
  <c r="J5029" i="4"/>
  <c r="H5030" i="4"/>
  <c r="I5030" i="4" s="1"/>
  <c r="D5031" i="4"/>
  <c r="E5031" i="4"/>
  <c r="C5031" i="4"/>
  <c r="F5031" i="4" l="1"/>
  <c r="L5029" i="4"/>
  <c r="Z5029" i="4" s="1"/>
  <c r="K5030" i="4"/>
  <c r="Y5030" i="4" s="1"/>
  <c r="H5031" i="4"/>
  <c r="I5031" i="4" s="1"/>
  <c r="M5030" i="4"/>
  <c r="N5030" i="4"/>
  <c r="J5030" i="4"/>
  <c r="C5032" i="4"/>
  <c r="F5032" i="4" s="1"/>
  <c r="D5032" i="4"/>
  <c r="E5032" i="4"/>
  <c r="L5030" i="4" l="1"/>
  <c r="Z5030" i="4" s="1"/>
  <c r="K5031" i="4"/>
  <c r="Y5031" i="4" s="1"/>
  <c r="H5032" i="4"/>
  <c r="I5032" i="4" s="1"/>
  <c r="M5031" i="4"/>
  <c r="N5031" i="4"/>
  <c r="J5031" i="4"/>
  <c r="C5033" i="4"/>
  <c r="D5033" i="4"/>
  <c r="E5033" i="4"/>
  <c r="F5033" i="4" l="1"/>
  <c r="L5031" i="4"/>
  <c r="Z5031" i="4" s="1"/>
  <c r="K5032" i="4"/>
  <c r="Y5032" i="4" s="1"/>
  <c r="H5033" i="4"/>
  <c r="I5033" i="4" s="1"/>
  <c r="M5032" i="4"/>
  <c r="N5032" i="4"/>
  <c r="J5032" i="4"/>
  <c r="C5034" i="4"/>
  <c r="F5034" i="4" s="1"/>
  <c r="D5034" i="4"/>
  <c r="E5034" i="4"/>
  <c r="L5032" i="4" l="1"/>
  <c r="Z5032" i="4" s="1"/>
  <c r="K5033" i="4"/>
  <c r="Y5033" i="4" s="1"/>
  <c r="H5034" i="4"/>
  <c r="I5034" i="4" s="1"/>
  <c r="M5033" i="4"/>
  <c r="N5033" i="4"/>
  <c r="J5033" i="4"/>
  <c r="E5035" i="4"/>
  <c r="C5035" i="4"/>
  <c r="F5035" i="4" s="1"/>
  <c r="D5035" i="4"/>
  <c r="L5033" i="4" l="1"/>
  <c r="Z5033" i="4" s="1"/>
  <c r="K5034" i="4"/>
  <c r="Y5034" i="4" s="1"/>
  <c r="M5034" i="4"/>
  <c r="N5034" i="4"/>
  <c r="H5035" i="4"/>
  <c r="J5034" i="4"/>
  <c r="C5036" i="4"/>
  <c r="E5036" i="4"/>
  <c r="D5036" i="4"/>
  <c r="F5036" i="4" l="1"/>
  <c r="L5034" i="4"/>
  <c r="Z5034" i="4" s="1"/>
  <c r="M5035" i="4"/>
  <c r="N5035" i="4"/>
  <c r="J5035" i="4"/>
  <c r="H5036" i="4"/>
  <c r="J5036" i="4" s="1"/>
  <c r="I5035" i="4"/>
  <c r="C5037" i="4"/>
  <c r="D5037" i="4"/>
  <c r="E5037" i="4"/>
  <c r="F5037" i="4" l="1"/>
  <c r="L5036" i="4"/>
  <c r="Z5036" i="4" s="1"/>
  <c r="L5035" i="4"/>
  <c r="Z5035" i="4" s="1"/>
  <c r="K5035" i="4"/>
  <c r="Y5035" i="4" s="1"/>
  <c r="I5036" i="4"/>
  <c r="M5036" i="4"/>
  <c r="N5036" i="4"/>
  <c r="H5037" i="4"/>
  <c r="J5037" i="4" s="1"/>
  <c r="D5038" i="4"/>
  <c r="E5038" i="4"/>
  <c r="C5038" i="4"/>
  <c r="F5038" i="4" s="1"/>
  <c r="L5037" i="4" l="1"/>
  <c r="Z5037" i="4" s="1"/>
  <c r="K5036" i="4"/>
  <c r="Y5036" i="4" s="1"/>
  <c r="I5037" i="4"/>
  <c r="M5037" i="4"/>
  <c r="N5037" i="4"/>
  <c r="H5038" i="4"/>
  <c r="I5038" i="4" s="1"/>
  <c r="D5039" i="4"/>
  <c r="E5039" i="4"/>
  <c r="C5039" i="4"/>
  <c r="F5039" i="4" l="1"/>
  <c r="K5038" i="4"/>
  <c r="Y5038" i="4" s="1"/>
  <c r="K5037" i="4"/>
  <c r="Y5037" i="4" s="1"/>
  <c r="H5039" i="4"/>
  <c r="I5039" i="4" s="1"/>
  <c r="M5038" i="4"/>
  <c r="N5038" i="4"/>
  <c r="J5038" i="4"/>
  <c r="C5040" i="4"/>
  <c r="F5040" i="4" s="1"/>
  <c r="D5040" i="4"/>
  <c r="E5040" i="4"/>
  <c r="L5038" i="4" l="1"/>
  <c r="Z5038" i="4" s="1"/>
  <c r="K5039" i="4"/>
  <c r="Y5039" i="4" s="1"/>
  <c r="H5040" i="4"/>
  <c r="J5040" i="4" s="1"/>
  <c r="M5039" i="4"/>
  <c r="N5039" i="4"/>
  <c r="J5039" i="4"/>
  <c r="C5041" i="4"/>
  <c r="D5041" i="4"/>
  <c r="E5041" i="4"/>
  <c r="F5041" i="4" l="1"/>
  <c r="L5039" i="4"/>
  <c r="Z5039" i="4" s="1"/>
  <c r="L5040" i="4"/>
  <c r="Z5040" i="4" s="1"/>
  <c r="I5040" i="4"/>
  <c r="H5041" i="4"/>
  <c r="I5041" i="4" s="1"/>
  <c r="M5040" i="4"/>
  <c r="N5040" i="4"/>
  <c r="C5042" i="4"/>
  <c r="F5042" i="4" s="1"/>
  <c r="D5042" i="4"/>
  <c r="E5042" i="4"/>
  <c r="K5040" i="4" l="1"/>
  <c r="Y5040" i="4" s="1"/>
  <c r="K5041" i="4"/>
  <c r="Y5041" i="4" s="1"/>
  <c r="H5042" i="4"/>
  <c r="J5042" i="4" s="1"/>
  <c r="N5041" i="4"/>
  <c r="M5041" i="4"/>
  <c r="J5041" i="4"/>
  <c r="E5043" i="4"/>
  <c r="C5043" i="4"/>
  <c r="F5043" i="4" s="1"/>
  <c r="D5043" i="4"/>
  <c r="L5041" i="4" l="1"/>
  <c r="Z5041" i="4" s="1"/>
  <c r="L5042" i="4"/>
  <c r="Z5042" i="4" s="1"/>
  <c r="I5042" i="4"/>
  <c r="H5043" i="4"/>
  <c r="I5043" i="4" s="1"/>
  <c r="M5042" i="4"/>
  <c r="N5042" i="4"/>
  <c r="C5044" i="4"/>
  <c r="E5044" i="4"/>
  <c r="D5044" i="4"/>
  <c r="F5044" i="4" l="1"/>
  <c r="K5042" i="4"/>
  <c r="Y5042" i="4" s="1"/>
  <c r="K5043" i="4"/>
  <c r="Y5043" i="4" s="1"/>
  <c r="H5044" i="4"/>
  <c r="I5044" i="4" s="1"/>
  <c r="M5043" i="4"/>
  <c r="N5043" i="4"/>
  <c r="J5043" i="4"/>
  <c r="C5045" i="4"/>
  <c r="F5045" i="4" s="1"/>
  <c r="D5045" i="4"/>
  <c r="E5045" i="4"/>
  <c r="L5043" i="4" l="1"/>
  <c r="Z5043" i="4" s="1"/>
  <c r="K5044" i="4"/>
  <c r="Y5044" i="4" s="1"/>
  <c r="H5045" i="4"/>
  <c r="J5045" i="4" s="1"/>
  <c r="N5044" i="4"/>
  <c r="M5044" i="4"/>
  <c r="J5044" i="4"/>
  <c r="D5046" i="4"/>
  <c r="E5046" i="4"/>
  <c r="C5046" i="4"/>
  <c r="F5046" i="4" l="1"/>
  <c r="L5044" i="4"/>
  <c r="Z5044" i="4" s="1"/>
  <c r="L5045" i="4"/>
  <c r="Z5045" i="4" s="1"/>
  <c r="I5045" i="4"/>
  <c r="H5046" i="4"/>
  <c r="J5046" i="4" s="1"/>
  <c r="M5045" i="4"/>
  <c r="N5045" i="4"/>
  <c r="D5047" i="4"/>
  <c r="E5047" i="4"/>
  <c r="C5047" i="4"/>
  <c r="F5047" i="4" l="1"/>
  <c r="L5046" i="4"/>
  <c r="Z5046" i="4" s="1"/>
  <c r="K5045" i="4"/>
  <c r="Y5045" i="4" s="1"/>
  <c r="I5046" i="4"/>
  <c r="H5047" i="4"/>
  <c r="I5047" i="4" s="1"/>
  <c r="M5046" i="4"/>
  <c r="N5046" i="4"/>
  <c r="C5048" i="4"/>
  <c r="F5048" i="4" s="1"/>
  <c r="D5048" i="4"/>
  <c r="E5048" i="4"/>
  <c r="K5046" i="4" l="1"/>
  <c r="Y5046" i="4" s="1"/>
  <c r="K5047" i="4"/>
  <c r="Y5047" i="4" s="1"/>
  <c r="H5048" i="4"/>
  <c r="I5048" i="4" s="1"/>
  <c r="M5047" i="4"/>
  <c r="N5047" i="4"/>
  <c r="J5047" i="4"/>
  <c r="C5049" i="4"/>
  <c r="D5049" i="4"/>
  <c r="E5049" i="4"/>
  <c r="F5049" i="4" l="1"/>
  <c r="L5047" i="4"/>
  <c r="Z5047" i="4" s="1"/>
  <c r="K5048" i="4"/>
  <c r="Y5048" i="4" s="1"/>
  <c r="J5048" i="4"/>
  <c r="H5049" i="4"/>
  <c r="I5049" i="4" s="1"/>
  <c r="M5048" i="4"/>
  <c r="N5048" i="4"/>
  <c r="C5050" i="4"/>
  <c r="D5050" i="4"/>
  <c r="E5050" i="4"/>
  <c r="F5050" i="4" l="1"/>
  <c r="L5048" i="4"/>
  <c r="Z5048" i="4" s="1"/>
  <c r="K5049" i="4"/>
  <c r="Y5049" i="4" s="1"/>
  <c r="H5050" i="4"/>
  <c r="J5050" i="4" s="1"/>
  <c r="M5049" i="4"/>
  <c r="N5049" i="4"/>
  <c r="J5049" i="4"/>
  <c r="E5051" i="4"/>
  <c r="C5051" i="4"/>
  <c r="D5051" i="4"/>
  <c r="F5051" i="4" l="1"/>
  <c r="L5049" i="4"/>
  <c r="Z5049" i="4" s="1"/>
  <c r="L5050" i="4"/>
  <c r="Z5050" i="4" s="1"/>
  <c r="I5050" i="4"/>
  <c r="H5051" i="4"/>
  <c r="M5050" i="4"/>
  <c r="N5050" i="4"/>
  <c r="C5052" i="4"/>
  <c r="F5052" i="4" s="1"/>
  <c r="E5052" i="4"/>
  <c r="D5052" i="4"/>
  <c r="K5050" i="4" l="1"/>
  <c r="Y5050" i="4" s="1"/>
  <c r="H5052" i="4"/>
  <c r="M5051" i="4"/>
  <c r="N5051" i="4"/>
  <c r="I5051" i="4"/>
  <c r="J5051" i="4"/>
  <c r="I5052" i="4"/>
  <c r="C5053" i="4"/>
  <c r="F5053" i="4" s="1"/>
  <c r="D5053" i="4"/>
  <c r="E5053" i="4"/>
  <c r="L5051" i="4" l="1"/>
  <c r="Z5051" i="4" s="1"/>
  <c r="K5051" i="4"/>
  <c r="Y5051" i="4" s="1"/>
  <c r="K5052" i="4"/>
  <c r="Y5052" i="4" s="1"/>
  <c r="N5052" i="4"/>
  <c r="M5052" i="4"/>
  <c r="H5053" i="4"/>
  <c r="I5053" i="4" s="1"/>
  <c r="J5052" i="4"/>
  <c r="D5054" i="4"/>
  <c r="E5054" i="4"/>
  <c r="C5054" i="4"/>
  <c r="F5054" i="4" l="1"/>
  <c r="L5052" i="4"/>
  <c r="Z5052" i="4" s="1"/>
  <c r="K5053" i="4"/>
  <c r="Y5053" i="4" s="1"/>
  <c r="M5053" i="4"/>
  <c r="N5053" i="4"/>
  <c r="J5053" i="4"/>
  <c r="H5054" i="4"/>
  <c r="J5054" i="4" s="1"/>
  <c r="D5055" i="4"/>
  <c r="E5055" i="4"/>
  <c r="C5055" i="4"/>
  <c r="F5055" i="4" l="1"/>
  <c r="L5054" i="4"/>
  <c r="Z5054" i="4" s="1"/>
  <c r="L5053" i="4"/>
  <c r="Z5053" i="4" s="1"/>
  <c r="I5054" i="4"/>
  <c r="M5054" i="4"/>
  <c r="N5054" i="4"/>
  <c r="H5055" i="4"/>
  <c r="C5056" i="4"/>
  <c r="F5056" i="4" s="1"/>
  <c r="D5056" i="4"/>
  <c r="E5056" i="4"/>
  <c r="K5054" i="4" l="1"/>
  <c r="Y5054" i="4" s="1"/>
  <c r="H5056" i="4"/>
  <c r="M5055" i="4"/>
  <c r="N5055" i="4"/>
  <c r="J5055" i="4"/>
  <c r="I5055" i="4"/>
  <c r="I5056" i="4"/>
  <c r="C5057" i="4"/>
  <c r="F5057" i="4" s="1"/>
  <c r="D5057" i="4"/>
  <c r="E5057" i="4"/>
  <c r="L5055" i="4" l="1"/>
  <c r="Z5055" i="4" s="1"/>
  <c r="K5055" i="4"/>
  <c r="Y5055" i="4" s="1"/>
  <c r="K5056" i="4"/>
  <c r="Y5056" i="4" s="1"/>
  <c r="M5056" i="4"/>
  <c r="N5056" i="4"/>
  <c r="H5057" i="4"/>
  <c r="J5056" i="4"/>
  <c r="C5058" i="4"/>
  <c r="F5058" i="4" s="1"/>
  <c r="D5058" i="4"/>
  <c r="E5058" i="4"/>
  <c r="L5056" i="4" l="1"/>
  <c r="Z5056" i="4" s="1"/>
  <c r="H5058" i="4"/>
  <c r="I5058" i="4" s="1"/>
  <c r="M5057" i="4"/>
  <c r="N5057" i="4"/>
  <c r="J5057" i="4"/>
  <c r="I5057" i="4"/>
  <c r="E5059" i="4"/>
  <c r="D5059" i="4"/>
  <c r="C5059" i="4"/>
  <c r="F5059" i="4" l="1"/>
  <c r="L5057" i="4"/>
  <c r="Z5057" i="4" s="1"/>
  <c r="K5057" i="4"/>
  <c r="Y5057" i="4" s="1"/>
  <c r="K5058" i="4"/>
  <c r="Y5058" i="4" s="1"/>
  <c r="M5058" i="4"/>
  <c r="N5058" i="4"/>
  <c r="H5059" i="4"/>
  <c r="J5059" i="4" s="1"/>
  <c r="J5058" i="4"/>
  <c r="C5060" i="4"/>
  <c r="E5060" i="4"/>
  <c r="D5060" i="4"/>
  <c r="F5060" i="4" l="1"/>
  <c r="L5058" i="4"/>
  <c r="Z5058" i="4" s="1"/>
  <c r="L5059" i="4"/>
  <c r="Z5059" i="4" s="1"/>
  <c r="H5060" i="4"/>
  <c r="N5059" i="4"/>
  <c r="M5059" i="4"/>
  <c r="I5059" i="4"/>
  <c r="C5061" i="4"/>
  <c r="F5061" i="4" s="1"/>
  <c r="D5061" i="4"/>
  <c r="E5061" i="4"/>
  <c r="K5059" i="4" l="1"/>
  <c r="Y5059" i="4" s="1"/>
  <c r="H5061" i="4"/>
  <c r="M5060" i="4"/>
  <c r="N5060" i="4"/>
  <c r="I5060" i="4"/>
  <c r="J5060" i="4"/>
  <c r="I5061" i="4"/>
  <c r="D5062" i="4"/>
  <c r="E5062" i="4"/>
  <c r="C5062" i="4"/>
  <c r="F5062" i="4" l="1"/>
  <c r="L5060" i="4"/>
  <c r="Z5060" i="4" s="1"/>
  <c r="K5060" i="4"/>
  <c r="Y5060" i="4" s="1"/>
  <c r="K5061" i="4"/>
  <c r="Y5061" i="4" s="1"/>
  <c r="H5062" i="4"/>
  <c r="I5062" i="4" s="1"/>
  <c r="M5061" i="4"/>
  <c r="N5061" i="4"/>
  <c r="J5061" i="4"/>
  <c r="D5063" i="4"/>
  <c r="E5063" i="4"/>
  <c r="C5063" i="4"/>
  <c r="F5063" i="4" s="1"/>
  <c r="L5061" i="4" l="1"/>
  <c r="Z5061" i="4" s="1"/>
  <c r="K5062" i="4"/>
  <c r="Y5062" i="4" s="1"/>
  <c r="M5062" i="4"/>
  <c r="N5062" i="4"/>
  <c r="H5063" i="4"/>
  <c r="J5063" i="4" s="1"/>
  <c r="J5062" i="4"/>
  <c r="C5064" i="4"/>
  <c r="D5064" i="4"/>
  <c r="E5064" i="4"/>
  <c r="F5064" i="4" l="1"/>
  <c r="L5062" i="4"/>
  <c r="Z5062" i="4" s="1"/>
  <c r="L5063" i="4"/>
  <c r="Z5063" i="4" s="1"/>
  <c r="H5064" i="4"/>
  <c r="I5064" i="4" s="1"/>
  <c r="I5063" i="4"/>
  <c r="M5063" i="4"/>
  <c r="N5063" i="4"/>
  <c r="C5065" i="4"/>
  <c r="F5065" i="4" s="1"/>
  <c r="D5065" i="4"/>
  <c r="E5065" i="4"/>
  <c r="K5063" i="4" l="1"/>
  <c r="Y5063" i="4" s="1"/>
  <c r="K5064" i="4"/>
  <c r="Y5064" i="4" s="1"/>
  <c r="M5064" i="4"/>
  <c r="N5064" i="4"/>
  <c r="H5065" i="4"/>
  <c r="I5065" i="4" s="1"/>
  <c r="J5064" i="4"/>
  <c r="C5066" i="4"/>
  <c r="D5066" i="4"/>
  <c r="E5066" i="4"/>
  <c r="H5066" i="4" l="1"/>
  <c r="F5066" i="4"/>
  <c r="L5064" i="4"/>
  <c r="Z5064" i="4" s="1"/>
  <c r="K5065" i="4"/>
  <c r="Y5065" i="4" s="1"/>
  <c r="M5066" i="4"/>
  <c r="N5066" i="4"/>
  <c r="M5065" i="4"/>
  <c r="N5065" i="4"/>
  <c r="J5065" i="4"/>
  <c r="J5066" i="4"/>
  <c r="I5066" i="4"/>
  <c r="E5067" i="4"/>
  <c r="C5067" i="4"/>
  <c r="D5067" i="4"/>
  <c r="F5067" i="4" l="1"/>
  <c r="L5065" i="4"/>
  <c r="Z5065" i="4" s="1"/>
  <c r="L5066" i="4"/>
  <c r="Z5066" i="4" s="1"/>
  <c r="K5066" i="4"/>
  <c r="Y5066" i="4" s="1"/>
  <c r="H5067" i="4"/>
  <c r="I5067" i="4" s="1"/>
  <c r="C5068" i="4"/>
  <c r="E5068" i="4"/>
  <c r="D5068" i="4"/>
  <c r="F5068" i="4" l="1"/>
  <c r="K5067" i="4"/>
  <c r="Y5067" i="4" s="1"/>
  <c r="H5068" i="4"/>
  <c r="I5068" i="4" s="1"/>
  <c r="M5067" i="4"/>
  <c r="N5067" i="4"/>
  <c r="J5067" i="4"/>
  <c r="C5069" i="4"/>
  <c r="D5069" i="4"/>
  <c r="E5069" i="4"/>
  <c r="F5069" i="4" l="1"/>
  <c r="L5067" i="4"/>
  <c r="Z5067" i="4" s="1"/>
  <c r="K5068" i="4"/>
  <c r="Y5068" i="4" s="1"/>
  <c r="M5068" i="4"/>
  <c r="N5068" i="4"/>
  <c r="H5069" i="4"/>
  <c r="J5068" i="4"/>
  <c r="D5070" i="4"/>
  <c r="E5070" i="4"/>
  <c r="C5070" i="4"/>
  <c r="F5070" i="4" l="1"/>
  <c r="L5068" i="4"/>
  <c r="Z5068" i="4" s="1"/>
  <c r="M5069" i="4"/>
  <c r="N5069" i="4"/>
  <c r="I5069" i="4"/>
  <c r="J5069" i="4"/>
  <c r="H5070" i="4"/>
  <c r="J5070" i="4" s="1"/>
  <c r="D5071" i="4"/>
  <c r="E5071" i="4"/>
  <c r="C5071" i="4"/>
  <c r="F5071" i="4" l="1"/>
  <c r="L5070" i="4"/>
  <c r="Z5070" i="4" s="1"/>
  <c r="L5069" i="4"/>
  <c r="Z5069" i="4" s="1"/>
  <c r="K5069" i="4"/>
  <c r="Y5069" i="4" s="1"/>
  <c r="I5070" i="4"/>
  <c r="M5070" i="4"/>
  <c r="N5070" i="4"/>
  <c r="H5071" i="4"/>
  <c r="C5072" i="4"/>
  <c r="D5072" i="4"/>
  <c r="E5072" i="4"/>
  <c r="F5072" i="4" l="1"/>
  <c r="K5070" i="4"/>
  <c r="Y5070" i="4" s="1"/>
  <c r="H5072" i="4"/>
  <c r="I5072" i="4" s="1"/>
  <c r="M5071" i="4"/>
  <c r="N5071" i="4"/>
  <c r="J5071" i="4"/>
  <c r="I5071" i="4"/>
  <c r="C5073" i="4"/>
  <c r="D5073" i="4"/>
  <c r="E5073" i="4"/>
  <c r="F5073" i="4" l="1"/>
  <c r="L5071" i="4"/>
  <c r="Z5071" i="4" s="1"/>
  <c r="K5072" i="4"/>
  <c r="Y5072" i="4" s="1"/>
  <c r="K5071" i="4"/>
  <c r="Y5071" i="4" s="1"/>
  <c r="M5072" i="4"/>
  <c r="N5072" i="4"/>
  <c r="H5073" i="4"/>
  <c r="J5073" i="4" s="1"/>
  <c r="J5072" i="4"/>
  <c r="C5074" i="4"/>
  <c r="D5074" i="4"/>
  <c r="E5074" i="4"/>
  <c r="F5074" i="4" l="1"/>
  <c r="L5073" i="4"/>
  <c r="Z5073" i="4" s="1"/>
  <c r="L5072" i="4"/>
  <c r="Z5072" i="4" s="1"/>
  <c r="I5073" i="4"/>
  <c r="H5074" i="4"/>
  <c r="M5073" i="4"/>
  <c r="N5073" i="4"/>
  <c r="E5075" i="4"/>
  <c r="C5075" i="4"/>
  <c r="D5075" i="4"/>
  <c r="F5075" i="4" l="1"/>
  <c r="K5073" i="4"/>
  <c r="Y5073" i="4" s="1"/>
  <c r="M5074" i="4"/>
  <c r="N5074" i="4"/>
  <c r="J5074" i="4"/>
  <c r="I5074" i="4"/>
  <c r="H5075" i="4"/>
  <c r="J5075" i="4" s="1"/>
  <c r="C5076" i="4"/>
  <c r="F5076" i="4" s="1"/>
  <c r="E5076" i="4"/>
  <c r="D5076" i="4"/>
  <c r="L5075" i="4" l="1"/>
  <c r="Z5075" i="4" s="1"/>
  <c r="L5074" i="4"/>
  <c r="Z5074" i="4" s="1"/>
  <c r="K5074" i="4"/>
  <c r="Y5074" i="4" s="1"/>
  <c r="M5075" i="4"/>
  <c r="N5075" i="4"/>
  <c r="I5075" i="4"/>
  <c r="H5076" i="4"/>
  <c r="J5076" i="4" s="1"/>
  <c r="C5077" i="4"/>
  <c r="F5077" i="4" s="1"/>
  <c r="D5077" i="4"/>
  <c r="E5077" i="4"/>
  <c r="L5076" i="4" l="1"/>
  <c r="Z5076" i="4" s="1"/>
  <c r="K5075" i="4"/>
  <c r="Y5075" i="4" s="1"/>
  <c r="H5077" i="4"/>
  <c r="I5077" i="4" s="1"/>
  <c r="I5076" i="4"/>
  <c r="M5076" i="4"/>
  <c r="N5076" i="4"/>
  <c r="D5078" i="4"/>
  <c r="E5078" i="4"/>
  <c r="C5078" i="4"/>
  <c r="F5078" i="4" l="1"/>
  <c r="K5076" i="4"/>
  <c r="Y5076" i="4" s="1"/>
  <c r="K5077" i="4"/>
  <c r="Y5077" i="4" s="1"/>
  <c r="M5077" i="4"/>
  <c r="N5077" i="4"/>
  <c r="H5078" i="4"/>
  <c r="I5078" i="4" s="1"/>
  <c r="J5077" i="4"/>
  <c r="D5079" i="4"/>
  <c r="E5079" i="4"/>
  <c r="C5079" i="4"/>
  <c r="F5079" i="4" l="1"/>
  <c r="L5077" i="4"/>
  <c r="Z5077" i="4" s="1"/>
  <c r="K5078" i="4"/>
  <c r="Y5078" i="4" s="1"/>
  <c r="N5078" i="4"/>
  <c r="M5078" i="4"/>
  <c r="J5078" i="4"/>
  <c r="H5079" i="4"/>
  <c r="I5079" i="4" s="1"/>
  <c r="C5080" i="4"/>
  <c r="F5080" i="4" s="1"/>
  <c r="E5080" i="4"/>
  <c r="D5080" i="4"/>
  <c r="L5078" i="4" l="1"/>
  <c r="Z5078" i="4" s="1"/>
  <c r="K5079" i="4"/>
  <c r="Y5079" i="4" s="1"/>
  <c r="M5079" i="4"/>
  <c r="N5079" i="4"/>
  <c r="J5079" i="4"/>
  <c r="H5080" i="4"/>
  <c r="J5080" i="4" s="1"/>
  <c r="C5081" i="4"/>
  <c r="D5081" i="4"/>
  <c r="E5081" i="4"/>
  <c r="F5081" i="4" l="1"/>
  <c r="L5079" i="4"/>
  <c r="Z5079" i="4" s="1"/>
  <c r="L5080" i="4"/>
  <c r="Z5080" i="4" s="1"/>
  <c r="H5081" i="4"/>
  <c r="I5081" i="4" s="1"/>
  <c r="I5080" i="4"/>
  <c r="M5080" i="4"/>
  <c r="N5080" i="4"/>
  <c r="C5082" i="4"/>
  <c r="D5082" i="4"/>
  <c r="E5082" i="4"/>
  <c r="F5082" i="4" l="1"/>
  <c r="K5080" i="4"/>
  <c r="Y5080" i="4" s="1"/>
  <c r="K5081" i="4"/>
  <c r="Y5081" i="4" s="1"/>
  <c r="H5082" i="4"/>
  <c r="I5082" i="4" s="1"/>
  <c r="M5081" i="4"/>
  <c r="N5081" i="4"/>
  <c r="J5081" i="4"/>
  <c r="E5083" i="4"/>
  <c r="C5083" i="4"/>
  <c r="D5083" i="4"/>
  <c r="F5083" i="4" l="1"/>
  <c r="L5081" i="4"/>
  <c r="Z5081" i="4" s="1"/>
  <c r="K5082" i="4"/>
  <c r="Y5082" i="4" s="1"/>
  <c r="M5082" i="4"/>
  <c r="N5082" i="4"/>
  <c r="H5083" i="4"/>
  <c r="J5082" i="4"/>
  <c r="C5084" i="4"/>
  <c r="F5084" i="4" s="1"/>
  <c r="E5084" i="4"/>
  <c r="D5084" i="4"/>
  <c r="L5082" i="4" l="1"/>
  <c r="Z5082" i="4" s="1"/>
  <c r="M5083" i="4"/>
  <c r="N5083" i="4"/>
  <c r="J5083" i="4"/>
  <c r="H5084" i="4"/>
  <c r="I5083" i="4"/>
  <c r="C5085" i="4"/>
  <c r="D5085" i="4"/>
  <c r="E5085" i="4"/>
  <c r="F5085" i="4" l="1"/>
  <c r="L5083" i="4"/>
  <c r="Z5083" i="4" s="1"/>
  <c r="K5083" i="4"/>
  <c r="Y5083" i="4" s="1"/>
  <c r="M5084" i="4"/>
  <c r="N5084" i="4"/>
  <c r="I5084" i="4"/>
  <c r="J5084" i="4"/>
  <c r="H5085" i="4"/>
  <c r="D5086" i="4"/>
  <c r="E5086" i="4"/>
  <c r="C5086" i="4"/>
  <c r="F5086" i="4" l="1"/>
  <c r="L5084" i="4"/>
  <c r="Z5084" i="4" s="1"/>
  <c r="K5084" i="4"/>
  <c r="Y5084" i="4" s="1"/>
  <c r="M5085" i="4"/>
  <c r="N5085" i="4"/>
  <c r="J5085" i="4"/>
  <c r="I5085" i="4"/>
  <c r="H5086" i="4"/>
  <c r="D5087" i="4"/>
  <c r="E5087" i="4"/>
  <c r="C5087" i="4"/>
  <c r="F5087" i="4" s="1"/>
  <c r="L5085" i="4" l="1"/>
  <c r="Z5085" i="4" s="1"/>
  <c r="K5085" i="4"/>
  <c r="Y5085" i="4" s="1"/>
  <c r="M5086" i="4"/>
  <c r="N5086" i="4"/>
  <c r="H5087" i="4"/>
  <c r="I5087" i="4" s="1"/>
  <c r="I5086" i="4"/>
  <c r="J5086" i="4"/>
  <c r="C5088" i="4"/>
  <c r="F5088" i="4" s="1"/>
  <c r="D5088" i="4"/>
  <c r="E5088" i="4"/>
  <c r="L5086" i="4" l="1"/>
  <c r="Z5086" i="4" s="1"/>
  <c r="K5087" i="4"/>
  <c r="Y5087" i="4" s="1"/>
  <c r="K5086" i="4"/>
  <c r="Y5086" i="4" s="1"/>
  <c r="M5087" i="4"/>
  <c r="N5087" i="4"/>
  <c r="J5087" i="4"/>
  <c r="H5088" i="4"/>
  <c r="C5089" i="4"/>
  <c r="F5089" i="4" s="1"/>
  <c r="D5089" i="4"/>
  <c r="E5089" i="4"/>
  <c r="L5087" i="4" l="1"/>
  <c r="Z5087" i="4" s="1"/>
  <c r="M5088" i="4"/>
  <c r="N5088" i="4"/>
  <c r="H5089" i="4"/>
  <c r="I5089" i="4" s="1"/>
  <c r="J5088" i="4"/>
  <c r="I5088" i="4"/>
  <c r="C5090" i="4"/>
  <c r="D5090" i="4"/>
  <c r="E5090" i="4"/>
  <c r="F5090" i="4" l="1"/>
  <c r="L5088" i="4"/>
  <c r="Z5088" i="4" s="1"/>
  <c r="K5088" i="4"/>
  <c r="Y5088" i="4" s="1"/>
  <c r="K5089" i="4"/>
  <c r="Y5089" i="4" s="1"/>
  <c r="M5089" i="4"/>
  <c r="N5089" i="4"/>
  <c r="J5089" i="4"/>
  <c r="H5090" i="4"/>
  <c r="J5090" i="4" s="1"/>
  <c r="E5091" i="4"/>
  <c r="C5091" i="4"/>
  <c r="D5091" i="4"/>
  <c r="F5091" i="4" l="1"/>
  <c r="L5089" i="4"/>
  <c r="Z5089" i="4" s="1"/>
  <c r="L5090" i="4"/>
  <c r="Z5090" i="4" s="1"/>
  <c r="I5090" i="4"/>
  <c r="M5090" i="4"/>
  <c r="N5090" i="4"/>
  <c r="H5091" i="4"/>
  <c r="C5092" i="4"/>
  <c r="F5092" i="4" s="1"/>
  <c r="E5092" i="4"/>
  <c r="D5092" i="4"/>
  <c r="K5090" i="4" l="1"/>
  <c r="Y5090" i="4" s="1"/>
  <c r="M5091" i="4"/>
  <c r="N5091" i="4"/>
  <c r="H5092" i="4"/>
  <c r="J5092" i="4" s="1"/>
  <c r="I5091" i="4"/>
  <c r="J5091" i="4"/>
  <c r="C5093" i="4"/>
  <c r="D5093" i="4"/>
  <c r="E5093" i="4"/>
  <c r="H5093" i="4" l="1"/>
  <c r="F5093" i="4"/>
  <c r="L5091" i="4"/>
  <c r="Z5091" i="4" s="1"/>
  <c r="L5092" i="4"/>
  <c r="Z5092" i="4" s="1"/>
  <c r="K5091" i="4"/>
  <c r="Y5091" i="4" s="1"/>
  <c r="M5093" i="4"/>
  <c r="N5093" i="4"/>
  <c r="I5092" i="4"/>
  <c r="M5092" i="4"/>
  <c r="N5092" i="4"/>
  <c r="J5093" i="4"/>
  <c r="I5093" i="4"/>
  <c r="D5094" i="4"/>
  <c r="E5094" i="4"/>
  <c r="C5094" i="4"/>
  <c r="F5094" i="4" s="1"/>
  <c r="L5093" i="4" l="1"/>
  <c r="Z5093" i="4" s="1"/>
  <c r="K5092" i="4"/>
  <c r="Y5092" i="4" s="1"/>
  <c r="K5093" i="4"/>
  <c r="Y5093" i="4" s="1"/>
  <c r="H5094" i="4"/>
  <c r="D5095" i="4"/>
  <c r="E5095" i="4"/>
  <c r="C5095" i="4"/>
  <c r="F5095" i="4" l="1"/>
  <c r="H5095" i="4"/>
  <c r="I5095" i="4" s="1"/>
  <c r="M5094" i="4"/>
  <c r="N5094" i="4"/>
  <c r="I5094" i="4"/>
  <c r="J5094" i="4"/>
  <c r="C5096" i="4"/>
  <c r="D5096" i="4"/>
  <c r="E5096" i="4"/>
  <c r="H5096" i="4" l="1"/>
  <c r="F5096" i="4"/>
  <c r="L5094" i="4"/>
  <c r="Z5094" i="4" s="1"/>
  <c r="K5095" i="4"/>
  <c r="Y5095" i="4" s="1"/>
  <c r="K5094" i="4"/>
  <c r="Y5094" i="4" s="1"/>
  <c r="M5095" i="4"/>
  <c r="N5095" i="4"/>
  <c r="N5096" i="4"/>
  <c r="M5096" i="4"/>
  <c r="J5095" i="4"/>
  <c r="J5096" i="4"/>
  <c r="I5096" i="4"/>
  <c r="C5097" i="4"/>
  <c r="D5097" i="4"/>
  <c r="E5097" i="4"/>
  <c r="F5097" i="4" l="1"/>
  <c r="L5096" i="4"/>
  <c r="Z5096" i="4" s="1"/>
  <c r="L5095" i="4"/>
  <c r="Z5095" i="4" s="1"/>
  <c r="K5096" i="4"/>
  <c r="Y5096" i="4" s="1"/>
  <c r="H5097" i="4"/>
  <c r="I5097" i="4" s="1"/>
  <c r="C5098" i="4"/>
  <c r="D5098" i="4"/>
  <c r="E5098" i="4"/>
  <c r="F5098" i="4" l="1"/>
  <c r="K5097" i="4"/>
  <c r="Y5097" i="4" s="1"/>
  <c r="H5098" i="4"/>
  <c r="I5098" i="4" s="1"/>
  <c r="M5097" i="4"/>
  <c r="N5097" i="4"/>
  <c r="J5097" i="4"/>
  <c r="E5099" i="4"/>
  <c r="C5099" i="4"/>
  <c r="F5099" i="4" s="1"/>
  <c r="D5099" i="4"/>
  <c r="L5097" i="4" l="1"/>
  <c r="Z5097" i="4" s="1"/>
  <c r="K5098" i="4"/>
  <c r="Y5098" i="4" s="1"/>
  <c r="M5098" i="4"/>
  <c r="N5098" i="4"/>
  <c r="H5099" i="4"/>
  <c r="J5099" i="4" s="1"/>
  <c r="J5098" i="4"/>
  <c r="C5100" i="4"/>
  <c r="E5100" i="4"/>
  <c r="D5100" i="4"/>
  <c r="H5100" i="4" l="1"/>
  <c r="F5100" i="4"/>
  <c r="L5099" i="4"/>
  <c r="Z5099" i="4" s="1"/>
  <c r="L5098" i="4"/>
  <c r="Z5098" i="4" s="1"/>
  <c r="M5100" i="4"/>
  <c r="N5100" i="4"/>
  <c r="I5099" i="4"/>
  <c r="M5099" i="4"/>
  <c r="N5099" i="4"/>
  <c r="J5100" i="4"/>
  <c r="I5100" i="4"/>
  <c r="C5101" i="4"/>
  <c r="D5101" i="4"/>
  <c r="E5101" i="4"/>
  <c r="F5101" i="4" l="1"/>
  <c r="L5100" i="4"/>
  <c r="Z5100" i="4" s="1"/>
  <c r="K5099" i="4"/>
  <c r="Y5099" i="4" s="1"/>
  <c r="K5100" i="4"/>
  <c r="Y5100" i="4" s="1"/>
  <c r="H5101" i="4"/>
  <c r="I5101" i="4" s="1"/>
  <c r="D5102" i="4"/>
  <c r="E5102" i="4"/>
  <c r="C5102" i="4"/>
  <c r="F5102" i="4" s="1"/>
  <c r="K5101" i="4" l="1"/>
  <c r="Y5101" i="4" s="1"/>
  <c r="M5101" i="4"/>
  <c r="N5101" i="4"/>
  <c r="J5101" i="4"/>
  <c r="H5102" i="4"/>
  <c r="I5102" i="4" s="1"/>
  <c r="D5103" i="4"/>
  <c r="E5103" i="4"/>
  <c r="C5103" i="4"/>
  <c r="F5103" i="4" s="1"/>
  <c r="L5101" i="4" l="1"/>
  <c r="Z5101" i="4" s="1"/>
  <c r="K5102" i="4"/>
  <c r="Y5102" i="4" s="1"/>
  <c r="H5103" i="4"/>
  <c r="I5103" i="4" s="1"/>
  <c r="M5102" i="4"/>
  <c r="N5102" i="4"/>
  <c r="J5102" i="4"/>
  <c r="C5104" i="4"/>
  <c r="D5104" i="4"/>
  <c r="E5104" i="4"/>
  <c r="F5104" i="4" l="1"/>
  <c r="L5102" i="4"/>
  <c r="Z5102" i="4" s="1"/>
  <c r="K5103" i="4"/>
  <c r="Y5103" i="4" s="1"/>
  <c r="H5104" i="4"/>
  <c r="I5104" i="4" s="1"/>
  <c r="M5103" i="4"/>
  <c r="N5103" i="4"/>
  <c r="J5103" i="4"/>
  <c r="C5105" i="4"/>
  <c r="D5105" i="4"/>
  <c r="E5105" i="4"/>
  <c r="H5105" i="4" l="1"/>
  <c r="F5105" i="4"/>
  <c r="L5103" i="4"/>
  <c r="Z5103" i="4" s="1"/>
  <c r="K5104" i="4"/>
  <c r="Y5104" i="4" s="1"/>
  <c r="J5104" i="4"/>
  <c r="M5104" i="4"/>
  <c r="N5104" i="4"/>
  <c r="M5105" i="4"/>
  <c r="N5105" i="4"/>
  <c r="J5105" i="4"/>
  <c r="I5105" i="4"/>
  <c r="C5106" i="4"/>
  <c r="D5106" i="4"/>
  <c r="E5106" i="4"/>
  <c r="F5106" i="4" l="1"/>
  <c r="L5104" i="4"/>
  <c r="Z5104" i="4" s="1"/>
  <c r="L5105" i="4"/>
  <c r="Z5105" i="4" s="1"/>
  <c r="K5105" i="4"/>
  <c r="Y5105" i="4" s="1"/>
  <c r="H5106" i="4"/>
  <c r="E5107" i="4"/>
  <c r="C5107" i="4"/>
  <c r="D5107" i="4"/>
  <c r="F5107" i="4" l="1"/>
  <c r="M5106" i="4"/>
  <c r="N5106" i="4"/>
  <c r="H5107" i="4"/>
  <c r="I5106" i="4"/>
  <c r="J5106" i="4"/>
  <c r="C5108" i="4"/>
  <c r="E5108" i="4"/>
  <c r="D5108" i="4"/>
  <c r="F5108" i="4" l="1"/>
  <c r="L5106" i="4"/>
  <c r="Z5106" i="4" s="1"/>
  <c r="K5106" i="4"/>
  <c r="Y5106" i="4" s="1"/>
  <c r="H5108" i="4"/>
  <c r="I5108" i="4" s="1"/>
  <c r="M5107" i="4"/>
  <c r="N5107" i="4"/>
  <c r="I5107" i="4"/>
  <c r="J5107" i="4"/>
  <c r="C5109" i="4"/>
  <c r="F5109" i="4" s="1"/>
  <c r="D5109" i="4"/>
  <c r="E5109" i="4"/>
  <c r="L5107" i="4" l="1"/>
  <c r="Z5107" i="4" s="1"/>
  <c r="K5108" i="4"/>
  <c r="Y5108" i="4" s="1"/>
  <c r="K5107" i="4"/>
  <c r="Y5107" i="4" s="1"/>
  <c r="N5108" i="4"/>
  <c r="M5108" i="4"/>
  <c r="H5109" i="4"/>
  <c r="I5109" i="4" s="1"/>
  <c r="J5108" i="4"/>
  <c r="D5110" i="4"/>
  <c r="E5110" i="4"/>
  <c r="C5110" i="4"/>
  <c r="F5110" i="4" l="1"/>
  <c r="L5108" i="4"/>
  <c r="Z5108" i="4" s="1"/>
  <c r="K5109" i="4"/>
  <c r="Y5109" i="4" s="1"/>
  <c r="J5109" i="4"/>
  <c r="H5110" i="4"/>
  <c r="M5109" i="4"/>
  <c r="N5109" i="4"/>
  <c r="D5111" i="4"/>
  <c r="E5111" i="4"/>
  <c r="C5111" i="4"/>
  <c r="F5111" i="4" l="1"/>
  <c r="L5109" i="4"/>
  <c r="Z5109" i="4" s="1"/>
  <c r="M5110" i="4"/>
  <c r="N5110" i="4"/>
  <c r="H5111" i="4"/>
  <c r="J5110" i="4"/>
  <c r="I5110" i="4"/>
  <c r="C5112" i="4"/>
  <c r="F5112" i="4" s="1"/>
  <c r="D5112" i="4"/>
  <c r="E5112" i="4"/>
  <c r="L5110" i="4" l="1"/>
  <c r="Z5110" i="4" s="1"/>
  <c r="K5110" i="4"/>
  <c r="Y5110" i="4" s="1"/>
  <c r="M5111" i="4"/>
  <c r="N5111" i="4"/>
  <c r="J5111" i="4"/>
  <c r="H5112" i="4"/>
  <c r="I5111" i="4"/>
  <c r="C5113" i="4"/>
  <c r="F5113" i="4" s="1"/>
  <c r="D5113" i="4"/>
  <c r="E5113" i="4"/>
  <c r="L5111" i="4" l="1"/>
  <c r="Z5111" i="4" s="1"/>
  <c r="K5111" i="4"/>
  <c r="Y5111" i="4" s="1"/>
  <c r="M5112" i="4"/>
  <c r="N5112" i="4"/>
  <c r="J5112" i="4"/>
  <c r="H5113" i="4"/>
  <c r="I5113" i="4" s="1"/>
  <c r="I5112" i="4"/>
  <c r="C5114" i="4"/>
  <c r="F5114" i="4" s="1"/>
  <c r="D5114" i="4"/>
  <c r="E5114" i="4"/>
  <c r="L5112" i="4" l="1"/>
  <c r="Z5112" i="4" s="1"/>
  <c r="K5113" i="4"/>
  <c r="Y5113" i="4" s="1"/>
  <c r="K5112" i="4"/>
  <c r="Y5112" i="4" s="1"/>
  <c r="M5113" i="4"/>
  <c r="N5113" i="4"/>
  <c r="J5113" i="4"/>
  <c r="H5114" i="4"/>
  <c r="E5115" i="4"/>
  <c r="C5115" i="4"/>
  <c r="D5115" i="4"/>
  <c r="F5115" i="4" l="1"/>
  <c r="L5113" i="4"/>
  <c r="Z5113" i="4" s="1"/>
  <c r="H5115" i="4"/>
  <c r="I5115" i="4" s="1"/>
  <c r="N5114" i="4"/>
  <c r="M5114" i="4"/>
  <c r="J5114" i="4"/>
  <c r="I5114" i="4"/>
  <c r="C5116" i="4"/>
  <c r="F5116" i="4" s="1"/>
  <c r="E5116" i="4"/>
  <c r="D5116" i="4"/>
  <c r="L5114" i="4" l="1"/>
  <c r="Z5114" i="4" s="1"/>
  <c r="K5115" i="4"/>
  <c r="Y5115" i="4" s="1"/>
  <c r="K5114" i="4"/>
  <c r="Y5114" i="4" s="1"/>
  <c r="H5116" i="4"/>
  <c r="I5116" i="4" s="1"/>
  <c r="M5115" i="4"/>
  <c r="N5115" i="4"/>
  <c r="J5115" i="4"/>
  <c r="C5117" i="4"/>
  <c r="F5117" i="4" s="1"/>
  <c r="D5117" i="4"/>
  <c r="E5117" i="4"/>
  <c r="L5115" i="4" l="1"/>
  <c r="Z5115" i="4" s="1"/>
  <c r="K5116" i="4"/>
  <c r="Y5116" i="4" s="1"/>
  <c r="H5117" i="4"/>
  <c r="I5117" i="4" s="1"/>
  <c r="N5116" i="4"/>
  <c r="M5116" i="4"/>
  <c r="J5116" i="4"/>
  <c r="D5118" i="4"/>
  <c r="E5118" i="4"/>
  <c r="C5118" i="4"/>
  <c r="F5118" i="4" l="1"/>
  <c r="L5116" i="4"/>
  <c r="Z5116" i="4" s="1"/>
  <c r="K5117" i="4"/>
  <c r="Y5117" i="4" s="1"/>
  <c r="M5117" i="4"/>
  <c r="N5117" i="4"/>
  <c r="H5118" i="4"/>
  <c r="J5118" i="4" s="1"/>
  <c r="J5117" i="4"/>
  <c r="D5119" i="4"/>
  <c r="E5119" i="4"/>
  <c r="C5119" i="4"/>
  <c r="F5119" i="4" l="1"/>
  <c r="L5117" i="4"/>
  <c r="Z5117" i="4" s="1"/>
  <c r="L5118" i="4"/>
  <c r="Z5118" i="4" s="1"/>
  <c r="I5118" i="4"/>
  <c r="M5118" i="4"/>
  <c r="N5118" i="4"/>
  <c r="H5119" i="4"/>
  <c r="J5119" i="4" s="1"/>
  <c r="C5120" i="4"/>
  <c r="F5120" i="4" s="1"/>
  <c r="D5120" i="4"/>
  <c r="E5120" i="4"/>
  <c r="L5119" i="4" l="1"/>
  <c r="Z5119" i="4" s="1"/>
  <c r="K5118" i="4"/>
  <c r="Y5118" i="4" s="1"/>
  <c r="H5120" i="4"/>
  <c r="I5120" i="4" s="1"/>
  <c r="I5119" i="4"/>
  <c r="M5119" i="4"/>
  <c r="N5119" i="4"/>
  <c r="C5121" i="4"/>
  <c r="D5121" i="4"/>
  <c r="E5121" i="4"/>
  <c r="F5121" i="4" l="1"/>
  <c r="K5119" i="4"/>
  <c r="Y5119" i="4" s="1"/>
  <c r="K5120" i="4"/>
  <c r="Y5120" i="4" s="1"/>
  <c r="H5121" i="4"/>
  <c r="I5121" i="4" s="1"/>
  <c r="M5120" i="4"/>
  <c r="N5120" i="4"/>
  <c r="J5120" i="4"/>
  <c r="C5122" i="4"/>
  <c r="F5122" i="4" s="1"/>
  <c r="D5122" i="4"/>
  <c r="E5122" i="4"/>
  <c r="L5120" i="4" l="1"/>
  <c r="Z5120" i="4" s="1"/>
  <c r="K5121" i="4"/>
  <c r="Y5121" i="4" s="1"/>
  <c r="M5121" i="4"/>
  <c r="N5121" i="4"/>
  <c r="H5122" i="4"/>
  <c r="J5121" i="4"/>
  <c r="E5123" i="4"/>
  <c r="D5123" i="4"/>
  <c r="C5123" i="4"/>
  <c r="F5123" i="4" l="1"/>
  <c r="L5121" i="4"/>
  <c r="Z5121" i="4" s="1"/>
  <c r="M5122" i="4"/>
  <c r="N5122" i="4"/>
  <c r="J5122" i="4"/>
  <c r="I5122" i="4"/>
  <c r="H5123" i="4"/>
  <c r="I5123" i="4" s="1"/>
  <c r="C5124" i="4"/>
  <c r="F5124" i="4" s="1"/>
  <c r="E5124" i="4"/>
  <c r="D5124" i="4"/>
  <c r="L5122" i="4" l="1"/>
  <c r="Z5122" i="4" s="1"/>
  <c r="K5122" i="4"/>
  <c r="Y5122" i="4" s="1"/>
  <c r="K5123" i="4"/>
  <c r="Y5123" i="4" s="1"/>
  <c r="H5124" i="4"/>
  <c r="I5124" i="4" s="1"/>
  <c r="M5123" i="4"/>
  <c r="N5123" i="4"/>
  <c r="J5123" i="4"/>
  <c r="C5125" i="4"/>
  <c r="F5125" i="4" s="1"/>
  <c r="D5125" i="4"/>
  <c r="E5125" i="4"/>
  <c r="L5123" i="4" l="1"/>
  <c r="Z5123" i="4" s="1"/>
  <c r="K5124" i="4"/>
  <c r="Y5124" i="4" s="1"/>
  <c r="H5125" i="4"/>
  <c r="I5125" i="4" s="1"/>
  <c r="M5124" i="4"/>
  <c r="N5124" i="4"/>
  <c r="J5124" i="4"/>
  <c r="D5126" i="4"/>
  <c r="E5126" i="4"/>
  <c r="C5126" i="4"/>
  <c r="F5126" i="4" l="1"/>
  <c r="L5124" i="4"/>
  <c r="Z5124" i="4" s="1"/>
  <c r="K5125" i="4"/>
  <c r="Y5125" i="4" s="1"/>
  <c r="H5126" i="4"/>
  <c r="I5126" i="4" s="1"/>
  <c r="M5125" i="4"/>
  <c r="N5125" i="4"/>
  <c r="J5125" i="4"/>
  <c r="D5127" i="4"/>
  <c r="E5127" i="4"/>
  <c r="C5127" i="4"/>
  <c r="F5127" i="4" l="1"/>
  <c r="L5125" i="4"/>
  <c r="Z5125" i="4" s="1"/>
  <c r="K5126" i="4"/>
  <c r="Y5126" i="4" s="1"/>
  <c r="J5126" i="4"/>
  <c r="H5127" i="4"/>
  <c r="I5127" i="4" s="1"/>
  <c r="M5126" i="4"/>
  <c r="N5126" i="4"/>
  <c r="C5128" i="4"/>
  <c r="F5128" i="4" s="1"/>
  <c r="D5128" i="4"/>
  <c r="E5128" i="4"/>
  <c r="L5126" i="4" l="1"/>
  <c r="Z5126" i="4" s="1"/>
  <c r="K5127" i="4"/>
  <c r="Y5127" i="4" s="1"/>
  <c r="H5128" i="4"/>
  <c r="J5128" i="4" s="1"/>
  <c r="M5127" i="4"/>
  <c r="N5127" i="4"/>
  <c r="J5127" i="4"/>
  <c r="C5129" i="4"/>
  <c r="D5129" i="4"/>
  <c r="E5129" i="4"/>
  <c r="F5129" i="4" l="1"/>
  <c r="L5127" i="4"/>
  <c r="Z5127" i="4" s="1"/>
  <c r="L5128" i="4"/>
  <c r="Z5128" i="4" s="1"/>
  <c r="I5128" i="4"/>
  <c r="H5129" i="4"/>
  <c r="I5129" i="4" s="1"/>
  <c r="M5128" i="4"/>
  <c r="N5128" i="4"/>
  <c r="C5130" i="4"/>
  <c r="D5130" i="4"/>
  <c r="E5130" i="4"/>
  <c r="F5130" i="4" l="1"/>
  <c r="K5128" i="4"/>
  <c r="Y5128" i="4" s="1"/>
  <c r="K5129" i="4"/>
  <c r="Y5129" i="4" s="1"/>
  <c r="H5130" i="4"/>
  <c r="I5130" i="4" s="1"/>
  <c r="M5129" i="4"/>
  <c r="N5129" i="4"/>
  <c r="J5129" i="4"/>
  <c r="E5131" i="4"/>
  <c r="C5131" i="4"/>
  <c r="D5131" i="4"/>
  <c r="F5131" i="4" l="1"/>
  <c r="L5129" i="4"/>
  <c r="Z5129" i="4" s="1"/>
  <c r="K5130" i="4"/>
  <c r="Y5130" i="4" s="1"/>
  <c r="M5130" i="4"/>
  <c r="N5130" i="4"/>
  <c r="H5131" i="4"/>
  <c r="J5130" i="4"/>
  <c r="C5132" i="4"/>
  <c r="E5132" i="4"/>
  <c r="D5132" i="4"/>
  <c r="F5132" i="4" l="1"/>
  <c r="L5130" i="4"/>
  <c r="Z5130" i="4" s="1"/>
  <c r="H5132" i="4"/>
  <c r="I5132" i="4" s="1"/>
  <c r="M5131" i="4"/>
  <c r="N5131" i="4"/>
  <c r="J5131" i="4"/>
  <c r="I5131" i="4"/>
  <c r="C5133" i="4"/>
  <c r="F5133" i="4" s="1"/>
  <c r="D5133" i="4"/>
  <c r="E5133" i="4"/>
  <c r="L5131" i="4" l="1"/>
  <c r="Z5131" i="4" s="1"/>
  <c r="K5131" i="4"/>
  <c r="Y5131" i="4" s="1"/>
  <c r="K5132" i="4"/>
  <c r="Y5132" i="4" s="1"/>
  <c r="N5132" i="4"/>
  <c r="M5132" i="4"/>
  <c r="H5133" i="4"/>
  <c r="J5133" i="4" s="1"/>
  <c r="J5132" i="4"/>
  <c r="D5134" i="4"/>
  <c r="E5134" i="4"/>
  <c r="C5134" i="4"/>
  <c r="F5134" i="4" l="1"/>
  <c r="L5133" i="4"/>
  <c r="Z5133" i="4" s="1"/>
  <c r="L5132" i="4"/>
  <c r="Z5132" i="4" s="1"/>
  <c r="I5133" i="4"/>
  <c r="N5133" i="4"/>
  <c r="M5133" i="4"/>
  <c r="H5134" i="4"/>
  <c r="I5134" i="4" s="1"/>
  <c r="D5135" i="4"/>
  <c r="E5135" i="4"/>
  <c r="C5135" i="4"/>
  <c r="F5135" i="4" l="1"/>
  <c r="K5133" i="4"/>
  <c r="Y5133" i="4" s="1"/>
  <c r="K5134" i="4"/>
  <c r="Y5134" i="4" s="1"/>
  <c r="M5134" i="4"/>
  <c r="N5134" i="4"/>
  <c r="J5134" i="4"/>
  <c r="H5135" i="4"/>
  <c r="C5136" i="4"/>
  <c r="F5136" i="4" s="1"/>
  <c r="D5136" i="4"/>
  <c r="E5136" i="4"/>
  <c r="L5134" i="4" l="1"/>
  <c r="Z5134" i="4" s="1"/>
  <c r="M5135" i="4"/>
  <c r="N5135" i="4"/>
  <c r="H5136" i="4"/>
  <c r="I5136" i="4" s="1"/>
  <c r="J5135" i="4"/>
  <c r="I5135" i="4"/>
  <c r="C5137" i="4"/>
  <c r="D5137" i="4"/>
  <c r="E5137" i="4"/>
  <c r="F5137" i="4" l="1"/>
  <c r="L5135" i="4"/>
  <c r="Z5135" i="4" s="1"/>
  <c r="K5135" i="4"/>
  <c r="Y5135" i="4" s="1"/>
  <c r="K5136" i="4"/>
  <c r="Y5136" i="4" s="1"/>
  <c r="M5136" i="4"/>
  <c r="N5136" i="4"/>
  <c r="J5136" i="4"/>
  <c r="H5137" i="4"/>
  <c r="I5137" i="4" s="1"/>
  <c r="C5138" i="4"/>
  <c r="D5138" i="4"/>
  <c r="E5138" i="4"/>
  <c r="F5138" i="4" l="1"/>
  <c r="L5136" i="4"/>
  <c r="Z5136" i="4" s="1"/>
  <c r="K5137" i="4"/>
  <c r="Y5137" i="4" s="1"/>
  <c r="H5138" i="4"/>
  <c r="I5138" i="4" s="1"/>
  <c r="M5137" i="4"/>
  <c r="N5137" i="4"/>
  <c r="J5137" i="4"/>
  <c r="E5139" i="4"/>
  <c r="C5139" i="4"/>
  <c r="D5139" i="4"/>
  <c r="F5139" i="4" l="1"/>
  <c r="L5137" i="4"/>
  <c r="Z5137" i="4" s="1"/>
  <c r="K5138" i="4"/>
  <c r="Y5138" i="4" s="1"/>
  <c r="M5138" i="4"/>
  <c r="N5138" i="4"/>
  <c r="H5139" i="4"/>
  <c r="I5139" i="4" s="1"/>
  <c r="J5138" i="4"/>
  <c r="C5140" i="4"/>
  <c r="E5140" i="4"/>
  <c r="D5140" i="4"/>
  <c r="F5140" i="4" l="1"/>
  <c r="L5138" i="4"/>
  <c r="Z5138" i="4" s="1"/>
  <c r="K5139" i="4"/>
  <c r="Y5139" i="4" s="1"/>
  <c r="M5139" i="4"/>
  <c r="N5139" i="4"/>
  <c r="J5139" i="4"/>
  <c r="H5140" i="4"/>
  <c r="I5140" i="4" s="1"/>
  <c r="C5141" i="4"/>
  <c r="D5141" i="4"/>
  <c r="E5141" i="4"/>
  <c r="H5141" i="4" l="1"/>
  <c r="F5141" i="4"/>
  <c r="L5139" i="4"/>
  <c r="Z5139" i="4" s="1"/>
  <c r="K5140" i="4"/>
  <c r="Y5140" i="4" s="1"/>
  <c r="M5141" i="4"/>
  <c r="N5141" i="4"/>
  <c r="J5140" i="4"/>
  <c r="M5140" i="4"/>
  <c r="N5140" i="4"/>
  <c r="J5141" i="4"/>
  <c r="I5141" i="4"/>
  <c r="D5142" i="4"/>
  <c r="E5142" i="4"/>
  <c r="C5142" i="4"/>
  <c r="F5142" i="4" s="1"/>
  <c r="L5140" i="4" l="1"/>
  <c r="Z5140" i="4" s="1"/>
  <c r="L5141" i="4"/>
  <c r="Z5141" i="4" s="1"/>
  <c r="K5141" i="4"/>
  <c r="Y5141" i="4" s="1"/>
  <c r="H5142" i="4"/>
  <c r="J5142" i="4" s="1"/>
  <c r="D5143" i="4"/>
  <c r="E5143" i="4"/>
  <c r="C5143" i="4"/>
  <c r="F5143" i="4" s="1"/>
  <c r="L5142" i="4" l="1"/>
  <c r="Z5142" i="4" s="1"/>
  <c r="I5142" i="4"/>
  <c r="H5143" i="4"/>
  <c r="I5143" i="4" s="1"/>
  <c r="M5142" i="4"/>
  <c r="N5142" i="4"/>
  <c r="C5144" i="4"/>
  <c r="E5144" i="4"/>
  <c r="D5144" i="4"/>
  <c r="F5144" i="4" l="1"/>
  <c r="K5143" i="4"/>
  <c r="Y5143" i="4" s="1"/>
  <c r="K5142" i="4"/>
  <c r="Y5142" i="4" s="1"/>
  <c r="H5144" i="4"/>
  <c r="I5144" i="4" s="1"/>
  <c r="M5143" i="4"/>
  <c r="N5143" i="4"/>
  <c r="J5143" i="4"/>
  <c r="C5145" i="4"/>
  <c r="F5145" i="4" s="1"/>
  <c r="D5145" i="4"/>
  <c r="E5145" i="4"/>
  <c r="L5143" i="4" l="1"/>
  <c r="Z5143" i="4" s="1"/>
  <c r="K5144" i="4"/>
  <c r="Y5144" i="4" s="1"/>
  <c r="H5145" i="4"/>
  <c r="I5145" i="4" s="1"/>
  <c r="M5144" i="4"/>
  <c r="N5144" i="4"/>
  <c r="J5144" i="4"/>
  <c r="C5146" i="4"/>
  <c r="D5146" i="4"/>
  <c r="E5146" i="4"/>
  <c r="F5146" i="4" l="1"/>
  <c r="L5144" i="4"/>
  <c r="Z5144" i="4" s="1"/>
  <c r="K5145" i="4"/>
  <c r="Y5145" i="4" s="1"/>
  <c r="H5146" i="4"/>
  <c r="I5146" i="4" s="1"/>
  <c r="M5145" i="4"/>
  <c r="N5145" i="4"/>
  <c r="J5145" i="4"/>
  <c r="E5147" i="4"/>
  <c r="C5147" i="4"/>
  <c r="D5147" i="4"/>
  <c r="F5147" i="4" l="1"/>
  <c r="L5145" i="4"/>
  <c r="Z5145" i="4" s="1"/>
  <c r="K5146" i="4"/>
  <c r="Y5146" i="4" s="1"/>
  <c r="M5146" i="4"/>
  <c r="N5146" i="4"/>
  <c r="H5147" i="4"/>
  <c r="J5147" i="4" s="1"/>
  <c r="J5146" i="4"/>
  <c r="C5148" i="4"/>
  <c r="E5148" i="4"/>
  <c r="D5148" i="4"/>
  <c r="F5148" i="4" l="1"/>
  <c r="L5146" i="4"/>
  <c r="Z5146" i="4" s="1"/>
  <c r="L5147" i="4"/>
  <c r="Z5147" i="4" s="1"/>
  <c r="I5147" i="4"/>
  <c r="H5148" i="4"/>
  <c r="I5148" i="4" s="1"/>
  <c r="M5147" i="4"/>
  <c r="N5147" i="4"/>
  <c r="C5149" i="4"/>
  <c r="D5149" i="4"/>
  <c r="E5149" i="4"/>
  <c r="H5149" i="4" l="1"/>
  <c r="F5149" i="4"/>
  <c r="K5147" i="4"/>
  <c r="Y5147" i="4" s="1"/>
  <c r="K5148" i="4"/>
  <c r="Y5148" i="4" s="1"/>
  <c r="M5149" i="4"/>
  <c r="N5149" i="4"/>
  <c r="M5148" i="4"/>
  <c r="N5148" i="4"/>
  <c r="J5148" i="4"/>
  <c r="J5149" i="4"/>
  <c r="I5149" i="4"/>
  <c r="D5150" i="4"/>
  <c r="E5150" i="4"/>
  <c r="C5150" i="4"/>
  <c r="F5150" i="4" s="1"/>
  <c r="L5148" i="4" l="1"/>
  <c r="Z5148" i="4" s="1"/>
  <c r="L5149" i="4"/>
  <c r="Z5149" i="4" s="1"/>
  <c r="K5149" i="4"/>
  <c r="Y5149" i="4" s="1"/>
  <c r="H5150" i="4"/>
  <c r="I5150" i="4" s="1"/>
  <c r="D5151" i="4"/>
  <c r="E5151" i="4"/>
  <c r="C5151" i="4"/>
  <c r="F5151" i="4" s="1"/>
  <c r="K5150" i="4" l="1"/>
  <c r="Y5150" i="4" s="1"/>
  <c r="H5151" i="4"/>
  <c r="I5151" i="4" s="1"/>
  <c r="M5150" i="4"/>
  <c r="N5150" i="4"/>
  <c r="J5150" i="4"/>
  <c r="C5152" i="4"/>
  <c r="D5152" i="4"/>
  <c r="E5152" i="4"/>
  <c r="F5152" i="4" l="1"/>
  <c r="L5150" i="4"/>
  <c r="Z5150" i="4" s="1"/>
  <c r="K5151" i="4"/>
  <c r="Y5151" i="4" s="1"/>
  <c r="H5152" i="4"/>
  <c r="I5152" i="4" s="1"/>
  <c r="N5151" i="4"/>
  <c r="M5151" i="4"/>
  <c r="J5151" i="4"/>
  <c r="C5153" i="4"/>
  <c r="F5153" i="4" s="1"/>
  <c r="D5153" i="4"/>
  <c r="E5153" i="4"/>
  <c r="L5151" i="4" l="1"/>
  <c r="Z5151" i="4" s="1"/>
  <c r="K5152" i="4"/>
  <c r="Y5152" i="4" s="1"/>
  <c r="H5153" i="4"/>
  <c r="I5153" i="4" s="1"/>
  <c r="M5152" i="4"/>
  <c r="N5152" i="4"/>
  <c r="J5152" i="4"/>
  <c r="C5154" i="4"/>
  <c r="D5154" i="4"/>
  <c r="E5154" i="4"/>
  <c r="F5154" i="4" l="1"/>
  <c r="L5152" i="4"/>
  <c r="Z5152" i="4" s="1"/>
  <c r="K5153" i="4"/>
  <c r="Y5153" i="4" s="1"/>
  <c r="H5154" i="4"/>
  <c r="I5154" i="4" s="1"/>
  <c r="M5153" i="4"/>
  <c r="N5153" i="4"/>
  <c r="J5153" i="4"/>
  <c r="E5155" i="4"/>
  <c r="C5155" i="4"/>
  <c r="D5155" i="4"/>
  <c r="F5155" i="4" l="1"/>
  <c r="L5153" i="4"/>
  <c r="Z5153" i="4" s="1"/>
  <c r="K5154" i="4"/>
  <c r="Y5154" i="4" s="1"/>
  <c r="M5154" i="4"/>
  <c r="N5154" i="4"/>
  <c r="H5155" i="4"/>
  <c r="I5155" i="4" s="1"/>
  <c r="J5154" i="4"/>
  <c r="C5156" i="4"/>
  <c r="F5156" i="4" s="1"/>
  <c r="D5156" i="4"/>
  <c r="E5156" i="4"/>
  <c r="L5154" i="4" l="1"/>
  <c r="Z5154" i="4" s="1"/>
  <c r="K5155" i="4"/>
  <c r="Y5155" i="4" s="1"/>
  <c r="H5156" i="4"/>
  <c r="I5156" i="4" s="1"/>
  <c r="M5155" i="4"/>
  <c r="N5155" i="4"/>
  <c r="J5155" i="4"/>
  <c r="C5157" i="4"/>
  <c r="D5157" i="4"/>
  <c r="E5157" i="4"/>
  <c r="F5157" i="4" l="1"/>
  <c r="L5155" i="4"/>
  <c r="Z5155" i="4" s="1"/>
  <c r="K5156" i="4"/>
  <c r="Y5156" i="4" s="1"/>
  <c r="H5157" i="4"/>
  <c r="I5157" i="4" s="1"/>
  <c r="M5156" i="4"/>
  <c r="N5156" i="4"/>
  <c r="J5156" i="4"/>
  <c r="E5158" i="4"/>
  <c r="C5158" i="4"/>
  <c r="D5158" i="4"/>
  <c r="F5158" i="4" l="1"/>
  <c r="L5156" i="4"/>
  <c r="Z5156" i="4" s="1"/>
  <c r="K5157" i="4"/>
  <c r="Y5157" i="4" s="1"/>
  <c r="M5157" i="4"/>
  <c r="N5157" i="4"/>
  <c r="H5158" i="4"/>
  <c r="I5158" i="4" s="1"/>
  <c r="J5157" i="4"/>
  <c r="C5159" i="4"/>
  <c r="F5159" i="4" s="1"/>
  <c r="D5159" i="4"/>
  <c r="E5159" i="4"/>
  <c r="L5157" i="4" l="1"/>
  <c r="Z5157" i="4" s="1"/>
  <c r="K5158" i="4"/>
  <c r="Y5158" i="4" s="1"/>
  <c r="M5158" i="4"/>
  <c r="N5158" i="4"/>
  <c r="H5159" i="4"/>
  <c r="I5159" i="4" s="1"/>
  <c r="J5158" i="4"/>
  <c r="C5160" i="4"/>
  <c r="D5160" i="4"/>
  <c r="E5160" i="4"/>
  <c r="F5160" i="4" l="1"/>
  <c r="L5158" i="4"/>
  <c r="Z5158" i="4" s="1"/>
  <c r="K5159" i="4"/>
  <c r="Y5159" i="4" s="1"/>
  <c r="M5159" i="4"/>
  <c r="N5159" i="4"/>
  <c r="J5159" i="4"/>
  <c r="H5160" i="4"/>
  <c r="I5160" i="4" s="1"/>
  <c r="D5161" i="4"/>
  <c r="E5161" i="4"/>
  <c r="C5161" i="4"/>
  <c r="F5161" i="4" l="1"/>
  <c r="L5159" i="4"/>
  <c r="Z5159" i="4" s="1"/>
  <c r="K5160" i="4"/>
  <c r="Y5160" i="4" s="1"/>
  <c r="H5161" i="4"/>
  <c r="I5161" i="4" s="1"/>
  <c r="M5160" i="4"/>
  <c r="N5160" i="4"/>
  <c r="J5160" i="4"/>
  <c r="C5162" i="4"/>
  <c r="D5162" i="4"/>
  <c r="E5162" i="4"/>
  <c r="F5162" i="4" l="1"/>
  <c r="L5160" i="4"/>
  <c r="Z5160" i="4" s="1"/>
  <c r="K5161" i="4"/>
  <c r="Y5161" i="4" s="1"/>
  <c r="H5162" i="4"/>
  <c r="I5162" i="4" s="1"/>
  <c r="M5161" i="4"/>
  <c r="N5161" i="4"/>
  <c r="J5161" i="4"/>
  <c r="C5163" i="4"/>
  <c r="F5163" i="4" s="1"/>
  <c r="D5163" i="4"/>
  <c r="E5163" i="4"/>
  <c r="L5161" i="4" l="1"/>
  <c r="Z5161" i="4" s="1"/>
  <c r="K5162" i="4"/>
  <c r="Y5162" i="4" s="1"/>
  <c r="H5163" i="4"/>
  <c r="I5163" i="4" s="1"/>
  <c r="M5162" i="4"/>
  <c r="N5162" i="4"/>
  <c r="J5162" i="4"/>
  <c r="C5164" i="4"/>
  <c r="D5164" i="4"/>
  <c r="E5164" i="4"/>
  <c r="F5164" i="4" l="1"/>
  <c r="L5162" i="4"/>
  <c r="Z5162" i="4" s="1"/>
  <c r="K5163" i="4"/>
  <c r="Y5163" i="4" s="1"/>
  <c r="M5163" i="4"/>
  <c r="N5163" i="4"/>
  <c r="H5164" i="4"/>
  <c r="I5164" i="4" s="1"/>
  <c r="J5163" i="4"/>
  <c r="C5165" i="4"/>
  <c r="F5165" i="4" s="1"/>
  <c r="D5165" i="4"/>
  <c r="E5165" i="4"/>
  <c r="L5163" i="4" l="1"/>
  <c r="Z5163" i="4" s="1"/>
  <c r="K5164" i="4"/>
  <c r="Y5164" i="4" s="1"/>
  <c r="H5165" i="4"/>
  <c r="I5165" i="4" s="1"/>
  <c r="N5164" i="4"/>
  <c r="M5164" i="4"/>
  <c r="J5164" i="4"/>
  <c r="E5166" i="4"/>
  <c r="C5166" i="4"/>
  <c r="D5166" i="4"/>
  <c r="F5166" i="4" l="1"/>
  <c r="L5164" i="4"/>
  <c r="Z5164" i="4" s="1"/>
  <c r="K5165" i="4"/>
  <c r="Y5165" i="4" s="1"/>
  <c r="M5165" i="4"/>
  <c r="N5165" i="4"/>
  <c r="H5166" i="4"/>
  <c r="I5166" i="4" s="1"/>
  <c r="J5165" i="4"/>
  <c r="C5167" i="4"/>
  <c r="D5167" i="4"/>
  <c r="E5167" i="4"/>
  <c r="F5167" i="4" l="1"/>
  <c r="L5165" i="4"/>
  <c r="Z5165" i="4" s="1"/>
  <c r="K5166" i="4"/>
  <c r="Y5166" i="4" s="1"/>
  <c r="H5167" i="4"/>
  <c r="I5167" i="4" s="1"/>
  <c r="M5166" i="4"/>
  <c r="N5166" i="4"/>
  <c r="J5166" i="4"/>
  <c r="C5168" i="4"/>
  <c r="F5168" i="4" s="1"/>
  <c r="D5168" i="4"/>
  <c r="E5168" i="4"/>
  <c r="L5166" i="4" l="1"/>
  <c r="Z5166" i="4" s="1"/>
  <c r="K5167" i="4"/>
  <c r="Y5167" i="4" s="1"/>
  <c r="H5168" i="4"/>
  <c r="I5168" i="4" s="1"/>
  <c r="M5167" i="4"/>
  <c r="N5167" i="4"/>
  <c r="J5167" i="4"/>
  <c r="D5169" i="4"/>
  <c r="E5169" i="4"/>
  <c r="C5169" i="4"/>
  <c r="F5169" i="4" l="1"/>
  <c r="L5167" i="4"/>
  <c r="Z5167" i="4" s="1"/>
  <c r="K5168" i="4"/>
  <c r="Y5168" i="4" s="1"/>
  <c r="M5168" i="4"/>
  <c r="N5168" i="4"/>
  <c r="H5169" i="4"/>
  <c r="I5169" i="4" s="1"/>
  <c r="J5168" i="4"/>
  <c r="C5170" i="4"/>
  <c r="F5170" i="4" s="1"/>
  <c r="D5170" i="4"/>
  <c r="E5170" i="4"/>
  <c r="L5168" i="4" l="1"/>
  <c r="Z5168" i="4" s="1"/>
  <c r="K5169" i="4"/>
  <c r="Y5169" i="4" s="1"/>
  <c r="H5170" i="4"/>
  <c r="I5170" i="4" s="1"/>
  <c r="N5169" i="4"/>
  <c r="M5169" i="4"/>
  <c r="J5169" i="4"/>
  <c r="C5171" i="4"/>
  <c r="D5171" i="4"/>
  <c r="E5171" i="4"/>
  <c r="F5171" i="4" l="1"/>
  <c r="L5169" i="4"/>
  <c r="Z5169" i="4" s="1"/>
  <c r="K5170" i="4"/>
  <c r="Y5170" i="4" s="1"/>
  <c r="H5171" i="4"/>
  <c r="I5171" i="4" s="1"/>
  <c r="M5170" i="4"/>
  <c r="N5170" i="4"/>
  <c r="J5170" i="4"/>
  <c r="C5172" i="4"/>
  <c r="D5172" i="4"/>
  <c r="E5172" i="4"/>
  <c r="F5172" i="4" l="1"/>
  <c r="L5170" i="4"/>
  <c r="Z5170" i="4" s="1"/>
  <c r="K5171" i="4"/>
  <c r="Y5171" i="4" s="1"/>
  <c r="H5172" i="4"/>
  <c r="I5172" i="4" s="1"/>
  <c r="M5171" i="4"/>
  <c r="N5171" i="4"/>
  <c r="J5171" i="4"/>
  <c r="C5173" i="4"/>
  <c r="F5173" i="4" s="1"/>
  <c r="D5173" i="4"/>
  <c r="E5173" i="4"/>
  <c r="L5171" i="4" l="1"/>
  <c r="Z5171" i="4" s="1"/>
  <c r="K5172" i="4"/>
  <c r="Y5172" i="4" s="1"/>
  <c r="H5173" i="4"/>
  <c r="I5173" i="4" s="1"/>
  <c r="M5172" i="4"/>
  <c r="N5172" i="4"/>
  <c r="J5172" i="4"/>
  <c r="E5174" i="4"/>
  <c r="C5174" i="4"/>
  <c r="F5174" i="4" s="1"/>
  <c r="D5174" i="4"/>
  <c r="L5172" i="4" l="1"/>
  <c r="Z5172" i="4" s="1"/>
  <c r="K5173" i="4"/>
  <c r="Y5173" i="4" s="1"/>
  <c r="M5173" i="4"/>
  <c r="N5173" i="4"/>
  <c r="H5174" i="4"/>
  <c r="I5174" i="4" s="1"/>
  <c r="J5173" i="4"/>
  <c r="C5175" i="4"/>
  <c r="D5175" i="4"/>
  <c r="E5175" i="4"/>
  <c r="F5175" i="4" l="1"/>
  <c r="L5173" i="4"/>
  <c r="Z5173" i="4" s="1"/>
  <c r="K5174" i="4"/>
  <c r="Y5174" i="4" s="1"/>
  <c r="H5175" i="4"/>
  <c r="I5175" i="4" s="1"/>
  <c r="M5174" i="4"/>
  <c r="N5174" i="4"/>
  <c r="J5174" i="4"/>
  <c r="C5176" i="4"/>
  <c r="F5176" i="4" s="1"/>
  <c r="D5176" i="4"/>
  <c r="E5176" i="4"/>
  <c r="L5174" i="4" l="1"/>
  <c r="Z5174" i="4" s="1"/>
  <c r="K5175" i="4"/>
  <c r="Y5175" i="4" s="1"/>
  <c r="H5176" i="4"/>
  <c r="I5176" i="4" s="1"/>
  <c r="M5175" i="4"/>
  <c r="N5175" i="4"/>
  <c r="J5175" i="4"/>
  <c r="D5177" i="4"/>
  <c r="E5177" i="4"/>
  <c r="C5177" i="4"/>
  <c r="F5177" i="4" l="1"/>
  <c r="L5175" i="4"/>
  <c r="Z5175" i="4" s="1"/>
  <c r="K5176" i="4"/>
  <c r="Y5176" i="4" s="1"/>
  <c r="M5176" i="4"/>
  <c r="N5176" i="4"/>
  <c r="H5177" i="4"/>
  <c r="J5176" i="4"/>
  <c r="C5178" i="4"/>
  <c r="F5178" i="4" s="1"/>
  <c r="D5178" i="4"/>
  <c r="E5178" i="4"/>
  <c r="L5176" i="4" l="1"/>
  <c r="Z5176" i="4" s="1"/>
  <c r="H5178" i="4"/>
  <c r="I5178" i="4" s="1"/>
  <c r="M5177" i="4"/>
  <c r="N5177" i="4"/>
  <c r="I5177" i="4"/>
  <c r="J5177" i="4"/>
  <c r="C5179" i="4"/>
  <c r="D5179" i="4"/>
  <c r="E5179" i="4"/>
  <c r="F5179" i="4" l="1"/>
  <c r="L5177" i="4"/>
  <c r="Z5177" i="4" s="1"/>
  <c r="K5177" i="4"/>
  <c r="Y5177" i="4" s="1"/>
  <c r="K5178" i="4"/>
  <c r="Y5178" i="4" s="1"/>
  <c r="M5178" i="4"/>
  <c r="N5178" i="4"/>
  <c r="H5179" i="4"/>
  <c r="J5178" i="4"/>
  <c r="C5180" i="4"/>
  <c r="D5180" i="4"/>
  <c r="E5180" i="4"/>
  <c r="F5180" i="4" l="1"/>
  <c r="L5178" i="4"/>
  <c r="Z5178" i="4" s="1"/>
  <c r="M5179" i="4"/>
  <c r="N5179" i="4"/>
  <c r="J5179" i="4"/>
  <c r="H5180" i="4"/>
  <c r="J5180" i="4" s="1"/>
  <c r="I5179" i="4"/>
  <c r="C5181" i="4"/>
  <c r="F5181" i="4" s="1"/>
  <c r="D5181" i="4"/>
  <c r="E5181" i="4"/>
  <c r="L5179" i="4" l="1"/>
  <c r="Z5179" i="4" s="1"/>
  <c r="L5180" i="4"/>
  <c r="Z5180" i="4" s="1"/>
  <c r="K5179" i="4"/>
  <c r="Y5179" i="4" s="1"/>
  <c r="I5180" i="4"/>
  <c r="M5180" i="4"/>
  <c r="N5180" i="4"/>
  <c r="H5181" i="4"/>
  <c r="I5181" i="4" s="1"/>
  <c r="E5182" i="4"/>
  <c r="C5182" i="4"/>
  <c r="D5182" i="4"/>
  <c r="F5182" i="4" l="1"/>
  <c r="K5181" i="4"/>
  <c r="Y5181" i="4" s="1"/>
  <c r="K5180" i="4"/>
  <c r="Y5180" i="4" s="1"/>
  <c r="M5181" i="4"/>
  <c r="N5181" i="4"/>
  <c r="J5181" i="4"/>
  <c r="H5182" i="4"/>
  <c r="I5182" i="4" s="1"/>
  <c r="C5183" i="4"/>
  <c r="F5183" i="4" s="1"/>
  <c r="D5183" i="4"/>
  <c r="E5183" i="4"/>
  <c r="L5181" i="4" l="1"/>
  <c r="Z5181" i="4" s="1"/>
  <c r="K5182" i="4"/>
  <c r="Y5182" i="4" s="1"/>
  <c r="H5183" i="4"/>
  <c r="I5183" i="4" s="1"/>
  <c r="M5182" i="4"/>
  <c r="N5182" i="4"/>
  <c r="J5182" i="4"/>
  <c r="C5184" i="4"/>
  <c r="D5184" i="4"/>
  <c r="E5184" i="4"/>
  <c r="F5184" i="4" l="1"/>
  <c r="L5182" i="4"/>
  <c r="Z5182" i="4" s="1"/>
  <c r="K5183" i="4"/>
  <c r="Y5183" i="4" s="1"/>
  <c r="H5184" i="4"/>
  <c r="I5184" i="4" s="1"/>
  <c r="M5183" i="4"/>
  <c r="N5183" i="4"/>
  <c r="J5183" i="4"/>
  <c r="D5185" i="4"/>
  <c r="E5185" i="4"/>
  <c r="C5185" i="4"/>
  <c r="F5185" i="4" l="1"/>
  <c r="L5183" i="4"/>
  <c r="Z5183" i="4" s="1"/>
  <c r="K5184" i="4"/>
  <c r="Y5184" i="4" s="1"/>
  <c r="M5184" i="4"/>
  <c r="N5184" i="4"/>
  <c r="H5185" i="4"/>
  <c r="J5185" i="4" s="1"/>
  <c r="J5184" i="4"/>
  <c r="C5186" i="4"/>
  <c r="F5186" i="4" s="1"/>
  <c r="D5186" i="4"/>
  <c r="E5186" i="4"/>
  <c r="L5184" i="4" l="1"/>
  <c r="Z5184" i="4" s="1"/>
  <c r="L5185" i="4"/>
  <c r="Z5185" i="4" s="1"/>
  <c r="I5185" i="4"/>
  <c r="H5186" i="4"/>
  <c r="I5186" i="4" s="1"/>
  <c r="M5185" i="4"/>
  <c r="N5185" i="4"/>
  <c r="C5187" i="4"/>
  <c r="D5187" i="4"/>
  <c r="E5187" i="4"/>
  <c r="F5187" i="4" l="1"/>
  <c r="K5185" i="4"/>
  <c r="Y5185" i="4" s="1"/>
  <c r="K5186" i="4"/>
  <c r="Y5186" i="4" s="1"/>
  <c r="H5187" i="4"/>
  <c r="I5187" i="4" s="1"/>
  <c r="M5186" i="4"/>
  <c r="N5186" i="4"/>
  <c r="J5186" i="4"/>
  <c r="C5188" i="4"/>
  <c r="F5188" i="4" s="1"/>
  <c r="D5188" i="4"/>
  <c r="E5188" i="4"/>
  <c r="L5186" i="4" l="1"/>
  <c r="Z5186" i="4" s="1"/>
  <c r="K5187" i="4"/>
  <c r="Y5187" i="4" s="1"/>
  <c r="N5187" i="4"/>
  <c r="M5187" i="4"/>
  <c r="H5188" i="4"/>
  <c r="J5188" i="4" s="1"/>
  <c r="J5187" i="4"/>
  <c r="C5189" i="4"/>
  <c r="D5189" i="4"/>
  <c r="E5189" i="4"/>
  <c r="H5189" i="4" l="1"/>
  <c r="F5189" i="4"/>
  <c r="L5187" i="4"/>
  <c r="Z5187" i="4" s="1"/>
  <c r="L5188" i="4"/>
  <c r="Z5188" i="4" s="1"/>
  <c r="I5188" i="4"/>
  <c r="M5189" i="4"/>
  <c r="N5189" i="4"/>
  <c r="M5188" i="4"/>
  <c r="N5188" i="4"/>
  <c r="J5189" i="4"/>
  <c r="I5189" i="4"/>
  <c r="E5190" i="4"/>
  <c r="C5190" i="4"/>
  <c r="D5190" i="4"/>
  <c r="F5190" i="4" l="1"/>
  <c r="L5189" i="4"/>
  <c r="Z5189" i="4" s="1"/>
  <c r="K5188" i="4"/>
  <c r="Y5188" i="4" s="1"/>
  <c r="K5189" i="4"/>
  <c r="Y5189" i="4" s="1"/>
  <c r="H5190" i="4"/>
  <c r="C5191" i="4"/>
  <c r="D5191" i="4"/>
  <c r="E5191" i="4"/>
  <c r="F5191" i="4" l="1"/>
  <c r="H5191" i="4"/>
  <c r="I5191" i="4" s="1"/>
  <c r="M5190" i="4"/>
  <c r="N5190" i="4"/>
  <c r="J5190" i="4"/>
  <c r="I5190" i="4"/>
  <c r="C5192" i="4"/>
  <c r="D5192" i="4"/>
  <c r="E5192" i="4"/>
  <c r="F5192" i="4" l="1"/>
  <c r="L5190" i="4"/>
  <c r="Z5190" i="4" s="1"/>
  <c r="K5190" i="4"/>
  <c r="Y5190" i="4" s="1"/>
  <c r="K5191" i="4"/>
  <c r="Y5191" i="4" s="1"/>
  <c r="H5192" i="4"/>
  <c r="I5192" i="4" s="1"/>
  <c r="M5191" i="4"/>
  <c r="N5191" i="4"/>
  <c r="J5191" i="4"/>
  <c r="D5193" i="4"/>
  <c r="E5193" i="4"/>
  <c r="C5193" i="4"/>
  <c r="F5193" i="4" s="1"/>
  <c r="L5191" i="4" l="1"/>
  <c r="Z5191" i="4" s="1"/>
  <c r="K5192" i="4"/>
  <c r="Y5192" i="4" s="1"/>
  <c r="M5192" i="4"/>
  <c r="N5192" i="4"/>
  <c r="H5193" i="4"/>
  <c r="J5193" i="4" s="1"/>
  <c r="J5192" i="4"/>
  <c r="C5194" i="4"/>
  <c r="D5194" i="4"/>
  <c r="E5194" i="4"/>
  <c r="F5194" i="4" l="1"/>
  <c r="L5192" i="4"/>
  <c r="Z5192" i="4" s="1"/>
  <c r="L5193" i="4"/>
  <c r="Z5193" i="4" s="1"/>
  <c r="I5193" i="4"/>
  <c r="H5194" i="4"/>
  <c r="I5194" i="4" s="1"/>
  <c r="M5193" i="4"/>
  <c r="N5193" i="4"/>
  <c r="C5195" i="4"/>
  <c r="D5195" i="4"/>
  <c r="E5195" i="4"/>
  <c r="F5195" i="4" l="1"/>
  <c r="K5194" i="4"/>
  <c r="Y5194" i="4" s="1"/>
  <c r="K5193" i="4"/>
  <c r="Y5193" i="4" s="1"/>
  <c r="H5195" i="4"/>
  <c r="I5195" i="4" s="1"/>
  <c r="M5194" i="4"/>
  <c r="N5194" i="4"/>
  <c r="J5194" i="4"/>
  <c r="C5196" i="4"/>
  <c r="F5196" i="4" s="1"/>
  <c r="D5196" i="4"/>
  <c r="E5196" i="4"/>
  <c r="L5194" i="4" l="1"/>
  <c r="Z5194" i="4" s="1"/>
  <c r="K5195" i="4"/>
  <c r="Y5195" i="4" s="1"/>
  <c r="H5196" i="4"/>
  <c r="I5196" i="4" s="1"/>
  <c r="M5195" i="4"/>
  <c r="N5195" i="4"/>
  <c r="J5195" i="4"/>
  <c r="C5197" i="4"/>
  <c r="D5197" i="4"/>
  <c r="E5197" i="4"/>
  <c r="F5197" i="4" l="1"/>
  <c r="L5195" i="4"/>
  <c r="Z5195" i="4" s="1"/>
  <c r="K5196" i="4"/>
  <c r="Y5196" i="4" s="1"/>
  <c r="H5197" i="4"/>
  <c r="I5197" i="4" s="1"/>
  <c r="M5196" i="4"/>
  <c r="N5196" i="4"/>
  <c r="J5196" i="4"/>
  <c r="E5198" i="4"/>
  <c r="C5198" i="4"/>
  <c r="D5198" i="4"/>
  <c r="F5198" i="4" l="1"/>
  <c r="L5196" i="4"/>
  <c r="Z5196" i="4" s="1"/>
  <c r="K5197" i="4"/>
  <c r="Y5197" i="4" s="1"/>
  <c r="M5197" i="4"/>
  <c r="N5197" i="4"/>
  <c r="H5198" i="4"/>
  <c r="J5197" i="4"/>
  <c r="C5199" i="4"/>
  <c r="F5199" i="4" s="1"/>
  <c r="D5199" i="4"/>
  <c r="E5199" i="4"/>
  <c r="L5197" i="4" l="1"/>
  <c r="Z5197" i="4" s="1"/>
  <c r="H5199" i="4"/>
  <c r="I5199" i="4" s="1"/>
  <c r="M5198" i="4"/>
  <c r="N5198" i="4"/>
  <c r="I5198" i="4"/>
  <c r="J5198" i="4"/>
  <c r="C5200" i="4"/>
  <c r="D5200" i="4"/>
  <c r="E5200" i="4"/>
  <c r="F5200" i="4" l="1"/>
  <c r="L5198" i="4"/>
  <c r="Z5198" i="4" s="1"/>
  <c r="K5199" i="4"/>
  <c r="Y5199" i="4" s="1"/>
  <c r="K5198" i="4"/>
  <c r="Y5198" i="4" s="1"/>
  <c r="M5199" i="4"/>
  <c r="N5199" i="4"/>
  <c r="H5200" i="4"/>
  <c r="J5200" i="4" s="1"/>
  <c r="J5199" i="4"/>
  <c r="D5201" i="4"/>
  <c r="E5201" i="4"/>
  <c r="C5201" i="4"/>
  <c r="F5201" i="4" s="1"/>
  <c r="L5200" i="4" l="1"/>
  <c r="Z5200" i="4" s="1"/>
  <c r="L5199" i="4"/>
  <c r="Z5199" i="4" s="1"/>
  <c r="I5200" i="4"/>
  <c r="M5200" i="4"/>
  <c r="N5200" i="4"/>
  <c r="H5201" i="4"/>
  <c r="J5201" i="4" s="1"/>
  <c r="C5202" i="4"/>
  <c r="D5202" i="4"/>
  <c r="E5202" i="4"/>
  <c r="H5202" i="4" l="1"/>
  <c r="F5202" i="4"/>
  <c r="L5201" i="4"/>
  <c r="Z5201" i="4" s="1"/>
  <c r="K5200" i="4"/>
  <c r="Y5200" i="4" s="1"/>
  <c r="M5202" i="4"/>
  <c r="N5202" i="4"/>
  <c r="I5201" i="4"/>
  <c r="M5201" i="4"/>
  <c r="N5201" i="4"/>
  <c r="J5202" i="4"/>
  <c r="I5202" i="4"/>
  <c r="C5203" i="4"/>
  <c r="D5203" i="4"/>
  <c r="E5203" i="4"/>
  <c r="F5203" i="4" l="1"/>
  <c r="L5202" i="4"/>
  <c r="Z5202" i="4" s="1"/>
  <c r="K5201" i="4"/>
  <c r="Y5201" i="4" s="1"/>
  <c r="K5202" i="4"/>
  <c r="Y5202" i="4" s="1"/>
  <c r="H5203" i="4"/>
  <c r="I5203" i="4" s="1"/>
  <c r="C5204" i="4"/>
  <c r="D5204" i="4"/>
  <c r="E5204" i="4"/>
  <c r="F5204" i="4" l="1"/>
  <c r="K5203" i="4"/>
  <c r="Y5203" i="4" s="1"/>
  <c r="H5204" i="4"/>
  <c r="I5204" i="4" s="1"/>
  <c r="M5203" i="4"/>
  <c r="N5203" i="4"/>
  <c r="J5203" i="4"/>
  <c r="C5205" i="4"/>
  <c r="D5205" i="4"/>
  <c r="E5205" i="4"/>
  <c r="F5205" i="4" l="1"/>
  <c r="L5203" i="4"/>
  <c r="Z5203" i="4" s="1"/>
  <c r="K5204" i="4"/>
  <c r="Y5204" i="4" s="1"/>
  <c r="H5205" i="4"/>
  <c r="I5205" i="4" s="1"/>
  <c r="N5204" i="4"/>
  <c r="M5204" i="4"/>
  <c r="J5204" i="4"/>
  <c r="E5206" i="4"/>
  <c r="C5206" i="4"/>
  <c r="D5206" i="4"/>
  <c r="F5206" i="4" l="1"/>
  <c r="L5204" i="4"/>
  <c r="Z5204" i="4" s="1"/>
  <c r="K5205" i="4"/>
  <c r="Y5205" i="4" s="1"/>
  <c r="M5205" i="4"/>
  <c r="N5205" i="4"/>
  <c r="H5206" i="4"/>
  <c r="I5206" i="4" s="1"/>
  <c r="J5205" i="4"/>
  <c r="C5207" i="4"/>
  <c r="F5207" i="4" s="1"/>
  <c r="D5207" i="4"/>
  <c r="E5207" i="4"/>
  <c r="L5205" i="4" l="1"/>
  <c r="Z5205" i="4" s="1"/>
  <c r="K5206" i="4"/>
  <c r="Y5206" i="4" s="1"/>
  <c r="N5206" i="4"/>
  <c r="M5206" i="4"/>
  <c r="H5207" i="4"/>
  <c r="J5207" i="4" s="1"/>
  <c r="J5206" i="4"/>
  <c r="C5208" i="4"/>
  <c r="D5208" i="4"/>
  <c r="E5208" i="4"/>
  <c r="H5208" i="4" l="1"/>
  <c r="F5208" i="4"/>
  <c r="L5206" i="4"/>
  <c r="Z5206" i="4" s="1"/>
  <c r="L5207" i="4"/>
  <c r="Z5207" i="4" s="1"/>
  <c r="I5207" i="4"/>
  <c r="M5208" i="4"/>
  <c r="N5208" i="4"/>
  <c r="M5207" i="4"/>
  <c r="N5207" i="4"/>
  <c r="J5208" i="4"/>
  <c r="I5208" i="4"/>
  <c r="D5209" i="4"/>
  <c r="E5209" i="4"/>
  <c r="C5209" i="4"/>
  <c r="F5209" i="4" s="1"/>
  <c r="L5208" i="4" l="1"/>
  <c r="Z5208" i="4" s="1"/>
  <c r="K5207" i="4"/>
  <c r="Y5207" i="4" s="1"/>
  <c r="K5208" i="4"/>
  <c r="Y5208" i="4" s="1"/>
  <c r="H5209" i="4"/>
  <c r="I5209" i="4" s="1"/>
  <c r="C5210" i="4"/>
  <c r="D5210" i="4"/>
  <c r="E5210" i="4"/>
  <c r="F5210" i="4" l="1"/>
  <c r="K5209" i="4"/>
  <c r="Y5209" i="4" s="1"/>
  <c r="H5210" i="4"/>
  <c r="I5210" i="4" s="1"/>
  <c r="M5209" i="4"/>
  <c r="N5209" i="4"/>
  <c r="J5209" i="4"/>
  <c r="C5211" i="4"/>
  <c r="D5211" i="4"/>
  <c r="E5211" i="4"/>
  <c r="H5211" i="4" l="1"/>
  <c r="F5211" i="4"/>
  <c r="L5209" i="4"/>
  <c r="Z5209" i="4" s="1"/>
  <c r="K5210" i="4"/>
  <c r="Y5210" i="4" s="1"/>
  <c r="M5211" i="4"/>
  <c r="N5211" i="4"/>
  <c r="M5210" i="4"/>
  <c r="N5210" i="4"/>
  <c r="J5210" i="4"/>
  <c r="J5211" i="4"/>
  <c r="I5211" i="4"/>
  <c r="C5212" i="4"/>
  <c r="D5212" i="4"/>
  <c r="E5212" i="4"/>
  <c r="F5212" i="4" l="1"/>
  <c r="L5210" i="4"/>
  <c r="Z5210" i="4" s="1"/>
  <c r="L5211" i="4"/>
  <c r="Z5211" i="4" s="1"/>
  <c r="K5211" i="4"/>
  <c r="Y5211" i="4" s="1"/>
  <c r="H5212" i="4"/>
  <c r="I5212" i="4" s="1"/>
  <c r="C5213" i="4"/>
  <c r="D5213" i="4"/>
  <c r="E5213" i="4"/>
  <c r="F5213" i="4" l="1"/>
  <c r="K5212" i="4"/>
  <c r="Y5212" i="4" s="1"/>
  <c r="H5213" i="4"/>
  <c r="I5213" i="4" s="1"/>
  <c r="N5212" i="4"/>
  <c r="M5212" i="4"/>
  <c r="J5212" i="4"/>
  <c r="E5214" i="4"/>
  <c r="C5214" i="4"/>
  <c r="F5214" i="4" s="1"/>
  <c r="D5214" i="4"/>
  <c r="L5212" i="4" l="1"/>
  <c r="Z5212" i="4" s="1"/>
  <c r="K5213" i="4"/>
  <c r="Y5213" i="4" s="1"/>
  <c r="M5213" i="4"/>
  <c r="N5213" i="4"/>
  <c r="H5214" i="4"/>
  <c r="I5214" i="4" s="1"/>
  <c r="J5213" i="4"/>
  <c r="C5215" i="4"/>
  <c r="F5215" i="4" s="1"/>
  <c r="D5215" i="4"/>
  <c r="E5215" i="4"/>
  <c r="L5213" i="4" l="1"/>
  <c r="Z5213" i="4" s="1"/>
  <c r="K5214" i="4"/>
  <c r="Y5214" i="4" s="1"/>
  <c r="H5215" i="4"/>
  <c r="I5215" i="4" s="1"/>
  <c r="M5214" i="4"/>
  <c r="N5214" i="4"/>
  <c r="J5214" i="4"/>
  <c r="C5216" i="4"/>
  <c r="D5216" i="4"/>
  <c r="E5216" i="4"/>
  <c r="H5216" i="4" l="1"/>
  <c r="F5216" i="4"/>
  <c r="L5214" i="4"/>
  <c r="Z5214" i="4" s="1"/>
  <c r="K5215" i="4"/>
  <c r="Y5215" i="4" s="1"/>
  <c r="M5216" i="4"/>
  <c r="N5216" i="4"/>
  <c r="M5215" i="4"/>
  <c r="N5215" i="4"/>
  <c r="J5215" i="4"/>
  <c r="J5216" i="4"/>
  <c r="I5216" i="4"/>
  <c r="D5217" i="4"/>
  <c r="E5217" i="4"/>
  <c r="C5217" i="4"/>
  <c r="F5217" i="4" s="1"/>
  <c r="L5216" i="4" l="1"/>
  <c r="Z5216" i="4" s="1"/>
  <c r="L5215" i="4"/>
  <c r="Z5215" i="4" s="1"/>
  <c r="K5216" i="4"/>
  <c r="Y5216" i="4" s="1"/>
  <c r="H5217" i="4"/>
  <c r="I5217" i="4" s="1"/>
  <c r="C5218" i="4"/>
  <c r="D5218" i="4"/>
  <c r="E5218" i="4"/>
  <c r="H5218" i="4" l="1"/>
  <c r="F5218" i="4"/>
  <c r="K5217" i="4"/>
  <c r="Y5217" i="4" s="1"/>
  <c r="M5218" i="4"/>
  <c r="N5218" i="4"/>
  <c r="M5217" i="4"/>
  <c r="N5217" i="4"/>
  <c r="J5217" i="4"/>
  <c r="J5218" i="4"/>
  <c r="I5218" i="4"/>
  <c r="C5219" i="4"/>
  <c r="D5219" i="4"/>
  <c r="E5219" i="4"/>
  <c r="F5219" i="4" l="1"/>
  <c r="L5218" i="4"/>
  <c r="Z5218" i="4" s="1"/>
  <c r="L5217" i="4"/>
  <c r="Z5217" i="4" s="1"/>
  <c r="K5218" i="4"/>
  <c r="Y5218" i="4" s="1"/>
  <c r="H5219" i="4"/>
  <c r="I5219" i="4" s="1"/>
  <c r="C5220" i="4"/>
  <c r="D5220" i="4"/>
  <c r="E5220" i="4"/>
  <c r="H5220" i="4" l="1"/>
  <c r="F5220" i="4"/>
  <c r="K5219" i="4"/>
  <c r="Y5219" i="4" s="1"/>
  <c r="M5220" i="4"/>
  <c r="N5220" i="4"/>
  <c r="M5219" i="4"/>
  <c r="N5219" i="4"/>
  <c r="J5219" i="4"/>
  <c r="J5220" i="4"/>
  <c r="I5220" i="4"/>
  <c r="C5221" i="4"/>
  <c r="D5221" i="4"/>
  <c r="E5221" i="4"/>
  <c r="F5221" i="4" l="1"/>
  <c r="L5220" i="4"/>
  <c r="Z5220" i="4" s="1"/>
  <c r="L5219" i="4"/>
  <c r="Z5219" i="4" s="1"/>
  <c r="K5220" i="4"/>
  <c r="Y5220" i="4" s="1"/>
  <c r="H5221" i="4"/>
  <c r="I5221" i="4" s="1"/>
  <c r="E5222" i="4"/>
  <c r="C5222" i="4"/>
  <c r="D5222" i="4"/>
  <c r="F5222" i="4" l="1"/>
  <c r="K5221" i="4"/>
  <c r="Y5221" i="4" s="1"/>
  <c r="H5222" i="4"/>
  <c r="I5222" i="4" s="1"/>
  <c r="M5221" i="4"/>
  <c r="N5221" i="4"/>
  <c r="J5221" i="4"/>
  <c r="C5223" i="4"/>
  <c r="D5223" i="4"/>
  <c r="E5223" i="4"/>
  <c r="F5223" i="4" l="1"/>
  <c r="L5221" i="4"/>
  <c r="Z5221" i="4" s="1"/>
  <c r="K5222" i="4"/>
  <c r="Y5222" i="4" s="1"/>
  <c r="H5223" i="4"/>
  <c r="I5223" i="4" s="1"/>
  <c r="M5222" i="4"/>
  <c r="N5222" i="4"/>
  <c r="J5222" i="4"/>
  <c r="C5224" i="4"/>
  <c r="F5224" i="4" s="1"/>
  <c r="D5224" i="4"/>
  <c r="E5224" i="4"/>
  <c r="L5222" i="4" l="1"/>
  <c r="Z5222" i="4" s="1"/>
  <c r="K5223" i="4"/>
  <c r="Y5223" i="4" s="1"/>
  <c r="H5224" i="4"/>
  <c r="I5224" i="4" s="1"/>
  <c r="M5223" i="4"/>
  <c r="N5223" i="4"/>
  <c r="J5223" i="4"/>
  <c r="D5225" i="4"/>
  <c r="E5225" i="4"/>
  <c r="C5225" i="4"/>
  <c r="F5225" i="4" l="1"/>
  <c r="L5223" i="4"/>
  <c r="Z5223" i="4" s="1"/>
  <c r="K5224" i="4"/>
  <c r="Y5224" i="4" s="1"/>
  <c r="N5224" i="4"/>
  <c r="M5224" i="4"/>
  <c r="H5225" i="4"/>
  <c r="I5225" i="4" s="1"/>
  <c r="J5224" i="4"/>
  <c r="C5226" i="4"/>
  <c r="F5226" i="4" s="1"/>
  <c r="D5226" i="4"/>
  <c r="E5226" i="4"/>
  <c r="L5224" i="4" l="1"/>
  <c r="Z5224" i="4" s="1"/>
  <c r="K5225" i="4"/>
  <c r="Y5225" i="4" s="1"/>
  <c r="H5226" i="4"/>
  <c r="I5226" i="4" s="1"/>
  <c r="M5225" i="4"/>
  <c r="N5225" i="4"/>
  <c r="J5225" i="4"/>
  <c r="C5227" i="4"/>
  <c r="D5227" i="4"/>
  <c r="E5227" i="4"/>
  <c r="F5227" i="4" l="1"/>
  <c r="L5225" i="4"/>
  <c r="Z5225" i="4" s="1"/>
  <c r="K5226" i="4"/>
  <c r="Y5226" i="4" s="1"/>
  <c r="H5227" i="4"/>
  <c r="I5227" i="4" s="1"/>
  <c r="M5226" i="4"/>
  <c r="N5226" i="4"/>
  <c r="J5226" i="4"/>
  <c r="C5228" i="4"/>
  <c r="F5228" i="4" s="1"/>
  <c r="D5228" i="4"/>
  <c r="E5228" i="4"/>
  <c r="L5226" i="4" l="1"/>
  <c r="Z5226" i="4" s="1"/>
  <c r="K5227" i="4"/>
  <c r="Y5227" i="4" s="1"/>
  <c r="H5228" i="4"/>
  <c r="I5228" i="4" s="1"/>
  <c r="M5227" i="4"/>
  <c r="N5227" i="4"/>
  <c r="J5227" i="4"/>
  <c r="C5229" i="4"/>
  <c r="D5229" i="4"/>
  <c r="E5229" i="4"/>
  <c r="F5229" i="4" l="1"/>
  <c r="L5227" i="4"/>
  <c r="Z5227" i="4" s="1"/>
  <c r="K5228" i="4"/>
  <c r="Y5228" i="4" s="1"/>
  <c r="H5229" i="4"/>
  <c r="I5229" i="4" s="1"/>
  <c r="M5228" i="4"/>
  <c r="N5228" i="4"/>
  <c r="J5228" i="4"/>
  <c r="E5230" i="4"/>
  <c r="C5230" i="4"/>
  <c r="D5230" i="4"/>
  <c r="F5230" i="4" l="1"/>
  <c r="L5228" i="4"/>
  <c r="Z5228" i="4" s="1"/>
  <c r="K5229" i="4"/>
  <c r="Y5229" i="4" s="1"/>
  <c r="M5229" i="4"/>
  <c r="N5229" i="4"/>
  <c r="H5230" i="4"/>
  <c r="I5230" i="4" s="1"/>
  <c r="J5229" i="4"/>
  <c r="C5231" i="4"/>
  <c r="F5231" i="4" s="1"/>
  <c r="D5231" i="4"/>
  <c r="E5231" i="4"/>
  <c r="L5229" i="4" l="1"/>
  <c r="Z5229" i="4" s="1"/>
  <c r="K5230" i="4"/>
  <c r="Y5230" i="4" s="1"/>
  <c r="H5231" i="4"/>
  <c r="I5231" i="4" s="1"/>
  <c r="M5230" i="4"/>
  <c r="N5230" i="4"/>
  <c r="J5230" i="4"/>
  <c r="C5232" i="4"/>
  <c r="D5232" i="4"/>
  <c r="E5232" i="4"/>
  <c r="F5232" i="4" l="1"/>
  <c r="L5230" i="4"/>
  <c r="Z5230" i="4" s="1"/>
  <c r="K5231" i="4"/>
  <c r="Y5231" i="4" s="1"/>
  <c r="H5232" i="4"/>
  <c r="I5232" i="4" s="1"/>
  <c r="M5231" i="4"/>
  <c r="N5231" i="4"/>
  <c r="J5231" i="4"/>
  <c r="D5233" i="4"/>
  <c r="E5233" i="4"/>
  <c r="C5233" i="4"/>
  <c r="F5233" i="4" l="1"/>
  <c r="L5231" i="4"/>
  <c r="Z5231" i="4" s="1"/>
  <c r="K5232" i="4"/>
  <c r="Y5232" i="4" s="1"/>
  <c r="M5232" i="4"/>
  <c r="N5232" i="4"/>
  <c r="H5233" i="4"/>
  <c r="J5233" i="4" s="1"/>
  <c r="J5232" i="4"/>
  <c r="C5234" i="4"/>
  <c r="F5234" i="4" s="1"/>
  <c r="D5234" i="4"/>
  <c r="E5234" i="4"/>
  <c r="L5233" i="4" l="1"/>
  <c r="Z5233" i="4" s="1"/>
  <c r="L5232" i="4"/>
  <c r="Z5232" i="4" s="1"/>
  <c r="H5234" i="4"/>
  <c r="I5234" i="4" s="1"/>
  <c r="I5233" i="4"/>
  <c r="M5233" i="4"/>
  <c r="N5233" i="4"/>
  <c r="C5235" i="4"/>
  <c r="D5235" i="4"/>
  <c r="E5235" i="4"/>
  <c r="F5235" i="4" l="1"/>
  <c r="K5234" i="4"/>
  <c r="Y5234" i="4" s="1"/>
  <c r="K5233" i="4"/>
  <c r="Y5233" i="4" s="1"/>
  <c r="H5235" i="4"/>
  <c r="I5235" i="4" s="1"/>
  <c r="M5234" i="4"/>
  <c r="N5234" i="4"/>
  <c r="J5234" i="4"/>
  <c r="C5236" i="4"/>
  <c r="F5236" i="4" s="1"/>
  <c r="D5236" i="4"/>
  <c r="E5236" i="4"/>
  <c r="L5234" i="4" l="1"/>
  <c r="Z5234" i="4" s="1"/>
  <c r="K5235" i="4"/>
  <c r="Y5235" i="4" s="1"/>
  <c r="M5235" i="4"/>
  <c r="N5235" i="4"/>
  <c r="H5236" i="4"/>
  <c r="J5236" i="4" s="1"/>
  <c r="J5235" i="4"/>
  <c r="C5237" i="4"/>
  <c r="D5237" i="4"/>
  <c r="E5237" i="4"/>
  <c r="H5237" i="4" l="1"/>
  <c r="F5237" i="4"/>
  <c r="L5236" i="4"/>
  <c r="Z5236" i="4" s="1"/>
  <c r="L5235" i="4"/>
  <c r="Z5235" i="4" s="1"/>
  <c r="I5236" i="4"/>
  <c r="M5237" i="4"/>
  <c r="N5237" i="4"/>
  <c r="N5236" i="4"/>
  <c r="M5236" i="4"/>
  <c r="J5237" i="4"/>
  <c r="I5237" i="4"/>
  <c r="E5238" i="4"/>
  <c r="C5238" i="4"/>
  <c r="D5238" i="4"/>
  <c r="F5238" i="4" l="1"/>
  <c r="L5237" i="4"/>
  <c r="Z5237" i="4" s="1"/>
  <c r="K5236" i="4"/>
  <c r="Y5236" i="4" s="1"/>
  <c r="K5237" i="4"/>
  <c r="Y5237" i="4" s="1"/>
  <c r="H5238" i="4"/>
  <c r="I5238" i="4" s="1"/>
  <c r="C5239" i="4"/>
  <c r="D5239" i="4"/>
  <c r="E5239" i="4"/>
  <c r="F5239" i="4" l="1"/>
  <c r="K5238" i="4"/>
  <c r="Y5238" i="4" s="1"/>
  <c r="H5239" i="4"/>
  <c r="I5239" i="4" s="1"/>
  <c r="M5238" i="4"/>
  <c r="N5238" i="4"/>
  <c r="J5238" i="4"/>
  <c r="C5240" i="4"/>
  <c r="D5240" i="4"/>
  <c r="E5240" i="4"/>
  <c r="F5240" i="4" l="1"/>
  <c r="L5238" i="4"/>
  <c r="Z5238" i="4" s="1"/>
  <c r="K5239" i="4"/>
  <c r="Y5239" i="4" s="1"/>
  <c r="H5240" i="4"/>
  <c r="I5240" i="4" s="1"/>
  <c r="M5239" i="4"/>
  <c r="N5239" i="4"/>
  <c r="J5239" i="4"/>
  <c r="D5241" i="4"/>
  <c r="E5241" i="4"/>
  <c r="C5241" i="4"/>
  <c r="F5241" i="4" l="1"/>
  <c r="L5239" i="4"/>
  <c r="Z5239" i="4" s="1"/>
  <c r="K5240" i="4"/>
  <c r="Y5240" i="4" s="1"/>
  <c r="M5240" i="4"/>
  <c r="N5240" i="4"/>
  <c r="H5241" i="4"/>
  <c r="I5241" i="4" s="1"/>
  <c r="J5240" i="4"/>
  <c r="C5242" i="4"/>
  <c r="F5242" i="4" s="1"/>
  <c r="D5242" i="4"/>
  <c r="E5242" i="4"/>
  <c r="L5240" i="4" l="1"/>
  <c r="Z5240" i="4" s="1"/>
  <c r="K5241" i="4"/>
  <c r="Y5241" i="4" s="1"/>
  <c r="H5242" i="4"/>
  <c r="I5242" i="4" s="1"/>
  <c r="J5241" i="4"/>
  <c r="M5241" i="4"/>
  <c r="N5241" i="4"/>
  <c r="C5243" i="4"/>
  <c r="D5243" i="4"/>
  <c r="E5243" i="4"/>
  <c r="F5243" i="4" l="1"/>
  <c r="L5241" i="4"/>
  <c r="Z5241" i="4" s="1"/>
  <c r="K5242" i="4"/>
  <c r="Y5242" i="4" s="1"/>
  <c r="H5243" i="4"/>
  <c r="I5243" i="4" s="1"/>
  <c r="N5242" i="4"/>
  <c r="M5242" i="4"/>
  <c r="J5242" i="4"/>
  <c r="C5244" i="4"/>
  <c r="F5244" i="4" s="1"/>
  <c r="D5244" i="4"/>
  <c r="E5244" i="4"/>
  <c r="L5242" i="4" l="1"/>
  <c r="Z5242" i="4" s="1"/>
  <c r="K5243" i="4"/>
  <c r="Y5243" i="4" s="1"/>
  <c r="H5244" i="4"/>
  <c r="I5244" i="4" s="1"/>
  <c r="M5243" i="4"/>
  <c r="N5243" i="4"/>
  <c r="J5243" i="4"/>
  <c r="C5245" i="4"/>
  <c r="D5245" i="4"/>
  <c r="E5245" i="4"/>
  <c r="F5245" i="4" l="1"/>
  <c r="L5243" i="4"/>
  <c r="Z5243" i="4" s="1"/>
  <c r="K5244" i="4"/>
  <c r="Y5244" i="4" s="1"/>
  <c r="N5244" i="4"/>
  <c r="M5244" i="4"/>
  <c r="H5245" i="4"/>
  <c r="J5245" i="4" s="1"/>
  <c r="J5244" i="4"/>
  <c r="E5246" i="4"/>
  <c r="C5246" i="4"/>
  <c r="D5246" i="4"/>
  <c r="F5246" i="4" l="1"/>
  <c r="L5245" i="4"/>
  <c r="Z5245" i="4" s="1"/>
  <c r="L5244" i="4"/>
  <c r="Z5244" i="4" s="1"/>
  <c r="I5245" i="4"/>
  <c r="M5245" i="4"/>
  <c r="N5245" i="4"/>
  <c r="H5246" i="4"/>
  <c r="J5246" i="4" s="1"/>
  <c r="C5247" i="4"/>
  <c r="F5247" i="4" s="1"/>
  <c r="D5247" i="4"/>
  <c r="E5247" i="4"/>
  <c r="L5246" i="4" l="1"/>
  <c r="Z5246" i="4" s="1"/>
  <c r="K5245" i="4"/>
  <c r="Y5245" i="4" s="1"/>
  <c r="H5247" i="4"/>
  <c r="I5247" i="4" s="1"/>
  <c r="I5246" i="4"/>
  <c r="M5246" i="4"/>
  <c r="N5246" i="4"/>
  <c r="C5248" i="4"/>
  <c r="D5248" i="4"/>
  <c r="E5248" i="4"/>
  <c r="F5248" i="4" l="1"/>
  <c r="K5247" i="4"/>
  <c r="Y5247" i="4" s="1"/>
  <c r="K5246" i="4"/>
  <c r="Y5246" i="4" s="1"/>
  <c r="H5248" i="4"/>
  <c r="I5248" i="4" s="1"/>
  <c r="M5247" i="4"/>
  <c r="N5247" i="4"/>
  <c r="J5247" i="4"/>
  <c r="D5249" i="4"/>
  <c r="E5249" i="4"/>
  <c r="C5249" i="4"/>
  <c r="F5249" i="4" l="1"/>
  <c r="L5247" i="4"/>
  <c r="Z5247" i="4" s="1"/>
  <c r="K5248" i="4"/>
  <c r="Y5248" i="4" s="1"/>
  <c r="M5248" i="4"/>
  <c r="N5248" i="4"/>
  <c r="H5249" i="4"/>
  <c r="J5249" i="4" s="1"/>
  <c r="J5248" i="4"/>
  <c r="C5250" i="4"/>
  <c r="F5250" i="4" s="1"/>
  <c r="D5250" i="4"/>
  <c r="E5250" i="4"/>
  <c r="L5248" i="4" l="1"/>
  <c r="Z5248" i="4" s="1"/>
  <c r="L5249" i="4"/>
  <c r="Z5249" i="4" s="1"/>
  <c r="I5249" i="4"/>
  <c r="H5250" i="4"/>
  <c r="I5250" i="4" s="1"/>
  <c r="M5249" i="4"/>
  <c r="N5249" i="4"/>
  <c r="C5251" i="4"/>
  <c r="D5251" i="4"/>
  <c r="E5251" i="4"/>
  <c r="F5251" i="4" l="1"/>
  <c r="K5249" i="4"/>
  <c r="Y5249" i="4" s="1"/>
  <c r="K5250" i="4"/>
  <c r="Y5250" i="4" s="1"/>
  <c r="H5251" i="4"/>
  <c r="I5251" i="4" s="1"/>
  <c r="M5250" i="4"/>
  <c r="N5250" i="4"/>
  <c r="J5250" i="4"/>
  <c r="C5252" i="4"/>
  <c r="D5252" i="4"/>
  <c r="E5252" i="4"/>
  <c r="F5252" i="4" l="1"/>
  <c r="L5250" i="4"/>
  <c r="Z5250" i="4" s="1"/>
  <c r="K5251" i="4"/>
  <c r="Y5251" i="4" s="1"/>
  <c r="M5251" i="4"/>
  <c r="N5251" i="4"/>
  <c r="H5252" i="4"/>
  <c r="J5252" i="4" s="1"/>
  <c r="J5251" i="4"/>
  <c r="C5253" i="4"/>
  <c r="F5253" i="4" s="1"/>
  <c r="D5253" i="4"/>
  <c r="E5253" i="4"/>
  <c r="L5251" i="4" l="1"/>
  <c r="Z5251" i="4" s="1"/>
  <c r="L5252" i="4"/>
  <c r="Z5252" i="4" s="1"/>
  <c r="H5253" i="4"/>
  <c r="I5253" i="4" s="1"/>
  <c r="I5252" i="4"/>
  <c r="M5252" i="4"/>
  <c r="N5252" i="4"/>
  <c r="E5254" i="4"/>
  <c r="C5254" i="4"/>
  <c r="F5254" i="4" s="1"/>
  <c r="D5254" i="4"/>
  <c r="K5252" i="4" l="1"/>
  <c r="Y5252" i="4" s="1"/>
  <c r="K5253" i="4"/>
  <c r="Y5253" i="4" s="1"/>
  <c r="M5253" i="4"/>
  <c r="N5253" i="4"/>
  <c r="H5254" i="4"/>
  <c r="I5254" i="4" s="1"/>
  <c r="J5253" i="4"/>
  <c r="C5255" i="4"/>
  <c r="D5255" i="4"/>
  <c r="E5255" i="4"/>
  <c r="F5255" i="4" l="1"/>
  <c r="L5253" i="4"/>
  <c r="Z5253" i="4" s="1"/>
  <c r="K5254" i="4"/>
  <c r="Y5254" i="4" s="1"/>
  <c r="M5254" i="4"/>
  <c r="N5254" i="4"/>
  <c r="J5254" i="4"/>
  <c r="H5255" i="4"/>
  <c r="I5255" i="4" s="1"/>
  <c r="C5256" i="4"/>
  <c r="F5256" i="4" s="1"/>
  <c r="D5256" i="4"/>
  <c r="E5256" i="4"/>
  <c r="L5254" i="4" l="1"/>
  <c r="Z5254" i="4" s="1"/>
  <c r="K5255" i="4"/>
  <c r="Y5255" i="4" s="1"/>
  <c r="H5256" i="4"/>
  <c r="I5256" i="4" s="1"/>
  <c r="M5255" i="4"/>
  <c r="N5255" i="4"/>
  <c r="J5255" i="4"/>
  <c r="D5257" i="4"/>
  <c r="E5257" i="4"/>
  <c r="C5257" i="4"/>
  <c r="F5257" i="4" l="1"/>
  <c r="L5255" i="4"/>
  <c r="Z5255" i="4" s="1"/>
  <c r="K5256" i="4"/>
  <c r="Y5256" i="4" s="1"/>
  <c r="M5256" i="4"/>
  <c r="N5256" i="4"/>
  <c r="H5257" i="4"/>
  <c r="J5257" i="4" s="1"/>
  <c r="J5256" i="4"/>
  <c r="C5258" i="4"/>
  <c r="F5258" i="4" s="1"/>
  <c r="D5258" i="4"/>
  <c r="E5258" i="4"/>
  <c r="L5257" i="4" l="1"/>
  <c r="Z5257" i="4" s="1"/>
  <c r="L5256" i="4"/>
  <c r="Z5256" i="4" s="1"/>
  <c r="H5258" i="4"/>
  <c r="I5258" i="4" s="1"/>
  <c r="I5257" i="4"/>
  <c r="M5257" i="4"/>
  <c r="N5257" i="4"/>
  <c r="C5259" i="4"/>
  <c r="D5259" i="4"/>
  <c r="E5259" i="4"/>
  <c r="F5259" i="4" l="1"/>
  <c r="K5257" i="4"/>
  <c r="Y5257" i="4" s="1"/>
  <c r="K5258" i="4"/>
  <c r="Y5258" i="4" s="1"/>
  <c r="H5259" i="4"/>
  <c r="I5259" i="4" s="1"/>
  <c r="M5258" i="4"/>
  <c r="N5258" i="4"/>
  <c r="J5258" i="4"/>
  <c r="C5260" i="4"/>
  <c r="F5260" i="4" s="1"/>
  <c r="D5260" i="4"/>
  <c r="E5260" i="4"/>
  <c r="L5258" i="4" l="1"/>
  <c r="Z5258" i="4" s="1"/>
  <c r="K5259" i="4"/>
  <c r="Y5259" i="4" s="1"/>
  <c r="M5259" i="4"/>
  <c r="N5259" i="4"/>
  <c r="H5260" i="4"/>
  <c r="I5260" i="4" s="1"/>
  <c r="J5259" i="4"/>
  <c r="C5261" i="4"/>
  <c r="D5261" i="4"/>
  <c r="E5261" i="4"/>
  <c r="F5261" i="4" l="1"/>
  <c r="L5259" i="4"/>
  <c r="Z5259" i="4" s="1"/>
  <c r="K5260" i="4"/>
  <c r="Y5260" i="4" s="1"/>
  <c r="H5261" i="4"/>
  <c r="I5261" i="4" s="1"/>
  <c r="M5260" i="4"/>
  <c r="N5260" i="4"/>
  <c r="J5260" i="4"/>
  <c r="E5262" i="4"/>
  <c r="C5262" i="4"/>
  <c r="D5262" i="4"/>
  <c r="F5262" i="4" l="1"/>
  <c r="L5260" i="4"/>
  <c r="Z5260" i="4" s="1"/>
  <c r="K5261" i="4"/>
  <c r="Y5261" i="4" s="1"/>
  <c r="N5261" i="4"/>
  <c r="M5261" i="4"/>
  <c r="H5262" i="4"/>
  <c r="I5262" i="4" s="1"/>
  <c r="J5261" i="4"/>
  <c r="C5263" i="4"/>
  <c r="F5263" i="4" s="1"/>
  <c r="D5263" i="4"/>
  <c r="E5263" i="4"/>
  <c r="L5261" i="4" l="1"/>
  <c r="Z5261" i="4" s="1"/>
  <c r="K5262" i="4"/>
  <c r="Y5262" i="4" s="1"/>
  <c r="M5262" i="4"/>
  <c r="N5262" i="4"/>
  <c r="H5263" i="4"/>
  <c r="J5262" i="4"/>
  <c r="C5264" i="4"/>
  <c r="D5264" i="4"/>
  <c r="E5264" i="4"/>
  <c r="F5264" i="4" l="1"/>
  <c r="L5262" i="4"/>
  <c r="Z5262" i="4" s="1"/>
  <c r="H5264" i="4"/>
  <c r="I5264" i="4" s="1"/>
  <c r="M5263" i="4"/>
  <c r="N5263" i="4"/>
  <c r="J5263" i="4"/>
  <c r="I5263" i="4"/>
  <c r="D5265" i="4"/>
  <c r="E5265" i="4"/>
  <c r="C5265" i="4"/>
  <c r="F5265" i="4" l="1"/>
  <c r="L5263" i="4"/>
  <c r="Z5263" i="4" s="1"/>
  <c r="K5263" i="4"/>
  <c r="Y5263" i="4" s="1"/>
  <c r="K5264" i="4"/>
  <c r="Y5264" i="4" s="1"/>
  <c r="M5264" i="4"/>
  <c r="N5264" i="4"/>
  <c r="H5265" i="4"/>
  <c r="I5265" i="4" s="1"/>
  <c r="J5264" i="4"/>
  <c r="C5266" i="4"/>
  <c r="D5266" i="4"/>
  <c r="E5266" i="4"/>
  <c r="F5266" i="4" l="1"/>
  <c r="L5264" i="4"/>
  <c r="Z5264" i="4" s="1"/>
  <c r="K5265" i="4"/>
  <c r="Y5265" i="4" s="1"/>
  <c r="H5266" i="4"/>
  <c r="I5266" i="4" s="1"/>
  <c r="J5265" i="4"/>
  <c r="M5265" i="4"/>
  <c r="N5265" i="4"/>
  <c r="C5267" i="4"/>
  <c r="F5267" i="4" s="1"/>
  <c r="D5267" i="4"/>
  <c r="E5267" i="4"/>
  <c r="L5265" i="4" l="1"/>
  <c r="Z5265" i="4" s="1"/>
  <c r="K5266" i="4"/>
  <c r="Y5266" i="4" s="1"/>
  <c r="H5267" i="4"/>
  <c r="I5267" i="4" s="1"/>
  <c r="M5266" i="4"/>
  <c r="N5266" i="4"/>
  <c r="J5266" i="4"/>
  <c r="C5268" i="4"/>
  <c r="D5268" i="4"/>
  <c r="E5268" i="4"/>
  <c r="F5268" i="4" l="1"/>
  <c r="L5266" i="4"/>
  <c r="Z5266" i="4" s="1"/>
  <c r="K5267" i="4"/>
  <c r="Y5267" i="4" s="1"/>
  <c r="M5267" i="4"/>
  <c r="N5267" i="4"/>
  <c r="H5268" i="4"/>
  <c r="J5268" i="4" s="1"/>
  <c r="J5267" i="4"/>
  <c r="C5269" i="4"/>
  <c r="F5269" i="4" s="1"/>
  <c r="D5269" i="4"/>
  <c r="E5269" i="4"/>
  <c r="L5268" i="4" l="1"/>
  <c r="Z5268" i="4" s="1"/>
  <c r="L5267" i="4"/>
  <c r="Z5267" i="4" s="1"/>
  <c r="H5269" i="4"/>
  <c r="I5269" i="4" s="1"/>
  <c r="I5268" i="4"/>
  <c r="M5268" i="4"/>
  <c r="N5268" i="4"/>
  <c r="E5270" i="4"/>
  <c r="C5270" i="4"/>
  <c r="F5270" i="4" s="1"/>
  <c r="D5270" i="4"/>
  <c r="K5268" i="4" l="1"/>
  <c r="Y5268" i="4" s="1"/>
  <c r="K5269" i="4"/>
  <c r="Y5269" i="4" s="1"/>
  <c r="M5269" i="4"/>
  <c r="N5269" i="4"/>
  <c r="H5270" i="4"/>
  <c r="I5270" i="4" s="1"/>
  <c r="J5269" i="4"/>
  <c r="C5271" i="4"/>
  <c r="D5271" i="4"/>
  <c r="E5271" i="4"/>
  <c r="F5271" i="4" l="1"/>
  <c r="L5269" i="4"/>
  <c r="Z5269" i="4" s="1"/>
  <c r="K5270" i="4"/>
  <c r="Y5270" i="4" s="1"/>
  <c r="M5270" i="4"/>
  <c r="N5270" i="4"/>
  <c r="H5271" i="4"/>
  <c r="J5271" i="4" s="1"/>
  <c r="J5270" i="4"/>
  <c r="C5272" i="4"/>
  <c r="D5272" i="4"/>
  <c r="E5272" i="4"/>
  <c r="F5272" i="4" l="1"/>
  <c r="L5271" i="4"/>
  <c r="Z5271" i="4" s="1"/>
  <c r="L5270" i="4"/>
  <c r="Z5270" i="4" s="1"/>
  <c r="H5272" i="4"/>
  <c r="I5272" i="4" s="1"/>
  <c r="I5271" i="4"/>
  <c r="M5271" i="4"/>
  <c r="N5271" i="4"/>
  <c r="D5273" i="4"/>
  <c r="E5273" i="4"/>
  <c r="C5273" i="4"/>
  <c r="F5273" i="4" l="1"/>
  <c r="K5272" i="4"/>
  <c r="Y5272" i="4" s="1"/>
  <c r="K5271" i="4"/>
  <c r="Y5271" i="4" s="1"/>
  <c r="M5272" i="4"/>
  <c r="N5272" i="4"/>
  <c r="H5273" i="4"/>
  <c r="J5273" i="4" s="1"/>
  <c r="J5272" i="4"/>
  <c r="C5274" i="4"/>
  <c r="F5274" i="4" s="1"/>
  <c r="D5274" i="4"/>
  <c r="E5274" i="4"/>
  <c r="L5272" i="4" l="1"/>
  <c r="Z5272" i="4" s="1"/>
  <c r="L5273" i="4"/>
  <c r="Z5273" i="4" s="1"/>
  <c r="I5273" i="4"/>
  <c r="H5274" i="4"/>
  <c r="I5274" i="4" s="1"/>
  <c r="M5273" i="4"/>
  <c r="N5273" i="4"/>
  <c r="C5275" i="4"/>
  <c r="D5275" i="4"/>
  <c r="E5275" i="4"/>
  <c r="F5275" i="4" l="1"/>
  <c r="K5273" i="4"/>
  <c r="Y5273" i="4" s="1"/>
  <c r="K5274" i="4"/>
  <c r="Y5274" i="4" s="1"/>
  <c r="H5275" i="4"/>
  <c r="I5275" i="4" s="1"/>
  <c r="M5274" i="4"/>
  <c r="N5274" i="4"/>
  <c r="J5274" i="4"/>
  <c r="C5276" i="4"/>
  <c r="F5276" i="4" s="1"/>
  <c r="D5276" i="4"/>
  <c r="E5276" i="4"/>
  <c r="L5274" i="4" l="1"/>
  <c r="Z5274" i="4" s="1"/>
  <c r="K5275" i="4"/>
  <c r="Y5275" i="4" s="1"/>
  <c r="M5275" i="4"/>
  <c r="N5275" i="4"/>
  <c r="H5276" i="4"/>
  <c r="J5276" i="4" s="1"/>
  <c r="J5275" i="4"/>
  <c r="C5277" i="4"/>
  <c r="D5277" i="4"/>
  <c r="E5277" i="4"/>
  <c r="F5277" i="4" l="1"/>
  <c r="L5276" i="4"/>
  <c r="Z5276" i="4" s="1"/>
  <c r="L5275" i="4"/>
  <c r="Z5275" i="4" s="1"/>
  <c r="H5277" i="4"/>
  <c r="I5277" i="4" s="1"/>
  <c r="I5276" i="4"/>
  <c r="M5276" i="4"/>
  <c r="N5276" i="4"/>
  <c r="E5278" i="4"/>
  <c r="C5278" i="4"/>
  <c r="D5278" i="4"/>
  <c r="F5278" i="4" l="1"/>
  <c r="K5276" i="4"/>
  <c r="Y5276" i="4" s="1"/>
  <c r="K5277" i="4"/>
  <c r="Y5277" i="4" s="1"/>
  <c r="M5277" i="4"/>
  <c r="N5277" i="4"/>
  <c r="H5278" i="4"/>
  <c r="I5278" i="4" s="1"/>
  <c r="J5277" i="4"/>
  <c r="C5279" i="4"/>
  <c r="F5279" i="4" s="1"/>
  <c r="D5279" i="4"/>
  <c r="E5279" i="4"/>
  <c r="L5277" i="4" l="1"/>
  <c r="Z5277" i="4" s="1"/>
  <c r="K5278" i="4"/>
  <c r="Y5278" i="4" s="1"/>
  <c r="H5279" i="4"/>
  <c r="I5279" i="4" s="1"/>
  <c r="M5278" i="4"/>
  <c r="N5278" i="4"/>
  <c r="J5278" i="4"/>
  <c r="C5280" i="4"/>
  <c r="D5280" i="4"/>
  <c r="E5280" i="4"/>
  <c r="F5280" i="4" l="1"/>
  <c r="L5278" i="4"/>
  <c r="Z5278" i="4" s="1"/>
  <c r="K5279" i="4"/>
  <c r="Y5279" i="4" s="1"/>
  <c r="H5280" i="4"/>
  <c r="I5280" i="4" s="1"/>
  <c r="N5279" i="4"/>
  <c r="M5279" i="4"/>
  <c r="J5279" i="4"/>
  <c r="D5281" i="4"/>
  <c r="E5281" i="4"/>
  <c r="C5281" i="4"/>
  <c r="F5281" i="4" l="1"/>
  <c r="L5279" i="4"/>
  <c r="Z5279" i="4" s="1"/>
  <c r="K5280" i="4"/>
  <c r="Y5280" i="4" s="1"/>
  <c r="M5280" i="4"/>
  <c r="N5280" i="4"/>
  <c r="H5281" i="4"/>
  <c r="I5281" i="4" s="1"/>
  <c r="J5280" i="4"/>
  <c r="C5282" i="4"/>
  <c r="F5282" i="4" s="1"/>
  <c r="D5282" i="4"/>
  <c r="E5282" i="4"/>
  <c r="L5280" i="4" l="1"/>
  <c r="Z5280" i="4" s="1"/>
  <c r="K5281" i="4"/>
  <c r="Y5281" i="4" s="1"/>
  <c r="H5282" i="4"/>
  <c r="I5282" i="4" s="1"/>
  <c r="J5281" i="4"/>
  <c r="M5281" i="4"/>
  <c r="N5281" i="4"/>
  <c r="C5283" i="4"/>
  <c r="D5283" i="4"/>
  <c r="E5283" i="4"/>
  <c r="F5283" i="4" l="1"/>
  <c r="L5281" i="4"/>
  <c r="Z5281" i="4" s="1"/>
  <c r="K5282" i="4"/>
  <c r="Y5282" i="4" s="1"/>
  <c r="M5282" i="4"/>
  <c r="N5282" i="4"/>
  <c r="H5283" i="4"/>
  <c r="J5283" i="4" s="1"/>
  <c r="J5282" i="4"/>
  <c r="C5284" i="4"/>
  <c r="D5284" i="4"/>
  <c r="E5284" i="4"/>
  <c r="F5284" i="4" l="1"/>
  <c r="L5283" i="4"/>
  <c r="Z5283" i="4" s="1"/>
  <c r="L5282" i="4"/>
  <c r="Z5282" i="4" s="1"/>
  <c r="I5283" i="4"/>
  <c r="H5284" i="4"/>
  <c r="I5284" i="4" s="1"/>
  <c r="M5283" i="4"/>
  <c r="N5283" i="4"/>
  <c r="C5285" i="4"/>
  <c r="F5285" i="4" s="1"/>
  <c r="D5285" i="4"/>
  <c r="E5285" i="4"/>
  <c r="K5283" i="4" l="1"/>
  <c r="Y5283" i="4" s="1"/>
  <c r="K5284" i="4"/>
  <c r="Y5284" i="4" s="1"/>
  <c r="H5285" i="4"/>
  <c r="I5285" i="4" s="1"/>
  <c r="M5284" i="4"/>
  <c r="N5284" i="4"/>
  <c r="J5284" i="4"/>
  <c r="E5286" i="4"/>
  <c r="C5286" i="4"/>
  <c r="F5286" i="4" s="1"/>
  <c r="D5286" i="4"/>
  <c r="L5284" i="4" l="1"/>
  <c r="Z5284" i="4" s="1"/>
  <c r="K5285" i="4"/>
  <c r="Y5285" i="4" s="1"/>
  <c r="M5285" i="4"/>
  <c r="N5285" i="4"/>
  <c r="H5286" i="4"/>
  <c r="I5286" i="4" s="1"/>
  <c r="J5285" i="4"/>
  <c r="C5287" i="4"/>
  <c r="D5287" i="4"/>
  <c r="E5287" i="4"/>
  <c r="F5287" i="4" l="1"/>
  <c r="L5285" i="4"/>
  <c r="Z5285" i="4" s="1"/>
  <c r="K5286" i="4"/>
  <c r="Y5286" i="4" s="1"/>
  <c r="M5286" i="4"/>
  <c r="N5286" i="4"/>
  <c r="J5286" i="4"/>
  <c r="H5287" i="4"/>
  <c r="I5287" i="4" s="1"/>
  <c r="C5288" i="4"/>
  <c r="F5288" i="4" s="1"/>
  <c r="D5288" i="4"/>
  <c r="E5288" i="4"/>
  <c r="L5286" i="4" l="1"/>
  <c r="Z5286" i="4" s="1"/>
  <c r="K5287" i="4"/>
  <c r="Y5287" i="4" s="1"/>
  <c r="H5288" i="4"/>
  <c r="I5288" i="4" s="1"/>
  <c r="M5287" i="4"/>
  <c r="N5287" i="4"/>
  <c r="J5287" i="4"/>
  <c r="D5289" i="4"/>
  <c r="E5289" i="4"/>
  <c r="C5289" i="4"/>
  <c r="F5289" i="4" l="1"/>
  <c r="L5287" i="4"/>
  <c r="Z5287" i="4" s="1"/>
  <c r="K5288" i="4"/>
  <c r="Y5288" i="4" s="1"/>
  <c r="M5288" i="4"/>
  <c r="N5288" i="4"/>
  <c r="H5289" i="4"/>
  <c r="J5288" i="4"/>
  <c r="C5290" i="4"/>
  <c r="F5290" i="4" s="1"/>
  <c r="D5290" i="4"/>
  <c r="E5290" i="4"/>
  <c r="L5288" i="4" l="1"/>
  <c r="Z5288" i="4" s="1"/>
  <c r="M5289" i="4"/>
  <c r="N5289" i="4"/>
  <c r="H5290" i="4"/>
  <c r="I5290" i="4" s="1"/>
  <c r="I5289" i="4"/>
  <c r="J5289" i="4"/>
  <c r="C5291" i="4"/>
  <c r="D5291" i="4"/>
  <c r="E5291" i="4"/>
  <c r="F5291" i="4" l="1"/>
  <c r="L5289" i="4"/>
  <c r="Z5289" i="4" s="1"/>
  <c r="K5289" i="4"/>
  <c r="Y5289" i="4" s="1"/>
  <c r="K5290" i="4"/>
  <c r="Y5290" i="4" s="1"/>
  <c r="M5290" i="4"/>
  <c r="N5290" i="4"/>
  <c r="J5290" i="4"/>
  <c r="H5291" i="4"/>
  <c r="I5291" i="4" s="1"/>
  <c r="C5292" i="4"/>
  <c r="D5292" i="4"/>
  <c r="E5292" i="4"/>
  <c r="F5292" i="4" l="1"/>
  <c r="L5290" i="4"/>
  <c r="Z5290" i="4" s="1"/>
  <c r="K5291" i="4"/>
  <c r="Y5291" i="4" s="1"/>
  <c r="H5292" i="4"/>
  <c r="I5292" i="4" s="1"/>
  <c r="M5291" i="4"/>
  <c r="N5291" i="4"/>
  <c r="J5291" i="4"/>
  <c r="C5293" i="4"/>
  <c r="F5293" i="4" s="1"/>
  <c r="D5293" i="4"/>
  <c r="E5293" i="4"/>
  <c r="L5291" i="4" l="1"/>
  <c r="Z5291" i="4" s="1"/>
  <c r="K5292" i="4"/>
  <c r="Y5292" i="4" s="1"/>
  <c r="H5293" i="4"/>
  <c r="I5293" i="4" s="1"/>
  <c r="N5292" i="4"/>
  <c r="M5292" i="4"/>
  <c r="J5292" i="4"/>
  <c r="E5294" i="4"/>
  <c r="C5294" i="4"/>
  <c r="F5294" i="4" s="1"/>
  <c r="D5294" i="4"/>
  <c r="L5292" i="4" l="1"/>
  <c r="Z5292" i="4" s="1"/>
  <c r="K5293" i="4"/>
  <c r="Y5293" i="4" s="1"/>
  <c r="M5293" i="4"/>
  <c r="N5293" i="4"/>
  <c r="H5294" i="4"/>
  <c r="I5294" i="4" s="1"/>
  <c r="J5293" i="4"/>
  <c r="C5295" i="4"/>
  <c r="D5295" i="4"/>
  <c r="E5295" i="4"/>
  <c r="F5295" i="4" l="1"/>
  <c r="L5293" i="4"/>
  <c r="Z5293" i="4" s="1"/>
  <c r="K5294" i="4"/>
  <c r="Y5294" i="4" s="1"/>
  <c r="H5295" i="4"/>
  <c r="I5295" i="4" s="1"/>
  <c r="M5294" i="4"/>
  <c r="N5294" i="4"/>
  <c r="J5294" i="4"/>
  <c r="C5296" i="4"/>
  <c r="F5296" i="4" s="1"/>
  <c r="D5296" i="4"/>
  <c r="E5296" i="4"/>
  <c r="L5294" i="4" l="1"/>
  <c r="Z5294" i="4" s="1"/>
  <c r="K5295" i="4"/>
  <c r="Y5295" i="4" s="1"/>
  <c r="H5296" i="4"/>
  <c r="I5296" i="4" s="1"/>
  <c r="M5295" i="4"/>
  <c r="N5295" i="4"/>
  <c r="J5295" i="4"/>
  <c r="D5297" i="4"/>
  <c r="E5297" i="4"/>
  <c r="C5297" i="4"/>
  <c r="F5297" i="4" l="1"/>
  <c r="L5295" i="4"/>
  <c r="Z5295" i="4" s="1"/>
  <c r="K5296" i="4"/>
  <c r="Y5296" i="4" s="1"/>
  <c r="M5296" i="4"/>
  <c r="N5296" i="4"/>
  <c r="H5297" i="4"/>
  <c r="I5297" i="4" s="1"/>
  <c r="J5296" i="4"/>
  <c r="C5298" i="4"/>
  <c r="F5298" i="4" s="1"/>
  <c r="D5298" i="4"/>
  <c r="E5298" i="4"/>
  <c r="L5296" i="4" l="1"/>
  <c r="Z5296" i="4" s="1"/>
  <c r="K5297" i="4"/>
  <c r="Y5297" i="4" s="1"/>
  <c r="H5298" i="4"/>
  <c r="I5298" i="4" s="1"/>
  <c r="J5297" i="4"/>
  <c r="N5297" i="4"/>
  <c r="M5297" i="4"/>
  <c r="C5299" i="4"/>
  <c r="D5299" i="4"/>
  <c r="E5299" i="4"/>
  <c r="F5299" i="4" l="1"/>
  <c r="L5297" i="4"/>
  <c r="Z5297" i="4" s="1"/>
  <c r="K5298" i="4"/>
  <c r="Y5298" i="4" s="1"/>
  <c r="H5299" i="4"/>
  <c r="I5299" i="4" s="1"/>
  <c r="M5298" i="4"/>
  <c r="N5298" i="4"/>
  <c r="J5298" i="4"/>
  <c r="C5300" i="4"/>
  <c r="F5300" i="4" s="1"/>
  <c r="D5300" i="4"/>
  <c r="E5300" i="4"/>
  <c r="L5298" i="4" l="1"/>
  <c r="Z5298" i="4" s="1"/>
  <c r="K5299" i="4"/>
  <c r="Y5299" i="4" s="1"/>
  <c r="H5300" i="4"/>
  <c r="I5300" i="4" s="1"/>
  <c r="M5299" i="4"/>
  <c r="N5299" i="4"/>
  <c r="J5299" i="4"/>
  <c r="C5301" i="4"/>
  <c r="D5301" i="4"/>
  <c r="E5301" i="4"/>
  <c r="F5301" i="4" l="1"/>
  <c r="L5299" i="4"/>
  <c r="Z5299" i="4" s="1"/>
  <c r="K5300" i="4"/>
  <c r="Y5300" i="4" s="1"/>
  <c r="H5301" i="4"/>
  <c r="I5301" i="4" s="1"/>
  <c r="N5300" i="4"/>
  <c r="M5300" i="4"/>
  <c r="J5300" i="4"/>
  <c r="E5302" i="4"/>
  <c r="C5302" i="4"/>
  <c r="D5302" i="4"/>
  <c r="F5302" i="4" l="1"/>
  <c r="L5300" i="4"/>
  <c r="Z5300" i="4" s="1"/>
  <c r="K5301" i="4"/>
  <c r="Y5301" i="4" s="1"/>
  <c r="M5301" i="4"/>
  <c r="N5301" i="4"/>
  <c r="H5302" i="4"/>
  <c r="I5302" i="4" s="1"/>
  <c r="J5301" i="4"/>
  <c r="C5303" i="4"/>
  <c r="F5303" i="4" s="1"/>
  <c r="D5303" i="4"/>
  <c r="E5303" i="4"/>
  <c r="L5301" i="4" l="1"/>
  <c r="Z5301" i="4" s="1"/>
  <c r="K5302" i="4"/>
  <c r="Y5302" i="4" s="1"/>
  <c r="H5303" i="4"/>
  <c r="I5303" i="4" s="1"/>
  <c r="M5302" i="4"/>
  <c r="N5302" i="4"/>
  <c r="J5302" i="4"/>
  <c r="C5304" i="4"/>
  <c r="D5304" i="4"/>
  <c r="E5304" i="4"/>
  <c r="F5304" i="4" l="1"/>
  <c r="L5302" i="4"/>
  <c r="Z5302" i="4" s="1"/>
  <c r="K5303" i="4"/>
  <c r="Y5303" i="4" s="1"/>
  <c r="M5303" i="4"/>
  <c r="N5303" i="4"/>
  <c r="H5304" i="4"/>
  <c r="J5304" i="4" s="1"/>
  <c r="J5303" i="4"/>
  <c r="D5305" i="4"/>
  <c r="E5305" i="4"/>
  <c r="C5305" i="4"/>
  <c r="F5305" i="4" l="1"/>
  <c r="L5304" i="4"/>
  <c r="Z5304" i="4" s="1"/>
  <c r="L5303" i="4"/>
  <c r="Z5303" i="4" s="1"/>
  <c r="I5304" i="4"/>
  <c r="H5305" i="4"/>
  <c r="I5305" i="4" s="1"/>
  <c r="M5304" i="4"/>
  <c r="N5304" i="4"/>
  <c r="C5306" i="4"/>
  <c r="F5306" i="4" s="1"/>
  <c r="D5306" i="4"/>
  <c r="E5306" i="4"/>
  <c r="K5304" i="4" l="1"/>
  <c r="Y5304" i="4" s="1"/>
  <c r="K5305" i="4"/>
  <c r="Y5305" i="4" s="1"/>
  <c r="H5306" i="4"/>
  <c r="I5306" i="4" s="1"/>
  <c r="M5305" i="4"/>
  <c r="N5305" i="4"/>
  <c r="J5305" i="4"/>
  <c r="C5307" i="4"/>
  <c r="D5307" i="4"/>
  <c r="E5307" i="4"/>
  <c r="F5307" i="4" l="1"/>
  <c r="L5305" i="4"/>
  <c r="Z5305" i="4" s="1"/>
  <c r="K5306" i="4"/>
  <c r="Y5306" i="4" s="1"/>
  <c r="M5306" i="4"/>
  <c r="N5306" i="4"/>
  <c r="H5307" i="4"/>
  <c r="J5307" i="4" s="1"/>
  <c r="J5306" i="4"/>
  <c r="C5308" i="4"/>
  <c r="F5308" i="4" s="1"/>
  <c r="D5308" i="4"/>
  <c r="E5308" i="4"/>
  <c r="L5307" i="4" l="1"/>
  <c r="Z5307" i="4" s="1"/>
  <c r="L5306" i="4"/>
  <c r="Z5306" i="4" s="1"/>
  <c r="H5308" i="4"/>
  <c r="I5308" i="4" s="1"/>
  <c r="I5307" i="4"/>
  <c r="M5307" i="4"/>
  <c r="N5307" i="4"/>
  <c r="C5309" i="4"/>
  <c r="D5309" i="4"/>
  <c r="E5309" i="4"/>
  <c r="F5309" i="4" l="1"/>
  <c r="K5308" i="4"/>
  <c r="Y5308" i="4" s="1"/>
  <c r="K5307" i="4"/>
  <c r="Y5307" i="4" s="1"/>
  <c r="H5309" i="4"/>
  <c r="I5309" i="4" s="1"/>
  <c r="M5308" i="4"/>
  <c r="N5308" i="4"/>
  <c r="J5308" i="4"/>
  <c r="E5310" i="4"/>
  <c r="C5310" i="4"/>
  <c r="D5310" i="4"/>
  <c r="F5310" i="4" l="1"/>
  <c r="L5308" i="4"/>
  <c r="Z5308" i="4" s="1"/>
  <c r="K5309" i="4"/>
  <c r="Y5309" i="4" s="1"/>
  <c r="M5309" i="4"/>
  <c r="N5309" i="4"/>
  <c r="H5310" i="4"/>
  <c r="J5309" i="4"/>
  <c r="C5311" i="4"/>
  <c r="D5311" i="4"/>
  <c r="E5311" i="4"/>
  <c r="H5311" i="4" l="1"/>
  <c r="F5311" i="4"/>
  <c r="L5309" i="4"/>
  <c r="Z5309" i="4" s="1"/>
  <c r="M5311" i="4"/>
  <c r="N5311" i="4"/>
  <c r="M5310" i="4"/>
  <c r="N5310" i="4"/>
  <c r="I5310" i="4"/>
  <c r="J5310" i="4"/>
  <c r="J5311" i="4"/>
  <c r="I5311" i="4"/>
  <c r="C5312" i="4"/>
  <c r="D5312" i="4"/>
  <c r="E5312" i="4"/>
  <c r="F5312" i="4" l="1"/>
  <c r="L5310" i="4"/>
  <c r="Z5310" i="4" s="1"/>
  <c r="L5311" i="4"/>
  <c r="Z5311" i="4" s="1"/>
  <c r="K5311" i="4"/>
  <c r="Y5311" i="4" s="1"/>
  <c r="K5310" i="4"/>
  <c r="Y5310" i="4" s="1"/>
  <c r="H5312" i="4"/>
  <c r="D5313" i="4"/>
  <c r="E5313" i="4"/>
  <c r="C5313" i="4"/>
  <c r="F5313" i="4" l="1"/>
  <c r="M5312" i="4"/>
  <c r="N5312" i="4"/>
  <c r="I5312" i="4"/>
  <c r="J5312" i="4"/>
  <c r="H5313" i="4"/>
  <c r="I5313" i="4" s="1"/>
  <c r="C5314" i="4"/>
  <c r="D5314" i="4"/>
  <c r="E5314" i="4"/>
  <c r="F5314" i="4" l="1"/>
  <c r="L5312" i="4"/>
  <c r="Z5312" i="4" s="1"/>
  <c r="K5313" i="4"/>
  <c r="Y5313" i="4" s="1"/>
  <c r="K5312" i="4"/>
  <c r="Y5312" i="4" s="1"/>
  <c r="M5313" i="4"/>
  <c r="N5313" i="4"/>
  <c r="J5313" i="4"/>
  <c r="H5314" i="4"/>
  <c r="J5314" i="4" s="1"/>
  <c r="C5315" i="4"/>
  <c r="F5315" i="4" s="1"/>
  <c r="D5315" i="4"/>
  <c r="E5315" i="4"/>
  <c r="L5313" i="4" l="1"/>
  <c r="Z5313" i="4" s="1"/>
  <c r="L5314" i="4"/>
  <c r="Z5314" i="4" s="1"/>
  <c r="H5315" i="4"/>
  <c r="I5315" i="4" s="1"/>
  <c r="I5314" i="4"/>
  <c r="M5314" i="4"/>
  <c r="N5314" i="4"/>
  <c r="C5316" i="4"/>
  <c r="D5316" i="4"/>
  <c r="E5316" i="4"/>
  <c r="F5316" i="4" l="1"/>
  <c r="K5314" i="4"/>
  <c r="Y5314" i="4" s="1"/>
  <c r="K5315" i="4"/>
  <c r="Y5315" i="4" s="1"/>
  <c r="H5316" i="4"/>
  <c r="I5316" i="4" s="1"/>
  <c r="N5315" i="4"/>
  <c r="M5315" i="4"/>
  <c r="J5315" i="4"/>
  <c r="C5317" i="4"/>
  <c r="F5317" i="4" s="1"/>
  <c r="D5317" i="4"/>
  <c r="E5317" i="4"/>
  <c r="L5315" i="4" l="1"/>
  <c r="Z5315" i="4" s="1"/>
  <c r="K5316" i="4"/>
  <c r="Y5316" i="4" s="1"/>
  <c r="H5317" i="4"/>
  <c r="I5317" i="4" s="1"/>
  <c r="M5316" i="4"/>
  <c r="N5316" i="4"/>
  <c r="J5316" i="4"/>
  <c r="E5318" i="4"/>
  <c r="C5318" i="4"/>
  <c r="D5318" i="4"/>
  <c r="F5318" i="4" l="1"/>
  <c r="L5316" i="4"/>
  <c r="Z5316" i="4" s="1"/>
  <c r="K5317" i="4"/>
  <c r="Y5317" i="4" s="1"/>
  <c r="M5317" i="4"/>
  <c r="N5317" i="4"/>
  <c r="H5318" i="4"/>
  <c r="I5318" i="4" s="1"/>
  <c r="J5317" i="4"/>
  <c r="C5319" i="4"/>
  <c r="F5319" i="4" s="1"/>
  <c r="D5319" i="4"/>
  <c r="E5319" i="4"/>
  <c r="L5317" i="4" l="1"/>
  <c r="Z5317" i="4" s="1"/>
  <c r="K5318" i="4"/>
  <c r="Y5318" i="4" s="1"/>
  <c r="H5319" i="4"/>
  <c r="I5319" i="4" s="1"/>
  <c r="M5318" i="4"/>
  <c r="N5318" i="4"/>
  <c r="J5318" i="4"/>
  <c r="C5320" i="4"/>
  <c r="F5320" i="4" s="1"/>
  <c r="D5320" i="4"/>
  <c r="E5320" i="4"/>
  <c r="L5318" i="4" l="1"/>
  <c r="Z5318" i="4" s="1"/>
  <c r="K5319" i="4"/>
  <c r="Y5319" i="4" s="1"/>
  <c r="H5320" i="4"/>
  <c r="I5320" i="4" s="1"/>
  <c r="M5319" i="4"/>
  <c r="N5319" i="4"/>
  <c r="J5319" i="4"/>
  <c r="D5321" i="4"/>
  <c r="E5321" i="4"/>
  <c r="C5321" i="4"/>
  <c r="F5321" i="4" l="1"/>
  <c r="L5319" i="4"/>
  <c r="Z5319" i="4" s="1"/>
  <c r="K5320" i="4"/>
  <c r="Y5320" i="4" s="1"/>
  <c r="M5320" i="4"/>
  <c r="N5320" i="4"/>
  <c r="H5321" i="4"/>
  <c r="I5321" i="4" s="1"/>
  <c r="J5320" i="4"/>
  <c r="C5322" i="4"/>
  <c r="F5322" i="4" s="1"/>
  <c r="D5322" i="4"/>
  <c r="E5322" i="4"/>
  <c r="L5320" i="4" l="1"/>
  <c r="Z5320" i="4" s="1"/>
  <c r="K5321" i="4"/>
  <c r="Y5321" i="4" s="1"/>
  <c r="H5322" i="4"/>
  <c r="I5322" i="4" s="1"/>
  <c r="J5321" i="4"/>
  <c r="M5321" i="4"/>
  <c r="N5321" i="4"/>
  <c r="C5323" i="4"/>
  <c r="D5323" i="4"/>
  <c r="E5323" i="4"/>
  <c r="F5323" i="4" l="1"/>
  <c r="L5321" i="4"/>
  <c r="Z5321" i="4" s="1"/>
  <c r="K5322" i="4"/>
  <c r="Y5322" i="4" s="1"/>
  <c r="H5323" i="4"/>
  <c r="I5323" i="4" s="1"/>
  <c r="M5322" i="4"/>
  <c r="N5322" i="4"/>
  <c r="J5322" i="4"/>
  <c r="C5324" i="4"/>
  <c r="F5324" i="4" s="1"/>
  <c r="D5324" i="4"/>
  <c r="E5324" i="4"/>
  <c r="L5322" i="4" l="1"/>
  <c r="Z5322" i="4" s="1"/>
  <c r="K5323" i="4"/>
  <c r="Y5323" i="4" s="1"/>
  <c r="H5324" i="4"/>
  <c r="I5324" i="4" s="1"/>
  <c r="M5323" i="4"/>
  <c r="N5323" i="4"/>
  <c r="J5323" i="4"/>
  <c r="C5325" i="4"/>
  <c r="D5325" i="4"/>
  <c r="E5325" i="4"/>
  <c r="F5325" i="4" l="1"/>
  <c r="L5323" i="4"/>
  <c r="Z5323" i="4" s="1"/>
  <c r="K5324" i="4"/>
  <c r="Y5324" i="4" s="1"/>
  <c r="H5325" i="4"/>
  <c r="I5325" i="4" s="1"/>
  <c r="M5324" i="4"/>
  <c r="N5324" i="4"/>
  <c r="J5324" i="4"/>
  <c r="E5326" i="4"/>
  <c r="C5326" i="4"/>
  <c r="D5326" i="4"/>
  <c r="F5326" i="4" l="1"/>
  <c r="L5324" i="4"/>
  <c r="Z5324" i="4" s="1"/>
  <c r="K5325" i="4"/>
  <c r="Y5325" i="4" s="1"/>
  <c r="M5325" i="4"/>
  <c r="N5325" i="4"/>
  <c r="H5326" i="4"/>
  <c r="J5325" i="4"/>
  <c r="C5327" i="4"/>
  <c r="F5327" i="4" s="1"/>
  <c r="D5327" i="4"/>
  <c r="E5327" i="4"/>
  <c r="L5325" i="4" l="1"/>
  <c r="Z5325" i="4" s="1"/>
  <c r="H5327" i="4"/>
  <c r="I5327" i="4" s="1"/>
  <c r="M5326" i="4"/>
  <c r="N5326" i="4"/>
  <c r="I5326" i="4"/>
  <c r="J5326" i="4"/>
  <c r="C5328" i="4"/>
  <c r="D5328" i="4"/>
  <c r="E5328" i="4"/>
  <c r="F5328" i="4" l="1"/>
  <c r="L5326" i="4"/>
  <c r="Z5326" i="4" s="1"/>
  <c r="K5327" i="4"/>
  <c r="Y5327" i="4" s="1"/>
  <c r="K5326" i="4"/>
  <c r="Y5326" i="4" s="1"/>
  <c r="M5327" i="4"/>
  <c r="N5327" i="4"/>
  <c r="H5328" i="4"/>
  <c r="J5328" i="4" s="1"/>
  <c r="J5327" i="4"/>
  <c r="D5329" i="4"/>
  <c r="E5329" i="4"/>
  <c r="C5329" i="4"/>
  <c r="F5329" i="4" s="1"/>
  <c r="L5328" i="4" l="1"/>
  <c r="Z5328" i="4" s="1"/>
  <c r="L5327" i="4"/>
  <c r="Z5327" i="4" s="1"/>
  <c r="I5328" i="4"/>
  <c r="M5328" i="4"/>
  <c r="N5328" i="4"/>
  <c r="H5329" i="4"/>
  <c r="J5329" i="4" s="1"/>
  <c r="C5330" i="4"/>
  <c r="D5330" i="4"/>
  <c r="E5330" i="4"/>
  <c r="F5330" i="4" l="1"/>
  <c r="L5329" i="4"/>
  <c r="Z5329" i="4" s="1"/>
  <c r="K5328" i="4"/>
  <c r="Y5328" i="4" s="1"/>
  <c r="H5330" i="4"/>
  <c r="I5330" i="4" s="1"/>
  <c r="I5329" i="4"/>
  <c r="M5329" i="4"/>
  <c r="N5329" i="4"/>
  <c r="C5331" i="4"/>
  <c r="D5331" i="4"/>
  <c r="E5331" i="4"/>
  <c r="F5331" i="4" l="1"/>
  <c r="K5329" i="4"/>
  <c r="Y5329" i="4" s="1"/>
  <c r="K5330" i="4"/>
  <c r="Y5330" i="4" s="1"/>
  <c r="M5330" i="4"/>
  <c r="N5330" i="4"/>
  <c r="H5331" i="4"/>
  <c r="I5331" i="4" s="1"/>
  <c r="J5330" i="4"/>
  <c r="C5332" i="4"/>
  <c r="F5332" i="4" s="1"/>
  <c r="D5332" i="4"/>
  <c r="E5332" i="4"/>
  <c r="L5330" i="4" l="1"/>
  <c r="Z5330" i="4" s="1"/>
  <c r="K5331" i="4"/>
  <c r="Y5331" i="4" s="1"/>
  <c r="H5332" i="4"/>
  <c r="I5332" i="4" s="1"/>
  <c r="M5331" i="4"/>
  <c r="N5331" i="4"/>
  <c r="J5331" i="4"/>
  <c r="C5333" i="4"/>
  <c r="D5333" i="4"/>
  <c r="E5333" i="4"/>
  <c r="F5333" i="4" l="1"/>
  <c r="L5331" i="4"/>
  <c r="Z5331" i="4" s="1"/>
  <c r="K5332" i="4"/>
  <c r="Y5332" i="4" s="1"/>
  <c r="H5333" i="4"/>
  <c r="I5333" i="4" s="1"/>
  <c r="M5332" i="4"/>
  <c r="N5332" i="4"/>
  <c r="J5332" i="4"/>
  <c r="E5334" i="4"/>
  <c r="C5334" i="4"/>
  <c r="D5334" i="4"/>
  <c r="F5334" i="4" l="1"/>
  <c r="L5332" i="4"/>
  <c r="Z5332" i="4" s="1"/>
  <c r="K5333" i="4"/>
  <c r="Y5333" i="4" s="1"/>
  <c r="M5333" i="4"/>
  <c r="N5333" i="4"/>
  <c r="H5334" i="4"/>
  <c r="I5334" i="4" s="1"/>
  <c r="J5333" i="4"/>
  <c r="C5335" i="4"/>
  <c r="F5335" i="4" s="1"/>
  <c r="D5335" i="4"/>
  <c r="E5335" i="4"/>
  <c r="L5333" i="4" l="1"/>
  <c r="Z5333" i="4" s="1"/>
  <c r="K5334" i="4"/>
  <c r="Y5334" i="4" s="1"/>
  <c r="N5334" i="4"/>
  <c r="M5334" i="4"/>
  <c r="H5335" i="4"/>
  <c r="I5335" i="4" s="1"/>
  <c r="J5334" i="4"/>
  <c r="C5336" i="4"/>
  <c r="D5336" i="4"/>
  <c r="E5336" i="4"/>
  <c r="F5336" i="4" l="1"/>
  <c r="L5334" i="4"/>
  <c r="Z5334" i="4" s="1"/>
  <c r="K5335" i="4"/>
  <c r="Y5335" i="4" s="1"/>
  <c r="H5336" i="4"/>
  <c r="I5336" i="4" s="1"/>
  <c r="J5335" i="4"/>
  <c r="M5335" i="4"/>
  <c r="N5335" i="4"/>
  <c r="D5337" i="4"/>
  <c r="E5337" i="4"/>
  <c r="C5337" i="4"/>
  <c r="F5337" i="4" l="1"/>
  <c r="L5335" i="4"/>
  <c r="Z5335" i="4" s="1"/>
  <c r="K5336" i="4"/>
  <c r="Y5336" i="4" s="1"/>
  <c r="M5336" i="4"/>
  <c r="N5336" i="4"/>
  <c r="H5337" i="4"/>
  <c r="I5337" i="4" s="1"/>
  <c r="J5336" i="4"/>
  <c r="C5338" i="4"/>
  <c r="F5338" i="4" s="1"/>
  <c r="D5338" i="4"/>
  <c r="E5338" i="4"/>
  <c r="L5336" i="4" l="1"/>
  <c r="Z5336" i="4" s="1"/>
  <c r="K5337" i="4"/>
  <c r="Y5337" i="4" s="1"/>
  <c r="H5338" i="4"/>
  <c r="I5338" i="4" s="1"/>
  <c r="M5337" i="4"/>
  <c r="N5337" i="4"/>
  <c r="J5337" i="4"/>
  <c r="C5339" i="4"/>
  <c r="D5339" i="4"/>
  <c r="E5339" i="4"/>
  <c r="F5339" i="4" l="1"/>
  <c r="L5337" i="4"/>
  <c r="Z5337" i="4" s="1"/>
  <c r="K5338" i="4"/>
  <c r="Y5338" i="4" s="1"/>
  <c r="H5339" i="4"/>
  <c r="I5339" i="4" s="1"/>
  <c r="M5338" i="4"/>
  <c r="N5338" i="4"/>
  <c r="J5338" i="4"/>
  <c r="C5340" i="4"/>
  <c r="D5340" i="4"/>
  <c r="E5340" i="4"/>
  <c r="F5340" i="4" l="1"/>
  <c r="L5338" i="4"/>
  <c r="Z5338" i="4" s="1"/>
  <c r="K5339" i="4"/>
  <c r="Y5339" i="4" s="1"/>
  <c r="H5340" i="4"/>
  <c r="I5340" i="4" s="1"/>
  <c r="M5339" i="4"/>
  <c r="N5339" i="4"/>
  <c r="J5339" i="4"/>
  <c r="C5341" i="4"/>
  <c r="D5341" i="4"/>
  <c r="E5341" i="4"/>
  <c r="F5341" i="4" l="1"/>
  <c r="L5339" i="4"/>
  <c r="Z5339" i="4" s="1"/>
  <c r="K5340" i="4"/>
  <c r="Y5340" i="4" s="1"/>
  <c r="H5341" i="4"/>
  <c r="I5341" i="4" s="1"/>
  <c r="N5340" i="4"/>
  <c r="M5340" i="4"/>
  <c r="J5340" i="4"/>
  <c r="E5342" i="4"/>
  <c r="C5342" i="4"/>
  <c r="D5342" i="4"/>
  <c r="F5342" i="4" l="1"/>
  <c r="L5340" i="4"/>
  <c r="Z5340" i="4" s="1"/>
  <c r="K5341" i="4"/>
  <c r="Y5341" i="4" s="1"/>
  <c r="M5341" i="4"/>
  <c r="N5341" i="4"/>
  <c r="H5342" i="4"/>
  <c r="J5342" i="4" s="1"/>
  <c r="J5341" i="4"/>
  <c r="C5343" i="4"/>
  <c r="F5343" i="4" s="1"/>
  <c r="D5343" i="4"/>
  <c r="E5343" i="4"/>
  <c r="L5342" i="4" l="1"/>
  <c r="Z5342" i="4" s="1"/>
  <c r="L5341" i="4"/>
  <c r="Z5341" i="4" s="1"/>
  <c r="H5343" i="4"/>
  <c r="I5343" i="4" s="1"/>
  <c r="I5342" i="4"/>
  <c r="M5342" i="4"/>
  <c r="N5342" i="4"/>
  <c r="C5344" i="4"/>
  <c r="D5344" i="4"/>
  <c r="E5344" i="4"/>
  <c r="F5344" i="4" l="1"/>
  <c r="K5343" i="4"/>
  <c r="Y5343" i="4" s="1"/>
  <c r="K5342" i="4"/>
  <c r="Y5342" i="4" s="1"/>
  <c r="H5344" i="4"/>
  <c r="I5344" i="4" s="1"/>
  <c r="M5343" i="4"/>
  <c r="N5343" i="4"/>
  <c r="J5343" i="4"/>
  <c r="D5345" i="4"/>
  <c r="E5345" i="4"/>
  <c r="C5345" i="4"/>
  <c r="F5345" i="4" l="1"/>
  <c r="L5343" i="4"/>
  <c r="Z5343" i="4" s="1"/>
  <c r="K5344" i="4"/>
  <c r="Y5344" i="4" s="1"/>
  <c r="M5344" i="4"/>
  <c r="N5344" i="4"/>
  <c r="H5345" i="4"/>
  <c r="I5345" i="4" s="1"/>
  <c r="J5344" i="4"/>
  <c r="C5346" i="4"/>
  <c r="F5346" i="4" s="1"/>
  <c r="D5346" i="4"/>
  <c r="E5346" i="4"/>
  <c r="L5344" i="4" l="1"/>
  <c r="Z5344" i="4" s="1"/>
  <c r="K5345" i="4"/>
  <c r="Y5345" i="4" s="1"/>
  <c r="H5346" i="4"/>
  <c r="I5346" i="4" s="1"/>
  <c r="J5345" i="4"/>
  <c r="M5345" i="4"/>
  <c r="N5345" i="4"/>
  <c r="C5347" i="4"/>
  <c r="D5347" i="4"/>
  <c r="E5347" i="4"/>
  <c r="F5347" i="4" l="1"/>
  <c r="L5345" i="4"/>
  <c r="Z5345" i="4" s="1"/>
  <c r="K5346" i="4"/>
  <c r="Y5346" i="4" s="1"/>
  <c r="H5347" i="4"/>
  <c r="I5347" i="4" s="1"/>
  <c r="M5346" i="4"/>
  <c r="N5346" i="4"/>
  <c r="J5346" i="4"/>
  <c r="C5348" i="4"/>
  <c r="F5348" i="4" s="1"/>
  <c r="D5348" i="4"/>
  <c r="E5348" i="4"/>
  <c r="L5346" i="4" l="1"/>
  <c r="Z5346" i="4" s="1"/>
  <c r="K5347" i="4"/>
  <c r="Y5347" i="4" s="1"/>
  <c r="H5348" i="4"/>
  <c r="I5348" i="4" s="1"/>
  <c r="M5347" i="4"/>
  <c r="N5347" i="4"/>
  <c r="J5347" i="4"/>
  <c r="C5349" i="4"/>
  <c r="D5349" i="4"/>
  <c r="E5349" i="4"/>
  <c r="F5349" i="4" l="1"/>
  <c r="L5347" i="4"/>
  <c r="Z5347" i="4" s="1"/>
  <c r="K5348" i="4"/>
  <c r="Y5348" i="4" s="1"/>
  <c r="M5348" i="4"/>
  <c r="N5348" i="4"/>
  <c r="H5349" i="4"/>
  <c r="J5349" i="4" s="1"/>
  <c r="J5348" i="4"/>
  <c r="E5350" i="4"/>
  <c r="C5350" i="4"/>
  <c r="D5350" i="4"/>
  <c r="F5350" i="4" l="1"/>
  <c r="L5349" i="4"/>
  <c r="Z5349" i="4" s="1"/>
  <c r="L5348" i="4"/>
  <c r="Z5348" i="4" s="1"/>
  <c r="I5349" i="4"/>
  <c r="M5349" i="4"/>
  <c r="N5349" i="4"/>
  <c r="H5350" i="4"/>
  <c r="J5350" i="4" s="1"/>
  <c r="C5351" i="4"/>
  <c r="D5351" i="4"/>
  <c r="E5351" i="4"/>
  <c r="F5351" i="4" l="1"/>
  <c r="L5350" i="4"/>
  <c r="Z5350" i="4" s="1"/>
  <c r="K5349" i="4"/>
  <c r="Y5349" i="4" s="1"/>
  <c r="H5351" i="4"/>
  <c r="I5351" i="4" s="1"/>
  <c r="I5350" i="4"/>
  <c r="M5350" i="4"/>
  <c r="N5350" i="4"/>
  <c r="C5352" i="4"/>
  <c r="F5352" i="4" s="1"/>
  <c r="D5352" i="4"/>
  <c r="E5352" i="4"/>
  <c r="K5350" i="4" l="1"/>
  <c r="Y5350" i="4" s="1"/>
  <c r="K5351" i="4"/>
  <c r="Y5351" i="4" s="1"/>
  <c r="H5352" i="4"/>
  <c r="I5352" i="4" s="1"/>
  <c r="M5351" i="4"/>
  <c r="N5351" i="4"/>
  <c r="J5351" i="4"/>
  <c r="D5353" i="4"/>
  <c r="E5353" i="4"/>
  <c r="C5353" i="4"/>
  <c r="F5353" i="4" l="1"/>
  <c r="L5351" i="4"/>
  <c r="Z5351" i="4" s="1"/>
  <c r="K5352" i="4"/>
  <c r="Y5352" i="4" s="1"/>
  <c r="N5352" i="4"/>
  <c r="M5352" i="4"/>
  <c r="H5353" i="4"/>
  <c r="J5352" i="4"/>
  <c r="C5354" i="4"/>
  <c r="F5354" i="4" s="1"/>
  <c r="D5354" i="4"/>
  <c r="E5354" i="4"/>
  <c r="L5352" i="4" l="1"/>
  <c r="Z5352" i="4" s="1"/>
  <c r="H5354" i="4"/>
  <c r="M5353" i="4"/>
  <c r="N5353" i="4"/>
  <c r="I5353" i="4"/>
  <c r="J5353" i="4"/>
  <c r="I5354" i="4"/>
  <c r="C5355" i="4"/>
  <c r="F5355" i="4" s="1"/>
  <c r="D5355" i="4"/>
  <c r="E5355" i="4"/>
  <c r="L5353" i="4" l="1"/>
  <c r="Z5353" i="4" s="1"/>
  <c r="K5353" i="4"/>
  <c r="Y5353" i="4" s="1"/>
  <c r="K5354" i="4"/>
  <c r="Y5354" i="4" s="1"/>
  <c r="M5354" i="4"/>
  <c r="N5354" i="4"/>
  <c r="H5355" i="4"/>
  <c r="J5354" i="4"/>
  <c r="C5356" i="4"/>
  <c r="F5356" i="4" s="1"/>
  <c r="D5356" i="4"/>
  <c r="E5356" i="4"/>
  <c r="L5354" i="4" l="1"/>
  <c r="Z5354" i="4" s="1"/>
  <c r="H5356" i="4"/>
  <c r="M5355" i="4"/>
  <c r="N5355" i="4"/>
  <c r="J5355" i="4"/>
  <c r="I5355" i="4"/>
  <c r="I5356" i="4"/>
  <c r="C5357" i="4"/>
  <c r="F5357" i="4" s="1"/>
  <c r="D5357" i="4"/>
  <c r="E5357" i="4"/>
  <c r="L5355" i="4" l="1"/>
  <c r="Z5355" i="4" s="1"/>
  <c r="K5356" i="4"/>
  <c r="Y5356" i="4" s="1"/>
  <c r="K5355" i="4"/>
  <c r="Y5355" i="4" s="1"/>
  <c r="M5356" i="4"/>
  <c r="N5356" i="4"/>
  <c r="H5357" i="4"/>
  <c r="I5357" i="4" s="1"/>
  <c r="J5356" i="4"/>
  <c r="E5358" i="4"/>
  <c r="C5358" i="4"/>
  <c r="D5358" i="4"/>
  <c r="F5358" i="4" l="1"/>
  <c r="L5356" i="4"/>
  <c r="Z5356" i="4" s="1"/>
  <c r="K5357" i="4"/>
  <c r="Y5357" i="4" s="1"/>
  <c r="M5357" i="4"/>
  <c r="N5357" i="4"/>
  <c r="J5357" i="4"/>
  <c r="H5358" i="4"/>
  <c r="I5358" i="4" s="1"/>
  <c r="C5359" i="4"/>
  <c r="F5359" i="4" s="1"/>
  <c r="D5359" i="4"/>
  <c r="E5359" i="4"/>
  <c r="L5357" i="4" l="1"/>
  <c r="Z5357" i="4" s="1"/>
  <c r="K5358" i="4"/>
  <c r="Y5358" i="4" s="1"/>
  <c r="H5359" i="4"/>
  <c r="I5359" i="4" s="1"/>
  <c r="M5358" i="4"/>
  <c r="N5358" i="4"/>
  <c r="J5358" i="4"/>
  <c r="C5360" i="4"/>
  <c r="D5360" i="4"/>
  <c r="E5360" i="4"/>
  <c r="F5360" i="4" l="1"/>
  <c r="L5358" i="4"/>
  <c r="Z5358" i="4" s="1"/>
  <c r="K5359" i="4"/>
  <c r="Y5359" i="4" s="1"/>
  <c r="H5360" i="4"/>
  <c r="I5360" i="4" s="1"/>
  <c r="M5359" i="4"/>
  <c r="N5359" i="4"/>
  <c r="J5359" i="4"/>
  <c r="D5361" i="4"/>
  <c r="E5361" i="4"/>
  <c r="C5361" i="4"/>
  <c r="F5361" i="4" l="1"/>
  <c r="L5359" i="4"/>
  <c r="Z5359" i="4" s="1"/>
  <c r="K5360" i="4"/>
  <c r="Y5360" i="4" s="1"/>
  <c r="M5360" i="4"/>
  <c r="N5360" i="4"/>
  <c r="H5361" i="4"/>
  <c r="I5361" i="4" s="1"/>
  <c r="J5360" i="4"/>
  <c r="C5362" i="4"/>
  <c r="F5362" i="4" s="1"/>
  <c r="D5362" i="4"/>
  <c r="E5362" i="4"/>
  <c r="L5360" i="4" l="1"/>
  <c r="Z5360" i="4" s="1"/>
  <c r="K5361" i="4"/>
  <c r="Y5361" i="4" s="1"/>
  <c r="H5362" i="4"/>
  <c r="I5362" i="4" s="1"/>
  <c r="J5361" i="4"/>
  <c r="M5361" i="4"/>
  <c r="N5361" i="4"/>
  <c r="C5363" i="4"/>
  <c r="D5363" i="4"/>
  <c r="E5363" i="4"/>
  <c r="F5363" i="4" l="1"/>
  <c r="L5361" i="4"/>
  <c r="Z5361" i="4" s="1"/>
  <c r="K5362" i="4"/>
  <c r="Y5362" i="4" s="1"/>
  <c r="H5363" i="4"/>
  <c r="I5363" i="4" s="1"/>
  <c r="M5362" i="4"/>
  <c r="N5362" i="4"/>
  <c r="J5362" i="4"/>
  <c r="C5364" i="4"/>
  <c r="F5364" i="4" s="1"/>
  <c r="D5364" i="4"/>
  <c r="E5364" i="4"/>
  <c r="L5362" i="4" l="1"/>
  <c r="Z5362" i="4" s="1"/>
  <c r="K5363" i="4"/>
  <c r="Y5363" i="4" s="1"/>
  <c r="M5363" i="4"/>
  <c r="N5363" i="4"/>
  <c r="H5364" i="4"/>
  <c r="I5364" i="4" s="1"/>
  <c r="J5363" i="4"/>
  <c r="C5365" i="4"/>
  <c r="D5365" i="4"/>
  <c r="E5365" i="4"/>
  <c r="F5365" i="4" l="1"/>
  <c r="L5363" i="4"/>
  <c r="Z5363" i="4" s="1"/>
  <c r="K5364" i="4"/>
  <c r="Y5364" i="4" s="1"/>
  <c r="H5365" i="4"/>
  <c r="I5365" i="4" s="1"/>
  <c r="N5364" i="4"/>
  <c r="M5364" i="4"/>
  <c r="J5364" i="4"/>
  <c r="E5366" i="4"/>
  <c r="C5366" i="4"/>
  <c r="D5366" i="4"/>
  <c r="F5366" i="4" l="1"/>
  <c r="L5364" i="4"/>
  <c r="Z5364" i="4" s="1"/>
  <c r="K5365" i="4"/>
  <c r="Y5365" i="4" s="1"/>
  <c r="M5365" i="4"/>
  <c r="N5365" i="4"/>
  <c r="H5366" i="4"/>
  <c r="I5366" i="4" s="1"/>
  <c r="J5365" i="4"/>
  <c r="C5367" i="4"/>
  <c r="F5367" i="4" s="1"/>
  <c r="D5367" i="4"/>
  <c r="E5367" i="4"/>
  <c r="L5365" i="4" l="1"/>
  <c r="Z5365" i="4" s="1"/>
  <c r="K5366" i="4"/>
  <c r="Y5366" i="4" s="1"/>
  <c r="M5366" i="4"/>
  <c r="N5366" i="4"/>
  <c r="H5367" i="4"/>
  <c r="I5367" i="4" s="1"/>
  <c r="J5366" i="4"/>
  <c r="C5368" i="4"/>
  <c r="D5368" i="4"/>
  <c r="E5368" i="4"/>
  <c r="F5368" i="4" l="1"/>
  <c r="L5366" i="4"/>
  <c r="Z5366" i="4" s="1"/>
  <c r="K5367" i="4"/>
  <c r="Y5367" i="4" s="1"/>
  <c r="H5368" i="4"/>
  <c r="I5368" i="4" s="1"/>
  <c r="J5367" i="4"/>
  <c r="M5367" i="4"/>
  <c r="N5367" i="4"/>
  <c r="D5369" i="4"/>
  <c r="E5369" i="4"/>
  <c r="C5369" i="4"/>
  <c r="F5369" i="4" l="1"/>
  <c r="L5367" i="4"/>
  <c r="Z5367" i="4" s="1"/>
  <c r="K5368" i="4"/>
  <c r="Y5368" i="4" s="1"/>
  <c r="M5368" i="4"/>
  <c r="N5368" i="4"/>
  <c r="H5369" i="4"/>
  <c r="J5369" i="4" s="1"/>
  <c r="J5368" i="4"/>
  <c r="C5370" i="4"/>
  <c r="F5370" i="4" s="1"/>
  <c r="D5370" i="4"/>
  <c r="E5370" i="4"/>
  <c r="L5369" i="4" l="1"/>
  <c r="Z5369" i="4" s="1"/>
  <c r="L5368" i="4"/>
  <c r="Z5368" i="4" s="1"/>
  <c r="H5370" i="4"/>
  <c r="I5370" i="4" s="1"/>
  <c r="I5369" i="4"/>
  <c r="M5369" i="4"/>
  <c r="N5369" i="4"/>
  <c r="C5371" i="4"/>
  <c r="D5371" i="4"/>
  <c r="E5371" i="4"/>
  <c r="F5371" i="4" l="1"/>
  <c r="K5369" i="4"/>
  <c r="Y5369" i="4" s="1"/>
  <c r="K5370" i="4"/>
  <c r="Y5370" i="4" s="1"/>
  <c r="H5371" i="4"/>
  <c r="I5371" i="4" s="1"/>
  <c r="N5370" i="4"/>
  <c r="M5370" i="4"/>
  <c r="J5370" i="4"/>
  <c r="C5372" i="4"/>
  <c r="F5372" i="4" s="1"/>
  <c r="D5372" i="4"/>
  <c r="E5372" i="4"/>
  <c r="L5370" i="4" l="1"/>
  <c r="Z5370" i="4" s="1"/>
  <c r="K5371" i="4"/>
  <c r="Y5371" i="4" s="1"/>
  <c r="M5371" i="4"/>
  <c r="N5371" i="4"/>
  <c r="H5372" i="4"/>
  <c r="J5372" i="4" s="1"/>
  <c r="J5371" i="4"/>
  <c r="C5373" i="4"/>
  <c r="D5373" i="4"/>
  <c r="E5373" i="4"/>
  <c r="F5373" i="4" l="1"/>
  <c r="L5371" i="4"/>
  <c r="Z5371" i="4" s="1"/>
  <c r="L5372" i="4"/>
  <c r="Z5372" i="4" s="1"/>
  <c r="H5373" i="4"/>
  <c r="I5373" i="4" s="1"/>
  <c r="I5372" i="4"/>
  <c r="M5372" i="4"/>
  <c r="N5372" i="4"/>
  <c r="E5374" i="4"/>
  <c r="C5374" i="4"/>
  <c r="D5374" i="4"/>
  <c r="F5374" i="4" l="1"/>
  <c r="K5373" i="4"/>
  <c r="Y5373" i="4" s="1"/>
  <c r="K5372" i="4"/>
  <c r="Y5372" i="4" s="1"/>
  <c r="M5373" i="4"/>
  <c r="N5373" i="4"/>
  <c r="H5374" i="4"/>
  <c r="I5374" i="4" s="1"/>
  <c r="J5373" i="4"/>
  <c r="C5375" i="4"/>
  <c r="F5375" i="4" s="1"/>
  <c r="D5375" i="4"/>
  <c r="E5375" i="4"/>
  <c r="L5373" i="4" l="1"/>
  <c r="Z5373" i="4" s="1"/>
  <c r="K5374" i="4"/>
  <c r="Y5374" i="4" s="1"/>
  <c r="M5374" i="4"/>
  <c r="N5374" i="4"/>
  <c r="H5375" i="4"/>
  <c r="I5375" i="4" s="1"/>
  <c r="J5374" i="4"/>
  <c r="C5376" i="4"/>
  <c r="D5376" i="4"/>
  <c r="E5376" i="4"/>
  <c r="F5376" i="4" l="1"/>
  <c r="L5374" i="4"/>
  <c r="Z5374" i="4" s="1"/>
  <c r="K5375" i="4"/>
  <c r="Y5375" i="4" s="1"/>
  <c r="H5376" i="4"/>
  <c r="I5376" i="4" s="1"/>
  <c r="J5375" i="4"/>
  <c r="M5375" i="4"/>
  <c r="N5375" i="4"/>
  <c r="D5377" i="4"/>
  <c r="E5377" i="4"/>
  <c r="C5377" i="4"/>
  <c r="F5377" i="4" l="1"/>
  <c r="L5375" i="4"/>
  <c r="Z5375" i="4" s="1"/>
  <c r="K5376" i="4"/>
  <c r="Y5376" i="4" s="1"/>
  <c r="M5376" i="4"/>
  <c r="N5376" i="4"/>
  <c r="H5377" i="4"/>
  <c r="J5377" i="4" s="1"/>
  <c r="J5376" i="4"/>
  <c r="C5378" i="4"/>
  <c r="F5378" i="4" s="1"/>
  <c r="D5378" i="4"/>
  <c r="E5378" i="4"/>
  <c r="L5376" i="4" l="1"/>
  <c r="Z5376" i="4" s="1"/>
  <c r="L5377" i="4"/>
  <c r="Z5377" i="4" s="1"/>
  <c r="I5377" i="4"/>
  <c r="H5378" i="4"/>
  <c r="I5378" i="4" s="1"/>
  <c r="M5377" i="4"/>
  <c r="N5377" i="4"/>
  <c r="C5379" i="4"/>
  <c r="D5379" i="4"/>
  <c r="E5379" i="4"/>
  <c r="F5379" i="4" l="1"/>
  <c r="K5377" i="4"/>
  <c r="Y5377" i="4" s="1"/>
  <c r="K5378" i="4"/>
  <c r="Y5378" i="4" s="1"/>
  <c r="H5379" i="4"/>
  <c r="I5379" i="4" s="1"/>
  <c r="M5378" i="4"/>
  <c r="N5378" i="4"/>
  <c r="J5378" i="4"/>
  <c r="C5380" i="4"/>
  <c r="F5380" i="4" s="1"/>
  <c r="D5380" i="4"/>
  <c r="E5380" i="4"/>
  <c r="L5378" i="4" l="1"/>
  <c r="Z5378" i="4" s="1"/>
  <c r="K5379" i="4"/>
  <c r="Y5379" i="4" s="1"/>
  <c r="H5380" i="4"/>
  <c r="I5380" i="4" s="1"/>
  <c r="M5379" i="4"/>
  <c r="N5379" i="4"/>
  <c r="J5379" i="4"/>
  <c r="C5381" i="4"/>
  <c r="D5381" i="4"/>
  <c r="E5381" i="4"/>
  <c r="F5381" i="4" l="1"/>
  <c r="L5379" i="4"/>
  <c r="Z5379" i="4" s="1"/>
  <c r="K5380" i="4"/>
  <c r="Y5380" i="4" s="1"/>
  <c r="H5381" i="4"/>
  <c r="I5381" i="4" s="1"/>
  <c r="M5380" i="4"/>
  <c r="N5380" i="4"/>
  <c r="J5380" i="4"/>
  <c r="E5382" i="4"/>
  <c r="C5382" i="4"/>
  <c r="D5382" i="4"/>
  <c r="F5382" i="4" l="1"/>
  <c r="L5380" i="4"/>
  <c r="Z5380" i="4" s="1"/>
  <c r="K5381" i="4"/>
  <c r="Y5381" i="4" s="1"/>
  <c r="M5381" i="4"/>
  <c r="N5381" i="4"/>
  <c r="H5382" i="4"/>
  <c r="I5382" i="4" s="1"/>
  <c r="J5381" i="4"/>
  <c r="C5383" i="4"/>
  <c r="F5383" i="4" s="1"/>
  <c r="D5383" i="4"/>
  <c r="E5383" i="4"/>
  <c r="L5381" i="4" l="1"/>
  <c r="Z5381" i="4" s="1"/>
  <c r="K5382" i="4"/>
  <c r="Y5382" i="4" s="1"/>
  <c r="H5383" i="4"/>
  <c r="I5383" i="4" s="1"/>
  <c r="M5382" i="4"/>
  <c r="N5382" i="4"/>
  <c r="J5382" i="4"/>
  <c r="C5384" i="4"/>
  <c r="D5384" i="4"/>
  <c r="E5384" i="4"/>
  <c r="F5384" i="4" l="1"/>
  <c r="L5382" i="4"/>
  <c r="Z5382" i="4" s="1"/>
  <c r="K5383" i="4"/>
  <c r="Y5383" i="4" s="1"/>
  <c r="H5384" i="4"/>
  <c r="I5384" i="4" s="1"/>
  <c r="M5383" i="4"/>
  <c r="N5383" i="4"/>
  <c r="J5383" i="4"/>
  <c r="D5385" i="4"/>
  <c r="E5385" i="4"/>
  <c r="C5385" i="4"/>
  <c r="F5385" i="4" l="1"/>
  <c r="L5383" i="4"/>
  <c r="Z5383" i="4" s="1"/>
  <c r="K5384" i="4"/>
  <c r="Y5384" i="4" s="1"/>
  <c r="M5384" i="4"/>
  <c r="N5384" i="4"/>
  <c r="H5385" i="4"/>
  <c r="J5385" i="4" s="1"/>
  <c r="J5384" i="4"/>
  <c r="C5386" i="4"/>
  <c r="F5386" i="4" s="1"/>
  <c r="D5386" i="4"/>
  <c r="E5386" i="4"/>
  <c r="L5384" i="4" l="1"/>
  <c r="Z5384" i="4" s="1"/>
  <c r="L5385" i="4"/>
  <c r="Z5385" i="4" s="1"/>
  <c r="I5385" i="4"/>
  <c r="H5386" i="4"/>
  <c r="I5386" i="4" s="1"/>
  <c r="M5385" i="4"/>
  <c r="N5385" i="4"/>
  <c r="C5387" i="4"/>
  <c r="D5387" i="4"/>
  <c r="E5387" i="4"/>
  <c r="H5387" i="4" l="1"/>
  <c r="F5387" i="4"/>
  <c r="K5386" i="4"/>
  <c r="Y5386" i="4" s="1"/>
  <c r="K5385" i="4"/>
  <c r="Y5385" i="4" s="1"/>
  <c r="M5387" i="4"/>
  <c r="N5387" i="4"/>
  <c r="M5386" i="4"/>
  <c r="N5386" i="4"/>
  <c r="J5386" i="4"/>
  <c r="J5387" i="4"/>
  <c r="I5387" i="4"/>
  <c r="C5388" i="4"/>
  <c r="D5388" i="4"/>
  <c r="E5388" i="4"/>
  <c r="F5388" i="4" l="1"/>
  <c r="L5386" i="4"/>
  <c r="Z5386" i="4" s="1"/>
  <c r="L5387" i="4"/>
  <c r="Z5387" i="4" s="1"/>
  <c r="K5387" i="4"/>
  <c r="Y5387" i="4" s="1"/>
  <c r="H5388" i="4"/>
  <c r="I5388" i="4" s="1"/>
  <c r="C5389" i="4"/>
  <c r="D5389" i="4"/>
  <c r="E5389" i="4"/>
  <c r="F5389" i="4" l="1"/>
  <c r="K5388" i="4"/>
  <c r="Y5388" i="4" s="1"/>
  <c r="H5389" i="4"/>
  <c r="I5389" i="4" s="1"/>
  <c r="M5388" i="4"/>
  <c r="N5388" i="4"/>
  <c r="J5388" i="4"/>
  <c r="E5390" i="4"/>
  <c r="C5390" i="4"/>
  <c r="F5390" i="4" s="1"/>
  <c r="D5390" i="4"/>
  <c r="L5388" i="4" l="1"/>
  <c r="Z5388" i="4" s="1"/>
  <c r="K5389" i="4"/>
  <c r="Y5389" i="4" s="1"/>
  <c r="N5389" i="4"/>
  <c r="M5389" i="4"/>
  <c r="H5390" i="4"/>
  <c r="J5390" i="4" s="1"/>
  <c r="J5389" i="4"/>
  <c r="C5391" i="4"/>
  <c r="D5391" i="4"/>
  <c r="E5391" i="4"/>
  <c r="F5391" i="4" l="1"/>
  <c r="L5389" i="4"/>
  <c r="Z5389" i="4" s="1"/>
  <c r="L5390" i="4"/>
  <c r="Z5390" i="4" s="1"/>
  <c r="I5390" i="4"/>
  <c r="H5391" i="4"/>
  <c r="I5391" i="4" s="1"/>
  <c r="M5390" i="4"/>
  <c r="N5390" i="4"/>
  <c r="C5392" i="4"/>
  <c r="F5392" i="4" s="1"/>
  <c r="D5392" i="4"/>
  <c r="E5392" i="4"/>
  <c r="K5391" i="4" l="1"/>
  <c r="Y5391" i="4" s="1"/>
  <c r="K5390" i="4"/>
  <c r="Y5390" i="4" s="1"/>
  <c r="H5392" i="4"/>
  <c r="I5392" i="4" s="1"/>
  <c r="M5391" i="4"/>
  <c r="N5391" i="4"/>
  <c r="J5391" i="4"/>
  <c r="D5393" i="4"/>
  <c r="E5393" i="4"/>
  <c r="C5393" i="4"/>
  <c r="F5393" i="4" l="1"/>
  <c r="L5391" i="4"/>
  <c r="Z5391" i="4" s="1"/>
  <c r="K5392" i="4"/>
  <c r="Y5392" i="4" s="1"/>
  <c r="M5392" i="4"/>
  <c r="N5392" i="4"/>
  <c r="H5393" i="4"/>
  <c r="J5393" i="4" s="1"/>
  <c r="J5392" i="4"/>
  <c r="C5394" i="4"/>
  <c r="F5394" i="4" s="1"/>
  <c r="D5394" i="4"/>
  <c r="E5394" i="4"/>
  <c r="L5393" i="4" l="1"/>
  <c r="Z5393" i="4" s="1"/>
  <c r="L5392" i="4"/>
  <c r="Z5392" i="4" s="1"/>
  <c r="I5393" i="4"/>
  <c r="H5394" i="4"/>
  <c r="I5394" i="4" s="1"/>
  <c r="M5393" i="4"/>
  <c r="N5393" i="4"/>
  <c r="C5395" i="4"/>
  <c r="D5395" i="4"/>
  <c r="E5395" i="4"/>
  <c r="F5395" i="4" l="1"/>
  <c r="K5394" i="4"/>
  <c r="Y5394" i="4" s="1"/>
  <c r="K5393" i="4"/>
  <c r="Y5393" i="4" s="1"/>
  <c r="M5394" i="4"/>
  <c r="N5394" i="4"/>
  <c r="H5395" i="4"/>
  <c r="I5395" i="4" s="1"/>
  <c r="J5394" i="4"/>
  <c r="C5396" i="4"/>
  <c r="D5396" i="4"/>
  <c r="E5396" i="4"/>
  <c r="F5396" i="4" l="1"/>
  <c r="L5394" i="4"/>
  <c r="Z5394" i="4" s="1"/>
  <c r="K5395" i="4"/>
  <c r="Y5395" i="4" s="1"/>
  <c r="H5396" i="4"/>
  <c r="I5396" i="4" s="1"/>
  <c r="J5395" i="4"/>
  <c r="M5395" i="4"/>
  <c r="N5395" i="4"/>
  <c r="C5397" i="4"/>
  <c r="D5397" i="4"/>
  <c r="E5397" i="4"/>
  <c r="F5397" i="4" l="1"/>
  <c r="L5395" i="4"/>
  <c r="Z5395" i="4" s="1"/>
  <c r="K5396" i="4"/>
  <c r="Y5396" i="4" s="1"/>
  <c r="H5397" i="4"/>
  <c r="I5397" i="4" s="1"/>
  <c r="M5396" i="4"/>
  <c r="N5396" i="4"/>
  <c r="J5396" i="4"/>
  <c r="E5398" i="4"/>
  <c r="C5398" i="4"/>
  <c r="D5398" i="4"/>
  <c r="F5398" i="4" l="1"/>
  <c r="L5396" i="4"/>
  <c r="Z5396" i="4" s="1"/>
  <c r="K5397" i="4"/>
  <c r="Y5397" i="4" s="1"/>
  <c r="M5397" i="4"/>
  <c r="N5397" i="4"/>
  <c r="H5398" i="4"/>
  <c r="I5398" i="4" s="1"/>
  <c r="J5397" i="4"/>
  <c r="C5399" i="4"/>
  <c r="F5399" i="4" s="1"/>
  <c r="D5399" i="4"/>
  <c r="E5399" i="4"/>
  <c r="L5397" i="4" l="1"/>
  <c r="Z5397" i="4" s="1"/>
  <c r="K5398" i="4"/>
  <c r="Y5398" i="4" s="1"/>
  <c r="H5399" i="4"/>
  <c r="I5399" i="4" s="1"/>
  <c r="M5398" i="4"/>
  <c r="N5398" i="4"/>
  <c r="J5398" i="4"/>
  <c r="C5400" i="4"/>
  <c r="D5400" i="4"/>
  <c r="E5400" i="4"/>
  <c r="F5400" i="4" l="1"/>
  <c r="L5398" i="4"/>
  <c r="Z5398" i="4" s="1"/>
  <c r="K5399" i="4"/>
  <c r="Y5399" i="4" s="1"/>
  <c r="H5400" i="4"/>
  <c r="I5400" i="4" s="1"/>
  <c r="M5399" i="4"/>
  <c r="N5399" i="4"/>
  <c r="J5399" i="4"/>
  <c r="D5401" i="4"/>
  <c r="E5401" i="4"/>
  <c r="C5401" i="4"/>
  <c r="F5401" i="4" l="1"/>
  <c r="L5399" i="4"/>
  <c r="Z5399" i="4" s="1"/>
  <c r="K5400" i="4"/>
  <c r="Y5400" i="4" s="1"/>
  <c r="M5400" i="4"/>
  <c r="N5400" i="4"/>
  <c r="H5401" i="4"/>
  <c r="I5401" i="4" s="1"/>
  <c r="J5400" i="4"/>
  <c r="C5402" i="4"/>
  <c r="F5402" i="4" s="1"/>
  <c r="D5402" i="4"/>
  <c r="E5402" i="4"/>
  <c r="L5400" i="4" l="1"/>
  <c r="Z5400" i="4" s="1"/>
  <c r="K5401" i="4"/>
  <c r="Y5401" i="4" s="1"/>
  <c r="H5402" i="4"/>
  <c r="I5402" i="4" s="1"/>
  <c r="J5401" i="4"/>
  <c r="M5401" i="4"/>
  <c r="N5401" i="4"/>
  <c r="C5403" i="4"/>
  <c r="D5403" i="4"/>
  <c r="E5403" i="4"/>
  <c r="F5403" i="4" l="1"/>
  <c r="L5401" i="4"/>
  <c r="Z5401" i="4" s="1"/>
  <c r="K5402" i="4"/>
  <c r="Y5402" i="4" s="1"/>
  <c r="H5403" i="4"/>
  <c r="I5403" i="4" s="1"/>
  <c r="M5402" i="4"/>
  <c r="N5402" i="4"/>
  <c r="J5402" i="4"/>
  <c r="C5404" i="4"/>
  <c r="F5404" i="4" s="1"/>
  <c r="D5404" i="4"/>
  <c r="E5404" i="4"/>
  <c r="L5402" i="4" l="1"/>
  <c r="Z5402" i="4" s="1"/>
  <c r="K5403" i="4"/>
  <c r="Y5403" i="4" s="1"/>
  <c r="H5404" i="4"/>
  <c r="I5404" i="4" s="1"/>
  <c r="M5403" i="4"/>
  <c r="N5403" i="4"/>
  <c r="J5403" i="4"/>
  <c r="C5405" i="4"/>
  <c r="D5405" i="4"/>
  <c r="E5405" i="4"/>
  <c r="F5405" i="4" l="1"/>
  <c r="L5403" i="4"/>
  <c r="Z5403" i="4" s="1"/>
  <c r="K5404" i="4"/>
  <c r="Y5404" i="4" s="1"/>
  <c r="H5405" i="4"/>
  <c r="I5405" i="4" s="1"/>
  <c r="N5404" i="4"/>
  <c r="M5404" i="4"/>
  <c r="J5404" i="4"/>
  <c r="E5406" i="4"/>
  <c r="C5406" i="4"/>
  <c r="D5406" i="4"/>
  <c r="F5406" i="4" l="1"/>
  <c r="L5404" i="4"/>
  <c r="Z5404" i="4" s="1"/>
  <c r="K5405" i="4"/>
  <c r="Y5405" i="4" s="1"/>
  <c r="M5405" i="4"/>
  <c r="N5405" i="4"/>
  <c r="H5406" i="4"/>
  <c r="I5406" i="4" s="1"/>
  <c r="J5405" i="4"/>
  <c r="C5407" i="4"/>
  <c r="D5407" i="4"/>
  <c r="E5407" i="4"/>
  <c r="F5407" i="4" l="1"/>
  <c r="L5405" i="4"/>
  <c r="Z5405" i="4" s="1"/>
  <c r="K5406" i="4"/>
  <c r="Y5406" i="4" s="1"/>
  <c r="M5406" i="4"/>
  <c r="N5406" i="4"/>
  <c r="J5406" i="4"/>
  <c r="H5407" i="4"/>
  <c r="I5407" i="4" s="1"/>
  <c r="C5408" i="4"/>
  <c r="F5408" i="4" s="1"/>
  <c r="D5408" i="4"/>
  <c r="E5408" i="4"/>
  <c r="L5406" i="4" l="1"/>
  <c r="Z5406" i="4" s="1"/>
  <c r="K5407" i="4"/>
  <c r="Y5407" i="4" s="1"/>
  <c r="H5408" i="4"/>
  <c r="I5408" i="4" s="1"/>
  <c r="N5407" i="4"/>
  <c r="M5407" i="4"/>
  <c r="J5407" i="4"/>
  <c r="D5409" i="4"/>
  <c r="E5409" i="4"/>
  <c r="C5409" i="4"/>
  <c r="F5409" i="4" l="1"/>
  <c r="L5407" i="4"/>
  <c r="Z5407" i="4" s="1"/>
  <c r="K5408" i="4"/>
  <c r="Y5408" i="4" s="1"/>
  <c r="M5408" i="4"/>
  <c r="N5408" i="4"/>
  <c r="H5409" i="4"/>
  <c r="J5409" i="4" s="1"/>
  <c r="J5408" i="4"/>
  <c r="C5410" i="4"/>
  <c r="F5410" i="4" s="1"/>
  <c r="D5410" i="4"/>
  <c r="E5410" i="4"/>
  <c r="L5408" i="4" l="1"/>
  <c r="Z5408" i="4" s="1"/>
  <c r="L5409" i="4"/>
  <c r="Z5409" i="4" s="1"/>
  <c r="I5409" i="4"/>
  <c r="H5410" i="4"/>
  <c r="I5410" i="4" s="1"/>
  <c r="M5409" i="4"/>
  <c r="N5409" i="4"/>
  <c r="C5411" i="4"/>
  <c r="D5411" i="4"/>
  <c r="E5411" i="4"/>
  <c r="F5411" i="4" l="1"/>
  <c r="K5410" i="4"/>
  <c r="Y5410" i="4" s="1"/>
  <c r="K5409" i="4"/>
  <c r="Y5409" i="4" s="1"/>
  <c r="H5411" i="4"/>
  <c r="I5411" i="4" s="1"/>
  <c r="M5410" i="4"/>
  <c r="N5410" i="4"/>
  <c r="J5410" i="4"/>
  <c r="C5412" i="4"/>
  <c r="D5412" i="4"/>
  <c r="E5412" i="4"/>
  <c r="F5412" i="4" l="1"/>
  <c r="L5410" i="4"/>
  <c r="Z5410" i="4" s="1"/>
  <c r="K5411" i="4"/>
  <c r="Y5411" i="4" s="1"/>
  <c r="M5411" i="4"/>
  <c r="N5411" i="4"/>
  <c r="H5412" i="4"/>
  <c r="J5412" i="4" s="1"/>
  <c r="J5411" i="4"/>
  <c r="C5413" i="4"/>
  <c r="D5413" i="4"/>
  <c r="E5413" i="4"/>
  <c r="F5413" i="4" l="1"/>
  <c r="L5411" i="4"/>
  <c r="Z5411" i="4" s="1"/>
  <c r="L5412" i="4"/>
  <c r="Z5412" i="4" s="1"/>
  <c r="H5413" i="4"/>
  <c r="I5413" i="4" s="1"/>
  <c r="I5412" i="4"/>
  <c r="N5412" i="4"/>
  <c r="M5412" i="4"/>
  <c r="E5414" i="4"/>
  <c r="C5414" i="4"/>
  <c r="D5414" i="4"/>
  <c r="F5414" i="4" l="1"/>
  <c r="K5412" i="4"/>
  <c r="Y5412" i="4" s="1"/>
  <c r="K5413" i="4"/>
  <c r="Y5413" i="4" s="1"/>
  <c r="M5413" i="4"/>
  <c r="N5413" i="4"/>
  <c r="H5414" i="4"/>
  <c r="I5414" i="4" s="1"/>
  <c r="J5413" i="4"/>
  <c r="C5415" i="4"/>
  <c r="D5415" i="4"/>
  <c r="E5415" i="4"/>
  <c r="F5415" i="4" l="1"/>
  <c r="L5413" i="4"/>
  <c r="Z5413" i="4" s="1"/>
  <c r="K5414" i="4"/>
  <c r="Y5414" i="4" s="1"/>
  <c r="H5415" i="4"/>
  <c r="I5415" i="4" s="1"/>
  <c r="M5414" i="4"/>
  <c r="N5414" i="4"/>
  <c r="J5414" i="4"/>
  <c r="C5416" i="4"/>
  <c r="D5416" i="4"/>
  <c r="E5416" i="4"/>
  <c r="F5416" i="4" l="1"/>
  <c r="L5414" i="4"/>
  <c r="Z5414" i="4" s="1"/>
  <c r="K5415" i="4"/>
  <c r="Y5415" i="4" s="1"/>
  <c r="H5416" i="4"/>
  <c r="I5416" i="4" s="1"/>
  <c r="M5415" i="4"/>
  <c r="N5415" i="4"/>
  <c r="J5415" i="4"/>
  <c r="D5417" i="4"/>
  <c r="E5417" i="4"/>
  <c r="C5417" i="4"/>
  <c r="F5417" i="4" l="1"/>
  <c r="L5415" i="4"/>
  <c r="Z5415" i="4" s="1"/>
  <c r="K5416" i="4"/>
  <c r="Y5416" i="4" s="1"/>
  <c r="M5416" i="4"/>
  <c r="N5416" i="4"/>
  <c r="H5417" i="4"/>
  <c r="I5417" i="4" s="1"/>
  <c r="J5416" i="4"/>
  <c r="C5418" i="4"/>
  <c r="F5418" i="4" s="1"/>
  <c r="D5418" i="4"/>
  <c r="E5418" i="4"/>
  <c r="L5416" i="4" l="1"/>
  <c r="Z5416" i="4" s="1"/>
  <c r="K5417" i="4"/>
  <c r="Y5417" i="4" s="1"/>
  <c r="H5418" i="4"/>
  <c r="I5418" i="4" s="1"/>
  <c r="J5417" i="4"/>
  <c r="M5417" i="4"/>
  <c r="N5417" i="4"/>
  <c r="C5419" i="4"/>
  <c r="D5419" i="4"/>
  <c r="E5419" i="4"/>
  <c r="F5419" i="4" l="1"/>
  <c r="L5417" i="4"/>
  <c r="Z5417" i="4" s="1"/>
  <c r="K5418" i="4"/>
  <c r="Y5418" i="4" s="1"/>
  <c r="H5419" i="4"/>
  <c r="I5419" i="4" s="1"/>
  <c r="M5418" i="4"/>
  <c r="N5418" i="4"/>
  <c r="J5418" i="4"/>
  <c r="C5420" i="4"/>
  <c r="D5420" i="4"/>
  <c r="E5420" i="4"/>
  <c r="F5420" i="4" l="1"/>
  <c r="L5418" i="4"/>
  <c r="Z5418" i="4" s="1"/>
  <c r="K5419" i="4"/>
  <c r="Y5419" i="4" s="1"/>
  <c r="H5420" i="4"/>
  <c r="I5420" i="4" s="1"/>
  <c r="M5419" i="4"/>
  <c r="N5419" i="4"/>
  <c r="J5419" i="4"/>
  <c r="C5421" i="4"/>
  <c r="F5421" i="4" s="1"/>
  <c r="D5421" i="4"/>
  <c r="E5421" i="4"/>
  <c r="L5419" i="4" l="1"/>
  <c r="Z5419" i="4" s="1"/>
  <c r="K5420" i="4"/>
  <c r="Y5420" i="4" s="1"/>
  <c r="H5421" i="4"/>
  <c r="I5421" i="4" s="1"/>
  <c r="N5420" i="4"/>
  <c r="M5420" i="4"/>
  <c r="J5420" i="4"/>
  <c r="E5422" i="4"/>
  <c r="C5422" i="4"/>
  <c r="F5422" i="4" s="1"/>
  <c r="D5422" i="4"/>
  <c r="L5420" i="4" l="1"/>
  <c r="Z5420" i="4" s="1"/>
  <c r="K5421" i="4"/>
  <c r="Y5421" i="4" s="1"/>
  <c r="M5421" i="4"/>
  <c r="N5421" i="4"/>
  <c r="H5422" i="4"/>
  <c r="J5422" i="4" s="1"/>
  <c r="J5421" i="4"/>
  <c r="C5423" i="4"/>
  <c r="D5423" i="4"/>
  <c r="E5423" i="4"/>
  <c r="F5423" i="4" l="1"/>
  <c r="L5421" i="4"/>
  <c r="Z5421" i="4" s="1"/>
  <c r="L5422" i="4"/>
  <c r="Z5422" i="4" s="1"/>
  <c r="H5423" i="4"/>
  <c r="I5423" i="4" s="1"/>
  <c r="I5422" i="4"/>
  <c r="M5422" i="4"/>
  <c r="N5422" i="4"/>
  <c r="C5424" i="4"/>
  <c r="F5424" i="4" s="1"/>
  <c r="D5424" i="4"/>
  <c r="E5424" i="4"/>
  <c r="K5422" i="4" l="1"/>
  <c r="Y5422" i="4" s="1"/>
  <c r="K5423" i="4"/>
  <c r="Y5423" i="4" s="1"/>
  <c r="M5423" i="4"/>
  <c r="N5423" i="4"/>
  <c r="H5424" i="4"/>
  <c r="I5424" i="4" s="1"/>
  <c r="J5423" i="4"/>
  <c r="D5425" i="4"/>
  <c r="E5425" i="4"/>
  <c r="C5425" i="4"/>
  <c r="F5425" i="4" l="1"/>
  <c r="L5423" i="4"/>
  <c r="Z5423" i="4" s="1"/>
  <c r="K5424" i="4"/>
  <c r="Y5424" i="4" s="1"/>
  <c r="M5424" i="4"/>
  <c r="N5424" i="4"/>
  <c r="J5424" i="4"/>
  <c r="H5425" i="4"/>
  <c r="C5426" i="4"/>
  <c r="F5426" i="4" s="1"/>
  <c r="D5426" i="4"/>
  <c r="E5426" i="4"/>
  <c r="L5424" i="4" l="1"/>
  <c r="Z5424" i="4" s="1"/>
  <c r="N5425" i="4"/>
  <c r="M5425" i="4"/>
  <c r="H5426" i="4"/>
  <c r="J5425" i="4"/>
  <c r="I5425" i="4"/>
  <c r="C5427" i="4"/>
  <c r="D5427" i="4"/>
  <c r="E5427" i="4"/>
  <c r="F5427" i="4" l="1"/>
  <c r="L5425" i="4"/>
  <c r="Z5425" i="4" s="1"/>
  <c r="K5425" i="4"/>
  <c r="Y5425" i="4" s="1"/>
  <c r="M5426" i="4"/>
  <c r="N5426" i="4"/>
  <c r="J5426" i="4"/>
  <c r="I5426" i="4"/>
  <c r="H5427" i="4"/>
  <c r="J5427" i="4" s="1"/>
  <c r="C5428" i="4"/>
  <c r="D5428" i="4"/>
  <c r="E5428" i="4"/>
  <c r="F5428" i="4" l="1"/>
  <c r="L5426" i="4"/>
  <c r="Z5426" i="4" s="1"/>
  <c r="L5427" i="4"/>
  <c r="Z5427" i="4" s="1"/>
  <c r="K5426" i="4"/>
  <c r="Y5426" i="4" s="1"/>
  <c r="M5427" i="4"/>
  <c r="N5427" i="4"/>
  <c r="I5427" i="4"/>
  <c r="H5428" i="4"/>
  <c r="C5429" i="4"/>
  <c r="D5429" i="4"/>
  <c r="E5429" i="4"/>
  <c r="F5429" i="4" l="1"/>
  <c r="K5427" i="4"/>
  <c r="Y5427" i="4" s="1"/>
  <c r="H5429" i="4"/>
  <c r="I5429" i="4" s="1"/>
  <c r="M5428" i="4"/>
  <c r="N5428" i="4"/>
  <c r="I5428" i="4"/>
  <c r="J5428" i="4"/>
  <c r="E5430" i="4"/>
  <c r="C5430" i="4"/>
  <c r="D5430" i="4"/>
  <c r="F5430" i="4" l="1"/>
  <c r="L5428" i="4"/>
  <c r="Z5428" i="4" s="1"/>
  <c r="K5429" i="4"/>
  <c r="Y5429" i="4" s="1"/>
  <c r="K5428" i="4"/>
  <c r="Y5428" i="4" s="1"/>
  <c r="M5429" i="4"/>
  <c r="N5429" i="4"/>
  <c r="H5430" i="4"/>
  <c r="J5429" i="4"/>
  <c r="C5431" i="4"/>
  <c r="D5431" i="4"/>
  <c r="E5431" i="4"/>
  <c r="F5431" i="4" l="1"/>
  <c r="L5429" i="4"/>
  <c r="Z5429" i="4" s="1"/>
  <c r="M5430" i="4"/>
  <c r="N5430" i="4"/>
  <c r="H5431" i="4"/>
  <c r="I5431" i="4" s="1"/>
  <c r="I5430" i="4"/>
  <c r="J5430" i="4"/>
  <c r="C5432" i="4"/>
  <c r="F5432" i="4" s="1"/>
  <c r="D5432" i="4"/>
  <c r="E5432" i="4"/>
  <c r="L5430" i="4" l="1"/>
  <c r="Z5430" i="4" s="1"/>
  <c r="K5430" i="4"/>
  <c r="Y5430" i="4" s="1"/>
  <c r="K5431" i="4"/>
  <c r="Y5431" i="4" s="1"/>
  <c r="M5431" i="4"/>
  <c r="N5431" i="4"/>
  <c r="J5431" i="4"/>
  <c r="H5432" i="4"/>
  <c r="J5432" i="4" s="1"/>
  <c r="D5433" i="4"/>
  <c r="E5433" i="4"/>
  <c r="C5433" i="4"/>
  <c r="F5433" i="4" l="1"/>
  <c r="L5431" i="4"/>
  <c r="Z5431" i="4" s="1"/>
  <c r="L5432" i="4"/>
  <c r="Z5432" i="4" s="1"/>
  <c r="I5432" i="4"/>
  <c r="M5432" i="4"/>
  <c r="N5432" i="4"/>
  <c r="H5433" i="4"/>
  <c r="J5433" i="4" s="1"/>
  <c r="C5434" i="4"/>
  <c r="F5434" i="4" s="1"/>
  <c r="D5434" i="4"/>
  <c r="E5434" i="4"/>
  <c r="L5433" i="4" l="1"/>
  <c r="Z5433" i="4" s="1"/>
  <c r="K5432" i="4"/>
  <c r="Y5432" i="4" s="1"/>
  <c r="I5433" i="4"/>
  <c r="H5434" i="4"/>
  <c r="I5434" i="4" s="1"/>
  <c r="M5433" i="4"/>
  <c r="N5433" i="4"/>
  <c r="C5435" i="4"/>
  <c r="D5435" i="4"/>
  <c r="E5435" i="4"/>
  <c r="F5435" i="4" l="1"/>
  <c r="K5434" i="4"/>
  <c r="Y5434" i="4" s="1"/>
  <c r="K5433" i="4"/>
  <c r="Y5433" i="4" s="1"/>
  <c r="H5435" i="4"/>
  <c r="I5435" i="4" s="1"/>
  <c r="M5434" i="4"/>
  <c r="N5434" i="4"/>
  <c r="J5434" i="4"/>
  <c r="C5436" i="4"/>
  <c r="F5436" i="4" s="1"/>
  <c r="D5436" i="4"/>
  <c r="E5436" i="4"/>
  <c r="L5434" i="4" l="1"/>
  <c r="Z5434" i="4" s="1"/>
  <c r="K5435" i="4"/>
  <c r="Y5435" i="4" s="1"/>
  <c r="M5435" i="4"/>
  <c r="N5435" i="4"/>
  <c r="H5436" i="4"/>
  <c r="J5436" i="4" s="1"/>
  <c r="J5435" i="4"/>
  <c r="C5437" i="4"/>
  <c r="D5437" i="4"/>
  <c r="E5437" i="4"/>
  <c r="F5437" i="4" l="1"/>
  <c r="L5435" i="4"/>
  <c r="Z5435" i="4" s="1"/>
  <c r="L5436" i="4"/>
  <c r="Z5436" i="4" s="1"/>
  <c r="H5437" i="4"/>
  <c r="I5437" i="4" s="1"/>
  <c r="I5436" i="4"/>
  <c r="M5436" i="4"/>
  <c r="N5436" i="4"/>
  <c r="E5438" i="4"/>
  <c r="C5438" i="4"/>
  <c r="D5438" i="4"/>
  <c r="F5438" i="4" l="1"/>
  <c r="K5436" i="4"/>
  <c r="Y5436" i="4" s="1"/>
  <c r="K5437" i="4"/>
  <c r="Y5437" i="4" s="1"/>
  <c r="M5437" i="4"/>
  <c r="N5437" i="4"/>
  <c r="H5438" i="4"/>
  <c r="I5438" i="4" s="1"/>
  <c r="J5437" i="4"/>
  <c r="C5439" i="4"/>
  <c r="D5439" i="4"/>
  <c r="E5439" i="4"/>
  <c r="F5439" i="4" l="1"/>
  <c r="L5437" i="4"/>
  <c r="Z5437" i="4" s="1"/>
  <c r="K5438" i="4"/>
  <c r="Y5438" i="4" s="1"/>
  <c r="M5438" i="4"/>
  <c r="N5438" i="4"/>
  <c r="H5439" i="4"/>
  <c r="J5438" i="4"/>
  <c r="C5440" i="4"/>
  <c r="F5440" i="4" s="1"/>
  <c r="D5440" i="4"/>
  <c r="E5440" i="4"/>
  <c r="L5438" i="4" l="1"/>
  <c r="Z5438" i="4" s="1"/>
  <c r="H5440" i="4"/>
  <c r="I5440" i="4" s="1"/>
  <c r="M5439" i="4"/>
  <c r="N5439" i="4"/>
  <c r="J5439" i="4"/>
  <c r="I5439" i="4"/>
  <c r="D5441" i="4"/>
  <c r="E5441" i="4"/>
  <c r="C5441" i="4"/>
  <c r="F5441" i="4" l="1"/>
  <c r="L5439" i="4"/>
  <c r="Z5439" i="4" s="1"/>
  <c r="K5439" i="4"/>
  <c r="Y5439" i="4" s="1"/>
  <c r="K5440" i="4"/>
  <c r="Y5440" i="4" s="1"/>
  <c r="M5440" i="4"/>
  <c r="N5440" i="4"/>
  <c r="H5441" i="4"/>
  <c r="I5441" i="4" s="1"/>
  <c r="J5440" i="4"/>
  <c r="C5442" i="4"/>
  <c r="D5442" i="4"/>
  <c r="E5442" i="4"/>
  <c r="F5442" i="4" l="1"/>
  <c r="L5440" i="4"/>
  <c r="Z5440" i="4" s="1"/>
  <c r="K5441" i="4"/>
  <c r="Y5441" i="4" s="1"/>
  <c r="H5442" i="4"/>
  <c r="I5442" i="4" s="1"/>
  <c r="J5441" i="4"/>
  <c r="M5441" i="4"/>
  <c r="N5441" i="4"/>
  <c r="C5443" i="4"/>
  <c r="F5443" i="4" s="1"/>
  <c r="D5443" i="4"/>
  <c r="E5443" i="4"/>
  <c r="L5441" i="4" l="1"/>
  <c r="Z5441" i="4" s="1"/>
  <c r="K5442" i="4"/>
  <c r="Y5442" i="4" s="1"/>
  <c r="H5443" i="4"/>
  <c r="I5443" i="4" s="1"/>
  <c r="M5442" i="4"/>
  <c r="N5442" i="4"/>
  <c r="J5442" i="4"/>
  <c r="C5444" i="4"/>
  <c r="D5444" i="4"/>
  <c r="E5444" i="4"/>
  <c r="F5444" i="4" l="1"/>
  <c r="L5442" i="4"/>
  <c r="Z5442" i="4" s="1"/>
  <c r="K5443" i="4"/>
  <c r="Y5443" i="4" s="1"/>
  <c r="H5444" i="4"/>
  <c r="I5444" i="4" s="1"/>
  <c r="N5443" i="4"/>
  <c r="M5443" i="4"/>
  <c r="J5443" i="4"/>
  <c r="C5445" i="4"/>
  <c r="F5445" i="4" s="1"/>
  <c r="D5445" i="4"/>
  <c r="E5445" i="4"/>
  <c r="L5443" i="4" l="1"/>
  <c r="Z5443" i="4" s="1"/>
  <c r="K5444" i="4"/>
  <c r="Y5444" i="4" s="1"/>
  <c r="H5445" i="4"/>
  <c r="I5445" i="4" s="1"/>
  <c r="M5444" i="4"/>
  <c r="N5444" i="4"/>
  <c r="J5444" i="4"/>
  <c r="E5446" i="4"/>
  <c r="C5446" i="4"/>
  <c r="F5446" i="4" s="1"/>
  <c r="D5446" i="4"/>
  <c r="L5444" i="4" l="1"/>
  <c r="Z5444" i="4" s="1"/>
  <c r="K5445" i="4"/>
  <c r="Y5445" i="4" s="1"/>
  <c r="M5445" i="4"/>
  <c r="N5445" i="4"/>
  <c r="H5446" i="4"/>
  <c r="I5446" i="4" s="1"/>
  <c r="J5445" i="4"/>
  <c r="C5447" i="4"/>
  <c r="D5447" i="4"/>
  <c r="E5447" i="4"/>
  <c r="F5447" i="4" l="1"/>
  <c r="L5445" i="4"/>
  <c r="Z5445" i="4" s="1"/>
  <c r="K5446" i="4"/>
  <c r="Y5446" i="4" s="1"/>
  <c r="H5447" i="4"/>
  <c r="I5447" i="4" s="1"/>
  <c r="M5446" i="4"/>
  <c r="N5446" i="4"/>
  <c r="J5446" i="4"/>
  <c r="C5448" i="4"/>
  <c r="D5448" i="4"/>
  <c r="E5448" i="4"/>
  <c r="F5448" i="4" l="1"/>
  <c r="L5446" i="4"/>
  <c r="Z5446" i="4" s="1"/>
  <c r="K5447" i="4"/>
  <c r="Y5447" i="4" s="1"/>
  <c r="H5448" i="4"/>
  <c r="I5448" i="4" s="1"/>
  <c r="M5447" i="4"/>
  <c r="N5447" i="4"/>
  <c r="J5447" i="4"/>
  <c r="D5449" i="4"/>
  <c r="E5449" i="4"/>
  <c r="C5449" i="4"/>
  <c r="F5449" i="4" l="1"/>
  <c r="L5447" i="4"/>
  <c r="Z5447" i="4" s="1"/>
  <c r="K5448" i="4"/>
  <c r="Y5448" i="4" s="1"/>
  <c r="M5448" i="4"/>
  <c r="N5448" i="4"/>
  <c r="H5449" i="4"/>
  <c r="J5448" i="4"/>
  <c r="C5450" i="4"/>
  <c r="F5450" i="4" s="1"/>
  <c r="D5450" i="4"/>
  <c r="E5450" i="4"/>
  <c r="L5448" i="4" l="1"/>
  <c r="Z5448" i="4" s="1"/>
  <c r="M5449" i="4"/>
  <c r="N5449" i="4"/>
  <c r="H5450" i="4"/>
  <c r="J5450" i="4" s="1"/>
  <c r="I5449" i="4"/>
  <c r="J5449" i="4"/>
  <c r="C5451" i="4"/>
  <c r="D5451" i="4"/>
  <c r="E5451" i="4"/>
  <c r="F5451" i="4" l="1"/>
  <c r="L5449" i="4"/>
  <c r="Z5449" i="4" s="1"/>
  <c r="L5450" i="4"/>
  <c r="Z5450" i="4" s="1"/>
  <c r="K5449" i="4"/>
  <c r="Y5449" i="4" s="1"/>
  <c r="I5450" i="4"/>
  <c r="M5450" i="4"/>
  <c r="N5450" i="4"/>
  <c r="H5451" i="4"/>
  <c r="I5451" i="4" s="1"/>
  <c r="C5452" i="4"/>
  <c r="D5452" i="4"/>
  <c r="E5452" i="4"/>
  <c r="F5452" i="4" l="1"/>
  <c r="K5450" i="4"/>
  <c r="Y5450" i="4" s="1"/>
  <c r="K5451" i="4"/>
  <c r="Y5451" i="4" s="1"/>
  <c r="H5452" i="4"/>
  <c r="I5452" i="4" s="1"/>
  <c r="M5451" i="4"/>
  <c r="N5451" i="4"/>
  <c r="J5451" i="4"/>
  <c r="C5453" i="4"/>
  <c r="F5453" i="4" s="1"/>
  <c r="D5453" i="4"/>
  <c r="E5453" i="4"/>
  <c r="L5451" i="4" l="1"/>
  <c r="Z5451" i="4" s="1"/>
  <c r="K5452" i="4"/>
  <c r="Y5452" i="4" s="1"/>
  <c r="H5453" i="4"/>
  <c r="I5453" i="4" s="1"/>
  <c r="M5452" i="4"/>
  <c r="N5452" i="4"/>
  <c r="J5452" i="4"/>
  <c r="E5454" i="4"/>
  <c r="C5454" i="4"/>
  <c r="D5454" i="4"/>
  <c r="F5454" i="4" l="1"/>
  <c r="L5452" i="4"/>
  <c r="Z5452" i="4" s="1"/>
  <c r="K5453" i="4"/>
  <c r="Y5453" i="4" s="1"/>
  <c r="M5453" i="4"/>
  <c r="N5453" i="4"/>
  <c r="H5454" i="4"/>
  <c r="I5454" i="4" s="1"/>
  <c r="J5453" i="4"/>
  <c r="C5455" i="4"/>
  <c r="F5455" i="4" s="1"/>
  <c r="D5455" i="4"/>
  <c r="E5455" i="4"/>
  <c r="L5453" i="4" l="1"/>
  <c r="Z5453" i="4" s="1"/>
  <c r="K5454" i="4"/>
  <c r="Y5454" i="4" s="1"/>
  <c r="M5454" i="4"/>
  <c r="N5454" i="4"/>
  <c r="H5455" i="4"/>
  <c r="I5455" i="4" s="1"/>
  <c r="J5454" i="4"/>
  <c r="C5456" i="4"/>
  <c r="D5456" i="4"/>
  <c r="E5456" i="4"/>
  <c r="F5456" i="4" l="1"/>
  <c r="L5454" i="4"/>
  <c r="Z5454" i="4" s="1"/>
  <c r="K5455" i="4"/>
  <c r="Y5455" i="4" s="1"/>
  <c r="H5456" i="4"/>
  <c r="I5456" i="4" s="1"/>
  <c r="M5455" i="4"/>
  <c r="N5455" i="4"/>
  <c r="J5455" i="4"/>
  <c r="D5457" i="4"/>
  <c r="E5457" i="4"/>
  <c r="C5457" i="4"/>
  <c r="F5457" i="4" l="1"/>
  <c r="L5455" i="4"/>
  <c r="Z5455" i="4" s="1"/>
  <c r="K5456" i="4"/>
  <c r="Y5456" i="4" s="1"/>
  <c r="M5456" i="4"/>
  <c r="N5456" i="4"/>
  <c r="H5457" i="4"/>
  <c r="I5457" i="4" s="1"/>
  <c r="J5456" i="4"/>
  <c r="C5458" i="4"/>
  <c r="F5458" i="4" s="1"/>
  <c r="D5458" i="4"/>
  <c r="E5458" i="4"/>
  <c r="L5456" i="4" l="1"/>
  <c r="Z5456" i="4" s="1"/>
  <c r="K5457" i="4"/>
  <c r="Y5457" i="4" s="1"/>
  <c r="H5458" i="4"/>
  <c r="I5458" i="4" s="1"/>
  <c r="J5457" i="4"/>
  <c r="M5457" i="4"/>
  <c r="N5457" i="4"/>
  <c r="C5459" i="4"/>
  <c r="D5459" i="4"/>
  <c r="E5459" i="4"/>
  <c r="F5459" i="4" l="1"/>
  <c r="L5457" i="4"/>
  <c r="Z5457" i="4" s="1"/>
  <c r="K5458" i="4"/>
  <c r="Y5458" i="4" s="1"/>
  <c r="H5459" i="4"/>
  <c r="I5459" i="4" s="1"/>
  <c r="M5458" i="4"/>
  <c r="N5458" i="4"/>
  <c r="J5458" i="4"/>
  <c r="C5460" i="4"/>
  <c r="F5460" i="4" s="1"/>
  <c r="D5460" i="4"/>
  <c r="E5460" i="4"/>
  <c r="L5458" i="4" l="1"/>
  <c r="Z5458" i="4" s="1"/>
  <c r="K5459" i="4"/>
  <c r="Y5459" i="4" s="1"/>
  <c r="H5460" i="4"/>
  <c r="I5460" i="4" s="1"/>
  <c r="M5459" i="4"/>
  <c r="N5459" i="4"/>
  <c r="J5459" i="4"/>
  <c r="C5461" i="4"/>
  <c r="D5461" i="4"/>
  <c r="E5461" i="4"/>
  <c r="F5461" i="4" l="1"/>
  <c r="L5459" i="4"/>
  <c r="Z5459" i="4" s="1"/>
  <c r="K5460" i="4"/>
  <c r="Y5460" i="4" s="1"/>
  <c r="H5461" i="4"/>
  <c r="I5461" i="4" s="1"/>
  <c r="N5460" i="4"/>
  <c r="M5460" i="4"/>
  <c r="J5460" i="4"/>
  <c r="E5462" i="4"/>
  <c r="C5462" i="4"/>
  <c r="D5462" i="4"/>
  <c r="F5462" i="4" l="1"/>
  <c r="L5460" i="4"/>
  <c r="Z5460" i="4" s="1"/>
  <c r="K5461" i="4"/>
  <c r="Y5461" i="4" s="1"/>
  <c r="M5461" i="4"/>
  <c r="N5461" i="4"/>
  <c r="H5462" i="4"/>
  <c r="I5462" i="4" s="1"/>
  <c r="J5461" i="4"/>
  <c r="C5463" i="4"/>
  <c r="D5463" i="4"/>
  <c r="E5463" i="4"/>
  <c r="F5463" i="4" l="1"/>
  <c r="L5461" i="4"/>
  <c r="Z5461" i="4" s="1"/>
  <c r="K5462" i="4"/>
  <c r="Y5462" i="4" s="1"/>
  <c r="H5463" i="4"/>
  <c r="I5463" i="4" s="1"/>
  <c r="N5462" i="4"/>
  <c r="M5462" i="4"/>
  <c r="J5462" i="4"/>
  <c r="C5464" i="4"/>
  <c r="D5464" i="4"/>
  <c r="E5464" i="4"/>
  <c r="F5464" i="4" l="1"/>
  <c r="L5462" i="4"/>
  <c r="Z5462" i="4" s="1"/>
  <c r="K5463" i="4"/>
  <c r="Y5463" i="4" s="1"/>
  <c r="H5464" i="4"/>
  <c r="I5464" i="4" s="1"/>
  <c r="M5463" i="4"/>
  <c r="N5463" i="4"/>
  <c r="J5463" i="4"/>
  <c r="D5465" i="4"/>
  <c r="E5465" i="4"/>
  <c r="C5465" i="4"/>
  <c r="F5465" i="4" l="1"/>
  <c r="L5463" i="4"/>
  <c r="Z5463" i="4" s="1"/>
  <c r="K5464" i="4"/>
  <c r="Y5464" i="4" s="1"/>
  <c r="M5464" i="4"/>
  <c r="N5464" i="4"/>
  <c r="H5465" i="4"/>
  <c r="J5464" i="4"/>
  <c r="C5466" i="4"/>
  <c r="F5466" i="4" s="1"/>
  <c r="D5466" i="4"/>
  <c r="E5466" i="4"/>
  <c r="L5464" i="4" l="1"/>
  <c r="Z5464" i="4" s="1"/>
  <c r="M5465" i="4"/>
  <c r="N5465" i="4"/>
  <c r="H5466" i="4"/>
  <c r="I5466" i="4" s="1"/>
  <c r="I5465" i="4"/>
  <c r="J5465" i="4"/>
  <c r="C5467" i="4"/>
  <c r="D5467" i="4"/>
  <c r="E5467" i="4"/>
  <c r="F5467" i="4" l="1"/>
  <c r="L5465" i="4"/>
  <c r="Z5465" i="4" s="1"/>
  <c r="K5465" i="4"/>
  <c r="Y5465" i="4" s="1"/>
  <c r="K5466" i="4"/>
  <c r="Y5466" i="4" s="1"/>
  <c r="H5467" i="4"/>
  <c r="I5467" i="4" s="1"/>
  <c r="M5466" i="4"/>
  <c r="N5466" i="4"/>
  <c r="J5466" i="4"/>
  <c r="C5468" i="4"/>
  <c r="D5468" i="4"/>
  <c r="E5468" i="4"/>
  <c r="F5468" i="4" l="1"/>
  <c r="L5466" i="4"/>
  <c r="Z5466" i="4" s="1"/>
  <c r="K5467" i="4"/>
  <c r="Y5467" i="4" s="1"/>
  <c r="H5468" i="4"/>
  <c r="I5468" i="4" s="1"/>
  <c r="M5467" i="4"/>
  <c r="N5467" i="4"/>
  <c r="J5467" i="4"/>
  <c r="C5469" i="4"/>
  <c r="F5469" i="4" s="1"/>
  <c r="D5469" i="4"/>
  <c r="E5469" i="4"/>
  <c r="L5467" i="4" l="1"/>
  <c r="Z5467" i="4" s="1"/>
  <c r="K5468" i="4"/>
  <c r="Y5468" i="4" s="1"/>
  <c r="H5469" i="4"/>
  <c r="I5469" i="4" s="1"/>
  <c r="M5468" i="4"/>
  <c r="N5468" i="4"/>
  <c r="J5468" i="4"/>
  <c r="E5470" i="4"/>
  <c r="C5470" i="4"/>
  <c r="F5470" i="4" s="1"/>
  <c r="D5470" i="4"/>
  <c r="L5468" i="4" l="1"/>
  <c r="Z5468" i="4" s="1"/>
  <c r="K5469" i="4"/>
  <c r="Y5469" i="4" s="1"/>
  <c r="M5469" i="4"/>
  <c r="N5469" i="4"/>
  <c r="H5470" i="4"/>
  <c r="I5470" i="4" s="1"/>
  <c r="J5469" i="4"/>
  <c r="C5471" i="4"/>
  <c r="D5471" i="4"/>
  <c r="E5471" i="4"/>
  <c r="F5471" i="4" l="1"/>
  <c r="L5469" i="4"/>
  <c r="Z5469" i="4" s="1"/>
  <c r="K5470" i="4"/>
  <c r="Y5470" i="4" s="1"/>
  <c r="H5471" i="4"/>
  <c r="I5471" i="4" s="1"/>
  <c r="M5470" i="4"/>
  <c r="N5470" i="4"/>
  <c r="J5470" i="4"/>
  <c r="C5472" i="4"/>
  <c r="F5472" i="4" s="1"/>
  <c r="D5472" i="4"/>
  <c r="E5472" i="4"/>
  <c r="L5470" i="4" l="1"/>
  <c r="Z5470" i="4" s="1"/>
  <c r="K5471" i="4"/>
  <c r="Y5471" i="4" s="1"/>
  <c r="H5472" i="4"/>
  <c r="I5472" i="4" s="1"/>
  <c r="M5471" i="4"/>
  <c r="N5471" i="4"/>
  <c r="J5471" i="4"/>
  <c r="D5473" i="4"/>
  <c r="E5473" i="4"/>
  <c r="C5473" i="4"/>
  <c r="F5473" i="4" l="1"/>
  <c r="L5471" i="4"/>
  <c r="Z5471" i="4" s="1"/>
  <c r="K5472" i="4"/>
  <c r="Y5472" i="4" s="1"/>
  <c r="M5472" i="4"/>
  <c r="N5472" i="4"/>
  <c r="H5473" i="4"/>
  <c r="J5473" i="4" s="1"/>
  <c r="J5472" i="4"/>
  <c r="C5474" i="4"/>
  <c r="F5474" i="4" s="1"/>
  <c r="D5474" i="4"/>
  <c r="E5474" i="4"/>
  <c r="L5473" i="4" l="1"/>
  <c r="Z5473" i="4" s="1"/>
  <c r="L5472" i="4"/>
  <c r="Z5472" i="4" s="1"/>
  <c r="I5473" i="4"/>
  <c r="M5473" i="4"/>
  <c r="N5473" i="4"/>
  <c r="H5474" i="4"/>
  <c r="J5474" i="4" s="1"/>
  <c r="C5475" i="4"/>
  <c r="D5475" i="4"/>
  <c r="E5475" i="4"/>
  <c r="F5475" i="4" l="1"/>
  <c r="L5474" i="4"/>
  <c r="Z5474" i="4" s="1"/>
  <c r="K5473" i="4"/>
  <c r="Y5473" i="4" s="1"/>
  <c r="I5474" i="4"/>
  <c r="M5474" i="4"/>
  <c r="N5474" i="4"/>
  <c r="H5475" i="4"/>
  <c r="J5475" i="4" s="1"/>
  <c r="C5476" i="4"/>
  <c r="F5476" i="4" s="1"/>
  <c r="D5476" i="4"/>
  <c r="E5476" i="4"/>
  <c r="L5475" i="4" l="1"/>
  <c r="Z5475" i="4" s="1"/>
  <c r="K5474" i="4"/>
  <c r="Y5474" i="4" s="1"/>
  <c r="I5475" i="4"/>
  <c r="H5476" i="4"/>
  <c r="I5476" i="4" s="1"/>
  <c r="M5475" i="4"/>
  <c r="N5475" i="4"/>
  <c r="C5477" i="4"/>
  <c r="D5477" i="4"/>
  <c r="E5477" i="4"/>
  <c r="F5477" i="4" l="1"/>
  <c r="K5476" i="4"/>
  <c r="Y5476" i="4" s="1"/>
  <c r="K5475" i="4"/>
  <c r="Y5475" i="4" s="1"/>
  <c r="H5477" i="4"/>
  <c r="I5477" i="4" s="1"/>
  <c r="M5476" i="4"/>
  <c r="N5476" i="4"/>
  <c r="J5476" i="4"/>
  <c r="E5478" i="4"/>
  <c r="C5478" i="4"/>
  <c r="D5478" i="4"/>
  <c r="F5478" i="4" l="1"/>
  <c r="L5476" i="4"/>
  <c r="Z5476" i="4" s="1"/>
  <c r="K5477" i="4"/>
  <c r="Y5477" i="4" s="1"/>
  <c r="M5477" i="4"/>
  <c r="N5477" i="4"/>
  <c r="H5478" i="4"/>
  <c r="I5478" i="4" s="1"/>
  <c r="J5477" i="4"/>
  <c r="C5479" i="4"/>
  <c r="F5479" i="4" s="1"/>
  <c r="D5479" i="4"/>
  <c r="E5479" i="4"/>
  <c r="L5477" i="4" l="1"/>
  <c r="Z5477" i="4" s="1"/>
  <c r="K5478" i="4"/>
  <c r="Y5478" i="4" s="1"/>
  <c r="H5479" i="4"/>
  <c r="I5479" i="4" s="1"/>
  <c r="M5478" i="4"/>
  <c r="N5478" i="4"/>
  <c r="J5478" i="4"/>
  <c r="C5480" i="4"/>
  <c r="D5480" i="4"/>
  <c r="E5480" i="4"/>
  <c r="F5480" i="4" l="1"/>
  <c r="L5478" i="4"/>
  <c r="Z5478" i="4" s="1"/>
  <c r="K5479" i="4"/>
  <c r="Y5479" i="4" s="1"/>
  <c r="H5480" i="4"/>
  <c r="I5480" i="4" s="1"/>
  <c r="M5479" i="4"/>
  <c r="N5479" i="4"/>
  <c r="J5479" i="4"/>
  <c r="D5481" i="4"/>
  <c r="E5481" i="4"/>
  <c r="C5481" i="4"/>
  <c r="F5481" i="4" l="1"/>
  <c r="L5479" i="4"/>
  <c r="Z5479" i="4" s="1"/>
  <c r="K5480" i="4"/>
  <c r="Y5480" i="4" s="1"/>
  <c r="N5480" i="4"/>
  <c r="M5480" i="4"/>
  <c r="H5481" i="4"/>
  <c r="J5480" i="4"/>
  <c r="C5482" i="4"/>
  <c r="F5482" i="4" s="1"/>
  <c r="D5482" i="4"/>
  <c r="E5482" i="4"/>
  <c r="L5480" i="4" l="1"/>
  <c r="Z5480" i="4" s="1"/>
  <c r="M5481" i="4"/>
  <c r="N5481" i="4"/>
  <c r="J5481" i="4"/>
  <c r="H5482" i="4"/>
  <c r="I5482" i="4" s="1"/>
  <c r="I5481" i="4"/>
  <c r="C5483" i="4"/>
  <c r="D5483" i="4"/>
  <c r="E5483" i="4"/>
  <c r="F5483" i="4" l="1"/>
  <c r="L5481" i="4"/>
  <c r="Z5481" i="4" s="1"/>
  <c r="K5482" i="4"/>
  <c r="Y5482" i="4" s="1"/>
  <c r="K5481" i="4"/>
  <c r="Y5481" i="4" s="1"/>
  <c r="M5482" i="4"/>
  <c r="N5482" i="4"/>
  <c r="J5482" i="4"/>
  <c r="H5483" i="4"/>
  <c r="C5484" i="4"/>
  <c r="D5484" i="4"/>
  <c r="E5484" i="4"/>
  <c r="F5484" i="4" l="1"/>
  <c r="L5482" i="4"/>
  <c r="Z5482" i="4" s="1"/>
  <c r="M5483" i="4"/>
  <c r="N5483" i="4"/>
  <c r="H5484" i="4"/>
  <c r="I5484" i="4" s="1"/>
  <c r="I5483" i="4"/>
  <c r="J5483" i="4"/>
  <c r="C5485" i="4"/>
  <c r="F5485" i="4" s="1"/>
  <c r="D5485" i="4"/>
  <c r="E5485" i="4"/>
  <c r="L5483" i="4" l="1"/>
  <c r="Z5483" i="4" s="1"/>
  <c r="K5484" i="4"/>
  <c r="Y5484" i="4" s="1"/>
  <c r="K5483" i="4"/>
  <c r="Y5483" i="4" s="1"/>
  <c r="M5484" i="4"/>
  <c r="N5484" i="4"/>
  <c r="J5484" i="4"/>
  <c r="H5485" i="4"/>
  <c r="E5486" i="4"/>
  <c r="C5486" i="4"/>
  <c r="D5486" i="4"/>
  <c r="F5486" i="4" l="1"/>
  <c r="L5484" i="4"/>
  <c r="Z5484" i="4" s="1"/>
  <c r="M5485" i="4"/>
  <c r="N5485" i="4"/>
  <c r="J5485" i="4"/>
  <c r="H5486" i="4"/>
  <c r="I5486" i="4" s="1"/>
  <c r="I5485" i="4"/>
  <c r="C5487" i="4"/>
  <c r="F5487" i="4" s="1"/>
  <c r="D5487" i="4"/>
  <c r="E5487" i="4"/>
  <c r="L5485" i="4" l="1"/>
  <c r="Z5485" i="4" s="1"/>
  <c r="K5486" i="4"/>
  <c r="Y5486" i="4" s="1"/>
  <c r="K5485" i="4"/>
  <c r="Y5485" i="4" s="1"/>
  <c r="M5486" i="4"/>
  <c r="N5486" i="4"/>
  <c r="J5486" i="4"/>
  <c r="H5487" i="4"/>
  <c r="I5487" i="4" s="1"/>
  <c r="C5488" i="4"/>
  <c r="F5488" i="4" s="1"/>
  <c r="D5488" i="4"/>
  <c r="E5488" i="4"/>
  <c r="L5486" i="4" l="1"/>
  <c r="Z5486" i="4" s="1"/>
  <c r="K5487" i="4"/>
  <c r="Y5487" i="4" s="1"/>
  <c r="M5487" i="4"/>
  <c r="N5487" i="4"/>
  <c r="H5488" i="4"/>
  <c r="J5488" i="4" s="1"/>
  <c r="J5487" i="4"/>
  <c r="D5489" i="4"/>
  <c r="E5489" i="4"/>
  <c r="C5489" i="4"/>
  <c r="F5489" i="4" l="1"/>
  <c r="L5487" i="4"/>
  <c r="Z5487" i="4" s="1"/>
  <c r="L5488" i="4"/>
  <c r="Z5488" i="4" s="1"/>
  <c r="I5488" i="4"/>
  <c r="H5489" i="4"/>
  <c r="I5489" i="4" s="1"/>
  <c r="M5488" i="4"/>
  <c r="N5488" i="4"/>
  <c r="C5490" i="4"/>
  <c r="F5490" i="4" s="1"/>
  <c r="D5490" i="4"/>
  <c r="E5490" i="4"/>
  <c r="K5489" i="4" l="1"/>
  <c r="Y5489" i="4" s="1"/>
  <c r="K5488" i="4"/>
  <c r="Y5488" i="4" s="1"/>
  <c r="H5490" i="4"/>
  <c r="I5490" i="4" s="1"/>
  <c r="M5489" i="4"/>
  <c r="N5489" i="4"/>
  <c r="J5489" i="4"/>
  <c r="C5491" i="4"/>
  <c r="D5491" i="4"/>
  <c r="E5491" i="4"/>
  <c r="F5491" i="4" l="1"/>
  <c r="L5489" i="4"/>
  <c r="Z5489" i="4" s="1"/>
  <c r="K5490" i="4"/>
  <c r="Y5490" i="4" s="1"/>
  <c r="H5491" i="4"/>
  <c r="I5491" i="4" s="1"/>
  <c r="M5490" i="4"/>
  <c r="N5490" i="4"/>
  <c r="J5490" i="4"/>
  <c r="C5492" i="4"/>
  <c r="F5492" i="4" s="1"/>
  <c r="D5492" i="4"/>
  <c r="E5492" i="4"/>
  <c r="L5490" i="4" l="1"/>
  <c r="Z5490" i="4" s="1"/>
  <c r="K5491" i="4"/>
  <c r="Y5491" i="4" s="1"/>
  <c r="H5492" i="4"/>
  <c r="I5492" i="4" s="1"/>
  <c r="M5491" i="4"/>
  <c r="N5491" i="4"/>
  <c r="J5491" i="4"/>
  <c r="C5493" i="4"/>
  <c r="D5493" i="4"/>
  <c r="E5493" i="4"/>
  <c r="F5493" i="4" l="1"/>
  <c r="L5491" i="4"/>
  <c r="Z5491" i="4" s="1"/>
  <c r="K5492" i="4"/>
  <c r="Y5492" i="4" s="1"/>
  <c r="H5493" i="4"/>
  <c r="I5493" i="4" s="1"/>
  <c r="M5492" i="4"/>
  <c r="N5492" i="4"/>
  <c r="J5492" i="4"/>
  <c r="E5494" i="4"/>
  <c r="C5494" i="4"/>
  <c r="D5494" i="4"/>
  <c r="F5494" i="4" l="1"/>
  <c r="L5492" i="4"/>
  <c r="Z5492" i="4" s="1"/>
  <c r="K5493" i="4"/>
  <c r="Y5493" i="4" s="1"/>
  <c r="M5493" i="4"/>
  <c r="N5493" i="4"/>
  <c r="H5494" i="4"/>
  <c r="I5494" i="4" s="1"/>
  <c r="J5493" i="4"/>
  <c r="C5495" i="4"/>
  <c r="F5495" i="4" s="1"/>
  <c r="D5495" i="4"/>
  <c r="E5495" i="4"/>
  <c r="L5493" i="4" l="1"/>
  <c r="Z5493" i="4" s="1"/>
  <c r="K5494" i="4"/>
  <c r="Y5494" i="4" s="1"/>
  <c r="M5494" i="4"/>
  <c r="N5494" i="4"/>
  <c r="H5495" i="4"/>
  <c r="I5495" i="4" s="1"/>
  <c r="J5494" i="4"/>
  <c r="C5496" i="4"/>
  <c r="D5496" i="4"/>
  <c r="E5496" i="4"/>
  <c r="F5496" i="4" l="1"/>
  <c r="L5494" i="4"/>
  <c r="Z5494" i="4" s="1"/>
  <c r="K5495" i="4"/>
  <c r="Y5495" i="4" s="1"/>
  <c r="H5496" i="4"/>
  <c r="I5496" i="4" s="1"/>
  <c r="M5495" i="4"/>
  <c r="N5495" i="4"/>
  <c r="J5495" i="4"/>
  <c r="D5497" i="4"/>
  <c r="E5497" i="4"/>
  <c r="C5497" i="4"/>
  <c r="F5497" i="4" l="1"/>
  <c r="L5495" i="4"/>
  <c r="Z5495" i="4" s="1"/>
  <c r="K5496" i="4"/>
  <c r="Y5496" i="4" s="1"/>
  <c r="M5496" i="4"/>
  <c r="N5496" i="4"/>
  <c r="H5497" i="4"/>
  <c r="J5496" i="4"/>
  <c r="C5498" i="4"/>
  <c r="F5498" i="4" s="1"/>
  <c r="D5498" i="4"/>
  <c r="E5498" i="4"/>
  <c r="L5496" i="4" l="1"/>
  <c r="Z5496" i="4" s="1"/>
  <c r="M5497" i="4"/>
  <c r="N5497" i="4"/>
  <c r="J5497" i="4"/>
  <c r="I5497" i="4"/>
  <c r="H5498" i="4"/>
  <c r="J5498" i="4" s="1"/>
  <c r="C5499" i="4"/>
  <c r="D5499" i="4"/>
  <c r="E5499" i="4"/>
  <c r="F5499" i="4" l="1"/>
  <c r="L5498" i="4"/>
  <c r="Z5498" i="4" s="1"/>
  <c r="L5497" i="4"/>
  <c r="Z5497" i="4" s="1"/>
  <c r="K5497" i="4"/>
  <c r="Y5497" i="4" s="1"/>
  <c r="N5498" i="4"/>
  <c r="M5498" i="4"/>
  <c r="I5498" i="4"/>
  <c r="H5499" i="4"/>
  <c r="I5499" i="4" s="1"/>
  <c r="C5500" i="4"/>
  <c r="D5500" i="4"/>
  <c r="E5500" i="4"/>
  <c r="H5500" i="4" l="1"/>
  <c r="F5500" i="4"/>
  <c r="K5499" i="4"/>
  <c r="Y5499" i="4" s="1"/>
  <c r="K5498" i="4"/>
  <c r="Y5498" i="4" s="1"/>
  <c r="M5500" i="4"/>
  <c r="N5500" i="4"/>
  <c r="M5499" i="4"/>
  <c r="N5499" i="4"/>
  <c r="J5499" i="4"/>
  <c r="J5500" i="4"/>
  <c r="I5500" i="4"/>
  <c r="C5501" i="4"/>
  <c r="D5501" i="4"/>
  <c r="E5501" i="4"/>
  <c r="F5501" i="4" l="1"/>
  <c r="L5499" i="4"/>
  <c r="Z5499" i="4" s="1"/>
  <c r="L5500" i="4"/>
  <c r="Z5500" i="4" s="1"/>
  <c r="K5500" i="4"/>
  <c r="Y5500" i="4" s="1"/>
  <c r="H5501" i="4"/>
  <c r="E5502" i="4"/>
  <c r="C5502" i="4"/>
  <c r="D5502" i="4"/>
  <c r="F5502" i="4" l="1"/>
  <c r="H5502" i="4"/>
  <c r="I5502" i="4" s="1"/>
  <c r="M5501" i="4"/>
  <c r="N5501" i="4"/>
  <c r="I5501" i="4"/>
  <c r="J5501" i="4"/>
  <c r="C5503" i="4"/>
  <c r="D5503" i="4"/>
  <c r="E5503" i="4"/>
  <c r="F5503" i="4" l="1"/>
  <c r="L5501" i="4"/>
  <c r="Z5501" i="4" s="1"/>
  <c r="K5501" i="4"/>
  <c r="Y5501" i="4" s="1"/>
  <c r="K5502" i="4"/>
  <c r="Y5502" i="4" s="1"/>
  <c r="H5503" i="4"/>
  <c r="I5503" i="4" s="1"/>
  <c r="M5502" i="4"/>
  <c r="N5502" i="4"/>
  <c r="J5502" i="4"/>
  <c r="C5504" i="4"/>
  <c r="D5504" i="4"/>
  <c r="E5504" i="4"/>
  <c r="F5504" i="4" l="1"/>
  <c r="L5502" i="4"/>
  <c r="Z5502" i="4" s="1"/>
  <c r="K5503" i="4"/>
  <c r="Y5503" i="4" s="1"/>
  <c r="H5504" i="4"/>
  <c r="I5504" i="4" s="1"/>
  <c r="M5503" i="4"/>
  <c r="N5503" i="4"/>
  <c r="J5503" i="4"/>
  <c r="D5505" i="4"/>
  <c r="E5505" i="4"/>
  <c r="C5505" i="4"/>
  <c r="F5505" i="4" l="1"/>
  <c r="L5503" i="4"/>
  <c r="Z5503" i="4" s="1"/>
  <c r="K5504" i="4"/>
  <c r="Y5504" i="4" s="1"/>
  <c r="M5504" i="4"/>
  <c r="N5504" i="4"/>
  <c r="H5505" i="4"/>
  <c r="J5504" i="4"/>
  <c r="C5506" i="4"/>
  <c r="F5506" i="4" s="1"/>
  <c r="D5506" i="4"/>
  <c r="E5506" i="4"/>
  <c r="L5504" i="4" l="1"/>
  <c r="Z5504" i="4" s="1"/>
  <c r="H5506" i="4"/>
  <c r="M5505" i="4"/>
  <c r="N5505" i="4"/>
  <c r="J5505" i="4"/>
  <c r="I5505" i="4"/>
  <c r="I5506" i="4"/>
  <c r="C5507" i="4"/>
  <c r="F5507" i="4" s="1"/>
  <c r="D5507" i="4"/>
  <c r="E5507" i="4"/>
  <c r="L5505" i="4" l="1"/>
  <c r="Z5505" i="4" s="1"/>
  <c r="K5506" i="4"/>
  <c r="Y5506" i="4" s="1"/>
  <c r="K5505" i="4"/>
  <c r="Y5505" i="4" s="1"/>
  <c r="M5506" i="4"/>
  <c r="N5506" i="4"/>
  <c r="H5507" i="4"/>
  <c r="J5507" i="4" s="1"/>
  <c r="J5506" i="4"/>
  <c r="C5508" i="4"/>
  <c r="F5508" i="4" s="1"/>
  <c r="D5508" i="4"/>
  <c r="E5508" i="4"/>
  <c r="L5507" i="4" l="1"/>
  <c r="Z5507" i="4" s="1"/>
  <c r="L5506" i="4"/>
  <c r="Z5506" i="4" s="1"/>
  <c r="I5507" i="4"/>
  <c r="H5508" i="4"/>
  <c r="I5508" i="4" s="1"/>
  <c r="M5507" i="4"/>
  <c r="N5507" i="4"/>
  <c r="C5509" i="4"/>
  <c r="D5509" i="4"/>
  <c r="E5509" i="4"/>
  <c r="F5509" i="4" l="1"/>
  <c r="K5508" i="4"/>
  <c r="Y5508" i="4" s="1"/>
  <c r="K5507" i="4"/>
  <c r="Y5507" i="4" s="1"/>
  <c r="H5509" i="4"/>
  <c r="I5509" i="4" s="1"/>
  <c r="M5508" i="4"/>
  <c r="N5508" i="4"/>
  <c r="J5508" i="4"/>
  <c r="E5510" i="4"/>
  <c r="C5510" i="4"/>
  <c r="D5510" i="4"/>
  <c r="F5510" i="4" l="1"/>
  <c r="L5508" i="4"/>
  <c r="Z5508" i="4" s="1"/>
  <c r="K5509" i="4"/>
  <c r="Y5509" i="4" s="1"/>
  <c r="M5509" i="4"/>
  <c r="N5509" i="4"/>
  <c r="H5510" i="4"/>
  <c r="J5509" i="4"/>
  <c r="C5511" i="4"/>
  <c r="F5511" i="4" s="1"/>
  <c r="D5511" i="4"/>
  <c r="E5511" i="4"/>
  <c r="L5509" i="4" l="1"/>
  <c r="Z5509" i="4" s="1"/>
  <c r="M5510" i="4"/>
  <c r="N5510" i="4"/>
  <c r="H5511" i="4"/>
  <c r="I5510" i="4"/>
  <c r="J5510" i="4"/>
  <c r="C5512" i="4"/>
  <c r="D5512" i="4"/>
  <c r="E5512" i="4"/>
  <c r="F5512" i="4" l="1"/>
  <c r="L5510" i="4"/>
  <c r="Z5510" i="4" s="1"/>
  <c r="K5510" i="4"/>
  <c r="Y5510" i="4" s="1"/>
  <c r="M5511" i="4"/>
  <c r="N5511" i="4"/>
  <c r="I5511" i="4"/>
  <c r="J5511" i="4"/>
  <c r="H5512" i="4"/>
  <c r="I5512" i="4" s="1"/>
  <c r="D5513" i="4"/>
  <c r="E5513" i="4"/>
  <c r="C5513" i="4"/>
  <c r="F5513" i="4" l="1"/>
  <c r="L5511" i="4"/>
  <c r="Z5511" i="4" s="1"/>
  <c r="K5511" i="4"/>
  <c r="Y5511" i="4" s="1"/>
  <c r="K5512" i="4"/>
  <c r="Y5512" i="4" s="1"/>
  <c r="M5512" i="4"/>
  <c r="N5512" i="4"/>
  <c r="J5512" i="4"/>
  <c r="H5513" i="4"/>
  <c r="I5513" i="4" s="1"/>
  <c r="C5514" i="4"/>
  <c r="D5514" i="4"/>
  <c r="E5514" i="4"/>
  <c r="F5514" i="4" l="1"/>
  <c r="L5512" i="4"/>
  <c r="Z5512" i="4" s="1"/>
  <c r="K5513" i="4"/>
  <c r="Y5513" i="4" s="1"/>
  <c r="H5514" i="4"/>
  <c r="M5513" i="4"/>
  <c r="N5513" i="4"/>
  <c r="J5513" i="4"/>
  <c r="C5515" i="4"/>
  <c r="D5515" i="4"/>
  <c r="E5515" i="4"/>
  <c r="F5515" i="4" l="1"/>
  <c r="L5513" i="4"/>
  <c r="Z5513" i="4" s="1"/>
  <c r="M5514" i="4"/>
  <c r="N5514" i="4"/>
  <c r="H5515" i="4"/>
  <c r="J5515" i="4" s="1"/>
  <c r="I5514" i="4"/>
  <c r="J5514" i="4"/>
  <c r="C5516" i="4"/>
  <c r="F5516" i="4" s="1"/>
  <c r="D5516" i="4"/>
  <c r="E5516" i="4"/>
  <c r="L5514" i="4" l="1"/>
  <c r="Z5514" i="4" s="1"/>
  <c r="L5515" i="4"/>
  <c r="Z5515" i="4" s="1"/>
  <c r="K5514" i="4"/>
  <c r="Y5514" i="4" s="1"/>
  <c r="I5515" i="4"/>
  <c r="M5515" i="4"/>
  <c r="N5515" i="4"/>
  <c r="H5516" i="4"/>
  <c r="J5516" i="4" s="1"/>
  <c r="C5517" i="4"/>
  <c r="F5517" i="4" s="1"/>
  <c r="D5517" i="4"/>
  <c r="E5517" i="4"/>
  <c r="L5516" i="4" l="1"/>
  <c r="Z5516" i="4" s="1"/>
  <c r="K5515" i="4"/>
  <c r="Y5515" i="4" s="1"/>
  <c r="H5517" i="4"/>
  <c r="I5517" i="4" s="1"/>
  <c r="I5516" i="4"/>
  <c r="M5516" i="4"/>
  <c r="N5516" i="4"/>
  <c r="E5518" i="4"/>
  <c r="C5518" i="4"/>
  <c r="F5518" i="4" s="1"/>
  <c r="D5518" i="4"/>
  <c r="K5516" i="4" l="1"/>
  <c r="Y5516" i="4" s="1"/>
  <c r="K5517" i="4"/>
  <c r="Y5517" i="4" s="1"/>
  <c r="H5518" i="4"/>
  <c r="I5518" i="4" s="1"/>
  <c r="N5517" i="4"/>
  <c r="M5517" i="4"/>
  <c r="J5517" i="4"/>
  <c r="C5519" i="4"/>
  <c r="D5519" i="4"/>
  <c r="E5519" i="4"/>
  <c r="F5519" i="4" l="1"/>
  <c r="L5517" i="4"/>
  <c r="Z5517" i="4" s="1"/>
  <c r="K5518" i="4"/>
  <c r="Y5518" i="4" s="1"/>
  <c r="M5518" i="4"/>
  <c r="N5518" i="4"/>
  <c r="H5519" i="4"/>
  <c r="J5518" i="4"/>
  <c r="C5520" i="4"/>
  <c r="D5520" i="4"/>
  <c r="E5520" i="4"/>
  <c r="F5520" i="4" l="1"/>
  <c r="L5518" i="4"/>
  <c r="Z5518" i="4" s="1"/>
  <c r="M5519" i="4"/>
  <c r="N5519" i="4"/>
  <c r="J5519" i="4"/>
  <c r="H5520" i="4"/>
  <c r="J5520" i="4" s="1"/>
  <c r="I5519" i="4"/>
  <c r="D5521" i="4"/>
  <c r="E5521" i="4"/>
  <c r="C5521" i="4"/>
  <c r="F5521" i="4" l="1"/>
  <c r="L5520" i="4"/>
  <c r="Z5520" i="4" s="1"/>
  <c r="L5519" i="4"/>
  <c r="Z5519" i="4" s="1"/>
  <c r="K5519" i="4"/>
  <c r="Y5519" i="4" s="1"/>
  <c r="I5520" i="4"/>
  <c r="M5520" i="4"/>
  <c r="N5520" i="4"/>
  <c r="H5521" i="4"/>
  <c r="J5521" i="4" s="1"/>
  <c r="C5522" i="4"/>
  <c r="D5522" i="4"/>
  <c r="E5522" i="4"/>
  <c r="F5522" i="4" l="1"/>
  <c r="L5521" i="4"/>
  <c r="Z5521" i="4" s="1"/>
  <c r="K5520" i="4"/>
  <c r="Y5520" i="4" s="1"/>
  <c r="I5521" i="4"/>
  <c r="H5522" i="4"/>
  <c r="I5522" i="4" s="1"/>
  <c r="M5521" i="4"/>
  <c r="N5521" i="4"/>
  <c r="C5523" i="4"/>
  <c r="F5523" i="4" s="1"/>
  <c r="D5523" i="4"/>
  <c r="E5523" i="4"/>
  <c r="K5521" i="4" l="1"/>
  <c r="Y5521" i="4" s="1"/>
  <c r="K5522" i="4"/>
  <c r="Y5522" i="4" s="1"/>
  <c r="M5522" i="4"/>
  <c r="N5522" i="4"/>
  <c r="J5522" i="4"/>
  <c r="H5523" i="4"/>
  <c r="C5524" i="4"/>
  <c r="D5524" i="4"/>
  <c r="E5524" i="4"/>
  <c r="F5524" i="4" l="1"/>
  <c r="L5522" i="4"/>
  <c r="Z5522" i="4" s="1"/>
  <c r="M5523" i="4"/>
  <c r="N5523" i="4"/>
  <c r="J5523" i="4"/>
  <c r="H5524" i="4"/>
  <c r="I5524" i="4" s="1"/>
  <c r="I5523" i="4"/>
  <c r="C5525" i="4"/>
  <c r="F5525" i="4" s="1"/>
  <c r="D5525" i="4"/>
  <c r="E5525" i="4"/>
  <c r="L5523" i="4" l="1"/>
  <c r="Z5523" i="4" s="1"/>
  <c r="K5523" i="4"/>
  <c r="Y5523" i="4" s="1"/>
  <c r="K5524" i="4"/>
  <c r="Y5524" i="4" s="1"/>
  <c r="M5524" i="4"/>
  <c r="N5524" i="4"/>
  <c r="J5524" i="4"/>
  <c r="H5525" i="4"/>
  <c r="I5525" i="4" s="1"/>
  <c r="E5526" i="4"/>
  <c r="C5526" i="4"/>
  <c r="D5526" i="4"/>
  <c r="F5526" i="4" l="1"/>
  <c r="L5524" i="4"/>
  <c r="Z5524" i="4" s="1"/>
  <c r="K5525" i="4"/>
  <c r="Y5525" i="4" s="1"/>
  <c r="M5525" i="4"/>
  <c r="N5525" i="4"/>
  <c r="J5525" i="4"/>
  <c r="H5526" i="4"/>
  <c r="J5526" i="4" s="1"/>
  <c r="C5527" i="4"/>
  <c r="F5527" i="4" s="1"/>
  <c r="D5527" i="4"/>
  <c r="E5527" i="4"/>
  <c r="L5526" i="4" l="1"/>
  <c r="Z5526" i="4" s="1"/>
  <c r="L5525" i="4"/>
  <c r="Z5525" i="4" s="1"/>
  <c r="I5526" i="4"/>
  <c r="H5527" i="4"/>
  <c r="M5526" i="4"/>
  <c r="N5526" i="4"/>
  <c r="C5528" i="4"/>
  <c r="D5528" i="4"/>
  <c r="E5528" i="4"/>
  <c r="F5528" i="4" l="1"/>
  <c r="K5526" i="4"/>
  <c r="Y5526" i="4" s="1"/>
  <c r="M5527" i="4"/>
  <c r="N5527" i="4"/>
  <c r="H5528" i="4"/>
  <c r="I5528" i="4" s="1"/>
  <c r="I5527" i="4"/>
  <c r="J5527" i="4"/>
  <c r="D5529" i="4"/>
  <c r="E5529" i="4"/>
  <c r="C5529" i="4"/>
  <c r="F5529" i="4" l="1"/>
  <c r="L5527" i="4"/>
  <c r="Z5527" i="4" s="1"/>
  <c r="K5527" i="4"/>
  <c r="Y5527" i="4" s="1"/>
  <c r="K5528" i="4"/>
  <c r="Y5528" i="4" s="1"/>
  <c r="M5528" i="4"/>
  <c r="N5528" i="4"/>
  <c r="H5529" i="4"/>
  <c r="J5529" i="4" s="1"/>
  <c r="J5528" i="4"/>
  <c r="C5530" i="4"/>
  <c r="D5530" i="4"/>
  <c r="E5530" i="4"/>
  <c r="F5530" i="4" l="1"/>
  <c r="L5529" i="4"/>
  <c r="Z5529" i="4" s="1"/>
  <c r="L5528" i="4"/>
  <c r="Z5528" i="4" s="1"/>
  <c r="I5529" i="4"/>
  <c r="M5529" i="4"/>
  <c r="N5529" i="4"/>
  <c r="H5530" i="4"/>
  <c r="C5531" i="4"/>
  <c r="F5531" i="4" s="1"/>
  <c r="D5531" i="4"/>
  <c r="E5531" i="4"/>
  <c r="K5529" i="4" l="1"/>
  <c r="Y5529" i="4" s="1"/>
  <c r="H5531" i="4"/>
  <c r="M5530" i="4"/>
  <c r="N5530" i="4"/>
  <c r="J5530" i="4"/>
  <c r="I5530" i="4"/>
  <c r="I5531" i="4"/>
  <c r="C5532" i="4"/>
  <c r="F5532" i="4" s="1"/>
  <c r="D5532" i="4"/>
  <c r="E5532" i="4"/>
  <c r="L5530" i="4" l="1"/>
  <c r="Z5530" i="4" s="1"/>
  <c r="K5530" i="4"/>
  <c r="Y5530" i="4" s="1"/>
  <c r="K5531" i="4"/>
  <c r="Y5531" i="4" s="1"/>
  <c r="M5531" i="4"/>
  <c r="N5531" i="4"/>
  <c r="H5532" i="4"/>
  <c r="J5531" i="4"/>
  <c r="C5533" i="4"/>
  <c r="F5533" i="4" s="1"/>
  <c r="D5533" i="4"/>
  <c r="E5533" i="4"/>
  <c r="L5531" i="4" l="1"/>
  <c r="Z5531" i="4" s="1"/>
  <c r="H5533" i="4"/>
  <c r="N5532" i="4"/>
  <c r="M5532" i="4"/>
  <c r="J5532" i="4"/>
  <c r="I5532" i="4"/>
  <c r="I5533" i="4"/>
  <c r="E5534" i="4"/>
  <c r="C5534" i="4"/>
  <c r="D5534" i="4"/>
  <c r="F5534" i="4" l="1"/>
  <c r="L5532" i="4"/>
  <c r="Z5532" i="4" s="1"/>
  <c r="K5533" i="4"/>
  <c r="Y5533" i="4" s="1"/>
  <c r="K5532" i="4"/>
  <c r="Y5532" i="4" s="1"/>
  <c r="M5533" i="4"/>
  <c r="N5533" i="4"/>
  <c r="H5534" i="4"/>
  <c r="J5533" i="4"/>
  <c r="C5535" i="4"/>
  <c r="D5535" i="4"/>
  <c r="E5535" i="4"/>
  <c r="F5535" i="4" l="1"/>
  <c r="L5533" i="4"/>
  <c r="Z5533" i="4" s="1"/>
  <c r="H5535" i="4"/>
  <c r="M5534" i="4"/>
  <c r="N5534" i="4"/>
  <c r="J5534" i="4"/>
  <c r="I5534" i="4"/>
  <c r="I5535" i="4"/>
  <c r="C5536" i="4"/>
  <c r="D5536" i="4"/>
  <c r="E5536" i="4"/>
  <c r="F5536" i="4" l="1"/>
  <c r="L5534" i="4"/>
  <c r="Z5534" i="4" s="1"/>
  <c r="K5534" i="4"/>
  <c r="Y5534" i="4" s="1"/>
  <c r="K5535" i="4"/>
  <c r="Y5535" i="4" s="1"/>
  <c r="N5535" i="4"/>
  <c r="M5535" i="4"/>
  <c r="H5536" i="4"/>
  <c r="J5536" i="4" s="1"/>
  <c r="J5535" i="4"/>
  <c r="D5537" i="4"/>
  <c r="E5537" i="4"/>
  <c r="C5537" i="4"/>
  <c r="F5537" i="4" l="1"/>
  <c r="L5536" i="4"/>
  <c r="Z5536" i="4" s="1"/>
  <c r="L5535" i="4"/>
  <c r="Z5535" i="4" s="1"/>
  <c r="I5536" i="4"/>
  <c r="M5536" i="4"/>
  <c r="N5536" i="4"/>
  <c r="H5537" i="4"/>
  <c r="C5538" i="4"/>
  <c r="F5538" i="4" s="1"/>
  <c r="D5538" i="4"/>
  <c r="E5538" i="4"/>
  <c r="K5536" i="4" l="1"/>
  <c r="Y5536" i="4" s="1"/>
  <c r="H5538" i="4"/>
  <c r="I5538" i="4" s="1"/>
  <c r="M5537" i="4"/>
  <c r="N5537" i="4"/>
  <c r="J5537" i="4"/>
  <c r="I5537" i="4"/>
  <c r="C5539" i="4"/>
  <c r="D5539" i="4"/>
  <c r="E5539" i="4"/>
  <c r="F5539" i="4" l="1"/>
  <c r="L5537" i="4"/>
  <c r="Z5537" i="4" s="1"/>
  <c r="K5538" i="4"/>
  <c r="Y5538" i="4" s="1"/>
  <c r="K5537" i="4"/>
  <c r="Y5537" i="4" s="1"/>
  <c r="M5538" i="4"/>
  <c r="N5538" i="4"/>
  <c r="H5539" i="4"/>
  <c r="J5538" i="4"/>
  <c r="C5540" i="4"/>
  <c r="D5540" i="4"/>
  <c r="E5540" i="4"/>
  <c r="F5540" i="4" l="1"/>
  <c r="L5538" i="4"/>
  <c r="Z5538" i="4" s="1"/>
  <c r="M5539" i="4"/>
  <c r="N5539" i="4"/>
  <c r="H5540" i="4"/>
  <c r="I5540" i="4" s="1"/>
  <c r="I5539" i="4"/>
  <c r="J5539" i="4"/>
  <c r="C5541" i="4"/>
  <c r="D5541" i="4"/>
  <c r="E5541" i="4"/>
  <c r="F5541" i="4" l="1"/>
  <c r="L5539" i="4"/>
  <c r="Z5539" i="4" s="1"/>
  <c r="K5540" i="4"/>
  <c r="Y5540" i="4" s="1"/>
  <c r="K5539" i="4"/>
  <c r="Y5539" i="4" s="1"/>
  <c r="M5540" i="4"/>
  <c r="N5540" i="4"/>
  <c r="J5540" i="4"/>
  <c r="H5541" i="4"/>
  <c r="J5541" i="4" s="1"/>
  <c r="E5542" i="4"/>
  <c r="C5542" i="4"/>
  <c r="D5542" i="4"/>
  <c r="F5542" i="4" l="1"/>
  <c r="L5541" i="4"/>
  <c r="Z5541" i="4" s="1"/>
  <c r="L5540" i="4"/>
  <c r="Z5540" i="4" s="1"/>
  <c r="I5541" i="4"/>
  <c r="M5541" i="4"/>
  <c r="N5541" i="4"/>
  <c r="H5542" i="4"/>
  <c r="C5543" i="4"/>
  <c r="F5543" i="4" s="1"/>
  <c r="D5543" i="4"/>
  <c r="E5543" i="4"/>
  <c r="K5541" i="4" l="1"/>
  <c r="Y5541" i="4" s="1"/>
  <c r="M5542" i="4"/>
  <c r="N5542" i="4"/>
  <c r="H5543" i="4"/>
  <c r="J5542" i="4"/>
  <c r="I5542" i="4"/>
  <c r="C5544" i="4"/>
  <c r="D5544" i="4"/>
  <c r="E5544" i="4"/>
  <c r="F5544" i="4" l="1"/>
  <c r="L5542" i="4"/>
  <c r="Z5542" i="4" s="1"/>
  <c r="K5542" i="4"/>
  <c r="Y5542" i="4" s="1"/>
  <c r="M5543" i="4"/>
  <c r="N5543" i="4"/>
  <c r="J5543" i="4"/>
  <c r="I5543" i="4"/>
  <c r="H5544" i="4"/>
  <c r="D5545" i="4"/>
  <c r="E5545" i="4"/>
  <c r="C5545" i="4"/>
  <c r="F5545" i="4" s="1"/>
  <c r="L5543" i="4" l="1"/>
  <c r="Z5543" i="4" s="1"/>
  <c r="K5543" i="4"/>
  <c r="Y5543" i="4" s="1"/>
  <c r="M5544" i="4"/>
  <c r="N5544" i="4"/>
  <c r="H5545" i="4"/>
  <c r="I5545" i="4" s="1"/>
  <c r="I5544" i="4"/>
  <c r="J5544" i="4"/>
  <c r="C5546" i="4"/>
  <c r="F5546" i="4" s="1"/>
  <c r="D5546" i="4"/>
  <c r="E5546" i="4"/>
  <c r="L5544" i="4" l="1"/>
  <c r="Z5544" i="4" s="1"/>
  <c r="K5545" i="4"/>
  <c r="Y5545" i="4" s="1"/>
  <c r="K5544" i="4"/>
  <c r="Y5544" i="4" s="1"/>
  <c r="M5545" i="4"/>
  <c r="N5545" i="4"/>
  <c r="J5545" i="4"/>
  <c r="H5546" i="4"/>
  <c r="C5547" i="4"/>
  <c r="F5547" i="4" s="1"/>
  <c r="D5547" i="4"/>
  <c r="E5547" i="4"/>
  <c r="L5545" i="4" l="1"/>
  <c r="Z5545" i="4" s="1"/>
  <c r="M5546" i="4"/>
  <c r="N5546" i="4"/>
  <c r="H5547" i="4"/>
  <c r="J5547" i="4" s="1"/>
  <c r="I5546" i="4"/>
  <c r="J5546" i="4"/>
  <c r="C5548" i="4"/>
  <c r="D5548" i="4"/>
  <c r="E5548" i="4"/>
  <c r="F5548" i="4" l="1"/>
  <c r="L5546" i="4"/>
  <c r="Z5546" i="4" s="1"/>
  <c r="L5547" i="4"/>
  <c r="Z5547" i="4" s="1"/>
  <c r="K5546" i="4"/>
  <c r="Y5546" i="4" s="1"/>
  <c r="I5547" i="4"/>
  <c r="M5547" i="4"/>
  <c r="N5547" i="4"/>
  <c r="H5548" i="4"/>
  <c r="J5548" i="4" s="1"/>
  <c r="C5549" i="4"/>
  <c r="D5549" i="4"/>
  <c r="E5549" i="4"/>
  <c r="F5549" i="4" l="1"/>
  <c r="L5548" i="4"/>
  <c r="Z5548" i="4" s="1"/>
  <c r="K5547" i="4"/>
  <c r="Y5547" i="4" s="1"/>
  <c r="I5548" i="4"/>
  <c r="H5549" i="4"/>
  <c r="I5549" i="4" s="1"/>
  <c r="M5548" i="4"/>
  <c r="N5548" i="4"/>
  <c r="E5550" i="4"/>
  <c r="C5550" i="4"/>
  <c r="D5550" i="4"/>
  <c r="F5550" i="4" l="1"/>
  <c r="K5548" i="4"/>
  <c r="Y5548" i="4" s="1"/>
  <c r="K5549" i="4"/>
  <c r="Y5549" i="4" s="1"/>
  <c r="M5549" i="4"/>
  <c r="N5549" i="4"/>
  <c r="J5549" i="4"/>
  <c r="H5550" i="4"/>
  <c r="C5551" i="4"/>
  <c r="F5551" i="4" s="1"/>
  <c r="D5551" i="4"/>
  <c r="E5551" i="4"/>
  <c r="L5549" i="4" l="1"/>
  <c r="Z5549" i="4" s="1"/>
  <c r="M5550" i="4"/>
  <c r="N5550" i="4"/>
  <c r="H5551" i="4"/>
  <c r="I5550" i="4"/>
  <c r="J5550" i="4"/>
  <c r="C5552" i="4"/>
  <c r="D5552" i="4"/>
  <c r="E5552" i="4"/>
  <c r="F5552" i="4" l="1"/>
  <c r="L5550" i="4"/>
  <c r="Z5550" i="4" s="1"/>
  <c r="K5550" i="4"/>
  <c r="Y5550" i="4" s="1"/>
  <c r="M5551" i="4"/>
  <c r="N5551" i="4"/>
  <c r="J5551" i="4"/>
  <c r="I5551" i="4"/>
  <c r="H5552" i="4"/>
  <c r="J5552" i="4" s="1"/>
  <c r="D5553" i="4"/>
  <c r="E5553" i="4"/>
  <c r="C5553" i="4"/>
  <c r="F5553" i="4" l="1"/>
  <c r="L5551" i="4"/>
  <c r="Z5551" i="4" s="1"/>
  <c r="L5552" i="4"/>
  <c r="Z5552" i="4" s="1"/>
  <c r="K5551" i="4"/>
  <c r="Y5551" i="4" s="1"/>
  <c r="I5552" i="4"/>
  <c r="H5553" i="4"/>
  <c r="I5553" i="4" s="1"/>
  <c r="M5552" i="4"/>
  <c r="N5552" i="4"/>
  <c r="C5554" i="4"/>
  <c r="D5554" i="4"/>
  <c r="E5554" i="4"/>
  <c r="F5554" i="4" l="1"/>
  <c r="K5552" i="4"/>
  <c r="Y5552" i="4" s="1"/>
  <c r="K5553" i="4"/>
  <c r="Y5553" i="4" s="1"/>
  <c r="N5553" i="4"/>
  <c r="M5553" i="4"/>
  <c r="H5554" i="4"/>
  <c r="I5554" i="4" s="1"/>
  <c r="J5553" i="4"/>
  <c r="C5555" i="4"/>
  <c r="F5555" i="4" s="1"/>
  <c r="D5555" i="4"/>
  <c r="E5555" i="4"/>
  <c r="L5553" i="4" l="1"/>
  <c r="Z5553" i="4" s="1"/>
  <c r="K5554" i="4"/>
  <c r="Y5554" i="4" s="1"/>
  <c r="M5554" i="4"/>
  <c r="N5554" i="4"/>
  <c r="H5555" i="4"/>
  <c r="J5554" i="4"/>
  <c r="C5556" i="4"/>
  <c r="D5556" i="4"/>
  <c r="E5556" i="4"/>
  <c r="F5556" i="4" l="1"/>
  <c r="L5554" i="4"/>
  <c r="Z5554" i="4" s="1"/>
  <c r="M5555" i="4"/>
  <c r="N5555" i="4"/>
  <c r="J5555" i="4"/>
  <c r="H5556" i="4"/>
  <c r="I5555" i="4"/>
  <c r="C5557" i="4"/>
  <c r="D5557" i="4"/>
  <c r="E5557" i="4"/>
  <c r="F5557" i="4" l="1"/>
  <c r="L5555" i="4"/>
  <c r="Z5555" i="4" s="1"/>
  <c r="K5555" i="4"/>
  <c r="Y5555" i="4" s="1"/>
  <c r="M5556" i="4"/>
  <c r="N5556" i="4"/>
  <c r="I5556" i="4"/>
  <c r="H5557" i="4"/>
  <c r="J5556" i="4"/>
  <c r="E5558" i="4"/>
  <c r="C5558" i="4"/>
  <c r="D5558" i="4"/>
  <c r="F5558" i="4" l="1"/>
  <c r="L5556" i="4"/>
  <c r="Z5556" i="4" s="1"/>
  <c r="K5556" i="4"/>
  <c r="Y5556" i="4" s="1"/>
  <c r="M5557" i="4"/>
  <c r="N5557" i="4"/>
  <c r="J5557" i="4"/>
  <c r="I5557" i="4"/>
  <c r="H5558" i="4"/>
  <c r="I5558" i="4" s="1"/>
  <c r="C5559" i="4"/>
  <c r="D5559" i="4"/>
  <c r="E5559" i="4"/>
  <c r="F5559" i="4" l="1"/>
  <c r="L5557" i="4"/>
  <c r="Z5557" i="4" s="1"/>
  <c r="K5558" i="4"/>
  <c r="Y5558" i="4" s="1"/>
  <c r="K5557" i="4"/>
  <c r="Y5557" i="4" s="1"/>
  <c r="H5559" i="4"/>
  <c r="I5559" i="4" s="1"/>
  <c r="M5558" i="4"/>
  <c r="N5558" i="4"/>
  <c r="J5558" i="4"/>
  <c r="C5560" i="4"/>
  <c r="D5560" i="4"/>
  <c r="E5560" i="4"/>
  <c r="F5560" i="4" l="1"/>
  <c r="L5558" i="4"/>
  <c r="Z5558" i="4" s="1"/>
  <c r="K5559" i="4"/>
  <c r="Y5559" i="4" s="1"/>
  <c r="H5560" i="4"/>
  <c r="I5560" i="4" s="1"/>
  <c r="M5559" i="4"/>
  <c r="N5559" i="4"/>
  <c r="J5559" i="4"/>
  <c r="D5561" i="4"/>
  <c r="E5561" i="4"/>
  <c r="C5561" i="4"/>
  <c r="F5561" i="4" l="1"/>
  <c r="L5559" i="4"/>
  <c r="Z5559" i="4" s="1"/>
  <c r="K5560" i="4"/>
  <c r="Y5560" i="4" s="1"/>
  <c r="M5560" i="4"/>
  <c r="N5560" i="4"/>
  <c r="H5561" i="4"/>
  <c r="J5561" i="4" s="1"/>
  <c r="J5560" i="4"/>
  <c r="C5562" i="4"/>
  <c r="F5562" i="4" s="1"/>
  <c r="D5562" i="4"/>
  <c r="E5562" i="4"/>
  <c r="L5560" i="4" l="1"/>
  <c r="Z5560" i="4" s="1"/>
  <c r="L5561" i="4"/>
  <c r="Z5561" i="4" s="1"/>
  <c r="H5562" i="4"/>
  <c r="I5562" i="4" s="1"/>
  <c r="I5561" i="4"/>
  <c r="M5561" i="4"/>
  <c r="N5561" i="4"/>
  <c r="C5563" i="4"/>
  <c r="D5563" i="4"/>
  <c r="E5563" i="4"/>
  <c r="F5563" i="4" l="1"/>
  <c r="K5561" i="4"/>
  <c r="Y5561" i="4" s="1"/>
  <c r="K5562" i="4"/>
  <c r="Y5562" i="4" s="1"/>
  <c r="H5563" i="4"/>
  <c r="I5563" i="4" s="1"/>
  <c r="M5562" i="4"/>
  <c r="N5562" i="4"/>
  <c r="J5562" i="4"/>
  <c r="C5564" i="4"/>
  <c r="F5564" i="4" s="1"/>
  <c r="D5564" i="4"/>
  <c r="E5564" i="4"/>
  <c r="L5562" i="4" l="1"/>
  <c r="Z5562" i="4" s="1"/>
  <c r="K5563" i="4"/>
  <c r="Y5563" i="4" s="1"/>
  <c r="H5564" i="4"/>
  <c r="I5564" i="4" s="1"/>
  <c r="M5563" i="4"/>
  <c r="N5563" i="4"/>
  <c r="J5563" i="4"/>
  <c r="C5565" i="4"/>
  <c r="D5565" i="4"/>
  <c r="E5565" i="4"/>
  <c r="F5565" i="4" l="1"/>
  <c r="L5563" i="4"/>
  <c r="Z5563" i="4" s="1"/>
  <c r="K5564" i="4"/>
  <c r="Y5564" i="4" s="1"/>
  <c r="H5565" i="4"/>
  <c r="I5565" i="4" s="1"/>
  <c r="M5564" i="4"/>
  <c r="N5564" i="4"/>
  <c r="J5564" i="4"/>
  <c r="E5566" i="4"/>
  <c r="C5566" i="4"/>
  <c r="D5566" i="4"/>
  <c r="F5566" i="4" l="1"/>
  <c r="L5564" i="4"/>
  <c r="Z5564" i="4" s="1"/>
  <c r="K5565" i="4"/>
  <c r="Y5565" i="4" s="1"/>
  <c r="M5565" i="4"/>
  <c r="N5565" i="4"/>
  <c r="H5566" i="4"/>
  <c r="I5566" i="4" s="1"/>
  <c r="J5565" i="4"/>
  <c r="C5567" i="4"/>
  <c r="D5567" i="4"/>
  <c r="E5567" i="4"/>
  <c r="F5567" i="4" l="1"/>
  <c r="L5565" i="4"/>
  <c r="Z5565" i="4" s="1"/>
  <c r="K5566" i="4"/>
  <c r="Y5566" i="4" s="1"/>
  <c r="H5567" i="4"/>
  <c r="I5567" i="4" s="1"/>
  <c r="M5566" i="4"/>
  <c r="N5566" i="4"/>
  <c r="J5566" i="4"/>
  <c r="C5568" i="4"/>
  <c r="F5568" i="4" s="1"/>
  <c r="D5568" i="4"/>
  <c r="E5568" i="4"/>
  <c r="L5566" i="4" l="1"/>
  <c r="Z5566" i="4" s="1"/>
  <c r="K5567" i="4"/>
  <c r="Y5567" i="4" s="1"/>
  <c r="M5567" i="4"/>
  <c r="N5567" i="4"/>
  <c r="H5568" i="4"/>
  <c r="J5568" i="4" s="1"/>
  <c r="J5567" i="4"/>
  <c r="D5569" i="4"/>
  <c r="E5569" i="4"/>
  <c r="C5569" i="4"/>
  <c r="F5569" i="4" l="1"/>
  <c r="L5567" i="4"/>
  <c r="Z5567" i="4" s="1"/>
  <c r="L5568" i="4"/>
  <c r="Z5568" i="4" s="1"/>
  <c r="I5568" i="4"/>
  <c r="H5569" i="4"/>
  <c r="I5569" i="4" s="1"/>
  <c r="M5568" i="4"/>
  <c r="N5568" i="4"/>
  <c r="C5570" i="4"/>
  <c r="F5570" i="4" s="1"/>
  <c r="D5570" i="4"/>
  <c r="E5570" i="4"/>
  <c r="K5569" i="4" l="1"/>
  <c r="Y5569" i="4" s="1"/>
  <c r="K5568" i="4"/>
  <c r="Y5568" i="4" s="1"/>
  <c r="H5570" i="4"/>
  <c r="I5570" i="4" s="1"/>
  <c r="M5569" i="4"/>
  <c r="N5569" i="4"/>
  <c r="J5569" i="4"/>
  <c r="C5571" i="4"/>
  <c r="D5571" i="4"/>
  <c r="E5571" i="4"/>
  <c r="F5571" i="4" l="1"/>
  <c r="L5569" i="4"/>
  <c r="Z5569" i="4" s="1"/>
  <c r="K5570" i="4"/>
  <c r="Y5570" i="4" s="1"/>
  <c r="H5571" i="4"/>
  <c r="I5571" i="4" s="1"/>
  <c r="M5570" i="4"/>
  <c r="N5570" i="4"/>
  <c r="J5570" i="4"/>
  <c r="C5572" i="4"/>
  <c r="F5572" i="4" s="1"/>
  <c r="D5572" i="4"/>
  <c r="E5572" i="4"/>
  <c r="L5570" i="4" l="1"/>
  <c r="Z5570" i="4" s="1"/>
  <c r="K5571" i="4"/>
  <c r="Y5571" i="4" s="1"/>
  <c r="H5572" i="4"/>
  <c r="I5572" i="4" s="1"/>
  <c r="N5571" i="4"/>
  <c r="M5571" i="4"/>
  <c r="J5571" i="4"/>
  <c r="C5573" i="4"/>
  <c r="D5573" i="4"/>
  <c r="E5573" i="4"/>
  <c r="F5573" i="4" l="1"/>
  <c r="L5571" i="4"/>
  <c r="Z5571" i="4" s="1"/>
  <c r="K5572" i="4"/>
  <c r="Y5572" i="4" s="1"/>
  <c r="H5573" i="4"/>
  <c r="I5573" i="4" s="1"/>
  <c r="M5572" i="4"/>
  <c r="N5572" i="4"/>
  <c r="J5572" i="4"/>
  <c r="E5574" i="4"/>
  <c r="C5574" i="4"/>
  <c r="D5574" i="4"/>
  <c r="F5574" i="4" l="1"/>
  <c r="L5572" i="4"/>
  <c r="Z5572" i="4" s="1"/>
  <c r="K5573" i="4"/>
  <c r="Y5573" i="4" s="1"/>
  <c r="M5573" i="4"/>
  <c r="N5573" i="4"/>
  <c r="H5574" i="4"/>
  <c r="J5574" i="4" s="1"/>
  <c r="J5573" i="4"/>
  <c r="C5575" i="4"/>
  <c r="F5575" i="4" s="1"/>
  <c r="D5575" i="4"/>
  <c r="E5575" i="4"/>
  <c r="L5574" i="4" l="1"/>
  <c r="Z5574" i="4" s="1"/>
  <c r="L5573" i="4"/>
  <c r="Z5573" i="4" s="1"/>
  <c r="H5575" i="4"/>
  <c r="I5575" i="4" s="1"/>
  <c r="I5574" i="4"/>
  <c r="M5574" i="4"/>
  <c r="N5574" i="4"/>
  <c r="C5576" i="4"/>
  <c r="D5576" i="4"/>
  <c r="E5576" i="4"/>
  <c r="F5576" i="4" l="1"/>
  <c r="K5574" i="4"/>
  <c r="Y5574" i="4" s="1"/>
  <c r="K5575" i="4"/>
  <c r="Y5575" i="4" s="1"/>
  <c r="H5576" i="4"/>
  <c r="I5576" i="4" s="1"/>
  <c r="M5575" i="4"/>
  <c r="N5575" i="4"/>
  <c r="J5575" i="4"/>
  <c r="D5577" i="4"/>
  <c r="E5577" i="4"/>
  <c r="C5577" i="4"/>
  <c r="F5577" i="4" l="1"/>
  <c r="L5575" i="4"/>
  <c r="Z5575" i="4" s="1"/>
  <c r="K5576" i="4"/>
  <c r="Y5576" i="4" s="1"/>
  <c r="M5576" i="4"/>
  <c r="N5576" i="4"/>
  <c r="H5577" i="4"/>
  <c r="I5577" i="4" s="1"/>
  <c r="J5576" i="4"/>
  <c r="C5578" i="4"/>
  <c r="F5578" i="4" s="1"/>
  <c r="D5578" i="4"/>
  <c r="E5578" i="4"/>
  <c r="L5576" i="4" l="1"/>
  <c r="Z5576" i="4" s="1"/>
  <c r="K5577" i="4"/>
  <c r="Y5577" i="4" s="1"/>
  <c r="H5578" i="4"/>
  <c r="J5577" i="4"/>
  <c r="M5577" i="4"/>
  <c r="N5577" i="4"/>
  <c r="I5578" i="4"/>
  <c r="C5579" i="4"/>
  <c r="F5579" i="4" s="1"/>
  <c r="D5579" i="4"/>
  <c r="E5579" i="4"/>
  <c r="L5577" i="4" l="1"/>
  <c r="Z5577" i="4" s="1"/>
  <c r="K5578" i="4"/>
  <c r="Y5578" i="4" s="1"/>
  <c r="H5579" i="4"/>
  <c r="I5579" i="4" s="1"/>
  <c r="M5578" i="4"/>
  <c r="N5578" i="4"/>
  <c r="J5578" i="4"/>
  <c r="C5580" i="4"/>
  <c r="D5580" i="4"/>
  <c r="E5580" i="4"/>
  <c r="F5580" i="4" l="1"/>
  <c r="L5578" i="4"/>
  <c r="Z5578" i="4" s="1"/>
  <c r="K5579" i="4"/>
  <c r="Y5579" i="4" s="1"/>
  <c r="M5579" i="4"/>
  <c r="N5579" i="4"/>
  <c r="H5580" i="4"/>
  <c r="I5580" i="4" s="1"/>
  <c r="J5579" i="4"/>
  <c r="C5581" i="4"/>
  <c r="F5581" i="4" s="1"/>
  <c r="D5581" i="4"/>
  <c r="E5581" i="4"/>
  <c r="L5579" i="4" l="1"/>
  <c r="Z5579" i="4" s="1"/>
  <c r="K5580" i="4"/>
  <c r="Y5580" i="4" s="1"/>
  <c r="H5581" i="4"/>
  <c r="I5581" i="4" s="1"/>
  <c r="N5580" i="4"/>
  <c r="M5580" i="4"/>
  <c r="J5580" i="4"/>
  <c r="E5582" i="4"/>
  <c r="C5582" i="4"/>
  <c r="F5582" i="4" s="1"/>
  <c r="D5582" i="4"/>
  <c r="L5580" i="4" l="1"/>
  <c r="Z5580" i="4" s="1"/>
  <c r="K5581" i="4"/>
  <c r="Y5581" i="4" s="1"/>
  <c r="M5581" i="4"/>
  <c r="N5581" i="4"/>
  <c r="H5582" i="4"/>
  <c r="I5582" i="4" s="1"/>
  <c r="J5581" i="4"/>
  <c r="C5583" i="4"/>
  <c r="D5583" i="4"/>
  <c r="E5583" i="4"/>
  <c r="F5583" i="4" l="1"/>
  <c r="L5581" i="4"/>
  <c r="Z5581" i="4" s="1"/>
  <c r="K5582" i="4"/>
  <c r="Y5582" i="4" s="1"/>
  <c r="H5583" i="4"/>
  <c r="I5583" i="4" s="1"/>
  <c r="M5582" i="4"/>
  <c r="N5582" i="4"/>
  <c r="J5582" i="4"/>
  <c r="C5584" i="4"/>
  <c r="F5584" i="4" s="1"/>
  <c r="D5584" i="4"/>
  <c r="E5584" i="4"/>
  <c r="L5582" i="4" l="1"/>
  <c r="Z5582" i="4" s="1"/>
  <c r="K5583" i="4"/>
  <c r="Y5583" i="4" s="1"/>
  <c r="H5584" i="4"/>
  <c r="I5584" i="4" s="1"/>
  <c r="M5583" i="4"/>
  <c r="N5583" i="4"/>
  <c r="J5583" i="4"/>
  <c r="D5585" i="4"/>
  <c r="E5585" i="4"/>
  <c r="C5585" i="4"/>
  <c r="F5585" i="4" l="1"/>
  <c r="L5583" i="4"/>
  <c r="Z5583" i="4" s="1"/>
  <c r="K5584" i="4"/>
  <c r="Y5584" i="4" s="1"/>
  <c r="M5584" i="4"/>
  <c r="N5584" i="4"/>
  <c r="H5585" i="4"/>
  <c r="J5585" i="4" s="1"/>
  <c r="J5584" i="4"/>
  <c r="C5586" i="4"/>
  <c r="F5586" i="4" s="1"/>
  <c r="D5586" i="4"/>
  <c r="E5586" i="4"/>
  <c r="L5584" i="4" l="1"/>
  <c r="Z5584" i="4" s="1"/>
  <c r="L5585" i="4"/>
  <c r="Z5585" i="4" s="1"/>
  <c r="H5586" i="4"/>
  <c r="I5586" i="4" s="1"/>
  <c r="I5585" i="4"/>
  <c r="M5585" i="4"/>
  <c r="N5585" i="4"/>
  <c r="C5587" i="4"/>
  <c r="D5587" i="4"/>
  <c r="E5587" i="4"/>
  <c r="F5587" i="4" l="1"/>
  <c r="K5586" i="4"/>
  <c r="Y5586" i="4" s="1"/>
  <c r="K5585" i="4"/>
  <c r="Y5585" i="4" s="1"/>
  <c r="H5587" i="4"/>
  <c r="I5587" i="4" s="1"/>
  <c r="M5586" i="4"/>
  <c r="N5586" i="4"/>
  <c r="J5586" i="4"/>
  <c r="C5588" i="4"/>
  <c r="F5588" i="4" s="1"/>
  <c r="D5588" i="4"/>
  <c r="E5588" i="4"/>
  <c r="L5586" i="4" l="1"/>
  <c r="Z5586" i="4" s="1"/>
  <c r="K5587" i="4"/>
  <c r="Y5587" i="4" s="1"/>
  <c r="M5587" i="4"/>
  <c r="N5587" i="4"/>
  <c r="H5588" i="4"/>
  <c r="J5588" i="4" s="1"/>
  <c r="J5587" i="4"/>
  <c r="C5589" i="4"/>
  <c r="D5589" i="4"/>
  <c r="E5589" i="4"/>
  <c r="F5589" i="4" l="1"/>
  <c r="L5587" i="4"/>
  <c r="Z5587" i="4" s="1"/>
  <c r="L5588" i="4"/>
  <c r="Z5588" i="4" s="1"/>
  <c r="I5588" i="4"/>
  <c r="H5589" i="4"/>
  <c r="I5589" i="4" s="1"/>
  <c r="M5588" i="4"/>
  <c r="N5588" i="4"/>
  <c r="E5590" i="4"/>
  <c r="C5590" i="4"/>
  <c r="D5590" i="4"/>
  <c r="F5590" i="4" l="1"/>
  <c r="K5589" i="4"/>
  <c r="Y5589" i="4" s="1"/>
  <c r="K5588" i="4"/>
  <c r="Y5588" i="4" s="1"/>
  <c r="M5589" i="4"/>
  <c r="N5589" i="4"/>
  <c r="J5589" i="4"/>
  <c r="H5590" i="4"/>
  <c r="I5590" i="4" s="1"/>
  <c r="C5591" i="4"/>
  <c r="F5591" i="4" s="1"/>
  <c r="D5591" i="4"/>
  <c r="E5591" i="4"/>
  <c r="L5589" i="4" l="1"/>
  <c r="Z5589" i="4" s="1"/>
  <c r="K5590" i="4"/>
  <c r="Y5590" i="4" s="1"/>
  <c r="H5591" i="4"/>
  <c r="I5591" i="4" s="1"/>
  <c r="N5590" i="4"/>
  <c r="M5590" i="4"/>
  <c r="J5590" i="4"/>
  <c r="C5592" i="4"/>
  <c r="D5592" i="4"/>
  <c r="E5592" i="4"/>
  <c r="F5592" i="4" l="1"/>
  <c r="L5590" i="4"/>
  <c r="Z5590" i="4" s="1"/>
  <c r="K5591" i="4"/>
  <c r="Y5591" i="4" s="1"/>
  <c r="H5592" i="4"/>
  <c r="I5592" i="4" s="1"/>
  <c r="M5591" i="4"/>
  <c r="N5591" i="4"/>
  <c r="J5591" i="4"/>
  <c r="D5593" i="4"/>
  <c r="E5593" i="4"/>
  <c r="C5593" i="4"/>
  <c r="F5593" i="4" l="1"/>
  <c r="L5591" i="4"/>
  <c r="Z5591" i="4" s="1"/>
  <c r="K5592" i="4"/>
  <c r="Y5592" i="4" s="1"/>
  <c r="M5592" i="4"/>
  <c r="N5592" i="4"/>
  <c r="H5593" i="4"/>
  <c r="I5593" i="4" s="1"/>
  <c r="J5592" i="4"/>
  <c r="C5594" i="4"/>
  <c r="F5594" i="4" s="1"/>
  <c r="D5594" i="4"/>
  <c r="E5594" i="4"/>
  <c r="L5592" i="4" l="1"/>
  <c r="Z5592" i="4" s="1"/>
  <c r="K5593" i="4"/>
  <c r="Y5593" i="4" s="1"/>
  <c r="H5594" i="4"/>
  <c r="I5594" i="4" s="1"/>
  <c r="J5593" i="4"/>
  <c r="M5593" i="4"/>
  <c r="N5593" i="4"/>
  <c r="C5595" i="4"/>
  <c r="D5595" i="4"/>
  <c r="E5595" i="4"/>
  <c r="F5595" i="4" l="1"/>
  <c r="L5593" i="4"/>
  <c r="Z5593" i="4" s="1"/>
  <c r="K5594" i="4"/>
  <c r="Y5594" i="4" s="1"/>
  <c r="H5595" i="4"/>
  <c r="I5595" i="4" s="1"/>
  <c r="M5594" i="4"/>
  <c r="N5594" i="4"/>
  <c r="J5594" i="4"/>
  <c r="C5596" i="4"/>
  <c r="F5596" i="4" s="1"/>
  <c r="D5596" i="4"/>
  <c r="E5596" i="4"/>
  <c r="L5594" i="4" l="1"/>
  <c r="Z5594" i="4" s="1"/>
  <c r="K5595" i="4"/>
  <c r="Y5595" i="4" s="1"/>
  <c r="H5596" i="4"/>
  <c r="I5596" i="4" s="1"/>
  <c r="M5595" i="4"/>
  <c r="N5595" i="4"/>
  <c r="J5595" i="4"/>
  <c r="C5597" i="4"/>
  <c r="D5597" i="4"/>
  <c r="E5597" i="4"/>
  <c r="F5597" i="4" l="1"/>
  <c r="L5595" i="4"/>
  <c r="Z5595" i="4" s="1"/>
  <c r="K5596" i="4"/>
  <c r="Y5596" i="4" s="1"/>
  <c r="H5597" i="4"/>
  <c r="I5597" i="4" s="1"/>
  <c r="N5596" i="4"/>
  <c r="M5596" i="4"/>
  <c r="J5596" i="4"/>
  <c r="E5598" i="4"/>
  <c r="C5598" i="4"/>
  <c r="D5598" i="4"/>
  <c r="F5598" i="4" l="1"/>
  <c r="L5596" i="4"/>
  <c r="Z5596" i="4" s="1"/>
  <c r="K5597" i="4"/>
  <c r="Y5597" i="4" s="1"/>
  <c r="M5597" i="4"/>
  <c r="N5597" i="4"/>
  <c r="H5598" i="4"/>
  <c r="I5598" i="4" s="1"/>
  <c r="J5597" i="4"/>
  <c r="C5599" i="4"/>
  <c r="F5599" i="4" s="1"/>
  <c r="D5599" i="4"/>
  <c r="E5599" i="4"/>
  <c r="L5597" i="4" l="1"/>
  <c r="Z5597" i="4" s="1"/>
  <c r="K5598" i="4"/>
  <c r="Y5598" i="4" s="1"/>
  <c r="M5598" i="4"/>
  <c r="N5598" i="4"/>
  <c r="J5598" i="4"/>
  <c r="H5599" i="4"/>
  <c r="I5599" i="4" s="1"/>
  <c r="C5600" i="4"/>
  <c r="D5600" i="4"/>
  <c r="E5600" i="4"/>
  <c r="F5600" i="4" l="1"/>
  <c r="L5598" i="4"/>
  <c r="Z5598" i="4" s="1"/>
  <c r="K5599" i="4"/>
  <c r="Y5599" i="4" s="1"/>
  <c r="M5599" i="4"/>
  <c r="N5599" i="4"/>
  <c r="H5600" i="4"/>
  <c r="J5600" i="4" s="1"/>
  <c r="J5599" i="4"/>
  <c r="D5601" i="4"/>
  <c r="E5601" i="4"/>
  <c r="C5601" i="4"/>
  <c r="F5601" i="4" l="1"/>
  <c r="L5599" i="4"/>
  <c r="Z5599" i="4" s="1"/>
  <c r="L5600" i="4"/>
  <c r="Z5600" i="4" s="1"/>
  <c r="I5600" i="4"/>
  <c r="H5601" i="4"/>
  <c r="I5601" i="4" s="1"/>
  <c r="M5600" i="4"/>
  <c r="N5600" i="4"/>
  <c r="C5602" i="4"/>
  <c r="F5602" i="4" s="1"/>
  <c r="D5602" i="4"/>
  <c r="E5602" i="4"/>
  <c r="K5601" i="4" l="1"/>
  <c r="Y5601" i="4" s="1"/>
  <c r="K5600" i="4"/>
  <c r="Y5600" i="4" s="1"/>
  <c r="H5602" i="4"/>
  <c r="I5602" i="4" s="1"/>
  <c r="M5601" i="4"/>
  <c r="N5601" i="4"/>
  <c r="J5601" i="4"/>
  <c r="C5603" i="4"/>
  <c r="D5603" i="4"/>
  <c r="E5603" i="4"/>
  <c r="F5603" i="4" l="1"/>
  <c r="L5601" i="4"/>
  <c r="Z5601" i="4" s="1"/>
  <c r="K5602" i="4"/>
  <c r="Y5602" i="4" s="1"/>
  <c r="H5603" i="4"/>
  <c r="I5603" i="4" s="1"/>
  <c r="M5602" i="4"/>
  <c r="N5602" i="4"/>
  <c r="J5602" i="4"/>
  <c r="C5604" i="4"/>
  <c r="F5604" i="4" s="1"/>
  <c r="D5604" i="4"/>
  <c r="E5604" i="4"/>
  <c r="L5602" i="4" l="1"/>
  <c r="Z5602" i="4" s="1"/>
  <c r="K5603" i="4"/>
  <c r="Y5603" i="4" s="1"/>
  <c r="H5604" i="4"/>
  <c r="I5604" i="4" s="1"/>
  <c r="M5603" i="4"/>
  <c r="N5603" i="4"/>
  <c r="J5603" i="4"/>
  <c r="C5605" i="4"/>
  <c r="D5605" i="4"/>
  <c r="E5605" i="4"/>
  <c r="F5605" i="4" l="1"/>
  <c r="L5603" i="4"/>
  <c r="Z5603" i="4" s="1"/>
  <c r="K5604" i="4"/>
  <c r="Y5604" i="4" s="1"/>
  <c r="H5605" i="4"/>
  <c r="I5605" i="4" s="1"/>
  <c r="M5604" i="4"/>
  <c r="N5604" i="4"/>
  <c r="J5604" i="4"/>
  <c r="E5606" i="4"/>
  <c r="C5606" i="4"/>
  <c r="D5606" i="4"/>
  <c r="F5606" i="4" l="1"/>
  <c r="L5604" i="4"/>
  <c r="Z5604" i="4" s="1"/>
  <c r="K5605" i="4"/>
  <c r="Y5605" i="4" s="1"/>
  <c r="M5605" i="4"/>
  <c r="N5605" i="4"/>
  <c r="H5606" i="4"/>
  <c r="I5606" i="4" s="1"/>
  <c r="J5605" i="4"/>
  <c r="C5607" i="4"/>
  <c r="F5607" i="4" s="1"/>
  <c r="D5607" i="4"/>
  <c r="E5607" i="4"/>
  <c r="L5605" i="4" l="1"/>
  <c r="Z5605" i="4" s="1"/>
  <c r="K5606" i="4"/>
  <c r="Y5606" i="4" s="1"/>
  <c r="M5606" i="4"/>
  <c r="N5606" i="4"/>
  <c r="H5607" i="4"/>
  <c r="I5607" i="4" s="1"/>
  <c r="J5606" i="4"/>
  <c r="C5608" i="4"/>
  <c r="D5608" i="4"/>
  <c r="E5608" i="4"/>
  <c r="F5608" i="4" l="1"/>
  <c r="L5606" i="4"/>
  <c r="Z5606" i="4" s="1"/>
  <c r="K5607" i="4"/>
  <c r="Y5607" i="4" s="1"/>
  <c r="H5608" i="4"/>
  <c r="I5608" i="4" s="1"/>
  <c r="M5607" i="4"/>
  <c r="N5607" i="4"/>
  <c r="J5607" i="4"/>
  <c r="D5609" i="4"/>
  <c r="E5609" i="4"/>
  <c r="C5609" i="4"/>
  <c r="F5609" i="4" l="1"/>
  <c r="L5607" i="4"/>
  <c r="Z5607" i="4" s="1"/>
  <c r="K5608" i="4"/>
  <c r="Y5608" i="4" s="1"/>
  <c r="N5608" i="4"/>
  <c r="M5608" i="4"/>
  <c r="H5609" i="4"/>
  <c r="J5609" i="4" s="1"/>
  <c r="J5608" i="4"/>
  <c r="C5610" i="4"/>
  <c r="F5610" i="4" s="1"/>
  <c r="D5610" i="4"/>
  <c r="E5610" i="4"/>
  <c r="L5608" i="4" l="1"/>
  <c r="Z5608" i="4" s="1"/>
  <c r="L5609" i="4"/>
  <c r="Z5609" i="4" s="1"/>
  <c r="I5609" i="4"/>
  <c r="H5610" i="4"/>
  <c r="I5610" i="4" s="1"/>
  <c r="M5609" i="4"/>
  <c r="N5609" i="4"/>
  <c r="C5611" i="4"/>
  <c r="D5611" i="4"/>
  <c r="E5611" i="4"/>
  <c r="F5611" i="4" l="1"/>
  <c r="K5610" i="4"/>
  <c r="Y5610" i="4" s="1"/>
  <c r="K5609" i="4"/>
  <c r="Y5609" i="4" s="1"/>
  <c r="H5611" i="4"/>
  <c r="I5611" i="4" s="1"/>
  <c r="M5610" i="4"/>
  <c r="N5610" i="4"/>
  <c r="J5610" i="4"/>
  <c r="C5612" i="4"/>
  <c r="F5612" i="4" s="1"/>
  <c r="D5612" i="4"/>
  <c r="E5612" i="4"/>
  <c r="L5610" i="4" l="1"/>
  <c r="Z5610" i="4" s="1"/>
  <c r="K5611" i="4"/>
  <c r="Y5611" i="4" s="1"/>
  <c r="H5612" i="4"/>
  <c r="I5612" i="4" s="1"/>
  <c r="M5611" i="4"/>
  <c r="N5611" i="4"/>
  <c r="J5611" i="4"/>
  <c r="C5613" i="4"/>
  <c r="D5613" i="4"/>
  <c r="E5613" i="4"/>
  <c r="F5613" i="4" l="1"/>
  <c r="L5611" i="4"/>
  <c r="Z5611" i="4" s="1"/>
  <c r="K5612" i="4"/>
  <c r="Y5612" i="4" s="1"/>
  <c r="H5613" i="4"/>
  <c r="I5613" i="4" s="1"/>
  <c r="M5612" i="4"/>
  <c r="N5612" i="4"/>
  <c r="J5612" i="4"/>
  <c r="E5614" i="4"/>
  <c r="C5614" i="4"/>
  <c r="D5614" i="4"/>
  <c r="F5614" i="4" l="1"/>
  <c r="L5612" i="4"/>
  <c r="Z5612" i="4" s="1"/>
  <c r="K5613" i="4"/>
  <c r="Y5613" i="4" s="1"/>
  <c r="M5613" i="4"/>
  <c r="N5613" i="4"/>
  <c r="H5614" i="4"/>
  <c r="I5614" i="4" s="1"/>
  <c r="J5613" i="4"/>
  <c r="C5615" i="4"/>
  <c r="D5615" i="4"/>
  <c r="E5615" i="4"/>
  <c r="H5615" i="4" l="1"/>
  <c r="F5615" i="4"/>
  <c r="L5613" i="4"/>
  <c r="Z5613" i="4" s="1"/>
  <c r="K5614" i="4"/>
  <c r="Y5614" i="4" s="1"/>
  <c r="M5615" i="4"/>
  <c r="N5615" i="4"/>
  <c r="M5614" i="4"/>
  <c r="N5614" i="4"/>
  <c r="J5614" i="4"/>
  <c r="J5615" i="4"/>
  <c r="I5615" i="4"/>
  <c r="C5616" i="4"/>
  <c r="D5616" i="4"/>
  <c r="E5616" i="4"/>
  <c r="F5616" i="4" l="1"/>
  <c r="L5614" i="4"/>
  <c r="Z5614" i="4" s="1"/>
  <c r="L5615" i="4"/>
  <c r="Z5615" i="4" s="1"/>
  <c r="K5615" i="4"/>
  <c r="Y5615" i="4" s="1"/>
  <c r="H5616" i="4"/>
  <c r="I5616" i="4" s="1"/>
  <c r="D5617" i="4"/>
  <c r="E5617" i="4"/>
  <c r="C5617" i="4"/>
  <c r="F5617" i="4" l="1"/>
  <c r="K5616" i="4"/>
  <c r="Y5616" i="4" s="1"/>
  <c r="H5617" i="4"/>
  <c r="I5617" i="4" s="1"/>
  <c r="M5616" i="4"/>
  <c r="N5616" i="4"/>
  <c r="J5616" i="4"/>
  <c r="C5618" i="4"/>
  <c r="D5618" i="4"/>
  <c r="E5618" i="4"/>
  <c r="F5618" i="4" l="1"/>
  <c r="L5616" i="4"/>
  <c r="Z5616" i="4" s="1"/>
  <c r="K5617" i="4"/>
  <c r="Y5617" i="4" s="1"/>
  <c r="H5618" i="4"/>
  <c r="I5618" i="4" s="1"/>
  <c r="M5617" i="4"/>
  <c r="N5617" i="4"/>
  <c r="J5617" i="4"/>
  <c r="C5619" i="4"/>
  <c r="F5619" i="4" s="1"/>
  <c r="D5619" i="4"/>
  <c r="E5619" i="4"/>
  <c r="L5617" i="4" l="1"/>
  <c r="Z5617" i="4" s="1"/>
  <c r="K5618" i="4"/>
  <c r="Y5618" i="4" s="1"/>
  <c r="H5619" i="4"/>
  <c r="I5619" i="4" s="1"/>
  <c r="M5618" i="4"/>
  <c r="N5618" i="4"/>
  <c r="J5618" i="4"/>
  <c r="C5620" i="4"/>
  <c r="D5620" i="4"/>
  <c r="E5620" i="4"/>
  <c r="F5620" i="4" l="1"/>
  <c r="L5618" i="4"/>
  <c r="Z5618" i="4" s="1"/>
  <c r="K5619" i="4"/>
  <c r="Y5619" i="4" s="1"/>
  <c r="H5620" i="4"/>
  <c r="I5620" i="4" s="1"/>
  <c r="M5619" i="4"/>
  <c r="N5619" i="4"/>
  <c r="J5619" i="4"/>
  <c r="C5621" i="4"/>
  <c r="F5621" i="4" s="1"/>
  <c r="D5621" i="4"/>
  <c r="E5621" i="4"/>
  <c r="L5619" i="4" l="1"/>
  <c r="Z5619" i="4" s="1"/>
  <c r="K5620" i="4"/>
  <c r="Y5620" i="4" s="1"/>
  <c r="H5621" i="4"/>
  <c r="I5621" i="4" s="1"/>
  <c r="M5620" i="4"/>
  <c r="N5620" i="4"/>
  <c r="J5620" i="4"/>
  <c r="E5622" i="4"/>
  <c r="C5622" i="4"/>
  <c r="F5622" i="4" s="1"/>
  <c r="D5622" i="4"/>
  <c r="L5620" i="4" l="1"/>
  <c r="Z5620" i="4" s="1"/>
  <c r="K5621" i="4"/>
  <c r="Y5621" i="4" s="1"/>
  <c r="M5621" i="4"/>
  <c r="N5621" i="4"/>
  <c r="H5622" i="4"/>
  <c r="I5622" i="4" s="1"/>
  <c r="J5621" i="4"/>
  <c r="C5623" i="4"/>
  <c r="D5623" i="4"/>
  <c r="E5623" i="4"/>
  <c r="F5623" i="4" l="1"/>
  <c r="L5621" i="4"/>
  <c r="Z5621" i="4" s="1"/>
  <c r="K5622" i="4"/>
  <c r="Y5622" i="4" s="1"/>
  <c r="H5623" i="4"/>
  <c r="I5623" i="4" s="1"/>
  <c r="M5622" i="4"/>
  <c r="N5622" i="4"/>
  <c r="J5622" i="4"/>
  <c r="C5624" i="4"/>
  <c r="F5624" i="4" s="1"/>
  <c r="D5624" i="4"/>
  <c r="E5624" i="4"/>
  <c r="L5622" i="4" l="1"/>
  <c r="Z5622" i="4" s="1"/>
  <c r="K5623" i="4"/>
  <c r="Y5623" i="4" s="1"/>
  <c r="M5623" i="4"/>
  <c r="N5623" i="4"/>
  <c r="H5624" i="4"/>
  <c r="J5624" i="4" s="1"/>
  <c r="J5623" i="4"/>
  <c r="D5625" i="4"/>
  <c r="E5625" i="4"/>
  <c r="C5625" i="4"/>
  <c r="F5625" i="4" l="1"/>
  <c r="L5623" i="4"/>
  <c r="Z5623" i="4" s="1"/>
  <c r="L5624" i="4"/>
  <c r="Z5624" i="4" s="1"/>
  <c r="I5624" i="4"/>
  <c r="M5624" i="4"/>
  <c r="N5624" i="4"/>
  <c r="H5625" i="4"/>
  <c r="J5625" i="4" s="1"/>
  <c r="C5626" i="4"/>
  <c r="F5626" i="4" s="1"/>
  <c r="D5626" i="4"/>
  <c r="E5626" i="4"/>
  <c r="L5625" i="4" l="1"/>
  <c r="Z5625" i="4" s="1"/>
  <c r="K5624" i="4"/>
  <c r="Y5624" i="4" s="1"/>
  <c r="H5626" i="4"/>
  <c r="I5626" i="4" s="1"/>
  <c r="I5625" i="4"/>
  <c r="M5625" i="4"/>
  <c r="N5625" i="4"/>
  <c r="C5627" i="4"/>
  <c r="D5627" i="4"/>
  <c r="E5627" i="4"/>
  <c r="F5627" i="4" l="1"/>
  <c r="K5625" i="4"/>
  <c r="Y5625" i="4" s="1"/>
  <c r="K5626" i="4"/>
  <c r="Y5626" i="4" s="1"/>
  <c r="H5627" i="4"/>
  <c r="I5627" i="4" s="1"/>
  <c r="N5626" i="4"/>
  <c r="M5626" i="4"/>
  <c r="J5626" i="4"/>
  <c r="C5628" i="4"/>
  <c r="F5628" i="4" s="1"/>
  <c r="D5628" i="4"/>
  <c r="E5628" i="4"/>
  <c r="L5626" i="4" l="1"/>
  <c r="Z5626" i="4" s="1"/>
  <c r="K5627" i="4"/>
  <c r="Y5627" i="4" s="1"/>
  <c r="H5628" i="4"/>
  <c r="I5628" i="4" s="1"/>
  <c r="M5627" i="4"/>
  <c r="N5627" i="4"/>
  <c r="J5627" i="4"/>
  <c r="C5629" i="4"/>
  <c r="D5629" i="4"/>
  <c r="E5629" i="4"/>
  <c r="F5629" i="4" l="1"/>
  <c r="L5627" i="4"/>
  <c r="Z5627" i="4" s="1"/>
  <c r="K5628" i="4"/>
  <c r="Y5628" i="4" s="1"/>
  <c r="N5628" i="4"/>
  <c r="M5628" i="4"/>
  <c r="H5629" i="4"/>
  <c r="J5629" i="4" s="1"/>
  <c r="J5628" i="4"/>
  <c r="E5630" i="4"/>
  <c r="C5630" i="4"/>
  <c r="D5630" i="4"/>
  <c r="F5630" i="4" l="1"/>
  <c r="L5628" i="4"/>
  <c r="Z5628" i="4" s="1"/>
  <c r="L5629" i="4"/>
  <c r="Z5629" i="4" s="1"/>
  <c r="I5629" i="4"/>
  <c r="M5629" i="4"/>
  <c r="N5629" i="4"/>
  <c r="H5630" i="4"/>
  <c r="J5630" i="4" s="1"/>
  <c r="C5631" i="4"/>
  <c r="F5631" i="4" s="1"/>
  <c r="D5631" i="4"/>
  <c r="E5631" i="4"/>
  <c r="L5630" i="4" l="1"/>
  <c r="Z5630" i="4" s="1"/>
  <c r="K5629" i="4"/>
  <c r="Y5629" i="4" s="1"/>
  <c r="H5631" i="4"/>
  <c r="I5631" i="4" s="1"/>
  <c r="I5630" i="4"/>
  <c r="M5630" i="4"/>
  <c r="N5630" i="4"/>
  <c r="C5632" i="4"/>
  <c r="D5632" i="4"/>
  <c r="E5632" i="4"/>
  <c r="F5632" i="4" l="1"/>
  <c r="K5630" i="4"/>
  <c r="Y5630" i="4" s="1"/>
  <c r="K5631" i="4"/>
  <c r="Y5631" i="4" s="1"/>
  <c r="H5632" i="4"/>
  <c r="I5632" i="4" s="1"/>
  <c r="M5631" i="4"/>
  <c r="N5631" i="4"/>
  <c r="J5631" i="4"/>
  <c r="D5633" i="4"/>
  <c r="E5633" i="4"/>
  <c r="C5633" i="4"/>
  <c r="F5633" i="4" l="1"/>
  <c r="L5631" i="4"/>
  <c r="Z5631" i="4" s="1"/>
  <c r="K5632" i="4"/>
  <c r="Y5632" i="4" s="1"/>
  <c r="M5632" i="4"/>
  <c r="N5632" i="4"/>
  <c r="H5633" i="4"/>
  <c r="I5633" i="4" s="1"/>
  <c r="J5632" i="4"/>
  <c r="C5634" i="4"/>
  <c r="F5634" i="4" s="1"/>
  <c r="D5634" i="4"/>
  <c r="E5634" i="4"/>
  <c r="L5632" i="4" l="1"/>
  <c r="Z5632" i="4" s="1"/>
  <c r="K5633" i="4"/>
  <c r="Y5633" i="4" s="1"/>
  <c r="H5634" i="4"/>
  <c r="I5634" i="4" s="1"/>
  <c r="J5633" i="4"/>
  <c r="M5633" i="4"/>
  <c r="N5633" i="4"/>
  <c r="C5635" i="4"/>
  <c r="D5635" i="4"/>
  <c r="E5635" i="4"/>
  <c r="F5635" i="4" l="1"/>
  <c r="L5633" i="4"/>
  <c r="Z5633" i="4" s="1"/>
  <c r="K5634" i="4"/>
  <c r="Y5634" i="4" s="1"/>
  <c r="M5634" i="4"/>
  <c r="N5634" i="4"/>
  <c r="H5635" i="4"/>
  <c r="I5635" i="4" s="1"/>
  <c r="J5634" i="4"/>
  <c r="C5636" i="4"/>
  <c r="F5636" i="4" s="1"/>
  <c r="D5636" i="4"/>
  <c r="E5636" i="4"/>
  <c r="L5634" i="4" l="1"/>
  <c r="Z5634" i="4" s="1"/>
  <c r="K5635" i="4"/>
  <c r="Y5635" i="4" s="1"/>
  <c r="H5636" i="4"/>
  <c r="I5636" i="4" s="1"/>
  <c r="J5635" i="4"/>
  <c r="M5635" i="4"/>
  <c r="N5635" i="4"/>
  <c r="C5637" i="4"/>
  <c r="D5637" i="4"/>
  <c r="E5637" i="4"/>
  <c r="F5637" i="4" l="1"/>
  <c r="L5635" i="4"/>
  <c r="Z5635" i="4" s="1"/>
  <c r="K5636" i="4"/>
  <c r="Y5636" i="4" s="1"/>
  <c r="H5637" i="4"/>
  <c r="I5637" i="4" s="1"/>
  <c r="N5636" i="4"/>
  <c r="M5636" i="4"/>
  <c r="J5636" i="4"/>
  <c r="E5638" i="4"/>
  <c r="C5638" i="4"/>
  <c r="D5638" i="4"/>
  <c r="F5638" i="4" l="1"/>
  <c r="L5636" i="4"/>
  <c r="Z5636" i="4" s="1"/>
  <c r="K5637" i="4"/>
  <c r="Y5637" i="4" s="1"/>
  <c r="M5637" i="4"/>
  <c r="N5637" i="4"/>
  <c r="H5638" i="4"/>
  <c r="I5638" i="4" s="1"/>
  <c r="J5637" i="4"/>
  <c r="C5639" i="4"/>
  <c r="D5639" i="4"/>
  <c r="E5639" i="4"/>
  <c r="F5639" i="4" l="1"/>
  <c r="L5637" i="4"/>
  <c r="Z5637" i="4" s="1"/>
  <c r="K5638" i="4"/>
  <c r="Y5638" i="4" s="1"/>
  <c r="H5639" i="4"/>
  <c r="I5639" i="4" s="1"/>
  <c r="M5638" i="4"/>
  <c r="N5638" i="4"/>
  <c r="J5638" i="4"/>
  <c r="C5640" i="4"/>
  <c r="D5640" i="4"/>
  <c r="E5640" i="4"/>
  <c r="F5640" i="4" l="1"/>
  <c r="L5638" i="4"/>
  <c r="Z5638" i="4" s="1"/>
  <c r="K5639" i="4"/>
  <c r="Y5639" i="4" s="1"/>
  <c r="H5640" i="4"/>
  <c r="I5640" i="4" s="1"/>
  <c r="M5639" i="4"/>
  <c r="N5639" i="4"/>
  <c r="J5639" i="4"/>
  <c r="D5641" i="4"/>
  <c r="E5641" i="4"/>
  <c r="C5641" i="4"/>
  <c r="F5641" i="4" l="1"/>
  <c r="L5639" i="4"/>
  <c r="Z5639" i="4" s="1"/>
  <c r="K5640" i="4"/>
  <c r="Y5640" i="4" s="1"/>
  <c r="M5640" i="4"/>
  <c r="N5640" i="4"/>
  <c r="H5641" i="4"/>
  <c r="I5641" i="4" s="1"/>
  <c r="J5640" i="4"/>
  <c r="C5642" i="4"/>
  <c r="F5642" i="4" s="1"/>
  <c r="D5642" i="4"/>
  <c r="E5642" i="4"/>
  <c r="L5640" i="4" l="1"/>
  <c r="Z5640" i="4" s="1"/>
  <c r="K5641" i="4"/>
  <c r="Y5641" i="4" s="1"/>
  <c r="H5642" i="4"/>
  <c r="I5642" i="4" s="1"/>
  <c r="J5641" i="4"/>
  <c r="M5641" i="4"/>
  <c r="N5641" i="4"/>
  <c r="C5643" i="4"/>
  <c r="D5643" i="4"/>
  <c r="E5643" i="4"/>
  <c r="F5643" i="4" l="1"/>
  <c r="L5641" i="4"/>
  <c r="Z5641" i="4" s="1"/>
  <c r="K5642" i="4"/>
  <c r="Y5642" i="4" s="1"/>
  <c r="H5643" i="4"/>
  <c r="I5643" i="4" s="1"/>
  <c r="M5642" i="4"/>
  <c r="N5642" i="4"/>
  <c r="J5642" i="4"/>
  <c r="C5644" i="4"/>
  <c r="D5644" i="4"/>
  <c r="E5644" i="4"/>
  <c r="F5644" i="4" l="1"/>
  <c r="L5642" i="4"/>
  <c r="Z5642" i="4" s="1"/>
  <c r="K5643" i="4"/>
  <c r="Y5643" i="4" s="1"/>
  <c r="M5643" i="4"/>
  <c r="N5643" i="4"/>
  <c r="H5644" i="4"/>
  <c r="J5644" i="4" s="1"/>
  <c r="J5643" i="4"/>
  <c r="C5645" i="4"/>
  <c r="F5645" i="4" s="1"/>
  <c r="D5645" i="4"/>
  <c r="E5645" i="4"/>
  <c r="L5643" i="4" l="1"/>
  <c r="Z5643" i="4" s="1"/>
  <c r="L5644" i="4"/>
  <c r="Z5644" i="4" s="1"/>
  <c r="I5644" i="4"/>
  <c r="H5645" i="4"/>
  <c r="I5645" i="4" s="1"/>
  <c r="M5644" i="4"/>
  <c r="N5644" i="4"/>
  <c r="E5646" i="4"/>
  <c r="C5646" i="4"/>
  <c r="F5646" i="4" s="1"/>
  <c r="D5646" i="4"/>
  <c r="K5645" i="4" l="1"/>
  <c r="Y5645" i="4" s="1"/>
  <c r="K5644" i="4"/>
  <c r="Y5644" i="4" s="1"/>
  <c r="N5645" i="4"/>
  <c r="M5645" i="4"/>
  <c r="J5645" i="4"/>
  <c r="H5646" i="4"/>
  <c r="I5646" i="4" s="1"/>
  <c r="C5647" i="4"/>
  <c r="D5647" i="4"/>
  <c r="E5647" i="4"/>
  <c r="F5647" i="4" l="1"/>
  <c r="L5645" i="4"/>
  <c r="Z5645" i="4" s="1"/>
  <c r="K5646" i="4"/>
  <c r="Y5646" i="4" s="1"/>
  <c r="H5647" i="4"/>
  <c r="I5647" i="4" s="1"/>
  <c r="M5646" i="4"/>
  <c r="N5646" i="4"/>
  <c r="J5646" i="4"/>
  <c r="C5648" i="4"/>
  <c r="D5648" i="4"/>
  <c r="E5648" i="4"/>
  <c r="F5648" i="4" l="1"/>
  <c r="L5646" i="4"/>
  <c r="Z5646" i="4" s="1"/>
  <c r="K5647" i="4"/>
  <c r="Y5647" i="4" s="1"/>
  <c r="M5647" i="4"/>
  <c r="N5647" i="4"/>
  <c r="H5648" i="4"/>
  <c r="J5648" i="4" s="1"/>
  <c r="J5647" i="4"/>
  <c r="D5649" i="4"/>
  <c r="E5649" i="4"/>
  <c r="C5649" i="4"/>
  <c r="F5649" i="4" l="1"/>
  <c r="L5647" i="4"/>
  <c r="Z5647" i="4" s="1"/>
  <c r="L5648" i="4"/>
  <c r="Z5648" i="4" s="1"/>
  <c r="I5648" i="4"/>
  <c r="H5649" i="4"/>
  <c r="I5649" i="4" s="1"/>
  <c r="M5648" i="4"/>
  <c r="N5648" i="4"/>
  <c r="C5650" i="4"/>
  <c r="F5650" i="4" s="1"/>
  <c r="D5650" i="4"/>
  <c r="E5650" i="4"/>
  <c r="K5649" i="4" l="1"/>
  <c r="Y5649" i="4" s="1"/>
  <c r="K5648" i="4"/>
  <c r="Y5648" i="4" s="1"/>
  <c r="H5650" i="4"/>
  <c r="I5650" i="4" s="1"/>
  <c r="M5649" i="4"/>
  <c r="N5649" i="4"/>
  <c r="J5649" i="4"/>
  <c r="C5651" i="4"/>
  <c r="D5651" i="4"/>
  <c r="E5651" i="4"/>
  <c r="F5651" i="4" l="1"/>
  <c r="L5649" i="4"/>
  <c r="Z5649" i="4" s="1"/>
  <c r="K5650" i="4"/>
  <c r="Y5650" i="4" s="1"/>
  <c r="H5651" i="4"/>
  <c r="I5651" i="4" s="1"/>
  <c r="M5650" i="4"/>
  <c r="N5650" i="4"/>
  <c r="J5650" i="4"/>
  <c r="C5652" i="4"/>
  <c r="D5652" i="4"/>
  <c r="E5652" i="4"/>
  <c r="F5652" i="4" l="1"/>
  <c r="L5650" i="4"/>
  <c r="Z5650" i="4" s="1"/>
  <c r="K5651" i="4"/>
  <c r="Y5651" i="4" s="1"/>
  <c r="M5651" i="4"/>
  <c r="N5651" i="4"/>
  <c r="H5652" i="4"/>
  <c r="I5652" i="4" s="1"/>
  <c r="J5651" i="4"/>
  <c r="C5653" i="4"/>
  <c r="F5653" i="4" s="1"/>
  <c r="D5653" i="4"/>
  <c r="E5653" i="4"/>
  <c r="L5651" i="4" l="1"/>
  <c r="Z5651" i="4" s="1"/>
  <c r="K5652" i="4"/>
  <c r="Y5652" i="4" s="1"/>
  <c r="H5653" i="4"/>
  <c r="I5653" i="4" s="1"/>
  <c r="J5652" i="4"/>
  <c r="N5652" i="4"/>
  <c r="M5652" i="4"/>
  <c r="E5654" i="4"/>
  <c r="C5654" i="4"/>
  <c r="F5654" i="4" s="1"/>
  <c r="D5654" i="4"/>
  <c r="L5652" i="4" l="1"/>
  <c r="Z5652" i="4" s="1"/>
  <c r="K5653" i="4"/>
  <c r="Y5653" i="4" s="1"/>
  <c r="M5653" i="4"/>
  <c r="N5653" i="4"/>
  <c r="H5654" i="4"/>
  <c r="I5654" i="4" s="1"/>
  <c r="J5653" i="4"/>
  <c r="C5655" i="4"/>
  <c r="D5655" i="4"/>
  <c r="E5655" i="4"/>
  <c r="F5655" i="4" l="1"/>
  <c r="L5653" i="4"/>
  <c r="Z5653" i="4" s="1"/>
  <c r="K5654" i="4"/>
  <c r="Y5654" i="4" s="1"/>
  <c r="M5654" i="4"/>
  <c r="N5654" i="4"/>
  <c r="J5654" i="4"/>
  <c r="H5655" i="4"/>
  <c r="C5656" i="4"/>
  <c r="F5656" i="4" s="1"/>
  <c r="D5656" i="4"/>
  <c r="E5656" i="4"/>
  <c r="L5654" i="4" l="1"/>
  <c r="Z5654" i="4" s="1"/>
  <c r="M5655" i="4"/>
  <c r="N5655" i="4"/>
  <c r="I5655" i="4"/>
  <c r="J5655" i="4"/>
  <c r="H5656" i="4"/>
  <c r="J5656" i="4" s="1"/>
  <c r="D5657" i="4"/>
  <c r="E5657" i="4"/>
  <c r="C5657" i="4"/>
  <c r="F5657" i="4" l="1"/>
  <c r="L5656" i="4"/>
  <c r="Z5656" i="4" s="1"/>
  <c r="L5655" i="4"/>
  <c r="Z5655" i="4" s="1"/>
  <c r="K5655" i="4"/>
  <c r="Y5655" i="4" s="1"/>
  <c r="M5656" i="4"/>
  <c r="N5656" i="4"/>
  <c r="I5656" i="4"/>
  <c r="H5657" i="4"/>
  <c r="C5658" i="4"/>
  <c r="D5658" i="4"/>
  <c r="E5658" i="4"/>
  <c r="F5658" i="4" l="1"/>
  <c r="K5656" i="4"/>
  <c r="Y5656" i="4" s="1"/>
  <c r="H5658" i="4"/>
  <c r="I5658" i="4" s="1"/>
  <c r="M5657" i="4"/>
  <c r="N5657" i="4"/>
  <c r="J5657" i="4"/>
  <c r="I5657" i="4"/>
  <c r="C5659" i="4"/>
  <c r="D5659" i="4"/>
  <c r="E5659" i="4"/>
  <c r="F5659" i="4" l="1"/>
  <c r="L5657" i="4"/>
  <c r="Z5657" i="4" s="1"/>
  <c r="K5657" i="4"/>
  <c r="Y5657" i="4" s="1"/>
  <c r="K5658" i="4"/>
  <c r="Y5658" i="4" s="1"/>
  <c r="M5658" i="4"/>
  <c r="N5658" i="4"/>
  <c r="H5659" i="4"/>
  <c r="I5659" i="4" s="1"/>
  <c r="J5658" i="4"/>
  <c r="C5660" i="4"/>
  <c r="D5660" i="4"/>
  <c r="E5660" i="4"/>
  <c r="F5660" i="4" l="1"/>
  <c r="L5658" i="4"/>
  <c r="Z5658" i="4" s="1"/>
  <c r="K5659" i="4"/>
  <c r="Y5659" i="4" s="1"/>
  <c r="H5660" i="4"/>
  <c r="I5660" i="4" s="1"/>
  <c r="M5659" i="4"/>
  <c r="N5659" i="4"/>
  <c r="J5659" i="4"/>
  <c r="C5661" i="4"/>
  <c r="D5661" i="4"/>
  <c r="E5661" i="4"/>
  <c r="F5661" i="4" l="1"/>
  <c r="L5659" i="4"/>
  <c r="Z5659" i="4" s="1"/>
  <c r="K5660" i="4"/>
  <c r="Y5660" i="4" s="1"/>
  <c r="H5661" i="4"/>
  <c r="I5661" i="4" s="1"/>
  <c r="M5660" i="4"/>
  <c r="N5660" i="4"/>
  <c r="J5660" i="4"/>
  <c r="E5662" i="4"/>
  <c r="C5662" i="4"/>
  <c r="D5662" i="4"/>
  <c r="F5662" i="4" l="1"/>
  <c r="L5660" i="4"/>
  <c r="Z5660" i="4" s="1"/>
  <c r="K5661" i="4"/>
  <c r="Y5661" i="4" s="1"/>
  <c r="M5661" i="4"/>
  <c r="N5661" i="4"/>
  <c r="H5662" i="4"/>
  <c r="I5662" i="4" s="1"/>
  <c r="J5661" i="4"/>
  <c r="C5663" i="4"/>
  <c r="F5663" i="4" s="1"/>
  <c r="D5663" i="4"/>
  <c r="E5663" i="4"/>
  <c r="L5661" i="4" l="1"/>
  <c r="Z5661" i="4" s="1"/>
  <c r="K5662" i="4"/>
  <c r="Y5662" i="4" s="1"/>
  <c r="H5663" i="4"/>
  <c r="I5663" i="4" s="1"/>
  <c r="M5662" i="4"/>
  <c r="N5662" i="4"/>
  <c r="J5662" i="4"/>
  <c r="C5664" i="4"/>
  <c r="D5664" i="4"/>
  <c r="E5664" i="4"/>
  <c r="F5664" i="4" l="1"/>
  <c r="L5662" i="4"/>
  <c r="Z5662" i="4" s="1"/>
  <c r="K5663" i="4"/>
  <c r="Y5663" i="4" s="1"/>
  <c r="H5664" i="4"/>
  <c r="I5664" i="4" s="1"/>
  <c r="N5663" i="4"/>
  <c r="M5663" i="4"/>
  <c r="J5663" i="4"/>
  <c r="D5665" i="4"/>
  <c r="E5665" i="4"/>
  <c r="C5665" i="4"/>
  <c r="F5665" i="4" l="1"/>
  <c r="L5663" i="4"/>
  <c r="Z5663" i="4" s="1"/>
  <c r="K5664" i="4"/>
  <c r="Y5664" i="4" s="1"/>
  <c r="M5664" i="4"/>
  <c r="N5664" i="4"/>
  <c r="H5665" i="4"/>
  <c r="J5665" i="4" s="1"/>
  <c r="J5664" i="4"/>
  <c r="C5666" i="4"/>
  <c r="F5666" i="4" s="1"/>
  <c r="D5666" i="4"/>
  <c r="E5666" i="4"/>
  <c r="L5664" i="4" l="1"/>
  <c r="Z5664" i="4" s="1"/>
  <c r="L5665" i="4"/>
  <c r="Z5665" i="4" s="1"/>
  <c r="I5665" i="4"/>
  <c r="H5666" i="4"/>
  <c r="I5666" i="4" s="1"/>
  <c r="M5665" i="4"/>
  <c r="N5665" i="4"/>
  <c r="C5667" i="4"/>
  <c r="D5667" i="4"/>
  <c r="E5667" i="4"/>
  <c r="F5667" i="4" l="1"/>
  <c r="K5666" i="4"/>
  <c r="Y5666" i="4" s="1"/>
  <c r="K5665" i="4"/>
  <c r="Y5665" i="4" s="1"/>
  <c r="H5667" i="4"/>
  <c r="I5667" i="4" s="1"/>
  <c r="M5666" i="4"/>
  <c r="N5666" i="4"/>
  <c r="J5666" i="4"/>
  <c r="C5668" i="4"/>
  <c r="F5668" i="4" s="1"/>
  <c r="D5668" i="4"/>
  <c r="E5668" i="4"/>
  <c r="L5666" i="4" l="1"/>
  <c r="Z5666" i="4" s="1"/>
  <c r="K5667" i="4"/>
  <c r="Y5667" i="4" s="1"/>
  <c r="H5668" i="4"/>
  <c r="I5668" i="4" s="1"/>
  <c r="M5667" i="4"/>
  <c r="N5667" i="4"/>
  <c r="J5667" i="4"/>
  <c r="C5669" i="4"/>
  <c r="D5669" i="4"/>
  <c r="E5669" i="4"/>
  <c r="F5669" i="4" l="1"/>
  <c r="L5667" i="4"/>
  <c r="Z5667" i="4" s="1"/>
  <c r="K5668" i="4"/>
  <c r="Y5668" i="4" s="1"/>
  <c r="H5669" i="4"/>
  <c r="I5669" i="4" s="1"/>
  <c r="M5668" i="4"/>
  <c r="N5668" i="4"/>
  <c r="J5668" i="4"/>
  <c r="E5670" i="4"/>
  <c r="C5670" i="4"/>
  <c r="D5670" i="4"/>
  <c r="F5670" i="4" l="1"/>
  <c r="L5668" i="4"/>
  <c r="Z5668" i="4" s="1"/>
  <c r="K5669" i="4"/>
  <c r="Y5669" i="4" s="1"/>
  <c r="H5670" i="4"/>
  <c r="I5670" i="4" s="1"/>
  <c r="M5669" i="4"/>
  <c r="N5669" i="4"/>
  <c r="J5669" i="4"/>
  <c r="C5671" i="4"/>
  <c r="D5671" i="4"/>
  <c r="E5671" i="4"/>
  <c r="F5671" i="4" l="1"/>
  <c r="L5669" i="4"/>
  <c r="Z5669" i="4" s="1"/>
  <c r="K5670" i="4"/>
  <c r="Y5670" i="4" s="1"/>
  <c r="H5671" i="4"/>
  <c r="I5671" i="4" s="1"/>
  <c r="M5670" i="4"/>
  <c r="N5670" i="4"/>
  <c r="J5670" i="4"/>
  <c r="C5672" i="4"/>
  <c r="F5672" i="4" s="1"/>
  <c r="D5672" i="4"/>
  <c r="E5672" i="4"/>
  <c r="L5670" i="4" l="1"/>
  <c r="Z5670" i="4" s="1"/>
  <c r="K5671" i="4"/>
  <c r="Y5671" i="4" s="1"/>
  <c r="H5672" i="4"/>
  <c r="I5672" i="4" s="1"/>
  <c r="M5671" i="4"/>
  <c r="N5671" i="4"/>
  <c r="J5671" i="4"/>
  <c r="D5673" i="4"/>
  <c r="E5673" i="4"/>
  <c r="C5673" i="4"/>
  <c r="F5673" i="4" l="1"/>
  <c r="L5671" i="4"/>
  <c r="Z5671" i="4" s="1"/>
  <c r="K5672" i="4"/>
  <c r="Y5672" i="4" s="1"/>
  <c r="M5672" i="4"/>
  <c r="N5672" i="4"/>
  <c r="H5673" i="4"/>
  <c r="I5673" i="4" s="1"/>
  <c r="J5672" i="4"/>
  <c r="C5674" i="4"/>
  <c r="F5674" i="4" s="1"/>
  <c r="D5674" i="4"/>
  <c r="E5674" i="4"/>
  <c r="L5672" i="4" l="1"/>
  <c r="Z5672" i="4" s="1"/>
  <c r="K5673" i="4"/>
  <c r="Y5673" i="4" s="1"/>
  <c r="H5674" i="4"/>
  <c r="I5674" i="4" s="1"/>
  <c r="M5673" i="4"/>
  <c r="N5673" i="4"/>
  <c r="J5673" i="4"/>
  <c r="C5675" i="4"/>
  <c r="D5675" i="4"/>
  <c r="E5675" i="4"/>
  <c r="F5675" i="4" l="1"/>
  <c r="L5673" i="4"/>
  <c r="Z5673" i="4" s="1"/>
  <c r="K5674" i="4"/>
  <c r="Y5674" i="4" s="1"/>
  <c r="M5674" i="4"/>
  <c r="N5674" i="4"/>
  <c r="H5675" i="4"/>
  <c r="J5674" i="4"/>
  <c r="C5676" i="4"/>
  <c r="F5676" i="4" s="1"/>
  <c r="D5676" i="4"/>
  <c r="E5676" i="4"/>
  <c r="L5674" i="4" l="1"/>
  <c r="Z5674" i="4" s="1"/>
  <c r="H5676" i="4"/>
  <c r="M5675" i="4"/>
  <c r="N5675" i="4"/>
  <c r="J5675" i="4"/>
  <c r="I5675" i="4"/>
  <c r="I5676" i="4"/>
  <c r="C5677" i="4"/>
  <c r="F5677" i="4" s="1"/>
  <c r="D5677" i="4"/>
  <c r="E5677" i="4"/>
  <c r="L5675" i="4" l="1"/>
  <c r="Z5675" i="4" s="1"/>
  <c r="K5676" i="4"/>
  <c r="Y5676" i="4" s="1"/>
  <c r="K5675" i="4"/>
  <c r="Y5675" i="4" s="1"/>
  <c r="M5676" i="4"/>
  <c r="N5676" i="4"/>
  <c r="H5677" i="4"/>
  <c r="I5677" i="4" s="1"/>
  <c r="J5676" i="4"/>
  <c r="E5678" i="4"/>
  <c r="C5678" i="4"/>
  <c r="D5678" i="4"/>
  <c r="F5678" i="4" l="1"/>
  <c r="L5676" i="4"/>
  <c r="Z5676" i="4" s="1"/>
  <c r="K5677" i="4"/>
  <c r="Y5677" i="4" s="1"/>
  <c r="M5677" i="4"/>
  <c r="N5677" i="4"/>
  <c r="J5677" i="4"/>
  <c r="H5678" i="4"/>
  <c r="I5678" i="4" s="1"/>
  <c r="C5679" i="4"/>
  <c r="F5679" i="4" s="1"/>
  <c r="D5679" i="4"/>
  <c r="E5679" i="4"/>
  <c r="L5677" i="4" l="1"/>
  <c r="Z5677" i="4" s="1"/>
  <c r="K5678" i="4"/>
  <c r="Y5678" i="4" s="1"/>
  <c r="H5679" i="4"/>
  <c r="I5679" i="4" s="1"/>
  <c r="M5678" i="4"/>
  <c r="N5678" i="4"/>
  <c r="J5678" i="4"/>
  <c r="C5680" i="4"/>
  <c r="D5680" i="4"/>
  <c r="E5680" i="4"/>
  <c r="F5680" i="4" l="1"/>
  <c r="L5678" i="4"/>
  <c r="Z5678" i="4" s="1"/>
  <c r="K5679" i="4"/>
  <c r="Y5679" i="4" s="1"/>
  <c r="H5680" i="4"/>
  <c r="I5680" i="4" s="1"/>
  <c r="M5679" i="4"/>
  <c r="N5679" i="4"/>
  <c r="J5679" i="4"/>
  <c r="D5681" i="4"/>
  <c r="E5681" i="4"/>
  <c r="C5681" i="4"/>
  <c r="F5681" i="4" l="1"/>
  <c r="L5679" i="4"/>
  <c r="Z5679" i="4" s="1"/>
  <c r="K5680" i="4"/>
  <c r="Y5680" i="4" s="1"/>
  <c r="M5680" i="4"/>
  <c r="N5680" i="4"/>
  <c r="H5681" i="4"/>
  <c r="I5681" i="4" s="1"/>
  <c r="J5680" i="4"/>
  <c r="C5682" i="4"/>
  <c r="F5682" i="4" s="1"/>
  <c r="D5682" i="4"/>
  <c r="E5682" i="4"/>
  <c r="L5680" i="4" l="1"/>
  <c r="Z5680" i="4" s="1"/>
  <c r="K5681" i="4"/>
  <c r="Y5681" i="4" s="1"/>
  <c r="H5682" i="4"/>
  <c r="I5682" i="4" s="1"/>
  <c r="J5681" i="4"/>
  <c r="N5681" i="4"/>
  <c r="M5681" i="4"/>
  <c r="C5683" i="4"/>
  <c r="D5683" i="4"/>
  <c r="E5683" i="4"/>
  <c r="F5683" i="4" l="1"/>
  <c r="L5681" i="4"/>
  <c r="Z5681" i="4" s="1"/>
  <c r="K5682" i="4"/>
  <c r="Y5682" i="4" s="1"/>
  <c r="H5683" i="4"/>
  <c r="I5683" i="4" s="1"/>
  <c r="M5682" i="4"/>
  <c r="N5682" i="4"/>
  <c r="J5682" i="4"/>
  <c r="C5684" i="4"/>
  <c r="D5684" i="4"/>
  <c r="E5684" i="4"/>
  <c r="F5684" i="4" l="1"/>
  <c r="L5682" i="4"/>
  <c r="Z5682" i="4" s="1"/>
  <c r="K5683" i="4"/>
  <c r="Y5683" i="4" s="1"/>
  <c r="M5683" i="4"/>
  <c r="N5683" i="4"/>
  <c r="H5684" i="4"/>
  <c r="J5684" i="4" s="1"/>
  <c r="J5683" i="4"/>
  <c r="C5685" i="4"/>
  <c r="F5685" i="4" s="1"/>
  <c r="D5685" i="4"/>
  <c r="E5685" i="4"/>
  <c r="L5683" i="4" l="1"/>
  <c r="Z5683" i="4" s="1"/>
  <c r="L5684" i="4"/>
  <c r="Z5684" i="4" s="1"/>
  <c r="H5685" i="4"/>
  <c r="I5685" i="4" s="1"/>
  <c r="I5684" i="4"/>
  <c r="M5684" i="4"/>
  <c r="N5684" i="4"/>
  <c r="E5686" i="4"/>
  <c r="C5686" i="4"/>
  <c r="F5686" i="4" s="1"/>
  <c r="D5686" i="4"/>
  <c r="K5684" i="4" l="1"/>
  <c r="Y5684" i="4" s="1"/>
  <c r="K5685" i="4"/>
  <c r="Y5685" i="4" s="1"/>
  <c r="M5685" i="4"/>
  <c r="N5685" i="4"/>
  <c r="H5686" i="4"/>
  <c r="J5686" i="4" s="1"/>
  <c r="J5685" i="4"/>
  <c r="C5687" i="4"/>
  <c r="D5687" i="4"/>
  <c r="E5687" i="4"/>
  <c r="F5687" i="4" l="1"/>
  <c r="L5685" i="4"/>
  <c r="Z5685" i="4" s="1"/>
  <c r="L5686" i="4"/>
  <c r="Z5686" i="4" s="1"/>
  <c r="H5687" i="4"/>
  <c r="I5687" i="4" s="1"/>
  <c r="I5686" i="4"/>
  <c r="M5686" i="4"/>
  <c r="N5686" i="4"/>
  <c r="C5688" i="4"/>
  <c r="D5688" i="4"/>
  <c r="E5688" i="4"/>
  <c r="F5688" i="4" l="1"/>
  <c r="K5686" i="4"/>
  <c r="Y5686" i="4" s="1"/>
  <c r="K5687" i="4"/>
  <c r="Y5687" i="4" s="1"/>
  <c r="H5688" i="4"/>
  <c r="I5688" i="4" s="1"/>
  <c r="M5687" i="4"/>
  <c r="N5687" i="4"/>
  <c r="J5687" i="4"/>
  <c r="D5689" i="4"/>
  <c r="E5689" i="4"/>
  <c r="C5689" i="4"/>
  <c r="F5689" i="4" l="1"/>
  <c r="L5687" i="4"/>
  <c r="Z5687" i="4" s="1"/>
  <c r="K5688" i="4"/>
  <c r="Y5688" i="4" s="1"/>
  <c r="M5688" i="4"/>
  <c r="N5688" i="4"/>
  <c r="H5689" i="4"/>
  <c r="I5689" i="4" s="1"/>
  <c r="J5688" i="4"/>
  <c r="C5690" i="4"/>
  <c r="F5690" i="4" s="1"/>
  <c r="D5690" i="4"/>
  <c r="E5690" i="4"/>
  <c r="L5688" i="4" l="1"/>
  <c r="Z5688" i="4" s="1"/>
  <c r="K5689" i="4"/>
  <c r="Y5689" i="4" s="1"/>
  <c r="H5690" i="4"/>
  <c r="I5690" i="4" s="1"/>
  <c r="J5689" i="4"/>
  <c r="M5689" i="4"/>
  <c r="N5689" i="4"/>
  <c r="C5691" i="4"/>
  <c r="D5691" i="4"/>
  <c r="E5691" i="4"/>
  <c r="H5691" i="4" l="1"/>
  <c r="F5691" i="4"/>
  <c r="L5689" i="4"/>
  <c r="Z5689" i="4" s="1"/>
  <c r="K5690" i="4"/>
  <c r="Y5690" i="4" s="1"/>
  <c r="M5690" i="4"/>
  <c r="N5690" i="4"/>
  <c r="M5691" i="4"/>
  <c r="N5691" i="4"/>
  <c r="J5690" i="4"/>
  <c r="J5691" i="4"/>
  <c r="I5691" i="4"/>
  <c r="C5692" i="4"/>
  <c r="D5692" i="4"/>
  <c r="E5692" i="4"/>
  <c r="F5692" i="4" l="1"/>
  <c r="L5690" i="4"/>
  <c r="Z5690" i="4" s="1"/>
  <c r="L5691" i="4"/>
  <c r="Z5691" i="4" s="1"/>
  <c r="K5691" i="4"/>
  <c r="Y5691" i="4" s="1"/>
  <c r="H5692" i="4"/>
  <c r="I5692" i="4" s="1"/>
  <c r="C5693" i="4"/>
  <c r="D5693" i="4"/>
  <c r="E5693" i="4"/>
  <c r="H5693" i="4" l="1"/>
  <c r="F5693" i="4"/>
  <c r="K5692" i="4"/>
  <c r="Y5692" i="4" s="1"/>
  <c r="M5693" i="4"/>
  <c r="N5693" i="4"/>
  <c r="N5692" i="4"/>
  <c r="M5692" i="4"/>
  <c r="J5692" i="4"/>
  <c r="J5693" i="4"/>
  <c r="I5693" i="4"/>
  <c r="E5694" i="4"/>
  <c r="C5694" i="4"/>
  <c r="D5694" i="4"/>
  <c r="F5694" i="4" l="1"/>
  <c r="L5693" i="4"/>
  <c r="Z5693" i="4" s="1"/>
  <c r="L5692" i="4"/>
  <c r="Z5692" i="4" s="1"/>
  <c r="K5693" i="4"/>
  <c r="Y5693" i="4" s="1"/>
  <c r="H5694" i="4"/>
  <c r="I5694" i="4" s="1"/>
  <c r="C5695" i="4"/>
  <c r="D5695" i="4"/>
  <c r="E5695" i="4"/>
  <c r="F5695" i="4" l="1"/>
  <c r="K5694" i="4"/>
  <c r="Y5694" i="4" s="1"/>
  <c r="H5695" i="4"/>
  <c r="I5695" i="4" s="1"/>
  <c r="M5694" i="4"/>
  <c r="N5694" i="4"/>
  <c r="J5694" i="4"/>
  <c r="C5696" i="4"/>
  <c r="D5696" i="4"/>
  <c r="E5696" i="4"/>
  <c r="F5696" i="4" l="1"/>
  <c r="L5694" i="4"/>
  <c r="Z5694" i="4" s="1"/>
  <c r="K5695" i="4"/>
  <c r="Y5695" i="4" s="1"/>
  <c r="H5696" i="4"/>
  <c r="I5696" i="4" s="1"/>
  <c r="M5695" i="4"/>
  <c r="N5695" i="4"/>
  <c r="J5695" i="4"/>
  <c r="D5697" i="4"/>
  <c r="E5697" i="4"/>
  <c r="C5697" i="4"/>
  <c r="F5697" i="4" l="1"/>
  <c r="L5695" i="4"/>
  <c r="Z5695" i="4" s="1"/>
  <c r="K5696" i="4"/>
  <c r="Y5696" i="4" s="1"/>
  <c r="M5696" i="4"/>
  <c r="N5696" i="4"/>
  <c r="H5697" i="4"/>
  <c r="J5697" i="4" s="1"/>
  <c r="J5696" i="4"/>
  <c r="C5698" i="4"/>
  <c r="F5698" i="4" s="1"/>
  <c r="D5698" i="4"/>
  <c r="E5698" i="4"/>
  <c r="L5696" i="4" l="1"/>
  <c r="Z5696" i="4" s="1"/>
  <c r="L5697" i="4"/>
  <c r="Z5697" i="4" s="1"/>
  <c r="H5698" i="4"/>
  <c r="I5698" i="4" s="1"/>
  <c r="I5697" i="4"/>
  <c r="M5697" i="4"/>
  <c r="N5697" i="4"/>
  <c r="C5699" i="4"/>
  <c r="F5699" i="4" s="1"/>
  <c r="D5699" i="4"/>
  <c r="E5699" i="4"/>
  <c r="K5697" i="4" l="1"/>
  <c r="Y5697" i="4" s="1"/>
  <c r="K5698" i="4"/>
  <c r="Y5698" i="4" s="1"/>
  <c r="H5699" i="4"/>
  <c r="I5699" i="4" s="1"/>
  <c r="M5698" i="4"/>
  <c r="N5698" i="4"/>
  <c r="J5698" i="4"/>
  <c r="C5700" i="4"/>
  <c r="D5700" i="4"/>
  <c r="E5700" i="4"/>
  <c r="F5700" i="4" l="1"/>
  <c r="L5698" i="4"/>
  <c r="Z5698" i="4" s="1"/>
  <c r="K5699" i="4"/>
  <c r="Y5699" i="4" s="1"/>
  <c r="H5700" i="4"/>
  <c r="I5700" i="4" s="1"/>
  <c r="N5699" i="4"/>
  <c r="M5699" i="4"/>
  <c r="J5699" i="4"/>
  <c r="C5701" i="4"/>
  <c r="F5701" i="4" s="1"/>
  <c r="D5701" i="4"/>
  <c r="E5701" i="4"/>
  <c r="L5699" i="4" l="1"/>
  <c r="Z5699" i="4" s="1"/>
  <c r="K5700" i="4"/>
  <c r="Y5700" i="4" s="1"/>
  <c r="H5701" i="4"/>
  <c r="I5701" i="4" s="1"/>
  <c r="M5700" i="4"/>
  <c r="N5700" i="4"/>
  <c r="J5700" i="4"/>
  <c r="E5702" i="4"/>
  <c r="C5702" i="4"/>
  <c r="D5702" i="4"/>
  <c r="F5702" i="4" l="1"/>
  <c r="L5700" i="4"/>
  <c r="Z5700" i="4" s="1"/>
  <c r="K5701" i="4"/>
  <c r="Y5701" i="4" s="1"/>
  <c r="M5701" i="4"/>
  <c r="N5701" i="4"/>
  <c r="H5702" i="4"/>
  <c r="I5702" i="4" s="1"/>
  <c r="J5701" i="4"/>
  <c r="C5703" i="4"/>
  <c r="D5703" i="4"/>
  <c r="E5703" i="4"/>
  <c r="H5703" i="4" l="1"/>
  <c r="F5703" i="4"/>
  <c r="L5701" i="4"/>
  <c r="Z5701" i="4" s="1"/>
  <c r="K5702" i="4"/>
  <c r="Y5702" i="4" s="1"/>
  <c r="M5702" i="4"/>
  <c r="N5702" i="4"/>
  <c r="M5703" i="4"/>
  <c r="N5703" i="4"/>
  <c r="J5702" i="4"/>
  <c r="J5703" i="4"/>
  <c r="I5703" i="4"/>
  <c r="C5704" i="4"/>
  <c r="D5704" i="4"/>
  <c r="E5704" i="4"/>
  <c r="F5704" i="4" l="1"/>
  <c r="L5702" i="4"/>
  <c r="Z5702" i="4" s="1"/>
  <c r="L5703" i="4"/>
  <c r="Z5703" i="4" s="1"/>
  <c r="K5703" i="4"/>
  <c r="Y5703" i="4" s="1"/>
  <c r="H5704" i="4"/>
  <c r="I5704" i="4" s="1"/>
  <c r="D5705" i="4"/>
  <c r="E5705" i="4"/>
  <c r="C5705" i="4"/>
  <c r="F5705" i="4" s="1"/>
  <c r="K5704" i="4" l="1"/>
  <c r="Y5704" i="4" s="1"/>
  <c r="H5705" i="4"/>
  <c r="I5705" i="4" s="1"/>
  <c r="M5704" i="4"/>
  <c r="N5704" i="4"/>
  <c r="J5704" i="4"/>
  <c r="C5706" i="4"/>
  <c r="D5706" i="4"/>
  <c r="E5706" i="4"/>
  <c r="F5706" i="4" l="1"/>
  <c r="L5704" i="4"/>
  <c r="Z5704" i="4" s="1"/>
  <c r="K5705" i="4"/>
  <c r="Y5705" i="4" s="1"/>
  <c r="H5706" i="4"/>
  <c r="I5706" i="4" s="1"/>
  <c r="M5705" i="4"/>
  <c r="N5705" i="4"/>
  <c r="J5705" i="4"/>
  <c r="C5707" i="4"/>
  <c r="F5707" i="4" s="1"/>
  <c r="D5707" i="4"/>
  <c r="E5707" i="4"/>
  <c r="L5705" i="4" l="1"/>
  <c r="Z5705" i="4" s="1"/>
  <c r="K5706" i="4"/>
  <c r="Y5706" i="4" s="1"/>
  <c r="H5707" i="4"/>
  <c r="I5707" i="4" s="1"/>
  <c r="M5706" i="4"/>
  <c r="N5706" i="4"/>
  <c r="J5706" i="4"/>
  <c r="C5708" i="4"/>
  <c r="D5708" i="4"/>
  <c r="E5708" i="4"/>
  <c r="F5708" i="4" l="1"/>
  <c r="L5706" i="4"/>
  <c r="Z5706" i="4" s="1"/>
  <c r="K5707" i="4"/>
  <c r="Y5707" i="4" s="1"/>
  <c r="H5708" i="4"/>
  <c r="I5708" i="4" s="1"/>
  <c r="M5707" i="4"/>
  <c r="N5707" i="4"/>
  <c r="J5707" i="4"/>
  <c r="C5709" i="4"/>
  <c r="D5709" i="4"/>
  <c r="E5709" i="4"/>
  <c r="H5709" i="4" l="1"/>
  <c r="F5709" i="4"/>
  <c r="L5707" i="4"/>
  <c r="Z5707" i="4" s="1"/>
  <c r="K5708" i="4"/>
  <c r="Y5708" i="4" s="1"/>
  <c r="M5709" i="4"/>
  <c r="N5709" i="4"/>
  <c r="M5708" i="4"/>
  <c r="N5708" i="4"/>
  <c r="J5708" i="4"/>
  <c r="J5709" i="4"/>
  <c r="I5709" i="4"/>
  <c r="E5710" i="4"/>
  <c r="C5710" i="4"/>
  <c r="D5710" i="4"/>
  <c r="F5710" i="4" l="1"/>
  <c r="L5708" i="4"/>
  <c r="Z5708" i="4" s="1"/>
  <c r="L5709" i="4"/>
  <c r="Z5709" i="4" s="1"/>
  <c r="K5709" i="4"/>
  <c r="Y5709" i="4" s="1"/>
  <c r="H5710" i="4"/>
  <c r="I5710" i="4" s="1"/>
  <c r="C5711" i="4"/>
  <c r="D5711" i="4"/>
  <c r="E5711" i="4"/>
  <c r="F5711" i="4" l="1"/>
  <c r="K5710" i="4"/>
  <c r="Y5710" i="4" s="1"/>
  <c r="H5711" i="4"/>
  <c r="I5711" i="4" s="1"/>
  <c r="M5710" i="4"/>
  <c r="N5710" i="4"/>
  <c r="J5710" i="4"/>
  <c r="C5712" i="4"/>
  <c r="D5712" i="4"/>
  <c r="E5712" i="4"/>
  <c r="F5712" i="4" l="1"/>
  <c r="L5710" i="4"/>
  <c r="Z5710" i="4" s="1"/>
  <c r="K5711" i="4"/>
  <c r="Y5711" i="4" s="1"/>
  <c r="H5712" i="4"/>
  <c r="I5712" i="4" s="1"/>
  <c r="M5711" i="4"/>
  <c r="N5711" i="4"/>
  <c r="J5711" i="4"/>
  <c r="D5713" i="4"/>
  <c r="E5713" i="4"/>
  <c r="C5713" i="4"/>
  <c r="F5713" i="4" l="1"/>
  <c r="L5711" i="4"/>
  <c r="Z5711" i="4" s="1"/>
  <c r="K5712" i="4"/>
  <c r="Y5712" i="4" s="1"/>
  <c r="M5712" i="4"/>
  <c r="N5712" i="4"/>
  <c r="H5713" i="4"/>
  <c r="J5713" i="4" s="1"/>
  <c r="J5712" i="4"/>
  <c r="C5714" i="4"/>
  <c r="F5714" i="4" s="1"/>
  <c r="D5714" i="4"/>
  <c r="E5714" i="4"/>
  <c r="L5713" i="4" l="1"/>
  <c r="Z5713" i="4" s="1"/>
  <c r="L5712" i="4"/>
  <c r="Z5712" i="4" s="1"/>
  <c r="I5713" i="4"/>
  <c r="H5714" i="4"/>
  <c r="I5714" i="4" s="1"/>
  <c r="M5713" i="4"/>
  <c r="N5713" i="4"/>
  <c r="C5715" i="4"/>
  <c r="D5715" i="4"/>
  <c r="E5715" i="4"/>
  <c r="F5715" i="4" l="1"/>
  <c r="K5714" i="4"/>
  <c r="Y5714" i="4" s="1"/>
  <c r="K5713" i="4"/>
  <c r="Y5713" i="4" s="1"/>
  <c r="H5715" i="4"/>
  <c r="I5715" i="4" s="1"/>
  <c r="M5714" i="4"/>
  <c r="N5714" i="4"/>
  <c r="J5714" i="4"/>
  <c r="C5716" i="4"/>
  <c r="F5716" i="4" s="1"/>
  <c r="D5716" i="4"/>
  <c r="E5716" i="4"/>
  <c r="L5714" i="4" l="1"/>
  <c r="Z5714" i="4" s="1"/>
  <c r="K5715" i="4"/>
  <c r="Y5715" i="4" s="1"/>
  <c r="H5716" i="4"/>
  <c r="I5716" i="4" s="1"/>
  <c r="M5715" i="4"/>
  <c r="N5715" i="4"/>
  <c r="J5715" i="4"/>
  <c r="C5717" i="4"/>
  <c r="D5717" i="4"/>
  <c r="E5717" i="4"/>
  <c r="F5717" i="4" l="1"/>
  <c r="L5715" i="4"/>
  <c r="Z5715" i="4" s="1"/>
  <c r="K5716" i="4"/>
  <c r="Y5716" i="4" s="1"/>
  <c r="M5716" i="4"/>
  <c r="N5716" i="4"/>
  <c r="H5717" i="4"/>
  <c r="J5716" i="4"/>
  <c r="E5718" i="4"/>
  <c r="C5718" i="4"/>
  <c r="D5718" i="4"/>
  <c r="F5718" i="4" l="1"/>
  <c r="L5716" i="4"/>
  <c r="Z5716" i="4" s="1"/>
  <c r="M5717" i="4"/>
  <c r="N5717" i="4"/>
  <c r="J5717" i="4"/>
  <c r="I5717" i="4"/>
  <c r="H5718" i="4"/>
  <c r="I5718" i="4" s="1"/>
  <c r="C5719" i="4"/>
  <c r="D5719" i="4"/>
  <c r="E5719" i="4"/>
  <c r="F5719" i="4" l="1"/>
  <c r="L5717" i="4"/>
  <c r="Z5717" i="4" s="1"/>
  <c r="K5717" i="4"/>
  <c r="Y5717" i="4" s="1"/>
  <c r="K5718" i="4"/>
  <c r="Y5718" i="4" s="1"/>
  <c r="H5719" i="4"/>
  <c r="I5719" i="4" s="1"/>
  <c r="N5718" i="4"/>
  <c r="M5718" i="4"/>
  <c r="J5718" i="4"/>
  <c r="C5720" i="4"/>
  <c r="D5720" i="4"/>
  <c r="E5720" i="4"/>
  <c r="F5720" i="4" l="1"/>
  <c r="L5718" i="4"/>
  <c r="Z5718" i="4" s="1"/>
  <c r="K5719" i="4"/>
  <c r="Y5719" i="4" s="1"/>
  <c r="H5720" i="4"/>
  <c r="I5720" i="4" s="1"/>
  <c r="M5719" i="4"/>
  <c r="N5719" i="4"/>
  <c r="J5719" i="4"/>
  <c r="D5721" i="4"/>
  <c r="E5721" i="4"/>
  <c r="C5721" i="4"/>
  <c r="F5721" i="4" l="1"/>
  <c r="L5719" i="4"/>
  <c r="Z5719" i="4" s="1"/>
  <c r="K5720" i="4"/>
  <c r="Y5720" i="4" s="1"/>
  <c r="M5720" i="4"/>
  <c r="N5720" i="4"/>
  <c r="H5721" i="4"/>
  <c r="I5721" i="4" s="1"/>
  <c r="J5720" i="4"/>
  <c r="C5722" i="4"/>
  <c r="D5722" i="4"/>
  <c r="E5722" i="4"/>
  <c r="F5722" i="4" l="1"/>
  <c r="L5720" i="4"/>
  <c r="Z5720" i="4" s="1"/>
  <c r="K5721" i="4"/>
  <c r="Y5721" i="4" s="1"/>
  <c r="H5722" i="4"/>
  <c r="I5722" i="4" s="1"/>
  <c r="M5721" i="4"/>
  <c r="N5721" i="4"/>
  <c r="J5721" i="4"/>
  <c r="C5723" i="4"/>
  <c r="D5723" i="4"/>
  <c r="E5723" i="4"/>
  <c r="F5723" i="4" l="1"/>
  <c r="L5721" i="4"/>
  <c r="Z5721" i="4" s="1"/>
  <c r="K5722" i="4"/>
  <c r="Y5722" i="4" s="1"/>
  <c r="H5723" i="4"/>
  <c r="I5723" i="4" s="1"/>
  <c r="M5722" i="4"/>
  <c r="N5722" i="4"/>
  <c r="J5722" i="4"/>
  <c r="C5724" i="4"/>
  <c r="D5724" i="4"/>
  <c r="E5724" i="4"/>
  <c r="F5724" i="4" l="1"/>
  <c r="L5722" i="4"/>
  <c r="Z5722" i="4" s="1"/>
  <c r="K5723" i="4"/>
  <c r="Y5723" i="4" s="1"/>
  <c r="H5724" i="4"/>
  <c r="I5724" i="4" s="1"/>
  <c r="M5723" i="4"/>
  <c r="N5723" i="4"/>
  <c r="J5723" i="4"/>
  <c r="C5725" i="4"/>
  <c r="F5725" i="4" s="1"/>
  <c r="D5725" i="4"/>
  <c r="E5725" i="4"/>
  <c r="L5723" i="4" l="1"/>
  <c r="Z5723" i="4" s="1"/>
  <c r="K5724" i="4"/>
  <c r="Y5724" i="4" s="1"/>
  <c r="H5725" i="4"/>
  <c r="I5725" i="4" s="1"/>
  <c r="M5724" i="4"/>
  <c r="N5724" i="4"/>
  <c r="J5724" i="4"/>
  <c r="E5726" i="4"/>
  <c r="C5726" i="4"/>
  <c r="F5726" i="4" s="1"/>
  <c r="D5726" i="4"/>
  <c r="L5724" i="4" l="1"/>
  <c r="Z5724" i="4" s="1"/>
  <c r="K5725" i="4"/>
  <c r="Y5725" i="4" s="1"/>
  <c r="M5725" i="4"/>
  <c r="N5725" i="4"/>
  <c r="H5726" i="4"/>
  <c r="I5726" i="4" s="1"/>
  <c r="J5725" i="4"/>
  <c r="C5727" i="4"/>
  <c r="D5727" i="4"/>
  <c r="E5727" i="4"/>
  <c r="F5727" i="4" l="1"/>
  <c r="L5725" i="4"/>
  <c r="Z5725" i="4" s="1"/>
  <c r="K5726" i="4"/>
  <c r="Y5726" i="4" s="1"/>
  <c r="H5727" i="4"/>
  <c r="I5727" i="4" s="1"/>
  <c r="M5726" i="4"/>
  <c r="N5726" i="4"/>
  <c r="J5726" i="4"/>
  <c r="C5728" i="4"/>
  <c r="F5728" i="4" s="1"/>
  <c r="D5728" i="4"/>
  <c r="E5728" i="4"/>
  <c r="L5726" i="4" l="1"/>
  <c r="Z5726" i="4" s="1"/>
  <c r="K5727" i="4"/>
  <c r="Y5727" i="4" s="1"/>
  <c r="H5728" i="4"/>
  <c r="I5728" i="4" s="1"/>
  <c r="M5727" i="4"/>
  <c r="N5727" i="4"/>
  <c r="J5727" i="4"/>
  <c r="D5729" i="4"/>
  <c r="E5729" i="4"/>
  <c r="C5729" i="4"/>
  <c r="F5729" i="4" l="1"/>
  <c r="L5727" i="4"/>
  <c r="Z5727" i="4" s="1"/>
  <c r="K5728" i="4"/>
  <c r="Y5728" i="4" s="1"/>
  <c r="M5728" i="4"/>
  <c r="N5728" i="4"/>
  <c r="H5729" i="4"/>
  <c r="J5729" i="4" s="1"/>
  <c r="J5728" i="4"/>
  <c r="C5730" i="4"/>
  <c r="F5730" i="4" s="1"/>
  <c r="D5730" i="4"/>
  <c r="E5730" i="4"/>
  <c r="L5728" i="4" l="1"/>
  <c r="Z5728" i="4" s="1"/>
  <c r="L5729" i="4"/>
  <c r="Z5729" i="4" s="1"/>
  <c r="I5729" i="4"/>
  <c r="H5730" i="4"/>
  <c r="I5730" i="4" s="1"/>
  <c r="M5729" i="4"/>
  <c r="N5729" i="4"/>
  <c r="C5731" i="4"/>
  <c r="D5731" i="4"/>
  <c r="E5731" i="4"/>
  <c r="F5731" i="4" l="1"/>
  <c r="K5729" i="4"/>
  <c r="Y5729" i="4" s="1"/>
  <c r="K5730" i="4"/>
  <c r="Y5730" i="4" s="1"/>
  <c r="H5731" i="4"/>
  <c r="I5731" i="4" s="1"/>
  <c r="M5730" i="4"/>
  <c r="N5730" i="4"/>
  <c r="J5730" i="4"/>
  <c r="C5732" i="4"/>
  <c r="F5732" i="4" s="1"/>
  <c r="D5732" i="4"/>
  <c r="E5732" i="4"/>
  <c r="L5730" i="4" l="1"/>
  <c r="Z5730" i="4" s="1"/>
  <c r="K5731" i="4"/>
  <c r="Y5731" i="4" s="1"/>
  <c r="H5732" i="4"/>
  <c r="I5732" i="4" s="1"/>
  <c r="M5731" i="4"/>
  <c r="N5731" i="4"/>
  <c r="J5731" i="4"/>
  <c r="C5733" i="4"/>
  <c r="D5733" i="4"/>
  <c r="E5733" i="4"/>
  <c r="F5733" i="4" l="1"/>
  <c r="L5731" i="4"/>
  <c r="Z5731" i="4" s="1"/>
  <c r="K5732" i="4"/>
  <c r="Y5732" i="4" s="1"/>
  <c r="H5733" i="4"/>
  <c r="I5733" i="4" s="1"/>
  <c r="M5732" i="4"/>
  <c r="N5732" i="4"/>
  <c r="J5732" i="4"/>
  <c r="E5734" i="4"/>
  <c r="C5734" i="4"/>
  <c r="D5734" i="4"/>
  <c r="F5734" i="4" l="1"/>
  <c r="L5732" i="4"/>
  <c r="Z5732" i="4" s="1"/>
  <c r="K5733" i="4"/>
  <c r="Y5733" i="4" s="1"/>
  <c r="M5733" i="4"/>
  <c r="N5733" i="4"/>
  <c r="H5734" i="4"/>
  <c r="J5733" i="4"/>
  <c r="C5735" i="4"/>
  <c r="F5735" i="4" s="1"/>
  <c r="D5735" i="4"/>
  <c r="E5735" i="4"/>
  <c r="L5733" i="4" l="1"/>
  <c r="Z5733" i="4" s="1"/>
  <c r="H5735" i="4"/>
  <c r="I5735" i="4" s="1"/>
  <c r="M5734" i="4"/>
  <c r="N5734" i="4"/>
  <c r="I5734" i="4"/>
  <c r="J5734" i="4"/>
  <c r="C5736" i="4"/>
  <c r="D5736" i="4"/>
  <c r="E5736" i="4"/>
  <c r="F5736" i="4" l="1"/>
  <c r="L5734" i="4"/>
  <c r="Z5734" i="4" s="1"/>
  <c r="K5734" i="4"/>
  <c r="Y5734" i="4" s="1"/>
  <c r="K5735" i="4"/>
  <c r="Y5735" i="4" s="1"/>
  <c r="M5735" i="4"/>
  <c r="N5735" i="4"/>
  <c r="H5736" i="4"/>
  <c r="J5735" i="4"/>
  <c r="D5737" i="4"/>
  <c r="E5737" i="4"/>
  <c r="C5737" i="4"/>
  <c r="F5737" i="4" s="1"/>
  <c r="L5735" i="4" l="1"/>
  <c r="Z5735" i="4" s="1"/>
  <c r="N5736" i="4"/>
  <c r="M5736" i="4"/>
  <c r="I5736" i="4"/>
  <c r="H5737" i="4"/>
  <c r="J5736" i="4"/>
  <c r="C5738" i="4"/>
  <c r="D5738" i="4"/>
  <c r="E5738" i="4"/>
  <c r="F5738" i="4" l="1"/>
  <c r="L5736" i="4"/>
  <c r="Z5736" i="4" s="1"/>
  <c r="K5736" i="4"/>
  <c r="Y5736" i="4" s="1"/>
  <c r="M5737" i="4"/>
  <c r="N5737" i="4"/>
  <c r="I5737" i="4"/>
  <c r="J5737" i="4"/>
  <c r="H5738" i="4"/>
  <c r="I5738" i="4" s="1"/>
  <c r="C5739" i="4"/>
  <c r="D5739" i="4"/>
  <c r="E5739" i="4"/>
  <c r="F5739" i="4" l="1"/>
  <c r="L5737" i="4"/>
  <c r="Z5737" i="4" s="1"/>
  <c r="K5738" i="4"/>
  <c r="Y5738" i="4" s="1"/>
  <c r="K5737" i="4"/>
  <c r="Y5737" i="4" s="1"/>
  <c r="H5739" i="4"/>
  <c r="I5739" i="4" s="1"/>
  <c r="N5738" i="4"/>
  <c r="M5738" i="4"/>
  <c r="J5738" i="4"/>
  <c r="C5740" i="4"/>
  <c r="D5740" i="4"/>
  <c r="E5740" i="4"/>
  <c r="F5740" i="4" l="1"/>
  <c r="L5738" i="4"/>
  <c r="Z5738" i="4" s="1"/>
  <c r="K5739" i="4"/>
  <c r="Y5739" i="4" s="1"/>
  <c r="H5740" i="4"/>
  <c r="I5740" i="4" s="1"/>
  <c r="M5739" i="4"/>
  <c r="N5739" i="4"/>
  <c r="J5739" i="4"/>
  <c r="C5741" i="4"/>
  <c r="D5741" i="4"/>
  <c r="E5741" i="4"/>
  <c r="F5741" i="4" l="1"/>
  <c r="L5739" i="4"/>
  <c r="Z5739" i="4" s="1"/>
  <c r="K5740" i="4"/>
  <c r="Y5740" i="4" s="1"/>
  <c r="H5741" i="4"/>
  <c r="I5741" i="4" s="1"/>
  <c r="M5740" i="4"/>
  <c r="N5740" i="4"/>
  <c r="J5740" i="4"/>
  <c r="E5742" i="4"/>
  <c r="C5742" i="4"/>
  <c r="D5742" i="4"/>
  <c r="F5742" i="4" l="1"/>
  <c r="L5740" i="4"/>
  <c r="Z5740" i="4" s="1"/>
  <c r="K5741" i="4"/>
  <c r="Y5741" i="4" s="1"/>
  <c r="M5741" i="4"/>
  <c r="N5741" i="4"/>
  <c r="H5742" i="4"/>
  <c r="I5742" i="4" s="1"/>
  <c r="J5741" i="4"/>
  <c r="C5743" i="4"/>
  <c r="F5743" i="4" s="1"/>
  <c r="D5743" i="4"/>
  <c r="E5743" i="4"/>
  <c r="L5741" i="4" l="1"/>
  <c r="Z5741" i="4" s="1"/>
  <c r="K5742" i="4"/>
  <c r="Y5742" i="4" s="1"/>
  <c r="M5742" i="4"/>
  <c r="N5742" i="4"/>
  <c r="H5743" i="4"/>
  <c r="J5742" i="4"/>
  <c r="C5744" i="4"/>
  <c r="D5744" i="4"/>
  <c r="E5744" i="4"/>
  <c r="F5744" i="4" l="1"/>
  <c r="L5742" i="4"/>
  <c r="Z5742" i="4" s="1"/>
  <c r="H5744" i="4"/>
  <c r="I5744" i="4" s="1"/>
  <c r="N5743" i="4"/>
  <c r="M5743" i="4"/>
  <c r="J5743" i="4"/>
  <c r="I5743" i="4"/>
  <c r="D5745" i="4"/>
  <c r="E5745" i="4"/>
  <c r="C5745" i="4"/>
  <c r="F5745" i="4" l="1"/>
  <c r="L5743" i="4"/>
  <c r="Z5743" i="4" s="1"/>
  <c r="K5743" i="4"/>
  <c r="Y5743" i="4" s="1"/>
  <c r="K5744" i="4"/>
  <c r="Y5744" i="4" s="1"/>
  <c r="M5744" i="4"/>
  <c r="N5744" i="4"/>
  <c r="H5745" i="4"/>
  <c r="I5745" i="4" s="1"/>
  <c r="J5744" i="4"/>
  <c r="C5746" i="4"/>
  <c r="D5746" i="4"/>
  <c r="E5746" i="4"/>
  <c r="F5746" i="4" l="1"/>
  <c r="L5744" i="4"/>
  <c r="Z5744" i="4" s="1"/>
  <c r="K5745" i="4"/>
  <c r="Y5745" i="4" s="1"/>
  <c r="H5746" i="4"/>
  <c r="I5746" i="4" s="1"/>
  <c r="J5745" i="4"/>
  <c r="M5745" i="4"/>
  <c r="N5745" i="4"/>
  <c r="C5747" i="4"/>
  <c r="F5747" i="4" s="1"/>
  <c r="D5747" i="4"/>
  <c r="E5747" i="4"/>
  <c r="L5745" i="4" l="1"/>
  <c r="Z5745" i="4" s="1"/>
  <c r="K5746" i="4"/>
  <c r="Y5746" i="4" s="1"/>
  <c r="M5746" i="4"/>
  <c r="N5746" i="4"/>
  <c r="H5747" i="4"/>
  <c r="J5747" i="4" s="1"/>
  <c r="J5746" i="4"/>
  <c r="C5748" i="4"/>
  <c r="D5748" i="4"/>
  <c r="E5748" i="4"/>
  <c r="F5748" i="4" l="1"/>
  <c r="L5746" i="4"/>
  <c r="Z5746" i="4" s="1"/>
  <c r="L5747" i="4"/>
  <c r="Z5747" i="4" s="1"/>
  <c r="I5747" i="4"/>
  <c r="N5747" i="4"/>
  <c r="M5747" i="4"/>
  <c r="H5748" i="4"/>
  <c r="J5748" i="4" s="1"/>
  <c r="C5749" i="4"/>
  <c r="F5749" i="4" s="1"/>
  <c r="D5749" i="4"/>
  <c r="E5749" i="4"/>
  <c r="L5748" i="4" l="1"/>
  <c r="Z5748" i="4" s="1"/>
  <c r="K5747" i="4"/>
  <c r="Y5747" i="4" s="1"/>
  <c r="I5748" i="4"/>
  <c r="H5749" i="4"/>
  <c r="I5749" i="4" s="1"/>
  <c r="N5748" i="4"/>
  <c r="M5748" i="4"/>
  <c r="E5750" i="4"/>
  <c r="C5750" i="4"/>
  <c r="F5750" i="4" s="1"/>
  <c r="D5750" i="4"/>
  <c r="K5749" i="4" l="1"/>
  <c r="Y5749" i="4" s="1"/>
  <c r="K5748" i="4"/>
  <c r="Y5748" i="4" s="1"/>
  <c r="M5749" i="4"/>
  <c r="N5749" i="4"/>
  <c r="J5749" i="4"/>
  <c r="H5750" i="4"/>
  <c r="I5750" i="4" s="1"/>
  <c r="C5751" i="4"/>
  <c r="D5751" i="4"/>
  <c r="E5751" i="4"/>
  <c r="F5751" i="4" l="1"/>
  <c r="L5749" i="4"/>
  <c r="Z5749" i="4" s="1"/>
  <c r="K5750" i="4"/>
  <c r="Y5750" i="4" s="1"/>
  <c r="H5751" i="4"/>
  <c r="I5751" i="4" s="1"/>
  <c r="M5750" i="4"/>
  <c r="N5750" i="4"/>
  <c r="J5750" i="4"/>
  <c r="C5752" i="4"/>
  <c r="F5752" i="4" s="1"/>
  <c r="D5752" i="4"/>
  <c r="E5752" i="4"/>
  <c r="L5750" i="4" l="1"/>
  <c r="Z5750" i="4" s="1"/>
  <c r="K5751" i="4"/>
  <c r="Y5751" i="4" s="1"/>
  <c r="H5752" i="4"/>
  <c r="I5752" i="4" s="1"/>
  <c r="M5751" i="4"/>
  <c r="N5751" i="4"/>
  <c r="J5751" i="4"/>
  <c r="D5753" i="4"/>
  <c r="E5753" i="4"/>
  <c r="C5753" i="4"/>
  <c r="F5753" i="4" l="1"/>
  <c r="L5751" i="4"/>
  <c r="Z5751" i="4" s="1"/>
  <c r="K5752" i="4"/>
  <c r="Y5752" i="4" s="1"/>
  <c r="N5752" i="4"/>
  <c r="M5752" i="4"/>
  <c r="H5753" i="4"/>
  <c r="J5753" i="4" s="1"/>
  <c r="J5752" i="4"/>
  <c r="C5754" i="4"/>
  <c r="F5754" i="4" s="1"/>
  <c r="D5754" i="4"/>
  <c r="E5754" i="4"/>
  <c r="L5752" i="4" l="1"/>
  <c r="Z5752" i="4" s="1"/>
  <c r="L5753" i="4"/>
  <c r="Z5753" i="4" s="1"/>
  <c r="H5754" i="4"/>
  <c r="I5754" i="4" s="1"/>
  <c r="I5753" i="4"/>
  <c r="M5753" i="4"/>
  <c r="N5753" i="4"/>
  <c r="C5755" i="4"/>
  <c r="D5755" i="4"/>
  <c r="E5755" i="4"/>
  <c r="F5755" i="4" l="1"/>
  <c r="K5754" i="4"/>
  <c r="Y5754" i="4" s="1"/>
  <c r="K5753" i="4"/>
  <c r="Y5753" i="4" s="1"/>
  <c r="H5755" i="4"/>
  <c r="I5755" i="4" s="1"/>
  <c r="M5754" i="4"/>
  <c r="N5754" i="4"/>
  <c r="J5754" i="4"/>
  <c r="C5756" i="4"/>
  <c r="D5756" i="4"/>
  <c r="E5756" i="4"/>
  <c r="F5756" i="4" l="1"/>
  <c r="L5754" i="4"/>
  <c r="Z5754" i="4" s="1"/>
  <c r="K5755" i="4"/>
  <c r="Y5755" i="4" s="1"/>
  <c r="H5756" i="4"/>
  <c r="I5756" i="4" s="1"/>
  <c r="M5755" i="4"/>
  <c r="N5755" i="4"/>
  <c r="J5755" i="4"/>
  <c r="C5757" i="4"/>
  <c r="F5757" i="4" s="1"/>
  <c r="D5757" i="4"/>
  <c r="E5757" i="4"/>
  <c r="L5755" i="4" l="1"/>
  <c r="Z5755" i="4" s="1"/>
  <c r="K5756" i="4"/>
  <c r="Y5756" i="4" s="1"/>
  <c r="H5757" i="4"/>
  <c r="I5757" i="4" s="1"/>
  <c r="N5756" i="4"/>
  <c r="M5756" i="4"/>
  <c r="J5756" i="4"/>
  <c r="E5758" i="4"/>
  <c r="C5758" i="4"/>
  <c r="F5758" i="4" s="1"/>
  <c r="D5758" i="4"/>
  <c r="L5756" i="4" l="1"/>
  <c r="Z5756" i="4" s="1"/>
  <c r="K5757" i="4"/>
  <c r="Y5757" i="4" s="1"/>
  <c r="N5757" i="4"/>
  <c r="M5757" i="4"/>
  <c r="H5758" i="4"/>
  <c r="J5757" i="4"/>
  <c r="C5759" i="4"/>
  <c r="D5759" i="4"/>
  <c r="E5759" i="4"/>
  <c r="F5759" i="4" l="1"/>
  <c r="L5757" i="4"/>
  <c r="Z5757" i="4" s="1"/>
  <c r="H5759" i="4"/>
  <c r="I5759" i="4" s="1"/>
  <c r="M5758" i="4"/>
  <c r="N5758" i="4"/>
  <c r="I5758" i="4"/>
  <c r="J5758" i="4"/>
  <c r="C5760" i="4"/>
  <c r="F5760" i="4" s="1"/>
  <c r="D5760" i="4"/>
  <c r="E5760" i="4"/>
  <c r="L5758" i="4" l="1"/>
  <c r="Z5758" i="4" s="1"/>
  <c r="K5758" i="4"/>
  <c r="Y5758" i="4" s="1"/>
  <c r="K5759" i="4"/>
  <c r="Y5759" i="4" s="1"/>
  <c r="M5759" i="4"/>
  <c r="N5759" i="4"/>
  <c r="H5760" i="4"/>
  <c r="J5760" i="4" s="1"/>
  <c r="J5759" i="4"/>
  <c r="D5761" i="4"/>
  <c r="E5761" i="4"/>
  <c r="C5761" i="4"/>
  <c r="F5761" i="4" l="1"/>
  <c r="L5760" i="4"/>
  <c r="Z5760" i="4" s="1"/>
  <c r="L5759" i="4"/>
  <c r="Z5759" i="4" s="1"/>
  <c r="I5760" i="4"/>
  <c r="M5760" i="4"/>
  <c r="N5760" i="4"/>
  <c r="H5761" i="4"/>
  <c r="J5761" i="4" s="1"/>
  <c r="C5762" i="4"/>
  <c r="F5762" i="4" s="1"/>
  <c r="D5762" i="4"/>
  <c r="E5762" i="4"/>
  <c r="L5761" i="4" l="1"/>
  <c r="Z5761" i="4" s="1"/>
  <c r="K5760" i="4"/>
  <c r="Y5760" i="4" s="1"/>
  <c r="I5761" i="4"/>
  <c r="N5761" i="4"/>
  <c r="M5761" i="4"/>
  <c r="H5762" i="4"/>
  <c r="J5762" i="4" s="1"/>
  <c r="C5763" i="4"/>
  <c r="D5763" i="4"/>
  <c r="E5763" i="4"/>
  <c r="F5763" i="4" l="1"/>
  <c r="L5762" i="4"/>
  <c r="Z5762" i="4" s="1"/>
  <c r="K5761" i="4"/>
  <c r="Y5761" i="4" s="1"/>
  <c r="I5762" i="4"/>
  <c r="M5762" i="4"/>
  <c r="N5762" i="4"/>
  <c r="H5763" i="4"/>
  <c r="J5763" i="4" s="1"/>
  <c r="C5764" i="4"/>
  <c r="F5764" i="4" s="1"/>
  <c r="D5764" i="4"/>
  <c r="E5764" i="4"/>
  <c r="L5763" i="4" l="1"/>
  <c r="Z5763" i="4" s="1"/>
  <c r="K5762" i="4"/>
  <c r="Y5762" i="4" s="1"/>
  <c r="H5764" i="4"/>
  <c r="I5764" i="4" s="1"/>
  <c r="M5763" i="4"/>
  <c r="N5763" i="4"/>
  <c r="I5763" i="4"/>
  <c r="C5765" i="4"/>
  <c r="D5765" i="4"/>
  <c r="E5765" i="4"/>
  <c r="F5765" i="4" l="1"/>
  <c r="K5763" i="4"/>
  <c r="Y5763" i="4" s="1"/>
  <c r="K5764" i="4"/>
  <c r="Y5764" i="4" s="1"/>
  <c r="H5765" i="4"/>
  <c r="I5765" i="4" s="1"/>
  <c r="M5764" i="4"/>
  <c r="N5764" i="4"/>
  <c r="J5764" i="4"/>
  <c r="E5766" i="4"/>
  <c r="C5766" i="4"/>
  <c r="D5766" i="4"/>
  <c r="F5766" i="4" l="1"/>
  <c r="L5764" i="4"/>
  <c r="Z5764" i="4" s="1"/>
  <c r="K5765" i="4"/>
  <c r="Y5765" i="4" s="1"/>
  <c r="M5765" i="4"/>
  <c r="N5765" i="4"/>
  <c r="H5766" i="4"/>
  <c r="I5766" i="4" s="1"/>
  <c r="J5765" i="4"/>
  <c r="C5767" i="4"/>
  <c r="D5767" i="4"/>
  <c r="E5767" i="4"/>
  <c r="F5767" i="4" l="1"/>
  <c r="L5765" i="4"/>
  <c r="Z5765" i="4" s="1"/>
  <c r="K5766" i="4"/>
  <c r="Y5766" i="4" s="1"/>
  <c r="N5766" i="4"/>
  <c r="M5766" i="4"/>
  <c r="J5766" i="4"/>
  <c r="H5767" i="4"/>
  <c r="I5767" i="4" s="1"/>
  <c r="C5768" i="4"/>
  <c r="F5768" i="4" s="1"/>
  <c r="D5768" i="4"/>
  <c r="E5768" i="4"/>
  <c r="L5766" i="4" l="1"/>
  <c r="Z5766" i="4" s="1"/>
  <c r="K5767" i="4"/>
  <c r="Y5767" i="4" s="1"/>
  <c r="M5767" i="4"/>
  <c r="N5767" i="4"/>
  <c r="J5767" i="4"/>
  <c r="H5768" i="4"/>
  <c r="I5768" i="4" s="1"/>
  <c r="D5769" i="4"/>
  <c r="E5769" i="4"/>
  <c r="C5769" i="4"/>
  <c r="F5769" i="4" l="1"/>
  <c r="L5767" i="4"/>
  <c r="Z5767" i="4" s="1"/>
  <c r="K5768" i="4"/>
  <c r="Y5768" i="4" s="1"/>
  <c r="H5769" i="4"/>
  <c r="I5769" i="4" s="1"/>
  <c r="M5768" i="4"/>
  <c r="N5768" i="4"/>
  <c r="J5768" i="4"/>
  <c r="C5770" i="4"/>
  <c r="F5770" i="4" s="1"/>
  <c r="D5770" i="4"/>
  <c r="E5770" i="4"/>
  <c r="L5768" i="4" l="1"/>
  <c r="Z5768" i="4" s="1"/>
  <c r="K5769" i="4"/>
  <c r="Y5769" i="4" s="1"/>
  <c r="H5770" i="4"/>
  <c r="I5770" i="4" s="1"/>
  <c r="M5769" i="4"/>
  <c r="N5769" i="4"/>
  <c r="J5769" i="4"/>
  <c r="C5771" i="4"/>
  <c r="D5771" i="4"/>
  <c r="E5771" i="4"/>
  <c r="F5771" i="4" l="1"/>
  <c r="L5769" i="4"/>
  <c r="Z5769" i="4" s="1"/>
  <c r="K5770" i="4"/>
  <c r="Y5770" i="4" s="1"/>
  <c r="H5771" i="4"/>
  <c r="I5771" i="4" s="1"/>
  <c r="N5770" i="4"/>
  <c r="M5770" i="4"/>
  <c r="J5770" i="4"/>
  <c r="C5772" i="4"/>
  <c r="F5772" i="4" s="1"/>
  <c r="D5772" i="4"/>
  <c r="E5772" i="4"/>
  <c r="L5770" i="4" l="1"/>
  <c r="Z5770" i="4" s="1"/>
  <c r="K5771" i="4"/>
  <c r="Y5771" i="4" s="1"/>
  <c r="H5772" i="4"/>
  <c r="I5772" i="4" s="1"/>
  <c r="M5771" i="4"/>
  <c r="N5771" i="4"/>
  <c r="J5771" i="4"/>
  <c r="C5773" i="4"/>
  <c r="D5773" i="4"/>
  <c r="E5773" i="4"/>
  <c r="F5773" i="4" l="1"/>
  <c r="L5771" i="4"/>
  <c r="Z5771" i="4" s="1"/>
  <c r="K5772" i="4"/>
  <c r="Y5772" i="4" s="1"/>
  <c r="H5773" i="4"/>
  <c r="I5773" i="4" s="1"/>
  <c r="M5772" i="4"/>
  <c r="N5772" i="4"/>
  <c r="J5772" i="4"/>
  <c r="E5774" i="4"/>
  <c r="C5774" i="4"/>
  <c r="D5774" i="4"/>
  <c r="F5774" i="4" l="1"/>
  <c r="L5772" i="4"/>
  <c r="Z5772" i="4" s="1"/>
  <c r="K5773" i="4"/>
  <c r="Y5773" i="4" s="1"/>
  <c r="N5773" i="4"/>
  <c r="M5773" i="4"/>
  <c r="H5774" i="4"/>
  <c r="I5774" i="4" s="1"/>
  <c r="J5773" i="4"/>
  <c r="C5775" i="4"/>
  <c r="D5775" i="4"/>
  <c r="E5775" i="4"/>
  <c r="F5775" i="4" l="1"/>
  <c r="L5773" i="4"/>
  <c r="Z5773" i="4" s="1"/>
  <c r="K5774" i="4"/>
  <c r="Y5774" i="4" s="1"/>
  <c r="H5775" i="4"/>
  <c r="I5775" i="4" s="1"/>
  <c r="M5774" i="4"/>
  <c r="N5774" i="4"/>
  <c r="J5774" i="4"/>
  <c r="C5776" i="4"/>
  <c r="F5776" i="4" s="1"/>
  <c r="D5776" i="4"/>
  <c r="E5776" i="4"/>
  <c r="L5774" i="4" l="1"/>
  <c r="Z5774" i="4" s="1"/>
  <c r="K5775" i="4"/>
  <c r="Y5775" i="4" s="1"/>
  <c r="H5776" i="4"/>
  <c r="I5776" i="4" s="1"/>
  <c r="N5775" i="4"/>
  <c r="M5775" i="4"/>
  <c r="J5775" i="4"/>
  <c r="D5777" i="4"/>
  <c r="E5777" i="4"/>
  <c r="C5777" i="4"/>
  <c r="F5777" i="4" l="1"/>
  <c r="L5775" i="4"/>
  <c r="Z5775" i="4" s="1"/>
  <c r="K5776" i="4"/>
  <c r="Y5776" i="4" s="1"/>
  <c r="M5776" i="4"/>
  <c r="N5776" i="4"/>
  <c r="H5777" i="4"/>
  <c r="I5777" i="4" s="1"/>
  <c r="J5776" i="4"/>
  <c r="C5778" i="4"/>
  <c r="F5778" i="4" s="1"/>
  <c r="D5778" i="4"/>
  <c r="E5778" i="4"/>
  <c r="L5776" i="4" l="1"/>
  <c r="Z5776" i="4" s="1"/>
  <c r="K5777" i="4"/>
  <c r="Y5777" i="4" s="1"/>
  <c r="H5778" i="4"/>
  <c r="I5778" i="4" s="1"/>
  <c r="J5777" i="4"/>
  <c r="M5777" i="4"/>
  <c r="N5777" i="4"/>
  <c r="C5779" i="4"/>
  <c r="F5779" i="4" s="1"/>
  <c r="D5779" i="4"/>
  <c r="E5779" i="4"/>
  <c r="L5777" i="4" l="1"/>
  <c r="Z5777" i="4" s="1"/>
  <c r="K5778" i="4"/>
  <c r="Y5778" i="4" s="1"/>
  <c r="H5779" i="4"/>
  <c r="I5779" i="4" s="1"/>
  <c r="M5778" i="4"/>
  <c r="N5778" i="4"/>
  <c r="J5778" i="4"/>
  <c r="C5780" i="4"/>
  <c r="D5780" i="4"/>
  <c r="E5780" i="4"/>
  <c r="F5780" i="4" l="1"/>
  <c r="L5778" i="4"/>
  <c r="Z5778" i="4" s="1"/>
  <c r="K5779" i="4"/>
  <c r="Y5779" i="4" s="1"/>
  <c r="N5779" i="4"/>
  <c r="M5779" i="4"/>
  <c r="H5780" i="4"/>
  <c r="J5780" i="4" s="1"/>
  <c r="J5779" i="4"/>
  <c r="C5781" i="4"/>
  <c r="D5781" i="4"/>
  <c r="E5781" i="4"/>
  <c r="F5781" i="4" l="1"/>
  <c r="L5779" i="4"/>
  <c r="Z5779" i="4" s="1"/>
  <c r="L5780" i="4"/>
  <c r="Z5780" i="4" s="1"/>
  <c r="I5780" i="4"/>
  <c r="H5781" i="4"/>
  <c r="I5781" i="4" s="1"/>
  <c r="M5780" i="4"/>
  <c r="N5780" i="4"/>
  <c r="E5782" i="4"/>
  <c r="C5782" i="4"/>
  <c r="D5782" i="4"/>
  <c r="F5782" i="4" l="1"/>
  <c r="K5780" i="4"/>
  <c r="Y5780" i="4" s="1"/>
  <c r="K5781" i="4"/>
  <c r="Y5781" i="4" s="1"/>
  <c r="M5781" i="4"/>
  <c r="N5781" i="4"/>
  <c r="J5781" i="4"/>
  <c r="H5782" i="4"/>
  <c r="I5782" i="4" s="1"/>
  <c r="C5783" i="4"/>
  <c r="F5783" i="4" s="1"/>
  <c r="D5783" i="4"/>
  <c r="E5783" i="4"/>
  <c r="L5781" i="4" l="1"/>
  <c r="Z5781" i="4" s="1"/>
  <c r="K5782" i="4"/>
  <c r="Y5782" i="4" s="1"/>
  <c r="H5783" i="4"/>
  <c r="I5783" i="4" s="1"/>
  <c r="M5782" i="4"/>
  <c r="N5782" i="4"/>
  <c r="J5782" i="4"/>
  <c r="C5784" i="4"/>
  <c r="D5784" i="4"/>
  <c r="E5784" i="4"/>
  <c r="F5784" i="4" l="1"/>
  <c r="L5782" i="4"/>
  <c r="Z5782" i="4" s="1"/>
  <c r="K5783" i="4"/>
  <c r="Y5783" i="4" s="1"/>
  <c r="H5784" i="4"/>
  <c r="I5784" i="4" s="1"/>
  <c r="N5783" i="4"/>
  <c r="M5783" i="4"/>
  <c r="J5783" i="4"/>
  <c r="D5785" i="4"/>
  <c r="E5785" i="4"/>
  <c r="C5785" i="4"/>
  <c r="F5785" i="4" l="1"/>
  <c r="L5783" i="4"/>
  <c r="Z5783" i="4" s="1"/>
  <c r="K5784" i="4"/>
  <c r="Y5784" i="4" s="1"/>
  <c r="M5784" i="4"/>
  <c r="N5784" i="4"/>
  <c r="H5785" i="4"/>
  <c r="I5785" i="4" s="1"/>
  <c r="J5784" i="4"/>
  <c r="C5786" i="4"/>
  <c r="F5786" i="4" s="1"/>
  <c r="D5786" i="4"/>
  <c r="E5786" i="4"/>
  <c r="L5784" i="4" l="1"/>
  <c r="Z5784" i="4" s="1"/>
  <c r="K5785" i="4"/>
  <c r="Y5785" i="4" s="1"/>
  <c r="H5786" i="4"/>
  <c r="I5786" i="4" s="1"/>
  <c r="M5785" i="4"/>
  <c r="N5785" i="4"/>
  <c r="J5785" i="4"/>
  <c r="C5787" i="4"/>
  <c r="D5787" i="4"/>
  <c r="E5787" i="4"/>
  <c r="F5787" i="4" l="1"/>
  <c r="L5785" i="4"/>
  <c r="Z5785" i="4" s="1"/>
  <c r="K5786" i="4"/>
  <c r="Y5786" i="4" s="1"/>
  <c r="M5786" i="4"/>
  <c r="N5786" i="4"/>
  <c r="H5787" i="4"/>
  <c r="I5787" i="4" s="1"/>
  <c r="J5786" i="4"/>
  <c r="C5788" i="4"/>
  <c r="D5788" i="4"/>
  <c r="E5788" i="4"/>
  <c r="H5788" i="4" l="1"/>
  <c r="F5788" i="4"/>
  <c r="L5786" i="4"/>
  <c r="Z5786" i="4" s="1"/>
  <c r="K5787" i="4"/>
  <c r="Y5787" i="4" s="1"/>
  <c r="M5788" i="4"/>
  <c r="N5788" i="4"/>
  <c r="N5787" i="4"/>
  <c r="M5787" i="4"/>
  <c r="J5787" i="4"/>
  <c r="J5788" i="4"/>
  <c r="I5788" i="4"/>
  <c r="C5789" i="4"/>
  <c r="D5789" i="4"/>
  <c r="E5789" i="4"/>
  <c r="F5789" i="4" l="1"/>
  <c r="L5787" i="4"/>
  <c r="Z5787" i="4" s="1"/>
  <c r="L5788" i="4"/>
  <c r="Z5788" i="4" s="1"/>
  <c r="K5788" i="4"/>
  <c r="Y5788" i="4" s="1"/>
  <c r="H5789" i="4"/>
  <c r="I5789" i="4" s="1"/>
  <c r="E5790" i="4"/>
  <c r="C5790" i="4"/>
  <c r="D5790" i="4"/>
  <c r="F5790" i="4" l="1"/>
  <c r="K5789" i="4"/>
  <c r="Y5789" i="4" s="1"/>
  <c r="H5790" i="4"/>
  <c r="I5790" i="4" s="1"/>
  <c r="M5789" i="4"/>
  <c r="N5789" i="4"/>
  <c r="J5789" i="4"/>
  <c r="C5791" i="4"/>
  <c r="D5791" i="4"/>
  <c r="E5791" i="4"/>
  <c r="F5791" i="4" l="1"/>
  <c r="L5789" i="4"/>
  <c r="Z5789" i="4" s="1"/>
  <c r="K5790" i="4"/>
  <c r="Y5790" i="4" s="1"/>
  <c r="M5790" i="4"/>
  <c r="N5790" i="4"/>
  <c r="H5791" i="4"/>
  <c r="J5791" i="4" s="1"/>
  <c r="J5790" i="4"/>
  <c r="C5792" i="4"/>
  <c r="F5792" i="4" s="1"/>
  <c r="D5792" i="4"/>
  <c r="E5792" i="4"/>
  <c r="L5790" i="4" l="1"/>
  <c r="Z5790" i="4" s="1"/>
  <c r="L5791" i="4"/>
  <c r="Z5791" i="4" s="1"/>
  <c r="I5791" i="4"/>
  <c r="H5792" i="4"/>
  <c r="I5792" i="4" s="1"/>
  <c r="M5791" i="4"/>
  <c r="N5791" i="4"/>
  <c r="D5793" i="4"/>
  <c r="E5793" i="4"/>
  <c r="C5793" i="4"/>
  <c r="F5793" i="4" l="1"/>
  <c r="K5792" i="4"/>
  <c r="Y5792" i="4" s="1"/>
  <c r="K5791" i="4"/>
  <c r="Y5791" i="4" s="1"/>
  <c r="N5792" i="4"/>
  <c r="M5792" i="4"/>
  <c r="H5793" i="4"/>
  <c r="I5793" i="4" s="1"/>
  <c r="J5792" i="4"/>
  <c r="C5794" i="4"/>
  <c r="F5794" i="4" s="1"/>
  <c r="D5794" i="4"/>
  <c r="E5794" i="4"/>
  <c r="L5792" i="4" l="1"/>
  <c r="Z5792" i="4" s="1"/>
  <c r="K5793" i="4"/>
  <c r="Y5793" i="4" s="1"/>
  <c r="H5794" i="4"/>
  <c r="I5794" i="4" s="1"/>
  <c r="J5793" i="4"/>
  <c r="M5793" i="4"/>
  <c r="N5793" i="4"/>
  <c r="C5795" i="4"/>
  <c r="D5795" i="4"/>
  <c r="E5795" i="4"/>
  <c r="F5795" i="4" l="1"/>
  <c r="L5793" i="4"/>
  <c r="Z5793" i="4" s="1"/>
  <c r="K5794" i="4"/>
  <c r="Y5794" i="4" s="1"/>
  <c r="H5795" i="4"/>
  <c r="I5795" i="4" s="1"/>
  <c r="M5794" i="4"/>
  <c r="N5794" i="4"/>
  <c r="J5794" i="4"/>
  <c r="C5796" i="4"/>
  <c r="F5796" i="4" s="1"/>
  <c r="D5796" i="4"/>
  <c r="E5796" i="4"/>
  <c r="L5794" i="4" l="1"/>
  <c r="Z5794" i="4" s="1"/>
  <c r="K5795" i="4"/>
  <c r="Y5795" i="4" s="1"/>
  <c r="H5796" i="4"/>
  <c r="I5796" i="4" s="1"/>
  <c r="M5795" i="4"/>
  <c r="N5795" i="4"/>
  <c r="J5795" i="4"/>
  <c r="C5797" i="4"/>
  <c r="D5797" i="4"/>
  <c r="E5797" i="4"/>
  <c r="F5797" i="4" l="1"/>
  <c r="L5795" i="4"/>
  <c r="Z5795" i="4" s="1"/>
  <c r="K5796" i="4"/>
  <c r="Y5796" i="4" s="1"/>
  <c r="M5796" i="4"/>
  <c r="N5796" i="4"/>
  <c r="H5797" i="4"/>
  <c r="I5797" i="4" s="1"/>
  <c r="J5796" i="4"/>
  <c r="E5798" i="4"/>
  <c r="C5798" i="4"/>
  <c r="D5798" i="4"/>
  <c r="F5798" i="4" l="1"/>
  <c r="L5796" i="4"/>
  <c r="Z5796" i="4" s="1"/>
  <c r="K5797" i="4"/>
  <c r="Y5797" i="4" s="1"/>
  <c r="N5797" i="4"/>
  <c r="M5797" i="4"/>
  <c r="J5797" i="4"/>
  <c r="H5798" i="4"/>
  <c r="I5798" i="4" s="1"/>
  <c r="C5799" i="4"/>
  <c r="F5799" i="4" s="1"/>
  <c r="D5799" i="4"/>
  <c r="E5799" i="4"/>
  <c r="L5797" i="4" l="1"/>
  <c r="Z5797" i="4" s="1"/>
  <c r="K5798" i="4"/>
  <c r="Y5798" i="4" s="1"/>
  <c r="H5799" i="4"/>
  <c r="I5799" i="4" s="1"/>
  <c r="M5798" i="4"/>
  <c r="N5798" i="4"/>
  <c r="J5798" i="4"/>
  <c r="C5800" i="4"/>
  <c r="D5800" i="4"/>
  <c r="E5800" i="4"/>
  <c r="F5800" i="4" l="1"/>
  <c r="L5798" i="4"/>
  <c r="Z5798" i="4" s="1"/>
  <c r="K5799" i="4"/>
  <c r="Y5799" i="4" s="1"/>
  <c r="H5800" i="4"/>
  <c r="I5800" i="4" s="1"/>
  <c r="M5799" i="4"/>
  <c r="N5799" i="4"/>
  <c r="J5799" i="4"/>
  <c r="D5801" i="4"/>
  <c r="E5801" i="4"/>
  <c r="C5801" i="4"/>
  <c r="F5801" i="4" l="1"/>
  <c r="L5799" i="4"/>
  <c r="Z5799" i="4" s="1"/>
  <c r="K5800" i="4"/>
  <c r="Y5800" i="4" s="1"/>
  <c r="M5800" i="4"/>
  <c r="N5800" i="4"/>
  <c r="H5801" i="4"/>
  <c r="J5800" i="4"/>
  <c r="C5802" i="4"/>
  <c r="D5802" i="4"/>
  <c r="E5802" i="4"/>
  <c r="H5802" i="4" l="1"/>
  <c r="F5802" i="4"/>
  <c r="L5800" i="4"/>
  <c r="Z5800" i="4" s="1"/>
  <c r="N5801" i="4"/>
  <c r="M5801" i="4"/>
  <c r="J5801" i="4"/>
  <c r="M5802" i="4"/>
  <c r="N5802" i="4"/>
  <c r="I5801" i="4"/>
  <c r="J5802" i="4"/>
  <c r="I5802" i="4"/>
  <c r="C5803" i="4"/>
  <c r="D5803" i="4"/>
  <c r="E5803" i="4"/>
  <c r="H5803" i="4" l="1"/>
  <c r="F5803" i="4"/>
  <c r="L5801" i="4"/>
  <c r="Z5801" i="4" s="1"/>
  <c r="L5802" i="4"/>
  <c r="Z5802" i="4" s="1"/>
  <c r="K5801" i="4"/>
  <c r="Y5801" i="4" s="1"/>
  <c r="K5802" i="4"/>
  <c r="Y5802" i="4" s="1"/>
  <c r="M5803" i="4"/>
  <c r="N5803" i="4"/>
  <c r="J5803" i="4"/>
  <c r="I5803" i="4"/>
  <c r="C5804" i="4"/>
  <c r="D5804" i="4"/>
  <c r="E5804" i="4"/>
  <c r="H5804" i="4" l="1"/>
  <c r="F5804" i="4"/>
  <c r="L5803" i="4"/>
  <c r="Z5803" i="4" s="1"/>
  <c r="K5803" i="4"/>
  <c r="Y5803" i="4" s="1"/>
  <c r="M5804" i="4"/>
  <c r="N5804" i="4"/>
  <c r="J5804" i="4"/>
  <c r="I5804" i="4"/>
  <c r="C5805" i="4"/>
  <c r="D5805" i="4"/>
  <c r="E5805" i="4"/>
  <c r="H5805" i="4" l="1"/>
  <c r="F5805" i="4"/>
  <c r="L5804" i="4"/>
  <c r="Z5804" i="4" s="1"/>
  <c r="K5804" i="4"/>
  <c r="Y5804" i="4" s="1"/>
  <c r="M5805" i="4"/>
  <c r="N5805" i="4"/>
  <c r="J5805" i="4"/>
  <c r="I5805" i="4"/>
  <c r="E5806" i="4"/>
  <c r="C5806" i="4"/>
  <c r="D5806" i="4"/>
  <c r="F5806" i="4" l="1"/>
  <c r="L5805" i="4"/>
  <c r="Z5805" i="4" s="1"/>
  <c r="K5805" i="4"/>
  <c r="Y5805" i="4" s="1"/>
  <c r="H5806" i="4"/>
  <c r="I5806" i="4" s="1"/>
  <c r="C5807" i="4"/>
  <c r="D5807" i="4"/>
  <c r="E5807" i="4"/>
  <c r="H5807" i="4" l="1"/>
  <c r="F5807" i="4"/>
  <c r="K5806" i="4"/>
  <c r="Y5806" i="4" s="1"/>
  <c r="M5807" i="4"/>
  <c r="N5807" i="4"/>
  <c r="N5806" i="4"/>
  <c r="M5806" i="4"/>
  <c r="J5806" i="4"/>
  <c r="J5807" i="4"/>
  <c r="I5807" i="4"/>
  <c r="C5808" i="4"/>
  <c r="D5808" i="4"/>
  <c r="E5808" i="4"/>
  <c r="H5808" i="4" l="1"/>
  <c r="F5808" i="4"/>
  <c r="L5807" i="4"/>
  <c r="Z5807" i="4" s="1"/>
  <c r="L5806" i="4"/>
  <c r="Z5806" i="4" s="1"/>
  <c r="K5807" i="4"/>
  <c r="Y5807" i="4" s="1"/>
  <c r="M5808" i="4"/>
  <c r="N5808" i="4"/>
  <c r="J5808" i="4"/>
  <c r="I5808" i="4"/>
  <c r="D5809" i="4"/>
  <c r="E5809" i="4"/>
  <c r="C5809" i="4"/>
  <c r="F5809" i="4" s="1"/>
  <c r="L5808" i="4" l="1"/>
  <c r="Z5808" i="4" s="1"/>
  <c r="K5808" i="4"/>
  <c r="Y5808" i="4" s="1"/>
  <c r="H5809" i="4"/>
  <c r="I5809" i="4" s="1"/>
  <c r="C5810" i="4"/>
  <c r="D5810" i="4"/>
  <c r="E5810" i="4"/>
  <c r="F5810" i="4" l="1"/>
  <c r="K5809" i="4"/>
  <c r="Y5809" i="4" s="1"/>
  <c r="H5810" i="4"/>
  <c r="I5810" i="4" s="1"/>
  <c r="M5809" i="4"/>
  <c r="N5809" i="4"/>
  <c r="J5809" i="4"/>
  <c r="C5811" i="4"/>
  <c r="D5811" i="4"/>
  <c r="E5811" i="4"/>
  <c r="F5811" i="4" l="1"/>
  <c r="L5809" i="4"/>
  <c r="Z5809" i="4" s="1"/>
  <c r="K5810" i="4"/>
  <c r="Y5810" i="4" s="1"/>
  <c r="H5811" i="4"/>
  <c r="I5811" i="4" s="1"/>
  <c r="N5810" i="4"/>
  <c r="M5810" i="4"/>
  <c r="J5810" i="4"/>
  <c r="C5812" i="4"/>
  <c r="D5812" i="4"/>
  <c r="E5812" i="4"/>
  <c r="F5812" i="4" l="1"/>
  <c r="L5810" i="4"/>
  <c r="Z5810" i="4" s="1"/>
  <c r="K5811" i="4"/>
  <c r="Y5811" i="4" s="1"/>
  <c r="H5812" i="4"/>
  <c r="I5812" i="4" s="1"/>
  <c r="M5811" i="4"/>
  <c r="N5811" i="4"/>
  <c r="J5811" i="4"/>
  <c r="C5813" i="4"/>
  <c r="F5813" i="4" s="1"/>
  <c r="D5813" i="4"/>
  <c r="E5813" i="4"/>
  <c r="L5811" i="4" l="1"/>
  <c r="Z5811" i="4" s="1"/>
  <c r="K5812" i="4"/>
  <c r="Y5812" i="4" s="1"/>
  <c r="H5813" i="4"/>
  <c r="I5813" i="4" s="1"/>
  <c r="N5812" i="4"/>
  <c r="M5812" i="4"/>
  <c r="J5812" i="4"/>
  <c r="E5814" i="4"/>
  <c r="C5814" i="4"/>
  <c r="F5814" i="4" s="1"/>
  <c r="D5814" i="4"/>
  <c r="L5812" i="4" l="1"/>
  <c r="Z5812" i="4" s="1"/>
  <c r="K5813" i="4"/>
  <c r="Y5813" i="4" s="1"/>
  <c r="M5813" i="4"/>
  <c r="N5813" i="4"/>
  <c r="H5814" i="4"/>
  <c r="I5814" i="4" s="1"/>
  <c r="J5813" i="4"/>
  <c r="C5815" i="4"/>
  <c r="D5815" i="4"/>
  <c r="E5815" i="4"/>
  <c r="F5815" i="4" l="1"/>
  <c r="L5813" i="4"/>
  <c r="Z5813" i="4" s="1"/>
  <c r="K5814" i="4"/>
  <c r="Y5814" i="4" s="1"/>
  <c r="M5814" i="4"/>
  <c r="N5814" i="4"/>
  <c r="J5814" i="4"/>
  <c r="H5815" i="4"/>
  <c r="I5815" i="4" s="1"/>
  <c r="C5816" i="4"/>
  <c r="D5816" i="4"/>
  <c r="E5816" i="4"/>
  <c r="H5816" i="4" l="1"/>
  <c r="F5816" i="4"/>
  <c r="L5814" i="4"/>
  <c r="Z5814" i="4" s="1"/>
  <c r="K5815" i="4"/>
  <c r="Y5815" i="4" s="1"/>
  <c r="M5816" i="4"/>
  <c r="N5816" i="4"/>
  <c r="N5815" i="4"/>
  <c r="M5815" i="4"/>
  <c r="J5815" i="4"/>
  <c r="J5816" i="4"/>
  <c r="I5816" i="4"/>
  <c r="D5817" i="4"/>
  <c r="E5817" i="4"/>
  <c r="C5817" i="4"/>
  <c r="F5817" i="4" s="1"/>
  <c r="L5815" i="4" l="1"/>
  <c r="Z5815" i="4" s="1"/>
  <c r="L5816" i="4"/>
  <c r="Z5816" i="4" s="1"/>
  <c r="K5816" i="4"/>
  <c r="Y5816" i="4" s="1"/>
  <c r="H5817" i="4"/>
  <c r="I5817" i="4" s="1"/>
  <c r="C5818" i="4"/>
  <c r="D5818" i="4"/>
  <c r="E5818" i="4"/>
  <c r="H5818" i="4" l="1"/>
  <c r="F5818" i="4"/>
  <c r="K5817" i="4"/>
  <c r="Y5817" i="4" s="1"/>
  <c r="M5818" i="4"/>
  <c r="N5818" i="4"/>
  <c r="M5817" i="4"/>
  <c r="N5817" i="4"/>
  <c r="J5817" i="4"/>
  <c r="J5818" i="4"/>
  <c r="I5818" i="4"/>
  <c r="C5819" i="4"/>
  <c r="D5819" i="4"/>
  <c r="E5819" i="4"/>
  <c r="F5819" i="4" l="1"/>
  <c r="L5818" i="4"/>
  <c r="Z5818" i="4" s="1"/>
  <c r="L5817" i="4"/>
  <c r="Z5817" i="4" s="1"/>
  <c r="K5818" i="4"/>
  <c r="Y5818" i="4" s="1"/>
  <c r="H5819" i="4"/>
  <c r="I5819" i="4" s="1"/>
  <c r="C5820" i="4"/>
  <c r="D5820" i="4"/>
  <c r="E5820" i="4"/>
  <c r="H5820" i="4" l="1"/>
  <c r="F5820" i="4"/>
  <c r="K5819" i="4"/>
  <c r="Y5819" i="4" s="1"/>
  <c r="N5820" i="4"/>
  <c r="M5820" i="4"/>
  <c r="N5819" i="4"/>
  <c r="M5819" i="4"/>
  <c r="J5819" i="4"/>
  <c r="J5820" i="4"/>
  <c r="I5820" i="4"/>
  <c r="C5821" i="4"/>
  <c r="D5821" i="4"/>
  <c r="E5821" i="4"/>
  <c r="F5821" i="4" l="1"/>
  <c r="L5820" i="4"/>
  <c r="Z5820" i="4" s="1"/>
  <c r="L5819" i="4"/>
  <c r="Z5819" i="4" s="1"/>
  <c r="K5820" i="4"/>
  <c r="Y5820" i="4" s="1"/>
  <c r="H5821" i="4"/>
  <c r="I5821" i="4" s="1"/>
  <c r="E5822" i="4"/>
  <c r="C5822" i="4"/>
  <c r="D5822" i="4"/>
  <c r="F5822" i="4" l="1"/>
  <c r="K5821" i="4"/>
  <c r="Y5821" i="4" s="1"/>
  <c r="H5822" i="4"/>
  <c r="I5822" i="4" s="1"/>
  <c r="M5821" i="4"/>
  <c r="N5821" i="4"/>
  <c r="J5821" i="4"/>
  <c r="C5823" i="4"/>
  <c r="D5823" i="4"/>
  <c r="E5823" i="4"/>
  <c r="F5823" i="4" l="1"/>
  <c r="L5821" i="4"/>
  <c r="Z5821" i="4" s="1"/>
  <c r="K5822" i="4"/>
  <c r="Y5822" i="4" s="1"/>
  <c r="H5823" i="4"/>
  <c r="I5823" i="4" s="1"/>
  <c r="M5822" i="4"/>
  <c r="N5822" i="4"/>
  <c r="J5822" i="4"/>
  <c r="C5824" i="4"/>
  <c r="F5824" i="4" s="1"/>
  <c r="D5824" i="4"/>
  <c r="E5824" i="4"/>
  <c r="L5822" i="4" l="1"/>
  <c r="Z5822" i="4" s="1"/>
  <c r="K5823" i="4"/>
  <c r="Y5823" i="4" s="1"/>
  <c r="M5823" i="4"/>
  <c r="N5823" i="4"/>
  <c r="H5824" i="4"/>
  <c r="I5824" i="4" s="1"/>
  <c r="J5823" i="4"/>
  <c r="D5825" i="4"/>
  <c r="E5825" i="4"/>
  <c r="C5825" i="4"/>
  <c r="F5825" i="4" l="1"/>
  <c r="L5823" i="4"/>
  <c r="Z5823" i="4" s="1"/>
  <c r="K5824" i="4"/>
  <c r="Y5824" i="4" s="1"/>
  <c r="N5824" i="4"/>
  <c r="M5824" i="4"/>
  <c r="H5825" i="4"/>
  <c r="J5825" i="4" s="1"/>
  <c r="J5824" i="4"/>
  <c r="C5826" i="4"/>
  <c r="F5826" i="4" s="1"/>
  <c r="D5826" i="4"/>
  <c r="E5826" i="4"/>
  <c r="L5824" i="4" l="1"/>
  <c r="Z5824" i="4" s="1"/>
  <c r="L5825" i="4"/>
  <c r="Z5825" i="4" s="1"/>
  <c r="I5825" i="4"/>
  <c r="H5826" i="4"/>
  <c r="I5826" i="4" s="1"/>
  <c r="M5825" i="4"/>
  <c r="N5825" i="4"/>
  <c r="C5827" i="4"/>
  <c r="D5827" i="4"/>
  <c r="E5827" i="4"/>
  <c r="F5827" i="4" l="1"/>
  <c r="K5826" i="4"/>
  <c r="Y5826" i="4" s="1"/>
  <c r="K5825" i="4"/>
  <c r="Y5825" i="4" s="1"/>
  <c r="H5827" i="4"/>
  <c r="I5827" i="4" s="1"/>
  <c r="M5826" i="4"/>
  <c r="N5826" i="4"/>
  <c r="J5826" i="4"/>
  <c r="C5828" i="4"/>
  <c r="D5828" i="4"/>
  <c r="E5828" i="4"/>
  <c r="F5828" i="4" l="1"/>
  <c r="L5826" i="4"/>
  <c r="Z5826" i="4" s="1"/>
  <c r="K5827" i="4"/>
  <c r="Y5827" i="4" s="1"/>
  <c r="H5828" i="4"/>
  <c r="I5828" i="4" s="1"/>
  <c r="M5827" i="4"/>
  <c r="N5827" i="4"/>
  <c r="J5827" i="4"/>
  <c r="C5829" i="4"/>
  <c r="F5829" i="4" s="1"/>
  <c r="D5829" i="4"/>
  <c r="E5829" i="4"/>
  <c r="L5827" i="4" l="1"/>
  <c r="Z5827" i="4" s="1"/>
  <c r="K5828" i="4"/>
  <c r="Y5828" i="4" s="1"/>
  <c r="H5829" i="4"/>
  <c r="I5829" i="4" s="1"/>
  <c r="N5828" i="4"/>
  <c r="M5828" i="4"/>
  <c r="J5828" i="4"/>
  <c r="E5830" i="4"/>
  <c r="C5830" i="4"/>
  <c r="F5830" i="4" s="1"/>
  <c r="D5830" i="4"/>
  <c r="L5828" i="4" l="1"/>
  <c r="Z5828" i="4" s="1"/>
  <c r="K5829" i="4"/>
  <c r="Y5829" i="4" s="1"/>
  <c r="N5829" i="4"/>
  <c r="M5829" i="4"/>
  <c r="H5830" i="4"/>
  <c r="J5829" i="4"/>
  <c r="C5831" i="4"/>
  <c r="D5831" i="4"/>
  <c r="E5831" i="4"/>
  <c r="F5831" i="4" l="1"/>
  <c r="L5829" i="4"/>
  <c r="Z5829" i="4" s="1"/>
  <c r="H5831" i="4"/>
  <c r="I5831" i="4" s="1"/>
  <c r="M5830" i="4"/>
  <c r="N5830" i="4"/>
  <c r="J5830" i="4"/>
  <c r="I5830" i="4"/>
  <c r="C5832" i="4"/>
  <c r="F5832" i="4" s="1"/>
  <c r="D5832" i="4"/>
  <c r="E5832" i="4"/>
  <c r="L5830" i="4" l="1"/>
  <c r="Z5830" i="4" s="1"/>
  <c r="K5830" i="4"/>
  <c r="Y5830" i="4" s="1"/>
  <c r="K5831" i="4"/>
  <c r="Y5831" i="4" s="1"/>
  <c r="M5831" i="4"/>
  <c r="N5831" i="4"/>
  <c r="H5832" i="4"/>
  <c r="J5832" i="4" s="1"/>
  <c r="J5831" i="4"/>
  <c r="D5833" i="4"/>
  <c r="E5833" i="4"/>
  <c r="C5833" i="4"/>
  <c r="F5833" i="4" l="1"/>
  <c r="L5832" i="4"/>
  <c r="Z5832" i="4" s="1"/>
  <c r="L5831" i="4"/>
  <c r="Z5831" i="4" s="1"/>
  <c r="I5832" i="4"/>
  <c r="M5832" i="4"/>
  <c r="N5832" i="4"/>
  <c r="H5833" i="4"/>
  <c r="J5833" i="4" s="1"/>
  <c r="C5834" i="4"/>
  <c r="F5834" i="4" s="1"/>
  <c r="D5834" i="4"/>
  <c r="E5834" i="4"/>
  <c r="L5833" i="4" l="1"/>
  <c r="Z5833" i="4" s="1"/>
  <c r="K5832" i="4"/>
  <c r="Y5832" i="4" s="1"/>
  <c r="N5833" i="4"/>
  <c r="M5833" i="4"/>
  <c r="I5833" i="4"/>
  <c r="H5834" i="4"/>
  <c r="I5834" i="4" s="1"/>
  <c r="C5835" i="4"/>
  <c r="D5835" i="4"/>
  <c r="E5835" i="4"/>
  <c r="F5835" i="4" l="1"/>
  <c r="K5833" i="4"/>
  <c r="Y5833" i="4" s="1"/>
  <c r="K5834" i="4"/>
  <c r="Y5834" i="4" s="1"/>
  <c r="H5835" i="4"/>
  <c r="I5835" i="4" s="1"/>
  <c r="J5834" i="4"/>
  <c r="M5834" i="4"/>
  <c r="N5834" i="4"/>
  <c r="C5836" i="4"/>
  <c r="F5836" i="4" s="1"/>
  <c r="D5836" i="4"/>
  <c r="E5836" i="4"/>
  <c r="L5834" i="4" l="1"/>
  <c r="Z5834" i="4" s="1"/>
  <c r="K5835" i="4"/>
  <c r="Y5835" i="4" s="1"/>
  <c r="H5836" i="4"/>
  <c r="I5836" i="4" s="1"/>
  <c r="M5835" i="4"/>
  <c r="N5835" i="4"/>
  <c r="J5835" i="4"/>
  <c r="C5837" i="4"/>
  <c r="D5837" i="4"/>
  <c r="E5837" i="4"/>
  <c r="F5837" i="4" l="1"/>
  <c r="L5835" i="4"/>
  <c r="Z5835" i="4" s="1"/>
  <c r="K5836" i="4"/>
  <c r="Y5836" i="4" s="1"/>
  <c r="M5836" i="4"/>
  <c r="N5836" i="4"/>
  <c r="H5837" i="4"/>
  <c r="I5837" i="4" s="1"/>
  <c r="J5836" i="4"/>
  <c r="E5838" i="4"/>
  <c r="C5838" i="4"/>
  <c r="D5838" i="4"/>
  <c r="F5838" i="4" l="1"/>
  <c r="L5836" i="4"/>
  <c r="Z5836" i="4" s="1"/>
  <c r="K5837" i="4"/>
  <c r="Y5837" i="4" s="1"/>
  <c r="M5837" i="4"/>
  <c r="N5837" i="4"/>
  <c r="J5837" i="4"/>
  <c r="H5838" i="4"/>
  <c r="C5839" i="4"/>
  <c r="D5839" i="4"/>
  <c r="E5839" i="4"/>
  <c r="F5839" i="4" l="1"/>
  <c r="L5837" i="4"/>
  <c r="Z5837" i="4" s="1"/>
  <c r="H5839" i="4"/>
  <c r="I5839" i="4" s="1"/>
  <c r="N5838" i="4"/>
  <c r="M5838" i="4"/>
  <c r="I5838" i="4"/>
  <c r="J5838" i="4"/>
  <c r="C5840" i="4"/>
  <c r="F5840" i="4" s="1"/>
  <c r="D5840" i="4"/>
  <c r="E5840" i="4"/>
  <c r="L5838" i="4" l="1"/>
  <c r="Z5838" i="4" s="1"/>
  <c r="K5839" i="4"/>
  <c r="Y5839" i="4" s="1"/>
  <c r="K5838" i="4"/>
  <c r="Y5838" i="4" s="1"/>
  <c r="M5839" i="4"/>
  <c r="N5839" i="4"/>
  <c r="H5840" i="4"/>
  <c r="I5840" i="4" s="1"/>
  <c r="J5839" i="4"/>
  <c r="D5841" i="4"/>
  <c r="E5841" i="4"/>
  <c r="C5841" i="4"/>
  <c r="F5841" i="4" l="1"/>
  <c r="L5839" i="4"/>
  <c r="Z5839" i="4" s="1"/>
  <c r="K5840" i="4"/>
  <c r="Y5840" i="4" s="1"/>
  <c r="M5840" i="4"/>
  <c r="N5840" i="4"/>
  <c r="H5841" i="4"/>
  <c r="J5841" i="4" s="1"/>
  <c r="J5840" i="4"/>
  <c r="C5842" i="4"/>
  <c r="F5842" i="4" s="1"/>
  <c r="D5842" i="4"/>
  <c r="E5842" i="4"/>
  <c r="L5840" i="4" l="1"/>
  <c r="Z5840" i="4" s="1"/>
  <c r="L5841" i="4"/>
  <c r="Z5841" i="4" s="1"/>
  <c r="H5842" i="4"/>
  <c r="I5841" i="4"/>
  <c r="M5841" i="4"/>
  <c r="N5841" i="4"/>
  <c r="C5843" i="4"/>
  <c r="D5843" i="4"/>
  <c r="E5843" i="4"/>
  <c r="F5843" i="4" l="1"/>
  <c r="K5841" i="4"/>
  <c r="Y5841" i="4" s="1"/>
  <c r="H5843" i="4"/>
  <c r="I5843" i="4" s="1"/>
  <c r="N5842" i="4"/>
  <c r="M5842" i="4"/>
  <c r="I5842" i="4"/>
  <c r="J5842" i="4"/>
  <c r="C5844" i="4"/>
  <c r="F5844" i="4" s="1"/>
  <c r="D5844" i="4"/>
  <c r="E5844" i="4"/>
  <c r="L5842" i="4" l="1"/>
  <c r="Z5842" i="4" s="1"/>
  <c r="K5843" i="4"/>
  <c r="Y5843" i="4" s="1"/>
  <c r="K5842" i="4"/>
  <c r="Y5842" i="4" s="1"/>
  <c r="M5843" i="4"/>
  <c r="N5843" i="4"/>
  <c r="H5844" i="4"/>
  <c r="J5844" i="4" s="1"/>
  <c r="J5843" i="4"/>
  <c r="C5845" i="4"/>
  <c r="F5845" i="4" s="1"/>
  <c r="D5845" i="4"/>
  <c r="E5845" i="4"/>
  <c r="L5844" i="4" l="1"/>
  <c r="Z5844" i="4" s="1"/>
  <c r="L5843" i="4"/>
  <c r="Z5843" i="4" s="1"/>
  <c r="H5845" i="4"/>
  <c r="I5845" i="4" s="1"/>
  <c r="I5844" i="4"/>
  <c r="M5844" i="4"/>
  <c r="N5844" i="4"/>
  <c r="E5846" i="4"/>
  <c r="C5846" i="4"/>
  <c r="F5846" i="4" s="1"/>
  <c r="D5846" i="4"/>
  <c r="K5844" i="4" l="1"/>
  <c r="Y5844" i="4" s="1"/>
  <c r="K5845" i="4"/>
  <c r="Y5845" i="4" s="1"/>
  <c r="M5845" i="4"/>
  <c r="N5845" i="4"/>
  <c r="H5846" i="4"/>
  <c r="J5845" i="4"/>
  <c r="C5847" i="4"/>
  <c r="D5847" i="4"/>
  <c r="E5847" i="4"/>
  <c r="F5847" i="4" l="1"/>
  <c r="L5845" i="4"/>
  <c r="Z5845" i="4" s="1"/>
  <c r="H5847" i="4"/>
  <c r="M5846" i="4"/>
  <c r="N5846" i="4"/>
  <c r="J5846" i="4"/>
  <c r="I5846" i="4"/>
  <c r="I5847" i="4"/>
  <c r="C5848" i="4"/>
  <c r="D5848" i="4"/>
  <c r="E5848" i="4"/>
  <c r="F5848" i="4" l="1"/>
  <c r="L5846" i="4"/>
  <c r="Z5846" i="4" s="1"/>
  <c r="K5847" i="4"/>
  <c r="Y5847" i="4" s="1"/>
  <c r="K5846" i="4"/>
  <c r="Y5846" i="4" s="1"/>
  <c r="N5847" i="4"/>
  <c r="M5847" i="4"/>
  <c r="H5848" i="4"/>
  <c r="J5847" i="4"/>
  <c r="D5849" i="4"/>
  <c r="E5849" i="4"/>
  <c r="C5849" i="4"/>
  <c r="F5849" i="4" l="1"/>
  <c r="L5847" i="4"/>
  <c r="Z5847" i="4" s="1"/>
  <c r="M5848" i="4"/>
  <c r="N5848" i="4"/>
  <c r="I5848" i="4"/>
  <c r="J5848" i="4"/>
  <c r="H5849" i="4"/>
  <c r="J5849" i="4" s="1"/>
  <c r="C5850" i="4"/>
  <c r="F5850" i="4" s="1"/>
  <c r="D5850" i="4"/>
  <c r="E5850" i="4"/>
  <c r="L5848" i="4" l="1"/>
  <c r="Z5848" i="4" s="1"/>
  <c r="L5849" i="4"/>
  <c r="Z5849" i="4" s="1"/>
  <c r="K5848" i="4"/>
  <c r="Y5848" i="4" s="1"/>
  <c r="I5849" i="4"/>
  <c r="M5849" i="4"/>
  <c r="N5849" i="4"/>
  <c r="H5850" i="4"/>
  <c r="I5850" i="4" s="1"/>
  <c r="C5851" i="4"/>
  <c r="F5851" i="4" s="1"/>
  <c r="D5851" i="4"/>
  <c r="E5851" i="4"/>
  <c r="K5849" i="4" l="1"/>
  <c r="Y5849" i="4" s="1"/>
  <c r="K5850" i="4"/>
  <c r="Y5850" i="4" s="1"/>
  <c r="H5851" i="4"/>
  <c r="I5851" i="4" s="1"/>
  <c r="M5850" i="4"/>
  <c r="N5850" i="4"/>
  <c r="J5850" i="4"/>
  <c r="C5852" i="4"/>
  <c r="D5852" i="4"/>
  <c r="E5852" i="4"/>
  <c r="F5852" i="4" l="1"/>
  <c r="L5850" i="4"/>
  <c r="Z5850" i="4" s="1"/>
  <c r="K5851" i="4"/>
  <c r="Y5851" i="4" s="1"/>
  <c r="H5852" i="4"/>
  <c r="I5852" i="4" s="1"/>
  <c r="N5851" i="4"/>
  <c r="M5851" i="4"/>
  <c r="J5851" i="4"/>
  <c r="C5853" i="4"/>
  <c r="F5853" i="4" s="1"/>
  <c r="D5853" i="4"/>
  <c r="E5853" i="4"/>
  <c r="L5851" i="4" l="1"/>
  <c r="Z5851" i="4" s="1"/>
  <c r="K5852" i="4"/>
  <c r="Y5852" i="4" s="1"/>
  <c r="H5853" i="4"/>
  <c r="I5853" i="4" s="1"/>
  <c r="N5852" i="4"/>
  <c r="M5852" i="4"/>
  <c r="J5852" i="4"/>
  <c r="E5854" i="4"/>
  <c r="C5854" i="4"/>
  <c r="F5854" i="4" s="1"/>
  <c r="D5854" i="4"/>
  <c r="L5852" i="4" l="1"/>
  <c r="Z5852" i="4" s="1"/>
  <c r="K5853" i="4"/>
  <c r="Y5853" i="4" s="1"/>
  <c r="H5854" i="4"/>
  <c r="I5854" i="4" s="1"/>
  <c r="M5853" i="4"/>
  <c r="N5853" i="4"/>
  <c r="J5853" i="4"/>
  <c r="C5855" i="4"/>
  <c r="D5855" i="4"/>
  <c r="E5855" i="4"/>
  <c r="F5855" i="4" l="1"/>
  <c r="L5853" i="4"/>
  <c r="Z5853" i="4" s="1"/>
  <c r="K5854" i="4"/>
  <c r="Y5854" i="4" s="1"/>
  <c r="H5855" i="4"/>
  <c r="I5855" i="4" s="1"/>
  <c r="M5854" i="4"/>
  <c r="N5854" i="4"/>
  <c r="J5854" i="4"/>
  <c r="C5856" i="4"/>
  <c r="F5856" i="4" s="1"/>
  <c r="D5856" i="4"/>
  <c r="E5856" i="4"/>
  <c r="L5854" i="4" l="1"/>
  <c r="Z5854" i="4" s="1"/>
  <c r="K5855" i="4"/>
  <c r="Y5855" i="4" s="1"/>
  <c r="H5856" i="4"/>
  <c r="I5856" i="4" s="1"/>
  <c r="M5855" i="4"/>
  <c r="N5855" i="4"/>
  <c r="J5855" i="4"/>
  <c r="D5857" i="4"/>
  <c r="E5857" i="4"/>
  <c r="C5857" i="4"/>
  <c r="F5857" i="4" l="1"/>
  <c r="L5855" i="4"/>
  <c r="Z5855" i="4" s="1"/>
  <c r="K5856" i="4"/>
  <c r="Y5856" i="4" s="1"/>
  <c r="N5856" i="4"/>
  <c r="M5856" i="4"/>
  <c r="H5857" i="4"/>
  <c r="I5857" i="4" s="1"/>
  <c r="J5856" i="4"/>
  <c r="C5858" i="4"/>
  <c r="F5858" i="4" s="1"/>
  <c r="D5858" i="4"/>
  <c r="E5858" i="4"/>
  <c r="L5856" i="4" l="1"/>
  <c r="Z5856" i="4" s="1"/>
  <c r="K5857" i="4"/>
  <c r="Y5857" i="4" s="1"/>
  <c r="H5858" i="4"/>
  <c r="I5858" i="4" s="1"/>
  <c r="M5857" i="4"/>
  <c r="N5857" i="4"/>
  <c r="J5857" i="4"/>
  <c r="C5859" i="4"/>
  <c r="D5859" i="4"/>
  <c r="E5859" i="4"/>
  <c r="F5859" i="4" l="1"/>
  <c r="L5857" i="4"/>
  <c r="Z5857" i="4" s="1"/>
  <c r="K5858" i="4"/>
  <c r="Y5858" i="4" s="1"/>
  <c r="M5858" i="4"/>
  <c r="N5858" i="4"/>
  <c r="H5859" i="4"/>
  <c r="I5859" i="4" s="1"/>
  <c r="J5858" i="4"/>
  <c r="C5860" i="4"/>
  <c r="F5860" i="4" s="1"/>
  <c r="D5860" i="4"/>
  <c r="E5860" i="4"/>
  <c r="L5858" i="4" l="1"/>
  <c r="Z5858" i="4" s="1"/>
  <c r="K5859" i="4"/>
  <c r="Y5859" i="4" s="1"/>
  <c r="H5860" i="4"/>
  <c r="I5860" i="4" s="1"/>
  <c r="M5859" i="4"/>
  <c r="N5859" i="4"/>
  <c r="J5859" i="4"/>
  <c r="C5861" i="4"/>
  <c r="D5861" i="4"/>
  <c r="E5861" i="4"/>
  <c r="F5861" i="4" l="1"/>
  <c r="L5859" i="4"/>
  <c r="Z5859" i="4" s="1"/>
  <c r="K5860" i="4"/>
  <c r="Y5860" i="4" s="1"/>
  <c r="H5861" i="4"/>
  <c r="I5861" i="4" s="1"/>
  <c r="M5860" i="4"/>
  <c r="N5860" i="4"/>
  <c r="J5860" i="4"/>
  <c r="E5862" i="4"/>
  <c r="C5862" i="4"/>
  <c r="D5862" i="4"/>
  <c r="F5862" i="4" l="1"/>
  <c r="L5860" i="4"/>
  <c r="Z5860" i="4" s="1"/>
  <c r="K5861" i="4"/>
  <c r="Y5861" i="4" s="1"/>
  <c r="N5861" i="4"/>
  <c r="M5861" i="4"/>
  <c r="H5862" i="4"/>
  <c r="I5862" i="4" s="1"/>
  <c r="J5861" i="4"/>
  <c r="C5863" i="4"/>
  <c r="F5863" i="4" s="1"/>
  <c r="D5863" i="4"/>
  <c r="E5863" i="4"/>
  <c r="L5861" i="4" l="1"/>
  <c r="Z5861" i="4" s="1"/>
  <c r="K5862" i="4"/>
  <c r="Y5862" i="4" s="1"/>
  <c r="M5862" i="4"/>
  <c r="N5862" i="4"/>
  <c r="H5863" i="4"/>
  <c r="I5863" i="4" s="1"/>
  <c r="J5862" i="4"/>
  <c r="C5864" i="4"/>
  <c r="D5864" i="4"/>
  <c r="E5864" i="4"/>
  <c r="F5864" i="4" l="1"/>
  <c r="L5862" i="4"/>
  <c r="Z5862" i="4" s="1"/>
  <c r="K5863" i="4"/>
  <c r="Y5863" i="4" s="1"/>
  <c r="H5864" i="4"/>
  <c r="I5864" i="4" s="1"/>
  <c r="M5863" i="4"/>
  <c r="N5863" i="4"/>
  <c r="J5863" i="4"/>
  <c r="D5865" i="4"/>
  <c r="E5865" i="4"/>
  <c r="C5865" i="4"/>
  <c r="F5865" i="4" l="1"/>
  <c r="L5863" i="4"/>
  <c r="Z5863" i="4" s="1"/>
  <c r="K5864" i="4"/>
  <c r="Y5864" i="4" s="1"/>
  <c r="M5864" i="4"/>
  <c r="N5864" i="4"/>
  <c r="H5865" i="4"/>
  <c r="I5865" i="4" s="1"/>
  <c r="J5864" i="4"/>
  <c r="C5866" i="4"/>
  <c r="F5866" i="4" s="1"/>
  <c r="D5866" i="4"/>
  <c r="E5866" i="4"/>
  <c r="L5864" i="4" l="1"/>
  <c r="Z5864" i="4" s="1"/>
  <c r="K5865" i="4"/>
  <c r="Y5865" i="4" s="1"/>
  <c r="H5866" i="4"/>
  <c r="I5866" i="4" s="1"/>
  <c r="J5865" i="4"/>
  <c r="N5865" i="4"/>
  <c r="M5865" i="4"/>
  <c r="C5867" i="4"/>
  <c r="D5867" i="4"/>
  <c r="E5867" i="4"/>
  <c r="F5867" i="4" l="1"/>
  <c r="L5865" i="4"/>
  <c r="Z5865" i="4" s="1"/>
  <c r="K5866" i="4"/>
  <c r="Y5866" i="4" s="1"/>
  <c r="M5866" i="4"/>
  <c r="N5866" i="4"/>
  <c r="H5867" i="4"/>
  <c r="I5867" i="4" s="1"/>
  <c r="J5866" i="4"/>
  <c r="C5868" i="4"/>
  <c r="F5868" i="4" s="1"/>
  <c r="D5868" i="4"/>
  <c r="E5868" i="4"/>
  <c r="L5866" i="4" l="1"/>
  <c r="Z5866" i="4" s="1"/>
  <c r="K5867" i="4"/>
  <c r="Y5867" i="4" s="1"/>
  <c r="H5868" i="4"/>
  <c r="I5868" i="4" s="1"/>
  <c r="M5867" i="4"/>
  <c r="N5867" i="4"/>
  <c r="J5867" i="4"/>
  <c r="C5869" i="4"/>
  <c r="D5869" i="4"/>
  <c r="E5869" i="4"/>
  <c r="F5869" i="4" l="1"/>
  <c r="L5867" i="4"/>
  <c r="Z5867" i="4" s="1"/>
  <c r="K5868" i="4"/>
  <c r="Y5868" i="4" s="1"/>
  <c r="M5868" i="4"/>
  <c r="N5868" i="4"/>
  <c r="H5869" i="4"/>
  <c r="J5869" i="4" s="1"/>
  <c r="J5868" i="4"/>
  <c r="E5870" i="4"/>
  <c r="C5870" i="4"/>
  <c r="D5870" i="4"/>
  <c r="F5870" i="4" l="1"/>
  <c r="L5868" i="4"/>
  <c r="Z5868" i="4" s="1"/>
  <c r="L5869" i="4"/>
  <c r="Z5869" i="4" s="1"/>
  <c r="I5869" i="4"/>
  <c r="M5869" i="4"/>
  <c r="N5869" i="4"/>
  <c r="H5870" i="4"/>
  <c r="C5871" i="4"/>
  <c r="F5871" i="4" s="1"/>
  <c r="D5871" i="4"/>
  <c r="E5871" i="4"/>
  <c r="K5869" i="4" l="1"/>
  <c r="Y5869" i="4" s="1"/>
  <c r="H5871" i="4"/>
  <c r="I5871" i="4" s="1"/>
  <c r="N5870" i="4"/>
  <c r="M5870" i="4"/>
  <c r="J5870" i="4"/>
  <c r="I5870" i="4"/>
  <c r="C5872" i="4"/>
  <c r="D5872" i="4"/>
  <c r="E5872" i="4"/>
  <c r="F5872" i="4" l="1"/>
  <c r="L5870" i="4"/>
  <c r="Z5870" i="4" s="1"/>
  <c r="K5870" i="4"/>
  <c r="Y5870" i="4" s="1"/>
  <c r="K5871" i="4"/>
  <c r="Y5871" i="4" s="1"/>
  <c r="M5871" i="4"/>
  <c r="N5871" i="4"/>
  <c r="H5872" i="4"/>
  <c r="J5872" i="4" s="1"/>
  <c r="J5871" i="4"/>
  <c r="D5873" i="4"/>
  <c r="E5873" i="4"/>
  <c r="C5873" i="4"/>
  <c r="F5873" i="4" s="1"/>
  <c r="L5872" i="4" l="1"/>
  <c r="Z5872" i="4" s="1"/>
  <c r="L5871" i="4"/>
  <c r="Z5871" i="4" s="1"/>
  <c r="I5872" i="4"/>
  <c r="M5872" i="4"/>
  <c r="N5872" i="4"/>
  <c r="H5873" i="4"/>
  <c r="J5873" i="4" s="1"/>
  <c r="C5874" i="4"/>
  <c r="D5874" i="4"/>
  <c r="E5874" i="4"/>
  <c r="F5874" i="4" l="1"/>
  <c r="L5873" i="4"/>
  <c r="Z5873" i="4" s="1"/>
  <c r="K5872" i="4"/>
  <c r="Y5872" i="4" s="1"/>
  <c r="H5874" i="4"/>
  <c r="I5874" i="4" s="1"/>
  <c r="M5873" i="4"/>
  <c r="N5873" i="4"/>
  <c r="I5873" i="4"/>
  <c r="C5875" i="4"/>
  <c r="F5875" i="4" s="1"/>
  <c r="D5875" i="4"/>
  <c r="E5875" i="4"/>
  <c r="K5873" i="4" l="1"/>
  <c r="Y5873" i="4" s="1"/>
  <c r="K5874" i="4"/>
  <c r="Y5874" i="4" s="1"/>
  <c r="N5874" i="4"/>
  <c r="M5874" i="4"/>
  <c r="H5875" i="4"/>
  <c r="J5875" i="4" s="1"/>
  <c r="J5874" i="4"/>
  <c r="C5876" i="4"/>
  <c r="D5876" i="4"/>
  <c r="E5876" i="4"/>
  <c r="F5876" i="4" l="1"/>
  <c r="L5874" i="4"/>
  <c r="Z5874" i="4" s="1"/>
  <c r="L5875" i="4"/>
  <c r="Z5875" i="4" s="1"/>
  <c r="I5875" i="4"/>
  <c r="H5876" i="4"/>
  <c r="I5876" i="4" s="1"/>
  <c r="M5875" i="4"/>
  <c r="N5875" i="4"/>
  <c r="C5877" i="4"/>
  <c r="D5877" i="4"/>
  <c r="E5877" i="4"/>
  <c r="H5877" i="4" l="1"/>
  <c r="F5877" i="4"/>
  <c r="K5876" i="4"/>
  <c r="Y5876" i="4" s="1"/>
  <c r="K5875" i="4"/>
  <c r="Y5875" i="4" s="1"/>
  <c r="M5877" i="4"/>
  <c r="N5877" i="4"/>
  <c r="N5876" i="4"/>
  <c r="M5876" i="4"/>
  <c r="J5876" i="4"/>
  <c r="J5877" i="4"/>
  <c r="I5877" i="4"/>
  <c r="E5878" i="4"/>
  <c r="C5878" i="4"/>
  <c r="F5878" i="4" s="1"/>
  <c r="D5878" i="4"/>
  <c r="L5876" i="4" l="1"/>
  <c r="Z5876" i="4" s="1"/>
  <c r="L5877" i="4"/>
  <c r="Z5877" i="4" s="1"/>
  <c r="K5877" i="4"/>
  <c r="Y5877" i="4" s="1"/>
  <c r="H5878" i="4"/>
  <c r="I5878" i="4" s="1"/>
  <c r="C5879" i="4"/>
  <c r="D5879" i="4"/>
  <c r="E5879" i="4"/>
  <c r="F5879" i="4" l="1"/>
  <c r="K5878" i="4"/>
  <c r="Y5878" i="4" s="1"/>
  <c r="H5879" i="4"/>
  <c r="I5879" i="4" s="1"/>
  <c r="M5878" i="4"/>
  <c r="N5878" i="4"/>
  <c r="J5878" i="4"/>
  <c r="C5880" i="4"/>
  <c r="D5880" i="4"/>
  <c r="E5880" i="4"/>
  <c r="F5880" i="4" l="1"/>
  <c r="L5878" i="4"/>
  <c r="Z5878" i="4" s="1"/>
  <c r="K5879" i="4"/>
  <c r="Y5879" i="4" s="1"/>
  <c r="H5880" i="4"/>
  <c r="I5880" i="4" s="1"/>
  <c r="N5879" i="4"/>
  <c r="M5879" i="4"/>
  <c r="J5879" i="4"/>
  <c r="D5881" i="4"/>
  <c r="E5881" i="4"/>
  <c r="C5881" i="4"/>
  <c r="F5881" i="4" l="1"/>
  <c r="L5879" i="4"/>
  <c r="Z5879" i="4" s="1"/>
  <c r="K5880" i="4"/>
  <c r="Y5880" i="4" s="1"/>
  <c r="M5880" i="4"/>
  <c r="N5880" i="4"/>
  <c r="H5881" i="4"/>
  <c r="I5881" i="4" s="1"/>
  <c r="J5880" i="4"/>
  <c r="C5882" i="4"/>
  <c r="F5882" i="4" s="1"/>
  <c r="D5882" i="4"/>
  <c r="E5882" i="4"/>
  <c r="L5880" i="4" l="1"/>
  <c r="Z5880" i="4" s="1"/>
  <c r="K5881" i="4"/>
  <c r="Y5881" i="4" s="1"/>
  <c r="H5882" i="4"/>
  <c r="I5882" i="4" s="1"/>
  <c r="M5881" i="4"/>
  <c r="N5881" i="4"/>
  <c r="J5881" i="4"/>
  <c r="C5883" i="4"/>
  <c r="D5883" i="4"/>
  <c r="E5883" i="4"/>
  <c r="F5883" i="4" l="1"/>
  <c r="L5881" i="4"/>
  <c r="Z5881" i="4" s="1"/>
  <c r="K5882" i="4"/>
  <c r="Y5882" i="4" s="1"/>
  <c r="H5883" i="4"/>
  <c r="I5883" i="4" s="1"/>
  <c r="M5882" i="4"/>
  <c r="N5882" i="4"/>
  <c r="J5882" i="4"/>
  <c r="C5884" i="4"/>
  <c r="F5884" i="4" s="1"/>
  <c r="D5884" i="4"/>
  <c r="E5884" i="4"/>
  <c r="L5882" i="4" l="1"/>
  <c r="Z5882" i="4" s="1"/>
  <c r="K5883" i="4"/>
  <c r="Y5883" i="4" s="1"/>
  <c r="N5883" i="4"/>
  <c r="M5883" i="4"/>
  <c r="H5884" i="4"/>
  <c r="J5884" i="4" s="1"/>
  <c r="J5883" i="4"/>
  <c r="C5885" i="4"/>
  <c r="D5885" i="4"/>
  <c r="E5885" i="4"/>
  <c r="F5885" i="4" l="1"/>
  <c r="L5883" i="4"/>
  <c r="Z5883" i="4" s="1"/>
  <c r="L5884" i="4"/>
  <c r="Z5884" i="4" s="1"/>
  <c r="I5884" i="4"/>
  <c r="H5885" i="4"/>
  <c r="I5885" i="4" s="1"/>
  <c r="M5884" i="4"/>
  <c r="N5884" i="4"/>
  <c r="E5886" i="4"/>
  <c r="C5886" i="4"/>
  <c r="D5886" i="4"/>
  <c r="F5886" i="4" l="1"/>
  <c r="K5885" i="4"/>
  <c r="Y5885" i="4" s="1"/>
  <c r="K5884" i="4"/>
  <c r="Y5884" i="4" s="1"/>
  <c r="M5885" i="4"/>
  <c r="N5885" i="4"/>
  <c r="J5885" i="4"/>
  <c r="H5886" i="4"/>
  <c r="C5887" i="4"/>
  <c r="F5887" i="4" s="1"/>
  <c r="D5887" i="4"/>
  <c r="E5887" i="4"/>
  <c r="L5885" i="4" l="1"/>
  <c r="Z5885" i="4" s="1"/>
  <c r="M5886" i="4"/>
  <c r="N5886" i="4"/>
  <c r="H5887" i="4"/>
  <c r="I5887" i="4" s="1"/>
  <c r="J5886" i="4"/>
  <c r="I5886" i="4"/>
  <c r="C5888" i="4"/>
  <c r="D5888" i="4"/>
  <c r="E5888" i="4"/>
  <c r="F5888" i="4" l="1"/>
  <c r="L5886" i="4"/>
  <c r="Z5886" i="4" s="1"/>
  <c r="K5886" i="4"/>
  <c r="Y5886" i="4" s="1"/>
  <c r="K5887" i="4"/>
  <c r="Y5887" i="4" s="1"/>
  <c r="M5887" i="4"/>
  <c r="N5887" i="4"/>
  <c r="J5887" i="4"/>
  <c r="H5888" i="4"/>
  <c r="J5888" i="4" s="1"/>
  <c r="D5889" i="4"/>
  <c r="E5889" i="4"/>
  <c r="C5889" i="4"/>
  <c r="F5889" i="4" l="1"/>
  <c r="L5887" i="4"/>
  <c r="Z5887" i="4" s="1"/>
  <c r="L5888" i="4"/>
  <c r="Z5888" i="4" s="1"/>
  <c r="I5888" i="4"/>
  <c r="N5888" i="4"/>
  <c r="M5888" i="4"/>
  <c r="H5889" i="4"/>
  <c r="J5889" i="4" s="1"/>
  <c r="C5890" i="4"/>
  <c r="D5890" i="4"/>
  <c r="E5890" i="4"/>
  <c r="F5890" i="4" l="1"/>
  <c r="L5889" i="4"/>
  <c r="Z5889" i="4" s="1"/>
  <c r="K5888" i="4"/>
  <c r="Y5888" i="4" s="1"/>
  <c r="I5889" i="4"/>
  <c r="H5890" i="4"/>
  <c r="I5890" i="4" s="1"/>
  <c r="M5889" i="4"/>
  <c r="N5889" i="4"/>
  <c r="C5891" i="4"/>
  <c r="F5891" i="4" s="1"/>
  <c r="D5891" i="4"/>
  <c r="E5891" i="4"/>
  <c r="K5889" i="4" l="1"/>
  <c r="Y5889" i="4" s="1"/>
  <c r="K5890" i="4"/>
  <c r="Y5890" i="4" s="1"/>
  <c r="H5891" i="4"/>
  <c r="I5891" i="4" s="1"/>
  <c r="M5890" i="4"/>
  <c r="N5890" i="4"/>
  <c r="J5890" i="4"/>
  <c r="C5892" i="4"/>
  <c r="D5892" i="4"/>
  <c r="E5892" i="4"/>
  <c r="F5892" i="4" l="1"/>
  <c r="L5890" i="4"/>
  <c r="Z5890" i="4" s="1"/>
  <c r="K5891" i="4"/>
  <c r="Y5891" i="4" s="1"/>
  <c r="M5891" i="4"/>
  <c r="N5891" i="4"/>
  <c r="H5892" i="4"/>
  <c r="J5892" i="4" s="1"/>
  <c r="J5891" i="4"/>
  <c r="C5893" i="4"/>
  <c r="F5893" i="4" s="1"/>
  <c r="D5893" i="4"/>
  <c r="E5893" i="4"/>
  <c r="L5891" i="4" l="1"/>
  <c r="Z5891" i="4" s="1"/>
  <c r="L5892" i="4"/>
  <c r="Z5892" i="4" s="1"/>
  <c r="I5892" i="4"/>
  <c r="H5893" i="4"/>
  <c r="I5893" i="4" s="1"/>
  <c r="M5892" i="4"/>
  <c r="N5892" i="4"/>
  <c r="E5894" i="4"/>
  <c r="C5894" i="4"/>
  <c r="F5894" i="4" s="1"/>
  <c r="D5894" i="4"/>
  <c r="K5893" i="4" l="1"/>
  <c r="Y5893" i="4" s="1"/>
  <c r="K5892" i="4"/>
  <c r="Y5892" i="4" s="1"/>
  <c r="H5894" i="4"/>
  <c r="I5894" i="4" s="1"/>
  <c r="N5893" i="4"/>
  <c r="M5893" i="4"/>
  <c r="J5893" i="4"/>
  <c r="C5895" i="4"/>
  <c r="D5895" i="4"/>
  <c r="E5895" i="4"/>
  <c r="F5895" i="4" l="1"/>
  <c r="L5893" i="4"/>
  <c r="Z5893" i="4" s="1"/>
  <c r="K5894" i="4"/>
  <c r="Y5894" i="4" s="1"/>
  <c r="H5895" i="4"/>
  <c r="I5895" i="4" s="1"/>
  <c r="M5894" i="4"/>
  <c r="N5894" i="4"/>
  <c r="J5894" i="4"/>
  <c r="C5896" i="4"/>
  <c r="D5896" i="4"/>
  <c r="E5896" i="4"/>
  <c r="F5896" i="4" l="1"/>
  <c r="L5894" i="4"/>
  <c r="Z5894" i="4" s="1"/>
  <c r="K5895" i="4"/>
  <c r="Y5895" i="4" s="1"/>
  <c r="M5895" i="4"/>
  <c r="N5895" i="4"/>
  <c r="H5896" i="4"/>
  <c r="J5896" i="4" s="1"/>
  <c r="J5895" i="4"/>
  <c r="D5897" i="4"/>
  <c r="E5897" i="4"/>
  <c r="C5897" i="4"/>
  <c r="F5897" i="4" l="1"/>
  <c r="L5895" i="4"/>
  <c r="Z5895" i="4" s="1"/>
  <c r="L5896" i="4"/>
  <c r="Z5896" i="4" s="1"/>
  <c r="I5896" i="4"/>
  <c r="H5897" i="4"/>
  <c r="I5897" i="4" s="1"/>
  <c r="M5896" i="4"/>
  <c r="N5896" i="4"/>
  <c r="C5898" i="4"/>
  <c r="F5898" i="4" s="1"/>
  <c r="D5898" i="4"/>
  <c r="E5898" i="4"/>
  <c r="K5897" i="4" l="1"/>
  <c r="Y5897" i="4" s="1"/>
  <c r="K5896" i="4"/>
  <c r="Y5896" i="4" s="1"/>
  <c r="H5898" i="4"/>
  <c r="I5898" i="4" s="1"/>
  <c r="N5897" i="4"/>
  <c r="M5897" i="4"/>
  <c r="J5897" i="4"/>
  <c r="C5899" i="4"/>
  <c r="D5899" i="4"/>
  <c r="E5899" i="4"/>
  <c r="F5899" i="4" l="1"/>
  <c r="L5897" i="4"/>
  <c r="Z5897" i="4" s="1"/>
  <c r="K5898" i="4"/>
  <c r="Y5898" i="4" s="1"/>
  <c r="M5898" i="4"/>
  <c r="N5898" i="4"/>
  <c r="H5899" i="4"/>
  <c r="J5899" i="4" s="1"/>
  <c r="J5898" i="4"/>
  <c r="C5900" i="4"/>
  <c r="F5900" i="4" s="1"/>
  <c r="D5900" i="4"/>
  <c r="E5900" i="4"/>
  <c r="L5898" i="4" l="1"/>
  <c r="Z5898" i="4" s="1"/>
  <c r="L5899" i="4"/>
  <c r="Z5899" i="4" s="1"/>
  <c r="H5900" i="4"/>
  <c r="I5900" i="4" s="1"/>
  <c r="I5899" i="4"/>
  <c r="M5899" i="4"/>
  <c r="N5899" i="4"/>
  <c r="C5901" i="4"/>
  <c r="D5901" i="4"/>
  <c r="E5901" i="4"/>
  <c r="F5901" i="4" l="1"/>
  <c r="K5900" i="4"/>
  <c r="Y5900" i="4" s="1"/>
  <c r="K5899" i="4"/>
  <c r="Y5899" i="4" s="1"/>
  <c r="H5901" i="4"/>
  <c r="I5901" i="4" s="1"/>
  <c r="M5900" i="4"/>
  <c r="N5900" i="4"/>
  <c r="J5900" i="4"/>
  <c r="E5902" i="4"/>
  <c r="C5902" i="4"/>
  <c r="D5902" i="4"/>
  <c r="F5902" i="4" l="1"/>
  <c r="L5900" i="4"/>
  <c r="Z5900" i="4" s="1"/>
  <c r="K5901" i="4"/>
  <c r="Y5901" i="4" s="1"/>
  <c r="M5901" i="4"/>
  <c r="N5901" i="4"/>
  <c r="H5902" i="4"/>
  <c r="I5902" i="4" s="1"/>
  <c r="J5901" i="4"/>
  <c r="C5903" i="4"/>
  <c r="D5903" i="4"/>
  <c r="E5903" i="4"/>
  <c r="F5903" i="4" l="1"/>
  <c r="L5901" i="4"/>
  <c r="Z5901" i="4" s="1"/>
  <c r="K5902" i="4"/>
  <c r="Y5902" i="4" s="1"/>
  <c r="N5902" i="4"/>
  <c r="M5902" i="4"/>
  <c r="J5902" i="4"/>
  <c r="H5903" i="4"/>
  <c r="I5903" i="4" s="1"/>
  <c r="C5904" i="4"/>
  <c r="D5904" i="4"/>
  <c r="E5904" i="4"/>
  <c r="F5904" i="4" l="1"/>
  <c r="L5902" i="4"/>
  <c r="Z5902" i="4" s="1"/>
  <c r="K5903" i="4"/>
  <c r="Y5903" i="4" s="1"/>
  <c r="H5904" i="4"/>
  <c r="I5904" i="4" s="1"/>
  <c r="M5903" i="4"/>
  <c r="N5903" i="4"/>
  <c r="J5903" i="4"/>
  <c r="D5905" i="4"/>
  <c r="E5905" i="4"/>
  <c r="C5905" i="4"/>
  <c r="F5905" i="4" l="1"/>
  <c r="L5903" i="4"/>
  <c r="Z5903" i="4" s="1"/>
  <c r="K5904" i="4"/>
  <c r="Y5904" i="4" s="1"/>
  <c r="M5904" i="4"/>
  <c r="N5904" i="4"/>
  <c r="H5905" i="4"/>
  <c r="I5905" i="4" s="1"/>
  <c r="J5904" i="4"/>
  <c r="C5906" i="4"/>
  <c r="F5906" i="4" s="1"/>
  <c r="D5906" i="4"/>
  <c r="E5906" i="4"/>
  <c r="L5904" i="4" l="1"/>
  <c r="Z5904" i="4" s="1"/>
  <c r="K5905" i="4"/>
  <c r="Y5905" i="4" s="1"/>
  <c r="H5906" i="4"/>
  <c r="I5906" i="4" s="1"/>
  <c r="J5905" i="4"/>
  <c r="M5905" i="4"/>
  <c r="N5905" i="4"/>
  <c r="C5907" i="4"/>
  <c r="D5907" i="4"/>
  <c r="E5907" i="4"/>
  <c r="F5907" i="4" l="1"/>
  <c r="L5905" i="4"/>
  <c r="Z5905" i="4" s="1"/>
  <c r="K5906" i="4"/>
  <c r="Y5906" i="4" s="1"/>
  <c r="H5907" i="4"/>
  <c r="I5907" i="4" s="1"/>
  <c r="N5906" i="4"/>
  <c r="M5906" i="4"/>
  <c r="J5906" i="4"/>
  <c r="C5908" i="4"/>
  <c r="F5908" i="4" s="1"/>
  <c r="D5908" i="4"/>
  <c r="E5908" i="4"/>
  <c r="L5906" i="4" l="1"/>
  <c r="Z5906" i="4" s="1"/>
  <c r="K5907" i="4"/>
  <c r="Y5907" i="4" s="1"/>
  <c r="H5908" i="4"/>
  <c r="I5908" i="4" s="1"/>
  <c r="M5907" i="4"/>
  <c r="N5907" i="4"/>
  <c r="J5907" i="4"/>
  <c r="C5909" i="4"/>
  <c r="D5909" i="4"/>
  <c r="E5909" i="4"/>
  <c r="F5909" i="4" l="1"/>
  <c r="L5907" i="4"/>
  <c r="Z5907" i="4" s="1"/>
  <c r="K5908" i="4"/>
  <c r="Y5908" i="4" s="1"/>
  <c r="H5909" i="4"/>
  <c r="I5909" i="4" s="1"/>
  <c r="M5908" i="4"/>
  <c r="N5908" i="4"/>
  <c r="J5908" i="4"/>
  <c r="E5910" i="4"/>
  <c r="C5910" i="4"/>
  <c r="D5910" i="4"/>
  <c r="F5910" i="4" l="1"/>
  <c r="L5908" i="4"/>
  <c r="Z5908" i="4" s="1"/>
  <c r="K5909" i="4"/>
  <c r="Y5909" i="4" s="1"/>
  <c r="M5909" i="4"/>
  <c r="N5909" i="4"/>
  <c r="H5910" i="4"/>
  <c r="I5910" i="4" s="1"/>
  <c r="J5909" i="4"/>
  <c r="C5911" i="4"/>
  <c r="F5911" i="4" s="1"/>
  <c r="D5911" i="4"/>
  <c r="E5911" i="4"/>
  <c r="L5909" i="4" l="1"/>
  <c r="Z5909" i="4" s="1"/>
  <c r="K5910" i="4"/>
  <c r="Y5910" i="4" s="1"/>
  <c r="H5911" i="4"/>
  <c r="I5911" i="4" s="1"/>
  <c r="M5910" i="4"/>
  <c r="N5910" i="4"/>
  <c r="J5910" i="4"/>
  <c r="C5912" i="4"/>
  <c r="D5912" i="4"/>
  <c r="E5912" i="4"/>
  <c r="F5912" i="4" l="1"/>
  <c r="L5910" i="4"/>
  <c r="Z5910" i="4" s="1"/>
  <c r="K5911" i="4"/>
  <c r="Y5911" i="4" s="1"/>
  <c r="H5912" i="4"/>
  <c r="I5912" i="4" s="1"/>
  <c r="N5911" i="4"/>
  <c r="M5911" i="4"/>
  <c r="J5911" i="4"/>
  <c r="D5913" i="4"/>
  <c r="E5913" i="4"/>
  <c r="C5913" i="4"/>
  <c r="F5913" i="4" l="1"/>
  <c r="L5911" i="4"/>
  <c r="Z5911" i="4" s="1"/>
  <c r="K5912" i="4"/>
  <c r="Y5912" i="4" s="1"/>
  <c r="M5912" i="4"/>
  <c r="N5912" i="4"/>
  <c r="H5913" i="4"/>
  <c r="I5913" i="4" s="1"/>
  <c r="J5912" i="4"/>
  <c r="C5914" i="4"/>
  <c r="F5914" i="4" s="1"/>
  <c r="D5914" i="4"/>
  <c r="E5914" i="4"/>
  <c r="L5912" i="4" l="1"/>
  <c r="Z5912" i="4" s="1"/>
  <c r="K5913" i="4"/>
  <c r="Y5913" i="4" s="1"/>
  <c r="H5914" i="4"/>
  <c r="I5914" i="4" s="1"/>
  <c r="J5913" i="4"/>
  <c r="M5913" i="4"/>
  <c r="N5913" i="4"/>
  <c r="C5915" i="4"/>
  <c r="D5915" i="4"/>
  <c r="E5915" i="4"/>
  <c r="F5915" i="4" l="1"/>
  <c r="L5913" i="4"/>
  <c r="Z5913" i="4" s="1"/>
  <c r="K5914" i="4"/>
  <c r="Y5914" i="4" s="1"/>
  <c r="H5915" i="4"/>
  <c r="I5915" i="4" s="1"/>
  <c r="M5914" i="4"/>
  <c r="N5914" i="4"/>
  <c r="J5914" i="4"/>
  <c r="C5916" i="4"/>
  <c r="F5916" i="4" s="1"/>
  <c r="D5916" i="4"/>
  <c r="E5916" i="4"/>
  <c r="L5914" i="4" l="1"/>
  <c r="Z5914" i="4" s="1"/>
  <c r="K5915" i="4"/>
  <c r="Y5915" i="4" s="1"/>
  <c r="N5915" i="4"/>
  <c r="M5915" i="4"/>
  <c r="H5916" i="4"/>
  <c r="J5916" i="4" s="1"/>
  <c r="J5915" i="4"/>
  <c r="C5917" i="4"/>
  <c r="D5917" i="4"/>
  <c r="E5917" i="4"/>
  <c r="F5917" i="4" l="1"/>
  <c r="L5915" i="4"/>
  <c r="Z5915" i="4" s="1"/>
  <c r="L5916" i="4"/>
  <c r="Z5916" i="4" s="1"/>
  <c r="I5916" i="4"/>
  <c r="H5917" i="4"/>
  <c r="I5917" i="4" s="1"/>
  <c r="M5916" i="4"/>
  <c r="N5916" i="4"/>
  <c r="E5918" i="4"/>
  <c r="C5918" i="4"/>
  <c r="D5918" i="4"/>
  <c r="F5918" i="4" l="1"/>
  <c r="K5917" i="4"/>
  <c r="Y5917" i="4" s="1"/>
  <c r="K5916" i="4"/>
  <c r="Y5916" i="4" s="1"/>
  <c r="M5917" i="4"/>
  <c r="N5917" i="4"/>
  <c r="J5917" i="4"/>
  <c r="H5918" i="4"/>
  <c r="I5918" i="4" s="1"/>
  <c r="C5919" i="4"/>
  <c r="F5919" i="4" s="1"/>
  <c r="D5919" i="4"/>
  <c r="E5919" i="4"/>
  <c r="L5917" i="4" l="1"/>
  <c r="Z5917" i="4" s="1"/>
  <c r="K5918" i="4"/>
  <c r="Y5918" i="4" s="1"/>
  <c r="H5919" i="4"/>
  <c r="I5919" i="4" s="1"/>
  <c r="M5918" i="4"/>
  <c r="N5918" i="4"/>
  <c r="J5918" i="4"/>
  <c r="C5920" i="4"/>
  <c r="D5920" i="4"/>
  <c r="E5920" i="4"/>
  <c r="F5920" i="4" l="1"/>
  <c r="L5918" i="4"/>
  <c r="Z5918" i="4" s="1"/>
  <c r="K5919" i="4"/>
  <c r="Y5919" i="4" s="1"/>
  <c r="H5920" i="4"/>
  <c r="I5920" i="4" s="1"/>
  <c r="M5919" i="4"/>
  <c r="N5919" i="4"/>
  <c r="J5919" i="4"/>
  <c r="D5921" i="4"/>
  <c r="E5921" i="4"/>
  <c r="C5921" i="4"/>
  <c r="F5921" i="4" l="1"/>
  <c r="L5919" i="4"/>
  <c r="Z5919" i="4" s="1"/>
  <c r="K5920" i="4"/>
  <c r="Y5920" i="4" s="1"/>
  <c r="N5920" i="4"/>
  <c r="M5920" i="4"/>
  <c r="H5921" i="4"/>
  <c r="I5921" i="4" s="1"/>
  <c r="J5920" i="4"/>
  <c r="C5922" i="4"/>
  <c r="F5922" i="4" s="1"/>
  <c r="D5922" i="4"/>
  <c r="E5922" i="4"/>
  <c r="L5920" i="4" l="1"/>
  <c r="Z5920" i="4" s="1"/>
  <c r="K5921" i="4"/>
  <c r="Y5921" i="4" s="1"/>
  <c r="H5922" i="4"/>
  <c r="I5922" i="4" s="1"/>
  <c r="M5921" i="4"/>
  <c r="N5921" i="4"/>
  <c r="J5921" i="4"/>
  <c r="C5923" i="4"/>
  <c r="D5923" i="4"/>
  <c r="E5923" i="4"/>
  <c r="F5923" i="4" l="1"/>
  <c r="L5921" i="4"/>
  <c r="Z5921" i="4" s="1"/>
  <c r="K5922" i="4"/>
  <c r="Y5922" i="4" s="1"/>
  <c r="M5922" i="4"/>
  <c r="N5922" i="4"/>
  <c r="H5923" i="4"/>
  <c r="I5923" i="4" s="1"/>
  <c r="J5922" i="4"/>
  <c r="C5924" i="4"/>
  <c r="D5924" i="4"/>
  <c r="E5924" i="4"/>
  <c r="F5924" i="4" l="1"/>
  <c r="L5922" i="4"/>
  <c r="Z5922" i="4" s="1"/>
  <c r="K5923" i="4"/>
  <c r="Y5923" i="4" s="1"/>
  <c r="H5924" i="4"/>
  <c r="I5924" i="4" s="1"/>
  <c r="M5923" i="4"/>
  <c r="N5923" i="4"/>
  <c r="J5923" i="4"/>
  <c r="C5925" i="4"/>
  <c r="F5925" i="4" s="1"/>
  <c r="D5925" i="4"/>
  <c r="E5925" i="4"/>
  <c r="L5923" i="4" l="1"/>
  <c r="Z5923" i="4" s="1"/>
  <c r="K5924" i="4"/>
  <c r="Y5924" i="4" s="1"/>
  <c r="H5925" i="4"/>
  <c r="I5925" i="4" s="1"/>
  <c r="N5924" i="4"/>
  <c r="M5924" i="4"/>
  <c r="J5924" i="4"/>
  <c r="E5926" i="4"/>
  <c r="C5926" i="4"/>
  <c r="F5926" i="4" s="1"/>
  <c r="D5926" i="4"/>
  <c r="L5924" i="4" l="1"/>
  <c r="Z5924" i="4" s="1"/>
  <c r="K5925" i="4"/>
  <c r="Y5925" i="4" s="1"/>
  <c r="N5925" i="4"/>
  <c r="M5925" i="4"/>
  <c r="H5926" i="4"/>
  <c r="I5926" i="4" s="1"/>
  <c r="J5925" i="4"/>
  <c r="C5927" i="4"/>
  <c r="D5927" i="4"/>
  <c r="E5927" i="4"/>
  <c r="F5927" i="4" l="1"/>
  <c r="L5925" i="4"/>
  <c r="Z5925" i="4" s="1"/>
  <c r="K5926" i="4"/>
  <c r="Y5926" i="4" s="1"/>
  <c r="H5927" i="4"/>
  <c r="I5927" i="4" s="1"/>
  <c r="M5926" i="4"/>
  <c r="N5926" i="4"/>
  <c r="J5926" i="4"/>
  <c r="C5928" i="4"/>
  <c r="F5928" i="4" s="1"/>
  <c r="D5928" i="4"/>
  <c r="E5928" i="4"/>
  <c r="L5926" i="4" l="1"/>
  <c r="Z5926" i="4" s="1"/>
  <c r="K5927" i="4"/>
  <c r="Y5927" i="4" s="1"/>
  <c r="M5927" i="4"/>
  <c r="N5927" i="4"/>
  <c r="H5928" i="4"/>
  <c r="J5928" i="4" s="1"/>
  <c r="J5927" i="4"/>
  <c r="D5929" i="4"/>
  <c r="E5929" i="4"/>
  <c r="C5929" i="4"/>
  <c r="F5929" i="4" l="1"/>
  <c r="L5927" i="4"/>
  <c r="Z5927" i="4" s="1"/>
  <c r="L5928" i="4"/>
  <c r="Z5928" i="4" s="1"/>
  <c r="I5928" i="4"/>
  <c r="H5929" i="4"/>
  <c r="I5929" i="4" s="1"/>
  <c r="M5928" i="4"/>
  <c r="N5928" i="4"/>
  <c r="C5930" i="4"/>
  <c r="F5930" i="4" s="1"/>
  <c r="D5930" i="4"/>
  <c r="E5930" i="4"/>
  <c r="K5928" i="4" l="1"/>
  <c r="Y5928" i="4" s="1"/>
  <c r="K5929" i="4"/>
  <c r="Y5929" i="4" s="1"/>
  <c r="H5930" i="4"/>
  <c r="I5930" i="4" s="1"/>
  <c r="N5929" i="4"/>
  <c r="M5929" i="4"/>
  <c r="J5929" i="4"/>
  <c r="C5931" i="4"/>
  <c r="D5931" i="4"/>
  <c r="E5931" i="4"/>
  <c r="F5931" i="4" l="1"/>
  <c r="L5929" i="4"/>
  <c r="Z5929" i="4" s="1"/>
  <c r="K5930" i="4"/>
  <c r="Y5930" i="4" s="1"/>
  <c r="M5930" i="4"/>
  <c r="N5930" i="4"/>
  <c r="H5931" i="4"/>
  <c r="J5931" i="4" s="1"/>
  <c r="J5930" i="4"/>
  <c r="C5932" i="4"/>
  <c r="D5932" i="4"/>
  <c r="E5932" i="4"/>
  <c r="H5932" i="4" l="1"/>
  <c r="F5932" i="4"/>
  <c r="L5930" i="4"/>
  <c r="Z5930" i="4" s="1"/>
  <c r="L5931" i="4"/>
  <c r="Z5931" i="4" s="1"/>
  <c r="I5931" i="4"/>
  <c r="N5932" i="4"/>
  <c r="M5932" i="4"/>
  <c r="M5931" i="4"/>
  <c r="N5931" i="4"/>
  <c r="J5932" i="4"/>
  <c r="I5932" i="4"/>
  <c r="C5933" i="4"/>
  <c r="D5933" i="4"/>
  <c r="E5933" i="4"/>
  <c r="F5933" i="4" l="1"/>
  <c r="L5932" i="4"/>
  <c r="Z5932" i="4" s="1"/>
  <c r="K5932" i="4"/>
  <c r="Y5932" i="4" s="1"/>
  <c r="K5931" i="4"/>
  <c r="Y5931" i="4" s="1"/>
  <c r="H5933" i="4"/>
  <c r="I5933" i="4" s="1"/>
  <c r="E5934" i="4"/>
  <c r="C5934" i="4"/>
  <c r="D5934" i="4"/>
  <c r="F5934" i="4" l="1"/>
  <c r="K5933" i="4"/>
  <c r="Y5933" i="4" s="1"/>
  <c r="H5934" i="4"/>
  <c r="I5934" i="4" s="1"/>
  <c r="M5933" i="4"/>
  <c r="N5933" i="4"/>
  <c r="J5933" i="4"/>
  <c r="C5935" i="4"/>
  <c r="D5935" i="4"/>
  <c r="E5935" i="4"/>
  <c r="F5935" i="4" l="1"/>
  <c r="L5933" i="4"/>
  <c r="Z5933" i="4" s="1"/>
  <c r="K5934" i="4"/>
  <c r="Y5934" i="4" s="1"/>
  <c r="H5935" i="4"/>
  <c r="I5935" i="4" s="1"/>
  <c r="N5934" i="4"/>
  <c r="M5934" i="4"/>
  <c r="J5934" i="4"/>
  <c r="C5936" i="4"/>
  <c r="F5936" i="4" s="1"/>
  <c r="D5936" i="4"/>
  <c r="E5936" i="4"/>
  <c r="L5934" i="4" l="1"/>
  <c r="Z5934" i="4" s="1"/>
  <c r="K5935" i="4"/>
  <c r="Y5935" i="4" s="1"/>
  <c r="H5936" i="4"/>
  <c r="I5936" i="4" s="1"/>
  <c r="M5935" i="4"/>
  <c r="N5935" i="4"/>
  <c r="J5935" i="4"/>
  <c r="D5937" i="4"/>
  <c r="E5937" i="4"/>
  <c r="C5937" i="4"/>
  <c r="F5937" i="4" l="1"/>
  <c r="L5935" i="4"/>
  <c r="Z5935" i="4" s="1"/>
  <c r="K5936" i="4"/>
  <c r="Y5936" i="4" s="1"/>
  <c r="M5936" i="4"/>
  <c r="N5936" i="4"/>
  <c r="H5937" i="4"/>
  <c r="J5937" i="4" s="1"/>
  <c r="J5936" i="4"/>
  <c r="C5938" i="4"/>
  <c r="F5938" i="4" s="1"/>
  <c r="D5938" i="4"/>
  <c r="E5938" i="4"/>
  <c r="L5936" i="4" l="1"/>
  <c r="Z5936" i="4" s="1"/>
  <c r="L5937" i="4"/>
  <c r="Z5937" i="4" s="1"/>
  <c r="I5937" i="4"/>
  <c r="M5937" i="4"/>
  <c r="N5937" i="4"/>
  <c r="H5938" i="4"/>
  <c r="J5938" i="4" s="1"/>
  <c r="C5939" i="4"/>
  <c r="D5939" i="4"/>
  <c r="E5939" i="4"/>
  <c r="F5939" i="4" l="1"/>
  <c r="L5938" i="4"/>
  <c r="Z5938" i="4" s="1"/>
  <c r="K5937" i="4"/>
  <c r="Y5937" i="4" s="1"/>
  <c r="H5939" i="4"/>
  <c r="I5939" i="4" s="1"/>
  <c r="I5938" i="4"/>
  <c r="N5938" i="4"/>
  <c r="M5938" i="4"/>
  <c r="C5940" i="4"/>
  <c r="F5940" i="4" s="1"/>
  <c r="D5940" i="4"/>
  <c r="E5940" i="4"/>
  <c r="K5939" i="4" l="1"/>
  <c r="Y5939" i="4" s="1"/>
  <c r="K5938" i="4"/>
  <c r="Y5938" i="4" s="1"/>
  <c r="H5940" i="4"/>
  <c r="I5940" i="4" s="1"/>
  <c r="M5939" i="4"/>
  <c r="N5939" i="4"/>
  <c r="J5939" i="4"/>
  <c r="C5941" i="4"/>
  <c r="D5941" i="4"/>
  <c r="E5941" i="4"/>
  <c r="F5941" i="4" l="1"/>
  <c r="L5939" i="4"/>
  <c r="Z5939" i="4" s="1"/>
  <c r="K5940" i="4"/>
  <c r="Y5940" i="4" s="1"/>
  <c r="H5941" i="4"/>
  <c r="I5941" i="4" s="1"/>
  <c r="M5940" i="4"/>
  <c r="N5940" i="4"/>
  <c r="J5940" i="4"/>
  <c r="E5942" i="4"/>
  <c r="C5942" i="4"/>
  <c r="D5942" i="4"/>
  <c r="F5942" i="4" l="1"/>
  <c r="L5940" i="4"/>
  <c r="Z5940" i="4" s="1"/>
  <c r="K5941" i="4"/>
  <c r="Y5941" i="4" s="1"/>
  <c r="H5942" i="4"/>
  <c r="I5942" i="4" s="1"/>
  <c r="M5941" i="4"/>
  <c r="N5941" i="4"/>
  <c r="J5941" i="4"/>
  <c r="C5943" i="4"/>
  <c r="D5943" i="4"/>
  <c r="E5943" i="4"/>
  <c r="H5943" i="4" l="1"/>
  <c r="F5943" i="4"/>
  <c r="L5941" i="4"/>
  <c r="Z5941" i="4" s="1"/>
  <c r="K5942" i="4"/>
  <c r="Y5942" i="4" s="1"/>
  <c r="N5943" i="4"/>
  <c r="M5943" i="4"/>
  <c r="M5942" i="4"/>
  <c r="N5942" i="4"/>
  <c r="J5942" i="4"/>
  <c r="J5943" i="4"/>
  <c r="I5943" i="4"/>
  <c r="C5944" i="4"/>
  <c r="D5944" i="4"/>
  <c r="E5944" i="4"/>
  <c r="F5944" i="4" l="1"/>
  <c r="L5942" i="4"/>
  <c r="Z5942" i="4" s="1"/>
  <c r="L5943" i="4"/>
  <c r="Z5943" i="4" s="1"/>
  <c r="K5943" i="4"/>
  <c r="Y5943" i="4" s="1"/>
  <c r="H5944" i="4"/>
  <c r="I5944" i="4" s="1"/>
  <c r="D5945" i="4"/>
  <c r="E5945" i="4"/>
  <c r="C5945" i="4"/>
  <c r="F5945" i="4" s="1"/>
  <c r="K5944" i="4" l="1"/>
  <c r="Y5944" i="4" s="1"/>
  <c r="H5945" i="4"/>
  <c r="M5944" i="4"/>
  <c r="N5944" i="4"/>
  <c r="J5944" i="4"/>
  <c r="I5945" i="4"/>
  <c r="C5946" i="4"/>
  <c r="D5946" i="4"/>
  <c r="E5946" i="4"/>
  <c r="F5946" i="4" l="1"/>
  <c r="L5944" i="4"/>
  <c r="Z5944" i="4" s="1"/>
  <c r="K5945" i="4"/>
  <c r="Y5945" i="4" s="1"/>
  <c r="H5946" i="4"/>
  <c r="I5946" i="4" s="1"/>
  <c r="M5945" i="4"/>
  <c r="N5945" i="4"/>
  <c r="J5945" i="4"/>
  <c r="C5947" i="4"/>
  <c r="F5947" i="4" s="1"/>
  <c r="D5947" i="4"/>
  <c r="E5947" i="4"/>
  <c r="L5945" i="4" l="1"/>
  <c r="Z5945" i="4" s="1"/>
  <c r="K5946" i="4"/>
  <c r="Y5946" i="4" s="1"/>
  <c r="M5946" i="4"/>
  <c r="N5946" i="4"/>
  <c r="H5947" i="4"/>
  <c r="I5947" i="4" s="1"/>
  <c r="J5946" i="4"/>
  <c r="C5948" i="4"/>
  <c r="D5948" i="4"/>
  <c r="E5948" i="4"/>
  <c r="F5948" i="4" l="1"/>
  <c r="L5946" i="4"/>
  <c r="Z5946" i="4" s="1"/>
  <c r="K5947" i="4"/>
  <c r="Y5947" i="4" s="1"/>
  <c r="H5948" i="4"/>
  <c r="I5948" i="4" s="1"/>
  <c r="N5947" i="4"/>
  <c r="M5947" i="4"/>
  <c r="J5947" i="4"/>
  <c r="C5949" i="4"/>
  <c r="F5949" i="4" s="1"/>
  <c r="D5949" i="4"/>
  <c r="E5949" i="4"/>
  <c r="L5947" i="4" l="1"/>
  <c r="Z5947" i="4" s="1"/>
  <c r="K5948" i="4"/>
  <c r="Y5948" i="4" s="1"/>
  <c r="M5948" i="4"/>
  <c r="N5948" i="4"/>
  <c r="H5949" i="4"/>
  <c r="J5949" i="4" s="1"/>
  <c r="J5948" i="4"/>
  <c r="E5950" i="4"/>
  <c r="C5950" i="4"/>
  <c r="F5950" i="4" s="1"/>
  <c r="D5950" i="4"/>
  <c r="L5948" i="4" l="1"/>
  <c r="Z5948" i="4" s="1"/>
  <c r="L5949" i="4"/>
  <c r="Z5949" i="4" s="1"/>
  <c r="I5949" i="4"/>
  <c r="M5949" i="4"/>
  <c r="N5949" i="4"/>
  <c r="H5950" i="4"/>
  <c r="C5951" i="4"/>
  <c r="D5951" i="4"/>
  <c r="E5951" i="4"/>
  <c r="F5951" i="4" l="1"/>
  <c r="K5949" i="4"/>
  <c r="Y5949" i="4" s="1"/>
  <c r="H5951" i="4"/>
  <c r="I5951" i="4" s="1"/>
  <c r="M5950" i="4"/>
  <c r="N5950" i="4"/>
  <c r="J5950" i="4"/>
  <c r="I5950" i="4"/>
  <c r="C5952" i="4"/>
  <c r="D5952" i="4"/>
  <c r="E5952" i="4"/>
  <c r="F5952" i="4" l="1"/>
  <c r="L5950" i="4"/>
  <c r="Z5950" i="4" s="1"/>
  <c r="K5950" i="4"/>
  <c r="Y5950" i="4" s="1"/>
  <c r="K5951" i="4"/>
  <c r="Y5951" i="4" s="1"/>
  <c r="M5951" i="4"/>
  <c r="N5951" i="4"/>
  <c r="H5952" i="4"/>
  <c r="J5952" i="4" s="1"/>
  <c r="J5951" i="4"/>
  <c r="D5953" i="4"/>
  <c r="E5953" i="4"/>
  <c r="C5953" i="4"/>
  <c r="F5953" i="4" s="1"/>
  <c r="L5952" i="4" l="1"/>
  <c r="Z5952" i="4" s="1"/>
  <c r="L5951" i="4"/>
  <c r="Z5951" i="4" s="1"/>
  <c r="I5952" i="4"/>
  <c r="H5953" i="4"/>
  <c r="I5953" i="4" s="1"/>
  <c r="N5952" i="4"/>
  <c r="M5952" i="4"/>
  <c r="C5954" i="4"/>
  <c r="D5954" i="4"/>
  <c r="E5954" i="4"/>
  <c r="F5954" i="4" l="1"/>
  <c r="K5953" i="4"/>
  <c r="Y5953" i="4" s="1"/>
  <c r="K5952" i="4"/>
  <c r="Y5952" i="4" s="1"/>
  <c r="H5954" i="4"/>
  <c r="I5954" i="4" s="1"/>
  <c r="M5953" i="4"/>
  <c r="N5953" i="4"/>
  <c r="J5953" i="4"/>
  <c r="C5955" i="4"/>
  <c r="F5955" i="4" s="1"/>
  <c r="D5955" i="4"/>
  <c r="E5955" i="4"/>
  <c r="L5953" i="4" l="1"/>
  <c r="Z5953" i="4" s="1"/>
  <c r="K5954" i="4"/>
  <c r="Y5954" i="4" s="1"/>
  <c r="H5955" i="4"/>
  <c r="I5955" i="4" s="1"/>
  <c r="M5954" i="4"/>
  <c r="N5954" i="4"/>
  <c r="J5954" i="4"/>
  <c r="C5956" i="4"/>
  <c r="D5956" i="4"/>
  <c r="E5956" i="4"/>
  <c r="F5956" i="4" l="1"/>
  <c r="L5954" i="4"/>
  <c r="Z5954" i="4" s="1"/>
  <c r="K5955" i="4"/>
  <c r="Y5955" i="4" s="1"/>
  <c r="H5956" i="4"/>
  <c r="I5956" i="4" s="1"/>
  <c r="M5955" i="4"/>
  <c r="N5955" i="4"/>
  <c r="J5955" i="4"/>
  <c r="C5957" i="4"/>
  <c r="F5957" i="4" s="1"/>
  <c r="D5957" i="4"/>
  <c r="E5957" i="4"/>
  <c r="L5955" i="4" l="1"/>
  <c r="Z5955" i="4" s="1"/>
  <c r="K5956" i="4"/>
  <c r="Y5956" i="4" s="1"/>
  <c r="M5956" i="4"/>
  <c r="N5956" i="4"/>
  <c r="H5957" i="4"/>
  <c r="I5957" i="4" s="1"/>
  <c r="J5956" i="4"/>
  <c r="E5958" i="4"/>
  <c r="C5958" i="4"/>
  <c r="F5958" i="4" s="1"/>
  <c r="D5958" i="4"/>
  <c r="L5956" i="4" l="1"/>
  <c r="Z5956" i="4" s="1"/>
  <c r="K5957" i="4"/>
  <c r="Y5957" i="4" s="1"/>
  <c r="N5957" i="4"/>
  <c r="M5957" i="4"/>
  <c r="J5957" i="4"/>
  <c r="H5958" i="4"/>
  <c r="J5958" i="4" s="1"/>
  <c r="C5959" i="4"/>
  <c r="D5959" i="4"/>
  <c r="E5959" i="4"/>
  <c r="F5959" i="4" l="1"/>
  <c r="L5958" i="4"/>
  <c r="Z5958" i="4" s="1"/>
  <c r="L5957" i="4"/>
  <c r="Z5957" i="4" s="1"/>
  <c r="H5959" i="4"/>
  <c r="I5959" i="4" s="1"/>
  <c r="I5958" i="4"/>
  <c r="M5958" i="4"/>
  <c r="N5958" i="4"/>
  <c r="C5960" i="4"/>
  <c r="D5960" i="4"/>
  <c r="E5960" i="4"/>
  <c r="H5960" i="4" l="1"/>
  <c r="F5960" i="4"/>
  <c r="K5958" i="4"/>
  <c r="Y5958" i="4" s="1"/>
  <c r="K5959" i="4"/>
  <c r="Y5959" i="4" s="1"/>
  <c r="M5960" i="4"/>
  <c r="N5960" i="4"/>
  <c r="M5959" i="4"/>
  <c r="N5959" i="4"/>
  <c r="J5959" i="4"/>
  <c r="J5960" i="4"/>
  <c r="I5960" i="4"/>
  <c r="D5961" i="4"/>
  <c r="E5961" i="4"/>
  <c r="C5961" i="4"/>
  <c r="F5961" i="4" s="1"/>
  <c r="L5959" i="4" l="1"/>
  <c r="Z5959" i="4" s="1"/>
  <c r="L5960" i="4"/>
  <c r="Z5960" i="4" s="1"/>
  <c r="K5960" i="4"/>
  <c r="Y5960" i="4" s="1"/>
  <c r="H5961" i="4"/>
  <c r="I5961" i="4" s="1"/>
  <c r="C5962" i="4"/>
  <c r="D5962" i="4"/>
  <c r="E5962" i="4"/>
  <c r="F5962" i="4" l="1"/>
  <c r="K5961" i="4"/>
  <c r="Y5961" i="4" s="1"/>
  <c r="H5962" i="4"/>
  <c r="I5962" i="4" s="1"/>
  <c r="N5961" i="4"/>
  <c r="M5961" i="4"/>
  <c r="J5961" i="4"/>
  <c r="C5963" i="4"/>
  <c r="D5963" i="4"/>
  <c r="E5963" i="4"/>
  <c r="F5963" i="4" l="1"/>
  <c r="L5961" i="4"/>
  <c r="Z5961" i="4" s="1"/>
  <c r="K5962" i="4"/>
  <c r="Y5962" i="4" s="1"/>
  <c r="H5963" i="4"/>
  <c r="I5963" i="4" s="1"/>
  <c r="M5962" i="4"/>
  <c r="N5962" i="4"/>
  <c r="J5962" i="4"/>
  <c r="C5964" i="4"/>
  <c r="F5964" i="4" s="1"/>
  <c r="D5964" i="4"/>
  <c r="E5964" i="4"/>
  <c r="L5962" i="4" l="1"/>
  <c r="Z5962" i="4" s="1"/>
  <c r="K5963" i="4"/>
  <c r="Y5963" i="4" s="1"/>
  <c r="H5964" i="4"/>
  <c r="I5964" i="4" s="1"/>
  <c r="M5963" i="4"/>
  <c r="N5963" i="4"/>
  <c r="J5963" i="4"/>
  <c r="C5965" i="4"/>
  <c r="D5965" i="4"/>
  <c r="E5965" i="4"/>
  <c r="F5965" i="4" l="1"/>
  <c r="L5963" i="4"/>
  <c r="Z5963" i="4" s="1"/>
  <c r="K5964" i="4"/>
  <c r="Y5964" i="4" s="1"/>
  <c r="H5965" i="4"/>
  <c r="I5965" i="4" s="1"/>
  <c r="M5964" i="4"/>
  <c r="N5964" i="4"/>
  <c r="J5964" i="4"/>
  <c r="E5966" i="4"/>
  <c r="C5966" i="4"/>
  <c r="D5966" i="4"/>
  <c r="F5966" i="4" l="1"/>
  <c r="L5964" i="4"/>
  <c r="Z5964" i="4" s="1"/>
  <c r="K5965" i="4"/>
  <c r="Y5965" i="4" s="1"/>
  <c r="M5965" i="4"/>
  <c r="N5965" i="4"/>
  <c r="H5966" i="4"/>
  <c r="I5966" i="4" s="1"/>
  <c r="J5965" i="4"/>
  <c r="C5967" i="4"/>
  <c r="F5967" i="4" s="1"/>
  <c r="D5967" i="4"/>
  <c r="E5967" i="4"/>
  <c r="L5965" i="4" l="1"/>
  <c r="Z5965" i="4" s="1"/>
  <c r="K5966" i="4"/>
  <c r="Y5966" i="4" s="1"/>
  <c r="N5966" i="4"/>
  <c r="M5966" i="4"/>
  <c r="J5966" i="4"/>
  <c r="H5967" i="4"/>
  <c r="J5967" i="4" s="1"/>
  <c r="C5968" i="4"/>
  <c r="D5968" i="4"/>
  <c r="E5968" i="4"/>
  <c r="F5968" i="4" l="1"/>
  <c r="L5967" i="4"/>
  <c r="Z5967" i="4" s="1"/>
  <c r="L5966" i="4"/>
  <c r="Z5966" i="4" s="1"/>
  <c r="H5968" i="4"/>
  <c r="I5968" i="4" s="1"/>
  <c r="I5967" i="4"/>
  <c r="M5967" i="4"/>
  <c r="N5967" i="4"/>
  <c r="D5969" i="4"/>
  <c r="E5969" i="4"/>
  <c r="C5969" i="4"/>
  <c r="F5969" i="4" l="1"/>
  <c r="K5968" i="4"/>
  <c r="Y5968" i="4" s="1"/>
  <c r="K5967" i="4"/>
  <c r="Y5967" i="4" s="1"/>
  <c r="M5968" i="4"/>
  <c r="N5968" i="4"/>
  <c r="H5969" i="4"/>
  <c r="J5969" i="4" s="1"/>
  <c r="J5968" i="4"/>
  <c r="C5970" i="4"/>
  <c r="F5970" i="4" s="1"/>
  <c r="D5970" i="4"/>
  <c r="E5970" i="4"/>
  <c r="L5968" i="4" l="1"/>
  <c r="Z5968" i="4" s="1"/>
  <c r="L5969" i="4"/>
  <c r="Z5969" i="4" s="1"/>
  <c r="I5969" i="4"/>
  <c r="H5970" i="4"/>
  <c r="M5969" i="4"/>
  <c r="N5969" i="4"/>
  <c r="C5971" i="4"/>
  <c r="D5971" i="4"/>
  <c r="E5971" i="4"/>
  <c r="F5971" i="4" l="1"/>
  <c r="K5969" i="4"/>
  <c r="Y5969" i="4" s="1"/>
  <c r="H5971" i="4"/>
  <c r="I5971" i="4" s="1"/>
  <c r="N5970" i="4"/>
  <c r="M5970" i="4"/>
  <c r="I5970" i="4"/>
  <c r="J5970" i="4"/>
  <c r="C5972" i="4"/>
  <c r="F5972" i="4" s="1"/>
  <c r="D5972" i="4"/>
  <c r="E5972" i="4"/>
  <c r="L5970" i="4" l="1"/>
  <c r="Z5970" i="4" s="1"/>
  <c r="K5971" i="4"/>
  <c r="Y5971" i="4" s="1"/>
  <c r="K5970" i="4"/>
  <c r="Y5970" i="4" s="1"/>
  <c r="M5971" i="4"/>
  <c r="N5971" i="4"/>
  <c r="H5972" i="4"/>
  <c r="J5972" i="4" s="1"/>
  <c r="J5971" i="4"/>
  <c r="C5973" i="4"/>
  <c r="F5973" i="4" s="1"/>
  <c r="D5973" i="4"/>
  <c r="E5973" i="4"/>
  <c r="L5971" i="4" l="1"/>
  <c r="Z5971" i="4" s="1"/>
  <c r="L5972" i="4"/>
  <c r="Z5972" i="4" s="1"/>
  <c r="H5973" i="4"/>
  <c r="I5973" i="4" s="1"/>
  <c r="I5972" i="4"/>
  <c r="M5972" i="4"/>
  <c r="N5972" i="4"/>
  <c r="E5974" i="4"/>
  <c r="C5974" i="4"/>
  <c r="F5974" i="4" s="1"/>
  <c r="D5974" i="4"/>
  <c r="K5973" i="4" l="1"/>
  <c r="Y5973" i="4" s="1"/>
  <c r="K5972" i="4"/>
  <c r="Y5972" i="4" s="1"/>
  <c r="M5973" i="4"/>
  <c r="N5973" i="4"/>
  <c r="H5974" i="4"/>
  <c r="I5974" i="4" s="1"/>
  <c r="J5973" i="4"/>
  <c r="C5975" i="4"/>
  <c r="D5975" i="4"/>
  <c r="E5975" i="4"/>
  <c r="H5975" i="4" l="1"/>
  <c r="F5975" i="4"/>
  <c r="L5973" i="4"/>
  <c r="Z5973" i="4" s="1"/>
  <c r="K5974" i="4"/>
  <c r="Y5974" i="4" s="1"/>
  <c r="J5974" i="4"/>
  <c r="N5975" i="4"/>
  <c r="M5975" i="4"/>
  <c r="M5974" i="4"/>
  <c r="N5974" i="4"/>
  <c r="J5975" i="4"/>
  <c r="I5975" i="4"/>
  <c r="C5976" i="4"/>
  <c r="D5976" i="4"/>
  <c r="E5976" i="4"/>
  <c r="F5976" i="4" l="1"/>
  <c r="L5974" i="4"/>
  <c r="Z5974" i="4" s="1"/>
  <c r="L5975" i="4"/>
  <c r="Z5975" i="4" s="1"/>
  <c r="K5975" i="4"/>
  <c r="Y5975" i="4" s="1"/>
  <c r="H5976" i="4"/>
  <c r="I5976" i="4" s="1"/>
  <c r="D5977" i="4"/>
  <c r="E5977" i="4"/>
  <c r="C5977" i="4"/>
  <c r="F5977" i="4" s="1"/>
  <c r="K5976" i="4" l="1"/>
  <c r="Y5976" i="4" s="1"/>
  <c r="H5977" i="4"/>
  <c r="I5977" i="4" s="1"/>
  <c r="M5976" i="4"/>
  <c r="N5976" i="4"/>
  <c r="J5976" i="4"/>
  <c r="C5978" i="4"/>
  <c r="D5978" i="4"/>
  <c r="E5978" i="4"/>
  <c r="F5978" i="4" l="1"/>
  <c r="L5976" i="4"/>
  <c r="Z5976" i="4" s="1"/>
  <c r="K5977" i="4"/>
  <c r="Y5977" i="4" s="1"/>
  <c r="H5978" i="4"/>
  <c r="I5978" i="4" s="1"/>
  <c r="M5977" i="4"/>
  <c r="N5977" i="4"/>
  <c r="J5977" i="4"/>
  <c r="C5979" i="4"/>
  <c r="F5979" i="4" s="1"/>
  <c r="D5979" i="4"/>
  <c r="E5979" i="4"/>
  <c r="L5977" i="4" l="1"/>
  <c r="Z5977" i="4" s="1"/>
  <c r="K5978" i="4"/>
  <c r="Y5978" i="4" s="1"/>
  <c r="H5979" i="4"/>
  <c r="I5979" i="4" s="1"/>
  <c r="M5978" i="4"/>
  <c r="N5978" i="4"/>
  <c r="J5978" i="4"/>
  <c r="C5980" i="4"/>
  <c r="D5980" i="4"/>
  <c r="E5980" i="4"/>
  <c r="F5980" i="4" l="1"/>
  <c r="L5978" i="4"/>
  <c r="Z5978" i="4" s="1"/>
  <c r="K5979" i="4"/>
  <c r="Y5979" i="4" s="1"/>
  <c r="H5980" i="4"/>
  <c r="I5980" i="4" s="1"/>
  <c r="N5979" i="4"/>
  <c r="M5979" i="4"/>
  <c r="J5979" i="4"/>
  <c r="C5981" i="4"/>
  <c r="F5981" i="4" s="1"/>
  <c r="D5981" i="4"/>
  <c r="E5981" i="4"/>
  <c r="L5979" i="4" l="1"/>
  <c r="Z5979" i="4" s="1"/>
  <c r="K5980" i="4"/>
  <c r="Y5980" i="4" s="1"/>
  <c r="M5980" i="4"/>
  <c r="N5980" i="4"/>
  <c r="H5981" i="4"/>
  <c r="J5980" i="4"/>
  <c r="E5982" i="4"/>
  <c r="C5982" i="4"/>
  <c r="F5982" i="4" s="1"/>
  <c r="D5982" i="4"/>
  <c r="L5980" i="4" l="1"/>
  <c r="Z5980" i="4" s="1"/>
  <c r="M5981" i="4"/>
  <c r="N5981" i="4"/>
  <c r="J5981" i="4"/>
  <c r="I5981" i="4"/>
  <c r="H5982" i="4"/>
  <c r="J5982" i="4" s="1"/>
  <c r="C5983" i="4"/>
  <c r="D5983" i="4"/>
  <c r="E5983" i="4"/>
  <c r="F5983" i="4" l="1"/>
  <c r="L5982" i="4"/>
  <c r="Z5982" i="4" s="1"/>
  <c r="L5981" i="4"/>
  <c r="Z5981" i="4" s="1"/>
  <c r="K5981" i="4"/>
  <c r="Y5981" i="4" s="1"/>
  <c r="I5982" i="4"/>
  <c r="M5982" i="4"/>
  <c r="N5982" i="4"/>
  <c r="H5983" i="4"/>
  <c r="C5984" i="4"/>
  <c r="D5984" i="4"/>
  <c r="E5984" i="4"/>
  <c r="F5984" i="4" l="1"/>
  <c r="K5982" i="4"/>
  <c r="Y5982" i="4" s="1"/>
  <c r="H5984" i="4"/>
  <c r="M5983" i="4"/>
  <c r="N5983" i="4"/>
  <c r="J5983" i="4"/>
  <c r="I5983" i="4"/>
  <c r="I5984" i="4"/>
  <c r="D5985" i="4"/>
  <c r="E5985" i="4"/>
  <c r="C5985" i="4"/>
  <c r="F5985" i="4" l="1"/>
  <c r="L5983" i="4"/>
  <c r="Z5983" i="4" s="1"/>
  <c r="K5983" i="4"/>
  <c r="Y5983" i="4" s="1"/>
  <c r="K5984" i="4"/>
  <c r="Y5984" i="4" s="1"/>
  <c r="N5984" i="4"/>
  <c r="M5984" i="4"/>
  <c r="H5985" i="4"/>
  <c r="J5984" i="4"/>
  <c r="C5986" i="4"/>
  <c r="D5986" i="4"/>
  <c r="E5986" i="4"/>
  <c r="F5986" i="4" l="1"/>
  <c r="L5984" i="4"/>
  <c r="Z5984" i="4" s="1"/>
  <c r="M5985" i="4"/>
  <c r="N5985" i="4"/>
  <c r="J5985" i="4"/>
  <c r="H5986" i="4"/>
  <c r="I5986" i="4" s="1"/>
  <c r="I5985" i="4"/>
  <c r="C5987" i="4"/>
  <c r="F5987" i="4" s="1"/>
  <c r="D5987" i="4"/>
  <c r="E5987" i="4"/>
  <c r="L5985" i="4" l="1"/>
  <c r="Z5985" i="4" s="1"/>
  <c r="K5985" i="4"/>
  <c r="Y5985" i="4" s="1"/>
  <c r="K5986" i="4"/>
  <c r="Y5986" i="4" s="1"/>
  <c r="J5986" i="4"/>
  <c r="M5986" i="4"/>
  <c r="N5986" i="4"/>
  <c r="H5987" i="4"/>
  <c r="J5987" i="4" s="1"/>
  <c r="C5988" i="4"/>
  <c r="F5988" i="4" s="1"/>
  <c r="D5988" i="4"/>
  <c r="E5988" i="4"/>
  <c r="L5986" i="4" l="1"/>
  <c r="Z5986" i="4" s="1"/>
  <c r="L5987" i="4"/>
  <c r="Z5987" i="4" s="1"/>
  <c r="H5988" i="4"/>
  <c r="I5988" i="4" s="1"/>
  <c r="I5987" i="4"/>
  <c r="M5987" i="4"/>
  <c r="N5987" i="4"/>
  <c r="C5989" i="4"/>
  <c r="D5989" i="4"/>
  <c r="E5989" i="4"/>
  <c r="F5989" i="4" l="1"/>
  <c r="K5987" i="4"/>
  <c r="Y5987" i="4" s="1"/>
  <c r="K5988" i="4"/>
  <c r="Y5988" i="4" s="1"/>
  <c r="H5989" i="4"/>
  <c r="I5989" i="4" s="1"/>
  <c r="M5988" i="4"/>
  <c r="N5988" i="4"/>
  <c r="J5988" i="4"/>
  <c r="E5990" i="4"/>
  <c r="C5990" i="4"/>
  <c r="D5990" i="4"/>
  <c r="F5990" i="4" l="1"/>
  <c r="L5988" i="4"/>
  <c r="Z5988" i="4" s="1"/>
  <c r="K5989" i="4"/>
  <c r="Y5989" i="4" s="1"/>
  <c r="N5989" i="4"/>
  <c r="M5989" i="4"/>
  <c r="H5990" i="4"/>
  <c r="I5990" i="4" s="1"/>
  <c r="J5989" i="4"/>
  <c r="C5991" i="4"/>
  <c r="F5991" i="4" s="1"/>
  <c r="D5991" i="4"/>
  <c r="E5991" i="4"/>
  <c r="L5989" i="4" l="1"/>
  <c r="Z5989" i="4" s="1"/>
  <c r="K5990" i="4"/>
  <c r="Y5990" i="4" s="1"/>
  <c r="H5991" i="4"/>
  <c r="I5991" i="4" s="1"/>
  <c r="M5990" i="4"/>
  <c r="N5990" i="4"/>
  <c r="J5990" i="4"/>
  <c r="C5992" i="4"/>
  <c r="D5992" i="4"/>
  <c r="E5992" i="4"/>
  <c r="F5992" i="4" l="1"/>
  <c r="L5990" i="4"/>
  <c r="Z5990" i="4" s="1"/>
  <c r="K5991" i="4"/>
  <c r="Y5991" i="4" s="1"/>
  <c r="H5992" i="4"/>
  <c r="I5992" i="4" s="1"/>
  <c r="M5991" i="4"/>
  <c r="N5991" i="4"/>
  <c r="J5991" i="4"/>
  <c r="D5993" i="4"/>
  <c r="E5993" i="4"/>
  <c r="C5993" i="4"/>
  <c r="F5993" i="4" l="1"/>
  <c r="L5991" i="4"/>
  <c r="Z5991" i="4" s="1"/>
  <c r="K5992" i="4"/>
  <c r="Y5992" i="4" s="1"/>
  <c r="M5992" i="4"/>
  <c r="N5992" i="4"/>
  <c r="H5993" i="4"/>
  <c r="J5993" i="4" s="1"/>
  <c r="J5992" i="4"/>
  <c r="C5994" i="4"/>
  <c r="F5994" i="4" s="1"/>
  <c r="D5994" i="4"/>
  <c r="E5994" i="4"/>
  <c r="L5992" i="4" l="1"/>
  <c r="Z5992" i="4" s="1"/>
  <c r="L5993" i="4"/>
  <c r="Z5993" i="4" s="1"/>
  <c r="H5994" i="4"/>
  <c r="I5994" i="4" s="1"/>
  <c r="I5993" i="4"/>
  <c r="N5993" i="4"/>
  <c r="M5993" i="4"/>
  <c r="C5995" i="4"/>
  <c r="D5995" i="4"/>
  <c r="E5995" i="4"/>
  <c r="F5995" i="4" l="1"/>
  <c r="K5993" i="4"/>
  <c r="Y5993" i="4" s="1"/>
  <c r="K5994" i="4"/>
  <c r="Y5994" i="4" s="1"/>
  <c r="M5994" i="4"/>
  <c r="N5994" i="4"/>
  <c r="H5995" i="4"/>
  <c r="J5995" i="4" s="1"/>
  <c r="J5994" i="4"/>
  <c r="C5996" i="4"/>
  <c r="D5996" i="4"/>
  <c r="E5996" i="4"/>
  <c r="F5996" i="4" l="1"/>
  <c r="L5994" i="4"/>
  <c r="Z5994" i="4" s="1"/>
  <c r="L5995" i="4"/>
  <c r="Z5995" i="4" s="1"/>
  <c r="H5996" i="4"/>
  <c r="I5996" i="4" s="1"/>
  <c r="I5995" i="4"/>
  <c r="M5995" i="4"/>
  <c r="N5995" i="4"/>
  <c r="C5997" i="4"/>
  <c r="F5997" i="4" s="1"/>
  <c r="D5997" i="4"/>
  <c r="E5997" i="4"/>
  <c r="K5995" i="4" l="1"/>
  <c r="Y5995" i="4" s="1"/>
  <c r="K5996" i="4"/>
  <c r="Y5996" i="4" s="1"/>
  <c r="N5996" i="4"/>
  <c r="M5996" i="4"/>
  <c r="H5997" i="4"/>
  <c r="I5997" i="4" s="1"/>
  <c r="J5996" i="4"/>
  <c r="E5998" i="4"/>
  <c r="C5998" i="4"/>
  <c r="F5998" i="4" s="1"/>
  <c r="D5998" i="4"/>
  <c r="L5996" i="4" l="1"/>
  <c r="Z5996" i="4" s="1"/>
  <c r="K5997" i="4"/>
  <c r="Y5997" i="4" s="1"/>
  <c r="J5997" i="4"/>
  <c r="M5997" i="4"/>
  <c r="N5997" i="4"/>
  <c r="H5998" i="4"/>
  <c r="C5999" i="4"/>
  <c r="D5999" i="4"/>
  <c r="E5999" i="4"/>
  <c r="H5999" i="4" l="1"/>
  <c r="F5999" i="4"/>
  <c r="L5997" i="4"/>
  <c r="Z5997" i="4" s="1"/>
  <c r="N5998" i="4"/>
  <c r="M5998" i="4"/>
  <c r="I5998" i="4"/>
  <c r="J5998" i="4"/>
  <c r="M5999" i="4"/>
  <c r="N5999" i="4"/>
  <c r="J5999" i="4"/>
  <c r="I5999" i="4"/>
  <c r="C6000" i="4"/>
  <c r="D6000" i="4"/>
  <c r="E6000" i="4"/>
  <c r="F6000" i="4" l="1"/>
  <c r="L5998" i="4"/>
  <c r="Z5998" i="4" s="1"/>
  <c r="L5999" i="4"/>
  <c r="Z5999" i="4" s="1"/>
  <c r="K5998" i="4"/>
  <c r="Y5998" i="4" s="1"/>
  <c r="K5999" i="4"/>
  <c r="Y5999" i="4" s="1"/>
  <c r="H6000" i="4"/>
  <c r="I6000" i="4" s="1"/>
  <c r="D6001" i="4"/>
  <c r="E6001" i="4"/>
  <c r="C6001" i="4"/>
  <c r="F6001" i="4" l="1"/>
  <c r="K6000" i="4"/>
  <c r="Y6000" i="4" s="1"/>
  <c r="H6001" i="4"/>
  <c r="I6001" i="4" s="1"/>
  <c r="M6000" i="4"/>
  <c r="N6000" i="4"/>
  <c r="J6000" i="4"/>
  <c r="C6002" i="4"/>
  <c r="D6002" i="4"/>
  <c r="E6002" i="4"/>
  <c r="F6002" i="4" l="1"/>
  <c r="L6000" i="4"/>
  <c r="Z6000" i="4" s="1"/>
  <c r="K6001" i="4"/>
  <c r="Y6001" i="4" s="1"/>
  <c r="H6002" i="4"/>
  <c r="I6002" i="4" s="1"/>
  <c r="M6001" i="4"/>
  <c r="N6001" i="4"/>
  <c r="J6001" i="4"/>
  <c r="C6003" i="4"/>
  <c r="D6003" i="4"/>
  <c r="E6003" i="4"/>
  <c r="H6003" i="4" l="1"/>
  <c r="F6003" i="4"/>
  <c r="L6001" i="4"/>
  <c r="Z6001" i="4" s="1"/>
  <c r="K6002" i="4"/>
  <c r="Y6002" i="4" s="1"/>
  <c r="M6003" i="4"/>
  <c r="N6003" i="4"/>
  <c r="N6002" i="4"/>
  <c r="M6002" i="4"/>
  <c r="J6002" i="4"/>
  <c r="J6003" i="4"/>
  <c r="I6003" i="4"/>
  <c r="C6004" i="4"/>
  <c r="D6004" i="4"/>
  <c r="E6004" i="4"/>
  <c r="F6004" i="4" l="1"/>
  <c r="L6003" i="4"/>
  <c r="Z6003" i="4" s="1"/>
  <c r="L6002" i="4"/>
  <c r="Z6002" i="4" s="1"/>
  <c r="K6003" i="4"/>
  <c r="Y6003" i="4" s="1"/>
  <c r="H6004" i="4"/>
  <c r="I6004" i="4" s="1"/>
  <c r="C6005" i="4"/>
  <c r="D6005" i="4"/>
  <c r="E6005" i="4"/>
  <c r="F6005" i="4" l="1"/>
  <c r="K6004" i="4"/>
  <c r="Y6004" i="4" s="1"/>
  <c r="H6005" i="4"/>
  <c r="I6005" i="4" s="1"/>
  <c r="M6004" i="4"/>
  <c r="N6004" i="4"/>
  <c r="J6004" i="4"/>
  <c r="E6006" i="4"/>
  <c r="C6006" i="4"/>
  <c r="F6006" i="4" s="1"/>
  <c r="D6006" i="4"/>
  <c r="L6004" i="4" l="1"/>
  <c r="Z6004" i="4" s="1"/>
  <c r="K6005" i="4"/>
  <c r="Y6005" i="4" s="1"/>
  <c r="M6005" i="4"/>
  <c r="N6005" i="4"/>
  <c r="H6006" i="4"/>
  <c r="J6005" i="4"/>
  <c r="C6007" i="4"/>
  <c r="D6007" i="4"/>
  <c r="E6007" i="4"/>
  <c r="F6007" i="4" l="1"/>
  <c r="L6005" i="4"/>
  <c r="Z6005" i="4" s="1"/>
  <c r="M6006" i="4"/>
  <c r="N6006" i="4"/>
  <c r="H6007" i="4"/>
  <c r="I6006" i="4"/>
  <c r="J6006" i="4"/>
  <c r="C6008" i="4"/>
  <c r="F6008" i="4" s="1"/>
  <c r="D6008" i="4"/>
  <c r="E6008" i="4"/>
  <c r="L6006" i="4" l="1"/>
  <c r="Z6006" i="4" s="1"/>
  <c r="K6006" i="4"/>
  <c r="Y6006" i="4" s="1"/>
  <c r="N6007" i="4"/>
  <c r="M6007" i="4"/>
  <c r="J6007" i="4"/>
  <c r="I6007" i="4"/>
  <c r="H6008" i="4"/>
  <c r="D6009" i="4"/>
  <c r="E6009" i="4"/>
  <c r="C6009" i="4"/>
  <c r="F6009" i="4" l="1"/>
  <c r="L6007" i="4"/>
  <c r="Z6007" i="4" s="1"/>
  <c r="K6007" i="4"/>
  <c r="Y6007" i="4" s="1"/>
  <c r="M6008" i="4"/>
  <c r="N6008" i="4"/>
  <c r="J6008" i="4"/>
  <c r="I6008" i="4"/>
  <c r="H6009" i="4"/>
  <c r="C6010" i="4"/>
  <c r="D6010" i="4"/>
  <c r="E6010" i="4"/>
  <c r="F6010" i="4" l="1"/>
  <c r="L6008" i="4"/>
  <c r="Z6008" i="4" s="1"/>
  <c r="K6008" i="4"/>
  <c r="Y6008" i="4" s="1"/>
  <c r="M6009" i="4"/>
  <c r="N6009" i="4"/>
  <c r="I6009" i="4"/>
  <c r="J6009" i="4"/>
  <c r="H6010" i="4"/>
  <c r="I6010" i="4" s="1"/>
  <c r="C6011" i="4"/>
  <c r="D6011" i="4"/>
  <c r="E6011" i="4"/>
  <c r="F6011" i="4" l="1"/>
  <c r="L6009" i="4"/>
  <c r="Z6009" i="4" s="1"/>
  <c r="K6010" i="4"/>
  <c r="Y6010" i="4" s="1"/>
  <c r="K6009" i="4"/>
  <c r="Y6009" i="4" s="1"/>
  <c r="H6011" i="4"/>
  <c r="I6011" i="4" s="1"/>
  <c r="M6010" i="4"/>
  <c r="N6010" i="4"/>
  <c r="J6010" i="4"/>
  <c r="C6012" i="4"/>
  <c r="D6012" i="4"/>
  <c r="E6012" i="4"/>
  <c r="F6012" i="4" l="1"/>
  <c r="L6010" i="4"/>
  <c r="Z6010" i="4" s="1"/>
  <c r="K6011" i="4"/>
  <c r="Y6011" i="4" s="1"/>
  <c r="H6012" i="4"/>
  <c r="I6012" i="4" s="1"/>
  <c r="N6011" i="4"/>
  <c r="M6011" i="4"/>
  <c r="J6011" i="4"/>
  <c r="C6013" i="4"/>
  <c r="F6013" i="4" s="1"/>
  <c r="D6013" i="4"/>
  <c r="E6013" i="4"/>
  <c r="L6011" i="4" l="1"/>
  <c r="Z6011" i="4" s="1"/>
  <c r="K6012" i="4"/>
  <c r="Y6012" i="4" s="1"/>
  <c r="H6013" i="4"/>
  <c r="I6013" i="4" s="1"/>
  <c r="N6012" i="4"/>
  <c r="M6012" i="4"/>
  <c r="J6012" i="4"/>
  <c r="E6014" i="4"/>
  <c r="C6014" i="4"/>
  <c r="F6014" i="4" s="1"/>
  <c r="D6014" i="4"/>
  <c r="L6012" i="4" l="1"/>
  <c r="Z6012" i="4" s="1"/>
  <c r="K6013" i="4"/>
  <c r="Y6013" i="4" s="1"/>
  <c r="M6013" i="4"/>
  <c r="N6013" i="4"/>
  <c r="H6014" i="4"/>
  <c r="J6014" i="4" s="1"/>
  <c r="J6013" i="4"/>
  <c r="C6015" i="4"/>
  <c r="D6015" i="4"/>
  <c r="E6015" i="4"/>
  <c r="F6015" i="4" l="1"/>
  <c r="L6013" i="4"/>
  <c r="Z6013" i="4" s="1"/>
  <c r="L6014" i="4"/>
  <c r="Z6014" i="4" s="1"/>
  <c r="M6014" i="4"/>
  <c r="N6014" i="4"/>
  <c r="H6015" i="4"/>
  <c r="I6014" i="4"/>
  <c r="C6016" i="4"/>
  <c r="F6016" i="4" s="1"/>
  <c r="D6016" i="4"/>
  <c r="E6016" i="4"/>
  <c r="K6014" i="4" l="1"/>
  <c r="Y6014" i="4" s="1"/>
  <c r="H6016" i="4"/>
  <c r="I6016" i="4" s="1"/>
  <c r="M6015" i="4"/>
  <c r="N6015" i="4"/>
  <c r="I6015" i="4"/>
  <c r="J6015" i="4"/>
  <c r="D6017" i="4"/>
  <c r="E6017" i="4"/>
  <c r="C6017" i="4"/>
  <c r="F6017" i="4" l="1"/>
  <c r="L6015" i="4"/>
  <c r="Z6015" i="4" s="1"/>
  <c r="K6015" i="4"/>
  <c r="Y6015" i="4" s="1"/>
  <c r="K6016" i="4"/>
  <c r="Y6016" i="4" s="1"/>
  <c r="H6017" i="4"/>
  <c r="I6017" i="4" s="1"/>
  <c r="N6016" i="4"/>
  <c r="M6016" i="4"/>
  <c r="J6016" i="4"/>
  <c r="C6018" i="4"/>
  <c r="D6018" i="4"/>
  <c r="E6018" i="4"/>
  <c r="F6018" i="4" l="1"/>
  <c r="L6016" i="4"/>
  <c r="Z6016" i="4" s="1"/>
  <c r="K6017" i="4"/>
  <c r="Y6017" i="4" s="1"/>
  <c r="H6018" i="4"/>
  <c r="I6018" i="4" s="1"/>
  <c r="M6017" i="4"/>
  <c r="N6017" i="4"/>
  <c r="J6017" i="4"/>
  <c r="C6019" i="4"/>
  <c r="D6019" i="4"/>
  <c r="E6019" i="4"/>
  <c r="F6019" i="4" l="1"/>
  <c r="L6017" i="4"/>
  <c r="Z6017" i="4" s="1"/>
  <c r="K6018" i="4"/>
  <c r="Y6018" i="4" s="1"/>
  <c r="H6019" i="4"/>
  <c r="I6019" i="4" s="1"/>
  <c r="M6018" i="4"/>
  <c r="N6018" i="4"/>
  <c r="J6018" i="4"/>
  <c r="C6020" i="4"/>
  <c r="F6020" i="4" s="1"/>
  <c r="D6020" i="4"/>
  <c r="E6020" i="4"/>
  <c r="L6018" i="4" l="1"/>
  <c r="Z6018" i="4" s="1"/>
  <c r="K6019" i="4"/>
  <c r="Y6019" i="4" s="1"/>
  <c r="H6020" i="4"/>
  <c r="M6019" i="4"/>
  <c r="N6019" i="4"/>
  <c r="J6019" i="4"/>
  <c r="C6021" i="4"/>
  <c r="D6021" i="4"/>
  <c r="E6021" i="4"/>
  <c r="F6021" i="4" l="1"/>
  <c r="L6019" i="4"/>
  <c r="Z6019" i="4" s="1"/>
  <c r="H6021" i="4"/>
  <c r="I6021" i="4" s="1"/>
  <c r="N6020" i="4"/>
  <c r="M6020" i="4"/>
  <c r="I6020" i="4"/>
  <c r="J6020" i="4"/>
  <c r="E6022" i="4"/>
  <c r="C6022" i="4"/>
  <c r="D6022" i="4"/>
  <c r="F6022" i="4" l="1"/>
  <c r="L6020" i="4"/>
  <c r="Z6020" i="4" s="1"/>
  <c r="K6021" i="4"/>
  <c r="Y6021" i="4" s="1"/>
  <c r="K6020" i="4"/>
  <c r="Y6020" i="4" s="1"/>
  <c r="N6021" i="4"/>
  <c r="M6021" i="4"/>
  <c r="H6022" i="4"/>
  <c r="I6022" i="4" s="1"/>
  <c r="J6021" i="4"/>
  <c r="C6023" i="4"/>
  <c r="D6023" i="4"/>
  <c r="E6023" i="4"/>
  <c r="F6023" i="4" l="1"/>
  <c r="L6021" i="4"/>
  <c r="Z6021" i="4" s="1"/>
  <c r="K6022" i="4"/>
  <c r="Y6022" i="4" s="1"/>
  <c r="H6023" i="4"/>
  <c r="I6023" i="4" s="1"/>
  <c r="M6022" i="4"/>
  <c r="N6022" i="4"/>
  <c r="J6022" i="4"/>
  <c r="C6024" i="4"/>
  <c r="D6024" i="4"/>
  <c r="E6024" i="4"/>
  <c r="F6024" i="4" l="1"/>
  <c r="L6022" i="4"/>
  <c r="Z6022" i="4" s="1"/>
  <c r="K6023" i="4"/>
  <c r="Y6023" i="4" s="1"/>
  <c r="H6024" i="4"/>
  <c r="I6024" i="4" s="1"/>
  <c r="M6023" i="4"/>
  <c r="N6023" i="4"/>
  <c r="J6023" i="4"/>
  <c r="D6025" i="4"/>
  <c r="E6025" i="4"/>
  <c r="C6025" i="4"/>
  <c r="F6025" i="4" l="1"/>
  <c r="L6023" i="4"/>
  <c r="Z6023" i="4" s="1"/>
  <c r="K6024" i="4"/>
  <c r="Y6024" i="4" s="1"/>
  <c r="H6025" i="4"/>
  <c r="I6025" i="4" s="1"/>
  <c r="M6024" i="4"/>
  <c r="N6024" i="4"/>
  <c r="J6024" i="4"/>
  <c r="C6026" i="4"/>
  <c r="F6026" i="4" s="1"/>
  <c r="D6026" i="4"/>
  <c r="E6026" i="4"/>
  <c r="L6024" i="4" l="1"/>
  <c r="Z6024" i="4" s="1"/>
  <c r="K6025" i="4"/>
  <c r="Y6025" i="4" s="1"/>
  <c r="H6026" i="4"/>
  <c r="I6026" i="4" s="1"/>
  <c r="N6025" i="4"/>
  <c r="M6025" i="4"/>
  <c r="J6025" i="4"/>
  <c r="C6027" i="4"/>
  <c r="D6027" i="4"/>
  <c r="E6027" i="4"/>
  <c r="F6027" i="4" l="1"/>
  <c r="L6025" i="4"/>
  <c r="Z6025" i="4" s="1"/>
  <c r="K6026" i="4"/>
  <c r="Y6026" i="4" s="1"/>
  <c r="H6027" i="4"/>
  <c r="I6027" i="4" s="1"/>
  <c r="M6026" i="4"/>
  <c r="N6026" i="4"/>
  <c r="J6026" i="4"/>
  <c r="C6028" i="4"/>
  <c r="F6028" i="4" s="1"/>
  <c r="D6028" i="4"/>
  <c r="E6028" i="4"/>
  <c r="L6026" i="4" l="1"/>
  <c r="Z6026" i="4" s="1"/>
  <c r="K6027" i="4"/>
  <c r="Y6027" i="4" s="1"/>
  <c r="H6028" i="4"/>
  <c r="I6028" i="4" s="1"/>
  <c r="M6027" i="4"/>
  <c r="N6027" i="4"/>
  <c r="J6027" i="4"/>
  <c r="C6029" i="4"/>
  <c r="D6029" i="4"/>
  <c r="E6029" i="4"/>
  <c r="F6029" i="4" l="1"/>
  <c r="L6027" i="4"/>
  <c r="Z6027" i="4" s="1"/>
  <c r="K6028" i="4"/>
  <c r="Y6028" i="4" s="1"/>
  <c r="H6029" i="4"/>
  <c r="I6029" i="4" s="1"/>
  <c r="M6028" i="4"/>
  <c r="N6028" i="4"/>
  <c r="J6028" i="4"/>
  <c r="E6030" i="4"/>
  <c r="C6030" i="4"/>
  <c r="D6030" i="4"/>
  <c r="F6030" i="4" l="1"/>
  <c r="L6028" i="4"/>
  <c r="Z6028" i="4" s="1"/>
  <c r="K6029" i="4"/>
  <c r="Y6029" i="4" s="1"/>
  <c r="M6029" i="4"/>
  <c r="N6029" i="4"/>
  <c r="H6030" i="4"/>
  <c r="I6030" i="4" s="1"/>
  <c r="J6029" i="4"/>
  <c r="C6031" i="4"/>
  <c r="F6031" i="4" s="1"/>
  <c r="D6031" i="4"/>
  <c r="E6031" i="4"/>
  <c r="L6029" i="4" l="1"/>
  <c r="Z6029" i="4" s="1"/>
  <c r="K6030" i="4"/>
  <c r="Y6030" i="4" s="1"/>
  <c r="H6031" i="4"/>
  <c r="I6031" i="4" s="1"/>
  <c r="N6030" i="4"/>
  <c r="M6030" i="4"/>
  <c r="J6030" i="4"/>
  <c r="C6032" i="4"/>
  <c r="D6032" i="4"/>
  <c r="E6032" i="4"/>
  <c r="F6032" i="4" l="1"/>
  <c r="L6030" i="4"/>
  <c r="Z6030" i="4" s="1"/>
  <c r="K6031" i="4"/>
  <c r="Y6031" i="4" s="1"/>
  <c r="H6032" i="4"/>
  <c r="I6032" i="4" s="1"/>
  <c r="M6031" i="4"/>
  <c r="N6031" i="4"/>
  <c r="J6031" i="4"/>
  <c r="D6033" i="4"/>
  <c r="E6033" i="4"/>
  <c r="C6033" i="4"/>
  <c r="F6033" i="4" l="1"/>
  <c r="L6031" i="4"/>
  <c r="Z6031" i="4" s="1"/>
  <c r="K6032" i="4"/>
  <c r="Y6032" i="4" s="1"/>
  <c r="M6032" i="4"/>
  <c r="N6032" i="4"/>
  <c r="H6033" i="4"/>
  <c r="J6032" i="4"/>
  <c r="C6034" i="4"/>
  <c r="F6034" i="4" s="1"/>
  <c r="D6034" i="4"/>
  <c r="E6034" i="4"/>
  <c r="L6032" i="4" l="1"/>
  <c r="Z6032" i="4" s="1"/>
  <c r="M6033" i="4"/>
  <c r="N6033" i="4"/>
  <c r="J6033" i="4"/>
  <c r="H6034" i="4"/>
  <c r="I6034" i="4" s="1"/>
  <c r="I6033" i="4"/>
  <c r="C6035" i="4"/>
  <c r="D6035" i="4"/>
  <c r="E6035" i="4"/>
  <c r="F6035" i="4" l="1"/>
  <c r="L6033" i="4"/>
  <c r="Z6033" i="4" s="1"/>
  <c r="K6033" i="4"/>
  <c r="Y6033" i="4" s="1"/>
  <c r="K6034" i="4"/>
  <c r="Y6034" i="4" s="1"/>
  <c r="N6034" i="4"/>
  <c r="M6034" i="4"/>
  <c r="J6034" i="4"/>
  <c r="H6035" i="4"/>
  <c r="I6035" i="4" s="1"/>
  <c r="C6036" i="4"/>
  <c r="D6036" i="4"/>
  <c r="E6036" i="4"/>
  <c r="H6036" i="4" l="1"/>
  <c r="F6036" i="4"/>
  <c r="L6034" i="4"/>
  <c r="Z6034" i="4" s="1"/>
  <c r="K6035" i="4"/>
  <c r="Y6035" i="4" s="1"/>
  <c r="N6036" i="4"/>
  <c r="M6036" i="4"/>
  <c r="M6035" i="4"/>
  <c r="N6035" i="4"/>
  <c r="J6035" i="4"/>
  <c r="J6036" i="4"/>
  <c r="I6036" i="4"/>
  <c r="C6037" i="4"/>
  <c r="D6037" i="4"/>
  <c r="E6037" i="4"/>
  <c r="F6037" i="4" l="1"/>
  <c r="L6035" i="4"/>
  <c r="Z6035" i="4" s="1"/>
  <c r="L6036" i="4"/>
  <c r="Z6036" i="4" s="1"/>
  <c r="K6036" i="4"/>
  <c r="Y6036" i="4" s="1"/>
  <c r="H6037" i="4"/>
  <c r="E6038" i="4"/>
  <c r="C6038" i="4"/>
  <c r="D6038" i="4"/>
  <c r="F6038" i="4" l="1"/>
  <c r="M6037" i="4"/>
  <c r="N6037" i="4"/>
  <c r="J6037" i="4"/>
  <c r="H6038" i="4"/>
  <c r="I6037" i="4"/>
  <c r="C6039" i="4"/>
  <c r="D6039" i="4"/>
  <c r="E6039" i="4"/>
  <c r="F6039" i="4" l="1"/>
  <c r="L6037" i="4"/>
  <c r="Z6037" i="4" s="1"/>
  <c r="K6037" i="4"/>
  <c r="Y6037" i="4" s="1"/>
  <c r="M6038" i="4"/>
  <c r="N6038" i="4"/>
  <c r="J6038" i="4"/>
  <c r="I6038" i="4"/>
  <c r="H6039" i="4"/>
  <c r="I6039" i="4" s="1"/>
  <c r="C6040" i="4"/>
  <c r="D6040" i="4"/>
  <c r="E6040" i="4"/>
  <c r="F6040" i="4" l="1"/>
  <c r="L6038" i="4"/>
  <c r="Z6038" i="4" s="1"/>
  <c r="K6039" i="4"/>
  <c r="Y6039" i="4" s="1"/>
  <c r="K6038" i="4"/>
  <c r="Y6038" i="4" s="1"/>
  <c r="N6039" i="4"/>
  <c r="M6039" i="4"/>
  <c r="J6039" i="4"/>
  <c r="H6040" i="4"/>
  <c r="I6040" i="4" s="1"/>
  <c r="D6041" i="4"/>
  <c r="E6041" i="4"/>
  <c r="C6041" i="4"/>
  <c r="F6041" i="4" s="1"/>
  <c r="L6039" i="4" l="1"/>
  <c r="Z6039" i="4" s="1"/>
  <c r="K6040" i="4"/>
  <c r="Y6040" i="4" s="1"/>
  <c r="H6041" i="4"/>
  <c r="I6041" i="4" s="1"/>
  <c r="M6040" i="4"/>
  <c r="N6040" i="4"/>
  <c r="J6040" i="4"/>
  <c r="C6042" i="4"/>
  <c r="D6042" i="4"/>
  <c r="E6042" i="4"/>
  <c r="F6042" i="4" l="1"/>
  <c r="L6040" i="4"/>
  <c r="Z6040" i="4" s="1"/>
  <c r="K6041" i="4"/>
  <c r="Y6041" i="4" s="1"/>
  <c r="H6042" i="4"/>
  <c r="I6042" i="4" s="1"/>
  <c r="M6041" i="4"/>
  <c r="N6041" i="4"/>
  <c r="J6041" i="4"/>
  <c r="C6043" i="4"/>
  <c r="F6043" i="4" s="1"/>
  <c r="D6043" i="4"/>
  <c r="E6043" i="4"/>
  <c r="L6041" i="4" l="1"/>
  <c r="Z6041" i="4" s="1"/>
  <c r="K6042" i="4"/>
  <c r="Y6042" i="4" s="1"/>
  <c r="H6043" i="4"/>
  <c r="I6043" i="4" s="1"/>
  <c r="M6042" i="4"/>
  <c r="N6042" i="4"/>
  <c r="J6042" i="4"/>
  <c r="C6044" i="4"/>
  <c r="D6044" i="4"/>
  <c r="E6044" i="4"/>
  <c r="F6044" i="4" l="1"/>
  <c r="L6042" i="4"/>
  <c r="Z6042" i="4" s="1"/>
  <c r="K6043" i="4"/>
  <c r="Y6043" i="4" s="1"/>
  <c r="H6044" i="4"/>
  <c r="N6043" i="4"/>
  <c r="M6043" i="4"/>
  <c r="J6043" i="4"/>
  <c r="I6044" i="4"/>
  <c r="C6045" i="4"/>
  <c r="D6045" i="4"/>
  <c r="E6045" i="4"/>
  <c r="F6045" i="4" l="1"/>
  <c r="L6043" i="4"/>
  <c r="Z6043" i="4" s="1"/>
  <c r="K6044" i="4"/>
  <c r="Y6044" i="4" s="1"/>
  <c r="H6045" i="4"/>
  <c r="I6045" i="4" s="1"/>
  <c r="N6044" i="4"/>
  <c r="M6044" i="4"/>
  <c r="J6044" i="4"/>
  <c r="E6046" i="4"/>
  <c r="C6046" i="4"/>
  <c r="D6046" i="4"/>
  <c r="F6046" i="4" l="1"/>
  <c r="L6044" i="4"/>
  <c r="Z6044" i="4" s="1"/>
  <c r="K6045" i="4"/>
  <c r="Y6045" i="4" s="1"/>
  <c r="M6045" i="4"/>
  <c r="N6045" i="4"/>
  <c r="H6046" i="4"/>
  <c r="I6046" i="4" s="1"/>
  <c r="J6045" i="4"/>
  <c r="C6047" i="4"/>
  <c r="F6047" i="4" s="1"/>
  <c r="D6047" i="4"/>
  <c r="E6047" i="4"/>
  <c r="L6045" i="4" l="1"/>
  <c r="Z6045" i="4" s="1"/>
  <c r="K6046" i="4"/>
  <c r="Y6046" i="4" s="1"/>
  <c r="M6046" i="4"/>
  <c r="N6046" i="4"/>
  <c r="H6047" i="4"/>
  <c r="I6047" i="4" s="1"/>
  <c r="J6046" i="4"/>
  <c r="C6048" i="4"/>
  <c r="D6048" i="4"/>
  <c r="E6048" i="4"/>
  <c r="F6048" i="4" l="1"/>
  <c r="L6046" i="4"/>
  <c r="Z6046" i="4" s="1"/>
  <c r="K6047" i="4"/>
  <c r="Y6047" i="4" s="1"/>
  <c r="H6048" i="4"/>
  <c r="I6048" i="4" s="1"/>
  <c r="M6047" i="4"/>
  <c r="N6047" i="4"/>
  <c r="J6047" i="4"/>
  <c r="D6049" i="4"/>
  <c r="E6049" i="4"/>
  <c r="C6049" i="4"/>
  <c r="F6049" i="4" l="1"/>
  <c r="L6047" i="4"/>
  <c r="Z6047" i="4" s="1"/>
  <c r="K6048" i="4"/>
  <c r="Y6048" i="4" s="1"/>
  <c r="N6048" i="4"/>
  <c r="M6048" i="4"/>
  <c r="H6049" i="4"/>
  <c r="I6049" i="4" s="1"/>
  <c r="J6048" i="4"/>
  <c r="C6050" i="4"/>
  <c r="F6050" i="4" s="1"/>
  <c r="D6050" i="4"/>
  <c r="E6050" i="4"/>
  <c r="L6048" i="4" l="1"/>
  <c r="Z6048" i="4" s="1"/>
  <c r="K6049" i="4"/>
  <c r="Y6049" i="4" s="1"/>
  <c r="H6050" i="4"/>
  <c r="I6050" i="4" s="1"/>
  <c r="M6049" i="4"/>
  <c r="N6049" i="4"/>
  <c r="J6049" i="4"/>
  <c r="C6051" i="4"/>
  <c r="D6051" i="4"/>
  <c r="E6051" i="4"/>
  <c r="F6051" i="4" l="1"/>
  <c r="L6049" i="4"/>
  <c r="Z6049" i="4" s="1"/>
  <c r="K6050" i="4"/>
  <c r="Y6050" i="4" s="1"/>
  <c r="H6051" i="4"/>
  <c r="I6051" i="4" s="1"/>
  <c r="M6050" i="4"/>
  <c r="N6050" i="4"/>
  <c r="J6050" i="4"/>
  <c r="C6052" i="4"/>
  <c r="F6052" i="4" s="1"/>
  <c r="D6052" i="4"/>
  <c r="E6052" i="4"/>
  <c r="L6050" i="4" l="1"/>
  <c r="Z6050" i="4" s="1"/>
  <c r="K6051" i="4"/>
  <c r="Y6051" i="4" s="1"/>
  <c r="H6052" i="4"/>
  <c r="I6052" i="4" s="1"/>
  <c r="M6051" i="4"/>
  <c r="N6051" i="4"/>
  <c r="J6051" i="4"/>
  <c r="C6053" i="4"/>
  <c r="D6053" i="4"/>
  <c r="E6053" i="4"/>
  <c r="F6053" i="4" l="1"/>
  <c r="L6051" i="4"/>
  <c r="Z6051" i="4" s="1"/>
  <c r="K6052" i="4"/>
  <c r="Y6052" i="4" s="1"/>
  <c r="H6053" i="4"/>
  <c r="I6053" i="4" s="1"/>
  <c r="M6052" i="4"/>
  <c r="N6052" i="4"/>
  <c r="J6052" i="4"/>
  <c r="E6054" i="4"/>
  <c r="C6054" i="4"/>
  <c r="D6054" i="4"/>
  <c r="F6054" i="4" l="1"/>
  <c r="L6052" i="4"/>
  <c r="Z6052" i="4" s="1"/>
  <c r="K6053" i="4"/>
  <c r="Y6053" i="4" s="1"/>
  <c r="N6053" i="4"/>
  <c r="M6053" i="4"/>
  <c r="H6054" i="4"/>
  <c r="J6053" i="4"/>
  <c r="C6055" i="4"/>
  <c r="D6055" i="4"/>
  <c r="E6055" i="4"/>
  <c r="F6055" i="4" l="1"/>
  <c r="L6053" i="4"/>
  <c r="Z6053" i="4" s="1"/>
  <c r="H6055" i="4"/>
  <c r="I6055" i="4" s="1"/>
  <c r="M6054" i="4"/>
  <c r="N6054" i="4"/>
  <c r="J6054" i="4"/>
  <c r="I6054" i="4"/>
  <c r="C6056" i="4"/>
  <c r="F6056" i="4" s="1"/>
  <c r="D6056" i="4"/>
  <c r="E6056" i="4"/>
  <c r="L6054" i="4" l="1"/>
  <c r="Z6054" i="4" s="1"/>
  <c r="K6054" i="4"/>
  <c r="Y6054" i="4" s="1"/>
  <c r="K6055" i="4"/>
  <c r="Y6055" i="4" s="1"/>
  <c r="M6055" i="4"/>
  <c r="N6055" i="4"/>
  <c r="H6056" i="4"/>
  <c r="J6056" i="4" s="1"/>
  <c r="J6055" i="4"/>
  <c r="D6057" i="4"/>
  <c r="E6057" i="4"/>
  <c r="C6057" i="4"/>
  <c r="F6057" i="4" l="1"/>
  <c r="L6056" i="4"/>
  <c r="Z6056" i="4" s="1"/>
  <c r="L6055" i="4"/>
  <c r="Z6055" i="4" s="1"/>
  <c r="I6056" i="4"/>
  <c r="M6056" i="4"/>
  <c r="N6056" i="4"/>
  <c r="H6057" i="4"/>
  <c r="J6057" i="4" s="1"/>
  <c r="C6058" i="4"/>
  <c r="F6058" i="4" s="1"/>
  <c r="D6058" i="4"/>
  <c r="E6058" i="4"/>
  <c r="L6057" i="4" l="1"/>
  <c r="Z6057" i="4" s="1"/>
  <c r="K6056" i="4"/>
  <c r="Y6056" i="4" s="1"/>
  <c r="H6058" i="4"/>
  <c r="I6058" i="4" s="1"/>
  <c r="N6057" i="4"/>
  <c r="M6057" i="4"/>
  <c r="I6057" i="4"/>
  <c r="C6059" i="4"/>
  <c r="D6059" i="4"/>
  <c r="E6059" i="4"/>
  <c r="F6059" i="4" l="1"/>
  <c r="K6057" i="4"/>
  <c r="Y6057" i="4" s="1"/>
  <c r="K6058" i="4"/>
  <c r="Y6058" i="4" s="1"/>
  <c r="H6059" i="4"/>
  <c r="I6059" i="4" s="1"/>
  <c r="M6058" i="4"/>
  <c r="N6058" i="4"/>
  <c r="J6058" i="4"/>
  <c r="C6060" i="4"/>
  <c r="F6060" i="4" s="1"/>
  <c r="D6060" i="4"/>
  <c r="E6060" i="4"/>
  <c r="L6058" i="4" l="1"/>
  <c r="Z6058" i="4" s="1"/>
  <c r="K6059" i="4"/>
  <c r="Y6059" i="4" s="1"/>
  <c r="H6060" i="4"/>
  <c r="I6060" i="4" s="1"/>
  <c r="M6059" i="4"/>
  <c r="N6059" i="4"/>
  <c r="J6059" i="4"/>
  <c r="C6061" i="4"/>
  <c r="D6061" i="4"/>
  <c r="E6061" i="4"/>
  <c r="F6061" i="4" l="1"/>
  <c r="L6059" i="4"/>
  <c r="Z6059" i="4" s="1"/>
  <c r="K6060" i="4"/>
  <c r="Y6060" i="4" s="1"/>
  <c r="H6061" i="4"/>
  <c r="I6061" i="4" s="1"/>
  <c r="M6060" i="4"/>
  <c r="N6060" i="4"/>
  <c r="J6060" i="4"/>
  <c r="E6062" i="4"/>
  <c r="C6062" i="4"/>
  <c r="D6062" i="4"/>
  <c r="F6062" i="4" l="1"/>
  <c r="L6060" i="4"/>
  <c r="Z6060" i="4" s="1"/>
  <c r="K6061" i="4"/>
  <c r="Y6061" i="4" s="1"/>
  <c r="M6061" i="4"/>
  <c r="N6061" i="4"/>
  <c r="H6062" i="4"/>
  <c r="I6062" i="4" s="1"/>
  <c r="J6061" i="4"/>
  <c r="C6063" i="4"/>
  <c r="F6063" i="4" s="1"/>
  <c r="D6063" i="4"/>
  <c r="E6063" i="4"/>
  <c r="L6061" i="4" l="1"/>
  <c r="Z6061" i="4" s="1"/>
  <c r="K6062" i="4"/>
  <c r="Y6062" i="4" s="1"/>
  <c r="N6062" i="4"/>
  <c r="M6062" i="4"/>
  <c r="J6062" i="4"/>
  <c r="H6063" i="4"/>
  <c r="I6063" i="4" s="1"/>
  <c r="C6064" i="4"/>
  <c r="D6064" i="4"/>
  <c r="E6064" i="4"/>
  <c r="F6064" i="4" l="1"/>
  <c r="L6062" i="4"/>
  <c r="Z6062" i="4" s="1"/>
  <c r="K6063" i="4"/>
  <c r="Y6063" i="4" s="1"/>
  <c r="H6064" i="4"/>
  <c r="I6064" i="4" s="1"/>
  <c r="M6063" i="4"/>
  <c r="N6063" i="4"/>
  <c r="J6063" i="4"/>
  <c r="D6065" i="4"/>
  <c r="E6065" i="4"/>
  <c r="C6065" i="4"/>
  <c r="F6065" i="4" l="1"/>
  <c r="L6063" i="4"/>
  <c r="Z6063" i="4" s="1"/>
  <c r="K6064" i="4"/>
  <c r="Y6064" i="4" s="1"/>
  <c r="M6064" i="4"/>
  <c r="N6064" i="4"/>
  <c r="H6065" i="4"/>
  <c r="J6065" i="4" s="1"/>
  <c r="J6064" i="4"/>
  <c r="C6066" i="4"/>
  <c r="F6066" i="4" s="1"/>
  <c r="D6066" i="4"/>
  <c r="E6066" i="4"/>
  <c r="L6064" i="4" l="1"/>
  <c r="Z6064" i="4" s="1"/>
  <c r="L6065" i="4"/>
  <c r="Z6065" i="4" s="1"/>
  <c r="I6065" i="4"/>
  <c r="H6066" i="4"/>
  <c r="I6066" i="4" s="1"/>
  <c r="M6065" i="4"/>
  <c r="N6065" i="4"/>
  <c r="C6067" i="4"/>
  <c r="D6067" i="4"/>
  <c r="E6067" i="4"/>
  <c r="F6067" i="4" l="1"/>
  <c r="K6066" i="4"/>
  <c r="Y6066" i="4" s="1"/>
  <c r="K6065" i="4"/>
  <c r="Y6065" i="4" s="1"/>
  <c r="H6067" i="4"/>
  <c r="I6067" i="4" s="1"/>
  <c r="N6066" i="4"/>
  <c r="M6066" i="4"/>
  <c r="J6066" i="4"/>
  <c r="C6068" i="4"/>
  <c r="D6068" i="4"/>
  <c r="E6068" i="4"/>
  <c r="F6068" i="4" l="1"/>
  <c r="L6066" i="4"/>
  <c r="Z6066" i="4" s="1"/>
  <c r="K6067" i="4"/>
  <c r="Y6067" i="4" s="1"/>
  <c r="H6068" i="4"/>
  <c r="I6068" i="4" s="1"/>
  <c r="M6067" i="4"/>
  <c r="N6067" i="4"/>
  <c r="J6067" i="4"/>
  <c r="C6069" i="4"/>
  <c r="F6069" i="4" s="1"/>
  <c r="D6069" i="4"/>
  <c r="E6069" i="4"/>
  <c r="L6067" i="4" l="1"/>
  <c r="Z6067" i="4" s="1"/>
  <c r="K6068" i="4"/>
  <c r="Y6068" i="4" s="1"/>
  <c r="M6068" i="4"/>
  <c r="N6068" i="4"/>
  <c r="H6069" i="4"/>
  <c r="J6069" i="4" s="1"/>
  <c r="J6068" i="4"/>
  <c r="E6070" i="4"/>
  <c r="C6070" i="4"/>
  <c r="F6070" i="4" s="1"/>
  <c r="D6070" i="4"/>
  <c r="L6069" i="4" l="1"/>
  <c r="Z6069" i="4" s="1"/>
  <c r="L6068" i="4"/>
  <c r="Z6068" i="4" s="1"/>
  <c r="I6069" i="4"/>
  <c r="M6069" i="4"/>
  <c r="N6069" i="4"/>
  <c r="H6070" i="4"/>
  <c r="J6070" i="4" s="1"/>
  <c r="C6071" i="4"/>
  <c r="D6071" i="4"/>
  <c r="E6071" i="4"/>
  <c r="F6071" i="4" l="1"/>
  <c r="L6070" i="4"/>
  <c r="Z6070" i="4" s="1"/>
  <c r="K6069" i="4"/>
  <c r="Y6069" i="4" s="1"/>
  <c r="H6071" i="4"/>
  <c r="I6071" i="4" s="1"/>
  <c r="I6070" i="4"/>
  <c r="M6070" i="4"/>
  <c r="N6070" i="4"/>
  <c r="C6072" i="4"/>
  <c r="D6072" i="4"/>
  <c r="E6072" i="4"/>
  <c r="F6072" i="4" l="1"/>
  <c r="K6070" i="4"/>
  <c r="Y6070" i="4" s="1"/>
  <c r="K6071" i="4"/>
  <c r="Y6071" i="4" s="1"/>
  <c r="N6071" i="4"/>
  <c r="M6071" i="4"/>
  <c r="H6072" i="4"/>
  <c r="I6072" i="4" s="1"/>
  <c r="J6071" i="4"/>
  <c r="D6073" i="4"/>
  <c r="E6073" i="4"/>
  <c r="C6073" i="4"/>
  <c r="F6073" i="4" l="1"/>
  <c r="L6071" i="4"/>
  <c r="Z6071" i="4" s="1"/>
  <c r="K6072" i="4"/>
  <c r="Y6072" i="4" s="1"/>
  <c r="M6072" i="4"/>
  <c r="N6072" i="4"/>
  <c r="H6073" i="4"/>
  <c r="I6073" i="4" s="1"/>
  <c r="J6072" i="4"/>
  <c r="C6074" i="4"/>
  <c r="F6074" i="4" s="1"/>
  <c r="D6074" i="4"/>
  <c r="E6074" i="4"/>
  <c r="L6072" i="4" l="1"/>
  <c r="Z6072" i="4" s="1"/>
  <c r="K6073" i="4"/>
  <c r="Y6073" i="4" s="1"/>
  <c r="H6074" i="4"/>
  <c r="I6074" i="4" s="1"/>
  <c r="J6073" i="4"/>
  <c r="M6073" i="4"/>
  <c r="N6073" i="4"/>
  <c r="C6075" i="4"/>
  <c r="D6075" i="4"/>
  <c r="E6075" i="4"/>
  <c r="F6075" i="4" l="1"/>
  <c r="L6073" i="4"/>
  <c r="Z6073" i="4" s="1"/>
  <c r="K6074" i="4"/>
  <c r="Y6074" i="4" s="1"/>
  <c r="H6075" i="4"/>
  <c r="I6075" i="4" s="1"/>
  <c r="M6074" i="4"/>
  <c r="N6074" i="4"/>
  <c r="J6074" i="4"/>
  <c r="C6076" i="4"/>
  <c r="D6076" i="4"/>
  <c r="E6076" i="4"/>
  <c r="H6076" i="4" l="1"/>
  <c r="F6076" i="4"/>
  <c r="L6074" i="4"/>
  <c r="Z6074" i="4" s="1"/>
  <c r="K6075" i="4"/>
  <c r="Y6075" i="4" s="1"/>
  <c r="N6076" i="4"/>
  <c r="M6076" i="4"/>
  <c r="N6075" i="4"/>
  <c r="M6075" i="4"/>
  <c r="J6075" i="4"/>
  <c r="J6076" i="4"/>
  <c r="I6076" i="4"/>
  <c r="C6077" i="4"/>
  <c r="D6077" i="4"/>
  <c r="E6077" i="4"/>
  <c r="F6077" i="4" l="1"/>
  <c r="L6075" i="4"/>
  <c r="Z6075" i="4" s="1"/>
  <c r="L6076" i="4"/>
  <c r="Z6076" i="4" s="1"/>
  <c r="K6076" i="4"/>
  <c r="Y6076" i="4" s="1"/>
  <c r="H6077" i="4"/>
  <c r="I6077" i="4" s="1"/>
  <c r="E6078" i="4"/>
  <c r="C6078" i="4"/>
  <c r="D6078" i="4"/>
  <c r="F6078" i="4" l="1"/>
  <c r="K6077" i="4"/>
  <c r="Y6077" i="4" s="1"/>
  <c r="H6078" i="4"/>
  <c r="I6078" i="4" s="1"/>
  <c r="M6077" i="4"/>
  <c r="N6077" i="4"/>
  <c r="J6077" i="4"/>
  <c r="C6079" i="4"/>
  <c r="D6079" i="4"/>
  <c r="E6079" i="4"/>
  <c r="F6079" i="4" l="1"/>
  <c r="L6077" i="4"/>
  <c r="Z6077" i="4" s="1"/>
  <c r="K6078" i="4"/>
  <c r="Y6078" i="4" s="1"/>
  <c r="H6079" i="4"/>
  <c r="I6079" i="4" s="1"/>
  <c r="M6078" i="4"/>
  <c r="N6078" i="4"/>
  <c r="J6078" i="4"/>
  <c r="C6080" i="4"/>
  <c r="F6080" i="4" s="1"/>
  <c r="D6080" i="4"/>
  <c r="E6080" i="4"/>
  <c r="L6078" i="4" l="1"/>
  <c r="Z6078" i="4" s="1"/>
  <c r="K6079" i="4"/>
  <c r="Y6079" i="4" s="1"/>
  <c r="M6079" i="4"/>
  <c r="N6079" i="4"/>
  <c r="H6080" i="4"/>
  <c r="J6080" i="4" s="1"/>
  <c r="J6079" i="4"/>
  <c r="D6081" i="4"/>
  <c r="E6081" i="4"/>
  <c r="C6081" i="4"/>
  <c r="F6081" i="4" l="1"/>
  <c r="L6079" i="4"/>
  <c r="Z6079" i="4" s="1"/>
  <c r="L6080" i="4"/>
  <c r="Z6080" i="4" s="1"/>
  <c r="I6080" i="4"/>
  <c r="N6080" i="4"/>
  <c r="M6080" i="4"/>
  <c r="H6081" i="4"/>
  <c r="J6081" i="4" s="1"/>
  <c r="C6082" i="4"/>
  <c r="F6082" i="4" s="1"/>
  <c r="D6082" i="4"/>
  <c r="E6082" i="4"/>
  <c r="L6081" i="4" l="1"/>
  <c r="Z6081" i="4" s="1"/>
  <c r="K6080" i="4"/>
  <c r="Y6080" i="4" s="1"/>
  <c r="H6082" i="4"/>
  <c r="I6082" i="4" s="1"/>
  <c r="I6081" i="4"/>
  <c r="M6081" i="4"/>
  <c r="N6081" i="4"/>
  <c r="C6083" i="4"/>
  <c r="D6083" i="4"/>
  <c r="E6083" i="4"/>
  <c r="F6083" i="4" l="1"/>
  <c r="K6081" i="4"/>
  <c r="Y6081" i="4" s="1"/>
  <c r="K6082" i="4"/>
  <c r="Y6082" i="4" s="1"/>
  <c r="M6082" i="4"/>
  <c r="N6082" i="4"/>
  <c r="H6083" i="4"/>
  <c r="J6083" i="4" s="1"/>
  <c r="J6082" i="4"/>
  <c r="C6084" i="4"/>
  <c r="F6084" i="4" s="1"/>
  <c r="D6084" i="4"/>
  <c r="E6084" i="4"/>
  <c r="L6082" i="4" l="1"/>
  <c r="Z6082" i="4" s="1"/>
  <c r="L6083" i="4"/>
  <c r="Z6083" i="4" s="1"/>
  <c r="H6084" i="4"/>
  <c r="I6084" i="4" s="1"/>
  <c r="I6083" i="4"/>
  <c r="M6083" i="4"/>
  <c r="N6083" i="4"/>
  <c r="C6085" i="4"/>
  <c r="D6085" i="4"/>
  <c r="E6085" i="4"/>
  <c r="F6085" i="4" l="1"/>
  <c r="K6083" i="4"/>
  <c r="Y6083" i="4" s="1"/>
  <c r="K6084" i="4"/>
  <c r="Y6084" i="4" s="1"/>
  <c r="H6085" i="4"/>
  <c r="I6085" i="4" s="1"/>
  <c r="N6084" i="4"/>
  <c r="M6084" i="4"/>
  <c r="J6084" i="4"/>
  <c r="E6086" i="4"/>
  <c r="C6086" i="4"/>
  <c r="D6086" i="4"/>
  <c r="F6086" i="4" l="1"/>
  <c r="L6084" i="4"/>
  <c r="Z6084" i="4" s="1"/>
  <c r="K6085" i="4"/>
  <c r="Y6085" i="4" s="1"/>
  <c r="H6086" i="4"/>
  <c r="I6086" i="4" s="1"/>
  <c r="N6085" i="4"/>
  <c r="M6085" i="4"/>
  <c r="J6085" i="4"/>
  <c r="C6087" i="4"/>
  <c r="F6087" i="4" s="1"/>
  <c r="D6087" i="4"/>
  <c r="E6087" i="4"/>
  <c r="L6085" i="4" l="1"/>
  <c r="Z6085" i="4" s="1"/>
  <c r="K6086" i="4"/>
  <c r="Y6086" i="4" s="1"/>
  <c r="H6087" i="4"/>
  <c r="I6087" i="4" s="1"/>
  <c r="M6086" i="4"/>
  <c r="N6086" i="4"/>
  <c r="J6086" i="4"/>
  <c r="C6088" i="4"/>
  <c r="D6088" i="4"/>
  <c r="E6088" i="4"/>
  <c r="F6088" i="4" l="1"/>
  <c r="L6086" i="4"/>
  <c r="Z6086" i="4" s="1"/>
  <c r="K6087" i="4"/>
  <c r="Y6087" i="4" s="1"/>
  <c r="M6087" i="4"/>
  <c r="N6087" i="4"/>
  <c r="H6088" i="4"/>
  <c r="J6088" i="4" s="1"/>
  <c r="J6087" i="4"/>
  <c r="D6089" i="4"/>
  <c r="E6089" i="4"/>
  <c r="C6089" i="4"/>
  <c r="F6089" i="4" l="1"/>
  <c r="L6087" i="4"/>
  <c r="Z6087" i="4" s="1"/>
  <c r="L6088" i="4"/>
  <c r="Z6088" i="4" s="1"/>
  <c r="I6088" i="4"/>
  <c r="M6088" i="4"/>
  <c r="N6088" i="4"/>
  <c r="H6089" i="4"/>
  <c r="J6089" i="4" s="1"/>
  <c r="C6090" i="4"/>
  <c r="F6090" i="4" s="1"/>
  <c r="D6090" i="4"/>
  <c r="E6090" i="4"/>
  <c r="L6089" i="4" l="1"/>
  <c r="Z6089" i="4" s="1"/>
  <c r="K6088" i="4"/>
  <c r="Y6088" i="4" s="1"/>
  <c r="H6090" i="4"/>
  <c r="I6089" i="4"/>
  <c r="N6089" i="4"/>
  <c r="M6089" i="4"/>
  <c r="C6091" i="4"/>
  <c r="D6091" i="4"/>
  <c r="E6091" i="4"/>
  <c r="F6091" i="4" l="1"/>
  <c r="K6089" i="4"/>
  <c r="Y6089" i="4" s="1"/>
  <c r="H6091" i="4"/>
  <c r="I6091" i="4" s="1"/>
  <c r="M6090" i="4"/>
  <c r="N6090" i="4"/>
  <c r="I6090" i="4"/>
  <c r="J6090" i="4"/>
  <c r="C6092" i="4"/>
  <c r="D6092" i="4"/>
  <c r="E6092" i="4"/>
  <c r="F6092" i="4" l="1"/>
  <c r="L6090" i="4"/>
  <c r="Z6090" i="4" s="1"/>
  <c r="K6091" i="4"/>
  <c r="Y6091" i="4" s="1"/>
  <c r="K6090" i="4"/>
  <c r="Y6090" i="4" s="1"/>
  <c r="M6091" i="4"/>
  <c r="N6091" i="4"/>
  <c r="H6092" i="4"/>
  <c r="J6092" i="4" s="1"/>
  <c r="J6091" i="4"/>
  <c r="C6093" i="4"/>
  <c r="D6093" i="4"/>
  <c r="E6093" i="4"/>
  <c r="F6093" i="4" l="1"/>
  <c r="L6092" i="4"/>
  <c r="Z6092" i="4" s="1"/>
  <c r="L6091" i="4"/>
  <c r="Z6091" i="4" s="1"/>
  <c r="I6092" i="4"/>
  <c r="H6093" i="4"/>
  <c r="I6093" i="4" s="1"/>
  <c r="M6092" i="4"/>
  <c r="N6092" i="4"/>
  <c r="E6094" i="4"/>
  <c r="C6094" i="4"/>
  <c r="D6094" i="4"/>
  <c r="F6094" i="4" l="1"/>
  <c r="K6093" i="4"/>
  <c r="Y6093" i="4" s="1"/>
  <c r="K6092" i="4"/>
  <c r="Y6092" i="4" s="1"/>
  <c r="M6093" i="4"/>
  <c r="N6093" i="4"/>
  <c r="J6093" i="4"/>
  <c r="H6094" i="4"/>
  <c r="I6094" i="4" s="1"/>
  <c r="C6095" i="4"/>
  <c r="F6095" i="4" s="1"/>
  <c r="D6095" i="4"/>
  <c r="E6095" i="4"/>
  <c r="L6093" i="4" l="1"/>
  <c r="Z6093" i="4" s="1"/>
  <c r="K6094" i="4"/>
  <c r="Y6094" i="4" s="1"/>
  <c r="H6095" i="4"/>
  <c r="I6095" i="4" s="1"/>
  <c r="N6094" i="4"/>
  <c r="M6094" i="4"/>
  <c r="J6094" i="4"/>
  <c r="C6096" i="4"/>
  <c r="D6096" i="4"/>
  <c r="E6096" i="4"/>
  <c r="F6096" i="4" l="1"/>
  <c r="L6094" i="4"/>
  <c r="Z6094" i="4" s="1"/>
  <c r="K6095" i="4"/>
  <c r="Y6095" i="4" s="1"/>
  <c r="H6096" i="4"/>
  <c r="I6096" i="4" s="1"/>
  <c r="M6095" i="4"/>
  <c r="N6095" i="4"/>
  <c r="J6095" i="4"/>
  <c r="D6097" i="4"/>
  <c r="E6097" i="4"/>
  <c r="C6097" i="4"/>
  <c r="F6097" i="4" l="1"/>
  <c r="L6095" i="4"/>
  <c r="Z6095" i="4" s="1"/>
  <c r="K6096" i="4"/>
  <c r="Y6096" i="4" s="1"/>
  <c r="M6096" i="4"/>
  <c r="N6096" i="4"/>
  <c r="H6097" i="4"/>
  <c r="J6097" i="4" s="1"/>
  <c r="J6096" i="4"/>
  <c r="C6098" i="4"/>
  <c r="F6098" i="4" s="1"/>
  <c r="D6098" i="4"/>
  <c r="E6098" i="4"/>
  <c r="L6096" i="4" l="1"/>
  <c r="Z6096" i="4" s="1"/>
  <c r="L6097" i="4"/>
  <c r="Z6097" i="4" s="1"/>
  <c r="I6097" i="4"/>
  <c r="H6098" i="4"/>
  <c r="I6098" i="4" s="1"/>
  <c r="M6097" i="4"/>
  <c r="N6097" i="4"/>
  <c r="C6099" i="4"/>
  <c r="D6099" i="4"/>
  <c r="E6099" i="4"/>
  <c r="F6099" i="4" l="1"/>
  <c r="K6098" i="4"/>
  <c r="Y6098" i="4" s="1"/>
  <c r="K6097" i="4"/>
  <c r="Y6097" i="4" s="1"/>
  <c r="H6099" i="4"/>
  <c r="I6099" i="4" s="1"/>
  <c r="N6098" i="4"/>
  <c r="M6098" i="4"/>
  <c r="J6098" i="4"/>
  <c r="C6100" i="4"/>
  <c r="D6100" i="4"/>
  <c r="E6100" i="4"/>
  <c r="F6100" i="4" l="1"/>
  <c r="L6098" i="4"/>
  <c r="Z6098" i="4" s="1"/>
  <c r="K6099" i="4"/>
  <c r="Y6099" i="4" s="1"/>
  <c r="H6100" i="4"/>
  <c r="I6100" i="4" s="1"/>
  <c r="M6099" i="4"/>
  <c r="N6099" i="4"/>
  <c r="J6099" i="4"/>
  <c r="C6101" i="4"/>
  <c r="D6101" i="4"/>
  <c r="E6101" i="4"/>
  <c r="F6101" i="4" l="1"/>
  <c r="L6099" i="4"/>
  <c r="Z6099" i="4" s="1"/>
  <c r="K6100" i="4"/>
  <c r="Y6100" i="4" s="1"/>
  <c r="H6101" i="4"/>
  <c r="I6101" i="4" s="1"/>
  <c r="M6100" i="4"/>
  <c r="N6100" i="4"/>
  <c r="J6100" i="4"/>
  <c r="E6102" i="4"/>
  <c r="C6102" i="4"/>
  <c r="D6102" i="4"/>
  <c r="F6102" i="4" l="1"/>
  <c r="L6100" i="4"/>
  <c r="Z6100" i="4" s="1"/>
  <c r="K6101" i="4"/>
  <c r="Y6101" i="4" s="1"/>
  <c r="M6101" i="4"/>
  <c r="N6101" i="4"/>
  <c r="H6102" i="4"/>
  <c r="I6102" i="4" s="1"/>
  <c r="J6101" i="4"/>
  <c r="C6103" i="4"/>
  <c r="F6103" i="4" s="1"/>
  <c r="D6103" i="4"/>
  <c r="E6103" i="4"/>
  <c r="L6101" i="4" l="1"/>
  <c r="Z6101" i="4" s="1"/>
  <c r="K6102" i="4"/>
  <c r="Y6102" i="4" s="1"/>
  <c r="M6102" i="4"/>
  <c r="N6102" i="4"/>
  <c r="H6103" i="4"/>
  <c r="J6102" i="4"/>
  <c r="C6104" i="4"/>
  <c r="D6104" i="4"/>
  <c r="E6104" i="4"/>
  <c r="F6104" i="4" l="1"/>
  <c r="L6102" i="4"/>
  <c r="Z6102" i="4" s="1"/>
  <c r="H6104" i="4"/>
  <c r="I6104" i="4" s="1"/>
  <c r="N6103" i="4"/>
  <c r="M6103" i="4"/>
  <c r="J6103" i="4"/>
  <c r="I6103" i="4"/>
  <c r="D6105" i="4"/>
  <c r="E6105" i="4"/>
  <c r="C6105" i="4"/>
  <c r="F6105" i="4" l="1"/>
  <c r="L6103" i="4"/>
  <c r="Z6103" i="4" s="1"/>
  <c r="K6103" i="4"/>
  <c r="Y6103" i="4" s="1"/>
  <c r="K6104" i="4"/>
  <c r="Y6104" i="4" s="1"/>
  <c r="M6104" i="4"/>
  <c r="N6104" i="4"/>
  <c r="H6105" i="4"/>
  <c r="I6105" i="4" s="1"/>
  <c r="J6104" i="4"/>
  <c r="C6106" i="4"/>
  <c r="D6106" i="4"/>
  <c r="E6106" i="4"/>
  <c r="F6106" i="4" l="1"/>
  <c r="L6104" i="4"/>
  <c r="Z6104" i="4" s="1"/>
  <c r="K6105" i="4"/>
  <c r="Y6105" i="4" s="1"/>
  <c r="H6106" i="4"/>
  <c r="I6106" i="4" s="1"/>
  <c r="M6105" i="4"/>
  <c r="N6105" i="4"/>
  <c r="J6105" i="4"/>
  <c r="C6107" i="4"/>
  <c r="F6107" i="4" s="1"/>
  <c r="D6107" i="4"/>
  <c r="E6107" i="4"/>
  <c r="L6105" i="4" l="1"/>
  <c r="Z6105" i="4" s="1"/>
  <c r="K6106" i="4"/>
  <c r="Y6106" i="4" s="1"/>
  <c r="H6107" i="4"/>
  <c r="I6107" i="4" s="1"/>
  <c r="M6106" i="4"/>
  <c r="N6106" i="4"/>
  <c r="J6106" i="4"/>
  <c r="C6108" i="4"/>
  <c r="F6108" i="4" s="1"/>
  <c r="D6108" i="4"/>
  <c r="E6108" i="4"/>
  <c r="L6106" i="4" l="1"/>
  <c r="Z6106" i="4" s="1"/>
  <c r="K6107" i="4"/>
  <c r="Y6107" i="4" s="1"/>
  <c r="N6107" i="4"/>
  <c r="M6107" i="4"/>
  <c r="H6108" i="4"/>
  <c r="I6108" i="4" s="1"/>
  <c r="J6107" i="4"/>
  <c r="C6109" i="4"/>
  <c r="D6109" i="4"/>
  <c r="E6109" i="4"/>
  <c r="F6109" i="4" l="1"/>
  <c r="L6107" i="4"/>
  <c r="Z6107" i="4" s="1"/>
  <c r="K6108" i="4"/>
  <c r="Y6108" i="4" s="1"/>
  <c r="H6109" i="4"/>
  <c r="I6109" i="4" s="1"/>
  <c r="M6108" i="4"/>
  <c r="N6108" i="4"/>
  <c r="J6108" i="4"/>
  <c r="E6110" i="4"/>
  <c r="C6110" i="4"/>
  <c r="D6110" i="4"/>
  <c r="F6110" i="4" l="1"/>
  <c r="L6108" i="4"/>
  <c r="Z6108" i="4" s="1"/>
  <c r="K6109" i="4"/>
  <c r="Y6109" i="4" s="1"/>
  <c r="M6109" i="4"/>
  <c r="N6109" i="4"/>
  <c r="H6110" i="4"/>
  <c r="I6110" i="4" s="1"/>
  <c r="J6109" i="4"/>
  <c r="C6111" i="4"/>
  <c r="F6111" i="4" s="1"/>
  <c r="D6111" i="4"/>
  <c r="E6111" i="4"/>
  <c r="L6109" i="4" l="1"/>
  <c r="Z6109" i="4" s="1"/>
  <c r="K6110" i="4"/>
  <c r="Y6110" i="4" s="1"/>
  <c r="M6110" i="4"/>
  <c r="N6110" i="4"/>
  <c r="H6111" i="4"/>
  <c r="I6111" i="4" s="1"/>
  <c r="J6110" i="4"/>
  <c r="C6112" i="4"/>
  <c r="D6112" i="4"/>
  <c r="E6112" i="4"/>
  <c r="F6112" i="4" l="1"/>
  <c r="L6110" i="4"/>
  <c r="Z6110" i="4" s="1"/>
  <c r="K6111" i="4"/>
  <c r="Y6111" i="4" s="1"/>
  <c r="H6112" i="4"/>
  <c r="I6112" i="4" s="1"/>
  <c r="M6111" i="4"/>
  <c r="N6111" i="4"/>
  <c r="J6111" i="4"/>
  <c r="D6113" i="4"/>
  <c r="E6113" i="4"/>
  <c r="C6113" i="4"/>
  <c r="F6113" i="4" l="1"/>
  <c r="L6111" i="4"/>
  <c r="Z6111" i="4" s="1"/>
  <c r="K6112" i="4"/>
  <c r="Y6112" i="4" s="1"/>
  <c r="N6112" i="4"/>
  <c r="M6112" i="4"/>
  <c r="H6113" i="4"/>
  <c r="J6113" i="4" s="1"/>
  <c r="J6112" i="4"/>
  <c r="C6114" i="4"/>
  <c r="F6114" i="4" s="1"/>
  <c r="D6114" i="4"/>
  <c r="E6114" i="4"/>
  <c r="L6112" i="4" l="1"/>
  <c r="Z6112" i="4" s="1"/>
  <c r="L6113" i="4"/>
  <c r="Z6113" i="4" s="1"/>
  <c r="H6114" i="4"/>
  <c r="I6114" i="4" s="1"/>
  <c r="I6113" i="4"/>
  <c r="M6113" i="4"/>
  <c r="N6113" i="4"/>
  <c r="C6115" i="4"/>
  <c r="D6115" i="4"/>
  <c r="E6115" i="4"/>
  <c r="F6115" i="4" l="1"/>
  <c r="K6114" i="4"/>
  <c r="Y6114" i="4" s="1"/>
  <c r="K6113" i="4"/>
  <c r="Y6113" i="4" s="1"/>
  <c r="H6115" i="4"/>
  <c r="I6115" i="4" s="1"/>
  <c r="M6114" i="4"/>
  <c r="N6114" i="4"/>
  <c r="J6114" i="4"/>
  <c r="C6116" i="4"/>
  <c r="F6116" i="4" s="1"/>
  <c r="D6116" i="4"/>
  <c r="E6116" i="4"/>
  <c r="L6114" i="4" l="1"/>
  <c r="Z6114" i="4" s="1"/>
  <c r="K6115" i="4"/>
  <c r="Y6115" i="4" s="1"/>
  <c r="H6116" i="4"/>
  <c r="I6116" i="4" s="1"/>
  <c r="M6115" i="4"/>
  <c r="N6115" i="4"/>
  <c r="J6115" i="4"/>
  <c r="C6117" i="4"/>
  <c r="D6117" i="4"/>
  <c r="E6117" i="4"/>
  <c r="F6117" i="4" l="1"/>
  <c r="L6115" i="4"/>
  <c r="Z6115" i="4" s="1"/>
  <c r="K6116" i="4"/>
  <c r="Y6116" i="4" s="1"/>
  <c r="H6117" i="4"/>
  <c r="I6117" i="4" s="1"/>
  <c r="N6116" i="4"/>
  <c r="M6116" i="4"/>
  <c r="J6116" i="4"/>
  <c r="E6118" i="4"/>
  <c r="C6118" i="4"/>
  <c r="D6118" i="4"/>
  <c r="F6118" i="4" l="1"/>
  <c r="L6116" i="4"/>
  <c r="Z6116" i="4" s="1"/>
  <c r="K6117" i="4"/>
  <c r="Y6117" i="4" s="1"/>
  <c r="N6117" i="4"/>
  <c r="M6117" i="4"/>
  <c r="H6118" i="4"/>
  <c r="I6118" i="4" s="1"/>
  <c r="J6117" i="4"/>
  <c r="C6119" i="4"/>
  <c r="F6119" i="4" s="1"/>
  <c r="D6119" i="4"/>
  <c r="E6119" i="4"/>
  <c r="L6117" i="4" l="1"/>
  <c r="Z6117" i="4" s="1"/>
  <c r="K6118" i="4"/>
  <c r="Y6118" i="4" s="1"/>
  <c r="M6118" i="4"/>
  <c r="N6118" i="4"/>
  <c r="J6118" i="4"/>
  <c r="H6119" i="4"/>
  <c r="I6119" i="4" s="1"/>
  <c r="C6120" i="4"/>
  <c r="D6120" i="4"/>
  <c r="E6120" i="4"/>
  <c r="F6120" i="4" l="1"/>
  <c r="L6118" i="4"/>
  <c r="Z6118" i="4" s="1"/>
  <c r="K6119" i="4"/>
  <c r="Y6119" i="4" s="1"/>
  <c r="J6119" i="4"/>
  <c r="H6120" i="4"/>
  <c r="I6120" i="4" s="1"/>
  <c r="M6119" i="4"/>
  <c r="N6119" i="4"/>
  <c r="D6121" i="4"/>
  <c r="E6121" i="4"/>
  <c r="C6121" i="4"/>
  <c r="F6121" i="4" l="1"/>
  <c r="L6119" i="4"/>
  <c r="Z6119" i="4" s="1"/>
  <c r="K6120" i="4"/>
  <c r="Y6120" i="4" s="1"/>
  <c r="M6120" i="4"/>
  <c r="N6120" i="4"/>
  <c r="H6121" i="4"/>
  <c r="J6121" i="4" s="1"/>
  <c r="J6120" i="4"/>
  <c r="C6122" i="4"/>
  <c r="F6122" i="4" s="1"/>
  <c r="D6122" i="4"/>
  <c r="E6122" i="4"/>
  <c r="L6120" i="4" l="1"/>
  <c r="Z6120" i="4" s="1"/>
  <c r="L6121" i="4"/>
  <c r="Z6121" i="4" s="1"/>
  <c r="I6121" i="4"/>
  <c r="H6122" i="4"/>
  <c r="I6122" i="4" s="1"/>
  <c r="N6121" i="4"/>
  <c r="M6121" i="4"/>
  <c r="C6123" i="4"/>
  <c r="D6123" i="4"/>
  <c r="E6123" i="4"/>
  <c r="F6123" i="4" l="1"/>
  <c r="K6121" i="4"/>
  <c r="Y6121" i="4" s="1"/>
  <c r="K6122" i="4"/>
  <c r="Y6122" i="4" s="1"/>
  <c r="M6122" i="4"/>
  <c r="N6122" i="4"/>
  <c r="J6122" i="4"/>
  <c r="H6123" i="4"/>
  <c r="I6123" i="4" s="1"/>
  <c r="C6124" i="4"/>
  <c r="F6124" i="4" s="1"/>
  <c r="D6124" i="4"/>
  <c r="E6124" i="4"/>
  <c r="L6122" i="4" l="1"/>
  <c r="Z6122" i="4" s="1"/>
  <c r="K6123" i="4"/>
  <c r="Y6123" i="4" s="1"/>
  <c r="H6124" i="4"/>
  <c r="I6124" i="4" s="1"/>
  <c r="M6123" i="4"/>
  <c r="N6123" i="4"/>
  <c r="J6123" i="4"/>
  <c r="C6125" i="4"/>
  <c r="D6125" i="4"/>
  <c r="E6125" i="4"/>
  <c r="F6125" i="4" l="1"/>
  <c r="L6123" i="4"/>
  <c r="Z6123" i="4" s="1"/>
  <c r="K6124" i="4"/>
  <c r="Y6124" i="4" s="1"/>
  <c r="M6124" i="4"/>
  <c r="N6124" i="4"/>
  <c r="H6125" i="4"/>
  <c r="J6125" i="4" s="1"/>
  <c r="J6124" i="4"/>
  <c r="E6126" i="4"/>
  <c r="C6126" i="4"/>
  <c r="D6126" i="4"/>
  <c r="F6126" i="4" l="1"/>
  <c r="L6125" i="4"/>
  <c r="Z6125" i="4" s="1"/>
  <c r="L6124" i="4"/>
  <c r="Z6124" i="4" s="1"/>
  <c r="I6125" i="4"/>
  <c r="M6125" i="4"/>
  <c r="N6125" i="4"/>
  <c r="H6126" i="4"/>
  <c r="J6126" i="4" s="1"/>
  <c r="C6127" i="4"/>
  <c r="F6127" i="4" s="1"/>
  <c r="D6127" i="4"/>
  <c r="E6127" i="4"/>
  <c r="L6126" i="4" l="1"/>
  <c r="Z6126" i="4" s="1"/>
  <c r="K6125" i="4"/>
  <c r="Y6125" i="4" s="1"/>
  <c r="H6127" i="4"/>
  <c r="I6127" i="4" s="1"/>
  <c r="I6126" i="4"/>
  <c r="N6126" i="4"/>
  <c r="M6126" i="4"/>
  <c r="C6128" i="4"/>
  <c r="D6128" i="4"/>
  <c r="E6128" i="4"/>
  <c r="F6128" i="4" l="1"/>
  <c r="K6126" i="4"/>
  <c r="Y6126" i="4" s="1"/>
  <c r="K6127" i="4"/>
  <c r="Y6127" i="4" s="1"/>
  <c r="H6128" i="4"/>
  <c r="I6128" i="4" s="1"/>
  <c r="M6127" i="4"/>
  <c r="N6127" i="4"/>
  <c r="J6127" i="4"/>
  <c r="D6129" i="4"/>
  <c r="E6129" i="4"/>
  <c r="C6129" i="4"/>
  <c r="F6129" i="4" l="1"/>
  <c r="L6127" i="4"/>
  <c r="Z6127" i="4" s="1"/>
  <c r="K6128" i="4"/>
  <c r="Y6128" i="4" s="1"/>
  <c r="M6128" i="4"/>
  <c r="N6128" i="4"/>
  <c r="H6129" i="4"/>
  <c r="I6129" i="4" s="1"/>
  <c r="J6128" i="4"/>
  <c r="C6130" i="4"/>
  <c r="F6130" i="4" s="1"/>
  <c r="D6130" i="4"/>
  <c r="E6130" i="4"/>
  <c r="L6128" i="4" l="1"/>
  <c r="Z6128" i="4" s="1"/>
  <c r="K6129" i="4"/>
  <c r="Y6129" i="4" s="1"/>
  <c r="H6130" i="4"/>
  <c r="I6130" i="4" s="1"/>
  <c r="J6129" i="4"/>
  <c r="M6129" i="4"/>
  <c r="N6129" i="4"/>
  <c r="C6131" i="4"/>
  <c r="D6131" i="4"/>
  <c r="E6131" i="4"/>
  <c r="F6131" i="4" l="1"/>
  <c r="L6129" i="4"/>
  <c r="Z6129" i="4" s="1"/>
  <c r="K6130" i="4"/>
  <c r="Y6130" i="4" s="1"/>
  <c r="H6131" i="4"/>
  <c r="I6131" i="4" s="1"/>
  <c r="N6130" i="4"/>
  <c r="M6130" i="4"/>
  <c r="J6130" i="4"/>
  <c r="C6132" i="4"/>
  <c r="F6132" i="4" s="1"/>
  <c r="D6132" i="4"/>
  <c r="E6132" i="4"/>
  <c r="L6130" i="4" l="1"/>
  <c r="Z6130" i="4" s="1"/>
  <c r="K6131" i="4"/>
  <c r="Y6131" i="4" s="1"/>
  <c r="M6131" i="4"/>
  <c r="N6131" i="4"/>
  <c r="H6132" i="4"/>
  <c r="J6132" i="4" s="1"/>
  <c r="J6131" i="4"/>
  <c r="C6133" i="4"/>
  <c r="D6133" i="4"/>
  <c r="E6133" i="4"/>
  <c r="F6133" i="4" l="1"/>
  <c r="L6131" i="4"/>
  <c r="Z6131" i="4" s="1"/>
  <c r="L6132" i="4"/>
  <c r="Z6132" i="4" s="1"/>
  <c r="I6132" i="4"/>
  <c r="H6133" i="4"/>
  <c r="I6133" i="4" s="1"/>
  <c r="N6132" i="4"/>
  <c r="M6132" i="4"/>
  <c r="E6134" i="4"/>
  <c r="C6134" i="4"/>
  <c r="D6134" i="4"/>
  <c r="F6134" i="4" l="1"/>
  <c r="K6133" i="4"/>
  <c r="Y6133" i="4" s="1"/>
  <c r="K6132" i="4"/>
  <c r="Y6132" i="4" s="1"/>
  <c r="M6133" i="4"/>
  <c r="N6133" i="4"/>
  <c r="J6133" i="4"/>
  <c r="H6134" i="4"/>
  <c r="C6135" i="4"/>
  <c r="F6135" i="4" s="1"/>
  <c r="D6135" i="4"/>
  <c r="E6135" i="4"/>
  <c r="L6133" i="4" l="1"/>
  <c r="Z6133" i="4" s="1"/>
  <c r="M6134" i="4"/>
  <c r="N6134" i="4"/>
  <c r="H6135" i="4"/>
  <c r="I6135" i="4" s="1"/>
  <c r="I6134" i="4"/>
  <c r="J6134" i="4"/>
  <c r="C6136" i="4"/>
  <c r="D6136" i="4"/>
  <c r="E6136" i="4"/>
  <c r="F6136" i="4" l="1"/>
  <c r="L6134" i="4"/>
  <c r="Z6134" i="4" s="1"/>
  <c r="K6135" i="4"/>
  <c r="Y6135" i="4" s="1"/>
  <c r="K6134" i="4"/>
  <c r="Y6134" i="4" s="1"/>
  <c r="N6135" i="4"/>
  <c r="M6135" i="4"/>
  <c r="J6135" i="4"/>
  <c r="H6136" i="4"/>
  <c r="D6137" i="4"/>
  <c r="E6137" i="4"/>
  <c r="C6137" i="4"/>
  <c r="F6137" i="4" s="1"/>
  <c r="L6135" i="4" l="1"/>
  <c r="Z6135" i="4" s="1"/>
  <c r="M6136" i="4"/>
  <c r="N6136" i="4"/>
  <c r="I6136" i="4"/>
  <c r="J6136" i="4"/>
  <c r="H6137" i="4"/>
  <c r="I6137" i="4" s="1"/>
  <c r="C6138" i="4"/>
  <c r="D6138" i="4"/>
  <c r="E6138" i="4"/>
  <c r="F6138" i="4" l="1"/>
  <c r="L6136" i="4"/>
  <c r="Z6136" i="4" s="1"/>
  <c r="K6137" i="4"/>
  <c r="Y6137" i="4" s="1"/>
  <c r="K6136" i="4"/>
  <c r="Y6136" i="4" s="1"/>
  <c r="M6137" i="4"/>
  <c r="N6137" i="4"/>
  <c r="J6137" i="4"/>
  <c r="H6138" i="4"/>
  <c r="I6138" i="4" s="1"/>
  <c r="C6139" i="4"/>
  <c r="D6139" i="4"/>
  <c r="E6139" i="4"/>
  <c r="F6139" i="4" l="1"/>
  <c r="L6137" i="4"/>
  <c r="Z6137" i="4" s="1"/>
  <c r="K6138" i="4"/>
  <c r="Y6138" i="4" s="1"/>
  <c r="H6139" i="4"/>
  <c r="I6139" i="4" s="1"/>
  <c r="M6138" i="4"/>
  <c r="N6138" i="4"/>
  <c r="J6138" i="4"/>
  <c r="C6140" i="4"/>
  <c r="F6140" i="4" s="1"/>
  <c r="D6140" i="4"/>
  <c r="E6140" i="4"/>
  <c r="L6138" i="4" l="1"/>
  <c r="Z6138" i="4" s="1"/>
  <c r="K6139" i="4"/>
  <c r="Y6139" i="4" s="1"/>
  <c r="N6139" i="4"/>
  <c r="M6139" i="4"/>
  <c r="H6140" i="4"/>
  <c r="I6140" i="4" s="1"/>
  <c r="J6139" i="4"/>
  <c r="C6141" i="4"/>
  <c r="D6141" i="4"/>
  <c r="E6141" i="4"/>
  <c r="F6141" i="4" l="1"/>
  <c r="L6139" i="4"/>
  <c r="Z6139" i="4" s="1"/>
  <c r="K6140" i="4"/>
  <c r="Y6140" i="4" s="1"/>
  <c r="H6141" i="4"/>
  <c r="I6141" i="4" s="1"/>
  <c r="M6140" i="4"/>
  <c r="N6140" i="4"/>
  <c r="J6140" i="4"/>
  <c r="E6142" i="4"/>
  <c r="C6142" i="4"/>
  <c r="D6142" i="4"/>
  <c r="F6142" i="4" l="1"/>
  <c r="L6140" i="4"/>
  <c r="Z6140" i="4" s="1"/>
  <c r="K6141" i="4"/>
  <c r="Y6141" i="4" s="1"/>
  <c r="M6141" i="4"/>
  <c r="N6141" i="4"/>
  <c r="H6142" i="4"/>
  <c r="J6142" i="4" s="1"/>
  <c r="J6141" i="4"/>
  <c r="C6143" i="4"/>
  <c r="F6143" i="4" s="1"/>
  <c r="D6143" i="4"/>
  <c r="E6143" i="4"/>
  <c r="L6141" i="4" l="1"/>
  <c r="Z6141" i="4" s="1"/>
  <c r="L6142" i="4"/>
  <c r="Z6142" i="4" s="1"/>
  <c r="H6143" i="4"/>
  <c r="I6143" i="4" s="1"/>
  <c r="I6142" i="4"/>
  <c r="M6142" i="4"/>
  <c r="N6142" i="4"/>
  <c r="C6144" i="4"/>
  <c r="D6144" i="4"/>
  <c r="E6144" i="4"/>
  <c r="F6144" i="4" l="1"/>
  <c r="K6142" i="4"/>
  <c r="Y6142" i="4" s="1"/>
  <c r="K6143" i="4"/>
  <c r="Y6143" i="4" s="1"/>
  <c r="H6144" i="4"/>
  <c r="I6144" i="4" s="1"/>
  <c r="M6143" i="4"/>
  <c r="N6143" i="4"/>
  <c r="J6143" i="4"/>
  <c r="D6145" i="4"/>
  <c r="E6145" i="4"/>
  <c r="C6145" i="4"/>
  <c r="F6145" i="4" l="1"/>
  <c r="L6143" i="4"/>
  <c r="Z6143" i="4" s="1"/>
  <c r="K6144" i="4"/>
  <c r="Y6144" i="4" s="1"/>
  <c r="N6144" i="4"/>
  <c r="M6144" i="4"/>
  <c r="H6145" i="4"/>
  <c r="J6144" i="4"/>
  <c r="C6146" i="4"/>
  <c r="F6146" i="4" s="1"/>
  <c r="D6146" i="4"/>
  <c r="E6146" i="4"/>
  <c r="L6144" i="4" l="1"/>
  <c r="Z6144" i="4" s="1"/>
  <c r="M6145" i="4"/>
  <c r="N6145" i="4"/>
  <c r="J6145" i="4"/>
  <c r="H6146" i="4"/>
  <c r="I6146" i="4" s="1"/>
  <c r="I6145" i="4"/>
  <c r="C6147" i="4"/>
  <c r="D6147" i="4"/>
  <c r="E6147" i="4"/>
  <c r="F6147" i="4" l="1"/>
  <c r="L6145" i="4"/>
  <c r="Z6145" i="4" s="1"/>
  <c r="K6145" i="4"/>
  <c r="Y6145" i="4" s="1"/>
  <c r="K6146" i="4"/>
  <c r="Y6146" i="4" s="1"/>
  <c r="M6146" i="4"/>
  <c r="N6146" i="4"/>
  <c r="J6146" i="4"/>
  <c r="H6147" i="4"/>
  <c r="C6148" i="4"/>
  <c r="D6148" i="4"/>
  <c r="E6148" i="4"/>
  <c r="F6148" i="4" l="1"/>
  <c r="L6146" i="4"/>
  <c r="Z6146" i="4" s="1"/>
  <c r="M6147" i="4"/>
  <c r="N6147" i="4"/>
  <c r="H6148" i="4"/>
  <c r="I6148" i="4" s="1"/>
  <c r="I6147" i="4"/>
  <c r="J6147" i="4"/>
  <c r="C6149" i="4"/>
  <c r="F6149" i="4" s="1"/>
  <c r="D6149" i="4"/>
  <c r="E6149" i="4"/>
  <c r="L6147" i="4" l="1"/>
  <c r="Z6147" i="4" s="1"/>
  <c r="K6147" i="4"/>
  <c r="Y6147" i="4" s="1"/>
  <c r="K6148" i="4"/>
  <c r="Y6148" i="4" s="1"/>
  <c r="H6149" i="4"/>
  <c r="I6149" i="4" s="1"/>
  <c r="M6148" i="4"/>
  <c r="N6148" i="4"/>
  <c r="J6148" i="4"/>
  <c r="E6150" i="4"/>
  <c r="C6150" i="4"/>
  <c r="D6150" i="4"/>
  <c r="F6150" i="4" l="1"/>
  <c r="L6148" i="4"/>
  <c r="Z6148" i="4" s="1"/>
  <c r="K6149" i="4"/>
  <c r="Y6149" i="4" s="1"/>
  <c r="N6149" i="4"/>
  <c r="M6149" i="4"/>
  <c r="H6150" i="4"/>
  <c r="J6150" i="4" s="1"/>
  <c r="J6149" i="4"/>
  <c r="C6151" i="4"/>
  <c r="F6151" i="4" s="1"/>
  <c r="D6151" i="4"/>
  <c r="E6151" i="4"/>
  <c r="L6150" i="4" l="1"/>
  <c r="Z6150" i="4" s="1"/>
  <c r="L6149" i="4"/>
  <c r="Z6149" i="4" s="1"/>
  <c r="I6150" i="4"/>
  <c r="H6151" i="4"/>
  <c r="I6151" i="4" s="1"/>
  <c r="M6150" i="4"/>
  <c r="N6150" i="4"/>
  <c r="C6152" i="4"/>
  <c r="D6152" i="4"/>
  <c r="E6152" i="4"/>
  <c r="F6152" i="4" l="1"/>
  <c r="K6151" i="4"/>
  <c r="Y6151" i="4" s="1"/>
  <c r="K6150" i="4"/>
  <c r="Y6150" i="4" s="1"/>
  <c r="H6152" i="4"/>
  <c r="I6152" i="4" s="1"/>
  <c r="M6151" i="4"/>
  <c r="N6151" i="4"/>
  <c r="J6151" i="4"/>
  <c r="D6153" i="4"/>
  <c r="E6153" i="4"/>
  <c r="C6153" i="4"/>
  <c r="F6153" i="4" l="1"/>
  <c r="L6151" i="4"/>
  <c r="Z6151" i="4" s="1"/>
  <c r="K6152" i="4"/>
  <c r="Y6152" i="4" s="1"/>
  <c r="M6152" i="4"/>
  <c r="N6152" i="4"/>
  <c r="H6153" i="4"/>
  <c r="I6153" i="4" s="1"/>
  <c r="J6152" i="4"/>
  <c r="C6154" i="4"/>
  <c r="F6154" i="4" s="1"/>
  <c r="D6154" i="4"/>
  <c r="E6154" i="4"/>
  <c r="L6152" i="4" l="1"/>
  <c r="Z6152" i="4" s="1"/>
  <c r="K6153" i="4"/>
  <c r="Y6153" i="4" s="1"/>
  <c r="H6154" i="4"/>
  <c r="I6154" i="4" s="1"/>
  <c r="J6153" i="4"/>
  <c r="N6153" i="4"/>
  <c r="M6153" i="4"/>
  <c r="C6155" i="4"/>
  <c r="D6155" i="4"/>
  <c r="E6155" i="4"/>
  <c r="F6155" i="4" l="1"/>
  <c r="L6153" i="4"/>
  <c r="Z6153" i="4" s="1"/>
  <c r="K6154" i="4"/>
  <c r="Y6154" i="4" s="1"/>
  <c r="M6154" i="4"/>
  <c r="N6154" i="4"/>
  <c r="H6155" i="4"/>
  <c r="I6155" i="4" s="1"/>
  <c r="J6154" i="4"/>
  <c r="C6156" i="4"/>
  <c r="F6156" i="4" s="1"/>
  <c r="D6156" i="4"/>
  <c r="E6156" i="4"/>
  <c r="L6154" i="4" l="1"/>
  <c r="Z6154" i="4" s="1"/>
  <c r="K6155" i="4"/>
  <c r="Y6155" i="4" s="1"/>
  <c r="H6156" i="4"/>
  <c r="I6156" i="4" s="1"/>
  <c r="M6155" i="4"/>
  <c r="N6155" i="4"/>
  <c r="J6155" i="4"/>
  <c r="C6157" i="4"/>
  <c r="D6157" i="4"/>
  <c r="E6157" i="4"/>
  <c r="F6157" i="4" l="1"/>
  <c r="L6155" i="4"/>
  <c r="Z6155" i="4" s="1"/>
  <c r="K6156" i="4"/>
  <c r="Y6156" i="4" s="1"/>
  <c r="H6157" i="4"/>
  <c r="I6157" i="4" s="1"/>
  <c r="M6156" i="4"/>
  <c r="N6156" i="4"/>
  <c r="J6156" i="4"/>
  <c r="E6158" i="4"/>
  <c r="C6158" i="4"/>
  <c r="D6158" i="4"/>
  <c r="F6158" i="4" l="1"/>
  <c r="L6156" i="4"/>
  <c r="Z6156" i="4" s="1"/>
  <c r="K6157" i="4"/>
  <c r="Y6157" i="4" s="1"/>
  <c r="M6157" i="4"/>
  <c r="N6157" i="4"/>
  <c r="H6158" i="4"/>
  <c r="I6158" i="4" s="1"/>
  <c r="J6157" i="4"/>
  <c r="C6159" i="4"/>
  <c r="D6159" i="4"/>
  <c r="E6159" i="4"/>
  <c r="F6159" i="4" l="1"/>
  <c r="L6157" i="4"/>
  <c r="Z6157" i="4" s="1"/>
  <c r="K6158" i="4"/>
  <c r="Y6158" i="4" s="1"/>
  <c r="H6159" i="4"/>
  <c r="I6159" i="4" s="1"/>
  <c r="N6158" i="4"/>
  <c r="M6158" i="4"/>
  <c r="J6158" i="4"/>
  <c r="C6160" i="4"/>
  <c r="D6160" i="4"/>
  <c r="E6160" i="4"/>
  <c r="F6160" i="4" l="1"/>
  <c r="L6158" i="4"/>
  <c r="Z6158" i="4" s="1"/>
  <c r="K6159" i="4"/>
  <c r="Y6159" i="4" s="1"/>
  <c r="H6160" i="4"/>
  <c r="I6160" i="4" s="1"/>
  <c r="M6159" i="4"/>
  <c r="N6159" i="4"/>
  <c r="J6159" i="4"/>
  <c r="D6161" i="4"/>
  <c r="E6161" i="4"/>
  <c r="C6161" i="4"/>
  <c r="F6161" i="4" l="1"/>
  <c r="L6159" i="4"/>
  <c r="Z6159" i="4" s="1"/>
  <c r="K6160" i="4"/>
  <c r="Y6160" i="4" s="1"/>
  <c r="M6160" i="4"/>
  <c r="N6160" i="4"/>
  <c r="H6161" i="4"/>
  <c r="I6161" i="4" s="1"/>
  <c r="J6160" i="4"/>
  <c r="C6162" i="4"/>
  <c r="F6162" i="4" s="1"/>
  <c r="D6162" i="4"/>
  <c r="E6162" i="4"/>
  <c r="L6160" i="4" l="1"/>
  <c r="Z6160" i="4" s="1"/>
  <c r="K6161" i="4"/>
  <c r="Y6161" i="4" s="1"/>
  <c r="H6162" i="4"/>
  <c r="I6162" i="4" s="1"/>
  <c r="J6161" i="4"/>
  <c r="M6161" i="4"/>
  <c r="N6161" i="4"/>
  <c r="C6163" i="4"/>
  <c r="D6163" i="4"/>
  <c r="E6163" i="4"/>
  <c r="F6163" i="4" l="1"/>
  <c r="L6161" i="4"/>
  <c r="Z6161" i="4" s="1"/>
  <c r="K6162" i="4"/>
  <c r="Y6162" i="4" s="1"/>
  <c r="N6162" i="4"/>
  <c r="M6162" i="4"/>
  <c r="H6163" i="4"/>
  <c r="J6163" i="4" s="1"/>
  <c r="J6162" i="4"/>
  <c r="C6164" i="4"/>
  <c r="F6164" i="4" s="1"/>
  <c r="D6164" i="4"/>
  <c r="E6164" i="4"/>
  <c r="L6162" i="4" l="1"/>
  <c r="Z6162" i="4" s="1"/>
  <c r="L6163" i="4"/>
  <c r="Z6163" i="4" s="1"/>
  <c r="I6163" i="4"/>
  <c r="H6164" i="4"/>
  <c r="I6164" i="4" s="1"/>
  <c r="M6163" i="4"/>
  <c r="N6163" i="4"/>
  <c r="C6165" i="4"/>
  <c r="D6165" i="4"/>
  <c r="E6165" i="4"/>
  <c r="F6165" i="4" l="1"/>
  <c r="K6163" i="4"/>
  <c r="Y6163" i="4" s="1"/>
  <c r="K6164" i="4"/>
  <c r="Y6164" i="4" s="1"/>
  <c r="H6165" i="4"/>
  <c r="I6165" i="4" s="1"/>
  <c r="N6164" i="4"/>
  <c r="M6164" i="4"/>
  <c r="J6164" i="4"/>
  <c r="E6166" i="4"/>
  <c r="C6166" i="4"/>
  <c r="D6166" i="4"/>
  <c r="F6166" i="4" l="1"/>
  <c r="L6164" i="4"/>
  <c r="Z6164" i="4" s="1"/>
  <c r="K6165" i="4"/>
  <c r="Y6165" i="4" s="1"/>
  <c r="M6165" i="4"/>
  <c r="N6165" i="4"/>
  <c r="H6166" i="4"/>
  <c r="J6166" i="4" s="1"/>
  <c r="J6165" i="4"/>
  <c r="C6167" i="4"/>
  <c r="F6167" i="4" s="1"/>
  <c r="D6167" i="4"/>
  <c r="E6167" i="4"/>
  <c r="L6166" i="4" l="1"/>
  <c r="Z6166" i="4" s="1"/>
  <c r="L6165" i="4"/>
  <c r="Z6165" i="4" s="1"/>
  <c r="I6166" i="4"/>
  <c r="H6167" i="4"/>
  <c r="I6167" i="4" s="1"/>
  <c r="M6166" i="4"/>
  <c r="N6166" i="4"/>
  <c r="C6168" i="4"/>
  <c r="D6168" i="4"/>
  <c r="E6168" i="4"/>
  <c r="F6168" i="4" l="1"/>
  <c r="K6167" i="4"/>
  <c r="Y6167" i="4" s="1"/>
  <c r="K6166" i="4"/>
  <c r="Y6166" i="4" s="1"/>
  <c r="H6168" i="4"/>
  <c r="I6168" i="4" s="1"/>
  <c r="N6167" i="4"/>
  <c r="M6167" i="4"/>
  <c r="J6167" i="4"/>
  <c r="D6169" i="4"/>
  <c r="E6169" i="4"/>
  <c r="C6169" i="4"/>
  <c r="F6169" i="4" l="1"/>
  <c r="L6167" i="4"/>
  <c r="Z6167" i="4" s="1"/>
  <c r="K6168" i="4"/>
  <c r="Y6168" i="4" s="1"/>
  <c r="M6168" i="4"/>
  <c r="N6168" i="4"/>
  <c r="H6169" i="4"/>
  <c r="I6169" i="4" s="1"/>
  <c r="J6168" i="4"/>
  <c r="C6170" i="4"/>
  <c r="F6170" i="4" s="1"/>
  <c r="D6170" i="4"/>
  <c r="E6170" i="4"/>
  <c r="L6168" i="4" l="1"/>
  <c r="Z6168" i="4" s="1"/>
  <c r="K6169" i="4"/>
  <c r="Y6169" i="4" s="1"/>
  <c r="H6170" i="4"/>
  <c r="I6170" i="4" s="1"/>
  <c r="M6169" i="4"/>
  <c r="N6169" i="4"/>
  <c r="J6169" i="4"/>
  <c r="C6171" i="4"/>
  <c r="D6171" i="4"/>
  <c r="E6171" i="4"/>
  <c r="F6171" i="4" l="1"/>
  <c r="L6169" i="4"/>
  <c r="Z6169" i="4" s="1"/>
  <c r="K6170" i="4"/>
  <c r="Y6170" i="4" s="1"/>
  <c r="H6171" i="4"/>
  <c r="I6171" i="4" s="1"/>
  <c r="M6170" i="4"/>
  <c r="N6170" i="4"/>
  <c r="J6170" i="4"/>
  <c r="C6172" i="4"/>
  <c r="D6172" i="4"/>
  <c r="E6172" i="4"/>
  <c r="F6172" i="4" l="1"/>
  <c r="L6170" i="4"/>
  <c r="Z6170" i="4" s="1"/>
  <c r="K6171" i="4"/>
  <c r="Y6171" i="4" s="1"/>
  <c r="H6172" i="4"/>
  <c r="I6172" i="4" s="1"/>
  <c r="N6171" i="4"/>
  <c r="M6171" i="4"/>
  <c r="J6171" i="4"/>
  <c r="C6173" i="4"/>
  <c r="F6173" i="4" s="1"/>
  <c r="D6173" i="4"/>
  <c r="E6173" i="4"/>
  <c r="L6171" i="4" l="1"/>
  <c r="Z6171" i="4" s="1"/>
  <c r="K6172" i="4"/>
  <c r="Y6172" i="4" s="1"/>
  <c r="N6172" i="4"/>
  <c r="M6172" i="4"/>
  <c r="H6173" i="4"/>
  <c r="J6173" i="4" s="1"/>
  <c r="J6172" i="4"/>
  <c r="E6174" i="4"/>
  <c r="C6174" i="4"/>
  <c r="F6174" i="4" s="1"/>
  <c r="D6174" i="4"/>
  <c r="L6172" i="4" l="1"/>
  <c r="Z6172" i="4" s="1"/>
  <c r="L6173" i="4"/>
  <c r="Z6173" i="4" s="1"/>
  <c r="I6173" i="4"/>
  <c r="M6173" i="4"/>
  <c r="N6173" i="4"/>
  <c r="H6174" i="4"/>
  <c r="C6175" i="4"/>
  <c r="D6175" i="4"/>
  <c r="E6175" i="4"/>
  <c r="F6175" i="4" l="1"/>
  <c r="K6173" i="4"/>
  <c r="Y6173" i="4" s="1"/>
  <c r="M6174" i="4"/>
  <c r="N6174" i="4"/>
  <c r="H6175" i="4"/>
  <c r="I6175" i="4" s="1"/>
  <c r="I6174" i="4"/>
  <c r="J6174" i="4"/>
  <c r="C6176" i="4"/>
  <c r="F6176" i="4" s="1"/>
  <c r="D6176" i="4"/>
  <c r="E6176" i="4"/>
  <c r="L6174" i="4" l="1"/>
  <c r="Z6174" i="4" s="1"/>
  <c r="K6175" i="4"/>
  <c r="Y6175" i="4" s="1"/>
  <c r="K6174" i="4"/>
  <c r="Y6174" i="4" s="1"/>
  <c r="M6175" i="4"/>
  <c r="N6175" i="4"/>
  <c r="J6175" i="4"/>
  <c r="H6176" i="4"/>
  <c r="I6176" i="4" s="1"/>
  <c r="D6177" i="4"/>
  <c r="E6177" i="4"/>
  <c r="C6177" i="4"/>
  <c r="F6177" i="4" l="1"/>
  <c r="L6175" i="4"/>
  <c r="Z6175" i="4" s="1"/>
  <c r="K6176" i="4"/>
  <c r="Y6176" i="4" s="1"/>
  <c r="H6177" i="4"/>
  <c r="I6177" i="4" s="1"/>
  <c r="N6176" i="4"/>
  <c r="M6176" i="4"/>
  <c r="J6176" i="4"/>
  <c r="C6178" i="4"/>
  <c r="F6178" i="4" s="1"/>
  <c r="D6178" i="4"/>
  <c r="E6178" i="4"/>
  <c r="L6176" i="4" l="1"/>
  <c r="Z6176" i="4" s="1"/>
  <c r="K6177" i="4"/>
  <c r="Y6177" i="4" s="1"/>
  <c r="H6178" i="4"/>
  <c r="I6178" i="4" s="1"/>
  <c r="M6177" i="4"/>
  <c r="N6177" i="4"/>
  <c r="J6177" i="4"/>
  <c r="C6179" i="4"/>
  <c r="D6179" i="4"/>
  <c r="E6179" i="4"/>
  <c r="F6179" i="4" l="1"/>
  <c r="L6177" i="4"/>
  <c r="Z6177" i="4" s="1"/>
  <c r="K6178" i="4"/>
  <c r="Y6178" i="4" s="1"/>
  <c r="H6179" i="4"/>
  <c r="I6179" i="4" s="1"/>
  <c r="M6178" i="4"/>
  <c r="N6178" i="4"/>
  <c r="J6178" i="4"/>
  <c r="C6180" i="4"/>
  <c r="F6180" i="4" s="1"/>
  <c r="D6180" i="4"/>
  <c r="E6180" i="4"/>
  <c r="L6178" i="4" l="1"/>
  <c r="Z6178" i="4" s="1"/>
  <c r="K6179" i="4"/>
  <c r="Y6179" i="4" s="1"/>
  <c r="H6180" i="4"/>
  <c r="I6180" i="4" s="1"/>
  <c r="M6179" i="4"/>
  <c r="N6179" i="4"/>
  <c r="J6179" i="4"/>
  <c r="C6181" i="4"/>
  <c r="D6181" i="4"/>
  <c r="E6181" i="4"/>
  <c r="F6181" i="4" l="1"/>
  <c r="L6179" i="4"/>
  <c r="Z6179" i="4" s="1"/>
  <c r="K6180" i="4"/>
  <c r="Y6180" i="4" s="1"/>
  <c r="H6181" i="4"/>
  <c r="I6181" i="4" s="1"/>
  <c r="M6180" i="4"/>
  <c r="N6180" i="4"/>
  <c r="J6180" i="4"/>
  <c r="E6182" i="4"/>
  <c r="C6182" i="4"/>
  <c r="D6182" i="4"/>
  <c r="F6182" i="4" l="1"/>
  <c r="L6180" i="4"/>
  <c r="Z6180" i="4" s="1"/>
  <c r="K6181" i="4"/>
  <c r="Y6181" i="4" s="1"/>
  <c r="N6181" i="4"/>
  <c r="M6181" i="4"/>
  <c r="H6182" i="4"/>
  <c r="I6182" i="4" s="1"/>
  <c r="J6181" i="4"/>
  <c r="C6183" i="4"/>
  <c r="D6183" i="4"/>
  <c r="E6183" i="4"/>
  <c r="F6183" i="4" l="1"/>
  <c r="L6181" i="4"/>
  <c r="Z6181" i="4" s="1"/>
  <c r="K6182" i="4"/>
  <c r="Y6182" i="4" s="1"/>
  <c r="H6183" i="4"/>
  <c r="I6183" i="4" s="1"/>
  <c r="M6182" i="4"/>
  <c r="N6182" i="4"/>
  <c r="J6182" i="4"/>
  <c r="C6184" i="4"/>
  <c r="F6184" i="4" s="1"/>
  <c r="D6184" i="4"/>
  <c r="E6184" i="4"/>
  <c r="L6182" i="4" l="1"/>
  <c r="Z6182" i="4" s="1"/>
  <c r="K6183" i="4"/>
  <c r="Y6183" i="4" s="1"/>
  <c r="M6183" i="4"/>
  <c r="N6183" i="4"/>
  <c r="H6184" i="4"/>
  <c r="I6184" i="4" s="1"/>
  <c r="J6183" i="4"/>
  <c r="D6185" i="4"/>
  <c r="E6185" i="4"/>
  <c r="C6185" i="4"/>
  <c r="F6185" i="4" l="1"/>
  <c r="L6183" i="4"/>
  <c r="Z6183" i="4" s="1"/>
  <c r="K6184" i="4"/>
  <c r="Y6184" i="4" s="1"/>
  <c r="M6184" i="4"/>
  <c r="N6184" i="4"/>
  <c r="H6185" i="4"/>
  <c r="I6185" i="4" s="1"/>
  <c r="J6184" i="4"/>
  <c r="D6186" i="4"/>
  <c r="E6186" i="4"/>
  <c r="C6186" i="4"/>
  <c r="F6186" i="4" l="1"/>
  <c r="L6184" i="4"/>
  <c r="Z6184" i="4" s="1"/>
  <c r="K6185" i="4"/>
  <c r="Y6185" i="4" s="1"/>
  <c r="N6185" i="4"/>
  <c r="M6185" i="4"/>
  <c r="J6185" i="4"/>
  <c r="H6186" i="4"/>
  <c r="C6187" i="4"/>
  <c r="F6187" i="4" s="1"/>
  <c r="D6187" i="4"/>
  <c r="E6187" i="4"/>
  <c r="L6185" i="4" l="1"/>
  <c r="Z6185" i="4" s="1"/>
  <c r="M6186" i="4"/>
  <c r="N6186" i="4"/>
  <c r="H6187" i="4"/>
  <c r="J6187" i="4" s="1"/>
  <c r="I6186" i="4"/>
  <c r="J6186" i="4"/>
  <c r="C6188" i="4"/>
  <c r="D6188" i="4"/>
  <c r="E6188" i="4"/>
  <c r="F6188" i="4" l="1"/>
  <c r="L6186" i="4"/>
  <c r="Z6186" i="4" s="1"/>
  <c r="L6187" i="4"/>
  <c r="Z6187" i="4" s="1"/>
  <c r="K6186" i="4"/>
  <c r="Y6186" i="4" s="1"/>
  <c r="I6187" i="4"/>
  <c r="M6187" i="4"/>
  <c r="N6187" i="4"/>
  <c r="H6188" i="4"/>
  <c r="J6188" i="4" s="1"/>
  <c r="C6189" i="4"/>
  <c r="D6189" i="4"/>
  <c r="E6189" i="4"/>
  <c r="H6189" i="4" l="1"/>
  <c r="F6189" i="4"/>
  <c r="L6188" i="4"/>
  <c r="Z6188" i="4" s="1"/>
  <c r="K6187" i="4"/>
  <c r="Y6187" i="4" s="1"/>
  <c r="I6188" i="4"/>
  <c r="M6189" i="4"/>
  <c r="N6189" i="4"/>
  <c r="N6188" i="4"/>
  <c r="M6188" i="4"/>
  <c r="J6189" i="4"/>
  <c r="I6189" i="4"/>
  <c r="E6190" i="4"/>
  <c r="C6190" i="4"/>
  <c r="D6190" i="4"/>
  <c r="F6190" i="4" l="1"/>
  <c r="L6189" i="4"/>
  <c r="Z6189" i="4" s="1"/>
  <c r="K6188" i="4"/>
  <c r="Y6188" i="4" s="1"/>
  <c r="K6189" i="4"/>
  <c r="Y6189" i="4" s="1"/>
  <c r="H6190" i="4"/>
  <c r="C6191" i="4"/>
  <c r="E6191" i="4"/>
  <c r="D6191" i="4"/>
  <c r="F6191" i="4" l="1"/>
  <c r="H6191" i="4"/>
  <c r="I6191" i="4" s="1"/>
  <c r="N6190" i="4"/>
  <c r="M6190" i="4"/>
  <c r="J6190" i="4"/>
  <c r="I6190" i="4"/>
  <c r="C6192" i="4"/>
  <c r="D6192" i="4"/>
  <c r="E6192" i="4"/>
  <c r="F6192" i="4" l="1"/>
  <c r="L6190" i="4"/>
  <c r="Z6190" i="4" s="1"/>
  <c r="K6190" i="4"/>
  <c r="Y6190" i="4" s="1"/>
  <c r="K6191" i="4"/>
  <c r="Y6191" i="4" s="1"/>
  <c r="H6192" i="4"/>
  <c r="I6192" i="4" s="1"/>
  <c r="M6191" i="4"/>
  <c r="N6191" i="4"/>
  <c r="J6191" i="4"/>
  <c r="D6193" i="4"/>
  <c r="E6193" i="4"/>
  <c r="C6193" i="4"/>
  <c r="F6193" i="4" s="1"/>
  <c r="L6191" i="4" l="1"/>
  <c r="Z6191" i="4" s="1"/>
  <c r="K6192" i="4"/>
  <c r="Y6192" i="4" s="1"/>
  <c r="M6192" i="4"/>
  <c r="N6192" i="4"/>
  <c r="H6193" i="4"/>
  <c r="I6193" i="4" s="1"/>
  <c r="J6192" i="4"/>
  <c r="D6194" i="4"/>
  <c r="E6194" i="4"/>
  <c r="C6194" i="4"/>
  <c r="F6194" i="4" l="1"/>
  <c r="L6192" i="4"/>
  <c r="Z6192" i="4" s="1"/>
  <c r="K6193" i="4"/>
  <c r="Y6193" i="4" s="1"/>
  <c r="M6193" i="4"/>
  <c r="N6193" i="4"/>
  <c r="H6194" i="4"/>
  <c r="I6194" i="4" s="1"/>
  <c r="J6193" i="4"/>
  <c r="C6195" i="4"/>
  <c r="F6195" i="4" s="1"/>
  <c r="D6195" i="4"/>
  <c r="E6195" i="4"/>
  <c r="L6193" i="4" l="1"/>
  <c r="Z6193" i="4" s="1"/>
  <c r="K6194" i="4"/>
  <c r="Y6194" i="4" s="1"/>
  <c r="H6195" i="4"/>
  <c r="I6195" i="4" s="1"/>
  <c r="N6194" i="4"/>
  <c r="M6194" i="4"/>
  <c r="J6194" i="4"/>
  <c r="C6196" i="4"/>
  <c r="D6196" i="4"/>
  <c r="E6196" i="4"/>
  <c r="F6196" i="4" l="1"/>
  <c r="L6194" i="4"/>
  <c r="Z6194" i="4" s="1"/>
  <c r="K6195" i="4"/>
  <c r="Y6195" i="4" s="1"/>
  <c r="M6195" i="4"/>
  <c r="N6195" i="4"/>
  <c r="H6196" i="4"/>
  <c r="J6196" i="4" s="1"/>
  <c r="J6195" i="4"/>
  <c r="C6197" i="4"/>
  <c r="F6197" i="4" s="1"/>
  <c r="D6197" i="4"/>
  <c r="E6197" i="4"/>
  <c r="L6195" i="4" l="1"/>
  <c r="Z6195" i="4" s="1"/>
  <c r="L6196" i="4"/>
  <c r="Z6196" i="4" s="1"/>
  <c r="I6196" i="4"/>
  <c r="H6197" i="4"/>
  <c r="I6197" i="4" s="1"/>
  <c r="N6196" i="4"/>
  <c r="M6196" i="4"/>
  <c r="E6198" i="4"/>
  <c r="D6198" i="4"/>
  <c r="C6198" i="4"/>
  <c r="F6198" i="4" l="1"/>
  <c r="K6197" i="4"/>
  <c r="Y6197" i="4" s="1"/>
  <c r="K6196" i="4"/>
  <c r="Y6196" i="4" s="1"/>
  <c r="M6197" i="4"/>
  <c r="N6197" i="4"/>
  <c r="H6198" i="4"/>
  <c r="J6198" i="4" s="1"/>
  <c r="J6197" i="4"/>
  <c r="C6199" i="4"/>
  <c r="F6199" i="4" s="1"/>
  <c r="E6199" i="4"/>
  <c r="D6199" i="4"/>
  <c r="L6197" i="4" l="1"/>
  <c r="Z6197" i="4" s="1"/>
  <c r="L6198" i="4"/>
  <c r="Z6198" i="4" s="1"/>
  <c r="H6199" i="4"/>
  <c r="I6199" i="4" s="1"/>
  <c r="I6198" i="4"/>
  <c r="M6198" i="4"/>
  <c r="N6198" i="4"/>
  <c r="C6200" i="4"/>
  <c r="F6200" i="4" s="1"/>
  <c r="D6200" i="4"/>
  <c r="E6200" i="4"/>
  <c r="K6198" i="4" l="1"/>
  <c r="Y6198" i="4" s="1"/>
  <c r="K6199" i="4"/>
  <c r="Y6199" i="4" s="1"/>
  <c r="H6200" i="4"/>
  <c r="I6200" i="4" s="1"/>
  <c r="N6199" i="4"/>
  <c r="M6199" i="4"/>
  <c r="J6199" i="4"/>
  <c r="D6201" i="4"/>
  <c r="E6201" i="4"/>
  <c r="C6201" i="4"/>
  <c r="F6201" i="4" l="1"/>
  <c r="L6199" i="4"/>
  <c r="Z6199" i="4" s="1"/>
  <c r="K6200" i="4"/>
  <c r="Y6200" i="4" s="1"/>
  <c r="M6200" i="4"/>
  <c r="N6200" i="4"/>
  <c r="H6201" i="4"/>
  <c r="I6201" i="4" s="1"/>
  <c r="J6200" i="4"/>
  <c r="D6202" i="4"/>
  <c r="E6202" i="4"/>
  <c r="C6202" i="4"/>
  <c r="F6202" i="4" l="1"/>
  <c r="L6200" i="4"/>
  <c r="Z6200" i="4" s="1"/>
  <c r="K6201" i="4"/>
  <c r="Y6201" i="4" s="1"/>
  <c r="M6201" i="4"/>
  <c r="N6201" i="4"/>
  <c r="H6202" i="4"/>
  <c r="J6202" i="4" s="1"/>
  <c r="J6201" i="4"/>
  <c r="C6203" i="4"/>
  <c r="D6203" i="4"/>
  <c r="E6203" i="4"/>
  <c r="F6203" i="4" l="1"/>
  <c r="L6201" i="4"/>
  <c r="Z6201" i="4" s="1"/>
  <c r="L6202" i="4"/>
  <c r="Z6202" i="4" s="1"/>
  <c r="H6203" i="4"/>
  <c r="I6203" i="4" s="1"/>
  <c r="I6202" i="4"/>
  <c r="M6202" i="4"/>
  <c r="N6202" i="4"/>
  <c r="C6204" i="4"/>
  <c r="F6204" i="4" s="1"/>
  <c r="D6204" i="4"/>
  <c r="E6204" i="4"/>
  <c r="K6202" i="4" l="1"/>
  <c r="Y6202" i="4" s="1"/>
  <c r="K6203" i="4"/>
  <c r="Y6203" i="4" s="1"/>
  <c r="H6204" i="4"/>
  <c r="I6204" i="4" s="1"/>
  <c r="N6203" i="4"/>
  <c r="M6203" i="4"/>
  <c r="J6203" i="4"/>
  <c r="C6205" i="4"/>
  <c r="D6205" i="4"/>
  <c r="E6205" i="4"/>
  <c r="F6205" i="4" l="1"/>
  <c r="L6203" i="4"/>
  <c r="Z6203" i="4" s="1"/>
  <c r="K6204" i="4"/>
  <c r="Y6204" i="4" s="1"/>
  <c r="H6205" i="4"/>
  <c r="I6205" i="4" s="1"/>
  <c r="M6204" i="4"/>
  <c r="N6204" i="4"/>
  <c r="J6204" i="4"/>
  <c r="E6206" i="4"/>
  <c r="C6206" i="4"/>
  <c r="D6206" i="4"/>
  <c r="F6206" i="4" l="1"/>
  <c r="L6204" i="4"/>
  <c r="Z6204" i="4" s="1"/>
  <c r="K6205" i="4"/>
  <c r="Y6205" i="4" s="1"/>
  <c r="M6205" i="4"/>
  <c r="N6205" i="4"/>
  <c r="H6206" i="4"/>
  <c r="I6206" i="4" s="1"/>
  <c r="J6205" i="4"/>
  <c r="C6207" i="4"/>
  <c r="F6207" i="4" s="1"/>
  <c r="E6207" i="4"/>
  <c r="D6207" i="4"/>
  <c r="L6205" i="4" l="1"/>
  <c r="Z6205" i="4" s="1"/>
  <c r="K6206" i="4"/>
  <c r="Y6206" i="4" s="1"/>
  <c r="M6206" i="4"/>
  <c r="N6206" i="4"/>
  <c r="J6206" i="4"/>
  <c r="H6207" i="4"/>
  <c r="I6207" i="4" s="1"/>
  <c r="C6208" i="4"/>
  <c r="D6208" i="4"/>
  <c r="E6208" i="4"/>
  <c r="F6208" i="4" l="1"/>
  <c r="L6206" i="4"/>
  <c r="Z6206" i="4" s="1"/>
  <c r="K6207" i="4"/>
  <c r="Y6207" i="4" s="1"/>
  <c r="H6208" i="4"/>
  <c r="I6208" i="4" s="1"/>
  <c r="M6207" i="4"/>
  <c r="N6207" i="4"/>
  <c r="J6207" i="4"/>
  <c r="D6209" i="4"/>
  <c r="E6209" i="4"/>
  <c r="C6209" i="4"/>
  <c r="F6209" i="4" l="1"/>
  <c r="L6207" i="4"/>
  <c r="Z6207" i="4" s="1"/>
  <c r="K6208" i="4"/>
  <c r="Y6208" i="4" s="1"/>
  <c r="N6208" i="4"/>
  <c r="M6208" i="4"/>
  <c r="H6209" i="4"/>
  <c r="I6209" i="4" s="1"/>
  <c r="J6208" i="4"/>
  <c r="D6210" i="4"/>
  <c r="E6210" i="4"/>
  <c r="C6210" i="4"/>
  <c r="F6210" i="4" l="1"/>
  <c r="L6208" i="4"/>
  <c r="Z6208" i="4" s="1"/>
  <c r="K6209" i="4"/>
  <c r="Y6209" i="4" s="1"/>
  <c r="M6209" i="4"/>
  <c r="N6209" i="4"/>
  <c r="H6210" i="4"/>
  <c r="I6210" i="4" s="1"/>
  <c r="J6209" i="4"/>
  <c r="C6211" i="4"/>
  <c r="F6211" i="4" s="1"/>
  <c r="D6211" i="4"/>
  <c r="E6211" i="4"/>
  <c r="L6209" i="4" l="1"/>
  <c r="Z6209" i="4" s="1"/>
  <c r="K6210" i="4"/>
  <c r="Y6210" i="4" s="1"/>
  <c r="H6211" i="4"/>
  <c r="I6211" i="4" s="1"/>
  <c r="J6210" i="4"/>
  <c r="M6210" i="4"/>
  <c r="N6210" i="4"/>
  <c r="C6212" i="4"/>
  <c r="D6212" i="4"/>
  <c r="E6212" i="4"/>
  <c r="F6212" i="4" l="1"/>
  <c r="L6210" i="4"/>
  <c r="Z6210" i="4" s="1"/>
  <c r="K6211" i="4"/>
  <c r="Y6211" i="4" s="1"/>
  <c r="H6212" i="4"/>
  <c r="I6212" i="4" s="1"/>
  <c r="M6211" i="4"/>
  <c r="N6211" i="4"/>
  <c r="J6211" i="4"/>
  <c r="C6213" i="4"/>
  <c r="D6213" i="4"/>
  <c r="E6213" i="4"/>
  <c r="F6213" i="4" l="1"/>
  <c r="L6211" i="4"/>
  <c r="Z6211" i="4" s="1"/>
  <c r="K6212" i="4"/>
  <c r="Y6212" i="4" s="1"/>
  <c r="H6213" i="4"/>
  <c r="I6213" i="4" s="1"/>
  <c r="M6212" i="4"/>
  <c r="N6212" i="4"/>
  <c r="J6212" i="4"/>
  <c r="E6214" i="4"/>
  <c r="D6214" i="4"/>
  <c r="C6214" i="4"/>
  <c r="F6214" i="4" l="1"/>
  <c r="L6212" i="4"/>
  <c r="Z6212" i="4" s="1"/>
  <c r="K6213" i="4"/>
  <c r="Y6213" i="4" s="1"/>
  <c r="N6213" i="4"/>
  <c r="M6213" i="4"/>
  <c r="H6214" i="4"/>
  <c r="J6213" i="4"/>
  <c r="C6215" i="4"/>
  <c r="F6215" i="4" s="1"/>
  <c r="E6215" i="4"/>
  <c r="D6215" i="4"/>
  <c r="L6213" i="4" l="1"/>
  <c r="Z6213" i="4" s="1"/>
  <c r="H6215" i="4"/>
  <c r="M6214" i="4"/>
  <c r="N6214" i="4"/>
  <c r="J6214" i="4"/>
  <c r="I6214" i="4"/>
  <c r="I6215" i="4"/>
  <c r="C6216" i="4"/>
  <c r="F6216" i="4" s="1"/>
  <c r="D6216" i="4"/>
  <c r="E6216" i="4"/>
  <c r="L6214" i="4" l="1"/>
  <c r="Z6214" i="4" s="1"/>
  <c r="K6215" i="4"/>
  <c r="Y6215" i="4" s="1"/>
  <c r="K6214" i="4"/>
  <c r="Y6214" i="4" s="1"/>
  <c r="M6215" i="4"/>
  <c r="N6215" i="4"/>
  <c r="H6216" i="4"/>
  <c r="I6216" i="4" s="1"/>
  <c r="J6215" i="4"/>
  <c r="D6217" i="4"/>
  <c r="E6217" i="4"/>
  <c r="C6217" i="4"/>
  <c r="F6217" i="4" l="1"/>
  <c r="L6215" i="4"/>
  <c r="Z6215" i="4" s="1"/>
  <c r="K6216" i="4"/>
  <c r="Y6216" i="4" s="1"/>
  <c r="H6217" i="4"/>
  <c r="I6217" i="4" s="1"/>
  <c r="M6216" i="4"/>
  <c r="N6216" i="4"/>
  <c r="J6216" i="4"/>
  <c r="D6218" i="4"/>
  <c r="E6218" i="4"/>
  <c r="C6218" i="4"/>
  <c r="F6218" i="4" l="1"/>
  <c r="L6216" i="4"/>
  <c r="Z6216" i="4" s="1"/>
  <c r="K6217" i="4"/>
  <c r="Y6217" i="4" s="1"/>
  <c r="N6217" i="4"/>
  <c r="M6217" i="4"/>
  <c r="H6218" i="4"/>
  <c r="J6218" i="4" s="1"/>
  <c r="J6217" i="4"/>
  <c r="C6219" i="4"/>
  <c r="F6219" i="4" s="1"/>
  <c r="E6219" i="4"/>
  <c r="D6219" i="4"/>
  <c r="L6217" i="4" l="1"/>
  <c r="Z6217" i="4" s="1"/>
  <c r="L6218" i="4"/>
  <c r="Z6218" i="4" s="1"/>
  <c r="I6218" i="4"/>
  <c r="H6219" i="4"/>
  <c r="I6219" i="4" s="1"/>
  <c r="M6218" i="4"/>
  <c r="N6218" i="4"/>
  <c r="C6220" i="4"/>
  <c r="D6220" i="4"/>
  <c r="E6220" i="4"/>
  <c r="F6220" i="4" l="1"/>
  <c r="K6219" i="4"/>
  <c r="Y6219" i="4" s="1"/>
  <c r="K6218" i="4"/>
  <c r="Y6218" i="4" s="1"/>
  <c r="H6220" i="4"/>
  <c r="I6220" i="4" s="1"/>
  <c r="M6219" i="4"/>
  <c r="N6219" i="4"/>
  <c r="J6219" i="4"/>
  <c r="C6221" i="4"/>
  <c r="F6221" i="4" s="1"/>
  <c r="D6221" i="4"/>
  <c r="E6221" i="4"/>
  <c r="L6219" i="4" l="1"/>
  <c r="Z6219" i="4" s="1"/>
  <c r="K6220" i="4"/>
  <c r="Y6220" i="4" s="1"/>
  <c r="H6221" i="4"/>
  <c r="I6221" i="4" s="1"/>
  <c r="M6220" i="4"/>
  <c r="N6220" i="4"/>
  <c r="J6220" i="4"/>
  <c r="E6222" i="4"/>
  <c r="C6222" i="4"/>
  <c r="F6222" i="4" s="1"/>
  <c r="D6222" i="4"/>
  <c r="L6220" i="4" l="1"/>
  <c r="Z6220" i="4" s="1"/>
  <c r="K6221" i="4"/>
  <c r="Y6221" i="4" s="1"/>
  <c r="M6221" i="4"/>
  <c r="N6221" i="4"/>
  <c r="H6222" i="4"/>
  <c r="I6222" i="4" s="1"/>
  <c r="J6221" i="4"/>
  <c r="C6223" i="4"/>
  <c r="E6223" i="4"/>
  <c r="D6223" i="4"/>
  <c r="F6223" i="4" l="1"/>
  <c r="L6221" i="4"/>
  <c r="Z6221" i="4" s="1"/>
  <c r="K6222" i="4"/>
  <c r="Y6222" i="4" s="1"/>
  <c r="H6223" i="4"/>
  <c r="I6223" i="4" s="1"/>
  <c r="N6222" i="4"/>
  <c r="M6222" i="4"/>
  <c r="J6222" i="4"/>
  <c r="C6224" i="4"/>
  <c r="F6224" i="4" s="1"/>
  <c r="D6224" i="4"/>
  <c r="E6224" i="4"/>
  <c r="L6222" i="4" l="1"/>
  <c r="Z6222" i="4" s="1"/>
  <c r="K6223" i="4"/>
  <c r="Y6223" i="4" s="1"/>
  <c r="M6223" i="4"/>
  <c r="N6223" i="4"/>
  <c r="H6224" i="4"/>
  <c r="J6224" i="4" s="1"/>
  <c r="J6223" i="4"/>
  <c r="D6225" i="4"/>
  <c r="E6225" i="4"/>
  <c r="C6225" i="4"/>
  <c r="F6225" i="4" l="1"/>
  <c r="L6223" i="4"/>
  <c r="Z6223" i="4" s="1"/>
  <c r="L6224" i="4"/>
  <c r="Z6224" i="4" s="1"/>
  <c r="I6224" i="4"/>
  <c r="H6225" i="4"/>
  <c r="I6225" i="4" s="1"/>
  <c r="M6224" i="4"/>
  <c r="N6224" i="4"/>
  <c r="D6226" i="4"/>
  <c r="E6226" i="4"/>
  <c r="C6226" i="4"/>
  <c r="F6226" i="4" l="1"/>
  <c r="K6225" i="4"/>
  <c r="Y6225" i="4" s="1"/>
  <c r="K6224" i="4"/>
  <c r="Y6224" i="4" s="1"/>
  <c r="M6225" i="4"/>
  <c r="N6225" i="4"/>
  <c r="H6226" i="4"/>
  <c r="J6226" i="4" s="1"/>
  <c r="J6225" i="4"/>
  <c r="C6227" i="4"/>
  <c r="F6227" i="4" s="1"/>
  <c r="D6227" i="4"/>
  <c r="E6227" i="4"/>
  <c r="L6225" i="4" l="1"/>
  <c r="Z6225" i="4" s="1"/>
  <c r="L6226" i="4"/>
  <c r="Z6226" i="4" s="1"/>
  <c r="H6227" i="4"/>
  <c r="I6227" i="4" s="1"/>
  <c r="I6226" i="4"/>
  <c r="N6226" i="4"/>
  <c r="M6226" i="4"/>
  <c r="C6228" i="4"/>
  <c r="D6228" i="4"/>
  <c r="E6228" i="4"/>
  <c r="F6228" i="4" l="1"/>
  <c r="K6227" i="4"/>
  <c r="Y6227" i="4" s="1"/>
  <c r="K6226" i="4"/>
  <c r="Y6226" i="4" s="1"/>
  <c r="H6228" i="4"/>
  <c r="I6228" i="4" s="1"/>
  <c r="M6227" i="4"/>
  <c r="N6227" i="4"/>
  <c r="J6227" i="4"/>
  <c r="C6229" i="4"/>
  <c r="F6229" i="4" s="1"/>
  <c r="D6229" i="4"/>
  <c r="E6229" i="4"/>
  <c r="L6227" i="4" l="1"/>
  <c r="Z6227" i="4" s="1"/>
  <c r="K6228" i="4"/>
  <c r="Y6228" i="4" s="1"/>
  <c r="H6229" i="4"/>
  <c r="I6229" i="4" s="1"/>
  <c r="M6228" i="4"/>
  <c r="N6228" i="4"/>
  <c r="J6228" i="4"/>
  <c r="E6230" i="4"/>
  <c r="C6230" i="4"/>
  <c r="D6230" i="4"/>
  <c r="F6230" i="4" l="1"/>
  <c r="L6228" i="4"/>
  <c r="Z6228" i="4" s="1"/>
  <c r="K6229" i="4"/>
  <c r="Y6229" i="4" s="1"/>
  <c r="M6229" i="4"/>
  <c r="N6229" i="4"/>
  <c r="H6230" i="4"/>
  <c r="I6230" i="4" s="1"/>
  <c r="J6229" i="4"/>
  <c r="C6231" i="4"/>
  <c r="F6231" i="4" s="1"/>
  <c r="E6231" i="4"/>
  <c r="D6231" i="4"/>
  <c r="L6229" i="4" l="1"/>
  <c r="Z6229" i="4" s="1"/>
  <c r="K6230" i="4"/>
  <c r="Y6230" i="4" s="1"/>
  <c r="H6231" i="4"/>
  <c r="I6231" i="4" s="1"/>
  <c r="M6230" i="4"/>
  <c r="N6230" i="4"/>
  <c r="J6230" i="4"/>
  <c r="C6232" i="4"/>
  <c r="D6232" i="4"/>
  <c r="E6232" i="4"/>
  <c r="F6232" i="4" l="1"/>
  <c r="L6230" i="4"/>
  <c r="Z6230" i="4" s="1"/>
  <c r="K6231" i="4"/>
  <c r="Y6231" i="4" s="1"/>
  <c r="H6232" i="4"/>
  <c r="I6232" i="4" s="1"/>
  <c r="N6231" i="4"/>
  <c r="M6231" i="4"/>
  <c r="J6231" i="4"/>
  <c r="D6233" i="4"/>
  <c r="E6233" i="4"/>
  <c r="C6233" i="4"/>
  <c r="F6233" i="4" l="1"/>
  <c r="L6231" i="4"/>
  <c r="Z6231" i="4" s="1"/>
  <c r="K6232" i="4"/>
  <c r="Y6232" i="4" s="1"/>
  <c r="M6232" i="4"/>
  <c r="N6232" i="4"/>
  <c r="H6233" i="4"/>
  <c r="J6233" i="4" s="1"/>
  <c r="J6232" i="4"/>
  <c r="D6234" i="4"/>
  <c r="E6234" i="4"/>
  <c r="C6234" i="4"/>
  <c r="F6234" i="4" l="1"/>
  <c r="L6233" i="4"/>
  <c r="Z6233" i="4" s="1"/>
  <c r="L6232" i="4"/>
  <c r="Z6232" i="4" s="1"/>
  <c r="I6233" i="4"/>
  <c r="H6234" i="4"/>
  <c r="I6234" i="4" s="1"/>
  <c r="M6233" i="4"/>
  <c r="N6233" i="4"/>
  <c r="C6235" i="4"/>
  <c r="F6235" i="4" s="1"/>
  <c r="E6235" i="4"/>
  <c r="D6235" i="4"/>
  <c r="K6233" i="4" l="1"/>
  <c r="Y6233" i="4" s="1"/>
  <c r="K6234" i="4"/>
  <c r="Y6234" i="4" s="1"/>
  <c r="M6234" i="4"/>
  <c r="N6234" i="4"/>
  <c r="J6234" i="4"/>
  <c r="H6235" i="4"/>
  <c r="I6235" i="4" s="1"/>
  <c r="C6236" i="4"/>
  <c r="D6236" i="4"/>
  <c r="E6236" i="4"/>
  <c r="F6236" i="4" l="1"/>
  <c r="L6234" i="4"/>
  <c r="Z6234" i="4" s="1"/>
  <c r="K6235" i="4"/>
  <c r="Y6235" i="4" s="1"/>
  <c r="H6236" i="4"/>
  <c r="I6236" i="4" s="1"/>
  <c r="N6235" i="4"/>
  <c r="M6235" i="4"/>
  <c r="J6235" i="4"/>
  <c r="C6237" i="4"/>
  <c r="F6237" i="4" s="1"/>
  <c r="D6237" i="4"/>
  <c r="E6237" i="4"/>
  <c r="L6235" i="4" l="1"/>
  <c r="Z6235" i="4" s="1"/>
  <c r="K6236" i="4"/>
  <c r="Y6236" i="4" s="1"/>
  <c r="M6236" i="4"/>
  <c r="N6236" i="4"/>
  <c r="H6237" i="4"/>
  <c r="J6237" i="4" s="1"/>
  <c r="J6236" i="4"/>
  <c r="E6238" i="4"/>
  <c r="C6238" i="4"/>
  <c r="F6238" i="4" s="1"/>
  <c r="D6238" i="4"/>
  <c r="L6236" i="4" l="1"/>
  <c r="Z6236" i="4" s="1"/>
  <c r="L6237" i="4"/>
  <c r="Z6237" i="4" s="1"/>
  <c r="I6237" i="4"/>
  <c r="M6237" i="4"/>
  <c r="N6237" i="4"/>
  <c r="H6238" i="4"/>
  <c r="C6239" i="4"/>
  <c r="E6239" i="4"/>
  <c r="D6239" i="4"/>
  <c r="F6239" i="4" l="1"/>
  <c r="K6237" i="4"/>
  <c r="Y6237" i="4" s="1"/>
  <c r="H6239" i="4"/>
  <c r="M6238" i="4"/>
  <c r="N6238" i="4"/>
  <c r="J6238" i="4"/>
  <c r="I6238" i="4"/>
  <c r="I6239" i="4"/>
  <c r="C6240" i="4"/>
  <c r="D6240" i="4"/>
  <c r="E6240" i="4"/>
  <c r="F6240" i="4" l="1"/>
  <c r="L6238" i="4"/>
  <c r="Z6238" i="4" s="1"/>
  <c r="K6238" i="4"/>
  <c r="Y6238" i="4" s="1"/>
  <c r="K6239" i="4"/>
  <c r="Y6239" i="4" s="1"/>
  <c r="M6239" i="4"/>
  <c r="N6239" i="4"/>
  <c r="H6240" i="4"/>
  <c r="J6239" i="4"/>
  <c r="D6241" i="4"/>
  <c r="E6241" i="4"/>
  <c r="C6241" i="4"/>
  <c r="F6241" i="4" l="1"/>
  <c r="L6239" i="4"/>
  <c r="Z6239" i="4" s="1"/>
  <c r="N6240" i="4"/>
  <c r="M6240" i="4"/>
  <c r="J6240" i="4"/>
  <c r="H6241" i="4"/>
  <c r="I6240" i="4"/>
  <c r="D6242" i="4"/>
  <c r="E6242" i="4"/>
  <c r="C6242" i="4"/>
  <c r="F6242" i="4" l="1"/>
  <c r="L6240" i="4"/>
  <c r="Z6240" i="4" s="1"/>
  <c r="K6240" i="4"/>
  <c r="Y6240" i="4" s="1"/>
  <c r="M6241" i="4"/>
  <c r="N6241" i="4"/>
  <c r="I6241" i="4"/>
  <c r="J6241" i="4"/>
  <c r="H6242" i="4"/>
  <c r="C6243" i="4"/>
  <c r="D6243" i="4"/>
  <c r="E6243" i="4"/>
  <c r="F6243" i="4" l="1"/>
  <c r="L6241" i="4"/>
  <c r="Z6241" i="4" s="1"/>
  <c r="K6241" i="4"/>
  <c r="Y6241" i="4" s="1"/>
  <c r="M6242" i="4"/>
  <c r="N6242" i="4"/>
  <c r="J6242" i="4"/>
  <c r="I6242" i="4"/>
  <c r="H6243" i="4"/>
  <c r="C6244" i="4"/>
  <c r="D6244" i="4"/>
  <c r="E6244" i="4"/>
  <c r="F6244" i="4" l="1"/>
  <c r="L6242" i="4"/>
  <c r="Z6242" i="4" s="1"/>
  <c r="K6242" i="4"/>
  <c r="Y6242" i="4" s="1"/>
  <c r="M6243" i="4"/>
  <c r="N6243" i="4"/>
  <c r="J6243" i="4"/>
  <c r="I6243" i="4"/>
  <c r="H6244" i="4"/>
  <c r="I6244" i="4" s="1"/>
  <c r="C6245" i="4"/>
  <c r="D6245" i="4"/>
  <c r="E6245" i="4"/>
  <c r="F6245" i="4" l="1"/>
  <c r="L6243" i="4"/>
  <c r="Z6243" i="4" s="1"/>
  <c r="K6243" i="4"/>
  <c r="Y6243" i="4" s="1"/>
  <c r="K6244" i="4"/>
  <c r="Y6244" i="4" s="1"/>
  <c r="M6244" i="4"/>
  <c r="N6244" i="4"/>
  <c r="J6244" i="4"/>
  <c r="H6245" i="4"/>
  <c r="E6246" i="4"/>
  <c r="C6246" i="4"/>
  <c r="D6246" i="4"/>
  <c r="F6246" i="4" l="1"/>
  <c r="L6244" i="4"/>
  <c r="Z6244" i="4" s="1"/>
  <c r="H6246" i="4"/>
  <c r="I6246" i="4" s="1"/>
  <c r="N6245" i="4"/>
  <c r="M6245" i="4"/>
  <c r="J6245" i="4"/>
  <c r="I6245" i="4"/>
  <c r="C6247" i="4"/>
  <c r="E6247" i="4"/>
  <c r="D6247" i="4"/>
  <c r="F6247" i="4" l="1"/>
  <c r="L6245" i="4"/>
  <c r="Z6245" i="4" s="1"/>
  <c r="K6246" i="4"/>
  <c r="Y6246" i="4" s="1"/>
  <c r="K6245" i="4"/>
  <c r="Y6245" i="4" s="1"/>
  <c r="M6246" i="4"/>
  <c r="N6246" i="4"/>
  <c r="H6247" i="4"/>
  <c r="J6247" i="4" s="1"/>
  <c r="J6246" i="4"/>
  <c r="C6248" i="4"/>
  <c r="D6248" i="4"/>
  <c r="E6248" i="4"/>
  <c r="F6248" i="4" l="1"/>
  <c r="L6247" i="4"/>
  <c r="Z6247" i="4" s="1"/>
  <c r="L6246" i="4"/>
  <c r="Z6246" i="4" s="1"/>
  <c r="H6248" i="4"/>
  <c r="I6247" i="4"/>
  <c r="M6247" i="4"/>
  <c r="N6247" i="4"/>
  <c r="D6249" i="4"/>
  <c r="E6249" i="4"/>
  <c r="C6249" i="4"/>
  <c r="F6249" i="4" l="1"/>
  <c r="K6247" i="4"/>
  <c r="Y6247" i="4" s="1"/>
  <c r="M6248" i="4"/>
  <c r="N6248" i="4"/>
  <c r="I6248" i="4"/>
  <c r="H6249" i="4"/>
  <c r="J6248" i="4"/>
  <c r="D6250" i="4"/>
  <c r="E6250" i="4"/>
  <c r="C6250" i="4"/>
  <c r="F6250" i="4" l="1"/>
  <c r="L6248" i="4"/>
  <c r="Z6248" i="4" s="1"/>
  <c r="K6248" i="4"/>
  <c r="Y6248" i="4" s="1"/>
  <c r="N6249" i="4"/>
  <c r="M6249" i="4"/>
  <c r="I6249" i="4"/>
  <c r="J6249" i="4"/>
  <c r="H6250" i="4"/>
  <c r="C6251" i="4"/>
  <c r="D6251" i="4"/>
  <c r="E6251" i="4"/>
  <c r="F6251" i="4" l="1"/>
  <c r="L6249" i="4"/>
  <c r="Z6249" i="4" s="1"/>
  <c r="K6249" i="4"/>
  <c r="Y6249" i="4" s="1"/>
  <c r="M6250" i="4"/>
  <c r="N6250" i="4"/>
  <c r="J6250" i="4"/>
  <c r="I6250" i="4"/>
  <c r="H6251" i="4"/>
  <c r="I6251" i="4" s="1"/>
  <c r="C6252" i="4"/>
  <c r="D6252" i="4"/>
  <c r="E6252" i="4"/>
  <c r="F6252" i="4" l="1"/>
  <c r="L6250" i="4"/>
  <c r="Z6250" i="4" s="1"/>
  <c r="K6251" i="4"/>
  <c r="Y6251" i="4" s="1"/>
  <c r="K6250" i="4"/>
  <c r="Y6250" i="4" s="1"/>
  <c r="H6252" i="4"/>
  <c r="I6252" i="4" s="1"/>
  <c r="M6251" i="4"/>
  <c r="N6251" i="4"/>
  <c r="J6251" i="4"/>
  <c r="C6253" i="4"/>
  <c r="D6253" i="4"/>
  <c r="E6253" i="4"/>
  <c r="F6253" i="4" l="1"/>
  <c r="L6251" i="4"/>
  <c r="Z6251" i="4" s="1"/>
  <c r="K6252" i="4"/>
  <c r="Y6252" i="4" s="1"/>
  <c r="H6253" i="4"/>
  <c r="I6253" i="4" s="1"/>
  <c r="M6252" i="4"/>
  <c r="N6252" i="4"/>
  <c r="J6252" i="4"/>
  <c r="E6254" i="4"/>
  <c r="C6254" i="4"/>
  <c r="D6254" i="4"/>
  <c r="F6254" i="4" l="1"/>
  <c r="L6252" i="4"/>
  <c r="Z6252" i="4" s="1"/>
  <c r="K6253" i="4"/>
  <c r="Y6253" i="4" s="1"/>
  <c r="M6253" i="4"/>
  <c r="N6253" i="4"/>
  <c r="H6254" i="4"/>
  <c r="I6254" i="4" s="1"/>
  <c r="J6253" i="4"/>
  <c r="C6255" i="4"/>
  <c r="F6255" i="4" s="1"/>
  <c r="E6255" i="4"/>
  <c r="D6255" i="4"/>
  <c r="L6253" i="4" l="1"/>
  <c r="Z6253" i="4" s="1"/>
  <c r="K6254" i="4"/>
  <c r="Y6254" i="4" s="1"/>
  <c r="H6255" i="4"/>
  <c r="I6255" i="4" s="1"/>
  <c r="N6254" i="4"/>
  <c r="M6254" i="4"/>
  <c r="J6254" i="4"/>
  <c r="C6256" i="4"/>
  <c r="D6256" i="4"/>
  <c r="E6256" i="4"/>
  <c r="F6256" i="4" l="1"/>
  <c r="L6254" i="4"/>
  <c r="Z6254" i="4" s="1"/>
  <c r="K6255" i="4"/>
  <c r="Y6255" i="4" s="1"/>
  <c r="H6256" i="4"/>
  <c r="I6256" i="4" s="1"/>
  <c r="M6255" i="4"/>
  <c r="N6255" i="4"/>
  <c r="J6255" i="4"/>
  <c r="D6257" i="4"/>
  <c r="E6257" i="4"/>
  <c r="C6257" i="4"/>
  <c r="F6257" i="4" l="1"/>
  <c r="L6255" i="4"/>
  <c r="Z6255" i="4" s="1"/>
  <c r="K6256" i="4"/>
  <c r="Y6256" i="4" s="1"/>
  <c r="M6256" i="4"/>
  <c r="N6256" i="4"/>
  <c r="H6257" i="4"/>
  <c r="J6256" i="4"/>
  <c r="D6258" i="4"/>
  <c r="E6258" i="4"/>
  <c r="C6258" i="4"/>
  <c r="F6258" i="4" l="1"/>
  <c r="L6256" i="4"/>
  <c r="Z6256" i="4" s="1"/>
  <c r="M6257" i="4"/>
  <c r="N6257" i="4"/>
  <c r="I6257" i="4"/>
  <c r="J6257" i="4"/>
  <c r="H6258" i="4"/>
  <c r="J6258" i="4" s="1"/>
  <c r="C6259" i="4"/>
  <c r="F6259" i="4" s="1"/>
  <c r="D6259" i="4"/>
  <c r="E6259" i="4"/>
  <c r="L6258" i="4" l="1"/>
  <c r="Z6258" i="4" s="1"/>
  <c r="L6257" i="4"/>
  <c r="Z6257" i="4" s="1"/>
  <c r="K6257" i="4"/>
  <c r="Y6257" i="4" s="1"/>
  <c r="I6258" i="4"/>
  <c r="N6258" i="4"/>
  <c r="M6258" i="4"/>
  <c r="H6259" i="4"/>
  <c r="I6259" i="4" s="1"/>
  <c r="C6260" i="4"/>
  <c r="F6260" i="4" s="1"/>
  <c r="D6260" i="4"/>
  <c r="E6260" i="4"/>
  <c r="K6259" i="4" l="1"/>
  <c r="Y6259" i="4" s="1"/>
  <c r="K6258" i="4"/>
  <c r="Y6258" i="4" s="1"/>
  <c r="H6260" i="4"/>
  <c r="M6259" i="4"/>
  <c r="N6259" i="4"/>
  <c r="J6259" i="4"/>
  <c r="C6261" i="4"/>
  <c r="F6261" i="4" s="1"/>
  <c r="D6261" i="4"/>
  <c r="E6261" i="4"/>
  <c r="L6259" i="4" l="1"/>
  <c r="Z6259" i="4" s="1"/>
  <c r="M6260" i="4"/>
  <c r="N6260" i="4"/>
  <c r="H6261" i="4"/>
  <c r="J6261" i="4" s="1"/>
  <c r="I6260" i="4"/>
  <c r="J6260" i="4"/>
  <c r="E6262" i="4"/>
  <c r="D6262" i="4"/>
  <c r="C6262" i="4"/>
  <c r="F6262" i="4" l="1"/>
  <c r="L6260" i="4"/>
  <c r="Z6260" i="4" s="1"/>
  <c r="L6261" i="4"/>
  <c r="Z6261" i="4" s="1"/>
  <c r="K6260" i="4"/>
  <c r="Y6260" i="4" s="1"/>
  <c r="I6261" i="4"/>
  <c r="H6262" i="4"/>
  <c r="M6261" i="4"/>
  <c r="N6261" i="4"/>
  <c r="C6263" i="4"/>
  <c r="E6263" i="4"/>
  <c r="D6263" i="4"/>
  <c r="F6263" i="4" l="1"/>
  <c r="K6261" i="4"/>
  <c r="Y6261" i="4" s="1"/>
  <c r="M6262" i="4"/>
  <c r="N6262" i="4"/>
  <c r="H6263" i="4"/>
  <c r="J6263" i="4" s="1"/>
  <c r="I6262" i="4"/>
  <c r="J6262" i="4"/>
  <c r="C6264" i="4"/>
  <c r="F6264" i="4" s="1"/>
  <c r="D6264" i="4"/>
  <c r="E6264" i="4"/>
  <c r="L6262" i="4" l="1"/>
  <c r="Z6262" i="4" s="1"/>
  <c r="L6263" i="4"/>
  <c r="Z6263" i="4" s="1"/>
  <c r="K6262" i="4"/>
  <c r="Y6262" i="4" s="1"/>
  <c r="I6263" i="4"/>
  <c r="N6263" i="4"/>
  <c r="M6263" i="4"/>
  <c r="H6264" i="4"/>
  <c r="D6265" i="4"/>
  <c r="E6265" i="4"/>
  <c r="C6265" i="4"/>
  <c r="F6265" i="4" l="1"/>
  <c r="K6263" i="4"/>
  <c r="Y6263" i="4" s="1"/>
  <c r="H6265" i="4"/>
  <c r="I6265" i="4" s="1"/>
  <c r="M6264" i="4"/>
  <c r="N6264" i="4"/>
  <c r="I6264" i="4"/>
  <c r="J6264" i="4"/>
  <c r="D6266" i="4"/>
  <c r="E6266" i="4"/>
  <c r="C6266" i="4"/>
  <c r="F6266" i="4" l="1"/>
  <c r="L6264" i="4"/>
  <c r="Z6264" i="4" s="1"/>
  <c r="K6265" i="4"/>
  <c r="Y6265" i="4" s="1"/>
  <c r="K6264" i="4"/>
  <c r="Y6264" i="4" s="1"/>
  <c r="M6265" i="4"/>
  <c r="N6265" i="4"/>
  <c r="H6266" i="4"/>
  <c r="J6266" i="4" s="1"/>
  <c r="J6265" i="4"/>
  <c r="C6267" i="4"/>
  <c r="D6267" i="4"/>
  <c r="E6267" i="4"/>
  <c r="F6267" i="4" l="1"/>
  <c r="L6266" i="4"/>
  <c r="Z6266" i="4" s="1"/>
  <c r="L6265" i="4"/>
  <c r="Z6265" i="4" s="1"/>
  <c r="I6266" i="4"/>
  <c r="H6267" i="4"/>
  <c r="I6267" i="4" s="1"/>
  <c r="M6266" i="4"/>
  <c r="N6266" i="4"/>
  <c r="C6268" i="4"/>
  <c r="F6268" i="4" s="1"/>
  <c r="D6268" i="4"/>
  <c r="E6268" i="4"/>
  <c r="K6267" i="4" l="1"/>
  <c r="Y6267" i="4" s="1"/>
  <c r="K6266" i="4"/>
  <c r="Y6266" i="4" s="1"/>
  <c r="H6268" i="4"/>
  <c r="I6268" i="4" s="1"/>
  <c r="N6267" i="4"/>
  <c r="M6267" i="4"/>
  <c r="J6267" i="4"/>
  <c r="C6269" i="4"/>
  <c r="D6269" i="4"/>
  <c r="E6269" i="4"/>
  <c r="F6269" i="4" l="1"/>
  <c r="L6267" i="4"/>
  <c r="Z6267" i="4" s="1"/>
  <c r="K6268" i="4"/>
  <c r="Y6268" i="4" s="1"/>
  <c r="H6269" i="4"/>
  <c r="I6269" i="4" s="1"/>
  <c r="N6268" i="4"/>
  <c r="M6268" i="4"/>
  <c r="J6268" i="4"/>
  <c r="E6270" i="4"/>
  <c r="C6270" i="4"/>
  <c r="D6270" i="4"/>
  <c r="F6270" i="4" l="1"/>
  <c r="L6268" i="4"/>
  <c r="Z6268" i="4" s="1"/>
  <c r="K6269" i="4"/>
  <c r="Y6269" i="4" s="1"/>
  <c r="M6269" i="4"/>
  <c r="N6269" i="4"/>
  <c r="H6270" i="4"/>
  <c r="I6270" i="4" s="1"/>
  <c r="J6269" i="4"/>
  <c r="C6271" i="4"/>
  <c r="E6271" i="4"/>
  <c r="D6271" i="4"/>
  <c r="F6271" i="4" l="1"/>
  <c r="L6269" i="4"/>
  <c r="Z6269" i="4" s="1"/>
  <c r="K6270" i="4"/>
  <c r="Y6270" i="4" s="1"/>
  <c r="H6271" i="4"/>
  <c r="I6271" i="4" s="1"/>
  <c r="M6270" i="4"/>
  <c r="N6270" i="4"/>
  <c r="J6270" i="4"/>
  <c r="C6272" i="4"/>
  <c r="F6272" i="4" s="1"/>
  <c r="D6272" i="4"/>
  <c r="E6272" i="4"/>
  <c r="L6270" i="4" l="1"/>
  <c r="Z6270" i="4" s="1"/>
  <c r="K6271" i="4"/>
  <c r="Y6271" i="4" s="1"/>
  <c r="H6272" i="4"/>
  <c r="I6272" i="4" s="1"/>
  <c r="M6271" i="4"/>
  <c r="N6271" i="4"/>
  <c r="J6271" i="4"/>
  <c r="D6273" i="4"/>
  <c r="E6273" i="4"/>
  <c r="C6273" i="4"/>
  <c r="F6273" i="4" l="1"/>
  <c r="L6271" i="4"/>
  <c r="Z6271" i="4" s="1"/>
  <c r="K6272" i="4"/>
  <c r="Y6272" i="4" s="1"/>
  <c r="N6272" i="4"/>
  <c r="M6272" i="4"/>
  <c r="H6273" i="4"/>
  <c r="J6273" i="4" s="1"/>
  <c r="J6272" i="4"/>
  <c r="D6274" i="4"/>
  <c r="E6274" i="4"/>
  <c r="C6274" i="4"/>
  <c r="F6274" i="4" l="1"/>
  <c r="L6272" i="4"/>
  <c r="Z6272" i="4" s="1"/>
  <c r="L6273" i="4"/>
  <c r="Z6273" i="4" s="1"/>
  <c r="I6273" i="4"/>
  <c r="H6274" i="4"/>
  <c r="I6274" i="4" s="1"/>
  <c r="M6273" i="4"/>
  <c r="N6273" i="4"/>
  <c r="C6275" i="4"/>
  <c r="F6275" i="4" s="1"/>
  <c r="D6275" i="4"/>
  <c r="E6275" i="4"/>
  <c r="K6273" i="4" l="1"/>
  <c r="Y6273" i="4" s="1"/>
  <c r="K6274" i="4"/>
  <c r="Y6274" i="4" s="1"/>
  <c r="M6274" i="4"/>
  <c r="N6274" i="4"/>
  <c r="J6274" i="4"/>
  <c r="H6275" i="4"/>
  <c r="I6275" i="4" s="1"/>
  <c r="C6276" i="4"/>
  <c r="D6276" i="4"/>
  <c r="E6276" i="4"/>
  <c r="F6276" i="4" l="1"/>
  <c r="L6274" i="4"/>
  <c r="Z6274" i="4" s="1"/>
  <c r="K6275" i="4"/>
  <c r="Y6275" i="4" s="1"/>
  <c r="H6276" i="4"/>
  <c r="I6276" i="4" s="1"/>
  <c r="M6275" i="4"/>
  <c r="N6275" i="4"/>
  <c r="J6275" i="4"/>
  <c r="C6277" i="4"/>
  <c r="F6277" i="4" s="1"/>
  <c r="D6277" i="4"/>
  <c r="E6277" i="4"/>
  <c r="L6275" i="4" l="1"/>
  <c r="Z6275" i="4" s="1"/>
  <c r="K6276" i="4"/>
  <c r="Y6276" i="4" s="1"/>
  <c r="H6277" i="4"/>
  <c r="I6277" i="4" s="1"/>
  <c r="N6276" i="4"/>
  <c r="M6276" i="4"/>
  <c r="J6276" i="4"/>
  <c r="E6278" i="4"/>
  <c r="D6278" i="4"/>
  <c r="C6278" i="4"/>
  <c r="F6278" i="4" l="1"/>
  <c r="L6276" i="4"/>
  <c r="Z6276" i="4" s="1"/>
  <c r="K6277" i="4"/>
  <c r="Y6277" i="4" s="1"/>
  <c r="N6277" i="4"/>
  <c r="M6277" i="4"/>
  <c r="H6278" i="4"/>
  <c r="J6278" i="4" s="1"/>
  <c r="J6277" i="4"/>
  <c r="C6279" i="4"/>
  <c r="F6279" i="4" s="1"/>
  <c r="E6279" i="4"/>
  <c r="D6279" i="4"/>
  <c r="L6277" i="4" l="1"/>
  <c r="Z6277" i="4" s="1"/>
  <c r="L6278" i="4"/>
  <c r="Z6278" i="4" s="1"/>
  <c r="I6278" i="4"/>
  <c r="H6279" i="4"/>
  <c r="I6279" i="4" s="1"/>
  <c r="M6278" i="4"/>
  <c r="N6278" i="4"/>
  <c r="C6280" i="4"/>
  <c r="D6280" i="4"/>
  <c r="E6280" i="4"/>
  <c r="F6280" i="4" l="1"/>
  <c r="K6279" i="4"/>
  <c r="Y6279" i="4" s="1"/>
  <c r="K6278" i="4"/>
  <c r="Y6278" i="4" s="1"/>
  <c r="H6280" i="4"/>
  <c r="I6280" i="4" s="1"/>
  <c r="M6279" i="4"/>
  <c r="N6279" i="4"/>
  <c r="J6279" i="4"/>
  <c r="D6281" i="4"/>
  <c r="E6281" i="4"/>
  <c r="C6281" i="4"/>
  <c r="F6281" i="4" l="1"/>
  <c r="L6279" i="4"/>
  <c r="Z6279" i="4" s="1"/>
  <c r="K6280" i="4"/>
  <c r="Y6280" i="4" s="1"/>
  <c r="M6280" i="4"/>
  <c r="N6280" i="4"/>
  <c r="H6281" i="4"/>
  <c r="I6281" i="4" s="1"/>
  <c r="J6280" i="4"/>
  <c r="D6282" i="4"/>
  <c r="E6282" i="4"/>
  <c r="C6282" i="4"/>
  <c r="F6282" i="4" l="1"/>
  <c r="L6280" i="4"/>
  <c r="Z6280" i="4" s="1"/>
  <c r="K6281" i="4"/>
  <c r="Y6281" i="4" s="1"/>
  <c r="N6281" i="4"/>
  <c r="M6281" i="4"/>
  <c r="H6282" i="4"/>
  <c r="J6282" i="4" s="1"/>
  <c r="J6281" i="4"/>
  <c r="C6283" i="4"/>
  <c r="F6283" i="4" s="1"/>
  <c r="E6283" i="4"/>
  <c r="D6283" i="4"/>
  <c r="L6281" i="4" l="1"/>
  <c r="Z6281" i="4" s="1"/>
  <c r="L6282" i="4"/>
  <c r="Z6282" i="4" s="1"/>
  <c r="I6282" i="4"/>
  <c r="H6283" i="4"/>
  <c r="I6283" i="4" s="1"/>
  <c r="M6282" i="4"/>
  <c r="N6282" i="4"/>
  <c r="C6284" i="4"/>
  <c r="D6284" i="4"/>
  <c r="E6284" i="4"/>
  <c r="F6284" i="4" l="1"/>
  <c r="K6283" i="4"/>
  <c r="Y6283" i="4" s="1"/>
  <c r="K6282" i="4"/>
  <c r="Y6282" i="4" s="1"/>
  <c r="M6283" i="4"/>
  <c r="N6283" i="4"/>
  <c r="H6284" i="4"/>
  <c r="J6284" i="4" s="1"/>
  <c r="J6283" i="4"/>
  <c r="C6285" i="4"/>
  <c r="D6285" i="4"/>
  <c r="E6285" i="4"/>
  <c r="F6285" i="4" l="1"/>
  <c r="L6283" i="4"/>
  <c r="Z6283" i="4" s="1"/>
  <c r="L6284" i="4"/>
  <c r="Z6284" i="4" s="1"/>
  <c r="I6284" i="4"/>
  <c r="H6285" i="4"/>
  <c r="I6285" i="4" s="1"/>
  <c r="M6284" i="4"/>
  <c r="N6284" i="4"/>
  <c r="E6286" i="4"/>
  <c r="C6286" i="4"/>
  <c r="D6286" i="4"/>
  <c r="F6286" i="4" l="1"/>
  <c r="K6284" i="4"/>
  <c r="Y6284" i="4" s="1"/>
  <c r="K6285" i="4"/>
  <c r="Y6285" i="4" s="1"/>
  <c r="M6285" i="4"/>
  <c r="N6285" i="4"/>
  <c r="J6285" i="4"/>
  <c r="H6286" i="4"/>
  <c r="J6286" i="4" s="1"/>
  <c r="C6287" i="4"/>
  <c r="F6287" i="4" s="1"/>
  <c r="E6287" i="4"/>
  <c r="D6287" i="4"/>
  <c r="L6285" i="4" l="1"/>
  <c r="Z6285" i="4" s="1"/>
  <c r="L6286" i="4"/>
  <c r="Z6286" i="4" s="1"/>
  <c r="H6287" i="4"/>
  <c r="I6287" i="4" s="1"/>
  <c r="I6286" i="4"/>
  <c r="N6286" i="4"/>
  <c r="M6286" i="4"/>
  <c r="C6288" i="4"/>
  <c r="D6288" i="4"/>
  <c r="E6288" i="4"/>
  <c r="F6288" i="4" l="1"/>
  <c r="K6286" i="4"/>
  <c r="Y6286" i="4" s="1"/>
  <c r="K6287" i="4"/>
  <c r="Y6287" i="4" s="1"/>
  <c r="H6288" i="4"/>
  <c r="I6288" i="4" s="1"/>
  <c r="M6287" i="4"/>
  <c r="N6287" i="4"/>
  <c r="J6287" i="4"/>
  <c r="D6289" i="4"/>
  <c r="E6289" i="4"/>
  <c r="C6289" i="4"/>
  <c r="F6289" i="4" l="1"/>
  <c r="L6287" i="4"/>
  <c r="Z6287" i="4" s="1"/>
  <c r="K6288" i="4"/>
  <c r="Y6288" i="4" s="1"/>
  <c r="M6288" i="4"/>
  <c r="N6288" i="4"/>
  <c r="H6289" i="4"/>
  <c r="I6289" i="4" s="1"/>
  <c r="J6288" i="4"/>
  <c r="D6290" i="4"/>
  <c r="E6290" i="4"/>
  <c r="C6290" i="4"/>
  <c r="F6290" i="4" l="1"/>
  <c r="L6288" i="4"/>
  <c r="Z6288" i="4" s="1"/>
  <c r="K6289" i="4"/>
  <c r="Y6289" i="4" s="1"/>
  <c r="M6289" i="4"/>
  <c r="N6289" i="4"/>
  <c r="H6290" i="4"/>
  <c r="J6289" i="4"/>
  <c r="C6291" i="4"/>
  <c r="F6291" i="4" s="1"/>
  <c r="D6291" i="4"/>
  <c r="E6291" i="4"/>
  <c r="L6289" i="4" l="1"/>
  <c r="Z6289" i="4" s="1"/>
  <c r="N6290" i="4"/>
  <c r="M6290" i="4"/>
  <c r="H6291" i="4"/>
  <c r="I6291" i="4" s="1"/>
  <c r="I6290" i="4"/>
  <c r="J6290" i="4"/>
  <c r="C6292" i="4"/>
  <c r="D6292" i="4"/>
  <c r="E6292" i="4"/>
  <c r="H6292" i="4" l="1"/>
  <c r="F6292" i="4"/>
  <c r="L6290" i="4"/>
  <c r="Z6290" i="4" s="1"/>
  <c r="K6291" i="4"/>
  <c r="Y6291" i="4" s="1"/>
  <c r="K6290" i="4"/>
  <c r="Y6290" i="4" s="1"/>
  <c r="M6292" i="4"/>
  <c r="N6292" i="4"/>
  <c r="M6291" i="4"/>
  <c r="N6291" i="4"/>
  <c r="J6291" i="4"/>
  <c r="J6292" i="4"/>
  <c r="I6292" i="4"/>
  <c r="C6293" i="4"/>
  <c r="D6293" i="4"/>
  <c r="E6293" i="4"/>
  <c r="F6293" i="4" l="1"/>
  <c r="L6292" i="4"/>
  <c r="Z6292" i="4" s="1"/>
  <c r="L6291" i="4"/>
  <c r="Z6291" i="4" s="1"/>
  <c r="K6292" i="4"/>
  <c r="Y6292" i="4" s="1"/>
  <c r="H6293" i="4"/>
  <c r="I6293" i="4" s="1"/>
  <c r="E6294" i="4"/>
  <c r="C6294" i="4"/>
  <c r="D6294" i="4"/>
  <c r="F6294" i="4" l="1"/>
  <c r="K6293" i="4"/>
  <c r="Y6293" i="4" s="1"/>
  <c r="H6294" i="4"/>
  <c r="I6294" i="4" s="1"/>
  <c r="M6293" i="4"/>
  <c r="N6293" i="4"/>
  <c r="J6293" i="4"/>
  <c r="C6295" i="4"/>
  <c r="E6295" i="4"/>
  <c r="D6295" i="4"/>
  <c r="F6295" i="4" l="1"/>
  <c r="L6293" i="4"/>
  <c r="Z6293" i="4" s="1"/>
  <c r="K6294" i="4"/>
  <c r="Y6294" i="4" s="1"/>
  <c r="H6295" i="4"/>
  <c r="I6295" i="4" s="1"/>
  <c r="M6294" i="4"/>
  <c r="N6294" i="4"/>
  <c r="J6294" i="4"/>
  <c r="C6296" i="4"/>
  <c r="F6296" i="4" s="1"/>
  <c r="D6296" i="4"/>
  <c r="E6296" i="4"/>
  <c r="L6294" i="4" l="1"/>
  <c r="Z6294" i="4" s="1"/>
  <c r="K6295" i="4"/>
  <c r="Y6295" i="4" s="1"/>
  <c r="H6296" i="4"/>
  <c r="I6296" i="4" s="1"/>
  <c r="N6295" i="4"/>
  <c r="M6295" i="4"/>
  <c r="J6295" i="4"/>
  <c r="D6297" i="4"/>
  <c r="E6297" i="4"/>
  <c r="C6297" i="4"/>
  <c r="F6297" i="4" l="1"/>
  <c r="L6295" i="4"/>
  <c r="Z6295" i="4" s="1"/>
  <c r="K6296" i="4"/>
  <c r="Y6296" i="4" s="1"/>
  <c r="M6296" i="4"/>
  <c r="N6296" i="4"/>
  <c r="H6297" i="4"/>
  <c r="J6297" i="4" s="1"/>
  <c r="J6296" i="4"/>
  <c r="D6298" i="4"/>
  <c r="E6298" i="4"/>
  <c r="C6298" i="4"/>
  <c r="F6298" i="4" l="1"/>
  <c r="L6296" i="4"/>
  <c r="Z6296" i="4" s="1"/>
  <c r="L6297" i="4"/>
  <c r="Z6297" i="4" s="1"/>
  <c r="I6297" i="4"/>
  <c r="H6298" i="4"/>
  <c r="M6297" i="4"/>
  <c r="N6297" i="4"/>
  <c r="C6299" i="4"/>
  <c r="F6299" i="4" s="1"/>
  <c r="E6299" i="4"/>
  <c r="D6299" i="4"/>
  <c r="K6297" i="4" l="1"/>
  <c r="Y6297" i="4" s="1"/>
  <c r="M6298" i="4"/>
  <c r="N6298" i="4"/>
  <c r="H6299" i="4"/>
  <c r="J6299" i="4" s="1"/>
  <c r="I6298" i="4"/>
  <c r="J6298" i="4"/>
  <c r="C6300" i="4"/>
  <c r="D6300" i="4"/>
  <c r="E6300" i="4"/>
  <c r="F6300" i="4" l="1"/>
  <c r="L6298" i="4"/>
  <c r="Z6298" i="4" s="1"/>
  <c r="L6299" i="4"/>
  <c r="Z6299" i="4" s="1"/>
  <c r="K6298" i="4"/>
  <c r="Y6298" i="4" s="1"/>
  <c r="I6299" i="4"/>
  <c r="N6299" i="4"/>
  <c r="M6299" i="4"/>
  <c r="H6300" i="4"/>
  <c r="I6300" i="4" s="1"/>
  <c r="C6301" i="4"/>
  <c r="D6301" i="4"/>
  <c r="E6301" i="4"/>
  <c r="F6301" i="4" l="1"/>
  <c r="K6299" i="4"/>
  <c r="Y6299" i="4" s="1"/>
  <c r="K6300" i="4"/>
  <c r="Y6300" i="4" s="1"/>
  <c r="H6301" i="4"/>
  <c r="I6301" i="4" s="1"/>
  <c r="M6300" i="4"/>
  <c r="N6300" i="4"/>
  <c r="J6300" i="4"/>
  <c r="E6302" i="4"/>
  <c r="C6302" i="4"/>
  <c r="D6302" i="4"/>
  <c r="F6302" i="4" l="1"/>
  <c r="L6300" i="4"/>
  <c r="Z6300" i="4" s="1"/>
  <c r="K6301" i="4"/>
  <c r="Y6301" i="4" s="1"/>
  <c r="H6302" i="4"/>
  <c r="I6302" i="4" s="1"/>
  <c r="M6301" i="4"/>
  <c r="N6301" i="4"/>
  <c r="J6301" i="4"/>
  <c r="C6303" i="4"/>
  <c r="E6303" i="4"/>
  <c r="D6303" i="4"/>
  <c r="F6303" i="4" l="1"/>
  <c r="L6301" i="4"/>
  <c r="Z6301" i="4" s="1"/>
  <c r="K6302" i="4"/>
  <c r="Y6302" i="4" s="1"/>
  <c r="H6303" i="4"/>
  <c r="I6303" i="4" s="1"/>
  <c r="M6302" i="4"/>
  <c r="N6302" i="4"/>
  <c r="J6302" i="4"/>
  <c r="C6304" i="4"/>
  <c r="D6304" i="4"/>
  <c r="E6304" i="4"/>
  <c r="F6304" i="4" l="1"/>
  <c r="L6302" i="4"/>
  <c r="Z6302" i="4" s="1"/>
  <c r="K6303" i="4"/>
  <c r="Y6303" i="4" s="1"/>
  <c r="M6303" i="4"/>
  <c r="N6303" i="4"/>
  <c r="H6304" i="4"/>
  <c r="I6304" i="4" s="1"/>
  <c r="J6303" i="4"/>
  <c r="D6305" i="4"/>
  <c r="E6305" i="4"/>
  <c r="C6305" i="4"/>
  <c r="F6305" i="4" l="1"/>
  <c r="L6303" i="4"/>
  <c r="Z6303" i="4" s="1"/>
  <c r="K6304" i="4"/>
  <c r="Y6304" i="4" s="1"/>
  <c r="N6304" i="4"/>
  <c r="M6304" i="4"/>
  <c r="H6305" i="4"/>
  <c r="I6305" i="4" s="1"/>
  <c r="J6304" i="4"/>
  <c r="D6306" i="4"/>
  <c r="E6306" i="4"/>
  <c r="C6306" i="4"/>
  <c r="F6306" i="4" l="1"/>
  <c r="L6304" i="4"/>
  <c r="Z6304" i="4" s="1"/>
  <c r="K6305" i="4"/>
  <c r="Y6305" i="4" s="1"/>
  <c r="J6305" i="4"/>
  <c r="H6306" i="4"/>
  <c r="I6306" i="4" s="1"/>
  <c r="M6305" i="4"/>
  <c r="N6305" i="4"/>
  <c r="C6307" i="4"/>
  <c r="F6307" i="4" s="1"/>
  <c r="D6307" i="4"/>
  <c r="E6307" i="4"/>
  <c r="L6305" i="4" l="1"/>
  <c r="Z6305" i="4" s="1"/>
  <c r="K6306" i="4"/>
  <c r="Y6306" i="4" s="1"/>
  <c r="H6307" i="4"/>
  <c r="I6307" i="4" s="1"/>
  <c r="M6306" i="4"/>
  <c r="N6306" i="4"/>
  <c r="J6306" i="4"/>
  <c r="C6308" i="4"/>
  <c r="D6308" i="4"/>
  <c r="E6308" i="4"/>
  <c r="F6308" i="4" l="1"/>
  <c r="L6306" i="4"/>
  <c r="Z6306" i="4" s="1"/>
  <c r="K6307" i="4"/>
  <c r="Y6307" i="4" s="1"/>
  <c r="M6307" i="4"/>
  <c r="N6307" i="4"/>
  <c r="H6308" i="4"/>
  <c r="J6308" i="4" s="1"/>
  <c r="J6307" i="4"/>
  <c r="C6309" i="4"/>
  <c r="F6309" i="4" s="1"/>
  <c r="D6309" i="4"/>
  <c r="E6309" i="4"/>
  <c r="L6307" i="4" l="1"/>
  <c r="Z6307" i="4" s="1"/>
  <c r="L6308" i="4"/>
  <c r="Z6308" i="4" s="1"/>
  <c r="I6308" i="4"/>
  <c r="H6309" i="4"/>
  <c r="I6309" i="4" s="1"/>
  <c r="N6308" i="4"/>
  <c r="M6308" i="4"/>
  <c r="E6310" i="4"/>
  <c r="C6310" i="4"/>
  <c r="F6310" i="4" s="1"/>
  <c r="D6310" i="4"/>
  <c r="K6308" i="4" l="1"/>
  <c r="Y6308" i="4" s="1"/>
  <c r="K6309" i="4"/>
  <c r="Y6309" i="4" s="1"/>
  <c r="N6309" i="4"/>
  <c r="M6309" i="4"/>
  <c r="J6309" i="4"/>
  <c r="H6310" i="4"/>
  <c r="I6310" i="4" s="1"/>
  <c r="C6311" i="4"/>
  <c r="E6311" i="4"/>
  <c r="D6311" i="4"/>
  <c r="F6311" i="4" l="1"/>
  <c r="L6309" i="4"/>
  <c r="Z6309" i="4" s="1"/>
  <c r="K6310" i="4"/>
  <c r="Y6310" i="4" s="1"/>
  <c r="H6311" i="4"/>
  <c r="I6311" i="4" s="1"/>
  <c r="M6310" i="4"/>
  <c r="N6310" i="4"/>
  <c r="J6310" i="4"/>
  <c r="C6312" i="4"/>
  <c r="F6312" i="4" s="1"/>
  <c r="D6312" i="4"/>
  <c r="E6312" i="4"/>
  <c r="L6310" i="4" l="1"/>
  <c r="Z6310" i="4" s="1"/>
  <c r="K6311" i="4"/>
  <c r="Y6311" i="4" s="1"/>
  <c r="H6312" i="4"/>
  <c r="M6311" i="4"/>
  <c r="N6311" i="4"/>
  <c r="J6311" i="4"/>
  <c r="D6313" i="4"/>
  <c r="E6313" i="4"/>
  <c r="C6313" i="4"/>
  <c r="F6313" i="4" l="1"/>
  <c r="L6311" i="4"/>
  <c r="Z6311" i="4" s="1"/>
  <c r="M6312" i="4"/>
  <c r="N6312" i="4"/>
  <c r="I6312" i="4"/>
  <c r="H6313" i="4"/>
  <c r="I6313" i="4" s="1"/>
  <c r="J6312" i="4"/>
  <c r="D6314" i="4"/>
  <c r="E6314" i="4"/>
  <c r="C6314" i="4"/>
  <c r="F6314" i="4" l="1"/>
  <c r="L6312" i="4"/>
  <c r="Z6312" i="4" s="1"/>
  <c r="K6313" i="4"/>
  <c r="Y6313" i="4" s="1"/>
  <c r="K6312" i="4"/>
  <c r="Y6312" i="4" s="1"/>
  <c r="N6313" i="4"/>
  <c r="M6313" i="4"/>
  <c r="H6314" i="4"/>
  <c r="J6314" i="4" s="1"/>
  <c r="J6313" i="4"/>
  <c r="C6315" i="4"/>
  <c r="D6315" i="4"/>
  <c r="E6315" i="4"/>
  <c r="F6315" i="4" l="1"/>
  <c r="L6314" i="4"/>
  <c r="Z6314" i="4" s="1"/>
  <c r="L6313" i="4"/>
  <c r="Z6313" i="4" s="1"/>
  <c r="I6314" i="4"/>
  <c r="H6315" i="4"/>
  <c r="I6315" i="4" s="1"/>
  <c r="M6314" i="4"/>
  <c r="N6314" i="4"/>
  <c r="C6316" i="4"/>
  <c r="F6316" i="4" s="1"/>
  <c r="D6316" i="4"/>
  <c r="E6316" i="4"/>
  <c r="K6314" i="4" l="1"/>
  <c r="Y6314" i="4" s="1"/>
  <c r="K6315" i="4"/>
  <c r="Y6315" i="4" s="1"/>
  <c r="H6316" i="4"/>
  <c r="I6316" i="4" s="1"/>
  <c r="M6315" i="4"/>
  <c r="N6315" i="4"/>
  <c r="J6315" i="4"/>
  <c r="C6317" i="4"/>
  <c r="D6317" i="4"/>
  <c r="E6317" i="4"/>
  <c r="F6317" i="4" l="1"/>
  <c r="L6315" i="4"/>
  <c r="Z6315" i="4" s="1"/>
  <c r="K6316" i="4"/>
  <c r="Y6316" i="4" s="1"/>
  <c r="H6317" i="4"/>
  <c r="I6317" i="4" s="1"/>
  <c r="M6316" i="4"/>
  <c r="N6316" i="4"/>
  <c r="J6316" i="4"/>
  <c r="E6318" i="4"/>
  <c r="C6318" i="4"/>
  <c r="D6318" i="4"/>
  <c r="F6318" i="4" l="1"/>
  <c r="L6316" i="4"/>
  <c r="Z6316" i="4" s="1"/>
  <c r="K6317" i="4"/>
  <c r="Y6317" i="4" s="1"/>
  <c r="M6317" i="4"/>
  <c r="N6317" i="4"/>
  <c r="H6318" i="4"/>
  <c r="I6318" i="4" s="1"/>
  <c r="J6317" i="4"/>
  <c r="C6319" i="4"/>
  <c r="F6319" i="4" s="1"/>
  <c r="E6319" i="4"/>
  <c r="D6319" i="4"/>
  <c r="L6317" i="4" l="1"/>
  <c r="Z6317" i="4" s="1"/>
  <c r="K6318" i="4"/>
  <c r="Y6318" i="4" s="1"/>
  <c r="H6319" i="4"/>
  <c r="I6319" i="4" s="1"/>
  <c r="N6318" i="4"/>
  <c r="M6318" i="4"/>
  <c r="J6318" i="4"/>
  <c r="C6320" i="4"/>
  <c r="D6320" i="4"/>
  <c r="E6320" i="4"/>
  <c r="F6320" i="4" l="1"/>
  <c r="L6318" i="4"/>
  <c r="Z6318" i="4" s="1"/>
  <c r="K6319" i="4"/>
  <c r="Y6319" i="4" s="1"/>
  <c r="H6320" i="4"/>
  <c r="I6320" i="4" s="1"/>
  <c r="M6319" i="4"/>
  <c r="N6319" i="4"/>
  <c r="J6319" i="4"/>
  <c r="D6321" i="4"/>
  <c r="E6321" i="4"/>
  <c r="C6321" i="4"/>
  <c r="F6321" i="4" l="1"/>
  <c r="L6319" i="4"/>
  <c r="Z6319" i="4" s="1"/>
  <c r="K6320" i="4"/>
  <c r="Y6320" i="4" s="1"/>
  <c r="M6320" i="4"/>
  <c r="N6320" i="4"/>
  <c r="H6321" i="4"/>
  <c r="J6321" i="4" s="1"/>
  <c r="J6320" i="4"/>
  <c r="D6322" i="4"/>
  <c r="E6322" i="4"/>
  <c r="C6322" i="4"/>
  <c r="F6322" i="4" l="1"/>
  <c r="L6320" i="4"/>
  <c r="Z6320" i="4" s="1"/>
  <c r="L6321" i="4"/>
  <c r="Z6321" i="4" s="1"/>
  <c r="I6321" i="4"/>
  <c r="M6321" i="4"/>
  <c r="N6321" i="4"/>
  <c r="H6322" i="4"/>
  <c r="J6322" i="4" s="1"/>
  <c r="C6323" i="4"/>
  <c r="F6323" i="4" s="1"/>
  <c r="D6323" i="4"/>
  <c r="E6323" i="4"/>
  <c r="L6322" i="4" l="1"/>
  <c r="Z6322" i="4" s="1"/>
  <c r="K6321" i="4"/>
  <c r="Y6321" i="4" s="1"/>
  <c r="H6323" i="4"/>
  <c r="I6323" i="4" s="1"/>
  <c r="I6322" i="4"/>
  <c r="N6322" i="4"/>
  <c r="M6322" i="4"/>
  <c r="C6324" i="4"/>
  <c r="D6324" i="4"/>
  <c r="E6324" i="4"/>
  <c r="F6324" i="4" l="1"/>
  <c r="K6323" i="4"/>
  <c r="Y6323" i="4" s="1"/>
  <c r="K6322" i="4"/>
  <c r="Y6322" i="4" s="1"/>
  <c r="H6324" i="4"/>
  <c r="I6324" i="4" s="1"/>
  <c r="M6323" i="4"/>
  <c r="N6323" i="4"/>
  <c r="J6323" i="4"/>
  <c r="C6325" i="4"/>
  <c r="F6325" i="4" s="1"/>
  <c r="D6325" i="4"/>
  <c r="E6325" i="4"/>
  <c r="L6323" i="4" l="1"/>
  <c r="Z6323" i="4" s="1"/>
  <c r="K6324" i="4"/>
  <c r="Y6324" i="4" s="1"/>
  <c r="H6325" i="4"/>
  <c r="I6325" i="4" s="1"/>
  <c r="M6324" i="4"/>
  <c r="N6324" i="4"/>
  <c r="J6324" i="4"/>
  <c r="E6326" i="4"/>
  <c r="D6326" i="4"/>
  <c r="C6326" i="4"/>
  <c r="F6326" i="4" l="1"/>
  <c r="L6324" i="4"/>
  <c r="Z6324" i="4" s="1"/>
  <c r="K6325" i="4"/>
  <c r="Y6325" i="4" s="1"/>
  <c r="M6325" i="4"/>
  <c r="N6325" i="4"/>
  <c r="H6326" i="4"/>
  <c r="J6326" i="4" s="1"/>
  <c r="J6325" i="4"/>
  <c r="C6327" i="4"/>
  <c r="F6327" i="4" s="1"/>
  <c r="E6327" i="4"/>
  <c r="D6327" i="4"/>
  <c r="L6325" i="4" l="1"/>
  <c r="Z6325" i="4" s="1"/>
  <c r="L6326" i="4"/>
  <c r="Z6326" i="4" s="1"/>
  <c r="H6327" i="4"/>
  <c r="I6327" i="4" s="1"/>
  <c r="I6326" i="4"/>
  <c r="M6326" i="4"/>
  <c r="N6326" i="4"/>
  <c r="C6328" i="4"/>
  <c r="D6328" i="4"/>
  <c r="E6328" i="4"/>
  <c r="F6328" i="4" l="1"/>
  <c r="K6326" i="4"/>
  <c r="Y6326" i="4" s="1"/>
  <c r="K6327" i="4"/>
  <c r="Y6327" i="4" s="1"/>
  <c r="H6328" i="4"/>
  <c r="I6328" i="4" s="1"/>
  <c r="N6327" i="4"/>
  <c r="M6327" i="4"/>
  <c r="J6327" i="4"/>
  <c r="D6329" i="4"/>
  <c r="E6329" i="4"/>
  <c r="C6329" i="4"/>
  <c r="F6329" i="4" l="1"/>
  <c r="L6327" i="4"/>
  <c r="Z6327" i="4" s="1"/>
  <c r="K6328" i="4"/>
  <c r="Y6328" i="4" s="1"/>
  <c r="M6328" i="4"/>
  <c r="N6328" i="4"/>
  <c r="H6329" i="4"/>
  <c r="J6328" i="4"/>
  <c r="D6330" i="4"/>
  <c r="E6330" i="4"/>
  <c r="C6330" i="4"/>
  <c r="F6330" i="4" l="1"/>
  <c r="L6328" i="4"/>
  <c r="Z6328" i="4" s="1"/>
  <c r="M6329" i="4"/>
  <c r="N6329" i="4"/>
  <c r="I6329" i="4"/>
  <c r="H6330" i="4"/>
  <c r="I6330" i="4" s="1"/>
  <c r="J6329" i="4"/>
  <c r="C6331" i="4"/>
  <c r="F6331" i="4" s="1"/>
  <c r="D6331" i="4"/>
  <c r="E6331" i="4"/>
  <c r="L6329" i="4" l="1"/>
  <c r="Z6329" i="4" s="1"/>
  <c r="K6329" i="4"/>
  <c r="Y6329" i="4" s="1"/>
  <c r="K6330" i="4"/>
  <c r="Y6330" i="4" s="1"/>
  <c r="M6330" i="4"/>
  <c r="N6330" i="4"/>
  <c r="J6330" i="4"/>
  <c r="H6331" i="4"/>
  <c r="J6331" i="4" s="1"/>
  <c r="C6332" i="4"/>
  <c r="F6332" i="4" s="1"/>
  <c r="D6332" i="4"/>
  <c r="E6332" i="4"/>
  <c r="L6330" i="4" l="1"/>
  <c r="Z6330" i="4" s="1"/>
  <c r="L6331" i="4"/>
  <c r="Z6331" i="4" s="1"/>
  <c r="H6332" i="4"/>
  <c r="I6332" i="4" s="1"/>
  <c r="I6331" i="4"/>
  <c r="N6331" i="4"/>
  <c r="M6331" i="4"/>
  <c r="C6333" i="4"/>
  <c r="D6333" i="4"/>
  <c r="E6333" i="4"/>
  <c r="F6333" i="4" l="1"/>
  <c r="K6331" i="4"/>
  <c r="Y6331" i="4" s="1"/>
  <c r="K6332" i="4"/>
  <c r="Y6332" i="4" s="1"/>
  <c r="H6333" i="4"/>
  <c r="I6333" i="4" s="1"/>
  <c r="N6332" i="4"/>
  <c r="M6332" i="4"/>
  <c r="J6332" i="4"/>
  <c r="E6334" i="4"/>
  <c r="C6334" i="4"/>
  <c r="D6334" i="4"/>
  <c r="F6334" i="4" l="1"/>
  <c r="L6332" i="4"/>
  <c r="Z6332" i="4" s="1"/>
  <c r="K6333" i="4"/>
  <c r="Y6333" i="4" s="1"/>
  <c r="M6333" i="4"/>
  <c r="N6333" i="4"/>
  <c r="H6334" i="4"/>
  <c r="I6334" i="4" s="1"/>
  <c r="J6333" i="4"/>
  <c r="C6335" i="4"/>
  <c r="E6335" i="4"/>
  <c r="D6335" i="4"/>
  <c r="H6335" i="4" l="1"/>
  <c r="F6335" i="4"/>
  <c r="L6333" i="4"/>
  <c r="Z6333" i="4" s="1"/>
  <c r="K6334" i="4"/>
  <c r="Y6334" i="4" s="1"/>
  <c r="M6335" i="4"/>
  <c r="N6335" i="4"/>
  <c r="M6334" i="4"/>
  <c r="N6334" i="4"/>
  <c r="J6334" i="4"/>
  <c r="J6335" i="4"/>
  <c r="I6335" i="4"/>
  <c r="C6336" i="4"/>
  <c r="D6336" i="4"/>
  <c r="E6336" i="4"/>
  <c r="F6336" i="4" l="1"/>
  <c r="L6335" i="4"/>
  <c r="Z6335" i="4" s="1"/>
  <c r="L6334" i="4"/>
  <c r="Z6334" i="4" s="1"/>
  <c r="K6335" i="4"/>
  <c r="Y6335" i="4" s="1"/>
  <c r="H6336" i="4"/>
  <c r="I6336" i="4" s="1"/>
  <c r="D6337" i="4"/>
  <c r="E6337" i="4"/>
  <c r="C6337" i="4"/>
  <c r="F6337" i="4" l="1"/>
  <c r="K6336" i="4"/>
  <c r="Y6336" i="4" s="1"/>
  <c r="H6337" i="4"/>
  <c r="I6337" i="4" s="1"/>
  <c r="N6336" i="4"/>
  <c r="M6336" i="4"/>
  <c r="J6336" i="4"/>
  <c r="D6338" i="4"/>
  <c r="E6338" i="4"/>
  <c r="C6338" i="4"/>
  <c r="F6338" i="4" l="1"/>
  <c r="L6336" i="4"/>
  <c r="Z6336" i="4" s="1"/>
  <c r="K6337" i="4"/>
  <c r="Y6337" i="4" s="1"/>
  <c r="M6337" i="4"/>
  <c r="N6337" i="4"/>
  <c r="H6338" i="4"/>
  <c r="J6338" i="4" s="1"/>
  <c r="J6337" i="4"/>
  <c r="C6339" i="4"/>
  <c r="F6339" i="4" s="1"/>
  <c r="D6339" i="4"/>
  <c r="E6339" i="4"/>
  <c r="L6337" i="4" l="1"/>
  <c r="Z6337" i="4" s="1"/>
  <c r="L6338" i="4"/>
  <c r="Z6338" i="4" s="1"/>
  <c r="I6338" i="4"/>
  <c r="H6339" i="4"/>
  <c r="M6338" i="4"/>
  <c r="N6338" i="4"/>
  <c r="C6340" i="4"/>
  <c r="D6340" i="4"/>
  <c r="E6340" i="4"/>
  <c r="F6340" i="4" l="1"/>
  <c r="K6338" i="4"/>
  <c r="Y6338" i="4" s="1"/>
  <c r="M6339" i="4"/>
  <c r="N6339" i="4"/>
  <c r="I6339" i="4"/>
  <c r="J6339" i="4"/>
  <c r="H6340" i="4"/>
  <c r="I6340" i="4" s="1"/>
  <c r="C6341" i="4"/>
  <c r="F6341" i="4" s="1"/>
  <c r="D6341" i="4"/>
  <c r="E6341" i="4"/>
  <c r="L6339" i="4" l="1"/>
  <c r="Z6339" i="4" s="1"/>
  <c r="K6340" i="4"/>
  <c r="Y6340" i="4" s="1"/>
  <c r="K6339" i="4"/>
  <c r="Y6339" i="4" s="1"/>
  <c r="M6340" i="4"/>
  <c r="N6340" i="4"/>
  <c r="J6340" i="4"/>
  <c r="H6341" i="4"/>
  <c r="I6341" i="4" s="1"/>
  <c r="E6342" i="4"/>
  <c r="D6342" i="4"/>
  <c r="C6342" i="4"/>
  <c r="F6342" i="4" l="1"/>
  <c r="L6340" i="4"/>
  <c r="Z6340" i="4" s="1"/>
  <c r="K6341" i="4"/>
  <c r="Y6341" i="4" s="1"/>
  <c r="N6341" i="4"/>
  <c r="M6341" i="4"/>
  <c r="J6341" i="4"/>
  <c r="H6342" i="4"/>
  <c r="I6342" i="4" s="1"/>
  <c r="C6343" i="4"/>
  <c r="F6343" i="4" s="1"/>
  <c r="E6343" i="4"/>
  <c r="D6343" i="4"/>
  <c r="L6341" i="4" l="1"/>
  <c r="Z6341" i="4" s="1"/>
  <c r="K6342" i="4"/>
  <c r="Y6342" i="4" s="1"/>
  <c r="H6343" i="4"/>
  <c r="I6343" i="4" s="1"/>
  <c r="M6342" i="4"/>
  <c r="N6342" i="4"/>
  <c r="J6342" i="4"/>
  <c r="C6344" i="4"/>
  <c r="D6344" i="4"/>
  <c r="E6344" i="4"/>
  <c r="F6344" i="4" l="1"/>
  <c r="L6342" i="4"/>
  <c r="Z6342" i="4" s="1"/>
  <c r="K6343" i="4"/>
  <c r="Y6343" i="4" s="1"/>
  <c r="H6344" i="4"/>
  <c r="I6344" i="4" s="1"/>
  <c r="M6343" i="4"/>
  <c r="N6343" i="4"/>
  <c r="J6343" i="4"/>
  <c r="D6345" i="4"/>
  <c r="E6345" i="4"/>
  <c r="C6345" i="4"/>
  <c r="F6345" i="4" l="1"/>
  <c r="L6343" i="4"/>
  <c r="Z6343" i="4" s="1"/>
  <c r="K6344" i="4"/>
  <c r="Y6344" i="4" s="1"/>
  <c r="M6344" i="4"/>
  <c r="N6344" i="4"/>
  <c r="H6345" i="4"/>
  <c r="J6344" i="4"/>
  <c r="D6346" i="4"/>
  <c r="E6346" i="4"/>
  <c r="C6346" i="4"/>
  <c r="F6346" i="4" l="1"/>
  <c r="L6344" i="4"/>
  <c r="Z6344" i="4" s="1"/>
  <c r="N6345" i="4"/>
  <c r="M6345" i="4"/>
  <c r="I6345" i="4"/>
  <c r="J6345" i="4"/>
  <c r="H6346" i="4"/>
  <c r="J6346" i="4" s="1"/>
  <c r="C6347" i="4"/>
  <c r="F6347" i="4" s="1"/>
  <c r="E6347" i="4"/>
  <c r="D6347" i="4"/>
  <c r="L6346" i="4" l="1"/>
  <c r="Z6346" i="4" s="1"/>
  <c r="L6345" i="4"/>
  <c r="Z6345" i="4" s="1"/>
  <c r="K6345" i="4"/>
  <c r="Y6345" i="4" s="1"/>
  <c r="I6346" i="4"/>
  <c r="M6346" i="4"/>
  <c r="N6346" i="4"/>
  <c r="H6347" i="4"/>
  <c r="C6348" i="4"/>
  <c r="F6348" i="4" s="1"/>
  <c r="D6348" i="4"/>
  <c r="E6348" i="4"/>
  <c r="K6346" i="4" l="1"/>
  <c r="Y6346" i="4" s="1"/>
  <c r="M6347" i="4"/>
  <c r="N6347" i="4"/>
  <c r="H6348" i="4"/>
  <c r="I6348" i="4" s="1"/>
  <c r="I6347" i="4"/>
  <c r="J6347" i="4"/>
  <c r="C6349" i="4"/>
  <c r="D6349" i="4"/>
  <c r="E6349" i="4"/>
  <c r="F6349" i="4" l="1"/>
  <c r="L6347" i="4"/>
  <c r="Z6347" i="4" s="1"/>
  <c r="K6348" i="4"/>
  <c r="Y6348" i="4" s="1"/>
  <c r="K6347" i="4"/>
  <c r="Y6347" i="4" s="1"/>
  <c r="H6349" i="4"/>
  <c r="I6349" i="4" s="1"/>
  <c r="M6348" i="4"/>
  <c r="N6348" i="4"/>
  <c r="J6348" i="4"/>
  <c r="E6350" i="4"/>
  <c r="C6350" i="4"/>
  <c r="D6350" i="4"/>
  <c r="F6350" i="4" l="1"/>
  <c r="L6348" i="4"/>
  <c r="Z6348" i="4" s="1"/>
  <c r="K6349" i="4"/>
  <c r="Y6349" i="4" s="1"/>
  <c r="M6349" i="4"/>
  <c r="N6349" i="4"/>
  <c r="H6350" i="4"/>
  <c r="I6350" i="4" s="1"/>
  <c r="J6349" i="4"/>
  <c r="C6351" i="4"/>
  <c r="F6351" i="4" s="1"/>
  <c r="E6351" i="4"/>
  <c r="D6351" i="4"/>
  <c r="L6349" i="4" l="1"/>
  <c r="Z6349" i="4" s="1"/>
  <c r="K6350" i="4"/>
  <c r="Y6350" i="4" s="1"/>
  <c r="H6351" i="4"/>
  <c r="I6351" i="4" s="1"/>
  <c r="N6350" i="4"/>
  <c r="M6350" i="4"/>
  <c r="J6350" i="4"/>
  <c r="C6352" i="4"/>
  <c r="D6352" i="4"/>
  <c r="E6352" i="4"/>
  <c r="F6352" i="4" l="1"/>
  <c r="L6350" i="4"/>
  <c r="Z6350" i="4" s="1"/>
  <c r="K6351" i="4"/>
  <c r="Y6351" i="4" s="1"/>
  <c r="H6352" i="4"/>
  <c r="I6352" i="4" s="1"/>
  <c r="M6351" i="4"/>
  <c r="N6351" i="4"/>
  <c r="J6351" i="4"/>
  <c r="D6353" i="4"/>
  <c r="E6353" i="4"/>
  <c r="C6353" i="4"/>
  <c r="F6353" i="4" l="1"/>
  <c r="L6351" i="4"/>
  <c r="Z6351" i="4" s="1"/>
  <c r="K6352" i="4"/>
  <c r="Y6352" i="4" s="1"/>
  <c r="M6352" i="4"/>
  <c r="N6352" i="4"/>
  <c r="H6353" i="4"/>
  <c r="J6353" i="4" s="1"/>
  <c r="J6352" i="4"/>
  <c r="D6354" i="4"/>
  <c r="E6354" i="4"/>
  <c r="C6354" i="4"/>
  <c r="F6354" i="4" l="1"/>
  <c r="L6353" i="4"/>
  <c r="Z6353" i="4" s="1"/>
  <c r="L6352" i="4"/>
  <c r="Z6352" i="4" s="1"/>
  <c r="I6353" i="4"/>
  <c r="M6353" i="4"/>
  <c r="N6353" i="4"/>
  <c r="H6354" i="4"/>
  <c r="J6354" i="4" s="1"/>
  <c r="C6355" i="4"/>
  <c r="F6355" i="4" s="1"/>
  <c r="D6355" i="4"/>
  <c r="E6355" i="4"/>
  <c r="L6354" i="4" l="1"/>
  <c r="Z6354" i="4" s="1"/>
  <c r="K6353" i="4"/>
  <c r="Y6353" i="4" s="1"/>
  <c r="H6355" i="4"/>
  <c r="I6355" i="4" s="1"/>
  <c r="I6354" i="4"/>
  <c r="N6354" i="4"/>
  <c r="M6354" i="4"/>
  <c r="C6356" i="4"/>
  <c r="D6356" i="4"/>
  <c r="E6356" i="4"/>
  <c r="F6356" i="4" l="1"/>
  <c r="K6355" i="4"/>
  <c r="Y6355" i="4" s="1"/>
  <c r="K6354" i="4"/>
  <c r="Y6354" i="4" s="1"/>
  <c r="H6356" i="4"/>
  <c r="I6356" i="4" s="1"/>
  <c r="M6355" i="4"/>
  <c r="N6355" i="4"/>
  <c r="J6355" i="4"/>
  <c r="C6357" i="4"/>
  <c r="F6357" i="4" s="1"/>
  <c r="D6357" i="4"/>
  <c r="E6357" i="4"/>
  <c r="L6355" i="4" l="1"/>
  <c r="Z6355" i="4" s="1"/>
  <c r="K6356" i="4"/>
  <c r="Y6356" i="4" s="1"/>
  <c r="M6356" i="4"/>
  <c r="N6356" i="4"/>
  <c r="H6357" i="4"/>
  <c r="J6357" i="4" s="1"/>
  <c r="J6356" i="4"/>
  <c r="E6358" i="4"/>
  <c r="C6358" i="4"/>
  <c r="F6358" i="4" s="1"/>
  <c r="D6358" i="4"/>
  <c r="L6356" i="4" l="1"/>
  <c r="Z6356" i="4" s="1"/>
  <c r="L6357" i="4"/>
  <c r="Z6357" i="4" s="1"/>
  <c r="I6357" i="4"/>
  <c r="M6357" i="4"/>
  <c r="N6357" i="4"/>
  <c r="H6358" i="4"/>
  <c r="C6359" i="4"/>
  <c r="E6359" i="4"/>
  <c r="D6359" i="4"/>
  <c r="H6359" i="4" l="1"/>
  <c r="F6359" i="4"/>
  <c r="K6357" i="4"/>
  <c r="Y6357" i="4" s="1"/>
  <c r="N6359" i="4"/>
  <c r="M6359" i="4"/>
  <c r="M6358" i="4"/>
  <c r="N6358" i="4"/>
  <c r="J6358" i="4"/>
  <c r="I6358" i="4"/>
  <c r="J6359" i="4"/>
  <c r="I6359" i="4"/>
  <c r="C6360" i="4"/>
  <c r="D6360" i="4"/>
  <c r="E6360" i="4"/>
  <c r="H6360" i="4" l="1"/>
  <c r="F6360" i="4"/>
  <c r="L6358" i="4"/>
  <c r="Z6358" i="4" s="1"/>
  <c r="L6359" i="4"/>
  <c r="Z6359" i="4" s="1"/>
  <c r="K6358" i="4"/>
  <c r="Y6358" i="4" s="1"/>
  <c r="K6359" i="4"/>
  <c r="Y6359" i="4" s="1"/>
  <c r="M6360" i="4"/>
  <c r="N6360" i="4"/>
  <c r="J6360" i="4"/>
  <c r="I6360" i="4"/>
  <c r="D6361" i="4"/>
  <c r="E6361" i="4"/>
  <c r="C6361" i="4"/>
  <c r="F6361" i="4" s="1"/>
  <c r="L6360" i="4" l="1"/>
  <c r="Z6360" i="4" s="1"/>
  <c r="K6360" i="4"/>
  <c r="Y6360" i="4" s="1"/>
  <c r="H6361" i="4"/>
  <c r="I6361" i="4" s="1"/>
  <c r="D6362" i="4"/>
  <c r="E6362" i="4"/>
  <c r="C6362" i="4"/>
  <c r="F6362" i="4" s="1"/>
  <c r="K6361" i="4" l="1"/>
  <c r="Y6361" i="4" s="1"/>
  <c r="H6362" i="4"/>
  <c r="I6362" i="4" s="1"/>
  <c r="M6361" i="4"/>
  <c r="N6361" i="4"/>
  <c r="J6361" i="4"/>
  <c r="C6363" i="4"/>
  <c r="E6363" i="4"/>
  <c r="D6363" i="4"/>
  <c r="F6363" i="4" l="1"/>
  <c r="L6361" i="4"/>
  <c r="Z6361" i="4" s="1"/>
  <c r="K6362" i="4"/>
  <c r="Y6362" i="4" s="1"/>
  <c r="H6363" i="4"/>
  <c r="I6363" i="4" s="1"/>
  <c r="M6362" i="4"/>
  <c r="N6362" i="4"/>
  <c r="J6362" i="4"/>
  <c r="C6364" i="4"/>
  <c r="F6364" i="4" s="1"/>
  <c r="D6364" i="4"/>
  <c r="E6364" i="4"/>
  <c r="L6362" i="4" l="1"/>
  <c r="Z6362" i="4" s="1"/>
  <c r="K6363" i="4"/>
  <c r="Y6363" i="4" s="1"/>
  <c r="N6363" i="4"/>
  <c r="M6363" i="4"/>
  <c r="H6364" i="4"/>
  <c r="J6364" i="4" s="1"/>
  <c r="J6363" i="4"/>
  <c r="C6365" i="4"/>
  <c r="D6365" i="4"/>
  <c r="E6365" i="4"/>
  <c r="F6365" i="4" l="1"/>
  <c r="L6363" i="4"/>
  <c r="Z6363" i="4" s="1"/>
  <c r="L6364" i="4"/>
  <c r="Z6364" i="4" s="1"/>
  <c r="I6364" i="4"/>
  <c r="H6365" i="4"/>
  <c r="I6365" i="4" s="1"/>
  <c r="M6364" i="4"/>
  <c r="N6364" i="4"/>
  <c r="E6366" i="4"/>
  <c r="C6366" i="4"/>
  <c r="D6366" i="4"/>
  <c r="H6366" i="4" l="1"/>
  <c r="F6366" i="4"/>
  <c r="K6364" i="4"/>
  <c r="Y6364" i="4" s="1"/>
  <c r="K6365" i="4"/>
  <c r="Y6365" i="4" s="1"/>
  <c r="M6365" i="4"/>
  <c r="N6365" i="4"/>
  <c r="J6365" i="4"/>
  <c r="M6366" i="4"/>
  <c r="N6366" i="4"/>
  <c r="J6366" i="4"/>
  <c r="I6366" i="4"/>
  <c r="C6367" i="4"/>
  <c r="E6367" i="4"/>
  <c r="D6367" i="4"/>
  <c r="H6367" i="4" l="1"/>
  <c r="F6367" i="4"/>
  <c r="L6365" i="4"/>
  <c r="Z6365" i="4" s="1"/>
  <c r="L6366" i="4"/>
  <c r="Z6366" i="4" s="1"/>
  <c r="K6366" i="4"/>
  <c r="Y6366" i="4" s="1"/>
  <c r="M6367" i="4"/>
  <c r="N6367" i="4"/>
  <c r="J6367" i="4"/>
  <c r="I6367" i="4"/>
  <c r="C6368" i="4"/>
  <c r="D6368" i="4"/>
  <c r="E6368" i="4"/>
  <c r="H6368" i="4" l="1"/>
  <c r="F6368" i="4"/>
  <c r="L6367" i="4"/>
  <c r="Z6367" i="4" s="1"/>
  <c r="K6367" i="4"/>
  <c r="Y6367" i="4" s="1"/>
  <c r="N6368" i="4"/>
  <c r="M6368" i="4"/>
  <c r="J6368" i="4"/>
  <c r="I6368" i="4"/>
  <c r="D6369" i="4"/>
  <c r="E6369" i="4"/>
  <c r="C6369" i="4"/>
  <c r="F6369" i="4" s="1"/>
  <c r="L6368" i="4" l="1"/>
  <c r="Z6368" i="4" s="1"/>
  <c r="K6368" i="4"/>
  <c r="Y6368" i="4" s="1"/>
  <c r="H6369" i="4"/>
  <c r="I6369" i="4" s="1"/>
  <c r="D6370" i="4"/>
  <c r="E6370" i="4"/>
  <c r="C6370" i="4"/>
  <c r="F6370" i="4" s="1"/>
  <c r="K6369" i="4" l="1"/>
  <c r="Y6369" i="4" s="1"/>
  <c r="H6370" i="4"/>
  <c r="I6370" i="4" s="1"/>
  <c r="M6369" i="4"/>
  <c r="N6369" i="4"/>
  <c r="J6369" i="4"/>
  <c r="C6371" i="4"/>
  <c r="D6371" i="4"/>
  <c r="E6371" i="4"/>
  <c r="H6371" i="4" l="1"/>
  <c r="F6371" i="4"/>
  <c r="L6369" i="4"/>
  <c r="Z6369" i="4" s="1"/>
  <c r="K6370" i="4"/>
  <c r="Y6370" i="4" s="1"/>
  <c r="M6371" i="4"/>
  <c r="N6371" i="4"/>
  <c r="M6370" i="4"/>
  <c r="N6370" i="4"/>
  <c r="J6370" i="4"/>
  <c r="J6371" i="4"/>
  <c r="I6371" i="4"/>
  <c r="C6372" i="4"/>
  <c r="D6372" i="4"/>
  <c r="E6372" i="4"/>
  <c r="H6372" i="4" l="1"/>
  <c r="F6372" i="4"/>
  <c r="L6371" i="4"/>
  <c r="Z6371" i="4" s="1"/>
  <c r="L6370" i="4"/>
  <c r="Z6370" i="4" s="1"/>
  <c r="K6371" i="4"/>
  <c r="Y6371" i="4" s="1"/>
  <c r="M6372" i="4"/>
  <c r="N6372" i="4"/>
  <c r="J6372" i="4"/>
  <c r="I6372" i="4"/>
  <c r="C6373" i="4"/>
  <c r="D6373" i="4"/>
  <c r="E6373" i="4"/>
  <c r="F6373" i="4" l="1"/>
  <c r="L6372" i="4"/>
  <c r="Z6372" i="4" s="1"/>
  <c r="K6372" i="4"/>
  <c r="Y6372" i="4" s="1"/>
  <c r="H6373" i="4"/>
  <c r="I6373" i="4" s="1"/>
  <c r="E6374" i="4"/>
  <c r="C6374" i="4"/>
  <c r="D6374" i="4"/>
  <c r="H6374" i="4" l="1"/>
  <c r="F6374" i="4"/>
  <c r="K6373" i="4"/>
  <c r="Y6373" i="4" s="1"/>
  <c r="M6374" i="4"/>
  <c r="N6374" i="4"/>
  <c r="N6373" i="4"/>
  <c r="M6373" i="4"/>
  <c r="J6373" i="4"/>
  <c r="J6374" i="4"/>
  <c r="I6374" i="4"/>
  <c r="C6375" i="4"/>
  <c r="E6375" i="4"/>
  <c r="D6375" i="4"/>
  <c r="H6375" i="4" l="1"/>
  <c r="F6375" i="4"/>
  <c r="L6374" i="4"/>
  <c r="Z6374" i="4" s="1"/>
  <c r="L6373" i="4"/>
  <c r="Z6373" i="4" s="1"/>
  <c r="K6374" i="4"/>
  <c r="Y6374" i="4" s="1"/>
  <c r="M6375" i="4"/>
  <c r="N6375" i="4"/>
  <c r="J6375" i="4"/>
  <c r="I6375" i="4"/>
  <c r="C6376" i="4"/>
  <c r="D6376" i="4"/>
  <c r="E6376" i="4"/>
  <c r="H6376" i="4" l="1"/>
  <c r="F6376" i="4"/>
  <c r="L6375" i="4"/>
  <c r="Z6375" i="4" s="1"/>
  <c r="K6375" i="4"/>
  <c r="Y6375" i="4" s="1"/>
  <c r="M6376" i="4"/>
  <c r="N6376" i="4"/>
  <c r="J6376" i="4"/>
  <c r="I6376" i="4"/>
  <c r="D6377" i="4"/>
  <c r="E6377" i="4"/>
  <c r="C6377" i="4"/>
  <c r="F6377" i="4" s="1"/>
  <c r="L6376" i="4" l="1"/>
  <c r="Z6376" i="4" s="1"/>
  <c r="K6376" i="4"/>
  <c r="Y6376" i="4" s="1"/>
  <c r="H6377" i="4"/>
  <c r="I6377" i="4" s="1"/>
  <c r="D6378" i="4"/>
  <c r="E6378" i="4"/>
  <c r="C6378" i="4"/>
  <c r="F6378" i="4" s="1"/>
  <c r="K6377" i="4" l="1"/>
  <c r="Y6377" i="4" s="1"/>
  <c r="H6378" i="4"/>
  <c r="I6378" i="4" s="1"/>
  <c r="N6377" i="4"/>
  <c r="M6377" i="4"/>
  <c r="J6377" i="4"/>
  <c r="C6379" i="4"/>
  <c r="D6379" i="4"/>
  <c r="E6379" i="4"/>
  <c r="H6379" i="4" l="1"/>
  <c r="F6379" i="4"/>
  <c r="L6377" i="4"/>
  <c r="Z6377" i="4" s="1"/>
  <c r="K6378" i="4"/>
  <c r="Y6378" i="4" s="1"/>
  <c r="M6379" i="4"/>
  <c r="N6379" i="4"/>
  <c r="M6378" i="4"/>
  <c r="N6378" i="4"/>
  <c r="J6378" i="4"/>
  <c r="J6379" i="4"/>
  <c r="I6379" i="4"/>
  <c r="C6380" i="4"/>
  <c r="D6380" i="4"/>
  <c r="E6380" i="4"/>
  <c r="F6380" i="4" l="1"/>
  <c r="L6379" i="4"/>
  <c r="Z6379" i="4" s="1"/>
  <c r="L6378" i="4"/>
  <c r="Z6378" i="4" s="1"/>
  <c r="K6379" i="4"/>
  <c r="Y6379" i="4" s="1"/>
  <c r="H6380" i="4"/>
  <c r="I6380" i="4" s="1"/>
  <c r="C6381" i="4"/>
  <c r="D6381" i="4"/>
  <c r="E6381" i="4"/>
  <c r="F6381" i="4" l="1"/>
  <c r="K6380" i="4"/>
  <c r="Y6380" i="4" s="1"/>
  <c r="H6381" i="4"/>
  <c r="I6381" i="4" s="1"/>
  <c r="N6380" i="4"/>
  <c r="M6380" i="4"/>
  <c r="J6380" i="4"/>
  <c r="E6382" i="4"/>
  <c r="C6382" i="4"/>
  <c r="D6382" i="4"/>
  <c r="F6382" i="4" l="1"/>
  <c r="L6380" i="4"/>
  <c r="Z6380" i="4" s="1"/>
  <c r="K6381" i="4"/>
  <c r="Y6381" i="4" s="1"/>
  <c r="M6381" i="4"/>
  <c r="N6381" i="4"/>
  <c r="J6381" i="4"/>
  <c r="H6382" i="4"/>
  <c r="I6382" i="4" s="1"/>
  <c r="C6383" i="4"/>
  <c r="E6383" i="4"/>
  <c r="D6383" i="4"/>
  <c r="F6383" i="4" l="1"/>
  <c r="L6381" i="4"/>
  <c r="Z6381" i="4" s="1"/>
  <c r="K6382" i="4"/>
  <c r="Y6382" i="4" s="1"/>
  <c r="H6383" i="4"/>
  <c r="I6383" i="4" s="1"/>
  <c r="N6382" i="4"/>
  <c r="M6382" i="4"/>
  <c r="J6382" i="4"/>
  <c r="C6384" i="4"/>
  <c r="F6384" i="4" s="1"/>
  <c r="D6384" i="4"/>
  <c r="E6384" i="4"/>
  <c r="L6382" i="4" l="1"/>
  <c r="Z6382" i="4" s="1"/>
  <c r="K6383" i="4"/>
  <c r="Y6383" i="4" s="1"/>
  <c r="M6383" i="4"/>
  <c r="N6383" i="4"/>
  <c r="H6384" i="4"/>
  <c r="J6384" i="4" s="1"/>
  <c r="J6383" i="4"/>
  <c r="D6385" i="4"/>
  <c r="E6385" i="4"/>
  <c r="C6385" i="4"/>
  <c r="F6385" i="4" l="1"/>
  <c r="L6383" i="4"/>
  <c r="Z6383" i="4" s="1"/>
  <c r="L6384" i="4"/>
  <c r="Z6384" i="4" s="1"/>
  <c r="I6384" i="4"/>
  <c r="H6385" i="4"/>
  <c r="I6385" i="4" s="1"/>
  <c r="M6384" i="4"/>
  <c r="N6384" i="4"/>
  <c r="D6386" i="4"/>
  <c r="E6386" i="4"/>
  <c r="C6386" i="4"/>
  <c r="F6386" i="4" l="1"/>
  <c r="K6385" i="4"/>
  <c r="Y6385" i="4" s="1"/>
  <c r="K6384" i="4"/>
  <c r="Y6384" i="4" s="1"/>
  <c r="M6385" i="4"/>
  <c r="N6385" i="4"/>
  <c r="H6386" i="4"/>
  <c r="I6386" i="4" s="1"/>
  <c r="J6385" i="4"/>
  <c r="C6387" i="4"/>
  <c r="F6387" i="4" s="1"/>
  <c r="D6387" i="4"/>
  <c r="E6387" i="4"/>
  <c r="L6385" i="4" l="1"/>
  <c r="Z6385" i="4" s="1"/>
  <c r="K6386" i="4"/>
  <c r="Y6386" i="4" s="1"/>
  <c r="H6387" i="4"/>
  <c r="I6387" i="4" s="1"/>
  <c r="N6386" i="4"/>
  <c r="M6386" i="4"/>
  <c r="J6386" i="4"/>
  <c r="C6388" i="4"/>
  <c r="D6388" i="4"/>
  <c r="E6388" i="4"/>
  <c r="F6388" i="4" l="1"/>
  <c r="L6386" i="4"/>
  <c r="Z6386" i="4" s="1"/>
  <c r="K6387" i="4"/>
  <c r="Y6387" i="4" s="1"/>
  <c r="M6387" i="4"/>
  <c r="N6387" i="4"/>
  <c r="H6388" i="4"/>
  <c r="J6388" i="4" s="1"/>
  <c r="J6387" i="4"/>
  <c r="C6389" i="4"/>
  <c r="F6389" i="4" s="1"/>
  <c r="D6389" i="4"/>
  <c r="E6389" i="4"/>
  <c r="L6387" i="4" l="1"/>
  <c r="Z6387" i="4" s="1"/>
  <c r="L6388" i="4"/>
  <c r="Z6388" i="4" s="1"/>
  <c r="I6388" i="4"/>
  <c r="H6389" i="4"/>
  <c r="I6389" i="4" s="1"/>
  <c r="N6388" i="4"/>
  <c r="M6388" i="4"/>
  <c r="E6390" i="4"/>
  <c r="D6390" i="4"/>
  <c r="C6390" i="4"/>
  <c r="F6390" i="4" l="1"/>
  <c r="K6389" i="4"/>
  <c r="Y6389" i="4" s="1"/>
  <c r="K6388" i="4"/>
  <c r="Y6388" i="4" s="1"/>
  <c r="M6389" i="4"/>
  <c r="N6389" i="4"/>
  <c r="H6390" i="4"/>
  <c r="J6390" i="4" s="1"/>
  <c r="J6389" i="4"/>
  <c r="C6391" i="4"/>
  <c r="F6391" i="4" s="1"/>
  <c r="E6391" i="4"/>
  <c r="D6391" i="4"/>
  <c r="L6389" i="4" l="1"/>
  <c r="Z6389" i="4" s="1"/>
  <c r="L6390" i="4"/>
  <c r="Z6390" i="4" s="1"/>
  <c r="H6391" i="4"/>
  <c r="I6391" i="4" s="1"/>
  <c r="I6390" i="4"/>
  <c r="M6390" i="4"/>
  <c r="N6390" i="4"/>
  <c r="C6392" i="4"/>
  <c r="D6392" i="4"/>
  <c r="E6392" i="4"/>
  <c r="F6392" i="4" l="1"/>
  <c r="K6391" i="4"/>
  <c r="Y6391" i="4" s="1"/>
  <c r="K6390" i="4"/>
  <c r="Y6390" i="4" s="1"/>
  <c r="H6392" i="4"/>
  <c r="I6392" i="4" s="1"/>
  <c r="N6391" i="4"/>
  <c r="M6391" i="4"/>
  <c r="J6391" i="4"/>
  <c r="D6393" i="4"/>
  <c r="E6393" i="4"/>
  <c r="C6393" i="4"/>
  <c r="F6393" i="4" l="1"/>
  <c r="L6391" i="4"/>
  <c r="Z6391" i="4" s="1"/>
  <c r="K6392" i="4"/>
  <c r="Y6392" i="4" s="1"/>
  <c r="M6392" i="4"/>
  <c r="N6392" i="4"/>
  <c r="H6393" i="4"/>
  <c r="J6392" i="4"/>
  <c r="D6394" i="4"/>
  <c r="E6394" i="4"/>
  <c r="C6394" i="4"/>
  <c r="F6394" i="4" l="1"/>
  <c r="L6392" i="4"/>
  <c r="Z6392" i="4" s="1"/>
  <c r="M6393" i="4"/>
  <c r="N6393" i="4"/>
  <c r="I6393" i="4"/>
  <c r="H6394" i="4"/>
  <c r="I6394" i="4" s="1"/>
  <c r="J6393" i="4"/>
  <c r="C6395" i="4"/>
  <c r="D6395" i="4"/>
  <c r="E6395" i="4"/>
  <c r="H6395" i="4" l="1"/>
  <c r="F6395" i="4"/>
  <c r="L6393" i="4"/>
  <c r="Z6393" i="4" s="1"/>
  <c r="K6394" i="4"/>
  <c r="Y6394" i="4" s="1"/>
  <c r="K6393" i="4"/>
  <c r="Y6393" i="4" s="1"/>
  <c r="N6395" i="4"/>
  <c r="M6395" i="4"/>
  <c r="M6394" i="4"/>
  <c r="N6394" i="4"/>
  <c r="J6394" i="4"/>
  <c r="J6395" i="4"/>
  <c r="I6395" i="4"/>
  <c r="C6396" i="4"/>
  <c r="D6396" i="4"/>
  <c r="E6396" i="4"/>
  <c r="H6396" i="4" l="1"/>
  <c r="F6396" i="4"/>
  <c r="L6395" i="4"/>
  <c r="Z6395" i="4" s="1"/>
  <c r="L6394" i="4"/>
  <c r="Z6394" i="4" s="1"/>
  <c r="K6395" i="4"/>
  <c r="Y6395" i="4" s="1"/>
  <c r="M6396" i="4"/>
  <c r="N6396" i="4"/>
  <c r="J6396" i="4"/>
  <c r="I6396" i="4"/>
  <c r="C6397" i="4"/>
  <c r="D6397" i="4"/>
  <c r="E6397" i="4"/>
  <c r="F6397" i="4" l="1"/>
  <c r="L6396" i="4"/>
  <c r="Z6396" i="4" s="1"/>
  <c r="K6396" i="4"/>
  <c r="Y6396" i="4" s="1"/>
  <c r="H6397" i="4"/>
  <c r="I6397" i="4" s="1"/>
  <c r="E6398" i="4"/>
  <c r="C6398" i="4"/>
  <c r="D6398" i="4"/>
  <c r="F6398" i="4" l="1"/>
  <c r="K6397" i="4"/>
  <c r="Y6397" i="4" s="1"/>
  <c r="H6398" i="4"/>
  <c r="I6398" i="4" s="1"/>
  <c r="M6397" i="4"/>
  <c r="N6397" i="4"/>
  <c r="J6397" i="4"/>
  <c r="C6399" i="4"/>
  <c r="E6399" i="4"/>
  <c r="D6399" i="4"/>
  <c r="F6399" i="4" l="1"/>
  <c r="L6397" i="4"/>
  <c r="Z6397" i="4" s="1"/>
  <c r="K6398" i="4"/>
  <c r="Y6398" i="4" s="1"/>
  <c r="H6399" i="4"/>
  <c r="I6399" i="4" s="1"/>
  <c r="M6398" i="4"/>
  <c r="N6398" i="4"/>
  <c r="J6398" i="4"/>
  <c r="C6400" i="4"/>
  <c r="D6400" i="4"/>
  <c r="E6400" i="4"/>
  <c r="H6400" i="4" l="1"/>
  <c r="F6400" i="4"/>
  <c r="L6398" i="4"/>
  <c r="Z6398" i="4" s="1"/>
  <c r="K6399" i="4"/>
  <c r="Y6399" i="4" s="1"/>
  <c r="N6400" i="4"/>
  <c r="M6400" i="4"/>
  <c r="M6399" i="4"/>
  <c r="N6399" i="4"/>
  <c r="J6399" i="4"/>
  <c r="J6400" i="4"/>
  <c r="I6400" i="4"/>
  <c r="D6401" i="4"/>
  <c r="E6401" i="4"/>
  <c r="C6401" i="4"/>
  <c r="F6401" i="4" s="1"/>
  <c r="L6399" i="4" l="1"/>
  <c r="Z6399" i="4" s="1"/>
  <c r="L6400" i="4"/>
  <c r="Z6400" i="4" s="1"/>
  <c r="K6400" i="4"/>
  <c r="Y6400" i="4" s="1"/>
  <c r="H6401" i="4"/>
  <c r="I6401" i="4" s="1"/>
  <c r="D6402" i="4"/>
  <c r="E6402" i="4"/>
  <c r="C6402" i="4"/>
  <c r="F6402" i="4" s="1"/>
  <c r="K6401" i="4" l="1"/>
  <c r="Y6401" i="4" s="1"/>
  <c r="H6402" i="4"/>
  <c r="I6402" i="4" s="1"/>
  <c r="M6401" i="4"/>
  <c r="N6401" i="4"/>
  <c r="J6401" i="4"/>
  <c r="C6403" i="4"/>
  <c r="D6403" i="4"/>
  <c r="E6403" i="4"/>
  <c r="F6403" i="4" l="1"/>
  <c r="L6401" i="4"/>
  <c r="Z6401" i="4" s="1"/>
  <c r="K6402" i="4"/>
  <c r="Y6402" i="4" s="1"/>
  <c r="H6403" i="4"/>
  <c r="I6403" i="4" s="1"/>
  <c r="M6402" i="4"/>
  <c r="N6402" i="4"/>
  <c r="J6402" i="4"/>
  <c r="C6404" i="4"/>
  <c r="F6404" i="4" s="1"/>
  <c r="D6404" i="4"/>
  <c r="E6404" i="4"/>
  <c r="L6402" i="4" l="1"/>
  <c r="Z6402" i="4" s="1"/>
  <c r="K6403" i="4"/>
  <c r="Y6403" i="4" s="1"/>
  <c r="H6404" i="4"/>
  <c r="I6404" i="4" s="1"/>
  <c r="M6403" i="4"/>
  <c r="N6403" i="4"/>
  <c r="J6403" i="4"/>
  <c r="C6405" i="4"/>
  <c r="D6405" i="4"/>
  <c r="E6405" i="4"/>
  <c r="F6405" i="4" l="1"/>
  <c r="L6403" i="4"/>
  <c r="Z6403" i="4" s="1"/>
  <c r="K6404" i="4"/>
  <c r="Y6404" i="4" s="1"/>
  <c r="N6404" i="4"/>
  <c r="M6404" i="4"/>
  <c r="H6405" i="4"/>
  <c r="I6405" i="4" s="1"/>
  <c r="J6404" i="4"/>
  <c r="E6406" i="4"/>
  <c r="D6406" i="4"/>
  <c r="C6406" i="4"/>
  <c r="F6406" i="4" l="1"/>
  <c r="L6404" i="4"/>
  <c r="Z6404" i="4" s="1"/>
  <c r="K6405" i="4"/>
  <c r="Y6405" i="4" s="1"/>
  <c r="H6406" i="4"/>
  <c r="I6406" i="4" s="1"/>
  <c r="N6405" i="4"/>
  <c r="M6405" i="4"/>
  <c r="J6405" i="4"/>
  <c r="C6407" i="4"/>
  <c r="F6407" i="4" s="1"/>
  <c r="E6407" i="4"/>
  <c r="D6407" i="4"/>
  <c r="L6405" i="4" l="1"/>
  <c r="Z6405" i="4" s="1"/>
  <c r="K6406" i="4"/>
  <c r="Y6406" i="4" s="1"/>
  <c r="H6407" i="4"/>
  <c r="I6407" i="4" s="1"/>
  <c r="M6406" i="4"/>
  <c r="N6406" i="4"/>
  <c r="J6406" i="4"/>
  <c r="C6408" i="4"/>
  <c r="D6408" i="4"/>
  <c r="E6408" i="4"/>
  <c r="F6408" i="4" l="1"/>
  <c r="L6406" i="4"/>
  <c r="Z6406" i="4" s="1"/>
  <c r="K6407" i="4"/>
  <c r="Y6407" i="4" s="1"/>
  <c r="H6408" i="4"/>
  <c r="I6408" i="4" s="1"/>
  <c r="M6407" i="4"/>
  <c r="N6407" i="4"/>
  <c r="J6407" i="4"/>
  <c r="D6409" i="4"/>
  <c r="E6409" i="4"/>
  <c r="C6409" i="4"/>
  <c r="F6409" i="4" l="1"/>
  <c r="L6407" i="4"/>
  <c r="Z6407" i="4" s="1"/>
  <c r="K6408" i="4"/>
  <c r="Y6408" i="4" s="1"/>
  <c r="M6408" i="4"/>
  <c r="N6408" i="4"/>
  <c r="H6409" i="4"/>
  <c r="J6408" i="4"/>
  <c r="D6410" i="4"/>
  <c r="E6410" i="4"/>
  <c r="C6410" i="4"/>
  <c r="F6410" i="4" l="1"/>
  <c r="L6408" i="4"/>
  <c r="Z6408" i="4" s="1"/>
  <c r="N6409" i="4"/>
  <c r="M6409" i="4"/>
  <c r="I6409" i="4"/>
  <c r="J6409" i="4"/>
  <c r="H6410" i="4"/>
  <c r="J6410" i="4" s="1"/>
  <c r="C6411" i="4"/>
  <c r="F6411" i="4" s="1"/>
  <c r="E6411" i="4"/>
  <c r="D6411" i="4"/>
  <c r="L6410" i="4" l="1"/>
  <c r="Z6410" i="4" s="1"/>
  <c r="L6409" i="4"/>
  <c r="Z6409" i="4" s="1"/>
  <c r="K6409" i="4"/>
  <c r="Y6409" i="4" s="1"/>
  <c r="H6411" i="4"/>
  <c r="I6411" i="4" s="1"/>
  <c r="I6410" i="4"/>
  <c r="M6410" i="4"/>
  <c r="N6410" i="4"/>
  <c r="C6412" i="4"/>
  <c r="F6412" i="4" s="1"/>
  <c r="D6412" i="4"/>
  <c r="E6412" i="4"/>
  <c r="K6411" i="4" l="1"/>
  <c r="Y6411" i="4" s="1"/>
  <c r="K6410" i="4"/>
  <c r="Y6410" i="4" s="1"/>
  <c r="H6412" i="4"/>
  <c r="I6412" i="4" s="1"/>
  <c r="M6411" i="4"/>
  <c r="N6411" i="4"/>
  <c r="J6411" i="4"/>
  <c r="C6413" i="4"/>
  <c r="D6413" i="4"/>
  <c r="E6413" i="4"/>
  <c r="F6413" i="4" l="1"/>
  <c r="L6411" i="4"/>
  <c r="Z6411" i="4" s="1"/>
  <c r="K6412" i="4"/>
  <c r="Y6412" i="4" s="1"/>
  <c r="N6412" i="4"/>
  <c r="M6412" i="4"/>
  <c r="H6413" i="4"/>
  <c r="J6413" i="4" s="1"/>
  <c r="J6412" i="4"/>
  <c r="E6414" i="4"/>
  <c r="C6414" i="4"/>
  <c r="D6414" i="4"/>
  <c r="F6414" i="4" l="1"/>
  <c r="L6412" i="4"/>
  <c r="Z6412" i="4" s="1"/>
  <c r="L6413" i="4"/>
  <c r="Z6413" i="4" s="1"/>
  <c r="I6413" i="4"/>
  <c r="M6413" i="4"/>
  <c r="N6413" i="4"/>
  <c r="H6414" i="4"/>
  <c r="J6414" i="4" s="1"/>
  <c r="C6415" i="4"/>
  <c r="F6415" i="4" s="1"/>
  <c r="E6415" i="4"/>
  <c r="D6415" i="4"/>
  <c r="L6414" i="4" l="1"/>
  <c r="Z6414" i="4" s="1"/>
  <c r="K6413" i="4"/>
  <c r="Y6413" i="4" s="1"/>
  <c r="N6414" i="4"/>
  <c r="M6414" i="4"/>
  <c r="H6415" i="4"/>
  <c r="J6415" i="4" s="1"/>
  <c r="I6414" i="4"/>
  <c r="C6416" i="4"/>
  <c r="D6416" i="4"/>
  <c r="E6416" i="4"/>
  <c r="F6416" i="4" l="1"/>
  <c r="L6415" i="4"/>
  <c r="Z6415" i="4" s="1"/>
  <c r="K6414" i="4"/>
  <c r="Y6414" i="4" s="1"/>
  <c r="H6416" i="4"/>
  <c r="I6416" i="4" s="1"/>
  <c r="M6415" i="4"/>
  <c r="N6415" i="4"/>
  <c r="I6415" i="4"/>
  <c r="D6417" i="4"/>
  <c r="E6417" i="4"/>
  <c r="C6417" i="4"/>
  <c r="F6417" i="4" l="1"/>
  <c r="K6416" i="4"/>
  <c r="Y6416" i="4" s="1"/>
  <c r="K6415" i="4"/>
  <c r="Y6415" i="4" s="1"/>
  <c r="M6416" i="4"/>
  <c r="N6416" i="4"/>
  <c r="H6417" i="4"/>
  <c r="J6417" i="4" s="1"/>
  <c r="J6416" i="4"/>
  <c r="D6418" i="4"/>
  <c r="E6418" i="4"/>
  <c r="C6418" i="4"/>
  <c r="F6418" i="4" l="1"/>
  <c r="L6416" i="4"/>
  <c r="Z6416" i="4" s="1"/>
  <c r="L6417" i="4"/>
  <c r="Z6417" i="4" s="1"/>
  <c r="I6417" i="4"/>
  <c r="M6417" i="4"/>
  <c r="N6417" i="4"/>
  <c r="H6418" i="4"/>
  <c r="J6418" i="4" s="1"/>
  <c r="C6419" i="4"/>
  <c r="F6419" i="4" s="1"/>
  <c r="D6419" i="4"/>
  <c r="E6419" i="4"/>
  <c r="L6418" i="4" l="1"/>
  <c r="Z6418" i="4" s="1"/>
  <c r="K6417" i="4"/>
  <c r="Y6417" i="4" s="1"/>
  <c r="I6418" i="4"/>
  <c r="N6418" i="4"/>
  <c r="M6418" i="4"/>
  <c r="H6419" i="4"/>
  <c r="J6419" i="4" s="1"/>
  <c r="C6420" i="4"/>
  <c r="D6420" i="4"/>
  <c r="E6420" i="4"/>
  <c r="F6420" i="4" l="1"/>
  <c r="L6419" i="4"/>
  <c r="Z6419" i="4" s="1"/>
  <c r="K6418" i="4"/>
  <c r="Y6418" i="4" s="1"/>
  <c r="H6420" i="4"/>
  <c r="I6420" i="4" s="1"/>
  <c r="M6419" i="4"/>
  <c r="N6419" i="4"/>
  <c r="I6419" i="4"/>
  <c r="C6421" i="4"/>
  <c r="F6421" i="4" s="1"/>
  <c r="D6421" i="4"/>
  <c r="E6421" i="4"/>
  <c r="K6420" i="4" l="1"/>
  <c r="Y6420" i="4" s="1"/>
  <c r="K6419" i="4"/>
  <c r="Y6419" i="4" s="1"/>
  <c r="H6421" i="4"/>
  <c r="I6421" i="4" s="1"/>
  <c r="M6420" i="4"/>
  <c r="N6420" i="4"/>
  <c r="J6420" i="4"/>
  <c r="E6422" i="4"/>
  <c r="C6422" i="4"/>
  <c r="F6422" i="4" s="1"/>
  <c r="D6422" i="4"/>
  <c r="L6420" i="4" l="1"/>
  <c r="Z6420" i="4" s="1"/>
  <c r="K6421" i="4"/>
  <c r="Y6421" i="4" s="1"/>
  <c r="M6421" i="4"/>
  <c r="N6421" i="4"/>
  <c r="H6422" i="4"/>
  <c r="J6421" i="4"/>
  <c r="C6423" i="4"/>
  <c r="E6423" i="4"/>
  <c r="D6423" i="4"/>
  <c r="F6423" i="4" l="1"/>
  <c r="L6421" i="4"/>
  <c r="Z6421" i="4" s="1"/>
  <c r="M6422" i="4"/>
  <c r="N6422" i="4"/>
  <c r="H6423" i="4"/>
  <c r="J6423" i="4" s="1"/>
  <c r="I6422" i="4"/>
  <c r="J6422" i="4"/>
  <c r="C6424" i="4"/>
  <c r="F6424" i="4" s="1"/>
  <c r="D6424" i="4"/>
  <c r="E6424" i="4"/>
  <c r="L6422" i="4" l="1"/>
  <c r="Z6422" i="4" s="1"/>
  <c r="L6423" i="4"/>
  <c r="Z6423" i="4" s="1"/>
  <c r="K6422" i="4"/>
  <c r="Y6422" i="4" s="1"/>
  <c r="I6423" i="4"/>
  <c r="N6423" i="4"/>
  <c r="M6423" i="4"/>
  <c r="H6424" i="4"/>
  <c r="D6425" i="4"/>
  <c r="E6425" i="4"/>
  <c r="C6425" i="4"/>
  <c r="F6425" i="4" l="1"/>
  <c r="K6423" i="4"/>
  <c r="Y6423" i="4" s="1"/>
  <c r="M6424" i="4"/>
  <c r="N6424" i="4"/>
  <c r="J6424" i="4"/>
  <c r="H6425" i="4"/>
  <c r="I6424" i="4"/>
  <c r="D6426" i="4"/>
  <c r="E6426" i="4"/>
  <c r="C6426" i="4"/>
  <c r="F6426" i="4" l="1"/>
  <c r="L6424" i="4"/>
  <c r="Z6424" i="4" s="1"/>
  <c r="K6424" i="4"/>
  <c r="Y6424" i="4" s="1"/>
  <c r="M6425" i="4"/>
  <c r="N6425" i="4"/>
  <c r="I6425" i="4"/>
  <c r="J6425" i="4"/>
  <c r="H6426" i="4"/>
  <c r="C6427" i="4"/>
  <c r="E6427" i="4"/>
  <c r="D6427" i="4"/>
  <c r="F6427" i="4" l="1"/>
  <c r="L6425" i="4"/>
  <c r="Z6425" i="4" s="1"/>
  <c r="K6425" i="4"/>
  <c r="Y6425" i="4" s="1"/>
  <c r="M6426" i="4"/>
  <c r="N6426" i="4"/>
  <c r="I6426" i="4"/>
  <c r="J6426" i="4"/>
  <c r="H6427" i="4"/>
  <c r="J6427" i="4" s="1"/>
  <c r="C6428" i="4"/>
  <c r="D6428" i="4"/>
  <c r="E6428" i="4"/>
  <c r="F6428" i="4" l="1"/>
  <c r="L6426" i="4"/>
  <c r="Z6426" i="4" s="1"/>
  <c r="L6427" i="4"/>
  <c r="Z6427" i="4" s="1"/>
  <c r="K6426" i="4"/>
  <c r="Y6426" i="4" s="1"/>
  <c r="H6428" i="4"/>
  <c r="I6428" i="4" s="1"/>
  <c r="I6427" i="4"/>
  <c r="N6427" i="4"/>
  <c r="M6427" i="4"/>
  <c r="C6429" i="4"/>
  <c r="D6429" i="4"/>
  <c r="E6429" i="4"/>
  <c r="F6429" i="4" l="1"/>
  <c r="K6428" i="4"/>
  <c r="Y6428" i="4" s="1"/>
  <c r="K6427" i="4"/>
  <c r="Y6427" i="4" s="1"/>
  <c r="H6429" i="4"/>
  <c r="I6429" i="4" s="1"/>
  <c r="M6428" i="4"/>
  <c r="N6428" i="4"/>
  <c r="J6428" i="4"/>
  <c r="E6430" i="4"/>
  <c r="C6430" i="4"/>
  <c r="D6430" i="4"/>
  <c r="F6430" i="4" l="1"/>
  <c r="L6428" i="4"/>
  <c r="Z6428" i="4" s="1"/>
  <c r="K6429" i="4"/>
  <c r="Y6429" i="4" s="1"/>
  <c r="M6429" i="4"/>
  <c r="N6429" i="4"/>
  <c r="H6430" i="4"/>
  <c r="I6430" i="4" s="1"/>
  <c r="J6429" i="4"/>
  <c r="C6431" i="4"/>
  <c r="E6431" i="4"/>
  <c r="D6431" i="4"/>
  <c r="F6431" i="4" l="1"/>
  <c r="L6429" i="4"/>
  <c r="Z6429" i="4" s="1"/>
  <c r="K6430" i="4"/>
  <c r="Y6430" i="4" s="1"/>
  <c r="H6431" i="4"/>
  <c r="I6431" i="4" s="1"/>
  <c r="J6430" i="4"/>
  <c r="M6430" i="4"/>
  <c r="N6430" i="4"/>
  <c r="C6432" i="4"/>
  <c r="F6432" i="4" s="1"/>
  <c r="D6432" i="4"/>
  <c r="E6432" i="4"/>
  <c r="L6430" i="4" l="1"/>
  <c r="Z6430" i="4" s="1"/>
  <c r="K6431" i="4"/>
  <c r="Y6431" i="4" s="1"/>
  <c r="H6432" i="4"/>
  <c r="I6432" i="4" s="1"/>
  <c r="M6431" i="4"/>
  <c r="N6431" i="4"/>
  <c r="J6431" i="4"/>
  <c r="D6433" i="4"/>
  <c r="E6433" i="4"/>
  <c r="C6433" i="4"/>
  <c r="F6433" i="4" l="1"/>
  <c r="L6431" i="4"/>
  <c r="Z6431" i="4" s="1"/>
  <c r="K6432" i="4"/>
  <c r="Y6432" i="4" s="1"/>
  <c r="N6432" i="4"/>
  <c r="M6432" i="4"/>
  <c r="H6433" i="4"/>
  <c r="J6432" i="4"/>
  <c r="D6434" i="4"/>
  <c r="E6434" i="4"/>
  <c r="C6434" i="4"/>
  <c r="F6434" i="4" l="1"/>
  <c r="L6432" i="4"/>
  <c r="Z6432" i="4" s="1"/>
  <c r="M6433" i="4"/>
  <c r="N6433" i="4"/>
  <c r="I6433" i="4"/>
  <c r="J6433" i="4"/>
  <c r="H6434" i="4"/>
  <c r="C6435" i="4"/>
  <c r="F6435" i="4" s="1"/>
  <c r="D6435" i="4"/>
  <c r="E6435" i="4"/>
  <c r="L6433" i="4" l="1"/>
  <c r="Z6433" i="4" s="1"/>
  <c r="K6433" i="4"/>
  <c r="Y6433" i="4" s="1"/>
  <c r="M6434" i="4"/>
  <c r="N6434" i="4"/>
  <c r="J6434" i="4"/>
  <c r="H6435" i="4"/>
  <c r="I6434" i="4"/>
  <c r="C6436" i="4"/>
  <c r="F6436" i="4" s="1"/>
  <c r="D6436" i="4"/>
  <c r="E6436" i="4"/>
  <c r="L6434" i="4" l="1"/>
  <c r="Z6434" i="4" s="1"/>
  <c r="K6434" i="4"/>
  <c r="Y6434" i="4" s="1"/>
  <c r="M6435" i="4"/>
  <c r="N6435" i="4"/>
  <c r="J6435" i="4"/>
  <c r="I6435" i="4"/>
  <c r="H6436" i="4"/>
  <c r="J6436" i="4" s="1"/>
  <c r="C6437" i="4"/>
  <c r="F6437" i="4" s="1"/>
  <c r="D6437" i="4"/>
  <c r="E6437" i="4"/>
  <c r="L6435" i="4" l="1"/>
  <c r="Z6435" i="4" s="1"/>
  <c r="L6436" i="4"/>
  <c r="Z6436" i="4" s="1"/>
  <c r="K6435" i="4"/>
  <c r="Y6435" i="4" s="1"/>
  <c r="I6436" i="4"/>
  <c r="M6436" i="4"/>
  <c r="N6436" i="4"/>
  <c r="H6437" i="4"/>
  <c r="J6437" i="4" s="1"/>
  <c r="E6438" i="4"/>
  <c r="C6438" i="4"/>
  <c r="D6438" i="4"/>
  <c r="F6438" i="4" l="1"/>
  <c r="L6437" i="4"/>
  <c r="Z6437" i="4" s="1"/>
  <c r="K6436" i="4"/>
  <c r="Y6436" i="4" s="1"/>
  <c r="I6437" i="4"/>
  <c r="N6437" i="4"/>
  <c r="M6437" i="4"/>
  <c r="H6438" i="4"/>
  <c r="C6439" i="4"/>
  <c r="F6439" i="4" s="1"/>
  <c r="E6439" i="4"/>
  <c r="D6439" i="4"/>
  <c r="K6437" i="4" l="1"/>
  <c r="Y6437" i="4" s="1"/>
  <c r="M6438" i="4"/>
  <c r="N6438" i="4"/>
  <c r="I6438" i="4"/>
  <c r="J6438" i="4"/>
  <c r="H6439" i="4"/>
  <c r="C6440" i="4"/>
  <c r="F6440" i="4" s="1"/>
  <c r="D6440" i="4"/>
  <c r="E6440" i="4"/>
  <c r="L6438" i="4" l="1"/>
  <c r="Z6438" i="4" s="1"/>
  <c r="K6438" i="4"/>
  <c r="Y6438" i="4" s="1"/>
  <c r="M6439" i="4"/>
  <c r="N6439" i="4"/>
  <c r="I6439" i="4"/>
  <c r="J6439" i="4"/>
  <c r="H6440" i="4"/>
  <c r="D6441" i="4"/>
  <c r="E6441" i="4"/>
  <c r="C6441" i="4"/>
  <c r="F6441" i="4" l="1"/>
  <c r="L6439" i="4"/>
  <c r="Z6439" i="4" s="1"/>
  <c r="K6439" i="4"/>
  <c r="Y6439" i="4" s="1"/>
  <c r="M6440" i="4"/>
  <c r="N6440" i="4"/>
  <c r="H6441" i="4"/>
  <c r="I6440" i="4"/>
  <c r="J6440" i="4"/>
  <c r="D6442" i="4"/>
  <c r="E6442" i="4"/>
  <c r="C6442" i="4"/>
  <c r="F6442" i="4" s="1"/>
  <c r="L6440" i="4" l="1"/>
  <c r="Z6440" i="4" s="1"/>
  <c r="K6440" i="4"/>
  <c r="Y6440" i="4" s="1"/>
  <c r="N6441" i="4"/>
  <c r="M6441" i="4"/>
  <c r="I6441" i="4"/>
  <c r="H6442" i="4"/>
  <c r="J6441" i="4"/>
  <c r="C6443" i="4"/>
  <c r="F6443" i="4" s="1"/>
  <c r="D6443" i="4"/>
  <c r="E6443" i="4"/>
  <c r="L6441" i="4" l="1"/>
  <c r="Z6441" i="4" s="1"/>
  <c r="K6441" i="4"/>
  <c r="Y6441" i="4" s="1"/>
  <c r="M6442" i="4"/>
  <c r="N6442" i="4"/>
  <c r="I6442" i="4"/>
  <c r="J6442" i="4"/>
  <c r="H6443" i="4"/>
  <c r="J6443" i="4" s="1"/>
  <c r="C6444" i="4"/>
  <c r="F6444" i="4" s="1"/>
  <c r="D6444" i="4"/>
  <c r="E6444" i="4"/>
  <c r="L6442" i="4" l="1"/>
  <c r="Z6442" i="4" s="1"/>
  <c r="L6443" i="4"/>
  <c r="Z6443" i="4" s="1"/>
  <c r="K6442" i="4"/>
  <c r="Y6442" i="4" s="1"/>
  <c r="M6443" i="4"/>
  <c r="N6443" i="4"/>
  <c r="I6443" i="4"/>
  <c r="H6444" i="4"/>
  <c r="C6445" i="4"/>
  <c r="F6445" i="4" s="1"/>
  <c r="D6445" i="4"/>
  <c r="E6445" i="4"/>
  <c r="K6443" i="4" l="1"/>
  <c r="Y6443" i="4" s="1"/>
  <c r="N6444" i="4"/>
  <c r="M6444" i="4"/>
  <c r="H6445" i="4"/>
  <c r="I6445" i="4" s="1"/>
  <c r="J6444" i="4"/>
  <c r="I6444" i="4"/>
  <c r="E6446" i="4"/>
  <c r="C6446" i="4"/>
  <c r="F6446" i="4" s="1"/>
  <c r="D6446" i="4"/>
  <c r="L6444" i="4" l="1"/>
  <c r="Z6444" i="4" s="1"/>
  <c r="K6444" i="4"/>
  <c r="Y6444" i="4" s="1"/>
  <c r="K6445" i="4"/>
  <c r="Y6445" i="4" s="1"/>
  <c r="M6445" i="4"/>
  <c r="N6445" i="4"/>
  <c r="J6445" i="4"/>
  <c r="H6446" i="4"/>
  <c r="J6446" i="4" s="1"/>
  <c r="C6447" i="4"/>
  <c r="F6447" i="4" s="1"/>
  <c r="E6447" i="4"/>
  <c r="D6447" i="4"/>
  <c r="L6445" i="4" l="1"/>
  <c r="Z6445" i="4" s="1"/>
  <c r="L6446" i="4"/>
  <c r="Z6446" i="4" s="1"/>
  <c r="I6446" i="4"/>
  <c r="N6446" i="4"/>
  <c r="M6446" i="4"/>
  <c r="H6447" i="4"/>
  <c r="C6448" i="4"/>
  <c r="D6448" i="4"/>
  <c r="E6448" i="4"/>
  <c r="F6448" i="4" l="1"/>
  <c r="K6446" i="4"/>
  <c r="Y6446" i="4" s="1"/>
  <c r="H6448" i="4"/>
  <c r="I6448" i="4" s="1"/>
  <c r="M6447" i="4"/>
  <c r="N6447" i="4"/>
  <c r="J6447" i="4"/>
  <c r="I6447" i="4"/>
  <c r="D6449" i="4"/>
  <c r="E6449" i="4"/>
  <c r="C6449" i="4"/>
  <c r="F6449" i="4" l="1"/>
  <c r="L6447" i="4"/>
  <c r="Z6447" i="4" s="1"/>
  <c r="K6448" i="4"/>
  <c r="Y6448" i="4" s="1"/>
  <c r="K6447" i="4"/>
  <c r="Y6447" i="4" s="1"/>
  <c r="H6449" i="4"/>
  <c r="I6449" i="4" s="1"/>
  <c r="M6448" i="4"/>
  <c r="N6448" i="4"/>
  <c r="J6448" i="4"/>
  <c r="D6450" i="4"/>
  <c r="E6450" i="4"/>
  <c r="C6450" i="4"/>
  <c r="F6450" i="4" s="1"/>
  <c r="L6448" i="4" l="1"/>
  <c r="Z6448" i="4" s="1"/>
  <c r="K6449" i="4"/>
  <c r="Y6449" i="4" s="1"/>
  <c r="H6450" i="4"/>
  <c r="I6450" i="4" s="1"/>
  <c r="M6449" i="4"/>
  <c r="N6449" i="4"/>
  <c r="J6449" i="4"/>
  <c r="C6451" i="4"/>
  <c r="D6451" i="4"/>
  <c r="E6451" i="4"/>
  <c r="F6451" i="4" l="1"/>
  <c r="L6449" i="4"/>
  <c r="Z6449" i="4" s="1"/>
  <c r="K6450" i="4"/>
  <c r="Y6450" i="4" s="1"/>
  <c r="H6451" i="4"/>
  <c r="I6451" i="4" s="1"/>
  <c r="N6450" i="4"/>
  <c r="M6450" i="4"/>
  <c r="J6450" i="4"/>
  <c r="C6452" i="4"/>
  <c r="F6452" i="4" s="1"/>
  <c r="D6452" i="4"/>
  <c r="E6452" i="4"/>
  <c r="L6450" i="4" l="1"/>
  <c r="Z6450" i="4" s="1"/>
  <c r="K6451" i="4"/>
  <c r="Y6451" i="4" s="1"/>
  <c r="H6452" i="4"/>
  <c r="I6452" i="4" s="1"/>
  <c r="M6451" i="4"/>
  <c r="N6451" i="4"/>
  <c r="J6451" i="4"/>
  <c r="C6453" i="4"/>
  <c r="D6453" i="4"/>
  <c r="E6453" i="4"/>
  <c r="F6453" i="4" l="1"/>
  <c r="L6451" i="4"/>
  <c r="Z6451" i="4" s="1"/>
  <c r="K6452" i="4"/>
  <c r="Y6452" i="4" s="1"/>
  <c r="H6453" i="4"/>
  <c r="I6453" i="4" s="1"/>
  <c r="N6452" i="4"/>
  <c r="M6452" i="4"/>
  <c r="J6452" i="4"/>
  <c r="E6454" i="4"/>
  <c r="D6454" i="4"/>
  <c r="C6454" i="4"/>
  <c r="F6454" i="4" l="1"/>
  <c r="L6452" i="4"/>
  <c r="Z6452" i="4" s="1"/>
  <c r="K6453" i="4"/>
  <c r="Y6453" i="4" s="1"/>
  <c r="M6453" i="4"/>
  <c r="N6453" i="4"/>
  <c r="H6454" i="4"/>
  <c r="J6454" i="4" s="1"/>
  <c r="J6453" i="4"/>
  <c r="C6455" i="4"/>
  <c r="F6455" i="4" s="1"/>
  <c r="E6455" i="4"/>
  <c r="D6455" i="4"/>
  <c r="L6453" i="4" l="1"/>
  <c r="Z6453" i="4" s="1"/>
  <c r="L6454" i="4"/>
  <c r="Z6454" i="4" s="1"/>
  <c r="I6454" i="4"/>
  <c r="H6455" i="4"/>
  <c r="I6455" i="4" s="1"/>
  <c r="M6454" i="4"/>
  <c r="N6454" i="4"/>
  <c r="C6456" i="4"/>
  <c r="D6456" i="4"/>
  <c r="E6456" i="4"/>
  <c r="F6456" i="4" l="1"/>
  <c r="K6454" i="4"/>
  <c r="Y6454" i="4" s="1"/>
  <c r="K6455" i="4"/>
  <c r="Y6455" i="4" s="1"/>
  <c r="H6456" i="4"/>
  <c r="I6456" i="4" s="1"/>
  <c r="N6455" i="4"/>
  <c r="M6455" i="4"/>
  <c r="J6455" i="4"/>
  <c r="D6457" i="4"/>
  <c r="E6457" i="4"/>
  <c r="C6457" i="4"/>
  <c r="F6457" i="4" l="1"/>
  <c r="L6455" i="4"/>
  <c r="Z6455" i="4" s="1"/>
  <c r="K6456" i="4"/>
  <c r="Y6456" i="4" s="1"/>
  <c r="M6456" i="4"/>
  <c r="N6456" i="4"/>
  <c r="H6457" i="4"/>
  <c r="J6456" i="4"/>
  <c r="D6458" i="4"/>
  <c r="E6458" i="4"/>
  <c r="C6458" i="4"/>
  <c r="F6458" i="4" l="1"/>
  <c r="L6456" i="4"/>
  <c r="Z6456" i="4" s="1"/>
  <c r="M6457" i="4"/>
  <c r="N6457" i="4"/>
  <c r="J6457" i="4"/>
  <c r="I6457" i="4"/>
  <c r="H6458" i="4"/>
  <c r="I6458" i="4" s="1"/>
  <c r="C6459" i="4"/>
  <c r="F6459" i="4" s="1"/>
  <c r="D6459" i="4"/>
  <c r="E6459" i="4"/>
  <c r="L6457" i="4" l="1"/>
  <c r="Z6457" i="4" s="1"/>
  <c r="K6458" i="4"/>
  <c r="Y6458" i="4" s="1"/>
  <c r="K6457" i="4"/>
  <c r="Y6457" i="4" s="1"/>
  <c r="H6459" i="4"/>
  <c r="M6458" i="4"/>
  <c r="N6458" i="4"/>
  <c r="J6458" i="4"/>
  <c r="C6460" i="4"/>
  <c r="F6460" i="4" s="1"/>
  <c r="D6460" i="4"/>
  <c r="E6460" i="4"/>
  <c r="L6458" i="4" l="1"/>
  <c r="Z6458" i="4" s="1"/>
  <c r="H6460" i="4"/>
  <c r="N6459" i="4"/>
  <c r="M6459" i="4"/>
  <c r="I6459" i="4"/>
  <c r="J6459" i="4"/>
  <c r="I6460" i="4"/>
  <c r="C6461" i="4"/>
  <c r="F6461" i="4" s="1"/>
  <c r="D6461" i="4"/>
  <c r="E6461" i="4"/>
  <c r="L6459" i="4" l="1"/>
  <c r="Z6459" i="4" s="1"/>
  <c r="K6460" i="4"/>
  <c r="Y6460" i="4" s="1"/>
  <c r="K6459" i="4"/>
  <c r="Y6459" i="4" s="1"/>
  <c r="H6461" i="4"/>
  <c r="I6461" i="4" s="1"/>
  <c r="M6460" i="4"/>
  <c r="N6460" i="4"/>
  <c r="J6460" i="4"/>
  <c r="E6462" i="4"/>
  <c r="C6462" i="4"/>
  <c r="D6462" i="4"/>
  <c r="F6462" i="4" l="1"/>
  <c r="L6460" i="4"/>
  <c r="Z6460" i="4" s="1"/>
  <c r="K6461" i="4"/>
  <c r="Y6461" i="4" s="1"/>
  <c r="M6461" i="4"/>
  <c r="N6461" i="4"/>
  <c r="H6462" i="4"/>
  <c r="I6462" i="4" s="1"/>
  <c r="J6461" i="4"/>
  <c r="C6463" i="4"/>
  <c r="F6463" i="4" s="1"/>
  <c r="E6463" i="4"/>
  <c r="D6463" i="4"/>
  <c r="L6461" i="4" l="1"/>
  <c r="Z6461" i="4" s="1"/>
  <c r="K6462" i="4"/>
  <c r="Y6462" i="4" s="1"/>
  <c r="M6462" i="4"/>
  <c r="N6462" i="4"/>
  <c r="J6462" i="4"/>
  <c r="H6463" i="4"/>
  <c r="I6463" i="4" s="1"/>
  <c r="C6464" i="4"/>
  <c r="D6464" i="4"/>
  <c r="E6464" i="4"/>
  <c r="F6464" i="4" l="1"/>
  <c r="L6462" i="4"/>
  <c r="Z6462" i="4" s="1"/>
  <c r="K6463" i="4"/>
  <c r="Y6463" i="4" s="1"/>
  <c r="M6463" i="4"/>
  <c r="N6463" i="4"/>
  <c r="H6464" i="4"/>
  <c r="I6464" i="4" s="1"/>
  <c r="J6463" i="4"/>
  <c r="D6465" i="4"/>
  <c r="E6465" i="4"/>
  <c r="C6465" i="4"/>
  <c r="F6465" i="4" l="1"/>
  <c r="L6463" i="4"/>
  <c r="Z6463" i="4" s="1"/>
  <c r="K6464" i="4"/>
  <c r="Y6464" i="4" s="1"/>
  <c r="N6464" i="4"/>
  <c r="M6464" i="4"/>
  <c r="J6464" i="4"/>
  <c r="H6465" i="4"/>
  <c r="I6465" i="4" s="1"/>
  <c r="D6466" i="4"/>
  <c r="E6466" i="4"/>
  <c r="C6466" i="4"/>
  <c r="F6466" i="4" l="1"/>
  <c r="L6464" i="4"/>
  <c r="Z6464" i="4" s="1"/>
  <c r="K6465" i="4"/>
  <c r="Y6465" i="4" s="1"/>
  <c r="H6466" i="4"/>
  <c r="I6466" i="4" s="1"/>
  <c r="M6465" i="4"/>
  <c r="N6465" i="4"/>
  <c r="J6465" i="4"/>
  <c r="C6467" i="4"/>
  <c r="F6467" i="4" s="1"/>
  <c r="D6467" i="4"/>
  <c r="E6467" i="4"/>
  <c r="L6465" i="4" l="1"/>
  <c r="Z6465" i="4" s="1"/>
  <c r="K6466" i="4"/>
  <c r="Y6466" i="4" s="1"/>
  <c r="H6467" i="4"/>
  <c r="I6467" i="4" s="1"/>
  <c r="M6466" i="4"/>
  <c r="N6466" i="4"/>
  <c r="J6466" i="4"/>
  <c r="C6468" i="4"/>
  <c r="D6468" i="4"/>
  <c r="E6468" i="4"/>
  <c r="F6468" i="4" l="1"/>
  <c r="L6466" i="4"/>
  <c r="Z6466" i="4" s="1"/>
  <c r="K6467" i="4"/>
  <c r="Y6467" i="4" s="1"/>
  <c r="H6468" i="4"/>
  <c r="I6468" i="4" s="1"/>
  <c r="M6467" i="4"/>
  <c r="N6467" i="4"/>
  <c r="J6467" i="4"/>
  <c r="C6469" i="4"/>
  <c r="F6469" i="4" s="1"/>
  <c r="D6469" i="4"/>
  <c r="E6469" i="4"/>
  <c r="L6467" i="4" l="1"/>
  <c r="Z6467" i="4" s="1"/>
  <c r="K6468" i="4"/>
  <c r="Y6468" i="4" s="1"/>
  <c r="H6469" i="4"/>
  <c r="I6469" i="4" s="1"/>
  <c r="M6468" i="4"/>
  <c r="N6468" i="4"/>
  <c r="J6468" i="4"/>
  <c r="E6470" i="4"/>
  <c r="D6470" i="4"/>
  <c r="C6470" i="4"/>
  <c r="F6470" i="4" l="1"/>
  <c r="L6468" i="4"/>
  <c r="Z6468" i="4" s="1"/>
  <c r="K6469" i="4"/>
  <c r="Y6469" i="4" s="1"/>
  <c r="N6469" i="4"/>
  <c r="M6469" i="4"/>
  <c r="H6470" i="4"/>
  <c r="I6470" i="4" s="1"/>
  <c r="J6469" i="4"/>
  <c r="C6471" i="4"/>
  <c r="F6471" i="4" s="1"/>
  <c r="E6471" i="4"/>
  <c r="D6471" i="4"/>
  <c r="L6469" i="4" l="1"/>
  <c r="Z6469" i="4" s="1"/>
  <c r="K6470" i="4"/>
  <c r="Y6470" i="4" s="1"/>
  <c r="H6471" i="4"/>
  <c r="I6471" i="4" s="1"/>
  <c r="M6470" i="4"/>
  <c r="N6470" i="4"/>
  <c r="J6470" i="4"/>
  <c r="C6472" i="4"/>
  <c r="F6472" i="4" s="1"/>
  <c r="D6472" i="4"/>
  <c r="E6472" i="4"/>
  <c r="L6470" i="4" l="1"/>
  <c r="Z6470" i="4" s="1"/>
  <c r="K6471" i="4"/>
  <c r="Y6471" i="4" s="1"/>
  <c r="H6472" i="4"/>
  <c r="I6472" i="4" s="1"/>
  <c r="M6471" i="4"/>
  <c r="N6471" i="4"/>
  <c r="J6471" i="4"/>
  <c r="D6473" i="4"/>
  <c r="E6473" i="4"/>
  <c r="C6473" i="4"/>
  <c r="F6473" i="4" l="1"/>
  <c r="L6471" i="4"/>
  <c r="Z6471" i="4" s="1"/>
  <c r="K6472" i="4"/>
  <c r="Y6472" i="4" s="1"/>
  <c r="H6473" i="4"/>
  <c r="I6473" i="4" s="1"/>
  <c r="M6472" i="4"/>
  <c r="N6472" i="4"/>
  <c r="J6472" i="4"/>
  <c r="D6474" i="4"/>
  <c r="E6474" i="4"/>
  <c r="C6474" i="4"/>
  <c r="F6474" i="4" l="1"/>
  <c r="L6472" i="4"/>
  <c r="Z6472" i="4" s="1"/>
  <c r="K6473" i="4"/>
  <c r="Y6473" i="4" s="1"/>
  <c r="H6474" i="4"/>
  <c r="I6474" i="4" s="1"/>
  <c r="N6473" i="4"/>
  <c r="M6473" i="4"/>
  <c r="J6473" i="4"/>
  <c r="C6475" i="4"/>
  <c r="F6475" i="4" s="1"/>
  <c r="E6475" i="4"/>
  <c r="D6475" i="4"/>
  <c r="L6473" i="4" l="1"/>
  <c r="Z6473" i="4" s="1"/>
  <c r="K6474" i="4"/>
  <c r="Y6474" i="4" s="1"/>
  <c r="H6475" i="4"/>
  <c r="I6475" i="4" s="1"/>
  <c r="M6474" i="4"/>
  <c r="N6474" i="4"/>
  <c r="J6474" i="4"/>
  <c r="C6476" i="4"/>
  <c r="D6476" i="4"/>
  <c r="E6476" i="4"/>
  <c r="F6476" i="4" l="1"/>
  <c r="L6474" i="4"/>
  <c r="Z6474" i="4" s="1"/>
  <c r="K6475" i="4"/>
  <c r="Y6475" i="4" s="1"/>
  <c r="H6476" i="4"/>
  <c r="I6476" i="4" s="1"/>
  <c r="M6475" i="4"/>
  <c r="N6475" i="4"/>
  <c r="J6475" i="4"/>
  <c r="C6477" i="4"/>
  <c r="F6477" i="4" s="1"/>
  <c r="D6477" i="4"/>
  <c r="E6477" i="4"/>
  <c r="L6475" i="4" l="1"/>
  <c r="Z6475" i="4" s="1"/>
  <c r="K6476" i="4"/>
  <c r="Y6476" i="4" s="1"/>
  <c r="H6477" i="4"/>
  <c r="I6477" i="4" s="1"/>
  <c r="M6476" i="4"/>
  <c r="N6476" i="4"/>
  <c r="J6476" i="4"/>
  <c r="E6478" i="4"/>
  <c r="C6478" i="4"/>
  <c r="D6478" i="4"/>
  <c r="F6478" i="4" l="1"/>
  <c r="L6476" i="4"/>
  <c r="Z6476" i="4" s="1"/>
  <c r="K6477" i="4"/>
  <c r="Y6477" i="4" s="1"/>
  <c r="M6477" i="4"/>
  <c r="N6477" i="4"/>
  <c r="H6478" i="4"/>
  <c r="I6478" i="4" s="1"/>
  <c r="J6477" i="4"/>
  <c r="C6479" i="4"/>
  <c r="F6479" i="4" s="1"/>
  <c r="E6479" i="4"/>
  <c r="D6479" i="4"/>
  <c r="L6477" i="4" l="1"/>
  <c r="Z6477" i="4" s="1"/>
  <c r="K6478" i="4"/>
  <c r="Y6478" i="4" s="1"/>
  <c r="H6479" i="4"/>
  <c r="I6479" i="4" s="1"/>
  <c r="N6478" i="4"/>
  <c r="M6478" i="4"/>
  <c r="J6478" i="4"/>
  <c r="C6480" i="4"/>
  <c r="D6480" i="4"/>
  <c r="E6480" i="4"/>
  <c r="F6480" i="4" l="1"/>
  <c r="L6478" i="4"/>
  <c r="Z6478" i="4" s="1"/>
  <c r="K6479" i="4"/>
  <c r="Y6479" i="4" s="1"/>
  <c r="H6480" i="4"/>
  <c r="I6480" i="4" s="1"/>
  <c r="M6479" i="4"/>
  <c r="N6479" i="4"/>
  <c r="J6479" i="4"/>
  <c r="D6481" i="4"/>
  <c r="E6481" i="4"/>
  <c r="C6481" i="4"/>
  <c r="F6481" i="4" l="1"/>
  <c r="L6479" i="4"/>
  <c r="Z6479" i="4" s="1"/>
  <c r="K6480" i="4"/>
  <c r="Y6480" i="4" s="1"/>
  <c r="M6480" i="4"/>
  <c r="N6480" i="4"/>
  <c r="H6481" i="4"/>
  <c r="J6481" i="4" s="1"/>
  <c r="J6480" i="4"/>
  <c r="D6482" i="4"/>
  <c r="E6482" i="4"/>
  <c r="C6482" i="4"/>
  <c r="F6482" i="4" l="1"/>
  <c r="L6480" i="4"/>
  <c r="Z6480" i="4" s="1"/>
  <c r="L6481" i="4"/>
  <c r="Z6481" i="4" s="1"/>
  <c r="I6481" i="4"/>
  <c r="M6481" i="4"/>
  <c r="N6481" i="4"/>
  <c r="H6482" i="4"/>
  <c r="C6483" i="4"/>
  <c r="F6483" i="4" s="1"/>
  <c r="D6483" i="4"/>
  <c r="E6483" i="4"/>
  <c r="K6481" i="4" l="1"/>
  <c r="Y6481" i="4" s="1"/>
  <c r="N6482" i="4"/>
  <c r="M6482" i="4"/>
  <c r="H6483" i="4"/>
  <c r="I6482" i="4"/>
  <c r="J6482" i="4"/>
  <c r="C6484" i="4"/>
  <c r="D6484" i="4"/>
  <c r="E6484" i="4"/>
  <c r="F6484" i="4" l="1"/>
  <c r="L6482" i="4"/>
  <c r="Z6482" i="4" s="1"/>
  <c r="K6482" i="4"/>
  <c r="Y6482" i="4" s="1"/>
  <c r="M6483" i="4"/>
  <c r="N6483" i="4"/>
  <c r="I6483" i="4"/>
  <c r="J6483" i="4"/>
  <c r="H6484" i="4"/>
  <c r="I6484" i="4" s="1"/>
  <c r="C6485" i="4"/>
  <c r="D6485" i="4"/>
  <c r="E6485" i="4"/>
  <c r="F6485" i="4" l="1"/>
  <c r="L6483" i="4"/>
  <c r="Z6483" i="4" s="1"/>
  <c r="K6484" i="4"/>
  <c r="Y6484" i="4" s="1"/>
  <c r="K6483" i="4"/>
  <c r="Y6483" i="4" s="1"/>
  <c r="J6484" i="4"/>
  <c r="M6484" i="4"/>
  <c r="N6484" i="4"/>
  <c r="H6485" i="4"/>
  <c r="E6486" i="4"/>
  <c r="C6486" i="4"/>
  <c r="D6486" i="4"/>
  <c r="F6486" i="4" l="1"/>
  <c r="L6484" i="4"/>
  <c r="Z6484" i="4" s="1"/>
  <c r="M6485" i="4"/>
  <c r="N6485" i="4"/>
  <c r="J6485" i="4"/>
  <c r="I6485" i="4"/>
  <c r="H6486" i="4"/>
  <c r="C6487" i="4"/>
  <c r="E6487" i="4"/>
  <c r="D6487" i="4"/>
  <c r="F6487" i="4" l="1"/>
  <c r="L6485" i="4"/>
  <c r="Z6485" i="4" s="1"/>
  <c r="K6485" i="4"/>
  <c r="Y6485" i="4" s="1"/>
  <c r="M6486" i="4"/>
  <c r="N6486" i="4"/>
  <c r="I6486" i="4"/>
  <c r="J6486" i="4"/>
  <c r="H6487" i="4"/>
  <c r="I6487" i="4" s="1"/>
  <c r="C6488" i="4"/>
  <c r="D6488" i="4"/>
  <c r="E6488" i="4"/>
  <c r="F6488" i="4" l="1"/>
  <c r="L6486" i="4"/>
  <c r="Z6486" i="4" s="1"/>
  <c r="K6487" i="4"/>
  <c r="Y6487" i="4" s="1"/>
  <c r="K6486" i="4"/>
  <c r="Y6486" i="4" s="1"/>
  <c r="H6488" i="4"/>
  <c r="I6488" i="4" s="1"/>
  <c r="N6487" i="4"/>
  <c r="M6487" i="4"/>
  <c r="J6487" i="4"/>
  <c r="D6489" i="4"/>
  <c r="E6489" i="4"/>
  <c r="C6489" i="4"/>
  <c r="F6489" i="4" s="1"/>
  <c r="L6487" i="4" l="1"/>
  <c r="Z6487" i="4" s="1"/>
  <c r="K6488" i="4"/>
  <c r="Y6488" i="4" s="1"/>
  <c r="M6488" i="4"/>
  <c r="N6488" i="4"/>
  <c r="H6489" i="4"/>
  <c r="I6489" i="4" s="1"/>
  <c r="J6488" i="4"/>
  <c r="D6490" i="4"/>
  <c r="E6490" i="4"/>
  <c r="C6490" i="4"/>
  <c r="F6490" i="4" l="1"/>
  <c r="L6488" i="4"/>
  <c r="Z6488" i="4" s="1"/>
  <c r="K6489" i="4"/>
  <c r="Y6489" i="4" s="1"/>
  <c r="M6489" i="4"/>
  <c r="N6489" i="4"/>
  <c r="H6490" i="4"/>
  <c r="J6489" i="4"/>
  <c r="C6491" i="4"/>
  <c r="F6491" i="4" s="1"/>
  <c r="E6491" i="4"/>
  <c r="D6491" i="4"/>
  <c r="L6489" i="4" l="1"/>
  <c r="Z6489" i="4" s="1"/>
  <c r="H6491" i="4"/>
  <c r="M6490" i="4"/>
  <c r="N6490" i="4"/>
  <c r="J6490" i="4"/>
  <c r="I6490" i="4"/>
  <c r="I6491" i="4"/>
  <c r="C6492" i="4"/>
  <c r="F6492" i="4" s="1"/>
  <c r="D6492" i="4"/>
  <c r="E6492" i="4"/>
  <c r="L6490" i="4" l="1"/>
  <c r="Z6490" i="4" s="1"/>
  <c r="K6491" i="4"/>
  <c r="Y6491" i="4" s="1"/>
  <c r="K6490" i="4"/>
  <c r="Y6490" i="4" s="1"/>
  <c r="N6491" i="4"/>
  <c r="M6491" i="4"/>
  <c r="H6492" i="4"/>
  <c r="I6492" i="4" s="1"/>
  <c r="J6491" i="4"/>
  <c r="C6493" i="4"/>
  <c r="F6493" i="4" s="1"/>
  <c r="D6493" i="4"/>
  <c r="E6493" i="4"/>
  <c r="L6491" i="4" l="1"/>
  <c r="Z6491" i="4" s="1"/>
  <c r="K6492" i="4"/>
  <c r="Y6492" i="4" s="1"/>
  <c r="H6493" i="4"/>
  <c r="I6493" i="4" s="1"/>
  <c r="M6492" i="4"/>
  <c r="N6492" i="4"/>
  <c r="J6492" i="4"/>
  <c r="E6494" i="4"/>
  <c r="C6494" i="4"/>
  <c r="D6494" i="4"/>
  <c r="F6494" i="4" l="1"/>
  <c r="L6492" i="4"/>
  <c r="Z6492" i="4" s="1"/>
  <c r="K6493" i="4"/>
  <c r="Y6493" i="4" s="1"/>
  <c r="M6493" i="4"/>
  <c r="N6493" i="4"/>
  <c r="H6494" i="4"/>
  <c r="I6494" i="4" s="1"/>
  <c r="J6493" i="4"/>
  <c r="C6495" i="4"/>
  <c r="E6495" i="4"/>
  <c r="D6495" i="4"/>
  <c r="F6495" i="4" l="1"/>
  <c r="L6493" i="4"/>
  <c r="Z6493" i="4" s="1"/>
  <c r="K6494" i="4"/>
  <c r="Y6494" i="4" s="1"/>
  <c r="H6495" i="4"/>
  <c r="I6495" i="4" s="1"/>
  <c r="M6494" i="4"/>
  <c r="N6494" i="4"/>
  <c r="J6494" i="4"/>
  <c r="C6496" i="4"/>
  <c r="F6496" i="4" s="1"/>
  <c r="D6496" i="4"/>
  <c r="E6496" i="4"/>
  <c r="L6494" i="4" l="1"/>
  <c r="Z6494" i="4" s="1"/>
  <c r="K6495" i="4"/>
  <c r="Y6495" i="4" s="1"/>
  <c r="H6496" i="4"/>
  <c r="I6496" i="4" s="1"/>
  <c r="M6495" i="4"/>
  <c r="N6495" i="4"/>
  <c r="J6495" i="4"/>
  <c r="D6497" i="4"/>
  <c r="E6497" i="4"/>
  <c r="C6497" i="4"/>
  <c r="F6497" i="4" l="1"/>
  <c r="L6495" i="4"/>
  <c r="Z6495" i="4" s="1"/>
  <c r="K6496" i="4"/>
  <c r="Y6496" i="4" s="1"/>
  <c r="N6496" i="4"/>
  <c r="M6496" i="4"/>
  <c r="H6497" i="4"/>
  <c r="J6497" i="4" s="1"/>
  <c r="J6496" i="4"/>
  <c r="D6498" i="4"/>
  <c r="E6498" i="4"/>
  <c r="C6498" i="4"/>
  <c r="F6498" i="4" l="1"/>
  <c r="L6496" i="4"/>
  <c r="Z6496" i="4" s="1"/>
  <c r="L6497" i="4"/>
  <c r="Z6497" i="4" s="1"/>
  <c r="I6497" i="4"/>
  <c r="H6498" i="4"/>
  <c r="I6498" i="4" s="1"/>
  <c r="M6497" i="4"/>
  <c r="N6497" i="4"/>
  <c r="C6499" i="4"/>
  <c r="F6499" i="4" s="1"/>
  <c r="D6499" i="4"/>
  <c r="E6499" i="4"/>
  <c r="K6498" i="4" l="1"/>
  <c r="Y6498" i="4" s="1"/>
  <c r="K6497" i="4"/>
  <c r="Y6497" i="4" s="1"/>
  <c r="H6499" i="4"/>
  <c r="I6499" i="4" s="1"/>
  <c r="M6498" i="4"/>
  <c r="N6498" i="4"/>
  <c r="J6498" i="4"/>
  <c r="C6500" i="4"/>
  <c r="D6500" i="4"/>
  <c r="E6500" i="4"/>
  <c r="F6500" i="4" l="1"/>
  <c r="L6498" i="4"/>
  <c r="Z6498" i="4" s="1"/>
  <c r="K6499" i="4"/>
  <c r="Y6499" i="4" s="1"/>
  <c r="M6499" i="4"/>
  <c r="N6499" i="4"/>
  <c r="H6500" i="4"/>
  <c r="I6500" i="4" s="1"/>
  <c r="J6499" i="4"/>
  <c r="C6501" i="4"/>
  <c r="F6501" i="4" s="1"/>
  <c r="D6501" i="4"/>
  <c r="E6501" i="4"/>
  <c r="L6499" i="4" l="1"/>
  <c r="Z6499" i="4" s="1"/>
  <c r="K6500" i="4"/>
  <c r="Y6500" i="4" s="1"/>
  <c r="H6501" i="4"/>
  <c r="I6501" i="4" s="1"/>
  <c r="M6500" i="4"/>
  <c r="N6500" i="4"/>
  <c r="J6500" i="4"/>
  <c r="E6502" i="4"/>
  <c r="C6502" i="4"/>
  <c r="F6502" i="4" s="1"/>
  <c r="D6502" i="4"/>
  <c r="L6500" i="4" l="1"/>
  <c r="Z6500" i="4" s="1"/>
  <c r="K6501" i="4"/>
  <c r="Y6501" i="4" s="1"/>
  <c r="N6501" i="4"/>
  <c r="M6501" i="4"/>
  <c r="H6502" i="4"/>
  <c r="I6502" i="4" s="1"/>
  <c r="J6501" i="4"/>
  <c r="C6503" i="4"/>
  <c r="E6503" i="4"/>
  <c r="D6503" i="4"/>
  <c r="F6503" i="4" l="1"/>
  <c r="L6501" i="4"/>
  <c r="Z6501" i="4" s="1"/>
  <c r="K6502" i="4"/>
  <c r="Y6502" i="4" s="1"/>
  <c r="H6503" i="4"/>
  <c r="I6503" i="4" s="1"/>
  <c r="M6502" i="4"/>
  <c r="N6502" i="4"/>
  <c r="J6502" i="4"/>
  <c r="C6504" i="4"/>
  <c r="F6504" i="4" s="1"/>
  <c r="D6504" i="4"/>
  <c r="E6504" i="4"/>
  <c r="L6502" i="4" l="1"/>
  <c r="Z6502" i="4" s="1"/>
  <c r="K6503" i="4"/>
  <c r="Y6503" i="4" s="1"/>
  <c r="H6504" i="4"/>
  <c r="I6504" i="4" s="1"/>
  <c r="M6503" i="4"/>
  <c r="N6503" i="4"/>
  <c r="J6503" i="4"/>
  <c r="D6505" i="4"/>
  <c r="E6505" i="4"/>
  <c r="C6505" i="4"/>
  <c r="F6505" i="4" l="1"/>
  <c r="L6503" i="4"/>
  <c r="Z6503" i="4" s="1"/>
  <c r="K6504" i="4"/>
  <c r="Y6504" i="4" s="1"/>
  <c r="M6504" i="4"/>
  <c r="N6504" i="4"/>
  <c r="H6505" i="4"/>
  <c r="J6505" i="4" s="1"/>
  <c r="J6504" i="4"/>
  <c r="D6506" i="4"/>
  <c r="E6506" i="4"/>
  <c r="C6506" i="4"/>
  <c r="F6506" i="4" l="1"/>
  <c r="L6504" i="4"/>
  <c r="Z6504" i="4" s="1"/>
  <c r="L6505" i="4"/>
  <c r="Z6505" i="4" s="1"/>
  <c r="I6505" i="4"/>
  <c r="H6506" i="4"/>
  <c r="I6506" i="4" s="1"/>
  <c r="N6505" i="4"/>
  <c r="M6505" i="4"/>
  <c r="C6507" i="4"/>
  <c r="F6507" i="4" s="1"/>
  <c r="D6507" i="4"/>
  <c r="E6507" i="4"/>
  <c r="K6506" i="4" l="1"/>
  <c r="Y6506" i="4" s="1"/>
  <c r="K6505" i="4"/>
  <c r="Y6505" i="4" s="1"/>
  <c r="H6507" i="4"/>
  <c r="I6507" i="4" s="1"/>
  <c r="M6506" i="4"/>
  <c r="N6506" i="4"/>
  <c r="J6506" i="4"/>
  <c r="C6508" i="4"/>
  <c r="D6508" i="4"/>
  <c r="E6508" i="4"/>
  <c r="F6508" i="4" l="1"/>
  <c r="L6506" i="4"/>
  <c r="Z6506" i="4" s="1"/>
  <c r="K6507" i="4"/>
  <c r="Y6507" i="4" s="1"/>
  <c r="H6508" i="4"/>
  <c r="I6508" i="4" s="1"/>
  <c r="M6507" i="4"/>
  <c r="N6507" i="4"/>
  <c r="J6507" i="4"/>
  <c r="C6509" i="4"/>
  <c r="F6509" i="4" s="1"/>
  <c r="D6509" i="4"/>
  <c r="E6509" i="4"/>
  <c r="L6507" i="4" l="1"/>
  <c r="Z6507" i="4" s="1"/>
  <c r="K6508" i="4"/>
  <c r="Y6508" i="4" s="1"/>
  <c r="M6508" i="4"/>
  <c r="N6508" i="4"/>
  <c r="H6509" i="4"/>
  <c r="I6509" i="4" s="1"/>
  <c r="J6508" i="4"/>
  <c r="E6510" i="4"/>
  <c r="C6510" i="4"/>
  <c r="D6510" i="4"/>
  <c r="H6510" i="4" l="1"/>
  <c r="F6510" i="4"/>
  <c r="L6508" i="4"/>
  <c r="Z6508" i="4" s="1"/>
  <c r="K6509" i="4"/>
  <c r="Y6509" i="4" s="1"/>
  <c r="M6509" i="4"/>
  <c r="N6509" i="4"/>
  <c r="J6509" i="4"/>
  <c r="N6510" i="4"/>
  <c r="M6510" i="4"/>
  <c r="J6510" i="4"/>
  <c r="I6510" i="4"/>
  <c r="C6511" i="4"/>
  <c r="E6511" i="4"/>
  <c r="D6511" i="4"/>
  <c r="F6511" i="4" l="1"/>
  <c r="L6509" i="4"/>
  <c r="Z6509" i="4" s="1"/>
  <c r="L6510" i="4"/>
  <c r="Z6510" i="4" s="1"/>
  <c r="K6510" i="4"/>
  <c r="Y6510" i="4" s="1"/>
  <c r="H6511" i="4"/>
  <c r="I6511" i="4" s="1"/>
  <c r="C6512" i="4"/>
  <c r="D6512" i="4"/>
  <c r="E6512" i="4"/>
  <c r="F6512" i="4" l="1"/>
  <c r="K6511" i="4"/>
  <c r="Y6511" i="4" s="1"/>
  <c r="H6512" i="4"/>
  <c r="I6512" i="4" s="1"/>
  <c r="M6511" i="4"/>
  <c r="N6511" i="4"/>
  <c r="J6511" i="4"/>
  <c r="D6513" i="4"/>
  <c r="E6513" i="4"/>
  <c r="C6513" i="4"/>
  <c r="F6513" i="4" l="1"/>
  <c r="L6511" i="4"/>
  <c r="Z6511" i="4" s="1"/>
  <c r="K6512" i="4"/>
  <c r="Y6512" i="4" s="1"/>
  <c r="M6512" i="4"/>
  <c r="N6512" i="4"/>
  <c r="H6513" i="4"/>
  <c r="J6513" i="4" s="1"/>
  <c r="J6512" i="4"/>
  <c r="D6514" i="4"/>
  <c r="E6514" i="4"/>
  <c r="C6514" i="4"/>
  <c r="F6514" i="4" l="1"/>
  <c r="L6512" i="4"/>
  <c r="Z6512" i="4" s="1"/>
  <c r="L6513" i="4"/>
  <c r="Z6513" i="4" s="1"/>
  <c r="I6513" i="4"/>
  <c r="M6513" i="4"/>
  <c r="N6513" i="4"/>
  <c r="H6514" i="4"/>
  <c r="J6514" i="4" s="1"/>
  <c r="C6515" i="4"/>
  <c r="F6515" i="4" s="1"/>
  <c r="D6515" i="4"/>
  <c r="E6515" i="4"/>
  <c r="L6514" i="4" l="1"/>
  <c r="Z6514" i="4" s="1"/>
  <c r="K6513" i="4"/>
  <c r="Y6513" i="4" s="1"/>
  <c r="H6515" i="4"/>
  <c r="I6515" i="4" s="1"/>
  <c r="I6514" i="4"/>
  <c r="N6514" i="4"/>
  <c r="M6514" i="4"/>
  <c r="C6516" i="4"/>
  <c r="F6516" i="4" s="1"/>
  <c r="D6516" i="4"/>
  <c r="E6516" i="4"/>
  <c r="K6515" i="4" l="1"/>
  <c r="Y6515" i="4" s="1"/>
  <c r="K6514" i="4"/>
  <c r="Y6514" i="4" s="1"/>
  <c r="H6516" i="4"/>
  <c r="I6516" i="4" s="1"/>
  <c r="M6515" i="4"/>
  <c r="N6515" i="4"/>
  <c r="J6515" i="4"/>
  <c r="C6517" i="4"/>
  <c r="D6517" i="4"/>
  <c r="E6517" i="4"/>
  <c r="F6517" i="4" l="1"/>
  <c r="L6515" i="4"/>
  <c r="Z6515" i="4" s="1"/>
  <c r="K6516" i="4"/>
  <c r="Y6516" i="4" s="1"/>
  <c r="H6517" i="4"/>
  <c r="I6517" i="4" s="1"/>
  <c r="M6516" i="4"/>
  <c r="N6516" i="4"/>
  <c r="J6516" i="4"/>
  <c r="E6518" i="4"/>
  <c r="D6518" i="4"/>
  <c r="C6518" i="4"/>
  <c r="F6518" i="4" l="1"/>
  <c r="L6516" i="4"/>
  <c r="Z6516" i="4" s="1"/>
  <c r="K6517" i="4"/>
  <c r="Y6517" i="4" s="1"/>
  <c r="M6517" i="4"/>
  <c r="N6517" i="4"/>
  <c r="H6518" i="4"/>
  <c r="J6518" i="4" s="1"/>
  <c r="J6517" i="4"/>
  <c r="C6519" i="4"/>
  <c r="F6519" i="4" s="1"/>
  <c r="E6519" i="4"/>
  <c r="D6519" i="4"/>
  <c r="L6517" i="4" l="1"/>
  <c r="Z6517" i="4" s="1"/>
  <c r="L6518" i="4"/>
  <c r="Z6518" i="4" s="1"/>
  <c r="H6519" i="4"/>
  <c r="I6519" i="4" s="1"/>
  <c r="M6518" i="4"/>
  <c r="N6518" i="4"/>
  <c r="I6518" i="4"/>
  <c r="C6520" i="4"/>
  <c r="D6520" i="4"/>
  <c r="E6520" i="4"/>
  <c r="F6520" i="4" l="1"/>
  <c r="K6518" i="4"/>
  <c r="Y6518" i="4" s="1"/>
  <c r="K6519" i="4"/>
  <c r="Y6519" i="4" s="1"/>
  <c r="H6520" i="4"/>
  <c r="I6520" i="4" s="1"/>
  <c r="N6519" i="4"/>
  <c r="M6519" i="4"/>
  <c r="J6519" i="4"/>
  <c r="D6521" i="4"/>
  <c r="E6521" i="4"/>
  <c r="C6521" i="4"/>
  <c r="F6521" i="4" l="1"/>
  <c r="L6519" i="4"/>
  <c r="Z6519" i="4" s="1"/>
  <c r="K6520" i="4"/>
  <c r="Y6520" i="4" s="1"/>
  <c r="M6520" i="4"/>
  <c r="N6520" i="4"/>
  <c r="H6521" i="4"/>
  <c r="J6521" i="4" s="1"/>
  <c r="J6520" i="4"/>
  <c r="D6522" i="4"/>
  <c r="E6522" i="4"/>
  <c r="C6522" i="4"/>
  <c r="F6522" i="4" l="1"/>
  <c r="L6520" i="4"/>
  <c r="Z6520" i="4" s="1"/>
  <c r="L6521" i="4"/>
  <c r="Z6521" i="4" s="1"/>
  <c r="I6521" i="4"/>
  <c r="H6522" i="4"/>
  <c r="M6521" i="4"/>
  <c r="N6521" i="4"/>
  <c r="C6523" i="4"/>
  <c r="F6523" i="4" s="1"/>
  <c r="D6523" i="4"/>
  <c r="E6523" i="4"/>
  <c r="K6521" i="4" l="1"/>
  <c r="Y6521" i="4" s="1"/>
  <c r="M6522" i="4"/>
  <c r="N6522" i="4"/>
  <c r="H6523" i="4"/>
  <c r="I6523" i="4" s="1"/>
  <c r="I6522" i="4"/>
  <c r="J6522" i="4"/>
  <c r="C6524" i="4"/>
  <c r="D6524" i="4"/>
  <c r="E6524" i="4"/>
  <c r="F6524" i="4" l="1"/>
  <c r="L6522" i="4"/>
  <c r="Z6522" i="4" s="1"/>
  <c r="K6522" i="4"/>
  <c r="Y6522" i="4" s="1"/>
  <c r="K6523" i="4"/>
  <c r="Y6523" i="4" s="1"/>
  <c r="H6524" i="4"/>
  <c r="I6524" i="4" s="1"/>
  <c r="N6523" i="4"/>
  <c r="M6523" i="4"/>
  <c r="J6523" i="4"/>
  <c r="C6525" i="4"/>
  <c r="D6525" i="4"/>
  <c r="E6525" i="4"/>
  <c r="F6525" i="4" l="1"/>
  <c r="L6523" i="4"/>
  <c r="Z6523" i="4" s="1"/>
  <c r="K6524" i="4"/>
  <c r="Y6524" i="4" s="1"/>
  <c r="H6525" i="4"/>
  <c r="I6525" i="4" s="1"/>
  <c r="M6524" i="4"/>
  <c r="N6524" i="4"/>
  <c r="J6524" i="4"/>
  <c r="E6526" i="4"/>
  <c r="C6526" i="4"/>
  <c r="D6526" i="4"/>
  <c r="F6526" i="4" l="1"/>
  <c r="L6524" i="4"/>
  <c r="Z6524" i="4" s="1"/>
  <c r="K6525" i="4"/>
  <c r="Y6525" i="4" s="1"/>
  <c r="M6525" i="4"/>
  <c r="N6525" i="4"/>
  <c r="H6526" i="4"/>
  <c r="I6526" i="4" s="1"/>
  <c r="J6525" i="4"/>
  <c r="C6527" i="4"/>
  <c r="F6527" i="4" s="1"/>
  <c r="E6527" i="4"/>
  <c r="D6527" i="4"/>
  <c r="L6525" i="4" l="1"/>
  <c r="Z6525" i="4" s="1"/>
  <c r="K6526" i="4"/>
  <c r="Y6526" i="4" s="1"/>
  <c r="H6527" i="4"/>
  <c r="I6527" i="4" s="1"/>
  <c r="M6526" i="4"/>
  <c r="N6526" i="4"/>
  <c r="J6526" i="4"/>
  <c r="C6528" i="4"/>
  <c r="D6528" i="4"/>
  <c r="E6528" i="4"/>
  <c r="F6528" i="4" l="1"/>
  <c r="L6526" i="4"/>
  <c r="Z6526" i="4" s="1"/>
  <c r="K6527" i="4"/>
  <c r="Y6527" i="4" s="1"/>
  <c r="H6528" i="4"/>
  <c r="I6528" i="4" s="1"/>
  <c r="M6527" i="4"/>
  <c r="N6527" i="4"/>
  <c r="J6527" i="4"/>
  <c r="D6529" i="4"/>
  <c r="E6529" i="4"/>
  <c r="C6529" i="4"/>
  <c r="F6529" i="4" l="1"/>
  <c r="L6527" i="4"/>
  <c r="Z6527" i="4" s="1"/>
  <c r="K6528" i="4"/>
  <c r="Y6528" i="4" s="1"/>
  <c r="N6528" i="4"/>
  <c r="M6528" i="4"/>
  <c r="H6529" i="4"/>
  <c r="J6529" i="4" s="1"/>
  <c r="J6528" i="4"/>
  <c r="D6530" i="4"/>
  <c r="E6530" i="4"/>
  <c r="C6530" i="4"/>
  <c r="F6530" i="4" l="1"/>
  <c r="L6528" i="4"/>
  <c r="Z6528" i="4" s="1"/>
  <c r="L6529" i="4"/>
  <c r="Z6529" i="4" s="1"/>
  <c r="I6529" i="4"/>
  <c r="H6530" i="4"/>
  <c r="I6530" i="4" s="1"/>
  <c r="M6529" i="4"/>
  <c r="N6529" i="4"/>
  <c r="C6531" i="4"/>
  <c r="F6531" i="4" s="1"/>
  <c r="D6531" i="4"/>
  <c r="E6531" i="4"/>
  <c r="K6529" i="4" l="1"/>
  <c r="Y6529" i="4" s="1"/>
  <c r="K6530" i="4"/>
  <c r="Y6530" i="4" s="1"/>
  <c r="H6531" i="4"/>
  <c r="I6531" i="4" s="1"/>
  <c r="M6530" i="4"/>
  <c r="N6530" i="4"/>
  <c r="J6530" i="4"/>
  <c r="C6532" i="4"/>
  <c r="D6532" i="4"/>
  <c r="E6532" i="4"/>
  <c r="F6532" i="4" l="1"/>
  <c r="L6530" i="4"/>
  <c r="Z6530" i="4" s="1"/>
  <c r="K6531" i="4"/>
  <c r="Y6531" i="4" s="1"/>
  <c r="H6532" i="4"/>
  <c r="I6532" i="4" s="1"/>
  <c r="M6531" i="4"/>
  <c r="N6531" i="4"/>
  <c r="J6531" i="4"/>
  <c r="C6533" i="4"/>
  <c r="F6533" i="4" s="1"/>
  <c r="D6533" i="4"/>
  <c r="E6533" i="4"/>
  <c r="L6531" i="4" l="1"/>
  <c r="Z6531" i="4" s="1"/>
  <c r="K6532" i="4"/>
  <c r="Y6532" i="4" s="1"/>
  <c r="M6532" i="4"/>
  <c r="N6532" i="4"/>
  <c r="H6533" i="4"/>
  <c r="J6533" i="4" s="1"/>
  <c r="J6532" i="4"/>
  <c r="E6534" i="4"/>
  <c r="D6534" i="4"/>
  <c r="C6534" i="4"/>
  <c r="F6534" i="4" l="1"/>
  <c r="L6532" i="4"/>
  <c r="Z6532" i="4" s="1"/>
  <c r="L6533" i="4"/>
  <c r="Z6533" i="4" s="1"/>
  <c r="I6533" i="4"/>
  <c r="H6534" i="4"/>
  <c r="I6534" i="4" s="1"/>
  <c r="N6533" i="4"/>
  <c r="M6533" i="4"/>
  <c r="C6535" i="4"/>
  <c r="F6535" i="4" s="1"/>
  <c r="E6535" i="4"/>
  <c r="D6535" i="4"/>
  <c r="K6534" i="4" l="1"/>
  <c r="Y6534" i="4" s="1"/>
  <c r="K6533" i="4"/>
  <c r="Y6533" i="4" s="1"/>
  <c r="H6535" i="4"/>
  <c r="I6535" i="4" s="1"/>
  <c r="M6534" i="4"/>
  <c r="N6534" i="4"/>
  <c r="J6534" i="4"/>
  <c r="C6536" i="4"/>
  <c r="D6536" i="4"/>
  <c r="E6536" i="4"/>
  <c r="F6536" i="4" l="1"/>
  <c r="L6534" i="4"/>
  <c r="Z6534" i="4" s="1"/>
  <c r="K6535" i="4"/>
  <c r="Y6535" i="4" s="1"/>
  <c r="M6535" i="4"/>
  <c r="N6535" i="4"/>
  <c r="H6536" i="4"/>
  <c r="J6536" i="4" s="1"/>
  <c r="J6535" i="4"/>
  <c r="D6537" i="4"/>
  <c r="E6537" i="4"/>
  <c r="C6537" i="4"/>
  <c r="F6537" i="4" l="1"/>
  <c r="L6535" i="4"/>
  <c r="Z6535" i="4" s="1"/>
  <c r="L6536" i="4"/>
  <c r="Z6536" i="4" s="1"/>
  <c r="I6536" i="4"/>
  <c r="H6537" i="4"/>
  <c r="M6536" i="4"/>
  <c r="N6536" i="4"/>
  <c r="D6538" i="4"/>
  <c r="E6538" i="4"/>
  <c r="C6538" i="4"/>
  <c r="F6538" i="4" l="1"/>
  <c r="K6536" i="4"/>
  <c r="Y6536" i="4" s="1"/>
  <c r="N6537" i="4"/>
  <c r="M6537" i="4"/>
  <c r="I6537" i="4"/>
  <c r="H6538" i="4"/>
  <c r="I6538" i="4" s="1"/>
  <c r="J6537" i="4"/>
  <c r="C6539" i="4"/>
  <c r="F6539" i="4" s="1"/>
  <c r="E6539" i="4"/>
  <c r="D6539" i="4"/>
  <c r="L6537" i="4" l="1"/>
  <c r="Z6537" i="4" s="1"/>
  <c r="K6537" i="4"/>
  <c r="Y6537" i="4" s="1"/>
  <c r="K6538" i="4"/>
  <c r="Y6538" i="4" s="1"/>
  <c r="H6539" i="4"/>
  <c r="I6539" i="4" s="1"/>
  <c r="M6538" i="4"/>
  <c r="N6538" i="4"/>
  <c r="J6538" i="4"/>
  <c r="C6540" i="4"/>
  <c r="F6540" i="4" s="1"/>
  <c r="D6540" i="4"/>
  <c r="E6540" i="4"/>
  <c r="L6538" i="4" l="1"/>
  <c r="Z6538" i="4" s="1"/>
  <c r="K6539" i="4"/>
  <c r="Y6539" i="4" s="1"/>
  <c r="H6540" i="4"/>
  <c r="I6540" i="4" s="1"/>
  <c r="M6539" i="4"/>
  <c r="N6539" i="4"/>
  <c r="J6539" i="4"/>
  <c r="C6541" i="4"/>
  <c r="D6541" i="4"/>
  <c r="E6541" i="4"/>
  <c r="F6541" i="4" l="1"/>
  <c r="L6539" i="4"/>
  <c r="Z6539" i="4" s="1"/>
  <c r="K6540" i="4"/>
  <c r="Y6540" i="4" s="1"/>
  <c r="H6541" i="4"/>
  <c r="I6541" i="4" s="1"/>
  <c r="M6540" i="4"/>
  <c r="N6540" i="4"/>
  <c r="J6540" i="4"/>
  <c r="E6542" i="4"/>
  <c r="C6542" i="4"/>
  <c r="D6542" i="4"/>
  <c r="F6542" i="4" l="1"/>
  <c r="L6540" i="4"/>
  <c r="Z6540" i="4" s="1"/>
  <c r="K6541" i="4"/>
  <c r="Y6541" i="4" s="1"/>
  <c r="M6541" i="4"/>
  <c r="N6541" i="4"/>
  <c r="H6542" i="4"/>
  <c r="I6542" i="4" s="1"/>
  <c r="J6541" i="4"/>
  <c r="C6543" i="4"/>
  <c r="F6543" i="4" s="1"/>
  <c r="E6543" i="4"/>
  <c r="D6543" i="4"/>
  <c r="L6541" i="4" l="1"/>
  <c r="Z6541" i="4" s="1"/>
  <c r="K6542" i="4"/>
  <c r="Y6542" i="4" s="1"/>
  <c r="H6543" i="4"/>
  <c r="I6543" i="4" s="1"/>
  <c r="N6542" i="4"/>
  <c r="M6542" i="4"/>
  <c r="J6542" i="4"/>
  <c r="C6544" i="4"/>
  <c r="D6544" i="4"/>
  <c r="E6544" i="4"/>
  <c r="F6544" i="4" l="1"/>
  <c r="L6542" i="4"/>
  <c r="Z6542" i="4" s="1"/>
  <c r="K6543" i="4"/>
  <c r="Y6543" i="4" s="1"/>
  <c r="H6544" i="4"/>
  <c r="I6544" i="4" s="1"/>
  <c r="M6543" i="4"/>
  <c r="N6543" i="4"/>
  <c r="J6543" i="4"/>
  <c r="D6545" i="4"/>
  <c r="E6545" i="4"/>
  <c r="C6545" i="4"/>
  <c r="F6545" i="4" l="1"/>
  <c r="L6543" i="4"/>
  <c r="Z6543" i="4" s="1"/>
  <c r="K6544" i="4"/>
  <c r="Y6544" i="4" s="1"/>
  <c r="M6544" i="4"/>
  <c r="N6544" i="4"/>
  <c r="H6545" i="4"/>
  <c r="J6545" i="4" s="1"/>
  <c r="J6544" i="4"/>
  <c r="D6546" i="4"/>
  <c r="E6546" i="4"/>
  <c r="C6546" i="4"/>
  <c r="F6546" i="4" l="1"/>
  <c r="L6544" i="4"/>
  <c r="Z6544" i="4" s="1"/>
  <c r="L6545" i="4"/>
  <c r="Z6545" i="4" s="1"/>
  <c r="I6545" i="4"/>
  <c r="M6545" i="4"/>
  <c r="N6545" i="4"/>
  <c r="H6546" i="4"/>
  <c r="J6546" i="4" s="1"/>
  <c r="C6547" i="4"/>
  <c r="F6547" i="4" s="1"/>
  <c r="D6547" i="4"/>
  <c r="E6547" i="4"/>
  <c r="L6546" i="4" l="1"/>
  <c r="Z6546" i="4" s="1"/>
  <c r="K6545" i="4"/>
  <c r="Y6545" i="4" s="1"/>
  <c r="H6547" i="4"/>
  <c r="I6547" i="4" s="1"/>
  <c r="I6546" i="4"/>
  <c r="N6546" i="4"/>
  <c r="M6546" i="4"/>
  <c r="C6548" i="4"/>
  <c r="D6548" i="4"/>
  <c r="E6548" i="4"/>
  <c r="F6548" i="4" l="1"/>
  <c r="K6547" i="4"/>
  <c r="Y6547" i="4" s="1"/>
  <c r="K6546" i="4"/>
  <c r="Y6546" i="4" s="1"/>
  <c r="H6548" i="4"/>
  <c r="I6548" i="4" s="1"/>
  <c r="M6547" i="4"/>
  <c r="N6547" i="4"/>
  <c r="J6547" i="4"/>
  <c r="C6549" i="4"/>
  <c r="D6549" i="4"/>
  <c r="E6549" i="4"/>
  <c r="F6549" i="4" l="1"/>
  <c r="L6547" i="4"/>
  <c r="Z6547" i="4" s="1"/>
  <c r="K6548" i="4"/>
  <c r="Y6548" i="4" s="1"/>
  <c r="H6549" i="4"/>
  <c r="I6549" i="4" s="1"/>
  <c r="N6548" i="4"/>
  <c r="M6548" i="4"/>
  <c r="J6548" i="4"/>
  <c r="E6550" i="4"/>
  <c r="C6550" i="4"/>
  <c r="D6550" i="4"/>
  <c r="F6550" i="4" l="1"/>
  <c r="L6548" i="4"/>
  <c r="Z6548" i="4" s="1"/>
  <c r="K6549" i="4"/>
  <c r="Y6549" i="4" s="1"/>
  <c r="M6549" i="4"/>
  <c r="N6549" i="4"/>
  <c r="H6550" i="4"/>
  <c r="I6550" i="4" s="1"/>
  <c r="J6549" i="4"/>
  <c r="C6551" i="4"/>
  <c r="F6551" i="4" s="1"/>
  <c r="E6551" i="4"/>
  <c r="D6551" i="4"/>
  <c r="L6549" i="4" l="1"/>
  <c r="Z6549" i="4" s="1"/>
  <c r="K6550" i="4"/>
  <c r="Y6550" i="4" s="1"/>
  <c r="H6551" i="4"/>
  <c r="I6551" i="4" s="1"/>
  <c r="M6550" i="4"/>
  <c r="N6550" i="4"/>
  <c r="J6550" i="4"/>
  <c r="C6552" i="4"/>
  <c r="D6552" i="4"/>
  <c r="E6552" i="4"/>
  <c r="F6552" i="4" l="1"/>
  <c r="L6550" i="4"/>
  <c r="Z6550" i="4" s="1"/>
  <c r="K6551" i="4"/>
  <c r="Y6551" i="4" s="1"/>
  <c r="H6552" i="4"/>
  <c r="I6552" i="4" s="1"/>
  <c r="N6551" i="4"/>
  <c r="M6551" i="4"/>
  <c r="J6551" i="4"/>
  <c r="D6553" i="4"/>
  <c r="E6553" i="4"/>
  <c r="C6553" i="4"/>
  <c r="F6553" i="4" l="1"/>
  <c r="L6551" i="4"/>
  <c r="Z6551" i="4" s="1"/>
  <c r="K6552" i="4"/>
  <c r="Y6552" i="4" s="1"/>
  <c r="M6552" i="4"/>
  <c r="N6552" i="4"/>
  <c r="H6553" i="4"/>
  <c r="I6553" i="4" s="1"/>
  <c r="J6552" i="4"/>
  <c r="D6554" i="4"/>
  <c r="E6554" i="4"/>
  <c r="C6554" i="4"/>
  <c r="F6554" i="4" l="1"/>
  <c r="L6552" i="4"/>
  <c r="Z6552" i="4" s="1"/>
  <c r="K6553" i="4"/>
  <c r="Y6553" i="4" s="1"/>
  <c r="M6553" i="4"/>
  <c r="N6553" i="4"/>
  <c r="H6554" i="4"/>
  <c r="J6554" i="4" s="1"/>
  <c r="J6553" i="4"/>
  <c r="C6555" i="4"/>
  <c r="F6555" i="4" s="1"/>
  <c r="E6555" i="4"/>
  <c r="D6555" i="4"/>
  <c r="L6553" i="4" l="1"/>
  <c r="Z6553" i="4" s="1"/>
  <c r="L6554" i="4"/>
  <c r="Z6554" i="4" s="1"/>
  <c r="H6555" i="4"/>
  <c r="I6555" i="4" s="1"/>
  <c r="I6554" i="4"/>
  <c r="M6554" i="4"/>
  <c r="N6554" i="4"/>
  <c r="C6556" i="4"/>
  <c r="D6556" i="4"/>
  <c r="E6556" i="4"/>
  <c r="F6556" i="4" l="1"/>
  <c r="K6554" i="4"/>
  <c r="Y6554" i="4" s="1"/>
  <c r="K6555" i="4"/>
  <c r="Y6555" i="4" s="1"/>
  <c r="H6556" i="4"/>
  <c r="I6556" i="4" s="1"/>
  <c r="N6555" i="4"/>
  <c r="M6555" i="4"/>
  <c r="J6555" i="4"/>
  <c r="C6557" i="4"/>
  <c r="D6557" i="4"/>
  <c r="E6557" i="4"/>
  <c r="F6557" i="4" l="1"/>
  <c r="L6555" i="4"/>
  <c r="Z6555" i="4" s="1"/>
  <c r="K6556" i="4"/>
  <c r="Y6556" i="4" s="1"/>
  <c r="H6557" i="4"/>
  <c r="I6557" i="4" s="1"/>
  <c r="N6556" i="4"/>
  <c r="M6556" i="4"/>
  <c r="J6556" i="4"/>
  <c r="E6558" i="4"/>
  <c r="C6558" i="4"/>
  <c r="D6558" i="4"/>
  <c r="F6558" i="4" l="1"/>
  <c r="L6556" i="4"/>
  <c r="Z6556" i="4" s="1"/>
  <c r="K6557" i="4"/>
  <c r="Y6557" i="4" s="1"/>
  <c r="M6557" i="4"/>
  <c r="N6557" i="4"/>
  <c r="H6558" i="4"/>
  <c r="I6558" i="4" s="1"/>
  <c r="J6557" i="4"/>
  <c r="C6559" i="4"/>
  <c r="F6559" i="4" s="1"/>
  <c r="E6559" i="4"/>
  <c r="D6559" i="4"/>
  <c r="L6557" i="4" l="1"/>
  <c r="Z6557" i="4" s="1"/>
  <c r="K6558" i="4"/>
  <c r="Y6558" i="4" s="1"/>
  <c r="M6558" i="4"/>
  <c r="N6558" i="4"/>
  <c r="J6558" i="4"/>
  <c r="H6559" i="4"/>
  <c r="I6559" i="4" s="1"/>
  <c r="C6560" i="4"/>
  <c r="D6560" i="4"/>
  <c r="E6560" i="4"/>
  <c r="F6560" i="4" l="1"/>
  <c r="L6558" i="4"/>
  <c r="Z6558" i="4" s="1"/>
  <c r="K6559" i="4"/>
  <c r="Y6559" i="4" s="1"/>
  <c r="H6560" i="4"/>
  <c r="I6560" i="4" s="1"/>
  <c r="M6559" i="4"/>
  <c r="N6559" i="4"/>
  <c r="J6559" i="4"/>
  <c r="D6561" i="4"/>
  <c r="E6561" i="4"/>
  <c r="C6561" i="4"/>
  <c r="F6561" i="4" l="1"/>
  <c r="L6559" i="4"/>
  <c r="Z6559" i="4" s="1"/>
  <c r="K6560" i="4"/>
  <c r="Y6560" i="4" s="1"/>
  <c r="N6560" i="4"/>
  <c r="M6560" i="4"/>
  <c r="H6561" i="4"/>
  <c r="J6561" i="4" s="1"/>
  <c r="J6560" i="4"/>
  <c r="D6562" i="4"/>
  <c r="E6562" i="4"/>
  <c r="C6562" i="4"/>
  <c r="F6562" i="4" l="1"/>
  <c r="L6560" i="4"/>
  <c r="Z6560" i="4" s="1"/>
  <c r="L6561" i="4"/>
  <c r="Z6561" i="4" s="1"/>
  <c r="I6561" i="4"/>
  <c r="M6561" i="4"/>
  <c r="N6561" i="4"/>
  <c r="H6562" i="4"/>
  <c r="J6562" i="4" s="1"/>
  <c r="C6563" i="4"/>
  <c r="F6563" i="4" s="1"/>
  <c r="D6563" i="4"/>
  <c r="E6563" i="4"/>
  <c r="L6562" i="4" l="1"/>
  <c r="Z6562" i="4" s="1"/>
  <c r="K6561" i="4"/>
  <c r="Y6561" i="4" s="1"/>
  <c r="H6563" i="4"/>
  <c r="I6563" i="4" s="1"/>
  <c r="I6562" i="4"/>
  <c r="M6562" i="4"/>
  <c r="N6562" i="4"/>
  <c r="C6564" i="4"/>
  <c r="F6564" i="4" s="1"/>
  <c r="D6564" i="4"/>
  <c r="E6564" i="4"/>
  <c r="K6563" i="4" l="1"/>
  <c r="K6562" i="4"/>
  <c r="Y6562" i="4" s="1"/>
  <c r="M6563" i="4"/>
  <c r="N6563" i="4"/>
  <c r="H6564" i="4"/>
  <c r="J6564" i="4" s="1"/>
  <c r="J6563" i="4"/>
  <c r="C6565" i="4"/>
  <c r="D6565" i="4"/>
  <c r="E6565" i="4"/>
  <c r="F6565" i="4" l="1"/>
  <c r="Y6563" i="4"/>
  <c r="L6563" i="4"/>
  <c r="I6564" i="4"/>
  <c r="N6564" i="4"/>
  <c r="L6564" i="4"/>
  <c r="Z6564" i="4" s="1"/>
  <c r="H6565" i="4"/>
  <c r="L6565" i="4" s="1"/>
  <c r="Z6565" i="4" s="1"/>
  <c r="K6564" i="4"/>
  <c r="Y6564" i="4" s="1"/>
  <c r="E6566" i="4"/>
  <c r="C6566" i="4"/>
  <c r="D6566" i="4"/>
  <c r="F6566" i="4" l="1"/>
  <c r="Z6563" i="4"/>
  <c r="M6564" i="4"/>
  <c r="J6565" i="4"/>
  <c r="I6565" i="4"/>
  <c r="H6566" i="4"/>
  <c r="K6565" i="4"/>
  <c r="Y6565" i="4" s="1"/>
  <c r="C6567" i="4"/>
  <c r="E6567" i="4"/>
  <c r="D6567" i="4"/>
  <c r="F6567" i="4" l="1"/>
  <c r="N6565" i="4"/>
  <c r="M6565" i="4"/>
  <c r="L6566" i="4"/>
  <c r="Z6566" i="4" s="1"/>
  <c r="H6567" i="4"/>
  <c r="I6567" i="4" s="1"/>
  <c r="J6566" i="4"/>
  <c r="I6566" i="4"/>
  <c r="K6566" i="4"/>
  <c r="Y6566" i="4" s="1"/>
  <c r="C6568" i="4"/>
  <c r="D6568" i="4"/>
  <c r="E6568" i="4"/>
  <c r="F6568" i="4" l="1"/>
  <c r="N6566" i="4"/>
  <c r="M6566" i="4"/>
  <c r="L6567" i="4"/>
  <c r="Z6567" i="4" s="1"/>
  <c r="J6567" i="4"/>
  <c r="H6568" i="4"/>
  <c r="I6568" i="4" s="1"/>
  <c r="K6567" i="4"/>
  <c r="Y6567" i="4" s="1"/>
  <c r="M6567" i="4"/>
  <c r="D6569" i="4"/>
  <c r="E6569" i="4"/>
  <c r="C6569" i="4"/>
  <c r="F6569" i="4" l="1"/>
  <c r="N6567" i="4"/>
  <c r="L6568" i="4"/>
  <c r="Z6568" i="4" s="1"/>
  <c r="H6569" i="4"/>
  <c r="I6569" i="4" s="1"/>
  <c r="J6568" i="4"/>
  <c r="K6568" i="4"/>
  <c r="Y6568" i="4" s="1"/>
  <c r="M6568" i="4"/>
  <c r="D6570" i="4"/>
  <c r="E6570" i="4"/>
  <c r="C6570" i="4"/>
  <c r="F6570" i="4" l="1"/>
  <c r="N6568" i="4"/>
  <c r="H6570" i="4"/>
  <c r="J6570" i="4" s="1"/>
  <c r="L6569" i="4"/>
  <c r="Z6569" i="4" s="1"/>
  <c r="J6569" i="4"/>
  <c r="K6569" i="4"/>
  <c r="Y6569" i="4" s="1"/>
  <c r="M6569" i="4"/>
  <c r="C6571" i="4"/>
  <c r="D6571" i="4"/>
  <c r="E6571" i="4"/>
  <c r="F6571" i="4" l="1"/>
  <c r="N6569" i="4"/>
  <c r="I6570" i="4"/>
  <c r="H6571" i="4"/>
  <c r="J6571" i="4" s="1"/>
  <c r="N6570" i="4"/>
  <c r="L6570" i="4"/>
  <c r="Z6570" i="4" s="1"/>
  <c r="K6570" i="4"/>
  <c r="Y6570" i="4" s="1"/>
  <c r="C6572" i="4"/>
  <c r="F6572" i="4" s="1"/>
  <c r="D6572" i="4"/>
  <c r="E6572" i="4"/>
  <c r="N6571" i="4" l="1"/>
  <c r="M6570" i="4"/>
  <c r="L6571" i="4"/>
  <c r="Z6571" i="4" s="1"/>
  <c r="H6572" i="4"/>
  <c r="I6572" i="4" s="1"/>
  <c r="I6571" i="4"/>
  <c r="K6571" i="4"/>
  <c r="Y6571" i="4" s="1"/>
  <c r="C6573" i="4"/>
  <c r="D6573" i="4"/>
  <c r="E6573" i="4"/>
  <c r="F6573" i="4" l="1"/>
  <c r="M6571" i="4"/>
  <c r="L6572" i="4"/>
  <c r="Z6572" i="4" s="1"/>
  <c r="H6573" i="4"/>
  <c r="J6573" i="4" s="1"/>
  <c r="J6572" i="4"/>
  <c r="K6572" i="4"/>
  <c r="Y6572" i="4" s="1"/>
  <c r="M6572" i="4"/>
  <c r="E6574" i="4"/>
  <c r="C6574" i="4"/>
  <c r="D6574" i="4"/>
  <c r="F6574" i="4" l="1"/>
  <c r="N6573" i="4"/>
  <c r="N6572" i="4"/>
  <c r="L6573" i="4"/>
  <c r="Z6573" i="4" s="1"/>
  <c r="H6574" i="4"/>
  <c r="J6574" i="4" s="1"/>
  <c r="I6573" i="4"/>
  <c r="K6573" i="4"/>
  <c r="Y6573" i="4" s="1"/>
  <c r="C6575" i="4"/>
  <c r="E6575" i="4"/>
  <c r="D6575" i="4"/>
  <c r="F6575" i="4" l="1"/>
  <c r="N6574" i="4"/>
  <c r="M6573" i="4"/>
  <c r="L6574" i="4"/>
  <c r="Z6574" i="4" s="1"/>
  <c r="I6574" i="4"/>
  <c r="H6575" i="4"/>
  <c r="J6575" i="4" s="1"/>
  <c r="K6574" i="4"/>
  <c r="Y6574" i="4" s="1"/>
  <c r="C6576" i="4"/>
  <c r="F6576" i="4" s="1"/>
  <c r="D6576" i="4"/>
  <c r="E6576" i="4"/>
  <c r="M6574" i="4" l="1"/>
  <c r="I6575" i="4"/>
  <c r="H6576" i="4"/>
  <c r="J6576" i="4" s="1"/>
  <c r="N6575" i="4"/>
  <c r="L6575" i="4"/>
  <c r="Z6575" i="4" s="1"/>
  <c r="K6575" i="4"/>
  <c r="Y6575" i="4" s="1"/>
  <c r="D6577" i="4"/>
  <c r="E6577" i="4"/>
  <c r="C6577" i="4"/>
  <c r="F6577" i="4" l="1"/>
  <c r="N6576" i="4"/>
  <c r="M6575" i="4"/>
  <c r="L6576" i="4"/>
  <c r="Z6576" i="4" s="1"/>
  <c r="H6577" i="4"/>
  <c r="J6577" i="4" s="1"/>
  <c r="I6576" i="4"/>
  <c r="K6576" i="4"/>
  <c r="Y6576" i="4" s="1"/>
  <c r="D6578" i="4"/>
  <c r="E6578" i="4"/>
  <c r="C6578" i="4"/>
  <c r="F6578" i="4" l="1"/>
  <c r="N6577" i="4"/>
  <c r="M6576" i="4"/>
  <c r="I6577" i="4"/>
  <c r="L6577" i="4"/>
  <c r="Z6577" i="4" s="1"/>
  <c r="H6578" i="4"/>
  <c r="J6578" i="4" s="1"/>
  <c r="K6577" i="4"/>
  <c r="Y6577" i="4" s="1"/>
  <c r="C6579" i="4"/>
  <c r="F6579" i="4" s="1"/>
  <c r="D6579" i="4"/>
  <c r="E6579" i="4"/>
  <c r="N6578" i="4" l="1"/>
  <c r="M6577" i="4"/>
  <c r="I6578" i="4"/>
  <c r="L6578" i="4"/>
  <c r="Z6578" i="4" s="1"/>
  <c r="H6579" i="4"/>
  <c r="J6579" i="4" s="1"/>
  <c r="K6578" i="4"/>
  <c r="Y6578" i="4" s="1"/>
  <c r="C6580" i="4"/>
  <c r="D6580" i="4"/>
  <c r="E6580" i="4"/>
  <c r="F6580" i="4" l="1"/>
  <c r="N6579" i="4"/>
  <c r="M6578" i="4"/>
  <c r="I6579" i="4"/>
  <c r="H6580" i="4"/>
  <c r="J6580" i="4" s="1"/>
  <c r="L6579" i="4"/>
  <c r="Z6579" i="4" s="1"/>
  <c r="K6579" i="4"/>
  <c r="Y6579" i="4" s="1"/>
  <c r="C6581" i="4"/>
  <c r="D6581" i="4"/>
  <c r="E6581" i="4"/>
  <c r="F6581" i="4" l="1"/>
  <c r="M6579" i="4"/>
  <c r="N6580" i="4"/>
  <c r="L6580" i="4"/>
  <c r="Z6580" i="4" s="1"/>
  <c r="H6581" i="4"/>
  <c r="I6581" i="4" s="1"/>
  <c r="I6580" i="4"/>
  <c r="K6580" i="4"/>
  <c r="Y6580" i="4" s="1"/>
  <c r="E6582" i="4"/>
  <c r="D6582" i="4"/>
  <c r="C6582" i="4"/>
  <c r="F6582" i="4" l="1"/>
  <c r="M6580" i="4"/>
  <c r="L6581" i="4"/>
  <c r="Z6581" i="4" s="1"/>
  <c r="H6582" i="4"/>
  <c r="J6581" i="4"/>
  <c r="K6581" i="4"/>
  <c r="Y6581" i="4" s="1"/>
  <c r="M6581" i="4"/>
  <c r="C6583" i="4"/>
  <c r="F6583" i="4" s="1"/>
  <c r="E6583" i="4"/>
  <c r="D6583" i="4"/>
  <c r="N6581" i="4" l="1"/>
  <c r="L6582" i="4"/>
  <c r="Z6582" i="4" s="1"/>
  <c r="H6583" i="4"/>
  <c r="L6583" i="4" s="1"/>
  <c r="Z6583" i="4" s="1"/>
  <c r="J6582" i="4"/>
  <c r="I6582" i="4"/>
  <c r="K6582" i="4"/>
  <c r="Y6582" i="4" s="1"/>
  <c r="C6584" i="4"/>
  <c r="D6584" i="4"/>
  <c r="E6584" i="4"/>
  <c r="F6584" i="4" l="1"/>
  <c r="N6582" i="4"/>
  <c r="M6582" i="4"/>
  <c r="H6584" i="4"/>
  <c r="J6584" i="4" s="1"/>
  <c r="I6583" i="4"/>
  <c r="J6583" i="4"/>
  <c r="K6583" i="4"/>
  <c r="Y6583" i="4" s="1"/>
  <c r="I6584" i="4"/>
  <c r="D6585" i="4"/>
  <c r="E6585" i="4"/>
  <c r="C6585" i="4"/>
  <c r="F6585" i="4" s="1"/>
  <c r="N6583" i="4" l="1"/>
  <c r="N6584" i="4"/>
  <c r="M6583" i="4"/>
  <c r="L6584" i="4"/>
  <c r="Z6584" i="4" s="1"/>
  <c r="H6585" i="4"/>
  <c r="J6585" i="4" s="1"/>
  <c r="K6584" i="4"/>
  <c r="Y6584" i="4" s="1"/>
  <c r="M6584" i="4"/>
  <c r="D6586" i="4"/>
  <c r="E6586" i="4"/>
  <c r="C6586" i="4"/>
  <c r="F6586" i="4" l="1"/>
  <c r="N6585" i="4"/>
  <c r="I6585" i="4"/>
  <c r="L6585" i="4"/>
  <c r="Z6585" i="4" s="1"/>
  <c r="H6586" i="4"/>
  <c r="J6586" i="4" s="1"/>
  <c r="K6585" i="4"/>
  <c r="Y6585" i="4" s="1"/>
  <c r="C6587" i="4"/>
  <c r="F6587" i="4" s="1"/>
  <c r="D6587" i="4"/>
  <c r="E6587" i="4"/>
  <c r="N6586" i="4" l="1"/>
  <c r="M6585" i="4"/>
  <c r="I6586" i="4"/>
  <c r="L6586" i="4"/>
  <c r="Z6586" i="4" s="1"/>
  <c r="H6587" i="4"/>
  <c r="J6587" i="4" s="1"/>
  <c r="K6586" i="4"/>
  <c r="Y6586" i="4" s="1"/>
  <c r="C6588" i="4"/>
  <c r="D6588" i="4"/>
  <c r="E6588" i="4"/>
  <c r="F6588" i="4" l="1"/>
  <c r="N6587" i="4"/>
  <c r="M6586" i="4"/>
  <c r="L6587" i="4"/>
  <c r="Z6587" i="4" s="1"/>
  <c r="I6587" i="4"/>
  <c r="H6588" i="4"/>
  <c r="J6588" i="4" s="1"/>
  <c r="K6587" i="4"/>
  <c r="Y6587" i="4" s="1"/>
  <c r="C6589" i="4"/>
  <c r="F6589" i="4" s="1"/>
  <c r="D6589" i="4"/>
  <c r="E6589" i="4"/>
  <c r="N6588" i="4" l="1"/>
  <c r="M6587" i="4"/>
  <c r="I6588" i="4"/>
  <c r="L6588" i="4"/>
  <c r="Z6588" i="4" s="1"/>
  <c r="H6589" i="4"/>
  <c r="J6589" i="4" s="1"/>
  <c r="K6588" i="4"/>
  <c r="Y6588" i="4" s="1"/>
  <c r="E6590" i="4"/>
  <c r="C6590" i="4"/>
  <c r="F6590" i="4" s="1"/>
  <c r="D6590" i="4"/>
  <c r="M6588" i="4" l="1"/>
  <c r="I6589" i="4"/>
  <c r="N6589" i="4"/>
  <c r="L6589" i="4"/>
  <c r="Z6589" i="4" s="1"/>
  <c r="H6590" i="4"/>
  <c r="I6590" i="4" s="1"/>
  <c r="K6589" i="4"/>
  <c r="Y6589" i="4" s="1"/>
  <c r="C6591" i="4"/>
  <c r="E6591" i="4"/>
  <c r="D6591" i="4"/>
  <c r="F6591" i="4" l="1"/>
  <c r="M6589" i="4"/>
  <c r="J6590" i="4"/>
  <c r="L6590" i="4"/>
  <c r="Z6590" i="4" s="1"/>
  <c r="H6591" i="4"/>
  <c r="I6591" i="4" s="1"/>
  <c r="K6590" i="4"/>
  <c r="Y6590" i="4" s="1"/>
  <c r="M6590" i="4"/>
  <c r="C6592" i="4"/>
  <c r="D6592" i="4"/>
  <c r="E6592" i="4"/>
  <c r="F6592" i="4" l="1"/>
  <c r="N6590" i="4"/>
  <c r="J6591" i="4"/>
  <c r="L6591" i="4"/>
  <c r="Z6591" i="4" s="1"/>
  <c r="H6592" i="4"/>
  <c r="K6591" i="4"/>
  <c r="Y6591" i="4" s="1"/>
  <c r="M6591" i="4"/>
  <c r="D6593" i="4"/>
  <c r="E6593" i="4"/>
  <c r="C6593" i="4"/>
  <c r="F6593" i="4" l="1"/>
  <c r="N6591" i="4"/>
  <c r="L6592" i="4"/>
  <c r="Z6592" i="4" s="1"/>
  <c r="H6593" i="4"/>
  <c r="L6593" i="4" s="1"/>
  <c r="Z6593" i="4" s="1"/>
  <c r="J6592" i="4"/>
  <c r="I6592" i="4"/>
  <c r="K6592" i="4"/>
  <c r="Y6592" i="4" s="1"/>
  <c r="D6594" i="4"/>
  <c r="E6594" i="4"/>
  <c r="C6594" i="4"/>
  <c r="F6594" i="4" l="1"/>
  <c r="N6592" i="4"/>
  <c r="M6592" i="4"/>
  <c r="H6594" i="4"/>
  <c r="L6594" i="4" s="1"/>
  <c r="Z6594" i="4" s="1"/>
  <c r="I6593" i="4"/>
  <c r="J6593" i="4"/>
  <c r="K6593" i="4"/>
  <c r="Y6593" i="4" s="1"/>
  <c r="C6595" i="4"/>
  <c r="F6595" i="4" s="1"/>
  <c r="D6595" i="4"/>
  <c r="E6595" i="4"/>
  <c r="N6593" i="4" l="1"/>
  <c r="M6593" i="4"/>
  <c r="I6594" i="4"/>
  <c r="J6594" i="4"/>
  <c r="H6595" i="4"/>
  <c r="K6594" i="4"/>
  <c r="Y6594" i="4" s="1"/>
  <c r="C6596" i="4"/>
  <c r="D6596" i="4"/>
  <c r="E6596" i="4"/>
  <c r="F6596" i="4" l="1"/>
  <c r="N6594" i="4"/>
  <c r="M6594" i="4"/>
  <c r="L6595" i="4"/>
  <c r="Z6595" i="4" s="1"/>
  <c r="J6595" i="4"/>
  <c r="I6595" i="4"/>
  <c r="H6596" i="4"/>
  <c r="K6595" i="4"/>
  <c r="Y6595" i="4" s="1"/>
  <c r="C6597" i="4"/>
  <c r="D6597" i="4"/>
  <c r="E6597" i="4"/>
  <c r="F6597" i="4" l="1"/>
  <c r="N6595" i="4"/>
  <c r="M6595" i="4"/>
  <c r="J6596" i="4"/>
  <c r="H6597" i="4"/>
  <c r="L6597" i="4" s="1"/>
  <c r="Z6597" i="4" s="1"/>
  <c r="L6596" i="4"/>
  <c r="Z6596" i="4" s="1"/>
  <c r="I6596" i="4"/>
  <c r="K6596" i="4"/>
  <c r="Y6596" i="4" s="1"/>
  <c r="E6598" i="4"/>
  <c r="D6598" i="4"/>
  <c r="C6598" i="4"/>
  <c r="F6598" i="4" l="1"/>
  <c r="N6596" i="4"/>
  <c r="M6596" i="4"/>
  <c r="J6597" i="4"/>
  <c r="I6597" i="4"/>
  <c r="H6598" i="4"/>
  <c r="K6597" i="4"/>
  <c r="Y6597" i="4" s="1"/>
  <c r="C6599" i="4"/>
  <c r="F6599" i="4" s="1"/>
  <c r="E6599" i="4"/>
  <c r="D6599" i="4"/>
  <c r="N6597" i="4" l="1"/>
  <c r="M6597" i="4"/>
  <c r="L6598" i="4"/>
  <c r="Z6598" i="4" s="1"/>
  <c r="J6598" i="4"/>
  <c r="I6598" i="4"/>
  <c r="H6599" i="4"/>
  <c r="L6599" i="4" s="1"/>
  <c r="Z6599" i="4" s="1"/>
  <c r="K6598" i="4"/>
  <c r="Y6598" i="4" s="1"/>
  <c r="C6600" i="4"/>
  <c r="F6600" i="4" s="1"/>
  <c r="D6600" i="4"/>
  <c r="E6600" i="4"/>
  <c r="N6598" i="4" l="1"/>
  <c r="M6598" i="4"/>
  <c r="H6600" i="4"/>
  <c r="J6600" i="4" s="1"/>
  <c r="I6599" i="4"/>
  <c r="J6599" i="4"/>
  <c r="K6599" i="4"/>
  <c r="Y6599" i="4" s="1"/>
  <c r="D6601" i="4"/>
  <c r="E6601" i="4"/>
  <c r="C6601" i="4"/>
  <c r="F6601" i="4" l="1"/>
  <c r="L6600" i="4"/>
  <c r="Z6600" i="4" s="1"/>
  <c r="N6599" i="4"/>
  <c r="M6599" i="4"/>
  <c r="H6601" i="4"/>
  <c r="J6601" i="4" s="1"/>
  <c r="I6600" i="4"/>
  <c r="N6600" i="4"/>
  <c r="K6600" i="4"/>
  <c r="Y6600" i="4" s="1"/>
  <c r="D6602" i="4"/>
  <c r="E6602" i="4"/>
  <c r="C6602" i="4"/>
  <c r="F6602" i="4" s="1"/>
  <c r="N6601" i="4" l="1"/>
  <c r="M6600" i="4"/>
  <c r="L6601" i="4"/>
  <c r="Z6601" i="4" s="1"/>
  <c r="H6602" i="4"/>
  <c r="J6602" i="4" s="1"/>
  <c r="I6601" i="4"/>
  <c r="K6601" i="4"/>
  <c r="Y6601" i="4" s="1"/>
  <c r="C6603" i="4"/>
  <c r="E6603" i="4"/>
  <c r="D6603" i="4"/>
  <c r="F6603" i="4" l="1"/>
  <c r="N6602" i="4"/>
  <c r="M6601" i="4"/>
  <c r="L6602" i="4"/>
  <c r="Z6602" i="4" s="1"/>
  <c r="H6603" i="4"/>
  <c r="I6603" i="4" s="1"/>
  <c r="I6602" i="4"/>
  <c r="K6602" i="4"/>
  <c r="Y6602" i="4" s="1"/>
  <c r="C6604" i="4"/>
  <c r="D6604" i="4"/>
  <c r="E6604" i="4"/>
  <c r="F6604" i="4" l="1"/>
  <c r="M6602" i="4"/>
  <c r="L6603" i="4"/>
  <c r="Z6603" i="4" s="1"/>
  <c r="H6604" i="4"/>
  <c r="L6604" i="4" s="1"/>
  <c r="Z6604" i="4" s="1"/>
  <c r="J6603" i="4"/>
  <c r="K6603" i="4"/>
  <c r="Y6603" i="4" s="1"/>
  <c r="M6603" i="4"/>
  <c r="C6605" i="4"/>
  <c r="F6605" i="4" s="1"/>
  <c r="D6605" i="4"/>
  <c r="E6605" i="4"/>
  <c r="N6603" i="4" l="1"/>
  <c r="H6605" i="4"/>
  <c r="L6605" i="4" s="1"/>
  <c r="Z6605" i="4" s="1"/>
  <c r="I6604" i="4"/>
  <c r="J6604" i="4"/>
  <c r="K6604" i="4"/>
  <c r="Y6604" i="4" s="1"/>
  <c r="E6606" i="4"/>
  <c r="C6606" i="4"/>
  <c r="D6606" i="4"/>
  <c r="F6606" i="4" l="1"/>
  <c r="N6604" i="4"/>
  <c r="M6604" i="4"/>
  <c r="H6606" i="4"/>
  <c r="J6606" i="4" s="1"/>
  <c r="J6605" i="4"/>
  <c r="I6605" i="4"/>
  <c r="K6605" i="4"/>
  <c r="Y6605" i="4" s="1"/>
  <c r="C6607" i="4"/>
  <c r="F6607" i="4" s="1"/>
  <c r="E6607" i="4"/>
  <c r="D6607" i="4"/>
  <c r="N6606" i="4" l="1"/>
  <c r="N6605" i="4"/>
  <c r="M6605" i="4"/>
  <c r="L6606" i="4"/>
  <c r="Z6606" i="4" s="1"/>
  <c r="H6607" i="4"/>
  <c r="J6607" i="4" s="1"/>
  <c r="I6606" i="4"/>
  <c r="K6606" i="4"/>
  <c r="Y6606" i="4" s="1"/>
  <c r="C6608" i="4"/>
  <c r="F6608" i="4" s="1"/>
  <c r="D6608" i="4"/>
  <c r="E6608" i="4"/>
  <c r="N6607" i="4" l="1"/>
  <c r="M6606" i="4"/>
  <c r="L6607" i="4"/>
  <c r="Z6607" i="4" s="1"/>
  <c r="I6607" i="4"/>
  <c r="H6608" i="4"/>
  <c r="J6608" i="4" s="1"/>
  <c r="K6607" i="4"/>
  <c r="Y6607" i="4" s="1"/>
  <c r="D6609" i="4"/>
  <c r="E6609" i="4"/>
  <c r="C6609" i="4"/>
  <c r="F6609" i="4" l="1"/>
  <c r="N6608" i="4"/>
  <c r="M6607" i="4"/>
  <c r="I6608" i="4"/>
  <c r="L6608" i="4"/>
  <c r="Z6608" i="4" s="1"/>
  <c r="H6609" i="4"/>
  <c r="I6609" i="4" s="1"/>
  <c r="K6608" i="4"/>
  <c r="Y6608" i="4" s="1"/>
  <c r="D6610" i="4"/>
  <c r="E6610" i="4"/>
  <c r="C6610" i="4"/>
  <c r="F6610" i="4" l="1"/>
  <c r="M6608" i="4"/>
  <c r="L6609" i="4"/>
  <c r="Z6609" i="4" s="1"/>
  <c r="H6610" i="4"/>
  <c r="L6610" i="4" s="1"/>
  <c r="Z6610" i="4" s="1"/>
  <c r="J6609" i="4"/>
  <c r="K6609" i="4"/>
  <c r="Y6609" i="4" s="1"/>
  <c r="M6609" i="4"/>
  <c r="C6611" i="4"/>
  <c r="F6611" i="4" s="1"/>
  <c r="D6611" i="4"/>
  <c r="E6611" i="4"/>
  <c r="N6609" i="4" l="1"/>
  <c r="H6611" i="4"/>
  <c r="J6611" i="4" s="1"/>
  <c r="I6610" i="4"/>
  <c r="J6610" i="4"/>
  <c r="K6610" i="4"/>
  <c r="Y6610" i="4" s="1"/>
  <c r="C6612" i="4"/>
  <c r="D6612" i="4"/>
  <c r="E6612" i="4"/>
  <c r="F6612" i="4" l="1"/>
  <c r="N6610" i="4"/>
  <c r="M6610" i="4"/>
  <c r="L6611" i="4"/>
  <c r="Z6611" i="4" s="1"/>
  <c r="H6612" i="4"/>
  <c r="J6612" i="4" s="1"/>
  <c r="I6611" i="4"/>
  <c r="N6611" i="4"/>
  <c r="K6611" i="4"/>
  <c r="Y6611" i="4" s="1"/>
  <c r="C6613" i="4"/>
  <c r="D6613" i="4"/>
  <c r="E6613" i="4"/>
  <c r="F6613" i="4" l="1"/>
  <c r="N6612" i="4"/>
  <c r="M6611" i="4"/>
  <c r="L6612" i="4"/>
  <c r="Z6612" i="4" s="1"/>
  <c r="H6613" i="4"/>
  <c r="J6613" i="4" s="1"/>
  <c r="I6612" i="4"/>
  <c r="K6612" i="4"/>
  <c r="Y6612" i="4" s="1"/>
  <c r="E6614" i="4"/>
  <c r="C6614" i="4"/>
  <c r="D6614" i="4"/>
  <c r="F6614" i="4" l="1"/>
  <c r="N6613" i="4"/>
  <c r="M6612" i="4"/>
  <c r="L6613" i="4"/>
  <c r="Z6613" i="4" s="1"/>
  <c r="H6614" i="4"/>
  <c r="J6614" i="4" s="1"/>
  <c r="I6613" i="4"/>
  <c r="K6613" i="4"/>
  <c r="Y6613" i="4" s="1"/>
  <c r="C6615" i="4"/>
  <c r="F6615" i="4" s="1"/>
  <c r="E6615" i="4"/>
  <c r="D6615" i="4"/>
  <c r="N6614" i="4" l="1"/>
  <c r="M6613" i="4"/>
  <c r="I6614" i="4"/>
  <c r="L6614" i="4"/>
  <c r="Z6614" i="4" s="1"/>
  <c r="H6615" i="4"/>
  <c r="J6615" i="4" s="1"/>
  <c r="K6614" i="4"/>
  <c r="Y6614" i="4" s="1"/>
  <c r="C6616" i="4"/>
  <c r="D6616" i="4"/>
  <c r="E6616" i="4"/>
  <c r="F6616" i="4" l="1"/>
  <c r="M6614" i="4"/>
  <c r="I6615" i="4"/>
  <c r="H6616" i="4"/>
  <c r="J6616" i="4" s="1"/>
  <c r="N6615" i="4"/>
  <c r="L6615" i="4"/>
  <c r="Z6615" i="4" s="1"/>
  <c r="K6615" i="4"/>
  <c r="Y6615" i="4" s="1"/>
  <c r="D6617" i="4"/>
  <c r="E6617" i="4"/>
  <c r="C6617" i="4"/>
  <c r="F6617" i="4" l="1"/>
  <c r="M6615" i="4"/>
  <c r="L6616" i="4"/>
  <c r="Z6616" i="4" s="1"/>
  <c r="H6617" i="4"/>
  <c r="J6617" i="4" s="1"/>
  <c r="I6616" i="4"/>
  <c r="N6616" i="4"/>
  <c r="K6616" i="4"/>
  <c r="Y6616" i="4" s="1"/>
  <c r="D6618" i="4"/>
  <c r="E6618" i="4"/>
  <c r="C6618" i="4"/>
  <c r="F6618" i="4" l="1"/>
  <c r="N6617" i="4"/>
  <c r="M6616" i="4"/>
  <c r="L6617" i="4"/>
  <c r="Z6617" i="4" s="1"/>
  <c r="H6618" i="4"/>
  <c r="J6618" i="4" s="1"/>
  <c r="I6617" i="4"/>
  <c r="K6617" i="4"/>
  <c r="Y6617" i="4" s="1"/>
  <c r="C6619" i="4"/>
  <c r="F6619" i="4" s="1"/>
  <c r="E6619" i="4"/>
  <c r="D6619" i="4"/>
  <c r="N6618" i="4" l="1"/>
  <c r="M6617" i="4"/>
  <c r="L6618" i="4"/>
  <c r="Z6618" i="4" s="1"/>
  <c r="H6619" i="4"/>
  <c r="J6619" i="4" s="1"/>
  <c r="I6618" i="4"/>
  <c r="K6618" i="4"/>
  <c r="Y6618" i="4" s="1"/>
  <c r="C6620" i="4"/>
  <c r="D6620" i="4"/>
  <c r="E6620" i="4"/>
  <c r="F6620" i="4" l="1"/>
  <c r="N6619" i="4"/>
  <c r="M6618" i="4"/>
  <c r="L6619" i="4"/>
  <c r="Z6619" i="4" s="1"/>
  <c r="I6619" i="4"/>
  <c r="H6620" i="4"/>
  <c r="J6620" i="4" s="1"/>
  <c r="K6619" i="4"/>
  <c r="Y6619" i="4" s="1"/>
  <c r="C6621" i="4"/>
  <c r="F6621" i="4" s="1"/>
  <c r="D6621" i="4"/>
  <c r="E6621" i="4"/>
  <c r="N6620" i="4" l="1"/>
  <c r="M6619" i="4"/>
  <c r="I6620" i="4"/>
  <c r="L6620" i="4"/>
  <c r="Z6620" i="4" s="1"/>
  <c r="H6621" i="4"/>
  <c r="J6621" i="4" s="1"/>
  <c r="K6620" i="4"/>
  <c r="Y6620" i="4" s="1"/>
  <c r="E6622" i="4"/>
  <c r="C6622" i="4"/>
  <c r="F6622" i="4" s="1"/>
  <c r="D6622" i="4"/>
  <c r="M6620" i="4" l="1"/>
  <c r="I6621" i="4"/>
  <c r="N6621" i="4"/>
  <c r="L6621" i="4"/>
  <c r="Z6621" i="4" s="1"/>
  <c r="H6622" i="4"/>
  <c r="I6622" i="4" s="1"/>
  <c r="K6621" i="4"/>
  <c r="Y6621" i="4" s="1"/>
  <c r="C6623" i="4"/>
  <c r="E6623" i="4"/>
  <c r="D6623" i="4"/>
  <c r="F6623" i="4" l="1"/>
  <c r="M6621" i="4"/>
  <c r="L6622" i="4"/>
  <c r="Z6622" i="4" s="1"/>
  <c r="J6622" i="4"/>
  <c r="H6623" i="4"/>
  <c r="J6623" i="4" s="1"/>
  <c r="K6622" i="4"/>
  <c r="Y6622" i="4" s="1"/>
  <c r="M6622" i="4"/>
  <c r="C6624" i="4"/>
  <c r="F6624" i="4" s="1"/>
  <c r="D6624" i="4"/>
  <c r="E6624" i="4"/>
  <c r="N6623" i="4" l="1"/>
  <c r="N6622" i="4"/>
  <c r="L6623" i="4"/>
  <c r="Z6623" i="4" s="1"/>
  <c r="I6623" i="4"/>
  <c r="H6624" i="4"/>
  <c r="J6624" i="4" s="1"/>
  <c r="K6623" i="4"/>
  <c r="Y6623" i="4" s="1"/>
  <c r="D6625" i="4"/>
  <c r="E6625" i="4"/>
  <c r="C6625" i="4"/>
  <c r="F6625" i="4" l="1"/>
  <c r="N6624" i="4"/>
  <c r="M6623" i="4"/>
  <c r="L6624" i="4"/>
  <c r="Z6624" i="4" s="1"/>
  <c r="I6624" i="4"/>
  <c r="H6625" i="4"/>
  <c r="J6625" i="4" s="1"/>
  <c r="K6624" i="4"/>
  <c r="Y6624" i="4" s="1"/>
  <c r="D6626" i="4"/>
  <c r="E6626" i="4"/>
  <c r="C6626" i="4"/>
  <c r="F6626" i="4" l="1"/>
  <c r="N6625" i="4"/>
  <c r="M6624" i="4"/>
  <c r="I6625" i="4"/>
  <c r="L6625" i="4"/>
  <c r="Z6625" i="4" s="1"/>
  <c r="H6626" i="4"/>
  <c r="J6626" i="4" s="1"/>
  <c r="K6625" i="4"/>
  <c r="Y6625" i="4" s="1"/>
  <c r="C6627" i="4"/>
  <c r="F6627" i="4" s="1"/>
  <c r="D6627" i="4"/>
  <c r="E6627" i="4"/>
  <c r="N6626" i="4" l="1"/>
  <c r="M6625" i="4"/>
  <c r="I6626" i="4"/>
  <c r="L6626" i="4"/>
  <c r="Z6626" i="4" s="1"/>
  <c r="H6627" i="4"/>
  <c r="J6627" i="4" s="1"/>
  <c r="K6626" i="4"/>
  <c r="Y6626" i="4" s="1"/>
  <c r="C6628" i="4"/>
  <c r="D6628" i="4"/>
  <c r="E6628" i="4"/>
  <c r="F6628" i="4" l="1"/>
  <c r="N6627" i="4"/>
  <c r="M6626" i="4"/>
  <c r="I6627" i="4"/>
  <c r="L6627" i="4"/>
  <c r="Z6627" i="4" s="1"/>
  <c r="H6628" i="4"/>
  <c r="J6628" i="4" s="1"/>
  <c r="K6627" i="4"/>
  <c r="Y6627" i="4" s="1"/>
  <c r="C6629" i="4"/>
  <c r="F6629" i="4" s="1"/>
  <c r="D6629" i="4"/>
  <c r="E6629" i="4"/>
  <c r="N6628" i="4" l="1"/>
  <c r="M6627" i="4"/>
  <c r="I6628" i="4"/>
  <c r="L6628" i="4"/>
  <c r="Z6628" i="4" s="1"/>
  <c r="H6629" i="4"/>
  <c r="J6629" i="4" s="1"/>
  <c r="K6628" i="4"/>
  <c r="Y6628" i="4" s="1"/>
  <c r="E6630" i="4"/>
  <c r="C6630" i="4"/>
  <c r="D6630" i="4"/>
  <c r="F6630" i="4" l="1"/>
  <c r="N6629" i="4"/>
  <c r="M6628" i="4"/>
  <c r="L6629" i="4"/>
  <c r="Z6629" i="4" s="1"/>
  <c r="I6629" i="4"/>
  <c r="H6630" i="4"/>
  <c r="J6630" i="4" s="1"/>
  <c r="K6629" i="4"/>
  <c r="Y6629" i="4" s="1"/>
  <c r="C6631" i="4"/>
  <c r="F6631" i="4" s="1"/>
  <c r="E6631" i="4"/>
  <c r="D6631" i="4"/>
  <c r="N6630" i="4" l="1"/>
  <c r="M6629" i="4"/>
  <c r="I6630" i="4"/>
  <c r="L6630" i="4"/>
  <c r="Z6630" i="4" s="1"/>
  <c r="H6631" i="4"/>
  <c r="J6631" i="4" s="1"/>
  <c r="K6630" i="4"/>
  <c r="Y6630" i="4" s="1"/>
  <c r="C6632" i="4"/>
  <c r="D6632" i="4"/>
  <c r="E6632" i="4"/>
  <c r="F6632" i="4" l="1"/>
  <c r="N6631" i="4"/>
  <c r="M6630" i="4"/>
  <c r="I6631" i="4"/>
  <c r="L6631" i="4"/>
  <c r="Z6631" i="4" s="1"/>
  <c r="H6632" i="4"/>
  <c r="J6632" i="4" s="1"/>
  <c r="K6631" i="4"/>
  <c r="Y6631" i="4" s="1"/>
  <c r="D6633" i="4"/>
  <c r="E6633" i="4"/>
  <c r="C6633" i="4"/>
  <c r="F6633" i="4" l="1"/>
  <c r="N6632" i="4"/>
  <c r="M6631" i="4"/>
  <c r="I6632" i="4"/>
  <c r="L6632" i="4"/>
  <c r="Z6632" i="4" s="1"/>
  <c r="H6633" i="4"/>
  <c r="I6633" i="4" s="1"/>
  <c r="K6632" i="4"/>
  <c r="Y6632" i="4" s="1"/>
  <c r="D6634" i="4"/>
  <c r="E6634" i="4"/>
  <c r="C6634" i="4"/>
  <c r="F6634" i="4" l="1"/>
  <c r="M6632" i="4"/>
  <c r="H6634" i="4"/>
  <c r="J6633" i="4"/>
  <c r="L6633" i="4"/>
  <c r="Z6633" i="4" s="1"/>
  <c r="K6633" i="4"/>
  <c r="Y6633" i="4" s="1"/>
  <c r="M6633" i="4"/>
  <c r="L6634" i="4"/>
  <c r="Z6634" i="4" s="1"/>
  <c r="C6635" i="4"/>
  <c r="D6635" i="4"/>
  <c r="E6635" i="4"/>
  <c r="F6635" i="4" l="1"/>
  <c r="N6633" i="4"/>
  <c r="I6634" i="4"/>
  <c r="H6635" i="4"/>
  <c r="J6634" i="4"/>
  <c r="K6634" i="4"/>
  <c r="Y6634" i="4" s="1"/>
  <c r="C6636" i="4"/>
  <c r="F6636" i="4" s="1"/>
  <c r="D6636" i="4"/>
  <c r="E6636" i="4"/>
  <c r="N6634" i="4" l="1"/>
  <c r="M6634" i="4"/>
  <c r="L6635" i="4"/>
  <c r="Z6635" i="4" s="1"/>
  <c r="I6635" i="4"/>
  <c r="J6635" i="4"/>
  <c r="H6636" i="4"/>
  <c r="L6636" i="4" s="1"/>
  <c r="Z6636" i="4" s="1"/>
  <c r="K6635" i="4"/>
  <c r="Y6635" i="4" s="1"/>
  <c r="C6637" i="4"/>
  <c r="F6637" i="4" s="1"/>
  <c r="D6637" i="4"/>
  <c r="E6637" i="4"/>
  <c r="N6635" i="4" l="1"/>
  <c r="M6635" i="4"/>
  <c r="I6636" i="4"/>
  <c r="J6636" i="4"/>
  <c r="H6637" i="4"/>
  <c r="J6637" i="4" s="1"/>
  <c r="K6636" i="4"/>
  <c r="Y6636" i="4" s="1"/>
  <c r="E6638" i="4"/>
  <c r="C6638" i="4"/>
  <c r="F6638" i="4" s="1"/>
  <c r="D6638" i="4"/>
  <c r="N6636" i="4" l="1"/>
  <c r="M6636" i="4"/>
  <c r="N6637" i="4"/>
  <c r="H6638" i="4"/>
  <c r="J6638" i="4" s="1"/>
  <c r="I6637" i="4"/>
  <c r="L6637" i="4"/>
  <c r="Z6637" i="4" s="1"/>
  <c r="K6637" i="4"/>
  <c r="Y6637" i="4" s="1"/>
  <c r="C6639" i="4"/>
  <c r="F6639" i="4" s="1"/>
  <c r="E6639" i="4"/>
  <c r="D6639" i="4"/>
  <c r="N6638" i="4" l="1"/>
  <c r="M6637" i="4"/>
  <c r="L6638" i="4"/>
  <c r="Z6638" i="4" s="1"/>
  <c r="H6639" i="4"/>
  <c r="J6639" i="4" s="1"/>
  <c r="I6638" i="4"/>
  <c r="K6638" i="4"/>
  <c r="Y6638" i="4" s="1"/>
  <c r="C6640" i="4"/>
  <c r="D6640" i="4"/>
  <c r="E6640" i="4"/>
  <c r="F6640" i="4" l="1"/>
  <c r="N6639" i="4"/>
  <c r="M6638" i="4"/>
  <c r="I6639" i="4"/>
  <c r="L6639" i="4"/>
  <c r="Z6639" i="4" s="1"/>
  <c r="H6640" i="4"/>
  <c r="J6640" i="4" s="1"/>
  <c r="K6639" i="4"/>
  <c r="Y6639" i="4" s="1"/>
  <c r="D6641" i="4"/>
  <c r="E6641" i="4"/>
  <c r="C6641" i="4"/>
  <c r="F6641" i="4" l="1"/>
  <c r="M6639" i="4"/>
  <c r="I6640" i="4"/>
  <c r="N6640" i="4"/>
  <c r="L6640" i="4"/>
  <c r="Z6640" i="4" s="1"/>
  <c r="H6641" i="4"/>
  <c r="K6640" i="4"/>
  <c r="Y6640" i="4" s="1"/>
  <c r="D6642" i="4"/>
  <c r="E6642" i="4"/>
  <c r="C6642" i="4"/>
  <c r="F6642" i="4" l="1"/>
  <c r="M6640" i="4"/>
  <c r="H6642" i="4"/>
  <c r="L6642" i="4" s="1"/>
  <c r="Z6642" i="4" s="1"/>
  <c r="J6641" i="4"/>
  <c r="I6641" i="4"/>
  <c r="L6641" i="4"/>
  <c r="Z6641" i="4" s="1"/>
  <c r="K6641" i="4"/>
  <c r="Y6641" i="4" s="1"/>
  <c r="I6642" i="4"/>
  <c r="C6643" i="4"/>
  <c r="E6643" i="4"/>
  <c r="D6643" i="4"/>
  <c r="F6643" i="4" l="1"/>
  <c r="N6641" i="4"/>
  <c r="M6641" i="4"/>
  <c r="H6643" i="4"/>
  <c r="J6643" i="4" s="1"/>
  <c r="J6642" i="4"/>
  <c r="K6642" i="4"/>
  <c r="Y6642" i="4" s="1"/>
  <c r="M6642" i="4"/>
  <c r="C6644" i="4"/>
  <c r="F6644" i="4" s="1"/>
  <c r="D6644" i="4"/>
  <c r="E6644" i="4"/>
  <c r="N6642" i="4" l="1"/>
  <c r="N6643" i="4"/>
  <c r="L6643" i="4"/>
  <c r="Z6643" i="4" s="1"/>
  <c r="H6644" i="4"/>
  <c r="J6644" i="4" s="1"/>
  <c r="I6643" i="4"/>
  <c r="K6643" i="4"/>
  <c r="Y6643" i="4" s="1"/>
  <c r="C6645" i="4"/>
  <c r="D6645" i="4"/>
  <c r="E6645" i="4"/>
  <c r="F6645" i="4" l="1"/>
  <c r="N6644" i="4"/>
  <c r="M6643" i="4"/>
  <c r="L6644" i="4"/>
  <c r="Z6644" i="4" s="1"/>
  <c r="H6645" i="4"/>
  <c r="I6645" i="4" s="1"/>
  <c r="I6644" i="4"/>
  <c r="K6644" i="4"/>
  <c r="Y6644" i="4" s="1"/>
  <c r="E6646" i="4"/>
  <c r="D6646" i="4"/>
  <c r="C6646" i="4"/>
  <c r="F6646" i="4" l="1"/>
  <c r="M6644" i="4"/>
  <c r="H6646" i="4"/>
  <c r="J6646" i="4" s="1"/>
  <c r="J6645" i="4"/>
  <c r="L6645" i="4"/>
  <c r="Z6645" i="4" s="1"/>
  <c r="K6645" i="4"/>
  <c r="Y6645" i="4" s="1"/>
  <c r="M6645" i="4"/>
  <c r="C6647" i="4"/>
  <c r="F6647" i="4" s="1"/>
  <c r="E6647" i="4"/>
  <c r="D6647" i="4"/>
  <c r="N6646" i="4" l="1"/>
  <c r="N6645" i="4"/>
  <c r="I6646" i="4"/>
  <c r="L6646" i="4"/>
  <c r="Z6646" i="4" s="1"/>
  <c r="H6647" i="4"/>
  <c r="J6647" i="4" s="1"/>
  <c r="K6646" i="4"/>
  <c r="Y6646" i="4" s="1"/>
  <c r="C6648" i="4"/>
  <c r="F6648" i="4" s="1"/>
  <c r="D6648" i="4"/>
  <c r="E6648" i="4"/>
  <c r="N6647" i="4" l="1"/>
  <c r="M6646" i="4"/>
  <c r="I6647" i="4"/>
  <c r="L6647" i="4"/>
  <c r="Z6647" i="4" s="1"/>
  <c r="H6648" i="4"/>
  <c r="J6648" i="4" s="1"/>
  <c r="K6647" i="4"/>
  <c r="Y6647" i="4" s="1"/>
  <c r="D6649" i="4"/>
  <c r="E6649" i="4"/>
  <c r="C6649" i="4"/>
  <c r="F6649" i="4" l="1"/>
  <c r="N6648" i="4"/>
  <c r="M6647" i="4"/>
  <c r="I6648" i="4"/>
  <c r="L6648" i="4"/>
  <c r="Z6648" i="4" s="1"/>
  <c r="H6649" i="4"/>
  <c r="J6649" i="4" s="1"/>
  <c r="K6648" i="4"/>
  <c r="Y6648" i="4" s="1"/>
  <c r="D6650" i="4"/>
  <c r="E6650" i="4"/>
  <c r="C6650" i="4"/>
  <c r="F6650" i="4" l="1"/>
  <c r="N6649" i="4"/>
  <c r="M6648" i="4"/>
  <c r="I6649" i="4"/>
  <c r="L6649" i="4"/>
  <c r="Z6649" i="4" s="1"/>
  <c r="H6650" i="4"/>
  <c r="J6650" i="4" s="1"/>
  <c r="K6649" i="4"/>
  <c r="Y6649" i="4" s="1"/>
  <c r="C6651" i="4"/>
  <c r="F6651" i="4" s="1"/>
  <c r="D6651" i="4"/>
  <c r="E6651" i="4"/>
  <c r="N6650" i="4" l="1"/>
  <c r="M6649" i="4"/>
  <c r="L6650" i="4"/>
  <c r="Z6650" i="4" s="1"/>
  <c r="I6650" i="4"/>
  <c r="H6651" i="4"/>
  <c r="J6651" i="4" s="1"/>
  <c r="K6650" i="4"/>
  <c r="Y6650" i="4" s="1"/>
  <c r="C6652" i="4"/>
  <c r="D6652" i="4"/>
  <c r="E6652" i="4"/>
  <c r="F6652" i="4" l="1"/>
  <c r="N6651" i="4"/>
  <c r="M6650" i="4"/>
  <c r="I6651" i="4"/>
  <c r="L6651" i="4"/>
  <c r="Z6651" i="4" s="1"/>
  <c r="H6652" i="4"/>
  <c r="J6652" i="4" s="1"/>
  <c r="K6651" i="4"/>
  <c r="Y6651" i="4" s="1"/>
  <c r="C6653" i="4"/>
  <c r="F6653" i="4" s="1"/>
  <c r="D6653" i="4"/>
  <c r="E6653" i="4"/>
  <c r="N6652" i="4" l="1"/>
  <c r="M6651" i="4"/>
  <c r="I6652" i="4"/>
  <c r="L6652" i="4"/>
  <c r="Z6652" i="4" s="1"/>
  <c r="H6653" i="4"/>
  <c r="J6653" i="4" s="1"/>
  <c r="K6652" i="4"/>
  <c r="Y6652" i="4" s="1"/>
  <c r="E6654" i="4"/>
  <c r="C6654" i="4"/>
  <c r="D6654" i="4"/>
  <c r="F6654" i="4" l="1"/>
  <c r="N6653" i="4"/>
  <c r="M6652" i="4"/>
  <c r="I6653" i="4"/>
  <c r="L6653" i="4"/>
  <c r="Z6653" i="4" s="1"/>
  <c r="H6654" i="4"/>
  <c r="J6654" i="4" s="1"/>
  <c r="K6653" i="4"/>
  <c r="Y6653" i="4" s="1"/>
  <c r="C6655" i="4"/>
  <c r="F6655" i="4" s="1"/>
  <c r="E6655" i="4"/>
  <c r="D6655" i="4"/>
  <c r="M6653" i="4" l="1"/>
  <c r="I6654" i="4"/>
  <c r="H6655" i="4"/>
  <c r="J6655" i="4" s="1"/>
  <c r="N6654" i="4"/>
  <c r="L6654" i="4"/>
  <c r="Z6654" i="4" s="1"/>
  <c r="K6654" i="4"/>
  <c r="Y6654" i="4" s="1"/>
  <c r="C6656" i="4"/>
  <c r="D6656" i="4"/>
  <c r="E6656" i="4"/>
  <c r="F6656" i="4" l="1"/>
  <c r="N6655" i="4"/>
  <c r="M6654" i="4"/>
  <c r="L6655" i="4"/>
  <c r="Z6655" i="4" s="1"/>
  <c r="H6656" i="4"/>
  <c r="I6656" i="4" s="1"/>
  <c r="I6655" i="4"/>
  <c r="K6655" i="4"/>
  <c r="Y6655" i="4" s="1"/>
  <c r="D6657" i="4"/>
  <c r="E6657" i="4"/>
  <c r="C6657" i="4"/>
  <c r="F6657" i="4" l="1"/>
  <c r="M6655" i="4"/>
  <c r="L6656" i="4"/>
  <c r="Z6656" i="4" s="1"/>
  <c r="H6657" i="4"/>
  <c r="J6657" i="4" s="1"/>
  <c r="J6656" i="4"/>
  <c r="K6656" i="4"/>
  <c r="Y6656" i="4" s="1"/>
  <c r="M6656" i="4"/>
  <c r="D6658" i="4"/>
  <c r="E6658" i="4"/>
  <c r="C6658" i="4"/>
  <c r="F6658" i="4" l="1"/>
  <c r="N6656" i="4"/>
  <c r="N6657" i="4"/>
  <c r="H6658" i="4"/>
  <c r="L6658" i="4" s="1"/>
  <c r="Z6658" i="4" s="1"/>
  <c r="L6657" i="4"/>
  <c r="Z6657" i="4" s="1"/>
  <c r="I6657" i="4"/>
  <c r="K6657" i="4"/>
  <c r="Y6657" i="4" s="1"/>
  <c r="C6659" i="4"/>
  <c r="F6659" i="4" s="1"/>
  <c r="D6659" i="4"/>
  <c r="E6659" i="4"/>
  <c r="M6657" i="4" l="1"/>
  <c r="H6659" i="4"/>
  <c r="I6659" i="4" s="1"/>
  <c r="I6658" i="4"/>
  <c r="J6658" i="4"/>
  <c r="K6658" i="4"/>
  <c r="Y6658" i="4" s="1"/>
  <c r="C6660" i="4"/>
  <c r="D6660" i="4"/>
  <c r="E6660" i="4"/>
  <c r="F6660" i="4" l="1"/>
  <c r="N6658" i="4"/>
  <c r="M6658" i="4"/>
  <c r="L6659" i="4"/>
  <c r="Z6659" i="4" s="1"/>
  <c r="H6660" i="4"/>
  <c r="I6660" i="4" s="1"/>
  <c r="J6659" i="4"/>
  <c r="K6659" i="4"/>
  <c r="Y6659" i="4" s="1"/>
  <c r="M6659" i="4"/>
  <c r="C6661" i="4"/>
  <c r="D6661" i="4"/>
  <c r="E6661" i="4"/>
  <c r="F6661" i="4" l="1"/>
  <c r="N6659" i="4"/>
  <c r="L6660" i="4"/>
  <c r="Z6660" i="4" s="1"/>
  <c r="H6661" i="4"/>
  <c r="J6661" i="4" s="1"/>
  <c r="J6660" i="4"/>
  <c r="K6660" i="4"/>
  <c r="Y6660" i="4" s="1"/>
  <c r="M6660" i="4"/>
  <c r="E6662" i="4"/>
  <c r="D6662" i="4"/>
  <c r="C6662" i="4"/>
  <c r="F6662" i="4" l="1"/>
  <c r="N6660" i="4"/>
  <c r="N6661" i="4"/>
  <c r="L6661" i="4"/>
  <c r="Z6661" i="4" s="1"/>
  <c r="H6662" i="4"/>
  <c r="J6662" i="4" s="1"/>
  <c r="I6661" i="4"/>
  <c r="K6661" i="4"/>
  <c r="Y6661" i="4" s="1"/>
  <c r="C6663" i="4"/>
  <c r="F6663" i="4" s="1"/>
  <c r="E6663" i="4"/>
  <c r="D6663" i="4"/>
  <c r="N6662" i="4" l="1"/>
  <c r="M6661" i="4"/>
  <c r="L6662" i="4"/>
  <c r="Z6662" i="4" s="1"/>
  <c r="H6663" i="4"/>
  <c r="J6663" i="4" s="1"/>
  <c r="I6662" i="4"/>
  <c r="K6662" i="4"/>
  <c r="Y6662" i="4" s="1"/>
  <c r="C6664" i="4"/>
  <c r="D6664" i="4"/>
  <c r="E6664" i="4"/>
  <c r="F6664" i="4" l="1"/>
  <c r="N6663" i="4"/>
  <c r="M6662" i="4"/>
  <c r="I6663" i="4"/>
  <c r="L6663" i="4"/>
  <c r="Z6663" i="4" s="1"/>
  <c r="H6664" i="4"/>
  <c r="J6664" i="4" s="1"/>
  <c r="K6663" i="4"/>
  <c r="Y6663" i="4" s="1"/>
  <c r="D6665" i="4"/>
  <c r="E6665" i="4"/>
  <c r="C6665" i="4"/>
  <c r="F6665" i="4" l="1"/>
  <c r="N6664" i="4"/>
  <c r="M6663" i="4"/>
  <c r="I6664" i="4"/>
  <c r="L6664" i="4"/>
  <c r="Z6664" i="4" s="1"/>
  <c r="H6665" i="4"/>
  <c r="J6665" i="4" s="1"/>
  <c r="K6664" i="4"/>
  <c r="Y6664" i="4" s="1"/>
  <c r="D6666" i="4"/>
  <c r="E6666" i="4"/>
  <c r="C6666" i="4"/>
  <c r="F6666" i="4" l="1"/>
  <c r="M6664" i="4"/>
  <c r="I6665" i="4"/>
  <c r="H6666" i="4"/>
  <c r="J6666" i="4" s="1"/>
  <c r="L6665" i="4"/>
  <c r="Z6665" i="4" s="1"/>
  <c r="N6665" i="4"/>
  <c r="K6665" i="4"/>
  <c r="Y6665" i="4" s="1"/>
  <c r="C6667" i="4"/>
  <c r="F6667" i="4" s="1"/>
  <c r="E6667" i="4"/>
  <c r="D6667" i="4"/>
  <c r="N6666" i="4" l="1"/>
  <c r="M6665" i="4"/>
  <c r="L6666" i="4"/>
  <c r="Z6666" i="4" s="1"/>
  <c r="H6667" i="4"/>
  <c r="J6667" i="4" s="1"/>
  <c r="I6666" i="4"/>
  <c r="K6666" i="4"/>
  <c r="Y6666" i="4" s="1"/>
  <c r="C6668" i="4"/>
  <c r="D6668" i="4"/>
  <c r="E6668" i="4"/>
  <c r="F6668" i="4" l="1"/>
  <c r="N6667" i="4"/>
  <c r="M6666" i="4"/>
  <c r="I6667" i="4"/>
  <c r="L6667" i="4"/>
  <c r="Z6667" i="4" s="1"/>
  <c r="H6668" i="4"/>
  <c r="J6668" i="4" s="1"/>
  <c r="K6667" i="4"/>
  <c r="Y6667" i="4" s="1"/>
  <c r="C6669" i="4"/>
  <c r="F6669" i="4" s="1"/>
  <c r="D6669" i="4"/>
  <c r="E6669" i="4"/>
  <c r="N6668" i="4" l="1"/>
  <c r="M6667" i="4"/>
  <c r="L6668" i="4"/>
  <c r="Z6668" i="4" s="1"/>
  <c r="I6668" i="4"/>
  <c r="H6669" i="4"/>
  <c r="J6669" i="4" s="1"/>
  <c r="K6668" i="4"/>
  <c r="Y6668" i="4" s="1"/>
  <c r="E6670" i="4"/>
  <c r="C6670" i="4"/>
  <c r="F6670" i="4" s="1"/>
  <c r="D6670" i="4"/>
  <c r="N6669" i="4" l="1"/>
  <c r="M6668" i="4"/>
  <c r="I6669" i="4"/>
  <c r="L6669" i="4"/>
  <c r="Z6669" i="4" s="1"/>
  <c r="H6670" i="4"/>
  <c r="J6670" i="4" s="1"/>
  <c r="K6669" i="4"/>
  <c r="Y6669" i="4" s="1"/>
  <c r="C6671" i="4"/>
  <c r="E6671" i="4"/>
  <c r="D6671" i="4"/>
  <c r="F6671" i="4" l="1"/>
  <c r="N6670" i="4"/>
  <c r="M6669" i="4"/>
  <c r="I6670" i="4"/>
  <c r="L6670" i="4"/>
  <c r="Z6670" i="4" s="1"/>
  <c r="H6671" i="4"/>
  <c r="J6671" i="4" s="1"/>
  <c r="K6670" i="4"/>
  <c r="Y6670" i="4" s="1"/>
  <c r="C6672" i="4"/>
  <c r="F6672" i="4" s="1"/>
  <c r="D6672" i="4"/>
  <c r="E6672" i="4"/>
  <c r="N6671" i="4" l="1"/>
  <c r="M6670" i="4"/>
  <c r="I6671" i="4"/>
  <c r="L6671" i="4"/>
  <c r="Z6671" i="4" s="1"/>
  <c r="H6672" i="4"/>
  <c r="J6672" i="4" s="1"/>
  <c r="K6671" i="4"/>
  <c r="Y6671" i="4" s="1"/>
  <c r="D6673" i="4"/>
  <c r="E6673" i="4"/>
  <c r="C6673" i="4"/>
  <c r="F6673" i="4" l="1"/>
  <c r="N6672" i="4"/>
  <c r="M6671" i="4"/>
  <c r="L6672" i="4"/>
  <c r="Z6672" i="4" s="1"/>
  <c r="I6672" i="4"/>
  <c r="H6673" i="4"/>
  <c r="J6673" i="4" s="1"/>
  <c r="K6672" i="4"/>
  <c r="Y6672" i="4" s="1"/>
  <c r="D6674" i="4"/>
  <c r="E6674" i="4"/>
  <c r="C6674" i="4"/>
  <c r="F6674" i="4" l="1"/>
  <c r="M6672" i="4"/>
  <c r="I6673" i="4"/>
  <c r="H6674" i="4"/>
  <c r="J6674" i="4" s="1"/>
  <c r="L6673" i="4"/>
  <c r="Z6673" i="4" s="1"/>
  <c r="N6673" i="4"/>
  <c r="K6673" i="4"/>
  <c r="Y6673" i="4" s="1"/>
  <c r="C6675" i="4"/>
  <c r="F6675" i="4" s="1"/>
  <c r="D6675" i="4"/>
  <c r="E6675" i="4"/>
  <c r="N6674" i="4" l="1"/>
  <c r="M6673" i="4"/>
  <c r="L6674" i="4"/>
  <c r="Z6674" i="4" s="1"/>
  <c r="H6675" i="4"/>
  <c r="J6675" i="4" s="1"/>
  <c r="I6674" i="4"/>
  <c r="K6674" i="4"/>
  <c r="Y6674" i="4" s="1"/>
  <c r="C6676" i="4"/>
  <c r="D6676" i="4"/>
  <c r="E6676" i="4"/>
  <c r="F6676" i="4" l="1"/>
  <c r="N6675" i="4"/>
  <c r="M6674" i="4"/>
  <c r="I6675" i="4"/>
  <c r="L6675" i="4"/>
  <c r="Z6675" i="4" s="1"/>
  <c r="H6676" i="4"/>
  <c r="K6675" i="4"/>
  <c r="Y6675" i="4" s="1"/>
  <c r="C6677" i="4"/>
  <c r="F6677" i="4" s="1"/>
  <c r="D6677" i="4"/>
  <c r="E6677" i="4"/>
  <c r="M6675" i="4" l="1"/>
  <c r="L6676" i="4"/>
  <c r="Z6676" i="4" s="1"/>
  <c r="J6676" i="4"/>
  <c r="I6676" i="4"/>
  <c r="H6677" i="4"/>
  <c r="K6676" i="4"/>
  <c r="Y6676" i="4" s="1"/>
  <c r="E6678" i="4"/>
  <c r="C6678" i="4"/>
  <c r="F6678" i="4" s="1"/>
  <c r="D6678" i="4"/>
  <c r="N6676" i="4" l="1"/>
  <c r="M6676" i="4"/>
  <c r="H6678" i="4"/>
  <c r="L6678" i="4" s="1"/>
  <c r="Z6678" i="4" s="1"/>
  <c r="J6677" i="4"/>
  <c r="L6677" i="4"/>
  <c r="Z6677" i="4" s="1"/>
  <c r="I6677" i="4"/>
  <c r="K6677" i="4"/>
  <c r="Y6677" i="4" s="1"/>
  <c r="C6679" i="4"/>
  <c r="F6679" i="4" s="1"/>
  <c r="E6679" i="4"/>
  <c r="D6679" i="4"/>
  <c r="N6677" i="4" l="1"/>
  <c r="M6677" i="4"/>
  <c r="H6679" i="4"/>
  <c r="J6679" i="4" s="1"/>
  <c r="I6678" i="4"/>
  <c r="J6678" i="4"/>
  <c r="K6678" i="4"/>
  <c r="Y6678" i="4" s="1"/>
  <c r="C6680" i="4"/>
  <c r="D6680" i="4"/>
  <c r="E6680" i="4"/>
  <c r="F6680" i="4" l="1"/>
  <c r="N6678" i="4"/>
  <c r="M6678" i="4"/>
  <c r="L6679" i="4"/>
  <c r="Z6679" i="4" s="1"/>
  <c r="H6680" i="4"/>
  <c r="J6680" i="4" s="1"/>
  <c r="I6679" i="4"/>
  <c r="N6679" i="4"/>
  <c r="K6679" i="4"/>
  <c r="Y6679" i="4" s="1"/>
  <c r="D6681" i="4"/>
  <c r="C6681" i="4"/>
  <c r="E6681" i="4"/>
  <c r="F6681" i="4" l="1"/>
  <c r="N6680" i="4"/>
  <c r="M6679" i="4"/>
  <c r="L6680" i="4"/>
  <c r="Z6680" i="4" s="1"/>
  <c r="H6681" i="4"/>
  <c r="J6681" i="4" s="1"/>
  <c r="I6680" i="4"/>
  <c r="K6680" i="4"/>
  <c r="Y6680" i="4" s="1"/>
  <c r="C6682" i="4"/>
  <c r="F6682" i="4" s="1"/>
  <c r="D6682" i="4"/>
  <c r="E6682" i="4"/>
  <c r="N6681" i="4" l="1"/>
  <c r="M6680" i="4"/>
  <c r="L6681" i="4"/>
  <c r="Z6681" i="4" s="1"/>
  <c r="H6682" i="4"/>
  <c r="I6682" i="4" s="1"/>
  <c r="I6681" i="4"/>
  <c r="K6681" i="4"/>
  <c r="Y6681" i="4" s="1"/>
  <c r="C6683" i="4"/>
  <c r="D6683" i="4"/>
  <c r="E6683" i="4"/>
  <c r="F6683" i="4" l="1"/>
  <c r="M6681" i="4"/>
  <c r="L6682" i="4"/>
  <c r="Z6682" i="4" s="1"/>
  <c r="H6683" i="4"/>
  <c r="J6683" i="4" s="1"/>
  <c r="J6682" i="4"/>
  <c r="K6682" i="4"/>
  <c r="Y6682" i="4" s="1"/>
  <c r="M6682" i="4"/>
  <c r="L6683" i="4"/>
  <c r="Z6683" i="4" s="1"/>
  <c r="E6684" i="4"/>
  <c r="C6684" i="4"/>
  <c r="D6684" i="4"/>
  <c r="F6684" i="4" l="1"/>
  <c r="N6683" i="4"/>
  <c r="N6682" i="4"/>
  <c r="H6684" i="4"/>
  <c r="J6684" i="4" s="1"/>
  <c r="I6683" i="4"/>
  <c r="K6683" i="4"/>
  <c r="Y6683" i="4" s="1"/>
  <c r="C6685" i="4"/>
  <c r="E6685" i="4"/>
  <c r="D6685" i="4"/>
  <c r="F6685" i="4" l="1"/>
  <c r="N6684" i="4"/>
  <c r="M6683" i="4"/>
  <c r="I6684" i="4"/>
  <c r="L6684" i="4"/>
  <c r="Z6684" i="4" s="1"/>
  <c r="H6685" i="4"/>
  <c r="J6685" i="4" s="1"/>
  <c r="K6684" i="4"/>
  <c r="Y6684" i="4" s="1"/>
  <c r="C6686" i="4"/>
  <c r="F6686" i="4" s="1"/>
  <c r="E6686" i="4"/>
  <c r="D6686" i="4"/>
  <c r="M6684" i="4" l="1"/>
  <c r="I6685" i="4"/>
  <c r="N6685" i="4"/>
  <c r="L6685" i="4"/>
  <c r="Z6685" i="4" s="1"/>
  <c r="H6686" i="4"/>
  <c r="K6685" i="4"/>
  <c r="Y6685" i="4" s="1"/>
  <c r="D6687" i="4"/>
  <c r="E6687" i="4"/>
  <c r="C6687" i="4"/>
  <c r="F6687" i="4" l="1"/>
  <c r="M6685" i="4"/>
  <c r="L6686" i="4"/>
  <c r="Z6686" i="4" s="1"/>
  <c r="H6687" i="4"/>
  <c r="L6687" i="4" s="1"/>
  <c r="Z6687" i="4" s="1"/>
  <c r="J6686" i="4"/>
  <c r="I6686" i="4"/>
  <c r="K6686" i="4"/>
  <c r="Y6686" i="4" s="1"/>
  <c r="D6688" i="4"/>
  <c r="E6688" i="4"/>
  <c r="C6688" i="4"/>
  <c r="F6688" i="4" l="1"/>
  <c r="N6686" i="4"/>
  <c r="M6686" i="4"/>
  <c r="H6688" i="4"/>
  <c r="J6688" i="4" s="1"/>
  <c r="I6687" i="4"/>
  <c r="J6687" i="4"/>
  <c r="K6687" i="4"/>
  <c r="Y6687" i="4" s="1"/>
  <c r="D6689" i="4"/>
  <c r="C6689" i="4"/>
  <c r="E6689" i="4"/>
  <c r="F6689" i="4" l="1"/>
  <c r="N6687" i="4"/>
  <c r="M6687" i="4"/>
  <c r="H6689" i="4"/>
  <c r="J6689" i="4" s="1"/>
  <c r="I6688" i="4"/>
  <c r="N6688" i="4"/>
  <c r="L6688" i="4"/>
  <c r="Z6688" i="4" s="1"/>
  <c r="K6688" i="4"/>
  <c r="Y6688" i="4" s="1"/>
  <c r="C6690" i="4"/>
  <c r="D6690" i="4"/>
  <c r="E6690" i="4"/>
  <c r="F6690" i="4" l="1"/>
  <c r="L6689" i="4"/>
  <c r="Z6689" i="4" s="1"/>
  <c r="I6689" i="4"/>
  <c r="M6689" i="4" s="1"/>
  <c r="M6688" i="4"/>
  <c r="H6690" i="4"/>
  <c r="J6690" i="4" s="1"/>
  <c r="N6689" i="4"/>
  <c r="K6689" i="4"/>
  <c r="Y6689" i="4" s="1"/>
  <c r="C6691" i="4"/>
  <c r="F6691" i="4" s="1"/>
  <c r="D6691" i="4"/>
  <c r="E6691" i="4"/>
  <c r="N6690" i="4" l="1"/>
  <c r="L6690" i="4"/>
  <c r="Z6690" i="4" s="1"/>
  <c r="H6691" i="4"/>
  <c r="I6691" i="4" s="1"/>
  <c r="I6690" i="4"/>
  <c r="K6690" i="4"/>
  <c r="Y6690" i="4" s="1"/>
  <c r="E6692" i="4"/>
  <c r="C6692" i="4"/>
  <c r="D6692" i="4"/>
  <c r="F6692" i="4" l="1"/>
  <c r="M6690" i="4"/>
  <c r="L6691" i="4"/>
  <c r="Z6691" i="4" s="1"/>
  <c r="J6691" i="4"/>
  <c r="H6692" i="4"/>
  <c r="J6692" i="4" s="1"/>
  <c r="K6691" i="4"/>
  <c r="Y6691" i="4" s="1"/>
  <c r="M6691" i="4"/>
  <c r="C6693" i="4"/>
  <c r="F6693" i="4" s="1"/>
  <c r="E6693" i="4"/>
  <c r="D6693" i="4"/>
  <c r="N6691" i="4" l="1"/>
  <c r="N6692" i="4"/>
  <c r="L6692" i="4"/>
  <c r="Z6692" i="4" s="1"/>
  <c r="I6692" i="4"/>
  <c r="H6693" i="4"/>
  <c r="J6693" i="4" s="1"/>
  <c r="K6692" i="4"/>
  <c r="Y6692" i="4" s="1"/>
  <c r="C6694" i="4"/>
  <c r="E6694" i="4"/>
  <c r="D6694" i="4"/>
  <c r="F6694" i="4" l="1"/>
  <c r="N6693" i="4"/>
  <c r="M6692" i="4"/>
  <c r="I6693" i="4"/>
  <c r="L6693" i="4"/>
  <c r="Z6693" i="4" s="1"/>
  <c r="H6694" i="4"/>
  <c r="J6694" i="4" s="1"/>
  <c r="K6693" i="4"/>
  <c r="Y6693" i="4" s="1"/>
  <c r="D6695" i="4"/>
  <c r="E6695" i="4"/>
  <c r="C6695" i="4"/>
  <c r="F6695" i="4" l="1"/>
  <c r="N6694" i="4"/>
  <c r="M6693" i="4"/>
  <c r="L6694" i="4"/>
  <c r="Z6694" i="4" s="1"/>
  <c r="I6694" i="4"/>
  <c r="H6695" i="4"/>
  <c r="J6695" i="4" s="1"/>
  <c r="K6694" i="4"/>
  <c r="Y6694" i="4" s="1"/>
  <c r="D6696" i="4"/>
  <c r="E6696" i="4"/>
  <c r="C6696" i="4"/>
  <c r="F6696" i="4" l="1"/>
  <c r="N6695" i="4"/>
  <c r="M6694" i="4"/>
  <c r="I6695" i="4"/>
  <c r="L6695" i="4"/>
  <c r="Z6695" i="4" s="1"/>
  <c r="H6696" i="4"/>
  <c r="J6696" i="4" s="1"/>
  <c r="K6695" i="4"/>
  <c r="Y6695" i="4" s="1"/>
  <c r="D6697" i="4"/>
  <c r="C6697" i="4"/>
  <c r="E6697" i="4"/>
  <c r="F6697" i="4" l="1"/>
  <c r="N6696" i="4"/>
  <c r="M6695" i="4"/>
  <c r="I6696" i="4"/>
  <c r="L6696" i="4"/>
  <c r="Z6696" i="4" s="1"/>
  <c r="H6697" i="4"/>
  <c r="J6697" i="4" s="1"/>
  <c r="K6696" i="4"/>
  <c r="Y6696" i="4" s="1"/>
  <c r="C6698" i="4"/>
  <c r="F6698" i="4" s="1"/>
  <c r="D6698" i="4"/>
  <c r="E6698" i="4"/>
  <c r="N6697" i="4" l="1"/>
  <c r="M6696" i="4"/>
  <c r="I6697" i="4"/>
  <c r="L6697" i="4"/>
  <c r="Z6697" i="4" s="1"/>
  <c r="H6698" i="4"/>
  <c r="J6698" i="4" s="1"/>
  <c r="K6697" i="4"/>
  <c r="Y6697" i="4" s="1"/>
  <c r="C6699" i="4"/>
  <c r="D6699" i="4"/>
  <c r="E6699" i="4"/>
  <c r="F6699" i="4" l="1"/>
  <c r="N6698" i="4"/>
  <c r="M6697" i="4"/>
  <c r="I6698" i="4"/>
  <c r="H6699" i="4"/>
  <c r="J6699" i="4" s="1"/>
  <c r="L6698" i="4"/>
  <c r="Z6698" i="4" s="1"/>
  <c r="K6698" i="4"/>
  <c r="Y6698" i="4" s="1"/>
  <c r="E6700" i="4"/>
  <c r="C6700" i="4"/>
  <c r="D6700" i="4"/>
  <c r="F6700" i="4" l="1"/>
  <c r="N6699" i="4"/>
  <c r="M6698" i="4"/>
  <c r="L6699" i="4"/>
  <c r="Z6699" i="4" s="1"/>
  <c r="H6700" i="4"/>
  <c r="J6700" i="4" s="1"/>
  <c r="I6699" i="4"/>
  <c r="K6699" i="4"/>
  <c r="Y6699" i="4" s="1"/>
  <c r="C6701" i="4"/>
  <c r="F6701" i="4" s="1"/>
  <c r="E6701" i="4"/>
  <c r="D6701" i="4"/>
  <c r="N6700" i="4" l="1"/>
  <c r="M6699" i="4"/>
  <c r="I6700" i="4"/>
  <c r="L6700" i="4"/>
  <c r="Z6700" i="4" s="1"/>
  <c r="H6701" i="4"/>
  <c r="J6701" i="4" s="1"/>
  <c r="K6700" i="4"/>
  <c r="Y6700" i="4" s="1"/>
  <c r="C6702" i="4"/>
  <c r="E6702" i="4"/>
  <c r="D6702" i="4"/>
  <c r="F6702" i="4" l="1"/>
  <c r="N6701" i="4"/>
  <c r="M6700" i="4"/>
  <c r="L6701" i="4"/>
  <c r="Z6701" i="4" s="1"/>
  <c r="I6701" i="4"/>
  <c r="H6702" i="4"/>
  <c r="J6702" i="4" s="1"/>
  <c r="K6701" i="4"/>
  <c r="Y6701" i="4" s="1"/>
  <c r="D6703" i="4"/>
  <c r="E6703" i="4"/>
  <c r="C6703" i="4"/>
  <c r="F6703" i="4" l="1"/>
  <c r="N6702" i="4"/>
  <c r="M6701" i="4"/>
  <c r="L6702" i="4"/>
  <c r="Z6702" i="4" s="1"/>
  <c r="I6702" i="4"/>
  <c r="H6703" i="4"/>
  <c r="J6703" i="4" s="1"/>
  <c r="K6702" i="4"/>
  <c r="Y6702" i="4" s="1"/>
  <c r="D6704" i="4"/>
  <c r="E6704" i="4"/>
  <c r="C6704" i="4"/>
  <c r="F6704" i="4" l="1"/>
  <c r="N6703" i="4"/>
  <c r="M6702" i="4"/>
  <c r="I6703" i="4"/>
  <c r="L6703" i="4"/>
  <c r="Z6703" i="4" s="1"/>
  <c r="H6704" i="4"/>
  <c r="J6704" i="4" s="1"/>
  <c r="K6703" i="4"/>
  <c r="Y6703" i="4" s="1"/>
  <c r="D6705" i="4"/>
  <c r="C6705" i="4"/>
  <c r="E6705" i="4"/>
  <c r="F6705" i="4" l="1"/>
  <c r="N6704" i="4"/>
  <c r="M6703" i="4"/>
  <c r="I6704" i="4"/>
  <c r="L6704" i="4"/>
  <c r="Z6704" i="4" s="1"/>
  <c r="H6705" i="4"/>
  <c r="J6705" i="4" s="1"/>
  <c r="K6704" i="4"/>
  <c r="Y6704" i="4" s="1"/>
  <c r="C6706" i="4"/>
  <c r="F6706" i="4" s="1"/>
  <c r="D6706" i="4"/>
  <c r="E6706" i="4"/>
  <c r="N6705" i="4" l="1"/>
  <c r="M6704" i="4"/>
  <c r="I6705" i="4"/>
  <c r="L6705" i="4"/>
  <c r="Z6705" i="4" s="1"/>
  <c r="H6706" i="4"/>
  <c r="J6706" i="4" s="1"/>
  <c r="K6705" i="4"/>
  <c r="Y6705" i="4" s="1"/>
  <c r="C6707" i="4"/>
  <c r="D6707" i="4"/>
  <c r="E6707" i="4"/>
  <c r="F6707" i="4" l="1"/>
  <c r="N6706" i="4"/>
  <c r="M6705" i="4"/>
  <c r="I6706" i="4"/>
  <c r="L6706" i="4"/>
  <c r="Z6706" i="4" s="1"/>
  <c r="H6707" i="4"/>
  <c r="J6707" i="4" s="1"/>
  <c r="K6706" i="4"/>
  <c r="Y6706" i="4" s="1"/>
  <c r="E6708" i="4"/>
  <c r="C6708" i="4"/>
  <c r="D6708" i="4"/>
  <c r="F6708" i="4" l="1"/>
  <c r="N6707" i="4"/>
  <c r="M6706" i="4"/>
  <c r="I6707" i="4"/>
  <c r="L6707" i="4"/>
  <c r="Z6707" i="4" s="1"/>
  <c r="H6708" i="4"/>
  <c r="J6708" i="4" s="1"/>
  <c r="K6707" i="4"/>
  <c r="Y6707" i="4" s="1"/>
  <c r="C6709" i="4"/>
  <c r="F6709" i="4" s="1"/>
  <c r="E6709" i="4"/>
  <c r="D6709" i="4"/>
  <c r="M6707" i="4" l="1"/>
  <c r="I6708" i="4"/>
  <c r="N6708" i="4"/>
  <c r="L6708" i="4"/>
  <c r="Z6708" i="4" s="1"/>
  <c r="H6709" i="4"/>
  <c r="I6709" i="4" s="1"/>
  <c r="K6708" i="4"/>
  <c r="Y6708" i="4" s="1"/>
  <c r="C6710" i="4"/>
  <c r="E6710" i="4"/>
  <c r="D6710" i="4"/>
  <c r="F6710" i="4" l="1"/>
  <c r="M6708" i="4"/>
  <c r="L6709" i="4"/>
  <c r="Z6709" i="4" s="1"/>
  <c r="J6709" i="4"/>
  <c r="H6710" i="4"/>
  <c r="J6710" i="4" s="1"/>
  <c r="K6709" i="4"/>
  <c r="Y6709" i="4" s="1"/>
  <c r="M6709" i="4"/>
  <c r="D6711" i="4"/>
  <c r="E6711" i="4"/>
  <c r="C6711" i="4"/>
  <c r="F6711" i="4" l="1"/>
  <c r="N6709" i="4"/>
  <c r="N6710" i="4"/>
  <c r="L6710" i="4"/>
  <c r="Z6710" i="4" s="1"/>
  <c r="I6710" i="4"/>
  <c r="H6711" i="4"/>
  <c r="J6711" i="4" s="1"/>
  <c r="K6710" i="4"/>
  <c r="Y6710" i="4" s="1"/>
  <c r="D6712" i="4"/>
  <c r="E6712" i="4"/>
  <c r="C6712" i="4"/>
  <c r="F6712" i="4" l="1"/>
  <c r="N6711" i="4"/>
  <c r="M6710" i="4"/>
  <c r="I6711" i="4"/>
  <c r="L6711" i="4"/>
  <c r="Z6711" i="4" s="1"/>
  <c r="H6712" i="4"/>
  <c r="J6712" i="4" s="1"/>
  <c r="K6711" i="4"/>
  <c r="Y6711" i="4" s="1"/>
  <c r="D6713" i="4"/>
  <c r="C6713" i="4"/>
  <c r="E6713" i="4"/>
  <c r="F6713" i="4" l="1"/>
  <c r="N6712" i="4"/>
  <c r="M6711" i="4"/>
  <c r="I6712" i="4"/>
  <c r="L6712" i="4"/>
  <c r="Z6712" i="4" s="1"/>
  <c r="H6713" i="4"/>
  <c r="J6713" i="4" s="1"/>
  <c r="K6712" i="4"/>
  <c r="Y6712" i="4" s="1"/>
  <c r="C6714" i="4"/>
  <c r="F6714" i="4" s="1"/>
  <c r="D6714" i="4"/>
  <c r="E6714" i="4"/>
  <c r="M6712" i="4" l="1"/>
  <c r="N6713" i="4"/>
  <c r="L6713" i="4"/>
  <c r="Z6713" i="4" s="1"/>
  <c r="I6713" i="4"/>
  <c r="H6714" i="4"/>
  <c r="J6714" i="4" s="1"/>
  <c r="K6713" i="4"/>
  <c r="Y6713" i="4" s="1"/>
  <c r="C6715" i="4"/>
  <c r="D6715" i="4"/>
  <c r="E6715" i="4"/>
  <c r="F6715" i="4" l="1"/>
  <c r="M6713" i="4"/>
  <c r="N6714" i="4"/>
  <c r="L6714" i="4"/>
  <c r="Z6714" i="4" s="1"/>
  <c r="H6715" i="4"/>
  <c r="I6715" i="4" s="1"/>
  <c r="I6714" i="4"/>
  <c r="K6714" i="4"/>
  <c r="Y6714" i="4" s="1"/>
  <c r="E6716" i="4"/>
  <c r="C6716" i="4"/>
  <c r="D6716" i="4"/>
  <c r="F6716" i="4" l="1"/>
  <c r="M6714" i="4"/>
  <c r="H6716" i="4"/>
  <c r="J6716" i="4" s="1"/>
  <c r="J6715" i="4"/>
  <c r="L6715" i="4"/>
  <c r="Z6715" i="4" s="1"/>
  <c r="K6715" i="4"/>
  <c r="Y6715" i="4" s="1"/>
  <c r="M6715" i="4"/>
  <c r="C6717" i="4"/>
  <c r="E6717" i="4"/>
  <c r="D6717" i="4"/>
  <c r="F6717" i="4" l="1"/>
  <c r="N6715" i="4"/>
  <c r="N6716" i="4"/>
  <c r="L6716" i="4"/>
  <c r="Z6716" i="4" s="1"/>
  <c r="H6717" i="4"/>
  <c r="I6716" i="4"/>
  <c r="K6716" i="4"/>
  <c r="Y6716" i="4" s="1"/>
  <c r="C6718" i="4"/>
  <c r="F6718" i="4" s="1"/>
  <c r="E6718" i="4"/>
  <c r="D6718" i="4"/>
  <c r="M6716" i="4" l="1"/>
  <c r="J6717" i="4"/>
  <c r="I6717" i="4"/>
  <c r="L6717" i="4"/>
  <c r="Z6717" i="4" s="1"/>
  <c r="H6718" i="4"/>
  <c r="L6718" i="4" s="1"/>
  <c r="Z6718" i="4" s="1"/>
  <c r="K6717" i="4"/>
  <c r="Y6717" i="4" s="1"/>
  <c r="D6719" i="4"/>
  <c r="E6719" i="4"/>
  <c r="C6719" i="4"/>
  <c r="F6719" i="4" l="1"/>
  <c r="N6717" i="4"/>
  <c r="M6717" i="4"/>
  <c r="H6719" i="4"/>
  <c r="J6719" i="4" s="1"/>
  <c r="I6718" i="4"/>
  <c r="J6718" i="4"/>
  <c r="K6718" i="4"/>
  <c r="Y6718" i="4" s="1"/>
  <c r="D6720" i="4"/>
  <c r="E6720" i="4"/>
  <c r="C6720" i="4"/>
  <c r="F6720" i="4" l="1"/>
  <c r="N6718" i="4"/>
  <c r="M6718" i="4"/>
  <c r="L6719" i="4"/>
  <c r="Z6719" i="4" s="1"/>
  <c r="H6720" i="4"/>
  <c r="J6720" i="4" s="1"/>
  <c r="I6719" i="4"/>
  <c r="N6719" i="4"/>
  <c r="K6719" i="4"/>
  <c r="Y6719" i="4" s="1"/>
  <c r="D6721" i="4"/>
  <c r="C6721" i="4"/>
  <c r="E6721" i="4"/>
  <c r="F6721" i="4" l="1"/>
  <c r="M6719" i="4"/>
  <c r="L6720" i="4"/>
  <c r="Z6720" i="4" s="1"/>
  <c r="H6721" i="4"/>
  <c r="J6721" i="4" s="1"/>
  <c r="I6720" i="4"/>
  <c r="N6720" i="4"/>
  <c r="K6720" i="4"/>
  <c r="Y6720" i="4" s="1"/>
  <c r="C6722" i="4"/>
  <c r="D6722" i="4"/>
  <c r="E6722" i="4"/>
  <c r="F6722" i="4" l="1"/>
  <c r="N6721" i="4"/>
  <c r="M6720" i="4"/>
  <c r="L6721" i="4"/>
  <c r="Z6721" i="4" s="1"/>
  <c r="H6722" i="4"/>
  <c r="I6722" i="4" s="1"/>
  <c r="I6721" i="4"/>
  <c r="K6721" i="4"/>
  <c r="Y6721" i="4" s="1"/>
  <c r="C6723" i="4"/>
  <c r="F6723" i="4" s="1"/>
  <c r="D6723" i="4"/>
  <c r="E6723" i="4"/>
  <c r="M6721" i="4" l="1"/>
  <c r="L6722" i="4"/>
  <c r="Z6722" i="4" s="1"/>
  <c r="H6723" i="4"/>
  <c r="J6723" i="4" s="1"/>
  <c r="J6722" i="4"/>
  <c r="K6722" i="4"/>
  <c r="Y6722" i="4" s="1"/>
  <c r="M6722" i="4"/>
  <c r="E6724" i="4"/>
  <c r="C6724" i="4"/>
  <c r="F6724" i="4" s="1"/>
  <c r="D6724" i="4"/>
  <c r="N6723" i="4" l="1"/>
  <c r="N6722" i="4"/>
  <c r="L6723" i="4"/>
  <c r="Z6723" i="4" s="1"/>
  <c r="H6724" i="4"/>
  <c r="J6724" i="4" s="1"/>
  <c r="I6723" i="4"/>
  <c r="K6723" i="4"/>
  <c r="Y6723" i="4" s="1"/>
  <c r="C6725" i="4"/>
  <c r="E6725" i="4"/>
  <c r="D6725" i="4"/>
  <c r="F6725" i="4" l="1"/>
  <c r="N6724" i="4"/>
  <c r="M6723" i="4"/>
  <c r="I6724" i="4"/>
  <c r="L6724" i="4"/>
  <c r="Z6724" i="4" s="1"/>
  <c r="H6725" i="4"/>
  <c r="J6725" i="4" s="1"/>
  <c r="K6724" i="4"/>
  <c r="Y6724" i="4" s="1"/>
  <c r="C6726" i="4"/>
  <c r="F6726" i="4" s="1"/>
  <c r="E6726" i="4"/>
  <c r="D6726" i="4"/>
  <c r="N6725" i="4" l="1"/>
  <c r="M6724" i="4"/>
  <c r="I6725" i="4"/>
  <c r="L6725" i="4"/>
  <c r="Z6725" i="4" s="1"/>
  <c r="H6726" i="4"/>
  <c r="J6726" i="4" s="1"/>
  <c r="K6725" i="4"/>
  <c r="Y6725" i="4" s="1"/>
  <c r="D6727" i="4"/>
  <c r="E6727" i="4"/>
  <c r="C6727" i="4"/>
  <c r="F6727" i="4" l="1"/>
  <c r="N6726" i="4"/>
  <c r="M6725" i="4"/>
  <c r="I6726" i="4"/>
  <c r="L6726" i="4"/>
  <c r="Z6726" i="4" s="1"/>
  <c r="H6727" i="4"/>
  <c r="J6727" i="4" s="1"/>
  <c r="K6726" i="4"/>
  <c r="Y6726" i="4" s="1"/>
  <c r="D6728" i="4"/>
  <c r="E6728" i="4"/>
  <c r="C6728" i="4"/>
  <c r="F6728" i="4" l="1"/>
  <c r="N6727" i="4"/>
  <c r="M6726" i="4"/>
  <c r="I6727" i="4"/>
  <c r="L6727" i="4"/>
  <c r="Z6727" i="4" s="1"/>
  <c r="H6728" i="4"/>
  <c r="J6728" i="4" s="1"/>
  <c r="K6727" i="4"/>
  <c r="Y6727" i="4" s="1"/>
  <c r="D6729" i="4"/>
  <c r="E6729" i="4"/>
  <c r="C6729" i="4"/>
  <c r="F6729" i="4" l="1"/>
  <c r="N6728" i="4"/>
  <c r="M6727" i="4"/>
  <c r="I6728" i="4"/>
  <c r="L6728" i="4"/>
  <c r="Z6728" i="4" s="1"/>
  <c r="H6729" i="4"/>
  <c r="J6729" i="4" s="1"/>
  <c r="K6728" i="4"/>
  <c r="Y6728" i="4" s="1"/>
  <c r="C6730" i="4"/>
  <c r="F6730" i="4" s="1"/>
  <c r="D6730" i="4"/>
  <c r="E6730" i="4"/>
  <c r="N6729" i="4" l="1"/>
  <c r="M6728" i="4"/>
  <c r="L6729" i="4"/>
  <c r="Z6729" i="4" s="1"/>
  <c r="I6729" i="4"/>
  <c r="H6730" i="4"/>
  <c r="J6730" i="4" s="1"/>
  <c r="K6729" i="4"/>
  <c r="Y6729" i="4" s="1"/>
  <c r="C6731" i="4"/>
  <c r="D6731" i="4"/>
  <c r="E6731" i="4"/>
  <c r="F6731" i="4" l="1"/>
  <c r="N6730" i="4"/>
  <c r="M6729" i="4"/>
  <c r="I6730" i="4"/>
  <c r="L6730" i="4"/>
  <c r="Z6730" i="4" s="1"/>
  <c r="H6731" i="4"/>
  <c r="J6731" i="4" s="1"/>
  <c r="K6730" i="4"/>
  <c r="Y6730" i="4" s="1"/>
  <c r="E6732" i="4"/>
  <c r="C6732" i="4"/>
  <c r="D6732" i="4"/>
  <c r="F6732" i="4" l="1"/>
  <c r="N6731" i="4"/>
  <c r="M6730" i="4"/>
  <c r="I6731" i="4"/>
  <c r="L6731" i="4"/>
  <c r="Z6731" i="4" s="1"/>
  <c r="H6732" i="4"/>
  <c r="J6732" i="4" s="1"/>
  <c r="K6731" i="4"/>
  <c r="Y6731" i="4" s="1"/>
  <c r="C6733" i="4"/>
  <c r="F6733" i="4" s="1"/>
  <c r="E6733" i="4"/>
  <c r="D6733" i="4"/>
  <c r="N6732" i="4" l="1"/>
  <c r="M6731" i="4"/>
  <c r="I6732" i="4"/>
  <c r="L6732" i="4"/>
  <c r="Z6732" i="4" s="1"/>
  <c r="H6733" i="4"/>
  <c r="J6733" i="4" s="1"/>
  <c r="K6732" i="4"/>
  <c r="Y6732" i="4" s="1"/>
  <c r="C6734" i="4"/>
  <c r="E6734" i="4"/>
  <c r="D6734" i="4"/>
  <c r="F6734" i="4" l="1"/>
  <c r="N6733" i="4"/>
  <c r="M6732" i="4"/>
  <c r="I6733" i="4"/>
  <c r="L6733" i="4"/>
  <c r="Z6733" i="4" s="1"/>
  <c r="H6734" i="4"/>
  <c r="J6734" i="4" s="1"/>
  <c r="K6733" i="4"/>
  <c r="Y6733" i="4" s="1"/>
  <c r="D6735" i="4"/>
  <c r="E6735" i="4"/>
  <c r="C6735" i="4"/>
  <c r="F6735" i="4" l="1"/>
  <c r="N6734" i="4"/>
  <c r="M6733" i="4"/>
  <c r="L6734" i="4"/>
  <c r="Z6734" i="4" s="1"/>
  <c r="I6734" i="4"/>
  <c r="H6735" i="4"/>
  <c r="J6735" i="4" s="1"/>
  <c r="K6734" i="4"/>
  <c r="Y6734" i="4" s="1"/>
  <c r="D6736" i="4"/>
  <c r="E6736" i="4"/>
  <c r="C6736" i="4"/>
  <c r="F6736" i="4" l="1"/>
  <c r="N6735" i="4"/>
  <c r="M6734" i="4"/>
  <c r="I6735" i="4"/>
  <c r="L6735" i="4"/>
  <c r="Z6735" i="4" s="1"/>
  <c r="H6736" i="4"/>
  <c r="J6736" i="4" s="1"/>
  <c r="K6735" i="4"/>
  <c r="Y6735" i="4" s="1"/>
  <c r="D6737" i="4"/>
  <c r="C6737" i="4"/>
  <c r="E6737" i="4"/>
  <c r="F6737" i="4" l="1"/>
  <c r="N6736" i="4"/>
  <c r="M6735" i="4"/>
  <c r="I6736" i="4"/>
  <c r="L6736" i="4"/>
  <c r="Z6736" i="4" s="1"/>
  <c r="H6737" i="4"/>
  <c r="J6737" i="4" s="1"/>
  <c r="K6736" i="4"/>
  <c r="Y6736" i="4" s="1"/>
  <c r="C6738" i="4"/>
  <c r="F6738" i="4" s="1"/>
  <c r="D6738" i="4"/>
  <c r="E6738" i="4"/>
  <c r="N6737" i="4" l="1"/>
  <c r="M6736" i="4"/>
  <c r="I6737" i="4"/>
  <c r="L6737" i="4"/>
  <c r="Z6737" i="4" s="1"/>
  <c r="H6738" i="4"/>
  <c r="J6738" i="4" s="1"/>
  <c r="K6737" i="4"/>
  <c r="Y6737" i="4" s="1"/>
  <c r="C6739" i="4"/>
  <c r="D6739" i="4"/>
  <c r="E6739" i="4"/>
  <c r="F6739" i="4" l="1"/>
  <c r="N6738" i="4"/>
  <c r="M6737" i="4"/>
  <c r="I6738" i="4"/>
  <c r="L6738" i="4"/>
  <c r="Z6738" i="4" s="1"/>
  <c r="H6739" i="4"/>
  <c r="I6739" i="4" s="1"/>
  <c r="K6738" i="4"/>
  <c r="Y6738" i="4" s="1"/>
  <c r="E6740" i="4"/>
  <c r="C6740" i="4"/>
  <c r="D6740" i="4"/>
  <c r="F6740" i="4" l="1"/>
  <c r="M6738" i="4"/>
  <c r="L6739" i="4"/>
  <c r="Z6739" i="4" s="1"/>
  <c r="H6740" i="4"/>
  <c r="L6740" i="4" s="1"/>
  <c r="Z6740" i="4" s="1"/>
  <c r="J6739" i="4"/>
  <c r="K6739" i="4"/>
  <c r="Y6739" i="4" s="1"/>
  <c r="M6739" i="4"/>
  <c r="C6741" i="4"/>
  <c r="F6741" i="4" s="1"/>
  <c r="E6741" i="4"/>
  <c r="D6741" i="4"/>
  <c r="N6739" i="4" l="1"/>
  <c r="J6740" i="4"/>
  <c r="H6741" i="4"/>
  <c r="L6741" i="4" s="1"/>
  <c r="Z6741" i="4" s="1"/>
  <c r="I6740" i="4"/>
  <c r="K6740" i="4"/>
  <c r="Y6740" i="4" s="1"/>
  <c r="C6742" i="4"/>
  <c r="E6742" i="4"/>
  <c r="D6742" i="4"/>
  <c r="F6742" i="4" l="1"/>
  <c r="N6740" i="4"/>
  <c r="M6740" i="4"/>
  <c r="H6742" i="4"/>
  <c r="J6741" i="4"/>
  <c r="I6741" i="4"/>
  <c r="K6741" i="4"/>
  <c r="Y6741" i="4" s="1"/>
  <c r="D6743" i="4"/>
  <c r="E6743" i="4"/>
  <c r="C6743" i="4"/>
  <c r="F6743" i="4" l="1"/>
  <c r="N6741" i="4"/>
  <c r="M6741" i="4"/>
  <c r="L6742" i="4"/>
  <c r="Z6742" i="4" s="1"/>
  <c r="H6743" i="4"/>
  <c r="L6743" i="4" s="1"/>
  <c r="Z6743" i="4" s="1"/>
  <c r="J6742" i="4"/>
  <c r="I6742" i="4"/>
  <c r="K6742" i="4"/>
  <c r="Y6742" i="4" s="1"/>
  <c r="D6744" i="4"/>
  <c r="E6744" i="4"/>
  <c r="C6744" i="4"/>
  <c r="F6744" i="4" s="1"/>
  <c r="N6742" i="4" l="1"/>
  <c r="M6742" i="4"/>
  <c r="H6744" i="4"/>
  <c r="J6744" i="4" s="1"/>
  <c r="I6743" i="4"/>
  <c r="J6743" i="4"/>
  <c r="K6743" i="4"/>
  <c r="Y6743" i="4" s="1"/>
  <c r="D6745" i="4"/>
  <c r="C6745" i="4"/>
  <c r="E6745" i="4"/>
  <c r="F6745" i="4" l="1"/>
  <c r="N6743" i="4"/>
  <c r="M6743" i="4"/>
  <c r="H6745" i="4"/>
  <c r="J6745" i="4" s="1"/>
  <c r="I6744" i="4"/>
  <c r="N6744" i="4"/>
  <c r="L6744" i="4"/>
  <c r="Z6744" i="4" s="1"/>
  <c r="K6744" i="4"/>
  <c r="Y6744" i="4" s="1"/>
  <c r="C6746" i="4"/>
  <c r="F6746" i="4" s="1"/>
  <c r="D6746" i="4"/>
  <c r="E6746" i="4"/>
  <c r="M6744" i="4" l="1"/>
  <c r="L6745" i="4"/>
  <c r="Z6745" i="4" s="1"/>
  <c r="I6745" i="4"/>
  <c r="H6746" i="4"/>
  <c r="J6746" i="4" s="1"/>
  <c r="N6745" i="4"/>
  <c r="K6745" i="4"/>
  <c r="Y6745" i="4" s="1"/>
  <c r="C6747" i="4"/>
  <c r="F6747" i="4" s="1"/>
  <c r="D6747" i="4"/>
  <c r="E6747" i="4"/>
  <c r="N6746" i="4" l="1"/>
  <c r="M6745" i="4"/>
  <c r="L6746" i="4"/>
  <c r="Z6746" i="4" s="1"/>
  <c r="H6747" i="4"/>
  <c r="J6747" i="4" s="1"/>
  <c r="I6746" i="4"/>
  <c r="K6746" i="4"/>
  <c r="Y6746" i="4" s="1"/>
  <c r="E6748" i="4"/>
  <c r="C6748" i="4"/>
  <c r="F6748" i="4" s="1"/>
  <c r="D6748" i="4"/>
  <c r="N6747" i="4" l="1"/>
  <c r="M6746" i="4"/>
  <c r="L6747" i="4"/>
  <c r="Z6747" i="4" s="1"/>
  <c r="H6748" i="4"/>
  <c r="J6748" i="4" s="1"/>
  <c r="I6747" i="4"/>
  <c r="K6747" i="4"/>
  <c r="Y6747" i="4" s="1"/>
  <c r="C6749" i="4"/>
  <c r="E6749" i="4"/>
  <c r="D6749" i="4"/>
  <c r="F6749" i="4" l="1"/>
  <c r="N6748" i="4"/>
  <c r="M6747" i="4"/>
  <c r="L6748" i="4"/>
  <c r="Z6748" i="4" s="1"/>
  <c r="H6749" i="4"/>
  <c r="J6749" i="4" s="1"/>
  <c r="I6748" i="4"/>
  <c r="K6748" i="4"/>
  <c r="Y6748" i="4" s="1"/>
  <c r="C6750" i="4"/>
  <c r="F6750" i="4" s="1"/>
  <c r="E6750" i="4"/>
  <c r="D6750" i="4"/>
  <c r="N6749" i="4" l="1"/>
  <c r="M6748" i="4"/>
  <c r="I6749" i="4"/>
  <c r="L6749" i="4"/>
  <c r="Z6749" i="4" s="1"/>
  <c r="H6750" i="4"/>
  <c r="J6750" i="4" s="1"/>
  <c r="K6749" i="4"/>
  <c r="Y6749" i="4" s="1"/>
  <c r="D6751" i="4"/>
  <c r="E6751" i="4"/>
  <c r="C6751" i="4"/>
  <c r="F6751" i="4" l="1"/>
  <c r="M6749" i="4"/>
  <c r="I6750" i="4"/>
  <c r="N6750" i="4"/>
  <c r="L6750" i="4"/>
  <c r="Z6750" i="4" s="1"/>
  <c r="H6751" i="4"/>
  <c r="K6750" i="4"/>
  <c r="Y6750" i="4" s="1"/>
  <c r="D6752" i="4"/>
  <c r="E6752" i="4"/>
  <c r="C6752" i="4"/>
  <c r="F6752" i="4" l="1"/>
  <c r="M6750" i="4"/>
  <c r="H6752" i="4"/>
  <c r="L6752" i="4" s="1"/>
  <c r="Z6752" i="4" s="1"/>
  <c r="L6751" i="4"/>
  <c r="Z6751" i="4" s="1"/>
  <c r="J6751" i="4"/>
  <c r="I6751" i="4"/>
  <c r="K6751" i="4"/>
  <c r="Y6751" i="4" s="1"/>
  <c r="D6753" i="4"/>
  <c r="C6753" i="4"/>
  <c r="E6753" i="4"/>
  <c r="F6753" i="4" l="1"/>
  <c r="N6751" i="4"/>
  <c r="M6751" i="4"/>
  <c r="I6752" i="4"/>
  <c r="H6753" i="4"/>
  <c r="J6753" i="4" s="1"/>
  <c r="J6752" i="4"/>
  <c r="K6752" i="4"/>
  <c r="Y6752" i="4" s="1"/>
  <c r="C6754" i="4"/>
  <c r="F6754" i="4" s="1"/>
  <c r="D6754" i="4"/>
  <c r="E6754" i="4"/>
  <c r="N6753" i="4" l="1"/>
  <c r="N6752" i="4"/>
  <c r="M6752" i="4"/>
  <c r="L6753" i="4"/>
  <c r="Z6753" i="4" s="1"/>
  <c r="H6754" i="4"/>
  <c r="I6754" i="4" s="1"/>
  <c r="I6753" i="4"/>
  <c r="K6753" i="4"/>
  <c r="Y6753" i="4" s="1"/>
  <c r="C6755" i="4"/>
  <c r="F6755" i="4" s="1"/>
  <c r="D6755" i="4"/>
  <c r="E6755" i="4"/>
  <c r="M6753" i="4" l="1"/>
  <c r="L6754" i="4"/>
  <c r="Z6754" i="4" s="1"/>
  <c r="H6755" i="4"/>
  <c r="L6755" i="4" s="1"/>
  <c r="Z6755" i="4" s="1"/>
  <c r="J6754" i="4"/>
  <c r="K6754" i="4"/>
  <c r="Y6754" i="4" s="1"/>
  <c r="M6754" i="4"/>
  <c r="E6756" i="4"/>
  <c r="C6756" i="4"/>
  <c r="F6756" i="4" s="1"/>
  <c r="D6756" i="4"/>
  <c r="N6754" i="4" l="1"/>
  <c r="H6756" i="4"/>
  <c r="J6756" i="4" s="1"/>
  <c r="J6755" i="4"/>
  <c r="I6755" i="4"/>
  <c r="K6755" i="4"/>
  <c r="Y6755" i="4" s="1"/>
  <c r="C6757" i="4"/>
  <c r="E6757" i="4"/>
  <c r="D6757" i="4"/>
  <c r="F6757" i="4" l="1"/>
  <c r="N6755" i="4"/>
  <c r="M6755" i="4"/>
  <c r="I6756" i="4"/>
  <c r="H6757" i="4"/>
  <c r="L6757" i="4" s="1"/>
  <c r="Z6757" i="4" s="1"/>
  <c r="N6756" i="4"/>
  <c r="L6756" i="4"/>
  <c r="Z6756" i="4" s="1"/>
  <c r="K6756" i="4"/>
  <c r="Y6756" i="4" s="1"/>
  <c r="C6758" i="4"/>
  <c r="E6758" i="4"/>
  <c r="D6758" i="4"/>
  <c r="F6758" i="4" l="1"/>
  <c r="M6756" i="4"/>
  <c r="H6758" i="4"/>
  <c r="J6758" i="4" s="1"/>
  <c r="I6757" i="4"/>
  <c r="J6757" i="4"/>
  <c r="L6758" i="4"/>
  <c r="Z6758" i="4" s="1"/>
  <c r="K6757" i="4"/>
  <c r="Y6757" i="4" s="1"/>
  <c r="D6759" i="4"/>
  <c r="E6759" i="4"/>
  <c r="C6759" i="4"/>
  <c r="F6759" i="4" l="1"/>
  <c r="N6757" i="4"/>
  <c r="N6758" i="4"/>
  <c r="M6757" i="4"/>
  <c r="H6759" i="4"/>
  <c r="J6759" i="4" s="1"/>
  <c r="I6758" i="4"/>
  <c r="K6758" i="4"/>
  <c r="Y6758" i="4" s="1"/>
  <c r="D6760" i="4"/>
  <c r="E6760" i="4"/>
  <c r="C6760" i="4"/>
  <c r="F6760" i="4" l="1"/>
  <c r="N6759" i="4"/>
  <c r="M6758" i="4"/>
  <c r="L6759" i="4"/>
  <c r="Z6759" i="4" s="1"/>
  <c r="H6760" i="4"/>
  <c r="J6760" i="4" s="1"/>
  <c r="I6759" i="4"/>
  <c r="K6759" i="4"/>
  <c r="Y6759" i="4" s="1"/>
  <c r="D6761" i="4"/>
  <c r="C6761" i="4"/>
  <c r="E6761" i="4"/>
  <c r="F6761" i="4" l="1"/>
  <c r="N6760" i="4"/>
  <c r="M6759" i="4"/>
  <c r="L6760" i="4"/>
  <c r="Z6760" i="4" s="1"/>
  <c r="H6761" i="4"/>
  <c r="J6761" i="4" s="1"/>
  <c r="I6760" i="4"/>
  <c r="K6760" i="4"/>
  <c r="Y6760" i="4" s="1"/>
  <c r="C6762" i="4"/>
  <c r="F6762" i="4" s="1"/>
  <c r="D6762" i="4"/>
  <c r="E6762" i="4"/>
  <c r="N6761" i="4" l="1"/>
  <c r="M6760" i="4"/>
  <c r="L6761" i="4"/>
  <c r="Z6761" i="4" s="1"/>
  <c r="H6762" i="4"/>
  <c r="J6762" i="4" s="1"/>
  <c r="I6761" i="4"/>
  <c r="K6761" i="4"/>
  <c r="Y6761" i="4" s="1"/>
  <c r="C6763" i="4"/>
  <c r="D6763" i="4"/>
  <c r="E6763" i="4"/>
  <c r="F6763" i="4" l="1"/>
  <c r="N6762" i="4"/>
  <c r="M6761" i="4"/>
  <c r="L6762" i="4"/>
  <c r="Z6762" i="4" s="1"/>
  <c r="H6763" i="4"/>
  <c r="J6763" i="4" s="1"/>
  <c r="I6762" i="4"/>
  <c r="K6762" i="4"/>
  <c r="Y6762" i="4" s="1"/>
  <c r="E6764" i="4"/>
  <c r="C6764" i="4"/>
  <c r="D6764" i="4"/>
  <c r="F6764" i="4" l="1"/>
  <c r="N6763" i="4"/>
  <c r="M6762" i="4"/>
  <c r="I6763" i="4"/>
  <c r="L6763" i="4"/>
  <c r="Z6763" i="4" s="1"/>
  <c r="H6764" i="4"/>
  <c r="J6764" i="4" s="1"/>
  <c r="K6763" i="4"/>
  <c r="Y6763" i="4" s="1"/>
  <c r="C6765" i="4"/>
  <c r="E6765" i="4"/>
  <c r="D6765" i="4"/>
  <c r="F6765" i="4" l="1"/>
  <c r="N6764" i="4"/>
  <c r="M6763" i="4"/>
  <c r="I6764" i="4"/>
  <c r="L6764" i="4"/>
  <c r="Z6764" i="4" s="1"/>
  <c r="H6765" i="4"/>
  <c r="J6765" i="4" s="1"/>
  <c r="K6764" i="4"/>
  <c r="Y6764" i="4" s="1"/>
  <c r="C6766" i="4"/>
  <c r="F6766" i="4" s="1"/>
  <c r="E6766" i="4"/>
  <c r="D6766" i="4"/>
  <c r="N6765" i="4" l="1"/>
  <c r="M6764" i="4"/>
  <c r="L6765" i="4"/>
  <c r="Z6765" i="4" s="1"/>
  <c r="I6765" i="4"/>
  <c r="H6766" i="4"/>
  <c r="J6766" i="4" s="1"/>
  <c r="K6765" i="4"/>
  <c r="Y6765" i="4" s="1"/>
  <c r="D6767" i="4"/>
  <c r="E6767" i="4"/>
  <c r="C6767" i="4"/>
  <c r="F6767" i="4" l="1"/>
  <c r="N6766" i="4"/>
  <c r="M6765" i="4"/>
  <c r="I6766" i="4"/>
  <c r="L6766" i="4"/>
  <c r="Z6766" i="4" s="1"/>
  <c r="H6767" i="4"/>
  <c r="J6767" i="4" s="1"/>
  <c r="K6766" i="4"/>
  <c r="Y6766" i="4" s="1"/>
  <c r="D6768" i="4"/>
  <c r="E6768" i="4"/>
  <c r="C6768" i="4"/>
  <c r="F6768" i="4" l="1"/>
  <c r="N6767" i="4"/>
  <c r="M6766" i="4"/>
  <c r="L6767" i="4"/>
  <c r="Z6767" i="4" s="1"/>
  <c r="I6767" i="4"/>
  <c r="H6768" i="4"/>
  <c r="J6768" i="4" s="1"/>
  <c r="K6767" i="4"/>
  <c r="Y6767" i="4" s="1"/>
  <c r="D6769" i="4"/>
  <c r="C6769" i="4"/>
  <c r="E6769" i="4"/>
  <c r="F6769" i="4" l="1"/>
  <c r="N6768" i="4"/>
  <c r="M6767" i="4"/>
  <c r="I6768" i="4"/>
  <c r="L6768" i="4"/>
  <c r="Z6768" i="4" s="1"/>
  <c r="H6769" i="4"/>
  <c r="J6769" i="4" s="1"/>
  <c r="K6768" i="4"/>
  <c r="Y6768" i="4" s="1"/>
  <c r="C6770" i="4"/>
  <c r="F6770" i="4" s="1"/>
  <c r="D6770" i="4"/>
  <c r="E6770" i="4"/>
  <c r="N6769" i="4" l="1"/>
  <c r="M6768" i="4"/>
  <c r="L6769" i="4"/>
  <c r="Z6769" i="4" s="1"/>
  <c r="I6769" i="4"/>
  <c r="H6770" i="4"/>
  <c r="J6770" i="4" s="1"/>
  <c r="K6769" i="4"/>
  <c r="Y6769" i="4" s="1"/>
  <c r="C6771" i="4"/>
  <c r="D6771" i="4"/>
  <c r="E6771" i="4"/>
  <c r="F6771" i="4" l="1"/>
  <c r="N6770" i="4"/>
  <c r="M6769" i="4"/>
  <c r="L6770" i="4"/>
  <c r="Z6770" i="4" s="1"/>
  <c r="I6770" i="4"/>
  <c r="H6771" i="4"/>
  <c r="J6771" i="4" s="1"/>
  <c r="K6770" i="4"/>
  <c r="Y6770" i="4" s="1"/>
  <c r="E6772" i="4"/>
  <c r="C6772" i="4"/>
  <c r="D6772" i="4"/>
  <c r="F6772" i="4" l="1"/>
  <c r="M6770" i="4"/>
  <c r="I6771" i="4"/>
  <c r="N6771" i="4"/>
  <c r="L6771" i="4"/>
  <c r="Z6771" i="4" s="1"/>
  <c r="H6772" i="4"/>
  <c r="I6772" i="4" s="1"/>
  <c r="K6771" i="4"/>
  <c r="Y6771" i="4" s="1"/>
  <c r="C6773" i="4"/>
  <c r="F6773" i="4" s="1"/>
  <c r="E6773" i="4"/>
  <c r="D6773" i="4"/>
  <c r="M6771" i="4" l="1"/>
  <c r="J6772" i="4"/>
  <c r="L6772" i="4"/>
  <c r="Z6772" i="4" s="1"/>
  <c r="H6773" i="4"/>
  <c r="K6772" i="4"/>
  <c r="Y6772" i="4" s="1"/>
  <c r="M6772" i="4"/>
  <c r="C6774" i="4"/>
  <c r="E6774" i="4"/>
  <c r="D6774" i="4"/>
  <c r="F6774" i="4" l="1"/>
  <c r="N6772" i="4"/>
  <c r="J6773" i="4"/>
  <c r="H6774" i="4"/>
  <c r="I6774" i="4" s="1"/>
  <c r="L6773" i="4"/>
  <c r="Z6773" i="4" s="1"/>
  <c r="I6773" i="4"/>
  <c r="K6773" i="4"/>
  <c r="Y6773" i="4" s="1"/>
  <c r="D6775" i="4"/>
  <c r="E6775" i="4"/>
  <c r="C6775" i="4"/>
  <c r="F6775" i="4" l="1"/>
  <c r="N6773" i="4"/>
  <c r="M6773" i="4"/>
  <c r="J6774" i="4"/>
  <c r="H6775" i="4"/>
  <c r="L6775" i="4" s="1"/>
  <c r="Z6775" i="4" s="1"/>
  <c r="L6774" i="4"/>
  <c r="Z6774" i="4" s="1"/>
  <c r="K6774" i="4"/>
  <c r="Y6774" i="4" s="1"/>
  <c r="M6774" i="4"/>
  <c r="D6776" i="4"/>
  <c r="E6776" i="4"/>
  <c r="C6776" i="4"/>
  <c r="F6776" i="4" l="1"/>
  <c r="N6774" i="4"/>
  <c r="I6775" i="4"/>
  <c r="J6775" i="4"/>
  <c r="H6776" i="4"/>
  <c r="L6776" i="4" s="1"/>
  <c r="Z6776" i="4" s="1"/>
  <c r="K6775" i="4"/>
  <c r="Y6775" i="4" s="1"/>
  <c r="D6777" i="4"/>
  <c r="C6777" i="4"/>
  <c r="E6777" i="4"/>
  <c r="F6777" i="4" l="1"/>
  <c r="N6775" i="4"/>
  <c r="M6775" i="4"/>
  <c r="I6776" i="4"/>
  <c r="H6777" i="4"/>
  <c r="L6777" i="4" s="1"/>
  <c r="Z6777" i="4" s="1"/>
  <c r="J6776" i="4"/>
  <c r="K6776" i="4"/>
  <c r="Y6776" i="4" s="1"/>
  <c r="C6778" i="4"/>
  <c r="F6778" i="4" s="1"/>
  <c r="D6778" i="4"/>
  <c r="E6778" i="4"/>
  <c r="N6776" i="4" l="1"/>
  <c r="M6776" i="4"/>
  <c r="H6778" i="4"/>
  <c r="L6778" i="4" s="1"/>
  <c r="Z6778" i="4" s="1"/>
  <c r="I6777" i="4"/>
  <c r="J6777" i="4"/>
  <c r="K6777" i="4"/>
  <c r="Y6777" i="4" s="1"/>
  <c r="C6779" i="4"/>
  <c r="D6779" i="4"/>
  <c r="E6779" i="4"/>
  <c r="F6779" i="4" l="1"/>
  <c r="N6777" i="4"/>
  <c r="M6777" i="4"/>
  <c r="H6779" i="4"/>
  <c r="L6779" i="4" s="1"/>
  <c r="Z6779" i="4" s="1"/>
  <c r="J6778" i="4"/>
  <c r="I6778" i="4"/>
  <c r="K6778" i="4"/>
  <c r="Y6778" i="4" s="1"/>
  <c r="E6780" i="4"/>
  <c r="C6780" i="4"/>
  <c r="D6780" i="4"/>
  <c r="F6780" i="4" l="1"/>
  <c r="N6778" i="4"/>
  <c r="M6778" i="4"/>
  <c r="H6780" i="4"/>
  <c r="L6780" i="4" s="1"/>
  <c r="Z6780" i="4" s="1"/>
  <c r="I6779" i="4"/>
  <c r="J6779" i="4"/>
  <c r="K6779" i="4"/>
  <c r="Y6779" i="4" s="1"/>
  <c r="C6781" i="4"/>
  <c r="F6781" i="4" s="1"/>
  <c r="E6781" i="4"/>
  <c r="D6781" i="4"/>
  <c r="N6779" i="4" l="1"/>
  <c r="M6779" i="4"/>
  <c r="H6781" i="4"/>
  <c r="L6781" i="4" s="1"/>
  <c r="Z6781" i="4" s="1"/>
  <c r="I6780" i="4"/>
  <c r="J6780" i="4"/>
  <c r="K6780" i="4"/>
  <c r="Y6780" i="4" s="1"/>
  <c r="C6782" i="4"/>
  <c r="E6782" i="4"/>
  <c r="D6782" i="4"/>
  <c r="F6782" i="4" l="1"/>
  <c r="N6780" i="4"/>
  <c r="M6780" i="4"/>
  <c r="H6782" i="4"/>
  <c r="L6782" i="4" s="1"/>
  <c r="Z6782" i="4" s="1"/>
  <c r="I6781" i="4"/>
  <c r="J6781" i="4"/>
  <c r="K6781" i="4"/>
  <c r="Y6781" i="4" s="1"/>
  <c r="D6783" i="4"/>
  <c r="E6783" i="4"/>
  <c r="C6783" i="4"/>
  <c r="F6783" i="4" l="1"/>
  <c r="N6781" i="4"/>
  <c r="M6781" i="4"/>
  <c r="H6783" i="4"/>
  <c r="L6783" i="4" s="1"/>
  <c r="Z6783" i="4" s="1"/>
  <c r="I6782" i="4"/>
  <c r="J6782" i="4"/>
  <c r="K6782" i="4"/>
  <c r="Y6782" i="4" s="1"/>
  <c r="D6784" i="4"/>
  <c r="E6784" i="4"/>
  <c r="C6784" i="4"/>
  <c r="F6784" i="4" l="1"/>
  <c r="N6782" i="4"/>
  <c r="M6782" i="4"/>
  <c r="H6784" i="4"/>
  <c r="L6784" i="4" s="1"/>
  <c r="Z6784" i="4" s="1"/>
  <c r="J6783" i="4"/>
  <c r="I6783" i="4"/>
  <c r="K6783" i="4"/>
  <c r="Y6783" i="4" s="1"/>
  <c r="D6785" i="4"/>
  <c r="C6785" i="4"/>
  <c r="E6785" i="4"/>
  <c r="F6785" i="4" l="1"/>
  <c r="N6783" i="4"/>
  <c r="M6783" i="4"/>
  <c r="H6785" i="4"/>
  <c r="L6785" i="4" s="1"/>
  <c r="Z6785" i="4" s="1"/>
  <c r="I6784" i="4"/>
  <c r="J6784" i="4"/>
  <c r="K6784" i="4"/>
  <c r="Y6784" i="4" s="1"/>
  <c r="C6786" i="4"/>
  <c r="F6786" i="4" s="1"/>
  <c r="D6786" i="4"/>
  <c r="E6786" i="4"/>
  <c r="N6784" i="4" l="1"/>
  <c r="M6784" i="4"/>
  <c r="H6786" i="4"/>
  <c r="J6786" i="4" s="1"/>
  <c r="I6785" i="4"/>
  <c r="J6785" i="4"/>
  <c r="K6785" i="4"/>
  <c r="Y6785" i="4" s="1"/>
  <c r="C6787" i="4"/>
  <c r="D6787" i="4"/>
  <c r="E6787" i="4"/>
  <c r="F6787" i="4" l="1"/>
  <c r="N6785" i="4"/>
  <c r="N6786" i="4"/>
  <c r="M6785" i="4"/>
  <c r="L6786" i="4"/>
  <c r="Z6786" i="4" s="1"/>
  <c r="I6786" i="4"/>
  <c r="H6787" i="4"/>
  <c r="J6787" i="4" s="1"/>
  <c r="K6786" i="4"/>
  <c r="Y6786" i="4" s="1"/>
  <c r="E6788" i="4"/>
  <c r="C6788" i="4"/>
  <c r="D6788" i="4"/>
  <c r="F6788" i="4" l="1"/>
  <c r="N6787" i="4"/>
  <c r="M6786" i="4"/>
  <c r="I6787" i="4"/>
  <c r="L6787" i="4"/>
  <c r="Z6787" i="4" s="1"/>
  <c r="H6788" i="4"/>
  <c r="J6788" i="4" s="1"/>
  <c r="K6787" i="4"/>
  <c r="Y6787" i="4" s="1"/>
  <c r="C6789" i="4"/>
  <c r="F6789" i="4" s="1"/>
  <c r="E6789" i="4"/>
  <c r="D6789" i="4"/>
  <c r="M6787" i="4" l="1"/>
  <c r="I6788" i="4"/>
  <c r="H6789" i="4"/>
  <c r="J6789" i="4" s="1"/>
  <c r="N6788" i="4"/>
  <c r="L6788" i="4"/>
  <c r="Z6788" i="4" s="1"/>
  <c r="K6788" i="4"/>
  <c r="Y6788" i="4" s="1"/>
  <c r="C6790" i="4"/>
  <c r="E6790" i="4"/>
  <c r="D6790" i="4"/>
  <c r="F6790" i="4" l="1"/>
  <c r="M6788" i="4"/>
  <c r="L6789" i="4"/>
  <c r="Z6789" i="4" s="1"/>
  <c r="H6790" i="4"/>
  <c r="J6790" i="4" s="1"/>
  <c r="I6789" i="4"/>
  <c r="N6789" i="4"/>
  <c r="K6789" i="4"/>
  <c r="Y6789" i="4" s="1"/>
  <c r="D6791" i="4"/>
  <c r="E6791" i="4"/>
  <c r="C6791" i="4"/>
  <c r="F6791" i="4" l="1"/>
  <c r="N6790" i="4"/>
  <c r="M6789" i="4"/>
  <c r="L6790" i="4"/>
  <c r="Z6790" i="4" s="1"/>
  <c r="H6791" i="4"/>
  <c r="J6791" i="4" s="1"/>
  <c r="I6790" i="4"/>
  <c r="K6790" i="4"/>
  <c r="Y6790" i="4" s="1"/>
  <c r="D6792" i="4"/>
  <c r="E6792" i="4"/>
  <c r="C6792" i="4"/>
  <c r="F6792" i="4" l="1"/>
  <c r="N6791" i="4"/>
  <c r="M6790" i="4"/>
  <c r="L6791" i="4"/>
  <c r="Z6791" i="4" s="1"/>
  <c r="H6792" i="4"/>
  <c r="J6792" i="4" s="1"/>
  <c r="I6791" i="4"/>
  <c r="K6791" i="4"/>
  <c r="Y6791" i="4" s="1"/>
  <c r="D6793" i="4"/>
  <c r="E6793" i="4"/>
  <c r="C6793" i="4"/>
  <c r="F6793" i="4" l="1"/>
  <c r="N6792" i="4"/>
  <c r="M6791" i="4"/>
  <c r="L6792" i="4"/>
  <c r="Z6792" i="4" s="1"/>
  <c r="H6793" i="4"/>
  <c r="J6793" i="4" s="1"/>
  <c r="I6792" i="4"/>
  <c r="K6792" i="4"/>
  <c r="Y6792" i="4" s="1"/>
  <c r="C6794" i="4"/>
  <c r="F6794" i="4" s="1"/>
  <c r="D6794" i="4"/>
  <c r="E6794" i="4"/>
  <c r="N6793" i="4" l="1"/>
  <c r="M6792" i="4"/>
  <c r="L6793" i="4"/>
  <c r="Z6793" i="4" s="1"/>
  <c r="H6794" i="4"/>
  <c r="I6793" i="4"/>
  <c r="K6793" i="4"/>
  <c r="Y6793" i="4" s="1"/>
  <c r="C6795" i="4"/>
  <c r="D6795" i="4"/>
  <c r="E6795" i="4"/>
  <c r="F6795" i="4" l="1"/>
  <c r="M6793" i="4"/>
  <c r="J6794" i="4"/>
  <c r="H6795" i="4"/>
  <c r="L6795" i="4" s="1"/>
  <c r="Z6795" i="4" s="1"/>
  <c r="I6794" i="4"/>
  <c r="L6794" i="4"/>
  <c r="Z6794" i="4" s="1"/>
  <c r="K6794" i="4"/>
  <c r="Y6794" i="4" s="1"/>
  <c r="E6796" i="4"/>
  <c r="C6796" i="4"/>
  <c r="D6796" i="4"/>
  <c r="F6796" i="4" l="1"/>
  <c r="N6794" i="4"/>
  <c r="M6794" i="4"/>
  <c r="H6796" i="4"/>
  <c r="J6796" i="4" s="1"/>
  <c r="J6795" i="4"/>
  <c r="I6795" i="4"/>
  <c r="K6795" i="4"/>
  <c r="Y6795" i="4" s="1"/>
  <c r="C6797" i="4"/>
  <c r="E6797" i="4"/>
  <c r="D6797" i="4"/>
  <c r="F6797" i="4" l="1"/>
  <c r="N6795" i="4"/>
  <c r="N6796" i="4"/>
  <c r="M6795" i="4"/>
  <c r="L6796" i="4"/>
  <c r="Z6796" i="4" s="1"/>
  <c r="H6797" i="4"/>
  <c r="J6797" i="4" s="1"/>
  <c r="I6796" i="4"/>
  <c r="K6796" i="4"/>
  <c r="Y6796" i="4" s="1"/>
  <c r="C6798" i="4"/>
  <c r="E6798" i="4"/>
  <c r="D6798" i="4"/>
  <c r="F6798" i="4" l="1"/>
  <c r="N6797" i="4"/>
  <c r="M6796" i="4"/>
  <c r="I6797" i="4"/>
  <c r="L6797" i="4"/>
  <c r="Z6797" i="4" s="1"/>
  <c r="H6798" i="4"/>
  <c r="J6798" i="4" s="1"/>
  <c r="K6797" i="4"/>
  <c r="Y6797" i="4" s="1"/>
  <c r="D6799" i="4"/>
  <c r="E6799" i="4"/>
  <c r="C6799" i="4"/>
  <c r="F6799" i="4" l="1"/>
  <c r="M6797" i="4"/>
  <c r="I6798" i="4"/>
  <c r="N6798" i="4"/>
  <c r="L6798" i="4"/>
  <c r="Z6798" i="4" s="1"/>
  <c r="H6799" i="4"/>
  <c r="K6798" i="4"/>
  <c r="Y6798" i="4" s="1"/>
  <c r="D6800" i="4"/>
  <c r="E6800" i="4"/>
  <c r="C6800" i="4"/>
  <c r="F6800" i="4" l="1"/>
  <c r="M6798" i="4"/>
  <c r="H6800" i="4"/>
  <c r="L6799" i="4"/>
  <c r="Z6799" i="4" s="1"/>
  <c r="J6799" i="4"/>
  <c r="I6799" i="4"/>
  <c r="K6799" i="4"/>
  <c r="Y6799" i="4" s="1"/>
  <c r="D6801" i="4"/>
  <c r="C6801" i="4"/>
  <c r="E6801" i="4"/>
  <c r="F6801" i="4" l="1"/>
  <c r="N6799" i="4"/>
  <c r="M6799" i="4"/>
  <c r="I6800" i="4"/>
  <c r="H6801" i="4"/>
  <c r="L6801" i="4" s="1"/>
  <c r="Z6801" i="4" s="1"/>
  <c r="L6800" i="4"/>
  <c r="Z6800" i="4" s="1"/>
  <c r="J6800" i="4"/>
  <c r="K6800" i="4"/>
  <c r="Y6800" i="4" s="1"/>
  <c r="C6802" i="4"/>
  <c r="D6802" i="4"/>
  <c r="E6802" i="4"/>
  <c r="F6802" i="4" l="1"/>
  <c r="N6800" i="4"/>
  <c r="M6800" i="4"/>
  <c r="H6802" i="4"/>
  <c r="J6802" i="4" s="1"/>
  <c r="I6801" i="4"/>
  <c r="J6801" i="4"/>
  <c r="K6801" i="4"/>
  <c r="Y6801" i="4" s="1"/>
  <c r="C6803" i="4"/>
  <c r="F6803" i="4" s="1"/>
  <c r="D6803" i="4"/>
  <c r="E6803" i="4"/>
  <c r="N6801" i="4" l="1"/>
  <c r="M6801" i="4"/>
  <c r="L6802" i="4"/>
  <c r="Z6802" i="4" s="1"/>
  <c r="H6803" i="4"/>
  <c r="J6803" i="4" s="1"/>
  <c r="I6802" i="4"/>
  <c r="N6802" i="4"/>
  <c r="K6802" i="4"/>
  <c r="Y6802" i="4" s="1"/>
  <c r="E6804" i="4"/>
  <c r="C6804" i="4"/>
  <c r="D6804" i="4"/>
  <c r="F6804" i="4" l="1"/>
  <c r="N6803" i="4"/>
  <c r="M6802" i="4"/>
  <c r="L6803" i="4"/>
  <c r="Z6803" i="4" s="1"/>
  <c r="H6804" i="4"/>
  <c r="J6804" i="4" s="1"/>
  <c r="I6803" i="4"/>
  <c r="K6803" i="4"/>
  <c r="Y6803" i="4" s="1"/>
  <c r="C6805" i="4"/>
  <c r="F6805" i="4" s="1"/>
  <c r="E6805" i="4"/>
  <c r="D6805" i="4"/>
  <c r="N6804" i="4" l="1"/>
  <c r="M6803" i="4"/>
  <c r="I6804" i="4"/>
  <c r="L6804" i="4"/>
  <c r="Z6804" i="4" s="1"/>
  <c r="H6805" i="4"/>
  <c r="J6805" i="4" s="1"/>
  <c r="K6804" i="4"/>
  <c r="Y6804" i="4" s="1"/>
  <c r="C6806" i="4"/>
  <c r="E6806" i="4"/>
  <c r="D6806" i="4"/>
  <c r="F6806" i="4" l="1"/>
  <c r="N6805" i="4"/>
  <c r="M6804" i="4"/>
  <c r="L6805" i="4"/>
  <c r="Z6805" i="4" s="1"/>
  <c r="I6805" i="4"/>
  <c r="H6806" i="4"/>
  <c r="J6806" i="4" s="1"/>
  <c r="K6805" i="4"/>
  <c r="Y6805" i="4" s="1"/>
  <c r="D6807" i="4"/>
  <c r="E6807" i="4"/>
  <c r="C6807" i="4"/>
  <c r="F6807" i="4" l="1"/>
  <c r="N6806" i="4"/>
  <c r="M6805" i="4"/>
  <c r="I6806" i="4"/>
  <c r="L6806" i="4"/>
  <c r="Z6806" i="4" s="1"/>
  <c r="H6807" i="4"/>
  <c r="J6807" i="4" s="1"/>
  <c r="K6806" i="4"/>
  <c r="Y6806" i="4" s="1"/>
  <c r="D6808" i="4"/>
  <c r="E6808" i="4"/>
  <c r="C6808" i="4"/>
  <c r="F6808" i="4" l="1"/>
  <c r="N6807" i="4"/>
  <c r="M6806" i="4"/>
  <c r="I6807" i="4"/>
  <c r="L6807" i="4"/>
  <c r="Z6807" i="4" s="1"/>
  <c r="H6808" i="4"/>
  <c r="J6808" i="4" s="1"/>
  <c r="K6807" i="4"/>
  <c r="Y6807" i="4" s="1"/>
  <c r="D6809" i="4"/>
  <c r="C6809" i="4"/>
  <c r="E6809" i="4"/>
  <c r="F6809" i="4" l="1"/>
  <c r="N6808" i="4"/>
  <c r="M6807" i="4"/>
  <c r="I6808" i="4"/>
  <c r="L6808" i="4"/>
  <c r="Z6808" i="4" s="1"/>
  <c r="H6809" i="4"/>
  <c r="J6809" i="4" s="1"/>
  <c r="K6808" i="4"/>
  <c r="Y6808" i="4" s="1"/>
  <c r="C6810" i="4"/>
  <c r="F6810" i="4" s="1"/>
  <c r="D6810" i="4"/>
  <c r="E6810" i="4"/>
  <c r="N6809" i="4" l="1"/>
  <c r="M6808" i="4"/>
  <c r="I6809" i="4"/>
  <c r="L6809" i="4"/>
  <c r="Z6809" i="4" s="1"/>
  <c r="H6810" i="4"/>
  <c r="J6810" i="4" s="1"/>
  <c r="K6809" i="4"/>
  <c r="Y6809" i="4" s="1"/>
  <c r="C6811" i="4"/>
  <c r="D6811" i="4"/>
  <c r="E6811" i="4"/>
  <c r="F6811" i="4" l="1"/>
  <c r="N6810" i="4"/>
  <c r="M6809" i="4"/>
  <c r="L6810" i="4"/>
  <c r="Z6810" i="4" s="1"/>
  <c r="I6810" i="4"/>
  <c r="H6811" i="4"/>
  <c r="J6811" i="4" s="1"/>
  <c r="K6810" i="4"/>
  <c r="Y6810" i="4" s="1"/>
  <c r="E6812" i="4"/>
  <c r="C6812" i="4"/>
  <c r="D6812" i="4"/>
  <c r="F6812" i="4" l="1"/>
  <c r="M6810" i="4"/>
  <c r="I6811" i="4"/>
  <c r="N6811" i="4"/>
  <c r="L6811" i="4"/>
  <c r="Z6811" i="4" s="1"/>
  <c r="H6812" i="4"/>
  <c r="I6812" i="4" s="1"/>
  <c r="K6811" i="4"/>
  <c r="Y6811" i="4" s="1"/>
  <c r="C6813" i="4"/>
  <c r="F6813" i="4" s="1"/>
  <c r="E6813" i="4"/>
  <c r="D6813" i="4"/>
  <c r="M6811" i="4" l="1"/>
  <c r="L6812" i="4"/>
  <c r="Z6812" i="4" s="1"/>
  <c r="J6812" i="4"/>
  <c r="H6813" i="4"/>
  <c r="L6813" i="4" s="1"/>
  <c r="Z6813" i="4" s="1"/>
  <c r="K6812" i="4"/>
  <c r="Y6812" i="4" s="1"/>
  <c r="M6812" i="4"/>
  <c r="C6814" i="4"/>
  <c r="E6814" i="4"/>
  <c r="D6814" i="4"/>
  <c r="F6814" i="4" l="1"/>
  <c r="N6812" i="4"/>
  <c r="H6814" i="4"/>
  <c r="L6814" i="4" s="1"/>
  <c r="Z6814" i="4" s="1"/>
  <c r="J6813" i="4"/>
  <c r="I6813" i="4"/>
  <c r="K6813" i="4"/>
  <c r="Y6813" i="4" s="1"/>
  <c r="D6815" i="4"/>
  <c r="E6815" i="4"/>
  <c r="C6815" i="4"/>
  <c r="F6815" i="4" l="1"/>
  <c r="N6813" i="4"/>
  <c r="M6813" i="4"/>
  <c r="H6815" i="4"/>
  <c r="L6815" i="4" s="1"/>
  <c r="Z6815" i="4" s="1"/>
  <c r="J6814" i="4"/>
  <c r="I6814" i="4"/>
  <c r="K6814" i="4"/>
  <c r="Y6814" i="4" s="1"/>
  <c r="D6816" i="4"/>
  <c r="E6816" i="4"/>
  <c r="C6816" i="4"/>
  <c r="F6816" i="4" l="1"/>
  <c r="N6814" i="4"/>
  <c r="M6814" i="4"/>
  <c r="H6816" i="4"/>
  <c r="J6816" i="4" s="1"/>
  <c r="I6815" i="4"/>
  <c r="J6815" i="4"/>
  <c r="K6815" i="4"/>
  <c r="Y6815" i="4" s="1"/>
  <c r="D6817" i="4"/>
  <c r="C6817" i="4"/>
  <c r="E6817" i="4"/>
  <c r="F6817" i="4" l="1"/>
  <c r="N6815" i="4"/>
  <c r="M6815" i="4"/>
  <c r="H6817" i="4"/>
  <c r="J6817" i="4" s="1"/>
  <c r="I6816" i="4"/>
  <c r="N6816" i="4"/>
  <c r="L6816" i="4"/>
  <c r="Z6816" i="4" s="1"/>
  <c r="K6816" i="4"/>
  <c r="Y6816" i="4" s="1"/>
  <c r="C6818" i="4"/>
  <c r="D6818" i="4"/>
  <c r="E6818" i="4"/>
  <c r="F6818" i="4" l="1"/>
  <c r="N6817" i="4"/>
  <c r="M6816" i="4"/>
  <c r="L6817" i="4"/>
  <c r="Z6817" i="4" s="1"/>
  <c r="H6818" i="4"/>
  <c r="J6818" i="4" s="1"/>
  <c r="I6817" i="4"/>
  <c r="K6817" i="4"/>
  <c r="Y6817" i="4" s="1"/>
  <c r="C6819" i="4"/>
  <c r="F6819" i="4" s="1"/>
  <c r="D6819" i="4"/>
  <c r="E6819" i="4"/>
  <c r="N6818" i="4" l="1"/>
  <c r="M6817" i="4"/>
  <c r="I6818" i="4"/>
  <c r="L6818" i="4"/>
  <c r="Z6818" i="4" s="1"/>
  <c r="H6819" i="4"/>
  <c r="J6819" i="4" s="1"/>
  <c r="K6818" i="4"/>
  <c r="Y6818" i="4" s="1"/>
  <c r="E6820" i="4"/>
  <c r="C6820" i="4"/>
  <c r="F6820" i="4" s="1"/>
  <c r="D6820" i="4"/>
  <c r="M6818" i="4" l="1"/>
  <c r="I6819" i="4"/>
  <c r="N6819" i="4"/>
  <c r="L6819" i="4"/>
  <c r="Z6819" i="4" s="1"/>
  <c r="H6820" i="4"/>
  <c r="I6820" i="4" s="1"/>
  <c r="K6819" i="4"/>
  <c r="Y6819" i="4" s="1"/>
  <c r="C6821" i="4"/>
  <c r="E6821" i="4"/>
  <c r="D6821" i="4"/>
  <c r="H6821" i="4" l="1"/>
  <c r="F6821" i="4"/>
  <c r="M6819" i="4"/>
  <c r="L6820" i="4"/>
  <c r="Z6820" i="4" s="1"/>
  <c r="J6820" i="4"/>
  <c r="K6820" i="4"/>
  <c r="Y6820" i="4" s="1"/>
  <c r="M6820" i="4"/>
  <c r="J6821" i="4"/>
  <c r="I6821" i="4"/>
  <c r="C6822" i="4"/>
  <c r="E6822" i="4"/>
  <c r="D6822" i="4"/>
  <c r="F6822" i="4" l="1"/>
  <c r="N6820" i="4"/>
  <c r="H6822" i="4"/>
  <c r="J6822" i="4" s="1"/>
  <c r="K6821" i="4"/>
  <c r="Y6821" i="4" s="1"/>
  <c r="M6821" i="4"/>
  <c r="L6821" i="4"/>
  <c r="Z6821" i="4" s="1"/>
  <c r="N6821" i="4"/>
  <c r="D6823" i="4"/>
  <c r="E6823" i="4"/>
  <c r="C6823" i="4"/>
  <c r="F6823" i="4" l="1"/>
  <c r="N6822" i="4"/>
  <c r="L6822" i="4"/>
  <c r="Z6822" i="4" s="1"/>
  <c r="H6823" i="4"/>
  <c r="J6823" i="4" s="1"/>
  <c r="I6822" i="4"/>
  <c r="K6822" i="4"/>
  <c r="Y6822" i="4" s="1"/>
  <c r="D6824" i="4"/>
  <c r="E6824" i="4"/>
  <c r="C6824" i="4"/>
  <c r="F6824" i="4" l="1"/>
  <c r="N6823" i="4"/>
  <c r="M6822" i="4"/>
  <c r="L6823" i="4"/>
  <c r="Z6823" i="4" s="1"/>
  <c r="H6824" i="4"/>
  <c r="J6824" i="4" s="1"/>
  <c r="I6823" i="4"/>
  <c r="K6823" i="4"/>
  <c r="Y6823" i="4" s="1"/>
  <c r="D6825" i="4"/>
  <c r="C6825" i="4"/>
  <c r="E6825" i="4"/>
  <c r="F6825" i="4" l="1"/>
  <c r="N6824" i="4"/>
  <c r="M6823" i="4"/>
  <c r="L6824" i="4"/>
  <c r="Z6824" i="4" s="1"/>
  <c r="H6825" i="4"/>
  <c r="J6825" i="4" s="1"/>
  <c r="I6824" i="4"/>
  <c r="K6824" i="4"/>
  <c r="Y6824" i="4" s="1"/>
  <c r="C6826" i="4"/>
  <c r="F6826" i="4" s="1"/>
  <c r="D6826" i="4"/>
  <c r="E6826" i="4"/>
  <c r="N6825" i="4" l="1"/>
  <c r="M6824" i="4"/>
  <c r="L6825" i="4"/>
  <c r="Z6825" i="4" s="1"/>
  <c r="H6826" i="4"/>
  <c r="J6826" i="4" s="1"/>
  <c r="I6825" i="4"/>
  <c r="K6825" i="4"/>
  <c r="Y6825" i="4" s="1"/>
  <c r="C6827" i="4"/>
  <c r="D6827" i="4"/>
  <c r="E6827" i="4"/>
  <c r="F6827" i="4" l="1"/>
  <c r="N6826" i="4"/>
  <c r="M6825" i="4"/>
  <c r="L6826" i="4"/>
  <c r="Z6826" i="4" s="1"/>
  <c r="H6827" i="4"/>
  <c r="J6827" i="4" s="1"/>
  <c r="I6826" i="4"/>
  <c r="K6826" i="4"/>
  <c r="Y6826" i="4" s="1"/>
  <c r="E6828" i="4"/>
  <c r="C6828" i="4"/>
  <c r="D6828" i="4"/>
  <c r="F6828" i="4" l="1"/>
  <c r="N6827" i="4"/>
  <c r="M6826" i="4"/>
  <c r="L6827" i="4"/>
  <c r="Z6827" i="4" s="1"/>
  <c r="H6828" i="4"/>
  <c r="I6828" i="4" s="1"/>
  <c r="I6827" i="4"/>
  <c r="K6827" i="4"/>
  <c r="Y6827" i="4" s="1"/>
  <c r="C6829" i="4"/>
  <c r="F6829" i="4" s="1"/>
  <c r="E6829" i="4"/>
  <c r="D6829" i="4"/>
  <c r="M6827" i="4" l="1"/>
  <c r="L6828" i="4"/>
  <c r="Z6828" i="4" s="1"/>
  <c r="H6829" i="4"/>
  <c r="I6829" i="4" s="1"/>
  <c r="J6828" i="4"/>
  <c r="K6828" i="4"/>
  <c r="Y6828" i="4" s="1"/>
  <c r="M6828" i="4"/>
  <c r="C6830" i="4"/>
  <c r="E6830" i="4"/>
  <c r="D6830" i="4"/>
  <c r="F6830" i="4" l="1"/>
  <c r="N6828" i="4"/>
  <c r="L6829" i="4"/>
  <c r="Z6829" i="4" s="1"/>
  <c r="J6829" i="4"/>
  <c r="H6830" i="4"/>
  <c r="J6830" i="4" s="1"/>
  <c r="K6829" i="4"/>
  <c r="Y6829" i="4" s="1"/>
  <c r="M6829" i="4"/>
  <c r="D6831" i="4"/>
  <c r="E6831" i="4"/>
  <c r="C6831" i="4"/>
  <c r="F6831" i="4" l="1"/>
  <c r="N6830" i="4"/>
  <c r="N6829" i="4"/>
  <c r="I6830" i="4"/>
  <c r="L6830" i="4"/>
  <c r="Z6830" i="4" s="1"/>
  <c r="H6831" i="4"/>
  <c r="J6831" i="4" s="1"/>
  <c r="K6830" i="4"/>
  <c r="Y6830" i="4" s="1"/>
  <c r="D6832" i="4"/>
  <c r="E6832" i="4"/>
  <c r="C6832" i="4"/>
  <c r="F6832" i="4" l="1"/>
  <c r="N6831" i="4"/>
  <c r="M6830" i="4"/>
  <c r="I6831" i="4"/>
  <c r="H6832" i="4"/>
  <c r="J6832" i="4" s="1"/>
  <c r="L6831" i="4"/>
  <c r="Z6831" i="4" s="1"/>
  <c r="K6831" i="4"/>
  <c r="Y6831" i="4" s="1"/>
  <c r="D6833" i="4"/>
  <c r="C6833" i="4"/>
  <c r="E6833" i="4"/>
  <c r="F6833" i="4" l="1"/>
  <c r="N6832" i="4"/>
  <c r="M6831" i="4"/>
  <c r="L6832" i="4"/>
  <c r="Z6832" i="4" s="1"/>
  <c r="H6833" i="4"/>
  <c r="J6833" i="4" s="1"/>
  <c r="I6832" i="4"/>
  <c r="K6832" i="4"/>
  <c r="Y6832" i="4" s="1"/>
  <c r="C6834" i="4"/>
  <c r="F6834" i="4" s="1"/>
  <c r="D6834" i="4"/>
  <c r="E6834" i="4"/>
  <c r="N6833" i="4" l="1"/>
  <c r="M6832" i="4"/>
  <c r="L6833" i="4"/>
  <c r="Z6833" i="4" s="1"/>
  <c r="H6834" i="4"/>
  <c r="J6834" i="4" s="1"/>
  <c r="I6833" i="4"/>
  <c r="K6833" i="4"/>
  <c r="Y6833" i="4" s="1"/>
  <c r="C6835" i="4"/>
  <c r="D6835" i="4"/>
  <c r="E6835" i="4"/>
  <c r="F6835" i="4" l="1"/>
  <c r="N6834" i="4"/>
  <c r="M6833" i="4"/>
  <c r="L6834" i="4"/>
  <c r="Z6834" i="4" s="1"/>
  <c r="H6835" i="4"/>
  <c r="J6835" i="4" s="1"/>
  <c r="I6834" i="4"/>
  <c r="K6834" i="4"/>
  <c r="Y6834" i="4" s="1"/>
  <c r="E6836" i="4"/>
  <c r="C6836" i="4"/>
  <c r="D6836" i="4"/>
  <c r="F6836" i="4" l="1"/>
  <c r="N6835" i="4"/>
  <c r="M6834" i="4"/>
  <c r="L6835" i="4"/>
  <c r="Z6835" i="4" s="1"/>
  <c r="H6836" i="4"/>
  <c r="J6836" i="4" s="1"/>
  <c r="I6835" i="4"/>
  <c r="K6835" i="4"/>
  <c r="Y6835" i="4" s="1"/>
  <c r="C6837" i="4"/>
  <c r="F6837" i="4" s="1"/>
  <c r="E6837" i="4"/>
  <c r="D6837" i="4"/>
  <c r="N6836" i="4" l="1"/>
  <c r="M6835" i="4"/>
  <c r="I6836" i="4"/>
  <c r="L6836" i="4"/>
  <c r="Z6836" i="4" s="1"/>
  <c r="H6837" i="4"/>
  <c r="J6837" i="4" s="1"/>
  <c r="K6836" i="4"/>
  <c r="Y6836" i="4" s="1"/>
  <c r="C6838" i="4"/>
  <c r="E6838" i="4"/>
  <c r="D6838" i="4"/>
  <c r="F6838" i="4" l="1"/>
  <c r="N6837" i="4"/>
  <c r="M6836" i="4"/>
  <c r="L6837" i="4"/>
  <c r="Z6837" i="4" s="1"/>
  <c r="I6837" i="4"/>
  <c r="H6838" i="4"/>
  <c r="J6838" i="4" s="1"/>
  <c r="K6837" i="4"/>
  <c r="Y6837" i="4" s="1"/>
  <c r="D6839" i="4"/>
  <c r="E6839" i="4"/>
  <c r="C6839" i="4"/>
  <c r="F6839" i="4" l="1"/>
  <c r="N6838" i="4"/>
  <c r="M6837" i="4"/>
  <c r="I6838" i="4"/>
  <c r="L6838" i="4"/>
  <c r="Z6838" i="4" s="1"/>
  <c r="H6839" i="4"/>
  <c r="J6839" i="4" s="1"/>
  <c r="K6838" i="4"/>
  <c r="Y6838" i="4" s="1"/>
  <c r="D6840" i="4"/>
  <c r="E6840" i="4"/>
  <c r="C6840" i="4"/>
  <c r="F6840" i="4" l="1"/>
  <c r="N6839" i="4"/>
  <c r="M6838" i="4"/>
  <c r="I6839" i="4"/>
  <c r="L6839" i="4"/>
  <c r="Z6839" i="4" s="1"/>
  <c r="H6840" i="4"/>
  <c r="J6840" i="4" s="1"/>
  <c r="K6839" i="4"/>
  <c r="Y6839" i="4" s="1"/>
  <c r="D6841" i="4"/>
  <c r="C6841" i="4"/>
  <c r="E6841" i="4"/>
  <c r="F6841" i="4" l="1"/>
  <c r="N6840" i="4"/>
  <c r="M6839" i="4"/>
  <c r="I6840" i="4"/>
  <c r="L6840" i="4"/>
  <c r="Z6840" i="4" s="1"/>
  <c r="H6841" i="4"/>
  <c r="J6841" i="4" s="1"/>
  <c r="K6840" i="4"/>
  <c r="Y6840" i="4" s="1"/>
  <c r="C6842" i="4"/>
  <c r="F6842" i="4" s="1"/>
  <c r="D6842" i="4"/>
  <c r="E6842" i="4"/>
  <c r="N6841" i="4" l="1"/>
  <c r="M6840" i="4"/>
  <c r="I6841" i="4"/>
  <c r="L6841" i="4"/>
  <c r="Z6841" i="4" s="1"/>
  <c r="H6842" i="4"/>
  <c r="J6842" i="4" s="1"/>
  <c r="K6841" i="4"/>
  <c r="Y6841" i="4" s="1"/>
  <c r="C6843" i="4"/>
  <c r="D6843" i="4"/>
  <c r="E6843" i="4"/>
  <c r="F6843" i="4" l="1"/>
  <c r="N6842" i="4"/>
  <c r="M6841" i="4"/>
  <c r="I6842" i="4"/>
  <c r="L6842" i="4"/>
  <c r="Z6842" i="4" s="1"/>
  <c r="H6843" i="4"/>
  <c r="J6843" i="4" s="1"/>
  <c r="K6842" i="4"/>
  <c r="Y6842" i="4" s="1"/>
  <c r="E6844" i="4"/>
  <c r="C6844" i="4"/>
  <c r="D6844" i="4"/>
  <c r="F6844" i="4" l="1"/>
  <c r="N6843" i="4"/>
  <c r="M6842" i="4"/>
  <c r="I6843" i="4"/>
  <c r="L6843" i="4"/>
  <c r="Z6843" i="4" s="1"/>
  <c r="H6844" i="4"/>
  <c r="J6844" i="4" s="1"/>
  <c r="K6843" i="4"/>
  <c r="Y6843" i="4" s="1"/>
  <c r="C6845" i="4"/>
  <c r="F6845" i="4" s="1"/>
  <c r="E6845" i="4"/>
  <c r="D6845" i="4"/>
  <c r="N6844" i="4" l="1"/>
  <c r="M6843" i="4"/>
  <c r="I6844" i="4"/>
  <c r="L6844" i="4"/>
  <c r="Z6844" i="4" s="1"/>
  <c r="H6845" i="4"/>
  <c r="J6845" i="4" s="1"/>
  <c r="K6844" i="4"/>
  <c r="Y6844" i="4" s="1"/>
  <c r="C6846" i="4"/>
  <c r="E6846" i="4"/>
  <c r="D6846" i="4"/>
  <c r="F6846" i="4" l="1"/>
  <c r="N6845" i="4"/>
  <c r="M6844" i="4"/>
  <c r="I6845" i="4"/>
  <c r="L6845" i="4"/>
  <c r="Z6845" i="4" s="1"/>
  <c r="H6846" i="4"/>
  <c r="J6846" i="4" s="1"/>
  <c r="K6845" i="4"/>
  <c r="Y6845" i="4" s="1"/>
  <c r="D6847" i="4"/>
  <c r="E6847" i="4"/>
  <c r="C6847" i="4"/>
  <c r="F6847" i="4" l="1"/>
  <c r="N6846" i="4"/>
  <c r="M6845" i="4"/>
  <c r="I6846" i="4"/>
  <c r="L6846" i="4"/>
  <c r="Z6846" i="4" s="1"/>
  <c r="H6847" i="4"/>
  <c r="I6847" i="4" s="1"/>
  <c r="K6846" i="4"/>
  <c r="Y6846" i="4" s="1"/>
  <c r="D6848" i="4"/>
  <c r="E6848" i="4"/>
  <c r="C6848" i="4"/>
  <c r="F6848" i="4" l="1"/>
  <c r="M6846" i="4"/>
  <c r="L6847" i="4"/>
  <c r="Z6847" i="4" s="1"/>
  <c r="J6847" i="4"/>
  <c r="H6848" i="4"/>
  <c r="I6848" i="4" s="1"/>
  <c r="K6847" i="4"/>
  <c r="Y6847" i="4" s="1"/>
  <c r="M6847" i="4"/>
  <c r="D6849" i="4"/>
  <c r="C6849" i="4"/>
  <c r="E6849" i="4"/>
  <c r="F6849" i="4" l="1"/>
  <c r="N6847" i="4"/>
  <c r="L6848" i="4"/>
  <c r="Z6848" i="4" s="1"/>
  <c r="J6848" i="4"/>
  <c r="H6849" i="4"/>
  <c r="I6849" i="4" s="1"/>
  <c r="K6848" i="4"/>
  <c r="Y6848" i="4" s="1"/>
  <c r="M6848" i="4"/>
  <c r="C6850" i="4"/>
  <c r="F6850" i="4" s="1"/>
  <c r="D6850" i="4"/>
  <c r="E6850" i="4"/>
  <c r="N6848" i="4" l="1"/>
  <c r="L6849" i="4"/>
  <c r="Z6849" i="4" s="1"/>
  <c r="H6850" i="4"/>
  <c r="J6850" i="4" s="1"/>
  <c r="J6849" i="4"/>
  <c r="K6849" i="4"/>
  <c r="Y6849" i="4" s="1"/>
  <c r="M6849" i="4"/>
  <c r="C6851" i="4"/>
  <c r="D6851" i="4"/>
  <c r="E6851" i="4"/>
  <c r="F6851" i="4" l="1"/>
  <c r="N6849" i="4"/>
  <c r="N6850" i="4"/>
  <c r="L6850" i="4"/>
  <c r="Z6850" i="4" s="1"/>
  <c r="H6851" i="4"/>
  <c r="J6851" i="4" s="1"/>
  <c r="I6850" i="4"/>
  <c r="K6850" i="4"/>
  <c r="Y6850" i="4" s="1"/>
  <c r="E6852" i="4"/>
  <c r="C6852" i="4"/>
  <c r="D6852" i="4"/>
  <c r="F6852" i="4" l="1"/>
  <c r="N6851" i="4"/>
  <c r="M6850" i="4"/>
  <c r="L6851" i="4"/>
  <c r="Z6851" i="4" s="1"/>
  <c r="H6852" i="4"/>
  <c r="J6852" i="4" s="1"/>
  <c r="I6851" i="4"/>
  <c r="K6851" i="4"/>
  <c r="Y6851" i="4" s="1"/>
  <c r="C6853" i="4"/>
  <c r="E6853" i="4"/>
  <c r="D6853" i="4"/>
  <c r="F6853" i="4" l="1"/>
  <c r="N6852" i="4"/>
  <c r="M6851" i="4"/>
  <c r="I6852" i="4"/>
  <c r="L6852" i="4"/>
  <c r="Z6852" i="4" s="1"/>
  <c r="H6853" i="4"/>
  <c r="J6853" i="4" s="1"/>
  <c r="K6852" i="4"/>
  <c r="Y6852" i="4" s="1"/>
  <c r="C6854" i="4"/>
  <c r="F6854" i="4" s="1"/>
  <c r="E6854" i="4"/>
  <c r="D6854" i="4"/>
  <c r="N6853" i="4" l="1"/>
  <c r="M6852" i="4"/>
  <c r="I6853" i="4"/>
  <c r="H6854" i="4"/>
  <c r="J6854" i="4" s="1"/>
  <c r="L6853" i="4"/>
  <c r="Z6853" i="4" s="1"/>
  <c r="K6853" i="4"/>
  <c r="Y6853" i="4" s="1"/>
  <c r="D6855" i="4"/>
  <c r="E6855" i="4"/>
  <c r="C6855" i="4"/>
  <c r="F6855" i="4" l="1"/>
  <c r="N6854" i="4"/>
  <c r="M6853" i="4"/>
  <c r="L6854" i="4"/>
  <c r="Z6854" i="4" s="1"/>
  <c r="H6855" i="4"/>
  <c r="J6855" i="4" s="1"/>
  <c r="I6854" i="4"/>
  <c r="K6854" i="4"/>
  <c r="Y6854" i="4" s="1"/>
  <c r="D6856" i="4"/>
  <c r="E6856" i="4"/>
  <c r="C6856" i="4"/>
  <c r="F6856" i="4" l="1"/>
  <c r="N6855" i="4"/>
  <c r="M6854" i="4"/>
  <c r="L6855" i="4"/>
  <c r="Z6855" i="4" s="1"/>
  <c r="H6856" i="4"/>
  <c r="I6856" i="4" s="1"/>
  <c r="I6855" i="4"/>
  <c r="K6855" i="4"/>
  <c r="Y6855" i="4" s="1"/>
  <c r="D6857" i="4"/>
  <c r="E6857" i="4"/>
  <c r="C6857" i="4"/>
  <c r="F6857" i="4" l="1"/>
  <c r="M6855" i="4"/>
  <c r="L6856" i="4"/>
  <c r="Z6856" i="4" s="1"/>
  <c r="J6856" i="4"/>
  <c r="H6857" i="4"/>
  <c r="K6856" i="4"/>
  <c r="Y6856" i="4" s="1"/>
  <c r="M6856" i="4"/>
  <c r="C6858" i="4"/>
  <c r="F6858" i="4" s="1"/>
  <c r="D6858" i="4"/>
  <c r="E6858" i="4"/>
  <c r="N6856" i="4" l="1"/>
  <c r="L6857" i="4"/>
  <c r="Z6857" i="4" s="1"/>
  <c r="H6858" i="4"/>
  <c r="I6858" i="4" s="1"/>
  <c r="I6857" i="4"/>
  <c r="J6857" i="4"/>
  <c r="K6857" i="4"/>
  <c r="Y6857" i="4" s="1"/>
  <c r="C6859" i="4"/>
  <c r="D6859" i="4"/>
  <c r="E6859" i="4"/>
  <c r="F6859" i="4" l="1"/>
  <c r="N6857" i="4"/>
  <c r="M6857" i="4"/>
  <c r="L6858" i="4"/>
  <c r="Z6858" i="4" s="1"/>
  <c r="J6858" i="4"/>
  <c r="H6859" i="4"/>
  <c r="I6859" i="4" s="1"/>
  <c r="K6858" i="4"/>
  <c r="Y6858" i="4" s="1"/>
  <c r="M6858" i="4"/>
  <c r="E6860" i="4"/>
  <c r="C6860" i="4"/>
  <c r="D6860" i="4"/>
  <c r="F6860" i="4" l="1"/>
  <c r="N6858" i="4"/>
  <c r="L6859" i="4"/>
  <c r="Z6859" i="4" s="1"/>
  <c r="H6860" i="4"/>
  <c r="L6860" i="4" s="1"/>
  <c r="Z6860" i="4" s="1"/>
  <c r="J6859" i="4"/>
  <c r="K6859" i="4"/>
  <c r="Y6859" i="4" s="1"/>
  <c r="M6859" i="4"/>
  <c r="C6861" i="4"/>
  <c r="F6861" i="4" s="1"/>
  <c r="E6861" i="4"/>
  <c r="D6861" i="4"/>
  <c r="N6859" i="4" l="1"/>
  <c r="I6860" i="4"/>
  <c r="H6861" i="4"/>
  <c r="J6860" i="4"/>
  <c r="K6860" i="4"/>
  <c r="Y6860" i="4" s="1"/>
  <c r="C6862" i="4"/>
  <c r="E6862" i="4"/>
  <c r="D6862" i="4"/>
  <c r="F6862" i="4" l="1"/>
  <c r="N6860" i="4"/>
  <c r="M6860" i="4"/>
  <c r="L6861" i="4"/>
  <c r="Z6861" i="4" s="1"/>
  <c r="H6862" i="4"/>
  <c r="L6862" i="4" s="1"/>
  <c r="Z6862" i="4" s="1"/>
  <c r="J6861" i="4"/>
  <c r="I6861" i="4"/>
  <c r="K6861" i="4"/>
  <c r="Y6861" i="4" s="1"/>
  <c r="D6863" i="4"/>
  <c r="E6863" i="4"/>
  <c r="C6863" i="4"/>
  <c r="F6863" i="4" s="1"/>
  <c r="N6861" i="4" l="1"/>
  <c r="M6861" i="4"/>
  <c r="H6863" i="4"/>
  <c r="J6863" i="4" s="1"/>
  <c r="I6862" i="4"/>
  <c r="J6862" i="4"/>
  <c r="K6862" i="4"/>
  <c r="Y6862" i="4" s="1"/>
  <c r="D6864" i="4"/>
  <c r="E6864" i="4"/>
  <c r="C6864" i="4"/>
  <c r="F6864" i="4" l="1"/>
  <c r="N6862" i="4"/>
  <c r="M6862" i="4"/>
  <c r="L6863" i="4"/>
  <c r="Z6863" i="4" s="1"/>
  <c r="I6863" i="4"/>
  <c r="H6864" i="4"/>
  <c r="J6864" i="4" s="1"/>
  <c r="N6863" i="4"/>
  <c r="K6863" i="4"/>
  <c r="Y6863" i="4" s="1"/>
  <c r="D6865" i="4"/>
  <c r="C6865" i="4"/>
  <c r="E6865" i="4"/>
  <c r="F6865" i="4" l="1"/>
  <c r="N6864" i="4"/>
  <c r="M6863" i="4"/>
  <c r="I6864" i="4"/>
  <c r="L6864" i="4"/>
  <c r="Z6864" i="4" s="1"/>
  <c r="H6865" i="4"/>
  <c r="J6865" i="4" s="1"/>
  <c r="K6864" i="4"/>
  <c r="Y6864" i="4" s="1"/>
  <c r="C6866" i="4"/>
  <c r="F6866" i="4" s="1"/>
  <c r="D6866" i="4"/>
  <c r="E6866" i="4"/>
  <c r="N6865" i="4" l="1"/>
  <c r="M6864" i="4"/>
  <c r="I6865" i="4"/>
  <c r="L6865" i="4"/>
  <c r="Z6865" i="4" s="1"/>
  <c r="H6866" i="4"/>
  <c r="I6866" i="4" s="1"/>
  <c r="K6865" i="4"/>
  <c r="Y6865" i="4" s="1"/>
  <c r="C6867" i="4"/>
  <c r="D6867" i="4"/>
  <c r="E6867" i="4"/>
  <c r="F6867" i="4" l="1"/>
  <c r="M6865" i="4"/>
  <c r="L6866" i="4"/>
  <c r="Z6866" i="4" s="1"/>
  <c r="H6867" i="4"/>
  <c r="I6867" i="4" s="1"/>
  <c r="J6866" i="4"/>
  <c r="K6866" i="4"/>
  <c r="Y6866" i="4" s="1"/>
  <c r="M6866" i="4"/>
  <c r="E6868" i="4"/>
  <c r="C6868" i="4"/>
  <c r="D6868" i="4"/>
  <c r="F6868" i="4" l="1"/>
  <c r="N6866" i="4"/>
  <c r="L6867" i="4"/>
  <c r="Z6867" i="4" s="1"/>
  <c r="H6868" i="4"/>
  <c r="J6867" i="4"/>
  <c r="K6867" i="4"/>
  <c r="Y6867" i="4" s="1"/>
  <c r="M6867" i="4"/>
  <c r="C6869" i="4"/>
  <c r="F6869" i="4" s="1"/>
  <c r="E6869" i="4"/>
  <c r="D6869" i="4"/>
  <c r="N6867" i="4" l="1"/>
  <c r="L6868" i="4"/>
  <c r="Z6868" i="4" s="1"/>
  <c r="H6869" i="4"/>
  <c r="L6869" i="4" s="1"/>
  <c r="Z6869" i="4" s="1"/>
  <c r="J6868" i="4"/>
  <c r="I6868" i="4"/>
  <c r="K6868" i="4"/>
  <c r="Y6868" i="4" s="1"/>
  <c r="C6870" i="4"/>
  <c r="E6870" i="4"/>
  <c r="D6870" i="4"/>
  <c r="F6870" i="4" l="1"/>
  <c r="N6868" i="4"/>
  <c r="M6868" i="4"/>
  <c r="H6870" i="4"/>
  <c r="J6870" i="4" s="1"/>
  <c r="I6869" i="4"/>
  <c r="J6869" i="4"/>
  <c r="K6869" i="4"/>
  <c r="Y6869" i="4" s="1"/>
  <c r="D6871" i="4"/>
  <c r="E6871" i="4"/>
  <c r="C6871" i="4"/>
  <c r="F6871" i="4" l="1"/>
  <c r="N6869" i="4"/>
  <c r="N6870" i="4"/>
  <c r="M6869" i="4"/>
  <c r="L6870" i="4"/>
  <c r="Z6870" i="4" s="1"/>
  <c r="H6871" i="4"/>
  <c r="J6871" i="4" s="1"/>
  <c r="I6870" i="4"/>
  <c r="K6870" i="4"/>
  <c r="Y6870" i="4" s="1"/>
  <c r="D6872" i="4"/>
  <c r="E6872" i="4"/>
  <c r="C6872" i="4"/>
  <c r="F6872" i="4" s="1"/>
  <c r="N6871" i="4" l="1"/>
  <c r="M6870" i="4"/>
  <c r="L6871" i="4"/>
  <c r="Z6871" i="4" s="1"/>
  <c r="H6872" i="4"/>
  <c r="J6872" i="4" s="1"/>
  <c r="I6871" i="4"/>
  <c r="K6871" i="4"/>
  <c r="Y6871" i="4" s="1"/>
  <c r="D6873" i="4"/>
  <c r="C6873" i="4"/>
  <c r="F6873" i="4" s="1"/>
  <c r="E6873" i="4"/>
  <c r="N6872" i="4" l="1"/>
  <c r="M6871" i="4"/>
  <c r="L6872" i="4"/>
  <c r="Z6872" i="4" s="1"/>
  <c r="H6873" i="4"/>
  <c r="J6873" i="4" s="1"/>
  <c r="I6872" i="4"/>
  <c r="K6872" i="4"/>
  <c r="Y6872" i="4" s="1"/>
  <c r="C6874" i="4"/>
  <c r="D6874" i="4"/>
  <c r="E6874" i="4"/>
  <c r="F6874" i="4" l="1"/>
  <c r="N6873" i="4"/>
  <c r="M6872" i="4"/>
  <c r="L6873" i="4"/>
  <c r="Z6873" i="4" s="1"/>
  <c r="H6874" i="4"/>
  <c r="J6874" i="4" s="1"/>
  <c r="I6873" i="4"/>
  <c r="K6873" i="4"/>
  <c r="Y6873" i="4" s="1"/>
  <c r="C6875" i="4"/>
  <c r="F6875" i="4" s="1"/>
  <c r="D6875" i="4"/>
  <c r="E6875" i="4"/>
  <c r="N6874" i="4" l="1"/>
  <c r="M6873" i="4"/>
  <c r="I6874" i="4"/>
  <c r="L6874" i="4"/>
  <c r="Z6874" i="4" s="1"/>
  <c r="H6875" i="4"/>
  <c r="L6875" i="4" s="1"/>
  <c r="Z6875" i="4" s="1"/>
  <c r="K6874" i="4"/>
  <c r="Y6874" i="4" s="1"/>
  <c r="E6876" i="4"/>
  <c r="C6876" i="4"/>
  <c r="F6876" i="4" s="1"/>
  <c r="D6876" i="4"/>
  <c r="M6874" i="4" l="1"/>
  <c r="I6875" i="4"/>
  <c r="H6876" i="4"/>
  <c r="J6875" i="4"/>
  <c r="K6875" i="4"/>
  <c r="Y6875" i="4" s="1"/>
  <c r="C6877" i="4"/>
  <c r="E6877" i="4"/>
  <c r="D6877" i="4"/>
  <c r="F6877" i="4" l="1"/>
  <c r="N6875" i="4"/>
  <c r="M6875" i="4"/>
  <c r="L6876" i="4"/>
  <c r="Z6876" i="4" s="1"/>
  <c r="J6876" i="4"/>
  <c r="H6877" i="4"/>
  <c r="L6877" i="4" s="1"/>
  <c r="Z6877" i="4" s="1"/>
  <c r="I6876" i="4"/>
  <c r="K6876" i="4"/>
  <c r="Y6876" i="4" s="1"/>
  <c r="C6878" i="4"/>
  <c r="E6878" i="4"/>
  <c r="D6878" i="4"/>
  <c r="F6878" i="4" l="1"/>
  <c r="N6876" i="4"/>
  <c r="M6876" i="4"/>
  <c r="I6877" i="4"/>
  <c r="H6878" i="4"/>
  <c r="L6878" i="4" s="1"/>
  <c r="Z6878" i="4" s="1"/>
  <c r="J6877" i="4"/>
  <c r="K6877" i="4"/>
  <c r="Y6877" i="4" s="1"/>
  <c r="D6879" i="4"/>
  <c r="E6879" i="4"/>
  <c r="C6879" i="4"/>
  <c r="F6879" i="4" l="1"/>
  <c r="N6877" i="4"/>
  <c r="M6877" i="4"/>
  <c r="J6878" i="4"/>
  <c r="H6879" i="4"/>
  <c r="I6878" i="4"/>
  <c r="K6878" i="4"/>
  <c r="Y6878" i="4" s="1"/>
  <c r="D6880" i="4"/>
  <c r="E6880" i="4"/>
  <c r="C6880" i="4"/>
  <c r="F6880" i="4" l="1"/>
  <c r="N6878" i="4"/>
  <c r="M6878" i="4"/>
  <c r="L6879" i="4"/>
  <c r="Z6879" i="4" s="1"/>
  <c r="H6880" i="4"/>
  <c r="L6880" i="4" s="1"/>
  <c r="Z6880" i="4" s="1"/>
  <c r="I6879" i="4"/>
  <c r="J6879" i="4"/>
  <c r="K6879" i="4"/>
  <c r="Y6879" i="4" s="1"/>
  <c r="D6881" i="4"/>
  <c r="C6881" i="4"/>
  <c r="E6881" i="4"/>
  <c r="F6881" i="4" l="1"/>
  <c r="N6879" i="4"/>
  <c r="M6879" i="4"/>
  <c r="H6881" i="4"/>
  <c r="J6881" i="4" s="1"/>
  <c r="I6880" i="4"/>
  <c r="J6880" i="4"/>
  <c r="K6880" i="4"/>
  <c r="Y6880" i="4" s="1"/>
  <c r="C6882" i="4"/>
  <c r="D6882" i="4"/>
  <c r="E6882" i="4"/>
  <c r="H6882" i="4" l="1"/>
  <c r="F6882" i="4"/>
  <c r="N6880" i="4"/>
  <c r="M6880" i="4"/>
  <c r="I6881" i="4"/>
  <c r="N6881" i="4"/>
  <c r="L6881" i="4"/>
  <c r="Z6881" i="4" s="1"/>
  <c r="K6881" i="4"/>
  <c r="Y6881" i="4" s="1"/>
  <c r="J6882" i="4"/>
  <c r="I6882" i="4"/>
  <c r="C6883" i="4"/>
  <c r="D6883" i="4"/>
  <c r="E6883" i="4"/>
  <c r="F6883" i="4" l="1"/>
  <c r="M6881" i="4"/>
  <c r="H6883" i="4"/>
  <c r="J6883" i="4" s="1"/>
  <c r="L6882" i="4"/>
  <c r="Z6882" i="4" s="1"/>
  <c r="N6882" i="4"/>
  <c r="K6882" i="4"/>
  <c r="Y6882" i="4" s="1"/>
  <c r="M6882" i="4"/>
  <c r="E6884" i="4"/>
  <c r="C6884" i="4"/>
  <c r="D6884" i="4"/>
  <c r="F6884" i="4" l="1"/>
  <c r="N6883" i="4"/>
  <c r="L6883" i="4"/>
  <c r="Z6883" i="4" s="1"/>
  <c r="H6884" i="4"/>
  <c r="L6884" i="4" s="1"/>
  <c r="Z6884" i="4" s="1"/>
  <c r="I6883" i="4"/>
  <c r="K6883" i="4"/>
  <c r="Y6883" i="4" s="1"/>
  <c r="C6885" i="4"/>
  <c r="E6885" i="4"/>
  <c r="D6885" i="4"/>
  <c r="F6885" i="4" l="1"/>
  <c r="M6883" i="4"/>
  <c r="J6884" i="4"/>
  <c r="I6884" i="4"/>
  <c r="H6885" i="4"/>
  <c r="K6884" i="4"/>
  <c r="Y6884" i="4" s="1"/>
  <c r="C6886" i="4"/>
  <c r="E6886" i="4"/>
  <c r="D6886" i="4"/>
  <c r="F6886" i="4" l="1"/>
  <c r="N6884" i="4"/>
  <c r="M6884" i="4"/>
  <c r="L6885" i="4"/>
  <c r="Z6885" i="4" s="1"/>
  <c r="H6886" i="4"/>
  <c r="L6886" i="4" s="1"/>
  <c r="Z6886" i="4" s="1"/>
  <c r="J6885" i="4"/>
  <c r="I6885" i="4"/>
  <c r="K6885" i="4"/>
  <c r="Y6885" i="4" s="1"/>
  <c r="D6887" i="4"/>
  <c r="E6887" i="4"/>
  <c r="C6887" i="4"/>
  <c r="F6887" i="4" s="1"/>
  <c r="N6885" i="4" l="1"/>
  <c r="M6885" i="4"/>
  <c r="H6887" i="4"/>
  <c r="J6887" i="4" s="1"/>
  <c r="I6886" i="4"/>
  <c r="J6886" i="4"/>
  <c r="K6886" i="4"/>
  <c r="Y6886" i="4" s="1"/>
  <c r="D6888" i="4"/>
  <c r="E6888" i="4"/>
  <c r="C6888" i="4"/>
  <c r="F6888" i="4" l="1"/>
  <c r="N6886" i="4"/>
  <c r="M6886" i="4"/>
  <c r="L6887" i="4"/>
  <c r="Z6887" i="4" s="1"/>
  <c r="I6887" i="4"/>
  <c r="H6888" i="4"/>
  <c r="J6888" i="4" s="1"/>
  <c r="N6887" i="4"/>
  <c r="K6887" i="4"/>
  <c r="Y6887" i="4" s="1"/>
  <c r="D6889" i="4"/>
  <c r="C6889" i="4"/>
  <c r="E6889" i="4"/>
  <c r="F6889" i="4" l="1"/>
  <c r="N6888" i="4"/>
  <c r="M6887" i="4"/>
  <c r="L6888" i="4"/>
  <c r="Z6888" i="4" s="1"/>
  <c r="H6889" i="4"/>
  <c r="J6889" i="4" s="1"/>
  <c r="I6888" i="4"/>
  <c r="K6888" i="4"/>
  <c r="Y6888" i="4" s="1"/>
  <c r="C6890" i="4"/>
  <c r="F6890" i="4" s="1"/>
  <c r="D6890" i="4"/>
  <c r="E6890" i="4"/>
  <c r="N6889" i="4" l="1"/>
  <c r="M6888" i="4"/>
  <c r="L6889" i="4"/>
  <c r="Z6889" i="4" s="1"/>
  <c r="H6890" i="4"/>
  <c r="J6890" i="4" s="1"/>
  <c r="I6889" i="4"/>
  <c r="K6889" i="4"/>
  <c r="Y6889" i="4" s="1"/>
  <c r="C6891" i="4"/>
  <c r="D6891" i="4"/>
  <c r="E6891" i="4"/>
  <c r="F6891" i="4" l="1"/>
  <c r="N6890" i="4"/>
  <c r="M6889" i="4"/>
  <c r="L6890" i="4"/>
  <c r="Z6890" i="4" s="1"/>
  <c r="I6890" i="4"/>
  <c r="H6891" i="4"/>
  <c r="J6891" i="4" s="1"/>
  <c r="K6890" i="4"/>
  <c r="Y6890" i="4" s="1"/>
  <c r="E6892" i="4"/>
  <c r="C6892" i="4"/>
  <c r="D6892" i="4"/>
  <c r="F6892" i="4" l="1"/>
  <c r="N6891" i="4"/>
  <c r="M6890" i="4"/>
  <c r="I6891" i="4"/>
  <c r="L6891" i="4"/>
  <c r="Z6891" i="4" s="1"/>
  <c r="H6892" i="4"/>
  <c r="J6892" i="4" s="1"/>
  <c r="K6891" i="4"/>
  <c r="Y6891" i="4" s="1"/>
  <c r="C6893" i="4"/>
  <c r="F6893" i="4" s="1"/>
  <c r="E6893" i="4"/>
  <c r="D6893" i="4"/>
  <c r="N6892" i="4" l="1"/>
  <c r="M6891" i="4"/>
  <c r="I6892" i="4"/>
  <c r="L6892" i="4"/>
  <c r="Z6892" i="4" s="1"/>
  <c r="H6893" i="4"/>
  <c r="J6893" i="4" s="1"/>
  <c r="K6892" i="4"/>
  <c r="Y6892" i="4" s="1"/>
  <c r="C6894" i="4"/>
  <c r="E6894" i="4"/>
  <c r="D6894" i="4"/>
  <c r="F6894" i="4" l="1"/>
  <c r="N6893" i="4"/>
  <c r="M6892" i="4"/>
  <c r="L6893" i="4"/>
  <c r="Z6893" i="4" s="1"/>
  <c r="I6893" i="4"/>
  <c r="H6894" i="4"/>
  <c r="J6894" i="4" s="1"/>
  <c r="K6893" i="4"/>
  <c r="Y6893" i="4" s="1"/>
  <c r="D6895" i="4"/>
  <c r="E6895" i="4"/>
  <c r="C6895" i="4"/>
  <c r="F6895" i="4" l="1"/>
  <c r="M6893" i="4"/>
  <c r="N6894" i="4"/>
  <c r="L6894" i="4"/>
  <c r="Z6894" i="4" s="1"/>
  <c r="I6894" i="4"/>
  <c r="H6895" i="4"/>
  <c r="K6894" i="4"/>
  <c r="Y6894" i="4" s="1"/>
  <c r="D6896" i="4"/>
  <c r="E6896" i="4"/>
  <c r="C6896" i="4"/>
  <c r="F6896" i="4" l="1"/>
  <c r="M6894" i="4"/>
  <c r="L6895" i="4"/>
  <c r="Z6895" i="4" s="1"/>
  <c r="H6896" i="4"/>
  <c r="L6896" i="4" s="1"/>
  <c r="Z6896" i="4" s="1"/>
  <c r="I6895" i="4"/>
  <c r="J6895" i="4"/>
  <c r="K6895" i="4"/>
  <c r="Y6895" i="4" s="1"/>
  <c r="D6897" i="4"/>
  <c r="C6897" i="4"/>
  <c r="E6897" i="4"/>
  <c r="F6897" i="4" l="1"/>
  <c r="N6895" i="4"/>
  <c r="M6895" i="4"/>
  <c r="H6897" i="4"/>
  <c r="J6897" i="4" s="1"/>
  <c r="I6896" i="4"/>
  <c r="J6896" i="4"/>
  <c r="K6896" i="4"/>
  <c r="Y6896" i="4" s="1"/>
  <c r="C6898" i="4"/>
  <c r="F6898" i="4" s="1"/>
  <c r="D6898" i="4"/>
  <c r="E6898" i="4"/>
  <c r="N6896" i="4" l="1"/>
  <c r="M6896" i="4"/>
  <c r="L6897" i="4"/>
  <c r="Z6897" i="4" s="1"/>
  <c r="H6898" i="4"/>
  <c r="L6898" i="4" s="1"/>
  <c r="Z6898" i="4" s="1"/>
  <c r="I6897" i="4"/>
  <c r="N6897" i="4"/>
  <c r="K6897" i="4"/>
  <c r="Y6897" i="4" s="1"/>
  <c r="C6899" i="4"/>
  <c r="F6899" i="4" s="1"/>
  <c r="D6899" i="4"/>
  <c r="E6899" i="4"/>
  <c r="M6897" i="4" l="1"/>
  <c r="H6899" i="4"/>
  <c r="L6899" i="4" s="1"/>
  <c r="Z6899" i="4" s="1"/>
  <c r="I6898" i="4"/>
  <c r="J6898" i="4"/>
  <c r="K6898" i="4"/>
  <c r="Y6898" i="4" s="1"/>
  <c r="E6900" i="4"/>
  <c r="C6900" i="4"/>
  <c r="D6900" i="4"/>
  <c r="F6900" i="4" l="1"/>
  <c r="N6898" i="4"/>
  <c r="M6898" i="4"/>
  <c r="H6900" i="4"/>
  <c r="L6900" i="4" s="1"/>
  <c r="Z6900" i="4" s="1"/>
  <c r="J6899" i="4"/>
  <c r="I6899" i="4"/>
  <c r="K6899" i="4"/>
  <c r="Y6899" i="4" s="1"/>
  <c r="C6901" i="4"/>
  <c r="F6901" i="4" s="1"/>
  <c r="E6901" i="4"/>
  <c r="D6901" i="4"/>
  <c r="N6899" i="4" l="1"/>
  <c r="M6899" i="4"/>
  <c r="H6901" i="4"/>
  <c r="L6901" i="4" s="1"/>
  <c r="Z6901" i="4" s="1"/>
  <c r="J6900" i="4"/>
  <c r="I6900" i="4"/>
  <c r="K6900" i="4"/>
  <c r="Y6900" i="4" s="1"/>
  <c r="C6902" i="4"/>
  <c r="E6902" i="4"/>
  <c r="D6902" i="4"/>
  <c r="F6902" i="4" l="1"/>
  <c r="N6900" i="4"/>
  <c r="M6900" i="4"/>
  <c r="H6902" i="4"/>
  <c r="L6902" i="4" s="1"/>
  <c r="Z6902" i="4" s="1"/>
  <c r="J6901" i="4"/>
  <c r="I6901" i="4"/>
  <c r="K6901" i="4"/>
  <c r="Y6901" i="4" s="1"/>
  <c r="D6903" i="4"/>
  <c r="E6903" i="4"/>
  <c r="C6903" i="4"/>
  <c r="F6903" i="4" l="1"/>
  <c r="N6901" i="4"/>
  <c r="M6901" i="4"/>
  <c r="H6903" i="4"/>
  <c r="L6903" i="4" s="1"/>
  <c r="Z6903" i="4" s="1"/>
  <c r="J6902" i="4"/>
  <c r="I6902" i="4"/>
  <c r="K6902" i="4"/>
  <c r="Y6902" i="4" s="1"/>
  <c r="D6904" i="4"/>
  <c r="E6904" i="4"/>
  <c r="C6904" i="4"/>
  <c r="F6904" i="4" l="1"/>
  <c r="N6902" i="4"/>
  <c r="M6902" i="4"/>
  <c r="H6904" i="4"/>
  <c r="L6904" i="4" s="1"/>
  <c r="Z6904" i="4" s="1"/>
  <c r="I6903" i="4"/>
  <c r="J6903" i="4"/>
  <c r="K6903" i="4"/>
  <c r="Y6903" i="4" s="1"/>
  <c r="D6905" i="4"/>
  <c r="C6905" i="4"/>
  <c r="E6905" i="4"/>
  <c r="F6905" i="4" l="1"/>
  <c r="N6903" i="4"/>
  <c r="M6903" i="4"/>
  <c r="I6904" i="4"/>
  <c r="H6905" i="4"/>
  <c r="L6905" i="4" s="1"/>
  <c r="Z6905" i="4" s="1"/>
  <c r="J6904" i="4"/>
  <c r="K6904" i="4"/>
  <c r="Y6904" i="4" s="1"/>
  <c r="C6906" i="4"/>
  <c r="F6906" i="4" s="1"/>
  <c r="D6906" i="4"/>
  <c r="E6906" i="4"/>
  <c r="N6904" i="4" l="1"/>
  <c r="M6904" i="4"/>
  <c r="H6906" i="4"/>
  <c r="J6906" i="4" s="1"/>
  <c r="I6905" i="4"/>
  <c r="J6905" i="4"/>
  <c r="K6905" i="4"/>
  <c r="Y6905" i="4" s="1"/>
  <c r="C6907" i="4"/>
  <c r="D6907" i="4"/>
  <c r="E6907" i="4"/>
  <c r="F6907" i="4" l="1"/>
  <c r="N6905" i="4"/>
  <c r="N6906" i="4"/>
  <c r="M6905" i="4"/>
  <c r="L6906" i="4"/>
  <c r="Z6906" i="4" s="1"/>
  <c r="H6907" i="4"/>
  <c r="I6907" i="4" s="1"/>
  <c r="I6906" i="4"/>
  <c r="K6906" i="4"/>
  <c r="Y6906" i="4" s="1"/>
  <c r="E6908" i="4"/>
  <c r="C6908" i="4"/>
  <c r="D6908" i="4"/>
  <c r="F6908" i="4" l="1"/>
  <c r="M6906" i="4"/>
  <c r="L6907" i="4"/>
  <c r="Z6907" i="4" s="1"/>
  <c r="J6907" i="4"/>
  <c r="H6908" i="4"/>
  <c r="I6908" i="4" s="1"/>
  <c r="K6907" i="4"/>
  <c r="Y6907" i="4" s="1"/>
  <c r="M6907" i="4"/>
  <c r="C6909" i="4"/>
  <c r="F6909" i="4" s="1"/>
  <c r="E6909" i="4"/>
  <c r="D6909" i="4"/>
  <c r="N6907" i="4" l="1"/>
  <c r="L6908" i="4"/>
  <c r="Z6908" i="4" s="1"/>
  <c r="H6909" i="4"/>
  <c r="J6908" i="4"/>
  <c r="K6908" i="4"/>
  <c r="Y6908" i="4" s="1"/>
  <c r="M6908" i="4"/>
  <c r="C6910" i="4"/>
  <c r="E6910" i="4"/>
  <c r="D6910" i="4"/>
  <c r="F6910" i="4" l="1"/>
  <c r="N6908" i="4"/>
  <c r="L6909" i="4"/>
  <c r="Z6909" i="4" s="1"/>
  <c r="H6910" i="4"/>
  <c r="I6910" i="4" s="1"/>
  <c r="J6909" i="4"/>
  <c r="I6909" i="4"/>
  <c r="K6909" i="4"/>
  <c r="Y6909" i="4" s="1"/>
  <c r="D6911" i="4"/>
  <c r="E6911" i="4"/>
  <c r="C6911" i="4"/>
  <c r="F6911" i="4" l="1"/>
  <c r="N6909" i="4"/>
  <c r="M6909" i="4"/>
  <c r="L6910" i="4"/>
  <c r="Z6910" i="4" s="1"/>
  <c r="H6911" i="4"/>
  <c r="J6910" i="4"/>
  <c r="K6910" i="4"/>
  <c r="Y6910" i="4" s="1"/>
  <c r="M6910" i="4"/>
  <c r="D6912" i="4"/>
  <c r="E6912" i="4"/>
  <c r="C6912" i="4"/>
  <c r="F6912" i="4" s="1"/>
  <c r="N6910" i="4" l="1"/>
  <c r="H6912" i="4"/>
  <c r="L6912" i="4" s="1"/>
  <c r="Z6912" i="4" s="1"/>
  <c r="L6911" i="4"/>
  <c r="Z6911" i="4" s="1"/>
  <c r="J6911" i="4"/>
  <c r="I6911" i="4"/>
  <c r="K6911" i="4"/>
  <c r="Y6911" i="4" s="1"/>
  <c r="D6913" i="4"/>
  <c r="C6913" i="4"/>
  <c r="E6913" i="4"/>
  <c r="F6913" i="4" l="1"/>
  <c r="N6911" i="4"/>
  <c r="M6911" i="4"/>
  <c r="H6913" i="4"/>
  <c r="J6913" i="4" s="1"/>
  <c r="I6912" i="4"/>
  <c r="J6912" i="4"/>
  <c r="K6912" i="4"/>
  <c r="Y6912" i="4" s="1"/>
  <c r="L6913" i="4"/>
  <c r="Z6913" i="4" s="1"/>
  <c r="C6914" i="4"/>
  <c r="D6914" i="4"/>
  <c r="E6914" i="4"/>
  <c r="F6914" i="4" l="1"/>
  <c r="N6912" i="4"/>
  <c r="M6912" i="4"/>
  <c r="H6914" i="4"/>
  <c r="J6914" i="4" s="1"/>
  <c r="I6913" i="4"/>
  <c r="N6913" i="4"/>
  <c r="K6913" i="4"/>
  <c r="Y6913" i="4" s="1"/>
  <c r="C6915" i="4"/>
  <c r="D6915" i="4"/>
  <c r="E6915" i="4"/>
  <c r="F6915" i="4" l="1"/>
  <c r="N6914" i="4"/>
  <c r="M6913" i="4"/>
  <c r="L6914" i="4"/>
  <c r="Z6914" i="4" s="1"/>
  <c r="H6915" i="4"/>
  <c r="J6915" i="4" s="1"/>
  <c r="I6914" i="4"/>
  <c r="K6914" i="4"/>
  <c r="Y6914" i="4" s="1"/>
  <c r="E6916" i="4"/>
  <c r="C6916" i="4"/>
  <c r="D6916" i="4"/>
  <c r="F6916" i="4" l="1"/>
  <c r="N6915" i="4"/>
  <c r="M6914" i="4"/>
  <c r="L6915" i="4"/>
  <c r="Z6915" i="4" s="1"/>
  <c r="H6916" i="4"/>
  <c r="J6916" i="4" s="1"/>
  <c r="I6915" i="4"/>
  <c r="K6915" i="4"/>
  <c r="Y6915" i="4" s="1"/>
  <c r="C6917" i="4"/>
  <c r="E6917" i="4"/>
  <c r="D6917" i="4"/>
  <c r="H6917" i="4" l="1"/>
  <c r="F6917" i="4"/>
  <c r="N6916" i="4"/>
  <c r="M6915" i="4"/>
  <c r="I6916" i="4"/>
  <c r="L6916" i="4"/>
  <c r="Z6916" i="4" s="1"/>
  <c r="K6916" i="4"/>
  <c r="Y6916" i="4" s="1"/>
  <c r="J6917" i="4"/>
  <c r="I6917" i="4"/>
  <c r="C6918" i="4"/>
  <c r="E6918" i="4"/>
  <c r="D6918" i="4"/>
  <c r="F6918" i="4" l="1"/>
  <c r="M6916" i="4"/>
  <c r="H6918" i="4"/>
  <c r="J6918" i="4" s="1"/>
  <c r="L6917" i="4"/>
  <c r="Z6917" i="4" s="1"/>
  <c r="N6917" i="4"/>
  <c r="K6917" i="4"/>
  <c r="Y6917" i="4" s="1"/>
  <c r="M6917" i="4"/>
  <c r="D6919" i="4"/>
  <c r="E6919" i="4"/>
  <c r="C6919" i="4"/>
  <c r="F6919" i="4" l="1"/>
  <c r="N6918" i="4"/>
  <c r="H6919" i="4"/>
  <c r="J6919" i="4" s="1"/>
  <c r="L6918" i="4"/>
  <c r="Z6918" i="4" s="1"/>
  <c r="I6918" i="4"/>
  <c r="K6918" i="4"/>
  <c r="Y6918" i="4" s="1"/>
  <c r="D6920" i="4"/>
  <c r="E6920" i="4"/>
  <c r="C6920" i="4"/>
  <c r="F6920" i="4" l="1"/>
  <c r="N6919" i="4"/>
  <c r="M6918" i="4"/>
  <c r="L6919" i="4"/>
  <c r="Z6919" i="4" s="1"/>
  <c r="H6920" i="4"/>
  <c r="J6920" i="4" s="1"/>
  <c r="I6919" i="4"/>
  <c r="K6919" i="4"/>
  <c r="Y6919" i="4" s="1"/>
  <c r="D6921" i="4"/>
  <c r="E6921" i="4"/>
  <c r="C6921" i="4"/>
  <c r="F6921" i="4" l="1"/>
  <c r="N6920" i="4"/>
  <c r="M6919" i="4"/>
  <c r="L6920" i="4"/>
  <c r="Z6920" i="4" s="1"/>
  <c r="H6921" i="4"/>
  <c r="J6921" i="4" s="1"/>
  <c r="I6920" i="4"/>
  <c r="K6920" i="4"/>
  <c r="Y6920" i="4" s="1"/>
  <c r="C6922" i="4"/>
  <c r="F6922" i="4" s="1"/>
  <c r="D6922" i="4"/>
  <c r="E6922" i="4"/>
  <c r="N6921" i="4" l="1"/>
  <c r="M6920" i="4"/>
  <c r="L6921" i="4"/>
  <c r="Z6921" i="4" s="1"/>
  <c r="H6922" i="4"/>
  <c r="J6922" i="4" s="1"/>
  <c r="I6921" i="4"/>
  <c r="K6921" i="4"/>
  <c r="Y6921" i="4" s="1"/>
  <c r="C6923" i="4"/>
  <c r="D6923" i="4"/>
  <c r="E6923" i="4"/>
  <c r="F6923" i="4" l="1"/>
  <c r="N6922" i="4"/>
  <c r="M6921" i="4"/>
  <c r="L6922" i="4"/>
  <c r="Z6922" i="4" s="1"/>
  <c r="H6923" i="4"/>
  <c r="I6923" i="4" s="1"/>
  <c r="I6922" i="4"/>
  <c r="K6922" i="4"/>
  <c r="Y6922" i="4" s="1"/>
  <c r="E6924" i="4"/>
  <c r="C6924" i="4"/>
  <c r="D6924" i="4"/>
  <c r="F6924" i="4" l="1"/>
  <c r="M6922" i="4"/>
  <c r="L6923" i="4"/>
  <c r="Z6923" i="4" s="1"/>
  <c r="J6923" i="4"/>
  <c r="H6924" i="4"/>
  <c r="J6924" i="4" s="1"/>
  <c r="K6923" i="4"/>
  <c r="Y6923" i="4" s="1"/>
  <c r="M6923" i="4"/>
  <c r="C6925" i="4"/>
  <c r="F6925" i="4" s="1"/>
  <c r="E6925" i="4"/>
  <c r="D6925" i="4"/>
  <c r="N6924" i="4" l="1"/>
  <c r="N6923" i="4"/>
  <c r="I6924" i="4"/>
  <c r="L6924" i="4"/>
  <c r="Z6924" i="4" s="1"/>
  <c r="H6925" i="4"/>
  <c r="J6925" i="4" s="1"/>
  <c r="K6924" i="4"/>
  <c r="Y6924" i="4" s="1"/>
  <c r="C6926" i="4"/>
  <c r="E6926" i="4"/>
  <c r="D6926" i="4"/>
  <c r="F6926" i="4" l="1"/>
  <c r="N6925" i="4"/>
  <c r="M6924" i="4"/>
  <c r="I6925" i="4"/>
  <c r="H6926" i="4"/>
  <c r="J6926" i="4" s="1"/>
  <c r="L6925" i="4"/>
  <c r="Z6925" i="4" s="1"/>
  <c r="K6925" i="4"/>
  <c r="Y6925" i="4" s="1"/>
  <c r="D6927" i="4"/>
  <c r="E6927" i="4"/>
  <c r="C6927" i="4"/>
  <c r="F6927" i="4" l="1"/>
  <c r="N6926" i="4"/>
  <c r="M6925" i="4"/>
  <c r="L6926" i="4"/>
  <c r="Z6926" i="4" s="1"/>
  <c r="H6927" i="4"/>
  <c r="J6927" i="4" s="1"/>
  <c r="I6926" i="4"/>
  <c r="K6926" i="4"/>
  <c r="Y6926" i="4" s="1"/>
  <c r="D6928" i="4"/>
  <c r="E6928" i="4"/>
  <c r="C6928" i="4"/>
  <c r="F6928" i="4" l="1"/>
  <c r="N6927" i="4"/>
  <c r="M6926" i="4"/>
  <c r="L6927" i="4"/>
  <c r="Z6927" i="4" s="1"/>
  <c r="H6928" i="4"/>
  <c r="J6928" i="4" s="1"/>
  <c r="I6927" i="4"/>
  <c r="K6927" i="4"/>
  <c r="Y6927" i="4" s="1"/>
  <c r="D6929" i="4"/>
  <c r="C6929" i="4"/>
  <c r="E6929" i="4"/>
  <c r="H6929" i="4" l="1"/>
  <c r="F6929" i="4"/>
  <c r="N6928" i="4"/>
  <c r="M6927" i="4"/>
  <c r="L6928" i="4"/>
  <c r="Z6928" i="4" s="1"/>
  <c r="I6928" i="4"/>
  <c r="K6928" i="4"/>
  <c r="Y6928" i="4" s="1"/>
  <c r="J6929" i="4"/>
  <c r="I6929" i="4"/>
  <c r="C6930" i="4"/>
  <c r="D6930" i="4"/>
  <c r="E6930" i="4"/>
  <c r="H6930" i="4" l="1"/>
  <c r="F6930" i="4"/>
  <c r="M6928" i="4"/>
  <c r="K6929" i="4"/>
  <c r="Y6929" i="4" s="1"/>
  <c r="M6929" i="4"/>
  <c r="L6929" i="4"/>
  <c r="Z6929" i="4" s="1"/>
  <c r="N6929" i="4"/>
  <c r="J6930" i="4"/>
  <c r="I6930" i="4"/>
  <c r="C6931" i="4"/>
  <c r="D6931" i="4"/>
  <c r="E6931" i="4"/>
  <c r="F6931" i="4" l="1"/>
  <c r="H6931" i="4"/>
  <c r="J6931" i="4" s="1"/>
  <c r="L6930" i="4"/>
  <c r="Z6930" i="4" s="1"/>
  <c r="N6930" i="4"/>
  <c r="K6930" i="4"/>
  <c r="Y6930" i="4" s="1"/>
  <c r="M6930" i="4"/>
  <c r="E6932" i="4"/>
  <c r="C6932" i="4"/>
  <c r="F6932" i="4" s="1"/>
  <c r="D6932" i="4"/>
  <c r="N6931" i="4" l="1"/>
  <c r="L6931" i="4"/>
  <c r="Z6931" i="4" s="1"/>
  <c r="H6932" i="4"/>
  <c r="I6932" i="4" s="1"/>
  <c r="I6931" i="4"/>
  <c r="K6931" i="4"/>
  <c r="Y6931" i="4" s="1"/>
  <c r="C6933" i="4"/>
  <c r="E6933" i="4"/>
  <c r="D6933" i="4"/>
  <c r="F6933" i="4" l="1"/>
  <c r="M6931" i="4"/>
  <c r="L6932" i="4"/>
  <c r="Z6932" i="4" s="1"/>
  <c r="H6933" i="4"/>
  <c r="J6933" i="4" s="1"/>
  <c r="J6932" i="4"/>
  <c r="K6932" i="4"/>
  <c r="Y6932" i="4" s="1"/>
  <c r="M6932" i="4"/>
  <c r="C6934" i="4"/>
  <c r="F6934" i="4" s="1"/>
  <c r="E6934" i="4"/>
  <c r="D6934" i="4"/>
  <c r="N6933" i="4" l="1"/>
  <c r="N6932" i="4"/>
  <c r="I6933" i="4"/>
  <c r="L6933" i="4"/>
  <c r="Z6933" i="4" s="1"/>
  <c r="H6934" i="4"/>
  <c r="J6934" i="4" s="1"/>
  <c r="K6933" i="4"/>
  <c r="Y6933" i="4" s="1"/>
  <c r="D6935" i="4"/>
  <c r="E6935" i="4"/>
  <c r="C6935" i="4"/>
  <c r="F6935" i="4" l="1"/>
  <c r="M6933" i="4"/>
  <c r="I6934" i="4"/>
  <c r="L6934" i="4"/>
  <c r="Z6934" i="4" s="1"/>
  <c r="N6934" i="4"/>
  <c r="H6935" i="4"/>
  <c r="K6934" i="4"/>
  <c r="Y6934" i="4" s="1"/>
  <c r="D6936" i="4"/>
  <c r="E6936" i="4"/>
  <c r="C6936" i="4"/>
  <c r="F6936" i="4" l="1"/>
  <c r="M6934" i="4"/>
  <c r="L6935" i="4"/>
  <c r="Z6935" i="4" s="1"/>
  <c r="J6935" i="4"/>
  <c r="I6935" i="4"/>
  <c r="H6936" i="4"/>
  <c r="L6936" i="4" s="1"/>
  <c r="Z6936" i="4" s="1"/>
  <c r="K6935" i="4"/>
  <c r="Y6935" i="4" s="1"/>
  <c r="D6937" i="4"/>
  <c r="C6937" i="4"/>
  <c r="E6937" i="4"/>
  <c r="F6937" i="4" l="1"/>
  <c r="N6935" i="4"/>
  <c r="M6935" i="4"/>
  <c r="H6937" i="4"/>
  <c r="J6937" i="4" s="1"/>
  <c r="J6936" i="4"/>
  <c r="I6936" i="4"/>
  <c r="K6936" i="4"/>
  <c r="Y6936" i="4" s="1"/>
  <c r="C6938" i="4"/>
  <c r="F6938" i="4" s="1"/>
  <c r="D6938" i="4"/>
  <c r="E6938" i="4"/>
  <c r="N6937" i="4" l="1"/>
  <c r="N6936" i="4"/>
  <c r="M6936" i="4"/>
  <c r="L6937" i="4"/>
  <c r="Z6937" i="4" s="1"/>
  <c r="I6937" i="4"/>
  <c r="H6938" i="4"/>
  <c r="J6938" i="4" s="1"/>
  <c r="K6937" i="4"/>
  <c r="Y6937" i="4" s="1"/>
  <c r="C6939" i="4"/>
  <c r="F6939" i="4" s="1"/>
  <c r="D6939" i="4"/>
  <c r="E6939" i="4"/>
  <c r="N6938" i="4" l="1"/>
  <c r="M6937" i="4"/>
  <c r="I6938" i="4"/>
  <c r="H6939" i="4"/>
  <c r="J6939" i="4" s="1"/>
  <c r="L6938" i="4"/>
  <c r="Z6938" i="4" s="1"/>
  <c r="K6938" i="4"/>
  <c r="Y6938" i="4" s="1"/>
  <c r="E6940" i="4"/>
  <c r="C6940" i="4"/>
  <c r="F6940" i="4" s="1"/>
  <c r="D6940" i="4"/>
  <c r="N6939" i="4" l="1"/>
  <c r="M6938" i="4"/>
  <c r="L6939" i="4"/>
  <c r="Z6939" i="4" s="1"/>
  <c r="H6940" i="4"/>
  <c r="J6940" i="4" s="1"/>
  <c r="I6939" i="4"/>
  <c r="K6939" i="4"/>
  <c r="Y6939" i="4" s="1"/>
  <c r="C6941" i="4"/>
  <c r="E6941" i="4"/>
  <c r="D6941" i="4"/>
  <c r="F6941" i="4" l="1"/>
  <c r="N6940" i="4"/>
  <c r="M6939" i="4"/>
  <c r="L6940" i="4"/>
  <c r="Z6940" i="4" s="1"/>
  <c r="I6940" i="4"/>
  <c r="H6941" i="4"/>
  <c r="J6941" i="4" s="1"/>
  <c r="K6940" i="4"/>
  <c r="Y6940" i="4" s="1"/>
  <c r="C6942" i="4"/>
  <c r="E6942" i="4"/>
  <c r="D6942" i="4"/>
  <c r="H6942" i="4" l="1"/>
  <c r="F6942" i="4"/>
  <c r="M6940" i="4"/>
  <c r="I6941" i="4"/>
  <c r="N6941" i="4"/>
  <c r="L6941" i="4"/>
  <c r="Z6941" i="4" s="1"/>
  <c r="K6941" i="4"/>
  <c r="Y6941" i="4" s="1"/>
  <c r="J6942" i="4"/>
  <c r="I6942" i="4"/>
  <c r="D6943" i="4"/>
  <c r="E6943" i="4"/>
  <c r="C6943" i="4"/>
  <c r="F6943" i="4" s="1"/>
  <c r="M6941" i="4" l="1"/>
  <c r="H6943" i="4"/>
  <c r="J6943" i="4" s="1"/>
  <c r="K6942" i="4"/>
  <c r="Y6942" i="4" s="1"/>
  <c r="M6942" i="4"/>
  <c r="L6942" i="4"/>
  <c r="Z6942" i="4" s="1"/>
  <c r="N6942" i="4"/>
  <c r="D6944" i="4"/>
  <c r="E6944" i="4"/>
  <c r="C6944" i="4"/>
  <c r="F6944" i="4" l="1"/>
  <c r="N6943" i="4"/>
  <c r="L6943" i="4"/>
  <c r="Z6943" i="4" s="1"/>
  <c r="H6944" i="4"/>
  <c r="J6944" i="4" s="1"/>
  <c r="I6943" i="4"/>
  <c r="K6943" i="4"/>
  <c r="Y6943" i="4" s="1"/>
  <c r="D6945" i="4"/>
  <c r="C6945" i="4"/>
  <c r="E6945" i="4"/>
  <c r="F6945" i="4" l="1"/>
  <c r="N6944" i="4"/>
  <c r="M6943" i="4"/>
  <c r="L6944" i="4"/>
  <c r="Z6944" i="4" s="1"/>
  <c r="H6945" i="4"/>
  <c r="J6945" i="4" s="1"/>
  <c r="I6944" i="4"/>
  <c r="K6944" i="4"/>
  <c r="Y6944" i="4" s="1"/>
  <c r="C6946" i="4"/>
  <c r="F6946" i="4" s="1"/>
  <c r="D6946" i="4"/>
  <c r="E6946" i="4"/>
  <c r="N6945" i="4" l="1"/>
  <c r="M6944" i="4"/>
  <c r="L6945" i="4"/>
  <c r="Z6945" i="4" s="1"/>
  <c r="H6946" i="4"/>
  <c r="J6946" i="4" s="1"/>
  <c r="I6945" i="4"/>
  <c r="K6945" i="4"/>
  <c r="Y6945" i="4" s="1"/>
  <c r="C6947" i="4"/>
  <c r="D6947" i="4"/>
  <c r="E6947" i="4"/>
  <c r="F6947" i="4" l="1"/>
  <c r="N6946" i="4"/>
  <c r="M6945" i="4"/>
  <c r="L6946" i="4"/>
  <c r="Z6946" i="4" s="1"/>
  <c r="H6947" i="4"/>
  <c r="J6947" i="4" s="1"/>
  <c r="I6946" i="4"/>
  <c r="K6946" i="4"/>
  <c r="Y6946" i="4" s="1"/>
  <c r="E6948" i="4"/>
  <c r="C6948" i="4"/>
  <c r="D6948" i="4"/>
  <c r="F6948" i="4" l="1"/>
  <c r="N6947" i="4"/>
  <c r="M6946" i="4"/>
  <c r="L6947" i="4"/>
  <c r="Z6947" i="4" s="1"/>
  <c r="H6948" i="4"/>
  <c r="J6948" i="4" s="1"/>
  <c r="I6947" i="4"/>
  <c r="K6947" i="4"/>
  <c r="Y6947" i="4" s="1"/>
  <c r="C6949" i="4"/>
  <c r="F6949" i="4" s="1"/>
  <c r="E6949" i="4"/>
  <c r="D6949" i="4"/>
  <c r="N6948" i="4" l="1"/>
  <c r="M6947" i="4"/>
  <c r="I6948" i="4"/>
  <c r="L6948" i="4"/>
  <c r="Z6948" i="4" s="1"/>
  <c r="H6949" i="4"/>
  <c r="J6949" i="4" s="1"/>
  <c r="K6948" i="4"/>
  <c r="Y6948" i="4" s="1"/>
  <c r="C6950" i="4"/>
  <c r="E6950" i="4"/>
  <c r="D6950" i="4"/>
  <c r="F6950" i="4" l="1"/>
  <c r="M6948" i="4"/>
  <c r="I6949" i="4"/>
  <c r="H6950" i="4"/>
  <c r="J6950" i="4" s="1"/>
  <c r="N6949" i="4"/>
  <c r="L6949" i="4"/>
  <c r="Z6949" i="4" s="1"/>
  <c r="K6949" i="4"/>
  <c r="Y6949" i="4" s="1"/>
  <c r="D6951" i="4"/>
  <c r="E6951" i="4"/>
  <c r="C6951" i="4"/>
  <c r="F6951" i="4" l="1"/>
  <c r="N6950" i="4"/>
  <c r="M6949" i="4"/>
  <c r="L6950" i="4"/>
  <c r="Z6950" i="4" s="1"/>
  <c r="H6951" i="4"/>
  <c r="J6951" i="4" s="1"/>
  <c r="I6950" i="4"/>
  <c r="K6950" i="4"/>
  <c r="Y6950" i="4" s="1"/>
  <c r="D6952" i="4"/>
  <c r="E6952" i="4"/>
  <c r="C6952" i="4"/>
  <c r="F6952" i="4" l="1"/>
  <c r="N6951" i="4"/>
  <c r="M6950" i="4"/>
  <c r="I6951" i="4"/>
  <c r="L6951" i="4"/>
  <c r="Z6951" i="4" s="1"/>
  <c r="H6952" i="4"/>
  <c r="J6952" i="4" s="1"/>
  <c r="K6951" i="4"/>
  <c r="Y6951" i="4" s="1"/>
  <c r="D6953" i="4"/>
  <c r="C6953" i="4"/>
  <c r="E6953" i="4"/>
  <c r="F6953" i="4" l="1"/>
  <c r="N6952" i="4"/>
  <c r="M6951" i="4"/>
  <c r="I6952" i="4"/>
  <c r="L6952" i="4"/>
  <c r="Z6952" i="4" s="1"/>
  <c r="H6953" i="4"/>
  <c r="J6953" i="4" s="1"/>
  <c r="K6952" i="4"/>
  <c r="Y6952" i="4" s="1"/>
  <c r="C6954" i="4"/>
  <c r="F6954" i="4" s="1"/>
  <c r="D6954" i="4"/>
  <c r="E6954" i="4"/>
  <c r="N6953" i="4" l="1"/>
  <c r="M6952" i="4"/>
  <c r="I6953" i="4"/>
  <c r="L6953" i="4"/>
  <c r="Z6953" i="4" s="1"/>
  <c r="H6954" i="4"/>
  <c r="J6954" i="4" s="1"/>
  <c r="K6953" i="4"/>
  <c r="Y6953" i="4" s="1"/>
  <c r="C6955" i="4"/>
  <c r="D6955" i="4"/>
  <c r="E6955" i="4"/>
  <c r="H6955" i="4" l="1"/>
  <c r="F6955" i="4"/>
  <c r="N6954" i="4"/>
  <c r="M6953" i="4"/>
  <c r="I6954" i="4"/>
  <c r="L6954" i="4"/>
  <c r="Z6954" i="4" s="1"/>
  <c r="K6954" i="4"/>
  <c r="Y6954" i="4" s="1"/>
  <c r="J6955" i="4"/>
  <c r="I6955" i="4"/>
  <c r="E6956" i="4"/>
  <c r="C6956" i="4"/>
  <c r="D6956" i="4"/>
  <c r="F6956" i="4" l="1"/>
  <c r="M6954" i="4"/>
  <c r="H6956" i="4"/>
  <c r="J6956" i="4" s="1"/>
  <c r="K6955" i="4"/>
  <c r="Y6955" i="4" s="1"/>
  <c r="M6955" i="4"/>
  <c r="L6955" i="4"/>
  <c r="Z6955" i="4" s="1"/>
  <c r="N6955" i="4"/>
  <c r="C6957" i="4"/>
  <c r="F6957" i="4" s="1"/>
  <c r="E6957" i="4"/>
  <c r="D6957" i="4"/>
  <c r="N6956" i="4" l="1"/>
  <c r="L6956" i="4"/>
  <c r="Z6956" i="4" s="1"/>
  <c r="H6957" i="4"/>
  <c r="J6957" i="4" s="1"/>
  <c r="I6956" i="4"/>
  <c r="K6956" i="4"/>
  <c r="Y6956" i="4" s="1"/>
  <c r="C6958" i="4"/>
  <c r="E6958" i="4"/>
  <c r="D6958" i="4"/>
  <c r="F6958" i="4" l="1"/>
  <c r="N6957" i="4"/>
  <c r="M6956" i="4"/>
  <c r="L6957" i="4"/>
  <c r="Z6957" i="4" s="1"/>
  <c r="I6957" i="4"/>
  <c r="H6958" i="4"/>
  <c r="J6958" i="4" s="1"/>
  <c r="K6957" i="4"/>
  <c r="Y6957" i="4" s="1"/>
  <c r="D6959" i="4"/>
  <c r="E6959" i="4"/>
  <c r="C6959" i="4"/>
  <c r="F6959" i="4" l="1"/>
  <c r="N6958" i="4"/>
  <c r="M6957" i="4"/>
  <c r="I6958" i="4"/>
  <c r="L6958" i="4"/>
  <c r="Z6958" i="4" s="1"/>
  <c r="H6959" i="4"/>
  <c r="J6959" i="4" s="1"/>
  <c r="K6958" i="4"/>
  <c r="Y6958" i="4" s="1"/>
  <c r="D6960" i="4"/>
  <c r="E6960" i="4"/>
  <c r="C6960" i="4"/>
  <c r="F6960" i="4" l="1"/>
  <c r="M6958" i="4"/>
  <c r="I6959" i="4"/>
  <c r="N6959" i="4"/>
  <c r="L6959" i="4"/>
  <c r="Z6959" i="4" s="1"/>
  <c r="H6960" i="4"/>
  <c r="L6960" i="4" s="1"/>
  <c r="Z6960" i="4" s="1"/>
  <c r="K6959" i="4"/>
  <c r="Y6959" i="4" s="1"/>
  <c r="D6961" i="4"/>
  <c r="C6961" i="4"/>
  <c r="E6961" i="4"/>
  <c r="H6961" i="4" l="1"/>
  <c r="F6961" i="4"/>
  <c r="M6959" i="4"/>
  <c r="J6960" i="4"/>
  <c r="I6960" i="4"/>
  <c r="K6960" i="4"/>
  <c r="Y6960" i="4" s="1"/>
  <c r="J6961" i="4"/>
  <c r="I6961" i="4"/>
  <c r="C6962" i="4"/>
  <c r="D6962" i="4"/>
  <c r="E6962" i="4"/>
  <c r="F6962" i="4" l="1"/>
  <c r="N6960" i="4"/>
  <c r="M6960" i="4"/>
  <c r="H6962" i="4"/>
  <c r="J6962" i="4" s="1"/>
  <c r="K6961" i="4"/>
  <c r="Y6961" i="4" s="1"/>
  <c r="M6961" i="4"/>
  <c r="L6961" i="4"/>
  <c r="Z6961" i="4" s="1"/>
  <c r="N6961" i="4"/>
  <c r="C6963" i="4"/>
  <c r="D6963" i="4"/>
  <c r="E6963" i="4"/>
  <c r="F6963" i="4" l="1"/>
  <c r="N6962" i="4"/>
  <c r="L6962" i="4"/>
  <c r="Z6962" i="4" s="1"/>
  <c r="H6963" i="4"/>
  <c r="I6962" i="4"/>
  <c r="K6962" i="4"/>
  <c r="Y6962" i="4" s="1"/>
  <c r="E6964" i="4"/>
  <c r="C6964" i="4"/>
  <c r="D6964" i="4"/>
  <c r="F6964" i="4" l="1"/>
  <c r="M6962" i="4"/>
  <c r="L6963" i="4"/>
  <c r="Z6963" i="4" s="1"/>
  <c r="H6964" i="4"/>
  <c r="I6964" i="4" s="1"/>
  <c r="J6963" i="4"/>
  <c r="I6963" i="4"/>
  <c r="K6963" i="4"/>
  <c r="Y6963" i="4" s="1"/>
  <c r="C6965" i="4"/>
  <c r="F6965" i="4" s="1"/>
  <c r="E6965" i="4"/>
  <c r="D6965" i="4"/>
  <c r="N6963" i="4" l="1"/>
  <c r="M6963" i="4"/>
  <c r="L6964" i="4"/>
  <c r="Z6964" i="4" s="1"/>
  <c r="J6964" i="4"/>
  <c r="H6965" i="4"/>
  <c r="I6965" i="4" s="1"/>
  <c r="K6964" i="4"/>
  <c r="Y6964" i="4" s="1"/>
  <c r="M6964" i="4"/>
  <c r="C6966" i="4"/>
  <c r="F6966" i="4" s="1"/>
  <c r="E6966" i="4"/>
  <c r="D6966" i="4"/>
  <c r="N6964" i="4" l="1"/>
  <c r="L6965" i="4"/>
  <c r="Z6965" i="4" s="1"/>
  <c r="H6966" i="4"/>
  <c r="J6966" i="4" s="1"/>
  <c r="J6965" i="4"/>
  <c r="K6965" i="4"/>
  <c r="Y6965" i="4" s="1"/>
  <c r="M6965" i="4"/>
  <c r="D6967" i="4"/>
  <c r="E6967" i="4"/>
  <c r="C6967" i="4"/>
  <c r="F6967" i="4" l="1"/>
  <c r="N6965" i="4"/>
  <c r="N6966" i="4"/>
  <c r="I6966" i="4"/>
  <c r="L6966" i="4"/>
  <c r="Z6966" i="4" s="1"/>
  <c r="H6967" i="4"/>
  <c r="J6967" i="4" s="1"/>
  <c r="K6966" i="4"/>
  <c r="Y6966" i="4" s="1"/>
  <c r="D6968" i="4"/>
  <c r="E6968" i="4"/>
  <c r="C6968" i="4"/>
  <c r="F6968" i="4" l="1"/>
  <c r="N6967" i="4"/>
  <c r="M6966" i="4"/>
  <c r="I6967" i="4"/>
  <c r="L6967" i="4"/>
  <c r="Z6967" i="4" s="1"/>
  <c r="H6968" i="4"/>
  <c r="J6968" i="4" s="1"/>
  <c r="K6967" i="4"/>
  <c r="Y6967" i="4" s="1"/>
  <c r="D6969" i="4"/>
  <c r="C6969" i="4"/>
  <c r="E6969" i="4"/>
  <c r="F6969" i="4" l="1"/>
  <c r="N6968" i="4"/>
  <c r="M6967" i="4"/>
  <c r="I6968" i="4"/>
  <c r="L6968" i="4"/>
  <c r="Z6968" i="4" s="1"/>
  <c r="H6969" i="4"/>
  <c r="J6969" i="4" s="1"/>
  <c r="K6968" i="4"/>
  <c r="Y6968" i="4" s="1"/>
  <c r="C6970" i="4"/>
  <c r="F6970" i="4" s="1"/>
  <c r="D6970" i="4"/>
  <c r="E6970" i="4"/>
  <c r="M6968" i="4" l="1"/>
  <c r="I6969" i="4"/>
  <c r="N6969" i="4"/>
  <c r="L6969" i="4"/>
  <c r="Z6969" i="4" s="1"/>
  <c r="H6970" i="4"/>
  <c r="I6970" i="4" s="1"/>
  <c r="K6969" i="4"/>
  <c r="Y6969" i="4" s="1"/>
  <c r="C6971" i="4"/>
  <c r="D6971" i="4"/>
  <c r="E6971" i="4"/>
  <c r="F6971" i="4" l="1"/>
  <c r="M6969" i="4"/>
  <c r="L6970" i="4"/>
  <c r="Z6970" i="4" s="1"/>
  <c r="H6971" i="4"/>
  <c r="L6971" i="4" s="1"/>
  <c r="Z6971" i="4" s="1"/>
  <c r="J6970" i="4"/>
  <c r="K6970" i="4"/>
  <c r="Y6970" i="4" s="1"/>
  <c r="M6970" i="4"/>
  <c r="E6972" i="4"/>
  <c r="C6972" i="4"/>
  <c r="D6972" i="4"/>
  <c r="F6972" i="4" l="1"/>
  <c r="N6970" i="4"/>
  <c r="H6972" i="4"/>
  <c r="I6972" i="4" s="1"/>
  <c r="J6971" i="4"/>
  <c r="I6971" i="4"/>
  <c r="K6971" i="4"/>
  <c r="Y6971" i="4" s="1"/>
  <c r="C6973" i="4"/>
  <c r="E6973" i="4"/>
  <c r="D6973" i="4"/>
  <c r="F6973" i="4" l="1"/>
  <c r="N6971" i="4"/>
  <c r="M6971" i="4"/>
  <c r="L6972" i="4"/>
  <c r="Z6972" i="4" s="1"/>
  <c r="H6973" i="4"/>
  <c r="I6973" i="4" s="1"/>
  <c r="J6972" i="4"/>
  <c r="K6972" i="4"/>
  <c r="Y6972" i="4" s="1"/>
  <c r="M6972" i="4"/>
  <c r="C6974" i="4"/>
  <c r="E6974" i="4"/>
  <c r="D6974" i="4"/>
  <c r="F6974" i="4" l="1"/>
  <c r="N6972" i="4"/>
  <c r="J6973" i="4"/>
  <c r="L6973" i="4"/>
  <c r="Z6973" i="4" s="1"/>
  <c r="H6974" i="4"/>
  <c r="K6973" i="4"/>
  <c r="Y6973" i="4" s="1"/>
  <c r="M6973" i="4"/>
  <c r="D6975" i="4"/>
  <c r="E6975" i="4"/>
  <c r="C6975" i="4"/>
  <c r="F6975" i="4" l="1"/>
  <c r="N6973" i="4"/>
  <c r="H6975" i="4"/>
  <c r="L6975" i="4" s="1"/>
  <c r="Z6975" i="4" s="1"/>
  <c r="L6974" i="4"/>
  <c r="Z6974" i="4" s="1"/>
  <c r="J6974" i="4"/>
  <c r="I6974" i="4"/>
  <c r="K6974" i="4"/>
  <c r="Y6974" i="4" s="1"/>
  <c r="D6976" i="4"/>
  <c r="E6976" i="4"/>
  <c r="C6976" i="4"/>
  <c r="F6976" i="4" l="1"/>
  <c r="N6974" i="4"/>
  <c r="M6974" i="4"/>
  <c r="H6976" i="4"/>
  <c r="J6976" i="4" s="1"/>
  <c r="I6975" i="4"/>
  <c r="J6975" i="4"/>
  <c r="K6975" i="4"/>
  <c r="Y6975" i="4" s="1"/>
  <c r="D6977" i="4"/>
  <c r="C6977" i="4"/>
  <c r="E6977" i="4"/>
  <c r="L6976" i="4" l="1"/>
  <c r="Z6976" i="4" s="1"/>
  <c r="F6977" i="4"/>
  <c r="N6976" i="4"/>
  <c r="N6975" i="4"/>
  <c r="M6975" i="4"/>
  <c r="H6977" i="4"/>
  <c r="J6977" i="4" s="1"/>
  <c r="I6976" i="4"/>
  <c r="K6976" i="4"/>
  <c r="Y6976" i="4" s="1"/>
  <c r="C6978" i="4"/>
  <c r="D6978" i="4"/>
  <c r="E6978" i="4"/>
  <c r="F6978" i="4" l="1"/>
  <c r="N6977" i="4"/>
  <c r="M6976" i="4"/>
  <c r="I6977" i="4"/>
  <c r="L6977" i="4"/>
  <c r="Z6977" i="4" s="1"/>
  <c r="H6978" i="4"/>
  <c r="J6978" i="4" s="1"/>
  <c r="K6977" i="4"/>
  <c r="Y6977" i="4" s="1"/>
  <c r="C6979" i="4"/>
  <c r="D6979" i="4"/>
  <c r="E6979" i="4"/>
  <c r="H6979" i="4" l="1"/>
  <c r="F6979" i="4"/>
  <c r="N6978" i="4"/>
  <c r="M6977" i="4"/>
  <c r="I6978" i="4"/>
  <c r="L6978" i="4"/>
  <c r="Z6978" i="4" s="1"/>
  <c r="K6978" i="4"/>
  <c r="Y6978" i="4" s="1"/>
  <c r="J6979" i="4"/>
  <c r="I6979" i="4"/>
  <c r="E6980" i="4"/>
  <c r="C6980" i="4"/>
  <c r="D6980" i="4"/>
  <c r="F6980" i="4" l="1"/>
  <c r="M6978" i="4"/>
  <c r="H6980" i="4"/>
  <c r="J6980" i="4" s="1"/>
  <c r="K6979" i="4"/>
  <c r="Y6979" i="4" s="1"/>
  <c r="M6979" i="4"/>
  <c r="L6979" i="4"/>
  <c r="Z6979" i="4" s="1"/>
  <c r="N6979" i="4"/>
  <c r="C6981" i="4"/>
  <c r="E6981" i="4"/>
  <c r="D6981" i="4"/>
  <c r="H6981" i="4" l="1"/>
  <c r="F6981" i="4"/>
  <c r="N6980" i="4"/>
  <c r="L6980" i="4"/>
  <c r="Z6980" i="4" s="1"/>
  <c r="I6980" i="4"/>
  <c r="K6980" i="4"/>
  <c r="Y6980" i="4" s="1"/>
  <c r="J6981" i="4"/>
  <c r="I6981" i="4"/>
  <c r="C6982" i="4"/>
  <c r="E6982" i="4"/>
  <c r="D6982" i="4"/>
  <c r="F6982" i="4" l="1"/>
  <c r="M6980" i="4"/>
  <c r="H6982" i="4"/>
  <c r="J6982" i="4" s="1"/>
  <c r="K6981" i="4"/>
  <c r="Y6981" i="4" s="1"/>
  <c r="M6981" i="4"/>
  <c r="L6981" i="4"/>
  <c r="Z6981" i="4" s="1"/>
  <c r="N6981" i="4"/>
  <c r="D6983" i="4"/>
  <c r="E6983" i="4"/>
  <c r="C6983" i="4"/>
  <c r="F6983" i="4" l="1"/>
  <c r="N6982" i="4"/>
  <c r="L6982" i="4"/>
  <c r="Z6982" i="4" s="1"/>
  <c r="H6983" i="4"/>
  <c r="J6983" i="4" s="1"/>
  <c r="I6982" i="4"/>
  <c r="K6982" i="4"/>
  <c r="Y6982" i="4" s="1"/>
  <c r="D6984" i="4"/>
  <c r="E6984" i="4"/>
  <c r="C6984" i="4"/>
  <c r="F6984" i="4" l="1"/>
  <c r="N6983" i="4"/>
  <c r="M6982" i="4"/>
  <c r="L6983" i="4"/>
  <c r="Z6983" i="4" s="1"/>
  <c r="I6983" i="4"/>
  <c r="H6984" i="4"/>
  <c r="J6984" i="4" s="1"/>
  <c r="K6983" i="4"/>
  <c r="Y6983" i="4" s="1"/>
  <c r="D6985" i="4"/>
  <c r="E6985" i="4"/>
  <c r="C6985" i="4"/>
  <c r="F6985" i="4" l="1"/>
  <c r="M6983" i="4"/>
  <c r="I6984" i="4"/>
  <c r="H6985" i="4"/>
  <c r="J6985" i="4" s="1"/>
  <c r="L6984" i="4"/>
  <c r="Z6984" i="4" s="1"/>
  <c r="N6984" i="4"/>
  <c r="K6984" i="4"/>
  <c r="Y6984" i="4" s="1"/>
  <c r="C6986" i="4"/>
  <c r="F6986" i="4" s="1"/>
  <c r="D6986" i="4"/>
  <c r="E6986" i="4"/>
  <c r="N6985" i="4" l="1"/>
  <c r="M6984" i="4"/>
  <c r="L6985" i="4"/>
  <c r="Z6985" i="4" s="1"/>
  <c r="H6986" i="4"/>
  <c r="J6986" i="4" s="1"/>
  <c r="I6985" i="4"/>
  <c r="K6985" i="4"/>
  <c r="Y6985" i="4" s="1"/>
  <c r="C6987" i="4"/>
  <c r="F6987" i="4" s="1"/>
  <c r="D6987" i="4"/>
  <c r="E6987" i="4"/>
  <c r="N6986" i="4" l="1"/>
  <c r="M6985" i="4"/>
  <c r="L6986" i="4"/>
  <c r="Z6986" i="4" s="1"/>
  <c r="I6986" i="4"/>
  <c r="H6987" i="4"/>
  <c r="J6987" i="4" s="1"/>
  <c r="K6986" i="4"/>
  <c r="Y6986" i="4" s="1"/>
  <c r="E6988" i="4"/>
  <c r="C6988" i="4"/>
  <c r="D6988" i="4"/>
  <c r="F6988" i="4" l="1"/>
  <c r="N6987" i="4"/>
  <c r="M6986" i="4"/>
  <c r="I6987" i="4"/>
  <c r="L6987" i="4"/>
  <c r="Z6987" i="4" s="1"/>
  <c r="H6988" i="4"/>
  <c r="J6988" i="4" s="1"/>
  <c r="K6987" i="4"/>
  <c r="Y6987" i="4" s="1"/>
  <c r="C6989" i="4"/>
  <c r="F6989" i="4" s="1"/>
  <c r="E6989" i="4"/>
  <c r="D6989" i="4"/>
  <c r="N6988" i="4" l="1"/>
  <c r="M6987" i="4"/>
  <c r="L6988" i="4"/>
  <c r="Z6988" i="4" s="1"/>
  <c r="I6988" i="4"/>
  <c r="H6989" i="4"/>
  <c r="J6989" i="4" s="1"/>
  <c r="K6988" i="4"/>
  <c r="Y6988" i="4" s="1"/>
  <c r="C6990" i="4"/>
  <c r="E6990" i="4"/>
  <c r="D6990" i="4"/>
  <c r="F6990" i="4" l="1"/>
  <c r="N6989" i="4"/>
  <c r="M6988" i="4"/>
  <c r="I6989" i="4"/>
  <c r="L6989" i="4"/>
  <c r="Z6989" i="4" s="1"/>
  <c r="H6990" i="4"/>
  <c r="J6990" i="4" s="1"/>
  <c r="K6989" i="4"/>
  <c r="Y6989" i="4" s="1"/>
  <c r="D6991" i="4"/>
  <c r="E6991" i="4"/>
  <c r="C6991" i="4"/>
  <c r="F6991" i="4" l="1"/>
  <c r="N6990" i="4"/>
  <c r="M6989" i="4"/>
  <c r="I6990" i="4"/>
  <c r="L6990" i="4"/>
  <c r="Z6990" i="4" s="1"/>
  <c r="H6991" i="4"/>
  <c r="I6991" i="4" s="1"/>
  <c r="K6990" i="4"/>
  <c r="Y6990" i="4" s="1"/>
  <c r="D6992" i="4"/>
  <c r="E6992" i="4"/>
  <c r="C6992" i="4"/>
  <c r="F6992" i="4" l="1"/>
  <c r="M6990" i="4"/>
  <c r="L6991" i="4"/>
  <c r="Z6991" i="4" s="1"/>
  <c r="H6992" i="4"/>
  <c r="L6992" i="4" s="1"/>
  <c r="Z6992" i="4" s="1"/>
  <c r="J6991" i="4"/>
  <c r="K6991" i="4"/>
  <c r="Y6991" i="4" s="1"/>
  <c r="M6991" i="4"/>
  <c r="D6993" i="4"/>
  <c r="C6993" i="4"/>
  <c r="E6993" i="4"/>
  <c r="F6993" i="4" l="1"/>
  <c r="N6991" i="4"/>
  <c r="H6993" i="4"/>
  <c r="L6993" i="4" s="1"/>
  <c r="Z6993" i="4" s="1"/>
  <c r="J6992" i="4"/>
  <c r="I6992" i="4"/>
  <c r="K6992" i="4"/>
  <c r="Y6992" i="4" s="1"/>
  <c r="C6994" i="4"/>
  <c r="D6994" i="4"/>
  <c r="E6994" i="4"/>
  <c r="F6994" i="4" l="1"/>
  <c r="N6992" i="4"/>
  <c r="M6992" i="4"/>
  <c r="I6993" i="4"/>
  <c r="J6993" i="4"/>
  <c r="H6994" i="4"/>
  <c r="L6994" i="4" s="1"/>
  <c r="Z6994" i="4" s="1"/>
  <c r="K6993" i="4"/>
  <c r="Y6993" i="4" s="1"/>
  <c r="C6995" i="4"/>
  <c r="D6995" i="4"/>
  <c r="E6995" i="4"/>
  <c r="F6995" i="4" l="1"/>
  <c r="N6993" i="4"/>
  <c r="M6993" i="4"/>
  <c r="I6994" i="4"/>
  <c r="J6994" i="4"/>
  <c r="H6995" i="4"/>
  <c r="J6995" i="4" s="1"/>
  <c r="K6994" i="4"/>
  <c r="Y6994" i="4" s="1"/>
  <c r="E6996" i="4"/>
  <c r="C6996" i="4"/>
  <c r="D6996" i="4"/>
  <c r="F6996" i="4" l="1"/>
  <c r="N6994" i="4"/>
  <c r="M6994" i="4"/>
  <c r="H6996" i="4"/>
  <c r="J6996" i="4" s="1"/>
  <c r="N6995" i="4"/>
  <c r="L6995" i="4"/>
  <c r="Z6995" i="4" s="1"/>
  <c r="I6995" i="4"/>
  <c r="K6995" i="4"/>
  <c r="Y6995" i="4" s="1"/>
  <c r="C6997" i="4"/>
  <c r="E6997" i="4"/>
  <c r="D6997" i="4"/>
  <c r="F6997" i="4" l="1"/>
  <c r="N6996" i="4"/>
  <c r="M6995" i="4"/>
  <c r="L6996" i="4"/>
  <c r="Z6996" i="4" s="1"/>
  <c r="H6997" i="4"/>
  <c r="I6997" i="4" s="1"/>
  <c r="I6996" i="4"/>
  <c r="K6996" i="4"/>
  <c r="Y6996" i="4" s="1"/>
  <c r="C6998" i="4"/>
  <c r="F6998" i="4" s="1"/>
  <c r="E6998" i="4"/>
  <c r="D6998" i="4"/>
  <c r="M6996" i="4" l="1"/>
  <c r="L6997" i="4"/>
  <c r="Z6997" i="4" s="1"/>
  <c r="H6998" i="4"/>
  <c r="J6998" i="4" s="1"/>
  <c r="J6997" i="4"/>
  <c r="K6997" i="4"/>
  <c r="Y6997" i="4" s="1"/>
  <c r="M6997" i="4"/>
  <c r="D6999" i="4"/>
  <c r="E6999" i="4"/>
  <c r="C6999" i="4"/>
  <c r="F6999" i="4" l="1"/>
  <c r="N6998" i="4"/>
  <c r="N6997" i="4"/>
  <c r="I6998" i="4"/>
  <c r="L6998" i="4"/>
  <c r="Z6998" i="4" s="1"/>
  <c r="H6999" i="4"/>
  <c r="J6999" i="4" s="1"/>
  <c r="K6998" i="4"/>
  <c r="Y6998" i="4" s="1"/>
  <c r="D7000" i="4"/>
  <c r="E7000" i="4"/>
  <c r="C7000" i="4"/>
  <c r="F7000" i="4" l="1"/>
  <c r="N6999" i="4"/>
  <c r="M6998" i="4"/>
  <c r="I6999" i="4"/>
  <c r="H7000" i="4"/>
  <c r="J7000" i="4" s="1"/>
  <c r="L6999" i="4"/>
  <c r="Z6999" i="4" s="1"/>
  <c r="K6999" i="4"/>
  <c r="Y6999" i="4" s="1"/>
  <c r="D7001" i="4"/>
  <c r="C7001" i="4"/>
  <c r="E7001" i="4"/>
  <c r="F7001" i="4" l="1"/>
  <c r="N7000" i="4"/>
  <c r="M6999" i="4"/>
  <c r="L7000" i="4"/>
  <c r="Z7000" i="4" s="1"/>
  <c r="H7001" i="4"/>
  <c r="J7001" i="4" s="1"/>
  <c r="I7000" i="4"/>
  <c r="K7000" i="4"/>
  <c r="Y7000" i="4" s="1"/>
  <c r="C7002" i="4"/>
  <c r="F7002" i="4" s="1"/>
  <c r="D7002" i="4"/>
  <c r="E7002" i="4"/>
  <c r="N7001" i="4" l="1"/>
  <c r="M7000" i="4"/>
  <c r="L7001" i="4"/>
  <c r="Z7001" i="4" s="1"/>
  <c r="H7002" i="4"/>
  <c r="J7002" i="4" s="1"/>
  <c r="I7001" i="4"/>
  <c r="K7001" i="4"/>
  <c r="Y7001" i="4" s="1"/>
  <c r="C7003" i="4"/>
  <c r="D7003" i="4"/>
  <c r="E7003" i="4"/>
  <c r="F7003" i="4" l="1"/>
  <c r="N7002" i="4"/>
  <c r="M7001" i="4"/>
  <c r="I7002" i="4"/>
  <c r="L7002" i="4"/>
  <c r="Z7002" i="4" s="1"/>
  <c r="H7003" i="4"/>
  <c r="J7003" i="4" s="1"/>
  <c r="K7002" i="4"/>
  <c r="Y7002" i="4" s="1"/>
  <c r="C7004" i="4"/>
  <c r="F7004" i="4" s="1"/>
  <c r="D7004" i="4"/>
  <c r="E7004" i="4"/>
  <c r="N7003" i="4" l="1"/>
  <c r="M7002" i="4"/>
  <c r="I7003" i="4"/>
  <c r="L7003" i="4"/>
  <c r="Z7003" i="4" s="1"/>
  <c r="H7004" i="4"/>
  <c r="J7004" i="4" s="1"/>
  <c r="K7003" i="4"/>
  <c r="Y7003" i="4" s="1"/>
  <c r="E7005" i="4"/>
  <c r="C7005" i="4"/>
  <c r="F7005" i="4" s="1"/>
  <c r="D7005" i="4"/>
  <c r="M7003" i="4" l="1"/>
  <c r="I7004" i="4"/>
  <c r="N7004" i="4"/>
  <c r="L7004" i="4"/>
  <c r="Z7004" i="4" s="1"/>
  <c r="H7005" i="4"/>
  <c r="I7005" i="4" s="1"/>
  <c r="K7004" i="4"/>
  <c r="Y7004" i="4" s="1"/>
  <c r="C7006" i="4"/>
  <c r="F7006" i="4" s="1"/>
  <c r="E7006" i="4"/>
  <c r="D7006" i="4"/>
  <c r="M7004" i="4" l="1"/>
  <c r="L7005" i="4"/>
  <c r="Z7005" i="4" s="1"/>
  <c r="J7005" i="4"/>
  <c r="H7006" i="4"/>
  <c r="I7006" i="4" s="1"/>
  <c r="K7005" i="4"/>
  <c r="Y7005" i="4" s="1"/>
  <c r="M7005" i="4"/>
  <c r="E7007" i="4"/>
  <c r="C7007" i="4"/>
  <c r="F7007" i="4" s="1"/>
  <c r="D7007" i="4"/>
  <c r="N7005" i="4" l="1"/>
  <c r="L7006" i="4"/>
  <c r="Z7006" i="4" s="1"/>
  <c r="H7007" i="4"/>
  <c r="L7007" i="4" s="1"/>
  <c r="Z7007" i="4" s="1"/>
  <c r="J7006" i="4"/>
  <c r="K7006" i="4"/>
  <c r="Y7006" i="4" s="1"/>
  <c r="M7006" i="4"/>
  <c r="D7008" i="4"/>
  <c r="E7008" i="4"/>
  <c r="C7008" i="4"/>
  <c r="F7008" i="4" l="1"/>
  <c r="N7006" i="4"/>
  <c r="H7008" i="4"/>
  <c r="L7008" i="4" s="1"/>
  <c r="Z7008" i="4" s="1"/>
  <c r="J7007" i="4"/>
  <c r="I7007" i="4"/>
  <c r="K7007" i="4"/>
  <c r="Y7007" i="4" s="1"/>
  <c r="D7009" i="4"/>
  <c r="C7009" i="4"/>
  <c r="F7009" i="4" s="1"/>
  <c r="E7009" i="4"/>
  <c r="N7007" i="4" l="1"/>
  <c r="M7007" i="4"/>
  <c r="H7009" i="4"/>
  <c r="L7009" i="4" s="1"/>
  <c r="Z7009" i="4" s="1"/>
  <c r="I7008" i="4"/>
  <c r="J7008" i="4"/>
  <c r="K7008" i="4"/>
  <c r="Y7008" i="4" s="1"/>
  <c r="C7010" i="4"/>
  <c r="D7010" i="4"/>
  <c r="E7010" i="4"/>
  <c r="F7010" i="4" l="1"/>
  <c r="N7008" i="4"/>
  <c r="M7008" i="4"/>
  <c r="H7010" i="4"/>
  <c r="L7010" i="4" s="1"/>
  <c r="Z7010" i="4" s="1"/>
  <c r="J7009" i="4"/>
  <c r="I7009" i="4"/>
  <c r="K7009" i="4"/>
  <c r="Y7009" i="4" s="1"/>
  <c r="C7011" i="4"/>
  <c r="F7011" i="4" s="1"/>
  <c r="D7011" i="4"/>
  <c r="E7011" i="4"/>
  <c r="N7009" i="4" l="1"/>
  <c r="M7009" i="4"/>
  <c r="H7011" i="4"/>
  <c r="L7011" i="4" s="1"/>
  <c r="Z7011" i="4" s="1"/>
  <c r="J7010" i="4"/>
  <c r="I7010" i="4"/>
  <c r="K7010" i="4"/>
  <c r="Y7010" i="4" s="1"/>
  <c r="C7012" i="4"/>
  <c r="D7012" i="4"/>
  <c r="E7012" i="4"/>
  <c r="F7012" i="4" l="1"/>
  <c r="N7010" i="4"/>
  <c r="M7010" i="4"/>
  <c r="I7011" i="4"/>
  <c r="J7011" i="4"/>
  <c r="H7012" i="4"/>
  <c r="J7012" i="4" s="1"/>
  <c r="K7011" i="4"/>
  <c r="Y7011" i="4" s="1"/>
  <c r="E7013" i="4"/>
  <c r="C7013" i="4"/>
  <c r="D7013" i="4"/>
  <c r="F7013" i="4" l="1"/>
  <c r="N7012" i="4"/>
  <c r="N7011" i="4"/>
  <c r="M7011" i="4"/>
  <c r="L7012" i="4"/>
  <c r="Z7012" i="4" s="1"/>
  <c r="I7012" i="4"/>
  <c r="H7013" i="4"/>
  <c r="I7013" i="4" s="1"/>
  <c r="K7012" i="4"/>
  <c r="Y7012" i="4" s="1"/>
  <c r="C7014" i="4"/>
  <c r="E7014" i="4"/>
  <c r="D7014" i="4"/>
  <c r="F7014" i="4" l="1"/>
  <c r="M7012" i="4"/>
  <c r="L7013" i="4"/>
  <c r="Z7013" i="4" s="1"/>
  <c r="J7013" i="4"/>
  <c r="H7014" i="4"/>
  <c r="J7014" i="4" s="1"/>
  <c r="K7013" i="4"/>
  <c r="Y7013" i="4" s="1"/>
  <c r="M7013" i="4"/>
  <c r="C7015" i="4"/>
  <c r="F7015" i="4" s="1"/>
  <c r="D7015" i="4"/>
  <c r="E7015" i="4"/>
  <c r="N7013" i="4" l="1"/>
  <c r="N7014" i="4"/>
  <c r="I7014" i="4"/>
  <c r="L7014" i="4"/>
  <c r="Z7014" i="4" s="1"/>
  <c r="H7015" i="4"/>
  <c r="J7015" i="4" s="1"/>
  <c r="K7014" i="4"/>
  <c r="Y7014" i="4" s="1"/>
  <c r="D7016" i="4"/>
  <c r="E7016" i="4"/>
  <c r="C7016" i="4"/>
  <c r="F7016" i="4" l="1"/>
  <c r="M7014" i="4"/>
  <c r="I7015" i="4"/>
  <c r="N7015" i="4"/>
  <c r="L7015" i="4"/>
  <c r="Z7015" i="4" s="1"/>
  <c r="H7016" i="4"/>
  <c r="I7016" i="4" s="1"/>
  <c r="K7015" i="4"/>
  <c r="Y7015" i="4" s="1"/>
  <c r="D7017" i="4"/>
  <c r="C7017" i="4"/>
  <c r="E7017" i="4"/>
  <c r="F7017" i="4" l="1"/>
  <c r="M7015" i="4"/>
  <c r="L7016" i="4"/>
  <c r="Z7016" i="4" s="1"/>
  <c r="J7016" i="4"/>
  <c r="H7017" i="4"/>
  <c r="I7017" i="4" s="1"/>
  <c r="K7016" i="4"/>
  <c r="Y7016" i="4" s="1"/>
  <c r="M7016" i="4"/>
  <c r="C7018" i="4"/>
  <c r="F7018" i="4" s="1"/>
  <c r="D7018" i="4"/>
  <c r="E7018" i="4"/>
  <c r="N7016" i="4" l="1"/>
  <c r="L7017" i="4"/>
  <c r="Z7017" i="4" s="1"/>
  <c r="J7017" i="4"/>
  <c r="H7018" i="4"/>
  <c r="K7017" i="4"/>
  <c r="Y7017" i="4" s="1"/>
  <c r="M7017" i="4"/>
  <c r="C7019" i="4"/>
  <c r="D7019" i="4"/>
  <c r="E7019" i="4"/>
  <c r="F7019" i="4" l="1"/>
  <c r="N7017" i="4"/>
  <c r="L7018" i="4"/>
  <c r="Z7018" i="4" s="1"/>
  <c r="H7019" i="4"/>
  <c r="L7019" i="4" s="1"/>
  <c r="Z7019" i="4" s="1"/>
  <c r="J7018" i="4"/>
  <c r="I7018" i="4"/>
  <c r="K7018" i="4"/>
  <c r="Y7018" i="4" s="1"/>
  <c r="C7020" i="4"/>
  <c r="F7020" i="4" s="1"/>
  <c r="E7020" i="4"/>
  <c r="D7020" i="4"/>
  <c r="N7018" i="4" l="1"/>
  <c r="M7018" i="4"/>
  <c r="H7020" i="4"/>
  <c r="J7020" i="4" s="1"/>
  <c r="I7019" i="4"/>
  <c r="J7019" i="4"/>
  <c r="K7019" i="4"/>
  <c r="Y7019" i="4" s="1"/>
  <c r="E7021" i="4"/>
  <c r="C7021" i="4"/>
  <c r="F7021" i="4" s="1"/>
  <c r="D7021" i="4"/>
  <c r="N7019" i="4" l="1"/>
  <c r="M7019" i="4"/>
  <c r="L7020" i="4"/>
  <c r="Z7020" i="4" s="1"/>
  <c r="H7021" i="4"/>
  <c r="J7021" i="4" s="1"/>
  <c r="I7020" i="4"/>
  <c r="N7020" i="4"/>
  <c r="K7020" i="4"/>
  <c r="Y7020" i="4" s="1"/>
  <c r="C7022" i="4"/>
  <c r="F7022" i="4" s="1"/>
  <c r="E7022" i="4"/>
  <c r="D7022" i="4"/>
  <c r="N7021" i="4" l="1"/>
  <c r="M7020" i="4"/>
  <c r="L7021" i="4"/>
  <c r="Z7021" i="4" s="1"/>
  <c r="H7022" i="4"/>
  <c r="J7022" i="4" s="1"/>
  <c r="I7021" i="4"/>
  <c r="K7021" i="4"/>
  <c r="Y7021" i="4" s="1"/>
  <c r="C7023" i="4"/>
  <c r="D7023" i="4"/>
  <c r="E7023" i="4"/>
  <c r="F7023" i="4" l="1"/>
  <c r="N7022" i="4"/>
  <c r="M7021" i="4"/>
  <c r="I7022" i="4"/>
  <c r="L7022" i="4"/>
  <c r="Z7022" i="4" s="1"/>
  <c r="H7023" i="4"/>
  <c r="J7023" i="4" s="1"/>
  <c r="K7022" i="4"/>
  <c r="Y7022" i="4" s="1"/>
  <c r="D7024" i="4"/>
  <c r="E7024" i="4"/>
  <c r="C7024" i="4"/>
  <c r="F7024" i="4" l="1"/>
  <c r="N7023" i="4"/>
  <c r="M7022" i="4"/>
  <c r="I7023" i="4"/>
  <c r="L7023" i="4"/>
  <c r="Z7023" i="4" s="1"/>
  <c r="H7024" i="4"/>
  <c r="I7024" i="4" s="1"/>
  <c r="K7023" i="4"/>
  <c r="Y7023" i="4" s="1"/>
  <c r="D7025" i="4"/>
  <c r="C7025" i="4"/>
  <c r="E7025" i="4"/>
  <c r="F7025" i="4" l="1"/>
  <c r="M7023" i="4"/>
  <c r="L7024" i="4"/>
  <c r="Z7024" i="4" s="1"/>
  <c r="H7025" i="4"/>
  <c r="L7025" i="4" s="1"/>
  <c r="Z7025" i="4" s="1"/>
  <c r="J7024" i="4"/>
  <c r="K7024" i="4"/>
  <c r="Y7024" i="4" s="1"/>
  <c r="M7024" i="4"/>
  <c r="C7026" i="4"/>
  <c r="F7026" i="4" s="1"/>
  <c r="D7026" i="4"/>
  <c r="E7026" i="4"/>
  <c r="N7024" i="4" l="1"/>
  <c r="H7026" i="4"/>
  <c r="I7026" i="4" s="1"/>
  <c r="J7025" i="4"/>
  <c r="I7025" i="4"/>
  <c r="K7025" i="4"/>
  <c r="Y7025" i="4" s="1"/>
  <c r="C7027" i="4"/>
  <c r="D7027" i="4"/>
  <c r="E7027" i="4"/>
  <c r="F7027" i="4" l="1"/>
  <c r="N7025" i="4"/>
  <c r="M7025" i="4"/>
  <c r="L7026" i="4"/>
  <c r="Z7026" i="4" s="1"/>
  <c r="H7027" i="4"/>
  <c r="L7027" i="4" s="1"/>
  <c r="Z7027" i="4" s="1"/>
  <c r="J7026" i="4"/>
  <c r="K7026" i="4"/>
  <c r="Y7026" i="4" s="1"/>
  <c r="M7026" i="4"/>
  <c r="C7028" i="4"/>
  <c r="D7028" i="4"/>
  <c r="E7028" i="4"/>
  <c r="F7028" i="4" l="1"/>
  <c r="N7026" i="4"/>
  <c r="I7027" i="4"/>
  <c r="H7028" i="4"/>
  <c r="I7028" i="4" s="1"/>
  <c r="J7027" i="4"/>
  <c r="K7027" i="4"/>
  <c r="Y7027" i="4" s="1"/>
  <c r="E7029" i="4"/>
  <c r="C7029" i="4"/>
  <c r="F7029" i="4" s="1"/>
  <c r="D7029" i="4"/>
  <c r="N7027" i="4" l="1"/>
  <c r="M7027" i="4"/>
  <c r="L7028" i="4"/>
  <c r="Z7028" i="4" s="1"/>
  <c r="H7029" i="4"/>
  <c r="J7029" i="4" s="1"/>
  <c r="J7028" i="4"/>
  <c r="K7028" i="4"/>
  <c r="Y7028" i="4" s="1"/>
  <c r="M7028" i="4"/>
  <c r="C7030" i="4"/>
  <c r="F7030" i="4" s="1"/>
  <c r="E7030" i="4"/>
  <c r="D7030" i="4"/>
  <c r="N7028" i="4" l="1"/>
  <c r="N7029" i="4"/>
  <c r="L7029" i="4"/>
  <c r="Z7029" i="4" s="1"/>
  <c r="I7029" i="4"/>
  <c r="H7030" i="4"/>
  <c r="J7030" i="4" s="1"/>
  <c r="K7029" i="4"/>
  <c r="Y7029" i="4" s="1"/>
  <c r="C7031" i="4"/>
  <c r="D7031" i="4"/>
  <c r="E7031" i="4"/>
  <c r="F7031" i="4" l="1"/>
  <c r="M7029" i="4"/>
  <c r="I7030" i="4"/>
  <c r="N7030" i="4"/>
  <c r="L7030" i="4"/>
  <c r="Z7030" i="4" s="1"/>
  <c r="H7031" i="4"/>
  <c r="K7030" i="4"/>
  <c r="Y7030" i="4" s="1"/>
  <c r="D7032" i="4"/>
  <c r="E7032" i="4"/>
  <c r="C7032" i="4"/>
  <c r="F7032" i="4" l="1"/>
  <c r="M7030" i="4"/>
  <c r="L7031" i="4"/>
  <c r="Z7031" i="4" s="1"/>
  <c r="H7032" i="4"/>
  <c r="L7032" i="4" s="1"/>
  <c r="Z7032" i="4" s="1"/>
  <c r="J7031" i="4"/>
  <c r="I7031" i="4"/>
  <c r="K7031" i="4"/>
  <c r="Y7031" i="4" s="1"/>
  <c r="D7033" i="4"/>
  <c r="E7033" i="4"/>
  <c r="C7033" i="4"/>
  <c r="F7033" i="4" l="1"/>
  <c r="N7031" i="4"/>
  <c r="M7031" i="4"/>
  <c r="H7033" i="4"/>
  <c r="J7033" i="4" s="1"/>
  <c r="I7032" i="4"/>
  <c r="J7032" i="4"/>
  <c r="K7032" i="4"/>
  <c r="Y7032" i="4" s="1"/>
  <c r="I7033" i="4"/>
  <c r="C7034" i="4"/>
  <c r="D7034" i="4"/>
  <c r="E7034" i="4"/>
  <c r="F7034" i="4" l="1"/>
  <c r="N7032" i="4"/>
  <c r="M7032" i="4"/>
  <c r="L7033" i="4"/>
  <c r="Z7033" i="4" s="1"/>
  <c r="H7034" i="4"/>
  <c r="J7034" i="4" s="1"/>
  <c r="N7033" i="4"/>
  <c r="K7033" i="4"/>
  <c r="Y7033" i="4" s="1"/>
  <c r="M7033" i="4"/>
  <c r="C7035" i="4"/>
  <c r="D7035" i="4"/>
  <c r="E7035" i="4"/>
  <c r="F7035" i="4" l="1"/>
  <c r="N7034" i="4"/>
  <c r="I7034" i="4"/>
  <c r="L7034" i="4"/>
  <c r="Z7034" i="4" s="1"/>
  <c r="H7035" i="4"/>
  <c r="J7035" i="4" s="1"/>
  <c r="K7034" i="4"/>
  <c r="Y7034" i="4" s="1"/>
  <c r="C7036" i="4"/>
  <c r="D7036" i="4"/>
  <c r="E7036" i="4"/>
  <c r="F7036" i="4" l="1"/>
  <c r="N7035" i="4"/>
  <c r="M7034" i="4"/>
  <c r="I7035" i="4"/>
  <c r="L7035" i="4"/>
  <c r="Z7035" i="4" s="1"/>
  <c r="H7036" i="4"/>
  <c r="J7036" i="4" s="1"/>
  <c r="K7035" i="4"/>
  <c r="Y7035" i="4" s="1"/>
  <c r="E7037" i="4"/>
  <c r="D7037" i="4"/>
  <c r="C7037" i="4"/>
  <c r="F7037" i="4" l="1"/>
  <c r="M7035" i="4"/>
  <c r="I7036" i="4"/>
  <c r="N7036" i="4"/>
  <c r="L7036" i="4"/>
  <c r="Z7036" i="4" s="1"/>
  <c r="H7037" i="4"/>
  <c r="I7037" i="4" s="1"/>
  <c r="K7036" i="4"/>
  <c r="Y7036" i="4" s="1"/>
  <c r="C7038" i="4"/>
  <c r="E7038" i="4"/>
  <c r="D7038" i="4"/>
  <c r="F7038" i="4" l="1"/>
  <c r="M7036" i="4"/>
  <c r="L7037" i="4"/>
  <c r="Z7037" i="4" s="1"/>
  <c r="J7037" i="4"/>
  <c r="H7038" i="4"/>
  <c r="J7038" i="4" s="1"/>
  <c r="K7037" i="4"/>
  <c r="Y7037" i="4" s="1"/>
  <c r="M7037" i="4"/>
  <c r="C7039" i="4"/>
  <c r="D7039" i="4"/>
  <c r="E7039" i="4"/>
  <c r="F7039" i="4" l="1"/>
  <c r="N7037" i="4"/>
  <c r="N7038" i="4"/>
  <c r="I7038" i="4"/>
  <c r="L7038" i="4"/>
  <c r="Z7038" i="4" s="1"/>
  <c r="H7039" i="4"/>
  <c r="J7039" i="4" s="1"/>
  <c r="K7038" i="4"/>
  <c r="Y7038" i="4" s="1"/>
  <c r="D7040" i="4"/>
  <c r="E7040" i="4"/>
  <c r="C7040" i="4"/>
  <c r="F7040" i="4" l="1"/>
  <c r="N7039" i="4"/>
  <c r="M7038" i="4"/>
  <c r="I7039" i="4"/>
  <c r="L7039" i="4"/>
  <c r="Z7039" i="4" s="1"/>
  <c r="H7040" i="4"/>
  <c r="J7040" i="4" s="1"/>
  <c r="K7039" i="4"/>
  <c r="Y7039" i="4" s="1"/>
  <c r="D7041" i="4"/>
  <c r="C7041" i="4"/>
  <c r="E7041" i="4"/>
  <c r="F7041" i="4" l="1"/>
  <c r="N7040" i="4"/>
  <c r="M7039" i="4"/>
  <c r="I7040" i="4"/>
  <c r="L7040" i="4"/>
  <c r="Z7040" i="4" s="1"/>
  <c r="H7041" i="4"/>
  <c r="J7041" i="4" s="1"/>
  <c r="K7040" i="4"/>
  <c r="Y7040" i="4" s="1"/>
  <c r="C7042" i="4"/>
  <c r="F7042" i="4" s="1"/>
  <c r="D7042" i="4"/>
  <c r="E7042" i="4"/>
  <c r="N7041" i="4" l="1"/>
  <c r="M7040" i="4"/>
  <c r="L7041" i="4"/>
  <c r="Z7041" i="4" s="1"/>
  <c r="I7041" i="4"/>
  <c r="H7042" i="4"/>
  <c r="J7042" i="4" s="1"/>
  <c r="K7041" i="4"/>
  <c r="Y7041" i="4" s="1"/>
  <c r="C7043" i="4"/>
  <c r="D7043" i="4"/>
  <c r="E7043" i="4"/>
  <c r="H7043" i="4" l="1"/>
  <c r="F7043" i="4"/>
  <c r="N7042" i="4"/>
  <c r="M7041" i="4"/>
  <c r="I7042" i="4"/>
  <c r="L7042" i="4"/>
  <c r="Z7042" i="4" s="1"/>
  <c r="K7042" i="4"/>
  <c r="Y7042" i="4" s="1"/>
  <c r="J7043" i="4"/>
  <c r="I7043" i="4"/>
  <c r="C7044" i="4"/>
  <c r="D7044" i="4"/>
  <c r="E7044" i="4"/>
  <c r="F7044" i="4" l="1"/>
  <c r="M7042" i="4"/>
  <c r="H7044" i="4"/>
  <c r="J7044" i="4" s="1"/>
  <c r="K7043" i="4"/>
  <c r="Y7043" i="4" s="1"/>
  <c r="M7043" i="4"/>
  <c r="L7043" i="4"/>
  <c r="Z7043" i="4" s="1"/>
  <c r="N7043" i="4"/>
  <c r="E7045" i="4"/>
  <c r="C7045" i="4"/>
  <c r="D7045" i="4"/>
  <c r="F7045" i="4" l="1"/>
  <c r="N7044" i="4"/>
  <c r="L7044" i="4"/>
  <c r="Z7044" i="4" s="1"/>
  <c r="H7045" i="4"/>
  <c r="I7045" i="4" s="1"/>
  <c r="I7044" i="4"/>
  <c r="K7044" i="4"/>
  <c r="Y7044" i="4" s="1"/>
  <c r="C7046" i="4"/>
  <c r="E7046" i="4"/>
  <c r="D7046" i="4"/>
  <c r="F7046" i="4" l="1"/>
  <c r="M7044" i="4"/>
  <c r="L7045" i="4"/>
  <c r="Z7045" i="4" s="1"/>
  <c r="J7045" i="4"/>
  <c r="H7046" i="4"/>
  <c r="J7046" i="4" s="1"/>
  <c r="K7045" i="4"/>
  <c r="Y7045" i="4" s="1"/>
  <c r="M7045" i="4"/>
  <c r="C7047" i="4"/>
  <c r="D7047" i="4"/>
  <c r="E7047" i="4"/>
  <c r="F7047" i="4" l="1"/>
  <c r="N7045" i="4"/>
  <c r="N7046" i="4"/>
  <c r="I7046" i="4"/>
  <c r="L7046" i="4"/>
  <c r="Z7046" i="4" s="1"/>
  <c r="H7047" i="4"/>
  <c r="J7047" i="4" s="1"/>
  <c r="K7046" i="4"/>
  <c r="Y7046" i="4" s="1"/>
  <c r="D7048" i="4"/>
  <c r="E7048" i="4"/>
  <c r="C7048" i="4"/>
  <c r="F7048" i="4" l="1"/>
  <c r="N7047" i="4"/>
  <c r="M7046" i="4"/>
  <c r="I7047" i="4"/>
  <c r="L7047" i="4"/>
  <c r="Z7047" i="4" s="1"/>
  <c r="H7048" i="4"/>
  <c r="J7048" i="4" s="1"/>
  <c r="K7047" i="4"/>
  <c r="Y7047" i="4" s="1"/>
  <c r="D7049" i="4"/>
  <c r="C7049" i="4"/>
  <c r="E7049" i="4"/>
  <c r="F7049" i="4" l="1"/>
  <c r="N7048" i="4"/>
  <c r="M7047" i="4"/>
  <c r="I7048" i="4"/>
  <c r="L7048" i="4"/>
  <c r="Z7048" i="4" s="1"/>
  <c r="H7049" i="4"/>
  <c r="J7049" i="4" s="1"/>
  <c r="K7048" i="4"/>
  <c r="Y7048" i="4" s="1"/>
  <c r="D7050" i="4"/>
  <c r="E7050" i="4"/>
  <c r="C7050" i="4"/>
  <c r="F7050" i="4" l="1"/>
  <c r="N7049" i="4"/>
  <c r="M7048" i="4"/>
  <c r="I7049" i="4"/>
  <c r="L7049" i="4"/>
  <c r="Z7049" i="4" s="1"/>
  <c r="H7050" i="4"/>
  <c r="J7050" i="4" s="1"/>
  <c r="K7049" i="4"/>
  <c r="Y7049" i="4" s="1"/>
  <c r="C7051" i="4"/>
  <c r="F7051" i="4" s="1"/>
  <c r="D7051" i="4"/>
  <c r="E7051" i="4"/>
  <c r="N7050" i="4" l="1"/>
  <c r="M7049" i="4"/>
  <c r="L7050" i="4"/>
  <c r="Z7050" i="4" s="1"/>
  <c r="I7050" i="4"/>
  <c r="H7051" i="4"/>
  <c r="J7051" i="4" s="1"/>
  <c r="K7050" i="4"/>
  <c r="Y7050" i="4" s="1"/>
  <c r="C7052" i="4"/>
  <c r="D7052" i="4"/>
  <c r="E7052" i="4"/>
  <c r="F7052" i="4" l="1"/>
  <c r="N7051" i="4"/>
  <c r="M7050" i="4"/>
  <c r="I7051" i="4"/>
  <c r="H7052" i="4"/>
  <c r="J7052" i="4" s="1"/>
  <c r="L7051" i="4"/>
  <c r="Z7051" i="4" s="1"/>
  <c r="K7051" i="4"/>
  <c r="Y7051" i="4" s="1"/>
  <c r="E7053" i="4"/>
  <c r="C7053" i="4"/>
  <c r="D7053" i="4"/>
  <c r="F7053" i="4" l="1"/>
  <c r="N7052" i="4"/>
  <c r="M7051" i="4"/>
  <c r="L7052" i="4"/>
  <c r="Z7052" i="4" s="1"/>
  <c r="H7053" i="4"/>
  <c r="J7053" i="4" s="1"/>
  <c r="I7052" i="4"/>
  <c r="K7052" i="4"/>
  <c r="Y7052" i="4" s="1"/>
  <c r="C7054" i="4"/>
  <c r="F7054" i="4" s="1"/>
  <c r="E7054" i="4"/>
  <c r="D7054" i="4"/>
  <c r="N7053" i="4" l="1"/>
  <c r="M7052" i="4"/>
  <c r="I7053" i="4"/>
  <c r="L7053" i="4"/>
  <c r="Z7053" i="4" s="1"/>
  <c r="H7054" i="4"/>
  <c r="J7054" i="4" s="1"/>
  <c r="K7053" i="4"/>
  <c r="Y7053" i="4" s="1"/>
  <c r="C7055" i="4"/>
  <c r="D7055" i="4"/>
  <c r="E7055" i="4"/>
  <c r="F7055" i="4" l="1"/>
  <c r="N7054" i="4"/>
  <c r="M7053" i="4"/>
  <c r="I7054" i="4"/>
  <c r="H7055" i="4"/>
  <c r="J7055" i="4" s="1"/>
  <c r="L7054" i="4"/>
  <c r="Z7054" i="4" s="1"/>
  <c r="K7054" i="4"/>
  <c r="Y7054" i="4" s="1"/>
  <c r="D7056" i="4"/>
  <c r="E7056" i="4"/>
  <c r="C7056" i="4"/>
  <c r="F7056" i="4" l="1"/>
  <c r="N7055" i="4"/>
  <c r="M7054" i="4"/>
  <c r="L7055" i="4"/>
  <c r="Z7055" i="4" s="1"/>
  <c r="H7056" i="4"/>
  <c r="J7056" i="4" s="1"/>
  <c r="I7055" i="4"/>
  <c r="K7055" i="4"/>
  <c r="Y7055" i="4" s="1"/>
  <c r="D7057" i="4"/>
  <c r="C7057" i="4"/>
  <c r="E7057" i="4"/>
  <c r="F7057" i="4" l="1"/>
  <c r="N7056" i="4"/>
  <c r="M7055" i="4"/>
  <c r="L7056" i="4"/>
  <c r="Z7056" i="4" s="1"/>
  <c r="H7057" i="4"/>
  <c r="J7057" i="4" s="1"/>
  <c r="I7056" i="4"/>
  <c r="K7056" i="4"/>
  <c r="Y7056" i="4" s="1"/>
  <c r="E7058" i="4"/>
  <c r="C7058" i="4"/>
  <c r="D7058" i="4"/>
  <c r="F7058" i="4" l="1"/>
  <c r="N7057" i="4"/>
  <c r="M7056" i="4"/>
  <c r="L7057" i="4"/>
  <c r="Z7057" i="4" s="1"/>
  <c r="H7058" i="4"/>
  <c r="J7058" i="4" s="1"/>
  <c r="I7057" i="4"/>
  <c r="K7057" i="4"/>
  <c r="Y7057" i="4" s="1"/>
  <c r="C7059" i="4"/>
  <c r="F7059" i="4" s="1"/>
  <c r="D7059" i="4"/>
  <c r="E7059" i="4"/>
  <c r="N7058" i="4" l="1"/>
  <c r="M7057" i="4"/>
  <c r="I7058" i="4"/>
  <c r="L7058" i="4"/>
  <c r="Z7058" i="4" s="1"/>
  <c r="H7059" i="4"/>
  <c r="J7059" i="4" s="1"/>
  <c r="K7058" i="4"/>
  <c r="Y7058" i="4" s="1"/>
  <c r="C7060" i="4"/>
  <c r="D7060" i="4"/>
  <c r="E7060" i="4"/>
  <c r="F7060" i="4" l="1"/>
  <c r="M7058" i="4"/>
  <c r="I7059" i="4"/>
  <c r="H7060" i="4"/>
  <c r="J7060" i="4" s="1"/>
  <c r="L7059" i="4"/>
  <c r="Z7059" i="4" s="1"/>
  <c r="N7059" i="4"/>
  <c r="K7059" i="4"/>
  <c r="Y7059" i="4" s="1"/>
  <c r="E7061" i="4"/>
  <c r="C7061" i="4"/>
  <c r="D7061" i="4"/>
  <c r="F7061" i="4" l="1"/>
  <c r="L7060" i="4"/>
  <c r="Z7060" i="4" s="1"/>
  <c r="N7060" i="4"/>
  <c r="M7059" i="4"/>
  <c r="H7061" i="4"/>
  <c r="J7061" i="4" s="1"/>
  <c r="I7060" i="4"/>
  <c r="K7060" i="4"/>
  <c r="Y7060" i="4" s="1"/>
  <c r="C7062" i="4"/>
  <c r="F7062" i="4" s="1"/>
  <c r="E7062" i="4"/>
  <c r="D7062" i="4"/>
  <c r="N7061" i="4" l="1"/>
  <c r="M7060" i="4"/>
  <c r="I7061" i="4"/>
  <c r="L7061" i="4"/>
  <c r="Z7061" i="4" s="1"/>
  <c r="H7062" i="4"/>
  <c r="J7062" i="4" s="1"/>
  <c r="K7061" i="4"/>
  <c r="Y7061" i="4" s="1"/>
  <c r="D7063" i="4"/>
  <c r="E7063" i="4"/>
  <c r="C7063" i="4"/>
  <c r="F7063" i="4" l="1"/>
  <c r="M7061" i="4"/>
  <c r="I7062" i="4"/>
  <c r="L7062" i="4"/>
  <c r="Z7062" i="4" s="1"/>
  <c r="N7062" i="4"/>
  <c r="H7063" i="4"/>
  <c r="I7063" i="4" s="1"/>
  <c r="K7062" i="4"/>
  <c r="Y7062" i="4" s="1"/>
  <c r="D7064" i="4"/>
  <c r="E7064" i="4"/>
  <c r="C7064" i="4"/>
  <c r="F7064" i="4" l="1"/>
  <c r="M7062" i="4"/>
  <c r="J7063" i="4"/>
  <c r="L7063" i="4"/>
  <c r="Z7063" i="4" s="1"/>
  <c r="H7064" i="4"/>
  <c r="I7064" i="4" s="1"/>
  <c r="K7063" i="4"/>
  <c r="Y7063" i="4" s="1"/>
  <c r="M7063" i="4"/>
  <c r="D7065" i="4"/>
  <c r="C7065" i="4"/>
  <c r="E7065" i="4"/>
  <c r="F7065" i="4" l="1"/>
  <c r="N7063" i="4"/>
  <c r="J7064" i="4"/>
  <c r="L7064" i="4"/>
  <c r="Z7064" i="4" s="1"/>
  <c r="H7065" i="4"/>
  <c r="K7064" i="4"/>
  <c r="Y7064" i="4" s="1"/>
  <c r="M7064" i="4"/>
  <c r="C7066" i="4"/>
  <c r="F7066" i="4" s="1"/>
  <c r="D7066" i="4"/>
  <c r="E7066" i="4"/>
  <c r="N7064" i="4" l="1"/>
  <c r="H7066" i="4"/>
  <c r="L7066" i="4" s="1"/>
  <c r="Z7066" i="4" s="1"/>
  <c r="J7065" i="4"/>
  <c r="L7065" i="4"/>
  <c r="Z7065" i="4" s="1"/>
  <c r="I7065" i="4"/>
  <c r="K7065" i="4"/>
  <c r="Y7065" i="4" s="1"/>
  <c r="C7067" i="4"/>
  <c r="D7067" i="4"/>
  <c r="E7067" i="4"/>
  <c r="F7067" i="4" l="1"/>
  <c r="N7065" i="4"/>
  <c r="M7065" i="4"/>
  <c r="H7067" i="4"/>
  <c r="J7067" i="4" s="1"/>
  <c r="I7066" i="4"/>
  <c r="J7066" i="4"/>
  <c r="K7066" i="4"/>
  <c r="Y7066" i="4" s="1"/>
  <c r="C7068" i="4"/>
  <c r="F7068" i="4" s="1"/>
  <c r="D7068" i="4"/>
  <c r="E7068" i="4"/>
  <c r="N7066" i="4" l="1"/>
  <c r="M7066" i="4"/>
  <c r="L7067" i="4"/>
  <c r="Z7067" i="4" s="1"/>
  <c r="H7068" i="4"/>
  <c r="J7068" i="4" s="1"/>
  <c r="I7067" i="4"/>
  <c r="N7067" i="4"/>
  <c r="K7067" i="4"/>
  <c r="Y7067" i="4" s="1"/>
  <c r="E7069" i="4"/>
  <c r="C7069" i="4"/>
  <c r="D7069" i="4"/>
  <c r="F7069" i="4" l="1"/>
  <c r="N7068" i="4"/>
  <c r="M7067" i="4"/>
  <c r="L7068" i="4"/>
  <c r="Z7068" i="4" s="1"/>
  <c r="H7069" i="4"/>
  <c r="J7069" i="4" s="1"/>
  <c r="I7068" i="4"/>
  <c r="K7068" i="4"/>
  <c r="Y7068" i="4" s="1"/>
  <c r="C7070" i="4"/>
  <c r="F7070" i="4" s="1"/>
  <c r="E7070" i="4"/>
  <c r="D7070" i="4"/>
  <c r="M7068" i="4" l="1"/>
  <c r="L7069" i="4"/>
  <c r="Z7069" i="4" s="1"/>
  <c r="N7069" i="4"/>
  <c r="I7069" i="4"/>
  <c r="H7070" i="4"/>
  <c r="L7070" i="4" s="1"/>
  <c r="Z7070" i="4" s="1"/>
  <c r="K7069" i="4"/>
  <c r="Y7069" i="4" s="1"/>
  <c r="E7071" i="4"/>
  <c r="C7071" i="4"/>
  <c r="F7071" i="4" s="1"/>
  <c r="D7071" i="4"/>
  <c r="M7069" i="4" l="1"/>
  <c r="H7071" i="4"/>
  <c r="L7071" i="4" s="1"/>
  <c r="Z7071" i="4" s="1"/>
  <c r="J7070" i="4"/>
  <c r="I7070" i="4"/>
  <c r="K7070" i="4"/>
  <c r="Y7070" i="4" s="1"/>
  <c r="D7072" i="4"/>
  <c r="E7072" i="4"/>
  <c r="C7072" i="4"/>
  <c r="F7072" i="4" l="1"/>
  <c r="N7070" i="4"/>
  <c r="M7070" i="4"/>
  <c r="J7071" i="4"/>
  <c r="H7072" i="4"/>
  <c r="L7072" i="4" s="1"/>
  <c r="Z7072" i="4" s="1"/>
  <c r="I7071" i="4"/>
  <c r="K7071" i="4"/>
  <c r="Y7071" i="4" s="1"/>
  <c r="D7073" i="4"/>
  <c r="C7073" i="4"/>
  <c r="E7073" i="4"/>
  <c r="F7073" i="4" l="1"/>
  <c r="N7071" i="4"/>
  <c r="M7071" i="4"/>
  <c r="H7073" i="4"/>
  <c r="L7073" i="4" s="1"/>
  <c r="Z7073" i="4" s="1"/>
  <c r="I7072" i="4"/>
  <c r="J7072" i="4"/>
  <c r="K7072" i="4"/>
  <c r="Y7072" i="4" s="1"/>
  <c r="C7074" i="4"/>
  <c r="D7074" i="4"/>
  <c r="E7074" i="4"/>
  <c r="F7074" i="4" l="1"/>
  <c r="N7072" i="4"/>
  <c r="M7072" i="4"/>
  <c r="H7074" i="4"/>
  <c r="L7074" i="4" s="1"/>
  <c r="Z7074" i="4" s="1"/>
  <c r="I7073" i="4"/>
  <c r="J7073" i="4"/>
  <c r="K7073" i="4"/>
  <c r="Y7073" i="4" s="1"/>
  <c r="C7075" i="4"/>
  <c r="F7075" i="4" s="1"/>
  <c r="D7075" i="4"/>
  <c r="E7075" i="4"/>
  <c r="N7073" i="4" l="1"/>
  <c r="M7073" i="4"/>
  <c r="H7075" i="4"/>
  <c r="J7075" i="4" s="1"/>
  <c r="I7074" i="4"/>
  <c r="J7074" i="4"/>
  <c r="K7074" i="4"/>
  <c r="Y7074" i="4" s="1"/>
  <c r="C7076" i="4"/>
  <c r="D7076" i="4"/>
  <c r="E7076" i="4"/>
  <c r="F7076" i="4" l="1"/>
  <c r="N7074" i="4"/>
  <c r="M7074" i="4"/>
  <c r="L7075" i="4"/>
  <c r="Z7075" i="4" s="1"/>
  <c r="I7075" i="4"/>
  <c r="H7076" i="4"/>
  <c r="I7076" i="4" s="1"/>
  <c r="N7075" i="4"/>
  <c r="K7075" i="4"/>
  <c r="Y7075" i="4" s="1"/>
  <c r="E7077" i="4"/>
  <c r="C7077" i="4"/>
  <c r="D7077" i="4"/>
  <c r="F7077" i="4" l="1"/>
  <c r="M7075" i="4"/>
  <c r="J7076" i="4"/>
  <c r="L7076" i="4"/>
  <c r="Z7076" i="4" s="1"/>
  <c r="H7077" i="4"/>
  <c r="K7076" i="4"/>
  <c r="Y7076" i="4" s="1"/>
  <c r="M7076" i="4"/>
  <c r="C7078" i="4"/>
  <c r="F7078" i="4" s="1"/>
  <c r="D7078" i="4"/>
  <c r="E7078" i="4"/>
  <c r="N7076" i="4" l="1"/>
  <c r="J7077" i="4"/>
  <c r="I7077" i="4"/>
  <c r="L7077" i="4"/>
  <c r="Z7077" i="4" s="1"/>
  <c r="H7078" i="4"/>
  <c r="I7078" i="4" s="1"/>
  <c r="K7077" i="4"/>
  <c r="Y7077" i="4" s="1"/>
  <c r="D7079" i="4"/>
  <c r="E7079" i="4"/>
  <c r="C7079" i="4"/>
  <c r="F7079" i="4" l="1"/>
  <c r="N7077" i="4"/>
  <c r="M7077" i="4"/>
  <c r="H7079" i="4"/>
  <c r="L7078" i="4"/>
  <c r="Z7078" i="4" s="1"/>
  <c r="J7078" i="4"/>
  <c r="K7078" i="4"/>
  <c r="Y7078" i="4" s="1"/>
  <c r="M7078" i="4"/>
  <c r="D7080" i="4"/>
  <c r="E7080" i="4"/>
  <c r="C7080" i="4"/>
  <c r="F7080" i="4" s="1"/>
  <c r="N7078" i="4" l="1"/>
  <c r="L7079" i="4"/>
  <c r="Z7079" i="4" s="1"/>
  <c r="H7080" i="4"/>
  <c r="L7080" i="4" s="1"/>
  <c r="Z7080" i="4" s="1"/>
  <c r="I7079" i="4"/>
  <c r="J7079" i="4"/>
  <c r="K7079" i="4"/>
  <c r="Y7079" i="4" s="1"/>
  <c r="C7081" i="4"/>
  <c r="D7081" i="4"/>
  <c r="E7081" i="4"/>
  <c r="F7081" i="4" l="1"/>
  <c r="N7079" i="4"/>
  <c r="M7079" i="4"/>
  <c r="J7080" i="4"/>
  <c r="H7081" i="4"/>
  <c r="I7080" i="4"/>
  <c r="K7080" i="4"/>
  <c r="Y7080" i="4" s="1"/>
  <c r="E7082" i="4"/>
  <c r="C7082" i="4"/>
  <c r="D7082" i="4"/>
  <c r="F7082" i="4" l="1"/>
  <c r="N7080" i="4"/>
  <c r="M7080" i="4"/>
  <c r="I7081" i="4"/>
  <c r="J7081" i="4"/>
  <c r="L7081" i="4"/>
  <c r="Z7081" i="4" s="1"/>
  <c r="H7082" i="4"/>
  <c r="L7082" i="4" s="1"/>
  <c r="Z7082" i="4" s="1"/>
  <c r="K7081" i="4"/>
  <c r="Y7081" i="4" s="1"/>
  <c r="C7083" i="4"/>
  <c r="D7083" i="4"/>
  <c r="E7083" i="4"/>
  <c r="F7083" i="4" l="1"/>
  <c r="N7081" i="4"/>
  <c r="M7081" i="4"/>
  <c r="J7082" i="4"/>
  <c r="I7082" i="4"/>
  <c r="H7083" i="4"/>
  <c r="L7083" i="4" s="1"/>
  <c r="Z7083" i="4" s="1"/>
  <c r="K7082" i="4"/>
  <c r="Y7082" i="4" s="1"/>
  <c r="C7084" i="4"/>
  <c r="D7084" i="4"/>
  <c r="E7084" i="4"/>
  <c r="F7084" i="4" l="1"/>
  <c r="N7082" i="4"/>
  <c r="M7082" i="4"/>
  <c r="H7084" i="4"/>
  <c r="I7084" i="4" s="1"/>
  <c r="J7083" i="4"/>
  <c r="I7083" i="4"/>
  <c r="K7083" i="4"/>
  <c r="Y7083" i="4" s="1"/>
  <c r="E7085" i="4"/>
  <c r="C7085" i="4"/>
  <c r="D7085" i="4"/>
  <c r="F7085" i="4" l="1"/>
  <c r="N7083" i="4"/>
  <c r="M7083" i="4"/>
  <c r="J7084" i="4"/>
  <c r="L7084" i="4"/>
  <c r="Z7084" i="4" s="1"/>
  <c r="H7085" i="4"/>
  <c r="I7085" i="4" s="1"/>
  <c r="K7084" i="4"/>
  <c r="Y7084" i="4" s="1"/>
  <c r="M7084" i="4"/>
  <c r="C7086" i="4"/>
  <c r="E7086" i="4"/>
  <c r="D7086" i="4"/>
  <c r="F7086" i="4" l="1"/>
  <c r="N7084" i="4"/>
  <c r="J7085" i="4"/>
  <c r="H7086" i="4"/>
  <c r="L7085" i="4"/>
  <c r="Z7085" i="4" s="1"/>
  <c r="K7085" i="4"/>
  <c r="Y7085" i="4" s="1"/>
  <c r="M7085" i="4"/>
  <c r="C7087" i="4"/>
  <c r="F7087" i="4" s="1"/>
  <c r="D7087" i="4"/>
  <c r="E7087" i="4"/>
  <c r="N7085" i="4" l="1"/>
  <c r="L7086" i="4"/>
  <c r="Z7086" i="4" s="1"/>
  <c r="H7087" i="4"/>
  <c r="L7087" i="4" s="1"/>
  <c r="Z7087" i="4" s="1"/>
  <c r="I7086" i="4"/>
  <c r="J7086" i="4"/>
  <c r="K7086" i="4"/>
  <c r="Y7086" i="4" s="1"/>
  <c r="D7088" i="4"/>
  <c r="E7088" i="4"/>
  <c r="C7088" i="4"/>
  <c r="F7088" i="4" l="1"/>
  <c r="N7086" i="4"/>
  <c r="M7086" i="4"/>
  <c r="H7088" i="4"/>
  <c r="J7088" i="4" s="1"/>
  <c r="I7087" i="4"/>
  <c r="J7087" i="4"/>
  <c r="K7087" i="4"/>
  <c r="Y7087" i="4" s="1"/>
  <c r="C7089" i="4"/>
  <c r="F7089" i="4" s="1"/>
  <c r="D7089" i="4"/>
  <c r="E7089" i="4"/>
  <c r="L7088" i="4" l="1"/>
  <c r="Z7088" i="4" s="1"/>
  <c r="I7088" i="4"/>
  <c r="M7088" i="4" s="1"/>
  <c r="N7087" i="4"/>
  <c r="M7087" i="4"/>
  <c r="H7089" i="4"/>
  <c r="J7089" i="4" s="1"/>
  <c r="N7088" i="4"/>
  <c r="K7088" i="4"/>
  <c r="Y7088" i="4" s="1"/>
  <c r="C7090" i="4"/>
  <c r="F7090" i="4" s="1"/>
  <c r="D7090" i="4"/>
  <c r="E7090" i="4"/>
  <c r="N7089" i="4" l="1"/>
  <c r="L7089" i="4"/>
  <c r="Z7089" i="4" s="1"/>
  <c r="H7090" i="4"/>
  <c r="J7090" i="4" s="1"/>
  <c r="I7089" i="4"/>
  <c r="K7089" i="4"/>
  <c r="Y7089" i="4" s="1"/>
  <c r="C7091" i="4"/>
  <c r="D7091" i="4"/>
  <c r="E7091" i="4"/>
  <c r="F7091" i="4" l="1"/>
  <c r="N7090" i="4"/>
  <c r="M7089" i="4"/>
  <c r="L7090" i="4"/>
  <c r="Z7090" i="4" s="1"/>
  <c r="H7091" i="4"/>
  <c r="J7091" i="4" s="1"/>
  <c r="I7090" i="4"/>
  <c r="K7090" i="4"/>
  <c r="Y7090" i="4" s="1"/>
  <c r="C7092" i="4"/>
  <c r="F7092" i="4" s="1"/>
  <c r="D7092" i="4"/>
  <c r="E7092" i="4"/>
  <c r="N7091" i="4" l="1"/>
  <c r="M7090" i="4"/>
  <c r="L7091" i="4"/>
  <c r="Z7091" i="4" s="1"/>
  <c r="H7092" i="4"/>
  <c r="L7092" i="4" s="1"/>
  <c r="Z7092" i="4" s="1"/>
  <c r="I7091" i="4"/>
  <c r="K7091" i="4"/>
  <c r="Y7091" i="4" s="1"/>
  <c r="E7093" i="4"/>
  <c r="D7093" i="4"/>
  <c r="C7093" i="4"/>
  <c r="F7093" i="4" l="1"/>
  <c r="M7091" i="4"/>
  <c r="H7093" i="4"/>
  <c r="L7093" i="4" s="1"/>
  <c r="Z7093" i="4" s="1"/>
  <c r="I7092" i="4"/>
  <c r="J7092" i="4"/>
  <c r="K7092" i="4"/>
  <c r="Y7092" i="4" s="1"/>
  <c r="C7094" i="4"/>
  <c r="D7094" i="4"/>
  <c r="E7094" i="4"/>
  <c r="F7094" i="4" l="1"/>
  <c r="N7092" i="4"/>
  <c r="M7092" i="4"/>
  <c r="H7094" i="4"/>
  <c r="L7094" i="4" s="1"/>
  <c r="Z7094" i="4" s="1"/>
  <c r="J7093" i="4"/>
  <c r="I7093" i="4"/>
  <c r="K7093" i="4"/>
  <c r="Y7093" i="4" s="1"/>
  <c r="C7095" i="4"/>
  <c r="D7095" i="4"/>
  <c r="E7095" i="4"/>
  <c r="F7095" i="4" l="1"/>
  <c r="N7093" i="4"/>
  <c r="M7093" i="4"/>
  <c r="H7095" i="4"/>
  <c r="L7095" i="4" s="1"/>
  <c r="Z7095" i="4" s="1"/>
  <c r="I7094" i="4"/>
  <c r="J7094" i="4"/>
  <c r="K7094" i="4"/>
  <c r="Y7094" i="4" s="1"/>
  <c r="D7096" i="4"/>
  <c r="E7096" i="4"/>
  <c r="C7096" i="4"/>
  <c r="F7096" i="4" l="1"/>
  <c r="N7094" i="4"/>
  <c r="M7094" i="4"/>
  <c r="H7096" i="4"/>
  <c r="L7096" i="4" s="1"/>
  <c r="Z7096" i="4" s="1"/>
  <c r="J7095" i="4"/>
  <c r="I7095" i="4"/>
  <c r="K7095" i="4"/>
  <c r="Y7095" i="4" s="1"/>
  <c r="D7097" i="4"/>
  <c r="E7097" i="4"/>
  <c r="C7097" i="4"/>
  <c r="F7097" i="4" l="1"/>
  <c r="N7095" i="4"/>
  <c r="M7095" i="4"/>
  <c r="J7096" i="4"/>
  <c r="H7097" i="4"/>
  <c r="I7096" i="4"/>
  <c r="K7096" i="4"/>
  <c r="Y7096" i="4" s="1"/>
  <c r="C7098" i="4"/>
  <c r="F7098" i="4" s="1"/>
  <c r="D7098" i="4"/>
  <c r="E7098" i="4"/>
  <c r="N7096" i="4" l="1"/>
  <c r="M7096" i="4"/>
  <c r="L7097" i="4"/>
  <c r="Z7097" i="4" s="1"/>
  <c r="H7098" i="4"/>
  <c r="L7098" i="4" s="1"/>
  <c r="Z7098" i="4" s="1"/>
  <c r="I7097" i="4"/>
  <c r="J7097" i="4"/>
  <c r="K7097" i="4"/>
  <c r="Y7097" i="4" s="1"/>
  <c r="C7099" i="4"/>
  <c r="F7099" i="4" s="1"/>
  <c r="D7099" i="4"/>
  <c r="E7099" i="4"/>
  <c r="N7097" i="4" l="1"/>
  <c r="M7097" i="4"/>
  <c r="H7099" i="4"/>
  <c r="J7099" i="4" s="1"/>
  <c r="I7098" i="4"/>
  <c r="J7098" i="4"/>
  <c r="K7098" i="4"/>
  <c r="Y7098" i="4" s="1"/>
  <c r="E7100" i="4"/>
  <c r="C7100" i="4"/>
  <c r="F7100" i="4" s="1"/>
  <c r="D7100" i="4"/>
  <c r="I7099" i="4" l="1"/>
  <c r="M7099" i="4" s="1"/>
  <c r="N7098" i="4"/>
  <c r="N7099" i="4"/>
  <c r="M7098" i="4"/>
  <c r="L7099" i="4"/>
  <c r="Z7099" i="4" s="1"/>
  <c r="H7100" i="4"/>
  <c r="J7100" i="4" s="1"/>
  <c r="K7099" i="4"/>
  <c r="Y7099" i="4" s="1"/>
  <c r="E7101" i="4"/>
  <c r="C7101" i="4"/>
  <c r="D7101" i="4"/>
  <c r="F7101" i="4" l="1"/>
  <c r="N7100" i="4"/>
  <c r="I7100" i="4"/>
  <c r="L7100" i="4"/>
  <c r="Z7100" i="4" s="1"/>
  <c r="H7101" i="4"/>
  <c r="J7101" i="4" s="1"/>
  <c r="K7100" i="4"/>
  <c r="Y7100" i="4" s="1"/>
  <c r="C7102" i="4"/>
  <c r="D7102" i="4"/>
  <c r="E7102" i="4"/>
  <c r="F7102" i="4" l="1"/>
  <c r="N7101" i="4"/>
  <c r="M7100" i="4"/>
  <c r="L7101" i="4"/>
  <c r="Z7101" i="4" s="1"/>
  <c r="I7101" i="4"/>
  <c r="H7102" i="4"/>
  <c r="J7102" i="4" s="1"/>
  <c r="K7101" i="4"/>
  <c r="Y7101" i="4" s="1"/>
  <c r="C7103" i="4"/>
  <c r="F7103" i="4" s="1"/>
  <c r="D7103" i="4"/>
  <c r="E7103" i="4"/>
  <c r="N7102" i="4" l="1"/>
  <c r="M7101" i="4"/>
  <c r="I7102" i="4"/>
  <c r="L7102" i="4"/>
  <c r="Z7102" i="4" s="1"/>
  <c r="H7103" i="4"/>
  <c r="J7103" i="4" s="1"/>
  <c r="K7102" i="4"/>
  <c r="Y7102" i="4" s="1"/>
  <c r="D7104" i="4"/>
  <c r="E7104" i="4"/>
  <c r="C7104" i="4"/>
  <c r="F7104" i="4" l="1"/>
  <c r="M7102" i="4"/>
  <c r="I7103" i="4"/>
  <c r="N7103" i="4"/>
  <c r="L7103" i="4"/>
  <c r="Z7103" i="4" s="1"/>
  <c r="H7104" i="4"/>
  <c r="I7104" i="4" s="1"/>
  <c r="K7103" i="4"/>
  <c r="Y7103" i="4" s="1"/>
  <c r="C7105" i="4"/>
  <c r="F7105" i="4" s="1"/>
  <c r="D7105" i="4"/>
  <c r="E7105" i="4"/>
  <c r="M7103" i="4" l="1"/>
  <c r="L7104" i="4"/>
  <c r="Z7104" i="4" s="1"/>
  <c r="J7104" i="4"/>
  <c r="H7105" i="4"/>
  <c r="L7105" i="4" s="1"/>
  <c r="Z7105" i="4" s="1"/>
  <c r="K7104" i="4"/>
  <c r="Y7104" i="4" s="1"/>
  <c r="M7104" i="4"/>
  <c r="C7106" i="4"/>
  <c r="F7106" i="4" s="1"/>
  <c r="D7106" i="4"/>
  <c r="E7106" i="4"/>
  <c r="N7104" i="4" l="1"/>
  <c r="H7106" i="4"/>
  <c r="J7106" i="4" s="1"/>
  <c r="J7105" i="4"/>
  <c r="I7105" i="4"/>
  <c r="K7105" i="4"/>
  <c r="Y7105" i="4" s="1"/>
  <c r="C7107" i="4"/>
  <c r="D7107" i="4"/>
  <c r="E7107" i="4"/>
  <c r="F7107" i="4" l="1"/>
  <c r="N7105" i="4"/>
  <c r="N7106" i="4"/>
  <c r="M7105" i="4"/>
  <c r="L7106" i="4"/>
  <c r="Z7106" i="4" s="1"/>
  <c r="I7106" i="4"/>
  <c r="H7107" i="4"/>
  <c r="J7107" i="4" s="1"/>
  <c r="K7106" i="4"/>
  <c r="Y7106" i="4" s="1"/>
  <c r="C7108" i="4"/>
  <c r="D7108" i="4"/>
  <c r="E7108" i="4"/>
  <c r="F7108" i="4" l="1"/>
  <c r="N7107" i="4"/>
  <c r="M7106" i="4"/>
  <c r="I7107" i="4"/>
  <c r="L7107" i="4"/>
  <c r="Z7107" i="4" s="1"/>
  <c r="H7108" i="4"/>
  <c r="J7108" i="4" s="1"/>
  <c r="K7107" i="4"/>
  <c r="Y7107" i="4" s="1"/>
  <c r="E7109" i="4"/>
  <c r="C7109" i="4"/>
  <c r="D7109" i="4"/>
  <c r="F7109" i="4" l="1"/>
  <c r="N7108" i="4"/>
  <c r="M7107" i="4"/>
  <c r="L7108" i="4"/>
  <c r="Z7108" i="4" s="1"/>
  <c r="I7108" i="4"/>
  <c r="H7109" i="4"/>
  <c r="J7109" i="4" s="1"/>
  <c r="K7108" i="4"/>
  <c r="Y7108" i="4" s="1"/>
  <c r="C7110" i="4"/>
  <c r="F7110" i="4" s="1"/>
  <c r="D7110" i="4"/>
  <c r="E7110" i="4"/>
  <c r="N7109" i="4" l="1"/>
  <c r="M7108" i="4"/>
  <c r="L7109" i="4"/>
  <c r="Z7109" i="4" s="1"/>
  <c r="I7109" i="4"/>
  <c r="H7110" i="4"/>
  <c r="J7110" i="4" s="1"/>
  <c r="K7109" i="4"/>
  <c r="Y7109" i="4" s="1"/>
  <c r="D7111" i="4"/>
  <c r="E7111" i="4"/>
  <c r="C7111" i="4"/>
  <c r="F7111" i="4" l="1"/>
  <c r="N7110" i="4"/>
  <c r="M7109" i="4"/>
  <c r="I7110" i="4"/>
  <c r="L7110" i="4"/>
  <c r="Z7110" i="4" s="1"/>
  <c r="H7111" i="4"/>
  <c r="J7111" i="4" s="1"/>
  <c r="K7110" i="4"/>
  <c r="Y7110" i="4" s="1"/>
  <c r="D7112" i="4"/>
  <c r="E7112" i="4"/>
  <c r="C7112" i="4"/>
  <c r="F7112" i="4" l="1"/>
  <c r="N7111" i="4"/>
  <c r="M7110" i="4"/>
  <c r="I7111" i="4"/>
  <c r="L7111" i="4"/>
  <c r="Z7111" i="4" s="1"/>
  <c r="H7112" i="4"/>
  <c r="J7112" i="4" s="1"/>
  <c r="K7111" i="4"/>
  <c r="Y7111" i="4" s="1"/>
  <c r="C7113" i="4"/>
  <c r="F7113" i="4" s="1"/>
  <c r="D7113" i="4"/>
  <c r="E7113" i="4"/>
  <c r="N7112" i="4" l="1"/>
  <c r="M7111" i="4"/>
  <c r="I7112" i="4"/>
  <c r="L7112" i="4"/>
  <c r="Z7112" i="4" s="1"/>
  <c r="H7113" i="4"/>
  <c r="J7113" i="4" s="1"/>
  <c r="K7112" i="4"/>
  <c r="Y7112" i="4" s="1"/>
  <c r="E7114" i="4"/>
  <c r="C7114" i="4"/>
  <c r="D7114" i="4"/>
  <c r="F7114" i="4" l="1"/>
  <c r="N7113" i="4"/>
  <c r="M7112" i="4"/>
  <c r="I7113" i="4"/>
  <c r="L7113" i="4"/>
  <c r="Z7113" i="4" s="1"/>
  <c r="H7114" i="4"/>
  <c r="J7114" i="4" s="1"/>
  <c r="K7113" i="4"/>
  <c r="Y7113" i="4" s="1"/>
  <c r="C7115" i="4"/>
  <c r="F7115" i="4" s="1"/>
  <c r="D7115" i="4"/>
  <c r="E7115" i="4"/>
  <c r="M7113" i="4" l="1"/>
  <c r="I7114" i="4"/>
  <c r="N7114" i="4"/>
  <c r="L7114" i="4"/>
  <c r="Z7114" i="4" s="1"/>
  <c r="H7115" i="4"/>
  <c r="L7115" i="4" s="1"/>
  <c r="Z7115" i="4" s="1"/>
  <c r="K7114" i="4"/>
  <c r="Y7114" i="4" s="1"/>
  <c r="C7116" i="4"/>
  <c r="D7116" i="4"/>
  <c r="E7116" i="4"/>
  <c r="F7116" i="4" l="1"/>
  <c r="M7114" i="4"/>
  <c r="H7116" i="4"/>
  <c r="L7116" i="4" s="1"/>
  <c r="Z7116" i="4" s="1"/>
  <c r="J7115" i="4"/>
  <c r="I7115" i="4"/>
  <c r="K7115" i="4"/>
  <c r="Y7115" i="4" s="1"/>
  <c r="E7117" i="4"/>
  <c r="C7117" i="4"/>
  <c r="D7117" i="4"/>
  <c r="F7117" i="4" l="1"/>
  <c r="N7115" i="4"/>
  <c r="M7115" i="4"/>
  <c r="I7116" i="4"/>
  <c r="J7116" i="4"/>
  <c r="H7117" i="4"/>
  <c r="K7116" i="4"/>
  <c r="Y7116" i="4" s="1"/>
  <c r="C7118" i="4"/>
  <c r="F7118" i="4" s="1"/>
  <c r="E7118" i="4"/>
  <c r="D7118" i="4"/>
  <c r="N7116" i="4" l="1"/>
  <c r="M7116" i="4"/>
  <c r="H7118" i="4"/>
  <c r="L7118" i="4" s="1"/>
  <c r="Z7118" i="4" s="1"/>
  <c r="J7117" i="4"/>
  <c r="L7117" i="4"/>
  <c r="Z7117" i="4" s="1"/>
  <c r="I7117" i="4"/>
  <c r="K7117" i="4"/>
  <c r="Y7117" i="4" s="1"/>
  <c r="C7119" i="4"/>
  <c r="F7119" i="4" s="1"/>
  <c r="D7119" i="4"/>
  <c r="E7119" i="4"/>
  <c r="N7117" i="4" l="1"/>
  <c r="M7117" i="4"/>
  <c r="H7119" i="4"/>
  <c r="L7119" i="4" s="1"/>
  <c r="Z7119" i="4" s="1"/>
  <c r="I7118" i="4"/>
  <c r="J7118" i="4"/>
  <c r="K7118" i="4"/>
  <c r="Y7118" i="4" s="1"/>
  <c r="D7120" i="4"/>
  <c r="E7120" i="4"/>
  <c r="C7120" i="4"/>
  <c r="F7120" i="4" l="1"/>
  <c r="N7118" i="4"/>
  <c r="M7118" i="4"/>
  <c r="I7119" i="4"/>
  <c r="J7119" i="4"/>
  <c r="H7120" i="4"/>
  <c r="L7120" i="4" s="1"/>
  <c r="Z7120" i="4" s="1"/>
  <c r="K7119" i="4"/>
  <c r="Y7119" i="4" s="1"/>
  <c r="C7121" i="4"/>
  <c r="F7121" i="4" s="1"/>
  <c r="D7121" i="4"/>
  <c r="E7121" i="4"/>
  <c r="N7119" i="4" l="1"/>
  <c r="M7119" i="4"/>
  <c r="H7121" i="4"/>
  <c r="L7121" i="4" s="1"/>
  <c r="Z7121" i="4" s="1"/>
  <c r="J7120" i="4"/>
  <c r="I7120" i="4"/>
  <c r="K7120" i="4"/>
  <c r="Y7120" i="4" s="1"/>
  <c r="C7122" i="4"/>
  <c r="D7122" i="4"/>
  <c r="E7122" i="4"/>
  <c r="F7122" i="4" l="1"/>
  <c r="N7120" i="4"/>
  <c r="M7120" i="4"/>
  <c r="H7122" i="4"/>
  <c r="L7122" i="4" s="1"/>
  <c r="Z7122" i="4" s="1"/>
  <c r="I7121" i="4"/>
  <c r="J7121" i="4"/>
  <c r="K7121" i="4"/>
  <c r="Y7121" i="4" s="1"/>
  <c r="C7123" i="4"/>
  <c r="F7123" i="4" s="1"/>
  <c r="D7123" i="4"/>
  <c r="E7123" i="4"/>
  <c r="N7121" i="4" l="1"/>
  <c r="M7121" i="4"/>
  <c r="H7123" i="4"/>
  <c r="J7123" i="4" s="1"/>
  <c r="I7122" i="4"/>
  <c r="J7122" i="4"/>
  <c r="K7122" i="4"/>
  <c r="Y7122" i="4" s="1"/>
  <c r="C7124" i="4"/>
  <c r="D7124" i="4"/>
  <c r="E7124" i="4"/>
  <c r="F7124" i="4" l="1"/>
  <c r="N7123" i="4"/>
  <c r="N7122" i="4"/>
  <c r="M7122" i="4"/>
  <c r="L7123" i="4"/>
  <c r="Z7123" i="4" s="1"/>
  <c r="H7124" i="4"/>
  <c r="J7124" i="4" s="1"/>
  <c r="I7123" i="4"/>
  <c r="K7123" i="4"/>
  <c r="Y7123" i="4" s="1"/>
  <c r="E7125" i="4"/>
  <c r="D7125" i="4"/>
  <c r="C7125" i="4"/>
  <c r="F7125" i="4" l="1"/>
  <c r="M7123" i="4"/>
  <c r="L7124" i="4"/>
  <c r="Z7124" i="4" s="1"/>
  <c r="H7125" i="4"/>
  <c r="L7125" i="4" s="1"/>
  <c r="Z7125" i="4" s="1"/>
  <c r="N7124" i="4"/>
  <c r="I7124" i="4"/>
  <c r="K7124" i="4"/>
  <c r="Y7124" i="4" s="1"/>
  <c r="C7126" i="4"/>
  <c r="F7126" i="4" s="1"/>
  <c r="D7126" i="4"/>
  <c r="E7126" i="4"/>
  <c r="M7124" i="4" l="1"/>
  <c r="H7126" i="4"/>
  <c r="L7126" i="4" s="1"/>
  <c r="Z7126" i="4" s="1"/>
  <c r="I7125" i="4"/>
  <c r="J7125" i="4"/>
  <c r="K7125" i="4"/>
  <c r="Y7125" i="4" s="1"/>
  <c r="C7127" i="4"/>
  <c r="D7127" i="4"/>
  <c r="E7127" i="4"/>
  <c r="F7127" i="4" l="1"/>
  <c r="N7125" i="4"/>
  <c r="M7125" i="4"/>
  <c r="H7127" i="4"/>
  <c r="J7127" i="4" s="1"/>
  <c r="I7126" i="4"/>
  <c r="J7126" i="4"/>
  <c r="K7126" i="4"/>
  <c r="Y7126" i="4" s="1"/>
  <c r="D7128" i="4"/>
  <c r="E7128" i="4"/>
  <c r="C7128" i="4"/>
  <c r="F7128" i="4" l="1"/>
  <c r="N7126" i="4"/>
  <c r="M7126" i="4"/>
  <c r="L7127" i="4"/>
  <c r="Z7127" i="4" s="1"/>
  <c r="H7128" i="4"/>
  <c r="J7128" i="4" s="1"/>
  <c r="I7127" i="4"/>
  <c r="N7127" i="4"/>
  <c r="K7127" i="4"/>
  <c r="Y7127" i="4" s="1"/>
  <c r="D7129" i="4"/>
  <c r="E7129" i="4"/>
  <c r="C7129" i="4"/>
  <c r="F7129" i="4" l="1"/>
  <c r="N7128" i="4"/>
  <c r="M7127" i="4"/>
  <c r="L7128" i="4"/>
  <c r="Z7128" i="4" s="1"/>
  <c r="H7129" i="4"/>
  <c r="J7129" i="4" s="1"/>
  <c r="I7128" i="4"/>
  <c r="K7128" i="4"/>
  <c r="Y7128" i="4" s="1"/>
  <c r="C7130" i="4"/>
  <c r="F7130" i="4" s="1"/>
  <c r="D7130" i="4"/>
  <c r="E7130" i="4"/>
  <c r="N7129" i="4" l="1"/>
  <c r="M7128" i="4"/>
  <c r="L7129" i="4"/>
  <c r="Z7129" i="4" s="1"/>
  <c r="H7130" i="4"/>
  <c r="J7130" i="4" s="1"/>
  <c r="I7129" i="4"/>
  <c r="K7129" i="4"/>
  <c r="Y7129" i="4" s="1"/>
  <c r="C7131" i="4"/>
  <c r="D7131" i="4"/>
  <c r="E7131" i="4"/>
  <c r="F7131" i="4" l="1"/>
  <c r="N7130" i="4"/>
  <c r="M7129" i="4"/>
  <c r="L7130" i="4"/>
  <c r="Z7130" i="4" s="1"/>
  <c r="I7130" i="4"/>
  <c r="H7131" i="4"/>
  <c r="J7131" i="4" s="1"/>
  <c r="K7130" i="4"/>
  <c r="Y7130" i="4" s="1"/>
  <c r="E7132" i="4"/>
  <c r="D7132" i="4"/>
  <c r="C7132" i="4"/>
  <c r="F7132" i="4" l="1"/>
  <c r="N7131" i="4"/>
  <c r="M7130" i="4"/>
  <c r="I7131" i="4"/>
  <c r="L7131" i="4"/>
  <c r="Z7131" i="4" s="1"/>
  <c r="H7132" i="4"/>
  <c r="J7132" i="4" s="1"/>
  <c r="K7131" i="4"/>
  <c r="Y7131" i="4" s="1"/>
  <c r="E7133" i="4"/>
  <c r="C7133" i="4"/>
  <c r="D7133" i="4"/>
  <c r="F7133" i="4" l="1"/>
  <c r="N7132" i="4"/>
  <c r="M7131" i="4"/>
  <c r="L7132" i="4"/>
  <c r="Z7132" i="4" s="1"/>
  <c r="I7132" i="4"/>
  <c r="H7133" i="4"/>
  <c r="J7133" i="4" s="1"/>
  <c r="K7132" i="4"/>
  <c r="Y7132" i="4" s="1"/>
  <c r="C7134" i="4"/>
  <c r="F7134" i="4" s="1"/>
  <c r="D7134" i="4"/>
  <c r="E7134" i="4"/>
  <c r="N7133" i="4" l="1"/>
  <c r="M7132" i="4"/>
  <c r="I7133" i="4"/>
  <c r="H7134" i="4"/>
  <c r="J7134" i="4" s="1"/>
  <c r="L7133" i="4"/>
  <c r="Z7133" i="4" s="1"/>
  <c r="K7133" i="4"/>
  <c r="Y7133" i="4" s="1"/>
  <c r="C7135" i="4"/>
  <c r="D7135" i="4"/>
  <c r="E7135" i="4"/>
  <c r="F7135" i="4" l="1"/>
  <c r="N7134" i="4"/>
  <c r="M7133" i="4"/>
  <c r="L7134" i="4"/>
  <c r="Z7134" i="4" s="1"/>
  <c r="H7135" i="4"/>
  <c r="J7135" i="4" s="1"/>
  <c r="I7134" i="4"/>
  <c r="K7134" i="4"/>
  <c r="Y7134" i="4" s="1"/>
  <c r="D7136" i="4"/>
  <c r="E7136" i="4"/>
  <c r="C7136" i="4"/>
  <c r="F7136" i="4" l="1"/>
  <c r="N7135" i="4"/>
  <c r="M7134" i="4"/>
  <c r="L7135" i="4"/>
  <c r="Z7135" i="4" s="1"/>
  <c r="H7136" i="4"/>
  <c r="J7136" i="4" s="1"/>
  <c r="I7135" i="4"/>
  <c r="K7135" i="4"/>
  <c r="Y7135" i="4" s="1"/>
  <c r="C7137" i="4"/>
  <c r="F7137" i="4" s="1"/>
  <c r="D7137" i="4"/>
  <c r="E7137" i="4"/>
  <c r="N7136" i="4" l="1"/>
  <c r="M7135" i="4"/>
  <c r="L7136" i="4"/>
  <c r="Z7136" i="4" s="1"/>
  <c r="H7137" i="4"/>
  <c r="J7137" i="4" s="1"/>
  <c r="I7136" i="4"/>
  <c r="K7136" i="4"/>
  <c r="Y7136" i="4" s="1"/>
  <c r="C7138" i="4"/>
  <c r="D7138" i="4"/>
  <c r="E7138" i="4"/>
  <c r="F7138" i="4" l="1"/>
  <c r="N7137" i="4"/>
  <c r="M7136" i="4"/>
  <c r="I7137" i="4"/>
  <c r="L7137" i="4"/>
  <c r="Z7137" i="4" s="1"/>
  <c r="H7138" i="4"/>
  <c r="J7138" i="4" s="1"/>
  <c r="K7137" i="4"/>
  <c r="Y7137" i="4" s="1"/>
  <c r="C7139" i="4"/>
  <c r="D7139" i="4"/>
  <c r="E7139" i="4"/>
  <c r="F7139" i="4" l="1"/>
  <c r="N7138" i="4"/>
  <c r="M7137" i="4"/>
  <c r="I7138" i="4"/>
  <c r="L7138" i="4"/>
  <c r="Z7138" i="4" s="1"/>
  <c r="H7139" i="4"/>
  <c r="J7139" i="4" s="1"/>
  <c r="K7138" i="4"/>
  <c r="Y7138" i="4" s="1"/>
  <c r="C7140" i="4"/>
  <c r="F7140" i="4" s="1"/>
  <c r="D7140" i="4"/>
  <c r="E7140" i="4"/>
  <c r="N7139" i="4" l="1"/>
  <c r="M7138" i="4"/>
  <c r="I7139" i="4"/>
  <c r="L7139" i="4"/>
  <c r="Z7139" i="4" s="1"/>
  <c r="H7140" i="4"/>
  <c r="J7140" i="4" s="1"/>
  <c r="K7139" i="4"/>
  <c r="Y7139" i="4" s="1"/>
  <c r="E7141" i="4"/>
  <c r="C7141" i="4"/>
  <c r="F7141" i="4" s="1"/>
  <c r="D7141" i="4"/>
  <c r="N7140" i="4" l="1"/>
  <c r="M7139" i="4"/>
  <c r="I7140" i="4"/>
  <c r="L7140" i="4"/>
  <c r="Z7140" i="4" s="1"/>
  <c r="H7141" i="4"/>
  <c r="J7141" i="4" s="1"/>
  <c r="K7140" i="4"/>
  <c r="Y7140" i="4" s="1"/>
  <c r="C7142" i="4"/>
  <c r="D7142" i="4"/>
  <c r="E7142" i="4"/>
  <c r="F7142" i="4" l="1"/>
  <c r="N7141" i="4"/>
  <c r="M7140" i="4"/>
  <c r="I7141" i="4"/>
  <c r="L7141" i="4"/>
  <c r="Z7141" i="4" s="1"/>
  <c r="H7142" i="4"/>
  <c r="J7142" i="4" s="1"/>
  <c r="K7141" i="4"/>
  <c r="Y7141" i="4" s="1"/>
  <c r="D7143" i="4"/>
  <c r="E7143" i="4"/>
  <c r="C7143" i="4"/>
  <c r="F7143" i="4" l="1"/>
  <c r="N7142" i="4"/>
  <c r="M7141" i="4"/>
  <c r="L7142" i="4"/>
  <c r="Z7142" i="4" s="1"/>
  <c r="I7142" i="4"/>
  <c r="H7143" i="4"/>
  <c r="J7143" i="4" s="1"/>
  <c r="K7142" i="4"/>
  <c r="Y7142" i="4" s="1"/>
  <c r="D7144" i="4"/>
  <c r="E7144" i="4"/>
  <c r="C7144" i="4"/>
  <c r="F7144" i="4" l="1"/>
  <c r="N7143" i="4"/>
  <c r="M7142" i="4"/>
  <c r="L7143" i="4"/>
  <c r="Z7143" i="4" s="1"/>
  <c r="I7143" i="4"/>
  <c r="H7144" i="4"/>
  <c r="J7144" i="4" s="1"/>
  <c r="K7143" i="4"/>
  <c r="Y7143" i="4" s="1"/>
  <c r="C7145" i="4"/>
  <c r="F7145" i="4" s="1"/>
  <c r="D7145" i="4"/>
  <c r="E7145" i="4"/>
  <c r="N7144" i="4" l="1"/>
  <c r="M7143" i="4"/>
  <c r="L7144" i="4"/>
  <c r="Z7144" i="4" s="1"/>
  <c r="I7144" i="4"/>
  <c r="H7145" i="4"/>
  <c r="J7145" i="4" s="1"/>
  <c r="K7144" i="4"/>
  <c r="Y7144" i="4" s="1"/>
  <c r="E7146" i="4"/>
  <c r="C7146" i="4"/>
  <c r="F7146" i="4" s="1"/>
  <c r="D7146" i="4"/>
  <c r="N7145" i="4" l="1"/>
  <c r="M7144" i="4"/>
  <c r="I7145" i="4"/>
  <c r="L7145" i="4"/>
  <c r="Z7145" i="4" s="1"/>
  <c r="H7146" i="4"/>
  <c r="J7146" i="4" s="1"/>
  <c r="K7145" i="4"/>
  <c r="Y7145" i="4" s="1"/>
  <c r="C7147" i="4"/>
  <c r="D7147" i="4"/>
  <c r="E7147" i="4"/>
  <c r="F7147" i="4" l="1"/>
  <c r="N7146" i="4"/>
  <c r="M7145" i="4"/>
  <c r="I7146" i="4"/>
  <c r="H7147" i="4"/>
  <c r="J7147" i="4" s="1"/>
  <c r="L7146" i="4"/>
  <c r="Z7146" i="4" s="1"/>
  <c r="K7146" i="4"/>
  <c r="Y7146" i="4" s="1"/>
  <c r="C7148" i="4"/>
  <c r="F7148" i="4" s="1"/>
  <c r="D7148" i="4"/>
  <c r="E7148" i="4"/>
  <c r="N7147" i="4" l="1"/>
  <c r="M7146" i="4"/>
  <c r="L7147" i="4"/>
  <c r="Z7147" i="4" s="1"/>
  <c r="H7148" i="4"/>
  <c r="I7148" i="4" s="1"/>
  <c r="I7147" i="4"/>
  <c r="K7147" i="4"/>
  <c r="Y7147" i="4" s="1"/>
  <c r="E7149" i="4"/>
  <c r="C7149" i="4"/>
  <c r="F7149" i="4" s="1"/>
  <c r="D7149" i="4"/>
  <c r="M7147" i="4" l="1"/>
  <c r="L7148" i="4"/>
  <c r="Z7148" i="4" s="1"/>
  <c r="J7148" i="4"/>
  <c r="H7149" i="4"/>
  <c r="J7149" i="4" s="1"/>
  <c r="K7148" i="4"/>
  <c r="Y7148" i="4" s="1"/>
  <c r="M7148" i="4"/>
  <c r="C7150" i="4"/>
  <c r="E7150" i="4"/>
  <c r="D7150" i="4"/>
  <c r="F7150" i="4" l="1"/>
  <c r="N7148" i="4"/>
  <c r="N7149" i="4"/>
  <c r="I7149" i="4"/>
  <c r="L7149" i="4"/>
  <c r="Z7149" i="4" s="1"/>
  <c r="H7150" i="4"/>
  <c r="J7150" i="4" s="1"/>
  <c r="K7149" i="4"/>
  <c r="Y7149" i="4" s="1"/>
  <c r="C7151" i="4"/>
  <c r="F7151" i="4" s="1"/>
  <c r="D7151" i="4"/>
  <c r="E7151" i="4"/>
  <c r="M7149" i="4" l="1"/>
  <c r="I7150" i="4"/>
  <c r="N7150" i="4"/>
  <c r="L7150" i="4"/>
  <c r="Z7150" i="4" s="1"/>
  <c r="H7151" i="4"/>
  <c r="L7151" i="4" s="1"/>
  <c r="Z7151" i="4" s="1"/>
  <c r="K7150" i="4"/>
  <c r="Y7150" i="4" s="1"/>
  <c r="D7152" i="4"/>
  <c r="E7152" i="4"/>
  <c r="C7152" i="4"/>
  <c r="F7152" i="4" l="1"/>
  <c r="M7150" i="4"/>
  <c r="H7152" i="4"/>
  <c r="L7152" i="4" s="1"/>
  <c r="Z7152" i="4" s="1"/>
  <c r="J7151" i="4"/>
  <c r="I7151" i="4"/>
  <c r="K7151" i="4"/>
  <c r="Y7151" i="4" s="1"/>
  <c r="C7153" i="4"/>
  <c r="D7153" i="4"/>
  <c r="E7153" i="4"/>
  <c r="F7153" i="4" l="1"/>
  <c r="N7151" i="4"/>
  <c r="M7151" i="4"/>
  <c r="H7153" i="4"/>
  <c r="L7153" i="4" s="1"/>
  <c r="Z7153" i="4" s="1"/>
  <c r="J7152" i="4"/>
  <c r="I7152" i="4"/>
  <c r="K7152" i="4"/>
  <c r="Y7152" i="4" s="1"/>
  <c r="C7154" i="4"/>
  <c r="D7154" i="4"/>
  <c r="E7154" i="4"/>
  <c r="H7154" i="4" l="1"/>
  <c r="F7154" i="4"/>
  <c r="N7152" i="4"/>
  <c r="M7152" i="4"/>
  <c r="J7153" i="4"/>
  <c r="I7153" i="4"/>
  <c r="K7153" i="4"/>
  <c r="Y7153" i="4" s="1"/>
  <c r="J7154" i="4"/>
  <c r="I7154" i="4"/>
  <c r="C7155" i="4"/>
  <c r="D7155" i="4"/>
  <c r="E7155" i="4"/>
  <c r="F7155" i="4" l="1"/>
  <c r="N7153" i="4"/>
  <c r="M7153" i="4"/>
  <c r="H7155" i="4"/>
  <c r="J7155" i="4" s="1"/>
  <c r="K7154" i="4"/>
  <c r="Y7154" i="4" s="1"/>
  <c r="M7154" i="4"/>
  <c r="L7154" i="4"/>
  <c r="Z7154" i="4" s="1"/>
  <c r="N7154" i="4"/>
  <c r="C7156" i="4"/>
  <c r="D7156" i="4"/>
  <c r="E7156" i="4"/>
  <c r="F7156" i="4" l="1"/>
  <c r="N7155" i="4"/>
  <c r="L7155" i="4"/>
  <c r="Z7155" i="4" s="1"/>
  <c r="H7156" i="4"/>
  <c r="J7156" i="4" s="1"/>
  <c r="I7155" i="4"/>
  <c r="K7155" i="4"/>
  <c r="Y7155" i="4" s="1"/>
  <c r="E7157" i="4"/>
  <c r="D7157" i="4"/>
  <c r="C7157" i="4"/>
  <c r="F7157" i="4" l="1"/>
  <c r="N7156" i="4"/>
  <c r="M7155" i="4"/>
  <c r="L7156" i="4"/>
  <c r="Z7156" i="4" s="1"/>
  <c r="I7156" i="4"/>
  <c r="H7157" i="4"/>
  <c r="J7157" i="4" s="1"/>
  <c r="K7156" i="4"/>
  <c r="Y7156" i="4" s="1"/>
  <c r="C7158" i="4"/>
  <c r="F7158" i="4" s="1"/>
  <c r="D7158" i="4"/>
  <c r="E7158" i="4"/>
  <c r="N7157" i="4" l="1"/>
  <c r="M7156" i="4"/>
  <c r="I7157" i="4"/>
  <c r="L7157" i="4"/>
  <c r="Z7157" i="4" s="1"/>
  <c r="H7158" i="4"/>
  <c r="J7158" i="4" s="1"/>
  <c r="K7157" i="4"/>
  <c r="Y7157" i="4" s="1"/>
  <c r="C7159" i="4"/>
  <c r="D7159" i="4"/>
  <c r="E7159" i="4"/>
  <c r="F7159" i="4" l="1"/>
  <c r="N7158" i="4"/>
  <c r="M7157" i="4"/>
  <c r="I7158" i="4"/>
  <c r="L7158" i="4"/>
  <c r="Z7158" i="4" s="1"/>
  <c r="H7159" i="4"/>
  <c r="J7159" i="4" s="1"/>
  <c r="K7158" i="4"/>
  <c r="Y7158" i="4" s="1"/>
  <c r="D7160" i="4"/>
  <c r="E7160" i="4"/>
  <c r="C7160" i="4"/>
  <c r="F7160" i="4" l="1"/>
  <c r="N7159" i="4"/>
  <c r="M7158" i="4"/>
  <c r="L7159" i="4"/>
  <c r="Z7159" i="4" s="1"/>
  <c r="I7159" i="4"/>
  <c r="H7160" i="4"/>
  <c r="J7160" i="4" s="1"/>
  <c r="K7159" i="4"/>
  <c r="Y7159" i="4" s="1"/>
  <c r="D7161" i="4"/>
  <c r="E7161" i="4"/>
  <c r="C7161" i="4"/>
  <c r="F7161" i="4" l="1"/>
  <c r="N7160" i="4"/>
  <c r="M7159" i="4"/>
  <c r="I7160" i="4"/>
  <c r="L7160" i="4"/>
  <c r="Z7160" i="4" s="1"/>
  <c r="H7161" i="4"/>
  <c r="J7161" i="4" s="1"/>
  <c r="K7160" i="4"/>
  <c r="Y7160" i="4" s="1"/>
  <c r="C7162" i="4"/>
  <c r="F7162" i="4" s="1"/>
  <c r="D7162" i="4"/>
  <c r="E7162" i="4"/>
  <c r="N7161" i="4" l="1"/>
  <c r="M7160" i="4"/>
  <c r="I7161" i="4"/>
  <c r="L7161" i="4"/>
  <c r="Z7161" i="4" s="1"/>
  <c r="H7162" i="4"/>
  <c r="J7162" i="4" s="1"/>
  <c r="K7161" i="4"/>
  <c r="Y7161" i="4" s="1"/>
  <c r="C7163" i="4"/>
  <c r="D7163" i="4"/>
  <c r="E7163" i="4"/>
  <c r="F7163" i="4" l="1"/>
  <c r="M7161" i="4"/>
  <c r="I7162" i="4"/>
  <c r="N7162" i="4"/>
  <c r="L7162" i="4"/>
  <c r="Z7162" i="4" s="1"/>
  <c r="H7163" i="4"/>
  <c r="K7162" i="4"/>
  <c r="Y7162" i="4" s="1"/>
  <c r="E7164" i="4"/>
  <c r="C7164" i="4"/>
  <c r="D7164" i="4"/>
  <c r="F7164" i="4" l="1"/>
  <c r="M7162" i="4"/>
  <c r="L7163" i="4"/>
  <c r="Z7163" i="4" s="1"/>
  <c r="H7164" i="4"/>
  <c r="L7164" i="4" s="1"/>
  <c r="Z7164" i="4" s="1"/>
  <c r="J7163" i="4"/>
  <c r="I7163" i="4"/>
  <c r="K7163" i="4"/>
  <c r="Y7163" i="4" s="1"/>
  <c r="E7165" i="4"/>
  <c r="C7165" i="4"/>
  <c r="D7165" i="4"/>
  <c r="F7165" i="4" l="1"/>
  <c r="N7163" i="4"/>
  <c r="M7163" i="4"/>
  <c r="H7165" i="4"/>
  <c r="J7165" i="4" s="1"/>
  <c r="I7164" i="4"/>
  <c r="J7164" i="4"/>
  <c r="K7164" i="4"/>
  <c r="Y7164" i="4" s="1"/>
  <c r="C7166" i="4"/>
  <c r="F7166" i="4" s="1"/>
  <c r="D7166" i="4"/>
  <c r="E7166" i="4"/>
  <c r="N7164" i="4" l="1"/>
  <c r="M7164" i="4"/>
  <c r="L7165" i="4"/>
  <c r="Z7165" i="4" s="1"/>
  <c r="H7166" i="4"/>
  <c r="L7166" i="4" s="1"/>
  <c r="Z7166" i="4" s="1"/>
  <c r="I7165" i="4"/>
  <c r="N7165" i="4"/>
  <c r="K7165" i="4"/>
  <c r="Y7165" i="4" s="1"/>
  <c r="C7167" i="4"/>
  <c r="F7167" i="4" s="1"/>
  <c r="D7167" i="4"/>
  <c r="E7167" i="4"/>
  <c r="M7165" i="4" l="1"/>
  <c r="H7167" i="4"/>
  <c r="L7167" i="4" s="1"/>
  <c r="Z7167" i="4" s="1"/>
  <c r="I7166" i="4"/>
  <c r="J7166" i="4"/>
  <c r="K7166" i="4"/>
  <c r="Y7166" i="4" s="1"/>
  <c r="D7168" i="4"/>
  <c r="E7168" i="4"/>
  <c r="C7168" i="4"/>
  <c r="F7168" i="4" s="1"/>
  <c r="N7166" i="4" l="1"/>
  <c r="M7166" i="4"/>
  <c r="H7168" i="4"/>
  <c r="L7168" i="4" s="1"/>
  <c r="Z7168" i="4" s="1"/>
  <c r="J7167" i="4"/>
  <c r="I7167" i="4"/>
  <c r="K7167" i="4"/>
  <c r="Y7167" i="4" s="1"/>
  <c r="C7169" i="4"/>
  <c r="D7169" i="4"/>
  <c r="E7169" i="4"/>
  <c r="F7169" i="4" l="1"/>
  <c r="N7167" i="4"/>
  <c r="M7167" i="4"/>
  <c r="I7168" i="4"/>
  <c r="J7168" i="4"/>
  <c r="H7169" i="4"/>
  <c r="L7169" i="4" s="1"/>
  <c r="Z7169" i="4" s="1"/>
  <c r="K7168" i="4"/>
  <c r="Y7168" i="4" s="1"/>
  <c r="C7170" i="4"/>
  <c r="D7170" i="4"/>
  <c r="E7170" i="4"/>
  <c r="F7170" i="4" l="1"/>
  <c r="N7168" i="4"/>
  <c r="M7168" i="4"/>
  <c r="I7169" i="4"/>
  <c r="J7169" i="4"/>
  <c r="H7170" i="4"/>
  <c r="I7170" i="4" s="1"/>
  <c r="K7169" i="4"/>
  <c r="Y7169" i="4" s="1"/>
  <c r="C7171" i="4"/>
  <c r="F7171" i="4" s="1"/>
  <c r="D7171" i="4"/>
  <c r="E7171" i="4"/>
  <c r="N7169" i="4" l="1"/>
  <c r="M7169" i="4"/>
  <c r="L7170" i="4"/>
  <c r="Z7170" i="4" s="1"/>
  <c r="H7171" i="4"/>
  <c r="J7171" i="4" s="1"/>
  <c r="J7170" i="4"/>
  <c r="K7170" i="4"/>
  <c r="Y7170" i="4" s="1"/>
  <c r="M7170" i="4"/>
  <c r="C7172" i="4"/>
  <c r="F7172" i="4" s="1"/>
  <c r="D7172" i="4"/>
  <c r="E7172" i="4"/>
  <c r="N7170" i="4" l="1"/>
  <c r="N7171" i="4"/>
  <c r="L7171" i="4"/>
  <c r="Z7171" i="4" s="1"/>
  <c r="I7171" i="4"/>
  <c r="H7172" i="4"/>
  <c r="L7172" i="4" s="1"/>
  <c r="Z7172" i="4" s="1"/>
  <c r="K7171" i="4"/>
  <c r="Y7171" i="4" s="1"/>
  <c r="E7173" i="4"/>
  <c r="C7173" i="4"/>
  <c r="F7173" i="4" s="1"/>
  <c r="D7173" i="4"/>
  <c r="M7171" i="4" l="1"/>
  <c r="H7173" i="4"/>
  <c r="J7173" i="4" s="1"/>
  <c r="J7172" i="4"/>
  <c r="I7172" i="4"/>
  <c r="K7172" i="4"/>
  <c r="Y7172" i="4" s="1"/>
  <c r="C7174" i="4"/>
  <c r="D7174" i="4"/>
  <c r="E7174" i="4"/>
  <c r="F7174" i="4" l="1"/>
  <c r="N7172" i="4"/>
  <c r="M7172" i="4"/>
  <c r="L7173" i="4"/>
  <c r="Z7173" i="4" s="1"/>
  <c r="H7174" i="4"/>
  <c r="L7174" i="4" s="1"/>
  <c r="Z7174" i="4" s="1"/>
  <c r="I7173" i="4"/>
  <c r="N7173" i="4"/>
  <c r="K7173" i="4"/>
  <c r="Y7173" i="4" s="1"/>
  <c r="D7175" i="4"/>
  <c r="E7175" i="4"/>
  <c r="C7175" i="4"/>
  <c r="F7175" i="4" l="1"/>
  <c r="M7173" i="4"/>
  <c r="H7175" i="4"/>
  <c r="L7175" i="4" s="1"/>
  <c r="Z7175" i="4" s="1"/>
  <c r="I7174" i="4"/>
  <c r="J7174" i="4"/>
  <c r="K7174" i="4"/>
  <c r="Y7174" i="4" s="1"/>
  <c r="D7176" i="4"/>
  <c r="E7176" i="4"/>
  <c r="C7176" i="4"/>
  <c r="F7176" i="4" l="1"/>
  <c r="N7174" i="4"/>
  <c r="M7174" i="4"/>
  <c r="H7176" i="4"/>
  <c r="L7176" i="4" s="1"/>
  <c r="Z7176" i="4" s="1"/>
  <c r="I7175" i="4"/>
  <c r="J7175" i="4"/>
  <c r="K7175" i="4"/>
  <c r="Y7175" i="4" s="1"/>
  <c r="C7177" i="4"/>
  <c r="D7177" i="4"/>
  <c r="E7177" i="4"/>
  <c r="F7177" i="4" l="1"/>
  <c r="N7175" i="4"/>
  <c r="M7175" i="4"/>
  <c r="I7176" i="4"/>
  <c r="J7176" i="4"/>
  <c r="H7177" i="4"/>
  <c r="L7177" i="4" s="1"/>
  <c r="Z7177" i="4" s="1"/>
  <c r="K7176" i="4"/>
  <c r="Y7176" i="4" s="1"/>
  <c r="E7178" i="4"/>
  <c r="C7178" i="4"/>
  <c r="D7178" i="4"/>
  <c r="F7178" i="4" l="1"/>
  <c r="N7176" i="4"/>
  <c r="M7176" i="4"/>
  <c r="H7178" i="4"/>
  <c r="L7178" i="4" s="1"/>
  <c r="Z7178" i="4" s="1"/>
  <c r="J7177" i="4"/>
  <c r="I7177" i="4"/>
  <c r="K7177" i="4"/>
  <c r="Y7177" i="4" s="1"/>
  <c r="C7179" i="4"/>
  <c r="F7179" i="4" s="1"/>
  <c r="D7179" i="4"/>
  <c r="E7179" i="4"/>
  <c r="N7177" i="4" l="1"/>
  <c r="M7177" i="4"/>
  <c r="H7179" i="4"/>
  <c r="L7179" i="4" s="1"/>
  <c r="Z7179" i="4" s="1"/>
  <c r="J7178" i="4"/>
  <c r="I7178" i="4"/>
  <c r="K7178" i="4"/>
  <c r="Y7178" i="4" s="1"/>
  <c r="C7180" i="4"/>
  <c r="D7180" i="4"/>
  <c r="E7180" i="4"/>
  <c r="F7180" i="4" l="1"/>
  <c r="N7178" i="4"/>
  <c r="M7178" i="4"/>
  <c r="H7180" i="4"/>
  <c r="L7180" i="4" s="1"/>
  <c r="Z7180" i="4" s="1"/>
  <c r="I7179" i="4"/>
  <c r="J7179" i="4"/>
  <c r="K7179" i="4"/>
  <c r="Y7179" i="4" s="1"/>
  <c r="E7181" i="4"/>
  <c r="C7181" i="4"/>
  <c r="D7181" i="4"/>
  <c r="F7181" i="4" l="1"/>
  <c r="N7179" i="4"/>
  <c r="M7179" i="4"/>
  <c r="H7181" i="4"/>
  <c r="J7181" i="4" s="1"/>
  <c r="I7180" i="4"/>
  <c r="J7180" i="4"/>
  <c r="K7180" i="4"/>
  <c r="Y7180" i="4" s="1"/>
  <c r="C7182" i="4"/>
  <c r="F7182" i="4" s="1"/>
  <c r="E7182" i="4"/>
  <c r="D7182" i="4"/>
  <c r="N7180" i="4" l="1"/>
  <c r="M7180" i="4"/>
  <c r="L7181" i="4"/>
  <c r="Z7181" i="4" s="1"/>
  <c r="H7182" i="4"/>
  <c r="L7182" i="4" s="1"/>
  <c r="Z7182" i="4" s="1"/>
  <c r="I7181" i="4"/>
  <c r="N7181" i="4"/>
  <c r="K7181" i="4"/>
  <c r="Y7181" i="4" s="1"/>
  <c r="C7183" i="4"/>
  <c r="F7183" i="4" s="1"/>
  <c r="D7183" i="4"/>
  <c r="E7183" i="4"/>
  <c r="M7181" i="4" l="1"/>
  <c r="H7183" i="4"/>
  <c r="I7183" i="4" s="1"/>
  <c r="I7182" i="4"/>
  <c r="J7182" i="4"/>
  <c r="K7182" i="4"/>
  <c r="Y7182" i="4" s="1"/>
  <c r="D7184" i="4"/>
  <c r="E7184" i="4"/>
  <c r="C7184" i="4"/>
  <c r="F7184" i="4" s="1"/>
  <c r="N7182" i="4" l="1"/>
  <c r="M7182" i="4"/>
  <c r="L7183" i="4"/>
  <c r="Z7183" i="4" s="1"/>
  <c r="H7184" i="4"/>
  <c r="J7183" i="4"/>
  <c r="K7183" i="4"/>
  <c r="Y7183" i="4" s="1"/>
  <c r="M7183" i="4"/>
  <c r="C7185" i="4"/>
  <c r="F7185" i="4" s="1"/>
  <c r="D7185" i="4"/>
  <c r="E7185" i="4"/>
  <c r="N7183" i="4" l="1"/>
  <c r="L7184" i="4"/>
  <c r="Z7184" i="4" s="1"/>
  <c r="H7185" i="4"/>
  <c r="L7185" i="4" s="1"/>
  <c r="Z7185" i="4" s="1"/>
  <c r="J7184" i="4"/>
  <c r="I7184" i="4"/>
  <c r="K7184" i="4"/>
  <c r="Y7184" i="4" s="1"/>
  <c r="C7186" i="4"/>
  <c r="D7186" i="4"/>
  <c r="E7186" i="4"/>
  <c r="F7186" i="4" l="1"/>
  <c r="N7184" i="4"/>
  <c r="M7184" i="4"/>
  <c r="H7186" i="4"/>
  <c r="J7186" i="4" s="1"/>
  <c r="I7185" i="4"/>
  <c r="J7185" i="4"/>
  <c r="K7185" i="4"/>
  <c r="Y7185" i="4" s="1"/>
  <c r="C7187" i="4"/>
  <c r="F7187" i="4" s="1"/>
  <c r="D7187" i="4"/>
  <c r="E7187" i="4"/>
  <c r="N7185" i="4" l="1"/>
  <c r="M7185" i="4"/>
  <c r="I7186" i="4"/>
  <c r="H7187" i="4"/>
  <c r="L7187" i="4" s="1"/>
  <c r="Z7187" i="4" s="1"/>
  <c r="N7186" i="4"/>
  <c r="L7186" i="4"/>
  <c r="Z7186" i="4" s="1"/>
  <c r="K7186" i="4"/>
  <c r="Y7186" i="4" s="1"/>
  <c r="C7188" i="4"/>
  <c r="F7188" i="4" s="1"/>
  <c r="D7188" i="4"/>
  <c r="E7188" i="4"/>
  <c r="M7186" i="4" l="1"/>
  <c r="H7188" i="4"/>
  <c r="J7188" i="4" s="1"/>
  <c r="I7187" i="4"/>
  <c r="J7187" i="4"/>
  <c r="K7187" i="4"/>
  <c r="Y7187" i="4" s="1"/>
  <c r="E7189" i="4"/>
  <c r="D7189" i="4"/>
  <c r="C7189" i="4"/>
  <c r="F7189" i="4" s="1"/>
  <c r="N7187" i="4" l="1"/>
  <c r="N7188" i="4"/>
  <c r="M7187" i="4"/>
  <c r="L7188" i="4"/>
  <c r="Z7188" i="4" s="1"/>
  <c r="H7189" i="4"/>
  <c r="J7189" i="4" s="1"/>
  <c r="I7188" i="4"/>
  <c r="K7188" i="4"/>
  <c r="Y7188" i="4" s="1"/>
  <c r="C7190" i="4"/>
  <c r="F7190" i="4" s="1"/>
  <c r="D7190" i="4"/>
  <c r="E7190" i="4"/>
  <c r="N7189" i="4" l="1"/>
  <c r="M7188" i="4"/>
  <c r="L7189" i="4"/>
  <c r="Z7189" i="4" s="1"/>
  <c r="H7190" i="4"/>
  <c r="J7190" i="4" s="1"/>
  <c r="I7189" i="4"/>
  <c r="K7189" i="4"/>
  <c r="Y7189" i="4" s="1"/>
  <c r="C7191" i="4"/>
  <c r="D7191" i="4"/>
  <c r="E7191" i="4"/>
  <c r="F7191" i="4" l="1"/>
  <c r="N7190" i="4"/>
  <c r="M7189" i="4"/>
  <c r="L7190" i="4"/>
  <c r="Z7190" i="4" s="1"/>
  <c r="I7190" i="4"/>
  <c r="H7191" i="4"/>
  <c r="J7191" i="4" s="1"/>
  <c r="K7190" i="4"/>
  <c r="Y7190" i="4" s="1"/>
  <c r="D7192" i="4"/>
  <c r="E7192" i="4"/>
  <c r="C7192" i="4"/>
  <c r="F7192" i="4" l="1"/>
  <c r="N7191" i="4"/>
  <c r="M7190" i="4"/>
  <c r="I7191" i="4"/>
  <c r="L7191" i="4"/>
  <c r="Z7191" i="4" s="1"/>
  <c r="H7192" i="4"/>
  <c r="J7192" i="4" s="1"/>
  <c r="K7191" i="4"/>
  <c r="Y7191" i="4" s="1"/>
  <c r="D7193" i="4"/>
  <c r="E7193" i="4"/>
  <c r="C7193" i="4"/>
  <c r="F7193" i="4" l="1"/>
  <c r="N7192" i="4"/>
  <c r="M7191" i="4"/>
  <c r="I7192" i="4"/>
  <c r="L7192" i="4"/>
  <c r="Z7192" i="4" s="1"/>
  <c r="H7193" i="4"/>
  <c r="J7193" i="4" s="1"/>
  <c r="K7192" i="4"/>
  <c r="Y7192" i="4" s="1"/>
  <c r="C7194" i="4"/>
  <c r="F7194" i="4" s="1"/>
  <c r="D7194" i="4"/>
  <c r="E7194" i="4"/>
  <c r="N7193" i="4" l="1"/>
  <c r="M7192" i="4"/>
  <c r="I7193" i="4"/>
  <c r="L7193" i="4"/>
  <c r="Z7193" i="4" s="1"/>
  <c r="H7194" i="4"/>
  <c r="J7194" i="4" s="1"/>
  <c r="K7193" i="4"/>
  <c r="Y7193" i="4" s="1"/>
  <c r="C7195" i="4"/>
  <c r="D7195" i="4"/>
  <c r="E7195" i="4"/>
  <c r="F7195" i="4" l="1"/>
  <c r="N7194" i="4"/>
  <c r="M7193" i="4"/>
  <c r="L7194" i="4"/>
  <c r="Z7194" i="4" s="1"/>
  <c r="I7194" i="4"/>
  <c r="H7195" i="4"/>
  <c r="J7195" i="4" s="1"/>
  <c r="K7194" i="4"/>
  <c r="Y7194" i="4" s="1"/>
  <c r="E7196" i="4"/>
  <c r="C7196" i="4"/>
  <c r="D7196" i="4"/>
  <c r="F7196" i="4" l="1"/>
  <c r="N7195" i="4"/>
  <c r="M7194" i="4"/>
  <c r="I7195" i="4"/>
  <c r="L7195" i="4"/>
  <c r="Z7195" i="4" s="1"/>
  <c r="H7196" i="4"/>
  <c r="J7196" i="4" s="1"/>
  <c r="K7195" i="4"/>
  <c r="Y7195" i="4" s="1"/>
  <c r="E7197" i="4"/>
  <c r="C7197" i="4"/>
  <c r="D7197" i="4"/>
  <c r="F7197" i="4" l="1"/>
  <c r="N7196" i="4"/>
  <c r="M7195" i="4"/>
  <c r="I7196" i="4"/>
  <c r="L7196" i="4"/>
  <c r="Z7196" i="4" s="1"/>
  <c r="H7197" i="4"/>
  <c r="J7197" i="4" s="1"/>
  <c r="K7196" i="4"/>
  <c r="Y7196" i="4" s="1"/>
  <c r="C7198" i="4"/>
  <c r="F7198" i="4" s="1"/>
  <c r="D7198" i="4"/>
  <c r="E7198" i="4"/>
  <c r="N7197" i="4" l="1"/>
  <c r="M7196" i="4"/>
  <c r="I7197" i="4"/>
  <c r="L7197" i="4"/>
  <c r="Z7197" i="4" s="1"/>
  <c r="H7198" i="4"/>
  <c r="J7198" i="4" s="1"/>
  <c r="K7197" i="4"/>
  <c r="Y7197" i="4" s="1"/>
  <c r="C7199" i="4"/>
  <c r="D7199" i="4"/>
  <c r="E7199" i="4"/>
  <c r="F7199" i="4" l="1"/>
  <c r="N7198" i="4"/>
  <c r="M7197" i="4"/>
  <c r="I7198" i="4"/>
  <c r="L7198" i="4"/>
  <c r="Z7198" i="4" s="1"/>
  <c r="H7199" i="4"/>
  <c r="J7199" i="4" s="1"/>
  <c r="K7198" i="4"/>
  <c r="Y7198" i="4" s="1"/>
  <c r="D7200" i="4"/>
  <c r="E7200" i="4"/>
  <c r="C7200" i="4"/>
  <c r="F7200" i="4" l="1"/>
  <c r="N7199" i="4"/>
  <c r="M7198" i="4"/>
  <c r="I7199" i="4"/>
  <c r="L7199" i="4"/>
  <c r="Z7199" i="4" s="1"/>
  <c r="H7200" i="4"/>
  <c r="J7200" i="4" s="1"/>
  <c r="K7199" i="4"/>
  <c r="Y7199" i="4" s="1"/>
  <c r="C7201" i="4"/>
  <c r="F7201" i="4" s="1"/>
  <c r="D7201" i="4"/>
  <c r="E7201" i="4"/>
  <c r="N7200" i="4" l="1"/>
  <c r="M7199" i="4"/>
  <c r="I7200" i="4"/>
  <c r="L7200" i="4"/>
  <c r="Z7200" i="4" s="1"/>
  <c r="H7201" i="4"/>
  <c r="I7201" i="4" s="1"/>
  <c r="K7200" i="4"/>
  <c r="Y7200" i="4" s="1"/>
  <c r="C7202" i="4"/>
  <c r="D7202" i="4"/>
  <c r="E7202" i="4"/>
  <c r="F7202" i="4" l="1"/>
  <c r="M7200" i="4"/>
  <c r="L7201" i="4"/>
  <c r="Z7201" i="4" s="1"/>
  <c r="J7201" i="4"/>
  <c r="H7202" i="4"/>
  <c r="I7202" i="4" s="1"/>
  <c r="K7201" i="4"/>
  <c r="Y7201" i="4" s="1"/>
  <c r="M7201" i="4"/>
  <c r="C7203" i="4"/>
  <c r="F7203" i="4" s="1"/>
  <c r="D7203" i="4"/>
  <c r="E7203" i="4"/>
  <c r="N7201" i="4" l="1"/>
  <c r="L7202" i="4"/>
  <c r="Z7202" i="4" s="1"/>
  <c r="H7203" i="4"/>
  <c r="J7203" i="4" s="1"/>
  <c r="J7202" i="4"/>
  <c r="K7202" i="4"/>
  <c r="Y7202" i="4" s="1"/>
  <c r="M7202" i="4"/>
  <c r="C7204" i="4"/>
  <c r="D7204" i="4"/>
  <c r="E7204" i="4"/>
  <c r="F7204" i="4" l="1"/>
  <c r="N7202" i="4"/>
  <c r="N7203" i="4"/>
  <c r="L7203" i="4"/>
  <c r="Z7203" i="4" s="1"/>
  <c r="H7204" i="4"/>
  <c r="I7204" i="4" s="1"/>
  <c r="I7203" i="4"/>
  <c r="K7203" i="4"/>
  <c r="Y7203" i="4" s="1"/>
  <c r="E7205" i="4"/>
  <c r="C7205" i="4"/>
  <c r="D7205" i="4"/>
  <c r="F7205" i="4" l="1"/>
  <c r="M7203" i="4"/>
  <c r="L7204" i="4"/>
  <c r="Z7204" i="4" s="1"/>
  <c r="J7204" i="4"/>
  <c r="H7205" i="4"/>
  <c r="J7205" i="4" s="1"/>
  <c r="K7204" i="4"/>
  <c r="Y7204" i="4" s="1"/>
  <c r="M7204" i="4"/>
  <c r="C7206" i="4"/>
  <c r="F7206" i="4" s="1"/>
  <c r="D7206" i="4"/>
  <c r="E7206" i="4"/>
  <c r="N7204" i="4" l="1"/>
  <c r="N7205" i="4"/>
  <c r="I7205" i="4"/>
  <c r="L7205" i="4"/>
  <c r="Z7205" i="4" s="1"/>
  <c r="H7206" i="4"/>
  <c r="J7206" i="4" s="1"/>
  <c r="K7205" i="4"/>
  <c r="Y7205" i="4" s="1"/>
  <c r="D7207" i="4"/>
  <c r="E7207" i="4"/>
  <c r="C7207" i="4"/>
  <c r="F7207" i="4" l="1"/>
  <c r="N7206" i="4"/>
  <c r="M7205" i="4"/>
  <c r="I7206" i="4"/>
  <c r="L7206" i="4"/>
  <c r="Z7206" i="4" s="1"/>
  <c r="H7207" i="4"/>
  <c r="J7207" i="4" s="1"/>
  <c r="K7206" i="4"/>
  <c r="Y7206" i="4" s="1"/>
  <c r="D7208" i="4"/>
  <c r="E7208" i="4"/>
  <c r="C7208" i="4"/>
  <c r="F7208" i="4" l="1"/>
  <c r="N7207" i="4"/>
  <c r="M7206" i="4"/>
  <c r="I7207" i="4"/>
  <c r="L7207" i="4"/>
  <c r="Z7207" i="4" s="1"/>
  <c r="H7208" i="4"/>
  <c r="J7208" i="4" s="1"/>
  <c r="K7207" i="4"/>
  <c r="Y7207" i="4" s="1"/>
  <c r="C7209" i="4"/>
  <c r="F7209" i="4" s="1"/>
  <c r="D7209" i="4"/>
  <c r="E7209" i="4"/>
  <c r="N7208" i="4" l="1"/>
  <c r="M7207" i="4"/>
  <c r="I7208" i="4"/>
  <c r="L7208" i="4"/>
  <c r="Z7208" i="4" s="1"/>
  <c r="H7209" i="4"/>
  <c r="J7209" i="4" s="1"/>
  <c r="K7208" i="4"/>
  <c r="Y7208" i="4" s="1"/>
  <c r="E7210" i="4"/>
  <c r="C7210" i="4"/>
  <c r="F7210" i="4" s="1"/>
  <c r="D7210" i="4"/>
  <c r="N7209" i="4" l="1"/>
  <c r="M7208" i="4"/>
  <c r="I7209" i="4"/>
  <c r="L7209" i="4"/>
  <c r="Z7209" i="4" s="1"/>
  <c r="H7210" i="4"/>
  <c r="J7210" i="4" s="1"/>
  <c r="K7209" i="4"/>
  <c r="Y7209" i="4" s="1"/>
  <c r="C7211" i="4"/>
  <c r="D7211" i="4"/>
  <c r="E7211" i="4"/>
  <c r="F7211" i="4" l="1"/>
  <c r="M7209" i="4"/>
  <c r="H7211" i="4"/>
  <c r="J7211" i="4" s="1"/>
  <c r="I7210" i="4"/>
  <c r="N7210" i="4"/>
  <c r="L7210" i="4"/>
  <c r="Z7210" i="4" s="1"/>
  <c r="K7210" i="4"/>
  <c r="Y7210" i="4" s="1"/>
  <c r="C7212" i="4"/>
  <c r="F7212" i="4" s="1"/>
  <c r="D7212" i="4"/>
  <c r="E7212" i="4"/>
  <c r="M7210" i="4" l="1"/>
  <c r="H7212" i="4"/>
  <c r="J7212" i="4" s="1"/>
  <c r="I7211" i="4"/>
  <c r="N7211" i="4"/>
  <c r="L7211" i="4"/>
  <c r="Z7211" i="4" s="1"/>
  <c r="K7211" i="4"/>
  <c r="Y7211" i="4" s="1"/>
  <c r="E7213" i="4"/>
  <c r="C7213" i="4"/>
  <c r="F7213" i="4" s="1"/>
  <c r="D7213" i="4"/>
  <c r="M7211" i="4" l="1"/>
  <c r="I7212" i="4"/>
  <c r="H7213" i="4"/>
  <c r="L7213" i="4" s="1"/>
  <c r="Z7213" i="4" s="1"/>
  <c r="N7212" i="4"/>
  <c r="L7212" i="4"/>
  <c r="Z7212" i="4" s="1"/>
  <c r="K7212" i="4"/>
  <c r="Y7212" i="4" s="1"/>
  <c r="C7214" i="4"/>
  <c r="E7214" i="4"/>
  <c r="D7214" i="4"/>
  <c r="F7214" i="4" l="1"/>
  <c r="M7212" i="4"/>
  <c r="H7214" i="4"/>
  <c r="J7214" i="4" s="1"/>
  <c r="I7213" i="4"/>
  <c r="J7213" i="4"/>
  <c r="K7213" i="4"/>
  <c r="Y7213" i="4" s="1"/>
  <c r="C7215" i="4"/>
  <c r="F7215" i="4" s="1"/>
  <c r="D7215" i="4"/>
  <c r="E7215" i="4"/>
  <c r="N7213" i="4" l="1"/>
  <c r="M7213" i="4"/>
  <c r="L7214" i="4"/>
  <c r="Z7214" i="4" s="1"/>
  <c r="H7215" i="4"/>
  <c r="J7215" i="4" s="1"/>
  <c r="I7214" i="4"/>
  <c r="N7214" i="4"/>
  <c r="K7214" i="4"/>
  <c r="Y7214" i="4" s="1"/>
  <c r="D7216" i="4"/>
  <c r="E7216" i="4"/>
  <c r="C7216" i="4"/>
  <c r="F7216" i="4" l="1"/>
  <c r="N7215" i="4"/>
  <c r="M7214" i="4"/>
  <c r="L7215" i="4"/>
  <c r="Z7215" i="4" s="1"/>
  <c r="H7216" i="4"/>
  <c r="J7216" i="4" s="1"/>
  <c r="I7215" i="4"/>
  <c r="K7215" i="4"/>
  <c r="Y7215" i="4" s="1"/>
  <c r="C7217" i="4"/>
  <c r="F7217" i="4" s="1"/>
  <c r="D7217" i="4"/>
  <c r="E7217" i="4"/>
  <c r="N7216" i="4" l="1"/>
  <c r="M7215" i="4"/>
  <c r="L7216" i="4"/>
  <c r="Z7216" i="4" s="1"/>
  <c r="H7217" i="4"/>
  <c r="J7217" i="4" s="1"/>
  <c r="I7216" i="4"/>
  <c r="K7216" i="4"/>
  <c r="Y7216" i="4" s="1"/>
  <c r="C7218" i="4"/>
  <c r="D7218" i="4"/>
  <c r="E7218" i="4"/>
  <c r="F7218" i="4" l="1"/>
  <c r="N7217" i="4"/>
  <c r="M7216" i="4"/>
  <c r="I7217" i="4"/>
  <c r="L7217" i="4"/>
  <c r="Z7217" i="4" s="1"/>
  <c r="H7218" i="4"/>
  <c r="J7218" i="4" s="1"/>
  <c r="K7217" i="4"/>
  <c r="Y7217" i="4" s="1"/>
  <c r="C7219" i="4"/>
  <c r="F7219" i="4" s="1"/>
  <c r="D7219" i="4"/>
  <c r="E7219" i="4"/>
  <c r="N7218" i="4" l="1"/>
  <c r="M7217" i="4"/>
  <c r="I7218" i="4"/>
  <c r="L7218" i="4"/>
  <c r="Z7218" i="4" s="1"/>
  <c r="H7219" i="4"/>
  <c r="J7219" i="4" s="1"/>
  <c r="K7218" i="4"/>
  <c r="Y7218" i="4" s="1"/>
  <c r="C7220" i="4"/>
  <c r="D7220" i="4"/>
  <c r="E7220" i="4"/>
  <c r="F7220" i="4" l="1"/>
  <c r="N7219" i="4"/>
  <c r="M7218" i="4"/>
  <c r="I7219" i="4"/>
  <c r="L7219" i="4"/>
  <c r="Z7219" i="4" s="1"/>
  <c r="H7220" i="4"/>
  <c r="J7220" i="4" s="1"/>
  <c r="K7219" i="4"/>
  <c r="Y7219" i="4" s="1"/>
  <c r="E7221" i="4"/>
  <c r="D7221" i="4"/>
  <c r="C7221" i="4"/>
  <c r="F7221" i="4" l="1"/>
  <c r="M7219" i="4"/>
  <c r="I7220" i="4"/>
  <c r="N7220" i="4"/>
  <c r="L7220" i="4"/>
  <c r="Z7220" i="4" s="1"/>
  <c r="H7221" i="4"/>
  <c r="I7221" i="4" s="1"/>
  <c r="K7220" i="4"/>
  <c r="Y7220" i="4" s="1"/>
  <c r="C7222" i="4"/>
  <c r="F7222" i="4" s="1"/>
  <c r="D7222" i="4"/>
  <c r="E7222" i="4"/>
  <c r="M7220" i="4" l="1"/>
  <c r="L7221" i="4"/>
  <c r="Z7221" i="4" s="1"/>
  <c r="J7221" i="4"/>
  <c r="H7222" i="4"/>
  <c r="I7222" i="4" s="1"/>
  <c r="K7221" i="4"/>
  <c r="Y7221" i="4" s="1"/>
  <c r="M7221" i="4"/>
  <c r="C7223" i="4"/>
  <c r="D7223" i="4"/>
  <c r="E7223" i="4"/>
  <c r="F7223" i="4" l="1"/>
  <c r="N7221" i="4"/>
  <c r="L7222" i="4"/>
  <c r="Z7222" i="4" s="1"/>
  <c r="H7223" i="4"/>
  <c r="J7223" i="4" s="1"/>
  <c r="J7222" i="4"/>
  <c r="K7222" i="4"/>
  <c r="Y7222" i="4" s="1"/>
  <c r="M7222" i="4"/>
  <c r="D7224" i="4"/>
  <c r="E7224" i="4"/>
  <c r="C7224" i="4"/>
  <c r="F7224" i="4" l="1"/>
  <c r="N7222" i="4"/>
  <c r="N7223" i="4"/>
  <c r="L7223" i="4"/>
  <c r="Z7223" i="4" s="1"/>
  <c r="H7224" i="4"/>
  <c r="J7224" i="4" s="1"/>
  <c r="I7223" i="4"/>
  <c r="K7223" i="4"/>
  <c r="Y7223" i="4" s="1"/>
  <c r="D7225" i="4"/>
  <c r="E7225" i="4"/>
  <c r="C7225" i="4"/>
  <c r="F7225" i="4" l="1"/>
  <c r="N7224" i="4"/>
  <c r="M7223" i="4"/>
  <c r="L7224" i="4"/>
  <c r="Z7224" i="4" s="1"/>
  <c r="H7225" i="4"/>
  <c r="J7225" i="4" s="1"/>
  <c r="I7224" i="4"/>
  <c r="K7224" i="4"/>
  <c r="Y7224" i="4" s="1"/>
  <c r="C7226" i="4"/>
  <c r="F7226" i="4" s="1"/>
  <c r="D7226" i="4"/>
  <c r="E7226" i="4"/>
  <c r="N7225" i="4" l="1"/>
  <c r="M7224" i="4"/>
  <c r="L7225" i="4"/>
  <c r="Z7225" i="4" s="1"/>
  <c r="H7226" i="4"/>
  <c r="I7226" i="4" s="1"/>
  <c r="I7225" i="4"/>
  <c r="K7225" i="4"/>
  <c r="Y7225" i="4" s="1"/>
  <c r="C7227" i="4"/>
  <c r="D7227" i="4"/>
  <c r="E7227" i="4"/>
  <c r="F7227" i="4" l="1"/>
  <c r="M7225" i="4"/>
  <c r="L7226" i="4"/>
  <c r="Z7226" i="4" s="1"/>
  <c r="H7227" i="4"/>
  <c r="J7227" i="4" s="1"/>
  <c r="J7226" i="4"/>
  <c r="K7226" i="4"/>
  <c r="Y7226" i="4" s="1"/>
  <c r="M7226" i="4"/>
  <c r="E7228" i="4"/>
  <c r="C7228" i="4"/>
  <c r="D7228" i="4"/>
  <c r="F7228" i="4" l="1"/>
  <c r="N7227" i="4"/>
  <c r="N7226" i="4"/>
  <c r="L7227" i="4"/>
  <c r="Z7227" i="4" s="1"/>
  <c r="H7228" i="4"/>
  <c r="J7228" i="4" s="1"/>
  <c r="I7227" i="4"/>
  <c r="K7227" i="4"/>
  <c r="Y7227" i="4" s="1"/>
  <c r="E7229" i="4"/>
  <c r="C7229" i="4"/>
  <c r="D7229" i="4"/>
  <c r="F7229" i="4" l="1"/>
  <c r="N7228" i="4"/>
  <c r="M7227" i="4"/>
  <c r="I7228" i="4"/>
  <c r="L7228" i="4"/>
  <c r="Z7228" i="4" s="1"/>
  <c r="H7229" i="4"/>
  <c r="J7229" i="4" s="1"/>
  <c r="K7228" i="4"/>
  <c r="Y7228" i="4" s="1"/>
  <c r="C7230" i="4"/>
  <c r="F7230" i="4" s="1"/>
  <c r="D7230" i="4"/>
  <c r="E7230" i="4"/>
  <c r="N7229" i="4" l="1"/>
  <c r="M7228" i="4"/>
  <c r="I7229" i="4"/>
  <c r="L7229" i="4"/>
  <c r="Z7229" i="4" s="1"/>
  <c r="H7230" i="4"/>
  <c r="J7230" i="4" s="1"/>
  <c r="K7229" i="4"/>
  <c r="Y7229" i="4" s="1"/>
  <c r="C7231" i="4"/>
  <c r="D7231" i="4"/>
  <c r="E7231" i="4"/>
  <c r="H7231" i="4" l="1"/>
  <c r="F7231" i="4"/>
  <c r="N7230" i="4"/>
  <c r="M7229" i="4"/>
  <c r="I7230" i="4"/>
  <c r="L7230" i="4"/>
  <c r="Z7230" i="4" s="1"/>
  <c r="K7230" i="4"/>
  <c r="Y7230" i="4" s="1"/>
  <c r="J7231" i="4"/>
  <c r="I7231" i="4"/>
  <c r="D7232" i="4"/>
  <c r="E7232" i="4"/>
  <c r="C7232" i="4"/>
  <c r="F7232" i="4" l="1"/>
  <c r="M7230" i="4"/>
  <c r="H7232" i="4"/>
  <c r="J7232" i="4" s="1"/>
  <c r="K7231" i="4"/>
  <c r="Y7231" i="4" s="1"/>
  <c r="M7231" i="4"/>
  <c r="L7231" i="4"/>
  <c r="Z7231" i="4" s="1"/>
  <c r="N7231" i="4"/>
  <c r="C7233" i="4"/>
  <c r="F7233" i="4" s="1"/>
  <c r="D7233" i="4"/>
  <c r="E7233" i="4"/>
  <c r="N7232" i="4" l="1"/>
  <c r="L7232" i="4"/>
  <c r="Z7232" i="4" s="1"/>
  <c r="H7233" i="4"/>
  <c r="J7233" i="4" s="1"/>
  <c r="I7232" i="4"/>
  <c r="K7232" i="4"/>
  <c r="Y7232" i="4" s="1"/>
  <c r="C7234" i="4"/>
  <c r="D7234" i="4"/>
  <c r="E7234" i="4"/>
  <c r="F7234" i="4" l="1"/>
  <c r="N7233" i="4"/>
  <c r="M7232" i="4"/>
  <c r="I7233" i="4"/>
  <c r="L7233" i="4"/>
  <c r="Z7233" i="4" s="1"/>
  <c r="H7234" i="4"/>
  <c r="I7234" i="4" s="1"/>
  <c r="K7233" i="4"/>
  <c r="Y7233" i="4" s="1"/>
  <c r="C7235" i="4"/>
  <c r="F7235" i="4" s="1"/>
  <c r="D7235" i="4"/>
  <c r="E7235" i="4"/>
  <c r="M7233" i="4" l="1"/>
  <c r="L7234" i="4"/>
  <c r="Z7234" i="4" s="1"/>
  <c r="J7234" i="4"/>
  <c r="H7235" i="4"/>
  <c r="L7235" i="4" s="1"/>
  <c r="Z7235" i="4" s="1"/>
  <c r="K7234" i="4"/>
  <c r="Y7234" i="4" s="1"/>
  <c r="M7234" i="4"/>
  <c r="C7236" i="4"/>
  <c r="D7236" i="4"/>
  <c r="E7236" i="4"/>
  <c r="F7236" i="4" l="1"/>
  <c r="N7234" i="4"/>
  <c r="H7236" i="4"/>
  <c r="J7236" i="4" s="1"/>
  <c r="I7235" i="4"/>
  <c r="J7235" i="4"/>
  <c r="K7235" i="4"/>
  <c r="Y7235" i="4" s="1"/>
  <c r="E7237" i="4"/>
  <c r="C7237" i="4"/>
  <c r="F7237" i="4" s="1"/>
  <c r="D7237" i="4"/>
  <c r="N7235" i="4" l="1"/>
  <c r="M7235" i="4"/>
  <c r="H7237" i="4"/>
  <c r="J7237" i="4" s="1"/>
  <c r="I7236" i="4"/>
  <c r="N7236" i="4"/>
  <c r="L7236" i="4"/>
  <c r="Z7236" i="4" s="1"/>
  <c r="K7236" i="4"/>
  <c r="Y7236" i="4" s="1"/>
  <c r="C7238" i="4"/>
  <c r="F7238" i="4" s="1"/>
  <c r="D7238" i="4"/>
  <c r="E7238" i="4"/>
  <c r="M7236" i="4" l="1"/>
  <c r="L7237" i="4"/>
  <c r="Z7237" i="4" s="1"/>
  <c r="H7238" i="4"/>
  <c r="J7238" i="4" s="1"/>
  <c r="I7237" i="4"/>
  <c r="N7237" i="4"/>
  <c r="K7237" i="4"/>
  <c r="Y7237" i="4" s="1"/>
  <c r="D7239" i="4"/>
  <c r="E7239" i="4"/>
  <c r="C7239" i="4"/>
  <c r="F7239" i="4" l="1"/>
  <c r="M7237" i="4"/>
  <c r="L7238" i="4"/>
  <c r="Z7238" i="4" s="1"/>
  <c r="H7239" i="4"/>
  <c r="J7239" i="4" s="1"/>
  <c r="I7238" i="4"/>
  <c r="N7238" i="4"/>
  <c r="K7238" i="4"/>
  <c r="Y7238" i="4" s="1"/>
  <c r="D7240" i="4"/>
  <c r="E7240" i="4"/>
  <c r="C7240" i="4"/>
  <c r="F7240" i="4" l="1"/>
  <c r="N7239" i="4"/>
  <c r="M7238" i="4"/>
  <c r="L7239" i="4"/>
  <c r="Z7239" i="4" s="1"/>
  <c r="H7240" i="4"/>
  <c r="I7240" i="4" s="1"/>
  <c r="I7239" i="4"/>
  <c r="K7239" i="4"/>
  <c r="Y7239" i="4" s="1"/>
  <c r="C7241" i="4"/>
  <c r="F7241" i="4" s="1"/>
  <c r="D7241" i="4"/>
  <c r="E7241" i="4"/>
  <c r="M7239" i="4" l="1"/>
  <c r="L7240" i="4"/>
  <c r="Z7240" i="4" s="1"/>
  <c r="J7240" i="4"/>
  <c r="H7241" i="4"/>
  <c r="I7241" i="4" s="1"/>
  <c r="K7240" i="4"/>
  <c r="Y7240" i="4" s="1"/>
  <c r="M7240" i="4"/>
  <c r="E7242" i="4"/>
  <c r="C7242" i="4"/>
  <c r="F7242" i="4" s="1"/>
  <c r="D7242" i="4"/>
  <c r="N7240" i="4" l="1"/>
  <c r="H7242" i="4"/>
  <c r="J7241" i="4"/>
  <c r="L7241" i="4"/>
  <c r="Z7241" i="4" s="1"/>
  <c r="K7241" i="4"/>
  <c r="Y7241" i="4" s="1"/>
  <c r="M7241" i="4"/>
  <c r="L7242" i="4"/>
  <c r="Z7242" i="4" s="1"/>
  <c r="C7243" i="4"/>
  <c r="F7243" i="4" s="1"/>
  <c r="D7243" i="4"/>
  <c r="E7243" i="4"/>
  <c r="N7241" i="4" l="1"/>
  <c r="H7243" i="4"/>
  <c r="L7243" i="4" s="1"/>
  <c r="Z7243" i="4" s="1"/>
  <c r="I7242" i="4"/>
  <c r="J7242" i="4"/>
  <c r="K7242" i="4"/>
  <c r="Y7242" i="4" s="1"/>
  <c r="C7244" i="4"/>
  <c r="D7244" i="4"/>
  <c r="E7244" i="4"/>
  <c r="F7244" i="4" l="1"/>
  <c r="N7242" i="4"/>
  <c r="M7242" i="4"/>
  <c r="H7244" i="4"/>
  <c r="L7244" i="4" s="1"/>
  <c r="Z7244" i="4" s="1"/>
  <c r="I7243" i="4"/>
  <c r="J7243" i="4"/>
  <c r="K7243" i="4"/>
  <c r="Y7243" i="4" s="1"/>
  <c r="E7245" i="4"/>
  <c r="C7245" i="4"/>
  <c r="D7245" i="4"/>
  <c r="F7245" i="4" l="1"/>
  <c r="N7243" i="4"/>
  <c r="M7243" i="4"/>
  <c r="I7244" i="4"/>
  <c r="H7245" i="4"/>
  <c r="J7244" i="4"/>
  <c r="K7244" i="4"/>
  <c r="Y7244" i="4" s="1"/>
  <c r="C7246" i="4"/>
  <c r="F7246" i="4" s="1"/>
  <c r="E7246" i="4"/>
  <c r="D7246" i="4"/>
  <c r="N7244" i="4" l="1"/>
  <c r="M7244" i="4"/>
  <c r="L7245" i="4"/>
  <c r="Z7245" i="4" s="1"/>
  <c r="H7246" i="4"/>
  <c r="L7246" i="4" s="1"/>
  <c r="Z7246" i="4" s="1"/>
  <c r="J7245" i="4"/>
  <c r="I7245" i="4"/>
  <c r="K7245" i="4"/>
  <c r="Y7245" i="4" s="1"/>
  <c r="C7247" i="4"/>
  <c r="F7247" i="4" s="1"/>
  <c r="D7247" i="4"/>
  <c r="E7247" i="4"/>
  <c r="N7245" i="4" l="1"/>
  <c r="M7245" i="4"/>
  <c r="H7247" i="4"/>
  <c r="J7247" i="4" s="1"/>
  <c r="I7246" i="4"/>
  <c r="J7246" i="4"/>
  <c r="K7246" i="4"/>
  <c r="Y7246" i="4" s="1"/>
  <c r="D7248" i="4"/>
  <c r="E7248" i="4"/>
  <c r="C7248" i="4"/>
  <c r="F7248" i="4" l="1"/>
  <c r="N7246" i="4"/>
  <c r="M7246" i="4"/>
  <c r="I7247" i="4"/>
  <c r="L7247" i="4"/>
  <c r="Z7247" i="4" s="1"/>
  <c r="H7248" i="4"/>
  <c r="J7248" i="4" s="1"/>
  <c r="N7247" i="4"/>
  <c r="K7247" i="4"/>
  <c r="Y7247" i="4" s="1"/>
  <c r="C7249" i="4"/>
  <c r="D7249" i="4"/>
  <c r="E7249" i="4"/>
  <c r="F7249" i="4" l="1"/>
  <c r="N7248" i="4"/>
  <c r="M7247" i="4"/>
  <c r="L7248" i="4"/>
  <c r="Z7248" i="4" s="1"/>
  <c r="H7249" i="4"/>
  <c r="I7249" i="4" s="1"/>
  <c r="I7248" i="4"/>
  <c r="K7248" i="4"/>
  <c r="Y7248" i="4" s="1"/>
  <c r="C7250" i="4"/>
  <c r="F7250" i="4" s="1"/>
  <c r="D7250" i="4"/>
  <c r="E7250" i="4"/>
  <c r="M7248" i="4" l="1"/>
  <c r="L7249" i="4"/>
  <c r="Z7249" i="4" s="1"/>
  <c r="H7250" i="4"/>
  <c r="I7250" i="4" s="1"/>
  <c r="J7249" i="4"/>
  <c r="K7249" i="4"/>
  <c r="Y7249" i="4" s="1"/>
  <c r="M7249" i="4"/>
  <c r="C7251" i="4"/>
  <c r="D7251" i="4"/>
  <c r="E7251" i="4"/>
  <c r="F7251" i="4" l="1"/>
  <c r="N7249" i="4"/>
  <c r="L7250" i="4"/>
  <c r="Z7250" i="4" s="1"/>
  <c r="H7251" i="4"/>
  <c r="J7251" i="4" s="1"/>
  <c r="J7250" i="4"/>
  <c r="K7250" i="4"/>
  <c r="Y7250" i="4" s="1"/>
  <c r="M7250" i="4"/>
  <c r="C7252" i="4"/>
  <c r="F7252" i="4" s="1"/>
  <c r="D7252" i="4"/>
  <c r="E7252" i="4"/>
  <c r="N7250" i="4" l="1"/>
  <c r="N7251" i="4"/>
  <c r="L7251" i="4"/>
  <c r="Z7251" i="4" s="1"/>
  <c r="I7251" i="4"/>
  <c r="H7252" i="4"/>
  <c r="J7252" i="4" s="1"/>
  <c r="K7251" i="4"/>
  <c r="Y7251" i="4" s="1"/>
  <c r="E7253" i="4"/>
  <c r="D7253" i="4"/>
  <c r="C7253" i="4"/>
  <c r="F7253" i="4" l="1"/>
  <c r="N7252" i="4"/>
  <c r="M7251" i="4"/>
  <c r="I7252" i="4"/>
  <c r="L7252" i="4"/>
  <c r="Z7252" i="4" s="1"/>
  <c r="H7253" i="4"/>
  <c r="I7253" i="4" s="1"/>
  <c r="K7252" i="4"/>
  <c r="Y7252" i="4" s="1"/>
  <c r="C7254" i="4"/>
  <c r="F7254" i="4" s="1"/>
  <c r="D7254" i="4"/>
  <c r="E7254" i="4"/>
  <c r="M7252" i="4" l="1"/>
  <c r="L7253" i="4"/>
  <c r="Z7253" i="4" s="1"/>
  <c r="H7254" i="4"/>
  <c r="I7254" i="4" s="1"/>
  <c r="J7253" i="4"/>
  <c r="K7253" i="4"/>
  <c r="Y7253" i="4" s="1"/>
  <c r="M7253" i="4"/>
  <c r="C7255" i="4"/>
  <c r="D7255" i="4"/>
  <c r="E7255" i="4"/>
  <c r="F7255" i="4" l="1"/>
  <c r="N7253" i="4"/>
  <c r="L7254" i="4"/>
  <c r="Z7254" i="4" s="1"/>
  <c r="H7255" i="4"/>
  <c r="J7255" i="4" s="1"/>
  <c r="J7254" i="4"/>
  <c r="K7254" i="4"/>
  <c r="Y7254" i="4" s="1"/>
  <c r="M7254" i="4"/>
  <c r="E7256" i="4"/>
  <c r="C7256" i="4"/>
  <c r="D7256" i="4"/>
  <c r="F7256" i="4" l="1"/>
  <c r="N7254" i="4"/>
  <c r="I7255" i="4"/>
  <c r="N7255" i="4"/>
  <c r="L7255" i="4"/>
  <c r="Z7255" i="4" s="1"/>
  <c r="H7256" i="4"/>
  <c r="K7255" i="4"/>
  <c r="Y7255" i="4" s="1"/>
  <c r="C7257" i="4"/>
  <c r="D7257" i="4"/>
  <c r="E7257" i="4"/>
  <c r="F7257" i="4" l="1"/>
  <c r="M7255" i="4"/>
  <c r="J7256" i="4"/>
  <c r="H7257" i="4"/>
  <c r="L7257" i="4" s="1"/>
  <c r="Z7257" i="4" s="1"/>
  <c r="L7256" i="4"/>
  <c r="Z7256" i="4" s="1"/>
  <c r="I7256" i="4"/>
  <c r="K7256" i="4"/>
  <c r="Y7256" i="4" s="1"/>
  <c r="C7258" i="4"/>
  <c r="F7258" i="4" s="1"/>
  <c r="D7258" i="4"/>
  <c r="E7258" i="4"/>
  <c r="N7256" i="4" l="1"/>
  <c r="M7256" i="4"/>
  <c r="H7258" i="4"/>
  <c r="J7258" i="4" s="1"/>
  <c r="I7257" i="4"/>
  <c r="J7257" i="4"/>
  <c r="K7257" i="4"/>
  <c r="Y7257" i="4" s="1"/>
  <c r="D7259" i="4"/>
  <c r="E7259" i="4"/>
  <c r="C7259" i="4"/>
  <c r="F7259" i="4" l="1"/>
  <c r="I7258" i="4"/>
  <c r="M7258" i="4" s="1"/>
  <c r="N7257" i="4"/>
  <c r="M7257" i="4"/>
  <c r="L7258" i="4"/>
  <c r="Z7258" i="4" s="1"/>
  <c r="H7259" i="4"/>
  <c r="J7259" i="4" s="1"/>
  <c r="N7258" i="4"/>
  <c r="K7258" i="4"/>
  <c r="Y7258" i="4" s="1"/>
  <c r="C7260" i="4"/>
  <c r="D7260" i="4"/>
  <c r="E7260" i="4"/>
  <c r="F7260" i="4" l="1"/>
  <c r="N7259" i="4"/>
  <c r="L7259" i="4"/>
  <c r="Z7259" i="4" s="1"/>
  <c r="H7260" i="4"/>
  <c r="I7260" i="4" s="1"/>
  <c r="I7259" i="4"/>
  <c r="K7259" i="4"/>
  <c r="Y7259" i="4" s="1"/>
  <c r="C7261" i="4"/>
  <c r="D7261" i="4"/>
  <c r="E7261" i="4"/>
  <c r="F7261" i="4" l="1"/>
  <c r="M7259" i="4"/>
  <c r="L7260" i="4"/>
  <c r="Z7260" i="4" s="1"/>
  <c r="H7261" i="4"/>
  <c r="J7261" i="4" s="1"/>
  <c r="J7260" i="4"/>
  <c r="K7260" i="4"/>
  <c r="Y7260" i="4" s="1"/>
  <c r="M7260" i="4"/>
  <c r="L7261" i="4"/>
  <c r="Z7261" i="4" s="1"/>
  <c r="C7262" i="4"/>
  <c r="D7262" i="4"/>
  <c r="E7262" i="4"/>
  <c r="F7262" i="4" l="1"/>
  <c r="N7261" i="4"/>
  <c r="N7260" i="4"/>
  <c r="H7262" i="4"/>
  <c r="J7262" i="4" s="1"/>
  <c r="I7261" i="4"/>
  <c r="K7261" i="4"/>
  <c r="Y7261" i="4" s="1"/>
  <c r="C7263" i="4"/>
  <c r="D7263" i="4"/>
  <c r="E7263" i="4"/>
  <c r="F7263" i="4" l="1"/>
  <c r="N7262" i="4"/>
  <c r="M7261" i="4"/>
  <c r="L7262" i="4"/>
  <c r="Z7262" i="4" s="1"/>
  <c r="H7263" i="4"/>
  <c r="I7263" i="4" s="1"/>
  <c r="I7262" i="4"/>
  <c r="K7262" i="4"/>
  <c r="Y7262" i="4" s="1"/>
  <c r="E7264" i="4"/>
  <c r="C7264" i="4"/>
  <c r="D7264" i="4"/>
  <c r="F7264" i="4" l="1"/>
  <c r="M7262" i="4"/>
  <c r="L7263" i="4"/>
  <c r="Z7263" i="4" s="1"/>
  <c r="J7263" i="4"/>
  <c r="H7264" i="4"/>
  <c r="J7264" i="4" s="1"/>
  <c r="K7263" i="4"/>
  <c r="Y7263" i="4" s="1"/>
  <c r="M7263" i="4"/>
  <c r="C7265" i="4"/>
  <c r="D7265" i="4"/>
  <c r="E7265" i="4"/>
  <c r="F7265" i="4" l="1"/>
  <c r="N7263" i="4"/>
  <c r="N7264" i="4"/>
  <c r="I7264" i="4"/>
  <c r="L7264" i="4"/>
  <c r="Z7264" i="4" s="1"/>
  <c r="H7265" i="4"/>
  <c r="I7265" i="4" s="1"/>
  <c r="K7264" i="4"/>
  <c r="Y7264" i="4" s="1"/>
  <c r="C7266" i="4"/>
  <c r="F7266" i="4" s="1"/>
  <c r="D7266" i="4"/>
  <c r="E7266" i="4"/>
  <c r="M7264" i="4" l="1"/>
  <c r="L7265" i="4"/>
  <c r="Z7265" i="4" s="1"/>
  <c r="H7266" i="4"/>
  <c r="J7266" i="4" s="1"/>
  <c r="J7265" i="4"/>
  <c r="K7265" i="4"/>
  <c r="Y7265" i="4" s="1"/>
  <c r="M7265" i="4"/>
  <c r="D7267" i="4"/>
  <c r="E7267" i="4"/>
  <c r="C7267" i="4"/>
  <c r="F7267" i="4" l="1"/>
  <c r="N7266" i="4"/>
  <c r="N7265" i="4"/>
  <c r="L7266" i="4"/>
  <c r="Z7266" i="4" s="1"/>
  <c r="I7266" i="4"/>
  <c r="H7267" i="4"/>
  <c r="I7267" i="4" s="1"/>
  <c r="K7266" i="4"/>
  <c r="Y7266" i="4" s="1"/>
  <c r="C7268" i="4"/>
  <c r="F7268" i="4" s="1"/>
  <c r="D7268" i="4"/>
  <c r="E7268" i="4"/>
  <c r="M7266" i="4" l="1"/>
  <c r="L7267" i="4"/>
  <c r="Z7267" i="4" s="1"/>
  <c r="H7268" i="4"/>
  <c r="L7268" i="4" s="1"/>
  <c r="Z7268" i="4" s="1"/>
  <c r="J7267" i="4"/>
  <c r="K7267" i="4"/>
  <c r="Y7267" i="4" s="1"/>
  <c r="M7267" i="4"/>
  <c r="C7269" i="4"/>
  <c r="D7269" i="4"/>
  <c r="E7269" i="4"/>
  <c r="F7269" i="4" l="1"/>
  <c r="N7267" i="4"/>
  <c r="J7268" i="4"/>
  <c r="H7269" i="4"/>
  <c r="L7269" i="4" s="1"/>
  <c r="Z7269" i="4" s="1"/>
  <c r="I7268" i="4"/>
  <c r="K7268" i="4"/>
  <c r="Y7268" i="4" s="1"/>
  <c r="C7270" i="4"/>
  <c r="D7270" i="4"/>
  <c r="E7270" i="4"/>
  <c r="F7270" i="4" l="1"/>
  <c r="N7268" i="4"/>
  <c r="M7268" i="4"/>
  <c r="H7270" i="4"/>
  <c r="L7270" i="4" s="1"/>
  <c r="Z7270" i="4" s="1"/>
  <c r="I7269" i="4"/>
  <c r="J7269" i="4"/>
  <c r="K7269" i="4"/>
  <c r="Y7269" i="4" s="1"/>
  <c r="C7271" i="4"/>
  <c r="D7271" i="4"/>
  <c r="E7271" i="4"/>
  <c r="H7271" i="4" l="1"/>
  <c r="F7271" i="4"/>
  <c r="N7269" i="4"/>
  <c r="M7269" i="4"/>
  <c r="I7270" i="4"/>
  <c r="J7270" i="4"/>
  <c r="K7270" i="4"/>
  <c r="Y7270" i="4" s="1"/>
  <c r="J7271" i="4"/>
  <c r="I7271" i="4"/>
  <c r="E7272" i="4"/>
  <c r="C7272" i="4"/>
  <c r="D7272" i="4"/>
  <c r="F7272" i="4" l="1"/>
  <c r="N7270" i="4"/>
  <c r="M7270" i="4"/>
  <c r="H7272" i="4"/>
  <c r="J7272" i="4" s="1"/>
  <c r="K7271" i="4"/>
  <c r="Y7271" i="4" s="1"/>
  <c r="M7271" i="4"/>
  <c r="L7271" i="4"/>
  <c r="Z7271" i="4" s="1"/>
  <c r="N7271" i="4"/>
  <c r="C7273" i="4"/>
  <c r="D7273" i="4"/>
  <c r="E7273" i="4"/>
  <c r="F7273" i="4" l="1"/>
  <c r="N7272" i="4"/>
  <c r="L7272" i="4"/>
  <c r="Z7272" i="4" s="1"/>
  <c r="H7273" i="4"/>
  <c r="L7273" i="4" s="1"/>
  <c r="Z7273" i="4" s="1"/>
  <c r="I7272" i="4"/>
  <c r="K7272" i="4"/>
  <c r="Y7272" i="4" s="1"/>
  <c r="C7274" i="4"/>
  <c r="D7274" i="4"/>
  <c r="E7274" i="4"/>
  <c r="F7274" i="4" l="1"/>
  <c r="M7272" i="4"/>
  <c r="J7273" i="4"/>
  <c r="H7274" i="4"/>
  <c r="L7274" i="4" s="1"/>
  <c r="Z7274" i="4" s="1"/>
  <c r="I7273" i="4"/>
  <c r="K7273" i="4"/>
  <c r="Y7273" i="4" s="1"/>
  <c r="D7275" i="4"/>
  <c r="E7275" i="4"/>
  <c r="C7275" i="4"/>
  <c r="F7275" i="4" l="1"/>
  <c r="N7273" i="4"/>
  <c r="M7273" i="4"/>
  <c r="H7275" i="4"/>
  <c r="L7275" i="4" s="1"/>
  <c r="Z7275" i="4" s="1"/>
  <c r="I7274" i="4"/>
  <c r="J7274" i="4"/>
  <c r="K7274" i="4"/>
  <c r="Y7274" i="4" s="1"/>
  <c r="C7276" i="4"/>
  <c r="F7276" i="4" s="1"/>
  <c r="D7276" i="4"/>
  <c r="E7276" i="4"/>
  <c r="N7274" i="4" l="1"/>
  <c r="M7274" i="4"/>
  <c r="I7275" i="4"/>
  <c r="J7275" i="4"/>
  <c r="H7276" i="4"/>
  <c r="I7276" i="4" s="1"/>
  <c r="K7275" i="4"/>
  <c r="Y7275" i="4" s="1"/>
  <c r="C7277" i="4"/>
  <c r="D7277" i="4"/>
  <c r="E7277" i="4"/>
  <c r="F7277" i="4" l="1"/>
  <c r="N7275" i="4"/>
  <c r="M7275" i="4"/>
  <c r="J7276" i="4"/>
  <c r="H7277" i="4"/>
  <c r="L7277" i="4" s="1"/>
  <c r="Z7277" i="4" s="1"/>
  <c r="L7276" i="4"/>
  <c r="Z7276" i="4" s="1"/>
  <c r="K7276" i="4"/>
  <c r="Y7276" i="4" s="1"/>
  <c r="M7276" i="4"/>
  <c r="C7278" i="4"/>
  <c r="D7278" i="4"/>
  <c r="E7278" i="4"/>
  <c r="F7278" i="4" l="1"/>
  <c r="N7276" i="4"/>
  <c r="H7278" i="4"/>
  <c r="I7278" i="4" s="1"/>
  <c r="J7277" i="4"/>
  <c r="I7277" i="4"/>
  <c r="K7277" i="4"/>
  <c r="Y7277" i="4" s="1"/>
  <c r="C7279" i="4"/>
  <c r="D7279" i="4"/>
  <c r="E7279" i="4"/>
  <c r="F7279" i="4" l="1"/>
  <c r="N7277" i="4"/>
  <c r="M7277" i="4"/>
  <c r="L7278" i="4"/>
  <c r="Z7278" i="4" s="1"/>
  <c r="J7278" i="4"/>
  <c r="H7279" i="4"/>
  <c r="I7279" i="4" s="1"/>
  <c r="K7278" i="4"/>
  <c r="Y7278" i="4" s="1"/>
  <c r="M7278" i="4"/>
  <c r="E7280" i="4"/>
  <c r="C7280" i="4"/>
  <c r="D7280" i="4"/>
  <c r="F7280" i="4" l="1"/>
  <c r="N7278" i="4"/>
  <c r="L7279" i="4"/>
  <c r="Z7279" i="4" s="1"/>
  <c r="H7280" i="4"/>
  <c r="J7279" i="4"/>
  <c r="K7279" i="4"/>
  <c r="Y7279" i="4" s="1"/>
  <c r="M7279" i="4"/>
  <c r="C7281" i="4"/>
  <c r="F7281" i="4" s="1"/>
  <c r="D7281" i="4"/>
  <c r="E7281" i="4"/>
  <c r="N7279" i="4" l="1"/>
  <c r="L7280" i="4"/>
  <c r="Z7280" i="4" s="1"/>
  <c r="H7281" i="4"/>
  <c r="L7281" i="4" s="1"/>
  <c r="Z7281" i="4" s="1"/>
  <c r="J7280" i="4"/>
  <c r="I7280" i="4"/>
  <c r="K7280" i="4"/>
  <c r="Y7280" i="4" s="1"/>
  <c r="C7282" i="4"/>
  <c r="D7282" i="4"/>
  <c r="E7282" i="4"/>
  <c r="F7282" i="4" l="1"/>
  <c r="N7280" i="4"/>
  <c r="M7280" i="4"/>
  <c r="H7282" i="4"/>
  <c r="J7282" i="4" s="1"/>
  <c r="I7281" i="4"/>
  <c r="J7281" i="4"/>
  <c r="K7281" i="4"/>
  <c r="Y7281" i="4" s="1"/>
  <c r="D7283" i="4"/>
  <c r="E7283" i="4"/>
  <c r="C7283" i="4"/>
  <c r="F7283" i="4" l="1"/>
  <c r="N7282" i="4"/>
  <c r="N7281" i="4"/>
  <c r="M7281" i="4"/>
  <c r="L7282" i="4"/>
  <c r="Z7282" i="4" s="1"/>
  <c r="I7282" i="4"/>
  <c r="H7283" i="4"/>
  <c r="I7283" i="4" s="1"/>
  <c r="K7282" i="4"/>
  <c r="Y7282" i="4" s="1"/>
  <c r="C7284" i="4"/>
  <c r="D7284" i="4"/>
  <c r="E7284" i="4"/>
  <c r="F7284" i="4" l="1"/>
  <c r="M7282" i="4"/>
  <c r="L7283" i="4"/>
  <c r="Z7283" i="4" s="1"/>
  <c r="H7284" i="4"/>
  <c r="J7284" i="4" s="1"/>
  <c r="J7283" i="4"/>
  <c r="K7283" i="4"/>
  <c r="Y7283" i="4" s="1"/>
  <c r="M7283" i="4"/>
  <c r="C7285" i="4"/>
  <c r="D7285" i="4"/>
  <c r="E7285" i="4"/>
  <c r="F7285" i="4" l="1"/>
  <c r="N7283" i="4"/>
  <c r="N7284" i="4"/>
  <c r="L7284" i="4"/>
  <c r="Z7284" i="4" s="1"/>
  <c r="H7285" i="4"/>
  <c r="I7285" i="4" s="1"/>
  <c r="I7284" i="4"/>
  <c r="K7284" i="4"/>
  <c r="Y7284" i="4" s="1"/>
  <c r="C7286" i="4"/>
  <c r="F7286" i="4" s="1"/>
  <c r="D7286" i="4"/>
  <c r="E7286" i="4"/>
  <c r="M7284" i="4" l="1"/>
  <c r="L7285" i="4"/>
  <c r="Z7285" i="4" s="1"/>
  <c r="H7286" i="4"/>
  <c r="J7286" i="4" s="1"/>
  <c r="J7285" i="4"/>
  <c r="K7285" i="4"/>
  <c r="Y7285" i="4" s="1"/>
  <c r="M7285" i="4"/>
  <c r="C7287" i="4"/>
  <c r="D7287" i="4"/>
  <c r="E7287" i="4"/>
  <c r="F7287" i="4" l="1"/>
  <c r="N7286" i="4"/>
  <c r="N7285" i="4"/>
  <c r="L7286" i="4"/>
  <c r="Z7286" i="4" s="1"/>
  <c r="H7287" i="4"/>
  <c r="I7287" i="4" s="1"/>
  <c r="I7286" i="4"/>
  <c r="K7286" i="4"/>
  <c r="Y7286" i="4" s="1"/>
  <c r="E7288" i="4"/>
  <c r="C7288" i="4"/>
  <c r="D7288" i="4"/>
  <c r="F7288" i="4" l="1"/>
  <c r="M7286" i="4"/>
  <c r="L7287" i="4"/>
  <c r="Z7287" i="4" s="1"/>
  <c r="J7287" i="4"/>
  <c r="H7288" i="4"/>
  <c r="J7288" i="4" s="1"/>
  <c r="K7287" i="4"/>
  <c r="Y7287" i="4" s="1"/>
  <c r="M7287" i="4"/>
  <c r="C7289" i="4"/>
  <c r="D7289" i="4"/>
  <c r="E7289" i="4"/>
  <c r="F7289" i="4" l="1"/>
  <c r="N7287" i="4"/>
  <c r="N7288" i="4"/>
  <c r="I7288" i="4"/>
  <c r="L7288" i="4"/>
  <c r="Z7288" i="4" s="1"/>
  <c r="H7289" i="4"/>
  <c r="J7289" i="4" s="1"/>
  <c r="K7288" i="4"/>
  <c r="Y7288" i="4" s="1"/>
  <c r="C7290" i="4"/>
  <c r="F7290" i="4" s="1"/>
  <c r="D7290" i="4"/>
  <c r="E7290" i="4"/>
  <c r="M7288" i="4" l="1"/>
  <c r="I7289" i="4"/>
  <c r="N7289" i="4"/>
  <c r="L7289" i="4"/>
  <c r="Z7289" i="4" s="1"/>
  <c r="H7290" i="4"/>
  <c r="K7289" i="4"/>
  <c r="Y7289" i="4" s="1"/>
  <c r="D7291" i="4"/>
  <c r="E7291" i="4"/>
  <c r="C7291" i="4"/>
  <c r="F7291" i="4" l="1"/>
  <c r="M7289" i="4"/>
  <c r="L7290" i="4"/>
  <c r="Z7290" i="4" s="1"/>
  <c r="H7291" i="4"/>
  <c r="L7291" i="4" s="1"/>
  <c r="Z7291" i="4" s="1"/>
  <c r="J7290" i="4"/>
  <c r="I7290" i="4"/>
  <c r="K7290" i="4"/>
  <c r="Y7290" i="4" s="1"/>
  <c r="C7292" i="4"/>
  <c r="F7292" i="4" s="1"/>
  <c r="D7292" i="4"/>
  <c r="E7292" i="4"/>
  <c r="N7290" i="4" l="1"/>
  <c r="M7290" i="4"/>
  <c r="H7292" i="4"/>
  <c r="J7292" i="4" s="1"/>
  <c r="I7291" i="4"/>
  <c r="J7291" i="4"/>
  <c r="K7291" i="4"/>
  <c r="Y7291" i="4" s="1"/>
  <c r="C7293" i="4"/>
  <c r="D7293" i="4"/>
  <c r="E7293" i="4"/>
  <c r="F7293" i="4" l="1"/>
  <c r="N7291" i="4"/>
  <c r="M7291" i="4"/>
  <c r="L7292" i="4"/>
  <c r="Z7292" i="4" s="1"/>
  <c r="H7293" i="4"/>
  <c r="L7293" i="4" s="1"/>
  <c r="Z7293" i="4" s="1"/>
  <c r="I7292" i="4"/>
  <c r="N7292" i="4"/>
  <c r="K7292" i="4"/>
  <c r="Y7292" i="4" s="1"/>
  <c r="C7294" i="4"/>
  <c r="D7294" i="4"/>
  <c r="E7294" i="4"/>
  <c r="F7294" i="4" l="1"/>
  <c r="M7292" i="4"/>
  <c r="H7294" i="4"/>
  <c r="L7294" i="4" s="1"/>
  <c r="Z7294" i="4" s="1"/>
  <c r="I7293" i="4"/>
  <c r="J7293" i="4"/>
  <c r="K7293" i="4"/>
  <c r="Y7293" i="4" s="1"/>
  <c r="C7295" i="4"/>
  <c r="D7295" i="4"/>
  <c r="E7295" i="4"/>
  <c r="F7295" i="4" l="1"/>
  <c r="N7293" i="4"/>
  <c r="M7293" i="4"/>
  <c r="I7294" i="4"/>
  <c r="J7294" i="4"/>
  <c r="H7295" i="4"/>
  <c r="L7295" i="4" s="1"/>
  <c r="Z7295" i="4" s="1"/>
  <c r="K7294" i="4"/>
  <c r="Y7294" i="4" s="1"/>
  <c r="E7296" i="4"/>
  <c r="C7296" i="4"/>
  <c r="D7296" i="4"/>
  <c r="F7296" i="4" l="1"/>
  <c r="N7294" i="4"/>
  <c r="M7294" i="4"/>
  <c r="J7295" i="4"/>
  <c r="H7296" i="4"/>
  <c r="I7296" i="4" s="1"/>
  <c r="I7295" i="4"/>
  <c r="K7295" i="4"/>
  <c r="Y7295" i="4" s="1"/>
  <c r="C7297" i="4"/>
  <c r="D7297" i="4"/>
  <c r="E7297" i="4"/>
  <c r="F7297" i="4" l="1"/>
  <c r="N7295" i="4"/>
  <c r="M7295" i="4"/>
  <c r="L7296" i="4"/>
  <c r="Z7296" i="4" s="1"/>
  <c r="H7297" i="4"/>
  <c r="I7297" i="4" s="1"/>
  <c r="J7296" i="4"/>
  <c r="K7296" i="4"/>
  <c r="Y7296" i="4" s="1"/>
  <c r="M7296" i="4"/>
  <c r="C7298" i="4"/>
  <c r="D7298" i="4"/>
  <c r="E7298" i="4"/>
  <c r="F7298" i="4" l="1"/>
  <c r="N7296" i="4"/>
  <c r="L7297" i="4"/>
  <c r="Z7297" i="4" s="1"/>
  <c r="J7297" i="4"/>
  <c r="H7298" i="4"/>
  <c r="I7298" i="4" s="1"/>
  <c r="K7297" i="4"/>
  <c r="Y7297" i="4" s="1"/>
  <c r="M7297" i="4"/>
  <c r="D7299" i="4"/>
  <c r="E7299" i="4"/>
  <c r="C7299" i="4"/>
  <c r="F7299" i="4" l="1"/>
  <c r="N7297" i="4"/>
  <c r="H7299" i="4"/>
  <c r="J7299" i="4" s="1"/>
  <c r="L7298" i="4"/>
  <c r="Z7298" i="4" s="1"/>
  <c r="J7298" i="4"/>
  <c r="K7298" i="4"/>
  <c r="Y7298" i="4" s="1"/>
  <c r="M7298" i="4"/>
  <c r="L7299" i="4"/>
  <c r="Z7299" i="4" s="1"/>
  <c r="C7300" i="4"/>
  <c r="D7300" i="4"/>
  <c r="E7300" i="4"/>
  <c r="F7300" i="4" l="1"/>
  <c r="N7298" i="4"/>
  <c r="H7300" i="4"/>
  <c r="L7300" i="4" s="1"/>
  <c r="Z7300" i="4" s="1"/>
  <c r="I7299" i="4"/>
  <c r="N7299" i="4"/>
  <c r="K7299" i="4"/>
  <c r="Y7299" i="4" s="1"/>
  <c r="C7301" i="4"/>
  <c r="D7301" i="4"/>
  <c r="E7301" i="4"/>
  <c r="F7301" i="4" l="1"/>
  <c r="M7299" i="4"/>
  <c r="H7301" i="4"/>
  <c r="L7301" i="4" s="1"/>
  <c r="Z7301" i="4" s="1"/>
  <c r="I7300" i="4"/>
  <c r="J7300" i="4"/>
  <c r="K7300" i="4"/>
  <c r="Y7300" i="4" s="1"/>
  <c r="C7302" i="4"/>
  <c r="D7302" i="4"/>
  <c r="E7302" i="4"/>
  <c r="F7302" i="4" l="1"/>
  <c r="N7300" i="4"/>
  <c r="M7300" i="4"/>
  <c r="I7301" i="4"/>
  <c r="J7301" i="4"/>
  <c r="H7302" i="4"/>
  <c r="L7302" i="4" s="1"/>
  <c r="Z7302" i="4" s="1"/>
  <c r="K7301" i="4"/>
  <c r="Y7301" i="4" s="1"/>
  <c r="C7303" i="4"/>
  <c r="F7303" i="4" s="1"/>
  <c r="D7303" i="4"/>
  <c r="E7303" i="4"/>
  <c r="N7301" i="4" l="1"/>
  <c r="M7301" i="4"/>
  <c r="J7302" i="4"/>
  <c r="H7303" i="4"/>
  <c r="L7303" i="4" s="1"/>
  <c r="Z7303" i="4" s="1"/>
  <c r="I7302" i="4"/>
  <c r="K7302" i="4"/>
  <c r="Y7302" i="4" s="1"/>
  <c r="E7304" i="4"/>
  <c r="C7304" i="4"/>
  <c r="D7304" i="4"/>
  <c r="F7304" i="4" l="1"/>
  <c r="N7302" i="4"/>
  <c r="M7302" i="4"/>
  <c r="I7303" i="4"/>
  <c r="J7303" i="4"/>
  <c r="H7304" i="4"/>
  <c r="K7303" i="4"/>
  <c r="Y7303" i="4" s="1"/>
  <c r="C7305" i="4"/>
  <c r="D7305" i="4"/>
  <c r="E7305" i="4"/>
  <c r="F7305" i="4" l="1"/>
  <c r="N7303" i="4"/>
  <c r="M7303" i="4"/>
  <c r="L7304" i="4"/>
  <c r="Z7304" i="4" s="1"/>
  <c r="H7305" i="4"/>
  <c r="L7305" i="4" s="1"/>
  <c r="Z7305" i="4" s="1"/>
  <c r="J7304" i="4"/>
  <c r="I7304" i="4"/>
  <c r="K7304" i="4"/>
  <c r="Y7304" i="4" s="1"/>
  <c r="C7306" i="4"/>
  <c r="D7306" i="4"/>
  <c r="E7306" i="4"/>
  <c r="F7306" i="4" l="1"/>
  <c r="N7304" i="4"/>
  <c r="M7304" i="4"/>
  <c r="H7306" i="4"/>
  <c r="J7306" i="4" s="1"/>
  <c r="I7305" i="4"/>
  <c r="J7305" i="4"/>
  <c r="K7305" i="4"/>
  <c r="Y7305" i="4" s="1"/>
  <c r="D7307" i="4"/>
  <c r="E7307" i="4"/>
  <c r="C7307" i="4"/>
  <c r="F7307" i="4" l="1"/>
  <c r="N7305" i="4"/>
  <c r="M7305" i="4"/>
  <c r="L7306" i="4"/>
  <c r="Z7306" i="4" s="1"/>
  <c r="H7307" i="4"/>
  <c r="J7307" i="4" s="1"/>
  <c r="I7306" i="4"/>
  <c r="N7306" i="4"/>
  <c r="K7306" i="4"/>
  <c r="Y7306" i="4" s="1"/>
  <c r="C7308" i="4"/>
  <c r="D7308" i="4"/>
  <c r="E7308" i="4"/>
  <c r="F7308" i="4" l="1"/>
  <c r="N7307" i="4"/>
  <c r="M7306" i="4"/>
  <c r="L7307" i="4"/>
  <c r="Z7307" i="4" s="1"/>
  <c r="H7308" i="4"/>
  <c r="I7308" i="4" s="1"/>
  <c r="I7307" i="4"/>
  <c r="K7307" i="4"/>
  <c r="Y7307" i="4" s="1"/>
  <c r="C7309" i="4"/>
  <c r="F7309" i="4" s="1"/>
  <c r="D7309" i="4"/>
  <c r="E7309" i="4"/>
  <c r="M7307" i="4" l="1"/>
  <c r="L7308" i="4"/>
  <c r="Z7308" i="4" s="1"/>
  <c r="H7309" i="4"/>
  <c r="J7309" i="4" s="1"/>
  <c r="J7308" i="4"/>
  <c r="K7308" i="4"/>
  <c r="Y7308" i="4" s="1"/>
  <c r="M7308" i="4"/>
  <c r="C7310" i="4"/>
  <c r="D7310" i="4"/>
  <c r="E7310" i="4"/>
  <c r="F7310" i="4" l="1"/>
  <c r="N7309" i="4"/>
  <c r="N7308" i="4"/>
  <c r="L7309" i="4"/>
  <c r="Z7309" i="4" s="1"/>
  <c r="H7310" i="4"/>
  <c r="J7310" i="4" s="1"/>
  <c r="I7309" i="4"/>
  <c r="K7309" i="4"/>
  <c r="Y7309" i="4" s="1"/>
  <c r="C7311" i="4"/>
  <c r="F7311" i="4" s="1"/>
  <c r="D7311" i="4"/>
  <c r="E7311" i="4"/>
  <c r="N7310" i="4" l="1"/>
  <c r="M7309" i="4"/>
  <c r="L7310" i="4"/>
  <c r="Z7310" i="4" s="1"/>
  <c r="H7311" i="4"/>
  <c r="J7311" i="4" s="1"/>
  <c r="I7310" i="4"/>
  <c r="K7310" i="4"/>
  <c r="Y7310" i="4" s="1"/>
  <c r="E7312" i="4"/>
  <c r="C7312" i="4"/>
  <c r="D7312" i="4"/>
  <c r="F7312" i="4" l="1"/>
  <c r="N7311" i="4"/>
  <c r="M7310" i="4"/>
  <c r="I7311" i="4"/>
  <c r="L7311" i="4"/>
  <c r="Z7311" i="4" s="1"/>
  <c r="H7312" i="4"/>
  <c r="J7312" i="4" s="1"/>
  <c r="K7311" i="4"/>
  <c r="Y7311" i="4" s="1"/>
  <c r="C7313" i="4"/>
  <c r="F7313" i="4" s="1"/>
  <c r="D7313" i="4"/>
  <c r="E7313" i="4"/>
  <c r="N7312" i="4" l="1"/>
  <c r="M7311" i="4"/>
  <c r="I7312" i="4"/>
  <c r="L7312" i="4"/>
  <c r="Z7312" i="4" s="1"/>
  <c r="H7313" i="4"/>
  <c r="J7313" i="4" s="1"/>
  <c r="K7312" i="4"/>
  <c r="Y7312" i="4" s="1"/>
  <c r="C7314" i="4"/>
  <c r="D7314" i="4"/>
  <c r="E7314" i="4"/>
  <c r="F7314" i="4" l="1"/>
  <c r="N7313" i="4"/>
  <c r="M7312" i="4"/>
  <c r="I7313" i="4"/>
  <c r="L7313" i="4"/>
  <c r="Z7313" i="4" s="1"/>
  <c r="H7314" i="4"/>
  <c r="J7314" i="4" s="1"/>
  <c r="K7313" i="4"/>
  <c r="Y7313" i="4" s="1"/>
  <c r="D7315" i="4"/>
  <c r="E7315" i="4"/>
  <c r="C7315" i="4"/>
  <c r="F7315" i="4" l="1"/>
  <c r="N7314" i="4"/>
  <c r="M7313" i="4"/>
  <c r="I7314" i="4"/>
  <c r="L7314" i="4"/>
  <c r="Z7314" i="4" s="1"/>
  <c r="H7315" i="4"/>
  <c r="J7315" i="4" s="1"/>
  <c r="K7314" i="4"/>
  <c r="Y7314" i="4" s="1"/>
  <c r="C7316" i="4"/>
  <c r="F7316" i="4" s="1"/>
  <c r="D7316" i="4"/>
  <c r="E7316" i="4"/>
  <c r="N7315" i="4" l="1"/>
  <c r="M7314" i="4"/>
  <c r="I7315" i="4"/>
  <c r="L7315" i="4"/>
  <c r="Z7315" i="4" s="1"/>
  <c r="H7316" i="4"/>
  <c r="J7316" i="4" s="1"/>
  <c r="K7315" i="4"/>
  <c r="Y7315" i="4" s="1"/>
  <c r="C7317" i="4"/>
  <c r="D7317" i="4"/>
  <c r="E7317" i="4"/>
  <c r="F7317" i="4" l="1"/>
  <c r="N7316" i="4"/>
  <c r="M7315" i="4"/>
  <c r="I7316" i="4"/>
  <c r="L7316" i="4"/>
  <c r="Z7316" i="4" s="1"/>
  <c r="H7317" i="4"/>
  <c r="J7317" i="4" s="1"/>
  <c r="K7316" i="4"/>
  <c r="Y7316" i="4" s="1"/>
  <c r="C7318" i="4"/>
  <c r="F7318" i="4" s="1"/>
  <c r="D7318" i="4"/>
  <c r="E7318" i="4"/>
  <c r="N7317" i="4" l="1"/>
  <c r="M7316" i="4"/>
  <c r="I7317" i="4"/>
  <c r="L7317" i="4"/>
  <c r="Z7317" i="4" s="1"/>
  <c r="H7318" i="4"/>
  <c r="I7318" i="4" s="1"/>
  <c r="K7317" i="4"/>
  <c r="Y7317" i="4" s="1"/>
  <c r="C7319" i="4"/>
  <c r="D7319" i="4"/>
  <c r="E7319" i="4"/>
  <c r="F7319" i="4" l="1"/>
  <c r="M7317" i="4"/>
  <c r="J7318" i="4"/>
  <c r="L7318" i="4"/>
  <c r="Z7318" i="4" s="1"/>
  <c r="H7319" i="4"/>
  <c r="K7318" i="4"/>
  <c r="Y7318" i="4" s="1"/>
  <c r="M7318" i="4"/>
  <c r="E7320" i="4"/>
  <c r="C7320" i="4"/>
  <c r="D7320" i="4"/>
  <c r="F7320" i="4" l="1"/>
  <c r="N7318" i="4"/>
  <c r="L7319" i="4"/>
  <c r="Z7319" i="4" s="1"/>
  <c r="H7320" i="4"/>
  <c r="L7320" i="4" s="1"/>
  <c r="Z7320" i="4" s="1"/>
  <c r="J7319" i="4"/>
  <c r="I7319" i="4"/>
  <c r="K7319" i="4"/>
  <c r="Y7319" i="4" s="1"/>
  <c r="C7321" i="4"/>
  <c r="F7321" i="4" s="1"/>
  <c r="D7321" i="4"/>
  <c r="E7321" i="4"/>
  <c r="N7319" i="4" l="1"/>
  <c r="M7319" i="4"/>
  <c r="I7320" i="4"/>
  <c r="H7321" i="4"/>
  <c r="J7321" i="4" s="1"/>
  <c r="J7320" i="4"/>
  <c r="K7320" i="4"/>
  <c r="Y7320" i="4" s="1"/>
  <c r="C7322" i="4"/>
  <c r="D7322" i="4"/>
  <c r="E7322" i="4"/>
  <c r="F7322" i="4" l="1"/>
  <c r="N7320" i="4"/>
  <c r="N7321" i="4"/>
  <c r="M7320" i="4"/>
  <c r="L7321" i="4"/>
  <c r="Z7321" i="4" s="1"/>
  <c r="I7321" i="4"/>
  <c r="H7322" i="4"/>
  <c r="I7322" i="4" s="1"/>
  <c r="K7321" i="4"/>
  <c r="Y7321" i="4" s="1"/>
  <c r="D7323" i="4"/>
  <c r="E7323" i="4"/>
  <c r="C7323" i="4"/>
  <c r="F7323" i="4" l="1"/>
  <c r="M7321" i="4"/>
  <c r="L7322" i="4"/>
  <c r="Z7322" i="4" s="1"/>
  <c r="H7323" i="4"/>
  <c r="J7323" i="4" s="1"/>
  <c r="J7322" i="4"/>
  <c r="K7322" i="4"/>
  <c r="Y7322" i="4" s="1"/>
  <c r="M7322" i="4"/>
  <c r="C7324" i="4"/>
  <c r="F7324" i="4" s="1"/>
  <c r="D7324" i="4"/>
  <c r="E7324" i="4"/>
  <c r="N7322" i="4" l="1"/>
  <c r="N7323" i="4"/>
  <c r="L7323" i="4"/>
  <c r="Z7323" i="4" s="1"/>
  <c r="H7324" i="4"/>
  <c r="I7324" i="4" s="1"/>
  <c r="I7323" i="4"/>
  <c r="K7323" i="4"/>
  <c r="Y7323" i="4" s="1"/>
  <c r="C7325" i="4"/>
  <c r="D7325" i="4"/>
  <c r="E7325" i="4"/>
  <c r="F7325" i="4" l="1"/>
  <c r="M7323" i="4"/>
  <c r="L7324" i="4"/>
  <c r="Z7324" i="4" s="1"/>
  <c r="H7325" i="4"/>
  <c r="J7325" i="4" s="1"/>
  <c r="J7324" i="4"/>
  <c r="K7324" i="4"/>
  <c r="Y7324" i="4" s="1"/>
  <c r="M7324" i="4"/>
  <c r="C7326" i="4"/>
  <c r="F7326" i="4" s="1"/>
  <c r="D7326" i="4"/>
  <c r="E7326" i="4"/>
  <c r="N7325" i="4" l="1"/>
  <c r="N7324" i="4"/>
  <c r="L7325" i="4"/>
  <c r="Z7325" i="4" s="1"/>
  <c r="H7326" i="4"/>
  <c r="I7326" i="4" s="1"/>
  <c r="I7325" i="4"/>
  <c r="K7325" i="4"/>
  <c r="Y7325" i="4" s="1"/>
  <c r="C7327" i="4"/>
  <c r="D7327" i="4"/>
  <c r="E7327" i="4"/>
  <c r="F7327" i="4" l="1"/>
  <c r="M7325" i="4"/>
  <c r="L7326" i="4"/>
  <c r="Z7326" i="4" s="1"/>
  <c r="H7327" i="4"/>
  <c r="J7327" i="4" s="1"/>
  <c r="J7326" i="4"/>
  <c r="K7326" i="4"/>
  <c r="Y7326" i="4" s="1"/>
  <c r="M7326" i="4"/>
  <c r="E7328" i="4"/>
  <c r="C7328" i="4"/>
  <c r="D7328" i="4"/>
  <c r="F7328" i="4" l="1"/>
  <c r="N7326" i="4"/>
  <c r="N7327" i="4"/>
  <c r="L7327" i="4"/>
  <c r="Z7327" i="4" s="1"/>
  <c r="H7328" i="4"/>
  <c r="J7328" i="4" s="1"/>
  <c r="I7327" i="4"/>
  <c r="K7327" i="4"/>
  <c r="Y7327" i="4" s="1"/>
  <c r="C7329" i="4"/>
  <c r="F7329" i="4" s="1"/>
  <c r="D7329" i="4"/>
  <c r="E7329" i="4"/>
  <c r="N7328" i="4" l="1"/>
  <c r="M7327" i="4"/>
  <c r="I7328" i="4"/>
  <c r="L7328" i="4"/>
  <c r="Z7328" i="4" s="1"/>
  <c r="H7329" i="4"/>
  <c r="J7329" i="4" s="1"/>
  <c r="K7328" i="4"/>
  <c r="Y7328" i="4" s="1"/>
  <c r="C7330" i="4"/>
  <c r="D7330" i="4"/>
  <c r="E7330" i="4"/>
  <c r="F7330" i="4" l="1"/>
  <c r="N7329" i="4"/>
  <c r="M7328" i="4"/>
  <c r="I7329" i="4"/>
  <c r="L7329" i="4"/>
  <c r="Z7329" i="4" s="1"/>
  <c r="H7330" i="4"/>
  <c r="I7330" i="4" s="1"/>
  <c r="K7329" i="4"/>
  <c r="Y7329" i="4" s="1"/>
  <c r="D7331" i="4"/>
  <c r="E7331" i="4"/>
  <c r="C7331" i="4"/>
  <c r="F7331" i="4" l="1"/>
  <c r="M7329" i="4"/>
  <c r="H7331" i="4"/>
  <c r="J7331" i="4" s="1"/>
  <c r="J7330" i="4"/>
  <c r="L7330" i="4"/>
  <c r="Z7330" i="4" s="1"/>
  <c r="K7330" i="4"/>
  <c r="Y7330" i="4" s="1"/>
  <c r="M7330" i="4"/>
  <c r="C7332" i="4"/>
  <c r="F7332" i="4" s="1"/>
  <c r="D7332" i="4"/>
  <c r="E7332" i="4"/>
  <c r="N7331" i="4" l="1"/>
  <c r="N7330" i="4"/>
  <c r="I7331" i="4"/>
  <c r="L7331" i="4"/>
  <c r="Z7331" i="4" s="1"/>
  <c r="H7332" i="4"/>
  <c r="J7332" i="4" s="1"/>
  <c r="K7331" i="4"/>
  <c r="Y7331" i="4" s="1"/>
  <c r="C7333" i="4"/>
  <c r="D7333" i="4"/>
  <c r="E7333" i="4"/>
  <c r="F7333" i="4" l="1"/>
  <c r="M7331" i="4"/>
  <c r="I7332" i="4"/>
  <c r="N7332" i="4"/>
  <c r="L7332" i="4"/>
  <c r="Z7332" i="4" s="1"/>
  <c r="H7333" i="4"/>
  <c r="L7333" i="4" s="1"/>
  <c r="Z7333" i="4" s="1"/>
  <c r="K7332" i="4"/>
  <c r="Y7332" i="4" s="1"/>
  <c r="C7334" i="4"/>
  <c r="F7334" i="4" s="1"/>
  <c r="D7334" i="4"/>
  <c r="E7334" i="4"/>
  <c r="M7332" i="4" l="1"/>
  <c r="I7333" i="4"/>
  <c r="J7333" i="4"/>
  <c r="H7334" i="4"/>
  <c r="K7333" i="4"/>
  <c r="Y7333" i="4" s="1"/>
  <c r="C7335" i="4"/>
  <c r="D7335" i="4"/>
  <c r="E7335" i="4"/>
  <c r="F7335" i="4" l="1"/>
  <c r="N7333" i="4"/>
  <c r="M7333" i="4"/>
  <c r="J7334" i="4"/>
  <c r="I7334" i="4"/>
  <c r="L7334" i="4"/>
  <c r="Z7334" i="4" s="1"/>
  <c r="H7335" i="4"/>
  <c r="L7335" i="4" s="1"/>
  <c r="Z7335" i="4" s="1"/>
  <c r="K7334" i="4"/>
  <c r="Y7334" i="4" s="1"/>
  <c r="E7336" i="4"/>
  <c r="C7336" i="4"/>
  <c r="D7336" i="4"/>
  <c r="F7336" i="4" l="1"/>
  <c r="N7334" i="4"/>
  <c r="M7334" i="4"/>
  <c r="J7335" i="4"/>
  <c r="I7335" i="4"/>
  <c r="H7336" i="4"/>
  <c r="L7336" i="4" s="1"/>
  <c r="Z7336" i="4" s="1"/>
  <c r="K7335" i="4"/>
  <c r="Y7335" i="4" s="1"/>
  <c r="C7337" i="4"/>
  <c r="F7337" i="4" s="1"/>
  <c r="D7337" i="4"/>
  <c r="E7337" i="4"/>
  <c r="N7335" i="4" l="1"/>
  <c r="M7335" i="4"/>
  <c r="H7337" i="4"/>
  <c r="L7337" i="4" s="1"/>
  <c r="Z7337" i="4" s="1"/>
  <c r="J7336" i="4"/>
  <c r="I7336" i="4"/>
  <c r="K7336" i="4"/>
  <c r="Y7336" i="4" s="1"/>
  <c r="C7338" i="4"/>
  <c r="D7338" i="4"/>
  <c r="E7338" i="4"/>
  <c r="F7338" i="4" l="1"/>
  <c r="N7336" i="4"/>
  <c r="M7336" i="4"/>
  <c r="H7338" i="4"/>
  <c r="I7337" i="4"/>
  <c r="J7337" i="4"/>
  <c r="K7337" i="4"/>
  <c r="Y7337" i="4" s="1"/>
  <c r="D7339" i="4"/>
  <c r="E7339" i="4"/>
  <c r="C7339" i="4"/>
  <c r="F7339" i="4" l="1"/>
  <c r="N7337" i="4"/>
  <c r="M7337" i="4"/>
  <c r="L7338" i="4"/>
  <c r="Z7338" i="4" s="1"/>
  <c r="I7338" i="4"/>
  <c r="J7338" i="4"/>
  <c r="H7339" i="4"/>
  <c r="L7339" i="4" s="1"/>
  <c r="Z7339" i="4" s="1"/>
  <c r="K7338" i="4"/>
  <c r="Y7338" i="4" s="1"/>
  <c r="C7340" i="4"/>
  <c r="D7340" i="4"/>
  <c r="E7340" i="4"/>
  <c r="F7340" i="4" l="1"/>
  <c r="N7338" i="4"/>
  <c r="M7338" i="4"/>
  <c r="I7339" i="4"/>
  <c r="J7339" i="4"/>
  <c r="H7340" i="4"/>
  <c r="K7339" i="4"/>
  <c r="Y7339" i="4" s="1"/>
  <c r="C7341" i="4"/>
  <c r="F7341" i="4" s="1"/>
  <c r="D7341" i="4"/>
  <c r="E7341" i="4"/>
  <c r="N7339" i="4" l="1"/>
  <c r="M7339" i="4"/>
  <c r="J7340" i="4"/>
  <c r="L7340" i="4"/>
  <c r="Z7340" i="4" s="1"/>
  <c r="H7341" i="4"/>
  <c r="L7341" i="4" s="1"/>
  <c r="Z7341" i="4" s="1"/>
  <c r="I7340" i="4"/>
  <c r="K7340" i="4"/>
  <c r="Y7340" i="4" s="1"/>
  <c r="C7342" i="4"/>
  <c r="F7342" i="4" s="1"/>
  <c r="D7342" i="4"/>
  <c r="E7342" i="4"/>
  <c r="N7340" i="4" l="1"/>
  <c r="M7340" i="4"/>
  <c r="H7342" i="4"/>
  <c r="J7342" i="4" s="1"/>
  <c r="I7341" i="4"/>
  <c r="J7341" i="4"/>
  <c r="K7341" i="4"/>
  <c r="Y7341" i="4" s="1"/>
  <c r="C7343" i="4"/>
  <c r="D7343" i="4"/>
  <c r="E7343" i="4"/>
  <c r="F7343" i="4" l="1"/>
  <c r="N7341" i="4"/>
  <c r="M7341" i="4"/>
  <c r="L7342" i="4"/>
  <c r="Z7342" i="4" s="1"/>
  <c r="H7343" i="4"/>
  <c r="J7343" i="4" s="1"/>
  <c r="I7342" i="4"/>
  <c r="N7342" i="4"/>
  <c r="K7342" i="4"/>
  <c r="Y7342" i="4" s="1"/>
  <c r="E7344" i="4"/>
  <c r="C7344" i="4"/>
  <c r="D7344" i="4"/>
  <c r="F7344" i="4" l="1"/>
  <c r="N7343" i="4"/>
  <c r="M7342" i="4"/>
  <c r="L7343" i="4"/>
  <c r="Z7343" i="4" s="1"/>
  <c r="H7344" i="4"/>
  <c r="J7344" i="4" s="1"/>
  <c r="I7343" i="4"/>
  <c r="K7343" i="4"/>
  <c r="Y7343" i="4" s="1"/>
  <c r="C7345" i="4"/>
  <c r="D7345" i="4"/>
  <c r="E7345" i="4"/>
  <c r="H7345" i="4" l="1"/>
  <c r="F7345" i="4"/>
  <c r="N7344" i="4"/>
  <c r="M7343" i="4"/>
  <c r="L7344" i="4"/>
  <c r="Z7344" i="4" s="1"/>
  <c r="I7344" i="4"/>
  <c r="K7344" i="4"/>
  <c r="Y7344" i="4" s="1"/>
  <c r="J7345" i="4"/>
  <c r="I7345" i="4"/>
  <c r="C7346" i="4"/>
  <c r="D7346" i="4"/>
  <c r="E7346" i="4"/>
  <c r="F7346" i="4" l="1"/>
  <c r="M7344" i="4"/>
  <c r="H7346" i="4"/>
  <c r="J7346" i="4" s="1"/>
  <c r="K7345" i="4"/>
  <c r="Y7345" i="4" s="1"/>
  <c r="M7345" i="4"/>
  <c r="L7345" i="4"/>
  <c r="Z7345" i="4" s="1"/>
  <c r="N7345" i="4"/>
  <c r="D7347" i="4"/>
  <c r="E7347" i="4"/>
  <c r="C7347" i="4"/>
  <c r="F7347" i="4" l="1"/>
  <c r="N7346" i="4"/>
  <c r="H7347" i="4"/>
  <c r="J7347" i="4" s="1"/>
  <c r="L7346" i="4"/>
  <c r="Z7346" i="4" s="1"/>
  <c r="I7346" i="4"/>
  <c r="K7346" i="4"/>
  <c r="Y7346" i="4" s="1"/>
  <c r="C7348" i="4"/>
  <c r="D7348" i="4"/>
  <c r="E7348" i="4"/>
  <c r="H7348" i="4" l="1"/>
  <c r="F7348" i="4"/>
  <c r="N7347" i="4"/>
  <c r="M7346" i="4"/>
  <c r="L7347" i="4"/>
  <c r="Z7347" i="4" s="1"/>
  <c r="I7347" i="4"/>
  <c r="K7347" i="4"/>
  <c r="Y7347" i="4" s="1"/>
  <c r="J7348" i="4"/>
  <c r="I7348" i="4"/>
  <c r="C7349" i="4"/>
  <c r="D7349" i="4"/>
  <c r="E7349" i="4"/>
  <c r="F7349" i="4" l="1"/>
  <c r="M7347" i="4"/>
  <c r="H7349" i="4"/>
  <c r="J7349" i="4" s="1"/>
  <c r="L7348" i="4"/>
  <c r="Z7348" i="4" s="1"/>
  <c r="N7348" i="4"/>
  <c r="K7348" i="4"/>
  <c r="Y7348" i="4" s="1"/>
  <c r="M7348" i="4"/>
  <c r="C7350" i="4"/>
  <c r="F7350" i="4" s="1"/>
  <c r="D7350" i="4"/>
  <c r="E7350" i="4"/>
  <c r="N7349" i="4" l="1"/>
  <c r="L7349" i="4"/>
  <c r="Z7349" i="4" s="1"/>
  <c r="H7350" i="4"/>
  <c r="J7350" i="4" s="1"/>
  <c r="I7349" i="4"/>
  <c r="K7349" i="4"/>
  <c r="Y7349" i="4" s="1"/>
  <c r="C7351" i="4"/>
  <c r="D7351" i="4"/>
  <c r="E7351" i="4"/>
  <c r="F7351" i="4" l="1"/>
  <c r="N7350" i="4"/>
  <c r="M7349" i="4"/>
  <c r="L7350" i="4"/>
  <c r="Z7350" i="4" s="1"/>
  <c r="H7351" i="4"/>
  <c r="I7351" i="4" s="1"/>
  <c r="I7350" i="4"/>
  <c r="K7350" i="4"/>
  <c r="Y7350" i="4" s="1"/>
  <c r="E7352" i="4"/>
  <c r="C7352" i="4"/>
  <c r="D7352" i="4"/>
  <c r="F7352" i="4" l="1"/>
  <c r="M7350" i="4"/>
  <c r="L7351" i="4"/>
  <c r="Z7351" i="4" s="1"/>
  <c r="H7352" i="4"/>
  <c r="J7352" i="4" s="1"/>
  <c r="J7351" i="4"/>
  <c r="K7351" i="4"/>
  <c r="Y7351" i="4" s="1"/>
  <c r="M7351" i="4"/>
  <c r="C7353" i="4"/>
  <c r="F7353" i="4" s="1"/>
  <c r="D7353" i="4"/>
  <c r="E7353" i="4"/>
  <c r="N7352" i="4" l="1"/>
  <c r="N7351" i="4"/>
  <c r="I7352" i="4"/>
  <c r="L7352" i="4"/>
  <c r="Z7352" i="4" s="1"/>
  <c r="H7353" i="4"/>
  <c r="I7353" i="4" s="1"/>
  <c r="K7352" i="4"/>
  <c r="Y7352" i="4" s="1"/>
  <c r="C7354" i="4"/>
  <c r="F7354" i="4" s="1"/>
  <c r="D7354" i="4"/>
  <c r="E7354" i="4"/>
  <c r="M7352" i="4" l="1"/>
  <c r="L7353" i="4"/>
  <c r="Z7353" i="4" s="1"/>
  <c r="J7353" i="4"/>
  <c r="H7354" i="4"/>
  <c r="K7353" i="4"/>
  <c r="Y7353" i="4" s="1"/>
  <c r="M7353" i="4"/>
  <c r="D7355" i="4"/>
  <c r="E7355" i="4"/>
  <c r="C7355" i="4"/>
  <c r="F7355" i="4" l="1"/>
  <c r="N7353" i="4"/>
  <c r="L7354" i="4"/>
  <c r="Z7354" i="4" s="1"/>
  <c r="H7355" i="4"/>
  <c r="L7355" i="4" s="1"/>
  <c r="Z7355" i="4" s="1"/>
  <c r="I7354" i="4"/>
  <c r="J7354" i="4"/>
  <c r="K7354" i="4"/>
  <c r="Y7354" i="4" s="1"/>
  <c r="C7356" i="4"/>
  <c r="F7356" i="4" s="1"/>
  <c r="D7356" i="4"/>
  <c r="E7356" i="4"/>
  <c r="N7354" i="4" l="1"/>
  <c r="M7354" i="4"/>
  <c r="H7356" i="4"/>
  <c r="J7356" i="4" s="1"/>
  <c r="I7355" i="4"/>
  <c r="J7355" i="4"/>
  <c r="K7355" i="4"/>
  <c r="Y7355" i="4" s="1"/>
  <c r="L7356" i="4"/>
  <c r="Z7356" i="4" s="1"/>
  <c r="C7357" i="4"/>
  <c r="F7357" i="4" s="1"/>
  <c r="D7357" i="4"/>
  <c r="E7357" i="4"/>
  <c r="N7355" i="4" l="1"/>
  <c r="M7355" i="4"/>
  <c r="H7357" i="4"/>
  <c r="J7357" i="4" s="1"/>
  <c r="I7356" i="4"/>
  <c r="N7356" i="4"/>
  <c r="K7356" i="4"/>
  <c r="Y7356" i="4" s="1"/>
  <c r="C7358" i="4"/>
  <c r="D7358" i="4"/>
  <c r="E7358" i="4"/>
  <c r="F7358" i="4" l="1"/>
  <c r="N7357" i="4"/>
  <c r="M7356" i="4"/>
  <c r="I7357" i="4"/>
  <c r="L7357" i="4"/>
  <c r="Z7357" i="4" s="1"/>
  <c r="H7358" i="4"/>
  <c r="J7358" i="4" s="1"/>
  <c r="K7357" i="4"/>
  <c r="Y7357" i="4" s="1"/>
  <c r="C7359" i="4"/>
  <c r="F7359" i="4" s="1"/>
  <c r="D7359" i="4"/>
  <c r="E7359" i="4"/>
  <c r="N7358" i="4" l="1"/>
  <c r="M7357" i="4"/>
  <c r="I7358" i="4"/>
  <c r="L7358" i="4"/>
  <c r="Z7358" i="4" s="1"/>
  <c r="H7359" i="4"/>
  <c r="J7359" i="4" s="1"/>
  <c r="K7358" i="4"/>
  <c r="Y7358" i="4" s="1"/>
  <c r="E7360" i="4"/>
  <c r="C7360" i="4"/>
  <c r="F7360" i="4" s="1"/>
  <c r="D7360" i="4"/>
  <c r="N7359" i="4" l="1"/>
  <c r="M7358" i="4"/>
  <c r="I7359" i="4"/>
  <c r="L7359" i="4"/>
  <c r="Z7359" i="4" s="1"/>
  <c r="H7360" i="4"/>
  <c r="I7360" i="4" s="1"/>
  <c r="K7359" i="4"/>
  <c r="Y7359" i="4" s="1"/>
  <c r="C7361" i="4"/>
  <c r="F7361" i="4" s="1"/>
  <c r="D7361" i="4"/>
  <c r="E7361" i="4"/>
  <c r="M7359" i="4" l="1"/>
  <c r="L7360" i="4"/>
  <c r="Z7360" i="4" s="1"/>
  <c r="J7360" i="4"/>
  <c r="H7361" i="4"/>
  <c r="K7360" i="4"/>
  <c r="Y7360" i="4" s="1"/>
  <c r="M7360" i="4"/>
  <c r="C7362" i="4"/>
  <c r="D7362" i="4"/>
  <c r="E7362" i="4"/>
  <c r="F7362" i="4" l="1"/>
  <c r="N7360" i="4"/>
  <c r="J7361" i="4"/>
  <c r="L7361" i="4"/>
  <c r="Z7361" i="4" s="1"/>
  <c r="I7361" i="4"/>
  <c r="H7362" i="4"/>
  <c r="L7362" i="4" s="1"/>
  <c r="Z7362" i="4" s="1"/>
  <c r="K7361" i="4"/>
  <c r="Y7361" i="4" s="1"/>
  <c r="D7363" i="4"/>
  <c r="E7363" i="4"/>
  <c r="C7363" i="4"/>
  <c r="F7363" i="4" l="1"/>
  <c r="N7361" i="4"/>
  <c r="M7361" i="4"/>
  <c r="J7362" i="4"/>
  <c r="H7363" i="4"/>
  <c r="L7363" i="4" s="1"/>
  <c r="Z7363" i="4" s="1"/>
  <c r="I7362" i="4"/>
  <c r="K7362" i="4"/>
  <c r="Y7362" i="4" s="1"/>
  <c r="C7364" i="4"/>
  <c r="F7364" i="4" s="1"/>
  <c r="D7364" i="4"/>
  <c r="E7364" i="4"/>
  <c r="N7362" i="4" l="1"/>
  <c r="M7362" i="4"/>
  <c r="H7364" i="4"/>
  <c r="J7364" i="4" s="1"/>
  <c r="J7363" i="4"/>
  <c r="I7363" i="4"/>
  <c r="K7363" i="4"/>
  <c r="Y7363" i="4" s="1"/>
  <c r="C7365" i="4"/>
  <c r="F7365" i="4" s="1"/>
  <c r="D7365" i="4"/>
  <c r="E7365" i="4"/>
  <c r="N7364" i="4" l="1"/>
  <c r="N7363" i="4"/>
  <c r="M7363" i="4"/>
  <c r="L7364" i="4"/>
  <c r="Z7364" i="4" s="1"/>
  <c r="I7364" i="4"/>
  <c r="H7365" i="4"/>
  <c r="I7365" i="4" s="1"/>
  <c r="K7364" i="4"/>
  <c r="Y7364" i="4" s="1"/>
  <c r="C7366" i="4"/>
  <c r="F7366" i="4" s="1"/>
  <c r="D7366" i="4"/>
  <c r="E7366" i="4"/>
  <c r="M7364" i="4" l="1"/>
  <c r="L7365" i="4"/>
  <c r="Z7365" i="4" s="1"/>
  <c r="J7365" i="4"/>
  <c r="H7366" i="4"/>
  <c r="K7365" i="4"/>
  <c r="Y7365" i="4" s="1"/>
  <c r="M7365" i="4"/>
  <c r="C7367" i="4"/>
  <c r="D7367" i="4"/>
  <c r="E7367" i="4"/>
  <c r="F7367" i="4" l="1"/>
  <c r="N7365" i="4"/>
  <c r="J7366" i="4"/>
  <c r="H7367" i="4"/>
  <c r="L7367" i="4" s="1"/>
  <c r="Z7367" i="4" s="1"/>
  <c r="I7366" i="4"/>
  <c r="L7366" i="4"/>
  <c r="Z7366" i="4" s="1"/>
  <c r="K7366" i="4"/>
  <c r="Y7366" i="4" s="1"/>
  <c r="E7368" i="4"/>
  <c r="C7368" i="4"/>
  <c r="D7368" i="4"/>
  <c r="F7368" i="4" l="1"/>
  <c r="N7366" i="4"/>
  <c r="M7366" i="4"/>
  <c r="H7368" i="4"/>
  <c r="J7368" i="4" s="1"/>
  <c r="J7367" i="4"/>
  <c r="I7367" i="4"/>
  <c r="K7367" i="4"/>
  <c r="Y7367" i="4" s="1"/>
  <c r="C7369" i="4"/>
  <c r="F7369" i="4" s="1"/>
  <c r="D7369" i="4"/>
  <c r="E7369" i="4"/>
  <c r="N7367" i="4" l="1"/>
  <c r="M7367" i="4"/>
  <c r="L7368" i="4"/>
  <c r="Z7368" i="4" s="1"/>
  <c r="H7369" i="4"/>
  <c r="J7369" i="4" s="1"/>
  <c r="I7368" i="4"/>
  <c r="N7368" i="4"/>
  <c r="K7368" i="4"/>
  <c r="Y7368" i="4" s="1"/>
  <c r="C7370" i="4"/>
  <c r="F7370" i="4" s="1"/>
  <c r="D7370" i="4"/>
  <c r="E7370" i="4"/>
  <c r="N7369" i="4" l="1"/>
  <c r="M7368" i="4"/>
  <c r="L7369" i="4"/>
  <c r="Z7369" i="4" s="1"/>
  <c r="H7370" i="4"/>
  <c r="I7370" i="4" s="1"/>
  <c r="I7369" i="4"/>
  <c r="K7369" i="4"/>
  <c r="Y7369" i="4" s="1"/>
  <c r="D7371" i="4"/>
  <c r="E7371" i="4"/>
  <c r="C7371" i="4"/>
  <c r="F7371" i="4" l="1"/>
  <c r="M7369" i="4"/>
  <c r="L7370" i="4"/>
  <c r="Z7370" i="4" s="1"/>
  <c r="J7370" i="4"/>
  <c r="H7371" i="4"/>
  <c r="I7371" i="4" s="1"/>
  <c r="K7370" i="4"/>
  <c r="Y7370" i="4" s="1"/>
  <c r="M7370" i="4"/>
  <c r="C7372" i="4"/>
  <c r="F7372" i="4" s="1"/>
  <c r="D7372" i="4"/>
  <c r="E7372" i="4"/>
  <c r="N7370" i="4" l="1"/>
  <c r="L7371" i="4"/>
  <c r="Z7371" i="4" s="1"/>
  <c r="H7372" i="4"/>
  <c r="J7372" i="4" s="1"/>
  <c r="J7371" i="4"/>
  <c r="K7371" i="4"/>
  <c r="Y7371" i="4" s="1"/>
  <c r="M7371" i="4"/>
  <c r="C7373" i="4"/>
  <c r="F7373" i="4" s="1"/>
  <c r="D7373" i="4"/>
  <c r="E7373" i="4"/>
  <c r="N7371" i="4" l="1"/>
  <c r="N7372" i="4"/>
  <c r="I7372" i="4"/>
  <c r="L7372" i="4"/>
  <c r="Z7372" i="4" s="1"/>
  <c r="H7373" i="4"/>
  <c r="J7373" i="4" s="1"/>
  <c r="K7372" i="4"/>
  <c r="Y7372" i="4" s="1"/>
  <c r="C7374" i="4"/>
  <c r="D7374" i="4"/>
  <c r="E7374" i="4"/>
  <c r="F7374" i="4" l="1"/>
  <c r="M7372" i="4"/>
  <c r="I7373" i="4"/>
  <c r="N7373" i="4"/>
  <c r="L7373" i="4"/>
  <c r="Z7373" i="4" s="1"/>
  <c r="H7374" i="4"/>
  <c r="K7373" i="4"/>
  <c r="Y7373" i="4" s="1"/>
  <c r="C7375" i="4"/>
  <c r="F7375" i="4" s="1"/>
  <c r="D7375" i="4"/>
  <c r="E7375" i="4"/>
  <c r="M7373" i="4" l="1"/>
  <c r="L7374" i="4"/>
  <c r="Z7374" i="4" s="1"/>
  <c r="J7374" i="4"/>
  <c r="H7375" i="4"/>
  <c r="I7374" i="4"/>
  <c r="K7374" i="4"/>
  <c r="Y7374" i="4" s="1"/>
  <c r="E7376" i="4"/>
  <c r="C7376" i="4"/>
  <c r="D7376" i="4"/>
  <c r="F7376" i="4" l="1"/>
  <c r="N7374" i="4"/>
  <c r="M7374" i="4"/>
  <c r="H7376" i="4"/>
  <c r="J7376" i="4" s="1"/>
  <c r="I7375" i="4"/>
  <c r="L7375" i="4"/>
  <c r="Z7375" i="4" s="1"/>
  <c r="J7375" i="4"/>
  <c r="K7375" i="4"/>
  <c r="Y7375" i="4" s="1"/>
  <c r="C7377" i="4"/>
  <c r="D7377" i="4"/>
  <c r="E7377" i="4"/>
  <c r="F7377" i="4" l="1"/>
  <c r="N7375" i="4"/>
  <c r="N7376" i="4"/>
  <c r="M7375" i="4"/>
  <c r="L7376" i="4"/>
  <c r="Z7376" i="4" s="1"/>
  <c r="H7377" i="4"/>
  <c r="J7377" i="4" s="1"/>
  <c r="I7376" i="4"/>
  <c r="K7376" i="4"/>
  <c r="Y7376" i="4" s="1"/>
  <c r="C7378" i="4"/>
  <c r="D7378" i="4"/>
  <c r="E7378" i="4"/>
  <c r="F7378" i="4" l="1"/>
  <c r="N7377" i="4"/>
  <c r="M7376" i="4"/>
  <c r="L7377" i="4"/>
  <c r="Z7377" i="4" s="1"/>
  <c r="H7378" i="4"/>
  <c r="I7378" i="4" s="1"/>
  <c r="I7377" i="4"/>
  <c r="K7377" i="4"/>
  <c r="Y7377" i="4" s="1"/>
  <c r="D7379" i="4"/>
  <c r="E7379" i="4"/>
  <c r="C7379" i="4"/>
  <c r="F7379" i="4" l="1"/>
  <c r="M7377" i="4"/>
  <c r="L7378" i="4"/>
  <c r="Z7378" i="4" s="1"/>
  <c r="H7379" i="4"/>
  <c r="J7379" i="4" s="1"/>
  <c r="J7378" i="4"/>
  <c r="K7378" i="4"/>
  <c r="Y7378" i="4" s="1"/>
  <c r="M7378" i="4"/>
  <c r="C7380" i="4"/>
  <c r="F7380" i="4" s="1"/>
  <c r="D7380" i="4"/>
  <c r="E7380" i="4"/>
  <c r="N7379" i="4" l="1"/>
  <c r="N7378" i="4"/>
  <c r="L7379" i="4"/>
  <c r="Z7379" i="4" s="1"/>
  <c r="H7380" i="4"/>
  <c r="I7380" i="4" s="1"/>
  <c r="I7379" i="4"/>
  <c r="K7379" i="4"/>
  <c r="Y7379" i="4" s="1"/>
  <c r="C7381" i="4"/>
  <c r="D7381" i="4"/>
  <c r="E7381" i="4"/>
  <c r="F7381" i="4" l="1"/>
  <c r="M7379" i="4"/>
  <c r="L7380" i="4"/>
  <c r="Z7380" i="4" s="1"/>
  <c r="H7381" i="4"/>
  <c r="J7381" i="4" s="1"/>
  <c r="J7380" i="4"/>
  <c r="K7380" i="4"/>
  <c r="Y7380" i="4" s="1"/>
  <c r="M7380" i="4"/>
  <c r="C7382" i="4"/>
  <c r="D7382" i="4"/>
  <c r="E7382" i="4"/>
  <c r="F7382" i="4" l="1"/>
  <c r="N7381" i="4"/>
  <c r="N7380" i="4"/>
  <c r="L7381" i="4"/>
  <c r="Z7381" i="4" s="1"/>
  <c r="H7382" i="4"/>
  <c r="J7382" i="4" s="1"/>
  <c r="I7381" i="4"/>
  <c r="K7381" i="4"/>
  <c r="Y7381" i="4" s="1"/>
  <c r="C7383" i="4"/>
  <c r="F7383" i="4" s="1"/>
  <c r="D7383" i="4"/>
  <c r="E7383" i="4"/>
  <c r="N7382" i="4" l="1"/>
  <c r="M7381" i="4"/>
  <c r="L7382" i="4"/>
  <c r="Z7382" i="4" s="1"/>
  <c r="H7383" i="4"/>
  <c r="J7383" i="4" s="1"/>
  <c r="I7382" i="4"/>
  <c r="K7382" i="4"/>
  <c r="Y7382" i="4" s="1"/>
  <c r="E7384" i="4"/>
  <c r="C7384" i="4"/>
  <c r="F7384" i="4" s="1"/>
  <c r="D7384" i="4"/>
  <c r="N7383" i="4" l="1"/>
  <c r="M7382" i="4"/>
  <c r="L7383" i="4"/>
  <c r="Z7383" i="4" s="1"/>
  <c r="H7384" i="4"/>
  <c r="J7384" i="4" s="1"/>
  <c r="I7383" i="4"/>
  <c r="K7383" i="4"/>
  <c r="Y7383" i="4" s="1"/>
  <c r="C7385" i="4"/>
  <c r="D7385" i="4"/>
  <c r="E7385" i="4"/>
  <c r="F7385" i="4" l="1"/>
  <c r="N7384" i="4"/>
  <c r="M7383" i="4"/>
  <c r="L7384" i="4"/>
  <c r="Z7384" i="4" s="1"/>
  <c r="H7385" i="4"/>
  <c r="J7385" i="4" s="1"/>
  <c r="I7384" i="4"/>
  <c r="K7384" i="4"/>
  <c r="Y7384" i="4" s="1"/>
  <c r="C7386" i="4"/>
  <c r="F7386" i="4" s="1"/>
  <c r="D7386" i="4"/>
  <c r="E7386" i="4"/>
  <c r="N7385" i="4" l="1"/>
  <c r="M7384" i="4"/>
  <c r="L7385" i="4"/>
  <c r="Z7385" i="4" s="1"/>
  <c r="H7386" i="4"/>
  <c r="J7386" i="4" s="1"/>
  <c r="I7385" i="4"/>
  <c r="K7385" i="4"/>
  <c r="Y7385" i="4" s="1"/>
  <c r="D7387" i="4"/>
  <c r="E7387" i="4"/>
  <c r="C7387" i="4"/>
  <c r="F7387" i="4" l="1"/>
  <c r="N7386" i="4"/>
  <c r="M7385" i="4"/>
  <c r="L7386" i="4"/>
  <c r="Z7386" i="4" s="1"/>
  <c r="H7387" i="4"/>
  <c r="J7387" i="4" s="1"/>
  <c r="I7386" i="4"/>
  <c r="K7386" i="4"/>
  <c r="Y7386" i="4" s="1"/>
  <c r="C7388" i="4"/>
  <c r="F7388" i="4" s="1"/>
  <c r="D7388" i="4"/>
  <c r="E7388" i="4"/>
  <c r="N7387" i="4" l="1"/>
  <c r="M7386" i="4"/>
  <c r="L7387" i="4"/>
  <c r="Z7387" i="4" s="1"/>
  <c r="H7388" i="4"/>
  <c r="J7388" i="4" s="1"/>
  <c r="I7387" i="4"/>
  <c r="K7387" i="4"/>
  <c r="Y7387" i="4" s="1"/>
  <c r="C7389" i="4"/>
  <c r="D7389" i="4"/>
  <c r="E7389" i="4"/>
  <c r="F7389" i="4" l="1"/>
  <c r="N7388" i="4"/>
  <c r="M7387" i="4"/>
  <c r="L7388" i="4"/>
  <c r="Z7388" i="4" s="1"/>
  <c r="H7389" i="4"/>
  <c r="J7389" i="4" s="1"/>
  <c r="I7388" i="4"/>
  <c r="K7388" i="4"/>
  <c r="Y7388" i="4" s="1"/>
  <c r="C7390" i="4"/>
  <c r="F7390" i="4" s="1"/>
  <c r="D7390" i="4"/>
  <c r="E7390" i="4"/>
  <c r="N7389" i="4" l="1"/>
  <c r="M7388" i="4"/>
  <c r="L7389" i="4"/>
  <c r="Z7389" i="4" s="1"/>
  <c r="H7390" i="4"/>
  <c r="J7390" i="4" s="1"/>
  <c r="I7389" i="4"/>
  <c r="K7389" i="4"/>
  <c r="Y7389" i="4" s="1"/>
  <c r="C7391" i="4"/>
  <c r="D7391" i="4"/>
  <c r="E7391" i="4"/>
  <c r="F7391" i="4" l="1"/>
  <c r="N7390" i="4"/>
  <c r="M7389" i="4"/>
  <c r="L7390" i="4"/>
  <c r="Z7390" i="4" s="1"/>
  <c r="H7391" i="4"/>
  <c r="J7391" i="4" s="1"/>
  <c r="I7390" i="4"/>
  <c r="K7390" i="4"/>
  <c r="Y7390" i="4" s="1"/>
  <c r="E7392" i="4"/>
  <c r="C7392" i="4"/>
  <c r="D7392" i="4"/>
  <c r="F7392" i="4" l="1"/>
  <c r="N7391" i="4"/>
  <c r="M7390" i="4"/>
  <c r="L7391" i="4"/>
  <c r="Z7391" i="4" s="1"/>
  <c r="H7392" i="4"/>
  <c r="J7392" i="4" s="1"/>
  <c r="I7391" i="4"/>
  <c r="K7391" i="4"/>
  <c r="Y7391" i="4" s="1"/>
  <c r="C7393" i="4"/>
  <c r="F7393" i="4" s="1"/>
  <c r="D7393" i="4"/>
  <c r="E7393" i="4"/>
  <c r="M7391" i="4" l="1"/>
  <c r="I7392" i="4"/>
  <c r="N7392" i="4"/>
  <c r="L7392" i="4"/>
  <c r="Z7392" i="4" s="1"/>
  <c r="H7393" i="4"/>
  <c r="L7393" i="4" s="1"/>
  <c r="Z7393" i="4" s="1"/>
  <c r="K7392" i="4"/>
  <c r="Y7392" i="4" s="1"/>
  <c r="C7394" i="4"/>
  <c r="D7394" i="4"/>
  <c r="E7394" i="4"/>
  <c r="F7394" i="4" l="1"/>
  <c r="M7392" i="4"/>
  <c r="J7393" i="4"/>
  <c r="H7394" i="4"/>
  <c r="L7394" i="4" s="1"/>
  <c r="Z7394" i="4" s="1"/>
  <c r="I7393" i="4"/>
  <c r="K7393" i="4"/>
  <c r="Y7393" i="4" s="1"/>
  <c r="D7395" i="4"/>
  <c r="E7395" i="4"/>
  <c r="C7395" i="4"/>
  <c r="F7395" i="4" l="1"/>
  <c r="N7393" i="4"/>
  <c r="M7393" i="4"/>
  <c r="H7395" i="4"/>
  <c r="J7395" i="4" s="1"/>
  <c r="I7394" i="4"/>
  <c r="J7394" i="4"/>
  <c r="K7394" i="4"/>
  <c r="Y7394" i="4" s="1"/>
  <c r="C7396" i="4"/>
  <c r="D7396" i="4"/>
  <c r="E7396" i="4"/>
  <c r="F7396" i="4" l="1"/>
  <c r="N7394" i="4"/>
  <c r="M7394" i="4"/>
  <c r="I7395" i="4"/>
  <c r="H7396" i="4"/>
  <c r="I7396" i="4" s="1"/>
  <c r="N7395" i="4"/>
  <c r="L7395" i="4"/>
  <c r="Z7395" i="4" s="1"/>
  <c r="K7395" i="4"/>
  <c r="Y7395" i="4" s="1"/>
  <c r="C7397" i="4"/>
  <c r="D7397" i="4"/>
  <c r="E7397" i="4"/>
  <c r="F7397" i="4" l="1"/>
  <c r="M7395" i="4"/>
  <c r="L7396" i="4"/>
  <c r="Z7396" i="4" s="1"/>
  <c r="H7397" i="4"/>
  <c r="I7397" i="4" s="1"/>
  <c r="J7396" i="4"/>
  <c r="K7396" i="4"/>
  <c r="Y7396" i="4" s="1"/>
  <c r="M7396" i="4"/>
  <c r="C7398" i="4"/>
  <c r="F7398" i="4" s="1"/>
  <c r="D7398" i="4"/>
  <c r="E7398" i="4"/>
  <c r="N7396" i="4" l="1"/>
  <c r="L7397" i="4"/>
  <c r="Z7397" i="4" s="1"/>
  <c r="H7398" i="4"/>
  <c r="J7398" i="4" s="1"/>
  <c r="J7397" i="4"/>
  <c r="K7397" i="4"/>
  <c r="Y7397" i="4" s="1"/>
  <c r="M7397" i="4"/>
  <c r="C7399" i="4"/>
  <c r="D7399" i="4"/>
  <c r="E7399" i="4"/>
  <c r="F7399" i="4" l="1"/>
  <c r="N7397" i="4"/>
  <c r="N7398" i="4"/>
  <c r="L7398" i="4"/>
  <c r="Z7398" i="4" s="1"/>
  <c r="H7399" i="4"/>
  <c r="I7399" i="4" s="1"/>
  <c r="I7398" i="4"/>
  <c r="K7398" i="4"/>
  <c r="Y7398" i="4" s="1"/>
  <c r="E7400" i="4"/>
  <c r="C7400" i="4"/>
  <c r="D7400" i="4"/>
  <c r="F7400" i="4" l="1"/>
  <c r="M7398" i="4"/>
  <c r="L7399" i="4"/>
  <c r="Z7399" i="4" s="1"/>
  <c r="J7399" i="4"/>
  <c r="H7400" i="4"/>
  <c r="J7400" i="4" s="1"/>
  <c r="K7399" i="4"/>
  <c r="Y7399" i="4" s="1"/>
  <c r="M7399" i="4"/>
  <c r="C7401" i="4"/>
  <c r="F7401" i="4" s="1"/>
  <c r="D7401" i="4"/>
  <c r="E7401" i="4"/>
  <c r="N7399" i="4" l="1"/>
  <c r="N7400" i="4"/>
  <c r="I7400" i="4"/>
  <c r="L7400" i="4"/>
  <c r="Z7400" i="4" s="1"/>
  <c r="H7401" i="4"/>
  <c r="J7401" i="4" s="1"/>
  <c r="K7400" i="4"/>
  <c r="Y7400" i="4" s="1"/>
  <c r="C7402" i="4"/>
  <c r="D7402" i="4"/>
  <c r="E7402" i="4"/>
  <c r="F7402" i="4" l="1"/>
  <c r="M7400" i="4"/>
  <c r="I7401" i="4"/>
  <c r="N7401" i="4"/>
  <c r="L7401" i="4"/>
  <c r="Z7401" i="4" s="1"/>
  <c r="H7402" i="4"/>
  <c r="I7402" i="4" s="1"/>
  <c r="K7401" i="4"/>
  <c r="Y7401" i="4" s="1"/>
  <c r="D7403" i="4"/>
  <c r="E7403" i="4"/>
  <c r="C7403" i="4"/>
  <c r="F7403" i="4" l="1"/>
  <c r="M7401" i="4"/>
  <c r="L7402" i="4"/>
  <c r="Z7402" i="4" s="1"/>
  <c r="H7403" i="4"/>
  <c r="L7403" i="4" s="1"/>
  <c r="Z7403" i="4" s="1"/>
  <c r="J7402" i="4"/>
  <c r="K7402" i="4"/>
  <c r="Y7402" i="4" s="1"/>
  <c r="M7402" i="4"/>
  <c r="C7404" i="4"/>
  <c r="F7404" i="4" s="1"/>
  <c r="D7404" i="4"/>
  <c r="E7404" i="4"/>
  <c r="N7402" i="4" l="1"/>
  <c r="J7403" i="4"/>
  <c r="H7404" i="4"/>
  <c r="I7404" i="4" s="1"/>
  <c r="I7403" i="4"/>
  <c r="K7403" i="4"/>
  <c r="Y7403" i="4" s="1"/>
  <c r="C7405" i="4"/>
  <c r="D7405" i="4"/>
  <c r="E7405" i="4"/>
  <c r="F7405" i="4" l="1"/>
  <c r="N7403" i="4"/>
  <c r="M7403" i="4"/>
  <c r="L7404" i="4"/>
  <c r="Z7404" i="4" s="1"/>
  <c r="H7405" i="4"/>
  <c r="L7405" i="4" s="1"/>
  <c r="Z7405" i="4" s="1"/>
  <c r="J7404" i="4"/>
  <c r="K7404" i="4"/>
  <c r="Y7404" i="4" s="1"/>
  <c r="M7404" i="4"/>
  <c r="C7406" i="4"/>
  <c r="D7406" i="4"/>
  <c r="E7406" i="4"/>
  <c r="F7406" i="4" l="1"/>
  <c r="N7404" i="4"/>
  <c r="H7406" i="4"/>
  <c r="J7406" i="4" s="1"/>
  <c r="I7405" i="4"/>
  <c r="J7405" i="4"/>
  <c r="K7405" i="4"/>
  <c r="Y7405" i="4" s="1"/>
  <c r="C7407" i="4"/>
  <c r="F7407" i="4" s="1"/>
  <c r="D7407" i="4"/>
  <c r="E7407" i="4"/>
  <c r="N7405" i="4" l="1"/>
  <c r="M7405" i="4"/>
  <c r="I7406" i="4"/>
  <c r="L7406" i="4"/>
  <c r="Z7406" i="4" s="1"/>
  <c r="H7407" i="4"/>
  <c r="J7407" i="4" s="1"/>
  <c r="N7406" i="4"/>
  <c r="K7406" i="4"/>
  <c r="Y7406" i="4" s="1"/>
  <c r="E7408" i="4"/>
  <c r="C7408" i="4"/>
  <c r="D7408" i="4"/>
  <c r="F7408" i="4" l="1"/>
  <c r="N7407" i="4"/>
  <c r="M7406" i="4"/>
  <c r="L7407" i="4"/>
  <c r="Z7407" i="4" s="1"/>
  <c r="H7408" i="4"/>
  <c r="J7408" i="4" s="1"/>
  <c r="I7407" i="4"/>
  <c r="K7407" i="4"/>
  <c r="Y7407" i="4" s="1"/>
  <c r="C7409" i="4"/>
  <c r="F7409" i="4" s="1"/>
  <c r="D7409" i="4"/>
  <c r="E7409" i="4"/>
  <c r="N7408" i="4" l="1"/>
  <c r="M7407" i="4"/>
  <c r="I7408" i="4"/>
  <c r="L7408" i="4"/>
  <c r="Z7408" i="4" s="1"/>
  <c r="H7409" i="4"/>
  <c r="J7409" i="4" s="1"/>
  <c r="K7408" i="4"/>
  <c r="Y7408" i="4" s="1"/>
  <c r="C7410" i="4"/>
  <c r="D7410" i="4"/>
  <c r="E7410" i="4"/>
  <c r="F7410" i="4" l="1"/>
  <c r="N7409" i="4"/>
  <c r="M7408" i="4"/>
  <c r="I7409" i="4"/>
  <c r="L7409" i="4"/>
  <c r="Z7409" i="4" s="1"/>
  <c r="H7410" i="4"/>
  <c r="J7410" i="4" s="1"/>
  <c r="K7409" i="4"/>
  <c r="Y7409" i="4" s="1"/>
  <c r="D7411" i="4"/>
  <c r="E7411" i="4"/>
  <c r="C7411" i="4"/>
  <c r="F7411" i="4" l="1"/>
  <c r="N7410" i="4"/>
  <c r="M7409" i="4"/>
  <c r="L7410" i="4"/>
  <c r="Z7410" i="4" s="1"/>
  <c r="I7410" i="4"/>
  <c r="H7411" i="4"/>
  <c r="J7411" i="4" s="1"/>
  <c r="K7410" i="4"/>
  <c r="Y7410" i="4" s="1"/>
  <c r="C7412" i="4"/>
  <c r="F7412" i="4" s="1"/>
  <c r="D7412" i="4"/>
  <c r="E7412" i="4"/>
  <c r="M7410" i="4" l="1"/>
  <c r="I7411" i="4"/>
  <c r="N7411" i="4"/>
  <c r="L7411" i="4"/>
  <c r="Z7411" i="4" s="1"/>
  <c r="H7412" i="4"/>
  <c r="I7412" i="4" s="1"/>
  <c r="K7411" i="4"/>
  <c r="Y7411" i="4" s="1"/>
  <c r="C7413" i="4"/>
  <c r="D7413" i="4"/>
  <c r="E7413" i="4"/>
  <c r="F7413" i="4" l="1"/>
  <c r="M7411" i="4"/>
  <c r="J7412" i="4"/>
  <c r="L7412" i="4"/>
  <c r="Z7412" i="4" s="1"/>
  <c r="H7413" i="4"/>
  <c r="L7413" i="4" s="1"/>
  <c r="Z7413" i="4" s="1"/>
  <c r="K7412" i="4"/>
  <c r="Y7412" i="4" s="1"/>
  <c r="M7412" i="4"/>
  <c r="C7414" i="4"/>
  <c r="F7414" i="4" s="1"/>
  <c r="D7414" i="4"/>
  <c r="E7414" i="4"/>
  <c r="N7412" i="4" l="1"/>
  <c r="I7413" i="4"/>
  <c r="J7413" i="4"/>
  <c r="H7414" i="4"/>
  <c r="K7413" i="4"/>
  <c r="Y7413" i="4" s="1"/>
  <c r="C7415" i="4"/>
  <c r="D7415" i="4"/>
  <c r="E7415" i="4"/>
  <c r="F7415" i="4" l="1"/>
  <c r="N7413" i="4"/>
  <c r="M7413" i="4"/>
  <c r="H7415" i="4"/>
  <c r="L7415" i="4" s="1"/>
  <c r="Z7415" i="4" s="1"/>
  <c r="J7414" i="4"/>
  <c r="L7414" i="4"/>
  <c r="Z7414" i="4" s="1"/>
  <c r="I7414" i="4"/>
  <c r="K7414" i="4"/>
  <c r="Y7414" i="4" s="1"/>
  <c r="E7416" i="4"/>
  <c r="C7416" i="4"/>
  <c r="D7416" i="4"/>
  <c r="F7416" i="4" l="1"/>
  <c r="N7414" i="4"/>
  <c r="M7414" i="4"/>
  <c r="H7416" i="4"/>
  <c r="J7416" i="4" s="1"/>
  <c r="I7415" i="4"/>
  <c r="J7415" i="4"/>
  <c r="K7415" i="4"/>
  <c r="Y7415" i="4" s="1"/>
  <c r="C7417" i="4"/>
  <c r="D7417" i="4"/>
  <c r="E7417" i="4"/>
  <c r="H7417" i="4" l="1"/>
  <c r="F7417" i="4"/>
  <c r="N7415" i="4"/>
  <c r="M7415" i="4"/>
  <c r="L7416" i="4"/>
  <c r="Z7416" i="4" s="1"/>
  <c r="I7416" i="4"/>
  <c r="N7416" i="4"/>
  <c r="K7416" i="4"/>
  <c r="Y7416" i="4" s="1"/>
  <c r="J7417" i="4"/>
  <c r="I7417" i="4"/>
  <c r="C7418" i="4"/>
  <c r="D7418" i="4"/>
  <c r="E7418" i="4"/>
  <c r="F7418" i="4" l="1"/>
  <c r="M7416" i="4"/>
  <c r="H7418" i="4"/>
  <c r="J7418" i="4" s="1"/>
  <c r="K7417" i="4"/>
  <c r="Y7417" i="4" s="1"/>
  <c r="M7417" i="4"/>
  <c r="L7417" i="4"/>
  <c r="Z7417" i="4" s="1"/>
  <c r="N7417" i="4"/>
  <c r="D7419" i="4"/>
  <c r="E7419" i="4"/>
  <c r="C7419" i="4"/>
  <c r="F7419" i="4" l="1"/>
  <c r="N7418" i="4"/>
  <c r="L7418" i="4"/>
  <c r="Z7418" i="4" s="1"/>
  <c r="H7419" i="4"/>
  <c r="J7419" i="4" s="1"/>
  <c r="I7418" i="4"/>
  <c r="K7418" i="4"/>
  <c r="Y7418" i="4" s="1"/>
  <c r="C7420" i="4"/>
  <c r="D7420" i="4"/>
  <c r="E7420" i="4"/>
  <c r="F7420" i="4" l="1"/>
  <c r="N7419" i="4"/>
  <c r="M7418" i="4"/>
  <c r="L7419" i="4"/>
  <c r="Z7419" i="4" s="1"/>
  <c r="H7420" i="4"/>
  <c r="J7420" i="4" s="1"/>
  <c r="I7419" i="4"/>
  <c r="K7419" i="4"/>
  <c r="Y7419" i="4" s="1"/>
  <c r="C7421" i="4"/>
  <c r="F7421" i="4" s="1"/>
  <c r="D7421" i="4"/>
  <c r="E7421" i="4"/>
  <c r="N7420" i="4" l="1"/>
  <c r="M7419" i="4"/>
  <c r="L7420" i="4"/>
  <c r="Z7420" i="4" s="1"/>
  <c r="H7421" i="4"/>
  <c r="J7421" i="4" s="1"/>
  <c r="I7420" i="4"/>
  <c r="K7420" i="4"/>
  <c r="Y7420" i="4" s="1"/>
  <c r="C7422" i="4"/>
  <c r="D7422" i="4"/>
  <c r="E7422" i="4"/>
  <c r="F7422" i="4" l="1"/>
  <c r="N7421" i="4"/>
  <c r="M7420" i="4"/>
  <c r="I7421" i="4"/>
  <c r="L7421" i="4"/>
  <c r="Z7421" i="4" s="1"/>
  <c r="H7422" i="4"/>
  <c r="J7422" i="4" s="1"/>
  <c r="K7421" i="4"/>
  <c r="Y7421" i="4" s="1"/>
  <c r="C7423" i="4"/>
  <c r="F7423" i="4" s="1"/>
  <c r="D7423" i="4"/>
  <c r="E7423" i="4"/>
  <c r="N7422" i="4" l="1"/>
  <c r="M7421" i="4"/>
  <c r="L7422" i="4"/>
  <c r="Z7422" i="4" s="1"/>
  <c r="I7422" i="4"/>
  <c r="H7423" i="4"/>
  <c r="J7423" i="4" s="1"/>
  <c r="K7422" i="4"/>
  <c r="Y7422" i="4" s="1"/>
  <c r="E7424" i="4"/>
  <c r="C7424" i="4"/>
  <c r="F7424" i="4" s="1"/>
  <c r="D7424" i="4"/>
  <c r="N7423" i="4" l="1"/>
  <c r="M7422" i="4"/>
  <c r="I7423" i="4"/>
  <c r="L7423" i="4"/>
  <c r="Z7423" i="4" s="1"/>
  <c r="H7424" i="4"/>
  <c r="J7424" i="4" s="1"/>
  <c r="K7423" i="4"/>
  <c r="Y7423" i="4" s="1"/>
  <c r="C7425" i="4"/>
  <c r="D7425" i="4"/>
  <c r="E7425" i="4"/>
  <c r="F7425" i="4" l="1"/>
  <c r="M7423" i="4"/>
  <c r="I7424" i="4"/>
  <c r="H7425" i="4"/>
  <c r="J7425" i="4" s="1"/>
  <c r="N7424" i="4"/>
  <c r="L7424" i="4"/>
  <c r="Z7424" i="4" s="1"/>
  <c r="K7424" i="4"/>
  <c r="Y7424" i="4" s="1"/>
  <c r="C7426" i="4"/>
  <c r="F7426" i="4" s="1"/>
  <c r="D7426" i="4"/>
  <c r="E7426" i="4"/>
  <c r="M7424" i="4" l="1"/>
  <c r="L7425" i="4"/>
  <c r="Z7425" i="4" s="1"/>
  <c r="H7426" i="4"/>
  <c r="J7426" i="4" s="1"/>
  <c r="I7425" i="4"/>
  <c r="N7425" i="4"/>
  <c r="K7425" i="4"/>
  <c r="Y7425" i="4" s="1"/>
  <c r="D7427" i="4"/>
  <c r="E7427" i="4"/>
  <c r="C7427" i="4"/>
  <c r="F7427" i="4" l="1"/>
  <c r="N7426" i="4"/>
  <c r="M7425" i="4"/>
  <c r="L7426" i="4"/>
  <c r="Z7426" i="4" s="1"/>
  <c r="H7427" i="4"/>
  <c r="J7427" i="4" s="1"/>
  <c r="I7426" i="4"/>
  <c r="K7426" i="4"/>
  <c r="Y7426" i="4" s="1"/>
  <c r="C7428" i="4"/>
  <c r="D7428" i="4"/>
  <c r="E7428" i="4"/>
  <c r="H7428" i="4" l="1"/>
  <c r="F7428" i="4"/>
  <c r="N7427" i="4"/>
  <c r="M7426" i="4"/>
  <c r="L7427" i="4"/>
  <c r="Z7427" i="4" s="1"/>
  <c r="I7427" i="4"/>
  <c r="K7427" i="4"/>
  <c r="Y7427" i="4" s="1"/>
  <c r="J7428" i="4"/>
  <c r="I7428" i="4"/>
  <c r="C7429" i="4"/>
  <c r="D7429" i="4"/>
  <c r="E7429" i="4"/>
  <c r="F7429" i="4" l="1"/>
  <c r="M7427" i="4"/>
  <c r="H7429" i="4"/>
  <c r="J7429" i="4" s="1"/>
  <c r="K7428" i="4"/>
  <c r="Y7428" i="4" s="1"/>
  <c r="M7428" i="4"/>
  <c r="L7428" i="4"/>
  <c r="Z7428" i="4" s="1"/>
  <c r="N7428" i="4"/>
  <c r="C7430" i="4"/>
  <c r="F7430" i="4" s="1"/>
  <c r="D7430" i="4"/>
  <c r="E7430" i="4"/>
  <c r="N7429" i="4" l="1"/>
  <c r="L7429" i="4"/>
  <c r="Z7429" i="4" s="1"/>
  <c r="H7430" i="4"/>
  <c r="J7430" i="4" s="1"/>
  <c r="I7429" i="4"/>
  <c r="K7429" i="4"/>
  <c r="Y7429" i="4" s="1"/>
  <c r="C7431" i="4"/>
  <c r="D7431" i="4"/>
  <c r="E7431" i="4"/>
  <c r="F7431" i="4" l="1"/>
  <c r="N7430" i="4"/>
  <c r="M7429" i="4"/>
  <c r="I7430" i="4"/>
  <c r="L7430" i="4"/>
  <c r="Z7430" i="4" s="1"/>
  <c r="H7431" i="4"/>
  <c r="J7431" i="4" s="1"/>
  <c r="K7430" i="4"/>
  <c r="Y7430" i="4" s="1"/>
  <c r="E7432" i="4"/>
  <c r="C7432" i="4"/>
  <c r="D7432" i="4"/>
  <c r="F7432" i="4" l="1"/>
  <c r="M7430" i="4"/>
  <c r="N7431" i="4"/>
  <c r="I7431" i="4"/>
  <c r="L7431" i="4"/>
  <c r="Z7431" i="4" s="1"/>
  <c r="H7432" i="4"/>
  <c r="I7432" i="4" s="1"/>
  <c r="K7431" i="4"/>
  <c r="Y7431" i="4" s="1"/>
  <c r="C7433" i="4"/>
  <c r="D7433" i="4"/>
  <c r="E7433" i="4"/>
  <c r="F7433" i="4" l="1"/>
  <c r="M7431" i="4"/>
  <c r="L7432" i="4"/>
  <c r="Z7432" i="4" s="1"/>
  <c r="H7433" i="4"/>
  <c r="L7433" i="4" s="1"/>
  <c r="Z7433" i="4" s="1"/>
  <c r="J7432" i="4"/>
  <c r="K7432" i="4"/>
  <c r="Y7432" i="4" s="1"/>
  <c r="M7432" i="4"/>
  <c r="C7434" i="4"/>
  <c r="F7434" i="4" s="1"/>
  <c r="D7434" i="4"/>
  <c r="E7434" i="4"/>
  <c r="N7432" i="4" l="1"/>
  <c r="H7434" i="4"/>
  <c r="I7434" i="4" s="1"/>
  <c r="J7433" i="4"/>
  <c r="I7433" i="4"/>
  <c r="K7433" i="4"/>
  <c r="Y7433" i="4" s="1"/>
  <c r="D7435" i="4"/>
  <c r="E7435" i="4"/>
  <c r="C7435" i="4"/>
  <c r="F7435" i="4" s="1"/>
  <c r="N7433" i="4" l="1"/>
  <c r="M7433" i="4"/>
  <c r="L7434" i="4"/>
  <c r="Z7434" i="4" s="1"/>
  <c r="H7435" i="4"/>
  <c r="J7434" i="4"/>
  <c r="K7434" i="4"/>
  <c r="Y7434" i="4" s="1"/>
  <c r="M7434" i="4"/>
  <c r="C7436" i="4"/>
  <c r="F7436" i="4" s="1"/>
  <c r="D7436" i="4"/>
  <c r="E7436" i="4"/>
  <c r="N7434" i="4" l="1"/>
  <c r="L7435" i="4"/>
  <c r="Z7435" i="4" s="1"/>
  <c r="H7436" i="4"/>
  <c r="L7436" i="4" s="1"/>
  <c r="Z7436" i="4" s="1"/>
  <c r="J7435" i="4"/>
  <c r="I7435" i="4"/>
  <c r="K7435" i="4"/>
  <c r="Y7435" i="4" s="1"/>
  <c r="C7437" i="4"/>
  <c r="D7437" i="4"/>
  <c r="E7437" i="4"/>
  <c r="H7437" i="4" l="1"/>
  <c r="F7437" i="4"/>
  <c r="N7435" i="4"/>
  <c r="M7435" i="4"/>
  <c r="I7436" i="4"/>
  <c r="J7436" i="4"/>
  <c r="K7436" i="4"/>
  <c r="Y7436" i="4" s="1"/>
  <c r="J7437" i="4"/>
  <c r="I7437" i="4"/>
  <c r="C7438" i="4"/>
  <c r="D7438" i="4"/>
  <c r="E7438" i="4"/>
  <c r="F7438" i="4" l="1"/>
  <c r="N7436" i="4"/>
  <c r="M7436" i="4"/>
  <c r="H7438" i="4"/>
  <c r="J7438" i="4" s="1"/>
  <c r="K7437" i="4"/>
  <c r="Y7437" i="4" s="1"/>
  <c r="M7437" i="4"/>
  <c r="L7437" i="4"/>
  <c r="Z7437" i="4" s="1"/>
  <c r="N7437" i="4"/>
  <c r="C7439" i="4"/>
  <c r="D7439" i="4"/>
  <c r="E7439" i="4"/>
  <c r="F7439" i="4" l="1"/>
  <c r="N7438" i="4"/>
  <c r="L7438" i="4"/>
  <c r="Z7438" i="4" s="1"/>
  <c r="H7439" i="4"/>
  <c r="I7439" i="4" s="1"/>
  <c r="I7438" i="4"/>
  <c r="K7438" i="4"/>
  <c r="Y7438" i="4" s="1"/>
  <c r="E7440" i="4"/>
  <c r="C7440" i="4"/>
  <c r="F7440" i="4" s="1"/>
  <c r="D7440" i="4"/>
  <c r="M7438" i="4" l="1"/>
  <c r="L7439" i="4"/>
  <c r="Z7439" i="4" s="1"/>
  <c r="H7440" i="4"/>
  <c r="L7440" i="4" s="1"/>
  <c r="Z7440" i="4" s="1"/>
  <c r="J7439" i="4"/>
  <c r="K7439" i="4"/>
  <c r="Y7439" i="4" s="1"/>
  <c r="M7439" i="4"/>
  <c r="C7441" i="4"/>
  <c r="D7441" i="4"/>
  <c r="E7441" i="4"/>
  <c r="F7441" i="4" l="1"/>
  <c r="N7439" i="4"/>
  <c r="H7441" i="4"/>
  <c r="L7441" i="4" s="1"/>
  <c r="Z7441" i="4" s="1"/>
  <c r="J7440" i="4"/>
  <c r="I7440" i="4"/>
  <c r="K7440" i="4"/>
  <c r="Y7440" i="4" s="1"/>
  <c r="C7442" i="4"/>
  <c r="D7442" i="4"/>
  <c r="E7442" i="4"/>
  <c r="F7442" i="4" l="1"/>
  <c r="N7440" i="4"/>
  <c r="M7440" i="4"/>
  <c r="H7442" i="4"/>
  <c r="L7442" i="4" s="1"/>
  <c r="Z7442" i="4" s="1"/>
  <c r="I7441" i="4"/>
  <c r="J7441" i="4"/>
  <c r="K7441" i="4"/>
  <c r="Y7441" i="4" s="1"/>
  <c r="D7443" i="4"/>
  <c r="E7443" i="4"/>
  <c r="C7443" i="4"/>
  <c r="F7443" i="4" l="1"/>
  <c r="N7441" i="4"/>
  <c r="M7441" i="4"/>
  <c r="H7443" i="4"/>
  <c r="J7443" i="4" s="1"/>
  <c r="I7442" i="4"/>
  <c r="J7442" i="4"/>
  <c r="K7442" i="4"/>
  <c r="Y7442" i="4" s="1"/>
  <c r="C7444" i="4"/>
  <c r="F7444" i="4" s="1"/>
  <c r="D7444" i="4"/>
  <c r="E7444" i="4"/>
  <c r="N7442" i="4" l="1"/>
  <c r="M7442" i="4"/>
  <c r="I7443" i="4"/>
  <c r="L7443" i="4"/>
  <c r="Z7443" i="4" s="1"/>
  <c r="H7444" i="4"/>
  <c r="J7444" i="4" s="1"/>
  <c r="N7443" i="4"/>
  <c r="K7443" i="4"/>
  <c r="Y7443" i="4" s="1"/>
  <c r="C7445" i="4"/>
  <c r="F7445" i="4" s="1"/>
  <c r="D7445" i="4"/>
  <c r="E7445" i="4"/>
  <c r="N7444" i="4" l="1"/>
  <c r="M7443" i="4"/>
  <c r="L7444" i="4"/>
  <c r="Z7444" i="4" s="1"/>
  <c r="I7444" i="4"/>
  <c r="H7445" i="4"/>
  <c r="J7445" i="4" s="1"/>
  <c r="K7444" i="4"/>
  <c r="Y7444" i="4" s="1"/>
  <c r="C7446" i="4"/>
  <c r="D7446" i="4"/>
  <c r="E7446" i="4"/>
  <c r="F7446" i="4" l="1"/>
  <c r="N7445" i="4"/>
  <c r="M7444" i="4"/>
  <c r="L7445" i="4"/>
  <c r="Z7445" i="4" s="1"/>
  <c r="I7445" i="4"/>
  <c r="H7446" i="4"/>
  <c r="J7446" i="4" s="1"/>
  <c r="K7445" i="4"/>
  <c r="Y7445" i="4" s="1"/>
  <c r="C7447" i="4"/>
  <c r="F7447" i="4" s="1"/>
  <c r="D7447" i="4"/>
  <c r="E7447" i="4"/>
  <c r="N7446" i="4" l="1"/>
  <c r="M7445" i="4"/>
  <c r="I7446" i="4"/>
  <c r="L7446" i="4"/>
  <c r="Z7446" i="4" s="1"/>
  <c r="H7447" i="4"/>
  <c r="J7447" i="4" s="1"/>
  <c r="K7446" i="4"/>
  <c r="Y7446" i="4" s="1"/>
  <c r="E7448" i="4"/>
  <c r="C7448" i="4"/>
  <c r="F7448" i="4" s="1"/>
  <c r="D7448" i="4"/>
  <c r="N7447" i="4" l="1"/>
  <c r="M7446" i="4"/>
  <c r="L7447" i="4"/>
  <c r="Z7447" i="4" s="1"/>
  <c r="I7447" i="4"/>
  <c r="H7448" i="4"/>
  <c r="J7448" i="4" s="1"/>
  <c r="K7447" i="4"/>
  <c r="Y7447" i="4" s="1"/>
  <c r="C7449" i="4"/>
  <c r="D7449" i="4"/>
  <c r="E7449" i="4"/>
  <c r="F7449" i="4" l="1"/>
  <c r="N7448" i="4"/>
  <c r="M7447" i="4"/>
  <c r="L7448" i="4"/>
  <c r="Z7448" i="4" s="1"/>
  <c r="I7448" i="4"/>
  <c r="H7449" i="4"/>
  <c r="J7449" i="4" s="1"/>
  <c r="K7448" i="4"/>
  <c r="Y7448" i="4" s="1"/>
  <c r="C7450" i="4"/>
  <c r="F7450" i="4" s="1"/>
  <c r="D7450" i="4"/>
  <c r="E7450" i="4"/>
  <c r="N7449" i="4" l="1"/>
  <c r="M7448" i="4"/>
  <c r="I7449" i="4"/>
  <c r="L7449" i="4"/>
  <c r="Z7449" i="4" s="1"/>
  <c r="H7450" i="4"/>
  <c r="J7450" i="4" s="1"/>
  <c r="K7449" i="4"/>
  <c r="Y7449" i="4" s="1"/>
  <c r="D7451" i="4"/>
  <c r="E7451" i="4"/>
  <c r="C7451" i="4"/>
  <c r="F7451" i="4" l="1"/>
  <c r="M7449" i="4"/>
  <c r="N7450" i="4"/>
  <c r="L7450" i="4"/>
  <c r="Z7450" i="4" s="1"/>
  <c r="I7450" i="4"/>
  <c r="H7451" i="4"/>
  <c r="K7450" i="4"/>
  <c r="Y7450" i="4" s="1"/>
  <c r="C7452" i="4"/>
  <c r="F7452" i="4" s="1"/>
  <c r="D7452" i="4"/>
  <c r="E7452" i="4"/>
  <c r="M7450" i="4" l="1"/>
  <c r="H7452" i="4"/>
  <c r="L7452" i="4" s="1"/>
  <c r="Z7452" i="4" s="1"/>
  <c r="L7451" i="4"/>
  <c r="Z7451" i="4" s="1"/>
  <c r="J7451" i="4"/>
  <c r="I7451" i="4"/>
  <c r="K7451" i="4"/>
  <c r="Y7451" i="4" s="1"/>
  <c r="C7453" i="4"/>
  <c r="D7453" i="4"/>
  <c r="E7453" i="4"/>
  <c r="F7453" i="4" l="1"/>
  <c r="N7451" i="4"/>
  <c r="M7451" i="4"/>
  <c r="H7453" i="4"/>
  <c r="J7453" i="4" s="1"/>
  <c r="I7452" i="4"/>
  <c r="J7452" i="4"/>
  <c r="K7452" i="4"/>
  <c r="Y7452" i="4" s="1"/>
  <c r="C7454" i="4"/>
  <c r="F7454" i="4" s="1"/>
  <c r="D7454" i="4"/>
  <c r="E7454" i="4"/>
  <c r="N7452" i="4" l="1"/>
  <c r="M7452" i="4"/>
  <c r="I7453" i="4"/>
  <c r="L7453" i="4"/>
  <c r="Z7453" i="4" s="1"/>
  <c r="H7454" i="4"/>
  <c r="J7454" i="4" s="1"/>
  <c r="N7453" i="4"/>
  <c r="K7453" i="4"/>
  <c r="Y7453" i="4" s="1"/>
  <c r="C7455" i="4"/>
  <c r="F7455" i="4" s="1"/>
  <c r="D7455" i="4"/>
  <c r="E7455" i="4"/>
  <c r="N7454" i="4" l="1"/>
  <c r="M7453" i="4"/>
  <c r="I7454" i="4"/>
  <c r="L7454" i="4"/>
  <c r="Z7454" i="4" s="1"/>
  <c r="H7455" i="4"/>
  <c r="J7455" i="4" s="1"/>
  <c r="K7454" i="4"/>
  <c r="Y7454" i="4" s="1"/>
  <c r="E7456" i="4"/>
  <c r="C7456" i="4"/>
  <c r="F7456" i="4" s="1"/>
  <c r="D7456" i="4"/>
  <c r="N7455" i="4" l="1"/>
  <c r="M7454" i="4"/>
  <c r="I7455" i="4"/>
  <c r="L7455" i="4"/>
  <c r="Z7455" i="4" s="1"/>
  <c r="H7456" i="4"/>
  <c r="J7456" i="4" s="1"/>
  <c r="K7455" i="4"/>
  <c r="Y7455" i="4" s="1"/>
  <c r="C7457" i="4"/>
  <c r="D7457" i="4"/>
  <c r="E7457" i="4"/>
  <c r="F7457" i="4" l="1"/>
  <c r="N7456" i="4"/>
  <c r="M7455" i="4"/>
  <c r="L7456" i="4"/>
  <c r="Z7456" i="4" s="1"/>
  <c r="I7456" i="4"/>
  <c r="H7457" i="4"/>
  <c r="J7457" i="4" s="1"/>
  <c r="K7456" i="4"/>
  <c r="Y7456" i="4" s="1"/>
  <c r="C7458" i="4"/>
  <c r="D7458" i="4"/>
  <c r="E7458" i="4"/>
  <c r="H7458" i="4" l="1"/>
  <c r="F7458" i="4"/>
  <c r="N7457" i="4"/>
  <c r="M7456" i="4"/>
  <c r="I7457" i="4"/>
  <c r="L7457" i="4"/>
  <c r="Z7457" i="4" s="1"/>
  <c r="K7457" i="4"/>
  <c r="Y7457" i="4" s="1"/>
  <c r="J7458" i="4"/>
  <c r="I7458" i="4"/>
  <c r="D7459" i="4"/>
  <c r="E7459" i="4"/>
  <c r="C7459" i="4"/>
  <c r="F7459" i="4" s="1"/>
  <c r="M7457" i="4" l="1"/>
  <c r="H7459" i="4"/>
  <c r="J7459" i="4" s="1"/>
  <c r="K7458" i="4"/>
  <c r="Y7458" i="4" s="1"/>
  <c r="M7458" i="4"/>
  <c r="L7458" i="4"/>
  <c r="Z7458" i="4" s="1"/>
  <c r="N7458" i="4"/>
  <c r="C7460" i="4"/>
  <c r="D7460" i="4"/>
  <c r="E7460" i="4"/>
  <c r="F7460" i="4" l="1"/>
  <c r="N7459" i="4"/>
  <c r="L7459" i="4"/>
  <c r="Z7459" i="4" s="1"/>
  <c r="H7460" i="4"/>
  <c r="J7460" i="4" s="1"/>
  <c r="I7459" i="4"/>
  <c r="K7459" i="4"/>
  <c r="Y7459" i="4" s="1"/>
  <c r="C7461" i="4"/>
  <c r="D7461" i="4"/>
  <c r="E7461" i="4"/>
  <c r="F7461" i="4" l="1"/>
  <c r="N7460" i="4"/>
  <c r="M7459" i="4"/>
  <c r="L7460" i="4"/>
  <c r="Z7460" i="4" s="1"/>
  <c r="H7461" i="4"/>
  <c r="J7461" i="4" s="1"/>
  <c r="I7460" i="4"/>
  <c r="K7460" i="4"/>
  <c r="Y7460" i="4" s="1"/>
  <c r="C7462" i="4"/>
  <c r="F7462" i="4" s="1"/>
  <c r="D7462" i="4"/>
  <c r="E7462" i="4"/>
  <c r="N7461" i="4" l="1"/>
  <c r="M7460" i="4"/>
  <c r="L7461" i="4"/>
  <c r="Z7461" i="4" s="1"/>
  <c r="H7462" i="4"/>
  <c r="I7462" i="4" s="1"/>
  <c r="I7461" i="4"/>
  <c r="K7461" i="4"/>
  <c r="Y7461" i="4" s="1"/>
  <c r="C7463" i="4"/>
  <c r="D7463" i="4"/>
  <c r="E7463" i="4"/>
  <c r="F7463" i="4" l="1"/>
  <c r="M7461" i="4"/>
  <c r="L7462" i="4"/>
  <c r="Z7462" i="4" s="1"/>
  <c r="H7463" i="4"/>
  <c r="J7463" i="4" s="1"/>
  <c r="J7462" i="4"/>
  <c r="K7462" i="4"/>
  <c r="Y7462" i="4" s="1"/>
  <c r="M7462" i="4"/>
  <c r="E7464" i="4"/>
  <c r="C7464" i="4"/>
  <c r="D7464" i="4"/>
  <c r="F7464" i="4" l="1"/>
  <c r="N7463" i="4"/>
  <c r="N7462" i="4"/>
  <c r="L7463" i="4"/>
  <c r="Z7463" i="4" s="1"/>
  <c r="H7464" i="4"/>
  <c r="J7464" i="4" s="1"/>
  <c r="I7463" i="4"/>
  <c r="K7463" i="4"/>
  <c r="Y7463" i="4" s="1"/>
  <c r="C7465" i="4"/>
  <c r="F7465" i="4" s="1"/>
  <c r="D7465" i="4"/>
  <c r="E7465" i="4"/>
  <c r="N7464" i="4" l="1"/>
  <c r="M7463" i="4"/>
  <c r="I7464" i="4"/>
  <c r="L7464" i="4"/>
  <c r="Z7464" i="4" s="1"/>
  <c r="H7465" i="4"/>
  <c r="J7465" i="4" s="1"/>
  <c r="K7464" i="4"/>
  <c r="Y7464" i="4" s="1"/>
  <c r="C7466" i="4"/>
  <c r="D7466" i="4"/>
  <c r="E7466" i="4"/>
  <c r="F7466" i="4" l="1"/>
  <c r="N7465" i="4"/>
  <c r="M7464" i="4"/>
  <c r="I7465" i="4"/>
  <c r="H7466" i="4"/>
  <c r="J7466" i="4" s="1"/>
  <c r="L7465" i="4"/>
  <c r="Z7465" i="4" s="1"/>
  <c r="K7465" i="4"/>
  <c r="Y7465" i="4" s="1"/>
  <c r="D7467" i="4"/>
  <c r="E7467" i="4"/>
  <c r="C7467" i="4"/>
  <c r="F7467" i="4" l="1"/>
  <c r="N7466" i="4"/>
  <c r="M7465" i="4"/>
  <c r="L7466" i="4"/>
  <c r="Z7466" i="4" s="1"/>
  <c r="H7467" i="4"/>
  <c r="J7467" i="4" s="1"/>
  <c r="I7466" i="4"/>
  <c r="K7466" i="4"/>
  <c r="Y7466" i="4" s="1"/>
  <c r="C7468" i="4"/>
  <c r="F7468" i="4" s="1"/>
  <c r="D7468" i="4"/>
  <c r="E7468" i="4"/>
  <c r="N7467" i="4" l="1"/>
  <c r="M7466" i="4"/>
  <c r="L7467" i="4"/>
  <c r="Z7467" i="4" s="1"/>
  <c r="H7468" i="4"/>
  <c r="J7468" i="4" s="1"/>
  <c r="I7467" i="4"/>
  <c r="K7467" i="4"/>
  <c r="Y7467" i="4" s="1"/>
  <c r="C7469" i="4"/>
  <c r="D7469" i="4"/>
  <c r="E7469" i="4"/>
  <c r="F7469" i="4" l="1"/>
  <c r="N7468" i="4"/>
  <c r="M7467" i="4"/>
  <c r="L7468" i="4"/>
  <c r="Z7468" i="4" s="1"/>
  <c r="H7469" i="4"/>
  <c r="J7469" i="4" s="1"/>
  <c r="I7468" i="4"/>
  <c r="K7468" i="4"/>
  <c r="Y7468" i="4" s="1"/>
  <c r="C7470" i="4"/>
  <c r="F7470" i="4" s="1"/>
  <c r="D7470" i="4"/>
  <c r="E7470" i="4"/>
  <c r="N7469" i="4" l="1"/>
  <c r="M7468" i="4"/>
  <c r="L7469" i="4"/>
  <c r="Z7469" i="4" s="1"/>
  <c r="H7470" i="4"/>
  <c r="J7470" i="4" s="1"/>
  <c r="I7469" i="4"/>
  <c r="K7469" i="4"/>
  <c r="Y7469" i="4" s="1"/>
  <c r="C7471" i="4"/>
  <c r="D7471" i="4"/>
  <c r="E7471" i="4"/>
  <c r="F7471" i="4" l="1"/>
  <c r="N7470" i="4"/>
  <c r="M7469" i="4"/>
  <c r="I7470" i="4"/>
  <c r="L7470" i="4"/>
  <c r="Z7470" i="4" s="1"/>
  <c r="H7471" i="4"/>
  <c r="J7471" i="4" s="1"/>
  <c r="K7470" i="4"/>
  <c r="Y7470" i="4" s="1"/>
  <c r="E7472" i="4"/>
  <c r="C7472" i="4"/>
  <c r="D7472" i="4"/>
  <c r="F7472" i="4" l="1"/>
  <c r="N7471" i="4"/>
  <c r="M7470" i="4"/>
  <c r="I7471" i="4"/>
  <c r="L7471" i="4"/>
  <c r="Z7471" i="4" s="1"/>
  <c r="H7472" i="4"/>
  <c r="J7472" i="4" s="1"/>
  <c r="K7471" i="4"/>
  <c r="Y7471" i="4" s="1"/>
  <c r="C7473" i="4"/>
  <c r="F7473" i="4" s="1"/>
  <c r="D7473" i="4"/>
  <c r="E7473" i="4"/>
  <c r="N7472" i="4" l="1"/>
  <c r="M7471" i="4"/>
  <c r="L7472" i="4"/>
  <c r="Z7472" i="4" s="1"/>
  <c r="I7472" i="4"/>
  <c r="H7473" i="4"/>
  <c r="J7473" i="4" s="1"/>
  <c r="K7472" i="4"/>
  <c r="Y7472" i="4" s="1"/>
  <c r="C7474" i="4"/>
  <c r="D7474" i="4"/>
  <c r="E7474" i="4"/>
  <c r="F7474" i="4" l="1"/>
  <c r="N7473" i="4"/>
  <c r="M7472" i="4"/>
  <c r="I7473" i="4"/>
  <c r="L7473" i="4"/>
  <c r="Z7473" i="4" s="1"/>
  <c r="H7474" i="4"/>
  <c r="J7474" i="4" s="1"/>
  <c r="K7473" i="4"/>
  <c r="Y7473" i="4" s="1"/>
  <c r="D7475" i="4"/>
  <c r="E7475" i="4"/>
  <c r="C7475" i="4"/>
  <c r="F7475" i="4" l="1"/>
  <c r="N7474" i="4"/>
  <c r="M7473" i="4"/>
  <c r="I7474" i="4"/>
  <c r="L7474" i="4"/>
  <c r="Z7474" i="4" s="1"/>
  <c r="H7475" i="4"/>
  <c r="J7475" i="4" s="1"/>
  <c r="K7474" i="4"/>
  <c r="Y7474" i="4" s="1"/>
  <c r="C7476" i="4"/>
  <c r="F7476" i="4" s="1"/>
  <c r="D7476" i="4"/>
  <c r="E7476" i="4"/>
  <c r="N7475" i="4" l="1"/>
  <c r="M7474" i="4"/>
  <c r="I7475" i="4"/>
  <c r="L7475" i="4"/>
  <c r="Z7475" i="4" s="1"/>
  <c r="H7476" i="4"/>
  <c r="I7476" i="4" s="1"/>
  <c r="K7475" i="4"/>
  <c r="Y7475" i="4" s="1"/>
  <c r="C7477" i="4"/>
  <c r="F7477" i="4" s="1"/>
  <c r="D7477" i="4"/>
  <c r="E7477" i="4"/>
  <c r="M7475" i="4" l="1"/>
  <c r="L7476" i="4"/>
  <c r="Z7476" i="4" s="1"/>
  <c r="J7476" i="4"/>
  <c r="H7477" i="4"/>
  <c r="I7477" i="4" s="1"/>
  <c r="K7476" i="4"/>
  <c r="Y7476" i="4" s="1"/>
  <c r="M7476" i="4"/>
  <c r="C7478" i="4"/>
  <c r="D7478" i="4"/>
  <c r="E7478" i="4"/>
  <c r="F7478" i="4" l="1"/>
  <c r="N7476" i="4"/>
  <c r="L7477" i="4"/>
  <c r="Z7477" i="4" s="1"/>
  <c r="H7478" i="4"/>
  <c r="J7478" i="4" s="1"/>
  <c r="J7477" i="4"/>
  <c r="K7477" i="4"/>
  <c r="Y7477" i="4" s="1"/>
  <c r="M7477" i="4"/>
  <c r="C7479" i="4"/>
  <c r="F7479" i="4" s="1"/>
  <c r="D7479" i="4"/>
  <c r="E7479" i="4"/>
  <c r="N7477" i="4" l="1"/>
  <c r="N7478" i="4"/>
  <c r="L7478" i="4"/>
  <c r="Z7478" i="4" s="1"/>
  <c r="H7479" i="4"/>
  <c r="J7479" i="4" s="1"/>
  <c r="I7478" i="4"/>
  <c r="K7478" i="4"/>
  <c r="Y7478" i="4" s="1"/>
  <c r="E7480" i="4"/>
  <c r="C7480" i="4"/>
  <c r="F7480" i="4" s="1"/>
  <c r="D7480" i="4"/>
  <c r="N7479" i="4" l="1"/>
  <c r="M7478" i="4"/>
  <c r="L7479" i="4"/>
  <c r="Z7479" i="4" s="1"/>
  <c r="H7480" i="4"/>
  <c r="J7480" i="4" s="1"/>
  <c r="I7479" i="4"/>
  <c r="K7479" i="4"/>
  <c r="Y7479" i="4" s="1"/>
  <c r="C7481" i="4"/>
  <c r="D7481" i="4"/>
  <c r="E7481" i="4"/>
  <c r="F7481" i="4" l="1"/>
  <c r="N7480" i="4"/>
  <c r="M7479" i="4"/>
  <c r="L7480" i="4"/>
  <c r="Z7480" i="4" s="1"/>
  <c r="I7480" i="4"/>
  <c r="H7481" i="4"/>
  <c r="J7481" i="4" s="1"/>
  <c r="K7480" i="4"/>
  <c r="Y7480" i="4" s="1"/>
  <c r="C7482" i="4"/>
  <c r="F7482" i="4" s="1"/>
  <c r="D7482" i="4"/>
  <c r="E7482" i="4"/>
  <c r="M7480" i="4" l="1"/>
  <c r="I7481" i="4"/>
  <c r="N7481" i="4"/>
  <c r="L7481" i="4"/>
  <c r="Z7481" i="4" s="1"/>
  <c r="H7482" i="4"/>
  <c r="K7481" i="4"/>
  <c r="Y7481" i="4" s="1"/>
  <c r="D7483" i="4"/>
  <c r="E7483" i="4"/>
  <c r="C7483" i="4"/>
  <c r="F7483" i="4" l="1"/>
  <c r="M7481" i="4"/>
  <c r="L7482" i="4"/>
  <c r="Z7482" i="4" s="1"/>
  <c r="H7483" i="4"/>
  <c r="L7483" i="4" s="1"/>
  <c r="Z7483" i="4" s="1"/>
  <c r="J7482" i="4"/>
  <c r="I7482" i="4"/>
  <c r="K7482" i="4"/>
  <c r="Y7482" i="4" s="1"/>
  <c r="C7484" i="4"/>
  <c r="F7484" i="4" s="1"/>
  <c r="D7484" i="4"/>
  <c r="E7484" i="4"/>
  <c r="N7482" i="4" l="1"/>
  <c r="M7482" i="4"/>
  <c r="H7484" i="4"/>
  <c r="L7484" i="4" s="1"/>
  <c r="Z7484" i="4" s="1"/>
  <c r="I7483" i="4"/>
  <c r="J7483" i="4"/>
  <c r="K7483" i="4"/>
  <c r="Y7483" i="4" s="1"/>
  <c r="C7485" i="4"/>
  <c r="D7485" i="4"/>
  <c r="E7485" i="4"/>
  <c r="F7485" i="4" l="1"/>
  <c r="N7483" i="4"/>
  <c r="M7483" i="4"/>
  <c r="I7484" i="4"/>
  <c r="J7484" i="4"/>
  <c r="H7485" i="4"/>
  <c r="K7484" i="4"/>
  <c r="Y7484" i="4" s="1"/>
  <c r="C7486" i="4"/>
  <c r="F7486" i="4" s="1"/>
  <c r="D7486" i="4"/>
  <c r="E7486" i="4"/>
  <c r="N7484" i="4" l="1"/>
  <c r="M7484" i="4"/>
  <c r="L7485" i="4"/>
  <c r="Z7485" i="4" s="1"/>
  <c r="H7486" i="4"/>
  <c r="L7486" i="4" s="1"/>
  <c r="Z7486" i="4" s="1"/>
  <c r="I7485" i="4"/>
  <c r="J7485" i="4"/>
  <c r="K7485" i="4"/>
  <c r="Y7485" i="4" s="1"/>
  <c r="C7487" i="4"/>
  <c r="F7487" i="4" s="1"/>
  <c r="D7487" i="4"/>
  <c r="E7487" i="4"/>
  <c r="N7485" i="4" l="1"/>
  <c r="M7485" i="4"/>
  <c r="H7487" i="4"/>
  <c r="J7487" i="4" s="1"/>
  <c r="I7486" i="4"/>
  <c r="J7486" i="4"/>
  <c r="K7486" i="4"/>
  <c r="Y7486" i="4" s="1"/>
  <c r="E7488" i="4"/>
  <c r="C7488" i="4"/>
  <c r="F7488" i="4" s="1"/>
  <c r="D7488" i="4"/>
  <c r="N7486" i="4" l="1"/>
  <c r="M7486" i="4"/>
  <c r="L7487" i="4"/>
  <c r="Z7487" i="4" s="1"/>
  <c r="H7488" i="4"/>
  <c r="J7488" i="4" s="1"/>
  <c r="I7487" i="4"/>
  <c r="N7487" i="4"/>
  <c r="K7487" i="4"/>
  <c r="Y7487" i="4" s="1"/>
  <c r="C7489" i="4"/>
  <c r="F7489" i="4" s="1"/>
  <c r="D7489" i="4"/>
  <c r="E7489" i="4"/>
  <c r="M7487" i="4" l="1"/>
  <c r="L7488" i="4"/>
  <c r="Z7488" i="4" s="1"/>
  <c r="N7488" i="4"/>
  <c r="H7489" i="4"/>
  <c r="I7488" i="4"/>
  <c r="K7488" i="4"/>
  <c r="Y7488" i="4" s="1"/>
  <c r="C7490" i="4"/>
  <c r="D7490" i="4"/>
  <c r="E7490" i="4"/>
  <c r="F7490" i="4" l="1"/>
  <c r="M7488" i="4"/>
  <c r="I7489" i="4"/>
  <c r="J7489" i="4"/>
  <c r="H7490" i="4"/>
  <c r="L7490" i="4" s="1"/>
  <c r="Z7490" i="4" s="1"/>
  <c r="L7489" i="4"/>
  <c r="Z7489" i="4" s="1"/>
  <c r="K7489" i="4"/>
  <c r="Y7489" i="4" s="1"/>
  <c r="D7491" i="4"/>
  <c r="E7491" i="4"/>
  <c r="C7491" i="4"/>
  <c r="F7491" i="4" l="1"/>
  <c r="N7489" i="4"/>
  <c r="M7489" i="4"/>
  <c r="I7490" i="4"/>
  <c r="H7491" i="4"/>
  <c r="L7491" i="4" s="1"/>
  <c r="Z7491" i="4" s="1"/>
  <c r="J7490" i="4"/>
  <c r="K7490" i="4"/>
  <c r="Y7490" i="4" s="1"/>
  <c r="C7492" i="4"/>
  <c r="F7492" i="4" s="1"/>
  <c r="D7492" i="4"/>
  <c r="E7492" i="4"/>
  <c r="N7490" i="4" l="1"/>
  <c r="M7490" i="4"/>
  <c r="H7492" i="4"/>
  <c r="L7492" i="4" s="1"/>
  <c r="Z7492" i="4" s="1"/>
  <c r="J7491" i="4"/>
  <c r="I7491" i="4"/>
  <c r="K7491" i="4"/>
  <c r="Y7491" i="4" s="1"/>
  <c r="C7493" i="4"/>
  <c r="D7493" i="4"/>
  <c r="E7493" i="4"/>
  <c r="F7493" i="4" l="1"/>
  <c r="N7491" i="4"/>
  <c r="M7491" i="4"/>
  <c r="H7493" i="4"/>
  <c r="I7492" i="4"/>
  <c r="J7492" i="4"/>
  <c r="K7492" i="4"/>
  <c r="Y7492" i="4" s="1"/>
  <c r="C7494" i="4"/>
  <c r="F7494" i="4" s="1"/>
  <c r="D7494" i="4"/>
  <c r="E7494" i="4"/>
  <c r="N7492" i="4" l="1"/>
  <c r="M7492" i="4"/>
  <c r="L7493" i="4"/>
  <c r="Z7493" i="4" s="1"/>
  <c r="I7493" i="4"/>
  <c r="J7493" i="4"/>
  <c r="H7494" i="4"/>
  <c r="L7494" i="4" s="1"/>
  <c r="Z7494" i="4" s="1"/>
  <c r="K7493" i="4"/>
  <c r="Y7493" i="4" s="1"/>
  <c r="C7495" i="4"/>
  <c r="F7495" i="4" s="1"/>
  <c r="D7495" i="4"/>
  <c r="E7495" i="4"/>
  <c r="N7493" i="4" l="1"/>
  <c r="M7493" i="4"/>
  <c r="H7495" i="4"/>
  <c r="J7495" i="4" s="1"/>
  <c r="J7494" i="4"/>
  <c r="I7494" i="4"/>
  <c r="K7494" i="4"/>
  <c r="Y7494" i="4" s="1"/>
  <c r="E7496" i="4"/>
  <c r="C7496" i="4"/>
  <c r="F7496" i="4" s="1"/>
  <c r="D7496" i="4"/>
  <c r="N7494" i="4" l="1"/>
  <c r="M7494" i="4"/>
  <c r="L7495" i="4"/>
  <c r="Z7495" i="4" s="1"/>
  <c r="H7496" i="4"/>
  <c r="J7496" i="4" s="1"/>
  <c r="I7495" i="4"/>
  <c r="N7495" i="4"/>
  <c r="K7495" i="4"/>
  <c r="Y7495" i="4" s="1"/>
  <c r="C7497" i="4"/>
  <c r="F7497" i="4" s="1"/>
  <c r="D7497" i="4"/>
  <c r="E7497" i="4"/>
  <c r="N7496" i="4" l="1"/>
  <c r="M7495" i="4"/>
  <c r="L7496" i="4"/>
  <c r="Z7496" i="4" s="1"/>
  <c r="H7497" i="4"/>
  <c r="I7497" i="4" s="1"/>
  <c r="I7496" i="4"/>
  <c r="K7496" i="4"/>
  <c r="Y7496" i="4" s="1"/>
  <c r="C7498" i="4"/>
  <c r="D7498" i="4"/>
  <c r="E7498" i="4"/>
  <c r="F7498" i="4" l="1"/>
  <c r="M7496" i="4"/>
  <c r="L7497" i="4"/>
  <c r="Z7497" i="4" s="1"/>
  <c r="H7498" i="4"/>
  <c r="J7498" i="4" s="1"/>
  <c r="J7497" i="4"/>
  <c r="K7497" i="4"/>
  <c r="Y7497" i="4" s="1"/>
  <c r="M7497" i="4"/>
  <c r="D7499" i="4"/>
  <c r="E7499" i="4"/>
  <c r="C7499" i="4"/>
  <c r="F7499" i="4" l="1"/>
  <c r="N7498" i="4"/>
  <c r="N7497" i="4"/>
  <c r="L7498" i="4"/>
  <c r="Z7498" i="4" s="1"/>
  <c r="H7499" i="4"/>
  <c r="J7499" i="4" s="1"/>
  <c r="I7498" i="4"/>
  <c r="K7498" i="4"/>
  <c r="Y7498" i="4" s="1"/>
  <c r="C7500" i="4"/>
  <c r="F7500" i="4" s="1"/>
  <c r="D7500" i="4"/>
  <c r="E7500" i="4"/>
  <c r="N7499" i="4" l="1"/>
  <c r="M7498" i="4"/>
  <c r="L7499" i="4"/>
  <c r="Z7499" i="4" s="1"/>
  <c r="H7500" i="4"/>
  <c r="J7500" i="4" s="1"/>
  <c r="I7499" i="4"/>
  <c r="K7499" i="4"/>
  <c r="Y7499" i="4" s="1"/>
  <c r="C7501" i="4"/>
  <c r="D7501" i="4"/>
  <c r="E7501" i="4"/>
  <c r="F7501" i="4" l="1"/>
  <c r="N7500" i="4"/>
  <c r="M7499" i="4"/>
  <c r="I7500" i="4"/>
  <c r="L7500" i="4"/>
  <c r="Z7500" i="4" s="1"/>
  <c r="H7501" i="4"/>
  <c r="J7501" i="4" s="1"/>
  <c r="K7500" i="4"/>
  <c r="Y7500" i="4" s="1"/>
  <c r="C7502" i="4"/>
  <c r="F7502" i="4" s="1"/>
  <c r="D7502" i="4"/>
  <c r="E7502" i="4"/>
  <c r="N7501" i="4" l="1"/>
  <c r="M7500" i="4"/>
  <c r="L7501" i="4"/>
  <c r="Z7501" i="4" s="1"/>
  <c r="I7501" i="4"/>
  <c r="H7502" i="4"/>
  <c r="J7502" i="4" s="1"/>
  <c r="K7501" i="4"/>
  <c r="Y7501" i="4" s="1"/>
  <c r="C7503" i="4"/>
  <c r="D7503" i="4"/>
  <c r="E7503" i="4"/>
  <c r="F7503" i="4" l="1"/>
  <c r="N7502" i="4"/>
  <c r="M7501" i="4"/>
  <c r="I7502" i="4"/>
  <c r="L7502" i="4"/>
  <c r="Z7502" i="4" s="1"/>
  <c r="H7503" i="4"/>
  <c r="I7503" i="4" s="1"/>
  <c r="K7502" i="4"/>
  <c r="Y7502" i="4" s="1"/>
  <c r="E7504" i="4"/>
  <c r="D7504" i="4"/>
  <c r="C7504" i="4"/>
  <c r="F7504" i="4" l="1"/>
  <c r="M7502" i="4"/>
  <c r="L7503" i="4"/>
  <c r="Z7503" i="4" s="1"/>
  <c r="H7504" i="4"/>
  <c r="L7504" i="4" s="1"/>
  <c r="Z7504" i="4" s="1"/>
  <c r="J7503" i="4"/>
  <c r="K7503" i="4"/>
  <c r="Y7503" i="4" s="1"/>
  <c r="M7503" i="4"/>
  <c r="C7505" i="4"/>
  <c r="F7505" i="4" s="1"/>
  <c r="D7505" i="4"/>
  <c r="E7505" i="4"/>
  <c r="N7503" i="4" l="1"/>
  <c r="H7505" i="4"/>
  <c r="L7505" i="4" s="1"/>
  <c r="Z7505" i="4" s="1"/>
  <c r="J7504" i="4"/>
  <c r="I7504" i="4"/>
  <c r="K7504" i="4"/>
  <c r="Y7504" i="4" s="1"/>
  <c r="C7506" i="4"/>
  <c r="D7506" i="4"/>
  <c r="E7506" i="4"/>
  <c r="F7506" i="4" l="1"/>
  <c r="N7504" i="4"/>
  <c r="M7504" i="4"/>
  <c r="H7506" i="4"/>
  <c r="L7506" i="4" s="1"/>
  <c r="Z7506" i="4" s="1"/>
  <c r="I7505" i="4"/>
  <c r="J7505" i="4"/>
  <c r="K7505" i="4"/>
  <c r="Y7505" i="4" s="1"/>
  <c r="D7507" i="4"/>
  <c r="E7507" i="4"/>
  <c r="C7507" i="4"/>
  <c r="F7507" i="4" l="1"/>
  <c r="N7505" i="4"/>
  <c r="M7505" i="4"/>
  <c r="I7506" i="4"/>
  <c r="J7506" i="4"/>
  <c r="H7507" i="4"/>
  <c r="L7507" i="4" s="1"/>
  <c r="Z7507" i="4" s="1"/>
  <c r="K7506" i="4"/>
  <c r="Y7506" i="4" s="1"/>
  <c r="C7508" i="4"/>
  <c r="F7508" i="4" s="1"/>
  <c r="D7508" i="4"/>
  <c r="E7508" i="4"/>
  <c r="N7506" i="4" l="1"/>
  <c r="M7506" i="4"/>
  <c r="H7508" i="4"/>
  <c r="L7508" i="4" s="1"/>
  <c r="Z7508" i="4" s="1"/>
  <c r="J7507" i="4"/>
  <c r="I7507" i="4"/>
  <c r="K7507" i="4"/>
  <c r="Y7507" i="4" s="1"/>
  <c r="C7509" i="4"/>
  <c r="D7509" i="4"/>
  <c r="E7509" i="4"/>
  <c r="F7509" i="4" l="1"/>
  <c r="N7507" i="4"/>
  <c r="M7507" i="4"/>
  <c r="I7508" i="4"/>
  <c r="J7508" i="4"/>
  <c r="H7509" i="4"/>
  <c r="L7509" i="4" s="1"/>
  <c r="Z7509" i="4" s="1"/>
  <c r="K7508" i="4"/>
  <c r="Y7508" i="4" s="1"/>
  <c r="C7510" i="4"/>
  <c r="F7510" i="4" s="1"/>
  <c r="D7510" i="4"/>
  <c r="E7510" i="4"/>
  <c r="N7508" i="4" l="1"/>
  <c r="M7508" i="4"/>
  <c r="H7510" i="4"/>
  <c r="J7510" i="4" s="1"/>
  <c r="J7509" i="4"/>
  <c r="I7509" i="4"/>
  <c r="K7509" i="4"/>
  <c r="Y7509" i="4" s="1"/>
  <c r="C7511" i="4"/>
  <c r="D7511" i="4"/>
  <c r="E7511" i="4"/>
  <c r="H7511" i="4" l="1"/>
  <c r="F7511" i="4"/>
  <c r="N7509" i="4"/>
  <c r="N7510" i="4"/>
  <c r="M7509" i="4"/>
  <c r="L7510" i="4"/>
  <c r="Z7510" i="4" s="1"/>
  <c r="I7510" i="4"/>
  <c r="K7510" i="4"/>
  <c r="Y7510" i="4" s="1"/>
  <c r="J7511" i="4"/>
  <c r="I7511" i="4"/>
  <c r="E7512" i="4"/>
  <c r="C7512" i="4"/>
  <c r="D7512" i="4"/>
  <c r="F7512" i="4" l="1"/>
  <c r="M7510" i="4"/>
  <c r="H7512" i="4"/>
  <c r="J7512" i="4" s="1"/>
  <c r="K7511" i="4"/>
  <c r="Y7511" i="4" s="1"/>
  <c r="M7511" i="4"/>
  <c r="L7511" i="4"/>
  <c r="Z7511" i="4" s="1"/>
  <c r="N7511" i="4"/>
  <c r="C7513" i="4"/>
  <c r="F7513" i="4" s="1"/>
  <c r="D7513" i="4"/>
  <c r="E7513" i="4"/>
  <c r="N7512" i="4" l="1"/>
  <c r="L7512" i="4"/>
  <c r="Z7512" i="4" s="1"/>
  <c r="H7513" i="4"/>
  <c r="J7513" i="4" s="1"/>
  <c r="I7512" i="4"/>
  <c r="K7512" i="4"/>
  <c r="Y7512" i="4" s="1"/>
  <c r="C7514" i="4"/>
  <c r="D7514" i="4"/>
  <c r="E7514" i="4"/>
  <c r="F7514" i="4" l="1"/>
  <c r="N7513" i="4"/>
  <c r="M7512" i="4"/>
  <c r="L7513" i="4"/>
  <c r="Z7513" i="4" s="1"/>
  <c r="H7514" i="4"/>
  <c r="J7514" i="4" s="1"/>
  <c r="I7513" i="4"/>
  <c r="K7513" i="4"/>
  <c r="Y7513" i="4" s="1"/>
  <c r="D7515" i="4"/>
  <c r="E7515" i="4"/>
  <c r="C7515" i="4"/>
  <c r="F7515" i="4" l="1"/>
  <c r="N7514" i="4"/>
  <c r="M7513" i="4"/>
  <c r="L7514" i="4"/>
  <c r="Z7514" i="4" s="1"/>
  <c r="H7515" i="4"/>
  <c r="J7515" i="4" s="1"/>
  <c r="I7514" i="4"/>
  <c r="K7514" i="4"/>
  <c r="Y7514" i="4" s="1"/>
  <c r="C7516" i="4"/>
  <c r="F7516" i="4" s="1"/>
  <c r="D7516" i="4"/>
  <c r="E7516" i="4"/>
  <c r="N7515" i="4" l="1"/>
  <c r="M7514" i="4"/>
  <c r="L7515" i="4"/>
  <c r="Z7515" i="4" s="1"/>
  <c r="H7516" i="4"/>
  <c r="J7516" i="4" s="1"/>
  <c r="I7515" i="4"/>
  <c r="K7515" i="4"/>
  <c r="Y7515" i="4" s="1"/>
  <c r="C7517" i="4"/>
  <c r="D7517" i="4"/>
  <c r="E7517" i="4"/>
  <c r="F7517" i="4" l="1"/>
  <c r="N7516" i="4"/>
  <c r="M7515" i="4"/>
  <c r="L7516" i="4"/>
  <c r="Z7516" i="4" s="1"/>
  <c r="H7517" i="4"/>
  <c r="I7517" i="4" s="1"/>
  <c r="I7516" i="4"/>
  <c r="K7516" i="4"/>
  <c r="Y7516" i="4" s="1"/>
  <c r="C7518" i="4"/>
  <c r="D7518" i="4"/>
  <c r="E7518" i="4"/>
  <c r="F7518" i="4" l="1"/>
  <c r="M7516" i="4"/>
  <c r="L7517" i="4"/>
  <c r="Z7517" i="4" s="1"/>
  <c r="H7518" i="4"/>
  <c r="J7518" i="4" s="1"/>
  <c r="J7517" i="4"/>
  <c r="K7517" i="4"/>
  <c r="Y7517" i="4" s="1"/>
  <c r="M7517" i="4"/>
  <c r="C7519" i="4"/>
  <c r="F7519" i="4" s="1"/>
  <c r="D7519" i="4"/>
  <c r="E7519" i="4"/>
  <c r="N7518" i="4" l="1"/>
  <c r="N7517" i="4"/>
  <c r="L7518" i="4"/>
  <c r="Z7518" i="4" s="1"/>
  <c r="H7519" i="4"/>
  <c r="I7519" i="4" s="1"/>
  <c r="I7518" i="4"/>
  <c r="K7518" i="4"/>
  <c r="Y7518" i="4" s="1"/>
  <c r="E7520" i="4"/>
  <c r="C7520" i="4"/>
  <c r="F7520" i="4" s="1"/>
  <c r="D7520" i="4"/>
  <c r="M7518" i="4" l="1"/>
  <c r="L7519" i="4"/>
  <c r="Z7519" i="4" s="1"/>
  <c r="J7519" i="4"/>
  <c r="H7520" i="4"/>
  <c r="J7520" i="4" s="1"/>
  <c r="K7519" i="4"/>
  <c r="Y7519" i="4" s="1"/>
  <c r="M7519" i="4"/>
  <c r="C7521" i="4"/>
  <c r="D7521" i="4"/>
  <c r="E7521" i="4"/>
  <c r="F7521" i="4" l="1"/>
  <c r="N7519" i="4"/>
  <c r="N7520" i="4"/>
  <c r="I7520" i="4"/>
  <c r="L7520" i="4"/>
  <c r="Z7520" i="4" s="1"/>
  <c r="H7521" i="4"/>
  <c r="J7521" i="4" s="1"/>
  <c r="K7520" i="4"/>
  <c r="Y7520" i="4" s="1"/>
  <c r="C7522" i="4"/>
  <c r="F7522" i="4" s="1"/>
  <c r="D7522" i="4"/>
  <c r="E7522" i="4"/>
  <c r="N7521" i="4" l="1"/>
  <c r="M7520" i="4"/>
  <c r="I7521" i="4"/>
  <c r="L7521" i="4"/>
  <c r="Z7521" i="4" s="1"/>
  <c r="H7522" i="4"/>
  <c r="J7522" i="4" s="1"/>
  <c r="K7521" i="4"/>
  <c r="Y7521" i="4" s="1"/>
  <c r="D7523" i="4"/>
  <c r="E7523" i="4"/>
  <c r="C7523" i="4"/>
  <c r="F7523" i="4" l="1"/>
  <c r="M7521" i="4"/>
  <c r="I7522" i="4"/>
  <c r="N7522" i="4"/>
  <c r="L7522" i="4"/>
  <c r="Z7522" i="4" s="1"/>
  <c r="H7523" i="4"/>
  <c r="K7522" i="4"/>
  <c r="Y7522" i="4" s="1"/>
  <c r="C7524" i="4"/>
  <c r="F7524" i="4" s="1"/>
  <c r="D7524" i="4"/>
  <c r="E7524" i="4"/>
  <c r="M7522" i="4" l="1"/>
  <c r="L7523" i="4"/>
  <c r="Z7523" i="4" s="1"/>
  <c r="J7523" i="4"/>
  <c r="I7523" i="4"/>
  <c r="H7524" i="4"/>
  <c r="I7524" i="4" s="1"/>
  <c r="K7523" i="4"/>
  <c r="Y7523" i="4" s="1"/>
  <c r="C7525" i="4"/>
  <c r="D7525" i="4"/>
  <c r="E7525" i="4"/>
  <c r="H7525" i="4" l="1"/>
  <c r="F7525" i="4"/>
  <c r="N7523" i="4"/>
  <c r="M7523" i="4"/>
  <c r="L7524" i="4"/>
  <c r="Z7524" i="4" s="1"/>
  <c r="J7524" i="4"/>
  <c r="K7524" i="4"/>
  <c r="Y7524" i="4" s="1"/>
  <c r="M7524" i="4"/>
  <c r="J7525" i="4"/>
  <c r="I7525" i="4"/>
  <c r="C7526" i="4"/>
  <c r="D7526" i="4"/>
  <c r="E7526" i="4"/>
  <c r="F7526" i="4" l="1"/>
  <c r="N7524" i="4"/>
  <c r="H7526" i="4"/>
  <c r="J7526" i="4" s="1"/>
  <c r="L7525" i="4"/>
  <c r="Z7525" i="4" s="1"/>
  <c r="N7525" i="4"/>
  <c r="K7525" i="4"/>
  <c r="Y7525" i="4" s="1"/>
  <c r="M7525" i="4"/>
  <c r="C7527" i="4"/>
  <c r="D7527" i="4"/>
  <c r="E7527" i="4"/>
  <c r="F7527" i="4" l="1"/>
  <c r="N7526" i="4"/>
  <c r="H7527" i="4"/>
  <c r="L7527" i="4" s="1"/>
  <c r="Z7527" i="4" s="1"/>
  <c r="L7526" i="4"/>
  <c r="Z7526" i="4" s="1"/>
  <c r="I7526" i="4"/>
  <c r="K7526" i="4"/>
  <c r="Y7526" i="4" s="1"/>
  <c r="E7528" i="4"/>
  <c r="C7528" i="4"/>
  <c r="F7528" i="4" s="1"/>
  <c r="D7528" i="4"/>
  <c r="M7526" i="4" l="1"/>
  <c r="H7528" i="4"/>
  <c r="L7528" i="4" s="1"/>
  <c r="Z7528" i="4" s="1"/>
  <c r="J7527" i="4"/>
  <c r="I7527" i="4"/>
  <c r="K7527" i="4"/>
  <c r="Y7527" i="4" s="1"/>
  <c r="C7529" i="4"/>
  <c r="D7529" i="4"/>
  <c r="E7529" i="4"/>
  <c r="F7529" i="4" l="1"/>
  <c r="N7527" i="4"/>
  <c r="M7527" i="4"/>
  <c r="I7528" i="4"/>
  <c r="J7528" i="4"/>
  <c r="H7529" i="4"/>
  <c r="K7528" i="4"/>
  <c r="Y7528" i="4" s="1"/>
  <c r="C7530" i="4"/>
  <c r="D7530" i="4"/>
  <c r="E7530" i="4"/>
  <c r="F7530" i="4" l="1"/>
  <c r="N7528" i="4"/>
  <c r="M7528" i="4"/>
  <c r="L7529" i="4"/>
  <c r="Z7529" i="4" s="1"/>
  <c r="H7530" i="4"/>
  <c r="L7530" i="4" s="1"/>
  <c r="Z7530" i="4" s="1"/>
  <c r="J7529" i="4"/>
  <c r="I7529" i="4"/>
  <c r="K7529" i="4"/>
  <c r="Y7529" i="4" s="1"/>
  <c r="D7531" i="4"/>
  <c r="E7531" i="4"/>
  <c r="C7531" i="4"/>
  <c r="F7531" i="4" s="1"/>
  <c r="N7529" i="4" l="1"/>
  <c r="M7529" i="4"/>
  <c r="H7531" i="4"/>
  <c r="J7531" i="4" s="1"/>
  <c r="I7530" i="4"/>
  <c r="J7530" i="4"/>
  <c r="K7530" i="4"/>
  <c r="Y7530" i="4" s="1"/>
  <c r="C7532" i="4"/>
  <c r="D7532" i="4"/>
  <c r="E7532" i="4"/>
  <c r="F7532" i="4" l="1"/>
  <c r="N7530" i="4"/>
  <c r="M7530" i="4"/>
  <c r="L7531" i="4"/>
  <c r="Z7531" i="4" s="1"/>
  <c r="I7531" i="4"/>
  <c r="H7532" i="4"/>
  <c r="J7532" i="4" s="1"/>
  <c r="N7531" i="4"/>
  <c r="K7531" i="4"/>
  <c r="Y7531" i="4" s="1"/>
  <c r="C7533" i="4"/>
  <c r="D7533" i="4"/>
  <c r="E7533" i="4"/>
  <c r="F7533" i="4" l="1"/>
  <c r="N7532" i="4"/>
  <c r="M7531" i="4"/>
  <c r="L7532" i="4"/>
  <c r="Z7532" i="4" s="1"/>
  <c r="H7533" i="4"/>
  <c r="J7533" i="4" s="1"/>
  <c r="I7532" i="4"/>
  <c r="K7532" i="4"/>
  <c r="Y7532" i="4" s="1"/>
  <c r="C7534" i="4"/>
  <c r="F7534" i="4" s="1"/>
  <c r="D7534" i="4"/>
  <c r="E7534" i="4"/>
  <c r="N7533" i="4" l="1"/>
  <c r="M7532" i="4"/>
  <c r="L7533" i="4"/>
  <c r="Z7533" i="4" s="1"/>
  <c r="H7534" i="4"/>
  <c r="J7534" i="4" s="1"/>
  <c r="I7533" i="4"/>
  <c r="K7533" i="4"/>
  <c r="Y7533" i="4" s="1"/>
  <c r="C7535" i="4"/>
  <c r="D7535" i="4"/>
  <c r="E7535" i="4"/>
  <c r="F7535" i="4" l="1"/>
  <c r="N7534" i="4"/>
  <c r="M7533" i="4"/>
  <c r="I7534" i="4"/>
  <c r="L7534" i="4"/>
  <c r="Z7534" i="4" s="1"/>
  <c r="H7535" i="4"/>
  <c r="J7535" i="4" s="1"/>
  <c r="K7534" i="4"/>
  <c r="Y7534" i="4" s="1"/>
  <c r="E7536" i="4"/>
  <c r="C7536" i="4"/>
  <c r="D7536" i="4"/>
  <c r="F7536" i="4" l="1"/>
  <c r="N7535" i="4"/>
  <c r="M7534" i="4"/>
  <c r="I7535" i="4"/>
  <c r="L7535" i="4"/>
  <c r="Z7535" i="4" s="1"/>
  <c r="H7536" i="4"/>
  <c r="J7536" i="4" s="1"/>
  <c r="K7535" i="4"/>
  <c r="Y7535" i="4" s="1"/>
  <c r="C7537" i="4"/>
  <c r="F7537" i="4" s="1"/>
  <c r="D7537" i="4"/>
  <c r="E7537" i="4"/>
  <c r="M7535" i="4" l="1"/>
  <c r="I7536" i="4"/>
  <c r="N7536" i="4"/>
  <c r="L7536" i="4"/>
  <c r="Z7536" i="4" s="1"/>
  <c r="H7537" i="4"/>
  <c r="I7537" i="4" s="1"/>
  <c r="K7536" i="4"/>
  <c r="Y7536" i="4" s="1"/>
  <c r="C7538" i="4"/>
  <c r="D7538" i="4"/>
  <c r="E7538" i="4"/>
  <c r="F7538" i="4" l="1"/>
  <c r="M7536" i="4"/>
  <c r="L7537" i="4"/>
  <c r="Z7537" i="4" s="1"/>
  <c r="J7537" i="4"/>
  <c r="H7538" i="4"/>
  <c r="J7538" i="4" s="1"/>
  <c r="K7537" i="4"/>
  <c r="Y7537" i="4" s="1"/>
  <c r="M7537" i="4"/>
  <c r="D7539" i="4"/>
  <c r="E7539" i="4"/>
  <c r="C7539" i="4"/>
  <c r="F7539" i="4" l="1"/>
  <c r="N7537" i="4"/>
  <c r="N7538" i="4"/>
  <c r="I7538" i="4"/>
  <c r="L7538" i="4"/>
  <c r="Z7538" i="4" s="1"/>
  <c r="H7539" i="4"/>
  <c r="J7539" i="4" s="1"/>
  <c r="K7538" i="4"/>
  <c r="Y7538" i="4" s="1"/>
  <c r="C7540" i="4"/>
  <c r="F7540" i="4" s="1"/>
  <c r="D7540" i="4"/>
  <c r="E7540" i="4"/>
  <c r="N7539" i="4" l="1"/>
  <c r="M7538" i="4"/>
  <c r="L7539" i="4"/>
  <c r="Z7539" i="4" s="1"/>
  <c r="I7539" i="4"/>
  <c r="H7540" i="4"/>
  <c r="J7540" i="4" s="1"/>
  <c r="K7539" i="4"/>
  <c r="Y7539" i="4" s="1"/>
  <c r="C7541" i="4"/>
  <c r="D7541" i="4"/>
  <c r="E7541" i="4"/>
  <c r="F7541" i="4" l="1"/>
  <c r="M7539" i="4"/>
  <c r="I7540" i="4"/>
  <c r="L7540" i="4"/>
  <c r="Z7540" i="4" s="1"/>
  <c r="H7541" i="4"/>
  <c r="J7541" i="4" s="1"/>
  <c r="N7540" i="4"/>
  <c r="K7540" i="4"/>
  <c r="Y7540" i="4" s="1"/>
  <c r="C7542" i="4"/>
  <c r="F7542" i="4" s="1"/>
  <c r="D7542" i="4"/>
  <c r="E7542" i="4"/>
  <c r="N7541" i="4" l="1"/>
  <c r="M7540" i="4"/>
  <c r="L7541" i="4"/>
  <c r="Z7541" i="4" s="1"/>
  <c r="H7542" i="4"/>
  <c r="J7542" i="4" s="1"/>
  <c r="I7541" i="4"/>
  <c r="K7541" i="4"/>
  <c r="Y7541" i="4" s="1"/>
  <c r="C7543" i="4"/>
  <c r="D7543" i="4"/>
  <c r="E7543" i="4"/>
  <c r="F7543" i="4" l="1"/>
  <c r="N7542" i="4"/>
  <c r="M7541" i="4"/>
  <c r="I7542" i="4"/>
  <c r="L7542" i="4"/>
  <c r="Z7542" i="4" s="1"/>
  <c r="H7543" i="4"/>
  <c r="J7543" i="4" s="1"/>
  <c r="K7542" i="4"/>
  <c r="Y7542" i="4" s="1"/>
  <c r="E7544" i="4"/>
  <c r="C7544" i="4"/>
  <c r="D7544" i="4"/>
  <c r="F7544" i="4" l="1"/>
  <c r="N7543" i="4"/>
  <c r="M7542" i="4"/>
  <c r="I7543" i="4"/>
  <c r="L7543" i="4"/>
  <c r="Z7543" i="4" s="1"/>
  <c r="H7544" i="4"/>
  <c r="J7544" i="4" s="1"/>
  <c r="K7543" i="4"/>
  <c r="Y7543" i="4" s="1"/>
  <c r="C7545" i="4"/>
  <c r="F7545" i="4" s="1"/>
  <c r="D7545" i="4"/>
  <c r="E7545" i="4"/>
  <c r="N7544" i="4" l="1"/>
  <c r="M7543" i="4"/>
  <c r="I7544" i="4"/>
  <c r="L7544" i="4"/>
  <c r="Z7544" i="4" s="1"/>
  <c r="H7545" i="4"/>
  <c r="J7545" i="4" s="1"/>
  <c r="K7544" i="4"/>
  <c r="Y7544" i="4" s="1"/>
  <c r="C7546" i="4"/>
  <c r="D7546" i="4"/>
  <c r="E7546" i="4"/>
  <c r="F7546" i="4" l="1"/>
  <c r="N7545" i="4"/>
  <c r="M7544" i="4"/>
  <c r="I7545" i="4"/>
  <c r="L7545" i="4"/>
  <c r="Z7545" i="4" s="1"/>
  <c r="H7546" i="4"/>
  <c r="J7546" i="4" s="1"/>
  <c r="K7545" i="4"/>
  <c r="Y7545" i="4" s="1"/>
  <c r="D7547" i="4"/>
  <c r="E7547" i="4"/>
  <c r="C7547" i="4"/>
  <c r="F7547" i="4" l="1"/>
  <c r="M7545" i="4"/>
  <c r="I7546" i="4"/>
  <c r="N7546" i="4"/>
  <c r="L7546" i="4"/>
  <c r="Z7546" i="4" s="1"/>
  <c r="H7547" i="4"/>
  <c r="I7547" i="4" s="1"/>
  <c r="K7546" i="4"/>
  <c r="Y7546" i="4" s="1"/>
  <c r="C7548" i="4"/>
  <c r="F7548" i="4" s="1"/>
  <c r="D7548" i="4"/>
  <c r="E7548" i="4"/>
  <c r="M7546" i="4" l="1"/>
  <c r="J7547" i="4"/>
  <c r="L7547" i="4"/>
  <c r="Z7547" i="4" s="1"/>
  <c r="H7548" i="4"/>
  <c r="I7548" i="4" s="1"/>
  <c r="K7547" i="4"/>
  <c r="Y7547" i="4" s="1"/>
  <c r="M7547" i="4"/>
  <c r="C7549" i="4"/>
  <c r="D7549" i="4"/>
  <c r="E7549" i="4"/>
  <c r="F7549" i="4" l="1"/>
  <c r="N7547" i="4"/>
  <c r="L7548" i="4"/>
  <c r="Z7548" i="4" s="1"/>
  <c r="J7548" i="4"/>
  <c r="H7549" i="4"/>
  <c r="L7549" i="4" s="1"/>
  <c r="Z7549" i="4" s="1"/>
  <c r="K7548" i="4"/>
  <c r="Y7548" i="4" s="1"/>
  <c r="M7548" i="4"/>
  <c r="C7550" i="4"/>
  <c r="F7550" i="4" s="1"/>
  <c r="D7550" i="4"/>
  <c r="E7550" i="4"/>
  <c r="N7548" i="4" l="1"/>
  <c r="H7550" i="4"/>
  <c r="L7550" i="4" s="1"/>
  <c r="Z7550" i="4" s="1"/>
  <c r="I7549" i="4"/>
  <c r="J7549" i="4"/>
  <c r="K7549" i="4"/>
  <c r="Y7549" i="4" s="1"/>
  <c r="C7551" i="4"/>
  <c r="D7551" i="4"/>
  <c r="E7551" i="4"/>
  <c r="F7551" i="4" l="1"/>
  <c r="N7549" i="4"/>
  <c r="M7549" i="4"/>
  <c r="H7551" i="4"/>
  <c r="J7551" i="4" s="1"/>
  <c r="I7550" i="4"/>
  <c r="J7550" i="4"/>
  <c r="K7550" i="4"/>
  <c r="Y7550" i="4" s="1"/>
  <c r="E7552" i="4"/>
  <c r="C7552" i="4"/>
  <c r="D7552" i="4"/>
  <c r="F7552" i="4" l="1"/>
  <c r="N7550" i="4"/>
  <c r="N7551" i="4"/>
  <c r="M7550" i="4"/>
  <c r="L7551" i="4"/>
  <c r="Z7551" i="4" s="1"/>
  <c r="H7552" i="4"/>
  <c r="J7552" i="4" s="1"/>
  <c r="I7551" i="4"/>
  <c r="K7551" i="4"/>
  <c r="Y7551" i="4" s="1"/>
  <c r="C7553" i="4"/>
  <c r="D7553" i="4"/>
  <c r="E7553" i="4"/>
  <c r="F7553" i="4" l="1"/>
  <c r="N7552" i="4"/>
  <c r="M7551" i="4"/>
  <c r="L7552" i="4"/>
  <c r="Z7552" i="4" s="1"/>
  <c r="I7552" i="4"/>
  <c r="H7553" i="4"/>
  <c r="J7553" i="4" s="1"/>
  <c r="K7552" i="4"/>
  <c r="Y7552" i="4" s="1"/>
  <c r="C7554" i="4"/>
  <c r="F7554" i="4" s="1"/>
  <c r="D7554" i="4"/>
  <c r="E7554" i="4"/>
  <c r="N7553" i="4" l="1"/>
  <c r="M7552" i="4"/>
  <c r="I7553" i="4"/>
  <c r="L7553" i="4"/>
  <c r="Z7553" i="4" s="1"/>
  <c r="H7554" i="4"/>
  <c r="J7554" i="4" s="1"/>
  <c r="K7553" i="4"/>
  <c r="Y7553" i="4" s="1"/>
  <c r="D7555" i="4"/>
  <c r="E7555" i="4"/>
  <c r="C7555" i="4"/>
  <c r="F7555" i="4" l="1"/>
  <c r="N7554" i="4"/>
  <c r="M7553" i="4"/>
  <c r="I7554" i="4"/>
  <c r="H7555" i="4"/>
  <c r="J7555" i="4" s="1"/>
  <c r="L7554" i="4"/>
  <c r="Z7554" i="4" s="1"/>
  <c r="K7554" i="4"/>
  <c r="Y7554" i="4" s="1"/>
  <c r="C7556" i="4"/>
  <c r="F7556" i="4" s="1"/>
  <c r="D7556" i="4"/>
  <c r="E7556" i="4"/>
  <c r="N7555" i="4" l="1"/>
  <c r="M7554" i="4"/>
  <c r="L7555" i="4"/>
  <c r="Z7555" i="4" s="1"/>
  <c r="H7556" i="4"/>
  <c r="I7556" i="4" s="1"/>
  <c r="I7555" i="4"/>
  <c r="K7555" i="4"/>
  <c r="Y7555" i="4" s="1"/>
  <c r="C7557" i="4"/>
  <c r="D7557" i="4"/>
  <c r="E7557" i="4"/>
  <c r="F7557" i="4" l="1"/>
  <c r="M7555" i="4"/>
  <c r="L7556" i="4"/>
  <c r="Z7556" i="4" s="1"/>
  <c r="H7557" i="4"/>
  <c r="J7557" i="4" s="1"/>
  <c r="J7556" i="4"/>
  <c r="K7556" i="4"/>
  <c r="Y7556" i="4" s="1"/>
  <c r="M7556" i="4"/>
  <c r="C7558" i="4"/>
  <c r="F7558" i="4" s="1"/>
  <c r="D7558" i="4"/>
  <c r="E7558" i="4"/>
  <c r="N7557" i="4" l="1"/>
  <c r="N7556" i="4"/>
  <c r="L7557" i="4"/>
  <c r="Z7557" i="4" s="1"/>
  <c r="H7558" i="4"/>
  <c r="I7558" i="4" s="1"/>
  <c r="I7557" i="4"/>
  <c r="K7557" i="4"/>
  <c r="Y7557" i="4" s="1"/>
  <c r="C7559" i="4"/>
  <c r="D7559" i="4"/>
  <c r="E7559" i="4"/>
  <c r="F7559" i="4" l="1"/>
  <c r="M7557" i="4"/>
  <c r="L7558" i="4"/>
  <c r="Z7558" i="4" s="1"/>
  <c r="H7559" i="4"/>
  <c r="J7559" i="4" s="1"/>
  <c r="J7558" i="4"/>
  <c r="K7558" i="4"/>
  <c r="Y7558" i="4" s="1"/>
  <c r="M7558" i="4"/>
  <c r="E7560" i="4"/>
  <c r="C7560" i="4"/>
  <c r="D7560" i="4"/>
  <c r="F7560" i="4" l="1"/>
  <c r="L7559" i="4"/>
  <c r="Z7559" i="4" s="1"/>
  <c r="N7559" i="4"/>
  <c r="N7558" i="4"/>
  <c r="H7560" i="4"/>
  <c r="J7560" i="4" s="1"/>
  <c r="I7559" i="4"/>
  <c r="K7559" i="4"/>
  <c r="Y7559" i="4" s="1"/>
  <c r="C7561" i="4"/>
  <c r="D7561" i="4"/>
  <c r="E7561" i="4"/>
  <c r="F7561" i="4" l="1"/>
  <c r="N7560" i="4"/>
  <c r="M7559" i="4"/>
  <c r="I7560" i="4"/>
  <c r="L7560" i="4"/>
  <c r="Z7560" i="4" s="1"/>
  <c r="H7561" i="4"/>
  <c r="J7561" i="4" s="1"/>
  <c r="K7560" i="4"/>
  <c r="Y7560" i="4" s="1"/>
  <c r="C7562" i="4"/>
  <c r="F7562" i="4" s="1"/>
  <c r="D7562" i="4"/>
  <c r="E7562" i="4"/>
  <c r="N7561" i="4" l="1"/>
  <c r="M7560" i="4"/>
  <c r="L7561" i="4"/>
  <c r="Z7561" i="4" s="1"/>
  <c r="I7561" i="4"/>
  <c r="H7562" i="4"/>
  <c r="J7562" i="4" s="1"/>
  <c r="K7561" i="4"/>
  <c r="Y7561" i="4" s="1"/>
  <c r="D7563" i="4"/>
  <c r="E7563" i="4"/>
  <c r="C7563" i="4"/>
  <c r="F7563" i="4" l="1"/>
  <c r="N7562" i="4"/>
  <c r="M7561" i="4"/>
  <c r="I7562" i="4"/>
  <c r="L7562" i="4"/>
  <c r="Z7562" i="4" s="1"/>
  <c r="H7563" i="4"/>
  <c r="I7563" i="4" s="1"/>
  <c r="K7562" i="4"/>
  <c r="Y7562" i="4" s="1"/>
  <c r="C7564" i="4"/>
  <c r="F7564" i="4" s="1"/>
  <c r="D7564" i="4"/>
  <c r="E7564" i="4"/>
  <c r="M7562" i="4" l="1"/>
  <c r="L7563" i="4"/>
  <c r="Z7563" i="4" s="1"/>
  <c r="J7563" i="4"/>
  <c r="H7564" i="4"/>
  <c r="L7564" i="4" s="1"/>
  <c r="Z7564" i="4" s="1"/>
  <c r="K7563" i="4"/>
  <c r="Y7563" i="4" s="1"/>
  <c r="M7563" i="4"/>
  <c r="C7565" i="4"/>
  <c r="D7565" i="4"/>
  <c r="E7565" i="4"/>
  <c r="F7565" i="4" l="1"/>
  <c r="N7563" i="4"/>
  <c r="H7565" i="4"/>
  <c r="J7565" i="4" s="1"/>
  <c r="I7564" i="4"/>
  <c r="J7564" i="4"/>
  <c r="K7564" i="4"/>
  <c r="Y7564" i="4" s="1"/>
  <c r="C7566" i="4"/>
  <c r="F7566" i="4" s="1"/>
  <c r="D7566" i="4"/>
  <c r="E7566" i="4"/>
  <c r="N7564" i="4" l="1"/>
  <c r="N7565" i="4"/>
  <c r="M7564" i="4"/>
  <c r="L7565" i="4"/>
  <c r="Z7565" i="4" s="1"/>
  <c r="H7566" i="4"/>
  <c r="I7566" i="4" s="1"/>
  <c r="I7565" i="4"/>
  <c r="K7565" i="4"/>
  <c r="Y7565" i="4" s="1"/>
  <c r="C7567" i="4"/>
  <c r="F7567" i="4" s="1"/>
  <c r="D7567" i="4"/>
  <c r="E7567" i="4"/>
  <c r="M7565" i="4" l="1"/>
  <c r="L7566" i="4"/>
  <c r="Z7566" i="4" s="1"/>
  <c r="H7567" i="4"/>
  <c r="J7567" i="4" s="1"/>
  <c r="J7566" i="4"/>
  <c r="K7566" i="4"/>
  <c r="Y7566" i="4" s="1"/>
  <c r="M7566" i="4"/>
  <c r="E7568" i="4"/>
  <c r="C7568" i="4"/>
  <c r="F7568" i="4" s="1"/>
  <c r="D7568" i="4"/>
  <c r="N7567" i="4" l="1"/>
  <c r="N7566" i="4"/>
  <c r="L7567" i="4"/>
  <c r="Z7567" i="4" s="1"/>
  <c r="H7568" i="4"/>
  <c r="J7568" i="4" s="1"/>
  <c r="I7567" i="4"/>
  <c r="K7567" i="4"/>
  <c r="Y7567" i="4" s="1"/>
  <c r="C7569" i="4"/>
  <c r="D7569" i="4"/>
  <c r="E7569" i="4"/>
  <c r="F7569" i="4" l="1"/>
  <c r="N7568" i="4"/>
  <c r="M7567" i="4"/>
  <c r="L7568" i="4"/>
  <c r="Z7568" i="4" s="1"/>
  <c r="H7569" i="4"/>
  <c r="I7569" i="4" s="1"/>
  <c r="I7568" i="4"/>
  <c r="K7568" i="4"/>
  <c r="Y7568" i="4" s="1"/>
  <c r="C7570" i="4"/>
  <c r="F7570" i="4" s="1"/>
  <c r="D7570" i="4"/>
  <c r="E7570" i="4"/>
  <c r="M7568" i="4" l="1"/>
  <c r="L7569" i="4"/>
  <c r="Z7569" i="4" s="1"/>
  <c r="H7570" i="4"/>
  <c r="J7570" i="4" s="1"/>
  <c r="J7569" i="4"/>
  <c r="K7569" i="4"/>
  <c r="Y7569" i="4" s="1"/>
  <c r="M7569" i="4"/>
  <c r="D7571" i="4"/>
  <c r="E7571" i="4"/>
  <c r="C7571" i="4"/>
  <c r="F7571" i="4" l="1"/>
  <c r="N7570" i="4"/>
  <c r="N7569" i="4"/>
  <c r="L7570" i="4"/>
  <c r="Z7570" i="4" s="1"/>
  <c r="H7571" i="4"/>
  <c r="J7571" i="4" s="1"/>
  <c r="I7570" i="4"/>
  <c r="K7570" i="4"/>
  <c r="Y7570" i="4" s="1"/>
  <c r="C7572" i="4"/>
  <c r="F7572" i="4" s="1"/>
  <c r="D7572" i="4"/>
  <c r="E7572" i="4"/>
  <c r="N7571" i="4" l="1"/>
  <c r="M7570" i="4"/>
  <c r="L7571" i="4"/>
  <c r="Z7571" i="4" s="1"/>
  <c r="H7572" i="4"/>
  <c r="J7572" i="4" s="1"/>
  <c r="I7571" i="4"/>
  <c r="K7571" i="4"/>
  <c r="Y7571" i="4" s="1"/>
  <c r="C7573" i="4"/>
  <c r="D7573" i="4"/>
  <c r="E7573" i="4"/>
  <c r="F7573" i="4" l="1"/>
  <c r="N7572" i="4"/>
  <c r="M7571" i="4"/>
  <c r="I7572" i="4"/>
  <c r="L7572" i="4"/>
  <c r="Z7572" i="4" s="1"/>
  <c r="H7573" i="4"/>
  <c r="J7573" i="4" s="1"/>
  <c r="K7572" i="4"/>
  <c r="Y7572" i="4" s="1"/>
  <c r="C7574" i="4"/>
  <c r="F7574" i="4" s="1"/>
  <c r="D7574" i="4"/>
  <c r="E7574" i="4"/>
  <c r="N7573" i="4" l="1"/>
  <c r="M7572" i="4"/>
  <c r="I7573" i="4"/>
  <c r="L7573" i="4"/>
  <c r="Z7573" i="4" s="1"/>
  <c r="H7574" i="4"/>
  <c r="J7574" i="4" s="1"/>
  <c r="K7573" i="4"/>
  <c r="Y7573" i="4" s="1"/>
  <c r="C7575" i="4"/>
  <c r="D7575" i="4"/>
  <c r="E7575" i="4"/>
  <c r="F7575" i="4" l="1"/>
  <c r="N7574" i="4"/>
  <c r="M7573" i="4"/>
  <c r="I7574" i="4"/>
  <c r="L7574" i="4"/>
  <c r="Z7574" i="4" s="1"/>
  <c r="H7575" i="4"/>
  <c r="J7575" i="4" s="1"/>
  <c r="K7574" i="4"/>
  <c r="Y7574" i="4" s="1"/>
  <c r="E7576" i="4"/>
  <c r="C7576" i="4"/>
  <c r="D7576" i="4"/>
  <c r="F7576" i="4" l="1"/>
  <c r="N7575" i="4"/>
  <c r="M7574" i="4"/>
  <c r="I7575" i="4"/>
  <c r="L7575" i="4"/>
  <c r="Z7575" i="4" s="1"/>
  <c r="H7576" i="4"/>
  <c r="J7576" i="4" s="1"/>
  <c r="K7575" i="4"/>
  <c r="Y7575" i="4" s="1"/>
  <c r="C7577" i="4"/>
  <c r="F7577" i="4" s="1"/>
  <c r="D7577" i="4"/>
  <c r="E7577" i="4"/>
  <c r="N7576" i="4" l="1"/>
  <c r="M7575" i="4"/>
  <c r="L7576" i="4"/>
  <c r="Z7576" i="4" s="1"/>
  <c r="I7576" i="4"/>
  <c r="H7577" i="4"/>
  <c r="J7577" i="4" s="1"/>
  <c r="K7576" i="4"/>
  <c r="Y7576" i="4" s="1"/>
  <c r="C7578" i="4"/>
  <c r="D7578" i="4"/>
  <c r="E7578" i="4"/>
  <c r="F7578" i="4" l="1"/>
  <c r="M7576" i="4"/>
  <c r="I7577" i="4"/>
  <c r="N7577" i="4"/>
  <c r="L7577" i="4"/>
  <c r="Z7577" i="4" s="1"/>
  <c r="H7578" i="4"/>
  <c r="I7578" i="4" s="1"/>
  <c r="K7577" i="4"/>
  <c r="Y7577" i="4" s="1"/>
  <c r="D7579" i="4"/>
  <c r="E7579" i="4"/>
  <c r="C7579" i="4"/>
  <c r="F7579" i="4" l="1"/>
  <c r="M7577" i="4"/>
  <c r="H7579" i="4"/>
  <c r="L7579" i="4" s="1"/>
  <c r="Z7579" i="4" s="1"/>
  <c r="L7578" i="4"/>
  <c r="Z7578" i="4" s="1"/>
  <c r="J7578" i="4"/>
  <c r="K7578" i="4"/>
  <c r="Y7578" i="4" s="1"/>
  <c r="M7578" i="4"/>
  <c r="C7580" i="4"/>
  <c r="F7580" i="4" s="1"/>
  <c r="D7580" i="4"/>
  <c r="E7580" i="4"/>
  <c r="N7578" i="4" l="1"/>
  <c r="I7579" i="4"/>
  <c r="J7579" i="4"/>
  <c r="H7580" i="4"/>
  <c r="I7580" i="4" s="1"/>
  <c r="K7579" i="4"/>
  <c r="Y7579" i="4" s="1"/>
  <c r="C7581" i="4"/>
  <c r="D7581" i="4"/>
  <c r="E7581" i="4"/>
  <c r="F7581" i="4" l="1"/>
  <c r="N7579" i="4"/>
  <c r="M7579" i="4"/>
  <c r="L7580" i="4"/>
  <c r="Z7580" i="4" s="1"/>
  <c r="H7581" i="4"/>
  <c r="L7581" i="4" s="1"/>
  <c r="Z7581" i="4" s="1"/>
  <c r="J7580" i="4"/>
  <c r="K7580" i="4"/>
  <c r="Y7580" i="4" s="1"/>
  <c r="M7580" i="4"/>
  <c r="C7582" i="4"/>
  <c r="D7582" i="4"/>
  <c r="E7582" i="4"/>
  <c r="F7582" i="4" l="1"/>
  <c r="N7580" i="4"/>
  <c r="I7581" i="4"/>
  <c r="J7581" i="4"/>
  <c r="H7582" i="4"/>
  <c r="L7582" i="4" s="1"/>
  <c r="Z7582" i="4" s="1"/>
  <c r="K7581" i="4"/>
  <c r="Y7581" i="4" s="1"/>
  <c r="C7583" i="4"/>
  <c r="D7583" i="4"/>
  <c r="E7583" i="4"/>
  <c r="F7583" i="4" l="1"/>
  <c r="N7581" i="4"/>
  <c r="M7581" i="4"/>
  <c r="H7583" i="4"/>
  <c r="I7583" i="4" s="1"/>
  <c r="J7582" i="4"/>
  <c r="I7582" i="4"/>
  <c r="K7582" i="4"/>
  <c r="Y7582" i="4" s="1"/>
  <c r="E7584" i="4"/>
  <c r="C7584" i="4"/>
  <c r="D7584" i="4"/>
  <c r="F7584" i="4" l="1"/>
  <c r="N7582" i="4"/>
  <c r="M7582" i="4"/>
  <c r="L7583" i="4"/>
  <c r="Z7583" i="4" s="1"/>
  <c r="H7584" i="4"/>
  <c r="L7584" i="4" s="1"/>
  <c r="Z7584" i="4" s="1"/>
  <c r="J7583" i="4"/>
  <c r="K7583" i="4"/>
  <c r="Y7583" i="4" s="1"/>
  <c r="M7583" i="4"/>
  <c r="C7585" i="4"/>
  <c r="D7585" i="4"/>
  <c r="E7585" i="4"/>
  <c r="F7585" i="4" l="1"/>
  <c r="N7583" i="4"/>
  <c r="H7585" i="4"/>
  <c r="J7585" i="4" s="1"/>
  <c r="J7584" i="4"/>
  <c r="I7584" i="4"/>
  <c r="K7584" i="4"/>
  <c r="Y7584" i="4" s="1"/>
  <c r="C7586" i="4"/>
  <c r="D7586" i="4"/>
  <c r="E7586" i="4"/>
  <c r="F7586" i="4" l="1"/>
  <c r="N7584" i="4"/>
  <c r="N7585" i="4"/>
  <c r="M7584" i="4"/>
  <c r="L7585" i="4"/>
  <c r="Z7585" i="4" s="1"/>
  <c r="H7586" i="4"/>
  <c r="L7586" i="4" s="1"/>
  <c r="Z7586" i="4" s="1"/>
  <c r="I7585" i="4"/>
  <c r="K7585" i="4"/>
  <c r="Y7585" i="4" s="1"/>
  <c r="D7587" i="4"/>
  <c r="E7587" i="4"/>
  <c r="C7587" i="4"/>
  <c r="F7587" i="4" s="1"/>
  <c r="M7585" i="4" l="1"/>
  <c r="H7587" i="4"/>
  <c r="J7587" i="4" s="1"/>
  <c r="J7586" i="4"/>
  <c r="I7586" i="4"/>
  <c r="K7586" i="4"/>
  <c r="Y7586" i="4" s="1"/>
  <c r="C7588" i="4"/>
  <c r="D7588" i="4"/>
  <c r="E7588" i="4"/>
  <c r="F7588" i="4" l="1"/>
  <c r="N7587" i="4"/>
  <c r="N7586" i="4"/>
  <c r="M7586" i="4"/>
  <c r="L7587" i="4"/>
  <c r="Z7587" i="4" s="1"/>
  <c r="H7588" i="4"/>
  <c r="I7588" i="4" s="1"/>
  <c r="I7587" i="4"/>
  <c r="K7587" i="4"/>
  <c r="Y7587" i="4" s="1"/>
  <c r="C7589" i="4"/>
  <c r="E7589" i="4"/>
  <c r="D7589" i="4"/>
  <c r="F7589" i="4" l="1"/>
  <c r="M7587" i="4"/>
  <c r="L7588" i="4"/>
  <c r="Z7588" i="4" s="1"/>
  <c r="H7589" i="4"/>
  <c r="J7589" i="4" s="1"/>
  <c r="J7588" i="4"/>
  <c r="K7588" i="4"/>
  <c r="Y7588" i="4" s="1"/>
  <c r="M7588" i="4"/>
  <c r="C7590" i="4"/>
  <c r="F7590" i="4" s="1"/>
  <c r="D7590" i="4"/>
  <c r="E7590" i="4"/>
  <c r="N7589" i="4" l="1"/>
  <c r="N7588" i="4"/>
  <c r="I7589" i="4"/>
  <c r="L7589" i="4"/>
  <c r="Z7589" i="4" s="1"/>
  <c r="H7590" i="4"/>
  <c r="J7590" i="4" s="1"/>
  <c r="K7589" i="4"/>
  <c r="Y7589" i="4" s="1"/>
  <c r="C7591" i="4"/>
  <c r="D7591" i="4"/>
  <c r="E7591" i="4"/>
  <c r="F7591" i="4" l="1"/>
  <c r="N7590" i="4"/>
  <c r="M7589" i="4"/>
  <c r="L7590" i="4"/>
  <c r="Z7590" i="4" s="1"/>
  <c r="I7590" i="4"/>
  <c r="H7591" i="4"/>
  <c r="J7591" i="4" s="1"/>
  <c r="K7590" i="4"/>
  <c r="Y7590" i="4" s="1"/>
  <c r="E7592" i="4"/>
  <c r="C7592" i="4"/>
  <c r="D7592" i="4"/>
  <c r="F7592" i="4" l="1"/>
  <c r="M7590" i="4"/>
  <c r="I7591" i="4"/>
  <c r="N7591" i="4"/>
  <c r="L7591" i="4"/>
  <c r="Z7591" i="4" s="1"/>
  <c r="H7592" i="4"/>
  <c r="I7592" i="4" s="1"/>
  <c r="K7591" i="4"/>
  <c r="Y7591" i="4" s="1"/>
  <c r="C7593" i="4"/>
  <c r="F7593" i="4" s="1"/>
  <c r="D7593" i="4"/>
  <c r="E7593" i="4"/>
  <c r="M7591" i="4" l="1"/>
  <c r="J7592" i="4"/>
  <c r="L7592" i="4"/>
  <c r="Z7592" i="4" s="1"/>
  <c r="H7593" i="4"/>
  <c r="K7592" i="4"/>
  <c r="Y7592" i="4" s="1"/>
  <c r="M7592" i="4"/>
  <c r="C7594" i="4"/>
  <c r="D7594" i="4"/>
  <c r="E7594" i="4"/>
  <c r="F7594" i="4" l="1"/>
  <c r="N7592" i="4"/>
  <c r="L7593" i="4"/>
  <c r="Z7593" i="4" s="1"/>
  <c r="J7593" i="4"/>
  <c r="H7594" i="4"/>
  <c r="I7593" i="4"/>
  <c r="K7593" i="4"/>
  <c r="Y7593" i="4" s="1"/>
  <c r="D7595" i="4"/>
  <c r="E7595" i="4"/>
  <c r="C7595" i="4"/>
  <c r="F7595" i="4" l="1"/>
  <c r="N7593" i="4"/>
  <c r="M7593" i="4"/>
  <c r="L7594" i="4"/>
  <c r="Z7594" i="4" s="1"/>
  <c r="H7595" i="4"/>
  <c r="L7595" i="4" s="1"/>
  <c r="Z7595" i="4" s="1"/>
  <c r="J7594" i="4"/>
  <c r="I7594" i="4"/>
  <c r="K7594" i="4"/>
  <c r="Y7594" i="4" s="1"/>
  <c r="C7596" i="4"/>
  <c r="D7596" i="4"/>
  <c r="E7596" i="4"/>
  <c r="F7596" i="4" l="1"/>
  <c r="N7594" i="4"/>
  <c r="M7594" i="4"/>
  <c r="H7596" i="4"/>
  <c r="I7596" i="4" s="1"/>
  <c r="I7595" i="4"/>
  <c r="J7595" i="4"/>
  <c r="K7595" i="4"/>
  <c r="Y7595" i="4" s="1"/>
  <c r="C7597" i="4"/>
  <c r="F7597" i="4" s="1"/>
  <c r="D7597" i="4"/>
  <c r="E7597" i="4"/>
  <c r="N7595" i="4" l="1"/>
  <c r="M7595" i="4"/>
  <c r="L7596" i="4"/>
  <c r="Z7596" i="4" s="1"/>
  <c r="J7596" i="4"/>
  <c r="H7597" i="4"/>
  <c r="I7597" i="4" s="1"/>
  <c r="K7596" i="4"/>
  <c r="Y7596" i="4" s="1"/>
  <c r="M7596" i="4"/>
  <c r="C7598" i="4"/>
  <c r="F7598" i="4" s="1"/>
  <c r="D7598" i="4"/>
  <c r="E7598" i="4"/>
  <c r="N7596" i="4" l="1"/>
  <c r="L7597" i="4"/>
  <c r="Z7597" i="4" s="1"/>
  <c r="J7597" i="4"/>
  <c r="H7598" i="4"/>
  <c r="I7598" i="4" s="1"/>
  <c r="K7597" i="4"/>
  <c r="Y7597" i="4" s="1"/>
  <c r="M7597" i="4"/>
  <c r="C7599" i="4"/>
  <c r="D7599" i="4"/>
  <c r="E7599" i="4"/>
  <c r="F7599" i="4" l="1"/>
  <c r="N7597" i="4"/>
  <c r="H7599" i="4"/>
  <c r="I7599" i="4" s="1"/>
  <c r="L7598" i="4"/>
  <c r="Z7598" i="4" s="1"/>
  <c r="J7598" i="4"/>
  <c r="K7598" i="4"/>
  <c r="Y7598" i="4" s="1"/>
  <c r="M7598" i="4"/>
  <c r="E7600" i="4"/>
  <c r="C7600" i="4"/>
  <c r="D7600" i="4"/>
  <c r="F7600" i="4" l="1"/>
  <c r="N7598" i="4"/>
  <c r="L7599" i="4"/>
  <c r="Z7599" i="4" s="1"/>
  <c r="J7599" i="4"/>
  <c r="H7600" i="4"/>
  <c r="K7599" i="4"/>
  <c r="Y7599" i="4" s="1"/>
  <c r="M7599" i="4"/>
  <c r="C7601" i="4"/>
  <c r="F7601" i="4" s="1"/>
  <c r="D7601" i="4"/>
  <c r="E7601" i="4"/>
  <c r="N7599" i="4" l="1"/>
  <c r="L7600" i="4"/>
  <c r="Z7600" i="4" s="1"/>
  <c r="H7601" i="4"/>
  <c r="J7601" i="4" s="1"/>
  <c r="J7600" i="4"/>
  <c r="I7600" i="4"/>
  <c r="K7600" i="4"/>
  <c r="Y7600" i="4" s="1"/>
  <c r="C7602" i="4"/>
  <c r="D7602" i="4"/>
  <c r="E7602" i="4"/>
  <c r="F7602" i="4" l="1"/>
  <c r="N7600" i="4"/>
  <c r="N7601" i="4"/>
  <c r="M7600" i="4"/>
  <c r="L7601" i="4"/>
  <c r="Z7601" i="4" s="1"/>
  <c r="H7602" i="4"/>
  <c r="J7602" i="4" s="1"/>
  <c r="I7601" i="4"/>
  <c r="K7601" i="4"/>
  <c r="Y7601" i="4" s="1"/>
  <c r="D7603" i="4"/>
  <c r="E7603" i="4"/>
  <c r="C7603" i="4"/>
  <c r="F7603" i="4" l="1"/>
  <c r="N7602" i="4"/>
  <c r="M7601" i="4"/>
  <c r="L7602" i="4"/>
  <c r="Z7602" i="4" s="1"/>
  <c r="I7602" i="4"/>
  <c r="H7603" i="4"/>
  <c r="J7603" i="4" s="1"/>
  <c r="K7602" i="4"/>
  <c r="Y7602" i="4" s="1"/>
  <c r="C7604" i="4"/>
  <c r="D7604" i="4"/>
  <c r="E7604" i="4"/>
  <c r="F7604" i="4" l="1"/>
  <c r="N7603" i="4"/>
  <c r="M7602" i="4"/>
  <c r="I7603" i="4"/>
  <c r="L7603" i="4"/>
  <c r="Z7603" i="4" s="1"/>
  <c r="H7604" i="4"/>
  <c r="J7604" i="4" s="1"/>
  <c r="K7603" i="4"/>
  <c r="Y7603" i="4" s="1"/>
  <c r="C7605" i="4"/>
  <c r="F7605" i="4" s="1"/>
  <c r="D7605" i="4"/>
  <c r="E7605" i="4"/>
  <c r="N7604" i="4" l="1"/>
  <c r="M7603" i="4"/>
  <c r="I7604" i="4"/>
  <c r="H7605" i="4"/>
  <c r="J7605" i="4" s="1"/>
  <c r="L7604" i="4"/>
  <c r="Z7604" i="4" s="1"/>
  <c r="K7604" i="4"/>
  <c r="Y7604" i="4" s="1"/>
  <c r="C7606" i="4"/>
  <c r="D7606" i="4"/>
  <c r="E7606" i="4"/>
  <c r="F7606" i="4" l="1"/>
  <c r="N7605" i="4"/>
  <c r="M7604" i="4"/>
  <c r="L7605" i="4"/>
  <c r="Z7605" i="4" s="1"/>
  <c r="H7606" i="4"/>
  <c r="I7606" i="4" s="1"/>
  <c r="I7605" i="4"/>
  <c r="K7605" i="4"/>
  <c r="Y7605" i="4" s="1"/>
  <c r="C7607" i="4"/>
  <c r="F7607" i="4" s="1"/>
  <c r="D7607" i="4"/>
  <c r="E7607" i="4"/>
  <c r="M7605" i="4" l="1"/>
  <c r="L7606" i="4"/>
  <c r="Z7606" i="4" s="1"/>
  <c r="H7607" i="4"/>
  <c r="J7607" i="4" s="1"/>
  <c r="J7606" i="4"/>
  <c r="K7606" i="4"/>
  <c r="Y7606" i="4" s="1"/>
  <c r="M7606" i="4"/>
  <c r="E7608" i="4"/>
  <c r="C7608" i="4"/>
  <c r="F7608" i="4" s="1"/>
  <c r="D7608" i="4"/>
  <c r="N7607" i="4" l="1"/>
  <c r="N7606" i="4"/>
  <c r="L7607" i="4"/>
  <c r="Z7607" i="4" s="1"/>
  <c r="H7608" i="4"/>
  <c r="J7608" i="4" s="1"/>
  <c r="I7607" i="4"/>
  <c r="K7607" i="4"/>
  <c r="Y7607" i="4" s="1"/>
  <c r="C7609" i="4"/>
  <c r="D7609" i="4"/>
  <c r="E7609" i="4"/>
  <c r="F7609" i="4" l="1"/>
  <c r="N7608" i="4"/>
  <c r="M7607" i="4"/>
  <c r="I7608" i="4"/>
  <c r="L7608" i="4"/>
  <c r="Z7608" i="4" s="1"/>
  <c r="H7609" i="4"/>
  <c r="J7609" i="4" s="1"/>
  <c r="K7608" i="4"/>
  <c r="Y7608" i="4" s="1"/>
  <c r="C7610" i="4"/>
  <c r="F7610" i="4" s="1"/>
  <c r="D7610" i="4"/>
  <c r="E7610" i="4"/>
  <c r="M7608" i="4" l="1"/>
  <c r="I7609" i="4"/>
  <c r="H7610" i="4"/>
  <c r="J7610" i="4" s="1"/>
  <c r="N7609" i="4"/>
  <c r="L7609" i="4"/>
  <c r="Z7609" i="4" s="1"/>
  <c r="K7609" i="4"/>
  <c r="Y7609" i="4" s="1"/>
  <c r="D7611" i="4"/>
  <c r="E7611" i="4"/>
  <c r="C7611" i="4"/>
  <c r="F7611" i="4" l="1"/>
  <c r="N7610" i="4"/>
  <c r="M7609" i="4"/>
  <c r="L7610" i="4"/>
  <c r="Z7610" i="4" s="1"/>
  <c r="H7611" i="4"/>
  <c r="J7611" i="4" s="1"/>
  <c r="I7610" i="4"/>
  <c r="K7610" i="4"/>
  <c r="Y7610" i="4" s="1"/>
  <c r="C7612" i="4"/>
  <c r="F7612" i="4" s="1"/>
  <c r="D7612" i="4"/>
  <c r="E7612" i="4"/>
  <c r="N7611" i="4" l="1"/>
  <c r="M7610" i="4"/>
  <c r="L7611" i="4"/>
  <c r="Z7611" i="4" s="1"/>
  <c r="H7612" i="4"/>
  <c r="J7612" i="4" s="1"/>
  <c r="I7611" i="4"/>
  <c r="K7611" i="4"/>
  <c r="Y7611" i="4" s="1"/>
  <c r="C7613" i="4"/>
  <c r="F7613" i="4" s="1"/>
  <c r="D7613" i="4"/>
  <c r="E7613" i="4"/>
  <c r="N7612" i="4" l="1"/>
  <c r="M7611" i="4"/>
  <c r="I7612" i="4"/>
  <c r="L7612" i="4"/>
  <c r="Z7612" i="4" s="1"/>
  <c r="H7613" i="4"/>
  <c r="J7613" i="4" s="1"/>
  <c r="K7612" i="4"/>
  <c r="Y7612" i="4" s="1"/>
  <c r="C7614" i="4"/>
  <c r="D7614" i="4"/>
  <c r="E7614" i="4"/>
  <c r="F7614" i="4" l="1"/>
  <c r="N7613" i="4"/>
  <c r="M7612" i="4"/>
  <c r="I7613" i="4"/>
  <c r="L7613" i="4"/>
  <c r="Z7613" i="4" s="1"/>
  <c r="H7614" i="4"/>
  <c r="L7614" i="4" s="1"/>
  <c r="Z7614" i="4" s="1"/>
  <c r="K7613" i="4"/>
  <c r="Y7613" i="4" s="1"/>
  <c r="C7615" i="4"/>
  <c r="D7615" i="4"/>
  <c r="E7615" i="4"/>
  <c r="F7615" i="4" l="1"/>
  <c r="M7613" i="4"/>
  <c r="I7614" i="4"/>
  <c r="J7614" i="4"/>
  <c r="H7615" i="4"/>
  <c r="I7615" i="4" s="1"/>
  <c r="K7614" i="4"/>
  <c r="Y7614" i="4" s="1"/>
  <c r="E7616" i="4"/>
  <c r="C7616" i="4"/>
  <c r="F7616" i="4" s="1"/>
  <c r="D7616" i="4"/>
  <c r="N7614" i="4" l="1"/>
  <c r="M7614" i="4"/>
  <c r="L7615" i="4"/>
  <c r="Z7615" i="4" s="1"/>
  <c r="J7615" i="4"/>
  <c r="H7616" i="4"/>
  <c r="I7616" i="4" s="1"/>
  <c r="K7615" i="4"/>
  <c r="Y7615" i="4" s="1"/>
  <c r="M7615" i="4"/>
  <c r="C7617" i="4"/>
  <c r="F7617" i="4" s="1"/>
  <c r="D7617" i="4"/>
  <c r="E7617" i="4"/>
  <c r="N7615" i="4" l="1"/>
  <c r="L7616" i="4"/>
  <c r="Z7616" i="4" s="1"/>
  <c r="H7617" i="4"/>
  <c r="I7617" i="4" s="1"/>
  <c r="J7616" i="4"/>
  <c r="K7616" i="4"/>
  <c r="Y7616" i="4" s="1"/>
  <c r="M7616" i="4"/>
  <c r="C7618" i="4"/>
  <c r="D7618" i="4"/>
  <c r="E7618" i="4"/>
  <c r="F7618" i="4" l="1"/>
  <c r="N7616" i="4"/>
  <c r="L7617" i="4"/>
  <c r="Z7617" i="4" s="1"/>
  <c r="H7618" i="4"/>
  <c r="I7618" i="4" s="1"/>
  <c r="J7617" i="4"/>
  <c r="K7617" i="4"/>
  <c r="Y7617" i="4" s="1"/>
  <c r="M7617" i="4"/>
  <c r="D7619" i="4"/>
  <c r="E7619" i="4"/>
  <c r="C7619" i="4"/>
  <c r="F7619" i="4" l="1"/>
  <c r="N7617" i="4"/>
  <c r="L7618" i="4"/>
  <c r="Z7618" i="4" s="1"/>
  <c r="H7619" i="4"/>
  <c r="J7619" i="4" s="1"/>
  <c r="J7618" i="4"/>
  <c r="K7618" i="4"/>
  <c r="Y7618" i="4" s="1"/>
  <c r="M7618" i="4"/>
  <c r="C7620" i="4"/>
  <c r="F7620" i="4" s="1"/>
  <c r="D7620" i="4"/>
  <c r="E7620" i="4"/>
  <c r="N7618" i="4" l="1"/>
  <c r="N7619" i="4"/>
  <c r="L7619" i="4"/>
  <c r="Z7619" i="4" s="1"/>
  <c r="H7620" i="4"/>
  <c r="J7620" i="4" s="1"/>
  <c r="I7619" i="4"/>
  <c r="K7619" i="4"/>
  <c r="Y7619" i="4" s="1"/>
  <c r="C7621" i="4"/>
  <c r="D7621" i="4"/>
  <c r="E7621" i="4"/>
  <c r="F7621" i="4" l="1"/>
  <c r="N7620" i="4"/>
  <c r="M7619" i="4"/>
  <c r="L7620" i="4"/>
  <c r="Z7620" i="4" s="1"/>
  <c r="H7621" i="4"/>
  <c r="J7621" i="4" s="1"/>
  <c r="I7620" i="4"/>
  <c r="K7620" i="4"/>
  <c r="Y7620" i="4" s="1"/>
  <c r="C7622" i="4"/>
  <c r="F7622" i="4" s="1"/>
  <c r="D7622" i="4"/>
  <c r="E7622" i="4"/>
  <c r="N7621" i="4" l="1"/>
  <c r="M7620" i="4"/>
  <c r="I7621" i="4"/>
  <c r="L7621" i="4"/>
  <c r="Z7621" i="4" s="1"/>
  <c r="H7622" i="4"/>
  <c r="J7622" i="4" s="1"/>
  <c r="K7621" i="4"/>
  <c r="Y7621" i="4" s="1"/>
  <c r="C7623" i="4"/>
  <c r="D7623" i="4"/>
  <c r="E7623" i="4"/>
  <c r="F7623" i="4" l="1"/>
  <c r="M7621" i="4"/>
  <c r="I7622" i="4"/>
  <c r="H7623" i="4"/>
  <c r="J7623" i="4" s="1"/>
  <c r="N7622" i="4"/>
  <c r="L7622" i="4"/>
  <c r="Z7622" i="4" s="1"/>
  <c r="K7622" i="4"/>
  <c r="Y7622" i="4" s="1"/>
  <c r="E7624" i="4"/>
  <c r="C7624" i="4"/>
  <c r="D7624" i="4"/>
  <c r="F7624" i="4" l="1"/>
  <c r="N7623" i="4"/>
  <c r="M7622" i="4"/>
  <c r="L7623" i="4"/>
  <c r="Z7623" i="4" s="1"/>
  <c r="H7624" i="4"/>
  <c r="J7624" i="4" s="1"/>
  <c r="I7623" i="4"/>
  <c r="K7623" i="4"/>
  <c r="Y7623" i="4" s="1"/>
  <c r="C7625" i="4"/>
  <c r="F7625" i="4" s="1"/>
  <c r="D7625" i="4"/>
  <c r="E7625" i="4"/>
  <c r="N7624" i="4" l="1"/>
  <c r="M7623" i="4"/>
  <c r="I7624" i="4"/>
  <c r="L7624" i="4"/>
  <c r="Z7624" i="4" s="1"/>
  <c r="H7625" i="4"/>
  <c r="J7625" i="4" s="1"/>
  <c r="K7624" i="4"/>
  <c r="Y7624" i="4" s="1"/>
  <c r="C7626" i="4"/>
  <c r="D7626" i="4"/>
  <c r="E7626" i="4"/>
  <c r="F7626" i="4" l="1"/>
  <c r="N7625" i="4"/>
  <c r="M7624" i="4"/>
  <c r="L7625" i="4"/>
  <c r="Z7625" i="4" s="1"/>
  <c r="I7625" i="4"/>
  <c r="H7626" i="4"/>
  <c r="J7626" i="4" s="1"/>
  <c r="K7625" i="4"/>
  <c r="Y7625" i="4" s="1"/>
  <c r="D7627" i="4"/>
  <c r="E7627" i="4"/>
  <c r="C7627" i="4"/>
  <c r="F7627" i="4" l="1"/>
  <c r="M7625" i="4"/>
  <c r="I7626" i="4"/>
  <c r="N7626" i="4"/>
  <c r="L7626" i="4"/>
  <c r="Z7626" i="4" s="1"/>
  <c r="H7627" i="4"/>
  <c r="I7627" i="4" s="1"/>
  <c r="K7626" i="4"/>
  <c r="Y7626" i="4" s="1"/>
  <c r="C7628" i="4"/>
  <c r="F7628" i="4" s="1"/>
  <c r="D7628" i="4"/>
  <c r="E7628" i="4"/>
  <c r="M7626" i="4" l="1"/>
  <c r="J7627" i="4"/>
  <c r="L7627" i="4"/>
  <c r="Z7627" i="4" s="1"/>
  <c r="H7628" i="4"/>
  <c r="K7627" i="4"/>
  <c r="Y7627" i="4" s="1"/>
  <c r="M7627" i="4"/>
  <c r="C7629" i="4"/>
  <c r="D7629" i="4"/>
  <c r="E7629" i="4"/>
  <c r="F7629" i="4" l="1"/>
  <c r="N7627" i="4"/>
  <c r="L7628" i="4"/>
  <c r="Z7628" i="4" s="1"/>
  <c r="J7628" i="4"/>
  <c r="H7629" i="4"/>
  <c r="L7629" i="4" s="1"/>
  <c r="Z7629" i="4" s="1"/>
  <c r="I7628" i="4"/>
  <c r="K7628" i="4"/>
  <c r="Y7628" i="4" s="1"/>
  <c r="C7630" i="4"/>
  <c r="F7630" i="4" s="1"/>
  <c r="D7630" i="4"/>
  <c r="E7630" i="4"/>
  <c r="N7628" i="4" l="1"/>
  <c r="M7628" i="4"/>
  <c r="J7629" i="4"/>
  <c r="I7629" i="4"/>
  <c r="H7630" i="4"/>
  <c r="L7630" i="4" s="1"/>
  <c r="Z7630" i="4" s="1"/>
  <c r="K7629" i="4"/>
  <c r="Y7629" i="4" s="1"/>
  <c r="C7631" i="4"/>
  <c r="D7631" i="4"/>
  <c r="E7631" i="4"/>
  <c r="F7631" i="4" l="1"/>
  <c r="N7629" i="4"/>
  <c r="M7629" i="4"/>
  <c r="J7630" i="4"/>
  <c r="H7631" i="4"/>
  <c r="I7631" i="4" s="1"/>
  <c r="I7630" i="4"/>
  <c r="K7630" i="4"/>
  <c r="Y7630" i="4" s="1"/>
  <c r="E7632" i="4"/>
  <c r="D7632" i="4"/>
  <c r="C7632" i="4"/>
  <c r="F7632" i="4" l="1"/>
  <c r="N7630" i="4"/>
  <c r="M7630" i="4"/>
  <c r="H7632" i="4"/>
  <c r="I7632" i="4" s="1"/>
  <c r="L7631" i="4"/>
  <c r="Z7631" i="4" s="1"/>
  <c r="J7631" i="4"/>
  <c r="K7631" i="4"/>
  <c r="Y7631" i="4" s="1"/>
  <c r="M7631" i="4"/>
  <c r="C7633" i="4"/>
  <c r="D7633" i="4"/>
  <c r="E7633" i="4"/>
  <c r="F7633" i="4" l="1"/>
  <c r="N7631" i="4"/>
  <c r="L7632" i="4"/>
  <c r="Z7632" i="4" s="1"/>
  <c r="J7632" i="4"/>
  <c r="H7633" i="4"/>
  <c r="J7633" i="4" s="1"/>
  <c r="K7632" i="4"/>
  <c r="Y7632" i="4" s="1"/>
  <c r="M7632" i="4"/>
  <c r="C7634" i="4"/>
  <c r="F7634" i="4" s="1"/>
  <c r="D7634" i="4"/>
  <c r="E7634" i="4"/>
  <c r="N7632" i="4" l="1"/>
  <c r="I7633" i="4"/>
  <c r="N7633" i="4"/>
  <c r="L7633" i="4"/>
  <c r="Z7633" i="4" s="1"/>
  <c r="H7634" i="4"/>
  <c r="I7634" i="4" s="1"/>
  <c r="K7633" i="4"/>
  <c r="Y7633" i="4" s="1"/>
  <c r="D7635" i="4"/>
  <c r="E7635" i="4"/>
  <c r="C7635" i="4"/>
  <c r="F7635" i="4" l="1"/>
  <c r="M7633" i="4"/>
  <c r="L7634" i="4"/>
  <c r="Z7634" i="4" s="1"/>
  <c r="H7635" i="4"/>
  <c r="J7635" i="4" s="1"/>
  <c r="J7634" i="4"/>
  <c r="K7634" i="4"/>
  <c r="Y7634" i="4" s="1"/>
  <c r="M7634" i="4"/>
  <c r="C7636" i="4"/>
  <c r="F7636" i="4" s="1"/>
  <c r="D7636" i="4"/>
  <c r="E7636" i="4"/>
  <c r="N7635" i="4" l="1"/>
  <c r="N7634" i="4"/>
  <c r="L7635" i="4"/>
  <c r="Z7635" i="4" s="1"/>
  <c r="H7636" i="4"/>
  <c r="I7636" i="4" s="1"/>
  <c r="I7635" i="4"/>
  <c r="K7635" i="4"/>
  <c r="Y7635" i="4" s="1"/>
  <c r="C7637" i="4"/>
  <c r="D7637" i="4"/>
  <c r="E7637" i="4"/>
  <c r="F7637" i="4" l="1"/>
  <c r="M7635" i="4"/>
  <c r="L7636" i="4"/>
  <c r="Z7636" i="4" s="1"/>
  <c r="H7637" i="4"/>
  <c r="J7637" i="4" s="1"/>
  <c r="J7636" i="4"/>
  <c r="K7636" i="4"/>
  <c r="Y7636" i="4" s="1"/>
  <c r="M7636" i="4"/>
  <c r="C7638" i="4"/>
  <c r="F7638" i="4" s="1"/>
  <c r="D7638" i="4"/>
  <c r="E7638" i="4"/>
  <c r="N7637" i="4" l="1"/>
  <c r="N7636" i="4"/>
  <c r="L7637" i="4"/>
  <c r="Z7637" i="4" s="1"/>
  <c r="H7638" i="4"/>
  <c r="I7638" i="4" s="1"/>
  <c r="I7637" i="4"/>
  <c r="K7637" i="4"/>
  <c r="Y7637" i="4" s="1"/>
  <c r="C7639" i="4"/>
  <c r="D7639" i="4"/>
  <c r="E7639" i="4"/>
  <c r="F7639" i="4" l="1"/>
  <c r="M7637" i="4"/>
  <c r="L7638" i="4"/>
  <c r="Z7638" i="4" s="1"/>
  <c r="H7639" i="4"/>
  <c r="J7639" i="4" s="1"/>
  <c r="J7638" i="4"/>
  <c r="K7638" i="4"/>
  <c r="Y7638" i="4" s="1"/>
  <c r="M7638" i="4"/>
  <c r="E7640" i="4"/>
  <c r="C7640" i="4"/>
  <c r="D7640" i="4"/>
  <c r="F7640" i="4" l="1"/>
  <c r="N7638" i="4"/>
  <c r="N7639" i="4"/>
  <c r="L7639" i="4"/>
  <c r="Z7639" i="4" s="1"/>
  <c r="H7640" i="4"/>
  <c r="J7640" i="4" s="1"/>
  <c r="I7639" i="4"/>
  <c r="K7639" i="4"/>
  <c r="Y7639" i="4" s="1"/>
  <c r="C7641" i="4"/>
  <c r="F7641" i="4" s="1"/>
  <c r="D7641" i="4"/>
  <c r="E7641" i="4"/>
  <c r="N7640" i="4" l="1"/>
  <c r="M7639" i="4"/>
  <c r="I7640" i="4"/>
  <c r="L7640" i="4"/>
  <c r="Z7640" i="4" s="1"/>
  <c r="H7641" i="4"/>
  <c r="J7641" i="4" s="1"/>
  <c r="K7640" i="4"/>
  <c r="Y7640" i="4" s="1"/>
  <c r="C7642" i="4"/>
  <c r="D7642" i="4"/>
  <c r="E7642" i="4"/>
  <c r="F7642" i="4" l="1"/>
  <c r="M7640" i="4"/>
  <c r="I7641" i="4"/>
  <c r="N7641" i="4"/>
  <c r="L7641" i="4"/>
  <c r="Z7641" i="4" s="1"/>
  <c r="H7642" i="4"/>
  <c r="L7642" i="4" s="1"/>
  <c r="Z7642" i="4" s="1"/>
  <c r="K7641" i="4"/>
  <c r="Y7641" i="4" s="1"/>
  <c r="D7643" i="4"/>
  <c r="E7643" i="4"/>
  <c r="C7643" i="4"/>
  <c r="F7643" i="4" l="1"/>
  <c r="M7641" i="4"/>
  <c r="H7643" i="4"/>
  <c r="J7643" i="4" s="1"/>
  <c r="J7642" i="4"/>
  <c r="I7642" i="4"/>
  <c r="K7642" i="4"/>
  <c r="Y7642" i="4" s="1"/>
  <c r="C7644" i="4"/>
  <c r="D7644" i="4"/>
  <c r="E7644" i="4"/>
  <c r="F7644" i="4" l="1"/>
  <c r="I7643" i="4"/>
  <c r="M7643" i="4" s="1"/>
  <c r="N7643" i="4"/>
  <c r="N7642" i="4"/>
  <c r="M7642" i="4"/>
  <c r="L7643" i="4"/>
  <c r="Z7643" i="4" s="1"/>
  <c r="H7644" i="4"/>
  <c r="J7644" i="4" s="1"/>
  <c r="K7643" i="4"/>
  <c r="Y7643" i="4" s="1"/>
  <c r="C7645" i="4"/>
  <c r="D7645" i="4"/>
  <c r="E7645" i="4"/>
  <c r="F7645" i="4" l="1"/>
  <c r="I7644" i="4"/>
  <c r="N7644" i="4"/>
  <c r="L7644" i="4"/>
  <c r="Z7644" i="4" s="1"/>
  <c r="H7645" i="4"/>
  <c r="I7645" i="4" s="1"/>
  <c r="K7644" i="4"/>
  <c r="Y7644" i="4" s="1"/>
  <c r="C7646" i="4"/>
  <c r="D7646" i="4"/>
  <c r="E7646" i="4"/>
  <c r="F7646" i="4" l="1"/>
  <c r="M7644" i="4"/>
  <c r="L7645" i="4"/>
  <c r="Z7645" i="4" s="1"/>
  <c r="J7645" i="4"/>
  <c r="H7646" i="4"/>
  <c r="K7645" i="4"/>
  <c r="Y7645" i="4" s="1"/>
  <c r="M7645" i="4"/>
  <c r="C7647" i="4"/>
  <c r="F7647" i="4" s="1"/>
  <c r="D7647" i="4"/>
  <c r="E7647" i="4"/>
  <c r="N7645" i="4" l="1"/>
  <c r="H7647" i="4"/>
  <c r="L7646" i="4"/>
  <c r="Z7646" i="4" s="1"/>
  <c r="J7646" i="4"/>
  <c r="I7646" i="4"/>
  <c r="K7646" i="4"/>
  <c r="Y7646" i="4" s="1"/>
  <c r="E7648" i="4"/>
  <c r="C7648" i="4"/>
  <c r="F7648" i="4" s="1"/>
  <c r="D7648" i="4"/>
  <c r="N7646" i="4" l="1"/>
  <c r="M7646" i="4"/>
  <c r="H7648" i="4"/>
  <c r="J7648" i="4" s="1"/>
  <c r="I7647" i="4"/>
  <c r="L7647" i="4"/>
  <c r="Z7647" i="4" s="1"/>
  <c r="J7647" i="4"/>
  <c r="K7647" i="4"/>
  <c r="Y7647" i="4" s="1"/>
  <c r="C7649" i="4"/>
  <c r="F7649" i="4" s="1"/>
  <c r="D7649" i="4"/>
  <c r="E7649" i="4"/>
  <c r="N7647" i="4" l="1"/>
  <c r="M7647" i="4"/>
  <c r="I7648" i="4"/>
  <c r="N7648" i="4"/>
  <c r="L7648" i="4"/>
  <c r="Z7648" i="4" s="1"/>
  <c r="H7649" i="4"/>
  <c r="K7648" i="4"/>
  <c r="Y7648" i="4" s="1"/>
  <c r="C7650" i="4"/>
  <c r="F7650" i="4" s="1"/>
  <c r="D7650" i="4"/>
  <c r="E7650" i="4"/>
  <c r="M7648" i="4" l="1"/>
  <c r="J7649" i="4"/>
  <c r="L7649" i="4"/>
  <c r="Z7649" i="4" s="1"/>
  <c r="H7650" i="4"/>
  <c r="L7650" i="4" s="1"/>
  <c r="Z7650" i="4" s="1"/>
  <c r="I7649" i="4"/>
  <c r="K7649" i="4"/>
  <c r="Y7649" i="4" s="1"/>
  <c r="D7651" i="4"/>
  <c r="E7651" i="4"/>
  <c r="C7651" i="4"/>
  <c r="F7651" i="4" l="1"/>
  <c r="N7649" i="4"/>
  <c r="M7649" i="4"/>
  <c r="H7651" i="4"/>
  <c r="J7651" i="4" s="1"/>
  <c r="J7650" i="4"/>
  <c r="I7650" i="4"/>
  <c r="K7650" i="4"/>
  <c r="Y7650" i="4" s="1"/>
  <c r="C7652" i="4"/>
  <c r="F7652" i="4" s="1"/>
  <c r="D7652" i="4"/>
  <c r="E7652" i="4"/>
  <c r="N7651" i="4" l="1"/>
  <c r="N7650" i="4"/>
  <c r="M7650" i="4"/>
  <c r="L7651" i="4"/>
  <c r="Z7651" i="4" s="1"/>
  <c r="I7651" i="4"/>
  <c r="H7652" i="4"/>
  <c r="J7652" i="4" s="1"/>
  <c r="K7651" i="4"/>
  <c r="Y7651" i="4" s="1"/>
  <c r="C7653" i="4"/>
  <c r="F7653" i="4" s="1"/>
  <c r="D7653" i="4"/>
  <c r="E7653" i="4"/>
  <c r="N7652" i="4" l="1"/>
  <c r="M7651" i="4"/>
  <c r="I7652" i="4"/>
  <c r="L7652" i="4"/>
  <c r="Z7652" i="4" s="1"/>
  <c r="H7653" i="4"/>
  <c r="J7653" i="4" s="1"/>
  <c r="K7652" i="4"/>
  <c r="Y7652" i="4" s="1"/>
  <c r="C7654" i="4"/>
  <c r="D7654" i="4"/>
  <c r="E7654" i="4"/>
  <c r="F7654" i="4" l="1"/>
  <c r="N7653" i="4"/>
  <c r="M7652" i="4"/>
  <c r="L7653" i="4"/>
  <c r="Z7653" i="4" s="1"/>
  <c r="I7653" i="4"/>
  <c r="H7654" i="4"/>
  <c r="K7653" i="4"/>
  <c r="Y7653" i="4" s="1"/>
  <c r="C7655" i="4"/>
  <c r="D7655" i="4"/>
  <c r="E7655" i="4"/>
  <c r="F7655" i="4" l="1"/>
  <c r="M7653" i="4"/>
  <c r="L7654" i="4"/>
  <c r="Z7654" i="4" s="1"/>
  <c r="J7654" i="4"/>
  <c r="I7654" i="4"/>
  <c r="H7655" i="4"/>
  <c r="K7654" i="4"/>
  <c r="Y7654" i="4" s="1"/>
  <c r="E7656" i="4"/>
  <c r="C7656" i="4"/>
  <c r="D7656" i="4"/>
  <c r="F7656" i="4" l="1"/>
  <c r="N7654" i="4"/>
  <c r="M7654" i="4"/>
  <c r="I7655" i="4"/>
  <c r="L7655" i="4"/>
  <c r="Z7655" i="4" s="1"/>
  <c r="H7656" i="4"/>
  <c r="L7656" i="4" s="1"/>
  <c r="Z7656" i="4" s="1"/>
  <c r="J7655" i="4"/>
  <c r="K7655" i="4"/>
  <c r="Y7655" i="4" s="1"/>
  <c r="C7657" i="4"/>
  <c r="D7657" i="4"/>
  <c r="E7657" i="4"/>
  <c r="F7657" i="4" l="1"/>
  <c r="N7655" i="4"/>
  <c r="M7655" i="4"/>
  <c r="J7656" i="4"/>
  <c r="I7656" i="4"/>
  <c r="H7657" i="4"/>
  <c r="I7657" i="4" s="1"/>
  <c r="K7656" i="4"/>
  <c r="Y7656" i="4" s="1"/>
  <c r="C7658" i="4"/>
  <c r="F7658" i="4" s="1"/>
  <c r="D7658" i="4"/>
  <c r="E7658" i="4"/>
  <c r="N7656" i="4" l="1"/>
  <c r="M7656" i="4"/>
  <c r="H7658" i="4"/>
  <c r="L7658" i="4" s="1"/>
  <c r="Z7658" i="4" s="1"/>
  <c r="J7657" i="4"/>
  <c r="L7657" i="4"/>
  <c r="Z7657" i="4" s="1"/>
  <c r="K7657" i="4"/>
  <c r="Y7657" i="4" s="1"/>
  <c r="M7657" i="4"/>
  <c r="D7659" i="4"/>
  <c r="E7659" i="4"/>
  <c r="C7659" i="4"/>
  <c r="F7659" i="4" l="1"/>
  <c r="N7657" i="4"/>
  <c r="I7658" i="4"/>
  <c r="J7658" i="4"/>
  <c r="H7659" i="4"/>
  <c r="K7658" i="4"/>
  <c r="Y7658" i="4" s="1"/>
  <c r="C7660" i="4"/>
  <c r="D7660" i="4"/>
  <c r="E7660" i="4"/>
  <c r="F7660" i="4" l="1"/>
  <c r="N7658" i="4"/>
  <c r="M7658" i="4"/>
  <c r="H7660" i="4"/>
  <c r="J7660" i="4" s="1"/>
  <c r="J7659" i="4"/>
  <c r="L7659" i="4"/>
  <c r="Z7659" i="4" s="1"/>
  <c r="I7659" i="4"/>
  <c r="K7659" i="4"/>
  <c r="Y7659" i="4" s="1"/>
  <c r="C7661" i="4"/>
  <c r="D7661" i="4"/>
  <c r="E7661" i="4"/>
  <c r="F7661" i="4" l="1"/>
  <c r="N7659" i="4"/>
  <c r="M7659" i="4"/>
  <c r="H7661" i="4"/>
  <c r="J7661" i="4" s="1"/>
  <c r="I7660" i="4"/>
  <c r="N7660" i="4"/>
  <c r="L7660" i="4"/>
  <c r="Z7660" i="4" s="1"/>
  <c r="K7660" i="4"/>
  <c r="Y7660" i="4" s="1"/>
  <c r="C7662" i="4"/>
  <c r="D7662" i="4"/>
  <c r="E7662" i="4"/>
  <c r="F7662" i="4" l="1"/>
  <c r="N7661" i="4"/>
  <c r="M7660" i="4"/>
  <c r="L7661" i="4"/>
  <c r="Z7661" i="4" s="1"/>
  <c r="H7662" i="4"/>
  <c r="J7662" i="4" s="1"/>
  <c r="I7661" i="4"/>
  <c r="K7661" i="4"/>
  <c r="Y7661" i="4" s="1"/>
  <c r="C7663" i="4"/>
  <c r="D7663" i="4"/>
  <c r="E7663" i="4"/>
  <c r="F7663" i="4" l="1"/>
  <c r="N7662" i="4"/>
  <c r="M7661" i="4"/>
  <c r="L7662" i="4"/>
  <c r="Z7662" i="4" s="1"/>
  <c r="H7663" i="4"/>
  <c r="I7663" i="4" s="1"/>
  <c r="I7662" i="4"/>
  <c r="K7662" i="4"/>
  <c r="Y7662" i="4" s="1"/>
  <c r="E7664" i="4"/>
  <c r="C7664" i="4"/>
  <c r="D7664" i="4"/>
  <c r="F7664" i="4" l="1"/>
  <c r="M7662" i="4"/>
  <c r="L7663" i="4"/>
  <c r="Z7663" i="4" s="1"/>
  <c r="J7663" i="4"/>
  <c r="H7664" i="4"/>
  <c r="L7664" i="4" s="1"/>
  <c r="Z7664" i="4" s="1"/>
  <c r="K7663" i="4"/>
  <c r="Y7663" i="4" s="1"/>
  <c r="M7663" i="4"/>
  <c r="C7665" i="4"/>
  <c r="F7665" i="4" s="1"/>
  <c r="D7665" i="4"/>
  <c r="E7665" i="4"/>
  <c r="N7663" i="4" l="1"/>
  <c r="I7664" i="4"/>
  <c r="J7664" i="4"/>
  <c r="H7665" i="4"/>
  <c r="I7665" i="4" s="1"/>
  <c r="K7664" i="4"/>
  <c r="Y7664" i="4" s="1"/>
  <c r="C7666" i="4"/>
  <c r="D7666" i="4"/>
  <c r="E7666" i="4"/>
  <c r="F7666" i="4" l="1"/>
  <c r="N7664" i="4"/>
  <c r="M7664" i="4"/>
  <c r="H7666" i="4"/>
  <c r="J7666" i="4" s="1"/>
  <c r="J7665" i="4"/>
  <c r="L7665" i="4"/>
  <c r="Z7665" i="4" s="1"/>
  <c r="K7665" i="4"/>
  <c r="Y7665" i="4" s="1"/>
  <c r="M7665" i="4"/>
  <c r="D7667" i="4"/>
  <c r="E7667" i="4"/>
  <c r="C7667" i="4"/>
  <c r="F7667" i="4" s="1"/>
  <c r="N7665" i="4" l="1"/>
  <c r="N7666" i="4"/>
  <c r="L7666" i="4"/>
  <c r="Z7666" i="4" s="1"/>
  <c r="H7667" i="4"/>
  <c r="J7667" i="4" s="1"/>
  <c r="I7666" i="4"/>
  <c r="K7666" i="4"/>
  <c r="Y7666" i="4" s="1"/>
  <c r="C7668" i="4"/>
  <c r="D7668" i="4"/>
  <c r="E7668" i="4"/>
  <c r="F7668" i="4" l="1"/>
  <c r="N7667" i="4"/>
  <c r="M7666" i="4"/>
  <c r="L7667" i="4"/>
  <c r="Z7667" i="4" s="1"/>
  <c r="H7668" i="4"/>
  <c r="I7668" i="4" s="1"/>
  <c r="I7667" i="4"/>
  <c r="K7667" i="4"/>
  <c r="Y7667" i="4" s="1"/>
  <c r="C7669" i="4"/>
  <c r="F7669" i="4" s="1"/>
  <c r="D7669" i="4"/>
  <c r="E7669" i="4"/>
  <c r="M7667" i="4" l="1"/>
  <c r="L7668" i="4"/>
  <c r="Z7668" i="4" s="1"/>
  <c r="H7669" i="4"/>
  <c r="J7669" i="4" s="1"/>
  <c r="J7668" i="4"/>
  <c r="K7668" i="4"/>
  <c r="Y7668" i="4" s="1"/>
  <c r="M7668" i="4"/>
  <c r="C7670" i="4"/>
  <c r="D7670" i="4"/>
  <c r="E7670" i="4"/>
  <c r="F7670" i="4" l="1"/>
  <c r="N7669" i="4"/>
  <c r="N7668" i="4"/>
  <c r="L7669" i="4"/>
  <c r="Z7669" i="4" s="1"/>
  <c r="H7670" i="4"/>
  <c r="L7670" i="4" s="1"/>
  <c r="Z7670" i="4" s="1"/>
  <c r="I7669" i="4"/>
  <c r="K7669" i="4"/>
  <c r="Y7669" i="4" s="1"/>
  <c r="C7671" i="4"/>
  <c r="F7671" i="4" s="1"/>
  <c r="D7671" i="4"/>
  <c r="E7671" i="4"/>
  <c r="M7669" i="4" l="1"/>
  <c r="H7671" i="4"/>
  <c r="J7671" i="4" s="1"/>
  <c r="I7670" i="4"/>
  <c r="J7670" i="4"/>
  <c r="K7670" i="4"/>
  <c r="Y7670" i="4" s="1"/>
  <c r="E7672" i="4"/>
  <c r="C7672" i="4"/>
  <c r="D7672" i="4"/>
  <c r="F7672" i="4" l="1"/>
  <c r="N7670" i="4"/>
  <c r="N7671" i="4"/>
  <c r="M7670" i="4"/>
  <c r="L7671" i="4"/>
  <c r="Z7671" i="4" s="1"/>
  <c r="H7672" i="4"/>
  <c r="J7672" i="4" s="1"/>
  <c r="I7671" i="4"/>
  <c r="K7671" i="4"/>
  <c r="Y7671" i="4" s="1"/>
  <c r="C7673" i="4"/>
  <c r="D7673" i="4"/>
  <c r="E7673" i="4"/>
  <c r="F7673" i="4" l="1"/>
  <c r="N7672" i="4"/>
  <c r="M7671" i="4"/>
  <c r="L7672" i="4"/>
  <c r="Z7672" i="4" s="1"/>
  <c r="H7673" i="4"/>
  <c r="I7673" i="4" s="1"/>
  <c r="I7672" i="4"/>
  <c r="K7672" i="4"/>
  <c r="Y7672" i="4" s="1"/>
  <c r="C7674" i="4"/>
  <c r="F7674" i="4" s="1"/>
  <c r="D7674" i="4"/>
  <c r="E7674" i="4"/>
  <c r="M7672" i="4" l="1"/>
  <c r="L7673" i="4"/>
  <c r="Z7673" i="4" s="1"/>
  <c r="H7674" i="4"/>
  <c r="I7674" i="4" s="1"/>
  <c r="J7673" i="4"/>
  <c r="K7673" i="4"/>
  <c r="Y7673" i="4" s="1"/>
  <c r="M7673" i="4"/>
  <c r="D7675" i="4"/>
  <c r="E7675" i="4"/>
  <c r="C7675" i="4"/>
  <c r="F7675" i="4" l="1"/>
  <c r="N7673" i="4"/>
  <c r="L7674" i="4"/>
  <c r="Z7674" i="4" s="1"/>
  <c r="H7675" i="4"/>
  <c r="J7675" i="4" s="1"/>
  <c r="J7674" i="4"/>
  <c r="K7674" i="4"/>
  <c r="Y7674" i="4" s="1"/>
  <c r="M7674" i="4"/>
  <c r="C7676" i="4"/>
  <c r="F7676" i="4" s="1"/>
  <c r="D7676" i="4"/>
  <c r="E7676" i="4"/>
  <c r="N7674" i="4" l="1"/>
  <c r="N7675" i="4"/>
  <c r="L7675" i="4"/>
  <c r="Z7675" i="4" s="1"/>
  <c r="H7676" i="4"/>
  <c r="J7676" i="4" s="1"/>
  <c r="I7675" i="4"/>
  <c r="K7675" i="4"/>
  <c r="Y7675" i="4" s="1"/>
  <c r="C7677" i="4"/>
  <c r="D7677" i="4"/>
  <c r="E7677" i="4"/>
  <c r="F7677" i="4" l="1"/>
  <c r="M7675" i="4"/>
  <c r="I7676" i="4"/>
  <c r="N7676" i="4"/>
  <c r="L7676" i="4"/>
  <c r="Z7676" i="4" s="1"/>
  <c r="H7677" i="4"/>
  <c r="K7676" i="4"/>
  <c r="Y7676" i="4" s="1"/>
  <c r="C7678" i="4"/>
  <c r="F7678" i="4" s="1"/>
  <c r="D7678" i="4"/>
  <c r="E7678" i="4"/>
  <c r="M7676" i="4" l="1"/>
  <c r="J7677" i="4"/>
  <c r="H7678" i="4"/>
  <c r="L7678" i="4" s="1"/>
  <c r="Z7678" i="4" s="1"/>
  <c r="L7677" i="4"/>
  <c r="Z7677" i="4" s="1"/>
  <c r="I7677" i="4"/>
  <c r="K7677" i="4"/>
  <c r="Y7677" i="4" s="1"/>
  <c r="C7679" i="4"/>
  <c r="D7679" i="4"/>
  <c r="E7679" i="4"/>
  <c r="F7679" i="4" l="1"/>
  <c r="N7677" i="4"/>
  <c r="M7677" i="4"/>
  <c r="H7679" i="4"/>
  <c r="J7679" i="4" s="1"/>
  <c r="J7678" i="4"/>
  <c r="I7678" i="4"/>
  <c r="K7678" i="4"/>
  <c r="Y7678" i="4" s="1"/>
  <c r="E7680" i="4"/>
  <c r="C7680" i="4"/>
  <c r="D7680" i="4"/>
  <c r="F7680" i="4" l="1"/>
  <c r="N7679" i="4"/>
  <c r="N7678" i="4"/>
  <c r="M7678" i="4"/>
  <c r="L7679" i="4"/>
  <c r="Z7679" i="4" s="1"/>
  <c r="H7680" i="4"/>
  <c r="J7680" i="4" s="1"/>
  <c r="I7679" i="4"/>
  <c r="K7679" i="4"/>
  <c r="Y7679" i="4" s="1"/>
  <c r="C7681" i="4"/>
  <c r="D7681" i="4"/>
  <c r="E7681" i="4"/>
  <c r="F7681" i="4" l="1"/>
  <c r="N7680" i="4"/>
  <c r="M7679" i="4"/>
  <c r="I7680" i="4"/>
  <c r="L7680" i="4"/>
  <c r="Z7680" i="4" s="1"/>
  <c r="H7681" i="4"/>
  <c r="I7681" i="4" s="1"/>
  <c r="K7680" i="4"/>
  <c r="Y7680" i="4" s="1"/>
  <c r="C7682" i="4"/>
  <c r="F7682" i="4" s="1"/>
  <c r="D7682" i="4"/>
  <c r="E7682" i="4"/>
  <c r="M7680" i="4" l="1"/>
  <c r="L7681" i="4"/>
  <c r="Z7681" i="4" s="1"/>
  <c r="J7681" i="4"/>
  <c r="H7682" i="4"/>
  <c r="K7681" i="4"/>
  <c r="Y7681" i="4" s="1"/>
  <c r="M7681" i="4"/>
  <c r="D7683" i="4"/>
  <c r="E7683" i="4"/>
  <c r="C7683" i="4"/>
  <c r="F7683" i="4" l="1"/>
  <c r="N7681" i="4"/>
  <c r="H7683" i="4"/>
  <c r="J7683" i="4" s="1"/>
  <c r="J7682" i="4"/>
  <c r="L7682" i="4"/>
  <c r="Z7682" i="4" s="1"/>
  <c r="I7682" i="4"/>
  <c r="K7682" i="4"/>
  <c r="Y7682" i="4" s="1"/>
  <c r="C7684" i="4"/>
  <c r="F7684" i="4" s="1"/>
  <c r="D7684" i="4"/>
  <c r="E7684" i="4"/>
  <c r="L7683" i="4" l="1"/>
  <c r="Z7683" i="4" s="1"/>
  <c r="N7682" i="4"/>
  <c r="N7683" i="4"/>
  <c r="M7682" i="4"/>
  <c r="H7684" i="4"/>
  <c r="J7684" i="4" s="1"/>
  <c r="I7683" i="4"/>
  <c r="K7683" i="4"/>
  <c r="Y7683" i="4" s="1"/>
  <c r="C7685" i="4"/>
  <c r="F7685" i="4" s="1"/>
  <c r="D7685" i="4"/>
  <c r="E7685" i="4"/>
  <c r="N7684" i="4" l="1"/>
  <c r="M7683" i="4"/>
  <c r="I7684" i="4"/>
  <c r="L7684" i="4"/>
  <c r="Z7684" i="4" s="1"/>
  <c r="H7685" i="4"/>
  <c r="J7685" i="4" s="1"/>
  <c r="K7684" i="4"/>
  <c r="Y7684" i="4" s="1"/>
  <c r="C7686" i="4"/>
  <c r="D7686" i="4"/>
  <c r="E7686" i="4"/>
  <c r="F7686" i="4" l="1"/>
  <c r="M7684" i="4"/>
  <c r="N7685" i="4"/>
  <c r="H7686" i="4"/>
  <c r="L7686" i="4" s="1"/>
  <c r="Z7686" i="4" s="1"/>
  <c r="I7685" i="4"/>
  <c r="L7685" i="4"/>
  <c r="Z7685" i="4" s="1"/>
  <c r="K7685" i="4"/>
  <c r="Y7685" i="4" s="1"/>
  <c r="C7687" i="4"/>
  <c r="D7687" i="4"/>
  <c r="E7687" i="4"/>
  <c r="F7687" i="4" l="1"/>
  <c r="M7685" i="4"/>
  <c r="I7686" i="4"/>
  <c r="H7687" i="4"/>
  <c r="J7687" i="4" s="1"/>
  <c r="J7686" i="4"/>
  <c r="K7686" i="4"/>
  <c r="Y7686" i="4" s="1"/>
  <c r="E7688" i="4"/>
  <c r="C7688" i="4"/>
  <c r="F7688" i="4" s="1"/>
  <c r="D7688" i="4"/>
  <c r="N7686" i="4" l="1"/>
  <c r="N7687" i="4"/>
  <c r="M7686" i="4"/>
  <c r="L7687" i="4"/>
  <c r="Z7687" i="4" s="1"/>
  <c r="H7688" i="4"/>
  <c r="I7688" i="4" s="1"/>
  <c r="I7687" i="4"/>
  <c r="K7687" i="4"/>
  <c r="Y7687" i="4" s="1"/>
  <c r="C7689" i="4"/>
  <c r="F7689" i="4" s="1"/>
  <c r="D7689" i="4"/>
  <c r="E7689" i="4"/>
  <c r="M7687" i="4" l="1"/>
  <c r="L7688" i="4"/>
  <c r="Z7688" i="4" s="1"/>
  <c r="H7689" i="4"/>
  <c r="I7689" i="4" s="1"/>
  <c r="J7688" i="4"/>
  <c r="K7688" i="4"/>
  <c r="Y7688" i="4" s="1"/>
  <c r="M7688" i="4"/>
  <c r="C7690" i="4"/>
  <c r="D7690" i="4"/>
  <c r="E7690" i="4"/>
  <c r="F7690" i="4" l="1"/>
  <c r="N7688" i="4"/>
  <c r="L7689" i="4"/>
  <c r="Z7689" i="4" s="1"/>
  <c r="H7690" i="4"/>
  <c r="L7690" i="4" s="1"/>
  <c r="Z7690" i="4" s="1"/>
  <c r="J7689" i="4"/>
  <c r="K7689" i="4"/>
  <c r="Y7689" i="4" s="1"/>
  <c r="M7689" i="4"/>
  <c r="D7691" i="4"/>
  <c r="E7691" i="4"/>
  <c r="C7691" i="4"/>
  <c r="F7691" i="4" l="1"/>
  <c r="N7689" i="4"/>
  <c r="H7691" i="4"/>
  <c r="J7691" i="4" s="1"/>
  <c r="J7690" i="4"/>
  <c r="I7690" i="4"/>
  <c r="K7690" i="4"/>
  <c r="Y7690" i="4" s="1"/>
  <c r="C7692" i="4"/>
  <c r="D7692" i="4"/>
  <c r="E7692" i="4"/>
  <c r="F7692" i="4" l="1"/>
  <c r="N7690" i="4"/>
  <c r="N7691" i="4"/>
  <c r="M7690" i="4"/>
  <c r="L7691" i="4"/>
  <c r="Z7691" i="4" s="1"/>
  <c r="H7692" i="4"/>
  <c r="J7692" i="4" s="1"/>
  <c r="I7691" i="4"/>
  <c r="K7691" i="4"/>
  <c r="Y7691" i="4" s="1"/>
  <c r="C7693" i="4"/>
  <c r="D7693" i="4"/>
  <c r="E7693" i="4"/>
  <c r="F7693" i="4" l="1"/>
  <c r="N7692" i="4"/>
  <c r="M7691" i="4"/>
  <c r="L7692" i="4"/>
  <c r="Z7692" i="4" s="1"/>
  <c r="H7693" i="4"/>
  <c r="I7693" i="4" s="1"/>
  <c r="I7692" i="4"/>
  <c r="K7692" i="4"/>
  <c r="Y7692" i="4" s="1"/>
  <c r="C7694" i="4"/>
  <c r="F7694" i="4" s="1"/>
  <c r="D7694" i="4"/>
  <c r="E7694" i="4"/>
  <c r="M7692" i="4" l="1"/>
  <c r="L7693" i="4"/>
  <c r="Z7693" i="4" s="1"/>
  <c r="H7694" i="4"/>
  <c r="J7694" i="4" s="1"/>
  <c r="J7693" i="4"/>
  <c r="K7693" i="4"/>
  <c r="Y7693" i="4" s="1"/>
  <c r="M7693" i="4"/>
  <c r="C7695" i="4"/>
  <c r="D7695" i="4"/>
  <c r="E7695" i="4"/>
  <c r="F7695" i="4" l="1"/>
  <c r="N7694" i="4"/>
  <c r="N7693" i="4"/>
  <c r="L7694" i="4"/>
  <c r="Z7694" i="4" s="1"/>
  <c r="H7695" i="4"/>
  <c r="J7695" i="4" s="1"/>
  <c r="I7694" i="4"/>
  <c r="K7694" i="4"/>
  <c r="Y7694" i="4" s="1"/>
  <c r="E7696" i="4"/>
  <c r="C7696" i="4"/>
  <c r="D7696" i="4"/>
  <c r="F7696" i="4" l="1"/>
  <c r="N7695" i="4"/>
  <c r="M7694" i="4"/>
  <c r="L7695" i="4"/>
  <c r="Z7695" i="4" s="1"/>
  <c r="H7696" i="4"/>
  <c r="J7696" i="4" s="1"/>
  <c r="I7695" i="4"/>
  <c r="K7695" i="4"/>
  <c r="Y7695" i="4" s="1"/>
  <c r="C7697" i="4"/>
  <c r="F7697" i="4" s="1"/>
  <c r="D7697" i="4"/>
  <c r="E7697" i="4"/>
  <c r="N7696" i="4" l="1"/>
  <c r="M7695" i="4"/>
  <c r="I7696" i="4"/>
  <c r="L7696" i="4"/>
  <c r="Z7696" i="4" s="1"/>
  <c r="H7697" i="4"/>
  <c r="J7697" i="4" s="1"/>
  <c r="K7696" i="4"/>
  <c r="Y7696" i="4" s="1"/>
  <c r="C7698" i="4"/>
  <c r="F7698" i="4" s="1"/>
  <c r="D7698" i="4"/>
  <c r="E7698" i="4"/>
  <c r="N7697" i="4" l="1"/>
  <c r="M7696" i="4"/>
  <c r="I7697" i="4"/>
  <c r="H7698" i="4"/>
  <c r="J7698" i="4" s="1"/>
  <c r="L7697" i="4"/>
  <c r="Z7697" i="4" s="1"/>
  <c r="K7697" i="4"/>
  <c r="Y7697" i="4" s="1"/>
  <c r="D7699" i="4"/>
  <c r="E7699" i="4"/>
  <c r="C7699" i="4"/>
  <c r="F7699" i="4" l="1"/>
  <c r="N7698" i="4"/>
  <c r="M7697" i="4"/>
  <c r="L7698" i="4"/>
  <c r="Z7698" i="4" s="1"/>
  <c r="H7699" i="4"/>
  <c r="J7699" i="4" s="1"/>
  <c r="I7698" i="4"/>
  <c r="K7698" i="4"/>
  <c r="Y7698" i="4" s="1"/>
  <c r="C7700" i="4"/>
  <c r="F7700" i="4" s="1"/>
  <c r="D7700" i="4"/>
  <c r="E7700" i="4"/>
  <c r="N7699" i="4" l="1"/>
  <c r="M7698" i="4"/>
  <c r="L7699" i="4"/>
  <c r="Z7699" i="4" s="1"/>
  <c r="H7700" i="4"/>
  <c r="J7700" i="4" s="1"/>
  <c r="I7699" i="4"/>
  <c r="K7699" i="4"/>
  <c r="Y7699" i="4" s="1"/>
  <c r="C7701" i="4"/>
  <c r="D7701" i="4"/>
  <c r="E7701" i="4"/>
  <c r="F7701" i="4" l="1"/>
  <c r="N7700" i="4"/>
  <c r="M7699" i="4"/>
  <c r="L7700" i="4"/>
  <c r="Z7700" i="4" s="1"/>
  <c r="H7701" i="4"/>
  <c r="I7701" i="4" s="1"/>
  <c r="I7700" i="4"/>
  <c r="K7700" i="4"/>
  <c r="Y7700" i="4" s="1"/>
  <c r="C7702" i="4"/>
  <c r="F7702" i="4" s="1"/>
  <c r="D7702" i="4"/>
  <c r="E7702" i="4"/>
  <c r="M7700" i="4" l="1"/>
  <c r="L7701" i="4"/>
  <c r="Z7701" i="4" s="1"/>
  <c r="H7702" i="4"/>
  <c r="J7702" i="4" s="1"/>
  <c r="J7701" i="4"/>
  <c r="K7701" i="4"/>
  <c r="Y7701" i="4" s="1"/>
  <c r="M7701" i="4"/>
  <c r="C7703" i="4"/>
  <c r="F7703" i="4" s="1"/>
  <c r="D7703" i="4"/>
  <c r="E7703" i="4"/>
  <c r="N7702" i="4" l="1"/>
  <c r="N7701" i="4"/>
  <c r="L7702" i="4"/>
  <c r="Z7702" i="4" s="1"/>
  <c r="H7703" i="4"/>
  <c r="I7703" i="4" s="1"/>
  <c r="I7702" i="4"/>
  <c r="K7702" i="4"/>
  <c r="Y7702" i="4" s="1"/>
  <c r="E7704" i="4"/>
  <c r="C7704" i="4"/>
  <c r="D7704" i="4"/>
  <c r="F7704" i="4" l="1"/>
  <c r="M7702" i="4"/>
  <c r="L7703" i="4"/>
  <c r="Z7703" i="4" s="1"/>
  <c r="J7703" i="4"/>
  <c r="H7704" i="4"/>
  <c r="J7704" i="4" s="1"/>
  <c r="K7703" i="4"/>
  <c r="Y7703" i="4" s="1"/>
  <c r="M7703" i="4"/>
  <c r="C7705" i="4"/>
  <c r="F7705" i="4" s="1"/>
  <c r="D7705" i="4"/>
  <c r="E7705" i="4"/>
  <c r="N7703" i="4" l="1"/>
  <c r="N7704" i="4"/>
  <c r="L7704" i="4"/>
  <c r="Z7704" i="4" s="1"/>
  <c r="I7704" i="4"/>
  <c r="H7705" i="4"/>
  <c r="J7705" i="4" s="1"/>
  <c r="K7704" i="4"/>
  <c r="Y7704" i="4" s="1"/>
  <c r="C7706" i="4"/>
  <c r="D7706" i="4"/>
  <c r="E7706" i="4"/>
  <c r="F7706" i="4" l="1"/>
  <c r="N7705" i="4"/>
  <c r="M7704" i="4"/>
  <c r="I7705" i="4"/>
  <c r="L7705" i="4"/>
  <c r="Z7705" i="4" s="1"/>
  <c r="H7706" i="4"/>
  <c r="J7706" i="4" s="1"/>
  <c r="K7705" i="4"/>
  <c r="Y7705" i="4" s="1"/>
  <c r="D7707" i="4"/>
  <c r="E7707" i="4"/>
  <c r="C7707" i="4"/>
  <c r="F7707" i="4" l="1"/>
  <c r="M7705" i="4"/>
  <c r="N7706" i="4"/>
  <c r="I7706" i="4"/>
  <c r="L7706" i="4"/>
  <c r="Z7706" i="4" s="1"/>
  <c r="H7707" i="4"/>
  <c r="K7706" i="4"/>
  <c r="Y7706" i="4" s="1"/>
  <c r="C7708" i="4"/>
  <c r="F7708" i="4" s="1"/>
  <c r="D7708" i="4"/>
  <c r="E7708" i="4"/>
  <c r="M7706" i="4" l="1"/>
  <c r="H7708" i="4"/>
  <c r="L7708" i="4" s="1"/>
  <c r="Z7708" i="4" s="1"/>
  <c r="I7707" i="4"/>
  <c r="J7707" i="4"/>
  <c r="L7707" i="4"/>
  <c r="Z7707" i="4" s="1"/>
  <c r="K7707" i="4"/>
  <c r="Y7707" i="4" s="1"/>
  <c r="C7709" i="4"/>
  <c r="D7709" i="4"/>
  <c r="E7709" i="4"/>
  <c r="F7709" i="4" l="1"/>
  <c r="N7707" i="4"/>
  <c r="M7707" i="4"/>
  <c r="H7709" i="4"/>
  <c r="J7709" i="4" s="1"/>
  <c r="I7708" i="4"/>
  <c r="J7708" i="4"/>
  <c r="K7708" i="4"/>
  <c r="Y7708" i="4" s="1"/>
  <c r="C7710" i="4"/>
  <c r="F7710" i="4" s="1"/>
  <c r="D7710" i="4"/>
  <c r="E7710" i="4"/>
  <c r="N7708" i="4" l="1"/>
  <c r="N7709" i="4"/>
  <c r="M7708" i="4"/>
  <c r="L7709" i="4"/>
  <c r="Z7709" i="4" s="1"/>
  <c r="H7710" i="4"/>
  <c r="I7710" i="4" s="1"/>
  <c r="I7709" i="4"/>
  <c r="K7709" i="4"/>
  <c r="Y7709" i="4" s="1"/>
  <c r="C7711" i="4"/>
  <c r="F7711" i="4" s="1"/>
  <c r="D7711" i="4"/>
  <c r="E7711" i="4"/>
  <c r="M7709" i="4" l="1"/>
  <c r="L7710" i="4"/>
  <c r="Z7710" i="4" s="1"/>
  <c r="H7711" i="4"/>
  <c r="J7711" i="4" s="1"/>
  <c r="J7710" i="4"/>
  <c r="K7710" i="4"/>
  <c r="Y7710" i="4" s="1"/>
  <c r="M7710" i="4"/>
  <c r="E7712" i="4"/>
  <c r="C7712" i="4"/>
  <c r="D7712" i="4"/>
  <c r="F7712" i="4" l="1"/>
  <c r="N7711" i="4"/>
  <c r="N7710" i="4"/>
  <c r="L7711" i="4"/>
  <c r="Z7711" i="4" s="1"/>
  <c r="H7712" i="4"/>
  <c r="J7712" i="4" s="1"/>
  <c r="I7711" i="4"/>
  <c r="K7711" i="4"/>
  <c r="Y7711" i="4" s="1"/>
  <c r="C7713" i="4"/>
  <c r="F7713" i="4" s="1"/>
  <c r="D7713" i="4"/>
  <c r="E7713" i="4"/>
  <c r="N7712" i="4" l="1"/>
  <c r="M7711" i="4"/>
  <c r="L7712" i="4"/>
  <c r="Z7712" i="4" s="1"/>
  <c r="I7712" i="4"/>
  <c r="H7713" i="4"/>
  <c r="J7713" i="4" s="1"/>
  <c r="K7712" i="4"/>
  <c r="Y7712" i="4" s="1"/>
  <c r="C7714" i="4"/>
  <c r="D7714" i="4"/>
  <c r="E7714" i="4"/>
  <c r="F7714" i="4" l="1"/>
  <c r="N7713" i="4"/>
  <c r="M7712" i="4"/>
  <c r="I7713" i="4"/>
  <c r="H7714" i="4"/>
  <c r="J7714" i="4" s="1"/>
  <c r="L7713" i="4"/>
  <c r="Z7713" i="4" s="1"/>
  <c r="K7713" i="4"/>
  <c r="Y7713" i="4" s="1"/>
  <c r="D7715" i="4"/>
  <c r="E7715" i="4"/>
  <c r="C7715" i="4"/>
  <c r="F7715" i="4" l="1"/>
  <c r="N7714" i="4"/>
  <c r="M7713" i="4"/>
  <c r="L7714" i="4"/>
  <c r="Z7714" i="4" s="1"/>
  <c r="H7715" i="4"/>
  <c r="J7715" i="4" s="1"/>
  <c r="I7714" i="4"/>
  <c r="K7714" i="4"/>
  <c r="Y7714" i="4" s="1"/>
  <c r="C7716" i="4"/>
  <c r="F7716" i="4" s="1"/>
  <c r="D7716" i="4"/>
  <c r="E7716" i="4"/>
  <c r="N7715" i="4" l="1"/>
  <c r="M7714" i="4"/>
  <c r="L7715" i="4"/>
  <c r="Z7715" i="4" s="1"/>
  <c r="H7716" i="4"/>
  <c r="J7716" i="4" s="1"/>
  <c r="I7715" i="4"/>
  <c r="K7715" i="4"/>
  <c r="Y7715" i="4" s="1"/>
  <c r="C7717" i="4"/>
  <c r="D7717" i="4"/>
  <c r="E7717" i="4"/>
  <c r="F7717" i="4" l="1"/>
  <c r="N7716" i="4"/>
  <c r="M7715" i="4"/>
  <c r="I7716" i="4"/>
  <c r="L7716" i="4"/>
  <c r="Z7716" i="4" s="1"/>
  <c r="H7717" i="4"/>
  <c r="J7717" i="4" s="1"/>
  <c r="K7716" i="4"/>
  <c r="Y7716" i="4" s="1"/>
  <c r="C7718" i="4"/>
  <c r="F7718" i="4" s="1"/>
  <c r="D7718" i="4"/>
  <c r="E7718" i="4"/>
  <c r="N7717" i="4" l="1"/>
  <c r="M7716" i="4"/>
  <c r="I7717" i="4"/>
  <c r="L7717" i="4"/>
  <c r="Z7717" i="4" s="1"/>
  <c r="H7718" i="4"/>
  <c r="J7718" i="4" s="1"/>
  <c r="K7717" i="4"/>
  <c r="Y7717" i="4" s="1"/>
  <c r="C7719" i="4"/>
  <c r="D7719" i="4"/>
  <c r="E7719" i="4"/>
  <c r="F7719" i="4" l="1"/>
  <c r="M7717" i="4"/>
  <c r="I7718" i="4"/>
  <c r="N7718" i="4"/>
  <c r="L7718" i="4"/>
  <c r="Z7718" i="4" s="1"/>
  <c r="H7719" i="4"/>
  <c r="L7719" i="4" s="1"/>
  <c r="Z7719" i="4" s="1"/>
  <c r="K7718" i="4"/>
  <c r="Y7718" i="4" s="1"/>
  <c r="E7720" i="4"/>
  <c r="C7720" i="4"/>
  <c r="D7720" i="4"/>
  <c r="F7720" i="4" l="1"/>
  <c r="M7718" i="4"/>
  <c r="H7720" i="4"/>
  <c r="I7720" i="4" s="1"/>
  <c r="J7719" i="4"/>
  <c r="I7719" i="4"/>
  <c r="K7719" i="4"/>
  <c r="Y7719" i="4" s="1"/>
  <c r="C7721" i="4"/>
  <c r="D7721" i="4"/>
  <c r="E7721" i="4"/>
  <c r="F7721" i="4" l="1"/>
  <c r="N7719" i="4"/>
  <c r="M7719" i="4"/>
  <c r="L7720" i="4"/>
  <c r="Z7720" i="4" s="1"/>
  <c r="H7721" i="4"/>
  <c r="L7721" i="4" s="1"/>
  <c r="Z7721" i="4" s="1"/>
  <c r="J7720" i="4"/>
  <c r="K7720" i="4"/>
  <c r="Y7720" i="4" s="1"/>
  <c r="M7720" i="4"/>
  <c r="C7722" i="4"/>
  <c r="D7722" i="4"/>
  <c r="E7722" i="4"/>
  <c r="F7722" i="4" l="1"/>
  <c r="N7720" i="4"/>
  <c r="I7721" i="4"/>
  <c r="H7722" i="4"/>
  <c r="L7722" i="4" s="1"/>
  <c r="Z7722" i="4" s="1"/>
  <c r="J7721" i="4"/>
  <c r="K7721" i="4"/>
  <c r="Y7721" i="4" s="1"/>
  <c r="D7723" i="4"/>
  <c r="E7723" i="4"/>
  <c r="C7723" i="4"/>
  <c r="F7723" i="4" l="1"/>
  <c r="N7721" i="4"/>
  <c r="M7721" i="4"/>
  <c r="H7723" i="4"/>
  <c r="J7723" i="4" s="1"/>
  <c r="I7722" i="4"/>
  <c r="J7722" i="4"/>
  <c r="K7722" i="4"/>
  <c r="Y7722" i="4" s="1"/>
  <c r="C7724" i="4"/>
  <c r="F7724" i="4" s="1"/>
  <c r="D7724" i="4"/>
  <c r="E7724" i="4"/>
  <c r="L7723" i="4" l="1"/>
  <c r="Z7723" i="4" s="1"/>
  <c r="N7722" i="4"/>
  <c r="N7723" i="4"/>
  <c r="M7722" i="4"/>
  <c r="I7723" i="4"/>
  <c r="H7724" i="4"/>
  <c r="J7724" i="4" s="1"/>
  <c r="K7723" i="4"/>
  <c r="Y7723" i="4" s="1"/>
  <c r="C7725" i="4"/>
  <c r="F7725" i="4" s="1"/>
  <c r="D7725" i="4"/>
  <c r="E7725" i="4"/>
  <c r="N7724" i="4" l="1"/>
  <c r="M7723" i="4"/>
  <c r="I7724" i="4"/>
  <c r="L7724" i="4"/>
  <c r="Z7724" i="4" s="1"/>
  <c r="H7725" i="4"/>
  <c r="J7725" i="4" s="1"/>
  <c r="K7724" i="4"/>
  <c r="Y7724" i="4" s="1"/>
  <c r="C7726" i="4"/>
  <c r="D7726" i="4"/>
  <c r="E7726" i="4"/>
  <c r="F7726" i="4" l="1"/>
  <c r="N7725" i="4"/>
  <c r="M7724" i="4"/>
  <c r="I7725" i="4"/>
  <c r="H7726" i="4"/>
  <c r="J7726" i="4" s="1"/>
  <c r="L7725" i="4"/>
  <c r="Z7725" i="4" s="1"/>
  <c r="K7725" i="4"/>
  <c r="Y7725" i="4" s="1"/>
  <c r="C7727" i="4"/>
  <c r="D7727" i="4"/>
  <c r="E7727" i="4"/>
  <c r="F7727" i="4" l="1"/>
  <c r="N7726" i="4"/>
  <c r="M7725" i="4"/>
  <c r="L7726" i="4"/>
  <c r="Z7726" i="4" s="1"/>
  <c r="H7727" i="4"/>
  <c r="I7727" i="4" s="1"/>
  <c r="I7726" i="4"/>
  <c r="K7726" i="4"/>
  <c r="Y7726" i="4" s="1"/>
  <c r="E7728" i="4"/>
  <c r="C7728" i="4"/>
  <c r="D7728" i="4"/>
  <c r="F7728" i="4" l="1"/>
  <c r="M7726" i="4"/>
  <c r="L7727" i="4"/>
  <c r="Z7727" i="4" s="1"/>
  <c r="J7727" i="4"/>
  <c r="H7728" i="4"/>
  <c r="J7728" i="4" s="1"/>
  <c r="K7727" i="4"/>
  <c r="Y7727" i="4" s="1"/>
  <c r="M7727" i="4"/>
  <c r="C7729" i="4"/>
  <c r="F7729" i="4" s="1"/>
  <c r="D7729" i="4"/>
  <c r="E7729" i="4"/>
  <c r="N7727" i="4" l="1"/>
  <c r="N7728" i="4"/>
  <c r="I7728" i="4"/>
  <c r="L7728" i="4"/>
  <c r="Z7728" i="4" s="1"/>
  <c r="H7729" i="4"/>
  <c r="I7729" i="4" s="1"/>
  <c r="K7728" i="4"/>
  <c r="Y7728" i="4" s="1"/>
  <c r="C7730" i="4"/>
  <c r="D7730" i="4"/>
  <c r="E7730" i="4"/>
  <c r="F7730" i="4" l="1"/>
  <c r="M7728" i="4"/>
  <c r="L7729" i="4"/>
  <c r="Z7729" i="4" s="1"/>
  <c r="J7729" i="4"/>
  <c r="H7730" i="4"/>
  <c r="J7730" i="4" s="1"/>
  <c r="K7729" i="4"/>
  <c r="Y7729" i="4" s="1"/>
  <c r="M7729" i="4"/>
  <c r="D7731" i="4"/>
  <c r="E7731" i="4"/>
  <c r="C7731" i="4"/>
  <c r="F7731" i="4" l="1"/>
  <c r="N7729" i="4"/>
  <c r="N7730" i="4"/>
  <c r="I7730" i="4"/>
  <c r="L7730" i="4"/>
  <c r="Z7730" i="4" s="1"/>
  <c r="H7731" i="4"/>
  <c r="J7731" i="4" s="1"/>
  <c r="K7730" i="4"/>
  <c r="Y7730" i="4" s="1"/>
  <c r="C7732" i="4"/>
  <c r="F7732" i="4" s="1"/>
  <c r="D7732" i="4"/>
  <c r="E7732" i="4"/>
  <c r="N7731" i="4" l="1"/>
  <c r="M7730" i="4"/>
  <c r="I7731" i="4"/>
  <c r="L7731" i="4"/>
  <c r="Z7731" i="4" s="1"/>
  <c r="H7732" i="4"/>
  <c r="J7732" i="4" s="1"/>
  <c r="K7731" i="4"/>
  <c r="Y7731" i="4" s="1"/>
  <c r="C7733" i="4"/>
  <c r="D7733" i="4"/>
  <c r="E7733" i="4"/>
  <c r="F7733" i="4" l="1"/>
  <c r="M7731" i="4"/>
  <c r="I7732" i="4"/>
  <c r="N7732" i="4"/>
  <c r="L7732" i="4"/>
  <c r="Z7732" i="4" s="1"/>
  <c r="H7733" i="4"/>
  <c r="I7733" i="4" s="1"/>
  <c r="K7732" i="4"/>
  <c r="Y7732" i="4" s="1"/>
  <c r="C7734" i="4"/>
  <c r="F7734" i="4" s="1"/>
  <c r="D7734" i="4"/>
  <c r="E7734" i="4"/>
  <c r="M7732" i="4" l="1"/>
  <c r="L7733" i="4"/>
  <c r="Z7733" i="4" s="1"/>
  <c r="J7733" i="4"/>
  <c r="H7734" i="4"/>
  <c r="I7734" i="4" s="1"/>
  <c r="K7733" i="4"/>
  <c r="Y7733" i="4" s="1"/>
  <c r="M7733" i="4"/>
  <c r="C7735" i="4"/>
  <c r="D7735" i="4"/>
  <c r="E7735" i="4"/>
  <c r="F7735" i="4" l="1"/>
  <c r="N7733" i="4"/>
  <c r="L7734" i="4"/>
  <c r="Z7734" i="4" s="1"/>
  <c r="J7734" i="4"/>
  <c r="H7735" i="4"/>
  <c r="I7735" i="4" s="1"/>
  <c r="K7734" i="4"/>
  <c r="Y7734" i="4" s="1"/>
  <c r="M7734" i="4"/>
  <c r="E7736" i="4"/>
  <c r="C7736" i="4"/>
  <c r="D7736" i="4"/>
  <c r="F7736" i="4" l="1"/>
  <c r="N7734" i="4"/>
  <c r="L7735" i="4"/>
  <c r="Z7735" i="4" s="1"/>
  <c r="H7736" i="4"/>
  <c r="J7735" i="4"/>
  <c r="K7735" i="4"/>
  <c r="Y7735" i="4" s="1"/>
  <c r="M7735" i="4"/>
  <c r="C7737" i="4"/>
  <c r="F7737" i="4" s="1"/>
  <c r="D7737" i="4"/>
  <c r="E7737" i="4"/>
  <c r="N7735" i="4" l="1"/>
  <c r="L7736" i="4"/>
  <c r="Z7736" i="4" s="1"/>
  <c r="H7737" i="4"/>
  <c r="L7737" i="4" s="1"/>
  <c r="Z7737" i="4" s="1"/>
  <c r="J7736" i="4"/>
  <c r="I7736" i="4"/>
  <c r="K7736" i="4"/>
  <c r="Y7736" i="4" s="1"/>
  <c r="C7738" i="4"/>
  <c r="D7738" i="4"/>
  <c r="E7738" i="4"/>
  <c r="F7738" i="4" l="1"/>
  <c r="N7736" i="4"/>
  <c r="M7736" i="4"/>
  <c r="H7738" i="4"/>
  <c r="L7738" i="4" s="1"/>
  <c r="Z7738" i="4" s="1"/>
  <c r="I7737" i="4"/>
  <c r="J7737" i="4"/>
  <c r="K7737" i="4"/>
  <c r="Y7737" i="4" s="1"/>
  <c r="D7739" i="4"/>
  <c r="E7739" i="4"/>
  <c r="C7739" i="4"/>
  <c r="F7739" i="4" l="1"/>
  <c r="N7737" i="4"/>
  <c r="M7737" i="4"/>
  <c r="J7738" i="4"/>
  <c r="H7739" i="4"/>
  <c r="I7738" i="4"/>
  <c r="K7738" i="4"/>
  <c r="Y7738" i="4" s="1"/>
  <c r="C7740" i="4"/>
  <c r="F7740" i="4" s="1"/>
  <c r="D7740" i="4"/>
  <c r="E7740" i="4"/>
  <c r="N7738" i="4" l="1"/>
  <c r="M7738" i="4"/>
  <c r="H7740" i="4"/>
  <c r="L7740" i="4" s="1"/>
  <c r="Z7740" i="4" s="1"/>
  <c r="I7739" i="4"/>
  <c r="J7739" i="4"/>
  <c r="L7739" i="4"/>
  <c r="Z7739" i="4" s="1"/>
  <c r="K7739" i="4"/>
  <c r="Y7739" i="4" s="1"/>
  <c r="C7741" i="4"/>
  <c r="F7741" i="4" s="1"/>
  <c r="D7741" i="4"/>
  <c r="E7741" i="4"/>
  <c r="N7739" i="4" l="1"/>
  <c r="M7739" i="4"/>
  <c r="H7741" i="4"/>
  <c r="J7741" i="4" s="1"/>
  <c r="I7740" i="4"/>
  <c r="J7740" i="4"/>
  <c r="K7740" i="4"/>
  <c r="Y7740" i="4" s="1"/>
  <c r="C7742" i="4"/>
  <c r="D7742" i="4"/>
  <c r="E7742" i="4"/>
  <c r="F7742" i="4" l="1"/>
  <c r="N7740" i="4"/>
  <c r="N7741" i="4"/>
  <c r="M7740" i="4"/>
  <c r="L7741" i="4"/>
  <c r="Z7741" i="4" s="1"/>
  <c r="H7742" i="4"/>
  <c r="I7742" i="4" s="1"/>
  <c r="I7741" i="4"/>
  <c r="K7741" i="4"/>
  <c r="Y7741" i="4" s="1"/>
  <c r="C7743" i="4"/>
  <c r="D7743" i="4"/>
  <c r="E7743" i="4"/>
  <c r="F7743" i="4" l="1"/>
  <c r="M7741" i="4"/>
  <c r="L7742" i="4"/>
  <c r="Z7742" i="4" s="1"/>
  <c r="H7743" i="4"/>
  <c r="J7743" i="4" s="1"/>
  <c r="J7742" i="4"/>
  <c r="K7742" i="4"/>
  <c r="Y7742" i="4" s="1"/>
  <c r="M7742" i="4"/>
  <c r="E7744" i="4"/>
  <c r="C7744" i="4"/>
  <c r="D7744" i="4"/>
  <c r="F7744" i="4" l="1"/>
  <c r="N7743" i="4"/>
  <c r="N7742" i="4"/>
  <c r="L7743" i="4"/>
  <c r="Z7743" i="4" s="1"/>
  <c r="H7744" i="4"/>
  <c r="J7744" i="4" s="1"/>
  <c r="I7743" i="4"/>
  <c r="K7743" i="4"/>
  <c r="Y7743" i="4" s="1"/>
  <c r="C7745" i="4"/>
  <c r="F7745" i="4" s="1"/>
  <c r="D7745" i="4"/>
  <c r="E7745" i="4"/>
  <c r="N7744" i="4" l="1"/>
  <c r="M7743" i="4"/>
  <c r="I7744" i="4"/>
  <c r="L7744" i="4"/>
  <c r="Z7744" i="4" s="1"/>
  <c r="H7745" i="4"/>
  <c r="J7745" i="4" s="1"/>
  <c r="K7744" i="4"/>
  <c r="Y7744" i="4" s="1"/>
  <c r="C7746" i="4"/>
  <c r="D7746" i="4"/>
  <c r="E7746" i="4"/>
  <c r="F7746" i="4" l="1"/>
  <c r="N7745" i="4"/>
  <c r="M7744" i="4"/>
  <c r="I7745" i="4"/>
  <c r="L7745" i="4"/>
  <c r="Z7745" i="4" s="1"/>
  <c r="H7746" i="4"/>
  <c r="J7746" i="4" s="1"/>
  <c r="K7745" i="4"/>
  <c r="Y7745" i="4" s="1"/>
  <c r="D7747" i="4"/>
  <c r="E7747" i="4"/>
  <c r="C7747" i="4"/>
  <c r="F7747" i="4" l="1"/>
  <c r="N7746" i="4"/>
  <c r="M7745" i="4"/>
  <c r="I7746" i="4"/>
  <c r="L7746" i="4"/>
  <c r="Z7746" i="4" s="1"/>
  <c r="H7747" i="4"/>
  <c r="J7747" i="4" s="1"/>
  <c r="K7746" i="4"/>
  <c r="Y7746" i="4" s="1"/>
  <c r="C7748" i="4"/>
  <c r="F7748" i="4" s="1"/>
  <c r="D7748" i="4"/>
  <c r="E7748" i="4"/>
  <c r="N7747" i="4" l="1"/>
  <c r="M7746" i="4"/>
  <c r="I7747" i="4"/>
  <c r="L7747" i="4"/>
  <c r="Z7747" i="4" s="1"/>
  <c r="H7748" i="4"/>
  <c r="J7748" i="4" s="1"/>
  <c r="K7747" i="4"/>
  <c r="Y7747" i="4" s="1"/>
  <c r="C7749" i="4"/>
  <c r="D7749" i="4"/>
  <c r="E7749" i="4"/>
  <c r="F7749" i="4" l="1"/>
  <c r="N7748" i="4"/>
  <c r="M7747" i="4"/>
  <c r="I7748" i="4"/>
  <c r="L7748" i="4"/>
  <c r="Z7748" i="4" s="1"/>
  <c r="H7749" i="4"/>
  <c r="J7749" i="4" s="1"/>
  <c r="K7748" i="4"/>
  <c r="Y7748" i="4" s="1"/>
  <c r="C7750" i="4"/>
  <c r="F7750" i="4" s="1"/>
  <c r="D7750" i="4"/>
  <c r="E7750" i="4"/>
  <c r="N7749" i="4" l="1"/>
  <c r="M7748" i="4"/>
  <c r="I7749" i="4"/>
  <c r="L7749" i="4"/>
  <c r="Z7749" i="4" s="1"/>
  <c r="H7750" i="4"/>
  <c r="I7750" i="4" s="1"/>
  <c r="K7749" i="4"/>
  <c r="Y7749" i="4" s="1"/>
  <c r="C7751" i="4"/>
  <c r="D7751" i="4"/>
  <c r="E7751" i="4"/>
  <c r="F7751" i="4" l="1"/>
  <c r="M7749" i="4"/>
  <c r="L7750" i="4"/>
  <c r="Z7750" i="4" s="1"/>
  <c r="J7750" i="4"/>
  <c r="H7751" i="4"/>
  <c r="K7750" i="4"/>
  <c r="Y7750" i="4" s="1"/>
  <c r="M7750" i="4"/>
  <c r="E7752" i="4"/>
  <c r="C7752" i="4"/>
  <c r="D7752" i="4"/>
  <c r="F7752" i="4" l="1"/>
  <c r="N7750" i="4"/>
  <c r="L7751" i="4"/>
  <c r="Z7751" i="4" s="1"/>
  <c r="H7752" i="4"/>
  <c r="L7752" i="4" s="1"/>
  <c r="Z7752" i="4" s="1"/>
  <c r="J7751" i="4"/>
  <c r="I7751" i="4"/>
  <c r="K7751" i="4"/>
  <c r="Y7751" i="4" s="1"/>
  <c r="C7753" i="4"/>
  <c r="D7753" i="4"/>
  <c r="E7753" i="4"/>
  <c r="F7753" i="4" l="1"/>
  <c r="N7751" i="4"/>
  <c r="M7751" i="4"/>
  <c r="J7752" i="4"/>
  <c r="H7753" i="4"/>
  <c r="L7753" i="4" s="1"/>
  <c r="Z7753" i="4" s="1"/>
  <c r="I7752" i="4"/>
  <c r="K7752" i="4"/>
  <c r="Y7752" i="4" s="1"/>
  <c r="C7754" i="4"/>
  <c r="F7754" i="4" s="1"/>
  <c r="D7754" i="4"/>
  <c r="E7754" i="4"/>
  <c r="N7752" i="4" l="1"/>
  <c r="M7752" i="4"/>
  <c r="H7754" i="4"/>
  <c r="L7754" i="4" s="1"/>
  <c r="Z7754" i="4" s="1"/>
  <c r="I7753" i="4"/>
  <c r="J7753" i="4"/>
  <c r="K7753" i="4"/>
  <c r="Y7753" i="4" s="1"/>
  <c r="D7755" i="4"/>
  <c r="E7755" i="4"/>
  <c r="C7755" i="4"/>
  <c r="F7755" i="4" l="1"/>
  <c r="N7753" i="4"/>
  <c r="M7753" i="4"/>
  <c r="H7755" i="4"/>
  <c r="L7755" i="4" s="1"/>
  <c r="Z7755" i="4" s="1"/>
  <c r="I7754" i="4"/>
  <c r="J7754" i="4"/>
  <c r="K7754" i="4"/>
  <c r="Y7754" i="4" s="1"/>
  <c r="C7756" i="4"/>
  <c r="F7756" i="4" s="1"/>
  <c r="D7756" i="4"/>
  <c r="E7756" i="4"/>
  <c r="N7754" i="4" l="1"/>
  <c r="M7754" i="4"/>
  <c r="I7755" i="4"/>
  <c r="J7755" i="4"/>
  <c r="H7756" i="4"/>
  <c r="K7755" i="4"/>
  <c r="Y7755" i="4" s="1"/>
  <c r="C7757" i="4"/>
  <c r="D7757" i="4"/>
  <c r="E7757" i="4"/>
  <c r="F7757" i="4" l="1"/>
  <c r="N7755" i="4"/>
  <c r="M7755" i="4"/>
  <c r="L7756" i="4"/>
  <c r="Z7756" i="4" s="1"/>
  <c r="H7757" i="4"/>
  <c r="I7757" i="4" s="1"/>
  <c r="J7756" i="4"/>
  <c r="I7756" i="4"/>
  <c r="K7756" i="4"/>
  <c r="Y7756" i="4" s="1"/>
  <c r="C7758" i="4"/>
  <c r="D7758" i="4"/>
  <c r="E7758" i="4"/>
  <c r="F7758" i="4" l="1"/>
  <c r="N7756" i="4"/>
  <c r="M7756" i="4"/>
  <c r="L7757" i="4"/>
  <c r="Z7757" i="4" s="1"/>
  <c r="J7757" i="4"/>
  <c r="H7758" i="4"/>
  <c r="I7758" i="4" s="1"/>
  <c r="K7757" i="4"/>
  <c r="Y7757" i="4" s="1"/>
  <c r="M7757" i="4"/>
  <c r="C7759" i="4"/>
  <c r="D7759" i="4"/>
  <c r="E7759" i="4"/>
  <c r="F7759" i="4" l="1"/>
  <c r="N7757" i="4"/>
  <c r="L7758" i="4"/>
  <c r="Z7758" i="4" s="1"/>
  <c r="J7758" i="4"/>
  <c r="H7759" i="4"/>
  <c r="L7759" i="4" s="1"/>
  <c r="Z7759" i="4" s="1"/>
  <c r="K7758" i="4"/>
  <c r="Y7758" i="4" s="1"/>
  <c r="M7758" i="4"/>
  <c r="E7760" i="4"/>
  <c r="C7760" i="4"/>
  <c r="D7760" i="4"/>
  <c r="F7760" i="4" l="1"/>
  <c r="N7758" i="4"/>
  <c r="I7759" i="4"/>
  <c r="H7760" i="4"/>
  <c r="L7760" i="4" s="1"/>
  <c r="Z7760" i="4" s="1"/>
  <c r="J7759" i="4"/>
  <c r="K7759" i="4"/>
  <c r="Y7759" i="4" s="1"/>
  <c r="C7761" i="4"/>
  <c r="D7761" i="4"/>
  <c r="E7761" i="4"/>
  <c r="F7761" i="4" l="1"/>
  <c r="N7759" i="4"/>
  <c r="M7759" i="4"/>
  <c r="H7761" i="4"/>
  <c r="J7761" i="4" s="1"/>
  <c r="I7760" i="4"/>
  <c r="J7760" i="4"/>
  <c r="K7760" i="4"/>
  <c r="Y7760" i="4" s="1"/>
  <c r="C7762" i="4"/>
  <c r="D7762" i="4"/>
  <c r="E7762" i="4"/>
  <c r="F7762" i="4" l="1"/>
  <c r="N7760" i="4"/>
  <c r="N7761" i="4"/>
  <c r="M7760" i="4"/>
  <c r="L7761" i="4"/>
  <c r="Z7761" i="4" s="1"/>
  <c r="H7762" i="4"/>
  <c r="J7762" i="4" s="1"/>
  <c r="I7761" i="4"/>
  <c r="K7761" i="4"/>
  <c r="Y7761" i="4" s="1"/>
  <c r="D7763" i="4"/>
  <c r="E7763" i="4"/>
  <c r="C7763" i="4"/>
  <c r="F7763" i="4" l="1"/>
  <c r="N7762" i="4"/>
  <c r="M7761" i="4"/>
  <c r="L7762" i="4"/>
  <c r="Z7762" i="4" s="1"/>
  <c r="I7762" i="4"/>
  <c r="H7763" i="4"/>
  <c r="J7763" i="4" s="1"/>
  <c r="K7762" i="4"/>
  <c r="Y7762" i="4" s="1"/>
  <c r="C7764" i="4"/>
  <c r="D7764" i="4"/>
  <c r="E7764" i="4"/>
  <c r="F7764" i="4" l="1"/>
  <c r="M7762" i="4"/>
  <c r="I7763" i="4"/>
  <c r="N7763" i="4"/>
  <c r="L7763" i="4"/>
  <c r="Z7763" i="4" s="1"/>
  <c r="H7764" i="4"/>
  <c r="L7764" i="4" s="1"/>
  <c r="Z7764" i="4" s="1"/>
  <c r="K7763" i="4"/>
  <c r="Y7763" i="4" s="1"/>
  <c r="C7765" i="4"/>
  <c r="F7765" i="4" s="1"/>
  <c r="D7765" i="4"/>
  <c r="E7765" i="4"/>
  <c r="M7763" i="4" l="1"/>
  <c r="J7764" i="4"/>
  <c r="I7764" i="4"/>
  <c r="H7765" i="4"/>
  <c r="L7765" i="4" s="1"/>
  <c r="Z7765" i="4" s="1"/>
  <c r="K7764" i="4"/>
  <c r="Y7764" i="4" s="1"/>
  <c r="C7766" i="4"/>
  <c r="D7766" i="4"/>
  <c r="E7766" i="4"/>
  <c r="F7766" i="4" l="1"/>
  <c r="N7764" i="4"/>
  <c r="M7764" i="4"/>
  <c r="H7766" i="4"/>
  <c r="L7766" i="4" s="1"/>
  <c r="Z7766" i="4" s="1"/>
  <c r="J7765" i="4"/>
  <c r="I7765" i="4"/>
  <c r="K7765" i="4"/>
  <c r="Y7765" i="4" s="1"/>
  <c r="C7767" i="4"/>
  <c r="F7767" i="4" s="1"/>
  <c r="D7767" i="4"/>
  <c r="E7767" i="4"/>
  <c r="N7765" i="4" l="1"/>
  <c r="M7765" i="4"/>
  <c r="H7767" i="4"/>
  <c r="I7767" i="4" s="1"/>
  <c r="I7766" i="4"/>
  <c r="J7766" i="4"/>
  <c r="K7766" i="4"/>
  <c r="Y7766" i="4" s="1"/>
  <c r="E7768" i="4"/>
  <c r="C7768" i="4"/>
  <c r="F7768" i="4" s="1"/>
  <c r="D7768" i="4"/>
  <c r="N7766" i="4" l="1"/>
  <c r="M7766" i="4"/>
  <c r="L7767" i="4"/>
  <c r="Z7767" i="4" s="1"/>
  <c r="H7768" i="4"/>
  <c r="J7768" i="4" s="1"/>
  <c r="J7767" i="4"/>
  <c r="K7767" i="4"/>
  <c r="Y7767" i="4" s="1"/>
  <c r="M7767" i="4"/>
  <c r="C7769" i="4"/>
  <c r="F7769" i="4" s="1"/>
  <c r="D7769" i="4"/>
  <c r="E7769" i="4"/>
  <c r="N7767" i="4" l="1"/>
  <c r="N7768" i="4"/>
  <c r="I7768" i="4"/>
  <c r="L7768" i="4"/>
  <c r="Z7768" i="4" s="1"/>
  <c r="H7769" i="4"/>
  <c r="J7769" i="4" s="1"/>
  <c r="K7768" i="4"/>
  <c r="Y7768" i="4" s="1"/>
  <c r="C7770" i="4"/>
  <c r="D7770" i="4"/>
  <c r="E7770" i="4"/>
  <c r="F7770" i="4" l="1"/>
  <c r="N7769" i="4"/>
  <c r="M7768" i="4"/>
  <c r="I7769" i="4"/>
  <c r="L7769" i="4"/>
  <c r="Z7769" i="4" s="1"/>
  <c r="H7770" i="4"/>
  <c r="J7770" i="4" s="1"/>
  <c r="K7769" i="4"/>
  <c r="Y7769" i="4" s="1"/>
  <c r="D7771" i="4"/>
  <c r="E7771" i="4"/>
  <c r="C7771" i="4"/>
  <c r="F7771" i="4" l="1"/>
  <c r="N7770" i="4"/>
  <c r="M7769" i="4"/>
  <c r="I7770" i="4"/>
  <c r="L7770" i="4"/>
  <c r="Z7770" i="4" s="1"/>
  <c r="H7771" i="4"/>
  <c r="I7771" i="4" s="1"/>
  <c r="K7770" i="4"/>
  <c r="Y7770" i="4" s="1"/>
  <c r="C7772" i="4"/>
  <c r="F7772" i="4" s="1"/>
  <c r="D7772" i="4"/>
  <c r="E7772" i="4"/>
  <c r="M7770" i="4" l="1"/>
  <c r="L7771" i="4"/>
  <c r="Z7771" i="4" s="1"/>
  <c r="J7771" i="4"/>
  <c r="H7772" i="4"/>
  <c r="I7772" i="4" s="1"/>
  <c r="K7771" i="4"/>
  <c r="Y7771" i="4" s="1"/>
  <c r="M7771" i="4"/>
  <c r="C7773" i="4"/>
  <c r="D7773" i="4"/>
  <c r="E7773" i="4"/>
  <c r="F7773" i="4" l="1"/>
  <c r="N7771" i="4"/>
  <c r="L7772" i="4"/>
  <c r="Z7772" i="4" s="1"/>
  <c r="J7772" i="4"/>
  <c r="H7773" i="4"/>
  <c r="L7773" i="4" s="1"/>
  <c r="Z7773" i="4" s="1"/>
  <c r="K7772" i="4"/>
  <c r="Y7772" i="4" s="1"/>
  <c r="M7772" i="4"/>
  <c r="C7774" i="4"/>
  <c r="F7774" i="4" s="1"/>
  <c r="D7774" i="4"/>
  <c r="E7774" i="4"/>
  <c r="N7772" i="4" l="1"/>
  <c r="H7774" i="4"/>
  <c r="J7774" i="4" s="1"/>
  <c r="I7773" i="4"/>
  <c r="J7773" i="4"/>
  <c r="K7773" i="4"/>
  <c r="Y7773" i="4" s="1"/>
  <c r="I7774" i="4"/>
  <c r="C7775" i="4"/>
  <c r="D7775" i="4"/>
  <c r="E7775" i="4"/>
  <c r="F7775" i="4" l="1"/>
  <c r="N7773" i="4"/>
  <c r="M7773" i="4"/>
  <c r="L7774" i="4"/>
  <c r="Z7774" i="4" s="1"/>
  <c r="H7775" i="4"/>
  <c r="J7775" i="4" s="1"/>
  <c r="N7774" i="4"/>
  <c r="K7774" i="4"/>
  <c r="Y7774" i="4" s="1"/>
  <c r="M7774" i="4"/>
  <c r="E7776" i="4"/>
  <c r="C7776" i="4"/>
  <c r="D7776" i="4"/>
  <c r="F7776" i="4" l="1"/>
  <c r="N7775" i="4"/>
  <c r="I7775" i="4"/>
  <c r="L7775" i="4"/>
  <c r="Z7775" i="4" s="1"/>
  <c r="H7776" i="4"/>
  <c r="J7776" i="4" s="1"/>
  <c r="K7775" i="4"/>
  <c r="Y7775" i="4" s="1"/>
  <c r="C7777" i="4"/>
  <c r="F7777" i="4" s="1"/>
  <c r="D7777" i="4"/>
  <c r="E7777" i="4"/>
  <c r="N7776" i="4" l="1"/>
  <c r="M7775" i="4"/>
  <c r="I7776" i="4"/>
  <c r="H7777" i="4"/>
  <c r="J7777" i="4" s="1"/>
  <c r="L7776" i="4"/>
  <c r="Z7776" i="4" s="1"/>
  <c r="K7776" i="4"/>
  <c r="Y7776" i="4" s="1"/>
  <c r="C7778" i="4"/>
  <c r="D7778" i="4"/>
  <c r="E7778" i="4"/>
  <c r="F7778" i="4" l="1"/>
  <c r="N7777" i="4"/>
  <c r="M7776" i="4"/>
  <c r="L7777" i="4"/>
  <c r="Z7777" i="4" s="1"/>
  <c r="H7778" i="4"/>
  <c r="J7778" i="4" s="1"/>
  <c r="I7777" i="4"/>
  <c r="K7777" i="4"/>
  <c r="Y7777" i="4" s="1"/>
  <c r="D7779" i="4"/>
  <c r="E7779" i="4"/>
  <c r="C7779" i="4"/>
  <c r="F7779" i="4" l="1"/>
  <c r="N7778" i="4"/>
  <c r="M7777" i="4"/>
  <c r="L7778" i="4"/>
  <c r="Z7778" i="4" s="1"/>
  <c r="H7779" i="4"/>
  <c r="J7779" i="4" s="1"/>
  <c r="I7778" i="4"/>
  <c r="K7778" i="4"/>
  <c r="Y7778" i="4" s="1"/>
  <c r="C7780" i="4"/>
  <c r="F7780" i="4" s="1"/>
  <c r="D7780" i="4"/>
  <c r="E7780" i="4"/>
  <c r="N7779" i="4" l="1"/>
  <c r="M7778" i="4"/>
  <c r="L7779" i="4"/>
  <c r="Z7779" i="4" s="1"/>
  <c r="H7780" i="4"/>
  <c r="J7780" i="4" s="1"/>
  <c r="I7779" i="4"/>
  <c r="K7779" i="4"/>
  <c r="Y7779" i="4" s="1"/>
  <c r="C7781" i="4"/>
  <c r="D7781" i="4"/>
  <c r="E7781" i="4"/>
  <c r="F7781" i="4" l="1"/>
  <c r="N7780" i="4"/>
  <c r="M7779" i="4"/>
  <c r="I7780" i="4"/>
  <c r="L7780" i="4"/>
  <c r="Z7780" i="4" s="1"/>
  <c r="H7781" i="4"/>
  <c r="J7781" i="4" s="1"/>
  <c r="K7780" i="4"/>
  <c r="Y7780" i="4" s="1"/>
  <c r="C7782" i="4"/>
  <c r="F7782" i="4" s="1"/>
  <c r="D7782" i="4"/>
  <c r="E7782" i="4"/>
  <c r="N7781" i="4" l="1"/>
  <c r="M7780" i="4"/>
  <c r="I7781" i="4"/>
  <c r="L7781" i="4"/>
  <c r="Z7781" i="4" s="1"/>
  <c r="H7782" i="4"/>
  <c r="J7782" i="4" s="1"/>
  <c r="K7781" i="4"/>
  <c r="Y7781" i="4" s="1"/>
  <c r="C7783" i="4"/>
  <c r="D7783" i="4"/>
  <c r="E7783" i="4"/>
  <c r="F7783" i="4" l="1"/>
  <c r="N7782" i="4"/>
  <c r="M7781" i="4"/>
  <c r="L7782" i="4"/>
  <c r="Z7782" i="4" s="1"/>
  <c r="I7782" i="4"/>
  <c r="H7783" i="4"/>
  <c r="J7783" i="4" s="1"/>
  <c r="K7782" i="4"/>
  <c r="Y7782" i="4" s="1"/>
  <c r="E7784" i="4"/>
  <c r="C7784" i="4"/>
  <c r="D7784" i="4"/>
  <c r="F7784" i="4" l="1"/>
  <c r="N7783" i="4"/>
  <c r="M7782" i="4"/>
  <c r="I7783" i="4"/>
  <c r="L7783" i="4"/>
  <c r="Z7783" i="4" s="1"/>
  <c r="H7784" i="4"/>
  <c r="J7784" i="4" s="1"/>
  <c r="K7783" i="4"/>
  <c r="Y7783" i="4" s="1"/>
  <c r="C7785" i="4"/>
  <c r="F7785" i="4" s="1"/>
  <c r="D7785" i="4"/>
  <c r="E7785" i="4"/>
  <c r="M7783" i="4" l="1"/>
  <c r="L7784" i="4"/>
  <c r="Z7784" i="4" s="1"/>
  <c r="I7784" i="4"/>
  <c r="N7784" i="4"/>
  <c r="H7785" i="4"/>
  <c r="K7784" i="4"/>
  <c r="Y7784" i="4" s="1"/>
  <c r="C7786" i="4"/>
  <c r="D7786" i="4"/>
  <c r="E7786" i="4"/>
  <c r="F7786" i="4" l="1"/>
  <c r="M7784" i="4"/>
  <c r="L7785" i="4"/>
  <c r="Z7785" i="4" s="1"/>
  <c r="J7785" i="4"/>
  <c r="H7786" i="4"/>
  <c r="L7786" i="4" s="1"/>
  <c r="Z7786" i="4" s="1"/>
  <c r="I7785" i="4"/>
  <c r="K7785" i="4"/>
  <c r="Y7785" i="4" s="1"/>
  <c r="D7787" i="4"/>
  <c r="E7787" i="4"/>
  <c r="C7787" i="4"/>
  <c r="F7787" i="4" l="1"/>
  <c r="N7785" i="4"/>
  <c r="M7785" i="4"/>
  <c r="H7787" i="4"/>
  <c r="J7787" i="4" s="1"/>
  <c r="I7786" i="4"/>
  <c r="J7786" i="4"/>
  <c r="K7786" i="4"/>
  <c r="Y7786" i="4" s="1"/>
  <c r="C7788" i="4"/>
  <c r="F7788" i="4" s="1"/>
  <c r="D7788" i="4"/>
  <c r="E7788" i="4"/>
  <c r="N7786" i="4" l="1"/>
  <c r="N7787" i="4"/>
  <c r="M7786" i="4"/>
  <c r="L7787" i="4"/>
  <c r="Z7787" i="4" s="1"/>
  <c r="H7788" i="4"/>
  <c r="I7788" i="4" s="1"/>
  <c r="I7787" i="4"/>
  <c r="K7787" i="4"/>
  <c r="Y7787" i="4" s="1"/>
  <c r="C7789" i="4"/>
  <c r="F7789" i="4" s="1"/>
  <c r="D7789" i="4"/>
  <c r="E7789" i="4"/>
  <c r="M7787" i="4" l="1"/>
  <c r="L7788" i="4"/>
  <c r="Z7788" i="4" s="1"/>
  <c r="H7789" i="4"/>
  <c r="J7789" i="4" s="1"/>
  <c r="J7788" i="4"/>
  <c r="K7788" i="4"/>
  <c r="Y7788" i="4" s="1"/>
  <c r="M7788" i="4"/>
  <c r="C7790" i="4"/>
  <c r="D7790" i="4"/>
  <c r="E7790" i="4"/>
  <c r="F7790" i="4" l="1"/>
  <c r="N7788" i="4"/>
  <c r="N7789" i="4"/>
  <c r="L7789" i="4"/>
  <c r="Z7789" i="4" s="1"/>
  <c r="H7790" i="4"/>
  <c r="I7789" i="4"/>
  <c r="K7789" i="4"/>
  <c r="Y7789" i="4" s="1"/>
  <c r="C7791" i="4"/>
  <c r="F7791" i="4" s="1"/>
  <c r="D7791" i="4"/>
  <c r="E7791" i="4"/>
  <c r="M7789" i="4" l="1"/>
  <c r="L7790" i="4"/>
  <c r="Z7790" i="4" s="1"/>
  <c r="H7791" i="4"/>
  <c r="L7791" i="4" s="1"/>
  <c r="Z7791" i="4" s="1"/>
  <c r="J7790" i="4"/>
  <c r="I7790" i="4"/>
  <c r="K7790" i="4"/>
  <c r="Y7790" i="4" s="1"/>
  <c r="E7792" i="4"/>
  <c r="C7792" i="4"/>
  <c r="F7792" i="4" s="1"/>
  <c r="D7792" i="4"/>
  <c r="N7790" i="4" l="1"/>
  <c r="M7790" i="4"/>
  <c r="H7792" i="4"/>
  <c r="J7792" i="4" s="1"/>
  <c r="I7791" i="4"/>
  <c r="J7791" i="4"/>
  <c r="K7791" i="4"/>
  <c r="Y7791" i="4" s="1"/>
  <c r="C7793" i="4"/>
  <c r="D7793" i="4"/>
  <c r="E7793" i="4"/>
  <c r="F7793" i="4" l="1"/>
  <c r="N7791" i="4"/>
  <c r="M7791" i="4"/>
  <c r="I7792" i="4"/>
  <c r="L7792" i="4"/>
  <c r="Z7792" i="4" s="1"/>
  <c r="H7793" i="4"/>
  <c r="I7793" i="4" s="1"/>
  <c r="N7792" i="4"/>
  <c r="K7792" i="4"/>
  <c r="Y7792" i="4" s="1"/>
  <c r="C7794" i="4"/>
  <c r="D7794" i="4"/>
  <c r="E7794" i="4"/>
  <c r="F7794" i="4" l="1"/>
  <c r="M7792" i="4"/>
  <c r="L7793" i="4"/>
  <c r="Z7793" i="4" s="1"/>
  <c r="H7794" i="4"/>
  <c r="J7794" i="4" s="1"/>
  <c r="J7793" i="4"/>
  <c r="K7793" i="4"/>
  <c r="Y7793" i="4" s="1"/>
  <c r="M7793" i="4"/>
  <c r="D7795" i="4"/>
  <c r="E7795" i="4"/>
  <c r="C7795" i="4"/>
  <c r="F7795" i="4" l="1"/>
  <c r="N7793" i="4"/>
  <c r="N7794" i="4"/>
  <c r="L7794" i="4"/>
  <c r="Z7794" i="4" s="1"/>
  <c r="H7795" i="4"/>
  <c r="J7795" i="4" s="1"/>
  <c r="I7794" i="4"/>
  <c r="K7794" i="4"/>
  <c r="Y7794" i="4" s="1"/>
  <c r="C7796" i="4"/>
  <c r="F7796" i="4" s="1"/>
  <c r="D7796" i="4"/>
  <c r="E7796" i="4"/>
  <c r="N7795" i="4" l="1"/>
  <c r="M7794" i="4"/>
  <c r="L7795" i="4"/>
  <c r="Z7795" i="4" s="1"/>
  <c r="H7796" i="4"/>
  <c r="J7796" i="4" s="1"/>
  <c r="I7795" i="4"/>
  <c r="K7795" i="4"/>
  <c r="Y7795" i="4" s="1"/>
  <c r="C7797" i="4"/>
  <c r="F7797" i="4" s="1"/>
  <c r="D7797" i="4"/>
  <c r="E7797" i="4"/>
  <c r="N7796" i="4" l="1"/>
  <c r="M7795" i="4"/>
  <c r="L7796" i="4"/>
  <c r="Z7796" i="4" s="1"/>
  <c r="I7796" i="4"/>
  <c r="H7797" i="4"/>
  <c r="J7797" i="4" s="1"/>
  <c r="K7796" i="4"/>
  <c r="Y7796" i="4" s="1"/>
  <c r="C7798" i="4"/>
  <c r="D7798" i="4"/>
  <c r="E7798" i="4"/>
  <c r="F7798" i="4" l="1"/>
  <c r="N7797" i="4"/>
  <c r="M7796" i="4"/>
  <c r="I7797" i="4"/>
  <c r="L7797" i="4"/>
  <c r="Z7797" i="4" s="1"/>
  <c r="H7798" i="4"/>
  <c r="I7798" i="4" s="1"/>
  <c r="K7797" i="4"/>
  <c r="Y7797" i="4" s="1"/>
  <c r="C7799" i="4"/>
  <c r="F7799" i="4" s="1"/>
  <c r="D7799" i="4"/>
  <c r="E7799" i="4"/>
  <c r="M7797" i="4" l="1"/>
  <c r="J7798" i="4"/>
  <c r="L7798" i="4"/>
  <c r="Z7798" i="4" s="1"/>
  <c r="H7799" i="4"/>
  <c r="L7799" i="4" s="1"/>
  <c r="Z7799" i="4" s="1"/>
  <c r="K7798" i="4"/>
  <c r="Y7798" i="4" s="1"/>
  <c r="M7798" i="4"/>
  <c r="E7800" i="4"/>
  <c r="C7800" i="4"/>
  <c r="F7800" i="4" s="1"/>
  <c r="D7800" i="4"/>
  <c r="N7798" i="4" l="1"/>
  <c r="H7800" i="4"/>
  <c r="L7800" i="4" s="1"/>
  <c r="Z7800" i="4" s="1"/>
  <c r="J7799" i="4"/>
  <c r="I7799" i="4"/>
  <c r="K7799" i="4"/>
  <c r="Y7799" i="4" s="1"/>
  <c r="C7801" i="4"/>
  <c r="D7801" i="4"/>
  <c r="E7801" i="4"/>
  <c r="F7801" i="4" l="1"/>
  <c r="N7799" i="4"/>
  <c r="M7799" i="4"/>
  <c r="H7801" i="4"/>
  <c r="L7801" i="4" s="1"/>
  <c r="Z7801" i="4" s="1"/>
  <c r="J7800" i="4"/>
  <c r="I7800" i="4"/>
  <c r="K7800" i="4"/>
  <c r="Y7800" i="4" s="1"/>
  <c r="C7802" i="4"/>
  <c r="F7802" i="4" s="1"/>
  <c r="D7802" i="4"/>
  <c r="E7802" i="4"/>
  <c r="N7800" i="4" l="1"/>
  <c r="M7800" i="4"/>
  <c r="I7801" i="4"/>
  <c r="H7802" i="4"/>
  <c r="J7801" i="4"/>
  <c r="K7801" i="4"/>
  <c r="Y7801" i="4" s="1"/>
  <c r="D7803" i="4"/>
  <c r="E7803" i="4"/>
  <c r="C7803" i="4"/>
  <c r="F7803" i="4" l="1"/>
  <c r="N7801" i="4"/>
  <c r="M7801" i="4"/>
  <c r="H7803" i="4"/>
  <c r="L7803" i="4" s="1"/>
  <c r="Z7803" i="4" s="1"/>
  <c r="L7802" i="4"/>
  <c r="Z7802" i="4" s="1"/>
  <c r="I7802" i="4"/>
  <c r="J7802" i="4"/>
  <c r="K7802" i="4"/>
  <c r="Y7802" i="4" s="1"/>
  <c r="C7804" i="4"/>
  <c r="D7804" i="4"/>
  <c r="E7804" i="4"/>
  <c r="F7804" i="4" l="1"/>
  <c r="N7802" i="4"/>
  <c r="M7802" i="4"/>
  <c r="I7803" i="4"/>
  <c r="H7804" i="4"/>
  <c r="L7804" i="4" s="1"/>
  <c r="Z7804" i="4" s="1"/>
  <c r="J7803" i="4"/>
  <c r="K7803" i="4"/>
  <c r="Y7803" i="4" s="1"/>
  <c r="C7805" i="4"/>
  <c r="F7805" i="4" s="1"/>
  <c r="D7805" i="4"/>
  <c r="E7805" i="4"/>
  <c r="N7803" i="4" l="1"/>
  <c r="M7803" i="4"/>
  <c r="J7804" i="4"/>
  <c r="H7805" i="4"/>
  <c r="L7805" i="4" s="1"/>
  <c r="Z7805" i="4" s="1"/>
  <c r="I7804" i="4"/>
  <c r="K7804" i="4"/>
  <c r="Y7804" i="4" s="1"/>
  <c r="C7806" i="4"/>
  <c r="D7806" i="4"/>
  <c r="E7806" i="4"/>
  <c r="F7806" i="4" l="1"/>
  <c r="N7804" i="4"/>
  <c r="M7804" i="4"/>
  <c r="I7805" i="4"/>
  <c r="J7805" i="4"/>
  <c r="H7806" i="4"/>
  <c r="L7806" i="4" s="1"/>
  <c r="Z7806" i="4" s="1"/>
  <c r="K7805" i="4"/>
  <c r="Y7805" i="4" s="1"/>
  <c r="C7807" i="4"/>
  <c r="F7807" i="4" s="1"/>
  <c r="D7807" i="4"/>
  <c r="E7807" i="4"/>
  <c r="N7805" i="4" l="1"/>
  <c r="M7805" i="4"/>
  <c r="J7806" i="4"/>
  <c r="I7806" i="4"/>
  <c r="H7807" i="4"/>
  <c r="L7807" i="4" s="1"/>
  <c r="Z7807" i="4" s="1"/>
  <c r="K7806" i="4"/>
  <c r="Y7806" i="4" s="1"/>
  <c r="E7808" i="4"/>
  <c r="C7808" i="4"/>
  <c r="F7808" i="4" s="1"/>
  <c r="D7808" i="4"/>
  <c r="N7806" i="4" l="1"/>
  <c r="M7806" i="4"/>
  <c r="H7808" i="4"/>
  <c r="L7808" i="4" s="1"/>
  <c r="Z7808" i="4" s="1"/>
  <c r="I7807" i="4"/>
  <c r="J7807" i="4"/>
  <c r="K7807" i="4"/>
  <c r="Y7807" i="4" s="1"/>
  <c r="C7809" i="4"/>
  <c r="D7809" i="4"/>
  <c r="E7809" i="4"/>
  <c r="F7809" i="4" l="1"/>
  <c r="N7807" i="4"/>
  <c r="M7807" i="4"/>
  <c r="H7809" i="4"/>
  <c r="L7809" i="4" s="1"/>
  <c r="Z7809" i="4" s="1"/>
  <c r="J7808" i="4"/>
  <c r="I7808" i="4"/>
  <c r="K7808" i="4"/>
  <c r="Y7808" i="4" s="1"/>
  <c r="C7810" i="4"/>
  <c r="F7810" i="4" s="1"/>
  <c r="D7810" i="4"/>
  <c r="E7810" i="4"/>
  <c r="N7808" i="4" l="1"/>
  <c r="M7808" i="4"/>
  <c r="H7810" i="4"/>
  <c r="L7810" i="4" s="1"/>
  <c r="Z7810" i="4" s="1"/>
  <c r="I7809" i="4"/>
  <c r="J7809" i="4"/>
  <c r="K7809" i="4"/>
  <c r="Y7809" i="4" s="1"/>
  <c r="D7811" i="4"/>
  <c r="E7811" i="4"/>
  <c r="C7811" i="4"/>
  <c r="F7811" i="4" l="1"/>
  <c r="N7809" i="4"/>
  <c r="M7809" i="4"/>
  <c r="I7810" i="4"/>
  <c r="J7810" i="4"/>
  <c r="H7811" i="4"/>
  <c r="L7811" i="4" s="1"/>
  <c r="Z7811" i="4" s="1"/>
  <c r="K7810" i="4"/>
  <c r="Y7810" i="4" s="1"/>
  <c r="C7812" i="4"/>
  <c r="F7812" i="4" s="1"/>
  <c r="D7812" i="4"/>
  <c r="E7812" i="4"/>
  <c r="N7810" i="4" l="1"/>
  <c r="M7810" i="4"/>
  <c r="H7812" i="4"/>
  <c r="J7811" i="4"/>
  <c r="I7811" i="4"/>
  <c r="K7811" i="4"/>
  <c r="Y7811" i="4" s="1"/>
  <c r="C7813" i="4"/>
  <c r="D7813" i="4"/>
  <c r="E7813" i="4"/>
  <c r="F7813" i="4" l="1"/>
  <c r="N7811" i="4"/>
  <c r="M7811" i="4"/>
  <c r="L7812" i="4"/>
  <c r="Z7812" i="4" s="1"/>
  <c r="H7813" i="4"/>
  <c r="L7813" i="4" s="1"/>
  <c r="Z7813" i="4" s="1"/>
  <c r="J7812" i="4"/>
  <c r="I7812" i="4"/>
  <c r="K7812" i="4"/>
  <c r="Y7812" i="4" s="1"/>
  <c r="C7814" i="4"/>
  <c r="D7814" i="4"/>
  <c r="E7814" i="4"/>
  <c r="F7814" i="4" l="1"/>
  <c r="N7812" i="4"/>
  <c r="M7812" i="4"/>
  <c r="H7814" i="4"/>
  <c r="J7814" i="4" s="1"/>
  <c r="J7813" i="4"/>
  <c r="I7813" i="4"/>
  <c r="K7813" i="4"/>
  <c r="Y7813" i="4" s="1"/>
  <c r="C7815" i="4"/>
  <c r="F7815" i="4" s="1"/>
  <c r="D7815" i="4"/>
  <c r="E7815" i="4"/>
  <c r="N7813" i="4" l="1"/>
  <c r="M7813" i="4"/>
  <c r="L7814" i="4"/>
  <c r="Z7814" i="4" s="1"/>
  <c r="H7815" i="4"/>
  <c r="L7815" i="4" s="1"/>
  <c r="Z7815" i="4" s="1"/>
  <c r="I7814" i="4"/>
  <c r="N7814" i="4"/>
  <c r="K7814" i="4"/>
  <c r="Y7814" i="4" s="1"/>
  <c r="E7816" i="4"/>
  <c r="C7816" i="4"/>
  <c r="D7816" i="4"/>
  <c r="F7816" i="4" l="1"/>
  <c r="M7814" i="4"/>
  <c r="H7816" i="4"/>
  <c r="I7815" i="4"/>
  <c r="J7815" i="4"/>
  <c r="K7815" i="4"/>
  <c r="Y7815" i="4" s="1"/>
  <c r="C7817" i="4"/>
  <c r="D7817" i="4"/>
  <c r="E7817" i="4"/>
  <c r="F7817" i="4" l="1"/>
  <c r="N7815" i="4"/>
  <c r="M7815" i="4"/>
  <c r="L7816" i="4"/>
  <c r="Z7816" i="4" s="1"/>
  <c r="H7817" i="4"/>
  <c r="L7817" i="4" s="1"/>
  <c r="Z7817" i="4" s="1"/>
  <c r="J7816" i="4"/>
  <c r="I7816" i="4"/>
  <c r="K7816" i="4"/>
  <c r="Y7816" i="4" s="1"/>
  <c r="C7818" i="4"/>
  <c r="D7818" i="4"/>
  <c r="E7818" i="4"/>
  <c r="F7818" i="4" l="1"/>
  <c r="N7816" i="4"/>
  <c r="M7816" i="4"/>
  <c r="H7818" i="4"/>
  <c r="J7818" i="4" s="1"/>
  <c r="I7817" i="4"/>
  <c r="J7817" i="4"/>
  <c r="K7817" i="4"/>
  <c r="Y7817" i="4" s="1"/>
  <c r="D7819" i="4"/>
  <c r="E7819" i="4"/>
  <c r="C7819" i="4"/>
  <c r="F7819" i="4" l="1"/>
  <c r="N7817" i="4"/>
  <c r="M7817" i="4"/>
  <c r="L7818" i="4"/>
  <c r="Z7818" i="4" s="1"/>
  <c r="H7819" i="4"/>
  <c r="J7819" i="4" s="1"/>
  <c r="I7818" i="4"/>
  <c r="N7818" i="4"/>
  <c r="K7818" i="4"/>
  <c r="Y7818" i="4" s="1"/>
  <c r="C7820" i="4"/>
  <c r="D7820" i="4"/>
  <c r="E7820" i="4"/>
  <c r="F7820" i="4" l="1"/>
  <c r="N7819" i="4"/>
  <c r="M7818" i="4"/>
  <c r="L7819" i="4"/>
  <c r="Z7819" i="4" s="1"/>
  <c r="H7820" i="4"/>
  <c r="J7820" i="4" s="1"/>
  <c r="I7819" i="4"/>
  <c r="K7819" i="4"/>
  <c r="Y7819" i="4" s="1"/>
  <c r="C7821" i="4"/>
  <c r="F7821" i="4" s="1"/>
  <c r="D7821" i="4"/>
  <c r="E7821" i="4"/>
  <c r="N7820" i="4" l="1"/>
  <c r="M7819" i="4"/>
  <c r="I7820" i="4"/>
  <c r="L7820" i="4"/>
  <c r="Z7820" i="4" s="1"/>
  <c r="H7821" i="4"/>
  <c r="J7821" i="4" s="1"/>
  <c r="K7820" i="4"/>
  <c r="Y7820" i="4" s="1"/>
  <c r="C7822" i="4"/>
  <c r="D7822" i="4"/>
  <c r="E7822" i="4"/>
  <c r="F7822" i="4" l="1"/>
  <c r="N7821" i="4"/>
  <c r="M7820" i="4"/>
  <c r="I7821" i="4"/>
  <c r="L7821" i="4"/>
  <c r="Z7821" i="4" s="1"/>
  <c r="H7822" i="4"/>
  <c r="J7822" i="4" s="1"/>
  <c r="K7821" i="4"/>
  <c r="Y7821" i="4" s="1"/>
  <c r="C7823" i="4"/>
  <c r="D7823" i="4"/>
  <c r="E7823" i="4"/>
  <c r="F7823" i="4" l="1"/>
  <c r="N7822" i="4"/>
  <c r="M7821" i="4"/>
  <c r="L7822" i="4"/>
  <c r="Z7822" i="4" s="1"/>
  <c r="I7822" i="4"/>
  <c r="H7823" i="4"/>
  <c r="J7823" i="4" s="1"/>
  <c r="K7822" i="4"/>
  <c r="Y7822" i="4" s="1"/>
  <c r="E7824" i="4"/>
  <c r="C7824" i="4"/>
  <c r="D7824" i="4"/>
  <c r="F7824" i="4" l="1"/>
  <c r="N7823" i="4"/>
  <c r="M7822" i="4"/>
  <c r="I7823" i="4"/>
  <c r="L7823" i="4"/>
  <c r="Z7823" i="4" s="1"/>
  <c r="H7824" i="4"/>
  <c r="J7824" i="4" s="1"/>
  <c r="K7823" i="4"/>
  <c r="Y7823" i="4" s="1"/>
  <c r="C7825" i="4"/>
  <c r="F7825" i="4" s="1"/>
  <c r="D7825" i="4"/>
  <c r="E7825" i="4"/>
  <c r="N7824" i="4" l="1"/>
  <c r="M7823" i="4"/>
  <c r="I7824" i="4"/>
  <c r="H7825" i="4"/>
  <c r="J7825" i="4" s="1"/>
  <c r="L7824" i="4"/>
  <c r="Z7824" i="4" s="1"/>
  <c r="K7824" i="4"/>
  <c r="Y7824" i="4" s="1"/>
  <c r="C7826" i="4"/>
  <c r="D7826" i="4"/>
  <c r="E7826" i="4"/>
  <c r="F7826" i="4" l="1"/>
  <c r="N7825" i="4"/>
  <c r="M7824" i="4"/>
  <c r="L7825" i="4"/>
  <c r="Z7825" i="4" s="1"/>
  <c r="H7826" i="4"/>
  <c r="J7826" i="4" s="1"/>
  <c r="I7825" i="4"/>
  <c r="K7825" i="4"/>
  <c r="Y7825" i="4" s="1"/>
  <c r="D7827" i="4"/>
  <c r="E7827" i="4"/>
  <c r="C7827" i="4"/>
  <c r="F7827" i="4" l="1"/>
  <c r="N7826" i="4"/>
  <c r="M7825" i="4"/>
  <c r="L7826" i="4"/>
  <c r="Z7826" i="4" s="1"/>
  <c r="H7827" i="4"/>
  <c r="J7827" i="4" s="1"/>
  <c r="I7826" i="4"/>
  <c r="K7826" i="4"/>
  <c r="Y7826" i="4" s="1"/>
  <c r="C7828" i="4"/>
  <c r="F7828" i="4" s="1"/>
  <c r="D7828" i="4"/>
  <c r="E7828" i="4"/>
  <c r="N7827" i="4" l="1"/>
  <c r="M7826" i="4"/>
  <c r="L7827" i="4"/>
  <c r="Z7827" i="4" s="1"/>
  <c r="H7828" i="4"/>
  <c r="J7828" i="4" s="1"/>
  <c r="I7827" i="4"/>
  <c r="K7827" i="4"/>
  <c r="Y7827" i="4" s="1"/>
  <c r="C7829" i="4"/>
  <c r="D7829" i="4"/>
  <c r="E7829" i="4"/>
  <c r="F7829" i="4" l="1"/>
  <c r="N7828" i="4"/>
  <c r="M7827" i="4"/>
  <c r="L7828" i="4"/>
  <c r="Z7828" i="4" s="1"/>
  <c r="H7829" i="4"/>
  <c r="J7829" i="4" s="1"/>
  <c r="I7828" i="4"/>
  <c r="K7828" i="4"/>
  <c r="Y7828" i="4" s="1"/>
  <c r="C7830" i="4"/>
  <c r="F7830" i="4" s="1"/>
  <c r="D7830" i="4"/>
  <c r="E7830" i="4"/>
  <c r="N7829" i="4" l="1"/>
  <c r="M7828" i="4"/>
  <c r="L7829" i="4"/>
  <c r="Z7829" i="4" s="1"/>
  <c r="I7829" i="4"/>
  <c r="H7830" i="4"/>
  <c r="J7830" i="4" s="1"/>
  <c r="K7829" i="4"/>
  <c r="Y7829" i="4" s="1"/>
  <c r="C7831" i="4"/>
  <c r="D7831" i="4"/>
  <c r="E7831" i="4"/>
  <c r="F7831" i="4" l="1"/>
  <c r="N7830" i="4"/>
  <c r="M7829" i="4"/>
  <c r="I7830" i="4"/>
  <c r="L7830" i="4"/>
  <c r="Z7830" i="4" s="1"/>
  <c r="H7831" i="4"/>
  <c r="J7831" i="4" s="1"/>
  <c r="K7830" i="4"/>
  <c r="Y7830" i="4" s="1"/>
  <c r="E7832" i="4"/>
  <c r="C7832" i="4"/>
  <c r="D7832" i="4"/>
  <c r="F7832" i="4" l="1"/>
  <c r="N7831" i="4"/>
  <c r="M7830" i="4"/>
  <c r="I7831" i="4"/>
  <c r="L7831" i="4"/>
  <c r="Z7831" i="4" s="1"/>
  <c r="H7832" i="4"/>
  <c r="I7832" i="4" s="1"/>
  <c r="K7831" i="4"/>
  <c r="Y7831" i="4" s="1"/>
  <c r="C7833" i="4"/>
  <c r="F7833" i="4" s="1"/>
  <c r="D7833" i="4"/>
  <c r="E7833" i="4"/>
  <c r="M7831" i="4" l="1"/>
  <c r="L7832" i="4"/>
  <c r="Z7832" i="4" s="1"/>
  <c r="J7832" i="4"/>
  <c r="H7833" i="4"/>
  <c r="I7833" i="4" s="1"/>
  <c r="K7832" i="4"/>
  <c r="Y7832" i="4" s="1"/>
  <c r="M7832" i="4"/>
  <c r="C7834" i="4"/>
  <c r="D7834" i="4"/>
  <c r="E7834" i="4"/>
  <c r="F7834" i="4" l="1"/>
  <c r="N7832" i="4"/>
  <c r="L7833" i="4"/>
  <c r="Z7833" i="4" s="1"/>
  <c r="H7834" i="4"/>
  <c r="J7834" i="4" s="1"/>
  <c r="J7833" i="4"/>
  <c r="K7833" i="4"/>
  <c r="Y7833" i="4" s="1"/>
  <c r="M7833" i="4"/>
  <c r="D7835" i="4"/>
  <c r="E7835" i="4"/>
  <c r="C7835" i="4"/>
  <c r="F7835" i="4" l="1"/>
  <c r="N7833" i="4"/>
  <c r="N7834" i="4"/>
  <c r="I7834" i="4"/>
  <c r="L7834" i="4"/>
  <c r="Z7834" i="4" s="1"/>
  <c r="H7835" i="4"/>
  <c r="J7835" i="4" s="1"/>
  <c r="K7834" i="4"/>
  <c r="Y7834" i="4" s="1"/>
  <c r="C7836" i="4"/>
  <c r="F7836" i="4" s="1"/>
  <c r="D7836" i="4"/>
  <c r="E7836" i="4"/>
  <c r="N7835" i="4" l="1"/>
  <c r="M7834" i="4"/>
  <c r="I7835" i="4"/>
  <c r="L7835" i="4"/>
  <c r="Z7835" i="4" s="1"/>
  <c r="H7836" i="4"/>
  <c r="J7836" i="4" s="1"/>
  <c r="K7835" i="4"/>
  <c r="Y7835" i="4" s="1"/>
  <c r="C7837" i="4"/>
  <c r="D7837" i="4"/>
  <c r="E7837" i="4"/>
  <c r="F7837" i="4" l="1"/>
  <c r="N7836" i="4"/>
  <c r="M7835" i="4"/>
  <c r="I7836" i="4"/>
  <c r="L7836" i="4"/>
  <c r="Z7836" i="4" s="1"/>
  <c r="H7837" i="4"/>
  <c r="J7837" i="4" s="1"/>
  <c r="K7836" i="4"/>
  <c r="Y7836" i="4" s="1"/>
  <c r="C7838" i="4"/>
  <c r="F7838" i="4" s="1"/>
  <c r="D7838" i="4"/>
  <c r="E7838" i="4"/>
  <c r="N7837" i="4" l="1"/>
  <c r="M7836" i="4"/>
  <c r="I7837" i="4"/>
  <c r="L7837" i="4"/>
  <c r="Z7837" i="4" s="1"/>
  <c r="H7838" i="4"/>
  <c r="J7838" i="4" s="1"/>
  <c r="K7837" i="4"/>
  <c r="Y7837" i="4" s="1"/>
  <c r="C7839" i="4"/>
  <c r="D7839" i="4"/>
  <c r="E7839" i="4"/>
  <c r="F7839" i="4" l="1"/>
  <c r="N7838" i="4"/>
  <c r="M7837" i="4"/>
  <c r="I7838" i="4"/>
  <c r="L7838" i="4"/>
  <c r="Z7838" i="4" s="1"/>
  <c r="H7839" i="4"/>
  <c r="I7839" i="4" s="1"/>
  <c r="K7838" i="4"/>
  <c r="Y7838" i="4" s="1"/>
  <c r="E7840" i="4"/>
  <c r="C7840" i="4"/>
  <c r="D7840" i="4"/>
  <c r="F7840" i="4" l="1"/>
  <c r="M7838" i="4"/>
  <c r="L7839" i="4"/>
  <c r="Z7839" i="4" s="1"/>
  <c r="J7839" i="4"/>
  <c r="H7840" i="4"/>
  <c r="I7840" i="4" s="1"/>
  <c r="K7839" i="4"/>
  <c r="Y7839" i="4" s="1"/>
  <c r="M7839" i="4"/>
  <c r="C7841" i="4"/>
  <c r="D7841" i="4"/>
  <c r="E7841" i="4"/>
  <c r="F7841" i="4" l="1"/>
  <c r="N7839" i="4"/>
  <c r="L7840" i="4"/>
  <c r="Z7840" i="4" s="1"/>
  <c r="H7841" i="4"/>
  <c r="L7841" i="4" s="1"/>
  <c r="Z7841" i="4" s="1"/>
  <c r="J7840" i="4"/>
  <c r="K7840" i="4"/>
  <c r="Y7840" i="4" s="1"/>
  <c r="M7840" i="4"/>
  <c r="C7842" i="4"/>
  <c r="F7842" i="4" s="1"/>
  <c r="D7842" i="4"/>
  <c r="E7842" i="4"/>
  <c r="N7840" i="4" l="1"/>
  <c r="H7842" i="4"/>
  <c r="L7842" i="4" s="1"/>
  <c r="Z7842" i="4" s="1"/>
  <c r="J7841" i="4"/>
  <c r="I7841" i="4"/>
  <c r="K7841" i="4"/>
  <c r="Y7841" i="4" s="1"/>
  <c r="D7843" i="4"/>
  <c r="E7843" i="4"/>
  <c r="C7843" i="4"/>
  <c r="F7843" i="4" l="1"/>
  <c r="N7841" i="4"/>
  <c r="M7841" i="4"/>
  <c r="H7843" i="4"/>
  <c r="J7843" i="4" s="1"/>
  <c r="I7842" i="4"/>
  <c r="J7842" i="4"/>
  <c r="K7842" i="4"/>
  <c r="Y7842" i="4" s="1"/>
  <c r="C7844" i="4"/>
  <c r="F7844" i="4" s="1"/>
  <c r="D7844" i="4"/>
  <c r="E7844" i="4"/>
  <c r="N7842" i="4" l="1"/>
  <c r="M7842" i="4"/>
  <c r="L7843" i="4"/>
  <c r="Z7843" i="4" s="1"/>
  <c r="H7844" i="4"/>
  <c r="J7844" i="4" s="1"/>
  <c r="I7843" i="4"/>
  <c r="N7843" i="4"/>
  <c r="K7843" i="4"/>
  <c r="Y7843" i="4" s="1"/>
  <c r="C7845" i="4"/>
  <c r="F7845" i="4" s="1"/>
  <c r="E7845" i="4"/>
  <c r="D7845" i="4"/>
  <c r="N7844" i="4" l="1"/>
  <c r="M7843" i="4"/>
  <c r="L7844" i="4"/>
  <c r="Z7844" i="4" s="1"/>
  <c r="H7845" i="4"/>
  <c r="J7845" i="4" s="1"/>
  <c r="I7844" i="4"/>
  <c r="K7844" i="4"/>
  <c r="Y7844" i="4" s="1"/>
  <c r="C7846" i="4"/>
  <c r="D7846" i="4"/>
  <c r="E7846" i="4"/>
  <c r="F7846" i="4" l="1"/>
  <c r="N7845" i="4"/>
  <c r="M7844" i="4"/>
  <c r="L7845" i="4"/>
  <c r="Z7845" i="4" s="1"/>
  <c r="I7845" i="4"/>
  <c r="H7846" i="4"/>
  <c r="J7846" i="4" s="1"/>
  <c r="K7845" i="4"/>
  <c r="Y7845" i="4" s="1"/>
  <c r="C7847" i="4"/>
  <c r="F7847" i="4" s="1"/>
  <c r="D7847" i="4"/>
  <c r="E7847" i="4"/>
  <c r="N7846" i="4" l="1"/>
  <c r="M7845" i="4"/>
  <c r="I7846" i="4"/>
  <c r="L7846" i="4"/>
  <c r="Z7846" i="4" s="1"/>
  <c r="H7847" i="4"/>
  <c r="J7847" i="4" s="1"/>
  <c r="K7846" i="4"/>
  <c r="Y7846" i="4" s="1"/>
  <c r="E7848" i="4"/>
  <c r="C7848" i="4"/>
  <c r="D7848" i="4"/>
  <c r="F7848" i="4" l="1"/>
  <c r="N7847" i="4"/>
  <c r="M7846" i="4"/>
  <c r="I7847" i="4"/>
  <c r="L7847" i="4"/>
  <c r="Z7847" i="4" s="1"/>
  <c r="H7848" i="4"/>
  <c r="J7848" i="4" s="1"/>
  <c r="K7847" i="4"/>
  <c r="Y7847" i="4" s="1"/>
  <c r="C7849" i="4"/>
  <c r="F7849" i="4" s="1"/>
  <c r="D7849" i="4"/>
  <c r="E7849" i="4"/>
  <c r="N7848" i="4" l="1"/>
  <c r="M7847" i="4"/>
  <c r="I7848" i="4"/>
  <c r="H7849" i="4"/>
  <c r="J7849" i="4" s="1"/>
  <c r="L7848" i="4"/>
  <c r="Z7848" i="4" s="1"/>
  <c r="K7848" i="4"/>
  <c r="Y7848" i="4" s="1"/>
  <c r="C7850" i="4"/>
  <c r="D7850" i="4"/>
  <c r="E7850" i="4"/>
  <c r="F7850" i="4" l="1"/>
  <c r="N7849" i="4"/>
  <c r="M7848" i="4"/>
  <c r="L7849" i="4"/>
  <c r="Z7849" i="4" s="1"/>
  <c r="H7850" i="4"/>
  <c r="J7850" i="4" s="1"/>
  <c r="I7849" i="4"/>
  <c r="K7849" i="4"/>
  <c r="Y7849" i="4" s="1"/>
  <c r="D7851" i="4"/>
  <c r="E7851" i="4"/>
  <c r="C7851" i="4"/>
  <c r="F7851" i="4" l="1"/>
  <c r="N7850" i="4"/>
  <c r="M7849" i="4"/>
  <c r="I7850" i="4"/>
  <c r="L7850" i="4"/>
  <c r="Z7850" i="4" s="1"/>
  <c r="H7851" i="4"/>
  <c r="J7851" i="4" s="1"/>
  <c r="K7850" i="4"/>
  <c r="Y7850" i="4" s="1"/>
  <c r="C7852" i="4"/>
  <c r="F7852" i="4" s="1"/>
  <c r="D7852" i="4"/>
  <c r="E7852" i="4"/>
  <c r="M7850" i="4" l="1"/>
  <c r="I7851" i="4"/>
  <c r="L7851" i="4"/>
  <c r="Z7851" i="4" s="1"/>
  <c r="N7851" i="4"/>
  <c r="H7852" i="4"/>
  <c r="I7852" i="4" s="1"/>
  <c r="K7851" i="4"/>
  <c r="Y7851" i="4" s="1"/>
  <c r="C7853" i="4"/>
  <c r="D7853" i="4"/>
  <c r="E7853" i="4"/>
  <c r="F7853" i="4" l="1"/>
  <c r="M7851" i="4"/>
  <c r="L7852" i="4"/>
  <c r="Z7852" i="4" s="1"/>
  <c r="H7853" i="4"/>
  <c r="L7853" i="4" s="1"/>
  <c r="Z7853" i="4" s="1"/>
  <c r="J7852" i="4"/>
  <c r="K7852" i="4"/>
  <c r="Y7852" i="4" s="1"/>
  <c r="M7852" i="4"/>
  <c r="C7854" i="4"/>
  <c r="F7854" i="4" s="1"/>
  <c r="D7854" i="4"/>
  <c r="E7854" i="4"/>
  <c r="N7852" i="4" l="1"/>
  <c r="H7854" i="4"/>
  <c r="I7854" i="4" s="1"/>
  <c r="I7853" i="4"/>
  <c r="J7853" i="4"/>
  <c r="K7853" i="4"/>
  <c r="Y7853" i="4" s="1"/>
  <c r="C7855" i="4"/>
  <c r="D7855" i="4"/>
  <c r="E7855" i="4"/>
  <c r="F7855" i="4" l="1"/>
  <c r="N7853" i="4"/>
  <c r="M7853" i="4"/>
  <c r="L7854" i="4"/>
  <c r="Z7854" i="4" s="1"/>
  <c r="H7855" i="4"/>
  <c r="I7855" i="4" s="1"/>
  <c r="J7854" i="4"/>
  <c r="K7854" i="4"/>
  <c r="Y7854" i="4" s="1"/>
  <c r="M7854" i="4"/>
  <c r="E7856" i="4"/>
  <c r="C7856" i="4"/>
  <c r="D7856" i="4"/>
  <c r="F7856" i="4" l="1"/>
  <c r="N7854" i="4"/>
  <c r="L7855" i="4"/>
  <c r="Z7855" i="4" s="1"/>
  <c r="J7855" i="4"/>
  <c r="H7856" i="4"/>
  <c r="J7856" i="4" s="1"/>
  <c r="K7855" i="4"/>
  <c r="Y7855" i="4" s="1"/>
  <c r="M7855" i="4"/>
  <c r="C7857" i="4"/>
  <c r="F7857" i="4" s="1"/>
  <c r="D7857" i="4"/>
  <c r="E7857" i="4"/>
  <c r="N7856" i="4" l="1"/>
  <c r="N7855" i="4"/>
  <c r="I7856" i="4"/>
  <c r="L7856" i="4"/>
  <c r="Z7856" i="4" s="1"/>
  <c r="H7857" i="4"/>
  <c r="L7857" i="4" s="1"/>
  <c r="Z7857" i="4" s="1"/>
  <c r="K7856" i="4"/>
  <c r="Y7856" i="4" s="1"/>
  <c r="C7858" i="4"/>
  <c r="D7858" i="4"/>
  <c r="E7858" i="4"/>
  <c r="F7858" i="4" l="1"/>
  <c r="M7856" i="4"/>
  <c r="J7857" i="4"/>
  <c r="I7857" i="4"/>
  <c r="H7858" i="4"/>
  <c r="L7858" i="4" s="1"/>
  <c r="Z7858" i="4" s="1"/>
  <c r="K7857" i="4"/>
  <c r="Y7857" i="4" s="1"/>
  <c r="D7859" i="4"/>
  <c r="E7859" i="4"/>
  <c r="C7859" i="4"/>
  <c r="F7859" i="4" l="1"/>
  <c r="N7857" i="4"/>
  <c r="M7857" i="4"/>
  <c r="H7859" i="4"/>
  <c r="J7859" i="4" s="1"/>
  <c r="J7858" i="4"/>
  <c r="I7858" i="4"/>
  <c r="K7858" i="4"/>
  <c r="Y7858" i="4" s="1"/>
  <c r="C7860" i="4"/>
  <c r="F7860" i="4" s="1"/>
  <c r="D7860" i="4"/>
  <c r="E7860" i="4"/>
  <c r="N7859" i="4" l="1"/>
  <c r="N7858" i="4"/>
  <c r="M7858" i="4"/>
  <c r="I7859" i="4"/>
  <c r="L7859" i="4"/>
  <c r="Z7859" i="4" s="1"/>
  <c r="H7860" i="4"/>
  <c r="L7860" i="4" s="1"/>
  <c r="Z7860" i="4" s="1"/>
  <c r="K7859" i="4"/>
  <c r="Y7859" i="4" s="1"/>
  <c r="C7861" i="4"/>
  <c r="F7861" i="4" s="1"/>
  <c r="D7861" i="4"/>
  <c r="E7861" i="4"/>
  <c r="M7859" i="4" l="1"/>
  <c r="I7860" i="4"/>
  <c r="J7860" i="4"/>
  <c r="H7861" i="4"/>
  <c r="I7861" i="4" s="1"/>
  <c r="K7860" i="4"/>
  <c r="Y7860" i="4" s="1"/>
  <c r="C7862" i="4"/>
  <c r="D7862" i="4"/>
  <c r="E7862" i="4"/>
  <c r="F7862" i="4" l="1"/>
  <c r="N7860" i="4"/>
  <c r="M7860" i="4"/>
  <c r="L7861" i="4"/>
  <c r="Z7861" i="4" s="1"/>
  <c r="H7862" i="4"/>
  <c r="I7862" i="4" s="1"/>
  <c r="J7861" i="4"/>
  <c r="K7861" i="4"/>
  <c r="Y7861" i="4" s="1"/>
  <c r="M7861" i="4"/>
  <c r="C7863" i="4"/>
  <c r="D7863" i="4"/>
  <c r="E7863" i="4"/>
  <c r="F7863" i="4" l="1"/>
  <c r="N7861" i="4"/>
  <c r="L7862" i="4"/>
  <c r="Z7862" i="4" s="1"/>
  <c r="H7863" i="4"/>
  <c r="L7863" i="4" s="1"/>
  <c r="Z7863" i="4" s="1"/>
  <c r="J7862" i="4"/>
  <c r="K7862" i="4"/>
  <c r="Y7862" i="4" s="1"/>
  <c r="M7862" i="4"/>
  <c r="E7864" i="4"/>
  <c r="C7864" i="4"/>
  <c r="D7864" i="4"/>
  <c r="F7864" i="4" l="1"/>
  <c r="N7862" i="4"/>
  <c r="H7864" i="4"/>
  <c r="L7864" i="4" s="1"/>
  <c r="Z7864" i="4" s="1"/>
  <c r="J7863" i="4"/>
  <c r="I7863" i="4"/>
  <c r="K7863" i="4"/>
  <c r="Y7863" i="4" s="1"/>
  <c r="C7865" i="4"/>
  <c r="D7865" i="4"/>
  <c r="E7865" i="4"/>
  <c r="F7865" i="4" l="1"/>
  <c r="N7863" i="4"/>
  <c r="M7863" i="4"/>
  <c r="H7865" i="4"/>
  <c r="L7865" i="4" s="1"/>
  <c r="Z7865" i="4" s="1"/>
  <c r="I7864" i="4"/>
  <c r="J7864" i="4"/>
  <c r="K7864" i="4"/>
  <c r="Y7864" i="4" s="1"/>
  <c r="C7866" i="4"/>
  <c r="F7866" i="4" s="1"/>
  <c r="D7866" i="4"/>
  <c r="E7866" i="4"/>
  <c r="N7864" i="4" l="1"/>
  <c r="M7864" i="4"/>
  <c r="H7866" i="4"/>
  <c r="J7866" i="4" s="1"/>
  <c r="I7865" i="4"/>
  <c r="J7865" i="4"/>
  <c r="K7865" i="4"/>
  <c r="Y7865" i="4" s="1"/>
  <c r="D7867" i="4"/>
  <c r="E7867" i="4"/>
  <c r="C7867" i="4"/>
  <c r="F7867" i="4" l="1"/>
  <c r="N7865" i="4"/>
  <c r="N7866" i="4"/>
  <c r="M7865" i="4"/>
  <c r="L7866" i="4"/>
  <c r="Z7866" i="4" s="1"/>
  <c r="H7867" i="4"/>
  <c r="J7867" i="4" s="1"/>
  <c r="I7866" i="4"/>
  <c r="K7866" i="4"/>
  <c r="Y7866" i="4" s="1"/>
  <c r="C7868" i="4"/>
  <c r="D7868" i="4"/>
  <c r="E7868" i="4"/>
  <c r="F7868" i="4" l="1"/>
  <c r="N7867" i="4"/>
  <c r="M7866" i="4"/>
  <c r="L7867" i="4"/>
  <c r="Z7867" i="4" s="1"/>
  <c r="H7868" i="4"/>
  <c r="J7868" i="4" s="1"/>
  <c r="I7867" i="4"/>
  <c r="K7867" i="4"/>
  <c r="Y7867" i="4" s="1"/>
  <c r="C7869" i="4"/>
  <c r="F7869" i="4" s="1"/>
  <c r="D7869" i="4"/>
  <c r="E7869" i="4"/>
  <c r="N7868" i="4" l="1"/>
  <c r="M7867" i="4"/>
  <c r="I7868" i="4"/>
  <c r="L7868" i="4"/>
  <c r="Z7868" i="4" s="1"/>
  <c r="H7869" i="4"/>
  <c r="J7869" i="4" s="1"/>
  <c r="K7868" i="4"/>
  <c r="Y7868" i="4" s="1"/>
  <c r="C7870" i="4"/>
  <c r="D7870" i="4"/>
  <c r="E7870" i="4"/>
  <c r="F7870" i="4" l="1"/>
  <c r="N7869" i="4"/>
  <c r="M7868" i="4"/>
  <c r="I7869" i="4"/>
  <c r="L7869" i="4"/>
  <c r="Z7869" i="4" s="1"/>
  <c r="H7870" i="4"/>
  <c r="J7870" i="4" s="1"/>
  <c r="K7869" i="4"/>
  <c r="Y7869" i="4" s="1"/>
  <c r="C7871" i="4"/>
  <c r="F7871" i="4" s="1"/>
  <c r="D7871" i="4"/>
  <c r="E7871" i="4"/>
  <c r="M7869" i="4" l="1"/>
  <c r="I7870" i="4"/>
  <c r="N7870" i="4"/>
  <c r="L7870" i="4"/>
  <c r="Z7870" i="4" s="1"/>
  <c r="H7871" i="4"/>
  <c r="L7871" i="4" s="1"/>
  <c r="Z7871" i="4" s="1"/>
  <c r="K7870" i="4"/>
  <c r="Y7870" i="4" s="1"/>
  <c r="E7872" i="4"/>
  <c r="C7872" i="4"/>
  <c r="D7872" i="4"/>
  <c r="F7872" i="4" l="1"/>
  <c r="M7870" i="4"/>
  <c r="H7872" i="4"/>
  <c r="L7872" i="4" s="1"/>
  <c r="Z7872" i="4" s="1"/>
  <c r="J7871" i="4"/>
  <c r="I7871" i="4"/>
  <c r="K7871" i="4"/>
  <c r="Y7871" i="4" s="1"/>
  <c r="C7873" i="4"/>
  <c r="D7873" i="4"/>
  <c r="E7873" i="4"/>
  <c r="F7873" i="4" l="1"/>
  <c r="N7871" i="4"/>
  <c r="M7871" i="4"/>
  <c r="I7872" i="4"/>
  <c r="J7872" i="4"/>
  <c r="H7873" i="4"/>
  <c r="L7873" i="4" s="1"/>
  <c r="Z7873" i="4" s="1"/>
  <c r="K7872" i="4"/>
  <c r="Y7872" i="4" s="1"/>
  <c r="C7874" i="4"/>
  <c r="F7874" i="4" s="1"/>
  <c r="D7874" i="4"/>
  <c r="E7874" i="4"/>
  <c r="N7872" i="4" l="1"/>
  <c r="M7872" i="4"/>
  <c r="H7874" i="4"/>
  <c r="L7874" i="4" s="1"/>
  <c r="Z7874" i="4" s="1"/>
  <c r="J7873" i="4"/>
  <c r="I7873" i="4"/>
  <c r="K7873" i="4"/>
  <c r="Y7873" i="4" s="1"/>
  <c r="D7875" i="4"/>
  <c r="E7875" i="4"/>
  <c r="C7875" i="4"/>
  <c r="F7875" i="4" l="1"/>
  <c r="N7873" i="4"/>
  <c r="M7873" i="4"/>
  <c r="H7875" i="4"/>
  <c r="J7875" i="4" s="1"/>
  <c r="J7874" i="4"/>
  <c r="I7874" i="4"/>
  <c r="K7874" i="4"/>
  <c r="Y7874" i="4" s="1"/>
  <c r="C7876" i="4"/>
  <c r="F7876" i="4" s="1"/>
  <c r="D7876" i="4"/>
  <c r="E7876" i="4"/>
  <c r="N7874" i="4" l="1"/>
  <c r="N7875" i="4"/>
  <c r="M7874" i="4"/>
  <c r="L7875" i="4"/>
  <c r="Z7875" i="4" s="1"/>
  <c r="H7876" i="4"/>
  <c r="J7876" i="4" s="1"/>
  <c r="I7875" i="4"/>
  <c r="K7875" i="4"/>
  <c r="Y7875" i="4" s="1"/>
  <c r="C7877" i="4"/>
  <c r="F7877" i="4" s="1"/>
  <c r="D7877" i="4"/>
  <c r="E7877" i="4"/>
  <c r="N7876" i="4" l="1"/>
  <c r="M7875" i="4"/>
  <c r="L7876" i="4"/>
  <c r="Z7876" i="4" s="1"/>
  <c r="H7877" i="4"/>
  <c r="I7877" i="4" s="1"/>
  <c r="I7876" i="4"/>
  <c r="K7876" i="4"/>
  <c r="Y7876" i="4" s="1"/>
  <c r="C7878" i="4"/>
  <c r="D7878" i="4"/>
  <c r="E7878" i="4"/>
  <c r="F7878" i="4" l="1"/>
  <c r="M7876" i="4"/>
  <c r="L7877" i="4"/>
  <c r="Z7877" i="4" s="1"/>
  <c r="H7878" i="4"/>
  <c r="J7878" i="4" s="1"/>
  <c r="J7877" i="4"/>
  <c r="K7877" i="4"/>
  <c r="Y7877" i="4" s="1"/>
  <c r="M7877" i="4"/>
  <c r="C7879" i="4"/>
  <c r="D7879" i="4"/>
  <c r="E7879" i="4"/>
  <c r="L7878" i="4" l="1"/>
  <c r="Z7878" i="4" s="1"/>
  <c r="F7879" i="4"/>
  <c r="N7878" i="4"/>
  <c r="N7877" i="4"/>
  <c r="H7879" i="4"/>
  <c r="J7879" i="4" s="1"/>
  <c r="I7878" i="4"/>
  <c r="K7878" i="4"/>
  <c r="Y7878" i="4" s="1"/>
  <c r="E7880" i="4"/>
  <c r="C7880" i="4"/>
  <c r="D7880" i="4"/>
  <c r="F7880" i="4" l="1"/>
  <c r="N7879" i="4"/>
  <c r="M7878" i="4"/>
  <c r="L7879" i="4"/>
  <c r="Z7879" i="4" s="1"/>
  <c r="H7880" i="4"/>
  <c r="J7880" i="4" s="1"/>
  <c r="I7879" i="4"/>
  <c r="K7879" i="4"/>
  <c r="Y7879" i="4" s="1"/>
  <c r="C7881" i="4"/>
  <c r="F7881" i="4" s="1"/>
  <c r="D7881" i="4"/>
  <c r="E7881" i="4"/>
  <c r="N7880" i="4" l="1"/>
  <c r="M7879" i="4"/>
  <c r="L7880" i="4"/>
  <c r="Z7880" i="4" s="1"/>
  <c r="H7881" i="4"/>
  <c r="I7881" i="4" s="1"/>
  <c r="I7880" i="4"/>
  <c r="K7880" i="4"/>
  <c r="Y7880" i="4" s="1"/>
  <c r="C7882" i="4"/>
  <c r="D7882" i="4"/>
  <c r="E7882" i="4"/>
  <c r="F7882" i="4" l="1"/>
  <c r="M7880" i="4"/>
  <c r="L7881" i="4"/>
  <c r="Z7881" i="4" s="1"/>
  <c r="H7882" i="4"/>
  <c r="J7882" i="4" s="1"/>
  <c r="J7881" i="4"/>
  <c r="K7881" i="4"/>
  <c r="Y7881" i="4" s="1"/>
  <c r="M7881" i="4"/>
  <c r="D7883" i="4"/>
  <c r="E7883" i="4"/>
  <c r="C7883" i="4"/>
  <c r="F7883" i="4" l="1"/>
  <c r="N7882" i="4"/>
  <c r="N7881" i="4"/>
  <c r="L7882" i="4"/>
  <c r="Z7882" i="4" s="1"/>
  <c r="H7883" i="4"/>
  <c r="J7883" i="4" s="1"/>
  <c r="I7882" i="4"/>
  <c r="K7882" i="4"/>
  <c r="Y7882" i="4" s="1"/>
  <c r="C7884" i="4"/>
  <c r="D7884" i="4"/>
  <c r="E7884" i="4"/>
  <c r="H7884" i="4" l="1"/>
  <c r="F7884" i="4"/>
  <c r="N7883" i="4"/>
  <c r="M7882" i="4"/>
  <c r="L7883" i="4"/>
  <c r="Z7883" i="4" s="1"/>
  <c r="I7883" i="4"/>
  <c r="K7883" i="4"/>
  <c r="Y7883" i="4" s="1"/>
  <c r="J7884" i="4"/>
  <c r="I7884" i="4"/>
  <c r="C7885" i="4"/>
  <c r="D7885" i="4"/>
  <c r="E7885" i="4"/>
  <c r="F7885" i="4" l="1"/>
  <c r="M7883" i="4"/>
  <c r="H7885" i="4"/>
  <c r="L7885" i="4" s="1"/>
  <c r="Z7885" i="4" s="1"/>
  <c r="L7884" i="4"/>
  <c r="Z7884" i="4" s="1"/>
  <c r="N7884" i="4"/>
  <c r="K7884" i="4"/>
  <c r="Y7884" i="4" s="1"/>
  <c r="M7884" i="4"/>
  <c r="C7886" i="4"/>
  <c r="F7886" i="4" s="1"/>
  <c r="D7886" i="4"/>
  <c r="E7886" i="4"/>
  <c r="H7886" i="4" l="1"/>
  <c r="J7886" i="4" s="1"/>
  <c r="I7885" i="4"/>
  <c r="J7885" i="4"/>
  <c r="K7885" i="4"/>
  <c r="Y7885" i="4" s="1"/>
  <c r="C7887" i="4"/>
  <c r="D7887" i="4"/>
  <c r="E7887" i="4"/>
  <c r="F7887" i="4" l="1"/>
  <c r="N7885" i="4"/>
  <c r="N7886" i="4"/>
  <c r="M7885" i="4"/>
  <c r="L7886" i="4"/>
  <c r="Z7886" i="4" s="1"/>
  <c r="H7887" i="4"/>
  <c r="J7887" i="4" s="1"/>
  <c r="I7886" i="4"/>
  <c r="K7886" i="4"/>
  <c r="Y7886" i="4" s="1"/>
  <c r="E7888" i="4"/>
  <c r="C7888" i="4"/>
  <c r="D7888" i="4"/>
  <c r="F7888" i="4" l="1"/>
  <c r="N7887" i="4"/>
  <c r="M7886" i="4"/>
  <c r="L7887" i="4"/>
  <c r="Z7887" i="4" s="1"/>
  <c r="I7887" i="4"/>
  <c r="H7888" i="4"/>
  <c r="J7888" i="4" s="1"/>
  <c r="K7887" i="4"/>
  <c r="Y7887" i="4" s="1"/>
  <c r="C7889" i="4"/>
  <c r="F7889" i="4" s="1"/>
  <c r="D7889" i="4"/>
  <c r="E7889" i="4"/>
  <c r="N7888" i="4" l="1"/>
  <c r="M7887" i="4"/>
  <c r="I7888" i="4"/>
  <c r="L7888" i="4"/>
  <c r="Z7888" i="4" s="1"/>
  <c r="H7889" i="4"/>
  <c r="J7889" i="4" s="1"/>
  <c r="K7888" i="4"/>
  <c r="Y7888" i="4" s="1"/>
  <c r="C7890" i="4"/>
  <c r="D7890" i="4"/>
  <c r="E7890" i="4"/>
  <c r="F7890" i="4" l="1"/>
  <c r="N7889" i="4"/>
  <c r="M7888" i="4"/>
  <c r="L7889" i="4"/>
  <c r="Z7889" i="4" s="1"/>
  <c r="I7889" i="4"/>
  <c r="H7890" i="4"/>
  <c r="J7890" i="4" s="1"/>
  <c r="K7889" i="4"/>
  <c r="Y7889" i="4" s="1"/>
  <c r="D7891" i="4"/>
  <c r="E7891" i="4"/>
  <c r="C7891" i="4"/>
  <c r="F7891" i="4" l="1"/>
  <c r="N7890" i="4"/>
  <c r="M7889" i="4"/>
  <c r="I7890" i="4"/>
  <c r="L7890" i="4"/>
  <c r="Z7890" i="4" s="1"/>
  <c r="H7891" i="4"/>
  <c r="J7891" i="4" s="1"/>
  <c r="K7890" i="4"/>
  <c r="Y7890" i="4" s="1"/>
  <c r="C7892" i="4"/>
  <c r="F7892" i="4" s="1"/>
  <c r="D7892" i="4"/>
  <c r="E7892" i="4"/>
  <c r="N7891" i="4" l="1"/>
  <c r="M7890" i="4"/>
  <c r="I7891" i="4"/>
  <c r="L7891" i="4"/>
  <c r="Z7891" i="4" s="1"/>
  <c r="H7892" i="4"/>
  <c r="L7892" i="4" s="1"/>
  <c r="Z7892" i="4" s="1"/>
  <c r="K7891" i="4"/>
  <c r="Y7891" i="4" s="1"/>
  <c r="C7893" i="4"/>
  <c r="D7893" i="4"/>
  <c r="E7893" i="4"/>
  <c r="F7893" i="4" l="1"/>
  <c r="M7891" i="4"/>
  <c r="I7892" i="4"/>
  <c r="J7892" i="4"/>
  <c r="H7893" i="4"/>
  <c r="L7893" i="4" s="1"/>
  <c r="Z7893" i="4" s="1"/>
  <c r="K7892" i="4"/>
  <c r="Y7892" i="4" s="1"/>
  <c r="C7894" i="4"/>
  <c r="F7894" i="4" s="1"/>
  <c r="D7894" i="4"/>
  <c r="E7894" i="4"/>
  <c r="N7892" i="4" l="1"/>
  <c r="M7892" i="4"/>
  <c r="J7893" i="4"/>
  <c r="H7894" i="4"/>
  <c r="J7894" i="4" s="1"/>
  <c r="I7893" i="4"/>
  <c r="K7893" i="4"/>
  <c r="Y7893" i="4" s="1"/>
  <c r="C7895" i="4"/>
  <c r="D7895" i="4"/>
  <c r="E7895" i="4"/>
  <c r="F7895" i="4" l="1"/>
  <c r="N7894" i="4"/>
  <c r="N7893" i="4"/>
  <c r="M7893" i="4"/>
  <c r="L7894" i="4"/>
  <c r="Z7894" i="4" s="1"/>
  <c r="H7895" i="4"/>
  <c r="J7895" i="4" s="1"/>
  <c r="I7894" i="4"/>
  <c r="K7894" i="4"/>
  <c r="Y7894" i="4" s="1"/>
  <c r="E7896" i="4"/>
  <c r="C7896" i="4"/>
  <c r="D7896" i="4"/>
  <c r="F7896" i="4" l="1"/>
  <c r="N7895" i="4"/>
  <c r="M7894" i="4"/>
  <c r="L7895" i="4"/>
  <c r="Z7895" i="4" s="1"/>
  <c r="H7896" i="4"/>
  <c r="J7896" i="4" s="1"/>
  <c r="I7895" i="4"/>
  <c r="K7895" i="4"/>
  <c r="Y7895" i="4" s="1"/>
  <c r="C7897" i="4"/>
  <c r="F7897" i="4" s="1"/>
  <c r="D7897" i="4"/>
  <c r="E7897" i="4"/>
  <c r="N7896" i="4" l="1"/>
  <c r="M7895" i="4"/>
  <c r="I7896" i="4"/>
  <c r="L7896" i="4"/>
  <c r="Z7896" i="4" s="1"/>
  <c r="H7897" i="4"/>
  <c r="J7897" i="4" s="1"/>
  <c r="K7896" i="4"/>
  <c r="Y7896" i="4" s="1"/>
  <c r="C7898" i="4"/>
  <c r="D7898" i="4"/>
  <c r="E7898" i="4"/>
  <c r="F7898" i="4" l="1"/>
  <c r="N7897" i="4"/>
  <c r="M7896" i="4"/>
  <c r="I7897" i="4"/>
  <c r="L7897" i="4"/>
  <c r="Z7897" i="4" s="1"/>
  <c r="H7898" i="4"/>
  <c r="I7898" i="4" s="1"/>
  <c r="K7897" i="4"/>
  <c r="Y7897" i="4" s="1"/>
  <c r="D7899" i="4"/>
  <c r="E7899" i="4"/>
  <c r="C7899" i="4"/>
  <c r="F7899" i="4" l="1"/>
  <c r="M7897" i="4"/>
  <c r="L7898" i="4"/>
  <c r="Z7898" i="4" s="1"/>
  <c r="J7898" i="4"/>
  <c r="H7899" i="4"/>
  <c r="K7898" i="4"/>
  <c r="Y7898" i="4" s="1"/>
  <c r="M7898" i="4"/>
  <c r="C7900" i="4"/>
  <c r="F7900" i="4" s="1"/>
  <c r="D7900" i="4"/>
  <c r="E7900" i="4"/>
  <c r="N7898" i="4" l="1"/>
  <c r="I7899" i="4"/>
  <c r="J7899" i="4"/>
  <c r="L7899" i="4"/>
  <c r="Z7899" i="4" s="1"/>
  <c r="H7900" i="4"/>
  <c r="L7900" i="4" s="1"/>
  <c r="Z7900" i="4" s="1"/>
  <c r="K7899" i="4"/>
  <c r="Y7899" i="4" s="1"/>
  <c r="C7901" i="4"/>
  <c r="D7901" i="4"/>
  <c r="E7901" i="4"/>
  <c r="F7901" i="4" l="1"/>
  <c r="N7899" i="4"/>
  <c r="M7899" i="4"/>
  <c r="H7901" i="4"/>
  <c r="J7901" i="4" s="1"/>
  <c r="J7900" i="4"/>
  <c r="I7900" i="4"/>
  <c r="K7900" i="4"/>
  <c r="Y7900" i="4" s="1"/>
  <c r="C7902" i="4"/>
  <c r="D7902" i="4"/>
  <c r="E7902" i="4"/>
  <c r="F7902" i="4" l="1"/>
  <c r="N7900" i="4"/>
  <c r="M7900" i="4"/>
  <c r="L7901" i="4"/>
  <c r="Z7901" i="4" s="1"/>
  <c r="H7902" i="4"/>
  <c r="L7902" i="4" s="1"/>
  <c r="Z7902" i="4" s="1"/>
  <c r="I7901" i="4"/>
  <c r="N7901" i="4"/>
  <c r="K7901" i="4"/>
  <c r="Y7901" i="4" s="1"/>
  <c r="C7903" i="4"/>
  <c r="D7903" i="4"/>
  <c r="E7903" i="4"/>
  <c r="F7903" i="4" l="1"/>
  <c r="M7901" i="4"/>
  <c r="H7903" i="4"/>
  <c r="J7903" i="4" s="1"/>
  <c r="I7902" i="4"/>
  <c r="J7902" i="4"/>
  <c r="K7902" i="4"/>
  <c r="Y7902" i="4" s="1"/>
  <c r="E7904" i="4"/>
  <c r="C7904" i="4"/>
  <c r="F7904" i="4" s="1"/>
  <c r="D7904" i="4"/>
  <c r="N7902" i="4" l="1"/>
  <c r="N7903" i="4"/>
  <c r="M7902" i="4"/>
  <c r="L7903" i="4"/>
  <c r="Z7903" i="4" s="1"/>
  <c r="H7904" i="4"/>
  <c r="J7904" i="4" s="1"/>
  <c r="I7903" i="4"/>
  <c r="K7903" i="4"/>
  <c r="Y7903" i="4" s="1"/>
  <c r="C7905" i="4"/>
  <c r="F7905" i="4" s="1"/>
  <c r="D7905" i="4"/>
  <c r="E7905" i="4"/>
  <c r="N7904" i="4" l="1"/>
  <c r="M7903" i="4"/>
  <c r="I7904" i="4"/>
  <c r="L7904" i="4"/>
  <c r="Z7904" i="4" s="1"/>
  <c r="H7905" i="4"/>
  <c r="J7905" i="4" s="1"/>
  <c r="K7904" i="4"/>
  <c r="Y7904" i="4" s="1"/>
  <c r="C7906" i="4"/>
  <c r="D7906" i="4"/>
  <c r="E7906" i="4"/>
  <c r="F7906" i="4" l="1"/>
  <c r="N7905" i="4"/>
  <c r="M7904" i="4"/>
  <c r="I7905" i="4"/>
  <c r="L7905" i="4"/>
  <c r="Z7905" i="4" s="1"/>
  <c r="H7906" i="4"/>
  <c r="J7906" i="4" s="1"/>
  <c r="K7905" i="4"/>
  <c r="Y7905" i="4" s="1"/>
  <c r="D7907" i="4"/>
  <c r="E7907" i="4"/>
  <c r="C7907" i="4"/>
  <c r="F7907" i="4" l="1"/>
  <c r="N7906" i="4"/>
  <c r="M7905" i="4"/>
  <c r="I7906" i="4"/>
  <c r="L7906" i="4"/>
  <c r="Z7906" i="4" s="1"/>
  <c r="H7907" i="4"/>
  <c r="J7907" i="4" s="1"/>
  <c r="K7906" i="4"/>
  <c r="Y7906" i="4" s="1"/>
  <c r="C7908" i="4"/>
  <c r="F7908" i="4" s="1"/>
  <c r="D7908" i="4"/>
  <c r="E7908" i="4"/>
  <c r="N7907" i="4" l="1"/>
  <c r="M7906" i="4"/>
  <c r="I7907" i="4"/>
  <c r="L7907" i="4"/>
  <c r="Z7907" i="4" s="1"/>
  <c r="H7908" i="4"/>
  <c r="J7908" i="4" s="1"/>
  <c r="K7907" i="4"/>
  <c r="Y7907" i="4" s="1"/>
  <c r="C7909" i="4"/>
  <c r="D7909" i="4"/>
  <c r="E7909" i="4"/>
  <c r="F7909" i="4" l="1"/>
  <c r="N7908" i="4"/>
  <c r="M7907" i="4"/>
  <c r="I7908" i="4"/>
  <c r="L7908" i="4"/>
  <c r="Z7908" i="4" s="1"/>
  <c r="H7909" i="4"/>
  <c r="J7909" i="4" s="1"/>
  <c r="K7908" i="4"/>
  <c r="Y7908" i="4" s="1"/>
  <c r="C7910" i="4"/>
  <c r="F7910" i="4" s="1"/>
  <c r="D7910" i="4"/>
  <c r="E7910" i="4"/>
  <c r="M7908" i="4" l="1"/>
  <c r="I7909" i="4"/>
  <c r="H7910" i="4"/>
  <c r="J7910" i="4" s="1"/>
  <c r="N7909" i="4"/>
  <c r="L7909" i="4"/>
  <c r="Z7909" i="4" s="1"/>
  <c r="K7909" i="4"/>
  <c r="Y7909" i="4" s="1"/>
  <c r="C7911" i="4"/>
  <c r="D7911" i="4"/>
  <c r="E7911" i="4"/>
  <c r="F7911" i="4" l="1"/>
  <c r="M7909" i="4"/>
  <c r="L7910" i="4"/>
  <c r="Z7910" i="4" s="1"/>
  <c r="H7911" i="4"/>
  <c r="J7911" i="4" s="1"/>
  <c r="I7910" i="4"/>
  <c r="N7910" i="4"/>
  <c r="K7910" i="4"/>
  <c r="Y7910" i="4" s="1"/>
  <c r="E7912" i="4"/>
  <c r="C7912" i="4"/>
  <c r="D7912" i="4"/>
  <c r="F7912" i="4" l="1"/>
  <c r="N7911" i="4"/>
  <c r="M7910" i="4"/>
  <c r="L7911" i="4"/>
  <c r="Z7911" i="4" s="1"/>
  <c r="H7912" i="4"/>
  <c r="J7912" i="4" s="1"/>
  <c r="I7911" i="4"/>
  <c r="K7911" i="4"/>
  <c r="Y7911" i="4" s="1"/>
  <c r="C7913" i="4"/>
  <c r="F7913" i="4" s="1"/>
  <c r="D7913" i="4"/>
  <c r="E7913" i="4"/>
  <c r="N7912" i="4" l="1"/>
  <c r="M7911" i="4"/>
  <c r="I7912" i="4"/>
  <c r="L7912" i="4"/>
  <c r="Z7912" i="4" s="1"/>
  <c r="H7913" i="4"/>
  <c r="J7913" i="4" s="1"/>
  <c r="K7912" i="4"/>
  <c r="Y7912" i="4" s="1"/>
  <c r="C7914" i="4"/>
  <c r="D7914" i="4"/>
  <c r="E7914" i="4"/>
  <c r="F7914" i="4" l="1"/>
  <c r="M7912" i="4"/>
  <c r="I7913" i="4"/>
  <c r="N7913" i="4"/>
  <c r="L7913" i="4"/>
  <c r="Z7913" i="4" s="1"/>
  <c r="H7914" i="4"/>
  <c r="L7914" i="4" s="1"/>
  <c r="Z7914" i="4" s="1"/>
  <c r="K7913" i="4"/>
  <c r="Y7913" i="4" s="1"/>
  <c r="D7915" i="4"/>
  <c r="E7915" i="4"/>
  <c r="C7915" i="4"/>
  <c r="F7915" i="4" l="1"/>
  <c r="M7913" i="4"/>
  <c r="J7914" i="4"/>
  <c r="I7914" i="4"/>
  <c r="H7915" i="4"/>
  <c r="L7915" i="4" s="1"/>
  <c r="Z7915" i="4" s="1"/>
  <c r="K7914" i="4"/>
  <c r="Y7914" i="4" s="1"/>
  <c r="C7916" i="4"/>
  <c r="D7916" i="4"/>
  <c r="E7916" i="4"/>
  <c r="F7916" i="4" l="1"/>
  <c r="N7914" i="4"/>
  <c r="M7914" i="4"/>
  <c r="H7916" i="4"/>
  <c r="I7915" i="4"/>
  <c r="J7915" i="4"/>
  <c r="K7915" i="4"/>
  <c r="Y7915" i="4" s="1"/>
  <c r="C7917" i="4"/>
  <c r="F7917" i="4" s="1"/>
  <c r="D7917" i="4"/>
  <c r="E7917" i="4"/>
  <c r="N7915" i="4" l="1"/>
  <c r="M7915" i="4"/>
  <c r="L7916" i="4"/>
  <c r="Z7916" i="4" s="1"/>
  <c r="H7917" i="4"/>
  <c r="L7917" i="4" s="1"/>
  <c r="Z7917" i="4" s="1"/>
  <c r="J7916" i="4"/>
  <c r="I7916" i="4"/>
  <c r="K7916" i="4"/>
  <c r="Y7916" i="4" s="1"/>
  <c r="C7918" i="4"/>
  <c r="F7918" i="4" s="1"/>
  <c r="D7918" i="4"/>
  <c r="E7918" i="4"/>
  <c r="N7916" i="4" l="1"/>
  <c r="M7916" i="4"/>
  <c r="H7918" i="4"/>
  <c r="L7918" i="4" s="1"/>
  <c r="Z7918" i="4" s="1"/>
  <c r="I7917" i="4"/>
  <c r="J7917" i="4"/>
  <c r="K7917" i="4"/>
  <c r="Y7917" i="4" s="1"/>
  <c r="C7919" i="4"/>
  <c r="D7919" i="4"/>
  <c r="E7919" i="4"/>
  <c r="F7919" i="4" l="1"/>
  <c r="N7917" i="4"/>
  <c r="M7917" i="4"/>
  <c r="H7919" i="4"/>
  <c r="L7919" i="4" s="1"/>
  <c r="Z7919" i="4" s="1"/>
  <c r="I7918" i="4"/>
  <c r="J7918" i="4"/>
  <c r="K7918" i="4"/>
  <c r="Y7918" i="4" s="1"/>
  <c r="E7920" i="4"/>
  <c r="C7920" i="4"/>
  <c r="D7920" i="4"/>
  <c r="F7920" i="4" l="1"/>
  <c r="N7918" i="4"/>
  <c r="M7918" i="4"/>
  <c r="H7920" i="4"/>
  <c r="J7920" i="4" s="1"/>
  <c r="I7919" i="4"/>
  <c r="J7919" i="4"/>
  <c r="K7919" i="4"/>
  <c r="Y7919" i="4" s="1"/>
  <c r="C7921" i="4"/>
  <c r="F7921" i="4" s="1"/>
  <c r="D7921" i="4"/>
  <c r="E7921" i="4"/>
  <c r="N7919" i="4" l="1"/>
  <c r="M7919" i="4"/>
  <c r="L7920" i="4"/>
  <c r="Z7920" i="4" s="1"/>
  <c r="H7921" i="4"/>
  <c r="L7921" i="4" s="1"/>
  <c r="Z7921" i="4" s="1"/>
  <c r="I7920" i="4"/>
  <c r="N7920" i="4"/>
  <c r="K7920" i="4"/>
  <c r="Y7920" i="4" s="1"/>
  <c r="C7922" i="4"/>
  <c r="F7922" i="4" s="1"/>
  <c r="D7922" i="4"/>
  <c r="E7922" i="4"/>
  <c r="M7920" i="4" l="1"/>
  <c r="I7921" i="4"/>
  <c r="J7921" i="4"/>
  <c r="H7922" i="4"/>
  <c r="K7921" i="4"/>
  <c r="Y7921" i="4" s="1"/>
  <c r="D7923" i="4"/>
  <c r="E7923" i="4"/>
  <c r="C7923" i="4"/>
  <c r="F7923" i="4" l="1"/>
  <c r="N7921" i="4"/>
  <c r="M7921" i="4"/>
  <c r="L7922" i="4"/>
  <c r="Z7922" i="4" s="1"/>
  <c r="H7923" i="4"/>
  <c r="L7923" i="4" s="1"/>
  <c r="Z7923" i="4" s="1"/>
  <c r="I7922" i="4"/>
  <c r="J7922" i="4"/>
  <c r="K7922" i="4"/>
  <c r="Y7922" i="4" s="1"/>
  <c r="C7924" i="4"/>
  <c r="D7924" i="4"/>
  <c r="E7924" i="4"/>
  <c r="F7924" i="4" l="1"/>
  <c r="N7922" i="4"/>
  <c r="M7922" i="4"/>
  <c r="H7924" i="4"/>
  <c r="J7924" i="4" s="1"/>
  <c r="I7923" i="4"/>
  <c r="J7923" i="4"/>
  <c r="K7923" i="4"/>
  <c r="Y7923" i="4" s="1"/>
  <c r="C7925" i="4"/>
  <c r="F7925" i="4" s="1"/>
  <c r="D7925" i="4"/>
  <c r="E7925" i="4"/>
  <c r="N7923" i="4" l="1"/>
  <c r="M7923" i="4"/>
  <c r="L7924" i="4"/>
  <c r="Z7924" i="4" s="1"/>
  <c r="H7925" i="4"/>
  <c r="J7925" i="4" s="1"/>
  <c r="I7924" i="4"/>
  <c r="N7924" i="4"/>
  <c r="K7924" i="4"/>
  <c r="Y7924" i="4" s="1"/>
  <c r="C7926" i="4"/>
  <c r="F7926" i="4" s="1"/>
  <c r="D7926" i="4"/>
  <c r="E7926" i="4"/>
  <c r="N7925" i="4" l="1"/>
  <c r="M7924" i="4"/>
  <c r="L7925" i="4"/>
  <c r="Z7925" i="4" s="1"/>
  <c r="H7926" i="4"/>
  <c r="I7926" i="4" s="1"/>
  <c r="I7925" i="4"/>
  <c r="K7925" i="4"/>
  <c r="Y7925" i="4" s="1"/>
  <c r="C7927" i="4"/>
  <c r="D7927" i="4"/>
  <c r="E7927" i="4"/>
  <c r="F7927" i="4" l="1"/>
  <c r="M7925" i="4"/>
  <c r="L7926" i="4"/>
  <c r="Z7926" i="4" s="1"/>
  <c r="H7927" i="4"/>
  <c r="J7927" i="4" s="1"/>
  <c r="J7926" i="4"/>
  <c r="K7926" i="4"/>
  <c r="Y7926" i="4" s="1"/>
  <c r="M7926" i="4"/>
  <c r="E7928" i="4"/>
  <c r="C7928" i="4"/>
  <c r="D7928" i="4"/>
  <c r="F7928" i="4" l="1"/>
  <c r="N7927" i="4"/>
  <c r="N7926" i="4"/>
  <c r="L7927" i="4"/>
  <c r="Z7927" i="4" s="1"/>
  <c r="H7928" i="4"/>
  <c r="J7928" i="4" s="1"/>
  <c r="I7927" i="4"/>
  <c r="K7927" i="4"/>
  <c r="Y7927" i="4" s="1"/>
  <c r="C7929" i="4"/>
  <c r="D7929" i="4"/>
  <c r="E7929" i="4"/>
  <c r="F7929" i="4" l="1"/>
  <c r="N7928" i="4"/>
  <c r="M7927" i="4"/>
  <c r="L7928" i="4"/>
  <c r="Z7928" i="4" s="1"/>
  <c r="H7929" i="4"/>
  <c r="J7929" i="4" s="1"/>
  <c r="I7928" i="4"/>
  <c r="K7928" i="4"/>
  <c r="Y7928" i="4" s="1"/>
  <c r="C7930" i="4"/>
  <c r="F7930" i="4" s="1"/>
  <c r="D7930" i="4"/>
  <c r="E7930" i="4"/>
  <c r="N7929" i="4" l="1"/>
  <c r="M7928" i="4"/>
  <c r="I7929" i="4"/>
  <c r="L7929" i="4"/>
  <c r="Z7929" i="4" s="1"/>
  <c r="H7930" i="4"/>
  <c r="K7929" i="4"/>
  <c r="Y7929" i="4" s="1"/>
  <c r="D7931" i="4"/>
  <c r="E7931" i="4"/>
  <c r="C7931" i="4"/>
  <c r="F7931" i="4" l="1"/>
  <c r="M7929" i="4"/>
  <c r="I7930" i="4"/>
  <c r="L7930" i="4"/>
  <c r="Z7930" i="4" s="1"/>
  <c r="J7930" i="4"/>
  <c r="H7931" i="4"/>
  <c r="L7931" i="4" s="1"/>
  <c r="Z7931" i="4" s="1"/>
  <c r="K7930" i="4"/>
  <c r="Y7930" i="4" s="1"/>
  <c r="C7932" i="4"/>
  <c r="F7932" i="4" s="1"/>
  <c r="D7932" i="4"/>
  <c r="E7932" i="4"/>
  <c r="N7930" i="4" l="1"/>
  <c r="M7930" i="4"/>
  <c r="H7932" i="4"/>
  <c r="J7932" i="4" s="1"/>
  <c r="J7931" i="4"/>
  <c r="I7931" i="4"/>
  <c r="K7931" i="4"/>
  <c r="Y7931" i="4" s="1"/>
  <c r="C7933" i="4"/>
  <c r="D7933" i="4"/>
  <c r="E7933" i="4"/>
  <c r="F7933" i="4" l="1"/>
  <c r="N7931" i="4"/>
  <c r="M7931" i="4"/>
  <c r="L7932" i="4"/>
  <c r="Z7932" i="4" s="1"/>
  <c r="H7933" i="4"/>
  <c r="L7933" i="4" s="1"/>
  <c r="Z7933" i="4" s="1"/>
  <c r="I7932" i="4"/>
  <c r="N7932" i="4"/>
  <c r="K7932" i="4"/>
  <c r="Y7932" i="4" s="1"/>
  <c r="C7934" i="4"/>
  <c r="D7934" i="4"/>
  <c r="E7934" i="4"/>
  <c r="F7934" i="4" l="1"/>
  <c r="M7932" i="4"/>
  <c r="H7934" i="4"/>
  <c r="I7934" i="4" s="1"/>
  <c r="I7933" i="4"/>
  <c r="J7933" i="4"/>
  <c r="K7933" i="4"/>
  <c r="Y7933" i="4" s="1"/>
  <c r="C7935" i="4"/>
  <c r="D7935" i="4"/>
  <c r="E7935" i="4"/>
  <c r="F7935" i="4" l="1"/>
  <c r="N7933" i="4"/>
  <c r="M7933" i="4"/>
  <c r="L7934" i="4"/>
  <c r="Z7934" i="4" s="1"/>
  <c r="H7935" i="4"/>
  <c r="L7935" i="4" s="1"/>
  <c r="Z7935" i="4" s="1"/>
  <c r="J7934" i="4"/>
  <c r="K7934" i="4"/>
  <c r="Y7934" i="4" s="1"/>
  <c r="M7934" i="4"/>
  <c r="E7936" i="4"/>
  <c r="C7936" i="4"/>
  <c r="D7936" i="4"/>
  <c r="F7936" i="4" l="1"/>
  <c r="N7934" i="4"/>
  <c r="I7935" i="4"/>
  <c r="H7936" i="4"/>
  <c r="L7936" i="4" s="1"/>
  <c r="Z7936" i="4" s="1"/>
  <c r="J7935" i="4"/>
  <c r="K7935" i="4"/>
  <c r="Y7935" i="4" s="1"/>
  <c r="C7937" i="4"/>
  <c r="D7937" i="4"/>
  <c r="E7937" i="4"/>
  <c r="F7937" i="4" l="1"/>
  <c r="N7935" i="4"/>
  <c r="M7935" i="4"/>
  <c r="H7937" i="4"/>
  <c r="L7937" i="4" s="1"/>
  <c r="Z7937" i="4" s="1"/>
  <c r="I7936" i="4"/>
  <c r="J7936" i="4"/>
  <c r="K7936" i="4"/>
  <c r="Y7936" i="4" s="1"/>
  <c r="C7938" i="4"/>
  <c r="F7938" i="4" s="1"/>
  <c r="D7938" i="4"/>
  <c r="E7938" i="4"/>
  <c r="N7936" i="4" l="1"/>
  <c r="M7936" i="4"/>
  <c r="I7937" i="4"/>
  <c r="J7937" i="4"/>
  <c r="H7938" i="4"/>
  <c r="L7938" i="4" s="1"/>
  <c r="Z7938" i="4" s="1"/>
  <c r="K7937" i="4"/>
  <c r="Y7937" i="4" s="1"/>
  <c r="D7939" i="4"/>
  <c r="E7939" i="4"/>
  <c r="C7939" i="4"/>
  <c r="F7939" i="4" l="1"/>
  <c r="N7937" i="4"/>
  <c r="M7937" i="4"/>
  <c r="J7938" i="4"/>
  <c r="H7939" i="4"/>
  <c r="L7939" i="4" s="1"/>
  <c r="Z7939" i="4" s="1"/>
  <c r="I7938" i="4"/>
  <c r="K7938" i="4"/>
  <c r="Y7938" i="4" s="1"/>
  <c r="C7940" i="4"/>
  <c r="F7940" i="4" s="1"/>
  <c r="D7940" i="4"/>
  <c r="E7940" i="4"/>
  <c r="N7938" i="4" l="1"/>
  <c r="M7938" i="4"/>
  <c r="I7939" i="4"/>
  <c r="J7939" i="4"/>
  <c r="H7940" i="4"/>
  <c r="L7940" i="4" s="1"/>
  <c r="Z7940" i="4" s="1"/>
  <c r="K7939" i="4"/>
  <c r="Y7939" i="4" s="1"/>
  <c r="C7941" i="4"/>
  <c r="D7941" i="4"/>
  <c r="E7941" i="4"/>
  <c r="F7941" i="4" l="1"/>
  <c r="N7939" i="4"/>
  <c r="M7939" i="4"/>
  <c r="J7940" i="4"/>
  <c r="H7941" i="4"/>
  <c r="L7941" i="4" s="1"/>
  <c r="Z7941" i="4" s="1"/>
  <c r="I7940" i="4"/>
  <c r="K7940" i="4"/>
  <c r="Y7940" i="4" s="1"/>
  <c r="C7942" i="4"/>
  <c r="F7942" i="4" s="1"/>
  <c r="D7942" i="4"/>
  <c r="E7942" i="4"/>
  <c r="N7940" i="4" l="1"/>
  <c r="M7940" i="4"/>
  <c r="I7941" i="4"/>
  <c r="H7942" i="4"/>
  <c r="I7942" i="4" s="1"/>
  <c r="J7941" i="4"/>
  <c r="K7941" i="4"/>
  <c r="Y7941" i="4" s="1"/>
  <c r="C7943" i="4"/>
  <c r="D7943" i="4"/>
  <c r="E7943" i="4"/>
  <c r="F7943" i="4" l="1"/>
  <c r="N7941" i="4"/>
  <c r="M7941" i="4"/>
  <c r="L7942" i="4"/>
  <c r="Z7942" i="4" s="1"/>
  <c r="J7942" i="4"/>
  <c r="H7943" i="4"/>
  <c r="I7943" i="4" s="1"/>
  <c r="K7942" i="4"/>
  <c r="Y7942" i="4" s="1"/>
  <c r="M7942" i="4"/>
  <c r="E7944" i="4"/>
  <c r="C7944" i="4"/>
  <c r="D7944" i="4"/>
  <c r="F7944" i="4" l="1"/>
  <c r="N7942" i="4"/>
  <c r="L7943" i="4"/>
  <c r="Z7943" i="4" s="1"/>
  <c r="J7943" i="4"/>
  <c r="H7944" i="4"/>
  <c r="J7944" i="4" s="1"/>
  <c r="K7943" i="4"/>
  <c r="Y7943" i="4" s="1"/>
  <c r="M7943" i="4"/>
  <c r="C7945" i="4"/>
  <c r="F7945" i="4" s="1"/>
  <c r="D7945" i="4"/>
  <c r="E7945" i="4"/>
  <c r="N7944" i="4" l="1"/>
  <c r="N7943" i="4"/>
  <c r="I7944" i="4"/>
  <c r="L7944" i="4"/>
  <c r="Z7944" i="4" s="1"/>
  <c r="H7945" i="4"/>
  <c r="J7945" i="4" s="1"/>
  <c r="K7944" i="4"/>
  <c r="Y7944" i="4" s="1"/>
  <c r="C7946" i="4"/>
  <c r="F7946" i="4" s="1"/>
  <c r="D7946" i="4"/>
  <c r="E7946" i="4"/>
  <c r="N7945" i="4" l="1"/>
  <c r="M7944" i="4"/>
  <c r="I7945" i="4"/>
  <c r="L7945" i="4"/>
  <c r="Z7945" i="4" s="1"/>
  <c r="H7946" i="4"/>
  <c r="J7946" i="4" s="1"/>
  <c r="K7945" i="4"/>
  <c r="Y7945" i="4" s="1"/>
  <c r="D7947" i="4"/>
  <c r="E7947" i="4"/>
  <c r="C7947" i="4"/>
  <c r="F7947" i="4" l="1"/>
  <c r="N7946" i="4"/>
  <c r="M7945" i="4"/>
  <c r="I7946" i="4"/>
  <c r="L7946" i="4"/>
  <c r="Z7946" i="4" s="1"/>
  <c r="H7947" i="4"/>
  <c r="I7947" i="4" s="1"/>
  <c r="K7946" i="4"/>
  <c r="Y7946" i="4" s="1"/>
  <c r="C7948" i="4"/>
  <c r="F7948" i="4" s="1"/>
  <c r="D7948" i="4"/>
  <c r="E7948" i="4"/>
  <c r="M7946" i="4" l="1"/>
  <c r="L7947" i="4"/>
  <c r="Z7947" i="4" s="1"/>
  <c r="H7948" i="4"/>
  <c r="L7948" i="4" s="1"/>
  <c r="Z7948" i="4" s="1"/>
  <c r="J7947" i="4"/>
  <c r="K7947" i="4"/>
  <c r="Y7947" i="4" s="1"/>
  <c r="M7947" i="4"/>
  <c r="C7949" i="4"/>
  <c r="D7949" i="4"/>
  <c r="E7949" i="4"/>
  <c r="F7949" i="4" l="1"/>
  <c r="N7947" i="4"/>
  <c r="H7949" i="4"/>
  <c r="J7949" i="4" s="1"/>
  <c r="I7948" i="4"/>
  <c r="J7948" i="4"/>
  <c r="K7948" i="4"/>
  <c r="Y7948" i="4" s="1"/>
  <c r="C7950" i="4"/>
  <c r="D7950" i="4"/>
  <c r="E7950" i="4"/>
  <c r="F7950" i="4" l="1"/>
  <c r="N7948" i="4"/>
  <c r="M7948" i="4"/>
  <c r="L7949" i="4"/>
  <c r="Z7949" i="4" s="1"/>
  <c r="H7950" i="4"/>
  <c r="J7950" i="4" s="1"/>
  <c r="I7949" i="4"/>
  <c r="N7949" i="4"/>
  <c r="K7949" i="4"/>
  <c r="Y7949" i="4" s="1"/>
  <c r="C7951" i="4"/>
  <c r="D7951" i="4"/>
  <c r="E7951" i="4"/>
  <c r="F7951" i="4" l="1"/>
  <c r="N7950" i="4"/>
  <c r="M7949" i="4"/>
  <c r="L7950" i="4"/>
  <c r="Z7950" i="4" s="1"/>
  <c r="H7951" i="4"/>
  <c r="J7951" i="4" s="1"/>
  <c r="I7950" i="4"/>
  <c r="K7950" i="4"/>
  <c r="Y7950" i="4" s="1"/>
  <c r="E7952" i="4"/>
  <c r="C7952" i="4"/>
  <c r="D7952" i="4"/>
  <c r="F7952" i="4" l="1"/>
  <c r="N7951" i="4"/>
  <c r="M7950" i="4"/>
  <c r="L7951" i="4"/>
  <c r="Z7951" i="4" s="1"/>
  <c r="H7952" i="4"/>
  <c r="J7952" i="4" s="1"/>
  <c r="I7951" i="4"/>
  <c r="K7951" i="4"/>
  <c r="Y7951" i="4" s="1"/>
  <c r="C7953" i="4"/>
  <c r="F7953" i="4" s="1"/>
  <c r="D7953" i="4"/>
  <c r="E7953" i="4"/>
  <c r="N7952" i="4" l="1"/>
  <c r="M7951" i="4"/>
  <c r="I7952" i="4"/>
  <c r="L7952" i="4"/>
  <c r="Z7952" i="4" s="1"/>
  <c r="H7953" i="4"/>
  <c r="I7953" i="4" s="1"/>
  <c r="K7952" i="4"/>
  <c r="Y7952" i="4" s="1"/>
  <c r="C7954" i="4"/>
  <c r="D7954" i="4"/>
  <c r="E7954" i="4"/>
  <c r="F7954" i="4" l="1"/>
  <c r="M7952" i="4"/>
  <c r="L7953" i="4"/>
  <c r="Z7953" i="4" s="1"/>
  <c r="J7953" i="4"/>
  <c r="H7954" i="4"/>
  <c r="L7954" i="4" s="1"/>
  <c r="Z7954" i="4" s="1"/>
  <c r="K7953" i="4"/>
  <c r="Y7953" i="4" s="1"/>
  <c r="M7953" i="4"/>
  <c r="D7955" i="4"/>
  <c r="E7955" i="4"/>
  <c r="C7955" i="4"/>
  <c r="F7955" i="4" l="1"/>
  <c r="N7953" i="4"/>
  <c r="J7954" i="4"/>
  <c r="H7955" i="4"/>
  <c r="I7954" i="4"/>
  <c r="K7954" i="4"/>
  <c r="Y7954" i="4" s="1"/>
  <c r="C7956" i="4"/>
  <c r="D7956" i="4"/>
  <c r="E7956" i="4"/>
  <c r="F7956" i="4" l="1"/>
  <c r="N7954" i="4"/>
  <c r="M7954" i="4"/>
  <c r="J7955" i="4"/>
  <c r="L7955" i="4"/>
  <c r="Z7955" i="4" s="1"/>
  <c r="H7956" i="4"/>
  <c r="L7956" i="4" s="1"/>
  <c r="Z7956" i="4" s="1"/>
  <c r="I7955" i="4"/>
  <c r="K7955" i="4"/>
  <c r="Y7955" i="4" s="1"/>
  <c r="C7957" i="4"/>
  <c r="D7957" i="4"/>
  <c r="E7957" i="4"/>
  <c r="H7957" i="4" l="1"/>
  <c r="F7957" i="4"/>
  <c r="N7955" i="4"/>
  <c r="M7955" i="4"/>
  <c r="J7956" i="4"/>
  <c r="I7956" i="4"/>
  <c r="K7956" i="4"/>
  <c r="Y7956" i="4" s="1"/>
  <c r="J7957" i="4"/>
  <c r="I7957" i="4"/>
  <c r="C7958" i="4"/>
  <c r="D7958" i="4"/>
  <c r="E7958" i="4"/>
  <c r="F7958" i="4" l="1"/>
  <c r="N7956" i="4"/>
  <c r="M7956" i="4"/>
  <c r="H7958" i="4"/>
  <c r="J7958" i="4" s="1"/>
  <c r="K7957" i="4"/>
  <c r="Y7957" i="4" s="1"/>
  <c r="M7957" i="4"/>
  <c r="L7957" i="4"/>
  <c r="Z7957" i="4" s="1"/>
  <c r="N7957" i="4"/>
  <c r="C7959" i="4"/>
  <c r="D7959" i="4"/>
  <c r="E7959" i="4"/>
  <c r="F7959" i="4" l="1"/>
  <c r="N7958" i="4"/>
  <c r="L7958" i="4"/>
  <c r="Z7958" i="4" s="1"/>
  <c r="H7959" i="4"/>
  <c r="J7959" i="4" s="1"/>
  <c r="I7958" i="4"/>
  <c r="K7958" i="4"/>
  <c r="Y7958" i="4" s="1"/>
  <c r="E7960" i="4"/>
  <c r="C7960" i="4"/>
  <c r="F7960" i="4" s="1"/>
  <c r="D7960" i="4"/>
  <c r="N7959" i="4" l="1"/>
  <c r="M7958" i="4"/>
  <c r="L7959" i="4"/>
  <c r="Z7959" i="4" s="1"/>
  <c r="H7960" i="4"/>
  <c r="J7960" i="4" s="1"/>
  <c r="I7959" i="4"/>
  <c r="K7959" i="4"/>
  <c r="Y7959" i="4" s="1"/>
  <c r="C7961" i="4"/>
  <c r="D7961" i="4"/>
  <c r="E7961" i="4"/>
  <c r="F7961" i="4" l="1"/>
  <c r="N7960" i="4"/>
  <c r="M7959" i="4"/>
  <c r="L7960" i="4"/>
  <c r="Z7960" i="4" s="1"/>
  <c r="I7960" i="4"/>
  <c r="H7961" i="4"/>
  <c r="J7961" i="4" s="1"/>
  <c r="K7960" i="4"/>
  <c r="Y7960" i="4" s="1"/>
  <c r="C7962" i="4"/>
  <c r="D7962" i="4"/>
  <c r="E7962" i="4"/>
  <c r="F7962" i="4" l="1"/>
  <c r="N7961" i="4"/>
  <c r="M7960" i="4"/>
  <c r="I7961" i="4"/>
  <c r="L7961" i="4"/>
  <c r="Z7961" i="4" s="1"/>
  <c r="H7962" i="4"/>
  <c r="I7962" i="4" s="1"/>
  <c r="K7961" i="4"/>
  <c r="Y7961" i="4" s="1"/>
  <c r="D7963" i="4"/>
  <c r="E7963" i="4"/>
  <c r="C7963" i="4"/>
  <c r="F7963" i="4" l="1"/>
  <c r="M7961" i="4"/>
  <c r="L7962" i="4"/>
  <c r="Z7962" i="4" s="1"/>
  <c r="H7963" i="4"/>
  <c r="J7963" i="4" s="1"/>
  <c r="J7962" i="4"/>
  <c r="K7962" i="4"/>
  <c r="Y7962" i="4" s="1"/>
  <c r="M7962" i="4"/>
  <c r="C7964" i="4"/>
  <c r="D7964" i="4"/>
  <c r="E7964" i="4"/>
  <c r="H7964" i="4" l="1"/>
  <c r="F7964" i="4"/>
  <c r="N7963" i="4"/>
  <c r="N7962" i="4"/>
  <c r="L7963" i="4"/>
  <c r="Z7963" i="4" s="1"/>
  <c r="I7963" i="4"/>
  <c r="K7963" i="4"/>
  <c r="Y7963" i="4" s="1"/>
  <c r="J7964" i="4"/>
  <c r="I7964" i="4"/>
  <c r="C7965" i="4"/>
  <c r="D7965" i="4"/>
  <c r="E7965" i="4"/>
  <c r="F7965" i="4" l="1"/>
  <c r="M7963" i="4"/>
  <c r="H7965" i="4"/>
  <c r="J7965" i="4" s="1"/>
  <c r="K7964" i="4"/>
  <c r="Y7964" i="4" s="1"/>
  <c r="M7964" i="4"/>
  <c r="L7964" i="4"/>
  <c r="Z7964" i="4" s="1"/>
  <c r="N7964" i="4"/>
  <c r="C7966" i="4"/>
  <c r="F7966" i="4" s="1"/>
  <c r="D7966" i="4"/>
  <c r="E7966" i="4"/>
  <c r="N7965" i="4" l="1"/>
  <c r="L7965" i="4"/>
  <c r="Z7965" i="4" s="1"/>
  <c r="H7966" i="4"/>
  <c r="J7966" i="4" s="1"/>
  <c r="I7965" i="4"/>
  <c r="K7965" i="4"/>
  <c r="Y7965" i="4" s="1"/>
  <c r="C7967" i="4"/>
  <c r="D7967" i="4"/>
  <c r="E7967" i="4"/>
  <c r="F7967" i="4" l="1"/>
  <c r="N7966" i="4"/>
  <c r="M7965" i="4"/>
  <c r="L7966" i="4"/>
  <c r="Z7966" i="4" s="1"/>
  <c r="I7966" i="4"/>
  <c r="H7967" i="4"/>
  <c r="I7967" i="4" s="1"/>
  <c r="K7966" i="4"/>
  <c r="Y7966" i="4" s="1"/>
  <c r="E7968" i="4"/>
  <c r="C7968" i="4"/>
  <c r="D7968" i="4"/>
  <c r="F7968" i="4" l="1"/>
  <c r="M7966" i="4"/>
  <c r="L7967" i="4"/>
  <c r="Z7967" i="4" s="1"/>
  <c r="J7967" i="4"/>
  <c r="H7968" i="4"/>
  <c r="L7968" i="4" s="1"/>
  <c r="Z7968" i="4" s="1"/>
  <c r="K7967" i="4"/>
  <c r="Y7967" i="4" s="1"/>
  <c r="M7967" i="4"/>
  <c r="C7969" i="4"/>
  <c r="F7969" i="4" s="1"/>
  <c r="D7969" i="4"/>
  <c r="E7969" i="4"/>
  <c r="N7967" i="4" l="1"/>
  <c r="I7968" i="4"/>
  <c r="J7968" i="4"/>
  <c r="H7969" i="4"/>
  <c r="I7969" i="4" s="1"/>
  <c r="K7968" i="4"/>
  <c r="Y7968" i="4" s="1"/>
  <c r="C7970" i="4"/>
  <c r="D7970" i="4"/>
  <c r="E7970" i="4"/>
  <c r="F7970" i="4" l="1"/>
  <c r="N7968" i="4"/>
  <c r="M7968" i="4"/>
  <c r="J7969" i="4"/>
  <c r="L7969" i="4"/>
  <c r="Z7969" i="4" s="1"/>
  <c r="H7970" i="4"/>
  <c r="K7969" i="4"/>
  <c r="Y7969" i="4" s="1"/>
  <c r="M7969" i="4"/>
  <c r="D7971" i="4"/>
  <c r="E7971" i="4"/>
  <c r="C7971" i="4"/>
  <c r="F7971" i="4" s="1"/>
  <c r="N7969" i="4" l="1"/>
  <c r="H7971" i="4"/>
  <c r="J7971" i="4" s="1"/>
  <c r="J7970" i="4"/>
  <c r="I7970" i="4"/>
  <c r="L7970" i="4"/>
  <c r="Z7970" i="4" s="1"/>
  <c r="K7970" i="4"/>
  <c r="Y7970" i="4" s="1"/>
  <c r="C7972" i="4"/>
  <c r="D7972" i="4"/>
  <c r="E7972" i="4"/>
  <c r="F7972" i="4" l="1"/>
  <c r="N7970" i="4"/>
  <c r="M7970" i="4"/>
  <c r="H7972" i="4"/>
  <c r="L7972" i="4" s="1"/>
  <c r="Z7972" i="4" s="1"/>
  <c r="I7971" i="4"/>
  <c r="N7971" i="4"/>
  <c r="L7971" i="4"/>
  <c r="Z7971" i="4" s="1"/>
  <c r="K7971" i="4"/>
  <c r="Y7971" i="4" s="1"/>
  <c r="C7973" i="4"/>
  <c r="E7973" i="4"/>
  <c r="D7973" i="4"/>
  <c r="F7973" i="4" l="1"/>
  <c r="M7971" i="4"/>
  <c r="H7973" i="4"/>
  <c r="J7973" i="4" s="1"/>
  <c r="I7972" i="4"/>
  <c r="J7972" i="4"/>
  <c r="K7972" i="4"/>
  <c r="Y7972" i="4" s="1"/>
  <c r="C7974" i="4"/>
  <c r="D7974" i="4"/>
  <c r="E7974" i="4"/>
  <c r="F7974" i="4" l="1"/>
  <c r="N7972" i="4"/>
  <c r="M7972" i="4"/>
  <c r="L7973" i="4"/>
  <c r="Z7973" i="4" s="1"/>
  <c r="H7974" i="4"/>
  <c r="J7974" i="4" s="1"/>
  <c r="I7973" i="4"/>
  <c r="N7973" i="4"/>
  <c r="K7973" i="4"/>
  <c r="Y7973" i="4" s="1"/>
  <c r="C7975" i="4"/>
  <c r="D7975" i="4"/>
  <c r="E7975" i="4"/>
  <c r="F7975" i="4" l="1"/>
  <c r="N7974" i="4"/>
  <c r="M7973" i="4"/>
  <c r="L7974" i="4"/>
  <c r="Z7974" i="4" s="1"/>
  <c r="H7975" i="4"/>
  <c r="J7975" i="4" s="1"/>
  <c r="I7974" i="4"/>
  <c r="K7974" i="4"/>
  <c r="Y7974" i="4" s="1"/>
  <c r="E7976" i="4"/>
  <c r="C7976" i="4"/>
  <c r="D7976" i="4"/>
  <c r="F7976" i="4" l="1"/>
  <c r="N7975" i="4"/>
  <c r="M7974" i="4"/>
  <c r="I7975" i="4"/>
  <c r="L7975" i="4"/>
  <c r="Z7975" i="4" s="1"/>
  <c r="H7976" i="4"/>
  <c r="J7976" i="4" s="1"/>
  <c r="K7975" i="4"/>
  <c r="Y7975" i="4" s="1"/>
  <c r="C7977" i="4"/>
  <c r="F7977" i="4" s="1"/>
  <c r="D7977" i="4"/>
  <c r="E7977" i="4"/>
  <c r="N7976" i="4" l="1"/>
  <c r="M7975" i="4"/>
  <c r="I7976" i="4"/>
  <c r="L7976" i="4"/>
  <c r="Z7976" i="4" s="1"/>
  <c r="H7977" i="4"/>
  <c r="J7977" i="4" s="1"/>
  <c r="K7976" i="4"/>
  <c r="Y7976" i="4" s="1"/>
  <c r="C7978" i="4"/>
  <c r="D7978" i="4"/>
  <c r="E7978" i="4"/>
  <c r="F7978" i="4" l="1"/>
  <c r="N7977" i="4"/>
  <c r="M7976" i="4"/>
  <c r="I7977" i="4"/>
  <c r="L7977" i="4"/>
  <c r="Z7977" i="4" s="1"/>
  <c r="H7978" i="4"/>
  <c r="J7978" i="4" s="1"/>
  <c r="K7977" i="4"/>
  <c r="Y7977" i="4" s="1"/>
  <c r="D7979" i="4"/>
  <c r="E7979" i="4"/>
  <c r="C7979" i="4"/>
  <c r="F7979" i="4" l="1"/>
  <c r="M7977" i="4"/>
  <c r="I7978" i="4"/>
  <c r="L7978" i="4"/>
  <c r="Z7978" i="4" s="1"/>
  <c r="N7978" i="4"/>
  <c r="H7979" i="4"/>
  <c r="I7979" i="4" s="1"/>
  <c r="K7978" i="4"/>
  <c r="Y7978" i="4" s="1"/>
  <c r="C7980" i="4"/>
  <c r="F7980" i="4" s="1"/>
  <c r="D7980" i="4"/>
  <c r="E7980" i="4"/>
  <c r="M7978" i="4" l="1"/>
  <c r="L7979" i="4"/>
  <c r="Z7979" i="4" s="1"/>
  <c r="H7980" i="4"/>
  <c r="J7980" i="4" s="1"/>
  <c r="J7979" i="4"/>
  <c r="K7979" i="4"/>
  <c r="Y7979" i="4" s="1"/>
  <c r="M7979" i="4"/>
  <c r="C7981" i="4"/>
  <c r="D7981" i="4"/>
  <c r="E7981" i="4"/>
  <c r="F7981" i="4" l="1"/>
  <c r="N7980" i="4"/>
  <c r="N7979" i="4"/>
  <c r="I7980" i="4"/>
  <c r="L7980" i="4"/>
  <c r="Z7980" i="4" s="1"/>
  <c r="H7981" i="4"/>
  <c r="I7981" i="4" s="1"/>
  <c r="K7980" i="4"/>
  <c r="Y7980" i="4" s="1"/>
  <c r="C7982" i="4"/>
  <c r="D7982" i="4"/>
  <c r="E7982" i="4"/>
  <c r="F7982" i="4" l="1"/>
  <c r="M7980" i="4"/>
  <c r="L7981" i="4"/>
  <c r="Z7981" i="4" s="1"/>
  <c r="H7982" i="4"/>
  <c r="J7981" i="4"/>
  <c r="K7981" i="4"/>
  <c r="Y7981" i="4" s="1"/>
  <c r="M7981" i="4"/>
  <c r="C7983" i="4"/>
  <c r="F7983" i="4" s="1"/>
  <c r="D7983" i="4"/>
  <c r="E7983" i="4"/>
  <c r="N7981" i="4" l="1"/>
  <c r="H7983" i="4"/>
  <c r="L7983" i="4" s="1"/>
  <c r="Z7983" i="4" s="1"/>
  <c r="L7982" i="4"/>
  <c r="Z7982" i="4" s="1"/>
  <c r="I7982" i="4"/>
  <c r="J7982" i="4"/>
  <c r="K7982" i="4"/>
  <c r="Y7982" i="4" s="1"/>
  <c r="E7984" i="4"/>
  <c r="C7984" i="4"/>
  <c r="F7984" i="4" s="1"/>
  <c r="D7984" i="4"/>
  <c r="N7982" i="4" l="1"/>
  <c r="M7982" i="4"/>
  <c r="H7984" i="4"/>
  <c r="J7984" i="4" s="1"/>
  <c r="I7983" i="4"/>
  <c r="J7983" i="4"/>
  <c r="K7983" i="4"/>
  <c r="Y7983" i="4" s="1"/>
  <c r="C7985" i="4"/>
  <c r="D7985" i="4"/>
  <c r="E7985" i="4"/>
  <c r="F7985" i="4" l="1"/>
  <c r="N7984" i="4"/>
  <c r="N7983" i="4"/>
  <c r="M7983" i="4"/>
  <c r="L7984" i="4"/>
  <c r="Z7984" i="4" s="1"/>
  <c r="H7985" i="4"/>
  <c r="I7985" i="4" s="1"/>
  <c r="I7984" i="4"/>
  <c r="K7984" i="4"/>
  <c r="Y7984" i="4" s="1"/>
  <c r="C7986" i="4"/>
  <c r="D7986" i="4"/>
  <c r="E7986" i="4"/>
  <c r="F7986" i="4" l="1"/>
  <c r="M7984" i="4"/>
  <c r="L7985" i="4"/>
  <c r="Z7985" i="4" s="1"/>
  <c r="H7986" i="4"/>
  <c r="I7986" i="4" s="1"/>
  <c r="J7985" i="4"/>
  <c r="K7985" i="4"/>
  <c r="Y7985" i="4" s="1"/>
  <c r="M7985" i="4"/>
  <c r="D7987" i="4"/>
  <c r="E7987" i="4"/>
  <c r="C7987" i="4"/>
  <c r="F7987" i="4" l="1"/>
  <c r="N7985" i="4"/>
  <c r="L7986" i="4"/>
  <c r="Z7986" i="4" s="1"/>
  <c r="J7986" i="4"/>
  <c r="H7987" i="4"/>
  <c r="I7987" i="4" s="1"/>
  <c r="K7986" i="4"/>
  <c r="Y7986" i="4" s="1"/>
  <c r="M7986" i="4"/>
  <c r="C7988" i="4"/>
  <c r="F7988" i="4" s="1"/>
  <c r="D7988" i="4"/>
  <c r="E7988" i="4"/>
  <c r="N7986" i="4" l="1"/>
  <c r="L7987" i="4"/>
  <c r="Z7987" i="4" s="1"/>
  <c r="J7987" i="4"/>
  <c r="H7988" i="4"/>
  <c r="L7988" i="4" s="1"/>
  <c r="Z7988" i="4" s="1"/>
  <c r="K7987" i="4"/>
  <c r="Y7987" i="4" s="1"/>
  <c r="M7987" i="4"/>
  <c r="C7989" i="4"/>
  <c r="D7989" i="4"/>
  <c r="E7989" i="4"/>
  <c r="F7989" i="4" l="1"/>
  <c r="N7987" i="4"/>
  <c r="J7988" i="4"/>
  <c r="H7989" i="4"/>
  <c r="J7989" i="4" s="1"/>
  <c r="I7988" i="4"/>
  <c r="K7988" i="4"/>
  <c r="Y7988" i="4" s="1"/>
  <c r="C7990" i="4"/>
  <c r="D7990" i="4"/>
  <c r="E7990" i="4"/>
  <c r="F7990" i="4" l="1"/>
  <c r="N7988" i="4"/>
  <c r="M7988" i="4"/>
  <c r="N7989" i="4"/>
  <c r="L7989" i="4"/>
  <c r="Z7989" i="4" s="1"/>
  <c r="H7990" i="4"/>
  <c r="L7990" i="4" s="1"/>
  <c r="Z7990" i="4" s="1"/>
  <c r="I7989" i="4"/>
  <c r="K7989" i="4"/>
  <c r="Y7989" i="4" s="1"/>
  <c r="C7991" i="4"/>
  <c r="D7991" i="4"/>
  <c r="E7991" i="4"/>
  <c r="F7991" i="4" l="1"/>
  <c r="M7989" i="4"/>
  <c r="H7991" i="4"/>
  <c r="L7991" i="4" s="1"/>
  <c r="Z7991" i="4" s="1"/>
  <c r="I7990" i="4"/>
  <c r="J7990" i="4"/>
  <c r="K7990" i="4"/>
  <c r="Y7990" i="4" s="1"/>
  <c r="E7992" i="4"/>
  <c r="C7992" i="4"/>
  <c r="D7992" i="4"/>
  <c r="F7992" i="4" l="1"/>
  <c r="N7990" i="4"/>
  <c r="M7990" i="4"/>
  <c r="H7992" i="4"/>
  <c r="J7992" i="4" s="1"/>
  <c r="I7991" i="4"/>
  <c r="J7991" i="4"/>
  <c r="K7991" i="4"/>
  <c r="Y7991" i="4" s="1"/>
  <c r="C7993" i="4"/>
  <c r="F7993" i="4" s="1"/>
  <c r="D7993" i="4"/>
  <c r="E7993" i="4"/>
  <c r="N7991" i="4" l="1"/>
  <c r="M7991" i="4"/>
  <c r="L7992" i="4"/>
  <c r="Z7992" i="4" s="1"/>
  <c r="I7992" i="4"/>
  <c r="H7993" i="4"/>
  <c r="J7993" i="4" s="1"/>
  <c r="N7992" i="4"/>
  <c r="K7992" i="4"/>
  <c r="Y7992" i="4" s="1"/>
  <c r="C7994" i="4"/>
  <c r="F7994" i="4" s="1"/>
  <c r="D7994" i="4"/>
  <c r="E7994" i="4"/>
  <c r="N7993" i="4" l="1"/>
  <c r="M7992" i="4"/>
  <c r="L7993" i="4"/>
  <c r="Z7993" i="4" s="1"/>
  <c r="H7994" i="4"/>
  <c r="I7994" i="4" s="1"/>
  <c r="I7993" i="4"/>
  <c r="K7993" i="4"/>
  <c r="Y7993" i="4" s="1"/>
  <c r="D7995" i="4"/>
  <c r="E7995" i="4"/>
  <c r="C7995" i="4"/>
  <c r="F7995" i="4" l="1"/>
  <c r="M7993" i="4"/>
  <c r="J7994" i="4"/>
  <c r="L7994" i="4"/>
  <c r="Z7994" i="4" s="1"/>
  <c r="H7995" i="4"/>
  <c r="K7994" i="4"/>
  <c r="Y7994" i="4" s="1"/>
  <c r="M7994" i="4"/>
  <c r="C7996" i="4"/>
  <c r="F7996" i="4" s="1"/>
  <c r="D7996" i="4"/>
  <c r="E7996" i="4"/>
  <c r="N7994" i="4" l="1"/>
  <c r="J7995" i="4"/>
  <c r="H7996" i="4"/>
  <c r="L7996" i="4" s="1"/>
  <c r="Z7996" i="4" s="1"/>
  <c r="I7995" i="4"/>
  <c r="L7995" i="4"/>
  <c r="Z7995" i="4" s="1"/>
  <c r="K7995" i="4"/>
  <c r="Y7995" i="4" s="1"/>
  <c r="C7997" i="4"/>
  <c r="D7997" i="4"/>
  <c r="E7997" i="4"/>
  <c r="F7997" i="4" l="1"/>
  <c r="N7995" i="4"/>
  <c r="M7995" i="4"/>
  <c r="I7996" i="4"/>
  <c r="H7997" i="4"/>
  <c r="L7997" i="4" s="1"/>
  <c r="Z7997" i="4" s="1"/>
  <c r="J7996" i="4"/>
  <c r="K7996" i="4"/>
  <c r="Y7996" i="4" s="1"/>
  <c r="C7998" i="4"/>
  <c r="D7998" i="4"/>
  <c r="E7998" i="4"/>
  <c r="F7998" i="4" l="1"/>
  <c r="N7996" i="4"/>
  <c r="M7996" i="4"/>
  <c r="H7998" i="4"/>
  <c r="I7997" i="4"/>
  <c r="J7997" i="4"/>
  <c r="K7997" i="4"/>
  <c r="Y7997" i="4" s="1"/>
  <c r="C7999" i="4"/>
  <c r="F7999" i="4" s="1"/>
  <c r="D7999" i="4"/>
  <c r="E7999" i="4"/>
  <c r="N7997" i="4" l="1"/>
  <c r="M7997" i="4"/>
  <c r="L7998" i="4"/>
  <c r="Z7998" i="4" s="1"/>
  <c r="J7998" i="4"/>
  <c r="H7999" i="4"/>
  <c r="L7999" i="4" s="1"/>
  <c r="Z7999" i="4" s="1"/>
  <c r="I7998" i="4"/>
  <c r="K7998" i="4"/>
  <c r="Y7998" i="4" s="1"/>
  <c r="E8000" i="4"/>
  <c r="C8000" i="4"/>
  <c r="D8000" i="4"/>
  <c r="F8000" i="4" l="1"/>
  <c r="N7998" i="4"/>
  <c r="M7998" i="4"/>
  <c r="H8000" i="4"/>
  <c r="J8000" i="4" s="1"/>
  <c r="J7999" i="4"/>
  <c r="I7999" i="4"/>
  <c r="K7999" i="4"/>
  <c r="Y7999" i="4" s="1"/>
  <c r="C8001" i="4"/>
  <c r="F8001" i="4" s="1"/>
  <c r="D8001" i="4"/>
  <c r="E8001" i="4"/>
  <c r="N7999" i="4" l="1"/>
  <c r="N8000" i="4"/>
  <c r="M7999" i="4"/>
  <c r="I8000" i="4"/>
  <c r="L8000" i="4"/>
  <c r="Z8000" i="4" s="1"/>
  <c r="H8001" i="4"/>
  <c r="J8001" i="4" s="1"/>
  <c r="K8000" i="4"/>
  <c r="Y8000" i="4" s="1"/>
  <c r="C8002" i="4"/>
  <c r="F8002" i="4" s="1"/>
  <c r="D8002" i="4"/>
  <c r="E8002" i="4"/>
  <c r="N8001" i="4" l="1"/>
  <c r="M8000" i="4"/>
  <c r="L8001" i="4"/>
  <c r="Z8001" i="4" s="1"/>
  <c r="I8001" i="4"/>
  <c r="H8002" i="4"/>
  <c r="J8002" i="4" s="1"/>
  <c r="K8001" i="4"/>
  <c r="Y8001" i="4" s="1"/>
  <c r="D8003" i="4"/>
  <c r="E8003" i="4"/>
  <c r="C8003" i="4"/>
  <c r="F8003" i="4" l="1"/>
  <c r="M8001" i="4"/>
  <c r="I8002" i="4"/>
  <c r="N8002" i="4"/>
  <c r="L8002" i="4"/>
  <c r="Z8002" i="4" s="1"/>
  <c r="H8003" i="4"/>
  <c r="K8002" i="4"/>
  <c r="Y8002" i="4" s="1"/>
  <c r="C8004" i="4"/>
  <c r="F8004" i="4" s="1"/>
  <c r="D8004" i="4"/>
  <c r="E8004" i="4"/>
  <c r="M8002" i="4" l="1"/>
  <c r="L8003" i="4"/>
  <c r="Z8003" i="4" s="1"/>
  <c r="H8004" i="4"/>
  <c r="L8004" i="4" s="1"/>
  <c r="Z8004" i="4" s="1"/>
  <c r="J8003" i="4"/>
  <c r="I8003" i="4"/>
  <c r="K8003" i="4"/>
  <c r="Y8003" i="4" s="1"/>
  <c r="C8005" i="4"/>
  <c r="D8005" i="4"/>
  <c r="E8005" i="4"/>
  <c r="F8005" i="4" l="1"/>
  <c r="N8003" i="4"/>
  <c r="M8003" i="4"/>
  <c r="H8005" i="4"/>
  <c r="L8005" i="4" s="1"/>
  <c r="Z8005" i="4" s="1"/>
  <c r="I8004" i="4"/>
  <c r="J8004" i="4"/>
  <c r="K8004" i="4"/>
  <c r="Y8004" i="4" s="1"/>
  <c r="C8006" i="4"/>
  <c r="F8006" i="4" s="1"/>
  <c r="D8006" i="4"/>
  <c r="E8006" i="4"/>
  <c r="N8004" i="4" l="1"/>
  <c r="M8004" i="4"/>
  <c r="H8006" i="4"/>
  <c r="J8006" i="4" s="1"/>
  <c r="I8005" i="4"/>
  <c r="J8005" i="4"/>
  <c r="K8005" i="4"/>
  <c r="Y8005" i="4" s="1"/>
  <c r="C8007" i="4"/>
  <c r="F8007" i="4" s="1"/>
  <c r="D8007" i="4"/>
  <c r="E8007" i="4"/>
  <c r="N8005" i="4" l="1"/>
  <c r="M8005" i="4"/>
  <c r="L8006" i="4"/>
  <c r="Z8006" i="4" s="1"/>
  <c r="H8007" i="4"/>
  <c r="L8007" i="4" s="1"/>
  <c r="Z8007" i="4" s="1"/>
  <c r="I8006" i="4"/>
  <c r="N8006" i="4"/>
  <c r="K8006" i="4"/>
  <c r="Y8006" i="4" s="1"/>
  <c r="E8008" i="4"/>
  <c r="C8008" i="4"/>
  <c r="D8008" i="4"/>
  <c r="F8008" i="4" l="1"/>
  <c r="M8006" i="4"/>
  <c r="H8008" i="4"/>
  <c r="L8008" i="4" s="1"/>
  <c r="Z8008" i="4" s="1"/>
  <c r="I8007" i="4"/>
  <c r="J8007" i="4"/>
  <c r="K8007" i="4"/>
  <c r="Y8007" i="4" s="1"/>
  <c r="C8009" i="4"/>
  <c r="D8009" i="4"/>
  <c r="E8009" i="4"/>
  <c r="F8009" i="4" l="1"/>
  <c r="N8007" i="4"/>
  <c r="M8007" i="4"/>
  <c r="H8009" i="4"/>
  <c r="L8009" i="4" s="1"/>
  <c r="Z8009" i="4" s="1"/>
  <c r="J8008" i="4"/>
  <c r="I8008" i="4"/>
  <c r="K8008" i="4"/>
  <c r="Y8008" i="4" s="1"/>
  <c r="C8010" i="4"/>
  <c r="D8010" i="4"/>
  <c r="E8010" i="4"/>
  <c r="F8010" i="4" l="1"/>
  <c r="N8008" i="4"/>
  <c r="M8008" i="4"/>
  <c r="I8009" i="4"/>
  <c r="J8009" i="4"/>
  <c r="H8010" i="4"/>
  <c r="K8009" i="4"/>
  <c r="Y8009" i="4" s="1"/>
  <c r="D8011" i="4"/>
  <c r="E8011" i="4"/>
  <c r="C8011" i="4"/>
  <c r="F8011" i="4" l="1"/>
  <c r="N8009" i="4"/>
  <c r="M8009" i="4"/>
  <c r="L8010" i="4"/>
  <c r="Z8010" i="4" s="1"/>
  <c r="H8011" i="4"/>
  <c r="L8011" i="4" s="1"/>
  <c r="Z8011" i="4" s="1"/>
  <c r="J8010" i="4"/>
  <c r="I8010" i="4"/>
  <c r="K8010" i="4"/>
  <c r="Y8010" i="4" s="1"/>
  <c r="C8012" i="4"/>
  <c r="D8012" i="4"/>
  <c r="E8012" i="4"/>
  <c r="F8012" i="4" l="1"/>
  <c r="N8010" i="4"/>
  <c r="M8010" i="4"/>
  <c r="H8012" i="4"/>
  <c r="L8012" i="4" s="1"/>
  <c r="Z8012" i="4" s="1"/>
  <c r="I8011" i="4"/>
  <c r="J8011" i="4"/>
  <c r="K8011" i="4"/>
  <c r="Y8011" i="4" s="1"/>
  <c r="C8013" i="4"/>
  <c r="F8013" i="4" s="1"/>
  <c r="D8013" i="4"/>
  <c r="E8013" i="4"/>
  <c r="N8011" i="4" l="1"/>
  <c r="M8011" i="4"/>
  <c r="H8013" i="4"/>
  <c r="J8013" i="4" s="1"/>
  <c r="I8012" i="4"/>
  <c r="J8012" i="4"/>
  <c r="K8012" i="4"/>
  <c r="Y8012" i="4" s="1"/>
  <c r="C8014" i="4"/>
  <c r="D8014" i="4"/>
  <c r="E8014" i="4"/>
  <c r="F8014" i="4" l="1"/>
  <c r="N8012" i="4"/>
  <c r="M8012" i="4"/>
  <c r="L8013" i="4"/>
  <c r="Z8013" i="4" s="1"/>
  <c r="H8014" i="4"/>
  <c r="J8014" i="4" s="1"/>
  <c r="I8013" i="4"/>
  <c r="N8013" i="4"/>
  <c r="K8013" i="4"/>
  <c r="Y8013" i="4" s="1"/>
  <c r="C8015" i="4"/>
  <c r="D8015" i="4"/>
  <c r="E8015" i="4"/>
  <c r="F8015" i="4" l="1"/>
  <c r="N8014" i="4"/>
  <c r="M8013" i="4"/>
  <c r="L8014" i="4"/>
  <c r="Z8014" i="4" s="1"/>
  <c r="H8015" i="4"/>
  <c r="J8015" i="4" s="1"/>
  <c r="I8014" i="4"/>
  <c r="K8014" i="4"/>
  <c r="Y8014" i="4" s="1"/>
  <c r="E8016" i="4"/>
  <c r="C8016" i="4"/>
  <c r="D8016" i="4"/>
  <c r="F8016" i="4" l="1"/>
  <c r="N8015" i="4"/>
  <c r="M8014" i="4"/>
  <c r="L8015" i="4"/>
  <c r="Z8015" i="4" s="1"/>
  <c r="H8016" i="4"/>
  <c r="J8016" i="4" s="1"/>
  <c r="I8015" i="4"/>
  <c r="K8015" i="4"/>
  <c r="Y8015" i="4" s="1"/>
  <c r="C8017" i="4"/>
  <c r="F8017" i="4" s="1"/>
  <c r="D8017" i="4"/>
  <c r="E8017" i="4"/>
  <c r="N8016" i="4" l="1"/>
  <c r="M8015" i="4"/>
  <c r="I8016" i="4"/>
  <c r="L8016" i="4"/>
  <c r="Z8016" i="4" s="1"/>
  <c r="H8017" i="4"/>
  <c r="J8017" i="4" s="1"/>
  <c r="K8016" i="4"/>
  <c r="Y8016" i="4" s="1"/>
  <c r="C8018" i="4"/>
  <c r="D8018" i="4"/>
  <c r="E8018" i="4"/>
  <c r="F8018" i="4" l="1"/>
  <c r="N8017" i="4"/>
  <c r="M8016" i="4"/>
  <c r="L8017" i="4"/>
  <c r="Z8017" i="4" s="1"/>
  <c r="I8017" i="4"/>
  <c r="H8018" i="4"/>
  <c r="J8018" i="4" s="1"/>
  <c r="K8017" i="4"/>
  <c r="Y8017" i="4" s="1"/>
  <c r="D8019" i="4"/>
  <c r="E8019" i="4"/>
  <c r="C8019" i="4"/>
  <c r="F8019" i="4" l="1"/>
  <c r="N8018" i="4"/>
  <c r="M8017" i="4"/>
  <c r="I8018" i="4"/>
  <c r="L8018" i="4"/>
  <c r="Z8018" i="4" s="1"/>
  <c r="H8019" i="4"/>
  <c r="J8019" i="4" s="1"/>
  <c r="K8018" i="4"/>
  <c r="Y8018" i="4" s="1"/>
  <c r="C8020" i="4"/>
  <c r="F8020" i="4" s="1"/>
  <c r="D8020" i="4"/>
  <c r="E8020" i="4"/>
  <c r="N8019" i="4" l="1"/>
  <c r="M8018" i="4"/>
  <c r="I8019" i="4"/>
  <c r="L8019" i="4"/>
  <c r="Z8019" i="4" s="1"/>
  <c r="H8020" i="4"/>
  <c r="I8020" i="4" s="1"/>
  <c r="K8019" i="4"/>
  <c r="Y8019" i="4" s="1"/>
  <c r="C8021" i="4"/>
  <c r="D8021" i="4"/>
  <c r="E8021" i="4"/>
  <c r="F8021" i="4" l="1"/>
  <c r="M8019" i="4"/>
  <c r="L8020" i="4"/>
  <c r="Z8020" i="4" s="1"/>
  <c r="J8020" i="4"/>
  <c r="H8021" i="4"/>
  <c r="J8021" i="4" s="1"/>
  <c r="K8020" i="4"/>
  <c r="Y8020" i="4" s="1"/>
  <c r="M8020" i="4"/>
  <c r="C8022" i="4"/>
  <c r="F8022" i="4" s="1"/>
  <c r="D8022" i="4"/>
  <c r="E8022" i="4"/>
  <c r="N8020" i="4" l="1"/>
  <c r="N8021" i="4"/>
  <c r="I8021" i="4"/>
  <c r="L8021" i="4"/>
  <c r="Z8021" i="4" s="1"/>
  <c r="H8022" i="4"/>
  <c r="J8022" i="4" s="1"/>
  <c r="K8021" i="4"/>
  <c r="Y8021" i="4" s="1"/>
  <c r="C8023" i="4"/>
  <c r="D8023" i="4"/>
  <c r="E8023" i="4"/>
  <c r="F8023" i="4" l="1"/>
  <c r="M8021" i="4"/>
  <c r="I8022" i="4"/>
  <c r="N8022" i="4"/>
  <c r="L8022" i="4"/>
  <c r="Z8022" i="4" s="1"/>
  <c r="H8023" i="4"/>
  <c r="K8022" i="4"/>
  <c r="Y8022" i="4" s="1"/>
  <c r="E8024" i="4"/>
  <c r="C8024" i="4"/>
  <c r="D8024" i="4"/>
  <c r="F8024" i="4" l="1"/>
  <c r="M8022" i="4"/>
  <c r="L8023" i="4"/>
  <c r="Z8023" i="4" s="1"/>
  <c r="H8024" i="4"/>
  <c r="L8024" i="4" s="1"/>
  <c r="Z8024" i="4" s="1"/>
  <c r="J8023" i="4"/>
  <c r="I8023" i="4"/>
  <c r="K8023" i="4"/>
  <c r="Y8023" i="4" s="1"/>
  <c r="C8025" i="4"/>
  <c r="F8025" i="4" s="1"/>
  <c r="D8025" i="4"/>
  <c r="E8025" i="4"/>
  <c r="N8023" i="4" l="1"/>
  <c r="M8023" i="4"/>
  <c r="H8025" i="4"/>
  <c r="J8025" i="4" s="1"/>
  <c r="I8024" i="4"/>
  <c r="J8024" i="4"/>
  <c r="K8024" i="4"/>
  <c r="Y8024" i="4" s="1"/>
  <c r="C8026" i="4"/>
  <c r="D8026" i="4"/>
  <c r="E8026" i="4"/>
  <c r="F8026" i="4" l="1"/>
  <c r="L8025" i="4"/>
  <c r="Z8025" i="4" s="1"/>
  <c r="I8025" i="4"/>
  <c r="M8025" i="4" s="1"/>
  <c r="N8024" i="4"/>
  <c r="M8024" i="4"/>
  <c r="H8026" i="4"/>
  <c r="I8026" i="4" s="1"/>
  <c r="N8025" i="4"/>
  <c r="K8025" i="4"/>
  <c r="Y8025" i="4" s="1"/>
  <c r="D8027" i="4"/>
  <c r="E8027" i="4"/>
  <c r="C8027" i="4"/>
  <c r="F8027" i="4" s="1"/>
  <c r="L8026" i="4" l="1"/>
  <c r="Z8026" i="4" s="1"/>
  <c r="J8026" i="4"/>
  <c r="H8027" i="4"/>
  <c r="I8027" i="4" s="1"/>
  <c r="K8026" i="4"/>
  <c r="Y8026" i="4" s="1"/>
  <c r="M8026" i="4"/>
  <c r="C8028" i="4"/>
  <c r="D8028" i="4"/>
  <c r="E8028" i="4"/>
  <c r="F8028" i="4" l="1"/>
  <c r="N8026" i="4"/>
  <c r="L8027" i="4"/>
  <c r="Z8027" i="4" s="1"/>
  <c r="H8028" i="4"/>
  <c r="J8027" i="4"/>
  <c r="K8027" i="4"/>
  <c r="Y8027" i="4" s="1"/>
  <c r="M8027" i="4"/>
  <c r="C8029" i="4"/>
  <c r="F8029" i="4" s="1"/>
  <c r="D8029" i="4"/>
  <c r="E8029" i="4"/>
  <c r="N8027" i="4" l="1"/>
  <c r="L8028" i="4"/>
  <c r="Z8028" i="4" s="1"/>
  <c r="H8029" i="4"/>
  <c r="J8029" i="4" s="1"/>
  <c r="J8028" i="4"/>
  <c r="I8028" i="4"/>
  <c r="K8028" i="4"/>
  <c r="Y8028" i="4" s="1"/>
  <c r="C8030" i="4"/>
  <c r="D8030" i="4"/>
  <c r="E8030" i="4"/>
  <c r="F8030" i="4" l="1"/>
  <c r="N8028" i="4"/>
  <c r="N8029" i="4"/>
  <c r="M8028" i="4"/>
  <c r="L8029" i="4"/>
  <c r="Z8029" i="4" s="1"/>
  <c r="H8030" i="4"/>
  <c r="I8030" i="4" s="1"/>
  <c r="I8029" i="4"/>
  <c r="K8029" i="4"/>
  <c r="Y8029" i="4" s="1"/>
  <c r="C8031" i="4"/>
  <c r="D8031" i="4"/>
  <c r="E8031" i="4"/>
  <c r="H8031" i="4" l="1"/>
  <c r="F8031" i="4"/>
  <c r="M8029" i="4"/>
  <c r="L8030" i="4"/>
  <c r="Z8030" i="4" s="1"/>
  <c r="J8030" i="4"/>
  <c r="K8030" i="4"/>
  <c r="Y8030" i="4" s="1"/>
  <c r="M8030" i="4"/>
  <c r="J8031" i="4"/>
  <c r="I8031" i="4"/>
  <c r="E8032" i="4"/>
  <c r="C8032" i="4"/>
  <c r="D8032" i="4"/>
  <c r="F8032" i="4" l="1"/>
  <c r="N8030" i="4"/>
  <c r="H8032" i="4"/>
  <c r="J8032" i="4" s="1"/>
  <c r="K8031" i="4"/>
  <c r="Y8031" i="4" s="1"/>
  <c r="M8031" i="4"/>
  <c r="L8031" i="4"/>
  <c r="Z8031" i="4" s="1"/>
  <c r="N8031" i="4"/>
  <c r="C8033" i="4"/>
  <c r="D8033" i="4"/>
  <c r="E8033" i="4"/>
  <c r="H8033" i="4" l="1"/>
  <c r="F8033" i="4"/>
  <c r="N8032" i="4"/>
  <c r="L8032" i="4"/>
  <c r="Z8032" i="4" s="1"/>
  <c r="I8032" i="4"/>
  <c r="K8032" i="4"/>
  <c r="Y8032" i="4" s="1"/>
  <c r="J8033" i="4"/>
  <c r="I8033" i="4"/>
  <c r="C8034" i="4"/>
  <c r="D8034" i="4"/>
  <c r="E8034" i="4"/>
  <c r="F8034" i="4" l="1"/>
  <c r="M8032" i="4"/>
  <c r="H8034" i="4"/>
  <c r="J8034" i="4" s="1"/>
  <c r="K8033" i="4"/>
  <c r="Y8033" i="4" s="1"/>
  <c r="M8033" i="4"/>
  <c r="L8033" i="4"/>
  <c r="Z8033" i="4" s="1"/>
  <c r="N8033" i="4"/>
  <c r="D8035" i="4"/>
  <c r="E8035" i="4"/>
  <c r="C8035" i="4"/>
  <c r="F8035" i="4" l="1"/>
  <c r="N8034" i="4"/>
  <c r="L8034" i="4"/>
  <c r="Z8034" i="4" s="1"/>
  <c r="H8035" i="4"/>
  <c r="J8035" i="4" s="1"/>
  <c r="I8034" i="4"/>
  <c r="K8034" i="4"/>
  <c r="Y8034" i="4" s="1"/>
  <c r="C8036" i="4"/>
  <c r="D8036" i="4"/>
  <c r="E8036" i="4"/>
  <c r="F8036" i="4" l="1"/>
  <c r="N8035" i="4"/>
  <c r="M8034" i="4"/>
  <c r="L8035" i="4"/>
  <c r="Z8035" i="4" s="1"/>
  <c r="H8036" i="4"/>
  <c r="J8036" i="4" s="1"/>
  <c r="I8035" i="4"/>
  <c r="K8035" i="4"/>
  <c r="Y8035" i="4" s="1"/>
  <c r="C8037" i="4"/>
  <c r="F8037" i="4" s="1"/>
  <c r="D8037" i="4"/>
  <c r="E8037" i="4"/>
  <c r="N8036" i="4" l="1"/>
  <c r="M8035" i="4"/>
  <c r="I8036" i="4"/>
  <c r="L8036" i="4"/>
  <c r="Z8036" i="4" s="1"/>
  <c r="H8037" i="4"/>
  <c r="J8037" i="4" s="1"/>
  <c r="K8036" i="4"/>
  <c r="Y8036" i="4" s="1"/>
  <c r="C8038" i="4"/>
  <c r="D8038" i="4"/>
  <c r="E8038" i="4"/>
  <c r="F8038" i="4" l="1"/>
  <c r="N8037" i="4"/>
  <c r="M8036" i="4"/>
  <c r="I8037" i="4"/>
  <c r="L8037" i="4"/>
  <c r="Z8037" i="4" s="1"/>
  <c r="H8038" i="4"/>
  <c r="J8038" i="4" s="1"/>
  <c r="K8037" i="4"/>
  <c r="Y8037" i="4" s="1"/>
  <c r="C8039" i="4"/>
  <c r="F8039" i="4" s="1"/>
  <c r="D8039" i="4"/>
  <c r="E8039" i="4"/>
  <c r="N8038" i="4" l="1"/>
  <c r="M8037" i="4"/>
  <c r="I8038" i="4"/>
  <c r="L8038" i="4"/>
  <c r="Z8038" i="4" s="1"/>
  <c r="H8039" i="4"/>
  <c r="J8039" i="4" s="1"/>
  <c r="K8038" i="4"/>
  <c r="Y8038" i="4" s="1"/>
  <c r="E8040" i="4"/>
  <c r="C8040" i="4"/>
  <c r="F8040" i="4" s="1"/>
  <c r="D8040" i="4"/>
  <c r="N8039" i="4" l="1"/>
  <c r="M8038" i="4"/>
  <c r="I8039" i="4"/>
  <c r="L8039" i="4"/>
  <c r="Z8039" i="4" s="1"/>
  <c r="H8040" i="4"/>
  <c r="J8040" i="4" s="1"/>
  <c r="K8039" i="4"/>
  <c r="Y8039" i="4" s="1"/>
  <c r="C8041" i="4"/>
  <c r="D8041" i="4"/>
  <c r="E8041" i="4"/>
  <c r="F8041" i="4" l="1"/>
  <c r="N8040" i="4"/>
  <c r="M8039" i="4"/>
  <c r="I8040" i="4"/>
  <c r="L8040" i="4"/>
  <c r="Z8040" i="4" s="1"/>
  <c r="H8041" i="4"/>
  <c r="J8041" i="4" s="1"/>
  <c r="K8040" i="4"/>
  <c r="Y8040" i="4" s="1"/>
  <c r="C8042" i="4"/>
  <c r="F8042" i="4" s="1"/>
  <c r="D8042" i="4"/>
  <c r="E8042" i="4"/>
  <c r="N8041" i="4" l="1"/>
  <c r="M8040" i="4"/>
  <c r="I8041" i="4"/>
  <c r="L8041" i="4"/>
  <c r="Z8041" i="4" s="1"/>
  <c r="H8042" i="4"/>
  <c r="J8042" i="4" s="1"/>
  <c r="K8041" i="4"/>
  <c r="Y8041" i="4" s="1"/>
  <c r="D8043" i="4"/>
  <c r="E8043" i="4"/>
  <c r="C8043" i="4"/>
  <c r="F8043" i="4" l="1"/>
  <c r="N8042" i="4"/>
  <c r="M8041" i="4"/>
  <c r="I8042" i="4"/>
  <c r="L8042" i="4"/>
  <c r="Z8042" i="4" s="1"/>
  <c r="H8043" i="4"/>
  <c r="J8043" i="4" s="1"/>
  <c r="K8042" i="4"/>
  <c r="Y8042" i="4" s="1"/>
  <c r="C8044" i="4"/>
  <c r="F8044" i="4" s="1"/>
  <c r="D8044" i="4"/>
  <c r="E8044" i="4"/>
  <c r="M8042" i="4" l="1"/>
  <c r="I8043" i="4"/>
  <c r="N8043" i="4"/>
  <c r="L8043" i="4"/>
  <c r="Z8043" i="4" s="1"/>
  <c r="H8044" i="4"/>
  <c r="I8044" i="4" s="1"/>
  <c r="K8043" i="4"/>
  <c r="Y8043" i="4" s="1"/>
  <c r="C8045" i="4"/>
  <c r="D8045" i="4"/>
  <c r="E8045" i="4"/>
  <c r="F8045" i="4" l="1"/>
  <c r="M8043" i="4"/>
  <c r="L8044" i="4"/>
  <c r="Z8044" i="4" s="1"/>
  <c r="H8045" i="4"/>
  <c r="J8044" i="4"/>
  <c r="K8044" i="4"/>
  <c r="Y8044" i="4" s="1"/>
  <c r="M8044" i="4"/>
  <c r="C8046" i="4"/>
  <c r="F8046" i="4" s="1"/>
  <c r="D8046" i="4"/>
  <c r="E8046" i="4"/>
  <c r="N8044" i="4" l="1"/>
  <c r="L8045" i="4"/>
  <c r="Z8045" i="4" s="1"/>
  <c r="H8046" i="4"/>
  <c r="L8046" i="4" s="1"/>
  <c r="Z8046" i="4" s="1"/>
  <c r="J8045" i="4"/>
  <c r="I8045" i="4"/>
  <c r="K8045" i="4"/>
  <c r="Y8045" i="4" s="1"/>
  <c r="C8047" i="4"/>
  <c r="D8047" i="4"/>
  <c r="E8047" i="4"/>
  <c r="F8047" i="4" l="1"/>
  <c r="N8045" i="4"/>
  <c r="M8045" i="4"/>
  <c r="I8046" i="4"/>
  <c r="J8046" i="4"/>
  <c r="H8047" i="4"/>
  <c r="L8047" i="4" s="1"/>
  <c r="Z8047" i="4" s="1"/>
  <c r="K8046" i="4"/>
  <c r="Y8046" i="4" s="1"/>
  <c r="E8048" i="4"/>
  <c r="C8048" i="4"/>
  <c r="D8048" i="4"/>
  <c r="F8048" i="4" l="1"/>
  <c r="N8046" i="4"/>
  <c r="M8046" i="4"/>
  <c r="J8047" i="4"/>
  <c r="I8047" i="4"/>
  <c r="H8048" i="4"/>
  <c r="K8047" i="4"/>
  <c r="Y8047" i="4" s="1"/>
  <c r="C8049" i="4"/>
  <c r="F8049" i="4" s="1"/>
  <c r="D8049" i="4"/>
  <c r="E8049" i="4"/>
  <c r="N8047" i="4" l="1"/>
  <c r="M8047" i="4"/>
  <c r="J8048" i="4"/>
  <c r="L8048" i="4"/>
  <c r="Z8048" i="4" s="1"/>
  <c r="H8049" i="4"/>
  <c r="L8049" i="4" s="1"/>
  <c r="Z8049" i="4" s="1"/>
  <c r="I8048" i="4"/>
  <c r="K8048" i="4"/>
  <c r="Y8048" i="4" s="1"/>
  <c r="C8050" i="4"/>
  <c r="F8050" i="4" s="1"/>
  <c r="D8050" i="4"/>
  <c r="E8050" i="4"/>
  <c r="N8048" i="4" l="1"/>
  <c r="M8048" i="4"/>
  <c r="J8049" i="4"/>
  <c r="H8050" i="4"/>
  <c r="I8050" i="4" s="1"/>
  <c r="I8049" i="4"/>
  <c r="K8049" i="4"/>
  <c r="Y8049" i="4" s="1"/>
  <c r="D8051" i="4"/>
  <c r="E8051" i="4"/>
  <c r="C8051" i="4"/>
  <c r="F8051" i="4" l="1"/>
  <c r="N8049" i="4"/>
  <c r="M8049" i="4"/>
  <c r="L8050" i="4"/>
  <c r="Z8050" i="4" s="1"/>
  <c r="H8051" i="4"/>
  <c r="L8051" i="4" s="1"/>
  <c r="Z8051" i="4" s="1"/>
  <c r="J8050" i="4"/>
  <c r="K8050" i="4"/>
  <c r="Y8050" i="4" s="1"/>
  <c r="M8050" i="4"/>
  <c r="C8052" i="4"/>
  <c r="D8052" i="4"/>
  <c r="E8052" i="4"/>
  <c r="F8052" i="4" l="1"/>
  <c r="N8050" i="4"/>
  <c r="I8051" i="4"/>
  <c r="J8051" i="4"/>
  <c r="H8052" i="4"/>
  <c r="I8052" i="4" s="1"/>
  <c r="K8051" i="4"/>
  <c r="Y8051" i="4" s="1"/>
  <c r="C8053" i="4"/>
  <c r="D8053" i="4"/>
  <c r="E8053" i="4"/>
  <c r="F8053" i="4" l="1"/>
  <c r="N8051" i="4"/>
  <c r="M8051" i="4"/>
  <c r="L8052" i="4"/>
  <c r="Z8052" i="4" s="1"/>
  <c r="H8053" i="4"/>
  <c r="L8053" i="4" s="1"/>
  <c r="Z8053" i="4" s="1"/>
  <c r="J8052" i="4"/>
  <c r="K8052" i="4"/>
  <c r="Y8052" i="4" s="1"/>
  <c r="M8052" i="4"/>
  <c r="C8054" i="4"/>
  <c r="D8054" i="4"/>
  <c r="E8054" i="4"/>
  <c r="F8054" i="4" l="1"/>
  <c r="N8052" i="4"/>
  <c r="H8054" i="4"/>
  <c r="L8054" i="4" s="1"/>
  <c r="Z8054" i="4" s="1"/>
  <c r="J8053" i="4"/>
  <c r="I8053" i="4"/>
  <c r="K8053" i="4"/>
  <c r="Y8053" i="4" s="1"/>
  <c r="C8055" i="4"/>
  <c r="D8055" i="4"/>
  <c r="E8055" i="4"/>
  <c r="F8055" i="4" l="1"/>
  <c r="N8053" i="4"/>
  <c r="M8053" i="4"/>
  <c r="J8054" i="4"/>
  <c r="H8055" i="4"/>
  <c r="L8055" i="4" s="1"/>
  <c r="Z8055" i="4" s="1"/>
  <c r="I8054" i="4"/>
  <c r="K8054" i="4"/>
  <c r="Y8054" i="4" s="1"/>
  <c r="E8056" i="4"/>
  <c r="C8056" i="4"/>
  <c r="D8056" i="4"/>
  <c r="F8056" i="4" l="1"/>
  <c r="N8054" i="4"/>
  <c r="M8054" i="4"/>
  <c r="I8055" i="4"/>
  <c r="J8055" i="4"/>
  <c r="H8056" i="4"/>
  <c r="K8055" i="4"/>
  <c r="Y8055" i="4" s="1"/>
  <c r="C8057" i="4"/>
  <c r="F8057" i="4" s="1"/>
  <c r="D8057" i="4"/>
  <c r="E8057" i="4"/>
  <c r="N8055" i="4" l="1"/>
  <c r="M8055" i="4"/>
  <c r="L8056" i="4"/>
  <c r="Z8056" i="4" s="1"/>
  <c r="H8057" i="4"/>
  <c r="L8057" i="4" s="1"/>
  <c r="Z8057" i="4" s="1"/>
  <c r="J8056" i="4"/>
  <c r="I8056" i="4"/>
  <c r="K8056" i="4"/>
  <c r="Y8056" i="4" s="1"/>
  <c r="C8058" i="4"/>
  <c r="F8058" i="4" s="1"/>
  <c r="D8058" i="4"/>
  <c r="E8058" i="4"/>
  <c r="N8056" i="4" l="1"/>
  <c r="M8056" i="4"/>
  <c r="H8058" i="4"/>
  <c r="L8058" i="4" s="1"/>
  <c r="Z8058" i="4" s="1"/>
  <c r="I8057" i="4"/>
  <c r="J8057" i="4"/>
  <c r="K8057" i="4"/>
  <c r="Y8057" i="4" s="1"/>
  <c r="D8059" i="4"/>
  <c r="E8059" i="4"/>
  <c r="C8059" i="4"/>
  <c r="F8059" i="4" l="1"/>
  <c r="N8057" i="4"/>
  <c r="M8057" i="4"/>
  <c r="H8059" i="4"/>
  <c r="L8059" i="4" s="1"/>
  <c r="Z8059" i="4" s="1"/>
  <c r="J8058" i="4"/>
  <c r="I8058" i="4"/>
  <c r="K8058" i="4"/>
  <c r="Y8058" i="4" s="1"/>
  <c r="C8060" i="4"/>
  <c r="F8060" i="4" s="1"/>
  <c r="D8060" i="4"/>
  <c r="E8060" i="4"/>
  <c r="N8058" i="4" l="1"/>
  <c r="M8058" i="4"/>
  <c r="I8059" i="4"/>
  <c r="J8059" i="4"/>
  <c r="H8060" i="4"/>
  <c r="I8060" i="4" s="1"/>
  <c r="K8059" i="4"/>
  <c r="Y8059" i="4" s="1"/>
  <c r="C8061" i="4"/>
  <c r="D8061" i="4"/>
  <c r="E8061" i="4"/>
  <c r="F8061" i="4" l="1"/>
  <c r="N8059" i="4"/>
  <c r="M8059" i="4"/>
  <c r="L8060" i="4"/>
  <c r="Z8060" i="4" s="1"/>
  <c r="H8061" i="4"/>
  <c r="L8061" i="4" s="1"/>
  <c r="Z8061" i="4" s="1"/>
  <c r="J8060" i="4"/>
  <c r="K8060" i="4"/>
  <c r="Y8060" i="4" s="1"/>
  <c r="M8060" i="4"/>
  <c r="C8062" i="4"/>
  <c r="D8062" i="4"/>
  <c r="E8062" i="4"/>
  <c r="F8062" i="4" l="1"/>
  <c r="N8060" i="4"/>
  <c r="H8062" i="4"/>
  <c r="J8062" i="4" s="1"/>
  <c r="J8061" i="4"/>
  <c r="I8061" i="4"/>
  <c r="K8061" i="4"/>
  <c r="Y8061" i="4" s="1"/>
  <c r="C8063" i="4"/>
  <c r="D8063" i="4"/>
  <c r="E8063" i="4"/>
  <c r="F8063" i="4" l="1"/>
  <c r="N8062" i="4"/>
  <c r="N8061" i="4"/>
  <c r="M8061" i="4"/>
  <c r="L8062" i="4"/>
  <c r="Z8062" i="4" s="1"/>
  <c r="H8063" i="4"/>
  <c r="I8063" i="4" s="1"/>
  <c r="I8062" i="4"/>
  <c r="K8062" i="4"/>
  <c r="Y8062" i="4" s="1"/>
  <c r="E8064" i="4"/>
  <c r="C8064" i="4"/>
  <c r="D8064" i="4"/>
  <c r="F8064" i="4" l="1"/>
  <c r="M8062" i="4"/>
  <c r="L8063" i="4"/>
  <c r="Z8063" i="4" s="1"/>
  <c r="J8063" i="4"/>
  <c r="H8064" i="4"/>
  <c r="I8064" i="4" s="1"/>
  <c r="K8063" i="4"/>
  <c r="Y8063" i="4" s="1"/>
  <c r="M8063" i="4"/>
  <c r="C8065" i="4"/>
  <c r="F8065" i="4" s="1"/>
  <c r="D8065" i="4"/>
  <c r="E8065" i="4"/>
  <c r="N8063" i="4" l="1"/>
  <c r="J8064" i="4"/>
  <c r="H8065" i="4"/>
  <c r="L8065" i="4" s="1"/>
  <c r="Z8065" i="4" s="1"/>
  <c r="L8064" i="4"/>
  <c r="Z8064" i="4" s="1"/>
  <c r="K8064" i="4"/>
  <c r="Y8064" i="4" s="1"/>
  <c r="M8064" i="4"/>
  <c r="C8066" i="4"/>
  <c r="D8066" i="4"/>
  <c r="E8066" i="4"/>
  <c r="F8066" i="4" l="1"/>
  <c r="N8064" i="4"/>
  <c r="H8066" i="4"/>
  <c r="L8066" i="4" s="1"/>
  <c r="Z8066" i="4" s="1"/>
  <c r="J8065" i="4"/>
  <c r="I8065" i="4"/>
  <c r="K8065" i="4"/>
  <c r="Y8065" i="4" s="1"/>
  <c r="D8067" i="4"/>
  <c r="E8067" i="4"/>
  <c r="C8067" i="4"/>
  <c r="F8067" i="4" l="1"/>
  <c r="N8065" i="4"/>
  <c r="M8065" i="4"/>
  <c r="H8067" i="4"/>
  <c r="J8067" i="4" s="1"/>
  <c r="J8066" i="4"/>
  <c r="I8066" i="4"/>
  <c r="K8066" i="4"/>
  <c r="Y8066" i="4" s="1"/>
  <c r="C8068" i="4"/>
  <c r="D8068" i="4"/>
  <c r="E8068" i="4"/>
  <c r="H8068" i="4" l="1"/>
  <c r="F8068" i="4"/>
  <c r="N8066" i="4"/>
  <c r="N8067" i="4"/>
  <c r="M8066" i="4"/>
  <c r="L8067" i="4"/>
  <c r="Z8067" i="4" s="1"/>
  <c r="I8067" i="4"/>
  <c r="K8067" i="4"/>
  <c r="Y8067" i="4" s="1"/>
  <c r="J8068" i="4"/>
  <c r="I8068" i="4"/>
  <c r="C8069" i="4"/>
  <c r="D8069" i="4"/>
  <c r="E8069" i="4"/>
  <c r="F8069" i="4" l="1"/>
  <c r="M8067" i="4"/>
  <c r="H8069" i="4"/>
  <c r="J8069" i="4" s="1"/>
  <c r="K8068" i="4"/>
  <c r="Y8068" i="4" s="1"/>
  <c r="M8068" i="4"/>
  <c r="L8068" i="4"/>
  <c r="Z8068" i="4" s="1"/>
  <c r="N8068" i="4"/>
  <c r="C8070" i="4"/>
  <c r="F8070" i="4" s="1"/>
  <c r="D8070" i="4"/>
  <c r="E8070" i="4"/>
  <c r="N8069" i="4" l="1"/>
  <c r="L8069" i="4"/>
  <c r="Z8069" i="4" s="1"/>
  <c r="H8070" i="4"/>
  <c r="J8070" i="4" s="1"/>
  <c r="I8069" i="4"/>
  <c r="K8069" i="4"/>
  <c r="Y8069" i="4" s="1"/>
  <c r="C8071" i="4"/>
  <c r="D8071" i="4"/>
  <c r="E8071" i="4"/>
  <c r="F8071" i="4" l="1"/>
  <c r="N8070" i="4"/>
  <c r="M8069" i="4"/>
  <c r="L8070" i="4"/>
  <c r="Z8070" i="4" s="1"/>
  <c r="I8070" i="4"/>
  <c r="H8071" i="4"/>
  <c r="J8071" i="4" s="1"/>
  <c r="K8070" i="4"/>
  <c r="Y8070" i="4" s="1"/>
  <c r="E8072" i="4"/>
  <c r="C8072" i="4"/>
  <c r="D8072" i="4"/>
  <c r="F8072" i="4" l="1"/>
  <c r="N8071" i="4"/>
  <c r="M8070" i="4"/>
  <c r="I8071" i="4"/>
  <c r="L8071" i="4"/>
  <c r="Z8071" i="4" s="1"/>
  <c r="H8072" i="4"/>
  <c r="J8072" i="4" s="1"/>
  <c r="K8071" i="4"/>
  <c r="Y8071" i="4" s="1"/>
  <c r="C8073" i="4"/>
  <c r="F8073" i="4" s="1"/>
  <c r="D8073" i="4"/>
  <c r="E8073" i="4"/>
  <c r="N8072" i="4" l="1"/>
  <c r="M8071" i="4"/>
  <c r="I8072" i="4"/>
  <c r="L8072" i="4"/>
  <c r="Z8072" i="4" s="1"/>
  <c r="H8073" i="4"/>
  <c r="J8073" i="4" s="1"/>
  <c r="K8072" i="4"/>
  <c r="Y8072" i="4" s="1"/>
  <c r="C8074" i="4"/>
  <c r="D8074" i="4"/>
  <c r="E8074" i="4"/>
  <c r="H8074" i="4" l="1"/>
  <c r="F8074" i="4"/>
  <c r="N8073" i="4"/>
  <c r="M8072" i="4"/>
  <c r="I8073" i="4"/>
  <c r="L8073" i="4"/>
  <c r="Z8073" i="4" s="1"/>
  <c r="K8073" i="4"/>
  <c r="Y8073" i="4" s="1"/>
  <c r="J8074" i="4"/>
  <c r="I8074" i="4"/>
  <c r="D8075" i="4"/>
  <c r="E8075" i="4"/>
  <c r="C8075" i="4"/>
  <c r="F8075" i="4" s="1"/>
  <c r="M8073" i="4" l="1"/>
  <c r="H8075" i="4"/>
  <c r="J8075" i="4" s="1"/>
  <c r="K8074" i="4"/>
  <c r="Y8074" i="4" s="1"/>
  <c r="M8074" i="4"/>
  <c r="L8074" i="4"/>
  <c r="Z8074" i="4" s="1"/>
  <c r="N8074" i="4"/>
  <c r="C8076" i="4"/>
  <c r="D8076" i="4"/>
  <c r="E8076" i="4"/>
  <c r="H8076" i="4" l="1"/>
  <c r="F8076" i="4"/>
  <c r="N8075" i="4"/>
  <c r="L8075" i="4"/>
  <c r="Z8075" i="4" s="1"/>
  <c r="I8075" i="4"/>
  <c r="K8075" i="4"/>
  <c r="Y8075" i="4" s="1"/>
  <c r="J8076" i="4"/>
  <c r="I8076" i="4"/>
  <c r="C8077" i="4"/>
  <c r="D8077" i="4"/>
  <c r="E8077" i="4"/>
  <c r="F8077" i="4" l="1"/>
  <c r="M8075" i="4"/>
  <c r="H8077" i="4"/>
  <c r="J8077" i="4" s="1"/>
  <c r="L8076" i="4"/>
  <c r="Z8076" i="4" s="1"/>
  <c r="N8076" i="4"/>
  <c r="K8076" i="4"/>
  <c r="Y8076" i="4" s="1"/>
  <c r="M8076" i="4"/>
  <c r="C8078" i="4"/>
  <c r="F8078" i="4" s="1"/>
  <c r="D8078" i="4"/>
  <c r="E8078" i="4"/>
  <c r="N8077" i="4" l="1"/>
  <c r="L8077" i="4"/>
  <c r="Z8077" i="4" s="1"/>
  <c r="H8078" i="4"/>
  <c r="J8078" i="4" s="1"/>
  <c r="I8077" i="4"/>
  <c r="K8077" i="4"/>
  <c r="Y8077" i="4" s="1"/>
  <c r="C8079" i="4"/>
  <c r="D8079" i="4"/>
  <c r="E8079" i="4"/>
  <c r="F8079" i="4" l="1"/>
  <c r="N8078" i="4"/>
  <c r="M8077" i="4"/>
  <c r="L8078" i="4"/>
  <c r="Z8078" i="4" s="1"/>
  <c r="H8079" i="4"/>
  <c r="J8079" i="4" s="1"/>
  <c r="I8078" i="4"/>
  <c r="K8078" i="4"/>
  <c r="Y8078" i="4" s="1"/>
  <c r="E8080" i="4"/>
  <c r="C8080" i="4"/>
  <c r="D8080" i="4"/>
  <c r="F8080" i="4" l="1"/>
  <c r="N8079" i="4"/>
  <c r="M8078" i="4"/>
  <c r="I8079" i="4"/>
  <c r="L8079" i="4"/>
  <c r="Z8079" i="4" s="1"/>
  <c r="H8080" i="4"/>
  <c r="J8080" i="4" s="1"/>
  <c r="K8079" i="4"/>
  <c r="Y8079" i="4" s="1"/>
  <c r="C8081" i="4"/>
  <c r="F8081" i="4" s="1"/>
  <c r="D8081" i="4"/>
  <c r="E8081" i="4"/>
  <c r="N8080" i="4" l="1"/>
  <c r="M8079" i="4"/>
  <c r="I8080" i="4"/>
  <c r="L8080" i="4"/>
  <c r="Z8080" i="4" s="1"/>
  <c r="H8081" i="4"/>
  <c r="I8081" i="4" s="1"/>
  <c r="K8080" i="4"/>
  <c r="Y8080" i="4" s="1"/>
  <c r="C8082" i="4"/>
  <c r="D8082" i="4"/>
  <c r="E8082" i="4"/>
  <c r="F8082" i="4" l="1"/>
  <c r="M8080" i="4"/>
  <c r="L8081" i="4"/>
  <c r="Z8081" i="4" s="1"/>
  <c r="J8081" i="4"/>
  <c r="H8082" i="4"/>
  <c r="I8082" i="4" s="1"/>
  <c r="K8081" i="4"/>
  <c r="Y8081" i="4" s="1"/>
  <c r="M8081" i="4"/>
  <c r="D8083" i="4"/>
  <c r="E8083" i="4"/>
  <c r="C8083" i="4"/>
  <c r="F8083" i="4" l="1"/>
  <c r="N8081" i="4"/>
  <c r="L8082" i="4"/>
  <c r="Z8082" i="4" s="1"/>
  <c r="H8083" i="4"/>
  <c r="J8083" i="4" s="1"/>
  <c r="J8082" i="4"/>
  <c r="K8082" i="4"/>
  <c r="Y8082" i="4" s="1"/>
  <c r="M8082" i="4"/>
  <c r="C8084" i="4"/>
  <c r="F8084" i="4" s="1"/>
  <c r="D8084" i="4"/>
  <c r="E8084" i="4"/>
  <c r="N8082" i="4" l="1"/>
  <c r="N8083" i="4"/>
  <c r="L8083" i="4"/>
  <c r="Z8083" i="4" s="1"/>
  <c r="H8084" i="4"/>
  <c r="I8084" i="4" s="1"/>
  <c r="I8083" i="4"/>
  <c r="K8083" i="4"/>
  <c r="Y8083" i="4" s="1"/>
  <c r="C8085" i="4"/>
  <c r="D8085" i="4"/>
  <c r="E8085" i="4"/>
  <c r="F8085" i="4" l="1"/>
  <c r="M8083" i="4"/>
  <c r="L8084" i="4"/>
  <c r="Z8084" i="4" s="1"/>
  <c r="H8085" i="4"/>
  <c r="J8085" i="4" s="1"/>
  <c r="J8084" i="4"/>
  <c r="K8084" i="4"/>
  <c r="Y8084" i="4" s="1"/>
  <c r="M8084" i="4"/>
  <c r="C8086" i="4"/>
  <c r="F8086" i="4" s="1"/>
  <c r="D8086" i="4"/>
  <c r="E8086" i="4"/>
  <c r="N8085" i="4" l="1"/>
  <c r="N8084" i="4"/>
  <c r="L8085" i="4"/>
  <c r="Z8085" i="4" s="1"/>
  <c r="H8086" i="4"/>
  <c r="J8086" i="4" s="1"/>
  <c r="I8085" i="4"/>
  <c r="K8085" i="4"/>
  <c r="Y8085" i="4" s="1"/>
  <c r="C8087" i="4"/>
  <c r="D8087" i="4"/>
  <c r="E8087" i="4"/>
  <c r="F8087" i="4" l="1"/>
  <c r="N8086" i="4"/>
  <c r="M8085" i="4"/>
  <c r="L8086" i="4"/>
  <c r="Z8086" i="4" s="1"/>
  <c r="H8087" i="4"/>
  <c r="J8087" i="4" s="1"/>
  <c r="I8086" i="4"/>
  <c r="K8086" i="4"/>
  <c r="Y8086" i="4" s="1"/>
  <c r="E8088" i="4"/>
  <c r="C8088" i="4"/>
  <c r="D8088" i="4"/>
  <c r="F8088" i="4" l="1"/>
  <c r="N8087" i="4"/>
  <c r="M8086" i="4"/>
  <c r="L8087" i="4"/>
  <c r="Z8087" i="4" s="1"/>
  <c r="H8088" i="4"/>
  <c r="J8088" i="4" s="1"/>
  <c r="I8087" i="4"/>
  <c r="K8087" i="4"/>
  <c r="Y8087" i="4" s="1"/>
  <c r="C8089" i="4"/>
  <c r="F8089" i="4" s="1"/>
  <c r="D8089" i="4"/>
  <c r="E8089" i="4"/>
  <c r="N8088" i="4" l="1"/>
  <c r="M8087" i="4"/>
  <c r="I8088" i="4"/>
  <c r="L8088" i="4"/>
  <c r="Z8088" i="4" s="1"/>
  <c r="H8089" i="4"/>
  <c r="J8089" i="4" s="1"/>
  <c r="K8088" i="4"/>
  <c r="Y8088" i="4" s="1"/>
  <c r="C8090" i="4"/>
  <c r="D8090" i="4"/>
  <c r="E8090" i="4"/>
  <c r="F8090" i="4" l="1"/>
  <c r="N8089" i="4"/>
  <c r="M8088" i="4"/>
  <c r="I8089" i="4"/>
  <c r="L8089" i="4"/>
  <c r="Z8089" i="4" s="1"/>
  <c r="H8090" i="4"/>
  <c r="J8090" i="4" s="1"/>
  <c r="K8089" i="4"/>
  <c r="Y8089" i="4" s="1"/>
  <c r="D8091" i="4"/>
  <c r="E8091" i="4"/>
  <c r="C8091" i="4"/>
  <c r="F8091" i="4" l="1"/>
  <c r="N8090" i="4"/>
  <c r="M8089" i="4"/>
  <c r="I8090" i="4"/>
  <c r="L8090" i="4"/>
  <c r="Z8090" i="4" s="1"/>
  <c r="H8091" i="4"/>
  <c r="J8091" i="4" s="1"/>
  <c r="K8090" i="4"/>
  <c r="Y8090" i="4" s="1"/>
  <c r="C8092" i="4"/>
  <c r="F8092" i="4" s="1"/>
  <c r="D8092" i="4"/>
  <c r="E8092" i="4"/>
  <c r="N8091" i="4" l="1"/>
  <c r="M8090" i="4"/>
  <c r="I8091" i="4"/>
  <c r="L8091" i="4"/>
  <c r="Z8091" i="4" s="1"/>
  <c r="H8092" i="4"/>
  <c r="J8092" i="4" s="1"/>
  <c r="K8091" i="4"/>
  <c r="Y8091" i="4" s="1"/>
  <c r="C8093" i="4"/>
  <c r="D8093" i="4"/>
  <c r="E8093" i="4"/>
  <c r="F8093" i="4" l="1"/>
  <c r="N8092" i="4"/>
  <c r="M8091" i="4"/>
  <c r="I8092" i="4"/>
  <c r="L8092" i="4"/>
  <c r="Z8092" i="4" s="1"/>
  <c r="H8093" i="4"/>
  <c r="J8093" i="4" s="1"/>
  <c r="K8092" i="4"/>
  <c r="Y8092" i="4" s="1"/>
  <c r="C8094" i="4"/>
  <c r="F8094" i="4" s="1"/>
  <c r="D8094" i="4"/>
  <c r="E8094" i="4"/>
  <c r="M8092" i="4" l="1"/>
  <c r="I8093" i="4"/>
  <c r="N8093" i="4"/>
  <c r="L8093" i="4"/>
  <c r="Z8093" i="4" s="1"/>
  <c r="H8094" i="4"/>
  <c r="L8094" i="4" s="1"/>
  <c r="Z8094" i="4" s="1"/>
  <c r="K8093" i="4"/>
  <c r="Y8093" i="4" s="1"/>
  <c r="C8095" i="4"/>
  <c r="D8095" i="4"/>
  <c r="E8095" i="4"/>
  <c r="F8095" i="4" l="1"/>
  <c r="M8093" i="4"/>
  <c r="J8094" i="4"/>
  <c r="H8095" i="4"/>
  <c r="I8094" i="4"/>
  <c r="K8094" i="4"/>
  <c r="Y8094" i="4" s="1"/>
  <c r="E8096" i="4"/>
  <c r="C8096" i="4"/>
  <c r="D8096" i="4"/>
  <c r="F8096" i="4" l="1"/>
  <c r="N8094" i="4"/>
  <c r="M8094" i="4"/>
  <c r="H8096" i="4"/>
  <c r="L8096" i="4" s="1"/>
  <c r="Z8096" i="4" s="1"/>
  <c r="I8095" i="4"/>
  <c r="J8095" i="4"/>
  <c r="L8095" i="4"/>
  <c r="Z8095" i="4" s="1"/>
  <c r="K8095" i="4"/>
  <c r="Y8095" i="4" s="1"/>
  <c r="C8097" i="4"/>
  <c r="D8097" i="4"/>
  <c r="E8097" i="4"/>
  <c r="F8097" i="4" l="1"/>
  <c r="N8095" i="4"/>
  <c r="M8095" i="4"/>
  <c r="I8096" i="4"/>
  <c r="H8097" i="4"/>
  <c r="J8096" i="4"/>
  <c r="K8096" i="4"/>
  <c r="Y8096" i="4" s="1"/>
  <c r="C8098" i="4"/>
  <c r="F8098" i="4" s="1"/>
  <c r="D8098" i="4"/>
  <c r="E8098" i="4"/>
  <c r="N8096" i="4" l="1"/>
  <c r="M8096" i="4"/>
  <c r="L8097" i="4"/>
  <c r="Z8097" i="4" s="1"/>
  <c r="J8097" i="4"/>
  <c r="H8098" i="4"/>
  <c r="L8098" i="4" s="1"/>
  <c r="Z8098" i="4" s="1"/>
  <c r="I8097" i="4"/>
  <c r="K8097" i="4"/>
  <c r="Y8097" i="4" s="1"/>
  <c r="D8099" i="4"/>
  <c r="E8099" i="4"/>
  <c r="C8099" i="4"/>
  <c r="F8099" i="4" l="1"/>
  <c r="N8097" i="4"/>
  <c r="M8097" i="4"/>
  <c r="H8099" i="4"/>
  <c r="L8099" i="4" s="1"/>
  <c r="Z8099" i="4" s="1"/>
  <c r="I8098" i="4"/>
  <c r="J8098" i="4"/>
  <c r="K8098" i="4"/>
  <c r="Y8098" i="4" s="1"/>
  <c r="C8100" i="4"/>
  <c r="F8100" i="4" s="1"/>
  <c r="D8100" i="4"/>
  <c r="E8100" i="4"/>
  <c r="N8098" i="4" l="1"/>
  <c r="M8098" i="4"/>
  <c r="I8099" i="4"/>
  <c r="J8099" i="4"/>
  <c r="H8100" i="4"/>
  <c r="K8099" i="4"/>
  <c r="Y8099" i="4" s="1"/>
  <c r="C8101" i="4"/>
  <c r="D8101" i="4"/>
  <c r="E8101" i="4"/>
  <c r="F8101" i="4" l="1"/>
  <c r="N8099" i="4"/>
  <c r="M8099" i="4"/>
  <c r="J8100" i="4"/>
  <c r="L8100" i="4"/>
  <c r="Z8100" i="4" s="1"/>
  <c r="H8101" i="4"/>
  <c r="J8101" i="4" s="1"/>
  <c r="I8100" i="4"/>
  <c r="K8100" i="4"/>
  <c r="Y8100" i="4" s="1"/>
  <c r="C8102" i="4"/>
  <c r="D8102" i="4"/>
  <c r="E8102" i="4"/>
  <c r="F8102" i="4" l="1"/>
  <c r="N8100" i="4"/>
  <c r="M8100" i="4"/>
  <c r="L8101" i="4"/>
  <c r="Z8101" i="4" s="1"/>
  <c r="N8101" i="4"/>
  <c r="H8102" i="4"/>
  <c r="L8102" i="4" s="1"/>
  <c r="Z8102" i="4" s="1"/>
  <c r="I8101" i="4"/>
  <c r="K8101" i="4"/>
  <c r="Y8101" i="4" s="1"/>
  <c r="C8103" i="4"/>
  <c r="D8103" i="4"/>
  <c r="E8103" i="4"/>
  <c r="F8103" i="4" l="1"/>
  <c r="M8101" i="4"/>
  <c r="J8102" i="4"/>
  <c r="H8103" i="4"/>
  <c r="I8102" i="4"/>
  <c r="K8102" i="4"/>
  <c r="Y8102" i="4" s="1"/>
  <c r="E8104" i="4"/>
  <c r="C8104" i="4"/>
  <c r="F8104" i="4" s="1"/>
  <c r="D8104" i="4"/>
  <c r="N8102" i="4" l="1"/>
  <c r="M8102" i="4"/>
  <c r="H8104" i="4"/>
  <c r="L8104" i="4" s="1"/>
  <c r="Z8104" i="4" s="1"/>
  <c r="I8103" i="4"/>
  <c r="J8103" i="4"/>
  <c r="L8103" i="4"/>
  <c r="Z8103" i="4" s="1"/>
  <c r="K8103" i="4"/>
  <c r="Y8103" i="4" s="1"/>
  <c r="C8105" i="4"/>
  <c r="F8105" i="4" s="1"/>
  <c r="D8105" i="4"/>
  <c r="E8105" i="4"/>
  <c r="N8103" i="4" l="1"/>
  <c r="M8103" i="4"/>
  <c r="I8104" i="4"/>
  <c r="H8105" i="4"/>
  <c r="L8105" i="4" s="1"/>
  <c r="Z8105" i="4" s="1"/>
  <c r="J8104" i="4"/>
  <c r="K8104" i="4"/>
  <c r="Y8104" i="4" s="1"/>
  <c r="C8106" i="4"/>
  <c r="D8106" i="4"/>
  <c r="E8106" i="4"/>
  <c r="F8106" i="4" l="1"/>
  <c r="N8104" i="4"/>
  <c r="M8104" i="4"/>
  <c r="H8106" i="4"/>
  <c r="L8106" i="4" s="1"/>
  <c r="Z8106" i="4" s="1"/>
  <c r="J8105" i="4"/>
  <c r="I8105" i="4"/>
  <c r="K8105" i="4"/>
  <c r="Y8105" i="4" s="1"/>
  <c r="D8107" i="4"/>
  <c r="E8107" i="4"/>
  <c r="C8107" i="4"/>
  <c r="F8107" i="4" l="1"/>
  <c r="N8105" i="4"/>
  <c r="M8105" i="4"/>
  <c r="H8107" i="4"/>
  <c r="J8107" i="4" s="1"/>
  <c r="J8106" i="4"/>
  <c r="I8106" i="4"/>
  <c r="K8106" i="4"/>
  <c r="Y8106" i="4" s="1"/>
  <c r="C8108" i="4"/>
  <c r="D8108" i="4"/>
  <c r="E8108" i="4"/>
  <c r="L8107" i="4" l="1"/>
  <c r="Z8107" i="4" s="1"/>
  <c r="F8108" i="4"/>
  <c r="N8106" i="4"/>
  <c r="N8107" i="4"/>
  <c r="M8106" i="4"/>
  <c r="I8107" i="4"/>
  <c r="H8108" i="4"/>
  <c r="J8108" i="4" s="1"/>
  <c r="K8107" i="4"/>
  <c r="Y8107" i="4" s="1"/>
  <c r="C8109" i="4"/>
  <c r="D8109" i="4"/>
  <c r="E8109" i="4"/>
  <c r="F8109" i="4" l="1"/>
  <c r="M8107" i="4"/>
  <c r="I8108" i="4"/>
  <c r="N8108" i="4"/>
  <c r="L8108" i="4"/>
  <c r="Z8108" i="4" s="1"/>
  <c r="H8109" i="4"/>
  <c r="K8108" i="4"/>
  <c r="Y8108" i="4" s="1"/>
  <c r="C8110" i="4"/>
  <c r="D8110" i="4"/>
  <c r="E8110" i="4"/>
  <c r="F8110" i="4" l="1"/>
  <c r="M8108" i="4"/>
  <c r="L8109" i="4"/>
  <c r="Z8109" i="4" s="1"/>
  <c r="J8109" i="4"/>
  <c r="I8109" i="4"/>
  <c r="H8110" i="4"/>
  <c r="L8110" i="4" s="1"/>
  <c r="Z8110" i="4" s="1"/>
  <c r="K8109" i="4"/>
  <c r="Y8109" i="4" s="1"/>
  <c r="C8111" i="4"/>
  <c r="F8111" i="4" s="1"/>
  <c r="D8111" i="4"/>
  <c r="E8111" i="4"/>
  <c r="N8109" i="4" l="1"/>
  <c r="M8109" i="4"/>
  <c r="H8111" i="4"/>
  <c r="J8111" i="4" s="1"/>
  <c r="J8110" i="4"/>
  <c r="I8110" i="4"/>
  <c r="K8110" i="4"/>
  <c r="Y8110" i="4" s="1"/>
  <c r="I8111" i="4"/>
  <c r="E8112" i="4"/>
  <c r="C8112" i="4"/>
  <c r="D8112" i="4"/>
  <c r="F8112" i="4" l="1"/>
  <c r="N8110" i="4"/>
  <c r="M8110" i="4"/>
  <c r="L8111" i="4"/>
  <c r="Z8111" i="4" s="1"/>
  <c r="H8112" i="4"/>
  <c r="J8112" i="4" s="1"/>
  <c r="N8111" i="4"/>
  <c r="K8111" i="4"/>
  <c r="Y8111" i="4" s="1"/>
  <c r="M8111" i="4"/>
  <c r="C8113" i="4"/>
  <c r="D8113" i="4"/>
  <c r="E8113" i="4"/>
  <c r="F8113" i="4" l="1"/>
  <c r="N8112" i="4"/>
  <c r="L8112" i="4"/>
  <c r="Z8112" i="4" s="1"/>
  <c r="H8113" i="4"/>
  <c r="I8113" i="4" s="1"/>
  <c r="I8112" i="4"/>
  <c r="K8112" i="4"/>
  <c r="Y8112" i="4" s="1"/>
  <c r="C8114" i="4"/>
  <c r="D8114" i="4"/>
  <c r="E8114" i="4"/>
  <c r="F8114" i="4" l="1"/>
  <c r="M8112" i="4"/>
  <c r="L8113" i="4"/>
  <c r="Z8113" i="4" s="1"/>
  <c r="H8114" i="4"/>
  <c r="J8114" i="4" s="1"/>
  <c r="J8113" i="4"/>
  <c r="K8113" i="4"/>
  <c r="Y8113" i="4" s="1"/>
  <c r="M8113" i="4"/>
  <c r="D8115" i="4"/>
  <c r="E8115" i="4"/>
  <c r="C8115" i="4"/>
  <c r="F8115" i="4" l="1"/>
  <c r="N8114" i="4"/>
  <c r="N8113" i="4"/>
  <c r="L8114" i="4"/>
  <c r="Z8114" i="4" s="1"/>
  <c r="H8115" i="4"/>
  <c r="J8115" i="4" s="1"/>
  <c r="I8114" i="4"/>
  <c r="K8114" i="4"/>
  <c r="Y8114" i="4" s="1"/>
  <c r="C8116" i="4"/>
  <c r="F8116" i="4" s="1"/>
  <c r="D8116" i="4"/>
  <c r="E8116" i="4"/>
  <c r="N8115" i="4" l="1"/>
  <c r="M8114" i="4"/>
  <c r="L8115" i="4"/>
  <c r="Z8115" i="4" s="1"/>
  <c r="H8116" i="4"/>
  <c r="J8116" i="4" s="1"/>
  <c r="I8115" i="4"/>
  <c r="K8115" i="4"/>
  <c r="Y8115" i="4" s="1"/>
  <c r="C8117" i="4"/>
  <c r="D8117" i="4"/>
  <c r="E8117" i="4"/>
  <c r="F8117" i="4" l="1"/>
  <c r="N8116" i="4"/>
  <c r="M8115" i="4"/>
  <c r="L8116" i="4"/>
  <c r="Z8116" i="4" s="1"/>
  <c r="H8117" i="4"/>
  <c r="J8117" i="4" s="1"/>
  <c r="I8116" i="4"/>
  <c r="K8116" i="4"/>
  <c r="Y8116" i="4" s="1"/>
  <c r="C8118" i="4"/>
  <c r="F8118" i="4" s="1"/>
  <c r="D8118" i="4"/>
  <c r="E8118" i="4"/>
  <c r="N8117" i="4" l="1"/>
  <c r="M8116" i="4"/>
  <c r="L8117" i="4"/>
  <c r="Z8117" i="4" s="1"/>
  <c r="I8117" i="4"/>
  <c r="H8118" i="4"/>
  <c r="J8118" i="4" s="1"/>
  <c r="K8117" i="4"/>
  <c r="Y8117" i="4" s="1"/>
  <c r="C8119" i="4"/>
  <c r="D8119" i="4"/>
  <c r="E8119" i="4"/>
  <c r="F8119" i="4" l="1"/>
  <c r="N8118" i="4"/>
  <c r="M8117" i="4"/>
  <c r="I8118" i="4"/>
  <c r="L8118" i="4"/>
  <c r="Z8118" i="4" s="1"/>
  <c r="H8119" i="4"/>
  <c r="J8119" i="4" s="1"/>
  <c r="K8118" i="4"/>
  <c r="Y8118" i="4" s="1"/>
  <c r="E8120" i="4"/>
  <c r="C8120" i="4"/>
  <c r="D8120" i="4"/>
  <c r="F8120" i="4" l="1"/>
  <c r="M8118" i="4"/>
  <c r="I8119" i="4"/>
  <c r="N8119" i="4"/>
  <c r="L8119" i="4"/>
  <c r="Z8119" i="4" s="1"/>
  <c r="H8120" i="4"/>
  <c r="I8120" i="4" s="1"/>
  <c r="K8119" i="4"/>
  <c r="Y8119" i="4" s="1"/>
  <c r="C8121" i="4"/>
  <c r="F8121" i="4" s="1"/>
  <c r="D8121" i="4"/>
  <c r="E8121" i="4"/>
  <c r="M8119" i="4" l="1"/>
  <c r="L8120" i="4"/>
  <c r="Z8120" i="4" s="1"/>
  <c r="H8121" i="4"/>
  <c r="L8121" i="4" s="1"/>
  <c r="Z8121" i="4" s="1"/>
  <c r="J8120" i="4"/>
  <c r="K8120" i="4"/>
  <c r="Y8120" i="4" s="1"/>
  <c r="M8120" i="4"/>
  <c r="C8122" i="4"/>
  <c r="D8122" i="4"/>
  <c r="E8122" i="4"/>
  <c r="F8122" i="4" l="1"/>
  <c r="N8120" i="4"/>
  <c r="J8121" i="4"/>
  <c r="I8121" i="4"/>
  <c r="H8122" i="4"/>
  <c r="L8122" i="4" s="1"/>
  <c r="Z8122" i="4" s="1"/>
  <c r="K8121" i="4"/>
  <c r="Y8121" i="4" s="1"/>
  <c r="D8123" i="4"/>
  <c r="E8123" i="4"/>
  <c r="C8123" i="4"/>
  <c r="F8123" i="4" l="1"/>
  <c r="N8121" i="4"/>
  <c r="M8121" i="4"/>
  <c r="H8123" i="4"/>
  <c r="J8123" i="4" s="1"/>
  <c r="I8122" i="4"/>
  <c r="J8122" i="4"/>
  <c r="K8122" i="4"/>
  <c r="Y8122" i="4" s="1"/>
  <c r="I8123" i="4"/>
  <c r="C8124" i="4"/>
  <c r="D8124" i="4"/>
  <c r="E8124" i="4"/>
  <c r="F8124" i="4" l="1"/>
  <c r="N8122" i="4"/>
  <c r="M8122" i="4"/>
  <c r="L8123" i="4"/>
  <c r="Z8123" i="4" s="1"/>
  <c r="H8124" i="4"/>
  <c r="J8124" i="4" s="1"/>
  <c r="N8123" i="4"/>
  <c r="K8123" i="4"/>
  <c r="Y8123" i="4" s="1"/>
  <c r="M8123" i="4"/>
  <c r="C8125" i="4"/>
  <c r="D8125" i="4"/>
  <c r="E8125" i="4"/>
  <c r="F8125" i="4" l="1"/>
  <c r="N8124" i="4"/>
  <c r="I8124" i="4"/>
  <c r="L8124" i="4"/>
  <c r="Z8124" i="4" s="1"/>
  <c r="H8125" i="4"/>
  <c r="J8125" i="4" s="1"/>
  <c r="K8124" i="4"/>
  <c r="Y8124" i="4" s="1"/>
  <c r="C8126" i="4"/>
  <c r="D8126" i="4"/>
  <c r="E8126" i="4"/>
  <c r="H8126" i="4" l="1"/>
  <c r="F8126" i="4"/>
  <c r="N8125" i="4"/>
  <c r="M8124" i="4"/>
  <c r="I8125" i="4"/>
  <c r="L8125" i="4"/>
  <c r="Z8125" i="4" s="1"/>
  <c r="K8125" i="4"/>
  <c r="Y8125" i="4" s="1"/>
  <c r="J8126" i="4"/>
  <c r="I8126" i="4"/>
  <c r="C8127" i="4"/>
  <c r="D8127" i="4"/>
  <c r="E8127" i="4"/>
  <c r="H8127" i="4" l="1"/>
  <c r="F8127" i="4"/>
  <c r="M8125" i="4"/>
  <c r="K8126" i="4"/>
  <c r="Y8126" i="4" s="1"/>
  <c r="M8126" i="4"/>
  <c r="L8126" i="4"/>
  <c r="Z8126" i="4" s="1"/>
  <c r="N8126" i="4"/>
  <c r="J8127" i="4"/>
  <c r="I8127" i="4"/>
  <c r="E8128" i="4"/>
  <c r="C8128" i="4"/>
  <c r="D8128" i="4"/>
  <c r="F8128" i="4" l="1"/>
  <c r="H8128" i="4"/>
  <c r="L8128" i="4" s="1"/>
  <c r="Z8128" i="4" s="1"/>
  <c r="K8127" i="4"/>
  <c r="Y8127" i="4" s="1"/>
  <c r="M8127" i="4"/>
  <c r="L8127" i="4"/>
  <c r="Z8127" i="4" s="1"/>
  <c r="N8127" i="4"/>
  <c r="C8129" i="4"/>
  <c r="D8129" i="4"/>
  <c r="E8129" i="4"/>
  <c r="F8129" i="4" l="1"/>
  <c r="H8129" i="4"/>
  <c r="J8129" i="4" s="1"/>
  <c r="I8128" i="4"/>
  <c r="J8128" i="4"/>
  <c r="K8128" i="4"/>
  <c r="Y8128" i="4" s="1"/>
  <c r="C8130" i="4"/>
  <c r="D8130" i="4"/>
  <c r="E8130" i="4"/>
  <c r="F8130" i="4" l="1"/>
  <c r="N8128" i="4"/>
  <c r="N8129" i="4"/>
  <c r="M8128" i="4"/>
  <c r="L8129" i="4"/>
  <c r="Z8129" i="4" s="1"/>
  <c r="I8129" i="4"/>
  <c r="H8130" i="4"/>
  <c r="I8130" i="4" s="1"/>
  <c r="K8129" i="4"/>
  <c r="Y8129" i="4" s="1"/>
  <c r="D8131" i="4"/>
  <c r="E8131" i="4"/>
  <c r="C8131" i="4"/>
  <c r="F8131" i="4" l="1"/>
  <c r="M8129" i="4"/>
  <c r="L8130" i="4"/>
  <c r="Z8130" i="4" s="1"/>
  <c r="H8131" i="4"/>
  <c r="J8131" i="4" s="1"/>
  <c r="J8130" i="4"/>
  <c r="K8130" i="4"/>
  <c r="Y8130" i="4" s="1"/>
  <c r="M8130" i="4"/>
  <c r="C8132" i="4"/>
  <c r="F8132" i="4" s="1"/>
  <c r="D8132" i="4"/>
  <c r="E8132" i="4"/>
  <c r="N8131" i="4" l="1"/>
  <c r="N8130" i="4"/>
  <c r="L8131" i="4"/>
  <c r="Z8131" i="4" s="1"/>
  <c r="H8132" i="4"/>
  <c r="J8132" i="4" s="1"/>
  <c r="I8131" i="4"/>
  <c r="K8131" i="4"/>
  <c r="Y8131" i="4" s="1"/>
  <c r="C8133" i="4"/>
  <c r="D8133" i="4"/>
  <c r="E8133" i="4"/>
  <c r="F8133" i="4" l="1"/>
  <c r="N8132" i="4"/>
  <c r="M8131" i="4"/>
  <c r="L8132" i="4"/>
  <c r="Z8132" i="4" s="1"/>
  <c r="H8133" i="4"/>
  <c r="J8133" i="4" s="1"/>
  <c r="I8132" i="4"/>
  <c r="K8132" i="4"/>
  <c r="Y8132" i="4" s="1"/>
  <c r="C8134" i="4"/>
  <c r="D8134" i="4"/>
  <c r="E8134" i="4"/>
  <c r="F8134" i="4" l="1"/>
  <c r="N8133" i="4"/>
  <c r="M8132" i="4"/>
  <c r="I8133" i="4"/>
  <c r="L8133" i="4"/>
  <c r="Z8133" i="4" s="1"/>
  <c r="H8134" i="4"/>
  <c r="J8134" i="4" s="1"/>
  <c r="K8133" i="4"/>
  <c r="Y8133" i="4" s="1"/>
  <c r="C8135" i="4"/>
  <c r="F8135" i="4" s="1"/>
  <c r="D8135" i="4"/>
  <c r="E8135" i="4"/>
  <c r="N8134" i="4" l="1"/>
  <c r="M8133" i="4"/>
  <c r="I8134" i="4"/>
  <c r="L8134" i="4"/>
  <c r="Z8134" i="4" s="1"/>
  <c r="H8135" i="4"/>
  <c r="J8135" i="4" s="1"/>
  <c r="K8134" i="4"/>
  <c r="Y8134" i="4" s="1"/>
  <c r="E8136" i="4"/>
  <c r="C8136" i="4"/>
  <c r="D8136" i="4"/>
  <c r="H8136" i="4" l="1"/>
  <c r="F8136" i="4"/>
  <c r="N8135" i="4"/>
  <c r="M8134" i="4"/>
  <c r="I8135" i="4"/>
  <c r="L8135" i="4"/>
  <c r="Z8135" i="4" s="1"/>
  <c r="K8135" i="4"/>
  <c r="Y8135" i="4" s="1"/>
  <c r="J8136" i="4"/>
  <c r="I8136" i="4"/>
  <c r="C8137" i="4"/>
  <c r="D8137" i="4"/>
  <c r="E8137" i="4"/>
  <c r="F8137" i="4" l="1"/>
  <c r="M8135" i="4"/>
  <c r="H8137" i="4"/>
  <c r="J8137" i="4" s="1"/>
  <c r="K8136" i="4"/>
  <c r="Y8136" i="4" s="1"/>
  <c r="M8136" i="4"/>
  <c r="L8136" i="4"/>
  <c r="Z8136" i="4" s="1"/>
  <c r="N8136" i="4"/>
  <c r="C8138" i="4"/>
  <c r="F8138" i="4" s="1"/>
  <c r="D8138" i="4"/>
  <c r="E8138" i="4"/>
  <c r="N8137" i="4" l="1"/>
  <c r="L8137" i="4"/>
  <c r="Z8137" i="4" s="1"/>
  <c r="H8138" i="4"/>
  <c r="J8138" i="4" s="1"/>
  <c r="I8137" i="4"/>
  <c r="K8137" i="4"/>
  <c r="Y8137" i="4" s="1"/>
  <c r="D8139" i="4"/>
  <c r="E8139" i="4"/>
  <c r="C8139" i="4"/>
  <c r="F8139" i="4" l="1"/>
  <c r="N8138" i="4"/>
  <c r="M8137" i="4"/>
  <c r="L8138" i="4"/>
  <c r="Z8138" i="4" s="1"/>
  <c r="H8139" i="4"/>
  <c r="J8139" i="4" s="1"/>
  <c r="I8138" i="4"/>
  <c r="K8138" i="4"/>
  <c r="Y8138" i="4" s="1"/>
  <c r="C8140" i="4"/>
  <c r="D8140" i="4"/>
  <c r="E8140" i="4"/>
  <c r="F8140" i="4" l="1"/>
  <c r="N8139" i="4"/>
  <c r="M8138" i="4"/>
  <c r="L8139" i="4"/>
  <c r="Z8139" i="4" s="1"/>
  <c r="H8140" i="4"/>
  <c r="J8140" i="4" s="1"/>
  <c r="I8139" i="4"/>
  <c r="K8139" i="4"/>
  <c r="Y8139" i="4" s="1"/>
  <c r="C8141" i="4"/>
  <c r="F8141" i="4" s="1"/>
  <c r="D8141" i="4"/>
  <c r="E8141" i="4"/>
  <c r="N8140" i="4" l="1"/>
  <c r="M8139" i="4"/>
  <c r="L8140" i="4"/>
  <c r="Z8140" i="4" s="1"/>
  <c r="I8140" i="4"/>
  <c r="H8141" i="4"/>
  <c r="J8141" i="4" s="1"/>
  <c r="K8140" i="4"/>
  <c r="Y8140" i="4" s="1"/>
  <c r="C8142" i="4"/>
  <c r="D8142" i="4"/>
  <c r="E8142" i="4"/>
  <c r="F8142" i="4" l="1"/>
  <c r="M8140" i="4"/>
  <c r="I8141" i="4"/>
  <c r="H8142" i="4"/>
  <c r="J8142" i="4" s="1"/>
  <c r="N8141" i="4"/>
  <c r="L8141" i="4"/>
  <c r="Z8141" i="4" s="1"/>
  <c r="K8141" i="4"/>
  <c r="Y8141" i="4" s="1"/>
  <c r="C8143" i="4"/>
  <c r="F8143" i="4" s="1"/>
  <c r="D8143" i="4"/>
  <c r="E8143" i="4"/>
  <c r="N8142" i="4" l="1"/>
  <c r="M8141" i="4"/>
  <c r="L8142" i="4"/>
  <c r="Z8142" i="4" s="1"/>
  <c r="H8143" i="4"/>
  <c r="I8143" i="4" s="1"/>
  <c r="I8142" i="4"/>
  <c r="K8142" i="4"/>
  <c r="Y8142" i="4" s="1"/>
  <c r="E8144" i="4"/>
  <c r="C8144" i="4"/>
  <c r="F8144" i="4" s="1"/>
  <c r="D8144" i="4"/>
  <c r="M8142" i="4" l="1"/>
  <c r="L8143" i="4"/>
  <c r="Z8143" i="4" s="1"/>
  <c r="J8143" i="4"/>
  <c r="H8144" i="4"/>
  <c r="J8144" i="4" s="1"/>
  <c r="K8143" i="4"/>
  <c r="Y8143" i="4" s="1"/>
  <c r="M8143" i="4"/>
  <c r="C8145" i="4"/>
  <c r="D8145" i="4"/>
  <c r="E8145" i="4"/>
  <c r="F8145" i="4" l="1"/>
  <c r="N8143" i="4"/>
  <c r="I8144" i="4"/>
  <c r="N8144" i="4"/>
  <c r="L8144" i="4"/>
  <c r="Z8144" i="4" s="1"/>
  <c r="H8145" i="4"/>
  <c r="K8144" i="4"/>
  <c r="Y8144" i="4" s="1"/>
  <c r="C8146" i="4"/>
  <c r="F8146" i="4" s="1"/>
  <c r="D8146" i="4"/>
  <c r="E8146" i="4"/>
  <c r="M8144" i="4" l="1"/>
  <c r="L8145" i="4"/>
  <c r="Z8145" i="4" s="1"/>
  <c r="J8145" i="4"/>
  <c r="I8145" i="4"/>
  <c r="H8146" i="4"/>
  <c r="K8145" i="4"/>
  <c r="Y8145" i="4" s="1"/>
  <c r="D8147" i="4"/>
  <c r="E8147" i="4"/>
  <c r="C8147" i="4"/>
  <c r="F8147" i="4" l="1"/>
  <c r="N8145" i="4"/>
  <c r="M8145" i="4"/>
  <c r="L8146" i="4"/>
  <c r="Z8146" i="4" s="1"/>
  <c r="I8146" i="4"/>
  <c r="J8146" i="4"/>
  <c r="H8147" i="4"/>
  <c r="L8147" i="4" s="1"/>
  <c r="Z8147" i="4" s="1"/>
  <c r="K8146" i="4"/>
  <c r="Y8146" i="4" s="1"/>
  <c r="C8148" i="4"/>
  <c r="D8148" i="4"/>
  <c r="E8148" i="4"/>
  <c r="F8148" i="4" l="1"/>
  <c r="N8146" i="4"/>
  <c r="M8146" i="4"/>
  <c r="H8148" i="4"/>
  <c r="J8148" i="4" s="1"/>
  <c r="J8147" i="4"/>
  <c r="I8147" i="4"/>
  <c r="K8147" i="4"/>
  <c r="Y8147" i="4" s="1"/>
  <c r="C8149" i="4"/>
  <c r="F8149" i="4" s="1"/>
  <c r="D8149" i="4"/>
  <c r="E8149" i="4"/>
  <c r="N8147" i="4" l="1"/>
  <c r="M8147" i="4"/>
  <c r="L8148" i="4"/>
  <c r="Z8148" i="4" s="1"/>
  <c r="H8149" i="4"/>
  <c r="J8149" i="4" s="1"/>
  <c r="I8148" i="4"/>
  <c r="N8148" i="4"/>
  <c r="K8148" i="4"/>
  <c r="Y8148" i="4" s="1"/>
  <c r="C8150" i="4"/>
  <c r="F8150" i="4" s="1"/>
  <c r="D8150" i="4"/>
  <c r="E8150" i="4"/>
  <c r="M8148" i="4" l="1"/>
  <c r="L8149" i="4"/>
  <c r="Z8149" i="4" s="1"/>
  <c r="H8150" i="4"/>
  <c r="J8150" i="4" s="1"/>
  <c r="I8149" i="4"/>
  <c r="N8149" i="4"/>
  <c r="K8149" i="4"/>
  <c r="Y8149" i="4" s="1"/>
  <c r="C8151" i="4"/>
  <c r="F8151" i="4" s="1"/>
  <c r="D8151" i="4"/>
  <c r="E8151" i="4"/>
  <c r="M8149" i="4" l="1"/>
  <c r="L8150" i="4"/>
  <c r="Z8150" i="4" s="1"/>
  <c r="H8151" i="4"/>
  <c r="L8151" i="4" s="1"/>
  <c r="Z8151" i="4" s="1"/>
  <c r="I8150" i="4"/>
  <c r="N8150" i="4"/>
  <c r="K8150" i="4"/>
  <c r="Y8150" i="4" s="1"/>
  <c r="E8152" i="4"/>
  <c r="C8152" i="4"/>
  <c r="F8152" i="4" s="1"/>
  <c r="D8152" i="4"/>
  <c r="M8150" i="4" l="1"/>
  <c r="H8152" i="4"/>
  <c r="L8152" i="4" s="1"/>
  <c r="Z8152" i="4" s="1"/>
  <c r="I8151" i="4"/>
  <c r="J8151" i="4"/>
  <c r="K8151" i="4"/>
  <c r="Y8151" i="4" s="1"/>
  <c r="C8153" i="4"/>
  <c r="D8153" i="4"/>
  <c r="E8153" i="4"/>
  <c r="F8153" i="4" l="1"/>
  <c r="N8151" i="4"/>
  <c r="M8151" i="4"/>
  <c r="H8153" i="4"/>
  <c r="L8153" i="4" s="1"/>
  <c r="Z8153" i="4" s="1"/>
  <c r="I8152" i="4"/>
  <c r="J8152" i="4"/>
  <c r="K8152" i="4"/>
  <c r="Y8152" i="4" s="1"/>
  <c r="C8154" i="4"/>
  <c r="F8154" i="4" s="1"/>
  <c r="D8154" i="4"/>
  <c r="E8154" i="4"/>
  <c r="N8152" i="4" l="1"/>
  <c r="M8152" i="4"/>
  <c r="H8154" i="4"/>
  <c r="L8154" i="4" s="1"/>
  <c r="Z8154" i="4" s="1"/>
  <c r="I8153" i="4"/>
  <c r="J8153" i="4"/>
  <c r="K8153" i="4"/>
  <c r="Y8153" i="4" s="1"/>
  <c r="D8155" i="4"/>
  <c r="E8155" i="4"/>
  <c r="C8155" i="4"/>
  <c r="F8155" i="4" l="1"/>
  <c r="N8153" i="4"/>
  <c r="M8153" i="4"/>
  <c r="H8155" i="4"/>
  <c r="J8155" i="4" s="1"/>
  <c r="I8154" i="4"/>
  <c r="J8154" i="4"/>
  <c r="K8154" i="4"/>
  <c r="Y8154" i="4" s="1"/>
  <c r="C8156" i="4"/>
  <c r="F8156" i="4" s="1"/>
  <c r="D8156" i="4"/>
  <c r="E8156" i="4"/>
  <c r="N8154" i="4" l="1"/>
  <c r="M8154" i="4"/>
  <c r="I8155" i="4"/>
  <c r="L8155" i="4"/>
  <c r="Z8155" i="4" s="1"/>
  <c r="H8156" i="4"/>
  <c r="J8156" i="4" s="1"/>
  <c r="N8155" i="4"/>
  <c r="K8155" i="4"/>
  <c r="Y8155" i="4" s="1"/>
  <c r="C8157" i="4"/>
  <c r="F8157" i="4" s="1"/>
  <c r="D8157" i="4"/>
  <c r="E8157" i="4"/>
  <c r="N8156" i="4" l="1"/>
  <c r="M8155" i="4"/>
  <c r="I8156" i="4"/>
  <c r="L8156" i="4"/>
  <c r="Z8156" i="4" s="1"/>
  <c r="H8157" i="4"/>
  <c r="J8157" i="4" s="1"/>
  <c r="K8156" i="4"/>
  <c r="Y8156" i="4" s="1"/>
  <c r="C8158" i="4"/>
  <c r="D8158" i="4"/>
  <c r="E8158" i="4"/>
  <c r="F8158" i="4" l="1"/>
  <c r="N8157" i="4"/>
  <c r="M8156" i="4"/>
  <c r="I8157" i="4"/>
  <c r="L8157" i="4"/>
  <c r="Z8157" i="4" s="1"/>
  <c r="H8158" i="4"/>
  <c r="K8157" i="4"/>
  <c r="Y8157" i="4" s="1"/>
  <c r="C8159" i="4"/>
  <c r="F8159" i="4" s="1"/>
  <c r="D8159" i="4"/>
  <c r="E8159" i="4"/>
  <c r="M8157" i="4" l="1"/>
  <c r="L8158" i="4"/>
  <c r="Z8158" i="4" s="1"/>
  <c r="I8158" i="4"/>
  <c r="J8158" i="4"/>
  <c r="H8159" i="4"/>
  <c r="K8158" i="4"/>
  <c r="Y8158" i="4" s="1"/>
  <c r="E8160" i="4"/>
  <c r="C8160" i="4"/>
  <c r="F8160" i="4" s="1"/>
  <c r="D8160" i="4"/>
  <c r="N8158" i="4" l="1"/>
  <c r="M8158" i="4"/>
  <c r="H8160" i="4"/>
  <c r="L8160" i="4" s="1"/>
  <c r="Z8160" i="4" s="1"/>
  <c r="L8159" i="4"/>
  <c r="Z8159" i="4" s="1"/>
  <c r="J8159" i="4"/>
  <c r="I8159" i="4"/>
  <c r="K8159" i="4"/>
  <c r="Y8159" i="4" s="1"/>
  <c r="C8161" i="4"/>
  <c r="F8161" i="4" s="1"/>
  <c r="D8161" i="4"/>
  <c r="E8161" i="4"/>
  <c r="N8159" i="4" l="1"/>
  <c r="M8159" i="4"/>
  <c r="J8160" i="4"/>
  <c r="H8161" i="4"/>
  <c r="L8161" i="4" s="1"/>
  <c r="Z8161" i="4" s="1"/>
  <c r="I8160" i="4"/>
  <c r="K8160" i="4"/>
  <c r="Y8160" i="4" s="1"/>
  <c r="C8162" i="4"/>
  <c r="D8162" i="4"/>
  <c r="E8162" i="4"/>
  <c r="F8162" i="4" l="1"/>
  <c r="N8160" i="4"/>
  <c r="M8160" i="4"/>
  <c r="H8162" i="4"/>
  <c r="L8162" i="4" s="1"/>
  <c r="Z8162" i="4" s="1"/>
  <c r="I8161" i="4"/>
  <c r="J8161" i="4"/>
  <c r="K8161" i="4"/>
  <c r="Y8161" i="4" s="1"/>
  <c r="D8163" i="4"/>
  <c r="E8163" i="4"/>
  <c r="C8163" i="4"/>
  <c r="F8163" i="4" l="1"/>
  <c r="N8161" i="4"/>
  <c r="M8161" i="4"/>
  <c r="H8163" i="4"/>
  <c r="J8163" i="4" s="1"/>
  <c r="I8162" i="4"/>
  <c r="J8162" i="4"/>
  <c r="K8162" i="4"/>
  <c r="Y8162" i="4" s="1"/>
  <c r="C8164" i="4"/>
  <c r="F8164" i="4" s="1"/>
  <c r="D8164" i="4"/>
  <c r="E8164" i="4"/>
  <c r="N8162" i="4" l="1"/>
  <c r="N8163" i="4"/>
  <c r="M8162" i="4"/>
  <c r="I8163" i="4"/>
  <c r="L8163" i="4"/>
  <c r="Z8163" i="4" s="1"/>
  <c r="H8164" i="4"/>
  <c r="J8164" i="4" s="1"/>
  <c r="K8163" i="4"/>
  <c r="Y8163" i="4" s="1"/>
  <c r="C8165" i="4"/>
  <c r="F8165" i="4" s="1"/>
  <c r="D8165" i="4"/>
  <c r="E8165" i="4"/>
  <c r="M8163" i="4" l="1"/>
  <c r="I8164" i="4"/>
  <c r="H8165" i="4"/>
  <c r="J8165" i="4" s="1"/>
  <c r="N8164" i="4"/>
  <c r="L8164" i="4"/>
  <c r="Z8164" i="4" s="1"/>
  <c r="K8164" i="4"/>
  <c r="Y8164" i="4" s="1"/>
  <c r="C8166" i="4"/>
  <c r="D8166" i="4"/>
  <c r="E8166" i="4"/>
  <c r="F8166" i="4" l="1"/>
  <c r="M8164" i="4"/>
  <c r="L8165" i="4"/>
  <c r="Z8165" i="4" s="1"/>
  <c r="H8166" i="4"/>
  <c r="J8166" i="4" s="1"/>
  <c r="I8165" i="4"/>
  <c r="N8165" i="4"/>
  <c r="K8165" i="4"/>
  <c r="Y8165" i="4" s="1"/>
  <c r="C8167" i="4"/>
  <c r="D8167" i="4"/>
  <c r="E8167" i="4"/>
  <c r="H8167" i="4" l="1"/>
  <c r="F8167" i="4"/>
  <c r="N8166" i="4"/>
  <c r="M8165" i="4"/>
  <c r="L8166" i="4"/>
  <c r="Z8166" i="4" s="1"/>
  <c r="I8166" i="4"/>
  <c r="K8166" i="4"/>
  <c r="Y8166" i="4" s="1"/>
  <c r="J8167" i="4"/>
  <c r="I8167" i="4"/>
  <c r="E8168" i="4"/>
  <c r="C8168" i="4"/>
  <c r="D8168" i="4"/>
  <c r="F8168" i="4" l="1"/>
  <c r="M8166" i="4"/>
  <c r="H8168" i="4"/>
  <c r="J8168" i="4" s="1"/>
  <c r="K8167" i="4"/>
  <c r="Y8167" i="4" s="1"/>
  <c r="M8167" i="4"/>
  <c r="L8167" i="4"/>
  <c r="Z8167" i="4" s="1"/>
  <c r="N8167" i="4"/>
  <c r="C8169" i="4"/>
  <c r="D8169" i="4"/>
  <c r="E8169" i="4"/>
  <c r="L8168" i="4" l="1"/>
  <c r="Z8168" i="4" s="1"/>
  <c r="H8169" i="4"/>
  <c r="F8169" i="4"/>
  <c r="N8168" i="4"/>
  <c r="I8168" i="4"/>
  <c r="K8168" i="4"/>
  <c r="Y8168" i="4" s="1"/>
  <c r="J8169" i="4"/>
  <c r="I8169" i="4"/>
  <c r="C8170" i="4"/>
  <c r="D8170" i="4"/>
  <c r="E8170" i="4"/>
  <c r="F8170" i="4" l="1"/>
  <c r="M8168" i="4"/>
  <c r="H8170" i="4"/>
  <c r="J8170" i="4" s="1"/>
  <c r="K8169" i="4"/>
  <c r="Y8169" i="4" s="1"/>
  <c r="M8169" i="4"/>
  <c r="L8169" i="4"/>
  <c r="Z8169" i="4" s="1"/>
  <c r="N8169" i="4"/>
  <c r="D8171" i="4"/>
  <c r="E8171" i="4"/>
  <c r="C8171" i="4"/>
  <c r="F8171" i="4" l="1"/>
  <c r="N8170" i="4"/>
  <c r="L8170" i="4"/>
  <c r="Z8170" i="4" s="1"/>
  <c r="H8171" i="4"/>
  <c r="J8171" i="4" s="1"/>
  <c r="I8170" i="4"/>
  <c r="K8170" i="4"/>
  <c r="Y8170" i="4" s="1"/>
  <c r="C8172" i="4"/>
  <c r="D8172" i="4"/>
  <c r="E8172" i="4"/>
  <c r="F8172" i="4" l="1"/>
  <c r="N8171" i="4"/>
  <c r="M8170" i="4"/>
  <c r="L8171" i="4"/>
  <c r="Z8171" i="4" s="1"/>
  <c r="H8172" i="4"/>
  <c r="I8172" i="4" s="1"/>
  <c r="I8171" i="4"/>
  <c r="K8171" i="4"/>
  <c r="Y8171" i="4" s="1"/>
  <c r="C8173" i="4"/>
  <c r="D8173" i="4"/>
  <c r="E8173" i="4"/>
  <c r="F8173" i="4" l="1"/>
  <c r="M8171" i="4"/>
  <c r="L8172" i="4"/>
  <c r="Z8172" i="4" s="1"/>
  <c r="H8173" i="4"/>
  <c r="J8173" i="4" s="1"/>
  <c r="J8172" i="4"/>
  <c r="K8172" i="4"/>
  <c r="Y8172" i="4" s="1"/>
  <c r="M8172" i="4"/>
  <c r="C8174" i="4"/>
  <c r="F8174" i="4" s="1"/>
  <c r="D8174" i="4"/>
  <c r="E8174" i="4"/>
  <c r="N8173" i="4" l="1"/>
  <c r="N8172" i="4"/>
  <c r="L8173" i="4"/>
  <c r="Z8173" i="4" s="1"/>
  <c r="H8174" i="4"/>
  <c r="I8174" i="4" s="1"/>
  <c r="I8173" i="4"/>
  <c r="K8173" i="4"/>
  <c r="Y8173" i="4" s="1"/>
  <c r="C8175" i="4"/>
  <c r="D8175" i="4"/>
  <c r="E8175" i="4"/>
  <c r="F8175" i="4" l="1"/>
  <c r="M8173" i="4"/>
  <c r="L8174" i="4"/>
  <c r="Z8174" i="4" s="1"/>
  <c r="H8175" i="4"/>
  <c r="J8175" i="4" s="1"/>
  <c r="J8174" i="4"/>
  <c r="K8174" i="4"/>
  <c r="Y8174" i="4" s="1"/>
  <c r="M8174" i="4"/>
  <c r="E8176" i="4"/>
  <c r="C8176" i="4"/>
  <c r="D8176" i="4"/>
  <c r="F8176" i="4" l="1"/>
  <c r="N8175" i="4"/>
  <c r="N8174" i="4"/>
  <c r="L8175" i="4"/>
  <c r="Z8175" i="4" s="1"/>
  <c r="H8176" i="4"/>
  <c r="J8176" i="4" s="1"/>
  <c r="I8175" i="4"/>
  <c r="K8175" i="4"/>
  <c r="Y8175" i="4" s="1"/>
  <c r="C8177" i="4"/>
  <c r="F8177" i="4" s="1"/>
  <c r="D8177" i="4"/>
  <c r="E8177" i="4"/>
  <c r="N8176" i="4" l="1"/>
  <c r="M8175" i="4"/>
  <c r="L8176" i="4"/>
  <c r="Z8176" i="4" s="1"/>
  <c r="I8176" i="4"/>
  <c r="H8177" i="4"/>
  <c r="I8177" i="4" s="1"/>
  <c r="K8176" i="4"/>
  <c r="Y8176" i="4" s="1"/>
  <c r="C8178" i="4"/>
  <c r="D8178" i="4"/>
  <c r="E8178" i="4"/>
  <c r="F8178" i="4" l="1"/>
  <c r="M8176" i="4"/>
  <c r="L8177" i="4"/>
  <c r="Z8177" i="4" s="1"/>
  <c r="J8177" i="4"/>
  <c r="H8178" i="4"/>
  <c r="L8178" i="4" s="1"/>
  <c r="Z8178" i="4" s="1"/>
  <c r="K8177" i="4"/>
  <c r="Y8177" i="4" s="1"/>
  <c r="M8177" i="4"/>
  <c r="D8179" i="4"/>
  <c r="E8179" i="4"/>
  <c r="C8179" i="4"/>
  <c r="F8179" i="4" l="1"/>
  <c r="N8177" i="4"/>
  <c r="H8179" i="4"/>
  <c r="J8179" i="4" s="1"/>
  <c r="J8178" i="4"/>
  <c r="I8178" i="4"/>
  <c r="K8178" i="4"/>
  <c r="Y8178" i="4" s="1"/>
  <c r="C8180" i="4"/>
  <c r="D8180" i="4"/>
  <c r="E8180" i="4"/>
  <c r="F8180" i="4" l="1"/>
  <c r="N8178" i="4"/>
  <c r="M8178" i="4"/>
  <c r="I8179" i="4"/>
  <c r="L8179" i="4"/>
  <c r="Z8179" i="4" s="1"/>
  <c r="H8180" i="4"/>
  <c r="J8180" i="4" s="1"/>
  <c r="N8179" i="4"/>
  <c r="K8179" i="4"/>
  <c r="Y8179" i="4" s="1"/>
  <c r="C8181" i="4"/>
  <c r="D8181" i="4"/>
  <c r="E8181" i="4"/>
  <c r="F8181" i="4" l="1"/>
  <c r="N8180" i="4"/>
  <c r="M8179" i="4"/>
  <c r="I8180" i="4"/>
  <c r="L8180" i="4"/>
  <c r="Z8180" i="4" s="1"/>
  <c r="H8181" i="4"/>
  <c r="I8181" i="4" s="1"/>
  <c r="K8180" i="4"/>
  <c r="Y8180" i="4" s="1"/>
  <c r="C8182" i="4"/>
  <c r="F8182" i="4" s="1"/>
  <c r="D8182" i="4"/>
  <c r="E8182" i="4"/>
  <c r="M8180" i="4" l="1"/>
  <c r="L8181" i="4"/>
  <c r="Z8181" i="4" s="1"/>
  <c r="J8181" i="4"/>
  <c r="H8182" i="4"/>
  <c r="I8182" i="4" s="1"/>
  <c r="K8181" i="4"/>
  <c r="Y8181" i="4" s="1"/>
  <c r="M8181" i="4"/>
  <c r="C8183" i="4"/>
  <c r="D8183" i="4"/>
  <c r="E8183" i="4"/>
  <c r="F8183" i="4" l="1"/>
  <c r="N8181" i="4"/>
  <c r="L8182" i="4"/>
  <c r="Z8182" i="4" s="1"/>
  <c r="H8183" i="4"/>
  <c r="J8183" i="4" s="1"/>
  <c r="J8182" i="4"/>
  <c r="K8182" i="4"/>
  <c r="Y8182" i="4" s="1"/>
  <c r="M8182" i="4"/>
  <c r="E8184" i="4"/>
  <c r="C8184" i="4"/>
  <c r="D8184" i="4"/>
  <c r="F8184" i="4" l="1"/>
  <c r="N8182" i="4"/>
  <c r="N8183" i="4"/>
  <c r="I8183" i="4"/>
  <c r="L8183" i="4"/>
  <c r="Z8183" i="4" s="1"/>
  <c r="H8184" i="4"/>
  <c r="J8184" i="4" s="1"/>
  <c r="K8183" i="4"/>
  <c r="Y8183" i="4" s="1"/>
  <c r="C8185" i="4"/>
  <c r="F8185" i="4" s="1"/>
  <c r="D8185" i="4"/>
  <c r="E8185" i="4"/>
  <c r="N8184" i="4" l="1"/>
  <c r="M8183" i="4"/>
  <c r="I8184" i="4"/>
  <c r="L8184" i="4"/>
  <c r="Z8184" i="4" s="1"/>
  <c r="H8185" i="4"/>
  <c r="J8185" i="4" s="1"/>
  <c r="K8184" i="4"/>
  <c r="Y8184" i="4" s="1"/>
  <c r="C8186" i="4"/>
  <c r="D8186" i="4"/>
  <c r="E8186" i="4"/>
  <c r="F8186" i="4" l="1"/>
  <c r="N8185" i="4"/>
  <c r="M8184" i="4"/>
  <c r="L8185" i="4"/>
  <c r="Z8185" i="4" s="1"/>
  <c r="I8185" i="4"/>
  <c r="H8186" i="4"/>
  <c r="J8186" i="4" s="1"/>
  <c r="K8185" i="4"/>
  <c r="Y8185" i="4" s="1"/>
  <c r="D8187" i="4"/>
  <c r="E8187" i="4"/>
  <c r="C8187" i="4"/>
  <c r="F8187" i="4" l="1"/>
  <c r="M8185" i="4"/>
  <c r="I8186" i="4"/>
  <c r="N8186" i="4"/>
  <c r="L8186" i="4"/>
  <c r="Z8186" i="4" s="1"/>
  <c r="H8187" i="4"/>
  <c r="I8187" i="4" s="1"/>
  <c r="K8186" i="4"/>
  <c r="Y8186" i="4" s="1"/>
  <c r="C8188" i="4"/>
  <c r="F8188" i="4" s="1"/>
  <c r="D8188" i="4"/>
  <c r="E8188" i="4"/>
  <c r="M8186" i="4" l="1"/>
  <c r="L8187" i="4"/>
  <c r="Z8187" i="4" s="1"/>
  <c r="J8187" i="4"/>
  <c r="H8188" i="4"/>
  <c r="J8188" i="4" s="1"/>
  <c r="K8187" i="4"/>
  <c r="Y8187" i="4" s="1"/>
  <c r="M8187" i="4"/>
  <c r="C8189" i="4"/>
  <c r="D8189" i="4"/>
  <c r="E8189" i="4"/>
  <c r="F8189" i="4" l="1"/>
  <c r="N8187" i="4"/>
  <c r="I8188" i="4"/>
  <c r="N8188" i="4"/>
  <c r="L8188" i="4"/>
  <c r="Z8188" i="4" s="1"/>
  <c r="H8189" i="4"/>
  <c r="I8189" i="4" s="1"/>
  <c r="K8188" i="4"/>
  <c r="Y8188" i="4" s="1"/>
  <c r="C8190" i="4"/>
  <c r="D8190" i="4"/>
  <c r="E8190" i="4"/>
  <c r="F8190" i="4" l="1"/>
  <c r="M8188" i="4"/>
  <c r="L8189" i="4"/>
  <c r="Z8189" i="4" s="1"/>
  <c r="J8189" i="4"/>
  <c r="H8190" i="4"/>
  <c r="J8190" i="4" s="1"/>
  <c r="K8189" i="4"/>
  <c r="Y8189" i="4" s="1"/>
  <c r="M8189" i="4"/>
  <c r="C8191" i="4"/>
  <c r="F8191" i="4" s="1"/>
  <c r="D8191" i="4"/>
  <c r="E8191" i="4"/>
  <c r="N8189" i="4" l="1"/>
  <c r="N8190" i="4"/>
  <c r="I8190" i="4"/>
  <c r="L8190" i="4"/>
  <c r="Z8190" i="4" s="1"/>
  <c r="H8191" i="4"/>
  <c r="J8191" i="4" s="1"/>
  <c r="K8190" i="4"/>
  <c r="Y8190" i="4" s="1"/>
  <c r="E8192" i="4"/>
  <c r="C8192" i="4"/>
  <c r="F8192" i="4" s="1"/>
  <c r="D8192" i="4"/>
  <c r="N8191" i="4" l="1"/>
  <c r="M8190" i="4"/>
  <c r="L8191" i="4"/>
  <c r="Z8191" i="4" s="1"/>
  <c r="I8191" i="4"/>
  <c r="H8192" i="4"/>
  <c r="J8192" i="4" s="1"/>
  <c r="K8191" i="4"/>
  <c r="Y8191" i="4" s="1"/>
  <c r="C8193" i="4"/>
  <c r="D8193" i="4"/>
  <c r="E8193" i="4"/>
  <c r="F8193" i="4" l="1"/>
  <c r="M8191" i="4"/>
  <c r="I8192" i="4"/>
  <c r="H8193" i="4"/>
  <c r="J8193" i="4" s="1"/>
  <c r="N8192" i="4"/>
  <c r="L8192" i="4"/>
  <c r="Z8192" i="4" s="1"/>
  <c r="K8192" i="4"/>
  <c r="Y8192" i="4" s="1"/>
  <c r="C8194" i="4"/>
  <c r="F8194" i="4" s="1"/>
  <c r="D8194" i="4"/>
  <c r="E8194" i="4"/>
  <c r="N8193" i="4" l="1"/>
  <c r="M8192" i="4"/>
  <c r="L8193" i="4"/>
  <c r="Z8193" i="4" s="1"/>
  <c r="H8194" i="4"/>
  <c r="I8194" i="4" s="1"/>
  <c r="I8193" i="4"/>
  <c r="K8193" i="4"/>
  <c r="Y8193" i="4" s="1"/>
  <c r="D8195" i="4"/>
  <c r="E8195" i="4"/>
  <c r="C8195" i="4"/>
  <c r="F8195" i="4" l="1"/>
  <c r="M8193" i="4"/>
  <c r="L8194" i="4"/>
  <c r="Z8194" i="4" s="1"/>
  <c r="H8195" i="4"/>
  <c r="J8195" i="4" s="1"/>
  <c r="J8194" i="4"/>
  <c r="K8194" i="4"/>
  <c r="Y8194" i="4" s="1"/>
  <c r="M8194" i="4"/>
  <c r="C8196" i="4"/>
  <c r="F8196" i="4" s="1"/>
  <c r="D8196" i="4"/>
  <c r="E8196" i="4"/>
  <c r="N8195" i="4" l="1"/>
  <c r="N8194" i="4"/>
  <c r="L8195" i="4"/>
  <c r="Z8195" i="4" s="1"/>
  <c r="H8196" i="4"/>
  <c r="J8196" i="4" s="1"/>
  <c r="I8195" i="4"/>
  <c r="K8195" i="4"/>
  <c r="Y8195" i="4" s="1"/>
  <c r="C8197" i="4"/>
  <c r="D8197" i="4"/>
  <c r="E8197" i="4"/>
  <c r="F8197" i="4" l="1"/>
  <c r="N8196" i="4"/>
  <c r="M8195" i="4"/>
  <c r="L8196" i="4"/>
  <c r="Z8196" i="4" s="1"/>
  <c r="H8197" i="4"/>
  <c r="I8197" i="4" s="1"/>
  <c r="I8196" i="4"/>
  <c r="K8196" i="4"/>
  <c r="Y8196" i="4" s="1"/>
  <c r="C8198" i="4"/>
  <c r="F8198" i="4" s="1"/>
  <c r="D8198" i="4"/>
  <c r="E8198" i="4"/>
  <c r="M8196" i="4" l="1"/>
  <c r="L8197" i="4"/>
  <c r="Z8197" i="4" s="1"/>
  <c r="H8198" i="4"/>
  <c r="J8198" i="4" s="1"/>
  <c r="J8197" i="4"/>
  <c r="K8197" i="4"/>
  <c r="Y8197" i="4" s="1"/>
  <c r="M8197" i="4"/>
  <c r="C8199" i="4"/>
  <c r="D8199" i="4"/>
  <c r="E8199" i="4"/>
  <c r="F8199" i="4" l="1"/>
  <c r="N8198" i="4"/>
  <c r="N8197" i="4"/>
  <c r="L8198" i="4"/>
  <c r="Z8198" i="4" s="1"/>
  <c r="H8199" i="4"/>
  <c r="I8199" i="4" s="1"/>
  <c r="I8198" i="4"/>
  <c r="K8198" i="4"/>
  <c r="Y8198" i="4" s="1"/>
  <c r="E8200" i="4"/>
  <c r="C8200" i="4"/>
  <c r="D8200" i="4"/>
  <c r="F8200" i="4" l="1"/>
  <c r="M8198" i="4"/>
  <c r="L8199" i="4"/>
  <c r="Z8199" i="4" s="1"/>
  <c r="J8199" i="4"/>
  <c r="H8200" i="4"/>
  <c r="J8200" i="4" s="1"/>
  <c r="K8199" i="4"/>
  <c r="Y8199" i="4" s="1"/>
  <c r="M8199" i="4"/>
  <c r="C8201" i="4"/>
  <c r="F8201" i="4" s="1"/>
  <c r="D8201" i="4"/>
  <c r="E8201" i="4"/>
  <c r="N8199" i="4" l="1"/>
  <c r="N8200" i="4"/>
  <c r="I8200" i="4"/>
  <c r="L8200" i="4"/>
  <c r="Z8200" i="4" s="1"/>
  <c r="H8201" i="4"/>
  <c r="J8201" i="4" s="1"/>
  <c r="K8200" i="4"/>
  <c r="Y8200" i="4" s="1"/>
  <c r="C8202" i="4"/>
  <c r="D8202" i="4"/>
  <c r="E8202" i="4"/>
  <c r="F8202" i="4" l="1"/>
  <c r="N8201" i="4"/>
  <c r="M8200" i="4"/>
  <c r="I8201" i="4"/>
  <c r="L8201" i="4"/>
  <c r="Z8201" i="4" s="1"/>
  <c r="H8202" i="4"/>
  <c r="J8202" i="4" s="1"/>
  <c r="K8201" i="4"/>
  <c r="Y8201" i="4" s="1"/>
  <c r="D8203" i="4"/>
  <c r="E8203" i="4"/>
  <c r="C8203" i="4"/>
  <c r="F8203" i="4" l="1"/>
  <c r="M8201" i="4"/>
  <c r="I8202" i="4"/>
  <c r="L8202" i="4"/>
  <c r="Z8202" i="4" s="1"/>
  <c r="N8202" i="4"/>
  <c r="H8203" i="4"/>
  <c r="I8203" i="4" s="1"/>
  <c r="K8202" i="4"/>
  <c r="Y8202" i="4" s="1"/>
  <c r="C8204" i="4"/>
  <c r="F8204" i="4" s="1"/>
  <c r="D8204" i="4"/>
  <c r="E8204" i="4"/>
  <c r="M8202" i="4" l="1"/>
  <c r="L8203" i="4"/>
  <c r="Z8203" i="4" s="1"/>
  <c r="J8203" i="4"/>
  <c r="H8204" i="4"/>
  <c r="I8204" i="4" s="1"/>
  <c r="K8203" i="4"/>
  <c r="Y8203" i="4" s="1"/>
  <c r="M8203" i="4"/>
  <c r="C8205" i="4"/>
  <c r="D8205" i="4"/>
  <c r="E8205" i="4"/>
  <c r="F8205" i="4" l="1"/>
  <c r="N8203" i="4"/>
  <c r="L8204" i="4"/>
  <c r="Z8204" i="4" s="1"/>
  <c r="J8204" i="4"/>
  <c r="H8205" i="4"/>
  <c r="L8205" i="4" s="1"/>
  <c r="Z8205" i="4" s="1"/>
  <c r="K8204" i="4"/>
  <c r="Y8204" i="4" s="1"/>
  <c r="M8204" i="4"/>
  <c r="C8206" i="4"/>
  <c r="F8206" i="4" s="1"/>
  <c r="D8206" i="4"/>
  <c r="E8206" i="4"/>
  <c r="N8204" i="4" l="1"/>
  <c r="H8206" i="4"/>
  <c r="L8206" i="4" s="1"/>
  <c r="Z8206" i="4" s="1"/>
  <c r="I8205" i="4"/>
  <c r="J8205" i="4"/>
  <c r="K8205" i="4"/>
  <c r="Y8205" i="4" s="1"/>
  <c r="C8207" i="4"/>
  <c r="D8207" i="4"/>
  <c r="E8207" i="4"/>
  <c r="F8207" i="4" l="1"/>
  <c r="N8205" i="4"/>
  <c r="M8205" i="4"/>
  <c r="H8207" i="4"/>
  <c r="J8207" i="4" s="1"/>
  <c r="I8206" i="4"/>
  <c r="J8206" i="4"/>
  <c r="K8206" i="4"/>
  <c r="Y8206" i="4" s="1"/>
  <c r="E8208" i="4"/>
  <c r="C8208" i="4"/>
  <c r="D8208" i="4"/>
  <c r="F8208" i="4" l="1"/>
  <c r="N8206" i="4"/>
  <c r="N8207" i="4"/>
  <c r="M8206" i="4"/>
  <c r="L8207" i="4"/>
  <c r="Z8207" i="4" s="1"/>
  <c r="H8208" i="4"/>
  <c r="J8208" i="4" s="1"/>
  <c r="I8207" i="4"/>
  <c r="K8207" i="4"/>
  <c r="Y8207" i="4" s="1"/>
  <c r="C8209" i="4"/>
  <c r="D8209" i="4"/>
  <c r="E8209" i="4"/>
  <c r="F8209" i="4" l="1"/>
  <c r="N8208" i="4"/>
  <c r="M8207" i="4"/>
  <c r="I8208" i="4"/>
  <c r="L8208" i="4"/>
  <c r="Z8208" i="4" s="1"/>
  <c r="H8209" i="4"/>
  <c r="J8209" i="4" s="1"/>
  <c r="K8208" i="4"/>
  <c r="Y8208" i="4" s="1"/>
  <c r="C8210" i="4"/>
  <c r="F8210" i="4" s="1"/>
  <c r="D8210" i="4"/>
  <c r="E8210" i="4"/>
  <c r="N8209" i="4" l="1"/>
  <c r="M8208" i="4"/>
  <c r="I8209" i="4"/>
  <c r="L8209" i="4"/>
  <c r="Z8209" i="4" s="1"/>
  <c r="H8210" i="4"/>
  <c r="J8210" i="4" s="1"/>
  <c r="K8209" i="4"/>
  <c r="Y8209" i="4" s="1"/>
  <c r="D8211" i="4"/>
  <c r="E8211" i="4"/>
  <c r="C8211" i="4"/>
  <c r="F8211" i="4" l="1"/>
  <c r="N8210" i="4"/>
  <c r="M8209" i="4"/>
  <c r="I8210" i="4"/>
  <c r="L8210" i="4"/>
  <c r="Z8210" i="4" s="1"/>
  <c r="H8211" i="4"/>
  <c r="J8211" i="4" s="1"/>
  <c r="K8210" i="4"/>
  <c r="Y8210" i="4" s="1"/>
  <c r="C8212" i="4"/>
  <c r="D8212" i="4"/>
  <c r="E8212" i="4"/>
  <c r="F8212" i="4" l="1"/>
  <c r="N8211" i="4"/>
  <c r="M8210" i="4"/>
  <c r="I8211" i="4"/>
  <c r="L8211" i="4"/>
  <c r="Z8211" i="4" s="1"/>
  <c r="H8212" i="4"/>
  <c r="J8212" i="4" s="1"/>
  <c r="K8211" i="4"/>
  <c r="Y8211" i="4" s="1"/>
  <c r="C8213" i="4"/>
  <c r="D8213" i="4"/>
  <c r="E8213" i="4"/>
  <c r="F8213" i="4" l="1"/>
  <c r="N8212" i="4"/>
  <c r="M8211" i="4"/>
  <c r="I8212" i="4"/>
  <c r="L8212" i="4"/>
  <c r="Z8212" i="4" s="1"/>
  <c r="H8213" i="4"/>
  <c r="J8213" i="4" s="1"/>
  <c r="K8212" i="4"/>
  <c r="Y8212" i="4" s="1"/>
  <c r="C8214" i="4"/>
  <c r="F8214" i="4" s="1"/>
  <c r="D8214" i="4"/>
  <c r="E8214" i="4"/>
  <c r="N8213" i="4" l="1"/>
  <c r="M8212" i="4"/>
  <c r="I8213" i="4"/>
  <c r="L8213" i="4"/>
  <c r="Z8213" i="4" s="1"/>
  <c r="H8214" i="4"/>
  <c r="J8214" i="4" s="1"/>
  <c r="K8213" i="4"/>
  <c r="Y8213" i="4" s="1"/>
  <c r="C8215" i="4"/>
  <c r="D8215" i="4"/>
  <c r="E8215" i="4"/>
  <c r="F8215" i="4" l="1"/>
  <c r="N8214" i="4"/>
  <c r="M8213" i="4"/>
  <c r="I8214" i="4"/>
  <c r="L8214" i="4"/>
  <c r="Z8214" i="4" s="1"/>
  <c r="H8215" i="4"/>
  <c r="J8215" i="4" s="1"/>
  <c r="K8214" i="4"/>
  <c r="Y8214" i="4" s="1"/>
  <c r="E8216" i="4"/>
  <c r="C8216" i="4"/>
  <c r="D8216" i="4"/>
  <c r="F8216" i="4" l="1"/>
  <c r="N8215" i="4"/>
  <c r="M8214" i="4"/>
  <c r="I8215" i="4"/>
  <c r="L8215" i="4"/>
  <c r="Z8215" i="4" s="1"/>
  <c r="H8216" i="4"/>
  <c r="J8216" i="4" s="1"/>
  <c r="K8215" i="4"/>
  <c r="Y8215" i="4" s="1"/>
  <c r="C8217" i="4"/>
  <c r="D8217" i="4"/>
  <c r="E8217" i="4"/>
  <c r="F8217" i="4" l="1"/>
  <c r="N8216" i="4"/>
  <c r="M8215" i="4"/>
  <c r="L8216" i="4"/>
  <c r="Z8216" i="4" s="1"/>
  <c r="I8216" i="4"/>
  <c r="H8217" i="4"/>
  <c r="J8217" i="4" s="1"/>
  <c r="K8216" i="4"/>
  <c r="Y8216" i="4" s="1"/>
  <c r="C8218" i="4"/>
  <c r="F8218" i="4" s="1"/>
  <c r="D8218" i="4"/>
  <c r="E8218" i="4"/>
  <c r="N8217" i="4" l="1"/>
  <c r="M8216" i="4"/>
  <c r="I8217" i="4"/>
  <c r="L8217" i="4"/>
  <c r="Z8217" i="4" s="1"/>
  <c r="H8218" i="4"/>
  <c r="J8218" i="4" s="1"/>
  <c r="K8217" i="4"/>
  <c r="Y8217" i="4" s="1"/>
  <c r="D8219" i="4"/>
  <c r="E8219" i="4"/>
  <c r="C8219" i="4"/>
  <c r="F8219" i="4" l="1"/>
  <c r="M8217" i="4"/>
  <c r="I8218" i="4"/>
  <c r="N8218" i="4"/>
  <c r="L8218" i="4"/>
  <c r="Z8218" i="4" s="1"/>
  <c r="H8219" i="4"/>
  <c r="I8219" i="4" s="1"/>
  <c r="K8218" i="4"/>
  <c r="Y8218" i="4" s="1"/>
  <c r="C8220" i="4"/>
  <c r="F8220" i="4" s="1"/>
  <c r="D8220" i="4"/>
  <c r="E8220" i="4"/>
  <c r="M8218" i="4" l="1"/>
  <c r="L8219" i="4"/>
  <c r="Z8219" i="4" s="1"/>
  <c r="J8219" i="4"/>
  <c r="H8220" i="4"/>
  <c r="I8220" i="4" s="1"/>
  <c r="K8219" i="4"/>
  <c r="Y8219" i="4" s="1"/>
  <c r="M8219" i="4"/>
  <c r="C8221" i="4"/>
  <c r="D8221" i="4"/>
  <c r="E8221" i="4"/>
  <c r="F8221" i="4" l="1"/>
  <c r="N8219" i="4"/>
  <c r="L8220" i="4"/>
  <c r="Z8220" i="4" s="1"/>
  <c r="H8221" i="4"/>
  <c r="J8221" i="4" s="1"/>
  <c r="J8220" i="4"/>
  <c r="K8220" i="4"/>
  <c r="Y8220" i="4" s="1"/>
  <c r="M8220" i="4"/>
  <c r="C8222" i="4"/>
  <c r="F8222" i="4" s="1"/>
  <c r="D8222" i="4"/>
  <c r="E8222" i="4"/>
  <c r="N8220" i="4" l="1"/>
  <c r="N8221" i="4"/>
  <c r="L8221" i="4"/>
  <c r="Z8221" i="4" s="1"/>
  <c r="H8222" i="4"/>
  <c r="I8222" i="4" s="1"/>
  <c r="I8221" i="4"/>
  <c r="K8221" i="4"/>
  <c r="Y8221" i="4" s="1"/>
  <c r="C8223" i="4"/>
  <c r="D8223" i="4"/>
  <c r="E8223" i="4"/>
  <c r="F8223" i="4" l="1"/>
  <c r="M8221" i="4"/>
  <c r="L8222" i="4"/>
  <c r="Z8222" i="4" s="1"/>
  <c r="H8223" i="4"/>
  <c r="J8223" i="4" s="1"/>
  <c r="J8222" i="4"/>
  <c r="K8222" i="4"/>
  <c r="Y8222" i="4" s="1"/>
  <c r="M8222" i="4"/>
  <c r="E8224" i="4"/>
  <c r="C8224" i="4"/>
  <c r="D8224" i="4"/>
  <c r="F8224" i="4" l="1"/>
  <c r="N8223" i="4"/>
  <c r="N8222" i="4"/>
  <c r="L8223" i="4"/>
  <c r="Z8223" i="4" s="1"/>
  <c r="H8224" i="4"/>
  <c r="J8224" i="4" s="1"/>
  <c r="I8223" i="4"/>
  <c r="K8223" i="4"/>
  <c r="Y8223" i="4" s="1"/>
  <c r="C8225" i="4"/>
  <c r="D8225" i="4"/>
  <c r="E8225" i="4"/>
  <c r="F8225" i="4" l="1"/>
  <c r="N8224" i="4"/>
  <c r="M8223" i="4"/>
  <c r="I8224" i="4"/>
  <c r="L8224" i="4"/>
  <c r="Z8224" i="4" s="1"/>
  <c r="H8225" i="4"/>
  <c r="J8225" i="4" s="1"/>
  <c r="K8224" i="4"/>
  <c r="Y8224" i="4" s="1"/>
  <c r="C8226" i="4"/>
  <c r="F8226" i="4" s="1"/>
  <c r="D8226" i="4"/>
  <c r="E8226" i="4"/>
  <c r="M8224" i="4" l="1"/>
  <c r="I8225" i="4"/>
  <c r="N8225" i="4"/>
  <c r="L8225" i="4"/>
  <c r="Z8225" i="4" s="1"/>
  <c r="H8226" i="4"/>
  <c r="L8226" i="4" s="1"/>
  <c r="Z8226" i="4" s="1"/>
  <c r="K8225" i="4"/>
  <c r="Y8225" i="4" s="1"/>
  <c r="D8227" i="4"/>
  <c r="E8227" i="4"/>
  <c r="C8227" i="4"/>
  <c r="F8227" i="4" l="1"/>
  <c r="M8225" i="4"/>
  <c r="H8227" i="4"/>
  <c r="J8227" i="4" s="1"/>
  <c r="J8226" i="4"/>
  <c r="I8226" i="4"/>
  <c r="K8226" i="4"/>
  <c r="Y8226" i="4" s="1"/>
  <c r="C8228" i="4"/>
  <c r="D8228" i="4"/>
  <c r="E8228" i="4"/>
  <c r="F8228" i="4" l="1"/>
  <c r="N8227" i="4"/>
  <c r="N8226" i="4"/>
  <c r="M8226" i="4"/>
  <c r="L8227" i="4"/>
  <c r="Z8227" i="4" s="1"/>
  <c r="H8228" i="4"/>
  <c r="J8228" i="4" s="1"/>
  <c r="I8227" i="4"/>
  <c r="K8227" i="4"/>
  <c r="Y8227" i="4" s="1"/>
  <c r="C8229" i="4"/>
  <c r="D8229" i="4"/>
  <c r="E8229" i="4"/>
  <c r="F8229" i="4" l="1"/>
  <c r="N8228" i="4"/>
  <c r="M8227" i="4"/>
  <c r="I8228" i="4"/>
  <c r="L8228" i="4"/>
  <c r="Z8228" i="4" s="1"/>
  <c r="H8229" i="4"/>
  <c r="J8229" i="4" s="1"/>
  <c r="K8228" i="4"/>
  <c r="Y8228" i="4" s="1"/>
  <c r="C8230" i="4"/>
  <c r="F8230" i="4" s="1"/>
  <c r="D8230" i="4"/>
  <c r="E8230" i="4"/>
  <c r="N8229" i="4" l="1"/>
  <c r="M8228" i="4"/>
  <c r="I8229" i="4"/>
  <c r="L8229" i="4"/>
  <c r="Z8229" i="4" s="1"/>
  <c r="H8230" i="4"/>
  <c r="J8230" i="4" s="1"/>
  <c r="K8229" i="4"/>
  <c r="Y8229" i="4" s="1"/>
  <c r="C8231" i="4"/>
  <c r="D8231" i="4"/>
  <c r="E8231" i="4"/>
  <c r="F8231" i="4" l="1"/>
  <c r="M8229" i="4"/>
  <c r="I8230" i="4"/>
  <c r="N8230" i="4"/>
  <c r="L8230" i="4"/>
  <c r="Z8230" i="4" s="1"/>
  <c r="H8231" i="4"/>
  <c r="L8231" i="4" s="1"/>
  <c r="Z8231" i="4" s="1"/>
  <c r="K8230" i="4"/>
  <c r="Y8230" i="4" s="1"/>
  <c r="E8232" i="4"/>
  <c r="C8232" i="4"/>
  <c r="D8232" i="4"/>
  <c r="F8232" i="4" l="1"/>
  <c r="M8230" i="4"/>
  <c r="J8231" i="4"/>
  <c r="I8231" i="4"/>
  <c r="H8232" i="4"/>
  <c r="I8232" i="4" s="1"/>
  <c r="K8231" i="4"/>
  <c r="Y8231" i="4" s="1"/>
  <c r="C8233" i="4"/>
  <c r="D8233" i="4"/>
  <c r="E8233" i="4"/>
  <c r="F8233" i="4" l="1"/>
  <c r="N8231" i="4"/>
  <c r="M8231" i="4"/>
  <c r="H8233" i="4"/>
  <c r="J8233" i="4" s="1"/>
  <c r="L8232" i="4"/>
  <c r="Z8232" i="4" s="1"/>
  <c r="J8232" i="4"/>
  <c r="K8232" i="4"/>
  <c r="Y8232" i="4" s="1"/>
  <c r="M8232" i="4"/>
  <c r="C8234" i="4"/>
  <c r="D8234" i="4"/>
  <c r="E8234" i="4"/>
  <c r="F8234" i="4" l="1"/>
  <c r="N8232" i="4"/>
  <c r="N8233" i="4"/>
  <c r="L8233" i="4"/>
  <c r="Z8233" i="4" s="1"/>
  <c r="H8234" i="4"/>
  <c r="I8234" i="4" s="1"/>
  <c r="I8233" i="4"/>
  <c r="K8233" i="4"/>
  <c r="Y8233" i="4" s="1"/>
  <c r="D8235" i="4"/>
  <c r="E8235" i="4"/>
  <c r="C8235" i="4"/>
  <c r="F8235" i="4" l="1"/>
  <c r="M8233" i="4"/>
  <c r="L8234" i="4"/>
  <c r="Z8234" i="4" s="1"/>
  <c r="J8234" i="4"/>
  <c r="H8235" i="4"/>
  <c r="I8235" i="4" s="1"/>
  <c r="K8234" i="4"/>
  <c r="Y8234" i="4" s="1"/>
  <c r="M8234" i="4"/>
  <c r="C8236" i="4"/>
  <c r="F8236" i="4" s="1"/>
  <c r="D8236" i="4"/>
  <c r="E8236" i="4"/>
  <c r="N8234" i="4" l="1"/>
  <c r="L8235" i="4"/>
  <c r="Z8235" i="4" s="1"/>
  <c r="H8236" i="4"/>
  <c r="L8236" i="4" s="1"/>
  <c r="Z8236" i="4" s="1"/>
  <c r="J8235" i="4"/>
  <c r="K8235" i="4"/>
  <c r="Y8235" i="4" s="1"/>
  <c r="M8235" i="4"/>
  <c r="C8237" i="4"/>
  <c r="D8237" i="4"/>
  <c r="E8237" i="4"/>
  <c r="F8237" i="4" l="1"/>
  <c r="N8235" i="4"/>
  <c r="H8237" i="4"/>
  <c r="I8237" i="4" s="1"/>
  <c r="J8236" i="4"/>
  <c r="I8236" i="4"/>
  <c r="K8236" i="4"/>
  <c r="Y8236" i="4" s="1"/>
  <c r="C8238" i="4"/>
  <c r="D8238" i="4"/>
  <c r="E8238" i="4"/>
  <c r="F8238" i="4" l="1"/>
  <c r="L8237" i="4"/>
  <c r="Z8237" i="4" s="1"/>
  <c r="N8236" i="4"/>
  <c r="M8236" i="4"/>
  <c r="J8237" i="4"/>
  <c r="H8238" i="4"/>
  <c r="J8238" i="4" s="1"/>
  <c r="K8237" i="4"/>
  <c r="Y8237" i="4" s="1"/>
  <c r="M8237" i="4"/>
  <c r="C8239" i="4"/>
  <c r="D8239" i="4"/>
  <c r="E8239" i="4"/>
  <c r="F8239" i="4" l="1"/>
  <c r="N8238" i="4"/>
  <c r="N8237" i="4"/>
  <c r="I8238" i="4"/>
  <c r="L8238" i="4"/>
  <c r="Z8238" i="4" s="1"/>
  <c r="H8239" i="4"/>
  <c r="I8239" i="4" s="1"/>
  <c r="K8238" i="4"/>
  <c r="Y8238" i="4" s="1"/>
  <c r="E8240" i="4"/>
  <c r="C8240" i="4"/>
  <c r="D8240" i="4"/>
  <c r="F8240" i="4" l="1"/>
  <c r="M8238" i="4"/>
  <c r="L8239" i="4"/>
  <c r="Z8239" i="4" s="1"/>
  <c r="J8239" i="4"/>
  <c r="H8240" i="4"/>
  <c r="I8240" i="4" s="1"/>
  <c r="K8239" i="4"/>
  <c r="Y8239" i="4" s="1"/>
  <c r="M8239" i="4"/>
  <c r="C8241" i="4"/>
  <c r="D8241" i="4"/>
  <c r="E8241" i="4"/>
  <c r="F8241" i="4" l="1"/>
  <c r="N8239" i="4"/>
  <c r="L8240" i="4"/>
  <c r="Z8240" i="4" s="1"/>
  <c r="J8240" i="4"/>
  <c r="H8241" i="4"/>
  <c r="K8240" i="4"/>
  <c r="Y8240" i="4" s="1"/>
  <c r="M8240" i="4"/>
  <c r="C8242" i="4"/>
  <c r="F8242" i="4" s="1"/>
  <c r="D8242" i="4"/>
  <c r="E8242" i="4"/>
  <c r="N8240" i="4" l="1"/>
  <c r="H8242" i="4"/>
  <c r="L8242" i="4" s="1"/>
  <c r="Z8242" i="4" s="1"/>
  <c r="L8241" i="4"/>
  <c r="Z8241" i="4" s="1"/>
  <c r="J8241" i="4"/>
  <c r="I8241" i="4"/>
  <c r="K8241" i="4"/>
  <c r="Y8241" i="4" s="1"/>
  <c r="D8243" i="4"/>
  <c r="E8243" i="4"/>
  <c r="C8243" i="4"/>
  <c r="F8243" i="4" l="1"/>
  <c r="N8241" i="4"/>
  <c r="M8241" i="4"/>
  <c r="H8243" i="4"/>
  <c r="J8243" i="4" s="1"/>
  <c r="I8242" i="4"/>
  <c r="J8242" i="4"/>
  <c r="K8242" i="4"/>
  <c r="Y8242" i="4" s="1"/>
  <c r="C8244" i="4"/>
  <c r="F8244" i="4" s="1"/>
  <c r="D8244" i="4"/>
  <c r="E8244" i="4"/>
  <c r="L8243" i="4" l="1"/>
  <c r="Z8243" i="4" s="1"/>
  <c r="I8243" i="4"/>
  <c r="M8243" i="4" s="1"/>
  <c r="N8242" i="4"/>
  <c r="M8242" i="4"/>
  <c r="H8244" i="4"/>
  <c r="J8244" i="4" s="1"/>
  <c r="N8243" i="4"/>
  <c r="K8243" i="4"/>
  <c r="Y8243" i="4" s="1"/>
  <c r="C8245" i="4"/>
  <c r="F8245" i="4" s="1"/>
  <c r="D8245" i="4"/>
  <c r="E8245" i="4"/>
  <c r="N8244" i="4" l="1"/>
  <c r="L8244" i="4"/>
  <c r="Z8244" i="4" s="1"/>
  <c r="H8245" i="4"/>
  <c r="J8245" i="4" s="1"/>
  <c r="I8244" i="4"/>
  <c r="K8244" i="4"/>
  <c r="Y8244" i="4" s="1"/>
  <c r="C8246" i="4"/>
  <c r="D8246" i="4"/>
  <c r="E8246" i="4"/>
  <c r="F8246" i="4" l="1"/>
  <c r="N8245" i="4"/>
  <c r="M8244" i="4"/>
  <c r="I8245" i="4"/>
  <c r="L8245" i="4"/>
  <c r="Z8245" i="4" s="1"/>
  <c r="H8246" i="4"/>
  <c r="J8246" i="4" s="1"/>
  <c r="K8245" i="4"/>
  <c r="Y8245" i="4" s="1"/>
  <c r="C8247" i="4"/>
  <c r="F8247" i="4" s="1"/>
  <c r="D8247" i="4"/>
  <c r="E8247" i="4"/>
  <c r="M8245" i="4" l="1"/>
  <c r="I8246" i="4"/>
  <c r="N8246" i="4"/>
  <c r="L8246" i="4"/>
  <c r="Z8246" i="4" s="1"/>
  <c r="H8247" i="4"/>
  <c r="K8246" i="4"/>
  <c r="Y8246" i="4" s="1"/>
  <c r="E8248" i="4"/>
  <c r="C8248" i="4"/>
  <c r="F8248" i="4" s="1"/>
  <c r="D8248" i="4"/>
  <c r="M8246" i="4" l="1"/>
  <c r="H8248" i="4"/>
  <c r="L8248" i="4" s="1"/>
  <c r="Z8248" i="4" s="1"/>
  <c r="J8247" i="4"/>
  <c r="I8247" i="4"/>
  <c r="L8247" i="4"/>
  <c r="Z8247" i="4" s="1"/>
  <c r="K8247" i="4"/>
  <c r="Y8247" i="4" s="1"/>
  <c r="C8249" i="4"/>
  <c r="D8249" i="4"/>
  <c r="E8249" i="4"/>
  <c r="F8249" i="4" l="1"/>
  <c r="N8247" i="4"/>
  <c r="M8247" i="4"/>
  <c r="H8249" i="4"/>
  <c r="L8249" i="4" s="1"/>
  <c r="Z8249" i="4" s="1"/>
  <c r="I8248" i="4"/>
  <c r="J8248" i="4"/>
  <c r="K8248" i="4"/>
  <c r="Y8248" i="4" s="1"/>
  <c r="C8250" i="4"/>
  <c r="F8250" i="4" s="1"/>
  <c r="D8250" i="4"/>
  <c r="E8250" i="4"/>
  <c r="N8248" i="4" l="1"/>
  <c r="M8248" i="4"/>
  <c r="H8250" i="4"/>
  <c r="J8250" i="4" s="1"/>
  <c r="I8249" i="4"/>
  <c r="J8249" i="4"/>
  <c r="K8249" i="4"/>
  <c r="Y8249" i="4" s="1"/>
  <c r="D8251" i="4"/>
  <c r="E8251" i="4"/>
  <c r="C8251" i="4"/>
  <c r="F8251" i="4" l="1"/>
  <c r="N8249" i="4"/>
  <c r="N8250" i="4"/>
  <c r="M8249" i="4"/>
  <c r="I8250" i="4"/>
  <c r="L8250" i="4"/>
  <c r="Z8250" i="4" s="1"/>
  <c r="H8251" i="4"/>
  <c r="J8251" i="4" s="1"/>
  <c r="K8250" i="4"/>
  <c r="Y8250" i="4" s="1"/>
  <c r="C8252" i="4"/>
  <c r="D8252" i="4"/>
  <c r="E8252" i="4"/>
  <c r="H8252" i="4" l="1"/>
  <c r="F8252" i="4"/>
  <c r="N8251" i="4"/>
  <c r="M8250" i="4"/>
  <c r="I8251" i="4"/>
  <c r="L8251" i="4"/>
  <c r="Z8251" i="4" s="1"/>
  <c r="K8251" i="4"/>
  <c r="Y8251" i="4" s="1"/>
  <c r="J8252" i="4"/>
  <c r="I8252" i="4"/>
  <c r="C8253" i="4"/>
  <c r="D8253" i="4"/>
  <c r="E8253" i="4"/>
  <c r="F8253" i="4" l="1"/>
  <c r="M8251" i="4"/>
  <c r="H8253" i="4"/>
  <c r="J8253" i="4" s="1"/>
  <c r="K8252" i="4"/>
  <c r="Y8252" i="4" s="1"/>
  <c r="M8252" i="4"/>
  <c r="L8252" i="4"/>
  <c r="Z8252" i="4" s="1"/>
  <c r="N8252" i="4"/>
  <c r="C8254" i="4"/>
  <c r="F8254" i="4" s="1"/>
  <c r="D8254" i="4"/>
  <c r="E8254" i="4"/>
  <c r="N8253" i="4" l="1"/>
  <c r="H8254" i="4"/>
  <c r="L8254" i="4" s="1"/>
  <c r="Z8254" i="4" s="1"/>
  <c r="L8253" i="4"/>
  <c r="Z8253" i="4" s="1"/>
  <c r="I8253" i="4"/>
  <c r="K8253" i="4"/>
  <c r="Y8253" i="4" s="1"/>
  <c r="C8255" i="4"/>
  <c r="D8255" i="4"/>
  <c r="E8255" i="4"/>
  <c r="H8255" i="4" l="1"/>
  <c r="F8255" i="4"/>
  <c r="M8253" i="4"/>
  <c r="J8254" i="4"/>
  <c r="I8254" i="4"/>
  <c r="K8254" i="4"/>
  <c r="Y8254" i="4" s="1"/>
  <c r="J8255" i="4"/>
  <c r="I8255" i="4"/>
  <c r="E8256" i="4"/>
  <c r="C8256" i="4"/>
  <c r="D8256" i="4"/>
  <c r="F8256" i="4" l="1"/>
  <c r="N8254" i="4"/>
  <c r="M8254" i="4"/>
  <c r="H8256" i="4"/>
  <c r="J8256" i="4" s="1"/>
  <c r="K8255" i="4"/>
  <c r="Y8255" i="4" s="1"/>
  <c r="M8255" i="4"/>
  <c r="L8255" i="4"/>
  <c r="Z8255" i="4" s="1"/>
  <c r="N8255" i="4"/>
  <c r="C8257" i="4"/>
  <c r="D8257" i="4"/>
  <c r="E8257" i="4"/>
  <c r="F8257" i="4" l="1"/>
  <c r="N8256" i="4"/>
  <c r="L8256" i="4"/>
  <c r="Z8256" i="4" s="1"/>
  <c r="I8256" i="4"/>
  <c r="H8257" i="4"/>
  <c r="J8257" i="4" s="1"/>
  <c r="K8256" i="4"/>
  <c r="Y8256" i="4" s="1"/>
  <c r="C8258" i="4"/>
  <c r="D8258" i="4"/>
  <c r="E8258" i="4"/>
  <c r="F8258" i="4" l="1"/>
  <c r="N8257" i="4"/>
  <c r="M8256" i="4"/>
  <c r="I8257" i="4"/>
  <c r="L8257" i="4"/>
  <c r="Z8257" i="4" s="1"/>
  <c r="H8258" i="4"/>
  <c r="J8258" i="4" s="1"/>
  <c r="K8257" i="4"/>
  <c r="Y8257" i="4" s="1"/>
  <c r="D8259" i="4"/>
  <c r="E8259" i="4"/>
  <c r="C8259" i="4"/>
  <c r="F8259" i="4" l="1"/>
  <c r="M8257" i="4"/>
  <c r="I8258" i="4"/>
  <c r="L8258" i="4"/>
  <c r="Z8258" i="4" s="1"/>
  <c r="N8258" i="4"/>
  <c r="H8259" i="4"/>
  <c r="I8259" i="4" s="1"/>
  <c r="K8258" i="4"/>
  <c r="Y8258" i="4" s="1"/>
  <c r="C8260" i="4"/>
  <c r="F8260" i="4" s="1"/>
  <c r="D8260" i="4"/>
  <c r="E8260" i="4"/>
  <c r="M8258" i="4" l="1"/>
  <c r="L8259" i="4"/>
  <c r="Z8259" i="4" s="1"/>
  <c r="H8260" i="4"/>
  <c r="J8260" i="4" s="1"/>
  <c r="J8259" i="4"/>
  <c r="K8259" i="4"/>
  <c r="Y8259" i="4" s="1"/>
  <c r="M8259" i="4"/>
  <c r="C8261" i="4"/>
  <c r="D8261" i="4"/>
  <c r="E8261" i="4"/>
  <c r="H8261" i="4" l="1"/>
  <c r="F8261" i="4"/>
  <c r="N8260" i="4"/>
  <c r="N8259" i="4"/>
  <c r="L8260" i="4"/>
  <c r="Z8260" i="4" s="1"/>
  <c r="I8260" i="4"/>
  <c r="K8260" i="4"/>
  <c r="Y8260" i="4" s="1"/>
  <c r="J8261" i="4"/>
  <c r="I8261" i="4"/>
  <c r="C8262" i="4"/>
  <c r="D8262" i="4"/>
  <c r="E8262" i="4"/>
  <c r="F8262" i="4" l="1"/>
  <c r="M8260" i="4"/>
  <c r="H8262" i="4"/>
  <c r="J8262" i="4" s="1"/>
  <c r="K8261" i="4"/>
  <c r="Y8261" i="4" s="1"/>
  <c r="M8261" i="4"/>
  <c r="L8261" i="4"/>
  <c r="Z8261" i="4" s="1"/>
  <c r="N8261" i="4"/>
  <c r="C8263" i="4"/>
  <c r="F8263" i="4" s="1"/>
  <c r="D8263" i="4"/>
  <c r="E8263" i="4"/>
  <c r="H8263" i="4" l="1"/>
  <c r="J8263" i="4" s="1"/>
  <c r="L8262" i="4"/>
  <c r="Z8262" i="4" s="1"/>
  <c r="N8262" i="4"/>
  <c r="I8262" i="4"/>
  <c r="K8262" i="4"/>
  <c r="Y8262" i="4" s="1"/>
  <c r="E8264" i="4"/>
  <c r="C8264" i="4"/>
  <c r="D8264" i="4"/>
  <c r="F8264" i="4" l="1"/>
  <c r="M8262" i="4"/>
  <c r="L8263" i="4"/>
  <c r="Z8263" i="4" s="1"/>
  <c r="H8264" i="4"/>
  <c r="J8264" i="4" s="1"/>
  <c r="I8263" i="4"/>
  <c r="N8263" i="4"/>
  <c r="K8263" i="4"/>
  <c r="Y8263" i="4" s="1"/>
  <c r="C8265" i="4"/>
  <c r="F8265" i="4" s="1"/>
  <c r="D8265" i="4"/>
  <c r="E8265" i="4"/>
  <c r="N8264" i="4" l="1"/>
  <c r="M8263" i="4"/>
  <c r="L8264" i="4"/>
  <c r="Z8264" i="4" s="1"/>
  <c r="H8265" i="4"/>
  <c r="I8265" i="4" s="1"/>
  <c r="I8264" i="4"/>
  <c r="K8264" i="4"/>
  <c r="Y8264" i="4" s="1"/>
  <c r="C8266" i="4"/>
  <c r="D8266" i="4"/>
  <c r="E8266" i="4"/>
  <c r="F8266" i="4" l="1"/>
  <c r="M8264" i="4"/>
  <c r="L8265" i="4"/>
  <c r="Z8265" i="4" s="1"/>
  <c r="J8265" i="4"/>
  <c r="H8266" i="4"/>
  <c r="I8266" i="4" s="1"/>
  <c r="K8265" i="4"/>
  <c r="Y8265" i="4" s="1"/>
  <c r="M8265" i="4"/>
  <c r="D8267" i="4"/>
  <c r="E8267" i="4"/>
  <c r="C8267" i="4"/>
  <c r="F8267" i="4" l="1"/>
  <c r="N8265" i="4"/>
  <c r="L8266" i="4"/>
  <c r="Z8266" i="4" s="1"/>
  <c r="H8267" i="4"/>
  <c r="L8267" i="4" s="1"/>
  <c r="Z8267" i="4" s="1"/>
  <c r="J8266" i="4"/>
  <c r="K8266" i="4"/>
  <c r="Y8266" i="4" s="1"/>
  <c r="M8266" i="4"/>
  <c r="C8268" i="4"/>
  <c r="F8268" i="4" s="1"/>
  <c r="D8268" i="4"/>
  <c r="E8268" i="4"/>
  <c r="N8266" i="4" l="1"/>
  <c r="H8268" i="4"/>
  <c r="J8268" i="4" s="1"/>
  <c r="J8267" i="4"/>
  <c r="I8267" i="4"/>
  <c r="L8268" i="4"/>
  <c r="Z8268" i="4" s="1"/>
  <c r="K8267" i="4"/>
  <c r="Y8267" i="4" s="1"/>
  <c r="C8269" i="4"/>
  <c r="D8269" i="4"/>
  <c r="E8269" i="4"/>
  <c r="F8269" i="4" l="1"/>
  <c r="N8267" i="4"/>
  <c r="N8268" i="4"/>
  <c r="M8267" i="4"/>
  <c r="H8269" i="4"/>
  <c r="J8269" i="4" s="1"/>
  <c r="I8268" i="4"/>
  <c r="K8268" i="4"/>
  <c r="Y8268" i="4" s="1"/>
  <c r="C8270" i="4"/>
  <c r="D8270" i="4"/>
  <c r="E8270" i="4"/>
  <c r="F8270" i="4" l="1"/>
  <c r="L8269" i="4"/>
  <c r="Z8269" i="4" s="1"/>
  <c r="N8269" i="4"/>
  <c r="M8268" i="4"/>
  <c r="H8270" i="4"/>
  <c r="I8270" i="4" s="1"/>
  <c r="I8269" i="4"/>
  <c r="K8269" i="4"/>
  <c r="Y8269" i="4" s="1"/>
  <c r="C8271" i="4"/>
  <c r="F8271" i="4" s="1"/>
  <c r="D8271" i="4"/>
  <c r="E8271" i="4"/>
  <c r="M8269" i="4" l="1"/>
  <c r="L8270" i="4"/>
  <c r="Z8270" i="4" s="1"/>
  <c r="H8271" i="4"/>
  <c r="J8271" i="4" s="1"/>
  <c r="J8270" i="4"/>
  <c r="K8270" i="4"/>
  <c r="Y8270" i="4" s="1"/>
  <c r="M8270" i="4"/>
  <c r="E8272" i="4"/>
  <c r="C8272" i="4"/>
  <c r="F8272" i="4" s="1"/>
  <c r="D8272" i="4"/>
  <c r="N8271" i="4" l="1"/>
  <c r="N8270" i="4"/>
  <c r="L8271" i="4"/>
  <c r="Z8271" i="4" s="1"/>
  <c r="I8271" i="4"/>
  <c r="H8272" i="4"/>
  <c r="J8272" i="4" s="1"/>
  <c r="K8271" i="4"/>
  <c r="Y8271" i="4" s="1"/>
  <c r="C8273" i="4"/>
  <c r="D8273" i="4"/>
  <c r="E8273" i="4"/>
  <c r="F8273" i="4" l="1"/>
  <c r="M8271" i="4"/>
  <c r="H8273" i="4"/>
  <c r="J8273" i="4" s="1"/>
  <c r="N8272" i="4"/>
  <c r="L8272" i="4"/>
  <c r="Z8272" i="4" s="1"/>
  <c r="I8272" i="4"/>
  <c r="K8272" i="4"/>
  <c r="Y8272" i="4" s="1"/>
  <c r="C8274" i="4"/>
  <c r="F8274" i="4" s="1"/>
  <c r="D8274" i="4"/>
  <c r="E8274" i="4"/>
  <c r="M8272" i="4" l="1"/>
  <c r="L8273" i="4"/>
  <c r="Z8273" i="4" s="1"/>
  <c r="I8273" i="4"/>
  <c r="H8274" i="4"/>
  <c r="N8273" i="4"/>
  <c r="K8273" i="4"/>
  <c r="Y8273" i="4" s="1"/>
  <c r="D8275" i="4"/>
  <c r="E8275" i="4"/>
  <c r="C8275" i="4"/>
  <c r="F8275" i="4" l="1"/>
  <c r="M8273" i="4"/>
  <c r="H8275" i="4"/>
  <c r="L8275" i="4" s="1"/>
  <c r="Z8275" i="4" s="1"/>
  <c r="L8274" i="4"/>
  <c r="Z8274" i="4" s="1"/>
  <c r="I8274" i="4"/>
  <c r="J8274" i="4"/>
  <c r="K8274" i="4"/>
  <c r="Y8274" i="4" s="1"/>
  <c r="C8276" i="4"/>
  <c r="F8276" i="4" s="1"/>
  <c r="D8276" i="4"/>
  <c r="E8276" i="4"/>
  <c r="N8274" i="4" l="1"/>
  <c r="M8274" i="4"/>
  <c r="H8276" i="4"/>
  <c r="J8276" i="4" s="1"/>
  <c r="I8275" i="4"/>
  <c r="J8275" i="4"/>
  <c r="K8275" i="4"/>
  <c r="Y8275" i="4" s="1"/>
  <c r="C8277" i="4"/>
  <c r="D8277" i="4"/>
  <c r="E8277" i="4"/>
  <c r="F8277" i="4" l="1"/>
  <c r="N8275" i="4"/>
  <c r="N8276" i="4"/>
  <c r="M8275" i="4"/>
  <c r="L8276" i="4"/>
  <c r="Z8276" i="4" s="1"/>
  <c r="H8277" i="4"/>
  <c r="I8277" i="4" s="1"/>
  <c r="I8276" i="4"/>
  <c r="K8276" i="4"/>
  <c r="Y8276" i="4" s="1"/>
  <c r="C8278" i="4"/>
  <c r="D8278" i="4"/>
  <c r="E8278" i="4"/>
  <c r="F8278" i="4" l="1"/>
  <c r="M8276" i="4"/>
  <c r="L8277" i="4"/>
  <c r="Z8277" i="4" s="1"/>
  <c r="H8278" i="4"/>
  <c r="I8278" i="4" s="1"/>
  <c r="J8277" i="4"/>
  <c r="K8277" i="4"/>
  <c r="Y8277" i="4" s="1"/>
  <c r="M8277" i="4"/>
  <c r="C8279" i="4"/>
  <c r="D8279" i="4"/>
  <c r="E8279" i="4"/>
  <c r="H8279" i="4" l="1"/>
  <c r="F8279" i="4"/>
  <c r="N8277" i="4"/>
  <c r="L8278" i="4"/>
  <c r="Z8278" i="4" s="1"/>
  <c r="J8278" i="4"/>
  <c r="K8278" i="4"/>
  <c r="Y8278" i="4" s="1"/>
  <c r="M8278" i="4"/>
  <c r="J8279" i="4"/>
  <c r="I8279" i="4"/>
  <c r="E8280" i="4"/>
  <c r="C8280" i="4"/>
  <c r="D8280" i="4"/>
  <c r="F8280" i="4" l="1"/>
  <c r="N8278" i="4"/>
  <c r="H8280" i="4"/>
  <c r="J8280" i="4" s="1"/>
  <c r="L8279" i="4"/>
  <c r="Z8279" i="4" s="1"/>
  <c r="N8279" i="4"/>
  <c r="K8279" i="4"/>
  <c r="Y8279" i="4" s="1"/>
  <c r="M8279" i="4"/>
  <c r="C8281" i="4"/>
  <c r="F8281" i="4" s="1"/>
  <c r="D8281" i="4"/>
  <c r="E8281" i="4"/>
  <c r="N8280" i="4" l="1"/>
  <c r="L8280" i="4"/>
  <c r="Z8280" i="4" s="1"/>
  <c r="H8281" i="4"/>
  <c r="I8280" i="4"/>
  <c r="K8280" i="4"/>
  <c r="Y8280" i="4" s="1"/>
  <c r="C8282" i="4"/>
  <c r="D8282" i="4"/>
  <c r="E8282" i="4"/>
  <c r="F8282" i="4" l="1"/>
  <c r="M8280" i="4"/>
  <c r="L8281" i="4"/>
  <c r="Z8281" i="4" s="1"/>
  <c r="I8281" i="4"/>
  <c r="J8281" i="4"/>
  <c r="H8282" i="4"/>
  <c r="K8281" i="4"/>
  <c r="Y8281" i="4" s="1"/>
  <c r="D8283" i="4"/>
  <c r="E8283" i="4"/>
  <c r="C8283" i="4"/>
  <c r="F8283" i="4" l="1"/>
  <c r="N8281" i="4"/>
  <c r="M8281" i="4"/>
  <c r="L8282" i="4"/>
  <c r="Z8282" i="4" s="1"/>
  <c r="J8282" i="4"/>
  <c r="H8283" i="4"/>
  <c r="J8283" i="4" s="1"/>
  <c r="I8282" i="4"/>
  <c r="K8282" i="4"/>
  <c r="Y8282" i="4" s="1"/>
  <c r="C8284" i="4"/>
  <c r="D8284" i="4"/>
  <c r="E8284" i="4"/>
  <c r="F8284" i="4" l="1"/>
  <c r="N8283" i="4"/>
  <c r="N8282" i="4"/>
  <c r="M8282" i="4"/>
  <c r="H8284" i="4"/>
  <c r="J8284" i="4" s="1"/>
  <c r="I8283" i="4"/>
  <c r="L8283" i="4"/>
  <c r="Z8283" i="4" s="1"/>
  <c r="K8283" i="4"/>
  <c r="Y8283" i="4" s="1"/>
  <c r="C8285" i="4"/>
  <c r="D8285" i="4"/>
  <c r="E8285" i="4"/>
  <c r="F8285" i="4" l="1"/>
  <c r="N8284" i="4"/>
  <c r="M8283" i="4"/>
  <c r="L8284" i="4"/>
  <c r="Z8284" i="4" s="1"/>
  <c r="H8285" i="4"/>
  <c r="I8285" i="4" s="1"/>
  <c r="I8284" i="4"/>
  <c r="K8284" i="4"/>
  <c r="Y8284" i="4" s="1"/>
  <c r="C8286" i="4"/>
  <c r="F8286" i="4" s="1"/>
  <c r="D8286" i="4"/>
  <c r="E8286" i="4"/>
  <c r="M8284" i="4" l="1"/>
  <c r="L8285" i="4"/>
  <c r="Z8285" i="4" s="1"/>
  <c r="H8286" i="4"/>
  <c r="J8285" i="4"/>
  <c r="K8285" i="4"/>
  <c r="Y8285" i="4" s="1"/>
  <c r="M8285" i="4"/>
  <c r="C8287" i="4"/>
  <c r="D8287" i="4"/>
  <c r="E8287" i="4"/>
  <c r="F8287" i="4" l="1"/>
  <c r="N8285" i="4"/>
  <c r="L8286" i="4"/>
  <c r="Z8286" i="4" s="1"/>
  <c r="J8286" i="4"/>
  <c r="H8287" i="4"/>
  <c r="I8286" i="4"/>
  <c r="K8286" i="4"/>
  <c r="Y8286" i="4" s="1"/>
  <c r="E8288" i="4"/>
  <c r="C8288" i="4"/>
  <c r="D8288" i="4"/>
  <c r="F8288" i="4" l="1"/>
  <c r="N8286" i="4"/>
  <c r="M8286" i="4"/>
  <c r="H8288" i="4"/>
  <c r="J8288" i="4" s="1"/>
  <c r="I8287" i="4"/>
  <c r="J8287" i="4"/>
  <c r="L8287" i="4"/>
  <c r="Z8287" i="4" s="1"/>
  <c r="K8287" i="4"/>
  <c r="Y8287" i="4" s="1"/>
  <c r="C8289" i="4"/>
  <c r="D8289" i="4"/>
  <c r="E8289" i="4"/>
  <c r="F8289" i="4" l="1"/>
  <c r="N8288" i="4"/>
  <c r="N8287" i="4"/>
  <c r="M8287" i="4"/>
  <c r="L8288" i="4"/>
  <c r="Z8288" i="4" s="1"/>
  <c r="H8289" i="4"/>
  <c r="J8289" i="4" s="1"/>
  <c r="I8288" i="4"/>
  <c r="K8288" i="4"/>
  <c r="Y8288" i="4" s="1"/>
  <c r="C8290" i="4"/>
  <c r="D8290" i="4"/>
  <c r="E8290" i="4"/>
  <c r="F8290" i="4" l="1"/>
  <c r="N8289" i="4"/>
  <c r="M8288" i="4"/>
  <c r="I8289" i="4"/>
  <c r="L8289" i="4"/>
  <c r="Z8289" i="4" s="1"/>
  <c r="H8290" i="4"/>
  <c r="J8290" i="4" s="1"/>
  <c r="K8289" i="4"/>
  <c r="Y8289" i="4" s="1"/>
  <c r="D8291" i="4"/>
  <c r="E8291" i="4"/>
  <c r="C8291" i="4"/>
  <c r="F8291" i="4" l="1"/>
  <c r="M8289" i="4"/>
  <c r="I8290" i="4"/>
  <c r="N8290" i="4"/>
  <c r="L8290" i="4"/>
  <c r="Z8290" i="4" s="1"/>
  <c r="H8291" i="4"/>
  <c r="I8291" i="4" s="1"/>
  <c r="K8290" i="4"/>
  <c r="Y8290" i="4" s="1"/>
  <c r="C8292" i="4"/>
  <c r="F8292" i="4" s="1"/>
  <c r="D8292" i="4"/>
  <c r="E8292" i="4"/>
  <c r="M8290" i="4" l="1"/>
  <c r="L8291" i="4"/>
  <c r="Z8291" i="4" s="1"/>
  <c r="H8292" i="4"/>
  <c r="L8292" i="4" s="1"/>
  <c r="Z8292" i="4" s="1"/>
  <c r="J8291" i="4"/>
  <c r="K8291" i="4"/>
  <c r="Y8291" i="4" s="1"/>
  <c r="M8291" i="4"/>
  <c r="C8293" i="4"/>
  <c r="D8293" i="4"/>
  <c r="E8293" i="4"/>
  <c r="F8293" i="4" l="1"/>
  <c r="N8291" i="4"/>
  <c r="H8293" i="4"/>
  <c r="J8293" i="4" s="1"/>
  <c r="J8292" i="4"/>
  <c r="I8292" i="4"/>
  <c r="K8292" i="4"/>
  <c r="Y8292" i="4" s="1"/>
  <c r="C8294" i="4"/>
  <c r="D8294" i="4"/>
  <c r="E8294" i="4"/>
  <c r="F8294" i="4" l="1"/>
  <c r="N8292" i="4"/>
  <c r="N8293" i="4"/>
  <c r="M8292" i="4"/>
  <c r="L8293" i="4"/>
  <c r="Z8293" i="4" s="1"/>
  <c r="H8294" i="4"/>
  <c r="I8294" i="4" s="1"/>
  <c r="I8293" i="4"/>
  <c r="K8293" i="4"/>
  <c r="Y8293" i="4" s="1"/>
  <c r="C8295" i="4"/>
  <c r="D8295" i="4"/>
  <c r="E8295" i="4"/>
  <c r="F8295" i="4" l="1"/>
  <c r="M8293" i="4"/>
  <c r="L8294" i="4"/>
  <c r="Z8294" i="4" s="1"/>
  <c r="J8294" i="4"/>
  <c r="H8295" i="4"/>
  <c r="I8295" i="4" s="1"/>
  <c r="K8294" i="4"/>
  <c r="Y8294" i="4" s="1"/>
  <c r="M8294" i="4"/>
  <c r="E8296" i="4"/>
  <c r="C8296" i="4"/>
  <c r="D8296" i="4"/>
  <c r="F8296" i="4" l="1"/>
  <c r="N8294" i="4"/>
  <c r="L8295" i="4"/>
  <c r="Z8295" i="4" s="1"/>
  <c r="H8296" i="4"/>
  <c r="L8296" i="4" s="1"/>
  <c r="Z8296" i="4" s="1"/>
  <c r="J8295" i="4"/>
  <c r="K8295" i="4"/>
  <c r="Y8295" i="4" s="1"/>
  <c r="M8295" i="4"/>
  <c r="C8297" i="4"/>
  <c r="F8297" i="4" s="1"/>
  <c r="D8297" i="4"/>
  <c r="E8297" i="4"/>
  <c r="N8295" i="4" l="1"/>
  <c r="H8297" i="4"/>
  <c r="J8297" i="4" s="1"/>
  <c r="J8296" i="4"/>
  <c r="I8296" i="4"/>
  <c r="K8296" i="4"/>
  <c r="Y8296" i="4" s="1"/>
  <c r="C8298" i="4"/>
  <c r="D8298" i="4"/>
  <c r="E8298" i="4"/>
  <c r="F8298" i="4" l="1"/>
  <c r="N8296" i="4"/>
  <c r="N8297" i="4"/>
  <c r="M8296" i="4"/>
  <c r="L8297" i="4"/>
  <c r="Z8297" i="4" s="1"/>
  <c r="H8298" i="4"/>
  <c r="J8298" i="4" s="1"/>
  <c r="I8297" i="4"/>
  <c r="K8297" i="4"/>
  <c r="Y8297" i="4" s="1"/>
  <c r="D8299" i="4"/>
  <c r="E8299" i="4"/>
  <c r="C8299" i="4"/>
  <c r="F8299" i="4" s="1"/>
  <c r="N8298" i="4" l="1"/>
  <c r="M8297" i="4"/>
  <c r="I8298" i="4"/>
  <c r="L8298" i="4"/>
  <c r="Z8298" i="4" s="1"/>
  <c r="H8299" i="4"/>
  <c r="I8299" i="4" s="1"/>
  <c r="K8298" i="4"/>
  <c r="Y8298" i="4" s="1"/>
  <c r="C8300" i="4"/>
  <c r="D8300" i="4"/>
  <c r="E8300" i="4"/>
  <c r="F8300" i="4" l="1"/>
  <c r="M8298" i="4"/>
  <c r="L8299" i="4"/>
  <c r="Z8299" i="4" s="1"/>
  <c r="H8300" i="4"/>
  <c r="I8300" i="4" s="1"/>
  <c r="J8299" i="4"/>
  <c r="K8299" i="4"/>
  <c r="Y8299" i="4" s="1"/>
  <c r="M8299" i="4"/>
  <c r="C8301" i="4"/>
  <c r="F8301" i="4" s="1"/>
  <c r="D8301" i="4"/>
  <c r="E8301" i="4"/>
  <c r="N8299" i="4" l="1"/>
  <c r="L8300" i="4"/>
  <c r="Z8300" i="4" s="1"/>
  <c r="H8301" i="4"/>
  <c r="J8301" i="4" s="1"/>
  <c r="J8300" i="4"/>
  <c r="K8300" i="4"/>
  <c r="Y8300" i="4" s="1"/>
  <c r="M8300" i="4"/>
  <c r="C8302" i="4"/>
  <c r="D8302" i="4"/>
  <c r="E8302" i="4"/>
  <c r="F8302" i="4" l="1"/>
  <c r="N8300" i="4"/>
  <c r="N8301" i="4"/>
  <c r="L8301" i="4"/>
  <c r="Z8301" i="4" s="1"/>
  <c r="H8302" i="4"/>
  <c r="J8302" i="4" s="1"/>
  <c r="I8301" i="4"/>
  <c r="K8301" i="4"/>
  <c r="Y8301" i="4" s="1"/>
  <c r="C8303" i="4"/>
  <c r="D8303" i="4"/>
  <c r="E8303" i="4"/>
  <c r="F8303" i="4" l="1"/>
  <c r="N8302" i="4"/>
  <c r="M8301" i="4"/>
  <c r="I8302" i="4"/>
  <c r="L8302" i="4"/>
  <c r="Z8302" i="4" s="1"/>
  <c r="H8303" i="4"/>
  <c r="J8303" i="4" s="1"/>
  <c r="K8302" i="4"/>
  <c r="Y8302" i="4" s="1"/>
  <c r="E8304" i="4"/>
  <c r="C8304" i="4"/>
  <c r="D8304" i="4"/>
  <c r="F8304" i="4" l="1"/>
  <c r="N8303" i="4"/>
  <c r="M8302" i="4"/>
  <c r="I8303" i="4"/>
  <c r="L8303" i="4"/>
  <c r="Z8303" i="4" s="1"/>
  <c r="H8304" i="4"/>
  <c r="J8304" i="4" s="1"/>
  <c r="K8303" i="4"/>
  <c r="Y8303" i="4" s="1"/>
  <c r="C8305" i="4"/>
  <c r="F8305" i="4" s="1"/>
  <c r="D8305" i="4"/>
  <c r="E8305" i="4"/>
  <c r="N8304" i="4" l="1"/>
  <c r="M8303" i="4"/>
  <c r="I8304" i="4"/>
  <c r="L8304" i="4"/>
  <c r="Z8304" i="4" s="1"/>
  <c r="H8305" i="4"/>
  <c r="I8305" i="4" s="1"/>
  <c r="K8304" i="4"/>
  <c r="Y8304" i="4" s="1"/>
  <c r="C8306" i="4"/>
  <c r="D8306" i="4"/>
  <c r="E8306" i="4"/>
  <c r="F8306" i="4" l="1"/>
  <c r="M8304" i="4"/>
  <c r="L8305" i="4"/>
  <c r="Z8305" i="4" s="1"/>
  <c r="H8306" i="4"/>
  <c r="I8306" i="4" s="1"/>
  <c r="J8305" i="4"/>
  <c r="K8305" i="4"/>
  <c r="Y8305" i="4" s="1"/>
  <c r="M8305" i="4"/>
  <c r="D8307" i="4"/>
  <c r="E8307" i="4"/>
  <c r="C8307" i="4"/>
  <c r="F8307" i="4" l="1"/>
  <c r="N8305" i="4"/>
  <c r="L8306" i="4"/>
  <c r="Z8306" i="4" s="1"/>
  <c r="H8307" i="4"/>
  <c r="J8307" i="4" s="1"/>
  <c r="J8306" i="4"/>
  <c r="K8306" i="4"/>
  <c r="Y8306" i="4" s="1"/>
  <c r="M8306" i="4"/>
  <c r="C8308" i="4"/>
  <c r="F8308" i="4" s="1"/>
  <c r="D8308" i="4"/>
  <c r="E8308" i="4"/>
  <c r="N8306" i="4" l="1"/>
  <c r="N8307" i="4"/>
  <c r="L8307" i="4"/>
  <c r="Z8307" i="4" s="1"/>
  <c r="H8308" i="4"/>
  <c r="I8308" i="4" s="1"/>
  <c r="I8307" i="4"/>
  <c r="K8307" i="4"/>
  <c r="Y8307" i="4" s="1"/>
  <c r="C8309" i="4"/>
  <c r="D8309" i="4"/>
  <c r="E8309" i="4"/>
  <c r="F8309" i="4" l="1"/>
  <c r="M8307" i="4"/>
  <c r="L8308" i="4"/>
  <c r="Z8308" i="4" s="1"/>
  <c r="H8309" i="4"/>
  <c r="J8309" i="4" s="1"/>
  <c r="J8308" i="4"/>
  <c r="K8308" i="4"/>
  <c r="Y8308" i="4" s="1"/>
  <c r="M8308" i="4"/>
  <c r="C8310" i="4"/>
  <c r="F8310" i="4" s="1"/>
  <c r="D8310" i="4"/>
  <c r="E8310" i="4"/>
  <c r="N8309" i="4" l="1"/>
  <c r="N8308" i="4"/>
  <c r="L8309" i="4"/>
  <c r="Z8309" i="4" s="1"/>
  <c r="H8310" i="4"/>
  <c r="J8310" i="4" s="1"/>
  <c r="I8309" i="4"/>
  <c r="K8309" i="4"/>
  <c r="Y8309" i="4" s="1"/>
  <c r="C8311" i="4"/>
  <c r="D8311" i="4"/>
  <c r="E8311" i="4"/>
  <c r="F8311" i="4" l="1"/>
  <c r="N8310" i="4"/>
  <c r="M8309" i="4"/>
  <c r="L8310" i="4"/>
  <c r="Z8310" i="4" s="1"/>
  <c r="H8311" i="4"/>
  <c r="I8311" i="4" s="1"/>
  <c r="I8310" i="4"/>
  <c r="K8310" i="4"/>
  <c r="Y8310" i="4" s="1"/>
  <c r="E8312" i="4"/>
  <c r="C8312" i="4"/>
  <c r="D8312" i="4"/>
  <c r="F8312" i="4" l="1"/>
  <c r="M8310" i="4"/>
  <c r="L8311" i="4"/>
  <c r="Z8311" i="4" s="1"/>
  <c r="J8311" i="4"/>
  <c r="H8312" i="4"/>
  <c r="J8312" i="4" s="1"/>
  <c r="K8311" i="4"/>
  <c r="Y8311" i="4" s="1"/>
  <c r="M8311" i="4"/>
  <c r="C8313" i="4"/>
  <c r="F8313" i="4" s="1"/>
  <c r="D8313" i="4"/>
  <c r="E8313" i="4"/>
  <c r="N8311" i="4" l="1"/>
  <c r="N8312" i="4"/>
  <c r="I8312" i="4"/>
  <c r="L8312" i="4"/>
  <c r="Z8312" i="4" s="1"/>
  <c r="H8313" i="4"/>
  <c r="J8313" i="4" s="1"/>
  <c r="K8312" i="4"/>
  <c r="Y8312" i="4" s="1"/>
  <c r="C8314" i="4"/>
  <c r="D8314" i="4"/>
  <c r="E8314" i="4"/>
  <c r="F8314" i="4" l="1"/>
  <c r="N8313" i="4"/>
  <c r="M8312" i="4"/>
  <c r="L8313" i="4"/>
  <c r="Z8313" i="4" s="1"/>
  <c r="I8313" i="4"/>
  <c r="H8314" i="4"/>
  <c r="J8314" i="4" s="1"/>
  <c r="K8313" i="4"/>
  <c r="Y8313" i="4" s="1"/>
  <c r="D8315" i="4"/>
  <c r="E8315" i="4"/>
  <c r="C8315" i="4"/>
  <c r="F8315" i="4" l="1"/>
  <c r="N8314" i="4"/>
  <c r="M8313" i="4"/>
  <c r="L8314" i="4"/>
  <c r="Z8314" i="4" s="1"/>
  <c r="I8314" i="4"/>
  <c r="H8315" i="4"/>
  <c r="J8315" i="4" s="1"/>
  <c r="K8314" i="4"/>
  <c r="Y8314" i="4" s="1"/>
  <c r="C8316" i="4"/>
  <c r="F8316" i="4" s="1"/>
  <c r="D8316" i="4"/>
  <c r="E8316" i="4"/>
  <c r="N8315" i="4" l="1"/>
  <c r="M8314" i="4"/>
  <c r="I8315" i="4"/>
  <c r="L8315" i="4"/>
  <c r="Z8315" i="4" s="1"/>
  <c r="H8316" i="4"/>
  <c r="J8316" i="4" s="1"/>
  <c r="K8315" i="4"/>
  <c r="Y8315" i="4" s="1"/>
  <c r="C8317" i="4"/>
  <c r="D8317" i="4"/>
  <c r="E8317" i="4"/>
  <c r="F8317" i="4" l="1"/>
  <c r="N8316" i="4"/>
  <c r="M8315" i="4"/>
  <c r="I8316" i="4"/>
  <c r="H8317" i="4"/>
  <c r="J8317" i="4" s="1"/>
  <c r="L8316" i="4"/>
  <c r="Z8316" i="4" s="1"/>
  <c r="K8316" i="4"/>
  <c r="Y8316" i="4" s="1"/>
  <c r="C8318" i="4"/>
  <c r="F8318" i="4" s="1"/>
  <c r="D8318" i="4"/>
  <c r="E8318" i="4"/>
  <c r="N8317" i="4" l="1"/>
  <c r="M8316" i="4"/>
  <c r="L8317" i="4"/>
  <c r="Z8317" i="4" s="1"/>
  <c r="H8318" i="4"/>
  <c r="J8318" i="4" s="1"/>
  <c r="I8317" i="4"/>
  <c r="K8317" i="4"/>
  <c r="Y8317" i="4" s="1"/>
  <c r="C8319" i="4"/>
  <c r="D8319" i="4"/>
  <c r="E8319" i="4"/>
  <c r="F8319" i="4" l="1"/>
  <c r="N8318" i="4"/>
  <c r="M8317" i="4"/>
  <c r="I8318" i="4"/>
  <c r="L8318" i="4"/>
  <c r="Z8318" i="4" s="1"/>
  <c r="H8319" i="4"/>
  <c r="J8319" i="4" s="1"/>
  <c r="K8318" i="4"/>
  <c r="Y8318" i="4" s="1"/>
  <c r="E8320" i="4"/>
  <c r="C8320" i="4"/>
  <c r="D8320" i="4"/>
  <c r="F8320" i="4" l="1"/>
  <c r="M8318" i="4"/>
  <c r="N8319" i="4"/>
  <c r="L8319" i="4"/>
  <c r="Z8319" i="4" s="1"/>
  <c r="I8319" i="4"/>
  <c r="H8320" i="4"/>
  <c r="K8319" i="4"/>
  <c r="Y8319" i="4" s="1"/>
  <c r="C8321" i="4"/>
  <c r="F8321" i="4" s="1"/>
  <c r="D8321" i="4"/>
  <c r="E8321" i="4"/>
  <c r="M8319" i="4" l="1"/>
  <c r="L8320" i="4"/>
  <c r="Z8320" i="4" s="1"/>
  <c r="H8321" i="4"/>
  <c r="L8321" i="4" s="1"/>
  <c r="Z8321" i="4" s="1"/>
  <c r="J8320" i="4"/>
  <c r="I8320" i="4"/>
  <c r="K8320" i="4"/>
  <c r="Y8320" i="4" s="1"/>
  <c r="C8322" i="4"/>
  <c r="D8322" i="4"/>
  <c r="E8322" i="4"/>
  <c r="F8322" i="4" l="1"/>
  <c r="N8320" i="4"/>
  <c r="M8320" i="4"/>
  <c r="H8322" i="4"/>
  <c r="L8322" i="4" s="1"/>
  <c r="Z8322" i="4" s="1"/>
  <c r="I8321" i="4"/>
  <c r="J8321" i="4"/>
  <c r="K8321" i="4"/>
  <c r="Y8321" i="4" s="1"/>
  <c r="D8323" i="4"/>
  <c r="E8323" i="4"/>
  <c r="C8323" i="4"/>
  <c r="F8323" i="4" l="1"/>
  <c r="N8321" i="4"/>
  <c r="M8321" i="4"/>
  <c r="H8323" i="4"/>
  <c r="I8323" i="4" s="1"/>
  <c r="I8322" i="4"/>
  <c r="J8322" i="4"/>
  <c r="L8323" i="4"/>
  <c r="Z8323" i="4" s="1"/>
  <c r="K8322" i="4"/>
  <c r="Y8322" i="4" s="1"/>
  <c r="C8324" i="4"/>
  <c r="D8324" i="4"/>
  <c r="E8324" i="4"/>
  <c r="F8324" i="4" l="1"/>
  <c r="N8322" i="4"/>
  <c r="M8322" i="4"/>
  <c r="H8324" i="4"/>
  <c r="J8324" i="4" s="1"/>
  <c r="J8323" i="4"/>
  <c r="K8323" i="4"/>
  <c r="Y8323" i="4" s="1"/>
  <c r="M8323" i="4"/>
  <c r="C8325" i="4"/>
  <c r="F8325" i="4" s="1"/>
  <c r="D8325" i="4"/>
  <c r="E8325" i="4"/>
  <c r="N8323" i="4" l="1"/>
  <c r="N8324" i="4"/>
  <c r="I8324" i="4"/>
  <c r="L8324" i="4"/>
  <c r="Z8324" i="4" s="1"/>
  <c r="H8325" i="4"/>
  <c r="J8325" i="4" s="1"/>
  <c r="K8324" i="4"/>
  <c r="Y8324" i="4" s="1"/>
  <c r="C8326" i="4"/>
  <c r="D8326" i="4"/>
  <c r="E8326" i="4"/>
  <c r="F8326" i="4" l="1"/>
  <c r="N8325" i="4"/>
  <c r="M8324" i="4"/>
  <c r="I8325" i="4"/>
  <c r="L8325" i="4"/>
  <c r="Z8325" i="4" s="1"/>
  <c r="H8326" i="4"/>
  <c r="J8326" i="4" s="1"/>
  <c r="K8325" i="4"/>
  <c r="Y8325" i="4" s="1"/>
  <c r="C8327" i="4"/>
  <c r="F8327" i="4" s="1"/>
  <c r="D8327" i="4"/>
  <c r="E8327" i="4"/>
  <c r="N8326" i="4" l="1"/>
  <c r="M8325" i="4"/>
  <c r="I8326" i="4"/>
  <c r="L8326" i="4"/>
  <c r="Z8326" i="4" s="1"/>
  <c r="H8327" i="4"/>
  <c r="J8327" i="4" s="1"/>
  <c r="K8326" i="4"/>
  <c r="Y8326" i="4" s="1"/>
  <c r="E8328" i="4"/>
  <c r="C8328" i="4"/>
  <c r="F8328" i="4" s="1"/>
  <c r="D8328" i="4"/>
  <c r="N8327" i="4" l="1"/>
  <c r="M8326" i="4"/>
  <c r="I8327" i="4"/>
  <c r="L8327" i="4"/>
  <c r="Z8327" i="4" s="1"/>
  <c r="H8328" i="4"/>
  <c r="J8328" i="4" s="1"/>
  <c r="K8327" i="4"/>
  <c r="Y8327" i="4" s="1"/>
  <c r="C8329" i="4"/>
  <c r="D8329" i="4"/>
  <c r="E8329" i="4"/>
  <c r="F8329" i="4" l="1"/>
  <c r="N8328" i="4"/>
  <c r="M8327" i="4"/>
  <c r="I8328" i="4"/>
  <c r="L8328" i="4"/>
  <c r="Z8328" i="4" s="1"/>
  <c r="H8329" i="4"/>
  <c r="J8329" i="4" s="1"/>
  <c r="K8328" i="4"/>
  <c r="Y8328" i="4" s="1"/>
  <c r="C8330" i="4"/>
  <c r="F8330" i="4" s="1"/>
  <c r="D8330" i="4"/>
  <c r="E8330" i="4"/>
  <c r="N8329" i="4" l="1"/>
  <c r="M8328" i="4"/>
  <c r="I8329" i="4"/>
  <c r="L8329" i="4"/>
  <c r="Z8329" i="4" s="1"/>
  <c r="H8330" i="4"/>
  <c r="J8330" i="4" s="1"/>
  <c r="K8329" i="4"/>
  <c r="Y8329" i="4" s="1"/>
  <c r="D8331" i="4"/>
  <c r="E8331" i="4"/>
  <c r="C8331" i="4"/>
  <c r="F8331" i="4" l="1"/>
  <c r="N8330" i="4"/>
  <c r="M8329" i="4"/>
  <c r="I8330" i="4"/>
  <c r="L8330" i="4"/>
  <c r="Z8330" i="4" s="1"/>
  <c r="H8331" i="4"/>
  <c r="J8331" i="4" s="1"/>
  <c r="K8330" i="4"/>
  <c r="Y8330" i="4" s="1"/>
  <c r="C8332" i="4"/>
  <c r="F8332" i="4" s="1"/>
  <c r="D8332" i="4"/>
  <c r="E8332" i="4"/>
  <c r="N8331" i="4" l="1"/>
  <c r="M8330" i="4"/>
  <c r="I8331" i="4"/>
  <c r="L8331" i="4"/>
  <c r="Z8331" i="4" s="1"/>
  <c r="H8332" i="4"/>
  <c r="J8332" i="4" s="1"/>
  <c r="K8331" i="4"/>
  <c r="Y8331" i="4" s="1"/>
  <c r="C8333" i="4"/>
  <c r="D8333" i="4"/>
  <c r="E8333" i="4"/>
  <c r="F8333" i="4" l="1"/>
  <c r="N8332" i="4"/>
  <c r="M8331" i="4"/>
  <c r="L8332" i="4"/>
  <c r="Z8332" i="4" s="1"/>
  <c r="I8332" i="4"/>
  <c r="H8333" i="4"/>
  <c r="J8333" i="4" s="1"/>
  <c r="K8332" i="4"/>
  <c r="Y8332" i="4" s="1"/>
  <c r="C8334" i="4"/>
  <c r="F8334" i="4" s="1"/>
  <c r="D8334" i="4"/>
  <c r="E8334" i="4"/>
  <c r="N8333" i="4" l="1"/>
  <c r="M8332" i="4"/>
  <c r="L8333" i="4"/>
  <c r="Z8333" i="4" s="1"/>
  <c r="I8333" i="4"/>
  <c r="H8334" i="4"/>
  <c r="J8334" i="4" s="1"/>
  <c r="K8333" i="4"/>
  <c r="Y8333" i="4" s="1"/>
  <c r="C8335" i="4"/>
  <c r="D8335" i="4"/>
  <c r="E8335" i="4"/>
  <c r="F8335" i="4" l="1"/>
  <c r="N8334" i="4"/>
  <c r="M8333" i="4"/>
  <c r="I8334" i="4"/>
  <c r="L8334" i="4"/>
  <c r="Z8334" i="4" s="1"/>
  <c r="H8335" i="4"/>
  <c r="J8335" i="4" s="1"/>
  <c r="K8334" i="4"/>
  <c r="Y8334" i="4" s="1"/>
  <c r="E8336" i="4"/>
  <c r="C8336" i="4"/>
  <c r="D8336" i="4"/>
  <c r="F8336" i="4" l="1"/>
  <c r="N8335" i="4"/>
  <c r="M8334" i="4"/>
  <c r="I8335" i="4"/>
  <c r="L8335" i="4"/>
  <c r="Z8335" i="4" s="1"/>
  <c r="H8336" i="4"/>
  <c r="J8336" i="4" s="1"/>
  <c r="K8335" i="4"/>
  <c r="Y8335" i="4" s="1"/>
  <c r="C8337" i="4"/>
  <c r="F8337" i="4" s="1"/>
  <c r="D8337" i="4"/>
  <c r="E8337" i="4"/>
  <c r="N8336" i="4" l="1"/>
  <c r="M8335" i="4"/>
  <c r="I8336" i="4"/>
  <c r="L8336" i="4"/>
  <c r="Z8336" i="4" s="1"/>
  <c r="H8337" i="4"/>
  <c r="J8337" i="4" s="1"/>
  <c r="K8336" i="4"/>
  <c r="Y8336" i="4" s="1"/>
  <c r="C8338" i="4"/>
  <c r="D8338" i="4"/>
  <c r="E8338" i="4"/>
  <c r="F8338" i="4" l="1"/>
  <c r="N8337" i="4"/>
  <c r="M8336" i="4"/>
  <c r="I8337" i="4"/>
  <c r="L8337" i="4"/>
  <c r="Z8337" i="4" s="1"/>
  <c r="H8338" i="4"/>
  <c r="J8338" i="4" s="1"/>
  <c r="K8337" i="4"/>
  <c r="Y8337" i="4" s="1"/>
  <c r="D8339" i="4"/>
  <c r="E8339" i="4"/>
  <c r="C8339" i="4"/>
  <c r="F8339" i="4" l="1"/>
  <c r="M8337" i="4"/>
  <c r="I8338" i="4"/>
  <c r="N8338" i="4"/>
  <c r="L8338" i="4"/>
  <c r="Z8338" i="4" s="1"/>
  <c r="H8339" i="4"/>
  <c r="K8338" i="4"/>
  <c r="Y8338" i="4" s="1"/>
  <c r="C8340" i="4"/>
  <c r="F8340" i="4" s="1"/>
  <c r="D8340" i="4"/>
  <c r="E8340" i="4"/>
  <c r="M8338" i="4" l="1"/>
  <c r="H8340" i="4"/>
  <c r="J8340" i="4" s="1"/>
  <c r="J8339" i="4"/>
  <c r="L8339" i="4"/>
  <c r="Z8339" i="4" s="1"/>
  <c r="I8339" i="4"/>
  <c r="K8339" i="4"/>
  <c r="Y8339" i="4" s="1"/>
  <c r="C8341" i="4"/>
  <c r="D8341" i="4"/>
  <c r="E8341" i="4"/>
  <c r="F8341" i="4" l="1"/>
  <c r="N8340" i="4"/>
  <c r="N8339" i="4"/>
  <c r="M8339" i="4"/>
  <c r="L8340" i="4"/>
  <c r="Z8340" i="4" s="1"/>
  <c r="H8341" i="4"/>
  <c r="J8341" i="4" s="1"/>
  <c r="I8340" i="4"/>
  <c r="K8340" i="4"/>
  <c r="Y8340" i="4" s="1"/>
  <c r="C8342" i="4"/>
  <c r="D8342" i="4"/>
  <c r="E8342" i="4"/>
  <c r="F8342" i="4" l="1"/>
  <c r="N8341" i="4"/>
  <c r="M8340" i="4"/>
  <c r="I8341" i="4"/>
  <c r="L8341" i="4"/>
  <c r="Z8341" i="4" s="1"/>
  <c r="H8342" i="4"/>
  <c r="J8342" i="4" s="1"/>
  <c r="K8341" i="4"/>
  <c r="Y8341" i="4" s="1"/>
  <c r="C8343" i="4"/>
  <c r="F8343" i="4" s="1"/>
  <c r="D8343" i="4"/>
  <c r="E8343" i="4"/>
  <c r="M8341" i="4" l="1"/>
  <c r="I8342" i="4"/>
  <c r="N8342" i="4"/>
  <c r="L8342" i="4"/>
  <c r="Z8342" i="4" s="1"/>
  <c r="H8343" i="4"/>
  <c r="K8342" i="4"/>
  <c r="Y8342" i="4" s="1"/>
  <c r="E8344" i="4"/>
  <c r="C8344" i="4"/>
  <c r="F8344" i="4" s="1"/>
  <c r="D8344" i="4"/>
  <c r="M8342" i="4" l="1"/>
  <c r="I8343" i="4"/>
  <c r="H8344" i="4"/>
  <c r="L8344" i="4" s="1"/>
  <c r="Z8344" i="4" s="1"/>
  <c r="L8343" i="4"/>
  <c r="Z8343" i="4" s="1"/>
  <c r="J8343" i="4"/>
  <c r="K8343" i="4"/>
  <c r="Y8343" i="4" s="1"/>
  <c r="C8345" i="4"/>
  <c r="D8345" i="4"/>
  <c r="E8345" i="4"/>
  <c r="F8345" i="4" l="1"/>
  <c r="N8343" i="4"/>
  <c r="M8343" i="4"/>
  <c r="H8345" i="4"/>
  <c r="J8345" i="4" s="1"/>
  <c r="J8344" i="4"/>
  <c r="I8344" i="4"/>
  <c r="K8344" i="4"/>
  <c r="Y8344" i="4" s="1"/>
  <c r="C8346" i="4"/>
  <c r="D8346" i="4"/>
  <c r="E8346" i="4"/>
  <c r="F8346" i="4" l="1"/>
  <c r="N8344" i="4"/>
  <c r="N8345" i="4"/>
  <c r="M8344" i="4"/>
  <c r="L8345" i="4"/>
  <c r="Z8345" i="4" s="1"/>
  <c r="H8346" i="4"/>
  <c r="J8346" i="4" s="1"/>
  <c r="I8345" i="4"/>
  <c r="K8345" i="4"/>
  <c r="Y8345" i="4" s="1"/>
  <c r="D8347" i="4"/>
  <c r="E8347" i="4"/>
  <c r="C8347" i="4"/>
  <c r="F8347" i="4" s="1"/>
  <c r="N8346" i="4" l="1"/>
  <c r="M8345" i="4"/>
  <c r="L8346" i="4"/>
  <c r="Z8346" i="4" s="1"/>
  <c r="H8347" i="4"/>
  <c r="J8347" i="4" s="1"/>
  <c r="I8346" i="4"/>
  <c r="K8346" i="4"/>
  <c r="Y8346" i="4" s="1"/>
  <c r="C8348" i="4"/>
  <c r="D8348" i="4"/>
  <c r="E8348" i="4"/>
  <c r="F8348" i="4" l="1"/>
  <c r="N8347" i="4"/>
  <c r="M8346" i="4"/>
  <c r="L8347" i="4"/>
  <c r="Z8347" i="4" s="1"/>
  <c r="H8348" i="4"/>
  <c r="J8348" i="4" s="1"/>
  <c r="I8347" i="4"/>
  <c r="K8347" i="4"/>
  <c r="Y8347" i="4" s="1"/>
  <c r="C8349" i="4"/>
  <c r="F8349" i="4" s="1"/>
  <c r="D8349" i="4"/>
  <c r="E8349" i="4"/>
  <c r="N8348" i="4" l="1"/>
  <c r="M8347" i="4"/>
  <c r="L8348" i="4"/>
  <c r="Z8348" i="4" s="1"/>
  <c r="H8349" i="4"/>
  <c r="I8349" i="4" s="1"/>
  <c r="I8348" i="4"/>
  <c r="K8348" i="4"/>
  <c r="Y8348" i="4" s="1"/>
  <c r="C8350" i="4"/>
  <c r="D8350" i="4"/>
  <c r="E8350" i="4"/>
  <c r="F8350" i="4" l="1"/>
  <c r="M8348" i="4"/>
  <c r="L8349" i="4"/>
  <c r="Z8349" i="4" s="1"/>
  <c r="H8350" i="4"/>
  <c r="J8350" i="4" s="1"/>
  <c r="J8349" i="4"/>
  <c r="K8349" i="4"/>
  <c r="Y8349" i="4" s="1"/>
  <c r="M8349" i="4"/>
  <c r="L8350" i="4"/>
  <c r="Z8350" i="4" s="1"/>
  <c r="C8351" i="4"/>
  <c r="D8351" i="4"/>
  <c r="E8351" i="4"/>
  <c r="F8351" i="4" l="1"/>
  <c r="N8350" i="4"/>
  <c r="N8349" i="4"/>
  <c r="H8351" i="4"/>
  <c r="I8351" i="4" s="1"/>
  <c r="I8350" i="4"/>
  <c r="K8350" i="4"/>
  <c r="Y8350" i="4" s="1"/>
  <c r="E8352" i="4"/>
  <c r="C8352" i="4"/>
  <c r="F8352" i="4" s="1"/>
  <c r="D8352" i="4"/>
  <c r="M8350" i="4" l="1"/>
  <c r="L8351" i="4"/>
  <c r="Z8351" i="4" s="1"/>
  <c r="J8351" i="4"/>
  <c r="H8352" i="4"/>
  <c r="J8352" i="4" s="1"/>
  <c r="K8351" i="4"/>
  <c r="Y8351" i="4" s="1"/>
  <c r="M8351" i="4"/>
  <c r="C8353" i="4"/>
  <c r="D8353" i="4"/>
  <c r="E8353" i="4"/>
  <c r="F8353" i="4" l="1"/>
  <c r="N8351" i="4"/>
  <c r="N8352" i="4"/>
  <c r="L8352" i="4"/>
  <c r="Z8352" i="4" s="1"/>
  <c r="I8352" i="4"/>
  <c r="H8353" i="4"/>
  <c r="J8353" i="4" s="1"/>
  <c r="K8352" i="4"/>
  <c r="Y8352" i="4" s="1"/>
  <c r="C8354" i="4"/>
  <c r="F8354" i="4" s="1"/>
  <c r="D8354" i="4"/>
  <c r="E8354" i="4"/>
  <c r="N8353" i="4" l="1"/>
  <c r="M8352" i="4"/>
  <c r="I8353" i="4"/>
  <c r="L8353" i="4"/>
  <c r="Z8353" i="4" s="1"/>
  <c r="H8354" i="4"/>
  <c r="I8354" i="4" s="1"/>
  <c r="K8353" i="4"/>
  <c r="Y8353" i="4" s="1"/>
  <c r="D8355" i="4"/>
  <c r="E8355" i="4"/>
  <c r="C8355" i="4"/>
  <c r="F8355" i="4" l="1"/>
  <c r="M8353" i="4"/>
  <c r="L8354" i="4"/>
  <c r="Z8354" i="4" s="1"/>
  <c r="J8354" i="4"/>
  <c r="H8355" i="4"/>
  <c r="L8355" i="4" s="1"/>
  <c r="Z8355" i="4" s="1"/>
  <c r="K8354" i="4"/>
  <c r="Y8354" i="4" s="1"/>
  <c r="M8354" i="4"/>
  <c r="C8356" i="4"/>
  <c r="F8356" i="4" s="1"/>
  <c r="D8356" i="4"/>
  <c r="E8356" i="4"/>
  <c r="N8354" i="4" l="1"/>
  <c r="H8356" i="4"/>
  <c r="L8356" i="4" s="1"/>
  <c r="Z8356" i="4" s="1"/>
  <c r="J8355" i="4"/>
  <c r="I8355" i="4"/>
  <c r="K8355" i="4"/>
  <c r="Y8355" i="4" s="1"/>
  <c r="C8357" i="4"/>
  <c r="D8357" i="4"/>
  <c r="E8357" i="4"/>
  <c r="F8357" i="4" l="1"/>
  <c r="N8355" i="4"/>
  <c r="M8355" i="4"/>
  <c r="I8356" i="4"/>
  <c r="J8356" i="4"/>
  <c r="H8357" i="4"/>
  <c r="I8357" i="4" s="1"/>
  <c r="K8356" i="4"/>
  <c r="Y8356" i="4" s="1"/>
  <c r="C8358" i="4"/>
  <c r="F8358" i="4" s="1"/>
  <c r="D8358" i="4"/>
  <c r="E8358" i="4"/>
  <c r="N8356" i="4" l="1"/>
  <c r="M8356" i="4"/>
  <c r="L8357" i="4"/>
  <c r="Z8357" i="4" s="1"/>
  <c r="H8358" i="4"/>
  <c r="L8358" i="4" s="1"/>
  <c r="Z8358" i="4" s="1"/>
  <c r="J8357" i="4"/>
  <c r="K8357" i="4"/>
  <c r="Y8357" i="4" s="1"/>
  <c r="M8357" i="4"/>
  <c r="C8359" i="4"/>
  <c r="F8359" i="4" s="1"/>
  <c r="D8359" i="4"/>
  <c r="E8359" i="4"/>
  <c r="N8357" i="4" l="1"/>
  <c r="H8359" i="4"/>
  <c r="L8359" i="4" s="1"/>
  <c r="Z8359" i="4" s="1"/>
  <c r="J8358" i="4"/>
  <c r="I8358" i="4"/>
  <c r="K8358" i="4"/>
  <c r="Y8358" i="4" s="1"/>
  <c r="E8360" i="4"/>
  <c r="C8360" i="4"/>
  <c r="D8360" i="4"/>
  <c r="F8360" i="4" l="1"/>
  <c r="N8358" i="4"/>
  <c r="M8358" i="4"/>
  <c r="H8360" i="4"/>
  <c r="J8360" i="4" s="1"/>
  <c r="I8359" i="4"/>
  <c r="J8359" i="4"/>
  <c r="K8359" i="4"/>
  <c r="Y8359" i="4" s="1"/>
  <c r="C8361" i="4"/>
  <c r="F8361" i="4" s="1"/>
  <c r="D8361" i="4"/>
  <c r="E8361" i="4"/>
  <c r="N8359" i="4" l="1"/>
  <c r="M8359" i="4"/>
  <c r="L8360" i="4"/>
  <c r="Z8360" i="4" s="1"/>
  <c r="H8361" i="4"/>
  <c r="J8361" i="4" s="1"/>
  <c r="I8360" i="4"/>
  <c r="N8360" i="4"/>
  <c r="K8360" i="4"/>
  <c r="Y8360" i="4" s="1"/>
  <c r="C8362" i="4"/>
  <c r="F8362" i="4" s="1"/>
  <c r="D8362" i="4"/>
  <c r="E8362" i="4"/>
  <c r="N8361" i="4" l="1"/>
  <c r="M8360" i="4"/>
  <c r="L8361" i="4"/>
  <c r="Z8361" i="4" s="1"/>
  <c r="H8362" i="4"/>
  <c r="J8362" i="4" s="1"/>
  <c r="I8361" i="4"/>
  <c r="K8361" i="4"/>
  <c r="Y8361" i="4" s="1"/>
  <c r="D8363" i="4"/>
  <c r="E8363" i="4"/>
  <c r="C8363" i="4"/>
  <c r="F8363" i="4" l="1"/>
  <c r="N8362" i="4"/>
  <c r="M8361" i="4"/>
  <c r="L8362" i="4"/>
  <c r="Z8362" i="4" s="1"/>
  <c r="I8362" i="4"/>
  <c r="H8363" i="4"/>
  <c r="J8363" i="4" s="1"/>
  <c r="K8362" i="4"/>
  <c r="Y8362" i="4" s="1"/>
  <c r="C8364" i="4"/>
  <c r="F8364" i="4" s="1"/>
  <c r="D8364" i="4"/>
  <c r="E8364" i="4"/>
  <c r="N8363" i="4" l="1"/>
  <c r="M8362" i="4"/>
  <c r="I8363" i="4"/>
  <c r="L8363" i="4"/>
  <c r="Z8363" i="4" s="1"/>
  <c r="H8364" i="4"/>
  <c r="J8364" i="4" s="1"/>
  <c r="K8363" i="4"/>
  <c r="Y8363" i="4" s="1"/>
  <c r="C8365" i="4"/>
  <c r="D8365" i="4"/>
  <c r="E8365" i="4"/>
  <c r="F8365" i="4" l="1"/>
  <c r="N8364" i="4"/>
  <c r="M8363" i="4"/>
  <c r="I8364" i="4"/>
  <c r="H8365" i="4"/>
  <c r="J8365" i="4" s="1"/>
  <c r="L8364" i="4"/>
  <c r="Z8364" i="4" s="1"/>
  <c r="K8364" i="4"/>
  <c r="Y8364" i="4" s="1"/>
  <c r="C8366" i="4"/>
  <c r="D8366" i="4"/>
  <c r="E8366" i="4"/>
  <c r="F8366" i="4" l="1"/>
  <c r="N8365" i="4"/>
  <c r="M8364" i="4"/>
  <c r="L8365" i="4"/>
  <c r="Z8365" i="4" s="1"/>
  <c r="H8366" i="4"/>
  <c r="J8366" i="4" s="1"/>
  <c r="I8365" i="4"/>
  <c r="K8365" i="4"/>
  <c r="Y8365" i="4" s="1"/>
  <c r="C8367" i="4"/>
  <c r="F8367" i="4" s="1"/>
  <c r="D8367" i="4"/>
  <c r="E8367" i="4"/>
  <c r="N8366" i="4" l="1"/>
  <c r="M8365" i="4"/>
  <c r="L8366" i="4"/>
  <c r="Z8366" i="4" s="1"/>
  <c r="H8367" i="4"/>
  <c r="J8367" i="4" s="1"/>
  <c r="I8366" i="4"/>
  <c r="K8366" i="4"/>
  <c r="Y8366" i="4" s="1"/>
  <c r="E8368" i="4"/>
  <c r="C8368" i="4"/>
  <c r="F8368" i="4" s="1"/>
  <c r="D8368" i="4"/>
  <c r="N8367" i="4" l="1"/>
  <c r="M8366" i="4"/>
  <c r="I8367" i="4"/>
  <c r="L8367" i="4"/>
  <c r="Z8367" i="4" s="1"/>
  <c r="H8368" i="4"/>
  <c r="J8368" i="4" s="1"/>
  <c r="K8367" i="4"/>
  <c r="Y8367" i="4" s="1"/>
  <c r="C8369" i="4"/>
  <c r="D8369" i="4"/>
  <c r="E8369" i="4"/>
  <c r="F8369" i="4" l="1"/>
  <c r="N8368" i="4"/>
  <c r="M8367" i="4"/>
  <c r="I8368" i="4"/>
  <c r="L8368" i="4"/>
  <c r="Z8368" i="4" s="1"/>
  <c r="H8369" i="4"/>
  <c r="J8369" i="4" s="1"/>
  <c r="K8368" i="4"/>
  <c r="Y8368" i="4" s="1"/>
  <c r="C8370" i="4"/>
  <c r="F8370" i="4" s="1"/>
  <c r="D8370" i="4"/>
  <c r="E8370" i="4"/>
  <c r="N8369" i="4" l="1"/>
  <c r="M8368" i="4"/>
  <c r="I8369" i="4"/>
  <c r="L8369" i="4"/>
  <c r="Z8369" i="4" s="1"/>
  <c r="H8370" i="4"/>
  <c r="J8370" i="4" s="1"/>
  <c r="K8369" i="4"/>
  <c r="Y8369" i="4" s="1"/>
  <c r="D8371" i="4"/>
  <c r="E8371" i="4"/>
  <c r="C8371" i="4"/>
  <c r="F8371" i="4" l="1"/>
  <c r="N8370" i="4"/>
  <c r="M8369" i="4"/>
  <c r="I8370" i="4"/>
  <c r="L8370" i="4"/>
  <c r="Z8370" i="4" s="1"/>
  <c r="H8371" i="4"/>
  <c r="J8371" i="4" s="1"/>
  <c r="K8370" i="4"/>
  <c r="Y8370" i="4" s="1"/>
  <c r="C8372" i="4"/>
  <c r="F8372" i="4" s="1"/>
  <c r="D8372" i="4"/>
  <c r="E8372" i="4"/>
  <c r="N8371" i="4" l="1"/>
  <c r="M8370" i="4"/>
  <c r="I8371" i="4"/>
  <c r="L8371" i="4"/>
  <c r="Z8371" i="4" s="1"/>
  <c r="H8372" i="4"/>
  <c r="J8372" i="4" s="1"/>
  <c r="K8371" i="4"/>
  <c r="Y8371" i="4" s="1"/>
  <c r="C8373" i="4"/>
  <c r="D8373" i="4"/>
  <c r="E8373" i="4"/>
  <c r="F8373" i="4" l="1"/>
  <c r="N8372" i="4"/>
  <c r="M8371" i="4"/>
  <c r="I8372" i="4"/>
  <c r="L8372" i="4"/>
  <c r="Z8372" i="4" s="1"/>
  <c r="H8373" i="4"/>
  <c r="I8373" i="4" s="1"/>
  <c r="K8372" i="4"/>
  <c r="Y8372" i="4" s="1"/>
  <c r="C8374" i="4"/>
  <c r="F8374" i="4" s="1"/>
  <c r="D8374" i="4"/>
  <c r="E8374" i="4"/>
  <c r="M8372" i="4" l="1"/>
  <c r="L8373" i="4"/>
  <c r="Z8373" i="4" s="1"/>
  <c r="J8373" i="4"/>
  <c r="H8374" i="4"/>
  <c r="I8374" i="4" s="1"/>
  <c r="K8373" i="4"/>
  <c r="Y8373" i="4" s="1"/>
  <c r="M8373" i="4"/>
  <c r="C8375" i="4"/>
  <c r="D8375" i="4"/>
  <c r="E8375" i="4"/>
  <c r="F8375" i="4" l="1"/>
  <c r="N8373" i="4"/>
  <c r="L8374" i="4"/>
  <c r="Z8374" i="4" s="1"/>
  <c r="J8374" i="4"/>
  <c r="H8375" i="4"/>
  <c r="L8375" i="4" s="1"/>
  <c r="Z8375" i="4" s="1"/>
  <c r="K8374" i="4"/>
  <c r="Y8374" i="4" s="1"/>
  <c r="M8374" i="4"/>
  <c r="E8376" i="4"/>
  <c r="C8376" i="4"/>
  <c r="D8376" i="4"/>
  <c r="F8376" i="4" l="1"/>
  <c r="N8374" i="4"/>
  <c r="H8376" i="4"/>
  <c r="J8376" i="4" s="1"/>
  <c r="J8375" i="4"/>
  <c r="I8375" i="4"/>
  <c r="K8375" i="4"/>
  <c r="Y8375" i="4" s="1"/>
  <c r="C8377" i="4"/>
  <c r="D8377" i="4"/>
  <c r="E8377" i="4"/>
  <c r="F8377" i="4" l="1"/>
  <c r="N8375" i="4"/>
  <c r="M8375" i="4"/>
  <c r="L8376" i="4"/>
  <c r="Z8376" i="4" s="1"/>
  <c r="H8377" i="4"/>
  <c r="L8377" i="4" s="1"/>
  <c r="Z8377" i="4" s="1"/>
  <c r="I8376" i="4"/>
  <c r="N8376" i="4"/>
  <c r="K8376" i="4"/>
  <c r="Y8376" i="4" s="1"/>
  <c r="C8378" i="4"/>
  <c r="D8378" i="4"/>
  <c r="E8378" i="4"/>
  <c r="F8378" i="4" l="1"/>
  <c r="M8376" i="4"/>
  <c r="H8378" i="4"/>
  <c r="I8378" i="4" s="1"/>
  <c r="I8377" i="4"/>
  <c r="J8377" i="4"/>
  <c r="K8377" i="4"/>
  <c r="Y8377" i="4" s="1"/>
  <c r="D8379" i="4"/>
  <c r="E8379" i="4"/>
  <c r="C8379" i="4"/>
  <c r="F8379" i="4" l="1"/>
  <c r="N8377" i="4"/>
  <c r="M8377" i="4"/>
  <c r="L8378" i="4"/>
  <c r="Z8378" i="4" s="1"/>
  <c r="H8379" i="4"/>
  <c r="J8379" i="4" s="1"/>
  <c r="J8378" i="4"/>
  <c r="K8378" i="4"/>
  <c r="Y8378" i="4" s="1"/>
  <c r="M8378" i="4"/>
  <c r="C8380" i="4"/>
  <c r="D8380" i="4"/>
  <c r="E8380" i="4"/>
  <c r="F8380" i="4" l="1"/>
  <c r="N8379" i="4"/>
  <c r="N8378" i="4"/>
  <c r="L8379" i="4"/>
  <c r="Z8379" i="4" s="1"/>
  <c r="H8380" i="4"/>
  <c r="I8380" i="4" s="1"/>
  <c r="I8379" i="4"/>
  <c r="K8379" i="4"/>
  <c r="Y8379" i="4" s="1"/>
  <c r="C8381" i="4"/>
  <c r="F8381" i="4" s="1"/>
  <c r="D8381" i="4"/>
  <c r="E8381" i="4"/>
  <c r="M8379" i="4" l="1"/>
  <c r="L8380" i="4"/>
  <c r="Z8380" i="4" s="1"/>
  <c r="H8381" i="4"/>
  <c r="J8381" i="4" s="1"/>
  <c r="J8380" i="4"/>
  <c r="K8380" i="4"/>
  <c r="Y8380" i="4" s="1"/>
  <c r="M8380" i="4"/>
  <c r="C8382" i="4"/>
  <c r="D8382" i="4"/>
  <c r="E8382" i="4"/>
  <c r="F8382" i="4" l="1"/>
  <c r="N8381" i="4"/>
  <c r="N8380" i="4"/>
  <c r="L8381" i="4"/>
  <c r="Z8381" i="4" s="1"/>
  <c r="H8382" i="4"/>
  <c r="I8382" i="4" s="1"/>
  <c r="I8381" i="4"/>
  <c r="K8381" i="4"/>
  <c r="Y8381" i="4" s="1"/>
  <c r="C8383" i="4"/>
  <c r="F8383" i="4" s="1"/>
  <c r="D8383" i="4"/>
  <c r="E8383" i="4"/>
  <c r="M8381" i="4" l="1"/>
  <c r="L8382" i="4"/>
  <c r="Z8382" i="4" s="1"/>
  <c r="H8383" i="4"/>
  <c r="J8383" i="4" s="1"/>
  <c r="J8382" i="4"/>
  <c r="K8382" i="4"/>
  <c r="Y8382" i="4" s="1"/>
  <c r="M8382" i="4"/>
  <c r="E8384" i="4"/>
  <c r="C8384" i="4"/>
  <c r="D8384" i="4"/>
  <c r="F8384" i="4" l="1"/>
  <c r="N8383" i="4"/>
  <c r="N8382" i="4"/>
  <c r="L8383" i="4"/>
  <c r="Z8383" i="4" s="1"/>
  <c r="H8384" i="4"/>
  <c r="J8384" i="4" s="1"/>
  <c r="I8383" i="4"/>
  <c r="K8383" i="4"/>
  <c r="Y8383" i="4" s="1"/>
  <c r="C8385" i="4"/>
  <c r="F8385" i="4" s="1"/>
  <c r="D8385" i="4"/>
  <c r="E8385" i="4"/>
  <c r="N8384" i="4" l="1"/>
  <c r="M8383" i="4"/>
  <c r="I8384" i="4"/>
  <c r="L8384" i="4"/>
  <c r="Z8384" i="4" s="1"/>
  <c r="H8385" i="4"/>
  <c r="J8385" i="4" s="1"/>
  <c r="K8384" i="4"/>
  <c r="Y8384" i="4" s="1"/>
  <c r="C8386" i="4"/>
  <c r="D8386" i="4"/>
  <c r="E8386" i="4"/>
  <c r="F8386" i="4" l="1"/>
  <c r="N8385" i="4"/>
  <c r="M8384" i="4"/>
  <c r="L8385" i="4"/>
  <c r="Z8385" i="4" s="1"/>
  <c r="I8385" i="4"/>
  <c r="H8386" i="4"/>
  <c r="J8386" i="4" s="1"/>
  <c r="K8385" i="4"/>
  <c r="Y8385" i="4" s="1"/>
  <c r="D8387" i="4"/>
  <c r="E8387" i="4"/>
  <c r="C8387" i="4"/>
  <c r="F8387" i="4" l="1"/>
  <c r="N8386" i="4"/>
  <c r="M8385" i="4"/>
  <c r="I8386" i="4"/>
  <c r="L8386" i="4"/>
  <c r="Z8386" i="4" s="1"/>
  <c r="H8387" i="4"/>
  <c r="J8387" i="4" s="1"/>
  <c r="K8386" i="4"/>
  <c r="Y8386" i="4" s="1"/>
  <c r="C8388" i="4"/>
  <c r="F8388" i="4" s="1"/>
  <c r="D8388" i="4"/>
  <c r="E8388" i="4"/>
  <c r="N8387" i="4" l="1"/>
  <c r="M8386" i="4"/>
  <c r="I8387" i="4"/>
  <c r="L8387" i="4"/>
  <c r="Z8387" i="4" s="1"/>
  <c r="H8388" i="4"/>
  <c r="J8388" i="4" s="1"/>
  <c r="K8387" i="4"/>
  <c r="Y8387" i="4" s="1"/>
  <c r="C8389" i="4"/>
  <c r="D8389" i="4"/>
  <c r="E8389" i="4"/>
  <c r="F8389" i="4" l="1"/>
  <c r="N8388" i="4"/>
  <c r="M8387" i="4"/>
  <c r="L8388" i="4"/>
  <c r="Z8388" i="4" s="1"/>
  <c r="I8388" i="4"/>
  <c r="H8389" i="4"/>
  <c r="J8389" i="4" s="1"/>
  <c r="K8388" i="4"/>
  <c r="Y8388" i="4" s="1"/>
  <c r="C8390" i="4"/>
  <c r="D8390" i="4"/>
  <c r="E8390" i="4"/>
  <c r="F8390" i="4" l="1"/>
  <c r="N8389" i="4"/>
  <c r="M8388" i="4"/>
  <c r="I8389" i="4"/>
  <c r="L8389" i="4"/>
  <c r="Z8389" i="4" s="1"/>
  <c r="H8390" i="4"/>
  <c r="J8390" i="4" s="1"/>
  <c r="K8389" i="4"/>
  <c r="Y8389" i="4" s="1"/>
  <c r="C8391" i="4"/>
  <c r="F8391" i="4" s="1"/>
  <c r="D8391" i="4"/>
  <c r="E8391" i="4"/>
  <c r="N8390" i="4" l="1"/>
  <c r="M8389" i="4"/>
  <c r="L8390" i="4"/>
  <c r="Z8390" i="4" s="1"/>
  <c r="I8390" i="4"/>
  <c r="H8391" i="4"/>
  <c r="J8391" i="4" s="1"/>
  <c r="K8390" i="4"/>
  <c r="Y8390" i="4" s="1"/>
  <c r="E8392" i="4"/>
  <c r="C8392" i="4"/>
  <c r="F8392" i="4" s="1"/>
  <c r="D8392" i="4"/>
  <c r="N8391" i="4" l="1"/>
  <c r="M8390" i="4"/>
  <c r="I8391" i="4"/>
  <c r="L8391" i="4"/>
  <c r="Z8391" i="4" s="1"/>
  <c r="H8392" i="4"/>
  <c r="J8392" i="4" s="1"/>
  <c r="K8391" i="4"/>
  <c r="Y8391" i="4" s="1"/>
  <c r="C8393" i="4"/>
  <c r="D8393" i="4"/>
  <c r="E8393" i="4"/>
  <c r="F8393" i="4" l="1"/>
  <c r="N8392" i="4"/>
  <c r="M8391" i="4"/>
  <c r="I8392" i="4"/>
  <c r="L8392" i="4"/>
  <c r="Z8392" i="4" s="1"/>
  <c r="H8393" i="4"/>
  <c r="J8393" i="4" s="1"/>
  <c r="K8392" i="4"/>
  <c r="Y8392" i="4" s="1"/>
  <c r="C8394" i="4"/>
  <c r="D8394" i="4"/>
  <c r="E8394" i="4"/>
  <c r="H8394" i="4" l="1"/>
  <c r="F8394" i="4"/>
  <c r="N8393" i="4"/>
  <c r="M8392" i="4"/>
  <c r="I8393" i="4"/>
  <c r="L8393" i="4"/>
  <c r="Z8393" i="4" s="1"/>
  <c r="K8393" i="4"/>
  <c r="Y8393" i="4" s="1"/>
  <c r="J8394" i="4"/>
  <c r="I8394" i="4"/>
  <c r="D8395" i="4"/>
  <c r="E8395" i="4"/>
  <c r="C8395" i="4"/>
  <c r="F8395" i="4" s="1"/>
  <c r="M8393" i="4" l="1"/>
  <c r="H8395" i="4"/>
  <c r="J8395" i="4" s="1"/>
  <c r="L8394" i="4"/>
  <c r="Z8394" i="4" s="1"/>
  <c r="N8394" i="4"/>
  <c r="K8394" i="4"/>
  <c r="Y8394" i="4" s="1"/>
  <c r="M8394" i="4"/>
  <c r="C8396" i="4"/>
  <c r="D8396" i="4"/>
  <c r="E8396" i="4"/>
  <c r="F8396" i="4" l="1"/>
  <c r="N8395" i="4"/>
  <c r="L8395" i="4"/>
  <c r="Z8395" i="4" s="1"/>
  <c r="H8396" i="4"/>
  <c r="I8396" i="4" s="1"/>
  <c r="I8395" i="4"/>
  <c r="K8395" i="4"/>
  <c r="Y8395" i="4" s="1"/>
  <c r="C8397" i="4"/>
  <c r="D8397" i="4"/>
  <c r="E8397" i="4"/>
  <c r="F8397" i="4" l="1"/>
  <c r="M8395" i="4"/>
  <c r="L8396" i="4"/>
  <c r="Z8396" i="4" s="1"/>
  <c r="H8397" i="4"/>
  <c r="J8397" i="4" s="1"/>
  <c r="J8396" i="4"/>
  <c r="K8396" i="4"/>
  <c r="Y8396" i="4" s="1"/>
  <c r="M8396" i="4"/>
  <c r="C8398" i="4"/>
  <c r="F8398" i="4" s="1"/>
  <c r="D8398" i="4"/>
  <c r="E8398" i="4"/>
  <c r="N8397" i="4" l="1"/>
  <c r="N8396" i="4"/>
  <c r="I8397" i="4"/>
  <c r="L8397" i="4"/>
  <c r="Z8397" i="4" s="1"/>
  <c r="H8398" i="4"/>
  <c r="J8398" i="4" s="1"/>
  <c r="K8397" i="4"/>
  <c r="Y8397" i="4" s="1"/>
  <c r="C8399" i="4"/>
  <c r="D8399" i="4"/>
  <c r="E8399" i="4"/>
  <c r="F8399" i="4" l="1"/>
  <c r="N8398" i="4"/>
  <c r="M8397" i="4"/>
  <c r="I8398" i="4"/>
  <c r="L8398" i="4"/>
  <c r="Z8398" i="4" s="1"/>
  <c r="H8399" i="4"/>
  <c r="J8399" i="4" s="1"/>
  <c r="K8398" i="4"/>
  <c r="Y8398" i="4" s="1"/>
  <c r="E8400" i="4"/>
  <c r="C8400" i="4"/>
  <c r="D8400" i="4"/>
  <c r="F8400" i="4" l="1"/>
  <c r="N8399" i="4"/>
  <c r="M8398" i="4"/>
  <c r="I8399" i="4"/>
  <c r="L8399" i="4"/>
  <c r="Z8399" i="4" s="1"/>
  <c r="H8400" i="4"/>
  <c r="J8400" i="4" s="1"/>
  <c r="K8399" i="4"/>
  <c r="Y8399" i="4" s="1"/>
  <c r="C8401" i="4"/>
  <c r="F8401" i="4" s="1"/>
  <c r="D8401" i="4"/>
  <c r="E8401" i="4"/>
  <c r="N8400" i="4" l="1"/>
  <c r="M8399" i="4"/>
  <c r="I8400" i="4"/>
  <c r="H8401" i="4"/>
  <c r="J8401" i="4" s="1"/>
  <c r="L8400" i="4"/>
  <c r="Z8400" i="4" s="1"/>
  <c r="K8400" i="4"/>
  <c r="Y8400" i="4" s="1"/>
  <c r="C8402" i="4"/>
  <c r="D8402" i="4"/>
  <c r="E8402" i="4"/>
  <c r="F8402" i="4" l="1"/>
  <c r="N8401" i="4"/>
  <c r="M8400" i="4"/>
  <c r="L8401" i="4"/>
  <c r="Z8401" i="4" s="1"/>
  <c r="H8402" i="4"/>
  <c r="J8402" i="4" s="1"/>
  <c r="I8401" i="4"/>
  <c r="K8401" i="4"/>
  <c r="Y8401" i="4" s="1"/>
  <c r="D8403" i="4"/>
  <c r="E8403" i="4"/>
  <c r="C8403" i="4"/>
  <c r="F8403" i="4" l="1"/>
  <c r="N8402" i="4"/>
  <c r="M8401" i="4"/>
  <c r="I8402" i="4"/>
  <c r="L8402" i="4"/>
  <c r="Z8402" i="4" s="1"/>
  <c r="H8403" i="4"/>
  <c r="J8403" i="4" s="1"/>
  <c r="K8402" i="4"/>
  <c r="Y8402" i="4" s="1"/>
  <c r="C8404" i="4"/>
  <c r="F8404" i="4" s="1"/>
  <c r="D8404" i="4"/>
  <c r="E8404" i="4"/>
  <c r="N8403" i="4" l="1"/>
  <c r="M8402" i="4"/>
  <c r="I8403" i="4"/>
  <c r="L8403" i="4"/>
  <c r="Z8403" i="4" s="1"/>
  <c r="H8404" i="4"/>
  <c r="J8404" i="4" s="1"/>
  <c r="K8403" i="4"/>
  <c r="Y8403" i="4" s="1"/>
  <c r="C8405" i="4"/>
  <c r="D8405" i="4"/>
  <c r="E8405" i="4"/>
  <c r="F8405" i="4" l="1"/>
  <c r="N8404" i="4"/>
  <c r="M8403" i="4"/>
  <c r="I8404" i="4"/>
  <c r="H8405" i="4"/>
  <c r="J8405" i="4" s="1"/>
  <c r="L8404" i="4"/>
  <c r="Z8404" i="4" s="1"/>
  <c r="K8404" i="4"/>
  <c r="Y8404" i="4" s="1"/>
  <c r="C8406" i="4"/>
  <c r="F8406" i="4" s="1"/>
  <c r="D8406" i="4"/>
  <c r="E8406" i="4"/>
  <c r="N8405" i="4" l="1"/>
  <c r="M8404" i="4"/>
  <c r="L8405" i="4"/>
  <c r="Z8405" i="4" s="1"/>
  <c r="H8406" i="4"/>
  <c r="I8406" i="4" s="1"/>
  <c r="I8405" i="4"/>
  <c r="K8405" i="4"/>
  <c r="Y8405" i="4" s="1"/>
  <c r="C8407" i="4"/>
  <c r="D8407" i="4"/>
  <c r="E8407" i="4"/>
  <c r="F8407" i="4" l="1"/>
  <c r="M8405" i="4"/>
  <c r="L8406" i="4"/>
  <c r="Z8406" i="4" s="1"/>
  <c r="H8407" i="4"/>
  <c r="J8407" i="4" s="1"/>
  <c r="J8406" i="4"/>
  <c r="K8406" i="4"/>
  <c r="Y8406" i="4" s="1"/>
  <c r="M8406" i="4"/>
  <c r="E8408" i="4"/>
  <c r="C8408" i="4"/>
  <c r="D8408" i="4"/>
  <c r="F8408" i="4" l="1"/>
  <c r="N8407" i="4"/>
  <c r="N8406" i="4"/>
  <c r="L8407" i="4"/>
  <c r="Z8407" i="4" s="1"/>
  <c r="H8408" i="4"/>
  <c r="J8408" i="4" s="1"/>
  <c r="I8407" i="4"/>
  <c r="K8407" i="4"/>
  <c r="Y8407" i="4" s="1"/>
  <c r="C8409" i="4"/>
  <c r="D8409" i="4"/>
  <c r="E8409" i="4"/>
  <c r="F8409" i="4" l="1"/>
  <c r="N8408" i="4"/>
  <c r="M8407" i="4"/>
  <c r="I8408" i="4"/>
  <c r="L8408" i="4"/>
  <c r="Z8408" i="4" s="1"/>
  <c r="H8409" i="4"/>
  <c r="J8409" i="4" s="1"/>
  <c r="K8408" i="4"/>
  <c r="Y8408" i="4" s="1"/>
  <c r="C8410" i="4"/>
  <c r="F8410" i="4" s="1"/>
  <c r="D8410" i="4"/>
  <c r="E8410" i="4"/>
  <c r="N8409" i="4" l="1"/>
  <c r="M8408" i="4"/>
  <c r="I8409" i="4"/>
  <c r="L8409" i="4"/>
  <c r="Z8409" i="4" s="1"/>
  <c r="H8410" i="4"/>
  <c r="J8410" i="4" s="1"/>
  <c r="K8409" i="4"/>
  <c r="Y8409" i="4" s="1"/>
  <c r="D8411" i="4"/>
  <c r="E8411" i="4"/>
  <c r="C8411" i="4"/>
  <c r="F8411" i="4" l="1"/>
  <c r="N8410" i="4"/>
  <c r="M8409" i="4"/>
  <c r="I8410" i="4"/>
  <c r="L8410" i="4"/>
  <c r="Z8410" i="4" s="1"/>
  <c r="H8411" i="4"/>
  <c r="I8411" i="4" s="1"/>
  <c r="K8410" i="4"/>
  <c r="Y8410" i="4" s="1"/>
  <c r="C8412" i="4"/>
  <c r="F8412" i="4" s="1"/>
  <c r="D8412" i="4"/>
  <c r="E8412" i="4"/>
  <c r="M8410" i="4" l="1"/>
  <c r="J8411" i="4"/>
  <c r="L8411" i="4"/>
  <c r="Z8411" i="4" s="1"/>
  <c r="H8412" i="4"/>
  <c r="I8412" i="4" s="1"/>
  <c r="K8411" i="4"/>
  <c r="Y8411" i="4" s="1"/>
  <c r="M8411" i="4"/>
  <c r="C8413" i="4"/>
  <c r="D8413" i="4"/>
  <c r="E8413" i="4"/>
  <c r="F8413" i="4" l="1"/>
  <c r="N8411" i="4"/>
  <c r="H8413" i="4"/>
  <c r="L8413" i="4" s="1"/>
  <c r="Z8413" i="4" s="1"/>
  <c r="J8412" i="4"/>
  <c r="L8412" i="4"/>
  <c r="Z8412" i="4" s="1"/>
  <c r="K8412" i="4"/>
  <c r="Y8412" i="4" s="1"/>
  <c r="M8412" i="4"/>
  <c r="C8414" i="4"/>
  <c r="F8414" i="4" s="1"/>
  <c r="D8414" i="4"/>
  <c r="E8414" i="4"/>
  <c r="N8412" i="4" l="1"/>
  <c r="H8414" i="4"/>
  <c r="J8414" i="4" s="1"/>
  <c r="I8413" i="4"/>
  <c r="J8413" i="4"/>
  <c r="K8413" i="4"/>
  <c r="Y8413" i="4" s="1"/>
  <c r="C8415" i="4"/>
  <c r="D8415" i="4"/>
  <c r="E8415" i="4"/>
  <c r="F8415" i="4" l="1"/>
  <c r="N8413" i="4"/>
  <c r="M8413" i="4"/>
  <c r="L8414" i="4"/>
  <c r="Z8414" i="4" s="1"/>
  <c r="H8415" i="4"/>
  <c r="L8415" i="4" s="1"/>
  <c r="Z8415" i="4" s="1"/>
  <c r="I8414" i="4"/>
  <c r="N8414" i="4"/>
  <c r="K8414" i="4"/>
  <c r="Y8414" i="4" s="1"/>
  <c r="E8416" i="4"/>
  <c r="C8416" i="4"/>
  <c r="D8416" i="4"/>
  <c r="F8416" i="4" l="1"/>
  <c r="M8414" i="4"/>
  <c r="H8416" i="4"/>
  <c r="I8415" i="4"/>
  <c r="J8415" i="4"/>
  <c r="K8415" i="4"/>
  <c r="Y8415" i="4" s="1"/>
  <c r="C8417" i="4"/>
  <c r="D8417" i="4"/>
  <c r="E8417" i="4"/>
  <c r="F8417" i="4" l="1"/>
  <c r="N8415" i="4"/>
  <c r="M8415" i="4"/>
  <c r="L8416" i="4"/>
  <c r="Z8416" i="4" s="1"/>
  <c r="H8417" i="4"/>
  <c r="L8417" i="4" s="1"/>
  <c r="Z8417" i="4" s="1"/>
  <c r="J8416" i="4"/>
  <c r="I8416" i="4"/>
  <c r="K8416" i="4"/>
  <c r="Y8416" i="4" s="1"/>
  <c r="C8418" i="4"/>
  <c r="D8418" i="4"/>
  <c r="E8418" i="4"/>
  <c r="F8418" i="4" l="1"/>
  <c r="N8416" i="4"/>
  <c r="M8416" i="4"/>
  <c r="H8418" i="4"/>
  <c r="J8418" i="4" s="1"/>
  <c r="I8417" i="4"/>
  <c r="J8417" i="4"/>
  <c r="K8417" i="4"/>
  <c r="Y8417" i="4" s="1"/>
  <c r="D8419" i="4"/>
  <c r="E8419" i="4"/>
  <c r="C8419" i="4"/>
  <c r="F8419" i="4" l="1"/>
  <c r="N8417" i="4"/>
  <c r="M8417" i="4"/>
  <c r="L8418" i="4"/>
  <c r="Z8418" i="4" s="1"/>
  <c r="H8419" i="4"/>
  <c r="J8419" i="4" s="1"/>
  <c r="I8418" i="4"/>
  <c r="N8418" i="4"/>
  <c r="K8418" i="4"/>
  <c r="Y8418" i="4" s="1"/>
  <c r="C8420" i="4"/>
  <c r="D8420" i="4"/>
  <c r="E8420" i="4"/>
  <c r="F8420" i="4" l="1"/>
  <c r="N8419" i="4"/>
  <c r="M8418" i="4"/>
  <c r="L8419" i="4"/>
  <c r="Z8419" i="4" s="1"/>
  <c r="H8420" i="4"/>
  <c r="I8420" i="4" s="1"/>
  <c r="I8419" i="4"/>
  <c r="K8419" i="4"/>
  <c r="Y8419" i="4" s="1"/>
  <c r="C8421" i="4"/>
  <c r="F8421" i="4" s="1"/>
  <c r="D8421" i="4"/>
  <c r="E8421" i="4"/>
  <c r="M8419" i="4" l="1"/>
  <c r="L8420" i="4"/>
  <c r="Z8420" i="4" s="1"/>
  <c r="H8421" i="4"/>
  <c r="J8421" i="4" s="1"/>
  <c r="J8420" i="4"/>
  <c r="K8420" i="4"/>
  <c r="Y8420" i="4" s="1"/>
  <c r="M8420" i="4"/>
  <c r="C8422" i="4"/>
  <c r="D8422" i="4"/>
  <c r="E8422" i="4"/>
  <c r="F8422" i="4" l="1"/>
  <c r="L8421" i="4"/>
  <c r="Z8421" i="4" s="1"/>
  <c r="N8421" i="4"/>
  <c r="N8420" i="4"/>
  <c r="H8422" i="4"/>
  <c r="I8422" i="4" s="1"/>
  <c r="I8421" i="4"/>
  <c r="K8421" i="4"/>
  <c r="Y8421" i="4" s="1"/>
  <c r="C8423" i="4"/>
  <c r="F8423" i="4" s="1"/>
  <c r="D8423" i="4"/>
  <c r="E8423" i="4"/>
  <c r="M8421" i="4" l="1"/>
  <c r="L8422" i="4"/>
  <c r="Z8422" i="4" s="1"/>
  <c r="H8423" i="4"/>
  <c r="J8423" i="4" s="1"/>
  <c r="J8422" i="4"/>
  <c r="K8422" i="4"/>
  <c r="Y8422" i="4" s="1"/>
  <c r="M8422" i="4"/>
  <c r="E8424" i="4"/>
  <c r="C8424" i="4"/>
  <c r="F8424" i="4" s="1"/>
  <c r="D8424" i="4"/>
  <c r="N8423" i="4" l="1"/>
  <c r="N8422" i="4"/>
  <c r="L8423" i="4"/>
  <c r="Z8423" i="4" s="1"/>
  <c r="H8424" i="4"/>
  <c r="J8424" i="4" s="1"/>
  <c r="I8423" i="4"/>
  <c r="K8423" i="4"/>
  <c r="Y8423" i="4" s="1"/>
  <c r="C8425" i="4"/>
  <c r="D8425" i="4"/>
  <c r="E8425" i="4"/>
  <c r="F8425" i="4" l="1"/>
  <c r="N8424" i="4"/>
  <c r="M8423" i="4"/>
  <c r="L8424" i="4"/>
  <c r="Z8424" i="4" s="1"/>
  <c r="I8424" i="4"/>
  <c r="H8425" i="4"/>
  <c r="J8425" i="4" s="1"/>
  <c r="K8424" i="4"/>
  <c r="Y8424" i="4" s="1"/>
  <c r="C8426" i="4"/>
  <c r="F8426" i="4" s="1"/>
  <c r="D8426" i="4"/>
  <c r="E8426" i="4"/>
  <c r="N8425" i="4" l="1"/>
  <c r="M8424" i="4"/>
  <c r="L8425" i="4"/>
  <c r="Z8425" i="4" s="1"/>
  <c r="I8425" i="4"/>
  <c r="H8426" i="4"/>
  <c r="J8426" i="4" s="1"/>
  <c r="K8425" i="4"/>
  <c r="Y8425" i="4" s="1"/>
  <c r="D8427" i="4"/>
  <c r="E8427" i="4"/>
  <c r="C8427" i="4"/>
  <c r="F8427" i="4" l="1"/>
  <c r="N8426" i="4"/>
  <c r="M8425" i="4"/>
  <c r="I8426" i="4"/>
  <c r="L8426" i="4"/>
  <c r="Z8426" i="4" s="1"/>
  <c r="H8427" i="4"/>
  <c r="J8427" i="4" s="1"/>
  <c r="K8426" i="4"/>
  <c r="Y8426" i="4" s="1"/>
  <c r="C8428" i="4"/>
  <c r="F8428" i="4" s="1"/>
  <c r="D8428" i="4"/>
  <c r="E8428" i="4"/>
  <c r="N8427" i="4" l="1"/>
  <c r="M8426" i="4"/>
  <c r="I8427" i="4"/>
  <c r="L8427" i="4"/>
  <c r="Z8427" i="4" s="1"/>
  <c r="H8428" i="4"/>
  <c r="I8428" i="4" s="1"/>
  <c r="K8427" i="4"/>
  <c r="Y8427" i="4" s="1"/>
  <c r="C8429" i="4"/>
  <c r="D8429" i="4"/>
  <c r="E8429" i="4"/>
  <c r="F8429" i="4" l="1"/>
  <c r="M8427" i="4"/>
  <c r="L8428" i="4"/>
  <c r="Z8428" i="4" s="1"/>
  <c r="J8428" i="4"/>
  <c r="H8429" i="4"/>
  <c r="I8429" i="4" s="1"/>
  <c r="K8428" i="4"/>
  <c r="Y8428" i="4" s="1"/>
  <c r="M8428" i="4"/>
  <c r="C8430" i="4"/>
  <c r="D8430" i="4"/>
  <c r="E8430" i="4"/>
  <c r="F8430" i="4" l="1"/>
  <c r="N8428" i="4"/>
  <c r="L8429" i="4"/>
  <c r="Z8429" i="4" s="1"/>
  <c r="J8429" i="4"/>
  <c r="H8430" i="4"/>
  <c r="L8430" i="4" s="1"/>
  <c r="Z8430" i="4" s="1"/>
  <c r="K8429" i="4"/>
  <c r="Y8429" i="4" s="1"/>
  <c r="M8429" i="4"/>
  <c r="C8431" i="4"/>
  <c r="F8431" i="4" s="1"/>
  <c r="D8431" i="4"/>
  <c r="E8431" i="4"/>
  <c r="N8429" i="4" l="1"/>
  <c r="H8431" i="4"/>
  <c r="L8431" i="4" s="1"/>
  <c r="Z8431" i="4" s="1"/>
  <c r="I8430" i="4"/>
  <c r="J8430" i="4"/>
  <c r="K8430" i="4"/>
  <c r="Y8430" i="4" s="1"/>
  <c r="E8432" i="4"/>
  <c r="C8432" i="4"/>
  <c r="D8432" i="4"/>
  <c r="F8432" i="4" l="1"/>
  <c r="N8430" i="4"/>
  <c r="M8430" i="4"/>
  <c r="H8432" i="4"/>
  <c r="J8432" i="4" s="1"/>
  <c r="I8431" i="4"/>
  <c r="J8431" i="4"/>
  <c r="K8431" i="4"/>
  <c r="Y8431" i="4" s="1"/>
  <c r="C8433" i="4"/>
  <c r="D8433" i="4"/>
  <c r="E8433" i="4"/>
  <c r="F8433" i="4" l="1"/>
  <c r="N8432" i="4"/>
  <c r="N8431" i="4"/>
  <c r="M8431" i="4"/>
  <c r="L8432" i="4"/>
  <c r="Z8432" i="4" s="1"/>
  <c r="H8433" i="4"/>
  <c r="J8433" i="4" s="1"/>
  <c r="I8432" i="4"/>
  <c r="K8432" i="4"/>
  <c r="Y8432" i="4" s="1"/>
  <c r="C8434" i="4"/>
  <c r="D8434" i="4"/>
  <c r="E8434" i="4"/>
  <c r="F8434" i="4" l="1"/>
  <c r="N8433" i="4"/>
  <c r="M8432" i="4"/>
  <c r="L8433" i="4"/>
  <c r="Z8433" i="4" s="1"/>
  <c r="I8433" i="4"/>
  <c r="H8434" i="4"/>
  <c r="J8434" i="4" s="1"/>
  <c r="K8433" i="4"/>
  <c r="Y8433" i="4" s="1"/>
  <c r="D8435" i="4"/>
  <c r="E8435" i="4"/>
  <c r="C8435" i="4"/>
  <c r="F8435" i="4" l="1"/>
  <c r="N8434" i="4"/>
  <c r="M8433" i="4"/>
  <c r="I8434" i="4"/>
  <c r="L8434" i="4"/>
  <c r="Z8434" i="4" s="1"/>
  <c r="H8435" i="4"/>
  <c r="J8435" i="4" s="1"/>
  <c r="K8434" i="4"/>
  <c r="Y8434" i="4" s="1"/>
  <c r="C8436" i="4"/>
  <c r="F8436" i="4" s="1"/>
  <c r="D8436" i="4"/>
  <c r="E8436" i="4"/>
  <c r="N8435" i="4" l="1"/>
  <c r="M8434" i="4"/>
  <c r="L8435" i="4"/>
  <c r="Z8435" i="4" s="1"/>
  <c r="I8435" i="4"/>
  <c r="H8436" i="4"/>
  <c r="J8436" i="4" s="1"/>
  <c r="K8435" i="4"/>
  <c r="Y8435" i="4" s="1"/>
  <c r="C8437" i="4"/>
  <c r="D8437" i="4"/>
  <c r="E8437" i="4"/>
  <c r="F8437" i="4" l="1"/>
  <c r="M8435" i="4"/>
  <c r="I8436" i="4"/>
  <c r="N8436" i="4"/>
  <c r="L8436" i="4"/>
  <c r="Z8436" i="4" s="1"/>
  <c r="H8437" i="4"/>
  <c r="L8437" i="4" s="1"/>
  <c r="Z8437" i="4" s="1"/>
  <c r="K8436" i="4"/>
  <c r="Y8436" i="4" s="1"/>
  <c r="C8438" i="4"/>
  <c r="D8438" i="4"/>
  <c r="E8438" i="4"/>
  <c r="F8438" i="4" l="1"/>
  <c r="M8436" i="4"/>
  <c r="J8437" i="4"/>
  <c r="I8437" i="4"/>
  <c r="H8438" i="4"/>
  <c r="L8438" i="4" s="1"/>
  <c r="Z8438" i="4" s="1"/>
  <c r="K8437" i="4"/>
  <c r="Y8437" i="4" s="1"/>
  <c r="C8439" i="4"/>
  <c r="D8439" i="4"/>
  <c r="E8439" i="4"/>
  <c r="F8439" i="4" l="1"/>
  <c r="N8437" i="4"/>
  <c r="M8437" i="4"/>
  <c r="H8439" i="4"/>
  <c r="L8439" i="4" s="1"/>
  <c r="Z8439" i="4" s="1"/>
  <c r="J8438" i="4"/>
  <c r="I8438" i="4"/>
  <c r="K8438" i="4"/>
  <c r="Y8438" i="4" s="1"/>
  <c r="E8440" i="4"/>
  <c r="C8440" i="4"/>
  <c r="D8440" i="4"/>
  <c r="F8440" i="4" l="1"/>
  <c r="N8438" i="4"/>
  <c r="M8438" i="4"/>
  <c r="H8440" i="4"/>
  <c r="L8440" i="4" s="1"/>
  <c r="Z8440" i="4" s="1"/>
  <c r="J8439" i="4"/>
  <c r="I8439" i="4"/>
  <c r="K8439" i="4"/>
  <c r="Y8439" i="4" s="1"/>
  <c r="C8441" i="4"/>
  <c r="D8441" i="4"/>
  <c r="E8441" i="4"/>
  <c r="F8441" i="4" l="1"/>
  <c r="N8439" i="4"/>
  <c r="M8439" i="4"/>
  <c r="H8441" i="4"/>
  <c r="I8441" i="4" s="1"/>
  <c r="J8440" i="4"/>
  <c r="I8440" i="4"/>
  <c r="K8440" i="4"/>
  <c r="Y8440" i="4" s="1"/>
  <c r="C8442" i="4"/>
  <c r="F8442" i="4" s="1"/>
  <c r="D8442" i="4"/>
  <c r="E8442" i="4"/>
  <c r="N8440" i="4" l="1"/>
  <c r="M8440" i="4"/>
  <c r="L8441" i="4"/>
  <c r="Z8441" i="4" s="1"/>
  <c r="H8442" i="4"/>
  <c r="L8442" i="4" s="1"/>
  <c r="Z8442" i="4" s="1"/>
  <c r="J8441" i="4"/>
  <c r="K8441" i="4"/>
  <c r="Y8441" i="4" s="1"/>
  <c r="M8441" i="4"/>
  <c r="D8443" i="4"/>
  <c r="E8443" i="4"/>
  <c r="C8443" i="4"/>
  <c r="F8443" i="4" l="1"/>
  <c r="N8441" i="4"/>
  <c r="H8443" i="4"/>
  <c r="J8443" i="4" s="1"/>
  <c r="I8442" i="4"/>
  <c r="J8442" i="4"/>
  <c r="K8442" i="4"/>
  <c r="Y8442" i="4" s="1"/>
  <c r="C8444" i="4"/>
  <c r="D8444" i="4"/>
  <c r="E8444" i="4"/>
  <c r="F8444" i="4" l="1"/>
  <c r="N8442" i="4"/>
  <c r="M8442" i="4"/>
  <c r="L8443" i="4"/>
  <c r="Z8443" i="4" s="1"/>
  <c r="I8443" i="4"/>
  <c r="H8444" i="4"/>
  <c r="I8444" i="4" s="1"/>
  <c r="N8443" i="4"/>
  <c r="K8443" i="4"/>
  <c r="Y8443" i="4" s="1"/>
  <c r="C8445" i="4"/>
  <c r="D8445" i="4"/>
  <c r="E8445" i="4"/>
  <c r="F8445" i="4" l="1"/>
  <c r="M8443" i="4"/>
  <c r="L8444" i="4"/>
  <c r="Z8444" i="4" s="1"/>
  <c r="H8445" i="4"/>
  <c r="J8445" i="4" s="1"/>
  <c r="J8444" i="4"/>
  <c r="K8444" i="4"/>
  <c r="Y8444" i="4" s="1"/>
  <c r="M8444" i="4"/>
  <c r="C8446" i="4"/>
  <c r="F8446" i="4" s="1"/>
  <c r="D8446" i="4"/>
  <c r="E8446" i="4"/>
  <c r="N8445" i="4" l="1"/>
  <c r="N8444" i="4"/>
  <c r="L8445" i="4"/>
  <c r="Z8445" i="4" s="1"/>
  <c r="H8446" i="4"/>
  <c r="I8446" i="4" s="1"/>
  <c r="I8445" i="4"/>
  <c r="K8445" i="4"/>
  <c r="Y8445" i="4" s="1"/>
  <c r="C8447" i="4"/>
  <c r="D8447" i="4"/>
  <c r="E8447" i="4"/>
  <c r="F8447" i="4" l="1"/>
  <c r="M8445" i="4"/>
  <c r="L8446" i="4"/>
  <c r="Z8446" i="4" s="1"/>
  <c r="H8447" i="4"/>
  <c r="J8447" i="4" s="1"/>
  <c r="J8446" i="4"/>
  <c r="K8446" i="4"/>
  <c r="Y8446" i="4" s="1"/>
  <c r="M8446" i="4"/>
  <c r="E8448" i="4"/>
  <c r="C8448" i="4"/>
  <c r="F8448" i="4" s="1"/>
  <c r="D8448" i="4"/>
  <c r="N8447" i="4" l="1"/>
  <c r="N8446" i="4"/>
  <c r="L8447" i="4"/>
  <c r="Z8447" i="4" s="1"/>
  <c r="H8448" i="4"/>
  <c r="J8448" i="4" s="1"/>
  <c r="I8447" i="4"/>
  <c r="K8447" i="4"/>
  <c r="Y8447" i="4" s="1"/>
  <c r="C8449" i="4"/>
  <c r="D8449" i="4"/>
  <c r="E8449" i="4"/>
  <c r="F8449" i="4" l="1"/>
  <c r="N8448" i="4"/>
  <c r="M8447" i="4"/>
  <c r="L8448" i="4"/>
  <c r="Z8448" i="4" s="1"/>
  <c r="I8448" i="4"/>
  <c r="H8449" i="4"/>
  <c r="J8449" i="4" s="1"/>
  <c r="K8448" i="4"/>
  <c r="Y8448" i="4" s="1"/>
  <c r="C8450" i="4"/>
  <c r="F8450" i="4" s="1"/>
  <c r="D8450" i="4"/>
  <c r="E8450" i="4"/>
  <c r="N8449" i="4" l="1"/>
  <c r="M8448" i="4"/>
  <c r="I8449" i="4"/>
  <c r="L8449" i="4"/>
  <c r="Z8449" i="4" s="1"/>
  <c r="H8450" i="4"/>
  <c r="J8450" i="4" s="1"/>
  <c r="K8449" i="4"/>
  <c r="Y8449" i="4" s="1"/>
  <c r="D8451" i="4"/>
  <c r="E8451" i="4"/>
  <c r="C8451" i="4"/>
  <c r="F8451" i="4" l="1"/>
  <c r="N8450" i="4"/>
  <c r="M8449" i="4"/>
  <c r="I8450" i="4"/>
  <c r="L8450" i="4"/>
  <c r="Z8450" i="4" s="1"/>
  <c r="H8451" i="4"/>
  <c r="I8451" i="4" s="1"/>
  <c r="K8450" i="4"/>
  <c r="Y8450" i="4" s="1"/>
  <c r="C8452" i="4"/>
  <c r="F8452" i="4" s="1"/>
  <c r="D8452" i="4"/>
  <c r="E8452" i="4"/>
  <c r="M8450" i="4" l="1"/>
  <c r="L8451" i="4"/>
  <c r="Z8451" i="4" s="1"/>
  <c r="H8452" i="4"/>
  <c r="L8452" i="4" s="1"/>
  <c r="Z8452" i="4" s="1"/>
  <c r="J8451" i="4"/>
  <c r="K8451" i="4"/>
  <c r="Y8451" i="4" s="1"/>
  <c r="M8451" i="4"/>
  <c r="C8453" i="4"/>
  <c r="D8453" i="4"/>
  <c r="E8453" i="4"/>
  <c r="F8453" i="4" l="1"/>
  <c r="N8451" i="4"/>
  <c r="J8452" i="4"/>
  <c r="H8453" i="4"/>
  <c r="L8453" i="4" s="1"/>
  <c r="Z8453" i="4" s="1"/>
  <c r="I8452" i="4"/>
  <c r="K8452" i="4"/>
  <c r="Y8452" i="4" s="1"/>
  <c r="C8454" i="4"/>
  <c r="D8454" i="4"/>
  <c r="E8454" i="4"/>
  <c r="F8454" i="4" l="1"/>
  <c r="N8452" i="4"/>
  <c r="M8452" i="4"/>
  <c r="H8454" i="4"/>
  <c r="J8453" i="4"/>
  <c r="I8453" i="4"/>
  <c r="K8453" i="4"/>
  <c r="Y8453" i="4" s="1"/>
  <c r="L8454" i="4"/>
  <c r="Z8454" i="4" s="1"/>
  <c r="C8455" i="4"/>
  <c r="D8455" i="4"/>
  <c r="E8455" i="4"/>
  <c r="F8455" i="4" l="1"/>
  <c r="N8453" i="4"/>
  <c r="M8453" i="4"/>
  <c r="I8454" i="4"/>
  <c r="J8454" i="4"/>
  <c r="H8455" i="4"/>
  <c r="I8455" i="4" s="1"/>
  <c r="K8454" i="4"/>
  <c r="Y8454" i="4" s="1"/>
  <c r="E8456" i="4"/>
  <c r="C8456" i="4"/>
  <c r="D8456" i="4"/>
  <c r="F8456" i="4" l="1"/>
  <c r="N8454" i="4"/>
  <c r="M8454" i="4"/>
  <c r="J8455" i="4"/>
  <c r="L8455" i="4"/>
  <c r="Z8455" i="4" s="1"/>
  <c r="H8456" i="4"/>
  <c r="I8456" i="4" s="1"/>
  <c r="K8455" i="4"/>
  <c r="Y8455" i="4" s="1"/>
  <c r="M8455" i="4"/>
  <c r="C8457" i="4"/>
  <c r="D8457" i="4"/>
  <c r="E8457" i="4"/>
  <c r="F8457" i="4" l="1"/>
  <c r="N8455" i="4"/>
  <c r="L8456" i="4"/>
  <c r="Z8456" i="4" s="1"/>
  <c r="J8456" i="4"/>
  <c r="H8457" i="4"/>
  <c r="K8456" i="4"/>
  <c r="Y8456" i="4" s="1"/>
  <c r="M8456" i="4"/>
  <c r="C8458" i="4"/>
  <c r="D8458" i="4"/>
  <c r="E8458" i="4"/>
  <c r="F8458" i="4" l="1"/>
  <c r="N8456" i="4"/>
  <c r="L8457" i="4"/>
  <c r="Z8457" i="4" s="1"/>
  <c r="H8458" i="4"/>
  <c r="L8458" i="4" s="1"/>
  <c r="Z8458" i="4" s="1"/>
  <c r="J8457" i="4"/>
  <c r="I8457" i="4"/>
  <c r="K8457" i="4"/>
  <c r="Y8457" i="4" s="1"/>
  <c r="D8459" i="4"/>
  <c r="E8459" i="4"/>
  <c r="C8459" i="4"/>
  <c r="F8459" i="4" l="1"/>
  <c r="N8457" i="4"/>
  <c r="M8457" i="4"/>
  <c r="H8459" i="4"/>
  <c r="J8459" i="4" s="1"/>
  <c r="I8458" i="4"/>
  <c r="J8458" i="4"/>
  <c r="K8458" i="4"/>
  <c r="Y8458" i="4" s="1"/>
  <c r="C8460" i="4"/>
  <c r="F8460" i="4" s="1"/>
  <c r="D8460" i="4"/>
  <c r="E8460" i="4"/>
  <c r="N8458" i="4" l="1"/>
  <c r="M8458" i="4"/>
  <c r="L8459" i="4"/>
  <c r="Z8459" i="4" s="1"/>
  <c r="H8460" i="4"/>
  <c r="L8460" i="4" s="1"/>
  <c r="Z8460" i="4" s="1"/>
  <c r="I8459" i="4"/>
  <c r="N8459" i="4"/>
  <c r="K8459" i="4"/>
  <c r="Y8459" i="4" s="1"/>
  <c r="C8461" i="4"/>
  <c r="F8461" i="4" s="1"/>
  <c r="D8461" i="4"/>
  <c r="E8461" i="4"/>
  <c r="M8459" i="4" l="1"/>
  <c r="I8460" i="4"/>
  <c r="J8460" i="4"/>
  <c r="H8461" i="4"/>
  <c r="L8461" i="4" s="1"/>
  <c r="Z8461" i="4" s="1"/>
  <c r="K8460" i="4"/>
  <c r="Y8460" i="4" s="1"/>
  <c r="C8462" i="4"/>
  <c r="D8462" i="4"/>
  <c r="E8462" i="4"/>
  <c r="F8462" i="4" l="1"/>
  <c r="N8460" i="4"/>
  <c r="M8460" i="4"/>
  <c r="H8462" i="4"/>
  <c r="L8462" i="4" s="1"/>
  <c r="Z8462" i="4" s="1"/>
  <c r="J8461" i="4"/>
  <c r="I8461" i="4"/>
  <c r="K8461" i="4"/>
  <c r="Y8461" i="4" s="1"/>
  <c r="C8463" i="4"/>
  <c r="F8463" i="4" s="1"/>
  <c r="D8463" i="4"/>
  <c r="E8463" i="4"/>
  <c r="N8461" i="4" l="1"/>
  <c r="M8461" i="4"/>
  <c r="J8462" i="4"/>
  <c r="H8463" i="4"/>
  <c r="I8462" i="4"/>
  <c r="K8462" i="4"/>
  <c r="Y8462" i="4" s="1"/>
  <c r="E8464" i="4"/>
  <c r="C8464" i="4"/>
  <c r="F8464" i="4" s="1"/>
  <c r="D8464" i="4"/>
  <c r="N8462" i="4" l="1"/>
  <c r="M8462" i="4"/>
  <c r="L8463" i="4"/>
  <c r="Z8463" i="4" s="1"/>
  <c r="H8464" i="4"/>
  <c r="I8464" i="4" s="1"/>
  <c r="J8463" i="4"/>
  <c r="I8463" i="4"/>
  <c r="K8463" i="4"/>
  <c r="Y8463" i="4" s="1"/>
  <c r="C8465" i="4"/>
  <c r="F8465" i="4" s="1"/>
  <c r="D8465" i="4"/>
  <c r="E8465" i="4"/>
  <c r="N8463" i="4" l="1"/>
  <c r="M8463" i="4"/>
  <c r="L8464" i="4"/>
  <c r="Z8464" i="4" s="1"/>
  <c r="J8464" i="4"/>
  <c r="H8465" i="4"/>
  <c r="I8465" i="4" s="1"/>
  <c r="K8464" i="4"/>
  <c r="Y8464" i="4" s="1"/>
  <c r="M8464" i="4"/>
  <c r="C8466" i="4"/>
  <c r="F8466" i="4" s="1"/>
  <c r="D8466" i="4"/>
  <c r="E8466" i="4"/>
  <c r="N8464" i="4" l="1"/>
  <c r="H8466" i="4"/>
  <c r="L8466" i="4" s="1"/>
  <c r="Z8466" i="4" s="1"/>
  <c r="J8465" i="4"/>
  <c r="L8465" i="4"/>
  <c r="Z8465" i="4" s="1"/>
  <c r="K8465" i="4"/>
  <c r="Y8465" i="4" s="1"/>
  <c r="M8465" i="4"/>
  <c r="D8467" i="4"/>
  <c r="E8467" i="4"/>
  <c r="C8467" i="4"/>
  <c r="F8467" i="4" l="1"/>
  <c r="N8465" i="4"/>
  <c r="H8467" i="4"/>
  <c r="J8467" i="4" s="1"/>
  <c r="I8466" i="4"/>
  <c r="J8466" i="4"/>
  <c r="K8466" i="4"/>
  <c r="Y8466" i="4" s="1"/>
  <c r="C8468" i="4"/>
  <c r="F8468" i="4" s="1"/>
  <c r="D8468" i="4"/>
  <c r="E8468" i="4"/>
  <c r="L8467" i="4" l="1"/>
  <c r="Z8467" i="4" s="1"/>
  <c r="I8467" i="4"/>
  <c r="N8466" i="4"/>
  <c r="N8467" i="4"/>
  <c r="M8466" i="4"/>
  <c r="H8468" i="4"/>
  <c r="J8468" i="4" s="1"/>
  <c r="K8467" i="4"/>
  <c r="Y8467" i="4" s="1"/>
  <c r="M8467" i="4"/>
  <c r="C8469" i="4"/>
  <c r="D8469" i="4"/>
  <c r="E8469" i="4"/>
  <c r="F8469" i="4" l="1"/>
  <c r="L8468" i="4"/>
  <c r="Z8468" i="4" s="1"/>
  <c r="I8468" i="4"/>
  <c r="M8468" i="4" s="1"/>
  <c r="N8468" i="4"/>
  <c r="H8469" i="4"/>
  <c r="J8469" i="4" s="1"/>
  <c r="K8468" i="4"/>
  <c r="Y8468" i="4" s="1"/>
  <c r="C8470" i="4"/>
  <c r="D8470" i="4"/>
  <c r="E8470" i="4"/>
  <c r="F8470" i="4" l="1"/>
  <c r="N8469" i="4"/>
  <c r="L8469" i="4"/>
  <c r="Z8469" i="4" s="1"/>
  <c r="I8469" i="4"/>
  <c r="H8470" i="4"/>
  <c r="J8470" i="4" s="1"/>
  <c r="K8469" i="4"/>
  <c r="Y8469" i="4" s="1"/>
  <c r="C8471" i="4"/>
  <c r="D8471" i="4"/>
  <c r="E8471" i="4"/>
  <c r="F8471" i="4" l="1"/>
  <c r="N8470" i="4"/>
  <c r="M8469" i="4"/>
  <c r="I8470" i="4"/>
  <c r="L8470" i="4"/>
  <c r="Z8470" i="4" s="1"/>
  <c r="H8471" i="4"/>
  <c r="J8471" i="4" s="1"/>
  <c r="K8470" i="4"/>
  <c r="Y8470" i="4" s="1"/>
  <c r="E8472" i="4"/>
  <c r="C8472" i="4"/>
  <c r="D8472" i="4"/>
  <c r="F8472" i="4" l="1"/>
  <c r="N8471" i="4"/>
  <c r="M8470" i="4"/>
  <c r="L8471" i="4"/>
  <c r="Z8471" i="4" s="1"/>
  <c r="I8471" i="4"/>
  <c r="H8472" i="4"/>
  <c r="J8472" i="4" s="1"/>
  <c r="K8471" i="4"/>
  <c r="Y8471" i="4" s="1"/>
  <c r="C8473" i="4"/>
  <c r="F8473" i="4" s="1"/>
  <c r="D8473" i="4"/>
  <c r="E8473" i="4"/>
  <c r="N8472" i="4" l="1"/>
  <c r="M8471" i="4"/>
  <c r="I8472" i="4"/>
  <c r="H8473" i="4"/>
  <c r="J8473" i="4" s="1"/>
  <c r="L8472" i="4"/>
  <c r="Z8472" i="4" s="1"/>
  <c r="K8472" i="4"/>
  <c r="Y8472" i="4" s="1"/>
  <c r="C8474" i="4"/>
  <c r="D8474" i="4"/>
  <c r="E8474" i="4"/>
  <c r="F8474" i="4" l="1"/>
  <c r="N8473" i="4"/>
  <c r="M8472" i="4"/>
  <c r="L8473" i="4"/>
  <c r="Z8473" i="4" s="1"/>
  <c r="H8474" i="4"/>
  <c r="J8474" i="4" s="1"/>
  <c r="I8473" i="4"/>
  <c r="K8473" i="4"/>
  <c r="Y8473" i="4" s="1"/>
  <c r="D8475" i="4"/>
  <c r="E8475" i="4"/>
  <c r="C8475" i="4"/>
  <c r="F8475" i="4" l="1"/>
  <c r="N8474" i="4"/>
  <c r="M8473" i="4"/>
  <c r="L8474" i="4"/>
  <c r="Z8474" i="4" s="1"/>
  <c r="H8475" i="4"/>
  <c r="J8475" i="4" s="1"/>
  <c r="I8474" i="4"/>
  <c r="K8474" i="4"/>
  <c r="Y8474" i="4" s="1"/>
  <c r="C8476" i="4"/>
  <c r="F8476" i="4" s="1"/>
  <c r="D8476" i="4"/>
  <c r="E8476" i="4"/>
  <c r="N8475" i="4" l="1"/>
  <c r="M8474" i="4"/>
  <c r="L8475" i="4"/>
  <c r="Z8475" i="4" s="1"/>
  <c r="H8476" i="4"/>
  <c r="J8476" i="4" s="1"/>
  <c r="I8475" i="4"/>
  <c r="K8475" i="4"/>
  <c r="Y8475" i="4" s="1"/>
  <c r="C8477" i="4"/>
  <c r="D8477" i="4"/>
  <c r="E8477" i="4"/>
  <c r="F8477" i="4" l="1"/>
  <c r="N8476" i="4"/>
  <c r="M8475" i="4"/>
  <c r="L8476" i="4"/>
  <c r="Z8476" i="4" s="1"/>
  <c r="H8477" i="4"/>
  <c r="J8477" i="4" s="1"/>
  <c r="I8476" i="4"/>
  <c r="K8476" i="4"/>
  <c r="Y8476" i="4" s="1"/>
  <c r="C8478" i="4"/>
  <c r="F8478" i="4" s="1"/>
  <c r="D8478" i="4"/>
  <c r="E8478" i="4"/>
  <c r="N8477" i="4" l="1"/>
  <c r="M8476" i="4"/>
  <c r="L8477" i="4"/>
  <c r="Z8477" i="4" s="1"/>
  <c r="H8478" i="4"/>
  <c r="J8478" i="4" s="1"/>
  <c r="I8477" i="4"/>
  <c r="K8477" i="4"/>
  <c r="Y8477" i="4" s="1"/>
  <c r="C8479" i="4"/>
  <c r="D8479" i="4"/>
  <c r="E8479" i="4"/>
  <c r="F8479" i="4" l="1"/>
  <c r="N8478" i="4"/>
  <c r="M8477" i="4"/>
  <c r="I8478" i="4"/>
  <c r="L8478" i="4"/>
  <c r="Z8478" i="4" s="1"/>
  <c r="H8479" i="4"/>
  <c r="J8479" i="4" s="1"/>
  <c r="K8478" i="4"/>
  <c r="Y8478" i="4" s="1"/>
  <c r="E8480" i="4"/>
  <c r="C8480" i="4"/>
  <c r="D8480" i="4"/>
  <c r="F8480" i="4" l="1"/>
  <c r="N8479" i="4"/>
  <c r="M8478" i="4"/>
  <c r="I8479" i="4"/>
  <c r="L8479" i="4"/>
  <c r="Z8479" i="4" s="1"/>
  <c r="H8480" i="4"/>
  <c r="J8480" i="4" s="1"/>
  <c r="K8479" i="4"/>
  <c r="Y8479" i="4" s="1"/>
  <c r="C8481" i="4"/>
  <c r="F8481" i="4" s="1"/>
  <c r="D8481" i="4"/>
  <c r="E8481" i="4"/>
  <c r="N8480" i="4" l="1"/>
  <c r="M8479" i="4"/>
  <c r="I8480" i="4"/>
  <c r="L8480" i="4"/>
  <c r="Z8480" i="4" s="1"/>
  <c r="H8481" i="4"/>
  <c r="J8481" i="4" s="1"/>
  <c r="K8480" i="4"/>
  <c r="Y8480" i="4" s="1"/>
  <c r="C8482" i="4"/>
  <c r="D8482" i="4"/>
  <c r="E8482" i="4"/>
  <c r="F8482" i="4" l="1"/>
  <c r="N8481" i="4"/>
  <c r="M8480" i="4"/>
  <c r="I8481" i="4"/>
  <c r="L8481" i="4"/>
  <c r="Z8481" i="4" s="1"/>
  <c r="H8482" i="4"/>
  <c r="J8482" i="4" s="1"/>
  <c r="K8481" i="4"/>
  <c r="Y8481" i="4" s="1"/>
  <c r="D8483" i="4"/>
  <c r="E8483" i="4"/>
  <c r="C8483" i="4"/>
  <c r="F8483" i="4" l="1"/>
  <c r="M8481" i="4"/>
  <c r="I8482" i="4"/>
  <c r="H8483" i="4"/>
  <c r="J8483" i="4" s="1"/>
  <c r="L8482" i="4"/>
  <c r="Z8482" i="4" s="1"/>
  <c r="N8482" i="4"/>
  <c r="K8482" i="4"/>
  <c r="Y8482" i="4" s="1"/>
  <c r="C8484" i="4"/>
  <c r="F8484" i="4" s="1"/>
  <c r="D8484" i="4"/>
  <c r="E8484" i="4"/>
  <c r="N8483" i="4" l="1"/>
  <c r="M8482" i="4"/>
  <c r="L8483" i="4"/>
  <c r="Z8483" i="4" s="1"/>
  <c r="H8484" i="4"/>
  <c r="J8484" i="4" s="1"/>
  <c r="I8483" i="4"/>
  <c r="K8483" i="4"/>
  <c r="Y8483" i="4" s="1"/>
  <c r="C8485" i="4"/>
  <c r="D8485" i="4"/>
  <c r="E8485" i="4"/>
  <c r="F8485" i="4" l="1"/>
  <c r="N8484" i="4"/>
  <c r="M8483" i="4"/>
  <c r="L8484" i="4"/>
  <c r="Z8484" i="4" s="1"/>
  <c r="I8484" i="4"/>
  <c r="H8485" i="4"/>
  <c r="J8485" i="4" s="1"/>
  <c r="K8484" i="4"/>
  <c r="Y8484" i="4" s="1"/>
  <c r="C8486" i="4"/>
  <c r="F8486" i="4" s="1"/>
  <c r="D8486" i="4"/>
  <c r="E8486" i="4"/>
  <c r="N8485" i="4" l="1"/>
  <c r="M8484" i="4"/>
  <c r="I8485" i="4"/>
  <c r="L8485" i="4"/>
  <c r="Z8485" i="4" s="1"/>
  <c r="H8486" i="4"/>
  <c r="I8486" i="4" s="1"/>
  <c r="K8485" i="4"/>
  <c r="Y8485" i="4" s="1"/>
  <c r="C8487" i="4"/>
  <c r="D8487" i="4"/>
  <c r="E8487" i="4"/>
  <c r="F8487" i="4" l="1"/>
  <c r="M8485" i="4"/>
  <c r="L8486" i="4"/>
  <c r="Z8486" i="4" s="1"/>
  <c r="J8486" i="4"/>
  <c r="H8487" i="4"/>
  <c r="K8486" i="4"/>
  <c r="Y8486" i="4" s="1"/>
  <c r="M8486" i="4"/>
  <c r="E8488" i="4"/>
  <c r="C8488" i="4"/>
  <c r="D8488" i="4"/>
  <c r="F8488" i="4" l="1"/>
  <c r="N8486" i="4"/>
  <c r="L8487" i="4"/>
  <c r="Z8487" i="4" s="1"/>
  <c r="H8488" i="4"/>
  <c r="L8488" i="4" s="1"/>
  <c r="Z8488" i="4" s="1"/>
  <c r="J8487" i="4"/>
  <c r="I8487" i="4"/>
  <c r="K8487" i="4"/>
  <c r="Y8487" i="4" s="1"/>
  <c r="C8489" i="4"/>
  <c r="D8489" i="4"/>
  <c r="E8489" i="4"/>
  <c r="F8489" i="4" l="1"/>
  <c r="N8487" i="4"/>
  <c r="M8487" i="4"/>
  <c r="H8489" i="4"/>
  <c r="L8489" i="4" s="1"/>
  <c r="Z8489" i="4" s="1"/>
  <c r="I8488" i="4"/>
  <c r="J8488" i="4"/>
  <c r="K8488" i="4"/>
  <c r="Y8488" i="4" s="1"/>
  <c r="C8490" i="4"/>
  <c r="F8490" i="4" s="1"/>
  <c r="D8490" i="4"/>
  <c r="E8490" i="4"/>
  <c r="N8488" i="4" l="1"/>
  <c r="M8488" i="4"/>
  <c r="I8489" i="4"/>
  <c r="J8489" i="4"/>
  <c r="H8490" i="4"/>
  <c r="L8490" i="4" s="1"/>
  <c r="Z8490" i="4" s="1"/>
  <c r="K8489" i="4"/>
  <c r="Y8489" i="4" s="1"/>
  <c r="D8491" i="4"/>
  <c r="E8491" i="4"/>
  <c r="C8491" i="4"/>
  <c r="F8491" i="4" l="1"/>
  <c r="N8489" i="4"/>
  <c r="M8489" i="4"/>
  <c r="H8491" i="4"/>
  <c r="L8491" i="4" s="1"/>
  <c r="Z8491" i="4" s="1"/>
  <c r="J8490" i="4"/>
  <c r="I8490" i="4"/>
  <c r="K8490" i="4"/>
  <c r="Y8490" i="4" s="1"/>
  <c r="C8492" i="4"/>
  <c r="F8492" i="4" s="1"/>
  <c r="D8492" i="4"/>
  <c r="E8492" i="4"/>
  <c r="N8490" i="4" l="1"/>
  <c r="M8490" i="4"/>
  <c r="H8492" i="4"/>
  <c r="L8492" i="4" s="1"/>
  <c r="Z8492" i="4" s="1"/>
  <c r="I8491" i="4"/>
  <c r="J8491" i="4"/>
  <c r="K8491" i="4"/>
  <c r="Y8491" i="4" s="1"/>
  <c r="C8493" i="4"/>
  <c r="D8493" i="4"/>
  <c r="E8493" i="4"/>
  <c r="F8493" i="4" l="1"/>
  <c r="N8491" i="4"/>
  <c r="M8491" i="4"/>
  <c r="H8493" i="4"/>
  <c r="J8493" i="4" s="1"/>
  <c r="I8492" i="4"/>
  <c r="J8492" i="4"/>
  <c r="K8492" i="4"/>
  <c r="Y8492" i="4" s="1"/>
  <c r="C8494" i="4"/>
  <c r="F8494" i="4" s="1"/>
  <c r="D8494" i="4"/>
  <c r="E8494" i="4"/>
  <c r="N8492" i="4" l="1"/>
  <c r="N8493" i="4"/>
  <c r="M8492" i="4"/>
  <c r="L8493" i="4"/>
  <c r="Z8493" i="4" s="1"/>
  <c r="H8494" i="4"/>
  <c r="J8494" i="4" s="1"/>
  <c r="I8493" i="4"/>
  <c r="K8493" i="4"/>
  <c r="Y8493" i="4" s="1"/>
  <c r="C8495" i="4"/>
  <c r="F8495" i="4" s="1"/>
  <c r="D8495" i="4"/>
  <c r="E8495" i="4"/>
  <c r="N8494" i="4" l="1"/>
  <c r="M8493" i="4"/>
  <c r="L8494" i="4"/>
  <c r="Z8494" i="4" s="1"/>
  <c r="I8494" i="4"/>
  <c r="H8495" i="4"/>
  <c r="J8495" i="4" s="1"/>
  <c r="K8494" i="4"/>
  <c r="Y8494" i="4" s="1"/>
  <c r="E8496" i="4"/>
  <c r="C8496" i="4"/>
  <c r="F8496" i="4" s="1"/>
  <c r="D8496" i="4"/>
  <c r="M8494" i="4" l="1"/>
  <c r="I8495" i="4"/>
  <c r="N8495" i="4"/>
  <c r="L8495" i="4"/>
  <c r="Z8495" i="4" s="1"/>
  <c r="H8496" i="4"/>
  <c r="J8496" i="4" s="1"/>
  <c r="K8495" i="4"/>
  <c r="Y8495" i="4" s="1"/>
  <c r="C8497" i="4"/>
  <c r="D8497" i="4"/>
  <c r="E8497" i="4"/>
  <c r="F8497" i="4" l="1"/>
  <c r="N8496" i="4"/>
  <c r="M8495" i="4"/>
  <c r="I8496" i="4"/>
  <c r="L8496" i="4"/>
  <c r="Z8496" i="4" s="1"/>
  <c r="H8497" i="4"/>
  <c r="K8496" i="4"/>
  <c r="Y8496" i="4" s="1"/>
  <c r="C8498" i="4"/>
  <c r="F8498" i="4" s="1"/>
  <c r="D8498" i="4"/>
  <c r="E8498" i="4"/>
  <c r="M8496" i="4" l="1"/>
  <c r="L8497" i="4"/>
  <c r="Z8497" i="4" s="1"/>
  <c r="J8497" i="4"/>
  <c r="H8498" i="4"/>
  <c r="J8498" i="4" s="1"/>
  <c r="I8497" i="4"/>
  <c r="K8497" i="4"/>
  <c r="Y8497" i="4" s="1"/>
  <c r="D8499" i="4"/>
  <c r="E8499" i="4"/>
  <c r="C8499" i="4"/>
  <c r="F8499" i="4" l="1"/>
  <c r="N8497" i="4"/>
  <c r="M8497" i="4"/>
  <c r="L8498" i="4"/>
  <c r="Z8498" i="4" s="1"/>
  <c r="N8498" i="4"/>
  <c r="H8499" i="4"/>
  <c r="L8499" i="4" s="1"/>
  <c r="Z8499" i="4" s="1"/>
  <c r="I8498" i="4"/>
  <c r="K8498" i="4"/>
  <c r="Y8498" i="4" s="1"/>
  <c r="C8500" i="4"/>
  <c r="D8500" i="4"/>
  <c r="E8500" i="4"/>
  <c r="F8500" i="4" l="1"/>
  <c r="M8498" i="4"/>
  <c r="J8499" i="4"/>
  <c r="H8500" i="4"/>
  <c r="L8500" i="4" s="1"/>
  <c r="Z8500" i="4" s="1"/>
  <c r="I8499" i="4"/>
  <c r="K8499" i="4"/>
  <c r="Y8499" i="4" s="1"/>
  <c r="C8501" i="4"/>
  <c r="D8501" i="4"/>
  <c r="E8501" i="4"/>
  <c r="F8501" i="4" l="1"/>
  <c r="N8499" i="4"/>
  <c r="M8499" i="4"/>
  <c r="I8500" i="4"/>
  <c r="J8500" i="4"/>
  <c r="H8501" i="4"/>
  <c r="I8501" i="4" s="1"/>
  <c r="K8500" i="4"/>
  <c r="Y8500" i="4" s="1"/>
  <c r="C8502" i="4"/>
  <c r="F8502" i="4" s="1"/>
  <c r="D8502" i="4"/>
  <c r="E8502" i="4"/>
  <c r="N8500" i="4" l="1"/>
  <c r="M8500" i="4"/>
  <c r="L8501" i="4"/>
  <c r="Z8501" i="4" s="1"/>
  <c r="H8502" i="4"/>
  <c r="L8502" i="4" s="1"/>
  <c r="Z8502" i="4" s="1"/>
  <c r="J8501" i="4"/>
  <c r="K8501" i="4"/>
  <c r="Y8501" i="4" s="1"/>
  <c r="M8501" i="4"/>
  <c r="C8503" i="4"/>
  <c r="F8503" i="4" s="1"/>
  <c r="D8503" i="4"/>
  <c r="E8503" i="4"/>
  <c r="N8501" i="4" l="1"/>
  <c r="J8502" i="4"/>
  <c r="H8503" i="4"/>
  <c r="L8503" i="4" s="1"/>
  <c r="Z8503" i="4" s="1"/>
  <c r="I8502" i="4"/>
  <c r="K8502" i="4"/>
  <c r="Y8502" i="4" s="1"/>
  <c r="E8504" i="4"/>
  <c r="C8504" i="4"/>
  <c r="D8504" i="4"/>
  <c r="F8504" i="4" l="1"/>
  <c r="N8502" i="4"/>
  <c r="M8502" i="4"/>
  <c r="H8504" i="4"/>
  <c r="J8504" i="4" s="1"/>
  <c r="I8503" i="4"/>
  <c r="J8503" i="4"/>
  <c r="K8503" i="4"/>
  <c r="Y8503" i="4" s="1"/>
  <c r="C8505" i="4"/>
  <c r="D8505" i="4"/>
  <c r="E8505" i="4"/>
  <c r="F8505" i="4" l="1"/>
  <c r="N8503" i="4"/>
  <c r="M8503" i="4"/>
  <c r="L8504" i="4"/>
  <c r="Z8504" i="4" s="1"/>
  <c r="H8505" i="4"/>
  <c r="J8505" i="4" s="1"/>
  <c r="I8504" i="4"/>
  <c r="N8504" i="4"/>
  <c r="K8504" i="4"/>
  <c r="Y8504" i="4" s="1"/>
  <c r="C8506" i="4"/>
  <c r="D8506" i="4"/>
  <c r="E8506" i="4"/>
  <c r="F8506" i="4" l="1"/>
  <c r="N8505" i="4"/>
  <c r="M8504" i="4"/>
  <c r="L8505" i="4"/>
  <c r="Z8505" i="4" s="1"/>
  <c r="H8506" i="4"/>
  <c r="J8506" i="4" s="1"/>
  <c r="I8505" i="4"/>
  <c r="K8505" i="4"/>
  <c r="Y8505" i="4" s="1"/>
  <c r="D8507" i="4"/>
  <c r="E8507" i="4"/>
  <c r="C8507" i="4"/>
  <c r="F8507" i="4" l="1"/>
  <c r="N8506" i="4"/>
  <c r="M8505" i="4"/>
  <c r="L8506" i="4"/>
  <c r="Z8506" i="4" s="1"/>
  <c r="I8506" i="4"/>
  <c r="H8507" i="4"/>
  <c r="J8507" i="4" s="1"/>
  <c r="K8506" i="4"/>
  <c r="Y8506" i="4" s="1"/>
  <c r="C8508" i="4"/>
  <c r="F8508" i="4" s="1"/>
  <c r="D8508" i="4"/>
  <c r="E8508" i="4"/>
  <c r="M8506" i="4" l="1"/>
  <c r="I8507" i="4"/>
  <c r="N8507" i="4"/>
  <c r="L8507" i="4"/>
  <c r="Z8507" i="4" s="1"/>
  <c r="H8508" i="4"/>
  <c r="K8507" i="4"/>
  <c r="Y8507" i="4" s="1"/>
  <c r="C8509" i="4"/>
  <c r="D8509" i="4"/>
  <c r="E8509" i="4"/>
  <c r="F8509" i="4" l="1"/>
  <c r="M8507" i="4"/>
  <c r="L8508" i="4"/>
  <c r="Z8508" i="4" s="1"/>
  <c r="H8509" i="4"/>
  <c r="L8509" i="4" s="1"/>
  <c r="Z8509" i="4" s="1"/>
  <c r="J8508" i="4"/>
  <c r="I8508" i="4"/>
  <c r="K8508" i="4"/>
  <c r="Y8508" i="4" s="1"/>
  <c r="C8510" i="4"/>
  <c r="D8510" i="4"/>
  <c r="E8510" i="4"/>
  <c r="F8510" i="4" l="1"/>
  <c r="N8508" i="4"/>
  <c r="M8508" i="4"/>
  <c r="H8510" i="4"/>
  <c r="J8510" i="4" s="1"/>
  <c r="I8509" i="4"/>
  <c r="J8509" i="4"/>
  <c r="K8509" i="4"/>
  <c r="Y8509" i="4" s="1"/>
  <c r="C8511" i="4"/>
  <c r="D8511" i="4"/>
  <c r="E8511" i="4"/>
  <c r="L8510" i="4" l="1"/>
  <c r="Z8510" i="4" s="1"/>
  <c r="F8511" i="4"/>
  <c r="I8510" i="4"/>
  <c r="M8510" i="4" s="1"/>
  <c r="N8509" i="4"/>
  <c r="M8509" i="4"/>
  <c r="H8511" i="4"/>
  <c r="I8511" i="4" s="1"/>
  <c r="N8510" i="4"/>
  <c r="K8510" i="4"/>
  <c r="Y8510" i="4" s="1"/>
  <c r="E8512" i="4"/>
  <c r="C8512" i="4"/>
  <c r="D8512" i="4"/>
  <c r="F8512" i="4" l="1"/>
  <c r="L8511" i="4"/>
  <c r="Z8511" i="4" s="1"/>
  <c r="H8512" i="4"/>
  <c r="J8512" i="4" s="1"/>
  <c r="J8511" i="4"/>
  <c r="K8511" i="4"/>
  <c r="Y8511" i="4" s="1"/>
  <c r="M8511" i="4"/>
  <c r="C8513" i="4"/>
  <c r="D8513" i="4"/>
  <c r="E8513" i="4"/>
  <c r="F8513" i="4" l="1"/>
  <c r="N8511" i="4"/>
  <c r="N8512" i="4"/>
  <c r="I8512" i="4"/>
  <c r="L8512" i="4"/>
  <c r="Z8512" i="4" s="1"/>
  <c r="H8513" i="4"/>
  <c r="J8513" i="4" s="1"/>
  <c r="K8512" i="4"/>
  <c r="Y8512" i="4" s="1"/>
  <c r="C8514" i="4"/>
  <c r="F8514" i="4" s="1"/>
  <c r="D8514" i="4"/>
  <c r="E8514" i="4"/>
  <c r="N8513" i="4" l="1"/>
  <c r="M8512" i="4"/>
  <c r="I8513" i="4"/>
  <c r="L8513" i="4"/>
  <c r="Z8513" i="4" s="1"/>
  <c r="H8514" i="4"/>
  <c r="J8514" i="4" s="1"/>
  <c r="K8513" i="4"/>
  <c r="Y8513" i="4" s="1"/>
  <c r="D8515" i="4"/>
  <c r="E8515" i="4"/>
  <c r="C8515" i="4"/>
  <c r="F8515" i="4" l="1"/>
  <c r="M8513" i="4"/>
  <c r="I8514" i="4"/>
  <c r="N8514" i="4"/>
  <c r="L8514" i="4"/>
  <c r="Z8514" i="4" s="1"/>
  <c r="H8515" i="4"/>
  <c r="K8514" i="4"/>
  <c r="Y8514" i="4" s="1"/>
  <c r="C8516" i="4"/>
  <c r="F8516" i="4" s="1"/>
  <c r="D8516" i="4"/>
  <c r="E8516" i="4"/>
  <c r="M8514" i="4" l="1"/>
  <c r="L8515" i="4"/>
  <c r="Z8515" i="4" s="1"/>
  <c r="H8516" i="4"/>
  <c r="L8516" i="4" s="1"/>
  <c r="Z8516" i="4" s="1"/>
  <c r="J8515" i="4"/>
  <c r="I8515" i="4"/>
  <c r="K8515" i="4"/>
  <c r="Y8515" i="4" s="1"/>
  <c r="C8517" i="4"/>
  <c r="D8517" i="4"/>
  <c r="E8517" i="4"/>
  <c r="F8517" i="4" l="1"/>
  <c r="N8515" i="4"/>
  <c r="M8515" i="4"/>
  <c r="H8517" i="4"/>
  <c r="L8517" i="4" s="1"/>
  <c r="Z8517" i="4" s="1"/>
  <c r="I8516" i="4"/>
  <c r="J8516" i="4"/>
  <c r="K8516" i="4"/>
  <c r="Y8516" i="4" s="1"/>
  <c r="C8518" i="4"/>
  <c r="F8518" i="4" s="1"/>
  <c r="D8518" i="4"/>
  <c r="E8518" i="4"/>
  <c r="N8516" i="4" l="1"/>
  <c r="M8516" i="4"/>
  <c r="H8518" i="4"/>
  <c r="J8518" i="4" s="1"/>
  <c r="I8517" i="4"/>
  <c r="J8517" i="4"/>
  <c r="K8517" i="4"/>
  <c r="Y8517" i="4" s="1"/>
  <c r="C8519" i="4"/>
  <c r="D8519" i="4"/>
  <c r="E8519" i="4"/>
  <c r="F8519" i="4" l="1"/>
  <c r="N8517" i="4"/>
  <c r="M8517" i="4"/>
  <c r="L8518" i="4"/>
  <c r="Z8518" i="4" s="1"/>
  <c r="H8519" i="4"/>
  <c r="L8519" i="4" s="1"/>
  <c r="Z8519" i="4" s="1"/>
  <c r="I8518" i="4"/>
  <c r="N8518" i="4"/>
  <c r="K8518" i="4"/>
  <c r="Y8518" i="4" s="1"/>
  <c r="E8520" i="4"/>
  <c r="C8520" i="4"/>
  <c r="D8520" i="4"/>
  <c r="F8520" i="4" l="1"/>
  <c r="M8518" i="4"/>
  <c r="H8520" i="4"/>
  <c r="I8520" i="4" s="1"/>
  <c r="I8519" i="4"/>
  <c r="J8519" i="4"/>
  <c r="K8519" i="4"/>
  <c r="Y8519" i="4" s="1"/>
  <c r="C8521" i="4"/>
  <c r="D8521" i="4"/>
  <c r="E8521" i="4"/>
  <c r="F8521" i="4" l="1"/>
  <c r="N8519" i="4"/>
  <c r="M8519" i="4"/>
  <c r="L8520" i="4"/>
  <c r="Z8520" i="4" s="1"/>
  <c r="H8521" i="4"/>
  <c r="L8521" i="4" s="1"/>
  <c r="Z8521" i="4" s="1"/>
  <c r="J8520" i="4"/>
  <c r="K8520" i="4"/>
  <c r="Y8520" i="4" s="1"/>
  <c r="M8520" i="4"/>
  <c r="C8522" i="4"/>
  <c r="D8522" i="4"/>
  <c r="E8522" i="4"/>
  <c r="F8522" i="4" l="1"/>
  <c r="N8520" i="4"/>
  <c r="J8521" i="4"/>
  <c r="H8522" i="4"/>
  <c r="L8522" i="4" s="1"/>
  <c r="Z8522" i="4" s="1"/>
  <c r="I8521" i="4"/>
  <c r="K8521" i="4"/>
  <c r="Y8521" i="4" s="1"/>
  <c r="D8523" i="4"/>
  <c r="E8523" i="4"/>
  <c r="C8523" i="4"/>
  <c r="F8523" i="4" l="1"/>
  <c r="N8521" i="4"/>
  <c r="M8521" i="4"/>
  <c r="H8523" i="4"/>
  <c r="L8523" i="4" s="1"/>
  <c r="Z8523" i="4" s="1"/>
  <c r="J8522" i="4"/>
  <c r="I8522" i="4"/>
  <c r="K8522" i="4"/>
  <c r="Y8522" i="4" s="1"/>
  <c r="C8524" i="4"/>
  <c r="F8524" i="4" s="1"/>
  <c r="D8524" i="4"/>
  <c r="E8524" i="4"/>
  <c r="N8522" i="4" l="1"/>
  <c r="M8522" i="4"/>
  <c r="H8524" i="4"/>
  <c r="J8524" i="4" s="1"/>
  <c r="I8523" i="4"/>
  <c r="J8523" i="4"/>
  <c r="K8523" i="4"/>
  <c r="Y8523" i="4" s="1"/>
  <c r="C8525" i="4"/>
  <c r="D8525" i="4"/>
  <c r="E8525" i="4"/>
  <c r="F8525" i="4" l="1"/>
  <c r="N8523" i="4"/>
  <c r="M8523" i="4"/>
  <c r="L8524" i="4"/>
  <c r="Z8524" i="4" s="1"/>
  <c r="I8524" i="4"/>
  <c r="H8525" i="4"/>
  <c r="J8525" i="4" s="1"/>
  <c r="N8524" i="4"/>
  <c r="K8524" i="4"/>
  <c r="Y8524" i="4" s="1"/>
  <c r="C8526" i="4"/>
  <c r="D8526" i="4"/>
  <c r="E8526" i="4"/>
  <c r="F8526" i="4" l="1"/>
  <c r="N8525" i="4"/>
  <c r="M8524" i="4"/>
  <c r="I8525" i="4"/>
  <c r="L8525" i="4"/>
  <c r="Z8525" i="4" s="1"/>
  <c r="H8526" i="4"/>
  <c r="J8526" i="4" s="1"/>
  <c r="K8525" i="4"/>
  <c r="Y8525" i="4" s="1"/>
  <c r="C8527" i="4"/>
  <c r="D8527" i="4"/>
  <c r="E8527" i="4"/>
  <c r="F8527" i="4" l="1"/>
  <c r="N8526" i="4"/>
  <c r="M8525" i="4"/>
  <c r="I8526" i="4"/>
  <c r="L8526" i="4"/>
  <c r="Z8526" i="4" s="1"/>
  <c r="H8527" i="4"/>
  <c r="J8527" i="4" s="1"/>
  <c r="K8526" i="4"/>
  <c r="Y8526" i="4" s="1"/>
  <c r="E8528" i="4"/>
  <c r="D8528" i="4"/>
  <c r="C8528" i="4"/>
  <c r="F8528" i="4" l="1"/>
  <c r="N8527" i="4"/>
  <c r="M8526" i="4"/>
  <c r="I8527" i="4"/>
  <c r="L8527" i="4"/>
  <c r="Z8527" i="4" s="1"/>
  <c r="H8528" i="4"/>
  <c r="J8528" i="4" s="1"/>
  <c r="K8527" i="4"/>
  <c r="Y8527" i="4" s="1"/>
  <c r="C8529" i="4"/>
  <c r="F8529" i="4" s="1"/>
  <c r="D8529" i="4"/>
  <c r="E8529" i="4"/>
  <c r="N8528" i="4" l="1"/>
  <c r="M8527" i="4"/>
  <c r="I8528" i="4"/>
  <c r="L8528" i="4"/>
  <c r="Z8528" i="4" s="1"/>
  <c r="H8529" i="4"/>
  <c r="L8529" i="4" s="1"/>
  <c r="Z8529" i="4" s="1"/>
  <c r="K8528" i="4"/>
  <c r="Y8528" i="4" s="1"/>
  <c r="C8530" i="4"/>
  <c r="D8530" i="4"/>
  <c r="E8530" i="4"/>
  <c r="F8530" i="4" l="1"/>
  <c r="M8528" i="4"/>
  <c r="J8529" i="4"/>
  <c r="I8529" i="4"/>
  <c r="H8530" i="4"/>
  <c r="I8530" i="4" s="1"/>
  <c r="K8529" i="4"/>
  <c r="Y8529" i="4" s="1"/>
  <c r="D8531" i="4"/>
  <c r="E8531" i="4"/>
  <c r="C8531" i="4"/>
  <c r="F8531" i="4" l="1"/>
  <c r="N8529" i="4"/>
  <c r="M8529" i="4"/>
  <c r="L8530" i="4"/>
  <c r="Z8530" i="4" s="1"/>
  <c r="J8530" i="4"/>
  <c r="H8531" i="4"/>
  <c r="L8531" i="4" s="1"/>
  <c r="Z8531" i="4" s="1"/>
  <c r="K8530" i="4"/>
  <c r="Y8530" i="4" s="1"/>
  <c r="M8530" i="4"/>
  <c r="C8532" i="4"/>
  <c r="D8532" i="4"/>
  <c r="E8532" i="4"/>
  <c r="F8532" i="4" l="1"/>
  <c r="N8530" i="4"/>
  <c r="J8531" i="4"/>
  <c r="H8532" i="4"/>
  <c r="L8532" i="4" s="1"/>
  <c r="Z8532" i="4" s="1"/>
  <c r="I8531" i="4"/>
  <c r="K8531" i="4"/>
  <c r="Y8531" i="4" s="1"/>
  <c r="C8533" i="4"/>
  <c r="D8533" i="4"/>
  <c r="E8533" i="4"/>
  <c r="F8533" i="4" l="1"/>
  <c r="N8531" i="4"/>
  <c r="M8531" i="4"/>
  <c r="H8533" i="4"/>
  <c r="J8533" i="4" s="1"/>
  <c r="I8532" i="4"/>
  <c r="J8532" i="4"/>
  <c r="K8532" i="4"/>
  <c r="Y8532" i="4" s="1"/>
  <c r="C8534" i="4"/>
  <c r="F8534" i="4" s="1"/>
  <c r="D8534" i="4"/>
  <c r="E8534" i="4"/>
  <c r="N8532" i="4" l="1"/>
  <c r="N8533" i="4"/>
  <c r="M8532" i="4"/>
  <c r="L8533" i="4"/>
  <c r="Z8533" i="4" s="1"/>
  <c r="H8534" i="4"/>
  <c r="J8534" i="4" s="1"/>
  <c r="I8533" i="4"/>
  <c r="K8533" i="4"/>
  <c r="Y8533" i="4" s="1"/>
  <c r="C8535" i="4"/>
  <c r="F8535" i="4" s="1"/>
  <c r="D8535" i="4"/>
  <c r="E8535" i="4"/>
  <c r="N8534" i="4" l="1"/>
  <c r="M8533" i="4"/>
  <c r="L8534" i="4"/>
  <c r="Z8534" i="4" s="1"/>
  <c r="H8535" i="4"/>
  <c r="I8535" i="4" s="1"/>
  <c r="I8534" i="4"/>
  <c r="K8534" i="4"/>
  <c r="Y8534" i="4" s="1"/>
  <c r="E8536" i="4"/>
  <c r="C8536" i="4"/>
  <c r="F8536" i="4" s="1"/>
  <c r="D8536" i="4"/>
  <c r="M8534" i="4" l="1"/>
  <c r="L8535" i="4"/>
  <c r="Z8535" i="4" s="1"/>
  <c r="J8535" i="4"/>
  <c r="H8536" i="4"/>
  <c r="J8536" i="4" s="1"/>
  <c r="K8535" i="4"/>
  <c r="Y8535" i="4" s="1"/>
  <c r="M8535" i="4"/>
  <c r="C8537" i="4"/>
  <c r="D8537" i="4"/>
  <c r="E8537" i="4"/>
  <c r="F8537" i="4" l="1"/>
  <c r="N8535" i="4"/>
  <c r="N8536" i="4"/>
  <c r="I8536" i="4"/>
  <c r="L8536" i="4"/>
  <c r="Z8536" i="4" s="1"/>
  <c r="H8537" i="4"/>
  <c r="J8537" i="4" s="1"/>
  <c r="K8536" i="4"/>
  <c r="Y8536" i="4" s="1"/>
  <c r="C8538" i="4"/>
  <c r="F8538" i="4" s="1"/>
  <c r="D8538" i="4"/>
  <c r="E8538" i="4"/>
  <c r="N8537" i="4" l="1"/>
  <c r="M8536" i="4"/>
  <c r="I8537" i="4"/>
  <c r="L8537" i="4"/>
  <c r="Z8537" i="4" s="1"/>
  <c r="H8538" i="4"/>
  <c r="J8538" i="4" s="1"/>
  <c r="K8537" i="4"/>
  <c r="Y8537" i="4" s="1"/>
  <c r="D8539" i="4"/>
  <c r="E8539" i="4"/>
  <c r="C8539" i="4"/>
  <c r="F8539" i="4" l="1"/>
  <c r="N8538" i="4"/>
  <c r="M8537" i="4"/>
  <c r="I8538" i="4"/>
  <c r="L8538" i="4"/>
  <c r="Z8538" i="4" s="1"/>
  <c r="H8539" i="4"/>
  <c r="J8539" i="4" s="1"/>
  <c r="K8538" i="4"/>
  <c r="Y8538" i="4" s="1"/>
  <c r="C8540" i="4"/>
  <c r="D8540" i="4"/>
  <c r="E8540" i="4"/>
  <c r="F8540" i="4" l="1"/>
  <c r="N8539" i="4"/>
  <c r="M8538" i="4"/>
  <c r="I8539" i="4"/>
  <c r="L8539" i="4"/>
  <c r="Z8539" i="4" s="1"/>
  <c r="H8540" i="4"/>
  <c r="J8540" i="4" s="1"/>
  <c r="K8539" i="4"/>
  <c r="Y8539" i="4" s="1"/>
  <c r="C8541" i="4"/>
  <c r="D8541" i="4"/>
  <c r="E8541" i="4"/>
  <c r="F8541" i="4" l="1"/>
  <c r="N8540" i="4"/>
  <c r="M8539" i="4"/>
  <c r="I8540" i="4"/>
  <c r="L8540" i="4"/>
  <c r="Z8540" i="4" s="1"/>
  <c r="H8541" i="4"/>
  <c r="J8541" i="4" s="1"/>
  <c r="K8540" i="4"/>
  <c r="Y8540" i="4" s="1"/>
  <c r="C8542" i="4"/>
  <c r="F8542" i="4" s="1"/>
  <c r="D8542" i="4"/>
  <c r="E8542" i="4"/>
  <c r="N8541" i="4" l="1"/>
  <c r="M8540" i="4"/>
  <c r="L8541" i="4"/>
  <c r="Z8541" i="4" s="1"/>
  <c r="I8541" i="4"/>
  <c r="H8542" i="4"/>
  <c r="J8542" i="4" s="1"/>
  <c r="K8541" i="4"/>
  <c r="Y8541" i="4" s="1"/>
  <c r="C8543" i="4"/>
  <c r="D8543" i="4"/>
  <c r="E8543" i="4"/>
  <c r="F8543" i="4" l="1"/>
  <c r="N8542" i="4"/>
  <c r="M8541" i="4"/>
  <c r="L8542" i="4"/>
  <c r="Z8542" i="4" s="1"/>
  <c r="I8542" i="4"/>
  <c r="H8543" i="4"/>
  <c r="J8543" i="4" s="1"/>
  <c r="K8542" i="4"/>
  <c r="Y8542" i="4" s="1"/>
  <c r="E8544" i="4"/>
  <c r="C8544" i="4"/>
  <c r="D8544" i="4"/>
  <c r="F8544" i="4" l="1"/>
  <c r="N8543" i="4"/>
  <c r="M8542" i="4"/>
  <c r="I8543" i="4"/>
  <c r="L8543" i="4"/>
  <c r="Z8543" i="4" s="1"/>
  <c r="H8544" i="4"/>
  <c r="J8544" i="4" s="1"/>
  <c r="K8543" i="4"/>
  <c r="Y8543" i="4" s="1"/>
  <c r="C8545" i="4"/>
  <c r="F8545" i="4" s="1"/>
  <c r="D8545" i="4"/>
  <c r="E8545" i="4"/>
  <c r="N8544" i="4" l="1"/>
  <c r="M8543" i="4"/>
  <c r="I8544" i="4"/>
  <c r="L8544" i="4"/>
  <c r="Z8544" i="4" s="1"/>
  <c r="H8545" i="4"/>
  <c r="J8545" i="4" s="1"/>
  <c r="K8544" i="4"/>
  <c r="Y8544" i="4" s="1"/>
  <c r="C8546" i="4"/>
  <c r="D8546" i="4"/>
  <c r="E8546" i="4"/>
  <c r="F8546" i="4" l="1"/>
  <c r="N8545" i="4"/>
  <c r="M8544" i="4"/>
  <c r="L8545" i="4"/>
  <c r="Z8545" i="4" s="1"/>
  <c r="I8545" i="4"/>
  <c r="H8546" i="4"/>
  <c r="J8546" i="4" s="1"/>
  <c r="K8545" i="4"/>
  <c r="Y8545" i="4" s="1"/>
  <c r="D8547" i="4"/>
  <c r="E8547" i="4"/>
  <c r="C8547" i="4"/>
  <c r="F8547" i="4" l="1"/>
  <c r="M8545" i="4"/>
  <c r="I8546" i="4"/>
  <c r="N8546" i="4"/>
  <c r="L8546" i="4"/>
  <c r="Z8546" i="4" s="1"/>
  <c r="H8547" i="4"/>
  <c r="L8547" i="4" s="1"/>
  <c r="Z8547" i="4" s="1"/>
  <c r="K8546" i="4"/>
  <c r="Y8546" i="4" s="1"/>
  <c r="C8548" i="4"/>
  <c r="F8548" i="4" s="1"/>
  <c r="D8548" i="4"/>
  <c r="E8548" i="4"/>
  <c r="M8546" i="4" l="1"/>
  <c r="H8548" i="4"/>
  <c r="J8548" i="4" s="1"/>
  <c r="J8547" i="4"/>
  <c r="I8547" i="4"/>
  <c r="K8547" i="4"/>
  <c r="Y8547" i="4" s="1"/>
  <c r="C8549" i="4"/>
  <c r="D8549" i="4"/>
  <c r="E8549" i="4"/>
  <c r="F8549" i="4" l="1"/>
  <c r="N8548" i="4"/>
  <c r="N8547" i="4"/>
  <c r="M8547" i="4"/>
  <c r="L8548" i="4"/>
  <c r="Z8548" i="4" s="1"/>
  <c r="I8548" i="4"/>
  <c r="H8549" i="4"/>
  <c r="J8549" i="4" s="1"/>
  <c r="K8548" i="4"/>
  <c r="Y8548" i="4" s="1"/>
  <c r="C8550" i="4"/>
  <c r="D8550" i="4"/>
  <c r="E8550" i="4"/>
  <c r="F8550" i="4" l="1"/>
  <c r="N8549" i="4"/>
  <c r="M8548" i="4"/>
  <c r="I8549" i="4"/>
  <c r="L8549" i="4"/>
  <c r="Z8549" i="4" s="1"/>
  <c r="H8550" i="4"/>
  <c r="J8550" i="4" s="1"/>
  <c r="K8549" i="4"/>
  <c r="Y8549" i="4" s="1"/>
  <c r="C8551" i="4"/>
  <c r="F8551" i="4" s="1"/>
  <c r="D8551" i="4"/>
  <c r="E8551" i="4"/>
  <c r="N8550" i="4" l="1"/>
  <c r="M8549" i="4"/>
  <c r="I8550" i="4"/>
  <c r="L8550" i="4"/>
  <c r="Z8550" i="4" s="1"/>
  <c r="H8551" i="4"/>
  <c r="J8551" i="4" s="1"/>
  <c r="K8550" i="4"/>
  <c r="Y8550" i="4" s="1"/>
  <c r="E8552" i="4"/>
  <c r="C8552" i="4"/>
  <c r="F8552" i="4" s="1"/>
  <c r="D8552" i="4"/>
  <c r="N8551" i="4" l="1"/>
  <c r="M8550" i="4"/>
  <c r="I8551" i="4"/>
  <c r="L8551" i="4"/>
  <c r="Z8551" i="4" s="1"/>
  <c r="H8552" i="4"/>
  <c r="J8552" i="4" s="1"/>
  <c r="K8551" i="4"/>
  <c r="Y8551" i="4" s="1"/>
  <c r="C8553" i="4"/>
  <c r="D8553" i="4"/>
  <c r="E8553" i="4"/>
  <c r="H8553" i="4" l="1"/>
  <c r="F8553" i="4"/>
  <c r="N8552" i="4"/>
  <c r="M8551" i="4"/>
  <c r="I8552" i="4"/>
  <c r="L8552" i="4"/>
  <c r="Z8552" i="4" s="1"/>
  <c r="K8552" i="4"/>
  <c r="Y8552" i="4" s="1"/>
  <c r="J8553" i="4"/>
  <c r="I8553" i="4"/>
  <c r="C8554" i="4"/>
  <c r="D8554" i="4"/>
  <c r="E8554" i="4"/>
  <c r="F8554" i="4" l="1"/>
  <c r="M8552" i="4"/>
  <c r="H8554" i="4"/>
  <c r="J8554" i="4" s="1"/>
  <c r="K8553" i="4"/>
  <c r="Y8553" i="4" s="1"/>
  <c r="M8553" i="4"/>
  <c r="L8553" i="4"/>
  <c r="Z8553" i="4" s="1"/>
  <c r="N8553" i="4"/>
  <c r="D8555" i="4"/>
  <c r="E8555" i="4"/>
  <c r="C8555" i="4"/>
  <c r="F8555" i="4" l="1"/>
  <c r="N8554" i="4"/>
  <c r="L8554" i="4"/>
  <c r="Z8554" i="4" s="1"/>
  <c r="I8554" i="4"/>
  <c r="H8555" i="4"/>
  <c r="L8555" i="4" s="1"/>
  <c r="Z8555" i="4" s="1"/>
  <c r="K8554" i="4"/>
  <c r="Y8554" i="4" s="1"/>
  <c r="C8556" i="4"/>
  <c r="D8556" i="4"/>
  <c r="E8556" i="4"/>
  <c r="F8556" i="4" l="1"/>
  <c r="M8554" i="4"/>
  <c r="H8556" i="4"/>
  <c r="J8556" i="4" s="1"/>
  <c r="I8555" i="4"/>
  <c r="J8555" i="4"/>
  <c r="K8555" i="4"/>
  <c r="Y8555" i="4" s="1"/>
  <c r="I8556" i="4"/>
  <c r="C8557" i="4"/>
  <c r="D8557" i="4"/>
  <c r="E8557" i="4"/>
  <c r="F8557" i="4" l="1"/>
  <c r="N8555" i="4"/>
  <c r="M8555" i="4"/>
  <c r="L8556" i="4"/>
  <c r="Z8556" i="4" s="1"/>
  <c r="H8557" i="4"/>
  <c r="J8557" i="4" s="1"/>
  <c r="N8556" i="4"/>
  <c r="K8556" i="4"/>
  <c r="Y8556" i="4" s="1"/>
  <c r="M8556" i="4"/>
  <c r="C8558" i="4"/>
  <c r="D8558" i="4"/>
  <c r="E8558" i="4"/>
  <c r="F8558" i="4" l="1"/>
  <c r="N8557" i="4"/>
  <c r="L8557" i="4"/>
  <c r="Z8557" i="4" s="1"/>
  <c r="H8558" i="4"/>
  <c r="J8558" i="4" s="1"/>
  <c r="I8557" i="4"/>
  <c r="K8557" i="4"/>
  <c r="Y8557" i="4" s="1"/>
  <c r="C8559" i="4"/>
  <c r="D8559" i="4"/>
  <c r="E8559" i="4"/>
  <c r="H8559" i="4" l="1"/>
  <c r="F8559" i="4"/>
  <c r="N8558" i="4"/>
  <c r="M8557" i="4"/>
  <c r="L8558" i="4"/>
  <c r="Z8558" i="4" s="1"/>
  <c r="I8558" i="4"/>
  <c r="K8558" i="4"/>
  <c r="Y8558" i="4" s="1"/>
  <c r="J8559" i="4"/>
  <c r="I8559" i="4"/>
  <c r="E8560" i="4"/>
  <c r="C8560" i="4"/>
  <c r="D8560" i="4"/>
  <c r="F8560" i="4" l="1"/>
  <c r="M8558" i="4"/>
  <c r="H8560" i="4"/>
  <c r="J8560" i="4" s="1"/>
  <c r="L8559" i="4"/>
  <c r="Z8559" i="4" s="1"/>
  <c r="N8559" i="4"/>
  <c r="K8559" i="4"/>
  <c r="Y8559" i="4" s="1"/>
  <c r="M8559" i="4"/>
  <c r="C8561" i="4"/>
  <c r="F8561" i="4" s="1"/>
  <c r="D8561" i="4"/>
  <c r="E8561" i="4"/>
  <c r="N8560" i="4" l="1"/>
  <c r="L8560" i="4"/>
  <c r="Z8560" i="4" s="1"/>
  <c r="H8561" i="4"/>
  <c r="J8561" i="4" s="1"/>
  <c r="I8560" i="4"/>
  <c r="K8560" i="4"/>
  <c r="Y8560" i="4" s="1"/>
  <c r="C8562" i="4"/>
  <c r="D8562" i="4"/>
  <c r="E8562" i="4"/>
  <c r="H8562" i="4" l="1"/>
  <c r="F8562" i="4"/>
  <c r="N8561" i="4"/>
  <c r="M8560" i="4"/>
  <c r="L8561" i="4"/>
  <c r="Z8561" i="4" s="1"/>
  <c r="I8561" i="4"/>
  <c r="K8561" i="4"/>
  <c r="Y8561" i="4" s="1"/>
  <c r="J8562" i="4"/>
  <c r="I8562" i="4"/>
  <c r="D8563" i="4"/>
  <c r="E8563" i="4"/>
  <c r="C8563" i="4"/>
  <c r="F8563" i="4" s="1"/>
  <c r="M8561" i="4" l="1"/>
  <c r="H8563" i="4"/>
  <c r="J8563" i="4" s="1"/>
  <c r="K8562" i="4"/>
  <c r="Y8562" i="4" s="1"/>
  <c r="M8562" i="4"/>
  <c r="L8562" i="4"/>
  <c r="Z8562" i="4" s="1"/>
  <c r="N8562" i="4"/>
  <c r="C8564" i="4"/>
  <c r="D8564" i="4"/>
  <c r="E8564" i="4"/>
  <c r="F8564" i="4" l="1"/>
  <c r="L8563" i="4"/>
  <c r="Z8563" i="4" s="1"/>
  <c r="N8563" i="4"/>
  <c r="H8564" i="4"/>
  <c r="I8563" i="4"/>
  <c r="K8563" i="4"/>
  <c r="Y8563" i="4" s="1"/>
  <c r="C8565" i="4"/>
  <c r="D8565" i="4"/>
  <c r="E8565" i="4"/>
  <c r="F8565" i="4" l="1"/>
  <c r="M8563" i="4"/>
  <c r="J8564" i="4"/>
  <c r="L8564" i="4"/>
  <c r="Z8564" i="4" s="1"/>
  <c r="I8564" i="4"/>
  <c r="H8565" i="4"/>
  <c r="L8565" i="4" s="1"/>
  <c r="Z8565" i="4" s="1"/>
  <c r="K8564" i="4"/>
  <c r="Y8564" i="4" s="1"/>
  <c r="C8566" i="4"/>
  <c r="D8566" i="4"/>
  <c r="E8566" i="4"/>
  <c r="F8566" i="4" l="1"/>
  <c r="N8564" i="4"/>
  <c r="M8564" i="4"/>
  <c r="J8565" i="4"/>
  <c r="H8566" i="4"/>
  <c r="I8565" i="4"/>
  <c r="K8565" i="4"/>
  <c r="Y8565" i="4" s="1"/>
  <c r="C8567" i="4"/>
  <c r="F8567" i="4" s="1"/>
  <c r="D8567" i="4"/>
  <c r="E8567" i="4"/>
  <c r="N8565" i="4" l="1"/>
  <c r="M8565" i="4"/>
  <c r="L8566" i="4"/>
  <c r="Z8566" i="4" s="1"/>
  <c r="H8567" i="4"/>
  <c r="L8567" i="4" s="1"/>
  <c r="Z8567" i="4" s="1"/>
  <c r="I8566" i="4"/>
  <c r="J8566" i="4"/>
  <c r="K8566" i="4"/>
  <c r="Y8566" i="4" s="1"/>
  <c r="E8568" i="4"/>
  <c r="C8568" i="4"/>
  <c r="D8568" i="4"/>
  <c r="F8568" i="4" l="1"/>
  <c r="N8566" i="4"/>
  <c r="M8566" i="4"/>
  <c r="H8568" i="4"/>
  <c r="J8568" i="4" s="1"/>
  <c r="J8567" i="4"/>
  <c r="I8567" i="4"/>
  <c r="K8567" i="4"/>
  <c r="Y8567" i="4" s="1"/>
  <c r="C8569" i="4"/>
  <c r="F8569" i="4" s="1"/>
  <c r="D8569" i="4"/>
  <c r="E8569" i="4"/>
  <c r="N8567" i="4" l="1"/>
  <c r="M8567" i="4"/>
  <c r="L8568" i="4"/>
  <c r="Z8568" i="4" s="1"/>
  <c r="H8569" i="4"/>
  <c r="J8569" i="4" s="1"/>
  <c r="I8568" i="4"/>
  <c r="N8568" i="4"/>
  <c r="K8568" i="4"/>
  <c r="Y8568" i="4" s="1"/>
  <c r="C8570" i="4"/>
  <c r="F8570" i="4" s="1"/>
  <c r="D8570" i="4"/>
  <c r="E8570" i="4"/>
  <c r="N8569" i="4" l="1"/>
  <c r="M8568" i="4"/>
  <c r="L8569" i="4"/>
  <c r="Z8569" i="4" s="1"/>
  <c r="H8570" i="4"/>
  <c r="I8570" i="4" s="1"/>
  <c r="I8569" i="4"/>
  <c r="K8569" i="4"/>
  <c r="Y8569" i="4" s="1"/>
  <c r="D8571" i="4"/>
  <c r="E8571" i="4"/>
  <c r="C8571" i="4"/>
  <c r="F8571" i="4" l="1"/>
  <c r="M8569" i="4"/>
  <c r="J8570" i="4"/>
  <c r="L8570" i="4"/>
  <c r="Z8570" i="4" s="1"/>
  <c r="H8571" i="4"/>
  <c r="I8571" i="4" s="1"/>
  <c r="K8570" i="4"/>
  <c r="Y8570" i="4" s="1"/>
  <c r="M8570" i="4"/>
  <c r="C8572" i="4"/>
  <c r="F8572" i="4" s="1"/>
  <c r="D8572" i="4"/>
  <c r="E8572" i="4"/>
  <c r="N8570" i="4" l="1"/>
  <c r="L8571" i="4"/>
  <c r="Z8571" i="4" s="1"/>
  <c r="H8572" i="4"/>
  <c r="I8572" i="4" s="1"/>
  <c r="J8571" i="4"/>
  <c r="K8571" i="4"/>
  <c r="Y8571" i="4" s="1"/>
  <c r="M8571" i="4"/>
  <c r="C8573" i="4"/>
  <c r="D8573" i="4"/>
  <c r="E8573" i="4"/>
  <c r="F8573" i="4" l="1"/>
  <c r="N8571" i="4"/>
  <c r="L8572" i="4"/>
  <c r="Z8572" i="4" s="1"/>
  <c r="H8573" i="4"/>
  <c r="I8573" i="4" s="1"/>
  <c r="J8572" i="4"/>
  <c r="K8572" i="4"/>
  <c r="Y8572" i="4" s="1"/>
  <c r="M8572" i="4"/>
  <c r="C8574" i="4"/>
  <c r="D8574" i="4"/>
  <c r="E8574" i="4"/>
  <c r="F8574" i="4" l="1"/>
  <c r="N8572" i="4"/>
  <c r="L8573" i="4"/>
  <c r="Z8573" i="4" s="1"/>
  <c r="J8573" i="4"/>
  <c r="H8574" i="4"/>
  <c r="I8574" i="4" s="1"/>
  <c r="K8573" i="4"/>
  <c r="Y8573" i="4" s="1"/>
  <c r="M8573" i="4"/>
  <c r="C8575" i="4"/>
  <c r="F8575" i="4" s="1"/>
  <c r="D8575" i="4"/>
  <c r="E8575" i="4"/>
  <c r="N8573" i="4" l="1"/>
  <c r="L8574" i="4"/>
  <c r="Z8574" i="4" s="1"/>
  <c r="H8575" i="4"/>
  <c r="L8575" i="4" s="1"/>
  <c r="Z8575" i="4" s="1"/>
  <c r="J8574" i="4"/>
  <c r="K8574" i="4"/>
  <c r="Y8574" i="4" s="1"/>
  <c r="M8574" i="4"/>
  <c r="E8576" i="4"/>
  <c r="C8576" i="4"/>
  <c r="F8576" i="4" s="1"/>
  <c r="D8576" i="4"/>
  <c r="N8574" i="4" l="1"/>
  <c r="H8576" i="4"/>
  <c r="L8576" i="4" s="1"/>
  <c r="Z8576" i="4" s="1"/>
  <c r="J8575" i="4"/>
  <c r="I8575" i="4"/>
  <c r="K8575" i="4"/>
  <c r="Y8575" i="4" s="1"/>
  <c r="C8577" i="4"/>
  <c r="D8577" i="4"/>
  <c r="E8577" i="4"/>
  <c r="F8577" i="4" l="1"/>
  <c r="N8575" i="4"/>
  <c r="M8575" i="4"/>
  <c r="H8577" i="4"/>
  <c r="L8577" i="4" s="1"/>
  <c r="Z8577" i="4" s="1"/>
  <c r="I8576" i="4"/>
  <c r="J8576" i="4"/>
  <c r="K8576" i="4"/>
  <c r="Y8576" i="4" s="1"/>
  <c r="C8578" i="4"/>
  <c r="D8578" i="4"/>
  <c r="E8578" i="4"/>
  <c r="F8578" i="4" l="1"/>
  <c r="N8576" i="4"/>
  <c r="M8576" i="4"/>
  <c r="H8578" i="4"/>
  <c r="J8578" i="4" s="1"/>
  <c r="I8577" i="4"/>
  <c r="J8577" i="4"/>
  <c r="K8577" i="4"/>
  <c r="Y8577" i="4" s="1"/>
  <c r="D8579" i="4"/>
  <c r="E8579" i="4"/>
  <c r="C8579" i="4"/>
  <c r="F8579" i="4" l="1"/>
  <c r="N8577" i="4"/>
  <c r="M8577" i="4"/>
  <c r="I8578" i="4"/>
  <c r="N8578" i="4"/>
  <c r="H8579" i="4"/>
  <c r="L8579" i="4" s="1"/>
  <c r="Z8579" i="4" s="1"/>
  <c r="L8578" i="4"/>
  <c r="Z8578" i="4" s="1"/>
  <c r="K8578" i="4"/>
  <c r="Y8578" i="4" s="1"/>
  <c r="C8580" i="4"/>
  <c r="D8580" i="4"/>
  <c r="E8580" i="4"/>
  <c r="F8580" i="4" l="1"/>
  <c r="M8578" i="4"/>
  <c r="H8580" i="4"/>
  <c r="L8580" i="4" s="1"/>
  <c r="Z8580" i="4" s="1"/>
  <c r="I8579" i="4"/>
  <c r="J8579" i="4"/>
  <c r="K8579" i="4"/>
  <c r="Y8579" i="4" s="1"/>
  <c r="C8581" i="4"/>
  <c r="D8581" i="4"/>
  <c r="E8581" i="4"/>
  <c r="F8581" i="4" l="1"/>
  <c r="N8579" i="4"/>
  <c r="M8579" i="4"/>
  <c r="H8581" i="4"/>
  <c r="J8581" i="4" s="1"/>
  <c r="I8580" i="4"/>
  <c r="J8580" i="4"/>
  <c r="K8580" i="4"/>
  <c r="Y8580" i="4" s="1"/>
  <c r="C8582" i="4"/>
  <c r="F8582" i="4" s="1"/>
  <c r="D8582" i="4"/>
  <c r="E8582" i="4"/>
  <c r="N8580" i="4" l="1"/>
  <c r="M8580" i="4"/>
  <c r="L8581" i="4"/>
  <c r="Z8581" i="4" s="1"/>
  <c r="H8582" i="4"/>
  <c r="L8582" i="4" s="1"/>
  <c r="Z8582" i="4" s="1"/>
  <c r="I8581" i="4"/>
  <c r="N8581" i="4"/>
  <c r="K8581" i="4"/>
  <c r="Y8581" i="4" s="1"/>
  <c r="C8583" i="4"/>
  <c r="D8583" i="4"/>
  <c r="E8583" i="4"/>
  <c r="H8583" i="4" l="1"/>
  <c r="F8583" i="4"/>
  <c r="M8581" i="4"/>
  <c r="I8582" i="4"/>
  <c r="J8582" i="4"/>
  <c r="K8582" i="4"/>
  <c r="Y8582" i="4" s="1"/>
  <c r="J8583" i="4"/>
  <c r="I8583" i="4"/>
  <c r="E8584" i="4"/>
  <c r="C8584" i="4"/>
  <c r="D8584" i="4"/>
  <c r="F8584" i="4" l="1"/>
  <c r="N8582" i="4"/>
  <c r="M8582" i="4"/>
  <c r="H8584" i="4"/>
  <c r="J8584" i="4" s="1"/>
  <c r="K8583" i="4"/>
  <c r="Y8583" i="4" s="1"/>
  <c r="M8583" i="4"/>
  <c r="L8583" i="4"/>
  <c r="Z8583" i="4" s="1"/>
  <c r="N8583" i="4"/>
  <c r="C8585" i="4"/>
  <c r="D8585" i="4"/>
  <c r="E8585" i="4"/>
  <c r="F8585" i="4" l="1"/>
  <c r="N8584" i="4"/>
  <c r="L8584" i="4"/>
  <c r="Z8584" i="4" s="1"/>
  <c r="H8585" i="4"/>
  <c r="J8585" i="4" s="1"/>
  <c r="I8584" i="4"/>
  <c r="K8584" i="4"/>
  <c r="Y8584" i="4" s="1"/>
  <c r="C8586" i="4"/>
  <c r="D8586" i="4"/>
  <c r="E8586" i="4"/>
  <c r="F8586" i="4" l="1"/>
  <c r="N8585" i="4"/>
  <c r="M8584" i="4"/>
  <c r="L8585" i="4"/>
  <c r="Z8585" i="4" s="1"/>
  <c r="I8585" i="4"/>
  <c r="H8586" i="4"/>
  <c r="L8586" i="4" s="1"/>
  <c r="Z8586" i="4" s="1"/>
  <c r="K8585" i="4"/>
  <c r="Y8585" i="4" s="1"/>
  <c r="D8587" i="4"/>
  <c r="E8587" i="4"/>
  <c r="C8587" i="4"/>
  <c r="F8587" i="4" l="1"/>
  <c r="M8585" i="4"/>
  <c r="I8586" i="4"/>
  <c r="H8587" i="4"/>
  <c r="J8587" i="4" s="1"/>
  <c r="J8586" i="4"/>
  <c r="K8586" i="4"/>
  <c r="Y8586" i="4" s="1"/>
  <c r="C8588" i="4"/>
  <c r="D8588" i="4"/>
  <c r="E8588" i="4"/>
  <c r="F8588" i="4" l="1"/>
  <c r="N8586" i="4"/>
  <c r="N8587" i="4"/>
  <c r="M8586" i="4"/>
  <c r="L8587" i="4"/>
  <c r="Z8587" i="4" s="1"/>
  <c r="H8588" i="4"/>
  <c r="J8588" i="4" s="1"/>
  <c r="I8587" i="4"/>
  <c r="K8587" i="4"/>
  <c r="Y8587" i="4" s="1"/>
  <c r="C8589" i="4"/>
  <c r="D8589" i="4"/>
  <c r="E8589" i="4"/>
  <c r="F8589" i="4" l="1"/>
  <c r="N8588" i="4"/>
  <c r="M8587" i="4"/>
  <c r="L8588" i="4"/>
  <c r="Z8588" i="4" s="1"/>
  <c r="H8589" i="4"/>
  <c r="I8589" i="4" s="1"/>
  <c r="I8588" i="4"/>
  <c r="K8588" i="4"/>
  <c r="Y8588" i="4" s="1"/>
  <c r="C8590" i="4"/>
  <c r="D8590" i="4"/>
  <c r="E8590" i="4"/>
  <c r="F8590" i="4" l="1"/>
  <c r="M8588" i="4"/>
  <c r="H8590" i="4"/>
  <c r="J8590" i="4" s="1"/>
  <c r="J8589" i="4"/>
  <c r="L8589" i="4"/>
  <c r="Z8589" i="4" s="1"/>
  <c r="K8589" i="4"/>
  <c r="Y8589" i="4" s="1"/>
  <c r="M8589" i="4"/>
  <c r="L8590" i="4"/>
  <c r="Z8590" i="4" s="1"/>
  <c r="C8591" i="4"/>
  <c r="D8591" i="4"/>
  <c r="E8591" i="4"/>
  <c r="F8591" i="4" l="1"/>
  <c r="N8590" i="4"/>
  <c r="N8589" i="4"/>
  <c r="I8590" i="4"/>
  <c r="H8591" i="4"/>
  <c r="J8591" i="4" s="1"/>
  <c r="K8590" i="4"/>
  <c r="Y8590" i="4" s="1"/>
  <c r="E8592" i="4"/>
  <c r="C8592" i="4"/>
  <c r="D8592" i="4"/>
  <c r="F8592" i="4" l="1"/>
  <c r="N8591" i="4"/>
  <c r="M8590" i="4"/>
  <c r="L8591" i="4"/>
  <c r="Z8591" i="4" s="1"/>
  <c r="I8591" i="4"/>
  <c r="H8592" i="4"/>
  <c r="J8592" i="4" s="1"/>
  <c r="K8591" i="4"/>
  <c r="Y8591" i="4" s="1"/>
  <c r="C8593" i="4"/>
  <c r="F8593" i="4" s="1"/>
  <c r="D8593" i="4"/>
  <c r="E8593" i="4"/>
  <c r="N8592" i="4" l="1"/>
  <c r="M8591" i="4"/>
  <c r="I8592" i="4"/>
  <c r="L8592" i="4"/>
  <c r="Z8592" i="4" s="1"/>
  <c r="H8593" i="4"/>
  <c r="I8593" i="4" s="1"/>
  <c r="K8592" i="4"/>
  <c r="Y8592" i="4" s="1"/>
  <c r="C8594" i="4"/>
  <c r="D8594" i="4"/>
  <c r="E8594" i="4"/>
  <c r="F8594" i="4" l="1"/>
  <c r="M8592" i="4"/>
  <c r="L8593" i="4"/>
  <c r="Z8593" i="4" s="1"/>
  <c r="J8593" i="4"/>
  <c r="H8594" i="4"/>
  <c r="L8594" i="4" s="1"/>
  <c r="Z8594" i="4" s="1"/>
  <c r="K8593" i="4"/>
  <c r="Y8593" i="4" s="1"/>
  <c r="M8593" i="4"/>
  <c r="D8595" i="4"/>
  <c r="E8595" i="4"/>
  <c r="C8595" i="4"/>
  <c r="F8595" i="4" l="1"/>
  <c r="N8593" i="4"/>
  <c r="I8594" i="4"/>
  <c r="H8595" i="4"/>
  <c r="J8594" i="4"/>
  <c r="K8594" i="4"/>
  <c r="Y8594" i="4" s="1"/>
  <c r="C8596" i="4"/>
  <c r="D8596" i="4"/>
  <c r="E8596" i="4"/>
  <c r="F8596" i="4" l="1"/>
  <c r="N8594" i="4"/>
  <c r="M8594" i="4"/>
  <c r="L8595" i="4"/>
  <c r="Z8595" i="4" s="1"/>
  <c r="H8596" i="4"/>
  <c r="J8596" i="4" s="1"/>
  <c r="I8595" i="4"/>
  <c r="J8595" i="4"/>
  <c r="K8595" i="4"/>
  <c r="Y8595" i="4" s="1"/>
  <c r="C8597" i="4"/>
  <c r="D8597" i="4"/>
  <c r="E8597" i="4"/>
  <c r="F8597" i="4" l="1"/>
  <c r="N8596" i="4"/>
  <c r="N8595" i="4"/>
  <c r="M8595" i="4"/>
  <c r="L8596" i="4"/>
  <c r="Z8596" i="4" s="1"/>
  <c r="H8597" i="4"/>
  <c r="I8597" i="4" s="1"/>
  <c r="I8596" i="4"/>
  <c r="K8596" i="4"/>
  <c r="Y8596" i="4" s="1"/>
  <c r="C8598" i="4"/>
  <c r="D8598" i="4"/>
  <c r="E8598" i="4"/>
  <c r="F8598" i="4" l="1"/>
  <c r="M8596" i="4"/>
  <c r="L8597" i="4"/>
  <c r="Z8597" i="4" s="1"/>
  <c r="H8598" i="4"/>
  <c r="J8598" i="4" s="1"/>
  <c r="J8597" i="4"/>
  <c r="K8597" i="4"/>
  <c r="Y8597" i="4" s="1"/>
  <c r="M8597" i="4"/>
  <c r="C8599" i="4"/>
  <c r="D8599" i="4"/>
  <c r="E8599" i="4"/>
  <c r="F8599" i="4" l="1"/>
  <c r="N8597" i="4"/>
  <c r="I8598" i="4"/>
  <c r="N8598" i="4"/>
  <c r="L8598" i="4"/>
  <c r="Z8598" i="4" s="1"/>
  <c r="H8599" i="4"/>
  <c r="I8599" i="4" s="1"/>
  <c r="K8598" i="4"/>
  <c r="Y8598" i="4" s="1"/>
  <c r="E8600" i="4"/>
  <c r="C8600" i="4"/>
  <c r="D8600" i="4"/>
  <c r="F8600" i="4" l="1"/>
  <c r="M8598" i="4"/>
  <c r="H8600" i="4"/>
  <c r="J8600" i="4" s="1"/>
  <c r="J8599" i="4"/>
  <c r="L8599" i="4"/>
  <c r="Z8599" i="4" s="1"/>
  <c r="K8599" i="4"/>
  <c r="Y8599" i="4" s="1"/>
  <c r="M8599" i="4"/>
  <c r="C8601" i="4"/>
  <c r="D8601" i="4"/>
  <c r="E8601" i="4"/>
  <c r="F8601" i="4" l="1"/>
  <c r="N8600" i="4"/>
  <c r="N8599" i="4"/>
  <c r="L8600" i="4"/>
  <c r="Z8600" i="4" s="1"/>
  <c r="H8601" i="4"/>
  <c r="J8601" i="4" s="1"/>
  <c r="I8600" i="4"/>
  <c r="K8600" i="4"/>
  <c r="Y8600" i="4" s="1"/>
  <c r="C8602" i="4"/>
  <c r="F8602" i="4" s="1"/>
  <c r="D8602" i="4"/>
  <c r="E8602" i="4"/>
  <c r="N8601" i="4" l="1"/>
  <c r="M8600" i="4"/>
  <c r="L8601" i="4"/>
  <c r="Z8601" i="4" s="1"/>
  <c r="H8602" i="4"/>
  <c r="L8602" i="4" s="1"/>
  <c r="Z8602" i="4" s="1"/>
  <c r="I8601" i="4"/>
  <c r="K8601" i="4"/>
  <c r="Y8601" i="4" s="1"/>
  <c r="D8603" i="4"/>
  <c r="E8603" i="4"/>
  <c r="C8603" i="4"/>
  <c r="F8603" i="4" l="1"/>
  <c r="M8601" i="4"/>
  <c r="J8602" i="4"/>
  <c r="H8603" i="4"/>
  <c r="L8603" i="4" s="1"/>
  <c r="Z8603" i="4" s="1"/>
  <c r="I8602" i="4"/>
  <c r="K8602" i="4"/>
  <c r="Y8602" i="4" s="1"/>
  <c r="C8604" i="4"/>
  <c r="D8604" i="4"/>
  <c r="E8604" i="4"/>
  <c r="F8604" i="4" l="1"/>
  <c r="N8602" i="4"/>
  <c r="M8602" i="4"/>
  <c r="H8604" i="4"/>
  <c r="L8604" i="4" s="1"/>
  <c r="Z8604" i="4" s="1"/>
  <c r="I8603" i="4"/>
  <c r="J8603" i="4"/>
  <c r="K8603" i="4"/>
  <c r="Y8603" i="4" s="1"/>
  <c r="C8605" i="4"/>
  <c r="F8605" i="4" s="1"/>
  <c r="D8605" i="4"/>
  <c r="E8605" i="4"/>
  <c r="N8603" i="4" l="1"/>
  <c r="M8603" i="4"/>
  <c r="H8605" i="4"/>
  <c r="J8605" i="4" s="1"/>
  <c r="I8604" i="4"/>
  <c r="J8604" i="4"/>
  <c r="K8604" i="4"/>
  <c r="Y8604" i="4" s="1"/>
  <c r="C8606" i="4"/>
  <c r="D8606" i="4"/>
  <c r="E8606" i="4"/>
  <c r="F8606" i="4" l="1"/>
  <c r="N8604" i="4"/>
  <c r="M8604" i="4"/>
  <c r="L8605" i="4"/>
  <c r="Z8605" i="4" s="1"/>
  <c r="H8606" i="4"/>
  <c r="J8606" i="4" s="1"/>
  <c r="I8605" i="4"/>
  <c r="N8605" i="4"/>
  <c r="K8605" i="4"/>
  <c r="Y8605" i="4" s="1"/>
  <c r="C8607" i="4"/>
  <c r="D8607" i="4"/>
  <c r="E8607" i="4"/>
  <c r="F8607" i="4" l="1"/>
  <c r="N8606" i="4"/>
  <c r="M8605" i="4"/>
  <c r="L8606" i="4"/>
  <c r="Z8606" i="4" s="1"/>
  <c r="H8607" i="4"/>
  <c r="J8607" i="4" s="1"/>
  <c r="I8606" i="4"/>
  <c r="K8606" i="4"/>
  <c r="Y8606" i="4" s="1"/>
  <c r="E8608" i="4"/>
  <c r="C8608" i="4"/>
  <c r="D8608" i="4"/>
  <c r="F8608" i="4" l="1"/>
  <c r="N8607" i="4"/>
  <c r="M8606" i="4"/>
  <c r="I8607" i="4"/>
  <c r="L8607" i="4"/>
  <c r="Z8607" i="4" s="1"/>
  <c r="H8608" i="4"/>
  <c r="J8608" i="4" s="1"/>
  <c r="K8607" i="4"/>
  <c r="Y8607" i="4" s="1"/>
  <c r="C8609" i="4"/>
  <c r="F8609" i="4" s="1"/>
  <c r="D8609" i="4"/>
  <c r="E8609" i="4"/>
  <c r="N8608" i="4" l="1"/>
  <c r="M8607" i="4"/>
  <c r="I8608" i="4"/>
  <c r="H8609" i="4"/>
  <c r="J8609" i="4" s="1"/>
  <c r="L8608" i="4"/>
  <c r="Z8608" i="4" s="1"/>
  <c r="K8608" i="4"/>
  <c r="Y8608" i="4" s="1"/>
  <c r="C8610" i="4"/>
  <c r="D8610" i="4"/>
  <c r="E8610" i="4"/>
  <c r="F8610" i="4" l="1"/>
  <c r="N8609" i="4"/>
  <c r="M8608" i="4"/>
  <c r="L8609" i="4"/>
  <c r="Z8609" i="4" s="1"/>
  <c r="H8610" i="4"/>
  <c r="J8610" i="4" s="1"/>
  <c r="I8609" i="4"/>
  <c r="K8609" i="4"/>
  <c r="Y8609" i="4" s="1"/>
  <c r="D8611" i="4"/>
  <c r="E8611" i="4"/>
  <c r="C8611" i="4"/>
  <c r="F8611" i="4" l="1"/>
  <c r="N8610" i="4"/>
  <c r="M8609" i="4"/>
  <c r="L8610" i="4"/>
  <c r="Z8610" i="4" s="1"/>
  <c r="H8611" i="4"/>
  <c r="J8611" i="4" s="1"/>
  <c r="I8610" i="4"/>
  <c r="K8610" i="4"/>
  <c r="Y8610" i="4" s="1"/>
  <c r="C8612" i="4"/>
  <c r="F8612" i="4" s="1"/>
  <c r="D8612" i="4"/>
  <c r="E8612" i="4"/>
  <c r="N8611" i="4" l="1"/>
  <c r="M8610" i="4"/>
  <c r="L8611" i="4"/>
  <c r="Z8611" i="4" s="1"/>
  <c r="H8612" i="4"/>
  <c r="J8612" i="4" s="1"/>
  <c r="I8611" i="4"/>
  <c r="K8611" i="4"/>
  <c r="Y8611" i="4" s="1"/>
  <c r="C8613" i="4"/>
  <c r="E8613" i="4"/>
  <c r="D8613" i="4"/>
  <c r="F8613" i="4" l="1"/>
  <c r="N8612" i="4"/>
  <c r="M8611" i="4"/>
  <c r="I8612" i="4"/>
  <c r="L8612" i="4"/>
  <c r="Z8612" i="4" s="1"/>
  <c r="H8613" i="4"/>
  <c r="J8613" i="4" s="1"/>
  <c r="K8612" i="4"/>
  <c r="Y8612" i="4" s="1"/>
  <c r="C8614" i="4"/>
  <c r="F8614" i="4" s="1"/>
  <c r="D8614" i="4"/>
  <c r="E8614" i="4"/>
  <c r="N8613" i="4" l="1"/>
  <c r="M8612" i="4"/>
  <c r="I8613" i="4"/>
  <c r="L8613" i="4"/>
  <c r="Z8613" i="4" s="1"/>
  <c r="H8614" i="4"/>
  <c r="I8614" i="4" s="1"/>
  <c r="K8613" i="4"/>
  <c r="Y8613" i="4" s="1"/>
  <c r="C8615" i="4"/>
  <c r="D8615" i="4"/>
  <c r="E8615" i="4"/>
  <c r="F8615" i="4" l="1"/>
  <c r="M8613" i="4"/>
  <c r="L8614" i="4"/>
  <c r="Z8614" i="4" s="1"/>
  <c r="H8615" i="4"/>
  <c r="J8615" i="4" s="1"/>
  <c r="J8614" i="4"/>
  <c r="K8614" i="4"/>
  <c r="Y8614" i="4" s="1"/>
  <c r="M8614" i="4"/>
  <c r="E8616" i="4"/>
  <c r="C8616" i="4"/>
  <c r="D8616" i="4"/>
  <c r="F8616" i="4" l="1"/>
  <c r="N8615" i="4"/>
  <c r="N8614" i="4"/>
  <c r="L8615" i="4"/>
  <c r="Z8615" i="4" s="1"/>
  <c r="H8616" i="4"/>
  <c r="J8616" i="4" s="1"/>
  <c r="I8615" i="4"/>
  <c r="K8615" i="4"/>
  <c r="Y8615" i="4" s="1"/>
  <c r="C8617" i="4"/>
  <c r="D8617" i="4"/>
  <c r="E8617" i="4"/>
  <c r="F8617" i="4" l="1"/>
  <c r="N8616" i="4"/>
  <c r="M8615" i="4"/>
  <c r="I8616" i="4"/>
  <c r="L8616" i="4"/>
  <c r="Z8616" i="4" s="1"/>
  <c r="H8617" i="4"/>
  <c r="I8617" i="4" s="1"/>
  <c r="K8616" i="4"/>
  <c r="Y8616" i="4" s="1"/>
  <c r="C8618" i="4"/>
  <c r="F8618" i="4" s="1"/>
  <c r="D8618" i="4"/>
  <c r="E8618" i="4"/>
  <c r="M8616" i="4" l="1"/>
  <c r="L8617" i="4"/>
  <c r="Z8617" i="4" s="1"/>
  <c r="J8617" i="4"/>
  <c r="H8618" i="4"/>
  <c r="L8618" i="4" s="1"/>
  <c r="Z8618" i="4" s="1"/>
  <c r="K8617" i="4"/>
  <c r="Y8617" i="4" s="1"/>
  <c r="M8617" i="4"/>
  <c r="D8619" i="4"/>
  <c r="E8619" i="4"/>
  <c r="C8619" i="4"/>
  <c r="F8619" i="4" l="1"/>
  <c r="N8617" i="4"/>
  <c r="H8619" i="4"/>
  <c r="J8619" i="4" s="1"/>
  <c r="J8618" i="4"/>
  <c r="I8618" i="4"/>
  <c r="K8618" i="4"/>
  <c r="Y8618" i="4" s="1"/>
  <c r="C8620" i="4"/>
  <c r="D8620" i="4"/>
  <c r="E8620" i="4"/>
  <c r="F8620" i="4" l="1"/>
  <c r="N8618" i="4"/>
  <c r="M8618" i="4"/>
  <c r="L8619" i="4"/>
  <c r="Z8619" i="4" s="1"/>
  <c r="I8619" i="4"/>
  <c r="H8620" i="4"/>
  <c r="J8620" i="4" s="1"/>
  <c r="N8619" i="4"/>
  <c r="K8619" i="4"/>
  <c r="Y8619" i="4" s="1"/>
  <c r="C8621" i="4"/>
  <c r="D8621" i="4"/>
  <c r="E8621" i="4"/>
  <c r="F8621" i="4" l="1"/>
  <c r="M8619" i="4"/>
  <c r="N8620" i="4"/>
  <c r="I8620" i="4"/>
  <c r="L8620" i="4"/>
  <c r="Z8620" i="4" s="1"/>
  <c r="H8621" i="4"/>
  <c r="K8620" i="4"/>
  <c r="Y8620" i="4" s="1"/>
  <c r="C8622" i="4"/>
  <c r="D8622" i="4"/>
  <c r="E8622" i="4"/>
  <c r="F8622" i="4" l="1"/>
  <c r="M8620" i="4"/>
  <c r="H8622" i="4"/>
  <c r="L8622" i="4" s="1"/>
  <c r="Z8622" i="4" s="1"/>
  <c r="I8621" i="4"/>
  <c r="J8621" i="4"/>
  <c r="L8621" i="4"/>
  <c r="Z8621" i="4" s="1"/>
  <c r="K8621" i="4"/>
  <c r="Y8621" i="4" s="1"/>
  <c r="C8623" i="4"/>
  <c r="D8623" i="4"/>
  <c r="E8623" i="4"/>
  <c r="F8623" i="4" l="1"/>
  <c r="N8621" i="4"/>
  <c r="M8621" i="4"/>
  <c r="H8623" i="4"/>
  <c r="J8623" i="4" s="1"/>
  <c r="I8622" i="4"/>
  <c r="J8622" i="4"/>
  <c r="K8622" i="4"/>
  <c r="Y8622" i="4" s="1"/>
  <c r="E8624" i="4"/>
  <c r="C8624" i="4"/>
  <c r="D8624" i="4"/>
  <c r="F8624" i="4" l="1"/>
  <c r="N8622" i="4"/>
  <c r="M8622" i="4"/>
  <c r="L8623" i="4"/>
  <c r="Z8623" i="4" s="1"/>
  <c r="H8624" i="4"/>
  <c r="J8624" i="4" s="1"/>
  <c r="I8623" i="4"/>
  <c r="N8623" i="4"/>
  <c r="K8623" i="4"/>
  <c r="Y8623" i="4" s="1"/>
  <c r="C8625" i="4"/>
  <c r="D8625" i="4"/>
  <c r="E8625" i="4"/>
  <c r="F8625" i="4" l="1"/>
  <c r="N8624" i="4"/>
  <c r="M8623" i="4"/>
  <c r="L8624" i="4"/>
  <c r="Z8624" i="4" s="1"/>
  <c r="H8625" i="4"/>
  <c r="J8625" i="4" s="1"/>
  <c r="I8624" i="4"/>
  <c r="K8624" i="4"/>
  <c r="Y8624" i="4" s="1"/>
  <c r="C8626" i="4"/>
  <c r="F8626" i="4" s="1"/>
  <c r="D8626" i="4"/>
  <c r="E8626" i="4"/>
  <c r="M8624" i="4" l="1"/>
  <c r="N8625" i="4"/>
  <c r="L8625" i="4"/>
  <c r="Z8625" i="4" s="1"/>
  <c r="I8625" i="4"/>
  <c r="H8626" i="4"/>
  <c r="L8626" i="4" s="1"/>
  <c r="Z8626" i="4" s="1"/>
  <c r="K8625" i="4"/>
  <c r="Y8625" i="4" s="1"/>
  <c r="D8627" i="4"/>
  <c r="E8627" i="4"/>
  <c r="C8627" i="4"/>
  <c r="F8627" i="4" l="1"/>
  <c r="M8625" i="4"/>
  <c r="H8627" i="4"/>
  <c r="J8627" i="4" s="1"/>
  <c r="J8626" i="4"/>
  <c r="I8626" i="4"/>
  <c r="K8626" i="4"/>
  <c r="Y8626" i="4" s="1"/>
  <c r="I8627" i="4"/>
  <c r="C8628" i="4"/>
  <c r="F8628" i="4" s="1"/>
  <c r="D8628" i="4"/>
  <c r="E8628" i="4"/>
  <c r="N8626" i="4" l="1"/>
  <c r="M8626" i="4"/>
  <c r="L8627" i="4"/>
  <c r="Z8627" i="4" s="1"/>
  <c r="H8628" i="4"/>
  <c r="J8628" i="4" s="1"/>
  <c r="N8627" i="4"/>
  <c r="K8627" i="4"/>
  <c r="Y8627" i="4" s="1"/>
  <c r="M8627" i="4"/>
  <c r="C8629" i="4"/>
  <c r="F8629" i="4" s="1"/>
  <c r="D8629" i="4"/>
  <c r="E8629" i="4"/>
  <c r="N8628" i="4" l="1"/>
  <c r="I8628" i="4"/>
  <c r="L8628" i="4"/>
  <c r="Z8628" i="4" s="1"/>
  <c r="H8629" i="4"/>
  <c r="J8629" i="4" s="1"/>
  <c r="K8628" i="4"/>
  <c r="Y8628" i="4" s="1"/>
  <c r="C8630" i="4"/>
  <c r="D8630" i="4"/>
  <c r="E8630" i="4"/>
  <c r="F8630" i="4" l="1"/>
  <c r="M8628" i="4"/>
  <c r="I8629" i="4"/>
  <c r="L8629" i="4"/>
  <c r="Z8629" i="4" s="1"/>
  <c r="N8629" i="4"/>
  <c r="H8630" i="4"/>
  <c r="K8629" i="4"/>
  <c r="Y8629" i="4" s="1"/>
  <c r="C8631" i="4"/>
  <c r="F8631" i="4" s="1"/>
  <c r="D8631" i="4"/>
  <c r="E8631" i="4"/>
  <c r="M8629" i="4" l="1"/>
  <c r="L8630" i="4"/>
  <c r="Z8630" i="4" s="1"/>
  <c r="H8631" i="4"/>
  <c r="L8631" i="4" s="1"/>
  <c r="Z8631" i="4" s="1"/>
  <c r="J8630" i="4"/>
  <c r="I8630" i="4"/>
  <c r="K8630" i="4"/>
  <c r="Y8630" i="4" s="1"/>
  <c r="E8632" i="4"/>
  <c r="C8632" i="4"/>
  <c r="F8632" i="4" s="1"/>
  <c r="D8632" i="4"/>
  <c r="N8630" i="4" l="1"/>
  <c r="M8630" i="4"/>
  <c r="I8631" i="4"/>
  <c r="J8631" i="4"/>
  <c r="H8632" i="4"/>
  <c r="K8631" i="4"/>
  <c r="Y8631" i="4" s="1"/>
  <c r="C8633" i="4"/>
  <c r="D8633" i="4"/>
  <c r="E8633" i="4"/>
  <c r="F8633" i="4" l="1"/>
  <c r="N8631" i="4"/>
  <c r="M8631" i="4"/>
  <c r="L8632" i="4"/>
  <c r="Z8632" i="4" s="1"/>
  <c r="J8632" i="4"/>
  <c r="H8633" i="4"/>
  <c r="L8633" i="4" s="1"/>
  <c r="Z8633" i="4" s="1"/>
  <c r="I8632" i="4"/>
  <c r="K8632" i="4"/>
  <c r="Y8632" i="4" s="1"/>
  <c r="C8634" i="4"/>
  <c r="D8634" i="4"/>
  <c r="E8634" i="4"/>
  <c r="F8634" i="4" l="1"/>
  <c r="N8632" i="4"/>
  <c r="M8632" i="4"/>
  <c r="H8634" i="4"/>
  <c r="J8634" i="4" s="1"/>
  <c r="J8633" i="4"/>
  <c r="I8633" i="4"/>
  <c r="K8633" i="4"/>
  <c r="Y8633" i="4" s="1"/>
  <c r="D8635" i="4"/>
  <c r="E8635" i="4"/>
  <c r="C8635" i="4"/>
  <c r="F8635" i="4" l="1"/>
  <c r="N8634" i="4"/>
  <c r="N8633" i="4"/>
  <c r="M8633" i="4"/>
  <c r="L8634" i="4"/>
  <c r="Z8634" i="4" s="1"/>
  <c r="I8634" i="4"/>
  <c r="H8635" i="4"/>
  <c r="I8635" i="4" s="1"/>
  <c r="K8634" i="4"/>
  <c r="Y8634" i="4" s="1"/>
  <c r="C8636" i="4"/>
  <c r="D8636" i="4"/>
  <c r="E8636" i="4"/>
  <c r="F8636" i="4" l="1"/>
  <c r="M8634" i="4"/>
  <c r="L8635" i="4"/>
  <c r="Z8635" i="4" s="1"/>
  <c r="H8636" i="4"/>
  <c r="J8636" i="4" s="1"/>
  <c r="J8635" i="4"/>
  <c r="K8635" i="4"/>
  <c r="Y8635" i="4" s="1"/>
  <c r="M8635" i="4"/>
  <c r="C8637" i="4"/>
  <c r="F8637" i="4" s="1"/>
  <c r="D8637" i="4"/>
  <c r="E8637" i="4"/>
  <c r="N8636" i="4" l="1"/>
  <c r="N8635" i="4"/>
  <c r="L8636" i="4"/>
  <c r="Z8636" i="4" s="1"/>
  <c r="H8637" i="4"/>
  <c r="I8637" i="4" s="1"/>
  <c r="I8636" i="4"/>
  <c r="K8636" i="4"/>
  <c r="Y8636" i="4" s="1"/>
  <c r="C8638" i="4"/>
  <c r="F8638" i="4" s="1"/>
  <c r="D8638" i="4"/>
  <c r="E8638" i="4"/>
  <c r="M8636" i="4" l="1"/>
  <c r="L8637" i="4"/>
  <c r="Z8637" i="4" s="1"/>
  <c r="H8638" i="4"/>
  <c r="J8638" i="4" s="1"/>
  <c r="J8637" i="4"/>
  <c r="K8637" i="4"/>
  <c r="Y8637" i="4" s="1"/>
  <c r="M8637" i="4"/>
  <c r="C8639" i="4"/>
  <c r="D8639" i="4"/>
  <c r="E8639" i="4"/>
  <c r="F8639" i="4" l="1"/>
  <c r="N8638" i="4"/>
  <c r="N8637" i="4"/>
  <c r="L8638" i="4"/>
  <c r="Z8638" i="4" s="1"/>
  <c r="I8638" i="4"/>
  <c r="H8639" i="4"/>
  <c r="L8639" i="4" s="1"/>
  <c r="Z8639" i="4" s="1"/>
  <c r="K8638" i="4"/>
  <c r="Y8638" i="4" s="1"/>
  <c r="E8640" i="4"/>
  <c r="C8640" i="4"/>
  <c r="D8640" i="4"/>
  <c r="F8640" i="4" l="1"/>
  <c r="M8638" i="4"/>
  <c r="I8639" i="4"/>
  <c r="H8640" i="4"/>
  <c r="L8640" i="4" s="1"/>
  <c r="Z8640" i="4" s="1"/>
  <c r="J8639" i="4"/>
  <c r="K8639" i="4"/>
  <c r="Y8639" i="4" s="1"/>
  <c r="C8641" i="4"/>
  <c r="E8641" i="4"/>
  <c r="D8641" i="4"/>
  <c r="F8641" i="4" l="1"/>
  <c r="N8639" i="4"/>
  <c r="M8639" i="4"/>
  <c r="J8640" i="4"/>
  <c r="H8641" i="4"/>
  <c r="I8640" i="4"/>
  <c r="K8640" i="4"/>
  <c r="Y8640" i="4" s="1"/>
  <c r="C8642" i="4"/>
  <c r="F8642" i="4" s="1"/>
  <c r="D8642" i="4"/>
  <c r="E8642" i="4"/>
  <c r="N8640" i="4" l="1"/>
  <c r="M8640" i="4"/>
  <c r="L8641" i="4"/>
  <c r="Z8641" i="4" s="1"/>
  <c r="H8642" i="4"/>
  <c r="L8642" i="4" s="1"/>
  <c r="Z8642" i="4" s="1"/>
  <c r="J8641" i="4"/>
  <c r="I8641" i="4"/>
  <c r="K8641" i="4"/>
  <c r="Y8641" i="4" s="1"/>
  <c r="D8643" i="4"/>
  <c r="E8643" i="4"/>
  <c r="C8643" i="4"/>
  <c r="F8643" i="4" l="1"/>
  <c r="N8641" i="4"/>
  <c r="M8641" i="4"/>
  <c r="H8643" i="4"/>
  <c r="J8643" i="4" s="1"/>
  <c r="I8642" i="4"/>
  <c r="J8642" i="4"/>
  <c r="K8642" i="4"/>
  <c r="Y8642" i="4" s="1"/>
  <c r="I8643" i="4"/>
  <c r="D8644" i="4"/>
  <c r="E8644" i="4"/>
  <c r="C8644" i="4"/>
  <c r="F8644" i="4" s="1"/>
  <c r="N8642" i="4" l="1"/>
  <c r="N8643" i="4"/>
  <c r="M8642" i="4"/>
  <c r="L8643" i="4"/>
  <c r="Z8643" i="4" s="1"/>
  <c r="H8644" i="4"/>
  <c r="J8644" i="4" s="1"/>
  <c r="K8643" i="4"/>
  <c r="Y8643" i="4" s="1"/>
  <c r="M8643" i="4"/>
  <c r="C8645" i="4"/>
  <c r="F8645" i="4" s="1"/>
  <c r="D8645" i="4"/>
  <c r="E8645" i="4"/>
  <c r="I8644" i="4" l="1"/>
  <c r="L8644" i="4"/>
  <c r="Z8644" i="4" s="1"/>
  <c r="N8644" i="4"/>
  <c r="H8645" i="4"/>
  <c r="I8645" i="4" s="1"/>
  <c r="K8644" i="4"/>
  <c r="Y8644" i="4" s="1"/>
  <c r="C8646" i="4"/>
  <c r="D8646" i="4"/>
  <c r="E8646" i="4"/>
  <c r="F8646" i="4" l="1"/>
  <c r="M8644" i="4"/>
  <c r="L8645" i="4"/>
  <c r="Z8645" i="4" s="1"/>
  <c r="H8646" i="4"/>
  <c r="L8646" i="4" s="1"/>
  <c r="Z8646" i="4" s="1"/>
  <c r="J8645" i="4"/>
  <c r="K8645" i="4"/>
  <c r="Y8645" i="4" s="1"/>
  <c r="M8645" i="4"/>
  <c r="C8647" i="4"/>
  <c r="F8647" i="4" s="1"/>
  <c r="D8647" i="4"/>
  <c r="E8647" i="4"/>
  <c r="N8645" i="4" l="1"/>
  <c r="H8647" i="4"/>
  <c r="L8647" i="4" s="1"/>
  <c r="Z8647" i="4" s="1"/>
  <c r="I8646" i="4"/>
  <c r="J8646" i="4"/>
  <c r="K8646" i="4"/>
  <c r="Y8646" i="4" s="1"/>
  <c r="E8648" i="4"/>
  <c r="C8648" i="4"/>
  <c r="D8648" i="4"/>
  <c r="F8648" i="4" l="1"/>
  <c r="N8646" i="4"/>
  <c r="M8646" i="4"/>
  <c r="I8647" i="4"/>
  <c r="H8648" i="4"/>
  <c r="L8648" i="4" s="1"/>
  <c r="Z8648" i="4" s="1"/>
  <c r="J8647" i="4"/>
  <c r="K8647" i="4"/>
  <c r="Y8647" i="4" s="1"/>
  <c r="C8649" i="4"/>
  <c r="F8649" i="4" s="1"/>
  <c r="E8649" i="4"/>
  <c r="D8649" i="4"/>
  <c r="N8647" i="4" l="1"/>
  <c r="M8647" i="4"/>
  <c r="I8648" i="4"/>
  <c r="J8648" i="4"/>
  <c r="H8649" i="4"/>
  <c r="K8648" i="4"/>
  <c r="Y8648" i="4" s="1"/>
  <c r="C8650" i="4"/>
  <c r="D8650" i="4"/>
  <c r="E8650" i="4"/>
  <c r="F8650" i="4" l="1"/>
  <c r="N8648" i="4"/>
  <c r="M8648" i="4"/>
  <c r="H8650" i="4"/>
  <c r="L8650" i="4" s="1"/>
  <c r="Z8650" i="4" s="1"/>
  <c r="J8649" i="4"/>
  <c r="L8649" i="4"/>
  <c r="Z8649" i="4" s="1"/>
  <c r="I8649" i="4"/>
  <c r="K8649" i="4"/>
  <c r="Y8649" i="4" s="1"/>
  <c r="D8651" i="4"/>
  <c r="E8651" i="4"/>
  <c r="C8651" i="4"/>
  <c r="F8651" i="4" s="1"/>
  <c r="N8649" i="4" l="1"/>
  <c r="M8649" i="4"/>
  <c r="H8651" i="4"/>
  <c r="J8651" i="4" s="1"/>
  <c r="I8650" i="4"/>
  <c r="J8650" i="4"/>
  <c r="K8650" i="4"/>
  <c r="Y8650" i="4" s="1"/>
  <c r="D8652" i="4"/>
  <c r="E8652" i="4"/>
  <c r="C8652" i="4"/>
  <c r="F8652" i="4" l="1"/>
  <c r="N8650" i="4"/>
  <c r="M8650" i="4"/>
  <c r="L8651" i="4"/>
  <c r="Z8651" i="4" s="1"/>
  <c r="I8651" i="4"/>
  <c r="H8652" i="4"/>
  <c r="J8652" i="4" s="1"/>
  <c r="N8651" i="4"/>
  <c r="K8651" i="4"/>
  <c r="Y8651" i="4" s="1"/>
  <c r="C8653" i="4"/>
  <c r="D8653" i="4"/>
  <c r="E8653" i="4"/>
  <c r="F8653" i="4" l="1"/>
  <c r="N8652" i="4"/>
  <c r="M8651" i="4"/>
  <c r="L8652" i="4"/>
  <c r="Z8652" i="4" s="1"/>
  <c r="I8652" i="4"/>
  <c r="H8653" i="4"/>
  <c r="J8653" i="4" s="1"/>
  <c r="K8652" i="4"/>
  <c r="Y8652" i="4" s="1"/>
  <c r="C8654" i="4"/>
  <c r="D8654" i="4"/>
  <c r="E8654" i="4"/>
  <c r="H8654" i="4" l="1"/>
  <c r="F8654" i="4"/>
  <c r="N8653" i="4"/>
  <c r="M8652" i="4"/>
  <c r="L8653" i="4"/>
  <c r="Z8653" i="4" s="1"/>
  <c r="I8653" i="4"/>
  <c r="K8653" i="4"/>
  <c r="Y8653" i="4" s="1"/>
  <c r="J8654" i="4"/>
  <c r="I8654" i="4"/>
  <c r="C8655" i="4"/>
  <c r="D8655" i="4"/>
  <c r="E8655" i="4"/>
  <c r="H8655" i="4" l="1"/>
  <c r="F8655" i="4"/>
  <c r="M8653" i="4"/>
  <c r="K8654" i="4"/>
  <c r="Y8654" i="4" s="1"/>
  <c r="M8654" i="4"/>
  <c r="L8654" i="4"/>
  <c r="Z8654" i="4" s="1"/>
  <c r="N8654" i="4"/>
  <c r="J8655" i="4"/>
  <c r="I8655" i="4"/>
  <c r="E8656" i="4"/>
  <c r="C8656" i="4"/>
  <c r="D8656" i="4"/>
  <c r="F8656" i="4" l="1"/>
  <c r="H8656" i="4"/>
  <c r="L8656" i="4" s="1"/>
  <c r="Z8656" i="4" s="1"/>
  <c r="L8655" i="4"/>
  <c r="Z8655" i="4" s="1"/>
  <c r="N8655" i="4"/>
  <c r="K8655" i="4"/>
  <c r="Y8655" i="4" s="1"/>
  <c r="M8655" i="4"/>
  <c r="C8657" i="4"/>
  <c r="E8657" i="4"/>
  <c r="D8657" i="4"/>
  <c r="F8657" i="4" l="1"/>
  <c r="H8657" i="4"/>
  <c r="I8657" i="4" s="1"/>
  <c r="I8656" i="4"/>
  <c r="J8656" i="4"/>
  <c r="K8656" i="4"/>
  <c r="Y8656" i="4" s="1"/>
  <c r="C8658" i="4"/>
  <c r="D8658" i="4"/>
  <c r="E8658" i="4"/>
  <c r="F8658" i="4" l="1"/>
  <c r="N8656" i="4"/>
  <c r="M8656" i="4"/>
  <c r="L8657" i="4"/>
  <c r="Z8657" i="4" s="1"/>
  <c r="H8658" i="4"/>
  <c r="L8658" i="4" s="1"/>
  <c r="Z8658" i="4" s="1"/>
  <c r="J8657" i="4"/>
  <c r="K8657" i="4"/>
  <c r="Y8657" i="4" s="1"/>
  <c r="M8657" i="4"/>
  <c r="D8659" i="4"/>
  <c r="E8659" i="4"/>
  <c r="C8659" i="4"/>
  <c r="F8659" i="4" l="1"/>
  <c r="N8657" i="4"/>
  <c r="I8658" i="4"/>
  <c r="J8658" i="4"/>
  <c r="H8659" i="4"/>
  <c r="K8658" i="4"/>
  <c r="Y8658" i="4" s="1"/>
  <c r="D8660" i="4"/>
  <c r="E8660" i="4"/>
  <c r="C8660" i="4"/>
  <c r="F8660" i="4" l="1"/>
  <c r="N8658" i="4"/>
  <c r="M8658" i="4"/>
  <c r="L8659" i="4"/>
  <c r="Z8659" i="4" s="1"/>
  <c r="H8660" i="4"/>
  <c r="L8660" i="4" s="1"/>
  <c r="Z8660" i="4" s="1"/>
  <c r="I8659" i="4"/>
  <c r="J8659" i="4"/>
  <c r="K8659" i="4"/>
  <c r="Y8659" i="4" s="1"/>
  <c r="C8661" i="4"/>
  <c r="D8661" i="4"/>
  <c r="E8661" i="4"/>
  <c r="F8661" i="4" l="1"/>
  <c r="N8659" i="4"/>
  <c r="M8659" i="4"/>
  <c r="H8661" i="4"/>
  <c r="J8661" i="4" s="1"/>
  <c r="I8660" i="4"/>
  <c r="J8660" i="4"/>
  <c r="K8660" i="4"/>
  <c r="Y8660" i="4" s="1"/>
  <c r="C8662" i="4"/>
  <c r="F8662" i="4" s="1"/>
  <c r="D8662" i="4"/>
  <c r="E8662" i="4"/>
  <c r="N8660" i="4" l="1"/>
  <c r="M8660" i="4"/>
  <c r="L8661" i="4"/>
  <c r="Z8661" i="4" s="1"/>
  <c r="H8662" i="4"/>
  <c r="J8662" i="4" s="1"/>
  <c r="I8661" i="4"/>
  <c r="N8661" i="4"/>
  <c r="K8661" i="4"/>
  <c r="Y8661" i="4" s="1"/>
  <c r="C8663" i="4"/>
  <c r="D8663" i="4"/>
  <c r="E8663" i="4"/>
  <c r="H8663" i="4" l="1"/>
  <c r="F8663" i="4"/>
  <c r="N8662" i="4"/>
  <c r="M8661" i="4"/>
  <c r="L8662" i="4"/>
  <c r="Z8662" i="4" s="1"/>
  <c r="I8662" i="4"/>
  <c r="K8662" i="4"/>
  <c r="Y8662" i="4" s="1"/>
  <c r="J8663" i="4"/>
  <c r="I8663" i="4"/>
  <c r="E8664" i="4"/>
  <c r="C8664" i="4"/>
  <c r="D8664" i="4"/>
  <c r="F8664" i="4" l="1"/>
  <c r="M8662" i="4"/>
  <c r="H8664" i="4"/>
  <c r="J8664" i="4" s="1"/>
  <c r="K8663" i="4"/>
  <c r="Y8663" i="4" s="1"/>
  <c r="M8663" i="4"/>
  <c r="L8663" i="4"/>
  <c r="Z8663" i="4" s="1"/>
  <c r="N8663" i="4"/>
  <c r="C8665" i="4"/>
  <c r="F8665" i="4" s="1"/>
  <c r="E8665" i="4"/>
  <c r="D8665" i="4"/>
  <c r="N8664" i="4" l="1"/>
  <c r="L8664" i="4"/>
  <c r="Z8664" i="4" s="1"/>
  <c r="H8665" i="4"/>
  <c r="J8665" i="4" s="1"/>
  <c r="I8664" i="4"/>
  <c r="K8664" i="4"/>
  <c r="Y8664" i="4" s="1"/>
  <c r="C8666" i="4"/>
  <c r="D8666" i="4"/>
  <c r="E8666" i="4"/>
  <c r="F8666" i="4" l="1"/>
  <c r="N8665" i="4"/>
  <c r="M8664" i="4"/>
  <c r="I8665" i="4"/>
  <c r="L8665" i="4"/>
  <c r="Z8665" i="4" s="1"/>
  <c r="H8666" i="4"/>
  <c r="I8666" i="4" s="1"/>
  <c r="K8665" i="4"/>
  <c r="Y8665" i="4" s="1"/>
  <c r="D8667" i="4"/>
  <c r="E8667" i="4"/>
  <c r="C8667" i="4"/>
  <c r="F8667" i="4" l="1"/>
  <c r="M8665" i="4"/>
  <c r="H8667" i="4"/>
  <c r="J8667" i="4" s="1"/>
  <c r="L8666" i="4"/>
  <c r="Z8666" i="4" s="1"/>
  <c r="J8666" i="4"/>
  <c r="K8666" i="4"/>
  <c r="Y8666" i="4" s="1"/>
  <c r="M8666" i="4"/>
  <c r="D8668" i="4"/>
  <c r="E8668" i="4"/>
  <c r="C8668" i="4"/>
  <c r="F8668" i="4" l="1"/>
  <c r="N8666" i="4"/>
  <c r="L8667" i="4"/>
  <c r="Z8667" i="4" s="1"/>
  <c r="H8668" i="4"/>
  <c r="J8668" i="4" s="1"/>
  <c r="I8667" i="4"/>
  <c r="N8667" i="4"/>
  <c r="K8667" i="4"/>
  <c r="Y8667" i="4" s="1"/>
  <c r="C8669" i="4"/>
  <c r="F8669" i="4" s="1"/>
  <c r="D8669" i="4"/>
  <c r="E8669" i="4"/>
  <c r="N8668" i="4" l="1"/>
  <c r="M8667" i="4"/>
  <c r="L8668" i="4"/>
  <c r="Z8668" i="4" s="1"/>
  <c r="H8669" i="4"/>
  <c r="J8669" i="4" s="1"/>
  <c r="I8668" i="4"/>
  <c r="K8668" i="4"/>
  <c r="Y8668" i="4" s="1"/>
  <c r="C8670" i="4"/>
  <c r="D8670" i="4"/>
  <c r="E8670" i="4"/>
  <c r="F8670" i="4" l="1"/>
  <c r="N8669" i="4"/>
  <c r="M8668" i="4"/>
  <c r="L8669" i="4"/>
  <c r="Z8669" i="4" s="1"/>
  <c r="I8669" i="4"/>
  <c r="H8670" i="4"/>
  <c r="J8670" i="4" s="1"/>
  <c r="K8669" i="4"/>
  <c r="Y8669" i="4" s="1"/>
  <c r="C8671" i="4"/>
  <c r="D8671" i="4"/>
  <c r="E8671" i="4"/>
  <c r="F8671" i="4" l="1"/>
  <c r="M8669" i="4"/>
  <c r="I8670" i="4"/>
  <c r="H8671" i="4"/>
  <c r="J8671" i="4" s="1"/>
  <c r="L8670" i="4"/>
  <c r="Z8670" i="4" s="1"/>
  <c r="N8670" i="4"/>
  <c r="K8670" i="4"/>
  <c r="Y8670" i="4" s="1"/>
  <c r="E8672" i="4"/>
  <c r="C8672" i="4"/>
  <c r="D8672" i="4"/>
  <c r="F8672" i="4" l="1"/>
  <c r="N8671" i="4"/>
  <c r="M8670" i="4"/>
  <c r="L8671" i="4"/>
  <c r="Z8671" i="4" s="1"/>
  <c r="H8672" i="4"/>
  <c r="J8672" i="4" s="1"/>
  <c r="I8671" i="4"/>
  <c r="K8671" i="4"/>
  <c r="Y8671" i="4" s="1"/>
  <c r="C8673" i="4"/>
  <c r="F8673" i="4" s="1"/>
  <c r="E8673" i="4"/>
  <c r="D8673" i="4"/>
  <c r="N8672" i="4" l="1"/>
  <c r="M8671" i="4"/>
  <c r="I8672" i="4"/>
  <c r="L8672" i="4"/>
  <c r="Z8672" i="4" s="1"/>
  <c r="H8673" i="4"/>
  <c r="J8673" i="4" s="1"/>
  <c r="K8672" i="4"/>
  <c r="Y8672" i="4" s="1"/>
  <c r="C8674" i="4"/>
  <c r="D8674" i="4"/>
  <c r="E8674" i="4"/>
  <c r="F8674" i="4" l="1"/>
  <c r="N8673" i="4"/>
  <c r="M8672" i="4"/>
  <c r="I8673" i="4"/>
  <c r="L8673" i="4"/>
  <c r="Z8673" i="4" s="1"/>
  <c r="H8674" i="4"/>
  <c r="J8674" i="4" s="1"/>
  <c r="K8673" i="4"/>
  <c r="Y8673" i="4" s="1"/>
  <c r="D8675" i="4"/>
  <c r="E8675" i="4"/>
  <c r="C8675" i="4"/>
  <c r="F8675" i="4" l="1"/>
  <c r="M8673" i="4"/>
  <c r="I8674" i="4"/>
  <c r="H8675" i="4"/>
  <c r="J8675" i="4" s="1"/>
  <c r="L8674" i="4"/>
  <c r="Z8674" i="4" s="1"/>
  <c r="N8674" i="4"/>
  <c r="K8674" i="4"/>
  <c r="Y8674" i="4" s="1"/>
  <c r="D8676" i="4"/>
  <c r="E8676" i="4"/>
  <c r="C8676" i="4"/>
  <c r="F8676" i="4" l="1"/>
  <c r="N8675" i="4"/>
  <c r="M8674" i="4"/>
  <c r="L8675" i="4"/>
  <c r="Z8675" i="4" s="1"/>
  <c r="H8676" i="4"/>
  <c r="J8676" i="4" s="1"/>
  <c r="I8675" i="4"/>
  <c r="K8675" i="4"/>
  <c r="Y8675" i="4" s="1"/>
  <c r="C8677" i="4"/>
  <c r="F8677" i="4" s="1"/>
  <c r="D8677" i="4"/>
  <c r="E8677" i="4"/>
  <c r="N8676" i="4" l="1"/>
  <c r="M8675" i="4"/>
  <c r="L8676" i="4"/>
  <c r="Z8676" i="4" s="1"/>
  <c r="I8676" i="4"/>
  <c r="H8677" i="4"/>
  <c r="J8677" i="4" s="1"/>
  <c r="K8676" i="4"/>
  <c r="Y8676" i="4" s="1"/>
  <c r="C8678" i="4"/>
  <c r="D8678" i="4"/>
  <c r="E8678" i="4"/>
  <c r="F8678" i="4" l="1"/>
  <c r="N8677" i="4"/>
  <c r="M8676" i="4"/>
  <c r="I8677" i="4"/>
  <c r="L8677" i="4"/>
  <c r="Z8677" i="4" s="1"/>
  <c r="H8678" i="4"/>
  <c r="J8678" i="4" s="1"/>
  <c r="K8677" i="4"/>
  <c r="Y8677" i="4" s="1"/>
  <c r="C8679" i="4"/>
  <c r="F8679" i="4" s="1"/>
  <c r="D8679" i="4"/>
  <c r="E8679" i="4"/>
  <c r="M8677" i="4" l="1"/>
  <c r="I8678" i="4"/>
  <c r="N8678" i="4"/>
  <c r="L8678" i="4"/>
  <c r="Z8678" i="4" s="1"/>
  <c r="H8679" i="4"/>
  <c r="L8679" i="4" s="1"/>
  <c r="Z8679" i="4" s="1"/>
  <c r="K8678" i="4"/>
  <c r="Y8678" i="4" s="1"/>
  <c r="E8680" i="4"/>
  <c r="D8680" i="4"/>
  <c r="C8680" i="4"/>
  <c r="F8680" i="4" l="1"/>
  <c r="M8678" i="4"/>
  <c r="J8679" i="4"/>
  <c r="I8679" i="4"/>
  <c r="H8680" i="4"/>
  <c r="I8680" i="4" s="1"/>
  <c r="K8679" i="4"/>
  <c r="Y8679" i="4" s="1"/>
  <c r="C8681" i="4"/>
  <c r="E8681" i="4"/>
  <c r="D8681" i="4"/>
  <c r="F8681" i="4" l="1"/>
  <c r="N8679" i="4"/>
  <c r="M8679" i="4"/>
  <c r="L8680" i="4"/>
  <c r="Z8680" i="4" s="1"/>
  <c r="H8681" i="4"/>
  <c r="I8681" i="4" s="1"/>
  <c r="J8680" i="4"/>
  <c r="K8680" i="4"/>
  <c r="Y8680" i="4" s="1"/>
  <c r="M8680" i="4"/>
  <c r="C8682" i="4"/>
  <c r="D8682" i="4"/>
  <c r="E8682" i="4"/>
  <c r="F8682" i="4" l="1"/>
  <c r="N8680" i="4"/>
  <c r="L8681" i="4"/>
  <c r="Z8681" i="4" s="1"/>
  <c r="J8681" i="4"/>
  <c r="H8682" i="4"/>
  <c r="I8682" i="4" s="1"/>
  <c r="K8681" i="4"/>
  <c r="Y8681" i="4" s="1"/>
  <c r="M8681" i="4"/>
  <c r="D8683" i="4"/>
  <c r="E8683" i="4"/>
  <c r="C8683" i="4"/>
  <c r="F8683" i="4" l="1"/>
  <c r="N8681" i="4"/>
  <c r="L8682" i="4"/>
  <c r="Z8682" i="4" s="1"/>
  <c r="H8683" i="4"/>
  <c r="L8683" i="4" s="1"/>
  <c r="Z8683" i="4" s="1"/>
  <c r="J8682" i="4"/>
  <c r="K8682" i="4"/>
  <c r="Y8682" i="4" s="1"/>
  <c r="M8682" i="4"/>
  <c r="D8684" i="4"/>
  <c r="E8684" i="4"/>
  <c r="C8684" i="4"/>
  <c r="F8684" i="4" l="1"/>
  <c r="N8682" i="4"/>
  <c r="H8684" i="4"/>
  <c r="L8684" i="4" s="1"/>
  <c r="Z8684" i="4" s="1"/>
  <c r="J8683" i="4"/>
  <c r="I8683" i="4"/>
  <c r="K8683" i="4"/>
  <c r="Y8683" i="4" s="1"/>
  <c r="C8685" i="4"/>
  <c r="D8685" i="4"/>
  <c r="E8685" i="4"/>
  <c r="F8685" i="4" l="1"/>
  <c r="N8683" i="4"/>
  <c r="M8683" i="4"/>
  <c r="I8684" i="4"/>
  <c r="J8684" i="4"/>
  <c r="H8685" i="4"/>
  <c r="L8685" i="4" s="1"/>
  <c r="Z8685" i="4" s="1"/>
  <c r="K8684" i="4"/>
  <c r="Y8684" i="4" s="1"/>
  <c r="C8686" i="4"/>
  <c r="F8686" i="4" s="1"/>
  <c r="D8686" i="4"/>
  <c r="E8686" i="4"/>
  <c r="N8684" i="4" l="1"/>
  <c r="M8684" i="4"/>
  <c r="I8685" i="4"/>
  <c r="J8685" i="4"/>
  <c r="H8686" i="4"/>
  <c r="I8686" i="4" s="1"/>
  <c r="K8685" i="4"/>
  <c r="Y8685" i="4" s="1"/>
  <c r="C8687" i="4"/>
  <c r="D8687" i="4"/>
  <c r="E8687" i="4"/>
  <c r="F8687" i="4" l="1"/>
  <c r="N8685" i="4"/>
  <c r="M8685" i="4"/>
  <c r="L8686" i="4"/>
  <c r="Z8686" i="4" s="1"/>
  <c r="H8687" i="4"/>
  <c r="J8687" i="4" s="1"/>
  <c r="J8686" i="4"/>
  <c r="K8686" i="4"/>
  <c r="Y8686" i="4" s="1"/>
  <c r="M8686" i="4"/>
  <c r="E8688" i="4"/>
  <c r="C8688" i="4"/>
  <c r="D8688" i="4"/>
  <c r="F8688" i="4" l="1"/>
  <c r="N8686" i="4"/>
  <c r="N8687" i="4"/>
  <c r="L8687" i="4"/>
  <c r="Z8687" i="4" s="1"/>
  <c r="H8688" i="4"/>
  <c r="J8688" i="4" s="1"/>
  <c r="I8687" i="4"/>
  <c r="K8687" i="4"/>
  <c r="Y8687" i="4" s="1"/>
  <c r="C8689" i="4"/>
  <c r="F8689" i="4" s="1"/>
  <c r="E8689" i="4"/>
  <c r="D8689" i="4"/>
  <c r="M8687" i="4" l="1"/>
  <c r="L8688" i="4"/>
  <c r="Z8688" i="4" s="1"/>
  <c r="I8688" i="4"/>
  <c r="N8688" i="4"/>
  <c r="H8689" i="4"/>
  <c r="L8689" i="4" s="1"/>
  <c r="Z8689" i="4" s="1"/>
  <c r="K8688" i="4"/>
  <c r="Y8688" i="4" s="1"/>
  <c r="C8690" i="4"/>
  <c r="D8690" i="4"/>
  <c r="E8690" i="4"/>
  <c r="F8690" i="4" l="1"/>
  <c r="M8688" i="4"/>
  <c r="J8689" i="4"/>
  <c r="H8690" i="4"/>
  <c r="I8689" i="4"/>
  <c r="K8689" i="4"/>
  <c r="Y8689" i="4" s="1"/>
  <c r="D8691" i="4"/>
  <c r="E8691" i="4"/>
  <c r="C8691" i="4"/>
  <c r="F8691" i="4" l="1"/>
  <c r="N8689" i="4"/>
  <c r="M8689" i="4"/>
  <c r="H8691" i="4"/>
  <c r="L8691" i="4" s="1"/>
  <c r="Z8691" i="4" s="1"/>
  <c r="L8690" i="4"/>
  <c r="Z8690" i="4" s="1"/>
  <c r="I8690" i="4"/>
  <c r="J8690" i="4"/>
  <c r="K8690" i="4"/>
  <c r="Y8690" i="4" s="1"/>
  <c r="D8692" i="4"/>
  <c r="E8692" i="4"/>
  <c r="C8692" i="4"/>
  <c r="F8692" i="4" l="1"/>
  <c r="N8690" i="4"/>
  <c r="M8690" i="4"/>
  <c r="H8692" i="4"/>
  <c r="J8692" i="4" s="1"/>
  <c r="J8691" i="4"/>
  <c r="I8691" i="4"/>
  <c r="K8691" i="4"/>
  <c r="Y8691" i="4" s="1"/>
  <c r="C8693" i="4"/>
  <c r="F8693" i="4" s="1"/>
  <c r="D8693" i="4"/>
  <c r="E8693" i="4"/>
  <c r="N8691" i="4" l="1"/>
  <c r="M8691" i="4"/>
  <c r="L8692" i="4"/>
  <c r="Z8692" i="4" s="1"/>
  <c r="H8693" i="4"/>
  <c r="L8693" i="4" s="1"/>
  <c r="Z8693" i="4" s="1"/>
  <c r="I8692" i="4"/>
  <c r="N8692" i="4"/>
  <c r="K8692" i="4"/>
  <c r="Y8692" i="4" s="1"/>
  <c r="C8694" i="4"/>
  <c r="F8694" i="4" s="1"/>
  <c r="D8694" i="4"/>
  <c r="E8694" i="4"/>
  <c r="M8692" i="4" l="1"/>
  <c r="H8694" i="4"/>
  <c r="L8694" i="4" s="1"/>
  <c r="Z8694" i="4" s="1"/>
  <c r="I8693" i="4"/>
  <c r="J8693" i="4"/>
  <c r="K8693" i="4"/>
  <c r="Y8693" i="4" s="1"/>
  <c r="C8695" i="4"/>
  <c r="D8695" i="4"/>
  <c r="E8695" i="4"/>
  <c r="F8695" i="4" l="1"/>
  <c r="N8693" i="4"/>
  <c r="M8693" i="4"/>
  <c r="H8695" i="4"/>
  <c r="L8695" i="4" s="1"/>
  <c r="Z8695" i="4" s="1"/>
  <c r="J8694" i="4"/>
  <c r="I8694" i="4"/>
  <c r="K8694" i="4"/>
  <c r="Y8694" i="4" s="1"/>
  <c r="E8696" i="4"/>
  <c r="C8696" i="4"/>
  <c r="D8696" i="4"/>
  <c r="F8696" i="4" l="1"/>
  <c r="N8694" i="4"/>
  <c r="M8694" i="4"/>
  <c r="H8696" i="4"/>
  <c r="J8696" i="4" s="1"/>
  <c r="I8695" i="4"/>
  <c r="J8695" i="4"/>
  <c r="K8695" i="4"/>
  <c r="Y8695" i="4" s="1"/>
  <c r="C8697" i="4"/>
  <c r="F8697" i="4" s="1"/>
  <c r="E8697" i="4"/>
  <c r="D8697" i="4"/>
  <c r="N8695" i="4" l="1"/>
  <c r="M8695" i="4"/>
  <c r="L8696" i="4"/>
  <c r="Z8696" i="4" s="1"/>
  <c r="H8697" i="4"/>
  <c r="J8697" i="4" s="1"/>
  <c r="I8696" i="4"/>
  <c r="N8696" i="4"/>
  <c r="K8696" i="4"/>
  <c r="Y8696" i="4" s="1"/>
  <c r="C8698" i="4"/>
  <c r="F8698" i="4" s="1"/>
  <c r="D8698" i="4"/>
  <c r="E8698" i="4"/>
  <c r="N8697" i="4" l="1"/>
  <c r="M8696" i="4"/>
  <c r="L8697" i="4"/>
  <c r="Z8697" i="4" s="1"/>
  <c r="H8698" i="4"/>
  <c r="I8698" i="4" s="1"/>
  <c r="I8697" i="4"/>
  <c r="K8697" i="4"/>
  <c r="Y8697" i="4" s="1"/>
  <c r="D8699" i="4"/>
  <c r="E8699" i="4"/>
  <c r="C8699" i="4"/>
  <c r="F8699" i="4" l="1"/>
  <c r="M8697" i="4"/>
  <c r="L8698" i="4"/>
  <c r="Z8698" i="4" s="1"/>
  <c r="H8699" i="4"/>
  <c r="J8699" i="4" s="1"/>
  <c r="J8698" i="4"/>
  <c r="K8698" i="4"/>
  <c r="Y8698" i="4" s="1"/>
  <c r="M8698" i="4"/>
  <c r="D8700" i="4"/>
  <c r="E8700" i="4"/>
  <c r="C8700" i="4"/>
  <c r="F8700" i="4" l="1"/>
  <c r="N8699" i="4"/>
  <c r="N8698" i="4"/>
  <c r="L8699" i="4"/>
  <c r="Z8699" i="4" s="1"/>
  <c r="H8700" i="4"/>
  <c r="J8700" i="4" s="1"/>
  <c r="I8699" i="4"/>
  <c r="K8699" i="4"/>
  <c r="Y8699" i="4" s="1"/>
  <c r="C8701" i="4"/>
  <c r="F8701" i="4" s="1"/>
  <c r="E8701" i="4"/>
  <c r="D8701" i="4"/>
  <c r="N8700" i="4" l="1"/>
  <c r="M8699" i="4"/>
  <c r="L8700" i="4"/>
  <c r="Z8700" i="4" s="1"/>
  <c r="H8701" i="4"/>
  <c r="J8701" i="4" s="1"/>
  <c r="I8700" i="4"/>
  <c r="K8700" i="4"/>
  <c r="Y8700" i="4" s="1"/>
  <c r="C8702" i="4"/>
  <c r="D8702" i="4"/>
  <c r="E8702" i="4"/>
  <c r="F8702" i="4" l="1"/>
  <c r="N8701" i="4"/>
  <c r="M8700" i="4"/>
  <c r="I8701" i="4"/>
  <c r="L8701" i="4"/>
  <c r="Z8701" i="4" s="1"/>
  <c r="H8702" i="4"/>
  <c r="J8702" i="4" s="1"/>
  <c r="K8701" i="4"/>
  <c r="Y8701" i="4" s="1"/>
  <c r="C8703" i="4"/>
  <c r="F8703" i="4" s="1"/>
  <c r="D8703" i="4"/>
  <c r="E8703" i="4"/>
  <c r="N8702" i="4" l="1"/>
  <c r="M8701" i="4"/>
  <c r="I8702" i="4"/>
  <c r="L8702" i="4"/>
  <c r="Z8702" i="4" s="1"/>
  <c r="H8703" i="4"/>
  <c r="J8703" i="4" s="1"/>
  <c r="K8702" i="4"/>
  <c r="Y8702" i="4" s="1"/>
  <c r="E8704" i="4"/>
  <c r="C8704" i="4"/>
  <c r="F8704" i="4" s="1"/>
  <c r="D8704" i="4"/>
  <c r="N8703" i="4" l="1"/>
  <c r="M8702" i="4"/>
  <c r="L8703" i="4"/>
  <c r="Z8703" i="4" s="1"/>
  <c r="I8703" i="4"/>
  <c r="H8704" i="4"/>
  <c r="J8704" i="4" s="1"/>
  <c r="K8703" i="4"/>
  <c r="Y8703" i="4" s="1"/>
  <c r="C8705" i="4"/>
  <c r="E8705" i="4"/>
  <c r="D8705" i="4"/>
  <c r="F8705" i="4" l="1"/>
  <c r="M8703" i="4"/>
  <c r="I8704" i="4"/>
  <c r="N8704" i="4"/>
  <c r="L8704" i="4"/>
  <c r="Z8704" i="4" s="1"/>
  <c r="H8705" i="4"/>
  <c r="K8704" i="4"/>
  <c r="Y8704" i="4" s="1"/>
  <c r="C8706" i="4"/>
  <c r="F8706" i="4" s="1"/>
  <c r="D8706" i="4"/>
  <c r="E8706" i="4"/>
  <c r="M8704" i="4" l="1"/>
  <c r="L8705" i="4"/>
  <c r="Z8705" i="4" s="1"/>
  <c r="J8705" i="4"/>
  <c r="I8705" i="4"/>
  <c r="H8706" i="4"/>
  <c r="J8706" i="4" s="1"/>
  <c r="K8705" i="4"/>
  <c r="Y8705" i="4" s="1"/>
  <c r="D8707" i="4"/>
  <c r="E8707" i="4"/>
  <c r="C8707" i="4"/>
  <c r="F8707" i="4" l="1"/>
  <c r="N8705" i="4"/>
  <c r="M8705" i="4"/>
  <c r="H8707" i="4"/>
  <c r="J8707" i="4" s="1"/>
  <c r="N8706" i="4"/>
  <c r="I8706" i="4"/>
  <c r="L8706" i="4"/>
  <c r="Z8706" i="4" s="1"/>
  <c r="K8706" i="4"/>
  <c r="Y8706" i="4" s="1"/>
  <c r="D8708" i="4"/>
  <c r="E8708" i="4"/>
  <c r="C8708" i="4"/>
  <c r="F8708" i="4" l="1"/>
  <c r="N8707" i="4"/>
  <c r="M8706" i="4"/>
  <c r="I8707" i="4"/>
  <c r="L8707" i="4"/>
  <c r="Z8707" i="4" s="1"/>
  <c r="H8708" i="4"/>
  <c r="J8708" i="4" s="1"/>
  <c r="K8707" i="4"/>
  <c r="Y8707" i="4" s="1"/>
  <c r="C8709" i="4"/>
  <c r="F8709" i="4" s="1"/>
  <c r="D8709" i="4"/>
  <c r="E8709" i="4"/>
  <c r="N8708" i="4" l="1"/>
  <c r="M8707" i="4"/>
  <c r="I8708" i="4"/>
  <c r="L8708" i="4"/>
  <c r="Z8708" i="4" s="1"/>
  <c r="H8709" i="4"/>
  <c r="J8709" i="4" s="1"/>
  <c r="K8708" i="4"/>
  <c r="Y8708" i="4" s="1"/>
  <c r="C8710" i="4"/>
  <c r="D8710" i="4"/>
  <c r="E8710" i="4"/>
  <c r="F8710" i="4" l="1"/>
  <c r="N8709" i="4"/>
  <c r="M8708" i="4"/>
  <c r="L8709" i="4"/>
  <c r="Z8709" i="4" s="1"/>
  <c r="I8709" i="4"/>
  <c r="H8710" i="4"/>
  <c r="J8710" i="4" s="1"/>
  <c r="K8709" i="4"/>
  <c r="Y8709" i="4" s="1"/>
  <c r="C8711" i="4"/>
  <c r="F8711" i="4" s="1"/>
  <c r="D8711" i="4"/>
  <c r="E8711" i="4"/>
  <c r="M8709" i="4" l="1"/>
  <c r="I8710" i="4"/>
  <c r="L8710" i="4"/>
  <c r="Z8710" i="4" s="1"/>
  <c r="N8710" i="4"/>
  <c r="H8711" i="4"/>
  <c r="I8711" i="4" s="1"/>
  <c r="K8710" i="4"/>
  <c r="Y8710" i="4" s="1"/>
  <c r="E8712" i="4"/>
  <c r="C8712" i="4"/>
  <c r="F8712" i="4" s="1"/>
  <c r="D8712" i="4"/>
  <c r="M8710" i="4" l="1"/>
  <c r="L8711" i="4"/>
  <c r="Z8711" i="4" s="1"/>
  <c r="J8711" i="4"/>
  <c r="H8712" i="4"/>
  <c r="J8712" i="4" s="1"/>
  <c r="K8711" i="4"/>
  <c r="Y8711" i="4" s="1"/>
  <c r="M8711" i="4"/>
  <c r="C8713" i="4"/>
  <c r="E8713" i="4"/>
  <c r="D8713" i="4"/>
  <c r="F8713" i="4" l="1"/>
  <c r="N8711" i="4"/>
  <c r="N8712" i="4"/>
  <c r="L8712" i="4"/>
  <c r="Z8712" i="4" s="1"/>
  <c r="I8712" i="4"/>
  <c r="H8713" i="4"/>
  <c r="J8713" i="4" s="1"/>
  <c r="K8712" i="4"/>
  <c r="Y8712" i="4" s="1"/>
  <c r="C8714" i="4"/>
  <c r="D8714" i="4"/>
  <c r="E8714" i="4"/>
  <c r="F8714" i="4" l="1"/>
  <c r="M8712" i="4"/>
  <c r="I8713" i="4"/>
  <c r="N8713" i="4"/>
  <c r="L8713" i="4"/>
  <c r="Z8713" i="4" s="1"/>
  <c r="H8714" i="4"/>
  <c r="I8714" i="4" s="1"/>
  <c r="K8713" i="4"/>
  <c r="Y8713" i="4" s="1"/>
  <c r="D8715" i="4"/>
  <c r="E8715" i="4"/>
  <c r="C8715" i="4"/>
  <c r="F8715" i="4" l="1"/>
  <c r="M8713" i="4"/>
  <c r="L8714" i="4"/>
  <c r="Z8714" i="4" s="1"/>
  <c r="J8714" i="4"/>
  <c r="H8715" i="4"/>
  <c r="I8715" i="4" s="1"/>
  <c r="K8714" i="4"/>
  <c r="Y8714" i="4" s="1"/>
  <c r="M8714" i="4"/>
  <c r="D8716" i="4"/>
  <c r="E8716" i="4"/>
  <c r="C8716" i="4"/>
  <c r="F8716" i="4" l="1"/>
  <c r="N8714" i="4"/>
  <c r="L8715" i="4"/>
  <c r="Z8715" i="4" s="1"/>
  <c r="H8716" i="4"/>
  <c r="J8716" i="4" s="1"/>
  <c r="J8715" i="4"/>
  <c r="K8715" i="4"/>
  <c r="Y8715" i="4" s="1"/>
  <c r="M8715" i="4"/>
  <c r="C8717" i="4"/>
  <c r="F8717" i="4" s="1"/>
  <c r="D8717" i="4"/>
  <c r="E8717" i="4"/>
  <c r="N8715" i="4" l="1"/>
  <c r="N8716" i="4"/>
  <c r="L8716" i="4"/>
  <c r="Z8716" i="4" s="1"/>
  <c r="H8717" i="4"/>
  <c r="J8717" i="4" s="1"/>
  <c r="I8716" i="4"/>
  <c r="K8716" i="4"/>
  <c r="Y8716" i="4" s="1"/>
  <c r="C8718" i="4"/>
  <c r="D8718" i="4"/>
  <c r="E8718" i="4"/>
  <c r="F8718" i="4" l="1"/>
  <c r="N8717" i="4"/>
  <c r="M8716" i="4"/>
  <c r="L8717" i="4"/>
  <c r="Z8717" i="4" s="1"/>
  <c r="H8718" i="4"/>
  <c r="J8718" i="4" s="1"/>
  <c r="I8717" i="4"/>
  <c r="K8717" i="4"/>
  <c r="Y8717" i="4" s="1"/>
  <c r="C8719" i="4"/>
  <c r="F8719" i="4" s="1"/>
  <c r="D8719" i="4"/>
  <c r="E8719" i="4"/>
  <c r="N8718" i="4" l="1"/>
  <c r="M8717" i="4"/>
  <c r="L8718" i="4"/>
  <c r="Z8718" i="4" s="1"/>
  <c r="H8719" i="4"/>
  <c r="J8719" i="4" s="1"/>
  <c r="I8718" i="4"/>
  <c r="K8718" i="4"/>
  <c r="Y8718" i="4" s="1"/>
  <c r="E8720" i="4"/>
  <c r="C8720" i="4"/>
  <c r="F8720" i="4" s="1"/>
  <c r="D8720" i="4"/>
  <c r="N8719" i="4" l="1"/>
  <c r="M8718" i="4"/>
  <c r="I8719" i="4"/>
  <c r="L8719" i="4"/>
  <c r="Z8719" i="4" s="1"/>
  <c r="H8720" i="4"/>
  <c r="J8720" i="4" s="1"/>
  <c r="K8719" i="4"/>
  <c r="Y8719" i="4" s="1"/>
  <c r="C8721" i="4"/>
  <c r="E8721" i="4"/>
  <c r="D8721" i="4"/>
  <c r="F8721" i="4" l="1"/>
  <c r="M8719" i="4"/>
  <c r="I8720" i="4"/>
  <c r="H8721" i="4"/>
  <c r="J8721" i="4" s="1"/>
  <c r="N8720" i="4"/>
  <c r="L8720" i="4"/>
  <c r="Z8720" i="4" s="1"/>
  <c r="K8720" i="4"/>
  <c r="Y8720" i="4" s="1"/>
  <c r="C8722" i="4"/>
  <c r="D8722" i="4"/>
  <c r="E8722" i="4"/>
  <c r="F8722" i="4" l="1"/>
  <c r="N8721" i="4"/>
  <c r="M8720" i="4"/>
  <c r="L8721" i="4"/>
  <c r="Z8721" i="4" s="1"/>
  <c r="H8722" i="4"/>
  <c r="J8722" i="4" s="1"/>
  <c r="I8721" i="4"/>
  <c r="K8721" i="4"/>
  <c r="Y8721" i="4" s="1"/>
  <c r="D8723" i="4"/>
  <c r="E8723" i="4"/>
  <c r="C8723" i="4"/>
  <c r="F8723" i="4" l="1"/>
  <c r="N8722" i="4"/>
  <c r="M8721" i="4"/>
  <c r="L8722" i="4"/>
  <c r="Z8722" i="4" s="1"/>
  <c r="H8723" i="4"/>
  <c r="J8723" i="4" s="1"/>
  <c r="I8722" i="4"/>
  <c r="K8722" i="4"/>
  <c r="Y8722" i="4" s="1"/>
  <c r="D8724" i="4"/>
  <c r="E8724" i="4"/>
  <c r="C8724" i="4"/>
  <c r="F8724" i="4" l="1"/>
  <c r="N8723" i="4"/>
  <c r="M8722" i="4"/>
  <c r="L8723" i="4"/>
  <c r="Z8723" i="4" s="1"/>
  <c r="H8724" i="4"/>
  <c r="J8724" i="4" s="1"/>
  <c r="I8723" i="4"/>
  <c r="K8723" i="4"/>
  <c r="Y8723" i="4" s="1"/>
  <c r="C8725" i="4"/>
  <c r="F8725" i="4" s="1"/>
  <c r="D8725" i="4"/>
  <c r="E8725" i="4"/>
  <c r="N8724" i="4" l="1"/>
  <c r="M8723" i="4"/>
  <c r="L8724" i="4"/>
  <c r="Z8724" i="4" s="1"/>
  <c r="H8725" i="4"/>
  <c r="J8725" i="4" s="1"/>
  <c r="I8724" i="4"/>
  <c r="K8724" i="4"/>
  <c r="Y8724" i="4" s="1"/>
  <c r="C8726" i="4"/>
  <c r="D8726" i="4"/>
  <c r="E8726" i="4"/>
  <c r="F8726" i="4" l="1"/>
  <c r="M8724" i="4"/>
  <c r="I8725" i="4"/>
  <c r="L8725" i="4"/>
  <c r="Z8725" i="4" s="1"/>
  <c r="N8725" i="4"/>
  <c r="H8726" i="4"/>
  <c r="I8726" i="4" s="1"/>
  <c r="K8725" i="4"/>
  <c r="Y8725" i="4" s="1"/>
  <c r="C8727" i="4"/>
  <c r="F8727" i="4" s="1"/>
  <c r="D8727" i="4"/>
  <c r="E8727" i="4"/>
  <c r="M8725" i="4" l="1"/>
  <c r="L8726" i="4"/>
  <c r="Z8726" i="4" s="1"/>
  <c r="J8726" i="4"/>
  <c r="H8727" i="4"/>
  <c r="K8726" i="4"/>
  <c r="Y8726" i="4" s="1"/>
  <c r="M8726" i="4"/>
  <c r="E8728" i="4"/>
  <c r="C8728" i="4"/>
  <c r="F8728" i="4" s="1"/>
  <c r="D8728" i="4"/>
  <c r="N8726" i="4" l="1"/>
  <c r="H8728" i="4"/>
  <c r="L8728" i="4" s="1"/>
  <c r="Z8728" i="4" s="1"/>
  <c r="J8727" i="4"/>
  <c r="I8727" i="4"/>
  <c r="L8727" i="4"/>
  <c r="Z8727" i="4" s="1"/>
  <c r="K8727" i="4"/>
  <c r="Y8727" i="4" s="1"/>
  <c r="C8729" i="4"/>
  <c r="E8729" i="4"/>
  <c r="D8729" i="4"/>
  <c r="H8729" i="4" l="1"/>
  <c r="F8729" i="4"/>
  <c r="N8727" i="4"/>
  <c r="M8727" i="4"/>
  <c r="J8728" i="4"/>
  <c r="I8728" i="4"/>
  <c r="K8728" i="4"/>
  <c r="Y8728" i="4" s="1"/>
  <c r="J8729" i="4"/>
  <c r="I8729" i="4"/>
  <c r="C8730" i="4"/>
  <c r="D8730" i="4"/>
  <c r="E8730" i="4"/>
  <c r="F8730" i="4" l="1"/>
  <c r="N8728" i="4"/>
  <c r="M8728" i="4"/>
  <c r="H8730" i="4"/>
  <c r="J8730" i="4" s="1"/>
  <c r="K8729" i="4"/>
  <c r="Y8729" i="4" s="1"/>
  <c r="M8729" i="4"/>
  <c r="L8729" i="4"/>
  <c r="Z8729" i="4" s="1"/>
  <c r="N8729" i="4"/>
  <c r="D8731" i="4"/>
  <c r="E8731" i="4"/>
  <c r="C8731" i="4"/>
  <c r="F8731" i="4" s="1"/>
  <c r="N8730" i="4" l="1"/>
  <c r="L8730" i="4"/>
  <c r="Z8730" i="4" s="1"/>
  <c r="H8731" i="4"/>
  <c r="J8731" i="4" s="1"/>
  <c r="I8730" i="4"/>
  <c r="K8730" i="4"/>
  <c r="Y8730" i="4" s="1"/>
  <c r="D8732" i="4"/>
  <c r="E8732" i="4"/>
  <c r="C8732" i="4"/>
  <c r="F8732" i="4" s="1"/>
  <c r="N8731" i="4" l="1"/>
  <c r="M8730" i="4"/>
  <c r="L8731" i="4"/>
  <c r="Z8731" i="4" s="1"/>
  <c r="H8732" i="4"/>
  <c r="J8732" i="4" s="1"/>
  <c r="I8731" i="4"/>
  <c r="K8731" i="4"/>
  <c r="Y8731" i="4" s="1"/>
  <c r="C8733" i="4"/>
  <c r="D8733" i="4"/>
  <c r="E8733" i="4"/>
  <c r="F8733" i="4" l="1"/>
  <c r="N8732" i="4"/>
  <c r="M8731" i="4"/>
  <c r="L8732" i="4"/>
  <c r="Z8732" i="4" s="1"/>
  <c r="H8733" i="4"/>
  <c r="I8733" i="4" s="1"/>
  <c r="I8732" i="4"/>
  <c r="K8732" i="4"/>
  <c r="Y8732" i="4" s="1"/>
  <c r="C8734" i="4"/>
  <c r="F8734" i="4" s="1"/>
  <c r="D8734" i="4"/>
  <c r="E8734" i="4"/>
  <c r="M8732" i="4" l="1"/>
  <c r="L8733" i="4"/>
  <c r="Z8733" i="4" s="1"/>
  <c r="H8734" i="4"/>
  <c r="J8734" i="4" s="1"/>
  <c r="J8733" i="4"/>
  <c r="K8733" i="4"/>
  <c r="Y8733" i="4" s="1"/>
  <c r="M8733" i="4"/>
  <c r="C8735" i="4"/>
  <c r="D8735" i="4"/>
  <c r="E8735" i="4"/>
  <c r="F8735" i="4" l="1"/>
  <c r="N8734" i="4"/>
  <c r="N8733" i="4"/>
  <c r="L8734" i="4"/>
  <c r="Z8734" i="4" s="1"/>
  <c r="H8735" i="4"/>
  <c r="L8735" i="4" s="1"/>
  <c r="Z8735" i="4" s="1"/>
  <c r="I8734" i="4"/>
  <c r="K8734" i="4"/>
  <c r="Y8734" i="4" s="1"/>
  <c r="E8736" i="4"/>
  <c r="C8736" i="4"/>
  <c r="D8736" i="4"/>
  <c r="F8736" i="4" l="1"/>
  <c r="M8734" i="4"/>
  <c r="J8735" i="4"/>
  <c r="H8736" i="4"/>
  <c r="L8736" i="4" s="1"/>
  <c r="Z8736" i="4" s="1"/>
  <c r="I8735" i="4"/>
  <c r="K8735" i="4"/>
  <c r="Y8735" i="4" s="1"/>
  <c r="C8737" i="4"/>
  <c r="E8737" i="4"/>
  <c r="D8737" i="4"/>
  <c r="F8737" i="4" l="1"/>
  <c r="N8735" i="4"/>
  <c r="M8735" i="4"/>
  <c r="H8737" i="4"/>
  <c r="L8737" i="4" s="1"/>
  <c r="Z8737" i="4" s="1"/>
  <c r="J8736" i="4"/>
  <c r="I8736" i="4"/>
  <c r="K8736" i="4"/>
  <c r="Y8736" i="4" s="1"/>
  <c r="C8738" i="4"/>
  <c r="F8738" i="4" s="1"/>
  <c r="D8738" i="4"/>
  <c r="E8738" i="4"/>
  <c r="N8736" i="4" l="1"/>
  <c r="M8736" i="4"/>
  <c r="H8738" i="4"/>
  <c r="L8738" i="4" s="1"/>
  <c r="Z8738" i="4" s="1"/>
  <c r="J8737" i="4"/>
  <c r="I8737" i="4"/>
  <c r="K8737" i="4"/>
  <c r="Y8737" i="4" s="1"/>
  <c r="D8739" i="4"/>
  <c r="E8739" i="4"/>
  <c r="C8739" i="4"/>
  <c r="F8739" i="4" l="1"/>
  <c r="N8737" i="4"/>
  <c r="M8737" i="4"/>
  <c r="H8739" i="4"/>
  <c r="L8739" i="4" s="1"/>
  <c r="Z8739" i="4" s="1"/>
  <c r="I8738" i="4"/>
  <c r="J8738" i="4"/>
  <c r="K8738" i="4"/>
  <c r="Y8738" i="4" s="1"/>
  <c r="D8740" i="4"/>
  <c r="E8740" i="4"/>
  <c r="C8740" i="4"/>
  <c r="F8740" i="4" l="1"/>
  <c r="N8738" i="4"/>
  <c r="M8738" i="4"/>
  <c r="H8740" i="4"/>
  <c r="L8740" i="4" s="1"/>
  <c r="Z8740" i="4" s="1"/>
  <c r="I8739" i="4"/>
  <c r="J8739" i="4"/>
  <c r="K8739" i="4"/>
  <c r="Y8739" i="4" s="1"/>
  <c r="C8741" i="4"/>
  <c r="F8741" i="4" s="1"/>
  <c r="D8741" i="4"/>
  <c r="E8741" i="4"/>
  <c r="N8739" i="4" l="1"/>
  <c r="M8739" i="4"/>
  <c r="I8740" i="4"/>
  <c r="J8740" i="4"/>
  <c r="H8741" i="4"/>
  <c r="L8741" i="4" s="1"/>
  <c r="Z8741" i="4" s="1"/>
  <c r="K8740" i="4"/>
  <c r="Y8740" i="4" s="1"/>
  <c r="C8742" i="4"/>
  <c r="D8742" i="4"/>
  <c r="E8742" i="4"/>
  <c r="F8742" i="4" l="1"/>
  <c r="N8740" i="4"/>
  <c r="M8740" i="4"/>
  <c r="H8742" i="4"/>
  <c r="L8742" i="4" s="1"/>
  <c r="Z8742" i="4" s="1"/>
  <c r="J8741" i="4"/>
  <c r="I8741" i="4"/>
  <c r="K8741" i="4"/>
  <c r="Y8741" i="4" s="1"/>
  <c r="C8743" i="4"/>
  <c r="D8743" i="4"/>
  <c r="E8743" i="4"/>
  <c r="F8743" i="4" l="1"/>
  <c r="N8741" i="4"/>
  <c r="M8741" i="4"/>
  <c r="H8743" i="4"/>
  <c r="J8743" i="4" s="1"/>
  <c r="I8742" i="4"/>
  <c r="J8742" i="4"/>
  <c r="K8742" i="4"/>
  <c r="Y8742" i="4" s="1"/>
  <c r="E8744" i="4"/>
  <c r="D8744" i="4"/>
  <c r="C8744" i="4"/>
  <c r="F8744" i="4" l="1"/>
  <c r="N8742" i="4"/>
  <c r="N8743" i="4"/>
  <c r="M8742" i="4"/>
  <c r="L8743" i="4"/>
  <c r="Z8743" i="4" s="1"/>
  <c r="H8744" i="4"/>
  <c r="J8744" i="4" s="1"/>
  <c r="I8743" i="4"/>
  <c r="K8743" i="4"/>
  <c r="Y8743" i="4" s="1"/>
  <c r="C8745" i="4"/>
  <c r="E8745" i="4"/>
  <c r="D8745" i="4"/>
  <c r="F8745" i="4" l="1"/>
  <c r="N8744" i="4"/>
  <c r="M8743" i="4"/>
  <c r="L8744" i="4"/>
  <c r="Z8744" i="4" s="1"/>
  <c r="H8745" i="4"/>
  <c r="J8745" i="4" s="1"/>
  <c r="I8744" i="4"/>
  <c r="K8744" i="4"/>
  <c r="Y8744" i="4" s="1"/>
  <c r="C8746" i="4"/>
  <c r="F8746" i="4" s="1"/>
  <c r="D8746" i="4"/>
  <c r="E8746" i="4"/>
  <c r="M8744" i="4" l="1"/>
  <c r="I8745" i="4"/>
  <c r="N8745" i="4"/>
  <c r="L8745" i="4"/>
  <c r="Z8745" i="4" s="1"/>
  <c r="H8746" i="4"/>
  <c r="K8745" i="4"/>
  <c r="Y8745" i="4" s="1"/>
  <c r="D8747" i="4"/>
  <c r="E8747" i="4"/>
  <c r="C8747" i="4"/>
  <c r="F8747" i="4" l="1"/>
  <c r="M8745" i="4"/>
  <c r="L8746" i="4"/>
  <c r="Z8746" i="4" s="1"/>
  <c r="H8747" i="4"/>
  <c r="L8747" i="4" s="1"/>
  <c r="Z8747" i="4" s="1"/>
  <c r="I8746" i="4"/>
  <c r="J8746" i="4"/>
  <c r="K8746" i="4"/>
  <c r="Y8746" i="4" s="1"/>
  <c r="D8748" i="4"/>
  <c r="E8748" i="4"/>
  <c r="C8748" i="4"/>
  <c r="F8748" i="4" l="1"/>
  <c r="N8746" i="4"/>
  <c r="M8746" i="4"/>
  <c r="H8748" i="4"/>
  <c r="J8748" i="4" s="1"/>
  <c r="I8747" i="4"/>
  <c r="J8747" i="4"/>
  <c r="K8747" i="4"/>
  <c r="Y8747" i="4" s="1"/>
  <c r="C8749" i="4"/>
  <c r="D8749" i="4"/>
  <c r="E8749" i="4"/>
  <c r="H8749" i="4" l="1"/>
  <c r="F8749" i="4"/>
  <c r="N8747" i="4"/>
  <c r="M8747" i="4"/>
  <c r="L8748" i="4"/>
  <c r="Z8748" i="4" s="1"/>
  <c r="I8748" i="4"/>
  <c r="N8748" i="4"/>
  <c r="K8748" i="4"/>
  <c r="Y8748" i="4" s="1"/>
  <c r="J8749" i="4"/>
  <c r="I8749" i="4"/>
  <c r="C8750" i="4"/>
  <c r="D8750" i="4"/>
  <c r="E8750" i="4"/>
  <c r="F8750" i="4" l="1"/>
  <c r="M8748" i="4"/>
  <c r="H8750" i="4"/>
  <c r="J8750" i="4" s="1"/>
  <c r="K8749" i="4"/>
  <c r="Y8749" i="4" s="1"/>
  <c r="M8749" i="4"/>
  <c r="L8749" i="4"/>
  <c r="Z8749" i="4" s="1"/>
  <c r="N8749" i="4"/>
  <c r="C8751" i="4"/>
  <c r="F8751" i="4" s="1"/>
  <c r="D8751" i="4"/>
  <c r="E8751" i="4"/>
  <c r="L8750" i="4" l="1"/>
  <c r="Z8750" i="4" s="1"/>
  <c r="H8751" i="4"/>
  <c r="J8751" i="4" s="1"/>
  <c r="I8750" i="4"/>
  <c r="N8750" i="4"/>
  <c r="K8750" i="4"/>
  <c r="Y8750" i="4" s="1"/>
  <c r="E8752" i="4"/>
  <c r="C8752" i="4"/>
  <c r="D8752" i="4"/>
  <c r="F8752" i="4" l="1"/>
  <c r="N8751" i="4"/>
  <c r="M8750" i="4"/>
  <c r="L8751" i="4"/>
  <c r="Z8751" i="4" s="1"/>
  <c r="H8752" i="4"/>
  <c r="J8752" i="4" s="1"/>
  <c r="I8751" i="4"/>
  <c r="K8751" i="4"/>
  <c r="Y8751" i="4" s="1"/>
  <c r="C8753" i="4"/>
  <c r="F8753" i="4" s="1"/>
  <c r="E8753" i="4"/>
  <c r="D8753" i="4"/>
  <c r="N8752" i="4" l="1"/>
  <c r="M8751" i="4"/>
  <c r="L8752" i="4"/>
  <c r="Z8752" i="4" s="1"/>
  <c r="I8752" i="4"/>
  <c r="H8753" i="4"/>
  <c r="J8753" i="4" s="1"/>
  <c r="K8752" i="4"/>
  <c r="Y8752" i="4" s="1"/>
  <c r="C8754" i="4"/>
  <c r="D8754" i="4"/>
  <c r="E8754" i="4"/>
  <c r="F8754" i="4" l="1"/>
  <c r="N8753" i="4"/>
  <c r="M8752" i="4"/>
  <c r="I8753" i="4"/>
  <c r="H8754" i="4"/>
  <c r="J8754" i="4" s="1"/>
  <c r="L8753" i="4"/>
  <c r="Z8753" i="4" s="1"/>
  <c r="K8753" i="4"/>
  <c r="Y8753" i="4" s="1"/>
  <c r="D8755" i="4"/>
  <c r="E8755" i="4"/>
  <c r="C8755" i="4"/>
  <c r="F8755" i="4" l="1"/>
  <c r="N8754" i="4"/>
  <c r="M8753" i="4"/>
  <c r="L8754" i="4"/>
  <c r="Z8754" i="4" s="1"/>
  <c r="H8755" i="4"/>
  <c r="J8755" i="4" s="1"/>
  <c r="I8754" i="4"/>
  <c r="K8754" i="4"/>
  <c r="Y8754" i="4" s="1"/>
  <c r="D8756" i="4"/>
  <c r="E8756" i="4"/>
  <c r="C8756" i="4"/>
  <c r="F8756" i="4" l="1"/>
  <c r="N8755" i="4"/>
  <c r="M8754" i="4"/>
  <c r="L8755" i="4"/>
  <c r="Z8755" i="4" s="1"/>
  <c r="H8756" i="4"/>
  <c r="J8756" i="4" s="1"/>
  <c r="I8755" i="4"/>
  <c r="K8755" i="4"/>
  <c r="Y8755" i="4" s="1"/>
  <c r="C8757" i="4"/>
  <c r="F8757" i="4" s="1"/>
  <c r="D8757" i="4"/>
  <c r="E8757" i="4"/>
  <c r="N8756" i="4" l="1"/>
  <c r="M8755" i="4"/>
  <c r="L8756" i="4"/>
  <c r="Z8756" i="4" s="1"/>
  <c r="H8757" i="4"/>
  <c r="J8757" i="4" s="1"/>
  <c r="I8756" i="4"/>
  <c r="K8756" i="4"/>
  <c r="Y8756" i="4" s="1"/>
  <c r="C8758" i="4"/>
  <c r="D8758" i="4"/>
  <c r="E8758" i="4"/>
  <c r="F8758" i="4" l="1"/>
  <c r="N8757" i="4"/>
  <c r="M8756" i="4"/>
  <c r="L8757" i="4"/>
  <c r="Z8757" i="4" s="1"/>
  <c r="I8757" i="4"/>
  <c r="H8758" i="4"/>
  <c r="J8758" i="4" s="1"/>
  <c r="K8757" i="4"/>
  <c r="Y8757" i="4" s="1"/>
  <c r="C8759" i="4"/>
  <c r="F8759" i="4" s="1"/>
  <c r="D8759" i="4"/>
  <c r="E8759" i="4"/>
  <c r="M8757" i="4" l="1"/>
  <c r="I8758" i="4"/>
  <c r="H8759" i="4"/>
  <c r="J8759" i="4" s="1"/>
  <c r="N8758" i="4"/>
  <c r="L8758" i="4"/>
  <c r="Z8758" i="4" s="1"/>
  <c r="K8758" i="4"/>
  <c r="Y8758" i="4" s="1"/>
  <c r="E8760" i="4"/>
  <c r="C8760" i="4"/>
  <c r="D8760" i="4"/>
  <c r="F8760" i="4" l="1"/>
  <c r="M8758" i="4"/>
  <c r="L8759" i="4"/>
  <c r="Z8759" i="4" s="1"/>
  <c r="H8760" i="4"/>
  <c r="J8760" i="4" s="1"/>
  <c r="I8759" i="4"/>
  <c r="N8759" i="4"/>
  <c r="K8759" i="4"/>
  <c r="Y8759" i="4" s="1"/>
  <c r="C8761" i="4"/>
  <c r="E8761" i="4"/>
  <c r="D8761" i="4"/>
  <c r="F8761" i="4" l="1"/>
  <c r="N8760" i="4"/>
  <c r="M8759" i="4"/>
  <c r="L8760" i="4"/>
  <c r="Z8760" i="4" s="1"/>
  <c r="H8761" i="4"/>
  <c r="J8761" i="4" s="1"/>
  <c r="I8760" i="4"/>
  <c r="K8760" i="4"/>
  <c r="Y8760" i="4" s="1"/>
  <c r="C8762" i="4"/>
  <c r="F8762" i="4" s="1"/>
  <c r="D8762" i="4"/>
  <c r="E8762" i="4"/>
  <c r="N8761" i="4" l="1"/>
  <c r="M8760" i="4"/>
  <c r="L8761" i="4"/>
  <c r="Z8761" i="4" s="1"/>
  <c r="I8761" i="4"/>
  <c r="H8762" i="4"/>
  <c r="J8762" i="4" s="1"/>
  <c r="K8761" i="4"/>
  <c r="Y8761" i="4" s="1"/>
  <c r="D8763" i="4"/>
  <c r="E8763" i="4"/>
  <c r="C8763" i="4"/>
  <c r="F8763" i="4" l="1"/>
  <c r="M8761" i="4"/>
  <c r="I8762" i="4"/>
  <c r="N8762" i="4"/>
  <c r="L8762" i="4"/>
  <c r="Z8762" i="4" s="1"/>
  <c r="H8763" i="4"/>
  <c r="I8763" i="4" s="1"/>
  <c r="K8762" i="4"/>
  <c r="Y8762" i="4" s="1"/>
  <c r="D8764" i="4"/>
  <c r="E8764" i="4"/>
  <c r="C8764" i="4"/>
  <c r="F8764" i="4" l="1"/>
  <c r="M8762" i="4"/>
  <c r="H8764" i="4"/>
  <c r="L8764" i="4" s="1"/>
  <c r="Z8764" i="4" s="1"/>
  <c r="L8763" i="4"/>
  <c r="Z8763" i="4" s="1"/>
  <c r="J8763" i="4"/>
  <c r="K8763" i="4"/>
  <c r="Y8763" i="4" s="1"/>
  <c r="M8763" i="4"/>
  <c r="C8765" i="4"/>
  <c r="F8765" i="4" s="1"/>
  <c r="E8765" i="4"/>
  <c r="D8765" i="4"/>
  <c r="N8763" i="4" l="1"/>
  <c r="H8765" i="4"/>
  <c r="I8765" i="4" s="1"/>
  <c r="I8764" i="4"/>
  <c r="J8764" i="4"/>
  <c r="K8764" i="4"/>
  <c r="Y8764" i="4" s="1"/>
  <c r="C8766" i="4"/>
  <c r="D8766" i="4"/>
  <c r="E8766" i="4"/>
  <c r="F8766" i="4" l="1"/>
  <c r="N8764" i="4"/>
  <c r="M8764" i="4"/>
  <c r="L8765" i="4"/>
  <c r="Z8765" i="4" s="1"/>
  <c r="H8766" i="4"/>
  <c r="J8766" i="4" s="1"/>
  <c r="J8765" i="4"/>
  <c r="K8765" i="4"/>
  <c r="Y8765" i="4" s="1"/>
  <c r="M8765" i="4"/>
  <c r="C8767" i="4"/>
  <c r="D8767" i="4"/>
  <c r="E8767" i="4"/>
  <c r="F8767" i="4" l="1"/>
  <c r="N8765" i="4"/>
  <c r="N8766" i="4"/>
  <c r="L8766" i="4"/>
  <c r="Z8766" i="4" s="1"/>
  <c r="H8767" i="4"/>
  <c r="I8767" i="4" s="1"/>
  <c r="I8766" i="4"/>
  <c r="K8766" i="4"/>
  <c r="Y8766" i="4" s="1"/>
  <c r="E8768" i="4"/>
  <c r="C8768" i="4"/>
  <c r="D8768" i="4"/>
  <c r="F8768" i="4" l="1"/>
  <c r="M8766" i="4"/>
  <c r="L8767" i="4"/>
  <c r="Z8767" i="4" s="1"/>
  <c r="J8767" i="4"/>
  <c r="H8768" i="4"/>
  <c r="J8768" i="4" s="1"/>
  <c r="K8767" i="4"/>
  <c r="Y8767" i="4" s="1"/>
  <c r="M8767" i="4"/>
  <c r="C8769" i="4"/>
  <c r="F8769" i="4" s="1"/>
  <c r="E8769" i="4"/>
  <c r="D8769" i="4"/>
  <c r="N8767" i="4" l="1"/>
  <c r="I8768" i="4"/>
  <c r="N8768" i="4"/>
  <c r="L8768" i="4"/>
  <c r="Z8768" i="4" s="1"/>
  <c r="H8769" i="4"/>
  <c r="I8769" i="4" s="1"/>
  <c r="K8768" i="4"/>
  <c r="Y8768" i="4" s="1"/>
  <c r="C8770" i="4"/>
  <c r="D8770" i="4"/>
  <c r="E8770" i="4"/>
  <c r="F8770" i="4" l="1"/>
  <c r="M8768" i="4"/>
  <c r="L8769" i="4"/>
  <c r="Z8769" i="4" s="1"/>
  <c r="J8769" i="4"/>
  <c r="H8770" i="4"/>
  <c r="J8770" i="4" s="1"/>
  <c r="K8769" i="4"/>
  <c r="Y8769" i="4" s="1"/>
  <c r="M8769" i="4"/>
  <c r="D8771" i="4"/>
  <c r="E8771" i="4"/>
  <c r="C8771" i="4"/>
  <c r="F8771" i="4" l="1"/>
  <c r="N8769" i="4"/>
  <c r="I8770" i="4"/>
  <c r="N8770" i="4"/>
  <c r="L8770" i="4"/>
  <c r="Z8770" i="4" s="1"/>
  <c r="H8771" i="4"/>
  <c r="J8771" i="4" s="1"/>
  <c r="K8770" i="4"/>
  <c r="Y8770" i="4" s="1"/>
  <c r="K6" i="4" l="1"/>
  <c r="L6" i="4"/>
  <c r="L9" i="4"/>
  <c r="N8" i="4"/>
  <c r="L8" i="4"/>
  <c r="M8770" i="4"/>
  <c r="N8771" i="4"/>
  <c r="N9" i="4" s="1"/>
  <c r="L8771" i="4"/>
  <c r="Z8771" i="4" s="1"/>
  <c r="Z8" i="4" s="1"/>
  <c r="I8771" i="4"/>
  <c r="K9" i="4" s="1"/>
  <c r="K8771" i="4"/>
  <c r="Y8771" i="4" s="1"/>
  <c r="Y8" i="4" s="1"/>
  <c r="L3" i="4" l="1"/>
  <c r="K7" i="4"/>
  <c r="C6" i="5" s="1"/>
  <c r="N6" i="4"/>
  <c r="M8" i="4"/>
  <c r="K8" i="4"/>
  <c r="N7" i="4"/>
  <c r="Y7" i="4"/>
  <c r="M8771" i="4"/>
  <c r="M9" i="4" s="1"/>
  <c r="L7" i="4"/>
  <c r="C13" i="5" l="1"/>
  <c r="L4" i="4"/>
  <c r="L2" i="4" s="1"/>
  <c r="M6" i="4"/>
  <c r="N3" i="4" s="1"/>
  <c r="C7" i="5"/>
  <c r="M7" i="4"/>
  <c r="C12" i="5" s="1"/>
  <c r="N4" i="4" l="1"/>
  <c r="N2" i="4" s="1"/>
  <c r="C8" i="5"/>
  <c r="C18" i="5" s="1"/>
  <c r="C29" i="5" s="1"/>
  <c r="C14" i="5"/>
  <c r="C20" i="5" l="1"/>
  <c r="C17" i="5"/>
  <c r="C21" i="5" s="1"/>
  <c r="C32" i="5" s="1"/>
  <c r="C11" i="5"/>
  <c r="C19" i="5" s="1"/>
  <c r="C30" i="5" s="1"/>
  <c r="C33" i="5" s="1"/>
  <c r="C31" i="5" l="1"/>
  <c r="C35" i="5" s="1"/>
  <c r="U11" i="1"/>
  <c r="C34" i="5" l="1"/>
  <c r="U13" i="1" s="1"/>
  <c r="U9" i="1"/>
  <c r="U7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tc={C3F05929-02A6-43F4-B71E-7FFFFB464B79}</author>
  </authors>
  <commentList>
    <comment ref="W11" authorId="0" shapeId="0" xr:uid="{C3F05929-02A6-43F4-B71E-7FFFFB464B79}">
      <text>
        <t>[Threaded comment]
Your version of Excel allows you to read this threaded comment; however, any edits to it will get removed if the file is opened in a newer version of Excel. Learn more: https://go.microsoft.com/fwlink/?linkid=870924
Comment:
    Wilkes-Barre_Scranton</t>
      </text>
    </comment>
  </commentList>
</comments>
</file>

<file path=xl/sharedStrings.xml><?xml version="1.0" encoding="utf-8"?>
<sst xmlns="http://schemas.openxmlformats.org/spreadsheetml/2006/main" count="255" uniqueCount="144">
  <si>
    <t>Unit kWh Savings per Year</t>
  </si>
  <si>
    <t>Building Type</t>
  </si>
  <si>
    <t>Restaurant</t>
  </si>
  <si>
    <t>Cooling</t>
  </si>
  <si>
    <t>Heating</t>
  </si>
  <si>
    <t>Location</t>
  </si>
  <si>
    <t>kWh</t>
  </si>
  <si>
    <t>Unit Therms Savings per Year</t>
  </si>
  <si>
    <t>Therms</t>
  </si>
  <si>
    <t>Allentown</t>
  </si>
  <si>
    <t>Binghamton</t>
  </si>
  <si>
    <t>Bradford</t>
  </si>
  <si>
    <t>Erie</t>
  </si>
  <si>
    <t>Harrisburg</t>
  </si>
  <si>
    <t>Philadelphia</t>
  </si>
  <si>
    <t>Pittsburgh</t>
  </si>
  <si>
    <t>Scranton</t>
  </si>
  <si>
    <t>Williamsport</t>
  </si>
  <si>
    <t>Education - College/University</t>
  </si>
  <si>
    <t>Education - Other</t>
  </si>
  <si>
    <t>Grocery</t>
  </si>
  <si>
    <t>Health - Hospital</t>
  </si>
  <si>
    <t>Health - Other</t>
  </si>
  <si>
    <t>Industrial Manufacturing</t>
  </si>
  <si>
    <t>Institutional/Public Service</t>
  </si>
  <si>
    <t>Lodging</t>
  </si>
  <si>
    <t>Multifamily (Common Areas)</t>
  </si>
  <si>
    <t>Office</t>
  </si>
  <si>
    <t>Retail</t>
  </si>
  <si>
    <t>Warehouse - Other</t>
  </si>
  <si>
    <t>Warehouse - Refrigerated</t>
  </si>
  <si>
    <t>Date</t>
  </si>
  <si>
    <t>WD</t>
  </si>
  <si>
    <t>Month</t>
  </si>
  <si>
    <t>Hour</t>
  </si>
  <si>
    <t>Initial</t>
  </si>
  <si>
    <t>Final</t>
  </si>
  <si>
    <t>Season</t>
  </si>
  <si>
    <t>Peak</t>
  </si>
  <si>
    <r>
      <t>OAT (</t>
    </r>
    <r>
      <rPr>
        <vertAlign val="superscript"/>
        <sz val="11"/>
        <color theme="1"/>
        <rFont val="Calibri"/>
        <family val="2"/>
        <scheme val="minor"/>
      </rPr>
      <t>o</t>
    </r>
    <r>
      <rPr>
        <sz val="11"/>
        <color theme="1"/>
        <rFont val="Calibri"/>
        <family val="2"/>
        <scheme val="minor"/>
      </rPr>
      <t>F)</t>
    </r>
  </si>
  <si>
    <t>Space and/or Building Type</t>
  </si>
  <si>
    <t>Table 3‑27: Cooling EFLHs for Pennsylvania Cities</t>
  </si>
  <si>
    <t>Table 3‑29: Heating EFLHs for Pennsylvania Cities</t>
  </si>
  <si>
    <t>TECHNICAL REFERENCE MANUAL Volume 3: Commercial and Industrial Measures, State of Pennsylvania Act 129 Energy Efficiency and Conservation Program 
&amp; 
Act 213 Alternative Energy Portfolio Standards</t>
  </si>
  <si>
    <t>Monday</t>
  </si>
  <si>
    <t>Tuesday</t>
  </si>
  <si>
    <t>Wednesday</t>
  </si>
  <si>
    <t>Thursday</t>
  </si>
  <si>
    <t>Friday</t>
  </si>
  <si>
    <t>Saturday</t>
  </si>
  <si>
    <t>Sunday</t>
  </si>
  <si>
    <t>USER INPUTS</t>
  </si>
  <si>
    <t>RESULTS</t>
  </si>
  <si>
    <t>Cooling System Type</t>
  </si>
  <si>
    <t>Day/ Hour</t>
  </si>
  <si>
    <t>kW/ton</t>
  </si>
  <si>
    <t>EER</t>
  </si>
  <si>
    <t>COP</t>
  </si>
  <si>
    <t>Heating System Type</t>
  </si>
  <si>
    <t>Efficiency rating Type</t>
  </si>
  <si>
    <t>Cooling Capacity (Tons) of the controlled equipment</t>
  </si>
  <si>
    <t>Efficiency rating of controlled equipment</t>
  </si>
  <si>
    <t>ton</t>
  </si>
  <si>
    <t>Equivalent Full Load Hours Cooling (EFLHC)</t>
  </si>
  <si>
    <t>Equivalent Full Load Hours Heating (EFLH)</t>
  </si>
  <si>
    <t>Cooling kW/ton</t>
  </si>
  <si>
    <t>Heating kW/ton (HP)</t>
  </si>
  <si>
    <t>Cooling kWh Savings</t>
  </si>
  <si>
    <t>Heating kWh Savings</t>
  </si>
  <si>
    <t>Heating Therm Savings</t>
  </si>
  <si>
    <t>Calculations:</t>
  </si>
  <si>
    <t>Intercept</t>
  </si>
  <si>
    <t>X Variable</t>
  </si>
  <si>
    <t>SEER</t>
  </si>
  <si>
    <t>Baseline Cooling Schedule</t>
  </si>
  <si>
    <t>Baseline Heating Schedule</t>
  </si>
  <si>
    <t>Baseline CDH</t>
  </si>
  <si>
    <t>Baseline HDH</t>
  </si>
  <si>
    <t>Measure CDH</t>
  </si>
  <si>
    <t>Measure HDH</t>
  </si>
  <si>
    <t>Heating kW (Electric Resistance)</t>
  </si>
  <si>
    <t>Adjustment of Programmable Thermostats for Commercial and Industrial Buildings</t>
  </si>
  <si>
    <t>Proposed Cooling Schedule</t>
  </si>
  <si>
    <t>Proposed Heating Schedule</t>
  </si>
  <si>
    <t>Heating Capacity of the controlled equipment</t>
  </si>
  <si>
    <t>Number of Holidays</t>
  </si>
  <si>
    <t>Setpoints</t>
  </si>
  <si>
    <t>Setbacks</t>
  </si>
  <si>
    <t>Baseline CDH (Setpoints)</t>
  </si>
  <si>
    <t>Proposed CDH (Setpoints)</t>
  </si>
  <si>
    <t>Delta CDH (Setpoints)</t>
  </si>
  <si>
    <t>Baseline CDH (Setbacks)</t>
  </si>
  <si>
    <t>Proposed CDH (Setbacks)</t>
  </si>
  <si>
    <t>Delta CDH (Setbacks)</t>
  </si>
  <si>
    <t>Baseline HDH (setpoints)</t>
  </si>
  <si>
    <t>Proposed HDH (setpoints)</t>
  </si>
  <si>
    <t>Delta HDH (setpoints)</t>
  </si>
  <si>
    <t>Baseline HDH (setbacks)</t>
  </si>
  <si>
    <t>Proposed HDH (setbacks)</t>
  </si>
  <si>
    <t>Cooling (Setpoints)</t>
  </si>
  <si>
    <t>Heating (Setpoints)</t>
  </si>
  <si>
    <t xml:space="preserve"> </t>
  </si>
  <si>
    <t>Delta HDH (setbacks)</t>
  </si>
  <si>
    <t>Cooling Stepoint  Flag</t>
  </si>
  <si>
    <t>Cooling Steback  Flag</t>
  </si>
  <si>
    <t>Heating Stepoint  Flag</t>
  </si>
  <si>
    <t>Heating Steback  Flag</t>
  </si>
  <si>
    <t>Based on DEER Prototypes Simulation Runs using eQuest v3.65. Refer to to detailed results in a separate workbook</t>
  </si>
  <si>
    <t>kW</t>
  </si>
  <si>
    <t>IEER</t>
  </si>
  <si>
    <t>SEER2</t>
  </si>
  <si>
    <t>EER2</t>
  </si>
  <si>
    <t>Table 3-28: Cooling Demand CFs for Pennsylvania Cities</t>
  </si>
  <si>
    <t>to EER</t>
  </si>
  <si>
    <t>to SEER/IEER</t>
  </si>
  <si>
    <t>Demand</t>
  </si>
  <si>
    <t>Efficiency</t>
  </si>
  <si>
    <t>HSPF</t>
  </si>
  <si>
    <t>to HSPF</t>
  </si>
  <si>
    <t>HSPF2</t>
  </si>
  <si>
    <t>AFUE</t>
  </si>
  <si>
    <t>Number of Holidays / Shutdown Days</t>
  </si>
  <si>
    <t>Heat Pump</t>
  </si>
  <si>
    <t>Central AC</t>
  </si>
  <si>
    <t>Annual Degree Hours</t>
  </si>
  <si>
    <t>delCDHTotal</t>
  </si>
  <si>
    <t>delHDHTotal</t>
  </si>
  <si>
    <t>delCDHPeak</t>
  </si>
  <si>
    <t>delHDHPeak</t>
  </si>
  <si>
    <t>deCDHTotal/delCDHPeak</t>
  </si>
  <si>
    <t>delHDHTotal/delHDHPeak</t>
  </si>
  <si>
    <t xml:space="preserve">Peak Summer Demand Reduction </t>
  </si>
  <si>
    <t xml:space="preserve">Peak Winter Demand Reduction </t>
  </si>
  <si>
    <t>Demand efficiency</t>
  </si>
  <si>
    <t>Energy efficiency; Cool</t>
  </si>
  <si>
    <t>Energy efficiency; Heating</t>
  </si>
  <si>
    <t>Percent Savings Cooling (Setpoints)</t>
  </si>
  <si>
    <t>Percent Savings Cooling (Setbacks)</t>
  </si>
  <si>
    <t>Percent Savings Heating (Setpoints)</t>
  </si>
  <si>
    <t>Percent Savings Heating (Setbacks)</t>
  </si>
  <si>
    <t>Baseline Heating Energy Use (Heat Pump)</t>
  </si>
  <si>
    <t>Baseline Heating Energy Use (Electric Resistance)</t>
  </si>
  <si>
    <t>Baseline Heating Energy Use (Furnace)</t>
  </si>
  <si>
    <t>Baseline Cooling Energy Use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</si>
</sst>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0.0000%"/>
    <numFmt numFmtId="165" formatCode="_(* #,##0_);_(* \(#,##0\);_(* &quot;-&quot;??_);_(@_)"/>
    <numFmt numFmtId="166" formatCode="0.0"/>
    <numFmt numFmtId="167" formatCode="0.0%"/>
    <numFmt numFmtId="168" formatCode="&quot;$&quot;#,##0;[Red]&quot;$&quot;#,##0"/>
    <numFmt numFmtId="169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b/>
      <sz val="9"/>
      <color rgb="FF000000"/>
      <name val="Arial"/>
      <family val="2"/>
    </font>
    <font>
      <sz val="9"/>
      <color theme="1"/>
      <name val="Arial"/>
      <family val="2"/>
    </font>
    <font>
      <b/>
      <sz val="10"/>
      <color theme="1"/>
      <name val="Arial Narrow"/>
      <family val="2"/>
    </font>
    <font>
      <b/>
      <sz val="1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1"/>
      <color rgb="FF0000FF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0"/>
      <color rgb="FF0000FF"/>
      <name val="Univers"/>
      <family val="2"/>
    </font>
    <font>
      <b/>
      <sz val="12"/>
      <color rgb="FF0000FF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sz val="11"/>
      <color rgb="FF0000FF"/>
      <name val="Calibri"/>
      <family val="2"/>
      <scheme val="minor"/>
    </font>
    <font>
      <sz val="1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9"/>
      <color theme="1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A6DDF6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01">
    <xf numFmtId="0" fontId="0" fillId="0" borderId="0" xfId="0"/>
    <xf numFmtId="0" fontId="0" fillId="0" borderId="1" xfId="0" applyBorder="1"/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9" fontId="0" fillId="0" borderId="0" xfId="2" applyFont="1"/>
    <xf numFmtId="167" fontId="0" fillId="0" borderId="0" xfId="2" applyNumberFormat="1" applyFont="1"/>
    <xf numFmtId="43" fontId="0" fillId="0" borderId="0" xfId="0" applyNumberFormat="1"/>
    <xf numFmtId="164" fontId="0" fillId="0" borderId="0" xfId="2" applyNumberFormat="1" applyFont="1"/>
    <xf numFmtId="0" fontId="0" fillId="0" borderId="0" xfId="0" applyAlignment="1">
      <alignment horizontal="center"/>
    </xf>
    <xf numFmtId="0" fontId="2" fillId="0" borderId="7" xfId="0" applyFont="1" applyBorder="1" applyAlignment="1">
      <alignment horizontal="center"/>
    </xf>
    <xf numFmtId="14" fontId="0" fillId="0" borderId="1" xfId="0" applyNumberFormat="1" applyBorder="1"/>
    <xf numFmtId="1" fontId="0" fillId="0" borderId="1" xfId="0" applyNumberFormat="1" applyBorder="1"/>
    <xf numFmtId="1" fontId="0" fillId="0" borderId="1" xfId="0" applyNumberFormat="1" applyBorder="1" applyAlignment="1">
      <alignment horizontal="center"/>
    </xf>
    <xf numFmtId="43" fontId="0" fillId="0" borderId="0" xfId="0" applyNumberFormat="1" applyAlignment="1">
      <alignment horizontal="center"/>
    </xf>
    <xf numFmtId="165" fontId="0" fillId="0" borderId="0" xfId="1" applyNumberFormat="1" applyFont="1" applyAlignment="1">
      <alignment horizontal="center"/>
    </xf>
    <xf numFmtId="0" fontId="0" fillId="5" borderId="1" xfId="0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0" fontId="9" fillId="7" borderId="8" xfId="0" applyFont="1" applyFill="1" applyBorder="1" applyAlignment="1">
      <alignment horizontal="center" vertical="center" wrapText="1"/>
    </xf>
    <xf numFmtId="0" fontId="10" fillId="0" borderId="10" xfId="0" applyFont="1" applyBorder="1" applyAlignment="1">
      <alignment horizontal="left" vertical="center" wrapText="1"/>
    </xf>
    <xf numFmtId="0" fontId="10" fillId="0" borderId="10" xfId="0" applyFont="1" applyBorder="1" applyAlignment="1">
      <alignment horizontal="left" vertical="center"/>
    </xf>
    <xf numFmtId="0" fontId="10" fillId="0" borderId="0" xfId="0" applyFont="1" applyAlignment="1">
      <alignment horizontal="left" vertical="center" wrapText="1"/>
    </xf>
    <xf numFmtId="3" fontId="10" fillId="0" borderId="0" xfId="0" applyNumberFormat="1" applyFont="1" applyAlignment="1">
      <alignment horizontal="center" vertical="center" wrapText="1"/>
    </xf>
    <xf numFmtId="10" fontId="0" fillId="0" borderId="0" xfId="2" applyNumberFormat="1" applyFont="1"/>
    <xf numFmtId="0" fontId="0" fillId="8" borderId="0" xfId="0" applyFill="1"/>
    <xf numFmtId="0" fontId="2" fillId="8" borderId="0" xfId="0" applyFont="1" applyFill="1" applyAlignment="1">
      <alignment vertical="center"/>
    </xf>
    <xf numFmtId="0" fontId="0" fillId="8" borderId="0" xfId="0" applyFill="1" applyAlignment="1">
      <alignment vertical="center"/>
    </xf>
    <xf numFmtId="0" fontId="0" fillId="8" borderId="0" xfId="0" applyFill="1" applyAlignment="1">
      <alignment vertical="center" wrapText="1"/>
    </xf>
    <xf numFmtId="0" fontId="5" fillId="8" borderId="0" xfId="0" applyFont="1" applyFill="1" applyAlignment="1">
      <alignment vertical="center" wrapText="1"/>
    </xf>
    <xf numFmtId="2" fontId="0" fillId="8" borderId="0" xfId="0" applyNumberFormat="1" applyFill="1" applyAlignment="1">
      <alignment vertical="center" wrapText="1"/>
    </xf>
    <xf numFmtId="1" fontId="0" fillId="8" borderId="0" xfId="0" applyNumberFormat="1" applyFill="1" applyAlignment="1">
      <alignment vertical="center"/>
    </xf>
    <xf numFmtId="1" fontId="0" fillId="8" borderId="0" xfId="0" applyNumberFormat="1" applyFill="1"/>
    <xf numFmtId="0" fontId="13" fillId="0" borderId="0" xfId="0" applyFont="1"/>
    <xf numFmtId="0" fontId="0" fillId="8" borderId="0" xfId="0" applyFill="1" applyAlignment="1">
      <alignment horizontal="center"/>
    </xf>
    <xf numFmtId="0" fontId="15" fillId="0" borderId="0" xfId="0" applyFont="1" applyAlignment="1">
      <alignment horizontal="center"/>
    </xf>
    <xf numFmtId="0" fontId="15" fillId="2" borderId="1" xfId="0" applyFont="1" applyFill="1" applyBorder="1" applyAlignment="1">
      <alignment horizontal="center"/>
    </xf>
    <xf numFmtId="0" fontId="15" fillId="0" borderId="0" xfId="0" applyFont="1"/>
    <xf numFmtId="0" fontId="0" fillId="8" borderId="15" xfId="0" applyFill="1" applyBorder="1"/>
    <xf numFmtId="0" fontId="0" fillId="8" borderId="13" xfId="0" applyFill="1" applyBorder="1"/>
    <xf numFmtId="0" fontId="17" fillId="3" borderId="5" xfId="0" applyFont="1" applyFill="1" applyBorder="1" applyAlignment="1">
      <alignment horizontal="left" vertical="center"/>
    </xf>
    <xf numFmtId="0" fontId="17" fillId="3" borderId="2" xfId="0" applyFont="1" applyFill="1" applyBorder="1" applyAlignment="1">
      <alignment horizontal="left" vertical="center"/>
    </xf>
    <xf numFmtId="0" fontId="17" fillId="3" borderId="4" xfId="0" applyFont="1" applyFill="1" applyBorder="1" applyAlignment="1">
      <alignment horizontal="left" vertical="center"/>
    </xf>
    <xf numFmtId="0" fontId="7" fillId="8" borderId="0" xfId="0" applyFont="1" applyFill="1" applyAlignment="1">
      <alignment horizontal="center" vertical="center" wrapText="1"/>
    </xf>
    <xf numFmtId="0" fontId="15" fillId="8" borderId="0" xfId="0" applyFont="1" applyFill="1" applyAlignment="1">
      <alignment horizontal="center"/>
    </xf>
    <xf numFmtId="0" fontId="15" fillId="8" borderId="0" xfId="0" applyFont="1" applyFill="1"/>
    <xf numFmtId="0" fontId="0" fillId="0" borderId="0" xfId="0" applyAlignment="1">
      <alignment horizontal="left"/>
    </xf>
    <xf numFmtId="0" fontId="14" fillId="2" borderId="20" xfId="0" applyFont="1" applyFill="1" applyBorder="1" applyAlignment="1">
      <alignment horizontal="center" wrapText="1"/>
    </xf>
    <xf numFmtId="0" fontId="19" fillId="2" borderId="20" xfId="0" applyFont="1" applyFill="1" applyBorder="1" applyAlignment="1">
      <alignment horizontal="center" vertical="center"/>
    </xf>
    <xf numFmtId="0" fontId="2" fillId="4" borderId="4" xfId="0" applyFont="1" applyFill="1" applyBorder="1" applyAlignment="1">
      <alignment horizontal="center"/>
    </xf>
    <xf numFmtId="0" fontId="18" fillId="0" borderId="0" xfId="0" applyFont="1" applyAlignment="1">
      <alignment horizontal="center"/>
    </xf>
    <xf numFmtId="3" fontId="12" fillId="4" borderId="3" xfId="0" applyNumberFormat="1" applyFont="1" applyFill="1" applyBorder="1" applyAlignment="1">
      <alignment horizontal="right"/>
    </xf>
    <xf numFmtId="3" fontId="12" fillId="4" borderId="3" xfId="0" applyNumberFormat="1" applyFont="1" applyFill="1" applyBorder="1"/>
    <xf numFmtId="0" fontId="18" fillId="8" borderId="0" xfId="0" applyFont="1" applyFill="1" applyAlignment="1">
      <alignment horizontal="right" vertical="center"/>
    </xf>
    <xf numFmtId="1" fontId="22" fillId="4" borderId="14" xfId="0" applyNumberFormat="1" applyFont="1" applyFill="1" applyBorder="1" applyAlignment="1">
      <alignment horizontal="center" vertical="center"/>
    </xf>
    <xf numFmtId="165" fontId="0" fillId="0" borderId="0" xfId="1" applyNumberFormat="1" applyFont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0" fillId="0" borderId="27" xfId="0" applyBorder="1"/>
    <xf numFmtId="0" fontId="0" fillId="0" borderId="28" xfId="0" applyBorder="1"/>
    <xf numFmtId="0" fontId="0" fillId="0" borderId="31" xfId="0" applyBorder="1"/>
    <xf numFmtId="0" fontId="0" fillId="0" borderId="3" xfId="0" applyBorder="1"/>
    <xf numFmtId="0" fontId="0" fillId="0" borderId="32" xfId="0" applyBorder="1"/>
    <xf numFmtId="0" fontId="0" fillId="0" borderId="33" xfId="0" applyBorder="1"/>
    <xf numFmtId="0" fontId="0" fillId="0" borderId="4" xfId="0" applyBorder="1"/>
    <xf numFmtId="0" fontId="0" fillId="0" borderId="22" xfId="0" applyBorder="1"/>
    <xf numFmtId="0" fontId="0" fillId="0" borderId="34" xfId="0" applyBorder="1"/>
    <xf numFmtId="0" fontId="0" fillId="0" borderId="35" xfId="0" applyBorder="1"/>
    <xf numFmtId="0" fontId="0" fillId="0" borderId="36" xfId="0" applyBorder="1"/>
    <xf numFmtId="0" fontId="24" fillId="4" borderId="3" xfId="0" applyFont="1" applyFill="1" applyBorder="1" applyAlignment="1">
      <alignment horizontal="center" vertical="center"/>
    </xf>
    <xf numFmtId="1" fontId="0" fillId="0" borderId="0" xfId="0" applyNumberFormat="1" applyAlignment="1">
      <alignment horizontal="center"/>
    </xf>
    <xf numFmtId="1" fontId="0" fillId="0" borderId="0" xfId="0" applyNumberFormat="1" applyAlignment="1">
      <alignment horizontal="left" indent="2"/>
    </xf>
    <xf numFmtId="0" fontId="27" fillId="0" borderId="0" xfId="0" applyFont="1"/>
    <xf numFmtId="0" fontId="28" fillId="0" borderId="0" xfId="0" applyFont="1"/>
    <xf numFmtId="0" fontId="7" fillId="0" borderId="0" xfId="0" applyFont="1"/>
    <xf numFmtId="9" fontId="0" fillId="0" borderId="0" xfId="0" applyNumberFormat="1"/>
    <xf numFmtId="0" fontId="18" fillId="0" borderId="0" xfId="0" applyFont="1"/>
    <xf numFmtId="43" fontId="0" fillId="0" borderId="0" xfId="1" applyFont="1"/>
    <xf numFmtId="0" fontId="29" fillId="0" borderId="1" xfId="0" applyFont="1" applyBorder="1" applyAlignment="1">
      <alignment horizontal="center"/>
    </xf>
    <xf numFmtId="4" fontId="12" fillId="4" borderId="3" xfId="0" applyNumberFormat="1" applyFont="1" applyFill="1" applyBorder="1"/>
    <xf numFmtId="0" fontId="30" fillId="0" borderId="0" xfId="0" applyFont="1" applyAlignment="1">
      <alignment horizontal="left" vertical="center"/>
    </xf>
    <xf numFmtId="0" fontId="0" fillId="12" borderId="0" xfId="0" applyFill="1"/>
    <xf numFmtId="0" fontId="0" fillId="12" borderId="1" xfId="0" applyFill="1" applyBorder="1"/>
    <xf numFmtId="166" fontId="0" fillId="12" borderId="1" xfId="0" applyNumberFormat="1" applyFill="1" applyBorder="1"/>
    <xf numFmtId="0" fontId="0" fillId="12" borderId="1" xfId="0" applyFill="1" applyBorder="1" applyAlignment="1">
      <alignment vertical="center"/>
    </xf>
    <xf numFmtId="166" fontId="0" fillId="12" borderId="1" xfId="0" applyNumberFormat="1" applyFill="1" applyBorder="1" applyAlignment="1">
      <alignment vertical="center"/>
    </xf>
    <xf numFmtId="2" fontId="0" fillId="8" borderId="0" xfId="0" applyNumberFormat="1" applyFill="1" applyAlignment="1">
      <alignment vertical="center"/>
    </xf>
    <xf numFmtId="165" fontId="10" fillId="0" borderId="11" xfId="1" applyNumberFormat="1" applyFont="1" applyBorder="1" applyAlignment="1">
      <alignment horizontal="center" vertical="center" wrapText="1"/>
    </xf>
    <xf numFmtId="165" fontId="10" fillId="0" borderId="11" xfId="1" applyNumberFormat="1" applyFont="1" applyBorder="1" applyAlignment="1">
      <alignment horizontal="center" vertical="center"/>
    </xf>
    <xf numFmtId="169" fontId="10" fillId="0" borderId="11" xfId="0" applyNumberFormat="1" applyFont="1" applyBorder="1" applyAlignment="1">
      <alignment horizontal="center" vertical="center" wrapText="1"/>
    </xf>
    <xf numFmtId="0" fontId="2" fillId="0" borderId="41" xfId="0" applyFont="1" applyBorder="1" applyAlignment="1">
      <alignment wrapText="1"/>
    </xf>
    <xf numFmtId="0" fontId="2" fillId="0" borderId="15" xfId="0" applyFont="1" applyBorder="1" applyAlignment="1">
      <alignment wrapText="1"/>
    </xf>
    <xf numFmtId="0" fontId="2" fillId="0" borderId="43" xfId="0" applyFont="1" applyBorder="1" applyAlignment="1">
      <alignment wrapText="1"/>
    </xf>
    <xf numFmtId="0" fontId="0" fillId="0" borderId="16" xfId="0" applyBorder="1"/>
    <xf numFmtId="2" fontId="0" fillId="5" borderId="44" xfId="1" applyNumberFormat="1" applyFont="1" applyFill="1" applyBorder="1" applyAlignment="1">
      <alignment horizontal="right"/>
    </xf>
    <xf numFmtId="2" fontId="0" fillId="6" borderId="44" xfId="2" applyNumberFormat="1" applyFont="1" applyFill="1" applyBorder="1" applyAlignment="1">
      <alignment horizontal="right"/>
    </xf>
    <xf numFmtId="2" fontId="0" fillId="6" borderId="42" xfId="0" applyNumberFormat="1" applyFill="1" applyBorder="1" applyAlignment="1">
      <alignment horizontal="right"/>
    </xf>
    <xf numFmtId="165" fontId="0" fillId="5" borderId="0" xfId="1" applyNumberFormat="1" applyFont="1" applyFill="1" applyBorder="1" applyAlignment="1">
      <alignment horizontal="right"/>
    </xf>
    <xf numFmtId="165" fontId="0" fillId="6" borderId="0" xfId="1" applyNumberFormat="1" applyFont="1" applyFill="1" applyBorder="1" applyAlignment="1">
      <alignment horizontal="right"/>
    </xf>
    <xf numFmtId="165" fontId="0" fillId="6" borderId="13" xfId="1" applyNumberFormat="1" applyFont="1" applyFill="1" applyBorder="1" applyAlignment="1">
      <alignment horizontal="right"/>
    </xf>
    <xf numFmtId="1" fontId="27" fillId="0" borderId="0" xfId="0" applyNumberFormat="1" applyFont="1" applyAlignment="1">
      <alignment horizontal="right" vertical="center"/>
    </xf>
    <xf numFmtId="1" fontId="27" fillId="0" borderId="8" xfId="0" applyNumberFormat="1" applyFont="1" applyBorder="1" applyAlignment="1">
      <alignment horizontal="right" vertical="center"/>
    </xf>
    <xf numFmtId="1" fontId="18" fillId="0" borderId="0" xfId="0" applyNumberFormat="1" applyFont="1" applyAlignment="1">
      <alignment horizontal="right" vertical="center"/>
    </xf>
    <xf numFmtId="1" fontId="18" fillId="0" borderId="8" xfId="0" applyNumberFormat="1" applyFont="1" applyBorder="1" applyAlignment="1">
      <alignment horizontal="right" vertical="center"/>
    </xf>
    <xf numFmtId="2" fontId="27" fillId="0" borderId="0" xfId="0" applyNumberFormat="1" applyFont="1" applyAlignment="1">
      <alignment horizontal="right" vertical="center"/>
    </xf>
    <xf numFmtId="2" fontId="18" fillId="0" borderId="0" xfId="0" applyNumberFormat="1" applyFont="1" applyAlignment="1">
      <alignment horizontal="right" vertical="center"/>
    </xf>
    <xf numFmtId="0" fontId="18" fillId="0" borderId="0" xfId="0" applyFont="1" applyAlignment="1">
      <alignment horizontal="right" vertical="center"/>
    </xf>
    <xf numFmtId="10" fontId="27" fillId="0" borderId="0" xfId="2" applyNumberFormat="1" applyFont="1" applyFill="1" applyAlignment="1">
      <alignment horizontal="right" vertical="center"/>
    </xf>
    <xf numFmtId="10" fontId="18" fillId="0" borderId="0" xfId="2" applyNumberFormat="1" applyFont="1" applyFill="1" applyAlignment="1">
      <alignment horizontal="right" vertical="center"/>
    </xf>
    <xf numFmtId="0" fontId="27" fillId="0" borderId="0" xfId="0" applyFont="1" applyAlignment="1">
      <alignment horizontal="right" vertical="center"/>
    </xf>
    <xf numFmtId="0" fontId="28" fillId="0" borderId="0" xfId="0" applyFont="1" applyAlignment="1">
      <alignment horizontal="right" vertical="center"/>
    </xf>
    <xf numFmtId="165" fontId="0" fillId="5" borderId="12" xfId="1" applyNumberFormat="1" applyFont="1" applyFill="1" applyBorder="1" applyAlignment="1">
      <alignment horizontal="right"/>
    </xf>
    <xf numFmtId="165" fontId="0" fillId="6" borderId="12" xfId="1" applyNumberFormat="1" applyFont="1" applyFill="1" applyBorder="1" applyAlignment="1">
      <alignment horizontal="right"/>
    </xf>
    <xf numFmtId="165" fontId="0" fillId="6" borderId="11" xfId="1" applyNumberFormat="1" applyFont="1" applyFill="1" applyBorder="1" applyAlignment="1">
      <alignment horizontal="right"/>
    </xf>
    <xf numFmtId="1" fontId="24" fillId="4" borderId="3" xfId="0" applyNumberFormat="1" applyFont="1" applyFill="1" applyBorder="1" applyAlignment="1">
      <alignment horizontal="center" vertical="center"/>
    </xf>
    <xf numFmtId="0" fontId="0" fillId="12" borderId="20" xfId="0" applyFill="1" applyBorder="1"/>
    <xf numFmtId="0" fontId="0" fillId="13" borderId="43" xfId="0" applyFill="1" applyBorder="1"/>
    <xf numFmtId="0" fontId="0" fillId="13" borderId="11" xfId="0" applyFill="1" applyBorder="1"/>
    <xf numFmtId="0" fontId="2" fillId="12" borderId="16" xfId="0" applyFont="1" applyFill="1" applyBorder="1"/>
    <xf numFmtId="0" fontId="2" fillId="12" borderId="9" xfId="0" applyFont="1" applyFill="1" applyBorder="1"/>
    <xf numFmtId="0" fontId="0" fillId="13" borderId="8" xfId="0" applyFill="1" applyBorder="1"/>
    <xf numFmtId="0" fontId="2" fillId="12" borderId="8" xfId="0" applyFont="1" applyFill="1" applyBorder="1" applyAlignment="1">
      <alignment wrapText="1"/>
    </xf>
    <xf numFmtId="2" fontId="0" fillId="0" borderId="0" xfId="0" applyNumberFormat="1"/>
    <xf numFmtId="2" fontId="0" fillId="0" borderId="1" xfId="0" applyNumberFormat="1" applyBorder="1"/>
    <xf numFmtId="169" fontId="0" fillId="0" borderId="0" xfId="0" applyNumberFormat="1"/>
    <xf numFmtId="166" fontId="0" fillId="0" borderId="0" xfId="0" applyNumberFormat="1"/>
    <xf numFmtId="0" fontId="27" fillId="5" borderId="41" xfId="0" applyFont="1" applyFill="1" applyBorder="1" applyAlignment="1">
      <alignment horizontal="center"/>
    </xf>
    <xf numFmtId="165" fontId="27" fillId="5" borderId="42" xfId="0" applyNumberFormat="1" applyFont="1" applyFill="1" applyBorder="1" applyAlignment="1">
      <alignment horizontal="center"/>
    </xf>
    <xf numFmtId="0" fontId="27" fillId="5" borderId="15" xfId="0" applyFont="1" applyFill="1" applyBorder="1" applyAlignment="1">
      <alignment horizontal="center"/>
    </xf>
    <xf numFmtId="43" fontId="27" fillId="5" borderId="13" xfId="0" applyNumberFormat="1" applyFont="1" applyFill="1" applyBorder="1" applyAlignment="1">
      <alignment horizontal="center"/>
    </xf>
    <xf numFmtId="0" fontId="27" fillId="5" borderId="43" xfId="0" applyFont="1" applyFill="1" applyBorder="1" applyAlignment="1">
      <alignment horizontal="center"/>
    </xf>
    <xf numFmtId="165" fontId="27" fillId="5" borderId="11" xfId="0" applyNumberFormat="1" applyFont="1" applyFill="1" applyBorder="1" applyAlignment="1">
      <alignment horizontal="center"/>
    </xf>
    <xf numFmtId="0" fontId="18" fillId="6" borderId="41" xfId="0" applyFont="1" applyFill="1" applyBorder="1" applyAlignment="1">
      <alignment horizontal="center"/>
    </xf>
    <xf numFmtId="165" fontId="18" fillId="6" borderId="42" xfId="0" applyNumberFormat="1" applyFont="1" applyFill="1" applyBorder="1" applyAlignment="1">
      <alignment horizontal="center"/>
    </xf>
    <xf numFmtId="0" fontId="18" fillId="6" borderId="15" xfId="0" applyFont="1" applyFill="1" applyBorder="1" applyAlignment="1">
      <alignment horizontal="center"/>
    </xf>
    <xf numFmtId="43" fontId="18" fillId="6" borderId="13" xfId="0" applyNumberFormat="1" applyFont="1" applyFill="1" applyBorder="1" applyAlignment="1">
      <alignment horizontal="center"/>
    </xf>
    <xf numFmtId="0" fontId="18" fillId="6" borderId="43" xfId="0" applyFont="1" applyFill="1" applyBorder="1" applyAlignment="1">
      <alignment horizontal="center"/>
    </xf>
    <xf numFmtId="165" fontId="18" fillId="6" borderId="11" xfId="0" applyNumberFormat="1" applyFont="1" applyFill="1" applyBorder="1" applyAlignment="1">
      <alignment horizontal="center"/>
    </xf>
    <xf numFmtId="1" fontId="18" fillId="6" borderId="8" xfId="0" applyNumberFormat="1" applyFont="1" applyFill="1" applyBorder="1" applyAlignment="1">
      <alignment horizontal="right" vertical="center"/>
    </xf>
    <xf numFmtId="1" fontId="27" fillId="5" borderId="8" xfId="0" applyNumberFormat="1" applyFont="1" applyFill="1" applyBorder="1" applyAlignment="1">
      <alignment horizontal="right" vertical="center"/>
    </xf>
    <xf numFmtId="0" fontId="6" fillId="11" borderId="16" xfId="0" applyFont="1" applyFill="1" applyBorder="1" applyAlignment="1">
      <alignment horizontal="center" wrapText="1"/>
    </xf>
    <xf numFmtId="0" fontId="6" fillId="11" borderId="17" xfId="0" applyFont="1" applyFill="1" applyBorder="1" applyAlignment="1">
      <alignment horizontal="center" wrapText="1"/>
    </xf>
    <xf numFmtId="0" fontId="6" fillId="11" borderId="9" xfId="0" applyFont="1" applyFill="1" applyBorder="1" applyAlignment="1">
      <alignment horizontal="center" wrapText="1"/>
    </xf>
    <xf numFmtId="0" fontId="21" fillId="3" borderId="5" xfId="0" applyFont="1" applyFill="1" applyBorder="1" applyAlignment="1">
      <alignment horizontal="center"/>
    </xf>
    <xf numFmtId="0" fontId="21" fillId="3" borderId="2" xfId="0" applyFont="1" applyFill="1" applyBorder="1" applyAlignment="1">
      <alignment horizontal="center"/>
    </xf>
    <xf numFmtId="0" fontId="21" fillId="3" borderId="14" xfId="0" applyFont="1" applyFill="1" applyBorder="1" applyAlignment="1">
      <alignment horizontal="center"/>
    </xf>
    <xf numFmtId="0" fontId="17" fillId="3" borderId="5" xfId="0" applyFont="1" applyFill="1" applyBorder="1" applyAlignment="1">
      <alignment horizontal="left" vertical="center" wrapText="1"/>
    </xf>
    <xf numFmtId="0" fontId="17" fillId="3" borderId="2" xfId="0" applyFont="1" applyFill="1" applyBorder="1" applyAlignment="1">
      <alignment horizontal="left" vertical="center" wrapText="1"/>
    </xf>
    <xf numFmtId="0" fontId="17" fillId="3" borderId="4" xfId="0" applyFont="1" applyFill="1" applyBorder="1" applyAlignment="1">
      <alignment horizontal="left" vertical="center" wrapText="1"/>
    </xf>
    <xf numFmtId="166" fontId="24" fillId="4" borderId="18" xfId="0" applyNumberFormat="1" applyFont="1" applyFill="1" applyBorder="1" applyAlignment="1">
      <alignment horizontal="center" vertical="center"/>
    </xf>
    <xf numFmtId="166" fontId="24" fillId="4" borderId="14" xfId="0" applyNumberFormat="1" applyFont="1" applyFill="1" applyBorder="1" applyAlignment="1">
      <alignment horizontal="center" vertical="center"/>
    </xf>
    <xf numFmtId="168" fontId="23" fillId="9" borderId="45" xfId="0" applyNumberFormat="1" applyFont="1" applyFill="1" applyBorder="1" applyAlignment="1" applyProtection="1">
      <alignment horizontal="center"/>
      <protection locked="0"/>
    </xf>
    <xf numFmtId="168" fontId="23" fillId="9" borderId="14" xfId="0" applyNumberFormat="1" applyFont="1" applyFill="1" applyBorder="1" applyAlignment="1" applyProtection="1">
      <alignment horizontal="center"/>
      <protection locked="0"/>
    </xf>
    <xf numFmtId="0" fontId="17" fillId="3" borderId="5" xfId="0" applyFont="1" applyFill="1" applyBorder="1" applyAlignment="1">
      <alignment horizontal="left" vertical="center"/>
    </xf>
    <xf numFmtId="0" fontId="17" fillId="3" borderId="2" xfId="0" applyFont="1" applyFill="1" applyBorder="1" applyAlignment="1">
      <alignment horizontal="left" vertical="center"/>
    </xf>
    <xf numFmtId="0" fontId="17" fillId="3" borderId="4" xfId="0" applyFont="1" applyFill="1" applyBorder="1" applyAlignment="1">
      <alignment horizontal="left" vertical="center"/>
    </xf>
    <xf numFmtId="0" fontId="25" fillId="11" borderId="16" xfId="0" applyFont="1" applyFill="1" applyBorder="1" applyAlignment="1">
      <alignment horizontal="center" vertical="center"/>
    </xf>
    <xf numFmtId="0" fontId="25" fillId="11" borderId="9" xfId="0" applyFont="1" applyFill="1" applyBorder="1" applyAlignment="1">
      <alignment horizontal="center" vertical="center"/>
    </xf>
    <xf numFmtId="0" fontId="4" fillId="3" borderId="18" xfId="0" applyFont="1" applyFill="1" applyBorder="1" applyAlignment="1">
      <alignment horizontal="center" wrapText="1"/>
    </xf>
    <xf numFmtId="0" fontId="4" fillId="3" borderId="19" xfId="0" applyFont="1" applyFill="1" applyBorder="1" applyAlignment="1">
      <alignment horizontal="center" wrapText="1"/>
    </xf>
    <xf numFmtId="0" fontId="4" fillId="3" borderId="3" xfId="0" applyFont="1" applyFill="1" applyBorder="1" applyAlignment="1">
      <alignment horizontal="center" wrapText="1"/>
    </xf>
    <xf numFmtId="0" fontId="4" fillId="3" borderId="4" xfId="0" applyFont="1" applyFill="1" applyBorder="1" applyAlignment="1">
      <alignment horizontal="center" wrapText="1"/>
    </xf>
    <xf numFmtId="0" fontId="26" fillId="11" borderId="16" xfId="0" applyFont="1" applyFill="1" applyBorder="1" applyAlignment="1">
      <alignment horizontal="center" vertical="center" wrapText="1"/>
    </xf>
    <xf numFmtId="0" fontId="26" fillId="11" borderId="17" xfId="0" applyFont="1" applyFill="1" applyBorder="1" applyAlignment="1">
      <alignment horizontal="center" vertical="center" wrapText="1"/>
    </xf>
    <xf numFmtId="0" fontId="26" fillId="11" borderId="9" xfId="0" applyFont="1" applyFill="1" applyBorder="1" applyAlignment="1">
      <alignment horizontal="center" vertical="center" wrapText="1"/>
    </xf>
    <xf numFmtId="0" fontId="17" fillId="3" borderId="37" xfId="0" applyFont="1" applyFill="1" applyBorder="1" applyAlignment="1">
      <alignment horizontal="left" vertical="center" wrapText="1"/>
    </xf>
    <xf numFmtId="0" fontId="17" fillId="3" borderId="38" xfId="0" applyFont="1" applyFill="1" applyBorder="1" applyAlignment="1">
      <alignment horizontal="left" vertical="center" wrapText="1"/>
    </xf>
    <xf numFmtId="0" fontId="17" fillId="3" borderId="33" xfId="0" applyFont="1" applyFill="1" applyBorder="1" applyAlignment="1">
      <alignment horizontal="left" vertical="center" wrapText="1"/>
    </xf>
    <xf numFmtId="0" fontId="20" fillId="4" borderId="31" xfId="0" applyFont="1" applyFill="1" applyBorder="1" applyAlignment="1">
      <alignment horizontal="center" vertical="center" wrapText="1"/>
    </xf>
    <xf numFmtId="0" fontId="20" fillId="4" borderId="39" xfId="0" applyFont="1" applyFill="1" applyBorder="1" applyAlignment="1">
      <alignment horizontal="center" vertical="center" wrapText="1"/>
    </xf>
    <xf numFmtId="0" fontId="20" fillId="4" borderId="3" xfId="0" applyFont="1" applyFill="1" applyBorder="1" applyAlignment="1">
      <alignment horizontal="center" vertical="center" wrapText="1"/>
    </xf>
    <xf numFmtId="0" fontId="20" fillId="4" borderId="14" xfId="0" applyFont="1" applyFill="1" applyBorder="1" applyAlignment="1">
      <alignment horizontal="center" vertical="center" wrapText="1"/>
    </xf>
    <xf numFmtId="0" fontId="16" fillId="0" borderId="16" xfId="0" applyFont="1" applyBorder="1" applyAlignment="1">
      <alignment horizontal="center"/>
    </xf>
    <xf numFmtId="0" fontId="16" fillId="0" borderId="17" xfId="0" applyFont="1" applyBorder="1" applyAlignment="1">
      <alignment horizontal="center"/>
    </xf>
    <xf numFmtId="0" fontId="16" fillId="0" borderId="9" xfId="0" applyFont="1" applyBorder="1" applyAlignment="1">
      <alignment horizontal="center"/>
    </xf>
    <xf numFmtId="2" fontId="22" fillId="4" borderId="32" xfId="0" applyNumberFormat="1" applyFont="1" applyFill="1" applyBorder="1" applyAlignment="1">
      <alignment horizontal="center" vertical="center"/>
    </xf>
    <xf numFmtId="2" fontId="22" fillId="4" borderId="40" xfId="0" applyNumberFormat="1" applyFont="1" applyFill="1" applyBorder="1" applyAlignment="1">
      <alignment horizontal="center" vertical="center"/>
    </xf>
    <xf numFmtId="0" fontId="17" fillId="3" borderId="6" xfId="0" applyFont="1" applyFill="1" applyBorder="1" applyAlignment="1">
      <alignment horizontal="left" vertical="center" wrapText="1"/>
    </xf>
    <xf numFmtId="0" fontId="17" fillId="3" borderId="21" xfId="0" applyFont="1" applyFill="1" applyBorder="1" applyAlignment="1">
      <alignment horizontal="left" vertical="center" wrapText="1"/>
    </xf>
    <xf numFmtId="0" fontId="17" fillId="3" borderId="22" xfId="0" applyFont="1" applyFill="1" applyBorder="1" applyAlignment="1">
      <alignment horizontal="left" vertical="center" wrapText="1"/>
    </xf>
    <xf numFmtId="168" fontId="23" fillId="9" borderId="3" xfId="0" applyNumberFormat="1" applyFont="1" applyFill="1" applyBorder="1" applyAlignment="1" applyProtection="1">
      <alignment horizontal="center" vertical="center"/>
      <protection locked="0"/>
    </xf>
    <xf numFmtId="168" fontId="23" fillId="9" borderId="14" xfId="0" applyNumberFormat="1" applyFont="1" applyFill="1" applyBorder="1" applyAlignment="1" applyProtection="1">
      <alignment horizontal="center" vertical="center"/>
      <protection locked="0"/>
    </xf>
    <xf numFmtId="0" fontId="4" fillId="3" borderId="5" xfId="0" applyFont="1" applyFill="1" applyBorder="1" applyAlignment="1">
      <alignment horizontal="left" vertical="center"/>
    </xf>
    <xf numFmtId="0" fontId="4" fillId="3" borderId="2" xfId="0" applyFont="1" applyFill="1" applyBorder="1" applyAlignment="1">
      <alignment horizontal="left" vertical="center"/>
    </xf>
    <xf numFmtId="0" fontId="20" fillId="10" borderId="2" xfId="0" applyFont="1" applyFill="1" applyBorder="1" applyAlignment="1">
      <alignment horizontal="center" vertical="center"/>
    </xf>
    <xf numFmtId="0" fontId="20" fillId="10" borderId="14" xfId="0" applyFont="1" applyFill="1" applyBorder="1" applyAlignment="1">
      <alignment horizontal="center" vertical="center"/>
    </xf>
    <xf numFmtId="2" fontId="24" fillId="4" borderId="3" xfId="0" applyNumberFormat="1" applyFont="1" applyFill="1" applyBorder="1" applyAlignment="1">
      <alignment horizontal="center" vertical="center"/>
    </xf>
    <xf numFmtId="2" fontId="24" fillId="4" borderId="14" xfId="0" applyNumberFormat="1" applyFont="1" applyFill="1" applyBorder="1" applyAlignment="1">
      <alignment horizontal="center" vertical="center"/>
    </xf>
    <xf numFmtId="0" fontId="24" fillId="12" borderId="3" xfId="0" applyFont="1" applyFill="1" applyBorder="1" applyAlignment="1">
      <alignment horizontal="center"/>
    </xf>
    <xf numFmtId="0" fontId="24" fillId="12" borderId="14" xfId="0" applyFont="1" applyFill="1" applyBorder="1" applyAlignment="1">
      <alignment horizontal="center"/>
    </xf>
    <xf numFmtId="0" fontId="13" fillId="0" borderId="16" xfId="0" applyFont="1" applyBorder="1" applyAlignment="1">
      <alignment horizontal="center"/>
    </xf>
    <xf numFmtId="0" fontId="13" fillId="0" borderId="17" xfId="0" applyFont="1" applyBorder="1" applyAlignment="1">
      <alignment horizontal="center"/>
    </xf>
    <xf numFmtId="0" fontId="13" fillId="0" borderId="9" xfId="0" applyFont="1" applyBorder="1" applyAlignment="1">
      <alignment horizontal="center"/>
    </xf>
    <xf numFmtId="0" fontId="2" fillId="0" borderId="29" xfId="0" applyFont="1" applyBorder="1" applyAlignment="1">
      <alignment horizontal="center"/>
    </xf>
    <xf numFmtId="0" fontId="2" fillId="0" borderId="30" xfId="0" applyFont="1" applyBorder="1" applyAlignment="1">
      <alignment horizontal="center"/>
    </xf>
    <xf numFmtId="0" fontId="11" fillId="0" borderId="12" xfId="0" applyFont="1" applyBorder="1" applyAlignment="1">
      <alignment horizontal="left" vertical="center"/>
    </xf>
    <xf numFmtId="0" fontId="7" fillId="0" borderId="0" xfId="0" applyFont="1" applyAlignment="1">
      <alignment horizontal="left" wrapText="1"/>
    </xf>
    <xf numFmtId="0" fontId="2" fillId="5" borderId="17" xfId="0" applyFont="1" applyFill="1" applyBorder="1" applyAlignment="1">
      <alignment horizontal="center"/>
    </xf>
    <xf numFmtId="0" fontId="2" fillId="6" borderId="17" xfId="0" applyFont="1" applyFill="1" applyBorder="1" applyAlignment="1">
      <alignment horizontal="center"/>
    </xf>
    <xf numFmtId="0" fontId="2" fillId="6" borderId="9" xfId="0" applyFont="1" applyFill="1" applyBorder="1" applyAlignment="1">
      <alignment horizontal="center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A6DDF6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microsoft.com/office/2017/10/relationships/person" Target="persons/person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370416</xdr:colOff>
      <xdr:row>6</xdr:row>
      <xdr:rowOff>31750</xdr:rowOff>
    </xdr:from>
    <xdr:to>
      <xdr:col>14</xdr:col>
      <xdr:colOff>52917</xdr:colOff>
      <xdr:row>7</xdr:row>
      <xdr:rowOff>95250</xdr:rowOff>
    </xdr:to>
    <xdr:sp macro="" textlink="">
      <xdr:nvSpPr>
        <xdr:cNvPr id="8" name="Arrow: Left 7">
          <a:extLst>
            <a:ext uri="{FF2B5EF4-FFF2-40B4-BE49-F238E27FC236}">
              <a16:creationId xmlns:a16="http://schemas.microsoft.com/office/drawing/2014/main" id="{1C866C29-2DF0-4D18-8A93-D618515CFB55}"/>
            </a:ext>
          </a:extLst>
        </xdr:cNvPr>
        <xdr:cNvSpPr/>
      </xdr:nvSpPr>
      <xdr:spPr>
        <a:xfrm>
          <a:off x="5778499" y="1968500"/>
          <a:ext cx="1016001" cy="381000"/>
        </a:xfrm>
        <a:prstGeom prst="leftArrow">
          <a:avLst/>
        </a:prstGeom>
        <a:solidFill>
          <a:sysClr val="window" lastClr="FFFF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SELECT</a:t>
          </a:r>
          <a:endParaRPr lang="en-US" sz="1100" b="1" cap="none" spc="0">
            <a:ln w="22225">
              <a:solidFill>
                <a:schemeClr val="accent2"/>
              </a:solidFill>
              <a:prstDash val="solid"/>
            </a:ln>
            <a:solidFill>
              <a:srgbClr val="FF0000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endParaRPr lang="en-US" sz="1100" b="1" cap="none" spc="0">
            <a:ln w="22225">
              <a:solidFill>
                <a:schemeClr val="accent2"/>
              </a:solidFill>
              <a:prstDash val="solid"/>
            </a:ln>
            <a:solidFill>
              <a:srgbClr val="FF0000"/>
            </a:solidFill>
            <a:effectLst/>
          </a:endParaRPr>
        </a:p>
      </xdr:txBody>
    </xdr:sp>
    <xdr:clientData/>
  </xdr:twoCellAnchor>
  <xdr:twoCellAnchor>
    <xdr:from>
      <xdr:col>11</xdr:col>
      <xdr:colOff>359835</xdr:colOff>
      <xdr:row>5</xdr:row>
      <xdr:rowOff>0</xdr:rowOff>
    </xdr:from>
    <xdr:to>
      <xdr:col>14</xdr:col>
      <xdr:colOff>42336</xdr:colOff>
      <xdr:row>6</xdr:row>
      <xdr:rowOff>21166</xdr:rowOff>
    </xdr:to>
    <xdr:sp macro="" textlink="">
      <xdr:nvSpPr>
        <xdr:cNvPr id="11" name="Arrow: Left 10">
          <a:extLst>
            <a:ext uri="{FF2B5EF4-FFF2-40B4-BE49-F238E27FC236}">
              <a16:creationId xmlns:a16="http://schemas.microsoft.com/office/drawing/2014/main" id="{2F950B1E-8823-4647-B13C-57FE932952EB}"/>
            </a:ext>
          </a:extLst>
        </xdr:cNvPr>
        <xdr:cNvSpPr/>
      </xdr:nvSpPr>
      <xdr:spPr>
        <a:xfrm>
          <a:off x="5767918" y="1576916"/>
          <a:ext cx="1016001" cy="381000"/>
        </a:xfrm>
        <a:prstGeom prst="leftArrow">
          <a:avLst/>
        </a:prstGeom>
        <a:solidFill>
          <a:sysClr val="window" lastClr="FFFF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SELECT</a:t>
          </a:r>
          <a:endParaRPr lang="en-US" sz="1100" b="1" cap="none" spc="0">
            <a:ln w="22225">
              <a:solidFill>
                <a:schemeClr val="accent2"/>
              </a:solidFill>
              <a:prstDash val="solid"/>
            </a:ln>
            <a:solidFill>
              <a:srgbClr val="FF0000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endParaRPr lang="en-US" sz="1100" b="1" cap="none" spc="0">
            <a:ln w="22225">
              <a:solidFill>
                <a:schemeClr val="accent2"/>
              </a:solidFill>
              <a:prstDash val="solid"/>
            </a:ln>
            <a:solidFill>
              <a:srgbClr val="FF0000"/>
            </a:solidFill>
            <a:effectLst/>
          </a:endParaRPr>
        </a:p>
      </xdr:txBody>
    </xdr:sp>
    <xdr:clientData/>
  </xdr:twoCellAnchor>
  <xdr:twoCellAnchor>
    <xdr:from>
      <xdr:col>11</xdr:col>
      <xdr:colOff>306917</xdr:colOff>
      <xdr:row>8</xdr:row>
      <xdr:rowOff>264583</xdr:rowOff>
    </xdr:from>
    <xdr:to>
      <xdr:col>13</xdr:col>
      <xdr:colOff>433918</xdr:colOff>
      <xdr:row>10</xdr:row>
      <xdr:rowOff>10583</xdr:rowOff>
    </xdr:to>
    <xdr:sp macro="" textlink="">
      <xdr:nvSpPr>
        <xdr:cNvPr id="12" name="Arrow: Left 11">
          <a:extLst>
            <a:ext uri="{FF2B5EF4-FFF2-40B4-BE49-F238E27FC236}">
              <a16:creationId xmlns:a16="http://schemas.microsoft.com/office/drawing/2014/main" id="{41FB3592-19AA-415E-94BB-3D189F8A4A76}"/>
            </a:ext>
          </a:extLst>
        </xdr:cNvPr>
        <xdr:cNvSpPr/>
      </xdr:nvSpPr>
      <xdr:spPr>
        <a:xfrm>
          <a:off x="5715000" y="2836333"/>
          <a:ext cx="1016001" cy="381000"/>
        </a:xfrm>
        <a:prstGeom prst="leftArrow">
          <a:avLst/>
        </a:prstGeom>
        <a:solidFill>
          <a:sysClr val="window" lastClr="FFFF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SELECT</a:t>
          </a:r>
          <a:endParaRPr lang="en-US" sz="1100" b="1" cap="none" spc="0">
            <a:ln w="22225">
              <a:solidFill>
                <a:schemeClr val="accent2"/>
              </a:solidFill>
              <a:prstDash val="solid"/>
            </a:ln>
            <a:solidFill>
              <a:srgbClr val="FF0000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endParaRPr lang="en-US" sz="1100" b="1" cap="none" spc="0">
            <a:ln w="22225">
              <a:solidFill>
                <a:schemeClr val="accent2"/>
              </a:solidFill>
              <a:prstDash val="solid"/>
            </a:ln>
            <a:solidFill>
              <a:srgbClr val="FF0000"/>
            </a:solidFill>
            <a:effectLst/>
          </a:endParaRPr>
        </a:p>
      </xdr:txBody>
    </xdr:sp>
    <xdr:clientData/>
  </xdr:twoCellAnchor>
  <xdr:twoCellAnchor>
    <xdr:from>
      <xdr:col>11</xdr:col>
      <xdr:colOff>391583</xdr:colOff>
      <xdr:row>12</xdr:row>
      <xdr:rowOff>42333</xdr:rowOff>
    </xdr:from>
    <xdr:to>
      <xdr:col>14</xdr:col>
      <xdr:colOff>74084</xdr:colOff>
      <xdr:row>13</xdr:row>
      <xdr:rowOff>105833</xdr:rowOff>
    </xdr:to>
    <xdr:sp macro="" textlink="">
      <xdr:nvSpPr>
        <xdr:cNvPr id="13" name="Arrow: Left 12">
          <a:extLst>
            <a:ext uri="{FF2B5EF4-FFF2-40B4-BE49-F238E27FC236}">
              <a16:creationId xmlns:a16="http://schemas.microsoft.com/office/drawing/2014/main" id="{E78A69A7-6405-40B4-B94E-300B7AFD986F}"/>
            </a:ext>
          </a:extLst>
        </xdr:cNvPr>
        <xdr:cNvSpPr/>
      </xdr:nvSpPr>
      <xdr:spPr>
        <a:xfrm>
          <a:off x="5799666" y="3884083"/>
          <a:ext cx="1016001" cy="381000"/>
        </a:xfrm>
        <a:prstGeom prst="leftArrow">
          <a:avLst/>
        </a:prstGeom>
        <a:solidFill>
          <a:sysClr val="window" lastClr="FFFF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SELECT</a:t>
          </a:r>
          <a:endParaRPr lang="en-US" sz="1100" b="1" cap="none" spc="0">
            <a:ln w="22225">
              <a:solidFill>
                <a:schemeClr val="accent2"/>
              </a:solidFill>
              <a:prstDash val="solid"/>
            </a:ln>
            <a:solidFill>
              <a:srgbClr val="FF0000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endParaRPr lang="en-US" sz="1100" b="1" cap="none" spc="0">
            <a:ln w="22225">
              <a:solidFill>
                <a:schemeClr val="accent2"/>
              </a:solidFill>
              <a:prstDash val="solid"/>
            </a:ln>
            <a:solidFill>
              <a:srgbClr val="FF0000"/>
            </a:solidFill>
            <a:effectLst/>
          </a:endParaRPr>
        </a:p>
      </xdr:txBody>
    </xdr:sp>
    <xdr:clientData/>
  </xdr:twoCellAnchor>
  <xdr:twoCellAnchor>
    <xdr:from>
      <xdr:col>11</xdr:col>
      <xdr:colOff>391583</xdr:colOff>
      <xdr:row>14</xdr:row>
      <xdr:rowOff>232834</xdr:rowOff>
    </xdr:from>
    <xdr:to>
      <xdr:col>14</xdr:col>
      <xdr:colOff>74084</xdr:colOff>
      <xdr:row>15</xdr:row>
      <xdr:rowOff>296334</xdr:rowOff>
    </xdr:to>
    <xdr:sp macro="" textlink="">
      <xdr:nvSpPr>
        <xdr:cNvPr id="14" name="Arrow: Left 13">
          <a:extLst>
            <a:ext uri="{FF2B5EF4-FFF2-40B4-BE49-F238E27FC236}">
              <a16:creationId xmlns:a16="http://schemas.microsoft.com/office/drawing/2014/main" id="{357FD3D9-804E-4321-AE50-3C5DE100337F}"/>
            </a:ext>
          </a:extLst>
        </xdr:cNvPr>
        <xdr:cNvSpPr/>
      </xdr:nvSpPr>
      <xdr:spPr>
        <a:xfrm>
          <a:off x="5799666" y="4709584"/>
          <a:ext cx="1016001" cy="381000"/>
        </a:xfrm>
        <a:prstGeom prst="leftArrow">
          <a:avLst/>
        </a:prstGeom>
        <a:solidFill>
          <a:sysClr val="window" lastClr="FFFF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SELECT</a:t>
          </a:r>
          <a:endParaRPr lang="en-US" sz="1100" b="1" cap="none" spc="0">
            <a:ln w="22225">
              <a:solidFill>
                <a:schemeClr val="accent2"/>
              </a:solidFill>
              <a:prstDash val="solid"/>
            </a:ln>
            <a:solidFill>
              <a:srgbClr val="FF0000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endParaRPr lang="en-US" sz="1100" b="1" cap="none" spc="0">
            <a:ln w="22225">
              <a:solidFill>
                <a:schemeClr val="accent2"/>
              </a:solidFill>
              <a:prstDash val="solid"/>
            </a:ln>
            <a:solidFill>
              <a:srgbClr val="FF0000"/>
            </a:solidFill>
            <a:effectLst/>
          </a:endParaRPr>
        </a:p>
      </xdr:txBody>
    </xdr:sp>
    <xdr:clientData/>
  </xdr:twoCellAnchor>
  <xdr:twoCellAnchor>
    <xdr:from>
      <xdr:col>12</xdr:col>
      <xdr:colOff>0</xdr:colOff>
      <xdr:row>11</xdr:row>
      <xdr:rowOff>0</xdr:rowOff>
    </xdr:from>
    <xdr:to>
      <xdr:col>14</xdr:col>
      <xdr:colOff>21166</xdr:colOff>
      <xdr:row>12</xdr:row>
      <xdr:rowOff>10583</xdr:rowOff>
    </xdr:to>
    <xdr:sp macro="" textlink="">
      <xdr:nvSpPr>
        <xdr:cNvPr id="18" name="Arrow: Left 17">
          <a:extLst>
            <a:ext uri="{FF2B5EF4-FFF2-40B4-BE49-F238E27FC236}">
              <a16:creationId xmlns:a16="http://schemas.microsoft.com/office/drawing/2014/main" id="{508FDD78-BE71-4026-B765-3E7D36EF9D76}"/>
            </a:ext>
          </a:extLst>
        </xdr:cNvPr>
        <xdr:cNvSpPr/>
      </xdr:nvSpPr>
      <xdr:spPr>
        <a:xfrm>
          <a:off x="5852583" y="3524250"/>
          <a:ext cx="910166" cy="328083"/>
        </a:xfrm>
        <a:prstGeom prst="leftArrow">
          <a:avLst/>
        </a:prstGeom>
        <a:solidFill>
          <a:sysClr val="window" lastClr="FFFF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ENTER</a:t>
          </a:r>
          <a:endParaRPr lang="en-US" sz="1100" b="1" cap="none" spc="0">
            <a:ln w="22225">
              <a:solidFill>
                <a:schemeClr val="accent2"/>
              </a:solidFill>
              <a:prstDash val="solid"/>
            </a:ln>
            <a:solidFill>
              <a:srgbClr val="FF0000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endParaRPr lang="en-US" sz="1100" b="1" cap="none" spc="0">
            <a:ln w="22225">
              <a:solidFill>
                <a:schemeClr val="accent2"/>
              </a:solidFill>
              <a:prstDash val="solid"/>
            </a:ln>
            <a:solidFill>
              <a:srgbClr val="FF0000"/>
            </a:solidFill>
            <a:effectLst/>
          </a:endParaRPr>
        </a:p>
      </xdr:txBody>
    </xdr:sp>
    <xdr:clientData/>
  </xdr:twoCellAnchor>
  <xdr:twoCellAnchor>
    <xdr:from>
      <xdr:col>12</xdr:col>
      <xdr:colOff>0</xdr:colOff>
      <xdr:row>10</xdr:row>
      <xdr:rowOff>0</xdr:rowOff>
    </xdr:from>
    <xdr:to>
      <xdr:col>14</xdr:col>
      <xdr:colOff>21166</xdr:colOff>
      <xdr:row>11</xdr:row>
      <xdr:rowOff>10583</xdr:rowOff>
    </xdr:to>
    <xdr:sp macro="" textlink="">
      <xdr:nvSpPr>
        <xdr:cNvPr id="19" name="Arrow: Left 18">
          <a:extLst>
            <a:ext uri="{FF2B5EF4-FFF2-40B4-BE49-F238E27FC236}">
              <a16:creationId xmlns:a16="http://schemas.microsoft.com/office/drawing/2014/main" id="{617241F9-D4A1-419C-98DA-A31755F38036}"/>
            </a:ext>
          </a:extLst>
        </xdr:cNvPr>
        <xdr:cNvSpPr/>
      </xdr:nvSpPr>
      <xdr:spPr>
        <a:xfrm>
          <a:off x="5852583" y="3206750"/>
          <a:ext cx="910166" cy="328083"/>
        </a:xfrm>
        <a:prstGeom prst="leftArrow">
          <a:avLst/>
        </a:prstGeom>
        <a:solidFill>
          <a:sysClr val="window" lastClr="FFFF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ENTER</a:t>
          </a:r>
          <a:endParaRPr lang="en-US" sz="1100" b="1" cap="none" spc="0">
            <a:ln w="22225">
              <a:solidFill>
                <a:schemeClr val="accent2"/>
              </a:solidFill>
              <a:prstDash val="solid"/>
            </a:ln>
            <a:solidFill>
              <a:srgbClr val="FF0000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endParaRPr lang="en-US" sz="1100" b="1" cap="none" spc="0">
            <a:ln w="22225">
              <a:solidFill>
                <a:schemeClr val="accent2"/>
              </a:solidFill>
              <a:prstDash val="solid"/>
            </a:ln>
            <a:solidFill>
              <a:srgbClr val="FF0000"/>
            </a:solidFill>
            <a:effectLst/>
          </a:endParaRPr>
        </a:p>
      </xdr:txBody>
    </xdr:sp>
    <xdr:clientData/>
  </xdr:twoCellAnchor>
  <xdr:twoCellAnchor>
    <xdr:from>
      <xdr:col>12</xdr:col>
      <xdr:colOff>0</xdr:colOff>
      <xdr:row>17</xdr:row>
      <xdr:rowOff>0</xdr:rowOff>
    </xdr:from>
    <xdr:to>
      <xdr:col>14</xdr:col>
      <xdr:colOff>21166</xdr:colOff>
      <xdr:row>18</xdr:row>
      <xdr:rowOff>10583</xdr:rowOff>
    </xdr:to>
    <xdr:sp macro="" textlink="">
      <xdr:nvSpPr>
        <xdr:cNvPr id="20" name="Arrow: Left 19">
          <a:extLst>
            <a:ext uri="{FF2B5EF4-FFF2-40B4-BE49-F238E27FC236}">
              <a16:creationId xmlns:a16="http://schemas.microsoft.com/office/drawing/2014/main" id="{FDB127C2-28B9-4319-9365-F0738566D11B}"/>
            </a:ext>
          </a:extLst>
        </xdr:cNvPr>
        <xdr:cNvSpPr/>
      </xdr:nvSpPr>
      <xdr:spPr>
        <a:xfrm>
          <a:off x="5852583" y="5429250"/>
          <a:ext cx="910166" cy="328083"/>
        </a:xfrm>
        <a:prstGeom prst="leftArrow">
          <a:avLst/>
        </a:prstGeom>
        <a:solidFill>
          <a:sysClr val="window" lastClr="FFFF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ENTER</a:t>
          </a:r>
          <a:endParaRPr lang="en-US" sz="1100" b="1" cap="none" spc="0">
            <a:ln w="22225">
              <a:solidFill>
                <a:schemeClr val="accent2"/>
              </a:solidFill>
              <a:prstDash val="solid"/>
            </a:ln>
            <a:solidFill>
              <a:srgbClr val="FF0000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endParaRPr lang="en-US" sz="1100" b="1" cap="none" spc="0">
            <a:ln w="22225">
              <a:solidFill>
                <a:schemeClr val="accent2"/>
              </a:solidFill>
              <a:prstDash val="solid"/>
            </a:ln>
            <a:solidFill>
              <a:srgbClr val="FF0000"/>
            </a:solidFill>
            <a:effectLst/>
          </a:endParaRPr>
        </a:p>
      </xdr:txBody>
    </xdr:sp>
    <xdr:clientData/>
  </xdr:twoCellAnchor>
  <xdr:twoCellAnchor>
    <xdr:from>
      <xdr:col>4</xdr:col>
      <xdr:colOff>116417</xdr:colOff>
      <xdr:row>20</xdr:row>
      <xdr:rowOff>243417</xdr:rowOff>
    </xdr:from>
    <xdr:to>
      <xdr:col>7</xdr:col>
      <xdr:colOff>264583</xdr:colOff>
      <xdr:row>22</xdr:row>
      <xdr:rowOff>137584</xdr:rowOff>
    </xdr:to>
    <xdr:sp macro="" textlink="">
      <xdr:nvSpPr>
        <xdr:cNvPr id="21" name="Arrow: Down 20">
          <a:extLst>
            <a:ext uri="{FF2B5EF4-FFF2-40B4-BE49-F238E27FC236}">
              <a16:creationId xmlns:a16="http://schemas.microsoft.com/office/drawing/2014/main" id="{9473BA33-FA10-0930-E953-7D8058C7474E}"/>
            </a:ext>
          </a:extLst>
        </xdr:cNvPr>
        <xdr:cNvSpPr/>
      </xdr:nvSpPr>
      <xdr:spPr>
        <a:xfrm>
          <a:off x="1809750" y="6191250"/>
          <a:ext cx="1481666" cy="529167"/>
        </a:xfrm>
        <a:prstGeom prst="downArrow">
          <a:avLst/>
        </a:prstGeom>
        <a:solidFill>
          <a:schemeClr val="bg1"/>
        </a:solidFill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200" b="1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Update</a:t>
          </a:r>
        </a:p>
      </xdr:txBody>
    </xdr:sp>
    <xdr:clientData/>
  </xdr:twoCellAnchor>
  <xdr:twoCellAnchor>
    <xdr:from>
      <xdr:col>13</xdr:col>
      <xdr:colOff>0</xdr:colOff>
      <xdr:row>20</xdr:row>
      <xdr:rowOff>254000</xdr:rowOff>
    </xdr:from>
    <xdr:to>
      <xdr:col>16</xdr:col>
      <xdr:colOff>148166</xdr:colOff>
      <xdr:row>22</xdr:row>
      <xdr:rowOff>158749</xdr:rowOff>
    </xdr:to>
    <xdr:sp macro="" textlink="">
      <xdr:nvSpPr>
        <xdr:cNvPr id="22" name="Arrow: Down 21">
          <a:extLst>
            <a:ext uri="{FF2B5EF4-FFF2-40B4-BE49-F238E27FC236}">
              <a16:creationId xmlns:a16="http://schemas.microsoft.com/office/drawing/2014/main" id="{084A19B0-10C2-4111-B419-607094815D09}"/>
            </a:ext>
          </a:extLst>
        </xdr:cNvPr>
        <xdr:cNvSpPr/>
      </xdr:nvSpPr>
      <xdr:spPr>
        <a:xfrm>
          <a:off x="6297083" y="6201833"/>
          <a:ext cx="1481666" cy="539749"/>
        </a:xfrm>
        <a:prstGeom prst="downArrow">
          <a:avLst/>
        </a:prstGeom>
        <a:solidFill>
          <a:schemeClr val="bg1"/>
        </a:solidFill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200" b="1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Update</a:t>
          </a:r>
        </a:p>
      </xdr:txBody>
    </xdr:sp>
    <xdr:clientData/>
  </xdr:twoCellAnchor>
  <xdr:twoCellAnchor>
    <xdr:from>
      <xdr:col>12</xdr:col>
      <xdr:colOff>0</xdr:colOff>
      <xdr:row>16</xdr:row>
      <xdr:rowOff>0</xdr:rowOff>
    </xdr:from>
    <xdr:to>
      <xdr:col>14</xdr:col>
      <xdr:colOff>21166</xdr:colOff>
      <xdr:row>17</xdr:row>
      <xdr:rowOff>10583</xdr:rowOff>
    </xdr:to>
    <xdr:sp macro="" textlink="">
      <xdr:nvSpPr>
        <xdr:cNvPr id="23" name="Arrow: Left 22">
          <a:extLst>
            <a:ext uri="{FF2B5EF4-FFF2-40B4-BE49-F238E27FC236}">
              <a16:creationId xmlns:a16="http://schemas.microsoft.com/office/drawing/2014/main" id="{F7E98C51-F381-4CB6-80D9-68AA0383F1FC}"/>
            </a:ext>
          </a:extLst>
        </xdr:cNvPr>
        <xdr:cNvSpPr/>
      </xdr:nvSpPr>
      <xdr:spPr>
        <a:xfrm>
          <a:off x="5852583" y="4677833"/>
          <a:ext cx="910166" cy="328083"/>
        </a:xfrm>
        <a:prstGeom prst="leftArrow">
          <a:avLst/>
        </a:prstGeom>
        <a:solidFill>
          <a:sysClr val="window" lastClr="FFFF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ENTER</a:t>
          </a:r>
          <a:endParaRPr lang="en-US" sz="1100" b="1" cap="none" spc="0">
            <a:ln w="22225">
              <a:solidFill>
                <a:schemeClr val="accent2"/>
              </a:solidFill>
              <a:prstDash val="solid"/>
            </a:ln>
            <a:solidFill>
              <a:srgbClr val="FF0000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endParaRPr lang="en-US" sz="1100" b="1" cap="none" spc="0">
            <a:ln w="22225">
              <a:solidFill>
                <a:schemeClr val="accent2"/>
              </a:solidFill>
              <a:prstDash val="solid"/>
            </a:ln>
            <a:solidFill>
              <a:srgbClr val="FF0000"/>
            </a:solidFill>
            <a:effectLst/>
          </a:endParaRPr>
        </a:p>
      </xdr:txBody>
    </xdr:sp>
    <xdr:clientData/>
  </xdr:twoCellAnchor>
  <xdr:twoCellAnchor>
    <xdr:from>
      <xdr:col>12</xdr:col>
      <xdr:colOff>0</xdr:colOff>
      <xdr:row>7</xdr:row>
      <xdr:rowOff>0</xdr:rowOff>
    </xdr:from>
    <xdr:to>
      <xdr:col>14</xdr:col>
      <xdr:colOff>21166</xdr:colOff>
      <xdr:row>8</xdr:row>
      <xdr:rowOff>10583</xdr:rowOff>
    </xdr:to>
    <xdr:sp macro="" textlink="">
      <xdr:nvSpPr>
        <xdr:cNvPr id="2" name="Arrow: Left 1">
          <a:extLst>
            <a:ext uri="{FF2B5EF4-FFF2-40B4-BE49-F238E27FC236}">
              <a16:creationId xmlns:a16="http://schemas.microsoft.com/office/drawing/2014/main" id="{247B2255-33F6-40F8-8E2F-84CE3331AE33}"/>
            </a:ext>
          </a:extLst>
        </xdr:cNvPr>
        <xdr:cNvSpPr/>
      </xdr:nvSpPr>
      <xdr:spPr>
        <a:xfrm>
          <a:off x="5852583" y="1820333"/>
          <a:ext cx="910166" cy="328083"/>
        </a:xfrm>
        <a:prstGeom prst="leftArrow">
          <a:avLst>
            <a:gd name="adj1" fmla="val 50000"/>
            <a:gd name="adj2" fmla="val 46774"/>
          </a:avLst>
        </a:prstGeom>
        <a:solidFill>
          <a:sysClr val="window" lastClr="FFFF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ENTER</a:t>
          </a:r>
          <a:endParaRPr lang="en-US" sz="1100" b="1" cap="none" spc="0">
            <a:ln w="22225">
              <a:solidFill>
                <a:schemeClr val="accent2"/>
              </a:solidFill>
              <a:prstDash val="solid"/>
            </a:ln>
            <a:solidFill>
              <a:srgbClr val="FF0000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endParaRPr lang="en-US" sz="1100" b="1" cap="none" spc="0">
            <a:ln w="22225">
              <a:solidFill>
                <a:schemeClr val="accent2"/>
              </a:solidFill>
              <a:prstDash val="solid"/>
            </a:ln>
            <a:solidFill>
              <a:srgbClr val="FF0000"/>
            </a:solidFill>
            <a:effectLst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1101090</xdr:colOff>
      <xdr:row>17</xdr:row>
      <xdr:rowOff>152400</xdr:rowOff>
    </xdr:from>
    <xdr:to>
      <xdr:col>8</xdr:col>
      <xdr:colOff>781816</xdr:colOff>
      <xdr:row>33</xdr:row>
      <xdr:rowOff>164238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E2E0D81-B2E5-6419-81F5-85DF7DE50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11165" y="3324225"/>
          <a:ext cx="5483356" cy="2922678"/>
        </a:xfrm>
        <a:prstGeom prst="rect">
          <a:avLst/>
        </a:prstGeom>
      </xdr:spPr>
    </xdr:pic>
    <xdr:clientData/>
  </xdr:twoCellAnchor>
  <xdr:twoCellAnchor editAs="oneCell">
    <xdr:from>
      <xdr:col>9</xdr:col>
      <xdr:colOff>64770</xdr:colOff>
      <xdr:row>26</xdr:row>
      <xdr:rowOff>171450</xdr:rowOff>
    </xdr:from>
    <xdr:to>
      <xdr:col>13</xdr:col>
      <xdr:colOff>581582</xdr:colOff>
      <xdr:row>33</xdr:row>
      <xdr:rowOff>26830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74CB194-C788-5CCC-7939-BECFC9B398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51870" y="4972050"/>
          <a:ext cx="3980102" cy="1145065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Safdar Chaudhry" id="{10DA1E6F-4DDD-4025-ADC9-518186462519}" userId="S::safdar.chaudhry@admenergy.com::342c1b61-3e0d-4d33-aea4-1d05c5842de1" providerId="AD"/>
</personList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W11" dT="2023-03-15T00:41:40.67" personId="{10DA1E6F-4DDD-4025-ADC9-518186462519}" id="{C3F05929-02A6-43F4-B71E-7FFFFB464B79}">
    <text>Wilkes-Barre_Scranton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Relationship Id="rId4" Type="http://schemas.microsoft.com/office/2017/10/relationships/threadedComment" Target="../threadedComments/threadedComment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F434E9-1F09-4109-B220-5573C18332B5}">
  <dimension ref="C1:AQ76"/>
  <sheetViews>
    <sheetView tabSelected="1" zoomScaleNormal="100" workbookViewId="0">
      <pane ySplit="2" topLeftCell="A3" activePane="bottomLeft" state="frozen"/>
      <selection pane="bottomLeft" activeCell="P11" sqref="P11"/>
    </sheetView>
  </sheetViews>
  <sheetFormatPr defaultColWidth="10.7109375" defaultRowHeight="15" x14ac:dyDescent="0.25"/>
  <cols>
    <col min="1" max="1" width="4" style="24" customWidth="1"/>
    <col min="2" max="2" width="8.140625" style="24" customWidth="1"/>
    <col min="3" max="10" width="6.7109375" style="24" customWidth="1"/>
    <col min="11" max="11" width="15.7109375" style="24" customWidth="1"/>
    <col min="12" max="19" width="6.7109375" style="24" customWidth="1"/>
    <col min="20" max="20" width="10.7109375" style="24"/>
    <col min="21" max="21" width="16.42578125" style="24" customWidth="1"/>
    <col min="22" max="22" width="20.42578125" style="24" customWidth="1"/>
    <col min="23" max="23" width="10.7109375" style="24"/>
    <col min="24" max="24" width="20.5703125" style="24" customWidth="1"/>
    <col min="25" max="28" width="10.7109375" style="24"/>
    <col min="29" max="30" width="12" style="24" bestFit="1" customWidth="1"/>
    <col min="31" max="31" width="10.7109375" style="24"/>
    <col min="32" max="32" width="12" style="24" bestFit="1" customWidth="1"/>
    <col min="33" max="16384" width="10.7109375" style="24"/>
  </cols>
  <sheetData>
    <row r="1" spans="3:43" ht="15.75" thickBot="1" x14ac:dyDescent="0.3"/>
    <row r="2" spans="3:43" ht="21" customHeight="1" thickBot="1" x14ac:dyDescent="0.4">
      <c r="C2" s="141" t="s">
        <v>81</v>
      </c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2"/>
      <c r="V2" s="143"/>
    </row>
    <row r="3" spans="3:43" ht="15.75" thickBot="1" x14ac:dyDescent="0.3"/>
    <row r="4" spans="3:43" ht="24.95" customHeight="1" thickBot="1" x14ac:dyDescent="0.3">
      <c r="C4" s="163" t="s">
        <v>51</v>
      </c>
      <c r="D4" s="164"/>
      <c r="E4" s="164"/>
      <c r="F4" s="164"/>
      <c r="G4" s="164"/>
      <c r="H4" s="164"/>
      <c r="I4" s="164"/>
      <c r="J4" s="164"/>
      <c r="K4" s="165"/>
      <c r="U4" s="157" t="s">
        <v>52</v>
      </c>
      <c r="V4" s="158"/>
    </row>
    <row r="5" spans="3:43" ht="15.75" thickBot="1" x14ac:dyDescent="0.3">
      <c r="C5" s="42"/>
      <c r="D5" s="42"/>
      <c r="E5" s="42"/>
      <c r="F5" s="42"/>
      <c r="G5" s="42"/>
      <c r="H5" s="42"/>
      <c r="I5" s="42"/>
      <c r="K5" s="33"/>
      <c r="L5" s="33"/>
    </row>
    <row r="6" spans="3:43" ht="24.95" customHeight="1" x14ac:dyDescent="0.25">
      <c r="C6" s="166" t="s">
        <v>5</v>
      </c>
      <c r="D6" s="167"/>
      <c r="E6" s="167"/>
      <c r="F6" s="167"/>
      <c r="G6" s="167"/>
      <c r="H6" s="167"/>
      <c r="I6" s="168"/>
      <c r="J6" s="169" t="s">
        <v>15</v>
      </c>
      <c r="K6" s="170"/>
      <c r="L6" s="52"/>
      <c r="O6" s="25"/>
      <c r="P6" s="25"/>
      <c r="Q6" s="25"/>
      <c r="R6" s="25"/>
      <c r="S6" s="25"/>
      <c r="T6" s="25"/>
      <c r="U6" s="159" t="s">
        <v>0</v>
      </c>
      <c r="V6" s="160"/>
      <c r="W6" s="25"/>
    </row>
    <row r="7" spans="3:43" ht="24.95" customHeight="1" x14ac:dyDescent="0.25">
      <c r="C7" s="147" t="s">
        <v>1</v>
      </c>
      <c r="D7" s="148"/>
      <c r="E7" s="148"/>
      <c r="F7" s="148"/>
      <c r="G7" s="148"/>
      <c r="H7" s="148"/>
      <c r="I7" s="149"/>
      <c r="J7" s="171" t="s">
        <v>28</v>
      </c>
      <c r="K7" s="172"/>
      <c r="L7" s="52"/>
      <c r="O7" s="27"/>
      <c r="P7" s="26"/>
      <c r="Q7" s="26"/>
      <c r="R7" s="26"/>
      <c r="S7" s="26"/>
      <c r="T7" s="26"/>
      <c r="U7" s="50">
        <f ca="1">Calculations!C33+Calculations!C34</f>
        <v>718.4816452223281</v>
      </c>
      <c r="V7" s="48" t="s">
        <v>6</v>
      </c>
      <c r="W7" s="26"/>
    </row>
    <row r="8" spans="3:43" ht="24.95" customHeight="1" x14ac:dyDescent="0.25">
      <c r="C8" s="147" t="s">
        <v>121</v>
      </c>
      <c r="D8" s="148"/>
      <c r="E8" s="148"/>
      <c r="F8" s="148"/>
      <c r="G8" s="148"/>
      <c r="H8" s="148"/>
      <c r="I8" s="149"/>
      <c r="J8" s="189">
        <v>0</v>
      </c>
      <c r="K8" s="190"/>
      <c r="L8" s="28"/>
      <c r="M8" s="31"/>
      <c r="O8" s="27"/>
      <c r="P8" s="26"/>
      <c r="Q8" s="26"/>
      <c r="R8" s="26"/>
      <c r="S8" s="26"/>
      <c r="T8" s="26"/>
      <c r="U8" s="161" t="s">
        <v>7</v>
      </c>
      <c r="V8" s="162"/>
      <c r="W8" s="26"/>
    </row>
    <row r="9" spans="3:43" ht="24.95" customHeight="1" x14ac:dyDescent="0.25">
      <c r="C9" s="144" t="s">
        <v>3</v>
      </c>
      <c r="D9" s="145"/>
      <c r="E9" s="145"/>
      <c r="F9" s="145"/>
      <c r="G9" s="145"/>
      <c r="H9" s="145"/>
      <c r="I9" s="145"/>
      <c r="J9" s="145"/>
      <c r="K9" s="146"/>
      <c r="L9" s="27"/>
      <c r="M9" s="27"/>
      <c r="N9" s="27"/>
      <c r="O9" s="27"/>
      <c r="P9" s="26"/>
      <c r="Q9" s="26"/>
      <c r="R9" s="26"/>
      <c r="S9" s="26"/>
      <c r="T9" s="26"/>
      <c r="U9" s="51">
        <f ca="1">Calculations!C35</f>
        <v>0</v>
      </c>
      <c r="V9" s="48" t="s">
        <v>8</v>
      </c>
      <c r="W9" s="26"/>
    </row>
    <row r="10" spans="3:43" ht="24.95" customHeight="1" x14ac:dyDescent="0.25">
      <c r="C10" s="154" t="s">
        <v>53</v>
      </c>
      <c r="D10" s="155"/>
      <c r="E10" s="155"/>
      <c r="F10" s="155"/>
      <c r="G10" s="155"/>
      <c r="H10" s="155"/>
      <c r="I10" s="156"/>
      <c r="J10" s="152" t="s">
        <v>123</v>
      </c>
      <c r="K10" s="153"/>
      <c r="L10" s="52"/>
      <c r="M10" s="27"/>
      <c r="N10" s="27"/>
      <c r="O10" s="27"/>
      <c r="P10" s="26"/>
      <c r="Q10" s="26"/>
      <c r="R10" s="26"/>
      <c r="S10" s="26"/>
      <c r="T10" s="26"/>
      <c r="U10" s="159" t="s">
        <v>131</v>
      </c>
      <c r="V10" s="160"/>
      <c r="W10" s="26"/>
    </row>
    <row r="11" spans="3:43" ht="24.95" customHeight="1" x14ac:dyDescent="0.25">
      <c r="C11" s="154" t="s">
        <v>60</v>
      </c>
      <c r="D11" s="155"/>
      <c r="E11" s="155"/>
      <c r="F11" s="155"/>
      <c r="G11" s="155"/>
      <c r="H11" s="155"/>
      <c r="I11" s="155"/>
      <c r="J11" s="115">
        <v>5</v>
      </c>
      <c r="K11" s="53" t="s">
        <v>62</v>
      </c>
      <c r="L11" s="52"/>
      <c r="M11" s="27"/>
      <c r="N11" s="27"/>
      <c r="O11" s="27"/>
      <c r="P11" s="26"/>
      <c r="Q11" s="26"/>
      <c r="R11" s="26"/>
      <c r="S11" s="26"/>
      <c r="T11" s="26"/>
      <c r="U11" s="80">
        <f ca="1">IFERROR(Calculations!C33/'CDH &amp; HDH'!L2,0)</f>
        <v>0.10814798532233307</v>
      </c>
      <c r="V11" s="48" t="s">
        <v>108</v>
      </c>
      <c r="W11" s="26"/>
    </row>
    <row r="12" spans="3:43" ht="24.95" customHeight="1" x14ac:dyDescent="0.25">
      <c r="C12" s="147" t="s">
        <v>61</v>
      </c>
      <c r="D12" s="148"/>
      <c r="E12" s="148"/>
      <c r="F12" s="148"/>
      <c r="G12" s="148"/>
      <c r="H12" s="148"/>
      <c r="I12" s="149"/>
      <c r="J12" s="150">
        <v>15</v>
      </c>
      <c r="K12" s="151"/>
      <c r="L12" s="52"/>
      <c r="M12" s="27"/>
      <c r="N12" s="27"/>
      <c r="O12" s="27"/>
      <c r="P12" s="87"/>
      <c r="Q12" s="87"/>
      <c r="R12" s="26"/>
      <c r="S12" s="26"/>
      <c r="T12" s="26"/>
      <c r="U12" s="159" t="s">
        <v>132</v>
      </c>
      <c r="V12" s="160"/>
      <c r="W12" s="26"/>
    </row>
    <row r="13" spans="3:43" ht="24.95" customHeight="1" x14ac:dyDescent="0.25">
      <c r="C13" s="147" t="s">
        <v>59</v>
      </c>
      <c r="D13" s="148"/>
      <c r="E13" s="148"/>
      <c r="F13" s="148"/>
      <c r="G13" s="148"/>
      <c r="H13" s="148"/>
      <c r="I13" s="149"/>
      <c r="J13" s="181" t="s">
        <v>73</v>
      </c>
      <c r="K13" s="182"/>
      <c r="L13" s="52"/>
      <c r="M13" s="27"/>
      <c r="N13" s="27"/>
      <c r="O13" s="27"/>
      <c r="P13" s="26"/>
      <c r="Q13" s="26"/>
      <c r="R13" s="26"/>
      <c r="S13" s="26"/>
      <c r="T13" s="26"/>
      <c r="U13" s="80">
        <f ca="1">IFERROR(Calculations!C34/'CDH &amp; HDH'!N2,0)</f>
        <v>3.2734270366383787E-2</v>
      </c>
      <c r="V13" s="48" t="s">
        <v>108</v>
      </c>
      <c r="W13" s="26"/>
    </row>
    <row r="14" spans="3:43" ht="24.95" customHeight="1" x14ac:dyDescent="0.25">
      <c r="C14" s="37"/>
      <c r="K14" s="38"/>
      <c r="L14" s="26"/>
    </row>
    <row r="15" spans="3:43" ht="24.95" customHeight="1" x14ac:dyDescent="0.25">
      <c r="C15" s="144" t="s">
        <v>4</v>
      </c>
      <c r="D15" s="145"/>
      <c r="E15" s="145"/>
      <c r="F15" s="145"/>
      <c r="G15" s="145"/>
      <c r="H15" s="145"/>
      <c r="I15" s="145"/>
      <c r="J15" s="145"/>
      <c r="K15" s="146"/>
      <c r="L15" s="26"/>
    </row>
    <row r="16" spans="3:43" s="26" customFormat="1" ht="24.95" customHeight="1" x14ac:dyDescent="0.25">
      <c r="C16" s="183" t="s">
        <v>58</v>
      </c>
      <c r="D16" s="184"/>
      <c r="E16" s="184"/>
      <c r="F16" s="184"/>
      <c r="G16" s="184"/>
      <c r="H16" s="184"/>
      <c r="I16" s="184"/>
      <c r="J16" s="185" t="s">
        <v>122</v>
      </c>
      <c r="K16" s="186"/>
      <c r="L16" s="52"/>
      <c r="U16" s="24"/>
      <c r="V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</row>
    <row r="17" spans="3:43" s="26" customFormat="1" ht="24.95" customHeight="1" x14ac:dyDescent="0.25">
      <c r="C17" s="39" t="s">
        <v>84</v>
      </c>
      <c r="D17" s="40"/>
      <c r="E17" s="40"/>
      <c r="F17" s="41"/>
      <c r="G17" s="40"/>
      <c r="H17" s="40"/>
      <c r="I17" s="40"/>
      <c r="J17" s="70">
        <v>5</v>
      </c>
      <c r="K17" s="53" t="str">
        <f>IF(J16="Furnace","kBtu",IF(J16="Heat Pump","ton",IF(J16="Electric Resistance","kW","")))</f>
        <v>ton</v>
      </c>
      <c r="L17" s="52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</row>
    <row r="18" spans="3:43" s="26" customFormat="1" ht="24.95" customHeight="1" x14ac:dyDescent="0.25">
      <c r="C18" s="147" t="s">
        <v>61</v>
      </c>
      <c r="D18" s="148"/>
      <c r="E18" s="148"/>
      <c r="F18" s="148"/>
      <c r="G18" s="148"/>
      <c r="H18" s="148"/>
      <c r="I18" s="149"/>
      <c r="J18" s="187">
        <v>8</v>
      </c>
      <c r="K18" s="188"/>
      <c r="L18" s="52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</row>
    <row r="19" spans="3:43" s="26" customFormat="1" ht="24.95" customHeight="1" thickBot="1" x14ac:dyDescent="0.3">
      <c r="C19" s="178" t="s">
        <v>59</v>
      </c>
      <c r="D19" s="179"/>
      <c r="E19" s="179"/>
      <c r="F19" s="179"/>
      <c r="G19" s="179"/>
      <c r="H19" s="179"/>
      <c r="I19" s="180"/>
      <c r="J19" s="176" t="s">
        <v>117</v>
      </c>
      <c r="K19" s="177"/>
      <c r="L19" s="29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</row>
    <row r="20" spans="3:43" s="26" customFormat="1" ht="24.95" customHeight="1" x14ac:dyDescent="0.25">
      <c r="C20" s="24"/>
      <c r="D20" s="24"/>
      <c r="E20" s="24"/>
      <c r="F20" s="24"/>
      <c r="G20" s="24"/>
      <c r="H20" s="24"/>
      <c r="I20" s="24"/>
      <c r="J20" s="24"/>
      <c r="K20" s="24"/>
      <c r="L20" s="29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</row>
    <row r="21" spans="3:43" s="26" customFormat="1" ht="24.95" customHeight="1" x14ac:dyDescent="0.25">
      <c r="C21" s="24"/>
      <c r="D21" s="24"/>
      <c r="E21" s="24"/>
      <c r="F21" s="24"/>
      <c r="G21" s="24"/>
      <c r="H21" s="24"/>
      <c r="I21" s="24"/>
      <c r="J21" s="24"/>
      <c r="K21" s="24"/>
      <c r="L21" s="29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</row>
    <row r="22" spans="3:43" s="26" customFormat="1" ht="24.95" customHeight="1" x14ac:dyDescent="0.25">
      <c r="C22" s="24"/>
      <c r="D22" s="24"/>
      <c r="E22" s="24"/>
      <c r="F22" s="24"/>
      <c r="G22" s="24"/>
      <c r="H22" s="24"/>
      <c r="I22" s="24"/>
      <c r="J22" s="24"/>
      <c r="K22" s="24"/>
      <c r="L22" s="29"/>
    </row>
    <row r="23" spans="3:43" ht="15.75" thickBot="1" x14ac:dyDescent="0.3">
      <c r="J23" s="30"/>
      <c r="U23" s="26"/>
      <c r="V23" s="26"/>
      <c r="AL23" s="26"/>
      <c r="AM23" s="26"/>
    </row>
    <row r="24" spans="3:43" ht="15.75" thickBot="1" x14ac:dyDescent="0.3">
      <c r="C24" s="191" t="s">
        <v>74</v>
      </c>
      <c r="D24" s="192"/>
      <c r="E24" s="192"/>
      <c r="F24" s="192"/>
      <c r="G24" s="192"/>
      <c r="H24" s="192"/>
      <c r="I24" s="192"/>
      <c r="J24" s="193"/>
      <c r="L24" s="191" t="s">
        <v>82</v>
      </c>
      <c r="M24" s="192"/>
      <c r="N24" s="192"/>
      <c r="O24" s="192"/>
      <c r="P24" s="192"/>
      <c r="Q24" s="192"/>
      <c r="R24" s="192"/>
      <c r="S24" s="193"/>
      <c r="T24" s="24" t="s">
        <v>101</v>
      </c>
      <c r="AL24" s="26"/>
      <c r="AM24" s="26"/>
    </row>
    <row r="25" spans="3:43" s="33" customFormat="1" ht="26.25" x14ac:dyDescent="0.25">
      <c r="C25" s="46" t="s">
        <v>54</v>
      </c>
      <c r="D25" s="47" t="s">
        <v>44</v>
      </c>
      <c r="E25" s="47" t="s">
        <v>45</v>
      </c>
      <c r="F25" s="47" t="s">
        <v>46</v>
      </c>
      <c r="G25" s="47" t="s">
        <v>47</v>
      </c>
      <c r="H25" s="47" t="s">
        <v>48</v>
      </c>
      <c r="I25" s="47" t="s">
        <v>49</v>
      </c>
      <c r="J25" s="47" t="s">
        <v>50</v>
      </c>
      <c r="K25" s="43"/>
      <c r="L25" s="46" t="s">
        <v>54</v>
      </c>
      <c r="M25" s="47" t="s">
        <v>44</v>
      </c>
      <c r="N25" s="47" t="s">
        <v>45</v>
      </c>
      <c r="O25" s="47" t="s">
        <v>46</v>
      </c>
      <c r="P25" s="47" t="s">
        <v>47</v>
      </c>
      <c r="Q25" s="47" t="s">
        <v>48</v>
      </c>
      <c r="R25" s="47" t="s">
        <v>49</v>
      </c>
      <c r="S25" s="47" t="s">
        <v>50</v>
      </c>
      <c r="U25" s="24"/>
      <c r="V25" s="24"/>
      <c r="AL25" s="26"/>
      <c r="AM25" s="26"/>
    </row>
    <row r="26" spans="3:43" ht="12" customHeight="1" x14ac:dyDescent="0.25">
      <c r="C26" s="35">
        <v>1</v>
      </c>
      <c r="D26" s="79">
        <v>78</v>
      </c>
      <c r="E26" s="79">
        <v>78</v>
      </c>
      <c r="F26" s="79">
        <v>78</v>
      </c>
      <c r="G26" s="79">
        <v>78</v>
      </c>
      <c r="H26" s="79">
        <v>78</v>
      </c>
      <c r="I26" s="79">
        <v>78</v>
      </c>
      <c r="J26" s="79">
        <v>78</v>
      </c>
      <c r="K26" s="44"/>
      <c r="L26" s="35">
        <v>1</v>
      </c>
      <c r="M26" s="79">
        <v>80</v>
      </c>
      <c r="N26" s="79">
        <v>80</v>
      </c>
      <c r="O26" s="79">
        <v>80</v>
      </c>
      <c r="P26" s="79">
        <v>80</v>
      </c>
      <c r="Q26" s="79">
        <v>80</v>
      </c>
      <c r="R26" s="79">
        <v>80</v>
      </c>
      <c r="S26" s="79">
        <v>80</v>
      </c>
      <c r="U26" s="33"/>
      <c r="V26" s="33"/>
      <c r="AL26" s="26"/>
      <c r="AM26" s="26"/>
    </row>
    <row r="27" spans="3:43" ht="12" customHeight="1" x14ac:dyDescent="0.25">
      <c r="C27" s="35">
        <f t="shared" ref="C27:C49" si="0">C26+1</f>
        <v>2</v>
      </c>
      <c r="D27" s="79">
        <v>78</v>
      </c>
      <c r="E27" s="79">
        <v>78</v>
      </c>
      <c r="F27" s="79">
        <v>78</v>
      </c>
      <c r="G27" s="79">
        <v>78</v>
      </c>
      <c r="H27" s="79">
        <v>78</v>
      </c>
      <c r="I27" s="79">
        <v>78</v>
      </c>
      <c r="J27" s="79">
        <v>78</v>
      </c>
      <c r="K27" s="44"/>
      <c r="L27" s="35">
        <f t="shared" ref="L27:L49" si="1">L26+1</f>
        <v>2</v>
      </c>
      <c r="M27" s="79">
        <v>80</v>
      </c>
      <c r="N27" s="79">
        <v>80</v>
      </c>
      <c r="O27" s="79">
        <v>80</v>
      </c>
      <c r="P27" s="79">
        <v>80</v>
      </c>
      <c r="Q27" s="79">
        <v>80</v>
      </c>
      <c r="R27" s="79">
        <v>80</v>
      </c>
      <c r="S27" s="79">
        <v>80</v>
      </c>
      <c r="AM27" s="26"/>
    </row>
    <row r="28" spans="3:43" ht="12" customHeight="1" x14ac:dyDescent="0.25">
      <c r="C28" s="35">
        <f t="shared" si="0"/>
        <v>3</v>
      </c>
      <c r="D28" s="79">
        <v>78</v>
      </c>
      <c r="E28" s="79">
        <v>78</v>
      </c>
      <c r="F28" s="79">
        <v>78</v>
      </c>
      <c r="G28" s="79">
        <v>78</v>
      </c>
      <c r="H28" s="79">
        <v>78</v>
      </c>
      <c r="I28" s="79">
        <v>78</v>
      </c>
      <c r="J28" s="79">
        <v>78</v>
      </c>
      <c r="K28" s="44"/>
      <c r="L28" s="35">
        <f t="shared" si="1"/>
        <v>3</v>
      </c>
      <c r="M28" s="79">
        <v>80</v>
      </c>
      <c r="N28" s="79">
        <v>80</v>
      </c>
      <c r="O28" s="79">
        <v>80</v>
      </c>
      <c r="P28" s="79">
        <v>80</v>
      </c>
      <c r="Q28" s="79">
        <v>80</v>
      </c>
      <c r="R28" s="79">
        <v>80</v>
      </c>
      <c r="S28" s="79">
        <v>80</v>
      </c>
    </row>
    <row r="29" spans="3:43" ht="12" customHeight="1" x14ac:dyDescent="0.25">
      <c r="C29" s="35">
        <f t="shared" si="0"/>
        <v>4</v>
      </c>
      <c r="D29" s="79">
        <v>78</v>
      </c>
      <c r="E29" s="79">
        <v>78</v>
      </c>
      <c r="F29" s="79">
        <v>78</v>
      </c>
      <c r="G29" s="79">
        <v>78</v>
      </c>
      <c r="H29" s="79">
        <v>78</v>
      </c>
      <c r="I29" s="79">
        <v>78</v>
      </c>
      <c r="J29" s="79">
        <v>78</v>
      </c>
      <c r="K29" s="44"/>
      <c r="L29" s="35">
        <f t="shared" si="1"/>
        <v>4</v>
      </c>
      <c r="M29" s="79">
        <v>80</v>
      </c>
      <c r="N29" s="79">
        <v>80</v>
      </c>
      <c r="O29" s="79">
        <v>80</v>
      </c>
      <c r="P29" s="79">
        <v>80</v>
      </c>
      <c r="Q29" s="79">
        <v>80</v>
      </c>
      <c r="R29" s="79">
        <v>80</v>
      </c>
      <c r="S29" s="79">
        <v>80</v>
      </c>
    </row>
    <row r="30" spans="3:43" ht="12" customHeight="1" x14ac:dyDescent="0.25">
      <c r="C30" s="35">
        <f t="shared" si="0"/>
        <v>5</v>
      </c>
      <c r="D30" s="79">
        <v>78</v>
      </c>
      <c r="E30" s="79">
        <v>78</v>
      </c>
      <c r="F30" s="79">
        <v>78</v>
      </c>
      <c r="G30" s="79">
        <v>78</v>
      </c>
      <c r="H30" s="79">
        <v>78</v>
      </c>
      <c r="I30" s="79">
        <v>78</v>
      </c>
      <c r="J30" s="79">
        <v>78</v>
      </c>
      <c r="K30" s="44"/>
      <c r="L30" s="35">
        <f t="shared" si="1"/>
        <v>5</v>
      </c>
      <c r="M30" s="79">
        <v>80</v>
      </c>
      <c r="N30" s="79">
        <v>80</v>
      </c>
      <c r="O30" s="79">
        <v>80</v>
      </c>
      <c r="P30" s="79">
        <v>80</v>
      </c>
      <c r="Q30" s="79">
        <v>80</v>
      </c>
      <c r="R30" s="79">
        <v>80</v>
      </c>
      <c r="S30" s="79">
        <v>80</v>
      </c>
    </row>
    <row r="31" spans="3:43" ht="12" customHeight="1" x14ac:dyDescent="0.25">
      <c r="C31" s="35">
        <f t="shared" si="0"/>
        <v>6</v>
      </c>
      <c r="D31" s="79">
        <v>78</v>
      </c>
      <c r="E31" s="79">
        <v>78</v>
      </c>
      <c r="F31" s="79">
        <v>78</v>
      </c>
      <c r="G31" s="79">
        <v>78</v>
      </c>
      <c r="H31" s="79">
        <v>78</v>
      </c>
      <c r="I31" s="79">
        <v>78</v>
      </c>
      <c r="J31" s="79">
        <v>78</v>
      </c>
      <c r="K31" s="44"/>
      <c r="L31" s="35">
        <f t="shared" si="1"/>
        <v>6</v>
      </c>
      <c r="M31" s="79">
        <v>80</v>
      </c>
      <c r="N31" s="79">
        <v>80</v>
      </c>
      <c r="O31" s="79">
        <v>80</v>
      </c>
      <c r="P31" s="79">
        <v>80</v>
      </c>
      <c r="Q31" s="79">
        <v>80</v>
      </c>
      <c r="R31" s="79">
        <v>80</v>
      </c>
      <c r="S31" s="79">
        <v>80</v>
      </c>
    </row>
    <row r="32" spans="3:43" ht="12" customHeight="1" x14ac:dyDescent="0.25">
      <c r="C32" s="35">
        <f t="shared" si="0"/>
        <v>7</v>
      </c>
      <c r="D32" s="79">
        <v>78</v>
      </c>
      <c r="E32" s="79">
        <v>78</v>
      </c>
      <c r="F32" s="79">
        <v>78</v>
      </c>
      <c r="G32" s="79">
        <v>78</v>
      </c>
      <c r="H32" s="79">
        <v>78</v>
      </c>
      <c r="I32" s="79">
        <v>78</v>
      </c>
      <c r="J32" s="79">
        <v>78</v>
      </c>
      <c r="K32" s="44"/>
      <c r="L32" s="35">
        <f t="shared" si="1"/>
        <v>7</v>
      </c>
      <c r="M32" s="79">
        <v>80</v>
      </c>
      <c r="N32" s="79">
        <v>80</v>
      </c>
      <c r="O32" s="79">
        <v>80</v>
      </c>
      <c r="P32" s="79">
        <v>80</v>
      </c>
      <c r="Q32" s="79">
        <v>80</v>
      </c>
      <c r="R32" s="79">
        <v>80</v>
      </c>
      <c r="S32" s="79">
        <v>80</v>
      </c>
    </row>
    <row r="33" spans="3:19" ht="12" customHeight="1" x14ac:dyDescent="0.25">
      <c r="C33" s="35">
        <f t="shared" si="0"/>
        <v>8</v>
      </c>
      <c r="D33" s="79">
        <v>72</v>
      </c>
      <c r="E33" s="79">
        <v>72</v>
      </c>
      <c r="F33" s="79">
        <v>72</v>
      </c>
      <c r="G33" s="79">
        <v>72</v>
      </c>
      <c r="H33" s="79">
        <v>72</v>
      </c>
      <c r="I33" s="79">
        <v>78</v>
      </c>
      <c r="J33" s="79">
        <v>78</v>
      </c>
      <c r="K33" s="44"/>
      <c r="L33" s="35">
        <f t="shared" si="1"/>
        <v>8</v>
      </c>
      <c r="M33" s="79">
        <v>77</v>
      </c>
      <c r="N33" s="79">
        <v>77</v>
      </c>
      <c r="O33" s="79">
        <v>77</v>
      </c>
      <c r="P33" s="79">
        <v>77</v>
      </c>
      <c r="Q33" s="79">
        <v>77</v>
      </c>
      <c r="R33" s="79">
        <v>80</v>
      </c>
      <c r="S33" s="79">
        <v>80</v>
      </c>
    </row>
    <row r="34" spans="3:19" ht="12" customHeight="1" x14ac:dyDescent="0.25">
      <c r="C34" s="35">
        <f t="shared" si="0"/>
        <v>9</v>
      </c>
      <c r="D34" s="79">
        <v>72</v>
      </c>
      <c r="E34" s="79">
        <v>72</v>
      </c>
      <c r="F34" s="79">
        <v>72</v>
      </c>
      <c r="G34" s="79">
        <v>72</v>
      </c>
      <c r="H34" s="79">
        <v>72</v>
      </c>
      <c r="I34" s="79">
        <v>78</v>
      </c>
      <c r="J34" s="79">
        <v>78</v>
      </c>
      <c r="K34" s="44"/>
      <c r="L34" s="35">
        <f t="shared" si="1"/>
        <v>9</v>
      </c>
      <c r="M34" s="79">
        <v>77</v>
      </c>
      <c r="N34" s="79">
        <v>77</v>
      </c>
      <c r="O34" s="79">
        <v>77</v>
      </c>
      <c r="P34" s="79">
        <v>77</v>
      </c>
      <c r="Q34" s="79">
        <v>77</v>
      </c>
      <c r="R34" s="79">
        <v>80</v>
      </c>
      <c r="S34" s="79">
        <v>80</v>
      </c>
    </row>
    <row r="35" spans="3:19" ht="12" customHeight="1" x14ac:dyDescent="0.25">
      <c r="C35" s="35">
        <f t="shared" si="0"/>
        <v>10</v>
      </c>
      <c r="D35" s="79">
        <v>72</v>
      </c>
      <c r="E35" s="79">
        <v>72</v>
      </c>
      <c r="F35" s="79">
        <v>72</v>
      </c>
      <c r="G35" s="79">
        <v>72</v>
      </c>
      <c r="H35" s="79">
        <v>72</v>
      </c>
      <c r="I35" s="79">
        <v>78</v>
      </c>
      <c r="J35" s="79">
        <v>78</v>
      </c>
      <c r="K35" s="44"/>
      <c r="L35" s="35">
        <f t="shared" si="1"/>
        <v>10</v>
      </c>
      <c r="M35" s="79">
        <v>77</v>
      </c>
      <c r="N35" s="79">
        <v>77</v>
      </c>
      <c r="O35" s="79">
        <v>77</v>
      </c>
      <c r="P35" s="79">
        <v>77</v>
      </c>
      <c r="Q35" s="79">
        <v>77</v>
      </c>
      <c r="R35" s="79">
        <v>80</v>
      </c>
      <c r="S35" s="79">
        <v>80</v>
      </c>
    </row>
    <row r="36" spans="3:19" ht="12" customHeight="1" x14ac:dyDescent="0.25">
      <c r="C36" s="35">
        <f t="shared" si="0"/>
        <v>11</v>
      </c>
      <c r="D36" s="79">
        <v>72</v>
      </c>
      <c r="E36" s="79">
        <v>72</v>
      </c>
      <c r="F36" s="79">
        <v>72</v>
      </c>
      <c r="G36" s="79">
        <v>72</v>
      </c>
      <c r="H36" s="79">
        <v>72</v>
      </c>
      <c r="I36" s="79">
        <v>78</v>
      </c>
      <c r="J36" s="79">
        <v>78</v>
      </c>
      <c r="K36" s="44"/>
      <c r="L36" s="35">
        <f t="shared" si="1"/>
        <v>11</v>
      </c>
      <c r="M36" s="79">
        <v>77</v>
      </c>
      <c r="N36" s="79">
        <v>77</v>
      </c>
      <c r="O36" s="79">
        <v>77</v>
      </c>
      <c r="P36" s="79">
        <v>77</v>
      </c>
      <c r="Q36" s="79">
        <v>77</v>
      </c>
      <c r="R36" s="79">
        <v>80</v>
      </c>
      <c r="S36" s="79">
        <v>80</v>
      </c>
    </row>
    <row r="37" spans="3:19" ht="12" customHeight="1" x14ac:dyDescent="0.25">
      <c r="C37" s="35">
        <f t="shared" si="0"/>
        <v>12</v>
      </c>
      <c r="D37" s="79">
        <v>72</v>
      </c>
      <c r="E37" s="79">
        <v>72</v>
      </c>
      <c r="F37" s="79">
        <v>72</v>
      </c>
      <c r="G37" s="79">
        <v>72</v>
      </c>
      <c r="H37" s="79">
        <v>72</v>
      </c>
      <c r="I37" s="79">
        <v>78</v>
      </c>
      <c r="J37" s="79">
        <v>78</v>
      </c>
      <c r="K37" s="44"/>
      <c r="L37" s="35">
        <f t="shared" si="1"/>
        <v>12</v>
      </c>
      <c r="M37" s="79">
        <v>77</v>
      </c>
      <c r="N37" s="79">
        <v>77</v>
      </c>
      <c r="O37" s="79">
        <v>77</v>
      </c>
      <c r="P37" s="79">
        <v>77</v>
      </c>
      <c r="Q37" s="79">
        <v>77</v>
      </c>
      <c r="R37" s="79">
        <v>80</v>
      </c>
      <c r="S37" s="79">
        <v>80</v>
      </c>
    </row>
    <row r="38" spans="3:19" ht="12" customHeight="1" x14ac:dyDescent="0.25">
      <c r="C38" s="35">
        <f t="shared" si="0"/>
        <v>13</v>
      </c>
      <c r="D38" s="79">
        <v>72</v>
      </c>
      <c r="E38" s="79">
        <v>72</v>
      </c>
      <c r="F38" s="79">
        <v>72</v>
      </c>
      <c r="G38" s="79">
        <v>72</v>
      </c>
      <c r="H38" s="79">
        <v>72</v>
      </c>
      <c r="I38" s="79">
        <v>78</v>
      </c>
      <c r="J38" s="79">
        <v>78</v>
      </c>
      <c r="K38" s="44"/>
      <c r="L38" s="35">
        <f t="shared" si="1"/>
        <v>13</v>
      </c>
      <c r="M38" s="79">
        <v>77</v>
      </c>
      <c r="N38" s="79">
        <v>77</v>
      </c>
      <c r="O38" s="79">
        <v>77</v>
      </c>
      <c r="P38" s="79">
        <v>77</v>
      </c>
      <c r="Q38" s="79">
        <v>77</v>
      </c>
      <c r="R38" s="79">
        <v>80</v>
      </c>
      <c r="S38" s="79">
        <v>80</v>
      </c>
    </row>
    <row r="39" spans="3:19" ht="12" customHeight="1" x14ac:dyDescent="0.25">
      <c r="C39" s="35">
        <f t="shared" si="0"/>
        <v>14</v>
      </c>
      <c r="D39" s="79">
        <v>72</v>
      </c>
      <c r="E39" s="79">
        <v>72</v>
      </c>
      <c r="F39" s="79">
        <v>72</v>
      </c>
      <c r="G39" s="79">
        <v>72</v>
      </c>
      <c r="H39" s="79">
        <v>72</v>
      </c>
      <c r="I39" s="79">
        <v>78</v>
      </c>
      <c r="J39" s="79">
        <v>78</v>
      </c>
      <c r="K39" s="44"/>
      <c r="L39" s="35">
        <f t="shared" si="1"/>
        <v>14</v>
      </c>
      <c r="M39" s="79">
        <v>77</v>
      </c>
      <c r="N39" s="79">
        <v>77</v>
      </c>
      <c r="O39" s="79">
        <v>77</v>
      </c>
      <c r="P39" s="79">
        <v>77</v>
      </c>
      <c r="Q39" s="79">
        <v>77</v>
      </c>
      <c r="R39" s="79">
        <v>80</v>
      </c>
      <c r="S39" s="79">
        <v>80</v>
      </c>
    </row>
    <row r="40" spans="3:19" ht="12" customHeight="1" x14ac:dyDescent="0.25">
      <c r="C40" s="35">
        <f t="shared" si="0"/>
        <v>15</v>
      </c>
      <c r="D40" s="79">
        <v>72</v>
      </c>
      <c r="E40" s="79">
        <v>72</v>
      </c>
      <c r="F40" s="79">
        <v>72</v>
      </c>
      <c r="G40" s="79">
        <v>72</v>
      </c>
      <c r="H40" s="79">
        <v>72</v>
      </c>
      <c r="I40" s="79">
        <v>78</v>
      </c>
      <c r="J40" s="79">
        <v>78</v>
      </c>
      <c r="K40" s="44"/>
      <c r="L40" s="35">
        <f t="shared" si="1"/>
        <v>15</v>
      </c>
      <c r="M40" s="79">
        <v>77</v>
      </c>
      <c r="N40" s="79">
        <v>77</v>
      </c>
      <c r="O40" s="79">
        <v>77</v>
      </c>
      <c r="P40" s="79">
        <v>77</v>
      </c>
      <c r="Q40" s="79">
        <v>77</v>
      </c>
      <c r="R40" s="79">
        <v>80</v>
      </c>
      <c r="S40" s="79">
        <v>80</v>
      </c>
    </row>
    <row r="41" spans="3:19" ht="12" customHeight="1" x14ac:dyDescent="0.25">
      <c r="C41" s="35">
        <f t="shared" si="0"/>
        <v>16</v>
      </c>
      <c r="D41" s="79">
        <v>72</v>
      </c>
      <c r="E41" s="79">
        <v>72</v>
      </c>
      <c r="F41" s="79">
        <v>72</v>
      </c>
      <c r="G41" s="79">
        <v>72</v>
      </c>
      <c r="H41" s="79">
        <v>72</v>
      </c>
      <c r="I41" s="79">
        <v>78</v>
      </c>
      <c r="J41" s="79">
        <v>78</v>
      </c>
      <c r="K41" s="44"/>
      <c r="L41" s="35">
        <f t="shared" si="1"/>
        <v>16</v>
      </c>
      <c r="M41" s="79">
        <v>77</v>
      </c>
      <c r="N41" s="79">
        <v>77</v>
      </c>
      <c r="O41" s="79">
        <v>77</v>
      </c>
      <c r="P41" s="79">
        <v>77</v>
      </c>
      <c r="Q41" s="79">
        <v>77</v>
      </c>
      <c r="R41" s="79">
        <v>80</v>
      </c>
      <c r="S41" s="79">
        <v>80</v>
      </c>
    </row>
    <row r="42" spans="3:19" ht="12" customHeight="1" x14ac:dyDescent="0.25">
      <c r="C42" s="35">
        <f t="shared" si="0"/>
        <v>17</v>
      </c>
      <c r="D42" s="79">
        <v>72</v>
      </c>
      <c r="E42" s="79">
        <v>72</v>
      </c>
      <c r="F42" s="79">
        <v>72</v>
      </c>
      <c r="G42" s="79">
        <v>72</v>
      </c>
      <c r="H42" s="79">
        <v>72</v>
      </c>
      <c r="I42" s="79">
        <v>78</v>
      </c>
      <c r="J42" s="79">
        <v>78</v>
      </c>
      <c r="K42" s="44"/>
      <c r="L42" s="35">
        <f t="shared" si="1"/>
        <v>17</v>
      </c>
      <c r="M42" s="79">
        <v>77</v>
      </c>
      <c r="N42" s="79">
        <v>77</v>
      </c>
      <c r="O42" s="79">
        <v>77</v>
      </c>
      <c r="P42" s="79">
        <v>77</v>
      </c>
      <c r="Q42" s="79">
        <v>77</v>
      </c>
      <c r="R42" s="79">
        <v>80</v>
      </c>
      <c r="S42" s="79">
        <v>80</v>
      </c>
    </row>
    <row r="43" spans="3:19" ht="12" customHeight="1" x14ac:dyDescent="0.25">
      <c r="C43" s="35">
        <f t="shared" si="0"/>
        <v>18</v>
      </c>
      <c r="D43" s="79">
        <v>72</v>
      </c>
      <c r="E43" s="79">
        <v>72</v>
      </c>
      <c r="F43" s="79">
        <v>72</v>
      </c>
      <c r="G43" s="79">
        <v>72</v>
      </c>
      <c r="H43" s="79">
        <v>72</v>
      </c>
      <c r="I43" s="79">
        <v>78</v>
      </c>
      <c r="J43" s="79">
        <v>78</v>
      </c>
      <c r="K43" s="44"/>
      <c r="L43" s="35">
        <f t="shared" si="1"/>
        <v>18</v>
      </c>
      <c r="M43" s="79">
        <v>77</v>
      </c>
      <c r="N43" s="79">
        <v>77</v>
      </c>
      <c r="O43" s="79">
        <v>77</v>
      </c>
      <c r="P43" s="79">
        <v>77</v>
      </c>
      <c r="Q43" s="79">
        <v>77</v>
      </c>
      <c r="R43" s="79">
        <v>80</v>
      </c>
      <c r="S43" s="79">
        <v>80</v>
      </c>
    </row>
    <row r="44" spans="3:19" ht="12" customHeight="1" x14ac:dyDescent="0.25">
      <c r="C44" s="35">
        <f t="shared" si="0"/>
        <v>19</v>
      </c>
      <c r="D44" s="79">
        <v>78</v>
      </c>
      <c r="E44" s="79">
        <v>78</v>
      </c>
      <c r="F44" s="79">
        <v>78</v>
      </c>
      <c r="G44" s="79">
        <v>78</v>
      </c>
      <c r="H44" s="79">
        <v>78</v>
      </c>
      <c r="I44" s="79">
        <v>78</v>
      </c>
      <c r="J44" s="79">
        <v>78</v>
      </c>
      <c r="K44" s="44"/>
      <c r="L44" s="35">
        <f t="shared" si="1"/>
        <v>19</v>
      </c>
      <c r="M44" s="79">
        <v>80</v>
      </c>
      <c r="N44" s="79">
        <v>80</v>
      </c>
      <c r="O44" s="79">
        <v>80</v>
      </c>
      <c r="P44" s="79">
        <v>80</v>
      </c>
      <c r="Q44" s="79">
        <v>80</v>
      </c>
      <c r="R44" s="79">
        <v>80</v>
      </c>
      <c r="S44" s="79">
        <v>80</v>
      </c>
    </row>
    <row r="45" spans="3:19" ht="12" customHeight="1" x14ac:dyDescent="0.25">
      <c r="C45" s="35">
        <f t="shared" si="0"/>
        <v>20</v>
      </c>
      <c r="D45" s="79">
        <v>78</v>
      </c>
      <c r="E45" s="79">
        <v>78</v>
      </c>
      <c r="F45" s="79">
        <v>78</v>
      </c>
      <c r="G45" s="79">
        <v>78</v>
      </c>
      <c r="H45" s="79">
        <v>78</v>
      </c>
      <c r="I45" s="79">
        <v>78</v>
      </c>
      <c r="J45" s="79">
        <v>78</v>
      </c>
      <c r="K45" s="44"/>
      <c r="L45" s="35">
        <f t="shared" si="1"/>
        <v>20</v>
      </c>
      <c r="M45" s="79">
        <v>80</v>
      </c>
      <c r="N45" s="79">
        <v>80</v>
      </c>
      <c r="O45" s="79">
        <v>80</v>
      </c>
      <c r="P45" s="79">
        <v>80</v>
      </c>
      <c r="Q45" s="79">
        <v>80</v>
      </c>
      <c r="R45" s="79">
        <v>80</v>
      </c>
      <c r="S45" s="79">
        <v>80</v>
      </c>
    </row>
    <row r="46" spans="3:19" ht="12" customHeight="1" x14ac:dyDescent="0.25">
      <c r="C46" s="35">
        <f t="shared" si="0"/>
        <v>21</v>
      </c>
      <c r="D46" s="79">
        <v>78</v>
      </c>
      <c r="E46" s="79">
        <v>78</v>
      </c>
      <c r="F46" s="79">
        <v>78</v>
      </c>
      <c r="G46" s="79">
        <v>78</v>
      </c>
      <c r="H46" s="79">
        <v>78</v>
      </c>
      <c r="I46" s="79">
        <v>78</v>
      </c>
      <c r="J46" s="79">
        <v>78</v>
      </c>
      <c r="K46" s="44"/>
      <c r="L46" s="35">
        <f t="shared" si="1"/>
        <v>21</v>
      </c>
      <c r="M46" s="79">
        <v>80</v>
      </c>
      <c r="N46" s="79">
        <v>80</v>
      </c>
      <c r="O46" s="79">
        <v>80</v>
      </c>
      <c r="P46" s="79">
        <v>80</v>
      </c>
      <c r="Q46" s="79">
        <v>80</v>
      </c>
      <c r="R46" s="79">
        <v>80</v>
      </c>
      <c r="S46" s="79">
        <v>80</v>
      </c>
    </row>
    <row r="47" spans="3:19" ht="12" customHeight="1" x14ac:dyDescent="0.25">
      <c r="C47" s="35">
        <f t="shared" si="0"/>
        <v>22</v>
      </c>
      <c r="D47" s="79">
        <v>78</v>
      </c>
      <c r="E47" s="79">
        <v>78</v>
      </c>
      <c r="F47" s="79">
        <v>78</v>
      </c>
      <c r="G47" s="79">
        <v>78</v>
      </c>
      <c r="H47" s="79">
        <v>78</v>
      </c>
      <c r="I47" s="79">
        <v>78</v>
      </c>
      <c r="J47" s="79">
        <v>78</v>
      </c>
      <c r="K47" s="44"/>
      <c r="L47" s="35">
        <f t="shared" si="1"/>
        <v>22</v>
      </c>
      <c r="M47" s="79">
        <v>80</v>
      </c>
      <c r="N47" s="79">
        <v>80</v>
      </c>
      <c r="O47" s="79">
        <v>80</v>
      </c>
      <c r="P47" s="79">
        <v>80</v>
      </c>
      <c r="Q47" s="79">
        <v>80</v>
      </c>
      <c r="R47" s="79">
        <v>80</v>
      </c>
      <c r="S47" s="79">
        <v>80</v>
      </c>
    </row>
    <row r="48" spans="3:19" ht="12" customHeight="1" x14ac:dyDescent="0.25">
      <c r="C48" s="35">
        <f t="shared" si="0"/>
        <v>23</v>
      </c>
      <c r="D48" s="79">
        <v>78</v>
      </c>
      <c r="E48" s="79">
        <v>78</v>
      </c>
      <c r="F48" s="79">
        <v>78</v>
      </c>
      <c r="G48" s="79">
        <v>78</v>
      </c>
      <c r="H48" s="79">
        <v>78</v>
      </c>
      <c r="I48" s="79">
        <v>78</v>
      </c>
      <c r="J48" s="79">
        <v>78</v>
      </c>
      <c r="K48" s="44"/>
      <c r="L48" s="35">
        <f t="shared" si="1"/>
        <v>23</v>
      </c>
      <c r="M48" s="79">
        <v>80</v>
      </c>
      <c r="N48" s="79">
        <v>80</v>
      </c>
      <c r="O48" s="79">
        <v>80</v>
      </c>
      <c r="P48" s="79">
        <v>80</v>
      </c>
      <c r="Q48" s="79">
        <v>80</v>
      </c>
      <c r="R48" s="79">
        <v>80</v>
      </c>
      <c r="S48" s="79">
        <v>80</v>
      </c>
    </row>
    <row r="49" spans="3:19" ht="12" customHeight="1" x14ac:dyDescent="0.25">
      <c r="C49" s="35">
        <f t="shared" si="0"/>
        <v>24</v>
      </c>
      <c r="D49" s="79">
        <v>78</v>
      </c>
      <c r="E49" s="79">
        <v>78</v>
      </c>
      <c r="F49" s="79">
        <v>78</v>
      </c>
      <c r="G49" s="79">
        <v>78</v>
      </c>
      <c r="H49" s="79">
        <v>78</v>
      </c>
      <c r="I49" s="79">
        <v>78</v>
      </c>
      <c r="J49" s="79">
        <v>78</v>
      </c>
      <c r="K49" s="44"/>
      <c r="L49" s="35">
        <f t="shared" si="1"/>
        <v>24</v>
      </c>
      <c r="M49" s="79">
        <v>80</v>
      </c>
      <c r="N49" s="79">
        <v>80</v>
      </c>
      <c r="O49" s="79">
        <v>80</v>
      </c>
      <c r="P49" s="79">
        <v>80</v>
      </c>
      <c r="Q49" s="79">
        <v>80</v>
      </c>
      <c r="R49" s="79">
        <v>80</v>
      </c>
      <c r="S49" s="79">
        <v>80</v>
      </c>
    </row>
    <row r="50" spans="3:19" ht="8.25" customHeight="1" thickBot="1" x14ac:dyDescent="0.3">
      <c r="C50" s="36"/>
      <c r="D50" s="34"/>
      <c r="E50" s="34"/>
      <c r="F50" s="34"/>
      <c r="G50" s="34"/>
      <c r="H50" s="34"/>
      <c r="I50" s="34"/>
      <c r="J50" s="34"/>
      <c r="K50" s="44"/>
      <c r="L50" s="36"/>
      <c r="M50" s="34"/>
      <c r="N50" s="34"/>
      <c r="O50" s="34"/>
      <c r="P50" s="34"/>
      <c r="Q50" s="34"/>
      <c r="R50" s="34"/>
      <c r="S50" s="34"/>
    </row>
    <row r="51" spans="3:19" ht="15.75" thickBot="1" x14ac:dyDescent="0.3">
      <c r="C51" s="173" t="s">
        <v>75</v>
      </c>
      <c r="D51" s="174"/>
      <c r="E51" s="174"/>
      <c r="F51" s="174"/>
      <c r="G51" s="174"/>
      <c r="H51" s="174"/>
      <c r="I51" s="174"/>
      <c r="J51" s="175"/>
      <c r="K51" s="44"/>
      <c r="L51" s="173" t="s">
        <v>83</v>
      </c>
      <c r="M51" s="174"/>
      <c r="N51" s="174"/>
      <c r="O51" s="174"/>
      <c r="P51" s="174"/>
      <c r="Q51" s="174"/>
      <c r="R51" s="174"/>
      <c r="S51" s="175"/>
    </row>
    <row r="52" spans="3:19" ht="26.25" x14ac:dyDescent="0.25">
      <c r="C52" s="46" t="s">
        <v>54</v>
      </c>
      <c r="D52" s="47" t="s">
        <v>44</v>
      </c>
      <c r="E52" s="47" t="s">
        <v>45</v>
      </c>
      <c r="F52" s="47" t="s">
        <v>46</v>
      </c>
      <c r="G52" s="47" t="s">
        <v>47</v>
      </c>
      <c r="H52" s="47" t="s">
        <v>48</v>
      </c>
      <c r="I52" s="47" t="s">
        <v>49</v>
      </c>
      <c r="J52" s="47" t="s">
        <v>50</v>
      </c>
      <c r="K52" s="44"/>
      <c r="L52" s="46" t="s">
        <v>54</v>
      </c>
      <c r="M52" s="47" t="s">
        <v>44</v>
      </c>
      <c r="N52" s="47" t="s">
        <v>45</v>
      </c>
      <c r="O52" s="47" t="s">
        <v>46</v>
      </c>
      <c r="P52" s="47" t="s">
        <v>47</v>
      </c>
      <c r="Q52" s="47" t="s">
        <v>48</v>
      </c>
      <c r="R52" s="47" t="s">
        <v>49</v>
      </c>
      <c r="S52" s="47" t="s">
        <v>50</v>
      </c>
    </row>
    <row r="53" spans="3:19" ht="12" customHeight="1" x14ac:dyDescent="0.25">
      <c r="C53" s="35">
        <v>1</v>
      </c>
      <c r="D53" s="79">
        <v>66</v>
      </c>
      <c r="E53" s="79">
        <v>66</v>
      </c>
      <c r="F53" s="79">
        <v>66</v>
      </c>
      <c r="G53" s="79">
        <v>66</v>
      </c>
      <c r="H53" s="79">
        <v>66</v>
      </c>
      <c r="I53" s="79">
        <v>66</v>
      </c>
      <c r="J53" s="79">
        <v>66</v>
      </c>
      <c r="K53" s="44"/>
      <c r="L53" s="35">
        <v>1</v>
      </c>
      <c r="M53" s="79">
        <v>64</v>
      </c>
      <c r="N53" s="79">
        <v>64</v>
      </c>
      <c r="O53" s="79">
        <v>64</v>
      </c>
      <c r="P53" s="79">
        <v>64</v>
      </c>
      <c r="Q53" s="79">
        <v>64</v>
      </c>
      <c r="R53" s="79">
        <v>64</v>
      </c>
      <c r="S53" s="79">
        <v>64</v>
      </c>
    </row>
    <row r="54" spans="3:19" ht="12" customHeight="1" x14ac:dyDescent="0.25">
      <c r="C54" s="35">
        <f t="shared" ref="C54:C76" si="2">C53+1</f>
        <v>2</v>
      </c>
      <c r="D54" s="79">
        <v>66</v>
      </c>
      <c r="E54" s="79">
        <v>66</v>
      </c>
      <c r="F54" s="79">
        <v>66</v>
      </c>
      <c r="G54" s="79">
        <v>66</v>
      </c>
      <c r="H54" s="79">
        <v>66</v>
      </c>
      <c r="I54" s="79">
        <v>66</v>
      </c>
      <c r="J54" s="79">
        <v>66</v>
      </c>
      <c r="K54" s="44"/>
      <c r="L54" s="35">
        <f t="shared" ref="L54:L76" si="3">L53+1</f>
        <v>2</v>
      </c>
      <c r="M54" s="79">
        <v>64</v>
      </c>
      <c r="N54" s="79">
        <v>64</v>
      </c>
      <c r="O54" s="79">
        <v>64</v>
      </c>
      <c r="P54" s="79">
        <v>64</v>
      </c>
      <c r="Q54" s="79">
        <v>64</v>
      </c>
      <c r="R54" s="79">
        <v>64</v>
      </c>
      <c r="S54" s="79">
        <v>64</v>
      </c>
    </row>
    <row r="55" spans="3:19" ht="12" customHeight="1" x14ac:dyDescent="0.25">
      <c r="C55" s="35">
        <f t="shared" si="2"/>
        <v>3</v>
      </c>
      <c r="D55" s="79">
        <v>66</v>
      </c>
      <c r="E55" s="79">
        <v>66</v>
      </c>
      <c r="F55" s="79">
        <v>66</v>
      </c>
      <c r="G55" s="79">
        <v>66</v>
      </c>
      <c r="H55" s="79">
        <v>66</v>
      </c>
      <c r="I55" s="79">
        <v>66</v>
      </c>
      <c r="J55" s="79">
        <v>66</v>
      </c>
      <c r="K55" s="44"/>
      <c r="L55" s="35">
        <f t="shared" si="3"/>
        <v>3</v>
      </c>
      <c r="M55" s="79">
        <v>64</v>
      </c>
      <c r="N55" s="79">
        <v>64</v>
      </c>
      <c r="O55" s="79">
        <v>64</v>
      </c>
      <c r="P55" s="79">
        <v>64</v>
      </c>
      <c r="Q55" s="79">
        <v>64</v>
      </c>
      <c r="R55" s="79">
        <v>64</v>
      </c>
      <c r="S55" s="79">
        <v>64</v>
      </c>
    </row>
    <row r="56" spans="3:19" ht="12" customHeight="1" x14ac:dyDescent="0.25">
      <c r="C56" s="35">
        <f t="shared" si="2"/>
        <v>4</v>
      </c>
      <c r="D56" s="79">
        <v>66</v>
      </c>
      <c r="E56" s="79">
        <v>66</v>
      </c>
      <c r="F56" s="79">
        <v>66</v>
      </c>
      <c r="G56" s="79">
        <v>66</v>
      </c>
      <c r="H56" s="79">
        <v>66</v>
      </c>
      <c r="I56" s="79">
        <v>66</v>
      </c>
      <c r="J56" s="79">
        <v>66</v>
      </c>
      <c r="K56" s="44"/>
      <c r="L56" s="35">
        <f t="shared" si="3"/>
        <v>4</v>
      </c>
      <c r="M56" s="79">
        <v>64</v>
      </c>
      <c r="N56" s="79">
        <v>64</v>
      </c>
      <c r="O56" s="79">
        <v>64</v>
      </c>
      <c r="P56" s="79">
        <v>64</v>
      </c>
      <c r="Q56" s="79">
        <v>64</v>
      </c>
      <c r="R56" s="79">
        <v>64</v>
      </c>
      <c r="S56" s="79">
        <v>64</v>
      </c>
    </row>
    <row r="57" spans="3:19" ht="12" customHeight="1" x14ac:dyDescent="0.25">
      <c r="C57" s="35">
        <f t="shared" si="2"/>
        <v>5</v>
      </c>
      <c r="D57" s="79">
        <v>66</v>
      </c>
      <c r="E57" s="79">
        <v>66</v>
      </c>
      <c r="F57" s="79">
        <v>66</v>
      </c>
      <c r="G57" s="79">
        <v>66</v>
      </c>
      <c r="H57" s="79">
        <v>66</v>
      </c>
      <c r="I57" s="79">
        <v>66</v>
      </c>
      <c r="J57" s="79">
        <v>66</v>
      </c>
      <c r="K57" s="44"/>
      <c r="L57" s="35">
        <f t="shared" si="3"/>
        <v>5</v>
      </c>
      <c r="M57" s="79">
        <v>64</v>
      </c>
      <c r="N57" s="79">
        <v>64</v>
      </c>
      <c r="O57" s="79">
        <v>64</v>
      </c>
      <c r="P57" s="79">
        <v>64</v>
      </c>
      <c r="Q57" s="79">
        <v>64</v>
      </c>
      <c r="R57" s="79">
        <v>64</v>
      </c>
      <c r="S57" s="79">
        <v>64</v>
      </c>
    </row>
    <row r="58" spans="3:19" ht="12" customHeight="1" x14ac:dyDescent="0.25">
      <c r="C58" s="35">
        <f t="shared" si="2"/>
        <v>6</v>
      </c>
      <c r="D58" s="79">
        <v>66</v>
      </c>
      <c r="E58" s="79">
        <v>66</v>
      </c>
      <c r="F58" s="79">
        <v>66</v>
      </c>
      <c r="G58" s="79">
        <v>66</v>
      </c>
      <c r="H58" s="79">
        <v>66</v>
      </c>
      <c r="I58" s="79">
        <v>66</v>
      </c>
      <c r="J58" s="79">
        <v>66</v>
      </c>
      <c r="K58" s="44"/>
      <c r="L58" s="35">
        <f t="shared" si="3"/>
        <v>6</v>
      </c>
      <c r="M58" s="79">
        <v>64</v>
      </c>
      <c r="N58" s="79">
        <v>64</v>
      </c>
      <c r="O58" s="79">
        <v>64</v>
      </c>
      <c r="P58" s="79">
        <v>64</v>
      </c>
      <c r="Q58" s="79">
        <v>64</v>
      </c>
      <c r="R58" s="79">
        <v>64</v>
      </c>
      <c r="S58" s="79">
        <v>64</v>
      </c>
    </row>
    <row r="59" spans="3:19" ht="12" customHeight="1" x14ac:dyDescent="0.25">
      <c r="C59" s="35">
        <f t="shared" si="2"/>
        <v>7</v>
      </c>
      <c r="D59" s="79">
        <v>66</v>
      </c>
      <c r="E59" s="79">
        <v>66</v>
      </c>
      <c r="F59" s="79">
        <v>66</v>
      </c>
      <c r="G59" s="79">
        <v>66</v>
      </c>
      <c r="H59" s="79">
        <v>66</v>
      </c>
      <c r="I59" s="79">
        <v>66</v>
      </c>
      <c r="J59" s="79">
        <v>66</v>
      </c>
      <c r="K59" s="44"/>
      <c r="L59" s="35">
        <f t="shared" si="3"/>
        <v>7</v>
      </c>
      <c r="M59" s="79">
        <v>64</v>
      </c>
      <c r="N59" s="79">
        <v>64</v>
      </c>
      <c r="O59" s="79">
        <v>64</v>
      </c>
      <c r="P59" s="79">
        <v>64</v>
      </c>
      <c r="Q59" s="79">
        <v>64</v>
      </c>
      <c r="R59" s="79">
        <v>64</v>
      </c>
      <c r="S59" s="79">
        <v>64</v>
      </c>
    </row>
    <row r="60" spans="3:19" ht="12" customHeight="1" x14ac:dyDescent="0.25">
      <c r="C60" s="35">
        <f t="shared" si="2"/>
        <v>8</v>
      </c>
      <c r="D60" s="79">
        <v>70</v>
      </c>
      <c r="E60" s="79">
        <v>70</v>
      </c>
      <c r="F60" s="79">
        <v>70</v>
      </c>
      <c r="G60" s="79">
        <v>70</v>
      </c>
      <c r="H60" s="79">
        <v>70</v>
      </c>
      <c r="I60" s="79">
        <v>66</v>
      </c>
      <c r="J60" s="79">
        <v>66</v>
      </c>
      <c r="K60" s="44"/>
      <c r="L60" s="35">
        <f t="shared" si="3"/>
        <v>8</v>
      </c>
      <c r="M60" s="79">
        <v>70</v>
      </c>
      <c r="N60" s="79">
        <v>70</v>
      </c>
      <c r="O60" s="79">
        <v>70</v>
      </c>
      <c r="P60" s="79">
        <v>70</v>
      </c>
      <c r="Q60" s="79">
        <v>70</v>
      </c>
      <c r="R60" s="79">
        <v>64</v>
      </c>
      <c r="S60" s="79">
        <v>64</v>
      </c>
    </row>
    <row r="61" spans="3:19" ht="12" customHeight="1" x14ac:dyDescent="0.25">
      <c r="C61" s="35">
        <f t="shared" si="2"/>
        <v>9</v>
      </c>
      <c r="D61" s="79">
        <v>70</v>
      </c>
      <c r="E61" s="79">
        <v>70</v>
      </c>
      <c r="F61" s="79">
        <v>70</v>
      </c>
      <c r="G61" s="79">
        <v>70</v>
      </c>
      <c r="H61" s="79">
        <v>70</v>
      </c>
      <c r="I61" s="79">
        <v>66</v>
      </c>
      <c r="J61" s="79">
        <v>66</v>
      </c>
      <c r="K61" s="44"/>
      <c r="L61" s="35">
        <f t="shared" si="3"/>
        <v>9</v>
      </c>
      <c r="M61" s="79">
        <v>70</v>
      </c>
      <c r="N61" s="79">
        <v>70</v>
      </c>
      <c r="O61" s="79">
        <v>70</v>
      </c>
      <c r="P61" s="79">
        <v>70</v>
      </c>
      <c r="Q61" s="79">
        <v>70</v>
      </c>
      <c r="R61" s="79">
        <v>64</v>
      </c>
      <c r="S61" s="79">
        <v>64</v>
      </c>
    </row>
    <row r="62" spans="3:19" ht="12" customHeight="1" x14ac:dyDescent="0.25">
      <c r="C62" s="35">
        <f t="shared" si="2"/>
        <v>10</v>
      </c>
      <c r="D62" s="79">
        <v>70</v>
      </c>
      <c r="E62" s="79">
        <v>70</v>
      </c>
      <c r="F62" s="79">
        <v>70</v>
      </c>
      <c r="G62" s="79">
        <v>70</v>
      </c>
      <c r="H62" s="79">
        <v>70</v>
      </c>
      <c r="I62" s="79">
        <v>66</v>
      </c>
      <c r="J62" s="79">
        <v>66</v>
      </c>
      <c r="K62" s="44"/>
      <c r="L62" s="35">
        <f t="shared" si="3"/>
        <v>10</v>
      </c>
      <c r="M62" s="79">
        <v>70</v>
      </c>
      <c r="N62" s="79">
        <v>70</v>
      </c>
      <c r="O62" s="79">
        <v>70</v>
      </c>
      <c r="P62" s="79">
        <v>70</v>
      </c>
      <c r="Q62" s="79">
        <v>70</v>
      </c>
      <c r="R62" s="79">
        <v>64</v>
      </c>
      <c r="S62" s="79">
        <v>64</v>
      </c>
    </row>
    <row r="63" spans="3:19" ht="12" customHeight="1" x14ac:dyDescent="0.25">
      <c r="C63" s="35">
        <f t="shared" si="2"/>
        <v>11</v>
      </c>
      <c r="D63" s="79">
        <v>70</v>
      </c>
      <c r="E63" s="79">
        <v>70</v>
      </c>
      <c r="F63" s="79">
        <v>70</v>
      </c>
      <c r="G63" s="79">
        <v>70</v>
      </c>
      <c r="H63" s="79">
        <v>70</v>
      </c>
      <c r="I63" s="79">
        <v>66</v>
      </c>
      <c r="J63" s="79">
        <v>66</v>
      </c>
      <c r="K63" s="44"/>
      <c r="L63" s="35">
        <f t="shared" si="3"/>
        <v>11</v>
      </c>
      <c r="M63" s="79">
        <v>70</v>
      </c>
      <c r="N63" s="79">
        <v>70</v>
      </c>
      <c r="O63" s="79">
        <v>70</v>
      </c>
      <c r="P63" s="79">
        <v>70</v>
      </c>
      <c r="Q63" s="79">
        <v>70</v>
      </c>
      <c r="R63" s="79">
        <v>64</v>
      </c>
      <c r="S63" s="79">
        <v>64</v>
      </c>
    </row>
    <row r="64" spans="3:19" ht="12" customHeight="1" x14ac:dyDescent="0.25">
      <c r="C64" s="35">
        <f t="shared" si="2"/>
        <v>12</v>
      </c>
      <c r="D64" s="79">
        <v>70</v>
      </c>
      <c r="E64" s="79">
        <v>70</v>
      </c>
      <c r="F64" s="79">
        <v>70</v>
      </c>
      <c r="G64" s="79">
        <v>70</v>
      </c>
      <c r="H64" s="79">
        <v>70</v>
      </c>
      <c r="I64" s="79">
        <v>66</v>
      </c>
      <c r="J64" s="79">
        <v>66</v>
      </c>
      <c r="K64" s="44"/>
      <c r="L64" s="35">
        <f t="shared" si="3"/>
        <v>12</v>
      </c>
      <c r="M64" s="79">
        <v>70</v>
      </c>
      <c r="N64" s="79">
        <v>70</v>
      </c>
      <c r="O64" s="79">
        <v>70</v>
      </c>
      <c r="P64" s="79">
        <v>70</v>
      </c>
      <c r="Q64" s="79">
        <v>70</v>
      </c>
      <c r="R64" s="79">
        <v>64</v>
      </c>
      <c r="S64" s="79">
        <v>64</v>
      </c>
    </row>
    <row r="65" spans="3:19" ht="12" customHeight="1" x14ac:dyDescent="0.25">
      <c r="C65" s="35">
        <f t="shared" si="2"/>
        <v>13</v>
      </c>
      <c r="D65" s="79">
        <v>70</v>
      </c>
      <c r="E65" s="79">
        <v>70</v>
      </c>
      <c r="F65" s="79">
        <v>70</v>
      </c>
      <c r="G65" s="79">
        <v>70</v>
      </c>
      <c r="H65" s="79">
        <v>70</v>
      </c>
      <c r="I65" s="79">
        <v>66</v>
      </c>
      <c r="J65" s="79">
        <v>66</v>
      </c>
      <c r="K65" s="44"/>
      <c r="L65" s="35">
        <f t="shared" si="3"/>
        <v>13</v>
      </c>
      <c r="M65" s="79">
        <v>70</v>
      </c>
      <c r="N65" s="79">
        <v>70</v>
      </c>
      <c r="O65" s="79">
        <v>70</v>
      </c>
      <c r="P65" s="79">
        <v>70</v>
      </c>
      <c r="Q65" s="79">
        <v>70</v>
      </c>
      <c r="R65" s="79">
        <v>64</v>
      </c>
      <c r="S65" s="79">
        <v>64</v>
      </c>
    </row>
    <row r="66" spans="3:19" ht="12" customHeight="1" x14ac:dyDescent="0.25">
      <c r="C66" s="35">
        <f t="shared" si="2"/>
        <v>14</v>
      </c>
      <c r="D66" s="79">
        <v>70</v>
      </c>
      <c r="E66" s="79">
        <v>70</v>
      </c>
      <c r="F66" s="79">
        <v>70</v>
      </c>
      <c r="G66" s="79">
        <v>70</v>
      </c>
      <c r="H66" s="79">
        <v>70</v>
      </c>
      <c r="I66" s="79">
        <v>66</v>
      </c>
      <c r="J66" s="79">
        <v>66</v>
      </c>
      <c r="K66" s="44"/>
      <c r="L66" s="35">
        <f t="shared" si="3"/>
        <v>14</v>
      </c>
      <c r="M66" s="79">
        <v>70</v>
      </c>
      <c r="N66" s="79">
        <v>70</v>
      </c>
      <c r="O66" s="79">
        <v>70</v>
      </c>
      <c r="P66" s="79">
        <v>70</v>
      </c>
      <c r="Q66" s="79">
        <v>70</v>
      </c>
      <c r="R66" s="79">
        <v>64</v>
      </c>
      <c r="S66" s="79">
        <v>64</v>
      </c>
    </row>
    <row r="67" spans="3:19" ht="12" customHeight="1" x14ac:dyDescent="0.25">
      <c r="C67" s="35">
        <f t="shared" si="2"/>
        <v>15</v>
      </c>
      <c r="D67" s="79">
        <v>70</v>
      </c>
      <c r="E67" s="79">
        <v>70</v>
      </c>
      <c r="F67" s="79">
        <v>70</v>
      </c>
      <c r="G67" s="79">
        <v>70</v>
      </c>
      <c r="H67" s="79">
        <v>70</v>
      </c>
      <c r="I67" s="79">
        <v>66</v>
      </c>
      <c r="J67" s="79">
        <v>66</v>
      </c>
      <c r="K67" s="44"/>
      <c r="L67" s="35">
        <f t="shared" si="3"/>
        <v>15</v>
      </c>
      <c r="M67" s="79">
        <v>70</v>
      </c>
      <c r="N67" s="79">
        <v>70</v>
      </c>
      <c r="O67" s="79">
        <v>70</v>
      </c>
      <c r="P67" s="79">
        <v>70</v>
      </c>
      <c r="Q67" s="79">
        <v>70</v>
      </c>
      <c r="R67" s="79">
        <v>64</v>
      </c>
      <c r="S67" s="79">
        <v>64</v>
      </c>
    </row>
    <row r="68" spans="3:19" ht="12" customHeight="1" x14ac:dyDescent="0.25">
      <c r="C68" s="35">
        <f t="shared" si="2"/>
        <v>16</v>
      </c>
      <c r="D68" s="79">
        <v>70</v>
      </c>
      <c r="E68" s="79">
        <v>70</v>
      </c>
      <c r="F68" s="79">
        <v>70</v>
      </c>
      <c r="G68" s="79">
        <v>70</v>
      </c>
      <c r="H68" s="79">
        <v>70</v>
      </c>
      <c r="I68" s="79">
        <v>66</v>
      </c>
      <c r="J68" s="79">
        <v>66</v>
      </c>
      <c r="K68" s="44"/>
      <c r="L68" s="35">
        <f t="shared" si="3"/>
        <v>16</v>
      </c>
      <c r="M68" s="79">
        <v>70</v>
      </c>
      <c r="N68" s="79">
        <v>70</v>
      </c>
      <c r="O68" s="79">
        <v>70</v>
      </c>
      <c r="P68" s="79">
        <v>70</v>
      </c>
      <c r="Q68" s="79">
        <v>70</v>
      </c>
      <c r="R68" s="79">
        <v>64</v>
      </c>
      <c r="S68" s="79">
        <v>64</v>
      </c>
    </row>
    <row r="69" spans="3:19" ht="12" customHeight="1" x14ac:dyDescent="0.25">
      <c r="C69" s="35">
        <f t="shared" si="2"/>
        <v>17</v>
      </c>
      <c r="D69" s="79">
        <v>70</v>
      </c>
      <c r="E69" s="79">
        <v>70</v>
      </c>
      <c r="F69" s="79">
        <v>70</v>
      </c>
      <c r="G69" s="79">
        <v>70</v>
      </c>
      <c r="H69" s="79">
        <v>70</v>
      </c>
      <c r="I69" s="79">
        <v>66</v>
      </c>
      <c r="J69" s="79">
        <v>66</v>
      </c>
      <c r="K69" s="44"/>
      <c r="L69" s="35">
        <f t="shared" si="3"/>
        <v>17</v>
      </c>
      <c r="M69" s="79">
        <v>70</v>
      </c>
      <c r="N69" s="79">
        <v>70</v>
      </c>
      <c r="O69" s="79">
        <v>70</v>
      </c>
      <c r="P69" s="79">
        <v>70</v>
      </c>
      <c r="Q69" s="79">
        <v>70</v>
      </c>
      <c r="R69" s="79">
        <v>64</v>
      </c>
      <c r="S69" s="79">
        <v>64</v>
      </c>
    </row>
    <row r="70" spans="3:19" ht="12" customHeight="1" x14ac:dyDescent="0.25">
      <c r="C70" s="35">
        <f t="shared" si="2"/>
        <v>18</v>
      </c>
      <c r="D70" s="79">
        <v>70</v>
      </c>
      <c r="E70" s="79">
        <v>70</v>
      </c>
      <c r="F70" s="79">
        <v>70</v>
      </c>
      <c r="G70" s="79">
        <v>70</v>
      </c>
      <c r="H70" s="79">
        <v>70</v>
      </c>
      <c r="I70" s="79">
        <v>66</v>
      </c>
      <c r="J70" s="79">
        <v>66</v>
      </c>
      <c r="K70" s="44"/>
      <c r="L70" s="35">
        <f t="shared" si="3"/>
        <v>18</v>
      </c>
      <c r="M70" s="79">
        <v>70</v>
      </c>
      <c r="N70" s="79">
        <v>70</v>
      </c>
      <c r="O70" s="79">
        <v>70</v>
      </c>
      <c r="P70" s="79">
        <v>70</v>
      </c>
      <c r="Q70" s="79">
        <v>70</v>
      </c>
      <c r="R70" s="79">
        <v>64</v>
      </c>
      <c r="S70" s="79">
        <v>64</v>
      </c>
    </row>
    <row r="71" spans="3:19" ht="12" customHeight="1" x14ac:dyDescent="0.25">
      <c r="C71" s="35">
        <f t="shared" si="2"/>
        <v>19</v>
      </c>
      <c r="D71" s="79">
        <v>66</v>
      </c>
      <c r="E71" s="79">
        <v>66</v>
      </c>
      <c r="F71" s="79">
        <v>66</v>
      </c>
      <c r="G71" s="79">
        <v>66</v>
      </c>
      <c r="H71" s="79">
        <v>66</v>
      </c>
      <c r="I71" s="79">
        <v>66</v>
      </c>
      <c r="J71" s="79">
        <v>66</v>
      </c>
      <c r="K71" s="44"/>
      <c r="L71" s="35">
        <f t="shared" si="3"/>
        <v>19</v>
      </c>
      <c r="M71" s="79">
        <v>64</v>
      </c>
      <c r="N71" s="79">
        <v>64</v>
      </c>
      <c r="O71" s="79">
        <v>64</v>
      </c>
      <c r="P71" s="79">
        <v>64</v>
      </c>
      <c r="Q71" s="79">
        <v>64</v>
      </c>
      <c r="R71" s="79">
        <v>64</v>
      </c>
      <c r="S71" s="79">
        <v>64</v>
      </c>
    </row>
    <row r="72" spans="3:19" ht="12" customHeight="1" x14ac:dyDescent="0.25">
      <c r="C72" s="35">
        <f t="shared" si="2"/>
        <v>20</v>
      </c>
      <c r="D72" s="79">
        <v>66</v>
      </c>
      <c r="E72" s="79">
        <v>66</v>
      </c>
      <c r="F72" s="79">
        <v>66</v>
      </c>
      <c r="G72" s="79">
        <v>66</v>
      </c>
      <c r="H72" s="79">
        <v>66</v>
      </c>
      <c r="I72" s="79">
        <v>66</v>
      </c>
      <c r="J72" s="79">
        <v>66</v>
      </c>
      <c r="K72" s="44"/>
      <c r="L72" s="35">
        <f t="shared" si="3"/>
        <v>20</v>
      </c>
      <c r="M72" s="79">
        <v>64</v>
      </c>
      <c r="N72" s="79">
        <v>64</v>
      </c>
      <c r="O72" s="79">
        <v>64</v>
      </c>
      <c r="P72" s="79">
        <v>64</v>
      </c>
      <c r="Q72" s="79">
        <v>64</v>
      </c>
      <c r="R72" s="79">
        <v>64</v>
      </c>
      <c r="S72" s="79">
        <v>64</v>
      </c>
    </row>
    <row r="73" spans="3:19" ht="12" customHeight="1" x14ac:dyDescent="0.25">
      <c r="C73" s="35">
        <v>21</v>
      </c>
      <c r="D73" s="79">
        <v>66</v>
      </c>
      <c r="E73" s="79">
        <v>66</v>
      </c>
      <c r="F73" s="79">
        <v>66</v>
      </c>
      <c r="G73" s="79">
        <v>66</v>
      </c>
      <c r="H73" s="79">
        <v>66</v>
      </c>
      <c r="I73" s="79">
        <v>66</v>
      </c>
      <c r="J73" s="79">
        <v>66</v>
      </c>
      <c r="K73" s="44"/>
      <c r="L73" s="35">
        <v>21</v>
      </c>
      <c r="M73" s="79">
        <v>64</v>
      </c>
      <c r="N73" s="79">
        <v>64</v>
      </c>
      <c r="O73" s="79">
        <v>64</v>
      </c>
      <c r="P73" s="79">
        <v>64</v>
      </c>
      <c r="Q73" s="79">
        <v>64</v>
      </c>
      <c r="R73" s="79">
        <v>64</v>
      </c>
      <c r="S73" s="79">
        <v>64</v>
      </c>
    </row>
    <row r="74" spans="3:19" ht="12" customHeight="1" x14ac:dyDescent="0.25">
      <c r="C74" s="35">
        <f t="shared" si="2"/>
        <v>22</v>
      </c>
      <c r="D74" s="79">
        <v>66</v>
      </c>
      <c r="E74" s="79">
        <v>66</v>
      </c>
      <c r="F74" s="79">
        <v>66</v>
      </c>
      <c r="G74" s="79">
        <v>66</v>
      </c>
      <c r="H74" s="79">
        <v>66</v>
      </c>
      <c r="I74" s="79">
        <v>66</v>
      </c>
      <c r="J74" s="79">
        <v>66</v>
      </c>
      <c r="K74" s="44"/>
      <c r="L74" s="35">
        <f t="shared" si="3"/>
        <v>22</v>
      </c>
      <c r="M74" s="79">
        <v>64</v>
      </c>
      <c r="N74" s="79">
        <v>64</v>
      </c>
      <c r="O74" s="79">
        <v>64</v>
      </c>
      <c r="P74" s="79">
        <v>64</v>
      </c>
      <c r="Q74" s="79">
        <v>64</v>
      </c>
      <c r="R74" s="79">
        <v>64</v>
      </c>
      <c r="S74" s="79">
        <v>64</v>
      </c>
    </row>
    <row r="75" spans="3:19" ht="12" customHeight="1" x14ac:dyDescent="0.25">
      <c r="C75" s="35">
        <f t="shared" si="2"/>
        <v>23</v>
      </c>
      <c r="D75" s="79">
        <v>66</v>
      </c>
      <c r="E75" s="79">
        <v>66</v>
      </c>
      <c r="F75" s="79">
        <v>66</v>
      </c>
      <c r="G75" s="79">
        <v>66</v>
      </c>
      <c r="H75" s="79">
        <v>66</v>
      </c>
      <c r="I75" s="79">
        <v>66</v>
      </c>
      <c r="J75" s="79">
        <v>66</v>
      </c>
      <c r="K75" s="44"/>
      <c r="L75" s="35">
        <f t="shared" si="3"/>
        <v>23</v>
      </c>
      <c r="M75" s="79">
        <v>64</v>
      </c>
      <c r="N75" s="79">
        <v>64</v>
      </c>
      <c r="O75" s="79">
        <v>64</v>
      </c>
      <c r="P75" s="79">
        <v>64</v>
      </c>
      <c r="Q75" s="79">
        <v>64</v>
      </c>
      <c r="R75" s="79">
        <v>64</v>
      </c>
      <c r="S75" s="79">
        <v>64</v>
      </c>
    </row>
    <row r="76" spans="3:19" ht="12" customHeight="1" x14ac:dyDescent="0.25">
      <c r="C76" s="35">
        <f t="shared" si="2"/>
        <v>24</v>
      </c>
      <c r="D76" s="79">
        <v>66</v>
      </c>
      <c r="E76" s="79">
        <v>66</v>
      </c>
      <c r="F76" s="79">
        <v>66</v>
      </c>
      <c r="G76" s="79">
        <v>66</v>
      </c>
      <c r="H76" s="79">
        <v>66</v>
      </c>
      <c r="I76" s="79">
        <v>66</v>
      </c>
      <c r="J76" s="79">
        <v>66</v>
      </c>
      <c r="K76" s="44"/>
      <c r="L76" s="35">
        <f t="shared" si="3"/>
        <v>24</v>
      </c>
      <c r="M76" s="79">
        <v>64</v>
      </c>
      <c r="N76" s="79">
        <v>64</v>
      </c>
      <c r="O76" s="79">
        <v>64</v>
      </c>
      <c r="P76" s="79">
        <v>64</v>
      </c>
      <c r="Q76" s="79">
        <v>64</v>
      </c>
      <c r="R76" s="79">
        <v>64</v>
      </c>
      <c r="S76" s="79">
        <v>64</v>
      </c>
    </row>
  </sheetData>
  <mergeCells count="32">
    <mergeCell ref="C11:I11"/>
    <mergeCell ref="J8:K8"/>
    <mergeCell ref="C24:J24"/>
    <mergeCell ref="L24:S24"/>
    <mergeCell ref="U10:V10"/>
    <mergeCell ref="C51:J51"/>
    <mergeCell ref="L51:S51"/>
    <mergeCell ref="J19:K19"/>
    <mergeCell ref="C19:I19"/>
    <mergeCell ref="J13:K13"/>
    <mergeCell ref="C16:I16"/>
    <mergeCell ref="J16:K16"/>
    <mergeCell ref="C18:I18"/>
    <mergeCell ref="J18:K18"/>
    <mergeCell ref="C15:K15"/>
    <mergeCell ref="C13:I13"/>
    <mergeCell ref="C2:V2"/>
    <mergeCell ref="C9:K9"/>
    <mergeCell ref="C12:I12"/>
    <mergeCell ref="J12:K12"/>
    <mergeCell ref="J10:K10"/>
    <mergeCell ref="C10:I10"/>
    <mergeCell ref="U4:V4"/>
    <mergeCell ref="U6:V6"/>
    <mergeCell ref="U8:V8"/>
    <mergeCell ref="C4:K4"/>
    <mergeCell ref="C6:I6"/>
    <mergeCell ref="C7:I7"/>
    <mergeCell ref="J6:K6"/>
    <mergeCell ref="J7:K7"/>
    <mergeCell ref="C8:I8"/>
    <mergeCell ref="U12:V12"/>
  </mergeCells>
  <phoneticPr fontId="3" type="noConversion"/>
  <conditionalFormatting sqref="D26:J49">
    <cfRule type="colorScale" priority="16">
      <colorScale>
        <cfvo type="num" val="60"/>
        <cfvo type="num" val="90"/>
        <color rgb="FF00B0F0"/>
        <color rgb="FFFF0000"/>
      </colorScale>
    </cfRule>
  </conditionalFormatting>
  <conditionalFormatting sqref="D53:J76">
    <cfRule type="colorScale" priority="12">
      <colorScale>
        <cfvo type="num" val="60"/>
        <cfvo type="num" val="90"/>
        <color rgb="FF00B0F0"/>
        <color rgb="FFFF0000"/>
      </colorScale>
    </cfRule>
  </conditionalFormatting>
  <conditionalFormatting sqref="D77:J77">
    <cfRule type="colorScale" priority="9">
      <colorScale>
        <cfvo type="num" val="60"/>
        <cfvo type="num" val="90"/>
        <color rgb="FF00B0F0"/>
        <color rgb="FFFF0000"/>
      </colorScale>
    </cfRule>
  </conditionalFormatting>
  <conditionalFormatting sqref="D78:J78">
    <cfRule type="colorScale" priority="7">
      <colorScale>
        <cfvo type="num" val="60"/>
        <cfvo type="num" val="90"/>
        <color rgb="FF00B0F0"/>
        <color rgb="FFFF0000"/>
      </colorScale>
    </cfRule>
  </conditionalFormatting>
  <conditionalFormatting sqref="M33:Q43">
    <cfRule type="colorScale" priority="2">
      <colorScale>
        <cfvo type="num" val="60"/>
        <cfvo type="num" val="90"/>
        <color rgb="FF00B0F0"/>
        <color rgb="FFFF0000"/>
      </colorScale>
    </cfRule>
  </conditionalFormatting>
  <conditionalFormatting sqref="M26:S32 M44:S49 R33:S43">
    <cfRule type="colorScale" priority="5">
      <colorScale>
        <cfvo type="num" val="60"/>
        <cfvo type="num" val="90"/>
        <color rgb="FF00B0F0"/>
        <color rgb="FFFF0000"/>
      </colorScale>
    </cfRule>
  </conditionalFormatting>
  <conditionalFormatting sqref="M53:S76">
    <cfRule type="colorScale" priority="1">
      <colorScale>
        <cfvo type="num" val="60"/>
        <cfvo type="num" val="90"/>
        <color rgb="FF00B0F0"/>
        <color rgb="FFFF0000"/>
      </colorScale>
    </cfRule>
  </conditionalFormatting>
  <conditionalFormatting sqref="M77:S77">
    <cfRule type="colorScale" priority="8">
      <colorScale>
        <cfvo type="num" val="60"/>
        <cfvo type="num" val="90"/>
        <color rgb="FF00B0F0"/>
        <color rgb="FFFF0000"/>
      </colorScale>
    </cfRule>
  </conditionalFormatting>
  <conditionalFormatting sqref="M78:S78">
    <cfRule type="colorScale" priority="6">
      <colorScale>
        <cfvo type="num" val="60"/>
        <cfvo type="num" val="90"/>
        <color rgb="FF00B0F0"/>
        <color rgb="FFFF0000"/>
      </colorScale>
    </cfRule>
  </conditionalFormatting>
  <dataValidations disablePrompts="1" count="6">
    <dataValidation type="list" allowBlank="1" showInputMessage="1" showErrorMessage="1" sqref="J10:K10" xr:uid="{A351117E-A0DB-436D-BD75-BB9F77C78B68}">
      <formula1>"None,Central AC"</formula1>
    </dataValidation>
    <dataValidation type="list" allowBlank="1" showInputMessage="1" showErrorMessage="1" sqref="J16:K16" xr:uid="{9B7769F2-A85C-4A1A-84B3-6F3150344732}">
      <formula1>"None,Furnace, Heat Pump,Electric Resistance"</formula1>
    </dataValidation>
    <dataValidation type="list" allowBlank="1" showInputMessage="1" showErrorMessage="1" sqref="J7:K7" xr:uid="{A312DBEE-BB0B-46DC-926D-064B52239DFD}">
      <formula1>"Education - College/University,Education - Other,Grocery, Health - Hospital, Health - Other, Industrial Manufacturing,Institutional/Public Service, Lodging,Multifamily (Common Areas),Office, Restaurant,Retail,Warehouse - Other,Warehouse - Refrigerated"</formula1>
    </dataValidation>
    <dataValidation type="list" allowBlank="1" showInputMessage="1" showErrorMessage="1" sqref="J6:K6" xr:uid="{C28FF460-4DDB-4A7D-949A-0E24B70C0FB8}">
      <formula1>"Allentown,Binghamton,Bradford,Erie,Harrisburg,Philadelphia,Pittsburgh,Scranton,Williamsport"</formula1>
    </dataValidation>
    <dataValidation type="list" allowBlank="1" showInputMessage="1" showErrorMessage="1" sqref="J13:K13" xr:uid="{BDEDB8EC-4D08-4893-9276-E89C967BAB35}">
      <formula1>"EER,EER2,SEER,SEER2,IEER,kW/ton"</formula1>
    </dataValidation>
    <dataValidation type="list" allowBlank="1" showInputMessage="1" showErrorMessage="1" sqref="J19:K19" xr:uid="{B0D0C35A-8202-4F3E-A0F3-893EDC1DAF42}">
      <formula1>"HSPF,HSPF2,COP,AFUE,kW/ton"</formula1>
    </dataValidation>
  </dataValidation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B5F461-BC59-4369-876F-0097FEF64610}">
  <dimension ref="C2:G21"/>
  <sheetViews>
    <sheetView workbookViewId="0">
      <selection activeCell="G20" sqref="G20"/>
    </sheetView>
  </sheetViews>
  <sheetFormatPr defaultColWidth="9.140625" defaultRowHeight="15" x14ac:dyDescent="0.25"/>
  <cols>
    <col min="1" max="2" width="9.140625" style="82"/>
    <col min="3" max="3" width="15.28515625" style="82" customWidth="1"/>
    <col min="4" max="4" width="17.140625" style="82" customWidth="1"/>
    <col min="5" max="5" width="15.28515625" style="82" customWidth="1"/>
    <col min="6" max="6" width="17.28515625" style="82" bestFit="1" customWidth="1"/>
    <col min="7" max="7" width="21" style="82" bestFit="1" customWidth="1"/>
    <col min="8" max="10" width="9.140625" style="82"/>
    <col min="11" max="11" width="11.28515625" style="82" bestFit="1" customWidth="1"/>
    <col min="12" max="16384" width="9.140625" style="82"/>
  </cols>
  <sheetData>
    <row r="2" spans="3:7" ht="15.75" thickBot="1" x14ac:dyDescent="0.3"/>
    <row r="3" spans="3:7" ht="15.75" thickBot="1" x14ac:dyDescent="0.3">
      <c r="F3" s="119" t="s">
        <v>133</v>
      </c>
      <c r="G3" s="120" t="s">
        <v>134</v>
      </c>
    </row>
    <row r="4" spans="3:7" ht="15.75" thickBot="1" x14ac:dyDescent="0.3">
      <c r="F4" s="117">
        <f>VLOOKUP(Customer!$J$13,$C$5:$G$11,4,FALSE)</f>
        <v>13.038461538461538</v>
      </c>
      <c r="G4" s="118">
        <f>VLOOKUP(Customer!$J$13,$C$5:$G$11,5,0)</f>
        <v>14.9010989010989</v>
      </c>
    </row>
    <row r="5" spans="3:7" x14ac:dyDescent="0.25">
      <c r="C5" s="83"/>
      <c r="D5" s="83" t="s">
        <v>113</v>
      </c>
      <c r="E5" s="83" t="s">
        <v>114</v>
      </c>
      <c r="F5" s="116" t="s">
        <v>115</v>
      </c>
      <c r="G5" s="116" t="s">
        <v>116</v>
      </c>
    </row>
    <row r="6" spans="3:7" x14ac:dyDescent="0.25">
      <c r="C6" s="83" t="s">
        <v>56</v>
      </c>
      <c r="D6" s="83">
        <v>1</v>
      </c>
      <c r="E6" s="83">
        <f>1/0.875</f>
        <v>1.1428571428571428</v>
      </c>
      <c r="F6" s="84">
        <f>entered_eff</f>
        <v>15</v>
      </c>
      <c r="G6" s="83">
        <f>F6*E6</f>
        <v>17.142857142857142</v>
      </c>
    </row>
    <row r="7" spans="3:7" x14ac:dyDescent="0.25">
      <c r="C7" s="83" t="s">
        <v>111</v>
      </c>
      <c r="D7" s="83">
        <v>1</v>
      </c>
      <c r="E7" s="83">
        <f>1/0.875</f>
        <v>1.1428571428571428</v>
      </c>
      <c r="F7" s="84">
        <f>1.0578*entered_eff-0.1769</f>
        <v>15.690100000000001</v>
      </c>
      <c r="G7" s="83">
        <f>F7*E7</f>
        <v>17.931542857142858</v>
      </c>
    </row>
    <row r="8" spans="3:7" x14ac:dyDescent="0.25">
      <c r="C8" s="85" t="s">
        <v>110</v>
      </c>
      <c r="D8" s="85">
        <f>11.3/13</f>
        <v>0.86923076923076925</v>
      </c>
      <c r="E8" s="85">
        <v>1</v>
      </c>
      <c r="F8" s="84">
        <f>G8*D8</f>
        <v>13.774352307692309</v>
      </c>
      <c r="G8" s="83">
        <f>1.2476*entered_eff-2.8674</f>
        <v>15.846600000000002</v>
      </c>
    </row>
    <row r="9" spans="3:7" x14ac:dyDescent="0.25">
      <c r="C9" s="85" t="s">
        <v>73</v>
      </c>
      <c r="D9" s="85">
        <f>11.3/13</f>
        <v>0.86923076923076925</v>
      </c>
      <c r="E9" s="83">
        <f>1/0.875</f>
        <v>1.1428571428571428</v>
      </c>
      <c r="F9" s="84">
        <f>Customer!$J$12*D9</f>
        <v>13.038461538461538</v>
      </c>
      <c r="G9" s="83">
        <f>F9*E9</f>
        <v>14.9010989010989</v>
      </c>
    </row>
    <row r="10" spans="3:7" x14ac:dyDescent="0.25">
      <c r="C10" s="85" t="s">
        <v>109</v>
      </c>
      <c r="D10" s="85">
        <f>11.3/13</f>
        <v>0.86923076923076925</v>
      </c>
      <c r="E10" s="85">
        <v>1</v>
      </c>
      <c r="F10" s="84">
        <f>Customer!$J$12*D10</f>
        <v>13.038461538461538</v>
      </c>
      <c r="G10" s="83">
        <f>F10*E10</f>
        <v>13.038461538461538</v>
      </c>
    </row>
    <row r="11" spans="3:7" x14ac:dyDescent="0.25">
      <c r="C11" s="85" t="s">
        <v>55</v>
      </c>
      <c r="D11" s="85"/>
      <c r="E11" s="85"/>
      <c r="F11" s="84">
        <f>12/Customer!$J$12</f>
        <v>0.8</v>
      </c>
      <c r="G11" s="86">
        <f>F11</f>
        <v>0.8</v>
      </c>
    </row>
    <row r="13" spans="3:7" ht="16.899999999999999" customHeight="1" thickBot="1" x14ac:dyDescent="0.3"/>
    <row r="14" spans="3:7" ht="30" customHeight="1" thickBot="1" x14ac:dyDescent="0.3">
      <c r="D14" s="122" t="s">
        <v>135</v>
      </c>
    </row>
    <row r="15" spans="3:7" ht="15.75" thickBot="1" x14ac:dyDescent="0.3">
      <c r="D15" s="121">
        <f>IF(Customer!J19="AFUE",entered_heating_eff,VLOOKUP(Customer!J19,Conversions!$C$17:$D$21,2,0))</f>
        <v>8</v>
      </c>
    </row>
    <row r="16" spans="3:7" x14ac:dyDescent="0.25">
      <c r="D16" s="82" t="s">
        <v>118</v>
      </c>
    </row>
    <row r="17" spans="3:4" x14ac:dyDescent="0.25">
      <c r="C17" s="83" t="s">
        <v>117</v>
      </c>
      <c r="D17" s="83">
        <f>entered_heating_eff</f>
        <v>8</v>
      </c>
    </row>
    <row r="18" spans="3:4" x14ac:dyDescent="0.25">
      <c r="C18" s="83" t="s">
        <v>119</v>
      </c>
      <c r="D18" s="83">
        <f>(1.1702*entered_heating_eff)+0.07</f>
        <v>9.4315999999999995</v>
      </c>
    </row>
    <row r="19" spans="3:4" x14ac:dyDescent="0.25">
      <c r="C19" s="83" t="s">
        <v>57</v>
      </c>
      <c r="D19" s="83">
        <f>entered_heating_eff*3.412</f>
        <v>27.295999999999999</v>
      </c>
    </row>
    <row r="20" spans="3:4" x14ac:dyDescent="0.25">
      <c r="C20" s="83" t="s">
        <v>55</v>
      </c>
      <c r="D20" s="83">
        <f>12/entered_heating_eff</f>
        <v>1.5</v>
      </c>
    </row>
    <row r="21" spans="3:4" x14ac:dyDescent="0.25">
      <c r="C21" s="83" t="s">
        <v>120</v>
      </c>
      <c r="D21" s="83">
        <v>9999999999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C3E084-C2A3-412C-83EA-9D9F178C6BD1}">
  <dimension ref="B1:L47"/>
  <sheetViews>
    <sheetView workbookViewId="0">
      <selection activeCell="N16" sqref="N16"/>
    </sheetView>
  </sheetViews>
  <sheetFormatPr defaultRowHeight="15" x14ac:dyDescent="0.25"/>
  <cols>
    <col min="2" max="2" width="44" bestFit="1" customWidth="1"/>
    <col min="3" max="3" width="11.28515625" customWidth="1"/>
    <col min="4" max="4" width="20.42578125" bestFit="1" customWidth="1"/>
    <col min="6" max="6" width="30.140625" customWidth="1"/>
    <col min="7" max="14" width="12.7109375" customWidth="1"/>
    <col min="15" max="16" width="12" bestFit="1" customWidth="1"/>
  </cols>
  <sheetData>
    <row r="1" spans="2:12" ht="15.75" thickBot="1" x14ac:dyDescent="0.3">
      <c r="F1" s="75" t="s">
        <v>107</v>
      </c>
    </row>
    <row r="2" spans="2:12" ht="15.75" thickBot="1" x14ac:dyDescent="0.3">
      <c r="B2" s="32" t="s">
        <v>70</v>
      </c>
      <c r="C2" s="45"/>
      <c r="G2" s="194" t="s">
        <v>99</v>
      </c>
      <c r="H2" s="195"/>
      <c r="I2" s="194" t="s">
        <v>100</v>
      </c>
      <c r="J2" s="195"/>
    </row>
    <row r="3" spans="2:12" x14ac:dyDescent="0.25">
      <c r="B3" s="73" t="s">
        <v>63</v>
      </c>
      <c r="C3" s="110">
        <f>INDEX(EFLH!$C$4:$K$17, MATCH(Customer!J7, EFLH!$B$4:$B$17, 0), MATCH(Customer!J6, EFLH!$C$3:$K$3, 0))</f>
        <v>962.88</v>
      </c>
      <c r="F3" s="67" t="s">
        <v>1</v>
      </c>
      <c r="G3" s="64" t="s">
        <v>71</v>
      </c>
      <c r="H3" s="61" t="s">
        <v>72</v>
      </c>
      <c r="I3" s="55" t="s">
        <v>71</v>
      </c>
      <c r="J3" s="56" t="s">
        <v>72</v>
      </c>
    </row>
    <row r="4" spans="2:12" x14ac:dyDescent="0.25">
      <c r="B4" s="77" t="s">
        <v>64</v>
      </c>
      <c r="C4" s="107">
        <f>INDEX(EFLH!$C$22:$K$35, MATCH(Customer!J7, EFLH!$B$22:$B$35, 0), MATCH(Customer!J6, EFLH!$C$21:$K$21, 0))</f>
        <v>710.71</v>
      </c>
      <c r="F4" s="68" t="s">
        <v>18</v>
      </c>
      <c r="G4" s="65">
        <v>0</v>
      </c>
      <c r="H4" s="62">
        <v>1.250255416809348E-5</v>
      </c>
      <c r="I4" s="57">
        <v>0</v>
      </c>
      <c r="J4" s="58">
        <v>2.6489984881561674E-5</v>
      </c>
    </row>
    <row r="5" spans="2:12" x14ac:dyDescent="0.25">
      <c r="B5" t="s">
        <v>85</v>
      </c>
      <c r="C5" s="111">
        <f>Customer!J8</f>
        <v>0</v>
      </c>
      <c r="F5" s="68" t="s">
        <v>19</v>
      </c>
      <c r="G5" s="65">
        <v>0</v>
      </c>
      <c r="H5" s="62">
        <v>1.250255416809348E-5</v>
      </c>
      <c r="I5" s="57">
        <v>0</v>
      </c>
      <c r="J5" s="58">
        <v>2.6489984881561674E-5</v>
      </c>
    </row>
    <row r="6" spans="2:12" x14ac:dyDescent="0.25">
      <c r="B6" s="73" t="s">
        <v>88</v>
      </c>
      <c r="C6" s="101">
        <f ca="1">IF(C5&gt;0,'CDH &amp; HDH'!K7*(1-C5/365),'CDH &amp; HDH'!K7)</f>
        <v>5867</v>
      </c>
      <c r="F6" s="68" t="s">
        <v>20</v>
      </c>
      <c r="G6" s="65">
        <v>0</v>
      </c>
      <c r="H6" s="62">
        <v>1.1727604330982607E-5</v>
      </c>
      <c r="I6" s="57">
        <v>0</v>
      </c>
      <c r="J6" s="58">
        <v>1.8019551732975558E-5</v>
      </c>
    </row>
    <row r="7" spans="2:12" ht="15.75" thickBot="1" x14ac:dyDescent="0.3">
      <c r="B7" s="73" t="s">
        <v>89</v>
      </c>
      <c r="C7" s="101">
        <f ca="1">IF(C5&gt;0,'CDH &amp; HDH'!L7*(1-C5/365),'CDH &amp; HDH'!L7)</f>
        <v>2740</v>
      </c>
      <c r="F7" s="68" t="s">
        <v>21</v>
      </c>
      <c r="G7" s="65">
        <v>0</v>
      </c>
      <c r="H7" s="62">
        <v>6.7147686358351502E-6</v>
      </c>
      <c r="I7" s="57">
        <v>0</v>
      </c>
      <c r="J7" s="58">
        <v>1.5012303269702004E-5</v>
      </c>
    </row>
    <row r="8" spans="2:12" ht="15.75" thickBot="1" x14ac:dyDescent="0.3">
      <c r="B8" s="73" t="s">
        <v>90</v>
      </c>
      <c r="C8" s="102">
        <f ca="1">MIN(C6-C7,5000)</f>
        <v>3127</v>
      </c>
      <c r="D8" s="72"/>
      <c r="F8" s="68" t="s">
        <v>22</v>
      </c>
      <c r="G8" s="65">
        <v>0</v>
      </c>
      <c r="H8" s="62">
        <v>9.7424681272656071E-6</v>
      </c>
      <c r="I8" s="57">
        <v>0</v>
      </c>
      <c r="J8" s="58">
        <v>4.7070540774023104E-5</v>
      </c>
    </row>
    <row r="9" spans="2:12" x14ac:dyDescent="0.25">
      <c r="B9" s="73" t="s">
        <v>91</v>
      </c>
      <c r="C9" s="101">
        <v>0</v>
      </c>
      <c r="D9" s="72"/>
      <c r="F9" s="68" t="s">
        <v>23</v>
      </c>
      <c r="G9" s="65">
        <v>0</v>
      </c>
      <c r="H9" s="62">
        <v>1.1360381007988065E-5</v>
      </c>
      <c r="I9" s="57">
        <v>0</v>
      </c>
      <c r="J9" s="58">
        <v>1.5587546274413137E-5</v>
      </c>
    </row>
    <row r="10" spans="2:12" x14ac:dyDescent="0.25">
      <c r="B10" s="73" t="s">
        <v>92</v>
      </c>
      <c r="C10" s="101">
        <v>0</v>
      </c>
      <c r="D10" s="72"/>
      <c r="F10" s="68" t="s">
        <v>24</v>
      </c>
      <c r="G10" s="65">
        <v>0</v>
      </c>
      <c r="H10" s="62">
        <v>1.1124837438753263E-5</v>
      </c>
      <c r="I10" s="57">
        <v>0</v>
      </c>
      <c r="J10" s="58">
        <v>1.7224223444644894E-5</v>
      </c>
    </row>
    <row r="11" spans="2:12" x14ac:dyDescent="0.25">
      <c r="B11" s="73" t="s">
        <v>93</v>
      </c>
      <c r="C11" s="101">
        <f>C9-C10</f>
        <v>0</v>
      </c>
      <c r="D11" s="72"/>
      <c r="F11" s="68" t="s">
        <v>25</v>
      </c>
      <c r="G11" s="65">
        <v>0</v>
      </c>
      <c r="H11" s="62">
        <v>1.2125671173238409E-5</v>
      </c>
      <c r="I11" s="57">
        <v>0</v>
      </c>
      <c r="J11" s="58">
        <v>2.2201005035792665E-5</v>
      </c>
    </row>
    <row r="12" spans="2:12" x14ac:dyDescent="0.25">
      <c r="B12" s="77" t="s">
        <v>94</v>
      </c>
      <c r="C12" s="103">
        <f ca="1">IF(C5&gt;0,'CDH &amp; HDH'!M7*(1-C5/365),'CDH &amp; HDH'!M7)</f>
        <v>143099</v>
      </c>
      <c r="F12" s="68" t="s">
        <v>26</v>
      </c>
      <c r="G12" s="65">
        <v>0</v>
      </c>
      <c r="H12" s="62">
        <v>1.1124837438753263E-5</v>
      </c>
      <c r="I12" s="57">
        <v>0</v>
      </c>
      <c r="J12" s="58">
        <v>1.7224223444644894E-5</v>
      </c>
    </row>
    <row r="13" spans="2:12" ht="15.75" thickBot="1" x14ac:dyDescent="0.3">
      <c r="B13" s="77" t="s">
        <v>95</v>
      </c>
      <c r="C13" s="103">
        <f ca="1">IF(C5&gt;0,'CDH &amp; HDH'!N7*(1-C5/365),'CDH &amp; HDH'!N7)</f>
        <v>136353</v>
      </c>
      <c r="F13" s="68" t="s">
        <v>27</v>
      </c>
      <c r="G13" s="65">
        <v>0</v>
      </c>
      <c r="H13" s="62">
        <v>9.7424681272656071E-6</v>
      </c>
      <c r="I13" s="57">
        <v>0</v>
      </c>
      <c r="J13" s="58">
        <v>4.7070540774023104E-5</v>
      </c>
    </row>
    <row r="14" spans="2:12" ht="15.75" thickBot="1" x14ac:dyDescent="0.3">
      <c r="B14" s="77" t="s">
        <v>96</v>
      </c>
      <c r="C14" s="104">
        <f ca="1">MIN(C12-C13,6000)</f>
        <v>6000</v>
      </c>
      <c r="D14" s="72"/>
      <c r="F14" s="68" t="s">
        <v>2</v>
      </c>
      <c r="G14" s="65">
        <v>0</v>
      </c>
      <c r="H14" s="62">
        <v>8.4028327163907438E-6</v>
      </c>
      <c r="I14" s="57">
        <v>0</v>
      </c>
      <c r="J14" s="58">
        <v>2.1841126601871791E-5</v>
      </c>
    </row>
    <row r="15" spans="2:12" x14ac:dyDescent="0.25">
      <c r="B15" s="77" t="s">
        <v>97</v>
      </c>
      <c r="C15" s="103">
        <v>0</v>
      </c>
      <c r="F15" s="68" t="s">
        <v>28</v>
      </c>
      <c r="G15" s="65">
        <v>0</v>
      </c>
      <c r="H15" s="62">
        <v>1.1727604330982607E-5</v>
      </c>
      <c r="I15" s="57">
        <v>0</v>
      </c>
      <c r="J15" s="58">
        <v>1.8019551732975558E-5</v>
      </c>
      <c r="L15" s="6"/>
    </row>
    <row r="16" spans="2:12" x14ac:dyDescent="0.25">
      <c r="B16" s="77" t="s">
        <v>98</v>
      </c>
      <c r="C16" s="103">
        <v>0</v>
      </c>
      <c r="F16" s="68" t="s">
        <v>29</v>
      </c>
      <c r="G16" s="65">
        <v>0</v>
      </c>
      <c r="H16" s="62">
        <v>1.9492599543275207E-5</v>
      </c>
      <c r="I16" s="57">
        <v>0</v>
      </c>
      <c r="J16" s="58">
        <v>1.9652056061470703E-5</v>
      </c>
      <c r="L16" s="126"/>
    </row>
    <row r="17" spans="2:12" ht="15.75" thickBot="1" x14ac:dyDescent="0.3">
      <c r="B17" s="77" t="s">
        <v>102</v>
      </c>
      <c r="C17" s="103">
        <f>C15-C16</f>
        <v>0</v>
      </c>
      <c r="F17" s="69" t="s">
        <v>30</v>
      </c>
      <c r="G17" s="66">
        <v>0</v>
      </c>
      <c r="H17" s="63">
        <v>1.9492599543275207E-5</v>
      </c>
      <c r="I17" s="59">
        <v>0</v>
      </c>
      <c r="J17" s="60">
        <v>1.9652056061470703E-5</v>
      </c>
    </row>
    <row r="18" spans="2:12" x14ac:dyDescent="0.25">
      <c r="B18" s="73" t="s">
        <v>103</v>
      </c>
      <c r="C18" s="101">
        <f ca="1">IF(C8=0,0,1)</f>
        <v>1</v>
      </c>
      <c r="L18" s="125"/>
    </row>
    <row r="19" spans="2:12" x14ac:dyDescent="0.25">
      <c r="B19" s="73" t="s">
        <v>104</v>
      </c>
      <c r="C19" s="101">
        <f>IF(C11=0,0,1)</f>
        <v>0</v>
      </c>
    </row>
    <row r="20" spans="2:12" x14ac:dyDescent="0.25">
      <c r="B20" s="77" t="s">
        <v>105</v>
      </c>
      <c r="C20" s="103">
        <f ca="1">IF(C14=0,0,1)</f>
        <v>1</v>
      </c>
    </row>
    <row r="21" spans="2:12" x14ac:dyDescent="0.25">
      <c r="B21" s="77" t="s">
        <v>106</v>
      </c>
      <c r="C21" s="103">
        <f>IF(C17=0,0,1)</f>
        <v>0</v>
      </c>
    </row>
    <row r="22" spans="2:12" x14ac:dyDescent="0.25">
      <c r="B22" s="73" t="s">
        <v>65</v>
      </c>
      <c r="C22" s="105">
        <f>12/the_energy_eff</f>
        <v>0.80530973451327437</v>
      </c>
    </row>
    <row r="23" spans="2:12" x14ac:dyDescent="0.25">
      <c r="B23" s="77" t="s">
        <v>66</v>
      </c>
      <c r="C23" s="106">
        <f>12/the_heating_eff</f>
        <v>1.5</v>
      </c>
    </row>
    <row r="24" spans="2:12" x14ac:dyDescent="0.25">
      <c r="B24" s="77" t="s">
        <v>80</v>
      </c>
      <c r="C24" s="106">
        <f>IF(Customer!J16="Electric Resistance",Customer!J17,0)</f>
        <v>0</v>
      </c>
    </row>
    <row r="25" spans="2:12" x14ac:dyDescent="0.25">
      <c r="B25" s="73" t="s">
        <v>143</v>
      </c>
      <c r="C25" s="105">
        <f>Customer!J11*Calculations!C22*Calculations!C3</f>
        <v>3877.0831858407078</v>
      </c>
      <c r="G25" s="74"/>
      <c r="H25" s="74"/>
      <c r="I25" s="9"/>
      <c r="J25" s="9"/>
    </row>
    <row r="26" spans="2:12" x14ac:dyDescent="0.25">
      <c r="B26" s="77" t="s">
        <v>140</v>
      </c>
      <c r="C26" s="106">
        <f>IF(Customer!J16="Heat Pump",Customer!J17*Calculations!C23*Calculations!C4,0)</f>
        <v>5330.3250000000007</v>
      </c>
      <c r="G26" s="74"/>
      <c r="H26" s="74"/>
      <c r="I26" s="9"/>
      <c r="J26" s="9"/>
    </row>
    <row r="27" spans="2:12" x14ac:dyDescent="0.25">
      <c r="B27" s="77" t="s">
        <v>141</v>
      </c>
      <c r="C27" s="107">
        <f>C24*C4</f>
        <v>0</v>
      </c>
      <c r="G27" s="74"/>
      <c r="H27" s="74"/>
      <c r="I27" s="9"/>
      <c r="J27" s="9"/>
    </row>
    <row r="28" spans="2:12" x14ac:dyDescent="0.25">
      <c r="B28" s="77" t="s">
        <v>142</v>
      </c>
      <c r="C28" s="107">
        <f>IF(Customer!J16="Furnace",Calculations!C4*Customer!J17/Customer!J18/100,0)</f>
        <v>0</v>
      </c>
      <c r="G28" s="74"/>
      <c r="H28" s="74"/>
      <c r="I28" s="9"/>
      <c r="J28" s="9"/>
    </row>
    <row r="29" spans="2:12" x14ac:dyDescent="0.25">
      <c r="B29" s="73" t="s">
        <v>136</v>
      </c>
      <c r="C29" s="108">
        <f ca="1">IF(Customer!$J$10="None",0,IF(Customer!$J$10="Central AC",($C$18*(VLOOKUP(Customer!$J$7,$F$4:$N$17,2,FALSE)+$C$8*VLOOKUP(Customer!$J$7,$F$4:$N$17,3,FALSE)))))</f>
        <v>3.6672218742982612E-2</v>
      </c>
      <c r="G29" s="74"/>
      <c r="H29" s="74"/>
      <c r="I29" s="9"/>
      <c r="J29" s="9"/>
    </row>
    <row r="30" spans="2:12" x14ac:dyDescent="0.25">
      <c r="B30" s="73" t="s">
        <v>137</v>
      </c>
      <c r="C30" s="108">
        <f>IF(Customer!$J$10="None",0,IF(Customer!$J$10="Central AC",($C$19*VLOOKUP(Customer!$J$7,$F$4:$N$17,6,FALSE)+$C$11*VLOOKUP(Customer!$J$7,$F$4:$N$17,7,FALSE))))</f>
        <v>0</v>
      </c>
      <c r="G30" s="73"/>
      <c r="H30" s="73"/>
      <c r="I30" s="71"/>
      <c r="J30" s="71"/>
      <c r="K30" s="71"/>
      <c r="L30" s="71"/>
    </row>
    <row r="31" spans="2:12" x14ac:dyDescent="0.25">
      <c r="B31" s="77" t="s">
        <v>138</v>
      </c>
      <c r="C31" s="109">
        <f ca="1">IF(Customer!J16="None",0,$C$20*(VLOOKUP(Customer!$J$7,$F$4:$N$17,4,FALSE)+$C$14*VLOOKUP(Customer!$J$7,$F$4:$N$17,5,FALSE)))</f>
        <v>0.10811731039785336</v>
      </c>
      <c r="D31" s="78"/>
      <c r="G31" s="9"/>
      <c r="H31" s="9"/>
      <c r="I31" s="71"/>
      <c r="J31" s="71"/>
      <c r="K31" s="71"/>
      <c r="L31" s="71"/>
    </row>
    <row r="32" spans="2:12" ht="15.75" thickBot="1" x14ac:dyDescent="0.3">
      <c r="B32" s="77" t="s">
        <v>139</v>
      </c>
      <c r="C32" s="109">
        <f>IF(Customer!J17="None",0,$C$21*VLOOKUP(Customer!$J$7,$F$4:$N$17,8,FALSE)+$C$17*VLOOKUP(Customer!$J$7,$F$4:$N$17,9,FALSE))</f>
        <v>0</v>
      </c>
      <c r="D32" s="76"/>
      <c r="G32" s="9"/>
      <c r="H32" s="9"/>
      <c r="I32" s="71"/>
      <c r="J32" s="71"/>
      <c r="K32" s="71"/>
      <c r="L32" s="71"/>
    </row>
    <row r="33" spans="2:5" ht="15.75" thickBot="1" x14ac:dyDescent="0.3">
      <c r="B33" s="73" t="s">
        <v>67</v>
      </c>
      <c r="C33" s="140">
        <f ca="1">C25*(C29+C30)</f>
        <v>142.18124267589033</v>
      </c>
    </row>
    <row r="34" spans="2:5" ht="15.75" thickBot="1" x14ac:dyDescent="0.3">
      <c r="B34" s="77" t="s">
        <v>68</v>
      </c>
      <c r="C34" s="139">
        <f ca="1">C26*(C31+C32)+C27*(C31+C32)</f>
        <v>576.30040254643779</v>
      </c>
    </row>
    <row r="35" spans="2:5" x14ac:dyDescent="0.25">
      <c r="B35" s="77" t="s">
        <v>69</v>
      </c>
      <c r="C35" s="103">
        <f ca="1">C28*(C31+C32)</f>
        <v>0</v>
      </c>
      <c r="E35" t="s">
        <v>101</v>
      </c>
    </row>
    <row r="44" spans="2:5" x14ac:dyDescent="0.25">
      <c r="C44" s="49"/>
    </row>
    <row r="46" spans="2:5" x14ac:dyDescent="0.25">
      <c r="C46" s="5"/>
    </row>
    <row r="47" spans="2:5" x14ac:dyDescent="0.25">
      <c r="C47" s="23"/>
    </row>
  </sheetData>
  <mergeCells count="2">
    <mergeCell ref="G2:H2"/>
    <mergeCell ref="I2:J2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9F2FD3-CFC7-4961-B575-68DDBB44F556}">
  <dimension ref="B1:K53"/>
  <sheetViews>
    <sheetView topLeftCell="A9" zoomScale="90" zoomScaleNormal="90" workbookViewId="0">
      <selection activeCell="Q51" sqref="Q51"/>
    </sheetView>
  </sheetViews>
  <sheetFormatPr defaultRowHeight="15" x14ac:dyDescent="0.25"/>
  <cols>
    <col min="1" max="1" width="3.28515625" customWidth="1"/>
    <col min="2" max="2" width="29.28515625" customWidth="1"/>
    <col min="3" max="3" width="10.140625" customWidth="1"/>
    <col min="4" max="4" width="11.85546875" customWidth="1"/>
    <col min="7" max="7" width="10.42578125" customWidth="1"/>
    <col min="8" max="8" width="13.140625" customWidth="1"/>
    <col min="9" max="9" width="11" customWidth="1"/>
    <col min="11" max="11" width="16.7109375" customWidth="1"/>
  </cols>
  <sheetData>
    <row r="1" spans="2:11" x14ac:dyDescent="0.25">
      <c r="B1" s="197" t="s">
        <v>43</v>
      </c>
      <c r="C1" s="197"/>
      <c r="D1" s="197"/>
      <c r="E1" s="197"/>
      <c r="F1" s="197"/>
      <c r="G1" s="197"/>
      <c r="H1" s="197"/>
      <c r="I1" s="197"/>
      <c r="J1" s="197"/>
      <c r="K1" s="197"/>
    </row>
    <row r="2" spans="2:11" ht="15.75" thickBot="1" x14ac:dyDescent="0.3">
      <c r="B2" s="196" t="s">
        <v>41</v>
      </c>
      <c r="C2" s="196"/>
      <c r="D2" s="196"/>
      <c r="E2" s="196"/>
      <c r="F2" s="196"/>
      <c r="G2" s="196"/>
      <c r="H2" s="196"/>
      <c r="I2" s="196"/>
      <c r="J2" s="196"/>
      <c r="K2" s="196"/>
    </row>
    <row r="3" spans="2:11" ht="15.75" thickBot="1" x14ac:dyDescent="0.3">
      <c r="B3" s="18" t="s">
        <v>40</v>
      </c>
      <c r="C3" s="18" t="s">
        <v>9</v>
      </c>
      <c r="D3" s="18" t="s">
        <v>10</v>
      </c>
      <c r="E3" s="18" t="s">
        <v>11</v>
      </c>
      <c r="F3" s="18" t="s">
        <v>12</v>
      </c>
      <c r="G3" s="18" t="s">
        <v>13</v>
      </c>
      <c r="H3" s="18" t="s">
        <v>14</v>
      </c>
      <c r="I3" s="18" t="s">
        <v>15</v>
      </c>
      <c r="J3" s="18" t="s">
        <v>16</v>
      </c>
      <c r="K3" s="18" t="s">
        <v>17</v>
      </c>
    </row>
    <row r="4" spans="2:11" ht="15.75" thickBot="1" x14ac:dyDescent="0.3">
      <c r="B4" s="19" t="s">
        <v>18</v>
      </c>
      <c r="C4" s="88">
        <v>870.40000000000009</v>
      </c>
      <c r="D4" s="88">
        <v>435.6</v>
      </c>
      <c r="E4" s="88">
        <v>512.91</v>
      </c>
      <c r="F4" s="88">
        <v>664.42</v>
      </c>
      <c r="G4" s="88">
        <v>729.2700000000001</v>
      </c>
      <c r="H4" s="88">
        <v>895.48</v>
      </c>
      <c r="I4" s="88">
        <v>700.92</v>
      </c>
      <c r="J4" s="88">
        <v>740.87</v>
      </c>
      <c r="K4" s="88">
        <v>678.3</v>
      </c>
    </row>
    <row r="5" spans="2:11" ht="15.75" thickBot="1" x14ac:dyDescent="0.3">
      <c r="B5" s="19" t="s">
        <v>19</v>
      </c>
      <c r="C5" s="88">
        <v>363.12</v>
      </c>
      <c r="D5" s="88">
        <v>161.37</v>
      </c>
      <c r="E5" s="88">
        <v>193.20999999999998</v>
      </c>
      <c r="F5" s="88">
        <v>257.14999999999998</v>
      </c>
      <c r="G5" s="88">
        <v>344.1</v>
      </c>
      <c r="H5" s="88">
        <v>420.9</v>
      </c>
      <c r="I5" s="88">
        <v>322.14</v>
      </c>
      <c r="J5" s="88">
        <v>301.63</v>
      </c>
      <c r="K5" s="88">
        <v>272.45999999999998</v>
      </c>
    </row>
    <row r="6" spans="2:11" ht="15.75" thickBot="1" x14ac:dyDescent="0.3">
      <c r="B6" s="19" t="s">
        <v>20</v>
      </c>
      <c r="C6" s="88">
        <v>889.44</v>
      </c>
      <c r="D6" s="88">
        <v>536.58000000000004</v>
      </c>
      <c r="E6" s="88">
        <v>753.38</v>
      </c>
      <c r="F6" s="88">
        <v>884.04</v>
      </c>
      <c r="G6" s="88">
        <v>502.83000000000004</v>
      </c>
      <c r="H6" s="88">
        <v>653.91999999999996</v>
      </c>
      <c r="I6" s="88">
        <v>752.83999999999992</v>
      </c>
      <c r="J6" s="88">
        <v>603.26</v>
      </c>
      <c r="K6" s="88">
        <v>503.87999999999994</v>
      </c>
    </row>
    <row r="7" spans="2:11" ht="15.75" thickBot="1" x14ac:dyDescent="0.3">
      <c r="B7" s="19" t="s">
        <v>21</v>
      </c>
      <c r="C7" s="88">
        <v>1400.8000000000002</v>
      </c>
      <c r="D7" s="88">
        <v>967.23</v>
      </c>
      <c r="E7" s="88">
        <v>1358.03</v>
      </c>
      <c r="F7" s="88">
        <v>1442.82</v>
      </c>
      <c r="G7" s="88">
        <v>990.12000000000012</v>
      </c>
      <c r="H7" s="88">
        <v>1291.98</v>
      </c>
      <c r="I7" s="88">
        <v>929.83999999999992</v>
      </c>
      <c r="J7" s="88">
        <v>1420.58</v>
      </c>
      <c r="K7" s="88">
        <v>1154.82</v>
      </c>
    </row>
    <row r="8" spans="2:11" ht="15.75" thickBot="1" x14ac:dyDescent="0.3">
      <c r="B8" s="19" t="s">
        <v>22</v>
      </c>
      <c r="C8" s="88">
        <v>648.72</v>
      </c>
      <c r="D8" s="88">
        <v>393.03</v>
      </c>
      <c r="E8" s="88">
        <v>486.49999999999994</v>
      </c>
      <c r="F8" s="88">
        <v>668.58999999999992</v>
      </c>
      <c r="G8" s="88">
        <v>599.40000000000009</v>
      </c>
      <c r="H8" s="88">
        <v>834.48</v>
      </c>
      <c r="I8" s="88">
        <v>602.98</v>
      </c>
      <c r="J8" s="88">
        <v>649.13</v>
      </c>
      <c r="K8" s="88">
        <v>542.64</v>
      </c>
    </row>
    <row r="9" spans="2:11" ht="15.75" thickBot="1" x14ac:dyDescent="0.3">
      <c r="B9" s="19" t="s">
        <v>23</v>
      </c>
      <c r="C9" s="88">
        <v>775.2</v>
      </c>
      <c r="D9" s="88">
        <v>357.39</v>
      </c>
      <c r="E9" s="88">
        <v>429.51</v>
      </c>
      <c r="F9" s="88">
        <v>571.29</v>
      </c>
      <c r="G9" s="88">
        <v>683.7600000000001</v>
      </c>
      <c r="H9" s="88">
        <v>832.04</v>
      </c>
      <c r="I9" s="88">
        <v>625.4</v>
      </c>
      <c r="J9" s="88">
        <v>618.54999999999995</v>
      </c>
      <c r="K9" s="88">
        <v>544.91999999999996</v>
      </c>
    </row>
    <row r="10" spans="2:11" ht="15.75" thickBot="1" x14ac:dyDescent="0.3">
      <c r="B10" s="19" t="s">
        <v>24</v>
      </c>
      <c r="C10" s="88">
        <v>1024.0800000000002</v>
      </c>
      <c r="D10" s="88">
        <v>510.84</v>
      </c>
      <c r="E10" s="88">
        <v>632.44999999999993</v>
      </c>
      <c r="F10" s="88">
        <v>843.7299999999999</v>
      </c>
      <c r="G10" s="88">
        <v>910.2</v>
      </c>
      <c r="H10" s="88">
        <v>1326.1399999999999</v>
      </c>
      <c r="I10" s="88">
        <v>833.07999999999993</v>
      </c>
      <c r="J10" s="88">
        <v>874.31</v>
      </c>
      <c r="K10" s="88">
        <v>780.9</v>
      </c>
    </row>
    <row r="11" spans="2:11" ht="15.75" thickBot="1" x14ac:dyDescent="0.3">
      <c r="B11" s="19" t="s">
        <v>25</v>
      </c>
      <c r="C11" s="88">
        <v>1884.96</v>
      </c>
      <c r="D11" s="88">
        <v>1192.95</v>
      </c>
      <c r="E11" s="88">
        <v>1506.76</v>
      </c>
      <c r="F11" s="88">
        <v>1934.8799999999999</v>
      </c>
      <c r="G11" s="88">
        <v>1690.5300000000002</v>
      </c>
      <c r="H11" s="88">
        <v>2113.04</v>
      </c>
      <c r="I11" s="88">
        <v>1744.04</v>
      </c>
      <c r="J11" s="88">
        <v>1873.7199999999998</v>
      </c>
      <c r="K11" s="88">
        <v>1577.7599999999998</v>
      </c>
    </row>
    <row r="12" spans="2:11" ht="15.75" thickBot="1" x14ac:dyDescent="0.3">
      <c r="B12" s="19" t="s">
        <v>26</v>
      </c>
      <c r="C12" s="88">
        <v>1897.2</v>
      </c>
      <c r="D12" s="88">
        <v>647.46</v>
      </c>
      <c r="E12" s="88">
        <v>802.03</v>
      </c>
      <c r="F12" s="88">
        <v>1068.9099999999999</v>
      </c>
      <c r="G12" s="88">
        <v>1645.0200000000002</v>
      </c>
      <c r="H12" s="88">
        <v>2009.34</v>
      </c>
      <c r="I12" s="88">
        <v>1387.6799999999998</v>
      </c>
      <c r="J12" s="88">
        <v>1377.49</v>
      </c>
      <c r="K12" s="88">
        <v>1199.28</v>
      </c>
    </row>
    <row r="13" spans="2:11" ht="15.75" thickBot="1" x14ac:dyDescent="0.3">
      <c r="B13" s="19" t="s">
        <v>27</v>
      </c>
      <c r="C13" s="88">
        <v>622.88</v>
      </c>
      <c r="D13" s="88">
        <v>210.87</v>
      </c>
      <c r="E13" s="88">
        <v>448.96999999999997</v>
      </c>
      <c r="F13" s="88">
        <v>572.67999999999995</v>
      </c>
      <c r="G13" s="88">
        <v>627.15000000000009</v>
      </c>
      <c r="H13" s="88">
        <v>858.88</v>
      </c>
      <c r="I13" s="88">
        <v>850.78</v>
      </c>
      <c r="J13" s="88">
        <v>695</v>
      </c>
      <c r="K13" s="88">
        <v>531.24</v>
      </c>
    </row>
    <row r="14" spans="2:11" ht="15.75" thickBot="1" x14ac:dyDescent="0.3">
      <c r="B14" s="19" t="s">
        <v>2</v>
      </c>
      <c r="C14" s="88">
        <v>748</v>
      </c>
      <c r="D14" s="88">
        <v>424.71</v>
      </c>
      <c r="E14" s="88">
        <v>519.86</v>
      </c>
      <c r="F14" s="88">
        <v>713.06999999999994</v>
      </c>
      <c r="G14" s="88">
        <v>654.90000000000009</v>
      </c>
      <c r="H14" s="88">
        <v>965.02</v>
      </c>
      <c r="I14" s="88">
        <v>745.76</v>
      </c>
      <c r="J14" s="88">
        <v>725.57999999999993</v>
      </c>
      <c r="K14" s="88">
        <v>677.16</v>
      </c>
    </row>
    <row r="15" spans="2:11" ht="15.75" thickBot="1" x14ac:dyDescent="0.3">
      <c r="B15" s="19" t="s">
        <v>28</v>
      </c>
      <c r="C15" s="88">
        <v>999.6</v>
      </c>
      <c r="D15" s="88">
        <v>529.65</v>
      </c>
      <c r="E15" s="88">
        <v>644.95999999999992</v>
      </c>
      <c r="F15" s="88">
        <v>861.8</v>
      </c>
      <c r="G15" s="88">
        <v>823.62000000000012</v>
      </c>
      <c r="H15" s="88">
        <v>1111.42</v>
      </c>
      <c r="I15" s="88">
        <v>962.88</v>
      </c>
      <c r="J15" s="88">
        <v>838.17</v>
      </c>
      <c r="K15" s="88">
        <v>738.71999999999991</v>
      </c>
    </row>
    <row r="16" spans="2:11" ht="15.75" thickBot="1" x14ac:dyDescent="0.3">
      <c r="B16" s="19" t="s">
        <v>29</v>
      </c>
      <c r="C16" s="88">
        <v>236.64000000000001</v>
      </c>
      <c r="D16" s="88">
        <v>96.03</v>
      </c>
      <c r="E16" s="88">
        <v>119.53999999999999</v>
      </c>
      <c r="F16" s="88">
        <v>158.45999999999998</v>
      </c>
      <c r="G16" s="88">
        <v>260.85000000000002</v>
      </c>
      <c r="H16" s="88">
        <v>422.12</v>
      </c>
      <c r="I16" s="88">
        <v>226.56</v>
      </c>
      <c r="J16" s="88">
        <v>180.7</v>
      </c>
      <c r="K16" s="88">
        <v>202.92</v>
      </c>
    </row>
    <row r="17" spans="2:11" ht="15.75" thickBot="1" x14ac:dyDescent="0.3">
      <c r="B17" s="19" t="s">
        <v>30</v>
      </c>
      <c r="C17" s="88">
        <v>4256.8</v>
      </c>
      <c r="D17" s="88">
        <v>3017.52</v>
      </c>
      <c r="E17" s="88">
        <v>4183.8999999999996</v>
      </c>
      <c r="F17" s="88">
        <v>4281.2</v>
      </c>
      <c r="G17" s="88">
        <v>3510.9300000000003</v>
      </c>
      <c r="H17" s="88">
        <v>3904</v>
      </c>
      <c r="I17" s="88">
        <v>3676.8799999999997</v>
      </c>
      <c r="J17" s="88">
        <v>4300.66</v>
      </c>
      <c r="K17" s="88">
        <v>3573.8999999999996</v>
      </c>
    </row>
    <row r="18" spans="2:11" x14ac:dyDescent="0.25">
      <c r="B18" s="21"/>
      <c r="C18" s="22"/>
      <c r="D18" s="22"/>
      <c r="E18" s="22"/>
      <c r="F18" s="22"/>
      <c r="G18" s="22"/>
      <c r="H18" s="22"/>
      <c r="I18" s="22"/>
      <c r="J18" s="22"/>
      <c r="K18" s="22"/>
    </row>
    <row r="19" spans="2:11" x14ac:dyDescent="0.25">
      <c r="B19" s="197" t="s">
        <v>43</v>
      </c>
      <c r="C19" s="197"/>
      <c r="D19" s="197"/>
      <c r="E19" s="197"/>
      <c r="F19" s="197"/>
      <c r="G19" s="197"/>
      <c r="H19" s="197"/>
      <c r="I19" s="197"/>
      <c r="J19" s="197"/>
      <c r="K19" s="197"/>
    </row>
    <row r="20" spans="2:11" ht="15.75" thickBot="1" x14ac:dyDescent="0.3">
      <c r="B20" s="196" t="s">
        <v>42</v>
      </c>
      <c r="C20" s="196"/>
      <c r="D20" s="196"/>
      <c r="E20" s="196"/>
      <c r="F20" s="196"/>
      <c r="G20" s="196"/>
      <c r="H20" s="196"/>
      <c r="I20" s="196"/>
      <c r="J20" s="196"/>
      <c r="K20" s="196"/>
    </row>
    <row r="21" spans="2:11" ht="15.75" thickBot="1" x14ac:dyDescent="0.3">
      <c r="B21" s="18" t="s">
        <v>40</v>
      </c>
      <c r="C21" s="18" t="s">
        <v>9</v>
      </c>
      <c r="D21" s="18" t="s">
        <v>10</v>
      </c>
      <c r="E21" s="18" t="s">
        <v>11</v>
      </c>
      <c r="F21" s="18" t="s">
        <v>12</v>
      </c>
      <c r="G21" s="18" t="s">
        <v>13</v>
      </c>
      <c r="H21" s="18" t="s">
        <v>14</v>
      </c>
      <c r="I21" s="18" t="s">
        <v>15</v>
      </c>
      <c r="J21" s="18" t="s">
        <v>16</v>
      </c>
      <c r="K21" s="18" t="s">
        <v>17</v>
      </c>
    </row>
    <row r="22" spans="2:11" ht="15.75" thickBot="1" x14ac:dyDescent="0.3">
      <c r="B22" s="20" t="s">
        <v>18</v>
      </c>
      <c r="C22" s="89">
        <v>654.29000000000008</v>
      </c>
      <c r="D22" s="88">
        <v>984</v>
      </c>
      <c r="E22" s="88">
        <v>937.86</v>
      </c>
      <c r="F22" s="89">
        <v>762.73</v>
      </c>
      <c r="G22" s="89">
        <v>441.6</v>
      </c>
      <c r="H22" s="89">
        <v>417.6</v>
      </c>
      <c r="I22" s="89">
        <v>592.41</v>
      </c>
      <c r="J22" s="89">
        <v>733.36</v>
      </c>
      <c r="K22" s="88">
        <v>628.79999999999995</v>
      </c>
    </row>
    <row r="23" spans="2:11" ht="15.75" thickBot="1" x14ac:dyDescent="0.3">
      <c r="B23" s="20" t="s">
        <v>19</v>
      </c>
      <c r="C23" s="89">
        <v>578.76</v>
      </c>
      <c r="D23" s="88">
        <v>910</v>
      </c>
      <c r="E23" s="88">
        <v>885.66</v>
      </c>
      <c r="F23" s="89">
        <v>592.74</v>
      </c>
      <c r="G23" s="89">
        <v>592.80000000000007</v>
      </c>
      <c r="H23" s="89">
        <v>581.4</v>
      </c>
      <c r="I23" s="89">
        <v>804.44</v>
      </c>
      <c r="J23" s="89">
        <v>823.25</v>
      </c>
      <c r="K23" s="88">
        <v>628.79999999999995</v>
      </c>
    </row>
    <row r="24" spans="2:11" ht="15.75" thickBot="1" x14ac:dyDescent="0.3">
      <c r="B24" s="20" t="s">
        <v>20</v>
      </c>
      <c r="C24" s="89">
        <v>667.03</v>
      </c>
      <c r="D24" s="88">
        <v>1068</v>
      </c>
      <c r="E24" s="88">
        <v>929.16</v>
      </c>
      <c r="F24" s="89">
        <v>475.26</v>
      </c>
      <c r="G24" s="89">
        <v>1015.2</v>
      </c>
      <c r="H24" s="89">
        <v>1095.3</v>
      </c>
      <c r="I24" s="89">
        <v>513.24</v>
      </c>
      <c r="J24" s="89">
        <v>1545.93</v>
      </c>
      <c r="K24" s="88">
        <v>1362.24</v>
      </c>
    </row>
    <row r="25" spans="2:11" ht="15.75" thickBot="1" x14ac:dyDescent="0.3">
      <c r="B25" s="20" t="s">
        <v>21</v>
      </c>
      <c r="C25" s="89">
        <v>133.77000000000001</v>
      </c>
      <c r="D25" s="88">
        <v>81</v>
      </c>
      <c r="E25" s="88">
        <v>61.77</v>
      </c>
      <c r="F25" s="89">
        <v>84.55</v>
      </c>
      <c r="G25" s="89">
        <v>288.8</v>
      </c>
      <c r="H25" s="89">
        <v>310.5</v>
      </c>
      <c r="I25" s="89">
        <v>380.38</v>
      </c>
      <c r="J25" s="89">
        <v>94.34</v>
      </c>
      <c r="K25" s="88">
        <v>147.84</v>
      </c>
    </row>
    <row r="26" spans="2:11" ht="15.75" thickBot="1" x14ac:dyDescent="0.3">
      <c r="B26" s="20" t="s">
        <v>22</v>
      </c>
      <c r="C26" s="89">
        <v>859.04000000000008</v>
      </c>
      <c r="D26" s="88">
        <v>1432</v>
      </c>
      <c r="E26" s="88">
        <v>1418.1</v>
      </c>
      <c r="F26" s="89">
        <v>1160.56</v>
      </c>
      <c r="G26" s="89">
        <v>683.2</v>
      </c>
      <c r="H26" s="89">
        <v>724.5</v>
      </c>
      <c r="I26" s="89">
        <v>930.93000000000006</v>
      </c>
      <c r="J26" s="89">
        <v>1061.77</v>
      </c>
      <c r="K26" s="88">
        <v>919.68</v>
      </c>
    </row>
    <row r="27" spans="2:11" ht="15.75" thickBot="1" x14ac:dyDescent="0.3">
      <c r="B27" s="20" t="s">
        <v>23</v>
      </c>
      <c r="C27" s="89">
        <v>369.46000000000004</v>
      </c>
      <c r="D27" s="88">
        <v>500</v>
      </c>
      <c r="E27" s="88">
        <v>494.16</v>
      </c>
      <c r="F27" s="89">
        <v>420.97</v>
      </c>
      <c r="G27" s="89">
        <v>299.2</v>
      </c>
      <c r="H27" s="89">
        <v>305.10000000000002</v>
      </c>
      <c r="I27" s="89">
        <v>364</v>
      </c>
      <c r="J27" s="89">
        <v>392.49</v>
      </c>
      <c r="K27" s="88">
        <v>332.15999999999997</v>
      </c>
    </row>
    <row r="28" spans="2:11" ht="15.75" thickBot="1" x14ac:dyDescent="0.3">
      <c r="B28" s="20" t="s">
        <v>24</v>
      </c>
      <c r="C28" s="89">
        <v>1071.98</v>
      </c>
      <c r="D28" s="88">
        <v>1489</v>
      </c>
      <c r="E28" s="88">
        <v>1495.53</v>
      </c>
      <c r="F28" s="89">
        <v>1278.93</v>
      </c>
      <c r="G28" s="89">
        <v>878.40000000000009</v>
      </c>
      <c r="H28" s="89">
        <v>1008.9</v>
      </c>
      <c r="I28" s="89">
        <v>1058.33</v>
      </c>
      <c r="J28" s="89">
        <v>1246.8900000000001</v>
      </c>
      <c r="K28" s="88">
        <v>1023.36</v>
      </c>
    </row>
    <row r="29" spans="2:11" ht="15.75" thickBot="1" x14ac:dyDescent="0.3">
      <c r="B29" s="20" t="s">
        <v>25</v>
      </c>
      <c r="C29" s="89">
        <v>2157.61</v>
      </c>
      <c r="D29" s="88">
        <v>3219</v>
      </c>
      <c r="E29" s="88">
        <v>3346.02</v>
      </c>
      <c r="F29" s="89">
        <v>2738.53</v>
      </c>
      <c r="G29" s="89">
        <v>1727.2</v>
      </c>
      <c r="H29" s="89">
        <v>1815.3</v>
      </c>
      <c r="I29" s="89">
        <v>2194.0100000000002</v>
      </c>
      <c r="J29" s="89">
        <v>2305.9900000000002</v>
      </c>
      <c r="K29" s="88">
        <v>2306.88</v>
      </c>
    </row>
    <row r="30" spans="2:11" ht="15.75" thickBot="1" x14ac:dyDescent="0.3">
      <c r="B30" s="20" t="s">
        <v>26</v>
      </c>
      <c r="C30" s="89">
        <v>252.07000000000002</v>
      </c>
      <c r="D30" s="88">
        <v>320</v>
      </c>
      <c r="E30" s="88">
        <v>307.98</v>
      </c>
      <c r="F30" s="89">
        <v>286.58</v>
      </c>
      <c r="G30" s="89">
        <v>210.4</v>
      </c>
      <c r="H30" s="89">
        <v>233.1</v>
      </c>
      <c r="I30" s="89">
        <v>240.24</v>
      </c>
      <c r="J30" s="89">
        <v>250.09</v>
      </c>
      <c r="K30" s="88">
        <v>266.88</v>
      </c>
    </row>
    <row r="31" spans="2:11" ht="15.75" thickBot="1" x14ac:dyDescent="0.3">
      <c r="B31" s="20" t="s">
        <v>27</v>
      </c>
      <c r="C31" s="89">
        <v>292.11</v>
      </c>
      <c r="D31" s="88">
        <v>159</v>
      </c>
      <c r="E31" s="88">
        <v>458.49</v>
      </c>
      <c r="F31" s="89">
        <v>375.58</v>
      </c>
      <c r="G31" s="89">
        <v>264</v>
      </c>
      <c r="H31" s="89">
        <v>252.9</v>
      </c>
      <c r="I31" s="89">
        <v>313.04000000000002</v>
      </c>
      <c r="J31" s="89">
        <v>292.81</v>
      </c>
      <c r="K31" s="88">
        <v>326.39999999999998</v>
      </c>
    </row>
    <row r="32" spans="2:11" ht="15.75" thickBot="1" x14ac:dyDescent="0.3">
      <c r="B32" s="20" t="s">
        <v>2</v>
      </c>
      <c r="C32" s="89">
        <v>1047.4100000000001</v>
      </c>
      <c r="D32" s="88">
        <v>1865</v>
      </c>
      <c r="E32" s="88">
        <v>1834.83</v>
      </c>
      <c r="F32" s="89">
        <v>1501.43</v>
      </c>
      <c r="G32" s="89">
        <v>832</v>
      </c>
      <c r="H32" s="89">
        <v>893.7</v>
      </c>
      <c r="I32" s="89">
        <v>1219.4000000000001</v>
      </c>
      <c r="J32" s="89">
        <v>1335.89</v>
      </c>
      <c r="K32" s="88">
        <v>1191.3599999999999</v>
      </c>
    </row>
    <row r="33" spans="2:11" ht="15.75" thickBot="1" x14ac:dyDescent="0.3">
      <c r="B33" s="20" t="s">
        <v>28</v>
      </c>
      <c r="C33" s="89">
        <v>736.19</v>
      </c>
      <c r="D33" s="88">
        <v>1085</v>
      </c>
      <c r="E33" s="88">
        <v>1062.27</v>
      </c>
      <c r="F33" s="89">
        <v>872.2</v>
      </c>
      <c r="G33" s="89">
        <v>518.4</v>
      </c>
      <c r="H33" s="89">
        <v>568.80000000000007</v>
      </c>
      <c r="I33" s="89">
        <v>710.71</v>
      </c>
      <c r="J33" s="89">
        <v>760.95</v>
      </c>
      <c r="K33" s="88">
        <v>648</v>
      </c>
    </row>
    <row r="34" spans="2:11" ht="15.75" thickBot="1" x14ac:dyDescent="0.3">
      <c r="B34" s="20" t="s">
        <v>29</v>
      </c>
      <c r="C34" s="89">
        <v>770.77</v>
      </c>
      <c r="D34" s="88">
        <v>1108</v>
      </c>
      <c r="E34" s="88">
        <v>1094.46</v>
      </c>
      <c r="F34" s="89">
        <v>991.46</v>
      </c>
      <c r="G34" s="89">
        <v>674.40000000000009</v>
      </c>
      <c r="H34" s="89">
        <v>810</v>
      </c>
      <c r="I34" s="89">
        <v>889.98</v>
      </c>
      <c r="J34" s="89">
        <v>897.12</v>
      </c>
      <c r="K34" s="88">
        <v>768</v>
      </c>
    </row>
    <row r="35" spans="2:11" ht="15.75" thickBot="1" x14ac:dyDescent="0.3">
      <c r="B35" s="20" t="s">
        <v>30</v>
      </c>
      <c r="C35" s="89">
        <v>330.33</v>
      </c>
      <c r="D35" s="88">
        <v>613</v>
      </c>
      <c r="E35" s="88">
        <v>581.16</v>
      </c>
      <c r="F35" s="89">
        <v>475.26</v>
      </c>
      <c r="G35" s="89">
        <v>245.60000000000002</v>
      </c>
      <c r="H35" s="89">
        <v>199.8</v>
      </c>
      <c r="I35" s="89">
        <v>372.19</v>
      </c>
      <c r="J35" s="89">
        <v>390.71</v>
      </c>
      <c r="K35" s="88">
        <v>314.88</v>
      </c>
    </row>
    <row r="38" spans="2:11" ht="15.75" thickBot="1" x14ac:dyDescent="0.3">
      <c r="B38" s="81" t="s">
        <v>112</v>
      </c>
    </row>
    <row r="39" spans="2:11" ht="15.75" thickBot="1" x14ac:dyDescent="0.3">
      <c r="B39" s="18" t="s">
        <v>40</v>
      </c>
      <c r="C39" s="18" t="s">
        <v>9</v>
      </c>
      <c r="D39" s="18" t="s">
        <v>10</v>
      </c>
      <c r="E39" s="18" t="s">
        <v>11</v>
      </c>
      <c r="F39" s="18" t="s">
        <v>12</v>
      </c>
      <c r="G39" s="18" t="s">
        <v>13</v>
      </c>
      <c r="H39" s="18" t="s">
        <v>14</v>
      </c>
      <c r="I39" s="18" t="s">
        <v>15</v>
      </c>
      <c r="J39" s="18" t="s">
        <v>16</v>
      </c>
      <c r="K39" s="18" t="s">
        <v>17</v>
      </c>
    </row>
    <row r="40" spans="2:11" ht="15.75" thickBot="1" x14ac:dyDescent="0.3">
      <c r="B40" s="19" t="s">
        <v>18</v>
      </c>
      <c r="C40" s="90">
        <v>0.65280000000000005</v>
      </c>
      <c r="D40" s="90">
        <v>0.39600000000000002</v>
      </c>
      <c r="E40" s="90">
        <v>0.51429999999999998</v>
      </c>
      <c r="F40" s="90">
        <v>0.5282</v>
      </c>
      <c r="G40" s="90">
        <v>0.53280000000000005</v>
      </c>
      <c r="H40" s="90">
        <v>0.62219999999999998</v>
      </c>
      <c r="I40" s="90">
        <v>0.5663999999999999</v>
      </c>
      <c r="J40" s="90">
        <v>0.62549999999999994</v>
      </c>
      <c r="K40" s="90">
        <v>0.55859999999999999</v>
      </c>
    </row>
    <row r="41" spans="2:11" ht="15.75" thickBot="1" x14ac:dyDescent="0.3">
      <c r="B41" s="19" t="s">
        <v>19</v>
      </c>
      <c r="C41" s="90">
        <v>0.16320000000000001</v>
      </c>
      <c r="D41" s="90">
        <v>8.9099999999999999E-2</v>
      </c>
      <c r="E41" s="90">
        <v>9.7299999999999998E-2</v>
      </c>
      <c r="F41" s="90">
        <v>0.12509999999999999</v>
      </c>
      <c r="G41" s="90">
        <v>0.19980000000000001</v>
      </c>
      <c r="H41" s="90">
        <v>0.23180000000000001</v>
      </c>
      <c r="I41" s="90">
        <v>0.21239999999999998</v>
      </c>
      <c r="J41" s="90">
        <v>0.1807</v>
      </c>
      <c r="K41" s="90">
        <v>0.17099999999999999</v>
      </c>
    </row>
    <row r="42" spans="2:11" ht="15.75" thickBot="1" x14ac:dyDescent="0.3">
      <c r="B42" s="19" t="s">
        <v>20</v>
      </c>
      <c r="C42" s="90">
        <v>0.44880000000000003</v>
      </c>
      <c r="D42" s="90">
        <v>0.25740000000000002</v>
      </c>
      <c r="E42" s="90">
        <v>0.3614</v>
      </c>
      <c r="F42" s="90">
        <v>0.37530000000000002</v>
      </c>
      <c r="G42" s="90">
        <v>0.26640000000000003</v>
      </c>
      <c r="H42" s="90">
        <v>0.31719999999999998</v>
      </c>
      <c r="I42" s="90">
        <v>0.31859999999999999</v>
      </c>
      <c r="J42" s="90">
        <v>0.29189999999999999</v>
      </c>
      <c r="K42" s="90">
        <v>0.27359999999999995</v>
      </c>
    </row>
    <row r="43" spans="2:11" ht="15.75" thickBot="1" x14ac:dyDescent="0.3">
      <c r="B43" s="19" t="s">
        <v>21</v>
      </c>
      <c r="C43" s="90">
        <v>0.58479999999999999</v>
      </c>
      <c r="D43" s="90">
        <v>0.35639999999999999</v>
      </c>
      <c r="E43" s="90">
        <v>0.47260000000000002</v>
      </c>
      <c r="F43" s="90">
        <v>0.51429999999999998</v>
      </c>
      <c r="G43" s="90">
        <v>0.43290000000000006</v>
      </c>
      <c r="H43" s="90">
        <v>0.53679999999999994</v>
      </c>
      <c r="I43" s="90">
        <v>0.4602</v>
      </c>
      <c r="J43" s="90">
        <v>0.51429999999999998</v>
      </c>
      <c r="K43" s="90">
        <v>0.47879999999999995</v>
      </c>
    </row>
    <row r="44" spans="2:11" ht="15.75" thickBot="1" x14ac:dyDescent="0.3">
      <c r="B44" s="19" t="s">
        <v>22</v>
      </c>
      <c r="C44" s="90">
        <v>0.35360000000000003</v>
      </c>
      <c r="D44" s="90">
        <v>0.2475</v>
      </c>
      <c r="E44" s="90">
        <v>0.31969999999999998</v>
      </c>
      <c r="F44" s="90">
        <v>0.37530000000000002</v>
      </c>
      <c r="G44" s="90">
        <v>0.33300000000000002</v>
      </c>
      <c r="H44" s="90">
        <v>0.4148</v>
      </c>
      <c r="I44" s="90">
        <v>0.37759999999999999</v>
      </c>
      <c r="J44" s="90">
        <v>0.38919999999999999</v>
      </c>
      <c r="K44" s="90">
        <v>0.33059999999999995</v>
      </c>
    </row>
    <row r="45" spans="2:11" ht="15.75" thickBot="1" x14ac:dyDescent="0.3">
      <c r="B45" s="19" t="s">
        <v>23</v>
      </c>
      <c r="C45" s="90">
        <v>0.69360000000000011</v>
      </c>
      <c r="D45" s="90">
        <v>0.36630000000000001</v>
      </c>
      <c r="E45" s="90">
        <v>0.4587</v>
      </c>
      <c r="F45" s="90">
        <v>0.54210000000000003</v>
      </c>
      <c r="G45" s="90">
        <v>0.61050000000000015</v>
      </c>
      <c r="H45" s="90">
        <v>0.73199999999999998</v>
      </c>
      <c r="I45" s="90">
        <v>0.62539999999999996</v>
      </c>
      <c r="J45" s="90">
        <v>0.62549999999999994</v>
      </c>
      <c r="K45" s="90">
        <v>0.54719999999999991</v>
      </c>
    </row>
    <row r="46" spans="2:11" ht="15.75" thickBot="1" x14ac:dyDescent="0.3">
      <c r="B46" s="19" t="s">
        <v>24</v>
      </c>
      <c r="C46" s="90">
        <v>0.72080000000000011</v>
      </c>
      <c r="D46" s="90">
        <v>0.37619999999999998</v>
      </c>
      <c r="E46" s="90">
        <v>0.47260000000000002</v>
      </c>
      <c r="F46" s="90">
        <v>0.62549999999999994</v>
      </c>
      <c r="G46" s="90">
        <v>0.66600000000000004</v>
      </c>
      <c r="H46" s="90">
        <v>0.87839999999999996</v>
      </c>
      <c r="I46" s="90">
        <v>0.66080000000000005</v>
      </c>
      <c r="J46" s="90">
        <v>0.6671999999999999</v>
      </c>
      <c r="K46" s="90">
        <v>0.59279999999999999</v>
      </c>
    </row>
    <row r="47" spans="2:11" ht="15.75" thickBot="1" x14ac:dyDescent="0.3">
      <c r="B47" s="19" t="s">
        <v>25</v>
      </c>
      <c r="C47" s="90">
        <v>0.97920000000000007</v>
      </c>
      <c r="D47" s="90">
        <v>0.72270000000000001</v>
      </c>
      <c r="E47" s="90">
        <v>0.98689999999999989</v>
      </c>
      <c r="F47" s="90">
        <v>1.0703</v>
      </c>
      <c r="G47" s="90">
        <v>0.86580000000000013</v>
      </c>
      <c r="H47" s="90">
        <v>1.0125999999999999</v>
      </c>
      <c r="I47" s="90">
        <v>0.97939999999999994</v>
      </c>
      <c r="J47" s="90">
        <v>1.0146999999999999</v>
      </c>
      <c r="K47" s="90">
        <v>0.88919999999999999</v>
      </c>
    </row>
    <row r="48" spans="2:11" ht="15.75" thickBot="1" x14ac:dyDescent="0.3">
      <c r="B48" s="19" t="s">
        <v>26</v>
      </c>
      <c r="C48" s="90">
        <v>0.65280000000000005</v>
      </c>
      <c r="D48" s="90">
        <v>0.47519999999999996</v>
      </c>
      <c r="E48" s="90">
        <v>0.6671999999999999</v>
      </c>
      <c r="F48" s="90">
        <v>0.6671999999999999</v>
      </c>
      <c r="G48" s="90">
        <v>0.53280000000000005</v>
      </c>
      <c r="H48" s="90">
        <v>0.58560000000000001</v>
      </c>
      <c r="I48" s="90">
        <v>0.5663999999999999</v>
      </c>
      <c r="J48" s="90">
        <v>0.6671999999999999</v>
      </c>
      <c r="K48" s="90">
        <v>0.54719999999999991</v>
      </c>
    </row>
    <row r="49" spans="2:11" ht="15.75" thickBot="1" x14ac:dyDescent="0.3">
      <c r="B49" s="19" t="s">
        <v>27</v>
      </c>
      <c r="C49" s="90">
        <v>0.43520000000000003</v>
      </c>
      <c r="D49" s="90">
        <v>0.15840000000000001</v>
      </c>
      <c r="E49" s="90">
        <v>0.3614</v>
      </c>
      <c r="F49" s="90">
        <v>0.43089999999999995</v>
      </c>
      <c r="G49" s="90">
        <v>0.4551</v>
      </c>
      <c r="H49" s="90">
        <v>0.32940000000000003</v>
      </c>
      <c r="I49" s="90">
        <v>0.41299999999999998</v>
      </c>
      <c r="J49" s="90">
        <v>0.50039999999999996</v>
      </c>
      <c r="K49" s="90">
        <v>0.42179999999999995</v>
      </c>
    </row>
    <row r="50" spans="2:11" ht="15.75" thickBot="1" x14ac:dyDescent="0.3">
      <c r="B50" s="19" t="s">
        <v>2</v>
      </c>
      <c r="C50" s="90">
        <v>0.51680000000000004</v>
      </c>
      <c r="D50" s="90">
        <v>0.35639999999999999</v>
      </c>
      <c r="E50" s="90">
        <v>0.4587</v>
      </c>
      <c r="F50" s="90">
        <v>0.51429999999999998</v>
      </c>
      <c r="G50" s="90">
        <v>0.4662</v>
      </c>
      <c r="H50" s="90">
        <v>0.61</v>
      </c>
      <c r="I50" s="90">
        <v>0.57819999999999994</v>
      </c>
      <c r="J50" s="90">
        <v>0.54210000000000003</v>
      </c>
      <c r="K50" s="90">
        <v>0.51300000000000001</v>
      </c>
    </row>
    <row r="51" spans="2:11" ht="15.75" thickBot="1" x14ac:dyDescent="0.3">
      <c r="B51" s="19" t="s">
        <v>28</v>
      </c>
      <c r="C51" s="90">
        <v>0.70720000000000005</v>
      </c>
      <c r="D51" s="90">
        <v>0.44550000000000001</v>
      </c>
      <c r="E51" s="90">
        <v>0.58379999999999999</v>
      </c>
      <c r="F51" s="90">
        <v>0.63939999999999997</v>
      </c>
      <c r="G51" s="90">
        <v>0.58830000000000005</v>
      </c>
      <c r="H51" s="90">
        <v>0.69539999999999991</v>
      </c>
      <c r="I51" s="90">
        <v>0.66080000000000005</v>
      </c>
      <c r="J51" s="90">
        <v>0.65329999999999988</v>
      </c>
      <c r="K51" s="90">
        <v>0.55859999999999999</v>
      </c>
    </row>
    <row r="52" spans="2:11" ht="15.75" thickBot="1" x14ac:dyDescent="0.3">
      <c r="B52" s="19" t="s">
        <v>29</v>
      </c>
      <c r="C52" s="90">
        <v>0.24480000000000002</v>
      </c>
      <c r="D52" s="90">
        <v>0.1089</v>
      </c>
      <c r="E52" s="90">
        <v>0.13899999999999998</v>
      </c>
      <c r="F52" s="90">
        <v>0.1807</v>
      </c>
      <c r="G52" s="90">
        <v>0.26640000000000003</v>
      </c>
      <c r="H52" s="90">
        <v>0.36599999999999999</v>
      </c>
      <c r="I52" s="90">
        <v>0.27139999999999997</v>
      </c>
      <c r="J52" s="90">
        <v>0.20849999999999999</v>
      </c>
      <c r="K52" s="90">
        <v>0.22799999999999998</v>
      </c>
    </row>
    <row r="53" spans="2:11" ht="15.75" thickBot="1" x14ac:dyDescent="0.3">
      <c r="B53" s="19" t="s">
        <v>30</v>
      </c>
      <c r="C53" s="90">
        <v>0.68</v>
      </c>
      <c r="D53" s="90">
        <v>0.46529999999999999</v>
      </c>
      <c r="E53" s="90">
        <v>0.62549999999999994</v>
      </c>
      <c r="F53" s="90">
        <v>0.6671999999999999</v>
      </c>
      <c r="G53" s="90">
        <v>0.57720000000000005</v>
      </c>
      <c r="H53" s="90">
        <v>0.64660000000000006</v>
      </c>
      <c r="I53" s="90">
        <v>0.6018</v>
      </c>
      <c r="J53" s="90">
        <v>0.6671999999999999</v>
      </c>
      <c r="K53" s="90">
        <v>0.58139999999999992</v>
      </c>
    </row>
  </sheetData>
  <mergeCells count="4">
    <mergeCell ref="B20:K20"/>
    <mergeCell ref="B1:K1"/>
    <mergeCell ref="B19:K19"/>
    <mergeCell ref="B2:K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C2C80A-57ED-41C6-87E2-E1AB3657A8B9}">
  <dimension ref="B1:AA8771"/>
  <sheetViews>
    <sheetView zoomScale="80" zoomScaleNormal="80" workbookViewId="0">
      <selection activeCell="Q7" sqref="Q7"/>
    </sheetView>
  </sheetViews>
  <sheetFormatPr defaultRowHeight="15" x14ac:dyDescent="0.25"/>
  <cols>
    <col min="1" max="1" width="5.140625" customWidth="1"/>
    <col min="2" max="2" width="12.42578125" customWidth="1"/>
    <col min="4" max="4" width="10" bestFit="1" customWidth="1"/>
    <col min="5" max="5" width="20.5703125" customWidth="1"/>
    <col min="6" max="6" width="9.5703125" bestFit="1" customWidth="1"/>
    <col min="7" max="7" width="10" bestFit="1" customWidth="1"/>
    <col min="10" max="10" width="11.85546875" customWidth="1"/>
    <col min="11" max="11" width="25.140625" style="9" bestFit="1" customWidth="1"/>
    <col min="12" max="12" width="19.5703125" style="9" bestFit="1" customWidth="1"/>
    <col min="13" max="13" width="26.5703125" style="9" bestFit="1" customWidth="1"/>
    <col min="14" max="14" width="20" style="9" bestFit="1" customWidth="1"/>
    <col min="15" max="15" width="9.140625" style="9"/>
    <col min="16" max="24" width="25.85546875" style="9" customWidth="1"/>
    <col min="25" max="26" width="11.28515625" bestFit="1" customWidth="1"/>
    <col min="27" max="27" width="13.85546875" bestFit="1" customWidth="1"/>
  </cols>
  <sheetData>
    <row r="1" spans="2:27" ht="15.75" thickBot="1" x14ac:dyDescent="0.3"/>
    <row r="2" spans="2:27" x14ac:dyDescent="0.25">
      <c r="K2" s="127" t="s">
        <v>129</v>
      </c>
      <c r="L2" s="128">
        <f ca="1">L4/L3</f>
        <v>1314.6915520628681</v>
      </c>
      <c r="M2" s="133" t="s">
        <v>130</v>
      </c>
      <c r="N2" s="134">
        <f ca="1">N4/N3</f>
        <v>17605.414634146397</v>
      </c>
    </row>
    <row r="3" spans="2:27" x14ac:dyDescent="0.25">
      <c r="K3" s="129" t="s">
        <v>127</v>
      </c>
      <c r="L3" s="130">
        <f ca="1">K6-L6</f>
        <v>2.3785046728971966</v>
      </c>
      <c r="M3" s="135" t="s">
        <v>128</v>
      </c>
      <c r="N3" s="136">
        <f ca="1">M6-N6</f>
        <v>0.38317757009345677</v>
      </c>
    </row>
    <row r="4" spans="2:27" ht="15.75" thickBot="1" x14ac:dyDescent="0.3">
      <c r="K4" s="131" t="s">
        <v>125</v>
      </c>
      <c r="L4" s="132">
        <f ca="1">K7-L7</f>
        <v>3127</v>
      </c>
      <c r="M4" s="137" t="s">
        <v>126</v>
      </c>
      <c r="N4" s="138">
        <f ca="1">M7-N7</f>
        <v>6746</v>
      </c>
    </row>
    <row r="5" spans="2:27" ht="15.75" thickBot="1" x14ac:dyDescent="0.3">
      <c r="J5" s="94"/>
      <c r="K5" s="198" t="s">
        <v>3</v>
      </c>
      <c r="L5" s="198"/>
      <c r="M5" s="199" t="s">
        <v>4</v>
      </c>
      <c r="N5" s="200"/>
    </row>
    <row r="6" spans="2:27" x14ac:dyDescent="0.25">
      <c r="J6" s="91" t="s">
        <v>38</v>
      </c>
      <c r="K6" s="95">
        <f ca="1">AVERAGEIFS(K$12:K$8771,$F$12:$F$8771,1)</f>
        <v>4.69392523364486</v>
      </c>
      <c r="L6" s="95">
        <f ca="1">AVERAGEIFS(L$12:L$8771,$F$12:$F$8771,1)</f>
        <v>2.3154205607476634</v>
      </c>
      <c r="M6" s="96">
        <f ca="1">AVERAGEIFS(M$12:M$8771,$F$12:$F$8771,1)</f>
        <v>15.565420560747663</v>
      </c>
      <c r="N6" s="97">
        <f ca="1">AVERAGEIFS(N$12:N$8771,$F$12:$F$8771,1)</f>
        <v>15.182242990654206</v>
      </c>
    </row>
    <row r="7" spans="2:27" ht="45" x14ac:dyDescent="0.25">
      <c r="D7" s="8"/>
      <c r="E7" s="6"/>
      <c r="F7" s="123"/>
      <c r="I7" s="7"/>
      <c r="J7" s="92" t="s">
        <v>124</v>
      </c>
      <c r="K7" s="98">
        <f ca="1">SUM(K12:K8771)</f>
        <v>5867</v>
      </c>
      <c r="L7" s="98">
        <f ca="1">SUM(L12:L8771)</f>
        <v>2740</v>
      </c>
      <c r="M7" s="99">
        <f ca="1">SUM(M12:M8771)</f>
        <v>143099</v>
      </c>
      <c r="N7" s="100">
        <f ca="1">SUM(N12:N8771)</f>
        <v>136353</v>
      </c>
      <c r="O7" s="14"/>
      <c r="Y7" s="5">
        <f ca="1">1-(Z8/Y8)</f>
        <v>0.53298108062041927</v>
      </c>
    </row>
    <row r="8" spans="2:27" x14ac:dyDescent="0.25">
      <c r="D8" s="6"/>
      <c r="J8" s="92" t="s">
        <v>86</v>
      </c>
      <c r="K8" s="98">
        <f ca="1">SUMIF($I$12:$I$8771,"&lt;"&amp;AVERAGE(Customer!$D$26:$J$49),K12:K8771)</f>
        <v>4934</v>
      </c>
      <c r="L8" s="98">
        <f ca="1">SUMIF($J$12:$J$8771,"&lt;"&amp;AVERAGE(Customer!$M$26:$S$49),L12:L8771)</f>
        <v>2208</v>
      </c>
      <c r="M8" s="99">
        <f ca="1">SUMIF($I$12:$I$8771,"&gt;="&amp;AVERAGE(Customer!$D$53:$J$76),M12:M8771)</f>
        <v>46078</v>
      </c>
      <c r="N8" s="100">
        <f ca="1">SUMIF($J$12:$J$8771,"&gt;="&amp;AVERAGE(Customer!$M$53:$S$76),N12:N8771)</f>
        <v>46078</v>
      </c>
      <c r="Y8" s="15">
        <f t="shared" ref="Y8:Z8" ca="1" si="0">SUM(Y12:Y8771)</f>
        <v>2534544</v>
      </c>
      <c r="Z8" s="15">
        <f t="shared" ca="1" si="0"/>
        <v>1183680</v>
      </c>
    </row>
    <row r="9" spans="2:27" ht="15.75" thickBot="1" x14ac:dyDescent="0.3">
      <c r="D9" s="6"/>
      <c r="J9" s="93" t="s">
        <v>87</v>
      </c>
      <c r="K9" s="112">
        <f ca="1">SUMIF($I$12:$I$8771,"&gt;="&amp;AVERAGE(Customer!$D$26:$J$49),K12:K8771)</f>
        <v>933</v>
      </c>
      <c r="L9" s="112">
        <f ca="1">SUMIF($J$12:$J$8771,"&gt;="&amp;AVERAGE(Customer!$M$26:$S$49),L12:L8771)</f>
        <v>532</v>
      </c>
      <c r="M9" s="113">
        <f ca="1">SUMIF($I$12:$I$8771,"&lt;="&amp;AVERAGE(Customer!$D$53:$J$76),M12:M8771)</f>
        <v>97021</v>
      </c>
      <c r="N9" s="114">
        <f ca="1">SUMIF($J$12:$J$8771,"&lt;="&amp;AVERAGE(Customer!$M$53:$S$76),N12:N8771)</f>
        <v>90275</v>
      </c>
    </row>
    <row r="11" spans="2:27" ht="17.25" x14ac:dyDescent="0.25">
      <c r="B11" s="1" t="s">
        <v>31</v>
      </c>
      <c r="C11" s="1" t="s">
        <v>33</v>
      </c>
      <c r="D11" s="1" t="s">
        <v>32</v>
      </c>
      <c r="E11" s="1" t="s">
        <v>34</v>
      </c>
      <c r="F11" s="1" t="s">
        <v>38</v>
      </c>
      <c r="G11" s="1" t="s">
        <v>39</v>
      </c>
      <c r="H11" s="1" t="s">
        <v>37</v>
      </c>
      <c r="I11" s="1" t="s">
        <v>35</v>
      </c>
      <c r="J11" s="1" t="s">
        <v>36</v>
      </c>
      <c r="K11" s="16" t="s">
        <v>76</v>
      </c>
      <c r="L11" s="16" t="s">
        <v>78</v>
      </c>
      <c r="M11" s="17" t="s">
        <v>77</v>
      </c>
      <c r="N11" s="17" t="s">
        <v>79</v>
      </c>
      <c r="O11" s="4"/>
      <c r="P11" s="2" t="s">
        <v>9</v>
      </c>
      <c r="Q11" s="2" t="s">
        <v>10</v>
      </c>
      <c r="R11" s="2" t="s">
        <v>11</v>
      </c>
      <c r="S11" s="3" t="s">
        <v>12</v>
      </c>
      <c r="T11" s="3" t="s">
        <v>13</v>
      </c>
      <c r="U11" s="3" t="s">
        <v>14</v>
      </c>
      <c r="V11" s="3" t="s">
        <v>15</v>
      </c>
      <c r="W11" s="3" t="s">
        <v>16</v>
      </c>
      <c r="X11" s="3" t="s">
        <v>17</v>
      </c>
      <c r="Y11" s="10"/>
      <c r="AA11" s="54"/>
    </row>
    <row r="12" spans="2:27" x14ac:dyDescent="0.25">
      <c r="B12" s="11">
        <v>44562</v>
      </c>
      <c r="C12" s="1">
        <f>MONTH(B12)</f>
        <v>1</v>
      </c>
      <c r="D12" s="1">
        <f>WEEKDAY(B12,2)</f>
        <v>6</v>
      </c>
      <c r="E12" s="12">
        <f>HOUR(B12)+1</f>
        <v>1</v>
      </c>
      <c r="F12" s="124" t="str">
        <f>IF(AND(C12&gt;5,C12&lt;9,D12&lt;6,E12&gt;14,E12&lt;19),"1",IF(AND(OR(E12=8,E12=9,E12=19,E12=20),C12&lt;3,D12&lt;6),"1","0"))</f>
        <v>0</v>
      </c>
      <c r="G12" s="1">
        <f ca="1">(OFFSET(O12,0,MATCH(Customer!$J$6,'CDH &amp; HDH'!$P$11:$X$11,0)))</f>
        <v>32</v>
      </c>
      <c r="H12" s="1" t="str">
        <f>IF(AND(C12&gt;=5,C12&lt;=9),"Cooling","Heating")</f>
        <v>Heating</v>
      </c>
      <c r="I12" s="1">
        <f ca="1">OFFSET(IF($H12="Cooling",Customer!$C$25,Customer!$C$52),$E12,$D12)</f>
        <v>66</v>
      </c>
      <c r="J12" s="1">
        <f ca="1">OFFSET(IF($H12="Cooling",Customer!$L$25,Customer!$L$52),$E12,$D12)</f>
        <v>64</v>
      </c>
      <c r="K12" s="16">
        <f>IF($H12="Heating",0,MAX(0,$G12-I12))</f>
        <v>0</v>
      </c>
      <c r="L12" s="16">
        <f>IF($H12="Heating",0,MAX(0,$G12-J12))</f>
        <v>0</v>
      </c>
      <c r="M12" s="17">
        <f ca="1">IF($H12="Cooling",0,MAX(0,I12-$G12))</f>
        <v>34</v>
      </c>
      <c r="N12" s="17">
        <f ca="1">IF($H12="Cooling",0,MAX(0,J12-$G12))</f>
        <v>32</v>
      </c>
      <c r="O12" s="4"/>
      <c r="P12" s="4">
        <v>34</v>
      </c>
      <c r="Q12" s="4">
        <v>31</v>
      </c>
      <c r="R12" s="4">
        <v>20</v>
      </c>
      <c r="S12" s="4">
        <v>30</v>
      </c>
      <c r="T12" s="4">
        <v>37</v>
      </c>
      <c r="U12" s="4">
        <v>36</v>
      </c>
      <c r="V12" s="13">
        <v>32</v>
      </c>
      <c r="W12" s="4">
        <v>26</v>
      </c>
      <c r="X12" s="4">
        <v>23</v>
      </c>
      <c r="Y12">
        <f>1.08*400*K12</f>
        <v>0</v>
      </c>
      <c r="Z12">
        <f>1.08*400*L12</f>
        <v>0</v>
      </c>
    </row>
    <row r="13" spans="2:27" x14ac:dyDescent="0.25">
      <c r="B13" s="11">
        <f>B12+1/24</f>
        <v>44562.041666666664</v>
      </c>
      <c r="C13" s="1">
        <f t="shared" ref="C13:C76" si="1">MONTH(B13)</f>
        <v>1</v>
      </c>
      <c r="D13" s="1">
        <f t="shared" ref="D13:D76" si="2">WEEKDAY(B13,2)</f>
        <v>6</v>
      </c>
      <c r="E13" s="12">
        <f t="shared" ref="E13:E76" si="3">HOUR(B13)+1</f>
        <v>2</v>
      </c>
      <c r="F13" s="124" t="str">
        <f t="shared" ref="F13:F76" si="4">IF(AND(C13&gt;5,C13&lt;9,D13&lt;6,E13&gt;14,E13&lt;19),"1",IF(AND(OR(E13=8,E13=9,E13=19,E13=20),C13&lt;3,D13&lt;6),"1","0"))</f>
        <v>0</v>
      </c>
      <c r="G13" s="1">
        <f ca="1">(OFFSET(O13,0,MATCH(Customer!$J$6,'CDH &amp; HDH'!$P$11:$X$11,0)))</f>
        <v>29</v>
      </c>
      <c r="H13" s="1" t="str">
        <f t="shared" ref="H13:H76" si="5">IF(AND(C13&gt;=5,C13&lt;=9),"Cooling","Heating")</f>
        <v>Heating</v>
      </c>
      <c r="I13" s="1">
        <f ca="1">OFFSET(IF($H13="Cooling",Customer!$C$25,Customer!$C$52),E13,D13)</f>
        <v>66</v>
      </c>
      <c r="J13" s="1">
        <f ca="1">OFFSET(IF($H13="Cooling",Customer!$L$25,Customer!$L$52),$E13,$D13)</f>
        <v>64</v>
      </c>
      <c r="K13" s="16">
        <f t="shared" ref="K13:K76" si="6">IF($H13="Heating",0,MAX(0,$G13-I13))</f>
        <v>0</v>
      </c>
      <c r="L13" s="16">
        <f t="shared" ref="L13:L76" si="7">IF($H13="Heating",0,MAX(0,$G13-J13))</f>
        <v>0</v>
      </c>
      <c r="M13" s="17">
        <f t="shared" ref="M13:M75" ca="1" si="8">IF($H13="Cooling",0,MAX(0,I13-$G13))</f>
        <v>37</v>
      </c>
      <c r="N13" s="17">
        <f t="shared" ref="N13:N75" ca="1" si="9">IF($H13="Cooling",0,MAX(0,J13-$G13))</f>
        <v>35</v>
      </c>
      <c r="O13" s="4"/>
      <c r="P13" s="4">
        <v>34</v>
      </c>
      <c r="Q13" s="4">
        <v>31</v>
      </c>
      <c r="R13" s="4">
        <v>19</v>
      </c>
      <c r="S13" s="4">
        <v>30</v>
      </c>
      <c r="T13" s="4">
        <v>36</v>
      </c>
      <c r="U13" s="4">
        <v>36</v>
      </c>
      <c r="V13" s="13">
        <v>29</v>
      </c>
      <c r="W13" s="4">
        <v>24</v>
      </c>
      <c r="X13" s="4">
        <v>23</v>
      </c>
      <c r="Y13">
        <f t="shared" ref="Y13:Y76" si="10">1.08*400*K13</f>
        <v>0</v>
      </c>
      <c r="Z13">
        <f t="shared" ref="Z13:Z76" si="11">1.08*400*L13</f>
        <v>0</v>
      </c>
    </row>
    <row r="14" spans="2:27" x14ac:dyDescent="0.25">
      <c r="B14" s="11">
        <f t="shared" ref="B14:B77" si="12">B13+1/24</f>
        <v>44562.083333333328</v>
      </c>
      <c r="C14" s="1">
        <f t="shared" si="1"/>
        <v>1</v>
      </c>
      <c r="D14" s="1">
        <f t="shared" si="2"/>
        <v>6</v>
      </c>
      <c r="E14" s="12">
        <f t="shared" si="3"/>
        <v>3</v>
      </c>
      <c r="F14" s="124" t="str">
        <f t="shared" si="4"/>
        <v>0</v>
      </c>
      <c r="G14" s="1">
        <f ca="1">(OFFSET(O14,0,MATCH(Customer!$J$6,'CDH &amp; HDH'!$P$11:$X$11,0)))</f>
        <v>29</v>
      </c>
      <c r="H14" s="1" t="str">
        <f t="shared" si="5"/>
        <v>Heating</v>
      </c>
      <c r="I14" s="1">
        <f ca="1">OFFSET(IF($H14="Cooling",Customer!$C$25,Customer!$C$52),E14,D14)</f>
        <v>66</v>
      </c>
      <c r="J14" s="1">
        <f ca="1">OFFSET(IF($H14="Cooling",Customer!$L$25,Customer!$L$52),$E14,$D14)</f>
        <v>64</v>
      </c>
      <c r="K14" s="16">
        <f>IF($H14="Heating",0,MAX(0,$G14-I14))</f>
        <v>0</v>
      </c>
      <c r="L14" s="16">
        <f t="shared" si="7"/>
        <v>0</v>
      </c>
      <c r="M14" s="17">
        <f t="shared" ca="1" si="8"/>
        <v>37</v>
      </c>
      <c r="N14" s="17">
        <f t="shared" ca="1" si="9"/>
        <v>35</v>
      </c>
      <c r="O14" s="4"/>
      <c r="P14" s="4">
        <v>33</v>
      </c>
      <c r="Q14" s="4">
        <v>29</v>
      </c>
      <c r="R14" s="4">
        <v>18</v>
      </c>
      <c r="S14" s="4">
        <v>30</v>
      </c>
      <c r="T14" s="4">
        <v>36</v>
      </c>
      <c r="U14" s="4">
        <v>36</v>
      </c>
      <c r="V14" s="13">
        <v>29</v>
      </c>
      <c r="W14" s="4">
        <v>23</v>
      </c>
      <c r="X14" s="4">
        <v>23</v>
      </c>
      <c r="Y14">
        <f t="shared" si="10"/>
        <v>0</v>
      </c>
      <c r="Z14">
        <f t="shared" si="11"/>
        <v>0</v>
      </c>
    </row>
    <row r="15" spans="2:27" x14ac:dyDescent="0.25">
      <c r="B15" s="11">
        <f t="shared" si="12"/>
        <v>44562.124999999993</v>
      </c>
      <c r="C15" s="1">
        <f t="shared" si="1"/>
        <v>1</v>
      </c>
      <c r="D15" s="1">
        <f t="shared" si="2"/>
        <v>6</v>
      </c>
      <c r="E15" s="12">
        <f t="shared" si="3"/>
        <v>4</v>
      </c>
      <c r="F15" s="124" t="str">
        <f t="shared" si="4"/>
        <v>0</v>
      </c>
      <c r="G15" s="1">
        <f ca="1">(OFFSET(O15,0,MATCH(Customer!$J$6,'CDH &amp; HDH'!$P$11:$X$11,0)))</f>
        <v>29</v>
      </c>
      <c r="H15" s="1" t="str">
        <f t="shared" si="5"/>
        <v>Heating</v>
      </c>
      <c r="I15" s="1">
        <f ca="1">OFFSET(IF($H15="Cooling",Customer!$C$25,Customer!$C$52),E15,D15)</f>
        <v>66</v>
      </c>
      <c r="J15" s="1">
        <f ca="1">OFFSET(IF($H15="Cooling",Customer!$L$25,Customer!$L$52),$E15,$D15)</f>
        <v>64</v>
      </c>
      <c r="K15" s="16">
        <f t="shared" si="6"/>
        <v>0</v>
      </c>
      <c r="L15" s="16">
        <f t="shared" si="7"/>
        <v>0</v>
      </c>
      <c r="M15" s="17">
        <f t="shared" ca="1" si="8"/>
        <v>37</v>
      </c>
      <c r="N15" s="17">
        <f t="shared" ca="1" si="9"/>
        <v>35</v>
      </c>
      <c r="O15" s="4"/>
      <c r="P15" s="4">
        <v>33</v>
      </c>
      <c r="Q15" s="4">
        <v>28</v>
      </c>
      <c r="R15" s="4">
        <v>17</v>
      </c>
      <c r="S15" s="4">
        <v>30</v>
      </c>
      <c r="T15" s="4">
        <v>35</v>
      </c>
      <c r="U15" s="4">
        <v>34</v>
      </c>
      <c r="V15" s="13">
        <v>29</v>
      </c>
      <c r="W15" s="4">
        <v>23</v>
      </c>
      <c r="X15" s="4">
        <v>22</v>
      </c>
      <c r="Y15">
        <f t="shared" si="10"/>
        <v>0</v>
      </c>
      <c r="Z15">
        <f t="shared" si="11"/>
        <v>0</v>
      </c>
    </row>
    <row r="16" spans="2:27" x14ac:dyDescent="0.25">
      <c r="B16" s="11">
        <f t="shared" si="12"/>
        <v>44562.166666666657</v>
      </c>
      <c r="C16" s="1">
        <f t="shared" si="1"/>
        <v>1</v>
      </c>
      <c r="D16" s="1">
        <f t="shared" si="2"/>
        <v>6</v>
      </c>
      <c r="E16" s="12">
        <f t="shared" si="3"/>
        <v>5</v>
      </c>
      <c r="F16" s="124" t="str">
        <f t="shared" si="4"/>
        <v>0</v>
      </c>
      <c r="G16" s="1">
        <f ca="1">(OFFSET(O16,0,MATCH(Customer!$J$6,'CDH &amp; HDH'!$P$11:$X$11,0)))</f>
        <v>29</v>
      </c>
      <c r="H16" s="1" t="str">
        <f t="shared" si="5"/>
        <v>Heating</v>
      </c>
      <c r="I16" s="1">
        <f ca="1">OFFSET(IF($H16="Cooling",Customer!$C$25,Customer!$C$52),E16,D16)</f>
        <v>66</v>
      </c>
      <c r="J16" s="1">
        <f ca="1">OFFSET(IF($H16="Cooling",Customer!$L$25,Customer!$L$52),$E16,$D16)</f>
        <v>64</v>
      </c>
      <c r="K16" s="16">
        <f t="shared" si="6"/>
        <v>0</v>
      </c>
      <c r="L16" s="16">
        <f t="shared" si="7"/>
        <v>0</v>
      </c>
      <c r="M16" s="17">
        <f t="shared" ca="1" si="8"/>
        <v>37</v>
      </c>
      <c r="N16" s="17">
        <f t="shared" ca="1" si="9"/>
        <v>35</v>
      </c>
      <c r="O16" s="4"/>
      <c r="P16" s="4">
        <v>33</v>
      </c>
      <c r="Q16" s="4">
        <v>27</v>
      </c>
      <c r="R16" s="4">
        <v>17</v>
      </c>
      <c r="S16" s="4">
        <v>30</v>
      </c>
      <c r="T16" s="4">
        <v>35</v>
      </c>
      <c r="U16" s="4">
        <v>34</v>
      </c>
      <c r="V16" s="13">
        <v>29</v>
      </c>
      <c r="W16" s="4">
        <v>23</v>
      </c>
      <c r="X16" s="4">
        <v>23</v>
      </c>
      <c r="Y16">
        <f t="shared" si="10"/>
        <v>0</v>
      </c>
      <c r="Z16">
        <f t="shared" si="11"/>
        <v>0</v>
      </c>
    </row>
    <row r="17" spans="2:26" x14ac:dyDescent="0.25">
      <c r="B17" s="11">
        <f t="shared" si="12"/>
        <v>44562.208333333321</v>
      </c>
      <c r="C17" s="1">
        <f t="shared" si="1"/>
        <v>1</v>
      </c>
      <c r="D17" s="1">
        <f t="shared" si="2"/>
        <v>6</v>
      </c>
      <c r="E17" s="12">
        <f t="shared" si="3"/>
        <v>6</v>
      </c>
      <c r="F17" s="124" t="str">
        <f t="shared" si="4"/>
        <v>0</v>
      </c>
      <c r="G17" s="1">
        <f ca="1">(OFFSET(O17,0,MATCH(Customer!$J$6,'CDH &amp; HDH'!$P$11:$X$11,0)))</f>
        <v>30</v>
      </c>
      <c r="H17" s="1" t="str">
        <f t="shared" si="5"/>
        <v>Heating</v>
      </c>
      <c r="I17" s="1">
        <f ca="1">OFFSET(IF($H17="Cooling",Customer!$C$25,Customer!$C$52),E17,D17)</f>
        <v>66</v>
      </c>
      <c r="J17" s="1">
        <f ca="1">OFFSET(IF($H17="Cooling",Customer!$L$25,Customer!$L$52),$E17,$D17)</f>
        <v>64</v>
      </c>
      <c r="K17" s="16">
        <f t="shared" si="6"/>
        <v>0</v>
      </c>
      <c r="L17" s="16">
        <f t="shared" si="7"/>
        <v>0</v>
      </c>
      <c r="M17" s="17">
        <f t="shared" ca="1" si="8"/>
        <v>36</v>
      </c>
      <c r="N17" s="17">
        <f t="shared" ca="1" si="9"/>
        <v>34</v>
      </c>
      <c r="O17" s="4"/>
      <c r="P17" s="4">
        <v>32</v>
      </c>
      <c r="Q17" s="4">
        <v>26</v>
      </c>
      <c r="R17" s="4">
        <v>16</v>
      </c>
      <c r="S17" s="4">
        <v>30</v>
      </c>
      <c r="T17" s="4">
        <v>34</v>
      </c>
      <c r="U17" s="4">
        <v>33</v>
      </c>
      <c r="V17" s="13">
        <v>30</v>
      </c>
      <c r="W17" s="4">
        <v>22</v>
      </c>
      <c r="X17" s="4">
        <v>22</v>
      </c>
      <c r="Y17">
        <f t="shared" si="10"/>
        <v>0</v>
      </c>
      <c r="Z17">
        <f t="shared" si="11"/>
        <v>0</v>
      </c>
    </row>
    <row r="18" spans="2:26" x14ac:dyDescent="0.25">
      <c r="B18" s="11">
        <f t="shared" si="12"/>
        <v>44562.249999999985</v>
      </c>
      <c r="C18" s="1">
        <f t="shared" si="1"/>
        <v>1</v>
      </c>
      <c r="D18" s="1">
        <f t="shared" si="2"/>
        <v>6</v>
      </c>
      <c r="E18" s="12">
        <f t="shared" si="3"/>
        <v>7</v>
      </c>
      <c r="F18" s="124" t="str">
        <f t="shared" si="4"/>
        <v>0</v>
      </c>
      <c r="G18" s="1">
        <f ca="1">(OFFSET(O18,0,MATCH(Customer!$J$6,'CDH &amp; HDH'!$P$11:$X$11,0)))</f>
        <v>30</v>
      </c>
      <c r="H18" s="1" t="str">
        <f t="shared" si="5"/>
        <v>Heating</v>
      </c>
      <c r="I18" s="1">
        <f ca="1">OFFSET(IF($H18="Cooling",Customer!$C$25,Customer!$C$52),E18,D18)</f>
        <v>66</v>
      </c>
      <c r="J18" s="1">
        <f ca="1">OFFSET(IF($H18="Cooling",Customer!$L$25,Customer!$L$52),$E18,$D18)</f>
        <v>64</v>
      </c>
      <c r="K18" s="16">
        <f t="shared" si="6"/>
        <v>0</v>
      </c>
      <c r="L18" s="16">
        <f t="shared" si="7"/>
        <v>0</v>
      </c>
      <c r="M18" s="17">
        <f t="shared" ca="1" si="8"/>
        <v>36</v>
      </c>
      <c r="N18" s="17">
        <f t="shared" ca="1" si="9"/>
        <v>34</v>
      </c>
      <c r="O18" s="4"/>
      <c r="P18" s="4">
        <v>32</v>
      </c>
      <c r="Q18" s="4">
        <v>24</v>
      </c>
      <c r="R18" s="4">
        <v>16</v>
      </c>
      <c r="S18" s="4">
        <v>30</v>
      </c>
      <c r="T18" s="4">
        <v>34</v>
      </c>
      <c r="U18" s="4">
        <v>33</v>
      </c>
      <c r="V18" s="13">
        <v>30</v>
      </c>
      <c r="W18" s="4">
        <v>22</v>
      </c>
      <c r="X18" s="4">
        <v>23</v>
      </c>
      <c r="Y18">
        <f t="shared" si="10"/>
        <v>0</v>
      </c>
      <c r="Z18">
        <f t="shared" si="11"/>
        <v>0</v>
      </c>
    </row>
    <row r="19" spans="2:26" x14ac:dyDescent="0.25">
      <c r="B19" s="11">
        <f t="shared" si="12"/>
        <v>44562.29166666665</v>
      </c>
      <c r="C19" s="1">
        <f t="shared" si="1"/>
        <v>1</v>
      </c>
      <c r="D19" s="1">
        <f t="shared" si="2"/>
        <v>6</v>
      </c>
      <c r="E19" s="12">
        <f t="shared" si="3"/>
        <v>8</v>
      </c>
      <c r="F19" s="124" t="str">
        <f t="shared" si="4"/>
        <v>0</v>
      </c>
      <c r="G19" s="1">
        <f ca="1">(OFFSET(O19,0,MATCH(Customer!$J$6,'CDH &amp; HDH'!$P$11:$X$11,0)))</f>
        <v>32</v>
      </c>
      <c r="H19" s="1" t="str">
        <f t="shared" si="5"/>
        <v>Heating</v>
      </c>
      <c r="I19" s="1">
        <f ca="1">OFFSET(IF($H19="Cooling",Customer!$C$25,Customer!$C$52),E19,D19)</f>
        <v>66</v>
      </c>
      <c r="J19" s="1">
        <f ca="1">OFFSET(IF($H19="Cooling",Customer!$L$25,Customer!$L$52),$E19,$D19)</f>
        <v>64</v>
      </c>
      <c r="K19" s="16">
        <f t="shared" si="6"/>
        <v>0</v>
      </c>
      <c r="L19" s="16">
        <f t="shared" si="7"/>
        <v>0</v>
      </c>
      <c r="M19" s="17">
        <f t="shared" ca="1" si="8"/>
        <v>34</v>
      </c>
      <c r="N19" s="17">
        <f t="shared" ca="1" si="9"/>
        <v>32</v>
      </c>
      <c r="O19" s="4"/>
      <c r="P19" s="4">
        <v>32</v>
      </c>
      <c r="Q19" s="4">
        <v>24</v>
      </c>
      <c r="R19" s="4">
        <v>19</v>
      </c>
      <c r="S19" s="4">
        <v>30</v>
      </c>
      <c r="T19" s="4">
        <v>34</v>
      </c>
      <c r="U19" s="4">
        <v>34</v>
      </c>
      <c r="V19" s="13">
        <v>32</v>
      </c>
      <c r="W19" s="4">
        <v>22</v>
      </c>
      <c r="X19" s="4">
        <v>22</v>
      </c>
      <c r="Y19">
        <f t="shared" si="10"/>
        <v>0</v>
      </c>
      <c r="Z19">
        <f t="shared" si="11"/>
        <v>0</v>
      </c>
    </row>
    <row r="20" spans="2:26" x14ac:dyDescent="0.25">
      <c r="B20" s="11">
        <f t="shared" si="12"/>
        <v>44562.333333333314</v>
      </c>
      <c r="C20" s="1">
        <f t="shared" si="1"/>
        <v>1</v>
      </c>
      <c r="D20" s="1">
        <f t="shared" si="2"/>
        <v>6</v>
      </c>
      <c r="E20" s="12">
        <f t="shared" si="3"/>
        <v>9</v>
      </c>
      <c r="F20" s="124" t="str">
        <f t="shared" si="4"/>
        <v>0</v>
      </c>
      <c r="G20" s="1">
        <f ca="1">(OFFSET(O20,0,MATCH(Customer!$J$6,'CDH &amp; HDH'!$P$11:$X$11,0)))</f>
        <v>31</v>
      </c>
      <c r="H20" s="1" t="str">
        <f t="shared" si="5"/>
        <v>Heating</v>
      </c>
      <c r="I20" s="1">
        <f ca="1">OFFSET(IF($H20="Cooling",Customer!$C$25,Customer!$C$52),E20,D20)</f>
        <v>66</v>
      </c>
      <c r="J20" s="1">
        <f ca="1">OFFSET(IF($H20="Cooling",Customer!$L$25,Customer!$L$52),$E20,$D20)</f>
        <v>64</v>
      </c>
      <c r="K20" s="16">
        <f t="shared" si="6"/>
        <v>0</v>
      </c>
      <c r="L20" s="16">
        <f t="shared" si="7"/>
        <v>0</v>
      </c>
      <c r="M20" s="17">
        <f t="shared" ca="1" si="8"/>
        <v>35</v>
      </c>
      <c r="N20" s="17">
        <f t="shared" ca="1" si="9"/>
        <v>33</v>
      </c>
      <c r="O20" s="4"/>
      <c r="P20" s="4">
        <v>33</v>
      </c>
      <c r="Q20" s="4">
        <v>24</v>
      </c>
      <c r="R20" s="4">
        <v>21</v>
      </c>
      <c r="S20" s="4">
        <v>30</v>
      </c>
      <c r="T20" s="4">
        <v>34</v>
      </c>
      <c r="U20" s="4">
        <v>34</v>
      </c>
      <c r="V20" s="13">
        <v>31</v>
      </c>
      <c r="W20" s="4">
        <v>26</v>
      </c>
      <c r="X20" s="4">
        <v>24</v>
      </c>
      <c r="Y20">
        <f t="shared" si="10"/>
        <v>0</v>
      </c>
      <c r="Z20">
        <f t="shared" si="11"/>
        <v>0</v>
      </c>
    </row>
    <row r="21" spans="2:26" x14ac:dyDescent="0.25">
      <c r="B21" s="11">
        <f t="shared" si="12"/>
        <v>44562.374999999978</v>
      </c>
      <c r="C21" s="1">
        <f t="shared" si="1"/>
        <v>1</v>
      </c>
      <c r="D21" s="1">
        <f t="shared" si="2"/>
        <v>6</v>
      </c>
      <c r="E21" s="12">
        <f t="shared" si="3"/>
        <v>10</v>
      </c>
      <c r="F21" s="124" t="str">
        <f t="shared" si="4"/>
        <v>0</v>
      </c>
      <c r="G21" s="1">
        <f ca="1">(OFFSET(O21,0,MATCH(Customer!$J$6,'CDH &amp; HDH'!$P$11:$X$11,0)))</f>
        <v>32</v>
      </c>
      <c r="H21" s="1" t="str">
        <f t="shared" si="5"/>
        <v>Heating</v>
      </c>
      <c r="I21" s="1">
        <f ca="1">OFFSET(IF($H21="Cooling",Customer!$C$25,Customer!$C$52),E21,D21)</f>
        <v>66</v>
      </c>
      <c r="J21" s="1">
        <f ca="1">OFFSET(IF($H21="Cooling",Customer!$L$25,Customer!$L$52),$E21,$D21)</f>
        <v>64</v>
      </c>
      <c r="K21" s="16">
        <f t="shared" si="6"/>
        <v>0</v>
      </c>
      <c r="L21" s="16">
        <f t="shared" si="7"/>
        <v>0</v>
      </c>
      <c r="M21" s="17">
        <f t="shared" ca="1" si="8"/>
        <v>34</v>
      </c>
      <c r="N21" s="17">
        <f t="shared" ca="1" si="9"/>
        <v>32</v>
      </c>
      <c r="O21" s="4"/>
      <c r="P21" s="4">
        <v>33</v>
      </c>
      <c r="Q21" s="4">
        <v>24</v>
      </c>
      <c r="R21" s="4">
        <v>24</v>
      </c>
      <c r="S21" s="4">
        <v>30</v>
      </c>
      <c r="T21" s="4">
        <v>34</v>
      </c>
      <c r="U21" s="4">
        <v>35</v>
      </c>
      <c r="V21" s="13">
        <v>32</v>
      </c>
      <c r="W21" s="4">
        <v>27</v>
      </c>
      <c r="X21" s="4">
        <v>26</v>
      </c>
      <c r="Y21">
        <f t="shared" si="10"/>
        <v>0</v>
      </c>
      <c r="Z21">
        <f t="shared" si="11"/>
        <v>0</v>
      </c>
    </row>
    <row r="22" spans="2:26" x14ac:dyDescent="0.25">
      <c r="B22" s="11">
        <f t="shared" si="12"/>
        <v>44562.416666666642</v>
      </c>
      <c r="C22" s="1">
        <f t="shared" si="1"/>
        <v>1</v>
      </c>
      <c r="D22" s="1">
        <f t="shared" si="2"/>
        <v>6</v>
      </c>
      <c r="E22" s="12">
        <f t="shared" si="3"/>
        <v>11</v>
      </c>
      <c r="F22" s="124" t="str">
        <f t="shared" si="4"/>
        <v>0</v>
      </c>
      <c r="G22" s="1">
        <f ca="1">(OFFSET(O22,0,MATCH(Customer!$J$6,'CDH &amp; HDH'!$P$11:$X$11,0)))</f>
        <v>33</v>
      </c>
      <c r="H22" s="1" t="str">
        <f t="shared" si="5"/>
        <v>Heating</v>
      </c>
      <c r="I22" s="1">
        <f ca="1">OFFSET(IF($H22="Cooling",Customer!$C$25,Customer!$C$52),E22,D22)</f>
        <v>66</v>
      </c>
      <c r="J22" s="1">
        <f ca="1">OFFSET(IF($H22="Cooling",Customer!$L$25,Customer!$L$52),$E22,$D22)</f>
        <v>64</v>
      </c>
      <c r="K22" s="16">
        <f t="shared" si="6"/>
        <v>0</v>
      </c>
      <c r="L22" s="16">
        <f t="shared" si="7"/>
        <v>0</v>
      </c>
      <c r="M22" s="17">
        <f t="shared" ca="1" si="8"/>
        <v>33</v>
      </c>
      <c r="N22" s="17">
        <f t="shared" ca="1" si="9"/>
        <v>31</v>
      </c>
      <c r="O22" s="4"/>
      <c r="P22" s="4">
        <v>34</v>
      </c>
      <c r="Q22" s="4">
        <v>24</v>
      </c>
      <c r="R22" s="4">
        <v>28</v>
      </c>
      <c r="S22" s="4">
        <v>31</v>
      </c>
      <c r="T22" s="4">
        <v>35</v>
      </c>
      <c r="U22" s="4">
        <v>35</v>
      </c>
      <c r="V22" s="13">
        <v>33</v>
      </c>
      <c r="W22" s="4">
        <v>31</v>
      </c>
      <c r="X22" s="4">
        <v>29</v>
      </c>
      <c r="Y22">
        <f t="shared" si="10"/>
        <v>0</v>
      </c>
      <c r="Z22">
        <f t="shared" si="11"/>
        <v>0</v>
      </c>
    </row>
    <row r="23" spans="2:26" x14ac:dyDescent="0.25">
      <c r="B23" s="11">
        <f t="shared" si="12"/>
        <v>44562.458333333307</v>
      </c>
      <c r="C23" s="1">
        <f t="shared" si="1"/>
        <v>1</v>
      </c>
      <c r="D23" s="1">
        <f t="shared" si="2"/>
        <v>6</v>
      </c>
      <c r="E23" s="12">
        <f t="shared" si="3"/>
        <v>12</v>
      </c>
      <c r="F23" s="124" t="str">
        <f t="shared" si="4"/>
        <v>0</v>
      </c>
      <c r="G23" s="1">
        <f ca="1">(OFFSET(O23,0,MATCH(Customer!$J$6,'CDH &amp; HDH'!$P$11:$X$11,0)))</f>
        <v>34</v>
      </c>
      <c r="H23" s="1" t="str">
        <f t="shared" si="5"/>
        <v>Heating</v>
      </c>
      <c r="I23" s="1">
        <f ca="1">OFFSET(IF($H23="Cooling",Customer!$C$25,Customer!$C$52),E23,D23)</f>
        <v>66</v>
      </c>
      <c r="J23" s="1">
        <f ca="1">OFFSET(IF($H23="Cooling",Customer!$L$25,Customer!$L$52),$E23,$D23)</f>
        <v>64</v>
      </c>
      <c r="K23" s="16">
        <f t="shared" si="6"/>
        <v>0</v>
      </c>
      <c r="L23" s="16">
        <f t="shared" si="7"/>
        <v>0</v>
      </c>
      <c r="M23" s="17">
        <f t="shared" ca="1" si="8"/>
        <v>32</v>
      </c>
      <c r="N23" s="17">
        <f t="shared" ca="1" si="9"/>
        <v>30</v>
      </c>
      <c r="O23" s="4"/>
      <c r="P23" s="4">
        <v>36</v>
      </c>
      <c r="Q23" s="4">
        <v>24</v>
      </c>
      <c r="R23" s="4">
        <v>33</v>
      </c>
      <c r="S23" s="4">
        <v>31</v>
      </c>
      <c r="T23" s="4">
        <v>36</v>
      </c>
      <c r="U23" s="4">
        <v>36</v>
      </c>
      <c r="V23" s="13">
        <v>34</v>
      </c>
      <c r="W23" s="4">
        <v>35</v>
      </c>
      <c r="X23" s="4">
        <v>31</v>
      </c>
      <c r="Y23">
        <f t="shared" si="10"/>
        <v>0</v>
      </c>
      <c r="Z23">
        <f t="shared" si="11"/>
        <v>0</v>
      </c>
    </row>
    <row r="24" spans="2:26" x14ac:dyDescent="0.25">
      <c r="B24" s="11">
        <f t="shared" si="12"/>
        <v>44562.499999999971</v>
      </c>
      <c r="C24" s="1">
        <f t="shared" si="1"/>
        <v>1</v>
      </c>
      <c r="D24" s="1">
        <f t="shared" si="2"/>
        <v>6</v>
      </c>
      <c r="E24" s="12">
        <f t="shared" si="3"/>
        <v>13</v>
      </c>
      <c r="F24" s="124" t="str">
        <f t="shared" si="4"/>
        <v>0</v>
      </c>
      <c r="G24" s="1">
        <f ca="1">(OFFSET(O24,0,MATCH(Customer!$J$6,'CDH &amp; HDH'!$P$11:$X$11,0)))</f>
        <v>35</v>
      </c>
      <c r="H24" s="1" t="str">
        <f t="shared" si="5"/>
        <v>Heating</v>
      </c>
      <c r="I24" s="1">
        <f ca="1">OFFSET(IF($H24="Cooling",Customer!$C$25,Customer!$C$52),E24,D24)</f>
        <v>66</v>
      </c>
      <c r="J24" s="1">
        <f ca="1">OFFSET(IF($H24="Cooling",Customer!$L$25,Customer!$L$52),$E24,$D24)</f>
        <v>64</v>
      </c>
      <c r="K24" s="16">
        <f t="shared" si="6"/>
        <v>0</v>
      </c>
      <c r="L24" s="16">
        <f t="shared" si="7"/>
        <v>0</v>
      </c>
      <c r="M24" s="17">
        <f t="shared" ca="1" si="8"/>
        <v>31</v>
      </c>
      <c r="N24" s="17">
        <f t="shared" ca="1" si="9"/>
        <v>29</v>
      </c>
      <c r="O24" s="4"/>
      <c r="P24" s="4">
        <v>37</v>
      </c>
      <c r="Q24" s="4">
        <v>24</v>
      </c>
      <c r="R24" s="4">
        <v>37</v>
      </c>
      <c r="S24" s="4">
        <v>32</v>
      </c>
      <c r="T24" s="4">
        <v>37</v>
      </c>
      <c r="U24" s="4">
        <v>37</v>
      </c>
      <c r="V24" s="13">
        <v>35</v>
      </c>
      <c r="W24" s="4">
        <v>36</v>
      </c>
      <c r="X24" s="4">
        <v>32</v>
      </c>
      <c r="Y24">
        <f t="shared" si="10"/>
        <v>0</v>
      </c>
      <c r="Z24">
        <f t="shared" si="11"/>
        <v>0</v>
      </c>
    </row>
    <row r="25" spans="2:26" x14ac:dyDescent="0.25">
      <c r="B25" s="11">
        <f t="shared" si="12"/>
        <v>44562.541666666635</v>
      </c>
      <c r="C25" s="1">
        <f t="shared" si="1"/>
        <v>1</v>
      </c>
      <c r="D25" s="1">
        <f t="shared" si="2"/>
        <v>6</v>
      </c>
      <c r="E25" s="12">
        <f t="shared" si="3"/>
        <v>14</v>
      </c>
      <c r="F25" s="124" t="str">
        <f t="shared" si="4"/>
        <v>0</v>
      </c>
      <c r="G25" s="1">
        <f ca="1">(OFFSET(O25,0,MATCH(Customer!$J$6,'CDH &amp; HDH'!$P$11:$X$11,0)))</f>
        <v>36</v>
      </c>
      <c r="H25" s="1" t="str">
        <f t="shared" si="5"/>
        <v>Heating</v>
      </c>
      <c r="I25" s="1">
        <f ca="1">OFFSET(IF($H25="Cooling",Customer!$C$25,Customer!$C$52),E25,D25)</f>
        <v>66</v>
      </c>
      <c r="J25" s="1">
        <f ca="1">OFFSET(IF($H25="Cooling",Customer!$L$25,Customer!$L$52),$E25,$D25)</f>
        <v>64</v>
      </c>
      <c r="K25" s="16">
        <f t="shared" si="6"/>
        <v>0</v>
      </c>
      <c r="L25" s="16">
        <f t="shared" si="7"/>
        <v>0</v>
      </c>
      <c r="M25" s="17">
        <f t="shared" ca="1" si="8"/>
        <v>30</v>
      </c>
      <c r="N25" s="17">
        <f t="shared" ca="1" si="9"/>
        <v>28</v>
      </c>
      <c r="O25" s="4"/>
      <c r="P25" s="4">
        <v>36</v>
      </c>
      <c r="Q25" s="4">
        <v>25</v>
      </c>
      <c r="R25" s="4">
        <v>37</v>
      </c>
      <c r="S25" s="4">
        <v>32</v>
      </c>
      <c r="T25" s="4">
        <v>37</v>
      </c>
      <c r="U25" s="4">
        <v>38</v>
      </c>
      <c r="V25" s="13">
        <v>36</v>
      </c>
      <c r="W25" s="4">
        <v>39</v>
      </c>
      <c r="X25" s="4">
        <v>33</v>
      </c>
      <c r="Y25">
        <f t="shared" si="10"/>
        <v>0</v>
      </c>
      <c r="Z25">
        <f t="shared" si="11"/>
        <v>0</v>
      </c>
    </row>
    <row r="26" spans="2:26" x14ac:dyDescent="0.25">
      <c r="B26" s="11">
        <f t="shared" si="12"/>
        <v>44562.583333333299</v>
      </c>
      <c r="C26" s="1">
        <f t="shared" si="1"/>
        <v>1</v>
      </c>
      <c r="D26" s="1">
        <f t="shared" si="2"/>
        <v>6</v>
      </c>
      <c r="E26" s="12">
        <f t="shared" si="3"/>
        <v>15</v>
      </c>
      <c r="F26" s="124" t="str">
        <f t="shared" si="4"/>
        <v>0</v>
      </c>
      <c r="G26" s="1">
        <f ca="1">(OFFSET(O26,0,MATCH(Customer!$J$6,'CDH &amp; HDH'!$P$11:$X$11,0)))</f>
        <v>36</v>
      </c>
      <c r="H26" s="1" t="str">
        <f t="shared" si="5"/>
        <v>Heating</v>
      </c>
      <c r="I26" s="1">
        <f ca="1">OFFSET(IF($H26="Cooling",Customer!$C$25,Customer!$C$52),E26,D26)</f>
        <v>66</v>
      </c>
      <c r="J26" s="1">
        <f ca="1">OFFSET(IF($H26="Cooling",Customer!$L$25,Customer!$L$52),$E26,$D26)</f>
        <v>64</v>
      </c>
      <c r="K26" s="16">
        <f t="shared" si="6"/>
        <v>0</v>
      </c>
      <c r="L26" s="16">
        <f t="shared" si="7"/>
        <v>0</v>
      </c>
      <c r="M26" s="17">
        <f t="shared" ca="1" si="8"/>
        <v>30</v>
      </c>
      <c r="N26" s="17">
        <f t="shared" ca="1" si="9"/>
        <v>28</v>
      </c>
      <c r="O26" s="4"/>
      <c r="P26" s="4">
        <v>35</v>
      </c>
      <c r="Q26" s="4">
        <v>25</v>
      </c>
      <c r="R26" s="4">
        <v>37</v>
      </c>
      <c r="S26" s="4">
        <v>31</v>
      </c>
      <c r="T26" s="4">
        <v>36</v>
      </c>
      <c r="U26" s="4">
        <v>38</v>
      </c>
      <c r="V26" s="13">
        <v>36</v>
      </c>
      <c r="W26" s="4">
        <v>40</v>
      </c>
      <c r="X26" s="4">
        <v>33</v>
      </c>
      <c r="Y26">
        <f t="shared" si="10"/>
        <v>0</v>
      </c>
      <c r="Z26">
        <f t="shared" si="11"/>
        <v>0</v>
      </c>
    </row>
    <row r="27" spans="2:26" x14ac:dyDescent="0.25">
      <c r="B27" s="11">
        <f t="shared" si="12"/>
        <v>44562.624999999964</v>
      </c>
      <c r="C27" s="1">
        <f t="shared" si="1"/>
        <v>1</v>
      </c>
      <c r="D27" s="1">
        <f t="shared" si="2"/>
        <v>6</v>
      </c>
      <c r="E27" s="12">
        <f t="shared" si="3"/>
        <v>16</v>
      </c>
      <c r="F27" s="124" t="str">
        <f t="shared" si="4"/>
        <v>0</v>
      </c>
      <c r="G27" s="1">
        <f ca="1">(OFFSET(O27,0,MATCH(Customer!$J$6,'CDH &amp; HDH'!$P$11:$X$11,0)))</f>
        <v>36</v>
      </c>
      <c r="H27" s="1" t="str">
        <f t="shared" si="5"/>
        <v>Heating</v>
      </c>
      <c r="I27" s="1">
        <f ca="1">OFFSET(IF($H27="Cooling",Customer!$C$25,Customer!$C$52),E27,D27)</f>
        <v>66</v>
      </c>
      <c r="J27" s="1">
        <f ca="1">OFFSET(IF($H27="Cooling",Customer!$L$25,Customer!$L$52),$E27,$D27)</f>
        <v>64</v>
      </c>
      <c r="K27" s="16">
        <f t="shared" si="6"/>
        <v>0</v>
      </c>
      <c r="L27" s="16">
        <f t="shared" si="7"/>
        <v>0</v>
      </c>
      <c r="M27" s="17">
        <f t="shared" ca="1" si="8"/>
        <v>30</v>
      </c>
      <c r="N27" s="17">
        <f t="shared" ca="1" si="9"/>
        <v>28</v>
      </c>
      <c r="O27" s="4"/>
      <c r="P27" s="4">
        <v>34</v>
      </c>
      <c r="Q27" s="4">
        <v>25</v>
      </c>
      <c r="R27" s="4">
        <v>37</v>
      </c>
      <c r="S27" s="4">
        <v>31</v>
      </c>
      <c r="T27" s="4">
        <v>36</v>
      </c>
      <c r="U27" s="4">
        <v>37</v>
      </c>
      <c r="V27" s="13">
        <v>36</v>
      </c>
      <c r="W27" s="4">
        <v>39</v>
      </c>
      <c r="X27" s="4">
        <v>34</v>
      </c>
      <c r="Y27">
        <f t="shared" si="10"/>
        <v>0</v>
      </c>
      <c r="Z27">
        <f t="shared" si="11"/>
        <v>0</v>
      </c>
    </row>
    <row r="28" spans="2:26" x14ac:dyDescent="0.25">
      <c r="B28" s="11">
        <f t="shared" si="12"/>
        <v>44562.666666666628</v>
      </c>
      <c r="C28" s="1">
        <f t="shared" si="1"/>
        <v>1</v>
      </c>
      <c r="D28" s="1">
        <f t="shared" si="2"/>
        <v>6</v>
      </c>
      <c r="E28" s="12">
        <f t="shared" si="3"/>
        <v>17</v>
      </c>
      <c r="F28" s="124" t="str">
        <f t="shared" si="4"/>
        <v>0</v>
      </c>
      <c r="G28" s="1">
        <f ca="1">(OFFSET(O28,0,MATCH(Customer!$J$6,'CDH &amp; HDH'!$P$11:$X$11,0)))</f>
        <v>35</v>
      </c>
      <c r="H28" s="1" t="str">
        <f t="shared" si="5"/>
        <v>Heating</v>
      </c>
      <c r="I28" s="1">
        <f ca="1">OFFSET(IF($H28="Cooling",Customer!$C$25,Customer!$C$52),E28,D28)</f>
        <v>66</v>
      </c>
      <c r="J28" s="1">
        <f ca="1">OFFSET(IF($H28="Cooling",Customer!$L$25,Customer!$L$52),$E28,$D28)</f>
        <v>64</v>
      </c>
      <c r="K28" s="16">
        <f t="shared" si="6"/>
        <v>0</v>
      </c>
      <c r="L28" s="16">
        <f t="shared" si="7"/>
        <v>0</v>
      </c>
      <c r="M28" s="17">
        <f t="shared" ca="1" si="8"/>
        <v>31</v>
      </c>
      <c r="N28" s="17">
        <f t="shared" ca="1" si="9"/>
        <v>29</v>
      </c>
      <c r="O28" s="4"/>
      <c r="P28" s="4">
        <v>33</v>
      </c>
      <c r="Q28" s="4">
        <v>22</v>
      </c>
      <c r="R28" s="4">
        <v>35</v>
      </c>
      <c r="S28" s="4">
        <v>31</v>
      </c>
      <c r="T28" s="4">
        <v>35</v>
      </c>
      <c r="U28" s="4">
        <v>35</v>
      </c>
      <c r="V28" s="13">
        <v>35</v>
      </c>
      <c r="W28" s="4">
        <v>37</v>
      </c>
      <c r="X28" s="4">
        <v>33</v>
      </c>
      <c r="Y28">
        <f t="shared" si="10"/>
        <v>0</v>
      </c>
      <c r="Z28">
        <f t="shared" si="11"/>
        <v>0</v>
      </c>
    </row>
    <row r="29" spans="2:26" x14ac:dyDescent="0.25">
      <c r="B29" s="11">
        <f t="shared" si="12"/>
        <v>44562.708333333292</v>
      </c>
      <c r="C29" s="1">
        <f t="shared" si="1"/>
        <v>1</v>
      </c>
      <c r="D29" s="1">
        <f t="shared" si="2"/>
        <v>6</v>
      </c>
      <c r="E29" s="12">
        <f t="shared" si="3"/>
        <v>18</v>
      </c>
      <c r="F29" s="124" t="str">
        <f t="shared" si="4"/>
        <v>0</v>
      </c>
      <c r="G29" s="1">
        <f ca="1">(OFFSET(O29,0,MATCH(Customer!$J$6,'CDH &amp; HDH'!$P$11:$X$11,0)))</f>
        <v>34</v>
      </c>
      <c r="H29" s="1" t="str">
        <f t="shared" si="5"/>
        <v>Heating</v>
      </c>
      <c r="I29" s="1">
        <f ca="1">OFFSET(IF($H29="Cooling",Customer!$C$25,Customer!$C$52),E29,D29)</f>
        <v>66</v>
      </c>
      <c r="J29" s="1">
        <f ca="1">OFFSET(IF($H29="Cooling",Customer!$L$25,Customer!$L$52),$E29,$D29)</f>
        <v>64</v>
      </c>
      <c r="K29" s="16">
        <f t="shared" si="6"/>
        <v>0</v>
      </c>
      <c r="L29" s="16">
        <f t="shared" si="7"/>
        <v>0</v>
      </c>
      <c r="M29" s="17">
        <f t="shared" ca="1" si="8"/>
        <v>32</v>
      </c>
      <c r="N29" s="17">
        <f t="shared" ca="1" si="9"/>
        <v>30</v>
      </c>
      <c r="O29" s="4"/>
      <c r="P29" s="4">
        <v>32</v>
      </c>
      <c r="Q29" s="4">
        <v>21</v>
      </c>
      <c r="R29" s="4">
        <v>32</v>
      </c>
      <c r="S29" s="4">
        <v>31</v>
      </c>
      <c r="T29" s="4">
        <v>33</v>
      </c>
      <c r="U29" s="4">
        <v>34</v>
      </c>
      <c r="V29" s="13">
        <v>34</v>
      </c>
      <c r="W29" s="4">
        <v>34</v>
      </c>
      <c r="X29" s="4">
        <v>32</v>
      </c>
      <c r="Y29">
        <f t="shared" si="10"/>
        <v>0</v>
      </c>
      <c r="Z29">
        <f t="shared" si="11"/>
        <v>0</v>
      </c>
    </row>
    <row r="30" spans="2:26" x14ac:dyDescent="0.25">
      <c r="B30" s="11">
        <f t="shared" si="12"/>
        <v>44562.749999999956</v>
      </c>
      <c r="C30" s="1">
        <f t="shared" si="1"/>
        <v>1</v>
      </c>
      <c r="D30" s="1">
        <f t="shared" si="2"/>
        <v>6</v>
      </c>
      <c r="E30" s="12">
        <f t="shared" si="3"/>
        <v>19</v>
      </c>
      <c r="F30" s="124" t="str">
        <f t="shared" si="4"/>
        <v>0</v>
      </c>
      <c r="G30" s="1">
        <f ca="1">(OFFSET(O30,0,MATCH(Customer!$J$6,'CDH &amp; HDH'!$P$11:$X$11,0)))</f>
        <v>34</v>
      </c>
      <c r="H30" s="1" t="str">
        <f t="shared" si="5"/>
        <v>Heating</v>
      </c>
      <c r="I30" s="1">
        <f ca="1">OFFSET(IF($H30="Cooling",Customer!$C$25,Customer!$C$52),E30,D30)</f>
        <v>66</v>
      </c>
      <c r="J30" s="1">
        <f ca="1">OFFSET(IF($H30="Cooling",Customer!$L$25,Customer!$L$52),$E30,$D30)</f>
        <v>64</v>
      </c>
      <c r="K30" s="16">
        <f t="shared" si="6"/>
        <v>0</v>
      </c>
      <c r="L30" s="16">
        <f t="shared" si="7"/>
        <v>0</v>
      </c>
      <c r="M30" s="17">
        <f t="shared" ca="1" si="8"/>
        <v>32</v>
      </c>
      <c r="N30" s="17">
        <f t="shared" ca="1" si="9"/>
        <v>30</v>
      </c>
      <c r="O30" s="4"/>
      <c r="P30" s="4">
        <v>31</v>
      </c>
      <c r="Q30" s="4">
        <v>22</v>
      </c>
      <c r="R30" s="4">
        <v>30</v>
      </c>
      <c r="S30" s="4">
        <v>31</v>
      </c>
      <c r="T30" s="4">
        <v>32</v>
      </c>
      <c r="U30" s="4">
        <v>33</v>
      </c>
      <c r="V30" s="13">
        <v>34</v>
      </c>
      <c r="W30" s="4">
        <v>33</v>
      </c>
      <c r="X30" s="4">
        <v>32</v>
      </c>
      <c r="Y30">
        <f t="shared" si="10"/>
        <v>0</v>
      </c>
      <c r="Z30">
        <f t="shared" si="11"/>
        <v>0</v>
      </c>
    </row>
    <row r="31" spans="2:26" x14ac:dyDescent="0.25">
      <c r="B31" s="11">
        <f t="shared" si="12"/>
        <v>44562.791666666621</v>
      </c>
      <c r="C31" s="1">
        <f t="shared" si="1"/>
        <v>1</v>
      </c>
      <c r="D31" s="1">
        <f t="shared" si="2"/>
        <v>6</v>
      </c>
      <c r="E31" s="12">
        <f t="shared" si="3"/>
        <v>20</v>
      </c>
      <c r="F31" s="124" t="str">
        <f t="shared" si="4"/>
        <v>0</v>
      </c>
      <c r="G31" s="1">
        <f ca="1">(OFFSET(O31,0,MATCH(Customer!$J$6,'CDH &amp; HDH'!$P$11:$X$11,0)))</f>
        <v>32</v>
      </c>
      <c r="H31" s="1" t="str">
        <f t="shared" si="5"/>
        <v>Heating</v>
      </c>
      <c r="I31" s="1">
        <f ca="1">OFFSET(IF($H31="Cooling",Customer!$C$25,Customer!$C$52),E31,D31)</f>
        <v>66</v>
      </c>
      <c r="J31" s="1">
        <f ca="1">OFFSET(IF($H31="Cooling",Customer!$L$25,Customer!$L$52),$E31,$D31)</f>
        <v>64</v>
      </c>
      <c r="K31" s="16">
        <f t="shared" si="6"/>
        <v>0</v>
      </c>
      <c r="L31" s="16">
        <f t="shared" si="7"/>
        <v>0</v>
      </c>
      <c r="M31" s="17">
        <f t="shared" ca="1" si="8"/>
        <v>34</v>
      </c>
      <c r="N31" s="17">
        <f t="shared" ca="1" si="9"/>
        <v>32</v>
      </c>
      <c r="O31" s="4"/>
      <c r="P31" s="4">
        <v>30</v>
      </c>
      <c r="Q31" s="4">
        <v>21</v>
      </c>
      <c r="R31" s="4">
        <v>28</v>
      </c>
      <c r="S31" s="4">
        <v>31</v>
      </c>
      <c r="T31" s="4">
        <v>32</v>
      </c>
      <c r="U31" s="4">
        <v>32</v>
      </c>
      <c r="V31" s="13">
        <v>32</v>
      </c>
      <c r="W31" s="4">
        <v>32</v>
      </c>
      <c r="X31" s="4">
        <v>31</v>
      </c>
      <c r="Y31">
        <f t="shared" si="10"/>
        <v>0</v>
      </c>
      <c r="Z31">
        <f t="shared" si="11"/>
        <v>0</v>
      </c>
    </row>
    <row r="32" spans="2:26" x14ac:dyDescent="0.25">
      <c r="B32" s="11">
        <f t="shared" si="12"/>
        <v>44562.833333333285</v>
      </c>
      <c r="C32" s="1">
        <f t="shared" si="1"/>
        <v>1</v>
      </c>
      <c r="D32" s="1">
        <f t="shared" si="2"/>
        <v>6</v>
      </c>
      <c r="E32" s="12">
        <f t="shared" si="3"/>
        <v>21</v>
      </c>
      <c r="F32" s="124" t="str">
        <f t="shared" si="4"/>
        <v>0</v>
      </c>
      <c r="G32" s="1">
        <f ca="1">(OFFSET(O32,0,MATCH(Customer!$J$6,'CDH &amp; HDH'!$P$11:$X$11,0)))</f>
        <v>32</v>
      </c>
      <c r="H32" s="1" t="str">
        <f t="shared" si="5"/>
        <v>Heating</v>
      </c>
      <c r="I32" s="1">
        <f ca="1">OFFSET(IF($H32="Cooling",Customer!$C$25,Customer!$C$52),E32,D32)</f>
        <v>66</v>
      </c>
      <c r="J32" s="1">
        <f ca="1">OFFSET(IF($H32="Cooling",Customer!$L$25,Customer!$L$52),$E32,$D32)</f>
        <v>64</v>
      </c>
      <c r="K32" s="16">
        <f t="shared" si="6"/>
        <v>0</v>
      </c>
      <c r="L32" s="16">
        <f t="shared" si="7"/>
        <v>0</v>
      </c>
      <c r="M32" s="17">
        <f t="shared" ca="1" si="8"/>
        <v>34</v>
      </c>
      <c r="N32" s="17">
        <f t="shared" ca="1" si="9"/>
        <v>32</v>
      </c>
      <c r="O32" s="4"/>
      <c r="P32" s="4">
        <v>28</v>
      </c>
      <c r="Q32" s="4">
        <v>21</v>
      </c>
      <c r="R32" s="4">
        <v>27</v>
      </c>
      <c r="S32" s="4">
        <v>32</v>
      </c>
      <c r="T32" s="4">
        <v>32</v>
      </c>
      <c r="U32" s="4">
        <v>31</v>
      </c>
      <c r="V32" s="13">
        <v>32</v>
      </c>
      <c r="W32" s="4">
        <v>32</v>
      </c>
      <c r="X32" s="4">
        <v>31</v>
      </c>
      <c r="Y32">
        <f t="shared" si="10"/>
        <v>0</v>
      </c>
      <c r="Z32">
        <f t="shared" si="11"/>
        <v>0</v>
      </c>
    </row>
    <row r="33" spans="2:26" x14ac:dyDescent="0.25">
      <c r="B33" s="11">
        <f t="shared" si="12"/>
        <v>44562.874999999949</v>
      </c>
      <c r="C33" s="1">
        <f t="shared" si="1"/>
        <v>1</v>
      </c>
      <c r="D33" s="1">
        <f t="shared" si="2"/>
        <v>6</v>
      </c>
      <c r="E33" s="12">
        <f t="shared" si="3"/>
        <v>22</v>
      </c>
      <c r="F33" s="124" t="str">
        <f t="shared" si="4"/>
        <v>0</v>
      </c>
      <c r="G33" s="1">
        <f ca="1">(OFFSET(O33,0,MATCH(Customer!$J$6,'CDH &amp; HDH'!$P$11:$X$11,0)))</f>
        <v>32</v>
      </c>
      <c r="H33" s="1" t="str">
        <f t="shared" si="5"/>
        <v>Heating</v>
      </c>
      <c r="I33" s="1">
        <f ca="1">OFFSET(IF($H33="Cooling",Customer!$C$25,Customer!$C$52),E33,D33)</f>
        <v>66</v>
      </c>
      <c r="J33" s="1">
        <f ca="1">OFFSET(IF($H33="Cooling",Customer!$L$25,Customer!$L$52),$E33,$D33)</f>
        <v>64</v>
      </c>
      <c r="K33" s="16">
        <f t="shared" si="6"/>
        <v>0</v>
      </c>
      <c r="L33" s="16">
        <f t="shared" si="7"/>
        <v>0</v>
      </c>
      <c r="M33" s="17">
        <f t="shared" ca="1" si="8"/>
        <v>34</v>
      </c>
      <c r="N33" s="17">
        <f t="shared" ca="1" si="9"/>
        <v>32</v>
      </c>
      <c r="O33" s="4"/>
      <c r="P33" s="4">
        <v>27</v>
      </c>
      <c r="Q33" s="4">
        <v>21</v>
      </c>
      <c r="R33" s="4">
        <v>25</v>
      </c>
      <c r="S33" s="4">
        <v>32</v>
      </c>
      <c r="T33" s="4">
        <v>32</v>
      </c>
      <c r="U33" s="4">
        <v>29</v>
      </c>
      <c r="V33" s="13">
        <v>32</v>
      </c>
      <c r="W33" s="4">
        <v>30</v>
      </c>
      <c r="X33" s="4">
        <v>31</v>
      </c>
      <c r="Y33">
        <f t="shared" si="10"/>
        <v>0</v>
      </c>
      <c r="Z33">
        <f t="shared" si="11"/>
        <v>0</v>
      </c>
    </row>
    <row r="34" spans="2:26" x14ac:dyDescent="0.25">
      <c r="B34" s="11">
        <f t="shared" si="12"/>
        <v>44562.916666666613</v>
      </c>
      <c r="C34" s="1">
        <f t="shared" si="1"/>
        <v>1</v>
      </c>
      <c r="D34" s="1">
        <f t="shared" si="2"/>
        <v>6</v>
      </c>
      <c r="E34" s="12">
        <f t="shared" si="3"/>
        <v>23</v>
      </c>
      <c r="F34" s="124" t="str">
        <f t="shared" si="4"/>
        <v>0</v>
      </c>
      <c r="G34" s="1">
        <f ca="1">(OFFSET(O34,0,MATCH(Customer!$J$6,'CDH &amp; HDH'!$P$11:$X$11,0)))</f>
        <v>31</v>
      </c>
      <c r="H34" s="1" t="str">
        <f t="shared" si="5"/>
        <v>Heating</v>
      </c>
      <c r="I34" s="1">
        <f ca="1">OFFSET(IF($H34="Cooling",Customer!$C$25,Customer!$C$52),E34,D34)</f>
        <v>66</v>
      </c>
      <c r="J34" s="1">
        <f ca="1">OFFSET(IF($H34="Cooling",Customer!$L$25,Customer!$L$52),$E34,$D34)</f>
        <v>64</v>
      </c>
      <c r="K34" s="16">
        <f t="shared" si="6"/>
        <v>0</v>
      </c>
      <c r="L34" s="16">
        <f t="shared" si="7"/>
        <v>0</v>
      </c>
      <c r="M34" s="17">
        <f t="shared" ca="1" si="8"/>
        <v>35</v>
      </c>
      <c r="N34" s="17">
        <f t="shared" ca="1" si="9"/>
        <v>33</v>
      </c>
      <c r="O34" s="4"/>
      <c r="P34" s="4">
        <v>25</v>
      </c>
      <c r="Q34" s="4">
        <v>22</v>
      </c>
      <c r="R34" s="4">
        <v>25</v>
      </c>
      <c r="S34" s="4">
        <v>32</v>
      </c>
      <c r="T34" s="4">
        <v>31</v>
      </c>
      <c r="U34" s="4">
        <v>30</v>
      </c>
      <c r="V34" s="13">
        <v>31</v>
      </c>
      <c r="W34" s="4">
        <v>29</v>
      </c>
      <c r="X34" s="4">
        <v>31</v>
      </c>
      <c r="Y34">
        <f t="shared" si="10"/>
        <v>0</v>
      </c>
      <c r="Z34">
        <f t="shared" si="11"/>
        <v>0</v>
      </c>
    </row>
    <row r="35" spans="2:26" x14ac:dyDescent="0.25">
      <c r="B35" s="11">
        <f t="shared" si="12"/>
        <v>44562.958333333278</v>
      </c>
      <c r="C35" s="1">
        <f t="shared" si="1"/>
        <v>1</v>
      </c>
      <c r="D35" s="1">
        <f t="shared" si="2"/>
        <v>6</v>
      </c>
      <c r="E35" s="12">
        <f t="shared" si="3"/>
        <v>24</v>
      </c>
      <c r="F35" s="124" t="str">
        <f t="shared" si="4"/>
        <v>0</v>
      </c>
      <c r="G35" s="1">
        <f ca="1">(OFFSET(O35,0,MATCH(Customer!$J$6,'CDH &amp; HDH'!$P$11:$X$11,0)))</f>
        <v>31</v>
      </c>
      <c r="H35" s="1" t="str">
        <f t="shared" si="5"/>
        <v>Heating</v>
      </c>
      <c r="I35" s="1">
        <f ca="1">OFFSET(IF($H35="Cooling",Customer!$C$25,Customer!$C$52),E35,D35)</f>
        <v>66</v>
      </c>
      <c r="J35" s="1">
        <f ca="1">OFFSET(IF($H35="Cooling",Customer!$L$25,Customer!$L$52),$E35,$D35)</f>
        <v>64</v>
      </c>
      <c r="K35" s="16">
        <f t="shared" si="6"/>
        <v>0</v>
      </c>
      <c r="L35" s="16">
        <f t="shared" si="7"/>
        <v>0</v>
      </c>
      <c r="M35" s="17">
        <f t="shared" ca="1" si="8"/>
        <v>35</v>
      </c>
      <c r="N35" s="17">
        <f t="shared" ca="1" si="9"/>
        <v>33</v>
      </c>
      <c r="O35" s="4"/>
      <c r="P35" s="4">
        <v>22</v>
      </c>
      <c r="Q35" s="4">
        <v>22</v>
      </c>
      <c r="R35" s="4">
        <v>25</v>
      </c>
      <c r="S35" s="4">
        <v>31</v>
      </c>
      <c r="T35" s="4">
        <v>30</v>
      </c>
      <c r="U35" s="4">
        <v>29</v>
      </c>
      <c r="V35" s="13">
        <v>31</v>
      </c>
      <c r="W35" s="4">
        <v>28</v>
      </c>
      <c r="X35" s="4">
        <v>31</v>
      </c>
      <c r="Y35">
        <f t="shared" si="10"/>
        <v>0</v>
      </c>
      <c r="Z35">
        <f t="shared" si="11"/>
        <v>0</v>
      </c>
    </row>
    <row r="36" spans="2:26" x14ac:dyDescent="0.25">
      <c r="B36" s="11">
        <f t="shared" si="12"/>
        <v>44562.999999999942</v>
      </c>
      <c r="C36" s="1">
        <f t="shared" si="1"/>
        <v>1</v>
      </c>
      <c r="D36" s="1">
        <f t="shared" si="2"/>
        <v>7</v>
      </c>
      <c r="E36" s="12">
        <f t="shared" si="3"/>
        <v>1</v>
      </c>
      <c r="F36" s="124" t="str">
        <f t="shared" si="4"/>
        <v>0</v>
      </c>
      <c r="G36" s="1">
        <f ca="1">(OFFSET(O36,0,MATCH(Customer!$J$6,'CDH &amp; HDH'!$P$11:$X$11,0)))</f>
        <v>31</v>
      </c>
      <c r="H36" s="1" t="str">
        <f t="shared" si="5"/>
        <v>Heating</v>
      </c>
      <c r="I36" s="1">
        <f ca="1">OFFSET(IF($H36="Cooling",Customer!$C$25,Customer!$C$52),E36,D36)</f>
        <v>66</v>
      </c>
      <c r="J36" s="1">
        <f ca="1">OFFSET(IF($H36="Cooling",Customer!$L$25,Customer!$L$52),$E36,$D36)</f>
        <v>64</v>
      </c>
      <c r="K36" s="16">
        <f t="shared" si="6"/>
        <v>0</v>
      </c>
      <c r="L36" s="16">
        <f t="shared" si="7"/>
        <v>0</v>
      </c>
      <c r="M36" s="17">
        <f t="shared" ca="1" si="8"/>
        <v>35</v>
      </c>
      <c r="N36" s="17">
        <f t="shared" ca="1" si="9"/>
        <v>33</v>
      </c>
      <c r="O36" s="4"/>
      <c r="P36" s="4">
        <v>20</v>
      </c>
      <c r="Q36" s="4">
        <v>23</v>
      </c>
      <c r="R36" s="4">
        <v>25</v>
      </c>
      <c r="S36" s="4">
        <v>31</v>
      </c>
      <c r="T36" s="4">
        <v>29</v>
      </c>
      <c r="U36" s="4">
        <v>27</v>
      </c>
      <c r="V36" s="13">
        <v>31</v>
      </c>
      <c r="W36" s="4">
        <v>28</v>
      </c>
      <c r="X36" s="4">
        <v>31</v>
      </c>
      <c r="Y36">
        <f t="shared" si="10"/>
        <v>0</v>
      </c>
      <c r="Z36">
        <f t="shared" si="11"/>
        <v>0</v>
      </c>
    </row>
    <row r="37" spans="2:26" x14ac:dyDescent="0.25">
      <c r="B37" s="11">
        <f t="shared" si="12"/>
        <v>44563.041666666606</v>
      </c>
      <c r="C37" s="1">
        <f t="shared" si="1"/>
        <v>1</v>
      </c>
      <c r="D37" s="1">
        <f t="shared" si="2"/>
        <v>7</v>
      </c>
      <c r="E37" s="12">
        <f t="shared" si="3"/>
        <v>2</v>
      </c>
      <c r="F37" s="124" t="str">
        <f t="shared" si="4"/>
        <v>0</v>
      </c>
      <c r="G37" s="1">
        <f ca="1">(OFFSET(O37,0,MATCH(Customer!$J$6,'CDH &amp; HDH'!$P$11:$X$11,0)))</f>
        <v>31</v>
      </c>
      <c r="H37" s="1" t="str">
        <f t="shared" si="5"/>
        <v>Heating</v>
      </c>
      <c r="I37" s="1">
        <f ca="1">OFFSET(IF($H37="Cooling",Customer!$C$25,Customer!$C$52),E37,D37)</f>
        <v>66</v>
      </c>
      <c r="J37" s="1">
        <f ca="1">OFFSET(IF($H37="Cooling",Customer!$L$25,Customer!$L$52),$E37,$D37)</f>
        <v>64</v>
      </c>
      <c r="K37" s="16">
        <f t="shared" si="6"/>
        <v>0</v>
      </c>
      <c r="L37" s="16">
        <f t="shared" si="7"/>
        <v>0</v>
      </c>
      <c r="M37" s="17">
        <f t="shared" ca="1" si="8"/>
        <v>35</v>
      </c>
      <c r="N37" s="17">
        <f t="shared" ca="1" si="9"/>
        <v>33</v>
      </c>
      <c r="O37" s="4"/>
      <c r="P37" s="4">
        <v>19</v>
      </c>
      <c r="Q37" s="4">
        <v>23</v>
      </c>
      <c r="R37" s="4">
        <v>25</v>
      </c>
      <c r="S37" s="4">
        <v>31</v>
      </c>
      <c r="T37" s="4">
        <v>28</v>
      </c>
      <c r="U37" s="4">
        <v>26</v>
      </c>
      <c r="V37" s="13">
        <v>31</v>
      </c>
      <c r="W37" s="4">
        <v>26</v>
      </c>
      <c r="X37" s="4">
        <v>31</v>
      </c>
      <c r="Y37">
        <f t="shared" si="10"/>
        <v>0</v>
      </c>
      <c r="Z37">
        <f t="shared" si="11"/>
        <v>0</v>
      </c>
    </row>
    <row r="38" spans="2:26" x14ac:dyDescent="0.25">
      <c r="B38" s="11">
        <f t="shared" si="12"/>
        <v>44563.08333333327</v>
      </c>
      <c r="C38" s="1">
        <f t="shared" si="1"/>
        <v>1</v>
      </c>
      <c r="D38" s="1">
        <f t="shared" si="2"/>
        <v>7</v>
      </c>
      <c r="E38" s="12">
        <f t="shared" si="3"/>
        <v>3</v>
      </c>
      <c r="F38" s="124" t="str">
        <f t="shared" si="4"/>
        <v>0</v>
      </c>
      <c r="G38" s="1">
        <f ca="1">(OFFSET(O38,0,MATCH(Customer!$J$6,'CDH &amp; HDH'!$P$11:$X$11,0)))</f>
        <v>31</v>
      </c>
      <c r="H38" s="1" t="str">
        <f t="shared" si="5"/>
        <v>Heating</v>
      </c>
      <c r="I38" s="1">
        <f ca="1">OFFSET(IF($H38="Cooling",Customer!$C$25,Customer!$C$52),E38,D38)</f>
        <v>66</v>
      </c>
      <c r="J38" s="1">
        <f ca="1">OFFSET(IF($H38="Cooling",Customer!$L$25,Customer!$L$52),$E38,$D38)</f>
        <v>64</v>
      </c>
      <c r="K38" s="16">
        <f t="shared" si="6"/>
        <v>0</v>
      </c>
      <c r="L38" s="16">
        <f t="shared" si="7"/>
        <v>0</v>
      </c>
      <c r="M38" s="17">
        <f t="shared" ca="1" si="8"/>
        <v>35</v>
      </c>
      <c r="N38" s="17">
        <f t="shared" ca="1" si="9"/>
        <v>33</v>
      </c>
      <c r="O38" s="4"/>
      <c r="P38" s="4">
        <v>19</v>
      </c>
      <c r="Q38" s="4">
        <v>23</v>
      </c>
      <c r="R38" s="4">
        <v>25</v>
      </c>
      <c r="S38" s="4">
        <v>30</v>
      </c>
      <c r="T38" s="4">
        <v>26</v>
      </c>
      <c r="U38" s="4">
        <v>24</v>
      </c>
      <c r="V38" s="13">
        <v>31</v>
      </c>
      <c r="W38" s="4">
        <v>25</v>
      </c>
      <c r="X38" s="4">
        <v>31</v>
      </c>
      <c r="Y38">
        <f t="shared" si="10"/>
        <v>0</v>
      </c>
      <c r="Z38">
        <f t="shared" si="11"/>
        <v>0</v>
      </c>
    </row>
    <row r="39" spans="2:26" x14ac:dyDescent="0.25">
      <c r="B39" s="11">
        <f t="shared" si="12"/>
        <v>44563.124999999935</v>
      </c>
      <c r="C39" s="1">
        <f t="shared" si="1"/>
        <v>1</v>
      </c>
      <c r="D39" s="1">
        <f t="shared" si="2"/>
        <v>7</v>
      </c>
      <c r="E39" s="12">
        <f t="shared" si="3"/>
        <v>4</v>
      </c>
      <c r="F39" s="124" t="str">
        <f t="shared" si="4"/>
        <v>0</v>
      </c>
      <c r="G39" s="1">
        <f ca="1">(OFFSET(O39,0,MATCH(Customer!$J$6,'CDH &amp; HDH'!$P$11:$X$11,0)))</f>
        <v>31</v>
      </c>
      <c r="H39" s="1" t="str">
        <f t="shared" si="5"/>
        <v>Heating</v>
      </c>
      <c r="I39" s="1">
        <f ca="1">OFFSET(IF($H39="Cooling",Customer!$C$25,Customer!$C$52),E39,D39)</f>
        <v>66</v>
      </c>
      <c r="J39" s="1">
        <f ca="1">OFFSET(IF($H39="Cooling",Customer!$L$25,Customer!$L$52),$E39,$D39)</f>
        <v>64</v>
      </c>
      <c r="K39" s="16">
        <f t="shared" si="6"/>
        <v>0</v>
      </c>
      <c r="L39" s="16">
        <f t="shared" si="7"/>
        <v>0</v>
      </c>
      <c r="M39" s="17">
        <f t="shared" ca="1" si="8"/>
        <v>35</v>
      </c>
      <c r="N39" s="17">
        <f t="shared" ca="1" si="9"/>
        <v>33</v>
      </c>
      <c r="O39" s="4"/>
      <c r="P39" s="4">
        <v>18</v>
      </c>
      <c r="Q39" s="4">
        <v>24</v>
      </c>
      <c r="R39" s="4">
        <v>25</v>
      </c>
      <c r="S39" s="4">
        <v>30</v>
      </c>
      <c r="T39" s="4">
        <v>25</v>
      </c>
      <c r="U39" s="4">
        <v>24</v>
      </c>
      <c r="V39" s="13">
        <v>31</v>
      </c>
      <c r="W39" s="4">
        <v>24</v>
      </c>
      <c r="X39" s="4">
        <v>31</v>
      </c>
      <c r="Y39">
        <f t="shared" si="10"/>
        <v>0</v>
      </c>
      <c r="Z39">
        <f t="shared" si="11"/>
        <v>0</v>
      </c>
    </row>
    <row r="40" spans="2:26" x14ac:dyDescent="0.25">
      <c r="B40" s="11">
        <f t="shared" si="12"/>
        <v>44563.166666666599</v>
      </c>
      <c r="C40" s="1">
        <f t="shared" si="1"/>
        <v>1</v>
      </c>
      <c r="D40" s="1">
        <f t="shared" si="2"/>
        <v>7</v>
      </c>
      <c r="E40" s="12">
        <f t="shared" si="3"/>
        <v>5</v>
      </c>
      <c r="F40" s="124" t="str">
        <f t="shared" si="4"/>
        <v>0</v>
      </c>
      <c r="G40" s="1">
        <f ca="1">(OFFSET(O40,0,MATCH(Customer!$J$6,'CDH &amp; HDH'!$P$11:$X$11,0)))</f>
        <v>32</v>
      </c>
      <c r="H40" s="1" t="str">
        <f t="shared" si="5"/>
        <v>Heating</v>
      </c>
      <c r="I40" s="1">
        <f ca="1">OFFSET(IF($H40="Cooling",Customer!$C$25,Customer!$C$52),E40,D40)</f>
        <v>66</v>
      </c>
      <c r="J40" s="1">
        <f ca="1">OFFSET(IF($H40="Cooling",Customer!$L$25,Customer!$L$52),$E40,$D40)</f>
        <v>64</v>
      </c>
      <c r="K40" s="16">
        <f t="shared" si="6"/>
        <v>0</v>
      </c>
      <c r="L40" s="16">
        <f t="shared" si="7"/>
        <v>0</v>
      </c>
      <c r="M40" s="17">
        <f t="shared" ca="1" si="8"/>
        <v>34</v>
      </c>
      <c r="N40" s="17">
        <f t="shared" ca="1" si="9"/>
        <v>32</v>
      </c>
      <c r="O40" s="4"/>
      <c r="P40" s="4">
        <v>17</v>
      </c>
      <c r="Q40" s="4">
        <v>23</v>
      </c>
      <c r="R40" s="4">
        <v>25</v>
      </c>
      <c r="S40" s="4">
        <v>30</v>
      </c>
      <c r="T40" s="4">
        <v>23</v>
      </c>
      <c r="U40" s="4">
        <v>23</v>
      </c>
      <c r="V40" s="13">
        <v>32</v>
      </c>
      <c r="W40" s="4">
        <v>28</v>
      </c>
      <c r="X40" s="4">
        <v>31</v>
      </c>
      <c r="Y40">
        <f t="shared" si="10"/>
        <v>0</v>
      </c>
      <c r="Z40">
        <f t="shared" si="11"/>
        <v>0</v>
      </c>
    </row>
    <row r="41" spans="2:26" x14ac:dyDescent="0.25">
      <c r="B41" s="11">
        <f t="shared" si="12"/>
        <v>44563.208333333263</v>
      </c>
      <c r="C41" s="1">
        <f t="shared" si="1"/>
        <v>1</v>
      </c>
      <c r="D41" s="1">
        <f t="shared" si="2"/>
        <v>7</v>
      </c>
      <c r="E41" s="12">
        <f t="shared" si="3"/>
        <v>6</v>
      </c>
      <c r="F41" s="124" t="str">
        <f t="shared" si="4"/>
        <v>0</v>
      </c>
      <c r="G41" s="1">
        <f ca="1">(OFFSET(O41,0,MATCH(Customer!$J$6,'CDH &amp; HDH'!$P$11:$X$11,0)))</f>
        <v>31</v>
      </c>
      <c r="H41" s="1" t="str">
        <f t="shared" si="5"/>
        <v>Heating</v>
      </c>
      <c r="I41" s="1">
        <f ca="1">OFFSET(IF($H41="Cooling",Customer!$C$25,Customer!$C$52),E41,D41)</f>
        <v>66</v>
      </c>
      <c r="J41" s="1">
        <f ca="1">OFFSET(IF($H41="Cooling",Customer!$L$25,Customer!$L$52),$E41,$D41)</f>
        <v>64</v>
      </c>
      <c r="K41" s="16">
        <f t="shared" si="6"/>
        <v>0</v>
      </c>
      <c r="L41" s="16">
        <f t="shared" si="7"/>
        <v>0</v>
      </c>
      <c r="M41" s="17">
        <f t="shared" ca="1" si="8"/>
        <v>35</v>
      </c>
      <c r="N41" s="17">
        <f t="shared" ca="1" si="9"/>
        <v>33</v>
      </c>
      <c r="O41" s="4"/>
      <c r="P41" s="4">
        <v>16</v>
      </c>
      <c r="Q41" s="4">
        <v>23</v>
      </c>
      <c r="R41" s="4">
        <v>25</v>
      </c>
      <c r="S41" s="4">
        <v>30</v>
      </c>
      <c r="T41" s="4">
        <v>22</v>
      </c>
      <c r="U41" s="4">
        <v>22</v>
      </c>
      <c r="V41" s="13">
        <v>31</v>
      </c>
      <c r="W41" s="4">
        <v>29</v>
      </c>
      <c r="X41" s="4">
        <v>31</v>
      </c>
      <c r="Y41">
        <f t="shared" si="10"/>
        <v>0</v>
      </c>
      <c r="Z41">
        <f t="shared" si="11"/>
        <v>0</v>
      </c>
    </row>
    <row r="42" spans="2:26" x14ac:dyDescent="0.25">
      <c r="B42" s="11">
        <f t="shared" si="12"/>
        <v>44563.249999999927</v>
      </c>
      <c r="C42" s="1">
        <f t="shared" si="1"/>
        <v>1</v>
      </c>
      <c r="D42" s="1">
        <f t="shared" si="2"/>
        <v>7</v>
      </c>
      <c r="E42" s="12">
        <f t="shared" si="3"/>
        <v>7</v>
      </c>
      <c r="F42" s="124" t="str">
        <f t="shared" si="4"/>
        <v>0</v>
      </c>
      <c r="G42" s="1">
        <f ca="1">(OFFSET(O42,0,MATCH(Customer!$J$6,'CDH &amp; HDH'!$P$11:$X$11,0)))</f>
        <v>30</v>
      </c>
      <c r="H42" s="1" t="str">
        <f t="shared" si="5"/>
        <v>Heating</v>
      </c>
      <c r="I42" s="1">
        <f ca="1">OFFSET(IF($H42="Cooling",Customer!$C$25,Customer!$C$52),E42,D42)</f>
        <v>66</v>
      </c>
      <c r="J42" s="1">
        <f ca="1">OFFSET(IF($H42="Cooling",Customer!$L$25,Customer!$L$52),$E42,$D42)</f>
        <v>64</v>
      </c>
      <c r="K42" s="16">
        <f t="shared" si="6"/>
        <v>0</v>
      </c>
      <c r="L42" s="16">
        <f t="shared" si="7"/>
        <v>0</v>
      </c>
      <c r="M42" s="17">
        <f t="shared" ca="1" si="8"/>
        <v>36</v>
      </c>
      <c r="N42" s="17">
        <f t="shared" ca="1" si="9"/>
        <v>34</v>
      </c>
      <c r="O42" s="4"/>
      <c r="P42" s="4">
        <v>15</v>
      </c>
      <c r="Q42" s="4">
        <v>24</v>
      </c>
      <c r="R42" s="4">
        <v>25</v>
      </c>
      <c r="S42" s="4">
        <v>30</v>
      </c>
      <c r="T42" s="4">
        <v>20</v>
      </c>
      <c r="U42" s="4">
        <v>21</v>
      </c>
      <c r="V42" s="13">
        <v>30</v>
      </c>
      <c r="W42" s="4">
        <v>29</v>
      </c>
      <c r="X42" s="4">
        <v>31</v>
      </c>
      <c r="Y42">
        <f t="shared" si="10"/>
        <v>0</v>
      </c>
      <c r="Z42">
        <f t="shared" si="11"/>
        <v>0</v>
      </c>
    </row>
    <row r="43" spans="2:26" x14ac:dyDescent="0.25">
      <c r="B43" s="11">
        <f t="shared" si="12"/>
        <v>44563.291666666591</v>
      </c>
      <c r="C43" s="1">
        <f t="shared" si="1"/>
        <v>1</v>
      </c>
      <c r="D43" s="1">
        <f t="shared" si="2"/>
        <v>7</v>
      </c>
      <c r="E43" s="12">
        <f t="shared" si="3"/>
        <v>8</v>
      </c>
      <c r="F43" s="124" t="str">
        <f t="shared" si="4"/>
        <v>0</v>
      </c>
      <c r="G43" s="1">
        <f ca="1">(OFFSET(O43,0,MATCH(Customer!$J$6,'CDH &amp; HDH'!$P$11:$X$11,0)))</f>
        <v>32</v>
      </c>
      <c r="H43" s="1" t="str">
        <f t="shared" si="5"/>
        <v>Heating</v>
      </c>
      <c r="I43" s="1">
        <f ca="1">OFFSET(IF($H43="Cooling",Customer!$C$25,Customer!$C$52),E43,D43)</f>
        <v>66</v>
      </c>
      <c r="J43" s="1">
        <f ca="1">OFFSET(IF($H43="Cooling",Customer!$L$25,Customer!$L$52),$E43,$D43)</f>
        <v>64</v>
      </c>
      <c r="K43" s="16">
        <f t="shared" si="6"/>
        <v>0</v>
      </c>
      <c r="L43" s="16">
        <f t="shared" si="7"/>
        <v>0</v>
      </c>
      <c r="M43" s="17">
        <f t="shared" ca="1" si="8"/>
        <v>34</v>
      </c>
      <c r="N43" s="17">
        <f t="shared" ca="1" si="9"/>
        <v>32</v>
      </c>
      <c r="O43" s="4"/>
      <c r="P43" s="4">
        <v>18</v>
      </c>
      <c r="Q43" s="4">
        <v>25</v>
      </c>
      <c r="R43" s="4">
        <v>25</v>
      </c>
      <c r="S43" s="4">
        <v>30</v>
      </c>
      <c r="T43" s="4">
        <v>21</v>
      </c>
      <c r="U43" s="4">
        <v>22</v>
      </c>
      <c r="V43" s="13">
        <v>32</v>
      </c>
      <c r="W43" s="4">
        <v>30</v>
      </c>
      <c r="X43" s="4">
        <v>31</v>
      </c>
      <c r="Y43">
        <f t="shared" si="10"/>
        <v>0</v>
      </c>
      <c r="Z43">
        <f t="shared" si="11"/>
        <v>0</v>
      </c>
    </row>
    <row r="44" spans="2:26" x14ac:dyDescent="0.25">
      <c r="B44" s="11">
        <f t="shared" si="12"/>
        <v>44563.333333333256</v>
      </c>
      <c r="C44" s="1">
        <f t="shared" si="1"/>
        <v>1</v>
      </c>
      <c r="D44" s="1">
        <f t="shared" si="2"/>
        <v>7</v>
      </c>
      <c r="E44" s="12">
        <f t="shared" si="3"/>
        <v>9</v>
      </c>
      <c r="F44" s="124" t="str">
        <f t="shared" si="4"/>
        <v>0</v>
      </c>
      <c r="G44" s="1">
        <f ca="1">(OFFSET(O44,0,MATCH(Customer!$J$6,'CDH &amp; HDH'!$P$11:$X$11,0)))</f>
        <v>31</v>
      </c>
      <c r="H44" s="1" t="str">
        <f t="shared" si="5"/>
        <v>Heating</v>
      </c>
      <c r="I44" s="1">
        <f ca="1">OFFSET(IF($H44="Cooling",Customer!$C$25,Customer!$C$52),E44,D44)</f>
        <v>66</v>
      </c>
      <c r="J44" s="1">
        <f ca="1">OFFSET(IF($H44="Cooling",Customer!$L$25,Customer!$L$52),$E44,$D44)</f>
        <v>64</v>
      </c>
      <c r="K44" s="16">
        <f t="shared" si="6"/>
        <v>0</v>
      </c>
      <c r="L44" s="16">
        <f t="shared" si="7"/>
        <v>0</v>
      </c>
      <c r="M44" s="17">
        <f t="shared" ca="1" si="8"/>
        <v>35</v>
      </c>
      <c r="N44" s="17">
        <f t="shared" ca="1" si="9"/>
        <v>33</v>
      </c>
      <c r="O44" s="4"/>
      <c r="P44" s="4">
        <v>20</v>
      </c>
      <c r="Q44" s="4">
        <v>26</v>
      </c>
      <c r="R44" s="4">
        <v>25</v>
      </c>
      <c r="S44" s="4">
        <v>29</v>
      </c>
      <c r="T44" s="4">
        <v>22</v>
      </c>
      <c r="U44" s="4">
        <v>24</v>
      </c>
      <c r="V44" s="13">
        <v>31</v>
      </c>
      <c r="W44" s="4">
        <v>30</v>
      </c>
      <c r="X44" s="4">
        <v>32</v>
      </c>
      <c r="Y44">
        <f t="shared" si="10"/>
        <v>0</v>
      </c>
      <c r="Z44">
        <f t="shared" si="11"/>
        <v>0</v>
      </c>
    </row>
    <row r="45" spans="2:26" x14ac:dyDescent="0.25">
      <c r="B45" s="11">
        <f t="shared" si="12"/>
        <v>44563.37499999992</v>
      </c>
      <c r="C45" s="1">
        <f t="shared" si="1"/>
        <v>1</v>
      </c>
      <c r="D45" s="1">
        <f t="shared" si="2"/>
        <v>7</v>
      </c>
      <c r="E45" s="12">
        <f t="shared" si="3"/>
        <v>10</v>
      </c>
      <c r="F45" s="124" t="str">
        <f t="shared" si="4"/>
        <v>0</v>
      </c>
      <c r="G45" s="1">
        <f ca="1">(OFFSET(O45,0,MATCH(Customer!$J$6,'CDH &amp; HDH'!$P$11:$X$11,0)))</f>
        <v>32</v>
      </c>
      <c r="H45" s="1" t="str">
        <f t="shared" si="5"/>
        <v>Heating</v>
      </c>
      <c r="I45" s="1">
        <f ca="1">OFFSET(IF($H45="Cooling",Customer!$C$25,Customer!$C$52),E45,D45)</f>
        <v>66</v>
      </c>
      <c r="J45" s="1">
        <f ca="1">OFFSET(IF($H45="Cooling",Customer!$L$25,Customer!$L$52),$E45,$D45)</f>
        <v>64</v>
      </c>
      <c r="K45" s="16">
        <f t="shared" si="6"/>
        <v>0</v>
      </c>
      <c r="L45" s="16">
        <f t="shared" si="7"/>
        <v>0</v>
      </c>
      <c r="M45" s="17">
        <f t="shared" ca="1" si="8"/>
        <v>34</v>
      </c>
      <c r="N45" s="17">
        <f t="shared" ca="1" si="9"/>
        <v>32</v>
      </c>
      <c r="O45" s="4"/>
      <c r="P45" s="4">
        <v>23</v>
      </c>
      <c r="Q45" s="4">
        <v>27</v>
      </c>
      <c r="R45" s="4">
        <v>25</v>
      </c>
      <c r="S45" s="4">
        <v>29</v>
      </c>
      <c r="T45" s="4">
        <v>23</v>
      </c>
      <c r="U45" s="4">
        <v>26</v>
      </c>
      <c r="V45" s="13">
        <v>32</v>
      </c>
      <c r="W45" s="4">
        <v>31</v>
      </c>
      <c r="X45" s="4">
        <v>32</v>
      </c>
      <c r="Y45">
        <f t="shared" si="10"/>
        <v>0</v>
      </c>
      <c r="Z45">
        <f t="shared" si="11"/>
        <v>0</v>
      </c>
    </row>
    <row r="46" spans="2:26" x14ac:dyDescent="0.25">
      <c r="B46" s="11">
        <f t="shared" si="12"/>
        <v>44563.416666666584</v>
      </c>
      <c r="C46" s="1">
        <f t="shared" si="1"/>
        <v>1</v>
      </c>
      <c r="D46" s="1">
        <f t="shared" si="2"/>
        <v>7</v>
      </c>
      <c r="E46" s="12">
        <f t="shared" si="3"/>
        <v>11</v>
      </c>
      <c r="F46" s="124" t="str">
        <f t="shared" si="4"/>
        <v>0</v>
      </c>
      <c r="G46" s="1">
        <f ca="1">(OFFSET(O46,0,MATCH(Customer!$J$6,'CDH &amp; HDH'!$P$11:$X$11,0)))</f>
        <v>32</v>
      </c>
      <c r="H46" s="1" t="str">
        <f t="shared" si="5"/>
        <v>Heating</v>
      </c>
      <c r="I46" s="1">
        <f ca="1">OFFSET(IF($H46="Cooling",Customer!$C$25,Customer!$C$52),E46,D46)</f>
        <v>66</v>
      </c>
      <c r="J46" s="1">
        <f ca="1">OFFSET(IF($H46="Cooling",Customer!$L$25,Customer!$L$52),$E46,$D46)</f>
        <v>64</v>
      </c>
      <c r="K46" s="16">
        <f t="shared" si="6"/>
        <v>0</v>
      </c>
      <c r="L46" s="16">
        <f t="shared" si="7"/>
        <v>0</v>
      </c>
      <c r="M46" s="17">
        <f t="shared" ca="1" si="8"/>
        <v>34</v>
      </c>
      <c r="N46" s="17">
        <f t="shared" ca="1" si="9"/>
        <v>32</v>
      </c>
      <c r="O46" s="4"/>
      <c r="P46" s="4">
        <v>25</v>
      </c>
      <c r="Q46" s="4">
        <v>30</v>
      </c>
      <c r="R46" s="4">
        <v>25</v>
      </c>
      <c r="S46" s="4">
        <v>29</v>
      </c>
      <c r="T46" s="4">
        <v>25</v>
      </c>
      <c r="U46" s="4">
        <v>27</v>
      </c>
      <c r="V46" s="13">
        <v>32</v>
      </c>
      <c r="W46" s="4">
        <v>32</v>
      </c>
      <c r="X46" s="4">
        <v>30</v>
      </c>
      <c r="Y46">
        <f t="shared" si="10"/>
        <v>0</v>
      </c>
      <c r="Z46">
        <f t="shared" si="11"/>
        <v>0</v>
      </c>
    </row>
    <row r="47" spans="2:26" x14ac:dyDescent="0.25">
      <c r="B47" s="11">
        <f t="shared" si="12"/>
        <v>44563.458333333248</v>
      </c>
      <c r="C47" s="1">
        <f t="shared" si="1"/>
        <v>1</v>
      </c>
      <c r="D47" s="1">
        <f t="shared" si="2"/>
        <v>7</v>
      </c>
      <c r="E47" s="12">
        <f t="shared" si="3"/>
        <v>12</v>
      </c>
      <c r="F47" s="124" t="str">
        <f t="shared" si="4"/>
        <v>0</v>
      </c>
      <c r="G47" s="1">
        <f ca="1">(OFFSET(O47,0,MATCH(Customer!$J$6,'CDH &amp; HDH'!$P$11:$X$11,0)))</f>
        <v>32</v>
      </c>
      <c r="H47" s="1" t="str">
        <f t="shared" si="5"/>
        <v>Heating</v>
      </c>
      <c r="I47" s="1">
        <f ca="1">OFFSET(IF($H47="Cooling",Customer!$C$25,Customer!$C$52),E47,D47)</f>
        <v>66</v>
      </c>
      <c r="J47" s="1">
        <f ca="1">OFFSET(IF($H47="Cooling",Customer!$L$25,Customer!$L$52),$E47,$D47)</f>
        <v>64</v>
      </c>
      <c r="K47" s="16">
        <f t="shared" si="6"/>
        <v>0</v>
      </c>
      <c r="L47" s="16">
        <f t="shared" si="7"/>
        <v>0</v>
      </c>
      <c r="M47" s="17">
        <f t="shared" ca="1" si="8"/>
        <v>34</v>
      </c>
      <c r="N47" s="17">
        <f t="shared" ca="1" si="9"/>
        <v>32</v>
      </c>
      <c r="O47" s="4"/>
      <c r="P47" s="4">
        <v>27</v>
      </c>
      <c r="Q47" s="4">
        <v>31</v>
      </c>
      <c r="R47" s="4">
        <v>25</v>
      </c>
      <c r="S47" s="4">
        <v>29</v>
      </c>
      <c r="T47" s="4">
        <v>27</v>
      </c>
      <c r="U47" s="4">
        <v>29</v>
      </c>
      <c r="V47" s="13">
        <v>32</v>
      </c>
      <c r="W47" s="4">
        <v>32</v>
      </c>
      <c r="X47" s="4">
        <v>30</v>
      </c>
      <c r="Y47">
        <f t="shared" si="10"/>
        <v>0</v>
      </c>
      <c r="Z47">
        <f t="shared" si="11"/>
        <v>0</v>
      </c>
    </row>
    <row r="48" spans="2:26" x14ac:dyDescent="0.25">
      <c r="B48" s="11">
        <f t="shared" si="12"/>
        <v>44563.499999999913</v>
      </c>
      <c r="C48" s="1">
        <f t="shared" si="1"/>
        <v>1</v>
      </c>
      <c r="D48" s="1">
        <f t="shared" si="2"/>
        <v>7</v>
      </c>
      <c r="E48" s="12">
        <f t="shared" si="3"/>
        <v>13</v>
      </c>
      <c r="F48" s="124" t="str">
        <f t="shared" si="4"/>
        <v>0</v>
      </c>
      <c r="G48" s="1">
        <f ca="1">(OFFSET(O48,0,MATCH(Customer!$J$6,'CDH &amp; HDH'!$P$11:$X$11,0)))</f>
        <v>33</v>
      </c>
      <c r="H48" s="1" t="str">
        <f t="shared" si="5"/>
        <v>Heating</v>
      </c>
      <c r="I48" s="1">
        <f ca="1">OFFSET(IF($H48="Cooling",Customer!$C$25,Customer!$C$52),E48,D48)</f>
        <v>66</v>
      </c>
      <c r="J48" s="1">
        <f ca="1">OFFSET(IF($H48="Cooling",Customer!$L$25,Customer!$L$52),$E48,$D48)</f>
        <v>64</v>
      </c>
      <c r="K48" s="16">
        <f t="shared" si="6"/>
        <v>0</v>
      </c>
      <c r="L48" s="16">
        <f t="shared" si="7"/>
        <v>0</v>
      </c>
      <c r="M48" s="17">
        <f t="shared" ca="1" si="8"/>
        <v>33</v>
      </c>
      <c r="N48" s="17">
        <f t="shared" ca="1" si="9"/>
        <v>31</v>
      </c>
      <c r="O48" s="4"/>
      <c r="P48" s="4">
        <v>29</v>
      </c>
      <c r="Q48" s="4">
        <v>32</v>
      </c>
      <c r="R48" s="4">
        <v>25</v>
      </c>
      <c r="S48" s="4">
        <v>29</v>
      </c>
      <c r="T48" s="4">
        <v>29</v>
      </c>
      <c r="U48" s="4">
        <v>31</v>
      </c>
      <c r="V48" s="13">
        <v>33</v>
      </c>
      <c r="W48" s="4">
        <v>33</v>
      </c>
      <c r="X48" s="4">
        <v>30</v>
      </c>
      <c r="Y48">
        <f t="shared" si="10"/>
        <v>0</v>
      </c>
      <c r="Z48">
        <f t="shared" si="11"/>
        <v>0</v>
      </c>
    </row>
    <row r="49" spans="2:26" x14ac:dyDescent="0.25">
      <c r="B49" s="11">
        <f t="shared" si="12"/>
        <v>44563.541666666577</v>
      </c>
      <c r="C49" s="1">
        <f t="shared" si="1"/>
        <v>1</v>
      </c>
      <c r="D49" s="1">
        <f t="shared" si="2"/>
        <v>7</v>
      </c>
      <c r="E49" s="12">
        <f t="shared" si="3"/>
        <v>14</v>
      </c>
      <c r="F49" s="124" t="str">
        <f t="shared" si="4"/>
        <v>0</v>
      </c>
      <c r="G49" s="1">
        <f ca="1">(OFFSET(O49,0,MATCH(Customer!$J$6,'CDH &amp; HDH'!$P$11:$X$11,0)))</f>
        <v>33</v>
      </c>
      <c r="H49" s="1" t="str">
        <f t="shared" si="5"/>
        <v>Heating</v>
      </c>
      <c r="I49" s="1">
        <f ca="1">OFFSET(IF($H49="Cooling",Customer!$C$25,Customer!$C$52),E49,D49)</f>
        <v>66</v>
      </c>
      <c r="J49" s="1">
        <f ca="1">OFFSET(IF($H49="Cooling",Customer!$L$25,Customer!$L$52),$E49,$D49)</f>
        <v>64</v>
      </c>
      <c r="K49" s="16">
        <f t="shared" si="6"/>
        <v>0</v>
      </c>
      <c r="L49" s="16">
        <f t="shared" si="7"/>
        <v>0</v>
      </c>
      <c r="M49" s="17">
        <f t="shared" ca="1" si="8"/>
        <v>33</v>
      </c>
      <c r="N49" s="17">
        <f t="shared" ca="1" si="9"/>
        <v>31</v>
      </c>
      <c r="O49" s="4"/>
      <c r="P49" s="4">
        <v>29</v>
      </c>
      <c r="Q49" s="4">
        <v>35</v>
      </c>
      <c r="R49" s="4">
        <v>25</v>
      </c>
      <c r="S49" s="4">
        <v>29</v>
      </c>
      <c r="T49" s="4">
        <v>29</v>
      </c>
      <c r="U49" s="4">
        <v>33</v>
      </c>
      <c r="V49" s="13">
        <v>33</v>
      </c>
      <c r="W49" s="4">
        <v>33</v>
      </c>
      <c r="X49" s="4">
        <v>30</v>
      </c>
      <c r="Y49">
        <f t="shared" si="10"/>
        <v>0</v>
      </c>
      <c r="Z49">
        <f t="shared" si="11"/>
        <v>0</v>
      </c>
    </row>
    <row r="50" spans="2:26" x14ac:dyDescent="0.25">
      <c r="B50" s="11">
        <f t="shared" si="12"/>
        <v>44563.583333333241</v>
      </c>
      <c r="C50" s="1">
        <f t="shared" si="1"/>
        <v>1</v>
      </c>
      <c r="D50" s="1">
        <f t="shared" si="2"/>
        <v>7</v>
      </c>
      <c r="E50" s="12">
        <f t="shared" si="3"/>
        <v>15</v>
      </c>
      <c r="F50" s="124" t="str">
        <f t="shared" si="4"/>
        <v>0</v>
      </c>
      <c r="G50" s="1">
        <f ca="1">(OFFSET(O50,0,MATCH(Customer!$J$6,'CDH &amp; HDH'!$P$11:$X$11,0)))</f>
        <v>33</v>
      </c>
      <c r="H50" s="1" t="str">
        <f t="shared" si="5"/>
        <v>Heating</v>
      </c>
      <c r="I50" s="1">
        <f ca="1">OFFSET(IF($H50="Cooling",Customer!$C$25,Customer!$C$52),E50,D50)</f>
        <v>66</v>
      </c>
      <c r="J50" s="1">
        <f ca="1">OFFSET(IF($H50="Cooling",Customer!$L$25,Customer!$L$52),$E50,$D50)</f>
        <v>64</v>
      </c>
      <c r="K50" s="16">
        <f t="shared" si="6"/>
        <v>0</v>
      </c>
      <c r="L50" s="16">
        <f t="shared" si="7"/>
        <v>0</v>
      </c>
      <c r="M50" s="17">
        <f t="shared" ca="1" si="8"/>
        <v>33</v>
      </c>
      <c r="N50" s="17">
        <f t="shared" ca="1" si="9"/>
        <v>31</v>
      </c>
      <c r="O50" s="4"/>
      <c r="P50" s="4">
        <v>30</v>
      </c>
      <c r="Q50" s="4">
        <v>36</v>
      </c>
      <c r="R50" s="4">
        <v>25</v>
      </c>
      <c r="S50" s="4">
        <v>29</v>
      </c>
      <c r="T50" s="4">
        <v>30</v>
      </c>
      <c r="U50" s="4">
        <v>33</v>
      </c>
      <c r="V50" s="13">
        <v>33</v>
      </c>
      <c r="W50" s="4">
        <v>33</v>
      </c>
      <c r="X50" s="4">
        <v>31</v>
      </c>
      <c r="Y50">
        <f t="shared" si="10"/>
        <v>0</v>
      </c>
      <c r="Z50">
        <f t="shared" si="11"/>
        <v>0</v>
      </c>
    </row>
    <row r="51" spans="2:26" x14ac:dyDescent="0.25">
      <c r="B51" s="11">
        <f t="shared" si="12"/>
        <v>44563.624999999905</v>
      </c>
      <c r="C51" s="1">
        <f t="shared" si="1"/>
        <v>1</v>
      </c>
      <c r="D51" s="1">
        <f t="shared" si="2"/>
        <v>7</v>
      </c>
      <c r="E51" s="12">
        <f t="shared" si="3"/>
        <v>16</v>
      </c>
      <c r="F51" s="124" t="str">
        <f t="shared" si="4"/>
        <v>0</v>
      </c>
      <c r="G51" s="1">
        <f ca="1">(OFFSET(O51,0,MATCH(Customer!$J$6,'CDH &amp; HDH'!$P$11:$X$11,0)))</f>
        <v>33</v>
      </c>
      <c r="H51" s="1" t="str">
        <f t="shared" si="5"/>
        <v>Heating</v>
      </c>
      <c r="I51" s="1">
        <f ca="1">OFFSET(IF($H51="Cooling",Customer!$C$25,Customer!$C$52),E51,D51)</f>
        <v>66</v>
      </c>
      <c r="J51" s="1">
        <f ca="1">OFFSET(IF($H51="Cooling",Customer!$L$25,Customer!$L$52),$E51,$D51)</f>
        <v>64</v>
      </c>
      <c r="K51" s="16">
        <f t="shared" si="6"/>
        <v>0</v>
      </c>
      <c r="L51" s="16">
        <f t="shared" si="7"/>
        <v>0</v>
      </c>
      <c r="M51" s="17">
        <f t="shared" ca="1" si="8"/>
        <v>33</v>
      </c>
      <c r="N51" s="17">
        <f t="shared" ca="1" si="9"/>
        <v>31</v>
      </c>
      <c r="O51" s="4"/>
      <c r="P51" s="4">
        <v>30</v>
      </c>
      <c r="Q51" s="4">
        <v>36</v>
      </c>
      <c r="R51" s="4">
        <v>25</v>
      </c>
      <c r="S51" s="4">
        <v>29</v>
      </c>
      <c r="T51" s="4">
        <v>30</v>
      </c>
      <c r="U51" s="4">
        <v>33</v>
      </c>
      <c r="V51" s="13">
        <v>33</v>
      </c>
      <c r="W51" s="4">
        <v>34</v>
      </c>
      <c r="X51" s="4">
        <v>29</v>
      </c>
      <c r="Y51">
        <f t="shared" si="10"/>
        <v>0</v>
      </c>
      <c r="Z51">
        <f t="shared" si="11"/>
        <v>0</v>
      </c>
    </row>
    <row r="52" spans="2:26" x14ac:dyDescent="0.25">
      <c r="B52" s="11">
        <f t="shared" si="12"/>
        <v>44563.66666666657</v>
      </c>
      <c r="C52" s="1">
        <f t="shared" si="1"/>
        <v>1</v>
      </c>
      <c r="D52" s="1">
        <f t="shared" si="2"/>
        <v>7</v>
      </c>
      <c r="E52" s="12">
        <f t="shared" si="3"/>
        <v>17</v>
      </c>
      <c r="F52" s="124" t="str">
        <f t="shared" si="4"/>
        <v>0</v>
      </c>
      <c r="G52" s="1">
        <f ca="1">(OFFSET(O52,0,MATCH(Customer!$J$6,'CDH &amp; HDH'!$P$11:$X$11,0)))</f>
        <v>32</v>
      </c>
      <c r="H52" s="1" t="str">
        <f t="shared" si="5"/>
        <v>Heating</v>
      </c>
      <c r="I52" s="1">
        <f ca="1">OFFSET(IF($H52="Cooling",Customer!$C$25,Customer!$C$52),E52,D52)</f>
        <v>66</v>
      </c>
      <c r="J52" s="1">
        <f ca="1">OFFSET(IF($H52="Cooling",Customer!$L$25,Customer!$L$52),$E52,$D52)</f>
        <v>64</v>
      </c>
      <c r="K52" s="16">
        <f t="shared" si="6"/>
        <v>0</v>
      </c>
      <c r="L52" s="16">
        <f t="shared" si="7"/>
        <v>0</v>
      </c>
      <c r="M52" s="17">
        <f t="shared" ca="1" si="8"/>
        <v>34</v>
      </c>
      <c r="N52" s="17">
        <f t="shared" ca="1" si="9"/>
        <v>32</v>
      </c>
      <c r="O52" s="4"/>
      <c r="P52" s="4">
        <v>30</v>
      </c>
      <c r="Q52" s="4">
        <v>36</v>
      </c>
      <c r="R52" s="4">
        <v>25</v>
      </c>
      <c r="S52" s="4">
        <v>29</v>
      </c>
      <c r="T52" s="4">
        <v>30</v>
      </c>
      <c r="U52" s="4">
        <v>30</v>
      </c>
      <c r="V52" s="13">
        <v>32</v>
      </c>
      <c r="W52" s="4">
        <v>33</v>
      </c>
      <c r="X52" s="4">
        <v>29</v>
      </c>
      <c r="Y52">
        <f t="shared" si="10"/>
        <v>0</v>
      </c>
      <c r="Z52">
        <f t="shared" si="11"/>
        <v>0</v>
      </c>
    </row>
    <row r="53" spans="2:26" x14ac:dyDescent="0.25">
      <c r="B53" s="11">
        <f t="shared" si="12"/>
        <v>44563.708333333234</v>
      </c>
      <c r="C53" s="1">
        <f t="shared" si="1"/>
        <v>1</v>
      </c>
      <c r="D53" s="1">
        <f t="shared" si="2"/>
        <v>7</v>
      </c>
      <c r="E53" s="12">
        <f t="shared" si="3"/>
        <v>18</v>
      </c>
      <c r="F53" s="124" t="str">
        <f t="shared" si="4"/>
        <v>0</v>
      </c>
      <c r="G53" s="1">
        <f ca="1">(OFFSET(O53,0,MATCH(Customer!$J$6,'CDH &amp; HDH'!$P$11:$X$11,0)))</f>
        <v>32</v>
      </c>
      <c r="H53" s="1" t="str">
        <f t="shared" si="5"/>
        <v>Heating</v>
      </c>
      <c r="I53" s="1">
        <f ca="1">OFFSET(IF($H53="Cooling",Customer!$C$25,Customer!$C$52),E53,D53)</f>
        <v>66</v>
      </c>
      <c r="J53" s="1">
        <f ca="1">OFFSET(IF($H53="Cooling",Customer!$L$25,Customer!$L$52),$E53,$D53)</f>
        <v>64</v>
      </c>
      <c r="K53" s="16">
        <f t="shared" si="6"/>
        <v>0</v>
      </c>
      <c r="L53" s="16">
        <f t="shared" si="7"/>
        <v>0</v>
      </c>
      <c r="M53" s="17">
        <f t="shared" ca="1" si="8"/>
        <v>34</v>
      </c>
      <c r="N53" s="17">
        <f t="shared" ca="1" si="9"/>
        <v>32</v>
      </c>
      <c r="O53" s="4"/>
      <c r="P53" s="4">
        <v>30</v>
      </c>
      <c r="Q53" s="4">
        <v>36</v>
      </c>
      <c r="R53" s="4">
        <v>24</v>
      </c>
      <c r="S53" s="4">
        <v>29</v>
      </c>
      <c r="T53" s="4">
        <v>30</v>
      </c>
      <c r="U53" s="4">
        <v>31</v>
      </c>
      <c r="V53" s="13">
        <v>32</v>
      </c>
      <c r="W53" s="4">
        <v>33</v>
      </c>
      <c r="X53" s="4">
        <v>29</v>
      </c>
      <c r="Y53">
        <f t="shared" si="10"/>
        <v>0</v>
      </c>
      <c r="Z53">
        <f t="shared" si="11"/>
        <v>0</v>
      </c>
    </row>
    <row r="54" spans="2:26" x14ac:dyDescent="0.25">
      <c r="B54" s="11">
        <f t="shared" si="12"/>
        <v>44563.749999999898</v>
      </c>
      <c r="C54" s="1">
        <f t="shared" si="1"/>
        <v>1</v>
      </c>
      <c r="D54" s="1">
        <f t="shared" si="2"/>
        <v>7</v>
      </c>
      <c r="E54" s="12">
        <f t="shared" si="3"/>
        <v>19</v>
      </c>
      <c r="F54" s="124" t="str">
        <f t="shared" si="4"/>
        <v>0</v>
      </c>
      <c r="G54" s="1">
        <f ca="1">(OFFSET(O54,0,MATCH(Customer!$J$6,'CDH &amp; HDH'!$P$11:$X$11,0)))</f>
        <v>33</v>
      </c>
      <c r="H54" s="1" t="str">
        <f t="shared" si="5"/>
        <v>Heating</v>
      </c>
      <c r="I54" s="1">
        <f ca="1">OFFSET(IF($H54="Cooling",Customer!$C$25,Customer!$C$52),E54,D54)</f>
        <v>66</v>
      </c>
      <c r="J54" s="1">
        <f ca="1">OFFSET(IF($H54="Cooling",Customer!$L$25,Customer!$L$52),$E54,$D54)</f>
        <v>64</v>
      </c>
      <c r="K54" s="16">
        <f t="shared" si="6"/>
        <v>0</v>
      </c>
      <c r="L54" s="16">
        <f t="shared" si="7"/>
        <v>0</v>
      </c>
      <c r="M54" s="17">
        <f t="shared" ca="1" si="8"/>
        <v>33</v>
      </c>
      <c r="N54" s="17">
        <f t="shared" ca="1" si="9"/>
        <v>31</v>
      </c>
      <c r="O54" s="4"/>
      <c r="P54" s="4">
        <v>30</v>
      </c>
      <c r="Q54" s="4">
        <v>36</v>
      </c>
      <c r="R54" s="4">
        <v>24</v>
      </c>
      <c r="S54" s="4">
        <v>29</v>
      </c>
      <c r="T54" s="4">
        <v>30</v>
      </c>
      <c r="U54" s="4">
        <v>31</v>
      </c>
      <c r="V54" s="13">
        <v>33</v>
      </c>
      <c r="W54" s="4">
        <v>34</v>
      </c>
      <c r="X54" s="4">
        <v>29</v>
      </c>
      <c r="Y54">
        <f t="shared" si="10"/>
        <v>0</v>
      </c>
      <c r="Z54">
        <f t="shared" si="11"/>
        <v>0</v>
      </c>
    </row>
    <row r="55" spans="2:26" x14ac:dyDescent="0.25">
      <c r="B55" s="11">
        <f t="shared" si="12"/>
        <v>44563.791666666562</v>
      </c>
      <c r="C55" s="1">
        <f t="shared" si="1"/>
        <v>1</v>
      </c>
      <c r="D55" s="1">
        <f t="shared" si="2"/>
        <v>7</v>
      </c>
      <c r="E55" s="12">
        <f t="shared" si="3"/>
        <v>20</v>
      </c>
      <c r="F55" s="124" t="str">
        <f t="shared" si="4"/>
        <v>0</v>
      </c>
      <c r="G55" s="1">
        <f ca="1">(OFFSET(O55,0,MATCH(Customer!$J$6,'CDH &amp; HDH'!$P$11:$X$11,0)))</f>
        <v>32</v>
      </c>
      <c r="H55" s="1" t="str">
        <f t="shared" si="5"/>
        <v>Heating</v>
      </c>
      <c r="I55" s="1">
        <f ca="1">OFFSET(IF($H55="Cooling",Customer!$C$25,Customer!$C$52),E55,D55)</f>
        <v>66</v>
      </c>
      <c r="J55" s="1">
        <f ca="1">OFFSET(IF($H55="Cooling",Customer!$L$25,Customer!$L$52),$E55,$D55)</f>
        <v>64</v>
      </c>
      <c r="K55" s="16">
        <f t="shared" si="6"/>
        <v>0</v>
      </c>
      <c r="L55" s="16">
        <f t="shared" si="7"/>
        <v>0</v>
      </c>
      <c r="M55" s="17">
        <f t="shared" ca="1" si="8"/>
        <v>34</v>
      </c>
      <c r="N55" s="17">
        <f t="shared" ca="1" si="9"/>
        <v>32</v>
      </c>
      <c r="O55" s="4"/>
      <c r="P55" s="4">
        <v>29</v>
      </c>
      <c r="Q55" s="4">
        <v>36</v>
      </c>
      <c r="R55" s="4">
        <v>24</v>
      </c>
      <c r="S55" s="4">
        <v>29</v>
      </c>
      <c r="T55" s="4">
        <v>30</v>
      </c>
      <c r="U55" s="4">
        <v>30</v>
      </c>
      <c r="V55" s="13">
        <v>32</v>
      </c>
      <c r="W55" s="4">
        <v>34</v>
      </c>
      <c r="X55" s="4">
        <v>29</v>
      </c>
      <c r="Y55">
        <f t="shared" si="10"/>
        <v>0</v>
      </c>
      <c r="Z55">
        <f t="shared" si="11"/>
        <v>0</v>
      </c>
    </row>
    <row r="56" spans="2:26" x14ac:dyDescent="0.25">
      <c r="B56" s="11">
        <f t="shared" si="12"/>
        <v>44563.833333333227</v>
      </c>
      <c r="C56" s="1">
        <f t="shared" si="1"/>
        <v>1</v>
      </c>
      <c r="D56" s="1">
        <f t="shared" si="2"/>
        <v>7</v>
      </c>
      <c r="E56" s="12">
        <f t="shared" si="3"/>
        <v>21</v>
      </c>
      <c r="F56" s="124" t="str">
        <f t="shared" si="4"/>
        <v>0</v>
      </c>
      <c r="G56" s="1">
        <f ca="1">(OFFSET(O56,0,MATCH(Customer!$J$6,'CDH &amp; HDH'!$P$11:$X$11,0)))</f>
        <v>32</v>
      </c>
      <c r="H56" s="1" t="str">
        <f t="shared" si="5"/>
        <v>Heating</v>
      </c>
      <c r="I56" s="1">
        <f ca="1">OFFSET(IF($H56="Cooling",Customer!$C$25,Customer!$C$52),E56,D56)</f>
        <v>66</v>
      </c>
      <c r="J56" s="1">
        <f ca="1">OFFSET(IF($H56="Cooling",Customer!$L$25,Customer!$L$52),$E56,$D56)</f>
        <v>64</v>
      </c>
      <c r="K56" s="16">
        <f t="shared" si="6"/>
        <v>0</v>
      </c>
      <c r="L56" s="16">
        <f t="shared" si="7"/>
        <v>0</v>
      </c>
      <c r="M56" s="17">
        <f t="shared" ca="1" si="8"/>
        <v>34</v>
      </c>
      <c r="N56" s="17">
        <f t="shared" ca="1" si="9"/>
        <v>32</v>
      </c>
      <c r="O56" s="4"/>
      <c r="P56" s="4">
        <v>28</v>
      </c>
      <c r="Q56" s="4">
        <v>35</v>
      </c>
      <c r="R56" s="4">
        <v>24</v>
      </c>
      <c r="S56" s="4">
        <v>29</v>
      </c>
      <c r="T56" s="4">
        <v>30</v>
      </c>
      <c r="U56" s="4">
        <v>28</v>
      </c>
      <c r="V56" s="13">
        <v>32</v>
      </c>
      <c r="W56" s="4">
        <v>34</v>
      </c>
      <c r="X56" s="4">
        <v>28</v>
      </c>
      <c r="Y56">
        <f t="shared" si="10"/>
        <v>0</v>
      </c>
      <c r="Z56">
        <f t="shared" si="11"/>
        <v>0</v>
      </c>
    </row>
    <row r="57" spans="2:26" x14ac:dyDescent="0.25">
      <c r="B57" s="11">
        <f t="shared" si="12"/>
        <v>44563.874999999891</v>
      </c>
      <c r="C57" s="1">
        <f t="shared" si="1"/>
        <v>1</v>
      </c>
      <c r="D57" s="1">
        <f t="shared" si="2"/>
        <v>7</v>
      </c>
      <c r="E57" s="12">
        <f t="shared" si="3"/>
        <v>22</v>
      </c>
      <c r="F57" s="124" t="str">
        <f t="shared" si="4"/>
        <v>0</v>
      </c>
      <c r="G57" s="1">
        <f ca="1">(OFFSET(O57,0,MATCH(Customer!$J$6,'CDH &amp; HDH'!$P$11:$X$11,0)))</f>
        <v>31</v>
      </c>
      <c r="H57" s="1" t="str">
        <f t="shared" si="5"/>
        <v>Heating</v>
      </c>
      <c r="I57" s="1">
        <f ca="1">OFFSET(IF($H57="Cooling",Customer!$C$25,Customer!$C$52),E57,D57)</f>
        <v>66</v>
      </c>
      <c r="J57" s="1">
        <f ca="1">OFFSET(IF($H57="Cooling",Customer!$L$25,Customer!$L$52),$E57,$D57)</f>
        <v>64</v>
      </c>
      <c r="K57" s="16">
        <f t="shared" si="6"/>
        <v>0</v>
      </c>
      <c r="L57" s="16">
        <f t="shared" si="7"/>
        <v>0</v>
      </c>
      <c r="M57" s="17">
        <f t="shared" ca="1" si="8"/>
        <v>35</v>
      </c>
      <c r="N57" s="17">
        <f t="shared" ca="1" si="9"/>
        <v>33</v>
      </c>
      <c r="O57" s="4"/>
      <c r="P57" s="4">
        <v>27</v>
      </c>
      <c r="Q57" s="4">
        <v>34</v>
      </c>
      <c r="R57" s="4">
        <v>24</v>
      </c>
      <c r="S57" s="4">
        <v>29</v>
      </c>
      <c r="T57" s="4">
        <v>30</v>
      </c>
      <c r="U57" s="4">
        <v>29</v>
      </c>
      <c r="V57" s="13">
        <v>31</v>
      </c>
      <c r="W57" s="4">
        <v>34</v>
      </c>
      <c r="X57" s="4">
        <v>28</v>
      </c>
      <c r="Y57">
        <f t="shared" si="10"/>
        <v>0</v>
      </c>
      <c r="Z57">
        <f t="shared" si="11"/>
        <v>0</v>
      </c>
    </row>
    <row r="58" spans="2:26" x14ac:dyDescent="0.25">
      <c r="B58" s="11">
        <f t="shared" si="12"/>
        <v>44563.916666666555</v>
      </c>
      <c r="C58" s="1">
        <f t="shared" si="1"/>
        <v>1</v>
      </c>
      <c r="D58" s="1">
        <f t="shared" si="2"/>
        <v>7</v>
      </c>
      <c r="E58" s="12">
        <f t="shared" si="3"/>
        <v>23</v>
      </c>
      <c r="F58" s="124" t="str">
        <f t="shared" si="4"/>
        <v>0</v>
      </c>
      <c r="G58" s="1">
        <f ca="1">(OFFSET(O58,0,MATCH(Customer!$J$6,'CDH &amp; HDH'!$P$11:$X$11,0)))</f>
        <v>31</v>
      </c>
      <c r="H58" s="1" t="str">
        <f t="shared" si="5"/>
        <v>Heating</v>
      </c>
      <c r="I58" s="1">
        <f ca="1">OFFSET(IF($H58="Cooling",Customer!$C$25,Customer!$C$52),E58,D58)</f>
        <v>66</v>
      </c>
      <c r="J58" s="1">
        <f ca="1">OFFSET(IF($H58="Cooling",Customer!$L$25,Customer!$L$52),$E58,$D58)</f>
        <v>64</v>
      </c>
      <c r="K58" s="16">
        <f t="shared" si="6"/>
        <v>0</v>
      </c>
      <c r="L58" s="16">
        <f t="shared" si="7"/>
        <v>0</v>
      </c>
      <c r="M58" s="17">
        <f t="shared" ca="1" si="8"/>
        <v>35</v>
      </c>
      <c r="N58" s="17">
        <f t="shared" ca="1" si="9"/>
        <v>33</v>
      </c>
      <c r="O58" s="4"/>
      <c r="P58" s="4">
        <v>28</v>
      </c>
      <c r="Q58" s="4">
        <v>34</v>
      </c>
      <c r="R58" s="4">
        <v>24</v>
      </c>
      <c r="S58" s="4">
        <v>29</v>
      </c>
      <c r="T58" s="4">
        <v>30</v>
      </c>
      <c r="U58" s="4">
        <v>30</v>
      </c>
      <c r="V58" s="13">
        <v>31</v>
      </c>
      <c r="W58" s="4">
        <v>34</v>
      </c>
      <c r="X58" s="4">
        <v>28</v>
      </c>
      <c r="Y58">
        <f t="shared" si="10"/>
        <v>0</v>
      </c>
      <c r="Z58">
        <f t="shared" si="11"/>
        <v>0</v>
      </c>
    </row>
    <row r="59" spans="2:26" x14ac:dyDescent="0.25">
      <c r="B59" s="11">
        <f t="shared" si="12"/>
        <v>44563.958333333219</v>
      </c>
      <c r="C59" s="1">
        <f t="shared" si="1"/>
        <v>1</v>
      </c>
      <c r="D59" s="1">
        <f t="shared" si="2"/>
        <v>7</v>
      </c>
      <c r="E59" s="12">
        <f t="shared" si="3"/>
        <v>24</v>
      </c>
      <c r="F59" s="124" t="str">
        <f t="shared" si="4"/>
        <v>0</v>
      </c>
      <c r="G59" s="1">
        <f ca="1">(OFFSET(O59,0,MATCH(Customer!$J$6,'CDH &amp; HDH'!$P$11:$X$11,0)))</f>
        <v>32</v>
      </c>
      <c r="H59" s="1" t="str">
        <f t="shared" si="5"/>
        <v>Heating</v>
      </c>
      <c r="I59" s="1">
        <f ca="1">OFFSET(IF($H59="Cooling",Customer!$C$25,Customer!$C$52),E59,D59)</f>
        <v>66</v>
      </c>
      <c r="J59" s="1">
        <f ca="1">OFFSET(IF($H59="Cooling",Customer!$L$25,Customer!$L$52),$E59,$D59)</f>
        <v>64</v>
      </c>
      <c r="K59" s="16">
        <f t="shared" si="6"/>
        <v>0</v>
      </c>
      <c r="L59" s="16">
        <f t="shared" si="7"/>
        <v>0</v>
      </c>
      <c r="M59" s="17">
        <f t="shared" ca="1" si="8"/>
        <v>34</v>
      </c>
      <c r="N59" s="17">
        <f t="shared" ca="1" si="9"/>
        <v>32</v>
      </c>
      <c r="O59" s="4"/>
      <c r="P59" s="4">
        <v>29</v>
      </c>
      <c r="Q59" s="4">
        <v>34</v>
      </c>
      <c r="R59" s="4">
        <v>23</v>
      </c>
      <c r="S59" s="4">
        <v>29</v>
      </c>
      <c r="T59" s="4">
        <v>30</v>
      </c>
      <c r="U59" s="4">
        <v>30</v>
      </c>
      <c r="V59" s="13">
        <v>32</v>
      </c>
      <c r="W59" s="4">
        <v>33</v>
      </c>
      <c r="X59" s="4">
        <v>28</v>
      </c>
      <c r="Y59">
        <f t="shared" si="10"/>
        <v>0</v>
      </c>
      <c r="Z59">
        <f t="shared" si="11"/>
        <v>0</v>
      </c>
    </row>
    <row r="60" spans="2:26" x14ac:dyDescent="0.25">
      <c r="B60" s="11">
        <f t="shared" si="12"/>
        <v>44563.999999999884</v>
      </c>
      <c r="C60" s="1">
        <f t="shared" si="1"/>
        <v>1</v>
      </c>
      <c r="D60" s="1">
        <f t="shared" si="2"/>
        <v>1</v>
      </c>
      <c r="E60" s="12">
        <f t="shared" si="3"/>
        <v>1</v>
      </c>
      <c r="F60" s="124" t="str">
        <f t="shared" si="4"/>
        <v>0</v>
      </c>
      <c r="G60" s="1">
        <f ca="1">(OFFSET(O60,0,MATCH(Customer!$J$6,'CDH &amp; HDH'!$P$11:$X$11,0)))</f>
        <v>32</v>
      </c>
      <c r="H60" s="1" t="str">
        <f t="shared" si="5"/>
        <v>Heating</v>
      </c>
      <c r="I60" s="1">
        <f ca="1">OFFSET(IF($H60="Cooling",Customer!$C$25,Customer!$C$52),E60,D60)</f>
        <v>66</v>
      </c>
      <c r="J60" s="1">
        <f ca="1">OFFSET(IF($H60="Cooling",Customer!$L$25,Customer!$L$52),$E60,$D60)</f>
        <v>64</v>
      </c>
      <c r="K60" s="16">
        <f t="shared" si="6"/>
        <v>0</v>
      </c>
      <c r="L60" s="16">
        <f t="shared" si="7"/>
        <v>0</v>
      </c>
      <c r="M60" s="17">
        <f t="shared" ca="1" si="8"/>
        <v>34</v>
      </c>
      <c r="N60" s="17">
        <f t="shared" ca="1" si="9"/>
        <v>32</v>
      </c>
      <c r="O60" s="4"/>
      <c r="P60" s="4">
        <v>30</v>
      </c>
      <c r="Q60" s="4">
        <v>33</v>
      </c>
      <c r="R60" s="4">
        <v>23</v>
      </c>
      <c r="S60" s="4">
        <v>29</v>
      </c>
      <c r="T60" s="4">
        <v>30</v>
      </c>
      <c r="U60" s="4">
        <v>30</v>
      </c>
      <c r="V60" s="13">
        <v>32</v>
      </c>
      <c r="W60" s="4">
        <v>33</v>
      </c>
      <c r="X60" s="4">
        <v>28</v>
      </c>
      <c r="Y60">
        <f t="shared" si="10"/>
        <v>0</v>
      </c>
      <c r="Z60">
        <f t="shared" si="11"/>
        <v>0</v>
      </c>
    </row>
    <row r="61" spans="2:26" x14ac:dyDescent="0.25">
      <c r="B61" s="11">
        <f t="shared" si="12"/>
        <v>44564.041666666548</v>
      </c>
      <c r="C61" s="1">
        <f t="shared" si="1"/>
        <v>1</v>
      </c>
      <c r="D61" s="1">
        <f t="shared" si="2"/>
        <v>1</v>
      </c>
      <c r="E61" s="12">
        <f t="shared" si="3"/>
        <v>2</v>
      </c>
      <c r="F61" s="124" t="str">
        <f t="shared" si="4"/>
        <v>0</v>
      </c>
      <c r="G61" s="1">
        <f ca="1">(OFFSET(O61,0,MATCH(Customer!$J$6,'CDH &amp; HDH'!$P$11:$X$11,0)))</f>
        <v>31</v>
      </c>
      <c r="H61" s="1" t="str">
        <f t="shared" si="5"/>
        <v>Heating</v>
      </c>
      <c r="I61" s="1">
        <f ca="1">OFFSET(IF($H61="Cooling",Customer!$C$25,Customer!$C$52),E61,D61)</f>
        <v>66</v>
      </c>
      <c r="J61" s="1">
        <f ca="1">OFFSET(IF($H61="Cooling",Customer!$L$25,Customer!$L$52),$E61,$D61)</f>
        <v>64</v>
      </c>
      <c r="K61" s="16">
        <f t="shared" si="6"/>
        <v>0</v>
      </c>
      <c r="L61" s="16">
        <f t="shared" si="7"/>
        <v>0</v>
      </c>
      <c r="M61" s="17">
        <f t="shared" ca="1" si="8"/>
        <v>35</v>
      </c>
      <c r="N61" s="17">
        <f t="shared" ca="1" si="9"/>
        <v>33</v>
      </c>
      <c r="O61" s="4"/>
      <c r="P61" s="4">
        <v>30</v>
      </c>
      <c r="Q61" s="4">
        <v>33</v>
      </c>
      <c r="R61" s="4">
        <v>23</v>
      </c>
      <c r="S61" s="4">
        <v>28</v>
      </c>
      <c r="T61" s="4">
        <v>30</v>
      </c>
      <c r="U61" s="4">
        <v>33</v>
      </c>
      <c r="V61" s="13">
        <v>31</v>
      </c>
      <c r="W61" s="4">
        <v>32</v>
      </c>
      <c r="X61" s="4">
        <v>29</v>
      </c>
      <c r="Y61">
        <f t="shared" si="10"/>
        <v>0</v>
      </c>
      <c r="Z61">
        <f t="shared" si="11"/>
        <v>0</v>
      </c>
    </row>
    <row r="62" spans="2:26" x14ac:dyDescent="0.25">
      <c r="B62" s="11">
        <f t="shared" si="12"/>
        <v>44564.083333333212</v>
      </c>
      <c r="C62" s="1">
        <f t="shared" si="1"/>
        <v>1</v>
      </c>
      <c r="D62" s="1">
        <f t="shared" si="2"/>
        <v>1</v>
      </c>
      <c r="E62" s="12">
        <f t="shared" si="3"/>
        <v>3</v>
      </c>
      <c r="F62" s="124" t="str">
        <f t="shared" si="4"/>
        <v>0</v>
      </c>
      <c r="G62" s="1">
        <f ca="1">(OFFSET(O62,0,MATCH(Customer!$J$6,'CDH &amp; HDH'!$P$11:$X$11,0)))</f>
        <v>32</v>
      </c>
      <c r="H62" s="1" t="str">
        <f t="shared" si="5"/>
        <v>Heating</v>
      </c>
      <c r="I62" s="1">
        <f ca="1">OFFSET(IF($H62="Cooling",Customer!$C$25,Customer!$C$52),E62,D62)</f>
        <v>66</v>
      </c>
      <c r="J62" s="1">
        <f ca="1">OFFSET(IF($H62="Cooling",Customer!$L$25,Customer!$L$52),$E62,$D62)</f>
        <v>64</v>
      </c>
      <c r="K62" s="16">
        <f t="shared" si="6"/>
        <v>0</v>
      </c>
      <c r="L62" s="16">
        <f t="shared" si="7"/>
        <v>0</v>
      </c>
      <c r="M62" s="17">
        <f t="shared" ca="1" si="8"/>
        <v>34</v>
      </c>
      <c r="N62" s="17">
        <f t="shared" ca="1" si="9"/>
        <v>32</v>
      </c>
      <c r="O62" s="4"/>
      <c r="P62" s="4">
        <v>31</v>
      </c>
      <c r="Q62" s="4">
        <v>34</v>
      </c>
      <c r="R62" s="4">
        <v>24</v>
      </c>
      <c r="S62" s="4">
        <v>28</v>
      </c>
      <c r="T62" s="4">
        <v>31</v>
      </c>
      <c r="U62" s="4">
        <v>34</v>
      </c>
      <c r="V62" s="13">
        <v>32</v>
      </c>
      <c r="W62" s="4">
        <v>29</v>
      </c>
      <c r="X62" s="4">
        <v>29</v>
      </c>
      <c r="Y62">
        <f t="shared" si="10"/>
        <v>0</v>
      </c>
      <c r="Z62">
        <f t="shared" si="11"/>
        <v>0</v>
      </c>
    </row>
    <row r="63" spans="2:26" x14ac:dyDescent="0.25">
      <c r="B63" s="11">
        <f t="shared" si="12"/>
        <v>44564.124999999876</v>
      </c>
      <c r="C63" s="1">
        <f t="shared" si="1"/>
        <v>1</v>
      </c>
      <c r="D63" s="1">
        <f t="shared" si="2"/>
        <v>1</v>
      </c>
      <c r="E63" s="12">
        <f t="shared" si="3"/>
        <v>4</v>
      </c>
      <c r="F63" s="124" t="str">
        <f t="shared" si="4"/>
        <v>0</v>
      </c>
      <c r="G63" s="1">
        <f ca="1">(OFFSET(O63,0,MATCH(Customer!$J$6,'CDH &amp; HDH'!$P$11:$X$11,0)))</f>
        <v>30</v>
      </c>
      <c r="H63" s="1" t="str">
        <f t="shared" si="5"/>
        <v>Heating</v>
      </c>
      <c r="I63" s="1">
        <f ca="1">OFFSET(IF($H63="Cooling",Customer!$C$25,Customer!$C$52),E63,D63)</f>
        <v>66</v>
      </c>
      <c r="J63" s="1">
        <f ca="1">OFFSET(IF($H63="Cooling",Customer!$L$25,Customer!$L$52),$E63,$D63)</f>
        <v>64</v>
      </c>
      <c r="K63" s="16">
        <f t="shared" si="6"/>
        <v>0</v>
      </c>
      <c r="L63" s="16">
        <f t="shared" si="7"/>
        <v>0</v>
      </c>
      <c r="M63" s="17">
        <f t="shared" ca="1" si="8"/>
        <v>36</v>
      </c>
      <c r="N63" s="17">
        <f t="shared" ca="1" si="9"/>
        <v>34</v>
      </c>
      <c r="O63" s="4"/>
      <c r="P63" s="4">
        <v>31</v>
      </c>
      <c r="Q63" s="4">
        <v>34</v>
      </c>
      <c r="R63" s="4">
        <v>24</v>
      </c>
      <c r="S63" s="4">
        <v>27</v>
      </c>
      <c r="T63" s="4">
        <v>31</v>
      </c>
      <c r="U63" s="4">
        <v>34</v>
      </c>
      <c r="V63" s="13">
        <v>30</v>
      </c>
      <c r="W63" s="4">
        <v>28</v>
      </c>
      <c r="X63" s="4">
        <v>29</v>
      </c>
      <c r="Y63">
        <f t="shared" si="10"/>
        <v>0</v>
      </c>
      <c r="Z63">
        <f t="shared" si="11"/>
        <v>0</v>
      </c>
    </row>
    <row r="64" spans="2:26" x14ac:dyDescent="0.25">
      <c r="B64" s="11">
        <f t="shared" si="12"/>
        <v>44564.166666666541</v>
      </c>
      <c r="C64" s="1">
        <f t="shared" si="1"/>
        <v>1</v>
      </c>
      <c r="D64" s="1">
        <f t="shared" si="2"/>
        <v>1</v>
      </c>
      <c r="E64" s="12">
        <f t="shared" si="3"/>
        <v>5</v>
      </c>
      <c r="F64" s="124" t="str">
        <f t="shared" si="4"/>
        <v>0</v>
      </c>
      <c r="G64" s="1">
        <f ca="1">(OFFSET(O64,0,MATCH(Customer!$J$6,'CDH &amp; HDH'!$P$11:$X$11,0)))</f>
        <v>30</v>
      </c>
      <c r="H64" s="1" t="str">
        <f t="shared" si="5"/>
        <v>Heating</v>
      </c>
      <c r="I64" s="1">
        <f ca="1">OFFSET(IF($H64="Cooling",Customer!$C$25,Customer!$C$52),E64,D64)</f>
        <v>66</v>
      </c>
      <c r="J64" s="1">
        <f ca="1">OFFSET(IF($H64="Cooling",Customer!$L$25,Customer!$L$52),$E64,$D64)</f>
        <v>64</v>
      </c>
      <c r="K64" s="16">
        <f t="shared" si="6"/>
        <v>0</v>
      </c>
      <c r="L64" s="16">
        <f t="shared" si="7"/>
        <v>0</v>
      </c>
      <c r="M64" s="17">
        <f t="shared" ca="1" si="8"/>
        <v>36</v>
      </c>
      <c r="N64" s="17">
        <f t="shared" ca="1" si="9"/>
        <v>34</v>
      </c>
      <c r="O64" s="4"/>
      <c r="P64" s="4">
        <v>31</v>
      </c>
      <c r="Q64" s="4">
        <v>34</v>
      </c>
      <c r="R64" s="4">
        <v>24</v>
      </c>
      <c r="S64" s="4">
        <v>27</v>
      </c>
      <c r="T64" s="4">
        <v>32</v>
      </c>
      <c r="U64" s="4">
        <v>34</v>
      </c>
      <c r="V64" s="13">
        <v>30</v>
      </c>
      <c r="W64" s="4">
        <v>27</v>
      </c>
      <c r="X64" s="4">
        <v>30</v>
      </c>
      <c r="Y64">
        <f t="shared" si="10"/>
        <v>0</v>
      </c>
      <c r="Z64">
        <f t="shared" si="11"/>
        <v>0</v>
      </c>
    </row>
    <row r="65" spans="2:26" x14ac:dyDescent="0.25">
      <c r="B65" s="11">
        <f t="shared" si="12"/>
        <v>44564.208333333205</v>
      </c>
      <c r="C65" s="1">
        <f t="shared" si="1"/>
        <v>1</v>
      </c>
      <c r="D65" s="1">
        <f t="shared" si="2"/>
        <v>1</v>
      </c>
      <c r="E65" s="12">
        <f t="shared" si="3"/>
        <v>6</v>
      </c>
      <c r="F65" s="124" t="str">
        <f t="shared" si="4"/>
        <v>0</v>
      </c>
      <c r="G65" s="1">
        <f ca="1">(OFFSET(O65,0,MATCH(Customer!$J$6,'CDH &amp; HDH'!$P$11:$X$11,0)))</f>
        <v>30</v>
      </c>
      <c r="H65" s="1" t="str">
        <f t="shared" si="5"/>
        <v>Heating</v>
      </c>
      <c r="I65" s="1">
        <f ca="1">OFFSET(IF($H65="Cooling",Customer!$C$25,Customer!$C$52),E65,D65)</f>
        <v>66</v>
      </c>
      <c r="J65" s="1">
        <f ca="1">OFFSET(IF($H65="Cooling",Customer!$L$25,Customer!$L$52),$E65,$D65)</f>
        <v>64</v>
      </c>
      <c r="K65" s="16">
        <f t="shared" si="6"/>
        <v>0</v>
      </c>
      <c r="L65" s="16">
        <f t="shared" si="7"/>
        <v>0</v>
      </c>
      <c r="M65" s="17">
        <f t="shared" ca="1" si="8"/>
        <v>36</v>
      </c>
      <c r="N65" s="17">
        <f t="shared" ca="1" si="9"/>
        <v>34</v>
      </c>
      <c r="O65" s="4"/>
      <c r="P65" s="4">
        <v>30</v>
      </c>
      <c r="Q65" s="4">
        <v>35</v>
      </c>
      <c r="R65" s="4">
        <v>24</v>
      </c>
      <c r="S65" s="4">
        <v>26</v>
      </c>
      <c r="T65" s="4">
        <v>32</v>
      </c>
      <c r="U65" s="4">
        <v>34</v>
      </c>
      <c r="V65" s="13">
        <v>30</v>
      </c>
      <c r="W65" s="4">
        <v>26</v>
      </c>
      <c r="X65" s="4">
        <v>31</v>
      </c>
      <c r="Y65">
        <f t="shared" si="10"/>
        <v>0</v>
      </c>
      <c r="Z65">
        <f t="shared" si="11"/>
        <v>0</v>
      </c>
    </row>
    <row r="66" spans="2:26" x14ac:dyDescent="0.25">
      <c r="B66" s="11">
        <f t="shared" si="12"/>
        <v>44564.249999999869</v>
      </c>
      <c r="C66" s="1">
        <f t="shared" si="1"/>
        <v>1</v>
      </c>
      <c r="D66" s="1">
        <f t="shared" si="2"/>
        <v>1</v>
      </c>
      <c r="E66" s="12">
        <f t="shared" si="3"/>
        <v>7</v>
      </c>
      <c r="F66" s="124" t="str">
        <f t="shared" si="4"/>
        <v>0</v>
      </c>
      <c r="G66" s="1">
        <f ca="1">(OFFSET(O66,0,MATCH(Customer!$J$6,'CDH &amp; HDH'!$P$11:$X$11,0)))</f>
        <v>30</v>
      </c>
      <c r="H66" s="1" t="str">
        <f t="shared" si="5"/>
        <v>Heating</v>
      </c>
      <c r="I66" s="1">
        <f ca="1">OFFSET(IF($H66="Cooling",Customer!$C$25,Customer!$C$52),E66,D66)</f>
        <v>66</v>
      </c>
      <c r="J66" s="1">
        <f ca="1">OFFSET(IF($H66="Cooling",Customer!$L$25,Customer!$L$52),$E66,$D66)</f>
        <v>64</v>
      </c>
      <c r="K66" s="16">
        <f t="shared" si="6"/>
        <v>0</v>
      </c>
      <c r="L66" s="16">
        <f t="shared" si="7"/>
        <v>0</v>
      </c>
      <c r="M66" s="17">
        <f t="shared" ca="1" si="8"/>
        <v>36</v>
      </c>
      <c r="N66" s="17">
        <f t="shared" ca="1" si="9"/>
        <v>34</v>
      </c>
      <c r="O66" s="4"/>
      <c r="P66" s="4">
        <v>30</v>
      </c>
      <c r="Q66" s="4">
        <v>35</v>
      </c>
      <c r="R66" s="4">
        <v>24</v>
      </c>
      <c r="S66" s="4">
        <v>26</v>
      </c>
      <c r="T66" s="4">
        <v>33</v>
      </c>
      <c r="U66" s="4">
        <v>35</v>
      </c>
      <c r="V66" s="13">
        <v>30</v>
      </c>
      <c r="W66" s="4">
        <v>26</v>
      </c>
      <c r="X66" s="4">
        <v>32</v>
      </c>
      <c r="Y66">
        <f t="shared" si="10"/>
        <v>0</v>
      </c>
      <c r="Z66">
        <f t="shared" si="11"/>
        <v>0</v>
      </c>
    </row>
    <row r="67" spans="2:26" x14ac:dyDescent="0.25">
      <c r="B67" s="11">
        <f t="shared" si="12"/>
        <v>44564.291666666533</v>
      </c>
      <c r="C67" s="1">
        <f t="shared" si="1"/>
        <v>1</v>
      </c>
      <c r="D67" s="1">
        <f t="shared" si="2"/>
        <v>1</v>
      </c>
      <c r="E67" s="12">
        <f t="shared" si="3"/>
        <v>8</v>
      </c>
      <c r="F67" s="124" t="str">
        <f t="shared" si="4"/>
        <v>1</v>
      </c>
      <c r="G67" s="1">
        <f ca="1">(OFFSET(O67,0,MATCH(Customer!$J$6,'CDH &amp; HDH'!$P$11:$X$11,0)))</f>
        <v>32</v>
      </c>
      <c r="H67" s="1" t="str">
        <f t="shared" si="5"/>
        <v>Heating</v>
      </c>
      <c r="I67" s="1">
        <f ca="1">OFFSET(IF($H67="Cooling",Customer!$C$25,Customer!$C$52),E67,D67)</f>
        <v>70</v>
      </c>
      <c r="J67" s="1">
        <f ca="1">OFFSET(IF($H67="Cooling",Customer!$L$25,Customer!$L$52),$E67,$D67)</f>
        <v>70</v>
      </c>
      <c r="K67" s="16">
        <f t="shared" si="6"/>
        <v>0</v>
      </c>
      <c r="L67" s="16">
        <f t="shared" si="7"/>
        <v>0</v>
      </c>
      <c r="M67" s="17">
        <f t="shared" ca="1" si="8"/>
        <v>38</v>
      </c>
      <c r="N67" s="17">
        <f t="shared" ca="1" si="9"/>
        <v>38</v>
      </c>
      <c r="O67" s="4"/>
      <c r="P67" s="4">
        <v>31</v>
      </c>
      <c r="Q67" s="4">
        <v>36</v>
      </c>
      <c r="R67" s="4">
        <v>24</v>
      </c>
      <c r="S67" s="4">
        <v>26</v>
      </c>
      <c r="T67" s="4">
        <v>33</v>
      </c>
      <c r="U67" s="4">
        <v>37</v>
      </c>
      <c r="V67" s="13">
        <v>32</v>
      </c>
      <c r="W67" s="4">
        <v>25</v>
      </c>
      <c r="X67" s="4">
        <v>34</v>
      </c>
      <c r="Y67">
        <f t="shared" si="10"/>
        <v>0</v>
      </c>
      <c r="Z67">
        <f t="shared" si="11"/>
        <v>0</v>
      </c>
    </row>
    <row r="68" spans="2:26" x14ac:dyDescent="0.25">
      <c r="B68" s="11">
        <f t="shared" si="12"/>
        <v>44564.333333333198</v>
      </c>
      <c r="C68" s="1">
        <f t="shared" si="1"/>
        <v>1</v>
      </c>
      <c r="D68" s="1">
        <f t="shared" si="2"/>
        <v>1</v>
      </c>
      <c r="E68" s="12">
        <f t="shared" si="3"/>
        <v>9</v>
      </c>
      <c r="F68" s="124" t="str">
        <f t="shared" si="4"/>
        <v>1</v>
      </c>
      <c r="G68" s="1">
        <f ca="1">(OFFSET(O68,0,MATCH(Customer!$J$6,'CDH &amp; HDH'!$P$11:$X$11,0)))</f>
        <v>32</v>
      </c>
      <c r="H68" s="1" t="str">
        <f t="shared" si="5"/>
        <v>Heating</v>
      </c>
      <c r="I68" s="1">
        <f ca="1">OFFSET(IF($H68="Cooling",Customer!$C$25,Customer!$C$52),E68,D68)</f>
        <v>70</v>
      </c>
      <c r="J68" s="1">
        <f ca="1">OFFSET(IF($H68="Cooling",Customer!$L$25,Customer!$L$52),$E68,$D68)</f>
        <v>70</v>
      </c>
      <c r="K68" s="16">
        <f t="shared" si="6"/>
        <v>0</v>
      </c>
      <c r="L68" s="16">
        <f t="shared" si="7"/>
        <v>0</v>
      </c>
      <c r="M68" s="17">
        <f t="shared" ca="1" si="8"/>
        <v>38</v>
      </c>
      <c r="N68" s="17">
        <f t="shared" ca="1" si="9"/>
        <v>38</v>
      </c>
      <c r="O68" s="4"/>
      <c r="P68" s="4">
        <v>32</v>
      </c>
      <c r="Q68" s="4">
        <v>36</v>
      </c>
      <c r="R68" s="4">
        <v>23</v>
      </c>
      <c r="S68" s="4">
        <v>25</v>
      </c>
      <c r="T68" s="4">
        <v>34</v>
      </c>
      <c r="U68" s="4">
        <v>38</v>
      </c>
      <c r="V68" s="13">
        <v>32</v>
      </c>
      <c r="W68" s="4">
        <v>26</v>
      </c>
      <c r="X68" s="4">
        <v>34</v>
      </c>
      <c r="Y68">
        <f t="shared" si="10"/>
        <v>0</v>
      </c>
      <c r="Z68">
        <f t="shared" si="11"/>
        <v>0</v>
      </c>
    </row>
    <row r="69" spans="2:26" x14ac:dyDescent="0.25">
      <c r="B69" s="11">
        <f t="shared" si="12"/>
        <v>44564.374999999862</v>
      </c>
      <c r="C69" s="1">
        <f t="shared" si="1"/>
        <v>1</v>
      </c>
      <c r="D69" s="1">
        <f t="shared" si="2"/>
        <v>1</v>
      </c>
      <c r="E69" s="12">
        <f t="shared" si="3"/>
        <v>10</v>
      </c>
      <c r="F69" s="124" t="str">
        <f t="shared" si="4"/>
        <v>0</v>
      </c>
      <c r="G69" s="1">
        <f ca="1">(OFFSET(O69,0,MATCH(Customer!$J$6,'CDH &amp; HDH'!$P$11:$X$11,0)))</f>
        <v>32</v>
      </c>
      <c r="H69" s="1" t="str">
        <f t="shared" si="5"/>
        <v>Heating</v>
      </c>
      <c r="I69" s="1">
        <f ca="1">OFFSET(IF($H69="Cooling",Customer!$C$25,Customer!$C$52),E69,D69)</f>
        <v>70</v>
      </c>
      <c r="J69" s="1">
        <f ca="1">OFFSET(IF($H69="Cooling",Customer!$L$25,Customer!$L$52),$E69,$D69)</f>
        <v>70</v>
      </c>
      <c r="K69" s="16">
        <f t="shared" si="6"/>
        <v>0</v>
      </c>
      <c r="L69" s="16">
        <f t="shared" si="7"/>
        <v>0</v>
      </c>
      <c r="M69" s="17">
        <f t="shared" ca="1" si="8"/>
        <v>38</v>
      </c>
      <c r="N69" s="17">
        <f t="shared" ca="1" si="9"/>
        <v>38</v>
      </c>
      <c r="O69" s="4"/>
      <c r="P69" s="4">
        <v>33</v>
      </c>
      <c r="Q69" s="4">
        <v>37</v>
      </c>
      <c r="R69" s="4">
        <v>23</v>
      </c>
      <c r="S69" s="4">
        <v>25</v>
      </c>
      <c r="T69" s="4">
        <v>34</v>
      </c>
      <c r="U69" s="4">
        <v>38</v>
      </c>
      <c r="V69" s="13">
        <v>32</v>
      </c>
      <c r="W69" s="4">
        <v>26</v>
      </c>
      <c r="X69" s="4">
        <v>35</v>
      </c>
      <c r="Y69">
        <f t="shared" si="10"/>
        <v>0</v>
      </c>
      <c r="Z69">
        <f t="shared" si="11"/>
        <v>0</v>
      </c>
    </row>
    <row r="70" spans="2:26" x14ac:dyDescent="0.25">
      <c r="B70" s="11">
        <f t="shared" si="12"/>
        <v>44564.416666666526</v>
      </c>
      <c r="C70" s="1">
        <f t="shared" si="1"/>
        <v>1</v>
      </c>
      <c r="D70" s="1">
        <f t="shared" si="2"/>
        <v>1</v>
      </c>
      <c r="E70" s="12">
        <f t="shared" si="3"/>
        <v>11</v>
      </c>
      <c r="F70" s="124" t="str">
        <f t="shared" si="4"/>
        <v>0</v>
      </c>
      <c r="G70" s="1">
        <f ca="1">(OFFSET(O70,0,MATCH(Customer!$J$6,'CDH &amp; HDH'!$P$11:$X$11,0)))</f>
        <v>31</v>
      </c>
      <c r="H70" s="1" t="str">
        <f t="shared" si="5"/>
        <v>Heating</v>
      </c>
      <c r="I70" s="1">
        <f ca="1">OFFSET(IF($H70="Cooling",Customer!$C$25,Customer!$C$52),E70,D70)</f>
        <v>70</v>
      </c>
      <c r="J70" s="1">
        <f ca="1">OFFSET(IF($H70="Cooling",Customer!$L$25,Customer!$L$52),$E70,$D70)</f>
        <v>70</v>
      </c>
      <c r="K70" s="16">
        <f t="shared" si="6"/>
        <v>0</v>
      </c>
      <c r="L70" s="16">
        <f t="shared" si="7"/>
        <v>0</v>
      </c>
      <c r="M70" s="17">
        <f t="shared" ca="1" si="8"/>
        <v>39</v>
      </c>
      <c r="N70" s="17">
        <f t="shared" ca="1" si="9"/>
        <v>39</v>
      </c>
      <c r="O70" s="4"/>
      <c r="P70" s="4">
        <v>33</v>
      </c>
      <c r="Q70" s="4">
        <v>38</v>
      </c>
      <c r="R70" s="4">
        <v>24</v>
      </c>
      <c r="S70" s="4">
        <v>25</v>
      </c>
      <c r="T70" s="4">
        <v>34</v>
      </c>
      <c r="U70" s="4">
        <v>38</v>
      </c>
      <c r="V70" s="13">
        <v>31</v>
      </c>
      <c r="W70" s="4">
        <v>27</v>
      </c>
      <c r="X70" s="4">
        <v>37</v>
      </c>
      <c r="Y70">
        <f t="shared" si="10"/>
        <v>0</v>
      </c>
      <c r="Z70">
        <f t="shared" si="11"/>
        <v>0</v>
      </c>
    </row>
    <row r="71" spans="2:26" x14ac:dyDescent="0.25">
      <c r="B71" s="11">
        <f t="shared" si="12"/>
        <v>44564.45833333319</v>
      </c>
      <c r="C71" s="1">
        <f t="shared" si="1"/>
        <v>1</v>
      </c>
      <c r="D71" s="1">
        <f t="shared" si="2"/>
        <v>1</v>
      </c>
      <c r="E71" s="12">
        <f t="shared" si="3"/>
        <v>12</v>
      </c>
      <c r="F71" s="124" t="str">
        <f t="shared" si="4"/>
        <v>0</v>
      </c>
      <c r="G71" s="1">
        <f ca="1">(OFFSET(O71,0,MATCH(Customer!$J$6,'CDH &amp; HDH'!$P$11:$X$11,0)))</f>
        <v>32</v>
      </c>
      <c r="H71" s="1" t="str">
        <f t="shared" si="5"/>
        <v>Heating</v>
      </c>
      <c r="I71" s="1">
        <f ca="1">OFFSET(IF($H71="Cooling",Customer!$C$25,Customer!$C$52),E71,D71)</f>
        <v>70</v>
      </c>
      <c r="J71" s="1">
        <f ca="1">OFFSET(IF($H71="Cooling",Customer!$L$25,Customer!$L$52),$E71,$D71)</f>
        <v>70</v>
      </c>
      <c r="K71" s="16">
        <f t="shared" si="6"/>
        <v>0</v>
      </c>
      <c r="L71" s="16">
        <f t="shared" si="7"/>
        <v>0</v>
      </c>
      <c r="M71" s="17">
        <f t="shared" ca="1" si="8"/>
        <v>38</v>
      </c>
      <c r="N71" s="17">
        <f t="shared" ca="1" si="9"/>
        <v>38</v>
      </c>
      <c r="O71" s="4"/>
      <c r="P71" s="4">
        <v>34</v>
      </c>
      <c r="Q71" s="4">
        <v>39</v>
      </c>
      <c r="R71" s="4">
        <v>25</v>
      </c>
      <c r="S71" s="4">
        <v>24</v>
      </c>
      <c r="T71" s="4">
        <v>35</v>
      </c>
      <c r="U71" s="4">
        <v>38</v>
      </c>
      <c r="V71" s="13">
        <v>32</v>
      </c>
      <c r="W71" s="4">
        <v>28</v>
      </c>
      <c r="X71" s="4">
        <v>38</v>
      </c>
      <c r="Y71">
        <f t="shared" si="10"/>
        <v>0</v>
      </c>
      <c r="Z71">
        <f t="shared" si="11"/>
        <v>0</v>
      </c>
    </row>
    <row r="72" spans="2:26" x14ac:dyDescent="0.25">
      <c r="B72" s="11">
        <f t="shared" si="12"/>
        <v>44564.499999999854</v>
      </c>
      <c r="C72" s="1">
        <f t="shared" si="1"/>
        <v>1</v>
      </c>
      <c r="D72" s="1">
        <f t="shared" si="2"/>
        <v>1</v>
      </c>
      <c r="E72" s="12">
        <f t="shared" si="3"/>
        <v>13</v>
      </c>
      <c r="F72" s="124" t="str">
        <f t="shared" si="4"/>
        <v>0</v>
      </c>
      <c r="G72" s="1">
        <f ca="1">(OFFSET(O72,0,MATCH(Customer!$J$6,'CDH &amp; HDH'!$P$11:$X$11,0)))</f>
        <v>34</v>
      </c>
      <c r="H72" s="1" t="str">
        <f t="shared" si="5"/>
        <v>Heating</v>
      </c>
      <c r="I72" s="1">
        <f ca="1">OFFSET(IF($H72="Cooling",Customer!$C$25,Customer!$C$52),E72,D72)</f>
        <v>70</v>
      </c>
      <c r="J72" s="1">
        <f ca="1">OFFSET(IF($H72="Cooling",Customer!$L$25,Customer!$L$52),$E72,$D72)</f>
        <v>70</v>
      </c>
      <c r="K72" s="16">
        <f t="shared" si="6"/>
        <v>0</v>
      </c>
      <c r="L72" s="16">
        <f t="shared" si="7"/>
        <v>0</v>
      </c>
      <c r="M72" s="17">
        <f t="shared" ca="1" si="8"/>
        <v>36</v>
      </c>
      <c r="N72" s="17">
        <f t="shared" ca="1" si="9"/>
        <v>36</v>
      </c>
      <c r="O72" s="4"/>
      <c r="P72" s="4">
        <v>34</v>
      </c>
      <c r="Q72" s="4">
        <v>38</v>
      </c>
      <c r="R72" s="4">
        <v>26</v>
      </c>
      <c r="S72" s="4">
        <v>24</v>
      </c>
      <c r="T72" s="4">
        <v>35</v>
      </c>
      <c r="U72" s="4">
        <v>39</v>
      </c>
      <c r="V72" s="13">
        <v>34</v>
      </c>
      <c r="W72" s="4">
        <v>29</v>
      </c>
      <c r="X72" s="4">
        <v>39</v>
      </c>
      <c r="Y72">
        <f t="shared" si="10"/>
        <v>0</v>
      </c>
      <c r="Z72">
        <f t="shared" si="11"/>
        <v>0</v>
      </c>
    </row>
    <row r="73" spans="2:26" x14ac:dyDescent="0.25">
      <c r="B73" s="11">
        <f t="shared" si="12"/>
        <v>44564.541666666519</v>
      </c>
      <c r="C73" s="1">
        <f t="shared" si="1"/>
        <v>1</v>
      </c>
      <c r="D73" s="1">
        <f t="shared" si="2"/>
        <v>1</v>
      </c>
      <c r="E73" s="12">
        <f t="shared" si="3"/>
        <v>14</v>
      </c>
      <c r="F73" s="124" t="str">
        <f t="shared" si="4"/>
        <v>0</v>
      </c>
      <c r="G73" s="1">
        <f ca="1">(OFFSET(O73,0,MATCH(Customer!$J$6,'CDH &amp; HDH'!$P$11:$X$11,0)))</f>
        <v>34</v>
      </c>
      <c r="H73" s="1" t="str">
        <f t="shared" si="5"/>
        <v>Heating</v>
      </c>
      <c r="I73" s="1">
        <f ca="1">OFFSET(IF($H73="Cooling",Customer!$C$25,Customer!$C$52),E73,D73)</f>
        <v>70</v>
      </c>
      <c r="J73" s="1">
        <f ca="1">OFFSET(IF($H73="Cooling",Customer!$L$25,Customer!$L$52),$E73,$D73)</f>
        <v>70</v>
      </c>
      <c r="K73" s="16">
        <f t="shared" si="6"/>
        <v>0</v>
      </c>
      <c r="L73" s="16">
        <f t="shared" si="7"/>
        <v>0</v>
      </c>
      <c r="M73" s="17">
        <f t="shared" ca="1" si="8"/>
        <v>36</v>
      </c>
      <c r="N73" s="17">
        <f t="shared" ca="1" si="9"/>
        <v>36</v>
      </c>
      <c r="O73" s="4"/>
      <c r="P73" s="4">
        <v>34</v>
      </c>
      <c r="Q73" s="4">
        <v>38</v>
      </c>
      <c r="R73" s="4">
        <v>25</v>
      </c>
      <c r="S73" s="4">
        <v>24</v>
      </c>
      <c r="T73" s="4">
        <v>35</v>
      </c>
      <c r="U73" s="4">
        <v>39</v>
      </c>
      <c r="V73" s="13">
        <v>34</v>
      </c>
      <c r="W73" s="4">
        <v>30</v>
      </c>
      <c r="X73" s="4">
        <v>40</v>
      </c>
      <c r="Y73">
        <f t="shared" si="10"/>
        <v>0</v>
      </c>
      <c r="Z73">
        <f t="shared" si="11"/>
        <v>0</v>
      </c>
    </row>
    <row r="74" spans="2:26" x14ac:dyDescent="0.25">
      <c r="B74" s="11">
        <f t="shared" si="12"/>
        <v>44564.583333333183</v>
      </c>
      <c r="C74" s="1">
        <f t="shared" si="1"/>
        <v>1</v>
      </c>
      <c r="D74" s="1">
        <f t="shared" si="2"/>
        <v>1</v>
      </c>
      <c r="E74" s="12">
        <f t="shared" si="3"/>
        <v>15</v>
      </c>
      <c r="F74" s="124" t="str">
        <f t="shared" si="4"/>
        <v>0</v>
      </c>
      <c r="G74" s="1">
        <f ca="1">(OFFSET(O74,0,MATCH(Customer!$J$6,'CDH &amp; HDH'!$P$11:$X$11,0)))</f>
        <v>35</v>
      </c>
      <c r="H74" s="1" t="str">
        <f t="shared" si="5"/>
        <v>Heating</v>
      </c>
      <c r="I74" s="1">
        <f ca="1">OFFSET(IF($H74="Cooling",Customer!$C$25,Customer!$C$52),E74,D74)</f>
        <v>70</v>
      </c>
      <c r="J74" s="1">
        <f ca="1">OFFSET(IF($H74="Cooling",Customer!$L$25,Customer!$L$52),$E74,$D74)</f>
        <v>70</v>
      </c>
      <c r="K74" s="16">
        <f t="shared" si="6"/>
        <v>0</v>
      </c>
      <c r="L74" s="16">
        <f t="shared" si="7"/>
        <v>0</v>
      </c>
      <c r="M74" s="17">
        <f t="shared" ca="1" si="8"/>
        <v>35</v>
      </c>
      <c r="N74" s="17">
        <f t="shared" ca="1" si="9"/>
        <v>35</v>
      </c>
      <c r="O74" s="4"/>
      <c r="P74" s="4">
        <v>35</v>
      </c>
      <c r="Q74" s="4">
        <v>37</v>
      </c>
      <c r="R74" s="4">
        <v>24</v>
      </c>
      <c r="S74" s="4">
        <v>25</v>
      </c>
      <c r="T74" s="4">
        <v>35</v>
      </c>
      <c r="U74" s="4">
        <v>39</v>
      </c>
      <c r="V74" s="13">
        <v>35</v>
      </c>
      <c r="W74" s="4">
        <v>31</v>
      </c>
      <c r="X74" s="4">
        <v>40</v>
      </c>
      <c r="Y74">
        <f t="shared" si="10"/>
        <v>0</v>
      </c>
      <c r="Z74">
        <f t="shared" si="11"/>
        <v>0</v>
      </c>
    </row>
    <row r="75" spans="2:26" x14ac:dyDescent="0.25">
      <c r="B75" s="11">
        <f t="shared" si="12"/>
        <v>44564.624999999847</v>
      </c>
      <c r="C75" s="1">
        <f t="shared" si="1"/>
        <v>1</v>
      </c>
      <c r="D75" s="1">
        <f t="shared" si="2"/>
        <v>1</v>
      </c>
      <c r="E75" s="12">
        <f t="shared" si="3"/>
        <v>16</v>
      </c>
      <c r="F75" s="124" t="str">
        <f t="shared" si="4"/>
        <v>0</v>
      </c>
      <c r="G75" s="1">
        <f ca="1">(OFFSET(O75,0,MATCH(Customer!$J$6,'CDH &amp; HDH'!$P$11:$X$11,0)))</f>
        <v>33</v>
      </c>
      <c r="H75" s="1" t="str">
        <f t="shared" si="5"/>
        <v>Heating</v>
      </c>
      <c r="I75" s="1">
        <f ca="1">OFFSET(IF($H75="Cooling",Customer!$C$25,Customer!$C$52),E75,D75)</f>
        <v>70</v>
      </c>
      <c r="J75" s="1">
        <f ca="1">OFFSET(IF($H75="Cooling",Customer!$L$25,Customer!$L$52),$E75,$D75)</f>
        <v>70</v>
      </c>
      <c r="K75" s="16">
        <f t="shared" si="6"/>
        <v>0</v>
      </c>
      <c r="L75" s="16">
        <f t="shared" si="7"/>
        <v>0</v>
      </c>
      <c r="M75" s="17">
        <f t="shared" ca="1" si="8"/>
        <v>37</v>
      </c>
      <c r="N75" s="17">
        <f t="shared" ca="1" si="9"/>
        <v>37</v>
      </c>
      <c r="O75" s="4"/>
      <c r="P75" s="4">
        <v>35</v>
      </c>
      <c r="Q75" s="4">
        <v>35</v>
      </c>
      <c r="R75" s="4">
        <v>23</v>
      </c>
      <c r="S75" s="4">
        <v>25</v>
      </c>
      <c r="T75" s="4">
        <v>35</v>
      </c>
      <c r="U75" s="4">
        <v>39</v>
      </c>
      <c r="V75" s="13">
        <v>33</v>
      </c>
      <c r="W75" s="4">
        <v>29</v>
      </c>
      <c r="X75" s="4">
        <v>39</v>
      </c>
      <c r="Y75">
        <f t="shared" si="10"/>
        <v>0</v>
      </c>
      <c r="Z75">
        <f t="shared" si="11"/>
        <v>0</v>
      </c>
    </row>
    <row r="76" spans="2:26" x14ac:dyDescent="0.25">
      <c r="B76" s="11">
        <f t="shared" si="12"/>
        <v>44564.666666666511</v>
      </c>
      <c r="C76" s="1">
        <f t="shared" si="1"/>
        <v>1</v>
      </c>
      <c r="D76" s="1">
        <f t="shared" si="2"/>
        <v>1</v>
      </c>
      <c r="E76" s="12">
        <f t="shared" si="3"/>
        <v>17</v>
      </c>
      <c r="F76" s="124" t="str">
        <f t="shared" si="4"/>
        <v>0</v>
      </c>
      <c r="G76" s="1">
        <f ca="1">(OFFSET(O76,0,MATCH(Customer!$J$6,'CDH &amp; HDH'!$P$11:$X$11,0)))</f>
        <v>32</v>
      </c>
      <c r="H76" s="1" t="str">
        <f t="shared" si="5"/>
        <v>Heating</v>
      </c>
      <c r="I76" s="1">
        <f ca="1">OFFSET(IF($H76="Cooling",Customer!$C$25,Customer!$C$52),E76,D76)</f>
        <v>70</v>
      </c>
      <c r="J76" s="1">
        <f ca="1">OFFSET(IF($H76="Cooling",Customer!$L$25,Customer!$L$52),$E76,$D76)</f>
        <v>70</v>
      </c>
      <c r="K76" s="16">
        <f t="shared" si="6"/>
        <v>0</v>
      </c>
      <c r="L76" s="16">
        <f t="shared" si="7"/>
        <v>0</v>
      </c>
      <c r="M76" s="17">
        <f t="shared" ref="M76:M139" ca="1" si="13">IF($H76="Cooling",0,MAX(0,I76-$G76))</f>
        <v>38</v>
      </c>
      <c r="N76" s="17">
        <f t="shared" ref="N76:N139" ca="1" si="14">IF($H76="Cooling",0,MAX(0,J76-$G76))</f>
        <v>38</v>
      </c>
      <c r="O76" s="4"/>
      <c r="P76" s="4">
        <v>36</v>
      </c>
      <c r="Q76" s="4">
        <v>35</v>
      </c>
      <c r="R76" s="4">
        <v>22</v>
      </c>
      <c r="S76" s="4">
        <v>25</v>
      </c>
      <c r="T76" s="4">
        <v>36</v>
      </c>
      <c r="U76" s="4">
        <v>39</v>
      </c>
      <c r="V76" s="13">
        <v>32</v>
      </c>
      <c r="W76" s="4">
        <v>28</v>
      </c>
      <c r="X76" s="4">
        <v>36</v>
      </c>
      <c r="Y76">
        <f t="shared" si="10"/>
        <v>0</v>
      </c>
      <c r="Z76">
        <f t="shared" si="11"/>
        <v>0</v>
      </c>
    </row>
    <row r="77" spans="2:26" x14ac:dyDescent="0.25">
      <c r="B77" s="11">
        <f t="shared" si="12"/>
        <v>44564.708333333176</v>
      </c>
      <c r="C77" s="1">
        <f t="shared" ref="C77:C140" si="15">MONTH(B77)</f>
        <v>1</v>
      </c>
      <c r="D77" s="1">
        <f t="shared" ref="D77:D140" si="16">WEEKDAY(B77,2)</f>
        <v>1</v>
      </c>
      <c r="E77" s="12">
        <f t="shared" ref="E77:E140" si="17">HOUR(B77)+1</f>
        <v>18</v>
      </c>
      <c r="F77" s="124" t="str">
        <f t="shared" ref="F77:F140" si="18">IF(AND(C77&gt;5,C77&lt;9,D77&lt;6,E77&gt;14,E77&lt;19),"1",IF(AND(OR(E77=8,E77=9,E77=19,E77=20),C77&lt;3,D77&lt;6),"1","0"))</f>
        <v>0</v>
      </c>
      <c r="G77" s="1">
        <f ca="1">(OFFSET(O77,0,MATCH(Customer!$J$6,'CDH &amp; HDH'!$P$11:$X$11,0)))</f>
        <v>31</v>
      </c>
      <c r="H77" s="1" t="str">
        <f t="shared" ref="H77:H140" si="19">IF(AND(C77&gt;=5,C77&lt;=9),"Cooling","Heating")</f>
        <v>Heating</v>
      </c>
      <c r="I77" s="1">
        <f ca="1">OFFSET(IF($H77="Cooling",Customer!$C$25,Customer!$C$52),E77,D77)</f>
        <v>70</v>
      </c>
      <c r="J77" s="1">
        <f ca="1">OFFSET(IF($H77="Cooling",Customer!$L$25,Customer!$L$52),$E77,$D77)</f>
        <v>70</v>
      </c>
      <c r="K77" s="16">
        <f t="shared" ref="K77:K140" si="20">IF($H77="Heating",0,MAX(0,$G77-I77))</f>
        <v>0</v>
      </c>
      <c r="L77" s="16">
        <f t="shared" ref="L77:L140" si="21">IF($H77="Heating",0,MAX(0,$G77-J77))</f>
        <v>0</v>
      </c>
      <c r="M77" s="17">
        <f t="shared" ca="1" si="13"/>
        <v>39</v>
      </c>
      <c r="N77" s="17">
        <f t="shared" ca="1" si="14"/>
        <v>39</v>
      </c>
      <c r="O77" s="4"/>
      <c r="P77" s="4">
        <v>36</v>
      </c>
      <c r="Q77" s="4">
        <v>33</v>
      </c>
      <c r="R77" s="4">
        <v>20</v>
      </c>
      <c r="S77" s="4">
        <v>24</v>
      </c>
      <c r="T77" s="4">
        <v>36</v>
      </c>
      <c r="U77" s="4">
        <v>39</v>
      </c>
      <c r="V77" s="13">
        <v>31</v>
      </c>
      <c r="W77" s="4">
        <v>27</v>
      </c>
      <c r="X77" s="4">
        <v>30</v>
      </c>
      <c r="Y77">
        <f t="shared" ref="Y77:Y140" si="22">1.08*400*K77</f>
        <v>0</v>
      </c>
      <c r="Z77">
        <f t="shared" ref="Z77:Z140" si="23">1.08*400*L77</f>
        <v>0</v>
      </c>
    </row>
    <row r="78" spans="2:26" x14ac:dyDescent="0.25">
      <c r="B78" s="11">
        <f t="shared" ref="B78:B141" si="24">B77+1/24</f>
        <v>44564.74999999984</v>
      </c>
      <c r="C78" s="1">
        <f t="shared" si="15"/>
        <v>1</v>
      </c>
      <c r="D78" s="1">
        <f t="shared" si="16"/>
        <v>1</v>
      </c>
      <c r="E78" s="12">
        <f t="shared" si="17"/>
        <v>19</v>
      </c>
      <c r="F78" s="124" t="str">
        <f t="shared" si="18"/>
        <v>1</v>
      </c>
      <c r="G78" s="1">
        <f ca="1">(OFFSET(O78,0,MATCH(Customer!$J$6,'CDH &amp; HDH'!$P$11:$X$11,0)))</f>
        <v>30</v>
      </c>
      <c r="H78" s="1" t="str">
        <f t="shared" si="19"/>
        <v>Heating</v>
      </c>
      <c r="I78" s="1">
        <f ca="1">OFFSET(IF($H78="Cooling",Customer!$C$25,Customer!$C$52),E78,D78)</f>
        <v>66</v>
      </c>
      <c r="J78" s="1">
        <f ca="1">OFFSET(IF($H78="Cooling",Customer!$L$25,Customer!$L$52),$E78,$D78)</f>
        <v>64</v>
      </c>
      <c r="K78" s="16">
        <f t="shared" si="20"/>
        <v>0</v>
      </c>
      <c r="L78" s="16">
        <f t="shared" si="21"/>
        <v>0</v>
      </c>
      <c r="M78" s="17">
        <f t="shared" ca="1" si="13"/>
        <v>36</v>
      </c>
      <c r="N78" s="17">
        <f t="shared" ca="1" si="14"/>
        <v>34</v>
      </c>
      <c r="O78" s="4"/>
      <c r="P78" s="4">
        <v>37</v>
      </c>
      <c r="Q78" s="4">
        <v>33</v>
      </c>
      <c r="R78" s="4">
        <v>19</v>
      </c>
      <c r="S78" s="4">
        <v>24</v>
      </c>
      <c r="T78" s="4">
        <v>37</v>
      </c>
      <c r="U78" s="4">
        <v>39</v>
      </c>
      <c r="V78" s="13">
        <v>30</v>
      </c>
      <c r="W78" s="4">
        <v>25</v>
      </c>
      <c r="X78" s="4">
        <v>30</v>
      </c>
      <c r="Y78">
        <f t="shared" si="22"/>
        <v>0</v>
      </c>
      <c r="Z78">
        <f t="shared" si="23"/>
        <v>0</v>
      </c>
    </row>
    <row r="79" spans="2:26" x14ac:dyDescent="0.25">
      <c r="B79" s="11">
        <f t="shared" si="24"/>
        <v>44564.791666666504</v>
      </c>
      <c r="C79" s="1">
        <f t="shared" si="15"/>
        <v>1</v>
      </c>
      <c r="D79" s="1">
        <f t="shared" si="16"/>
        <v>1</v>
      </c>
      <c r="E79" s="12">
        <f t="shared" si="17"/>
        <v>20</v>
      </c>
      <c r="F79" s="124" t="str">
        <f t="shared" si="18"/>
        <v>1</v>
      </c>
      <c r="G79" s="1">
        <f ca="1">(OFFSET(O79,0,MATCH(Customer!$J$6,'CDH &amp; HDH'!$P$11:$X$11,0)))</f>
        <v>30</v>
      </c>
      <c r="H79" s="1" t="str">
        <f t="shared" si="19"/>
        <v>Heating</v>
      </c>
      <c r="I79" s="1">
        <f ca="1">OFFSET(IF($H79="Cooling",Customer!$C$25,Customer!$C$52),E79,D79)</f>
        <v>66</v>
      </c>
      <c r="J79" s="1">
        <f ca="1">OFFSET(IF($H79="Cooling",Customer!$L$25,Customer!$L$52),$E79,$D79)</f>
        <v>64</v>
      </c>
      <c r="K79" s="16">
        <f t="shared" si="20"/>
        <v>0</v>
      </c>
      <c r="L79" s="16">
        <f t="shared" si="21"/>
        <v>0</v>
      </c>
      <c r="M79" s="17">
        <f t="shared" ca="1" si="13"/>
        <v>36</v>
      </c>
      <c r="N79" s="17">
        <f t="shared" ca="1" si="14"/>
        <v>34</v>
      </c>
      <c r="O79" s="4"/>
      <c r="P79" s="4">
        <v>36</v>
      </c>
      <c r="Q79" s="4">
        <v>27</v>
      </c>
      <c r="R79" s="4">
        <v>18</v>
      </c>
      <c r="S79" s="4">
        <v>24</v>
      </c>
      <c r="T79" s="4">
        <v>36</v>
      </c>
      <c r="U79" s="4">
        <v>38</v>
      </c>
      <c r="V79" s="13">
        <v>30</v>
      </c>
      <c r="W79" s="4">
        <v>24</v>
      </c>
      <c r="X79" s="4">
        <v>29</v>
      </c>
      <c r="Y79">
        <f t="shared" si="22"/>
        <v>0</v>
      </c>
      <c r="Z79">
        <f t="shared" si="23"/>
        <v>0</v>
      </c>
    </row>
    <row r="80" spans="2:26" x14ac:dyDescent="0.25">
      <c r="B80" s="11">
        <f t="shared" si="24"/>
        <v>44564.833333333168</v>
      </c>
      <c r="C80" s="1">
        <f t="shared" si="15"/>
        <v>1</v>
      </c>
      <c r="D80" s="1">
        <f t="shared" si="16"/>
        <v>1</v>
      </c>
      <c r="E80" s="12">
        <f t="shared" si="17"/>
        <v>21</v>
      </c>
      <c r="F80" s="124" t="str">
        <f t="shared" si="18"/>
        <v>0</v>
      </c>
      <c r="G80" s="1">
        <f ca="1">(OFFSET(O80,0,MATCH(Customer!$J$6,'CDH &amp; HDH'!$P$11:$X$11,0)))</f>
        <v>28</v>
      </c>
      <c r="H80" s="1" t="str">
        <f t="shared" si="19"/>
        <v>Heating</v>
      </c>
      <c r="I80" s="1">
        <f ca="1">OFFSET(IF($H80="Cooling",Customer!$C$25,Customer!$C$52),E80,D80)</f>
        <v>66</v>
      </c>
      <c r="J80" s="1">
        <f ca="1">OFFSET(IF($H80="Cooling",Customer!$L$25,Customer!$L$52),$E80,$D80)</f>
        <v>64</v>
      </c>
      <c r="K80" s="16">
        <f t="shared" si="20"/>
        <v>0</v>
      </c>
      <c r="L80" s="16">
        <f t="shared" si="21"/>
        <v>0</v>
      </c>
      <c r="M80" s="17">
        <f t="shared" ca="1" si="13"/>
        <v>38</v>
      </c>
      <c r="N80" s="17">
        <f t="shared" ca="1" si="14"/>
        <v>36</v>
      </c>
      <c r="O80" s="4"/>
      <c r="P80" s="4">
        <v>34</v>
      </c>
      <c r="Q80" s="4">
        <v>23</v>
      </c>
      <c r="R80" s="4">
        <v>16</v>
      </c>
      <c r="S80" s="4">
        <v>24</v>
      </c>
      <c r="T80" s="4">
        <v>36</v>
      </c>
      <c r="U80" s="4">
        <v>36</v>
      </c>
      <c r="V80" s="13">
        <v>28</v>
      </c>
      <c r="W80" s="4">
        <v>24</v>
      </c>
      <c r="X80" s="4">
        <v>27</v>
      </c>
      <c r="Y80">
        <f t="shared" si="22"/>
        <v>0</v>
      </c>
      <c r="Z80">
        <f t="shared" si="23"/>
        <v>0</v>
      </c>
    </row>
    <row r="81" spans="2:26" x14ac:dyDescent="0.25">
      <c r="B81" s="11">
        <f t="shared" si="24"/>
        <v>44564.874999999833</v>
      </c>
      <c r="C81" s="1">
        <f t="shared" si="15"/>
        <v>1</v>
      </c>
      <c r="D81" s="1">
        <f t="shared" si="16"/>
        <v>1</v>
      </c>
      <c r="E81" s="12">
        <f t="shared" si="17"/>
        <v>22</v>
      </c>
      <c r="F81" s="124" t="str">
        <f t="shared" si="18"/>
        <v>0</v>
      </c>
      <c r="G81" s="1">
        <f ca="1">(OFFSET(O81,0,MATCH(Customer!$J$6,'CDH &amp; HDH'!$P$11:$X$11,0)))</f>
        <v>27</v>
      </c>
      <c r="H81" s="1" t="str">
        <f t="shared" si="19"/>
        <v>Heating</v>
      </c>
      <c r="I81" s="1">
        <f ca="1">OFFSET(IF($H81="Cooling",Customer!$C$25,Customer!$C$52),E81,D81)</f>
        <v>66</v>
      </c>
      <c r="J81" s="1">
        <f ca="1">OFFSET(IF($H81="Cooling",Customer!$L$25,Customer!$L$52),$E81,$D81)</f>
        <v>64</v>
      </c>
      <c r="K81" s="16">
        <f t="shared" si="20"/>
        <v>0</v>
      </c>
      <c r="L81" s="16">
        <f t="shared" si="21"/>
        <v>0</v>
      </c>
      <c r="M81" s="17">
        <f t="shared" ca="1" si="13"/>
        <v>39</v>
      </c>
      <c r="N81" s="17">
        <f t="shared" ca="1" si="14"/>
        <v>37</v>
      </c>
      <c r="O81" s="4"/>
      <c r="P81" s="4">
        <v>33</v>
      </c>
      <c r="Q81" s="4">
        <v>20</v>
      </c>
      <c r="R81" s="4">
        <v>15</v>
      </c>
      <c r="S81" s="4">
        <v>24</v>
      </c>
      <c r="T81" s="4">
        <v>35</v>
      </c>
      <c r="U81" s="4">
        <v>35</v>
      </c>
      <c r="V81" s="13">
        <v>27</v>
      </c>
      <c r="W81" s="4">
        <v>23</v>
      </c>
      <c r="X81" s="4">
        <v>24</v>
      </c>
      <c r="Y81">
        <f t="shared" si="22"/>
        <v>0</v>
      </c>
      <c r="Z81">
        <f t="shared" si="23"/>
        <v>0</v>
      </c>
    </row>
    <row r="82" spans="2:26" x14ac:dyDescent="0.25">
      <c r="B82" s="11">
        <f t="shared" si="24"/>
        <v>44564.916666666497</v>
      </c>
      <c r="C82" s="1">
        <f t="shared" si="15"/>
        <v>1</v>
      </c>
      <c r="D82" s="1">
        <f t="shared" si="16"/>
        <v>1</v>
      </c>
      <c r="E82" s="12">
        <f t="shared" si="17"/>
        <v>23</v>
      </c>
      <c r="F82" s="124" t="str">
        <f t="shared" si="18"/>
        <v>0</v>
      </c>
      <c r="G82" s="1">
        <f ca="1">(OFFSET(O82,0,MATCH(Customer!$J$6,'CDH &amp; HDH'!$P$11:$X$11,0)))</f>
        <v>27</v>
      </c>
      <c r="H82" s="1" t="str">
        <f t="shared" si="19"/>
        <v>Heating</v>
      </c>
      <c r="I82" s="1">
        <f ca="1">OFFSET(IF($H82="Cooling",Customer!$C$25,Customer!$C$52),E82,D82)</f>
        <v>66</v>
      </c>
      <c r="J82" s="1">
        <f ca="1">OFFSET(IF($H82="Cooling",Customer!$L$25,Customer!$L$52),$E82,$D82)</f>
        <v>64</v>
      </c>
      <c r="K82" s="16">
        <f t="shared" si="20"/>
        <v>0</v>
      </c>
      <c r="L82" s="16">
        <f t="shared" si="21"/>
        <v>0</v>
      </c>
      <c r="M82" s="17">
        <f t="shared" ca="1" si="13"/>
        <v>39</v>
      </c>
      <c r="N82" s="17">
        <f t="shared" ca="1" si="14"/>
        <v>37</v>
      </c>
      <c r="O82" s="4"/>
      <c r="P82" s="4">
        <v>32</v>
      </c>
      <c r="Q82" s="4">
        <v>19</v>
      </c>
      <c r="R82" s="4">
        <v>14</v>
      </c>
      <c r="S82" s="4">
        <v>23</v>
      </c>
      <c r="T82" s="4">
        <v>34</v>
      </c>
      <c r="U82" s="4">
        <v>35</v>
      </c>
      <c r="V82" s="13">
        <v>27</v>
      </c>
      <c r="W82" s="4">
        <v>23</v>
      </c>
      <c r="X82" s="4">
        <v>26</v>
      </c>
      <c r="Y82">
        <f t="shared" si="22"/>
        <v>0</v>
      </c>
      <c r="Z82">
        <f t="shared" si="23"/>
        <v>0</v>
      </c>
    </row>
    <row r="83" spans="2:26" x14ac:dyDescent="0.25">
      <c r="B83" s="11">
        <f t="shared" si="24"/>
        <v>44564.958333333161</v>
      </c>
      <c r="C83" s="1">
        <f t="shared" si="15"/>
        <v>1</v>
      </c>
      <c r="D83" s="1">
        <f t="shared" si="16"/>
        <v>1</v>
      </c>
      <c r="E83" s="12">
        <f t="shared" si="17"/>
        <v>24</v>
      </c>
      <c r="F83" s="124" t="str">
        <f t="shared" si="18"/>
        <v>0</v>
      </c>
      <c r="G83" s="1">
        <f ca="1">(OFFSET(O83,0,MATCH(Customer!$J$6,'CDH &amp; HDH'!$P$11:$X$11,0)))</f>
        <v>21</v>
      </c>
      <c r="H83" s="1" t="str">
        <f t="shared" si="19"/>
        <v>Heating</v>
      </c>
      <c r="I83" s="1">
        <f ca="1">OFFSET(IF($H83="Cooling",Customer!$C$25,Customer!$C$52),E83,D83)</f>
        <v>66</v>
      </c>
      <c r="J83" s="1">
        <f ca="1">OFFSET(IF($H83="Cooling",Customer!$L$25,Customer!$L$52),$E83,$D83)</f>
        <v>64</v>
      </c>
      <c r="K83" s="16">
        <f t="shared" si="20"/>
        <v>0</v>
      </c>
      <c r="L83" s="16">
        <f t="shared" si="21"/>
        <v>0</v>
      </c>
      <c r="M83" s="17">
        <f t="shared" ca="1" si="13"/>
        <v>45</v>
      </c>
      <c r="N83" s="17">
        <f t="shared" ca="1" si="14"/>
        <v>43</v>
      </c>
      <c r="O83" s="4"/>
      <c r="P83" s="4">
        <v>31</v>
      </c>
      <c r="Q83" s="4">
        <v>18</v>
      </c>
      <c r="R83" s="4">
        <v>14</v>
      </c>
      <c r="S83" s="4">
        <v>23</v>
      </c>
      <c r="T83" s="4">
        <v>32</v>
      </c>
      <c r="U83" s="4">
        <v>35</v>
      </c>
      <c r="V83" s="13">
        <v>21</v>
      </c>
      <c r="W83" s="4">
        <v>22</v>
      </c>
      <c r="X83" s="4">
        <v>20</v>
      </c>
      <c r="Y83">
        <f t="shared" si="22"/>
        <v>0</v>
      </c>
      <c r="Z83">
        <f t="shared" si="23"/>
        <v>0</v>
      </c>
    </row>
    <row r="84" spans="2:26" x14ac:dyDescent="0.25">
      <c r="B84" s="11">
        <f t="shared" si="24"/>
        <v>44564.999999999825</v>
      </c>
      <c r="C84" s="1">
        <f t="shared" si="15"/>
        <v>1</v>
      </c>
      <c r="D84" s="1">
        <f t="shared" si="16"/>
        <v>2</v>
      </c>
      <c r="E84" s="12">
        <f t="shared" si="17"/>
        <v>1</v>
      </c>
      <c r="F84" s="124" t="str">
        <f t="shared" si="18"/>
        <v>0</v>
      </c>
      <c r="G84" s="1">
        <f ca="1">(OFFSET(O84,0,MATCH(Customer!$J$6,'CDH &amp; HDH'!$P$11:$X$11,0)))</f>
        <v>20</v>
      </c>
      <c r="H84" s="1" t="str">
        <f t="shared" si="19"/>
        <v>Heating</v>
      </c>
      <c r="I84" s="1">
        <f ca="1">OFFSET(IF($H84="Cooling",Customer!$C$25,Customer!$C$52),E84,D84)</f>
        <v>66</v>
      </c>
      <c r="J84" s="1">
        <f ca="1">OFFSET(IF($H84="Cooling",Customer!$L$25,Customer!$L$52),$E84,$D84)</f>
        <v>64</v>
      </c>
      <c r="K84" s="16">
        <f t="shared" si="20"/>
        <v>0</v>
      </c>
      <c r="L84" s="16">
        <f t="shared" si="21"/>
        <v>0</v>
      </c>
      <c r="M84" s="17">
        <f t="shared" ca="1" si="13"/>
        <v>46</v>
      </c>
      <c r="N84" s="17">
        <f t="shared" ca="1" si="14"/>
        <v>44</v>
      </c>
      <c r="O84" s="4"/>
      <c r="P84" s="4">
        <v>30</v>
      </c>
      <c r="Q84" s="4">
        <v>18</v>
      </c>
      <c r="R84" s="4">
        <v>13</v>
      </c>
      <c r="S84" s="4">
        <v>22</v>
      </c>
      <c r="T84" s="4">
        <v>31</v>
      </c>
      <c r="U84" s="4">
        <v>33</v>
      </c>
      <c r="V84" s="13">
        <v>20</v>
      </c>
      <c r="W84" s="4">
        <v>21</v>
      </c>
      <c r="X84" s="4">
        <v>21</v>
      </c>
      <c r="Y84">
        <f t="shared" si="22"/>
        <v>0</v>
      </c>
      <c r="Z84">
        <f t="shared" si="23"/>
        <v>0</v>
      </c>
    </row>
    <row r="85" spans="2:26" x14ac:dyDescent="0.25">
      <c r="B85" s="11">
        <f t="shared" si="24"/>
        <v>44565.04166666649</v>
      </c>
      <c r="C85" s="1">
        <f t="shared" si="15"/>
        <v>1</v>
      </c>
      <c r="D85" s="1">
        <f t="shared" si="16"/>
        <v>2</v>
      </c>
      <c r="E85" s="12">
        <f t="shared" si="17"/>
        <v>2</v>
      </c>
      <c r="F85" s="124" t="str">
        <f t="shared" si="18"/>
        <v>0</v>
      </c>
      <c r="G85" s="1">
        <f ca="1">(OFFSET(O85,0,MATCH(Customer!$J$6,'CDH &amp; HDH'!$P$11:$X$11,0)))</f>
        <v>20</v>
      </c>
      <c r="H85" s="1" t="str">
        <f t="shared" si="19"/>
        <v>Heating</v>
      </c>
      <c r="I85" s="1">
        <f ca="1">OFFSET(IF($H85="Cooling",Customer!$C$25,Customer!$C$52),E85,D85)</f>
        <v>66</v>
      </c>
      <c r="J85" s="1">
        <f ca="1">OFFSET(IF($H85="Cooling",Customer!$L$25,Customer!$L$52),$E85,$D85)</f>
        <v>64</v>
      </c>
      <c r="K85" s="16">
        <f t="shared" si="20"/>
        <v>0</v>
      </c>
      <c r="L85" s="16">
        <f t="shared" si="21"/>
        <v>0</v>
      </c>
      <c r="M85" s="17">
        <f t="shared" ca="1" si="13"/>
        <v>46</v>
      </c>
      <c r="N85" s="17">
        <f t="shared" ca="1" si="14"/>
        <v>44</v>
      </c>
      <c r="O85" s="4"/>
      <c r="P85" s="4">
        <v>29</v>
      </c>
      <c r="Q85" s="4">
        <v>18</v>
      </c>
      <c r="R85" s="4">
        <v>12</v>
      </c>
      <c r="S85" s="4">
        <v>21</v>
      </c>
      <c r="T85" s="4">
        <v>30</v>
      </c>
      <c r="U85" s="4">
        <v>32</v>
      </c>
      <c r="V85" s="13">
        <v>20</v>
      </c>
      <c r="W85" s="4">
        <v>20</v>
      </c>
      <c r="X85" s="4">
        <v>18</v>
      </c>
      <c r="Y85">
        <f t="shared" si="22"/>
        <v>0</v>
      </c>
      <c r="Z85">
        <f t="shared" si="23"/>
        <v>0</v>
      </c>
    </row>
    <row r="86" spans="2:26" x14ac:dyDescent="0.25">
      <c r="B86" s="11">
        <f t="shared" si="24"/>
        <v>44565.083333333154</v>
      </c>
      <c r="C86" s="1">
        <f t="shared" si="15"/>
        <v>1</v>
      </c>
      <c r="D86" s="1">
        <f t="shared" si="16"/>
        <v>2</v>
      </c>
      <c r="E86" s="12">
        <f t="shared" si="17"/>
        <v>3</v>
      </c>
      <c r="F86" s="124" t="str">
        <f t="shared" si="18"/>
        <v>0</v>
      </c>
      <c r="G86" s="1">
        <f ca="1">(OFFSET(O86,0,MATCH(Customer!$J$6,'CDH &amp; HDH'!$P$11:$X$11,0)))</f>
        <v>18</v>
      </c>
      <c r="H86" s="1" t="str">
        <f t="shared" si="19"/>
        <v>Heating</v>
      </c>
      <c r="I86" s="1">
        <f ca="1">OFFSET(IF($H86="Cooling",Customer!$C$25,Customer!$C$52),E86,D86)</f>
        <v>66</v>
      </c>
      <c r="J86" s="1">
        <f ca="1">OFFSET(IF($H86="Cooling",Customer!$L$25,Customer!$L$52),$E86,$D86)</f>
        <v>64</v>
      </c>
      <c r="K86" s="16">
        <f t="shared" si="20"/>
        <v>0</v>
      </c>
      <c r="L86" s="16">
        <f t="shared" si="21"/>
        <v>0</v>
      </c>
      <c r="M86" s="17">
        <f t="shared" ca="1" si="13"/>
        <v>48</v>
      </c>
      <c r="N86" s="17">
        <f t="shared" ca="1" si="14"/>
        <v>46</v>
      </c>
      <c r="O86" s="4"/>
      <c r="P86" s="4">
        <v>27</v>
      </c>
      <c r="Q86" s="4">
        <v>18</v>
      </c>
      <c r="R86" s="4">
        <v>12</v>
      </c>
      <c r="S86" s="4">
        <v>19</v>
      </c>
      <c r="T86" s="4">
        <v>28</v>
      </c>
      <c r="U86" s="4">
        <v>31</v>
      </c>
      <c r="V86" s="13">
        <v>18</v>
      </c>
      <c r="W86" s="4">
        <v>18</v>
      </c>
      <c r="X86" s="4">
        <v>20</v>
      </c>
      <c r="Y86">
        <f t="shared" si="22"/>
        <v>0</v>
      </c>
      <c r="Z86">
        <f t="shared" si="23"/>
        <v>0</v>
      </c>
    </row>
    <row r="87" spans="2:26" x14ac:dyDescent="0.25">
      <c r="B87" s="11">
        <f t="shared" si="24"/>
        <v>44565.124999999818</v>
      </c>
      <c r="C87" s="1">
        <f t="shared" si="15"/>
        <v>1</v>
      </c>
      <c r="D87" s="1">
        <f t="shared" si="16"/>
        <v>2</v>
      </c>
      <c r="E87" s="12">
        <f t="shared" si="17"/>
        <v>4</v>
      </c>
      <c r="F87" s="124" t="str">
        <f t="shared" si="18"/>
        <v>0</v>
      </c>
      <c r="G87" s="1">
        <f ca="1">(OFFSET(O87,0,MATCH(Customer!$J$6,'CDH &amp; HDH'!$P$11:$X$11,0)))</f>
        <v>15</v>
      </c>
      <c r="H87" s="1" t="str">
        <f t="shared" si="19"/>
        <v>Heating</v>
      </c>
      <c r="I87" s="1">
        <f ca="1">OFFSET(IF($H87="Cooling",Customer!$C$25,Customer!$C$52),E87,D87)</f>
        <v>66</v>
      </c>
      <c r="J87" s="1">
        <f ca="1">OFFSET(IF($H87="Cooling",Customer!$L$25,Customer!$L$52),$E87,$D87)</f>
        <v>64</v>
      </c>
      <c r="K87" s="16">
        <f t="shared" si="20"/>
        <v>0</v>
      </c>
      <c r="L87" s="16">
        <f t="shared" si="21"/>
        <v>0</v>
      </c>
      <c r="M87" s="17">
        <f t="shared" ca="1" si="13"/>
        <v>51</v>
      </c>
      <c r="N87" s="17">
        <f t="shared" ca="1" si="14"/>
        <v>49</v>
      </c>
      <c r="O87" s="4"/>
      <c r="P87" s="4">
        <v>26</v>
      </c>
      <c r="Q87" s="4">
        <v>18</v>
      </c>
      <c r="R87" s="4">
        <v>11</v>
      </c>
      <c r="S87" s="4">
        <v>18</v>
      </c>
      <c r="T87" s="4">
        <v>27</v>
      </c>
      <c r="U87" s="4">
        <v>30</v>
      </c>
      <c r="V87" s="13">
        <v>15</v>
      </c>
      <c r="W87" s="4">
        <v>17</v>
      </c>
      <c r="X87" s="4">
        <v>16</v>
      </c>
      <c r="Y87">
        <f t="shared" si="22"/>
        <v>0</v>
      </c>
      <c r="Z87">
        <f t="shared" si="23"/>
        <v>0</v>
      </c>
    </row>
    <row r="88" spans="2:26" x14ac:dyDescent="0.25">
      <c r="B88" s="11">
        <f t="shared" si="24"/>
        <v>44565.166666666482</v>
      </c>
      <c r="C88" s="1">
        <f t="shared" si="15"/>
        <v>1</v>
      </c>
      <c r="D88" s="1">
        <f t="shared" si="16"/>
        <v>2</v>
      </c>
      <c r="E88" s="12">
        <f t="shared" si="17"/>
        <v>5</v>
      </c>
      <c r="F88" s="124" t="str">
        <f t="shared" si="18"/>
        <v>0</v>
      </c>
      <c r="G88" s="1">
        <f ca="1">(OFFSET(O88,0,MATCH(Customer!$J$6,'CDH &amp; HDH'!$P$11:$X$11,0)))</f>
        <v>14</v>
      </c>
      <c r="H88" s="1" t="str">
        <f t="shared" si="19"/>
        <v>Heating</v>
      </c>
      <c r="I88" s="1">
        <f ca="1">OFFSET(IF($H88="Cooling",Customer!$C$25,Customer!$C$52),E88,D88)</f>
        <v>66</v>
      </c>
      <c r="J88" s="1">
        <f ca="1">OFFSET(IF($H88="Cooling",Customer!$L$25,Customer!$L$52),$E88,$D88)</f>
        <v>64</v>
      </c>
      <c r="K88" s="16">
        <f t="shared" si="20"/>
        <v>0</v>
      </c>
      <c r="L88" s="16">
        <f t="shared" si="21"/>
        <v>0</v>
      </c>
      <c r="M88" s="17">
        <f t="shared" ca="1" si="13"/>
        <v>52</v>
      </c>
      <c r="N88" s="17">
        <f t="shared" ca="1" si="14"/>
        <v>50</v>
      </c>
      <c r="O88" s="4"/>
      <c r="P88" s="4">
        <v>25</v>
      </c>
      <c r="Q88" s="4">
        <v>18</v>
      </c>
      <c r="R88" s="4">
        <v>9</v>
      </c>
      <c r="S88" s="4">
        <v>16</v>
      </c>
      <c r="T88" s="4">
        <v>26</v>
      </c>
      <c r="U88" s="4">
        <v>29</v>
      </c>
      <c r="V88" s="13">
        <v>14</v>
      </c>
      <c r="W88" s="4">
        <v>18</v>
      </c>
      <c r="X88" s="4">
        <v>20</v>
      </c>
      <c r="Y88">
        <f t="shared" si="22"/>
        <v>0</v>
      </c>
      <c r="Z88">
        <f t="shared" si="23"/>
        <v>0</v>
      </c>
    </row>
    <row r="89" spans="2:26" x14ac:dyDescent="0.25">
      <c r="B89" s="11">
        <f t="shared" si="24"/>
        <v>44565.208333333147</v>
      </c>
      <c r="C89" s="1">
        <f t="shared" si="15"/>
        <v>1</v>
      </c>
      <c r="D89" s="1">
        <f t="shared" si="16"/>
        <v>2</v>
      </c>
      <c r="E89" s="12">
        <f t="shared" si="17"/>
        <v>6</v>
      </c>
      <c r="F89" s="124" t="str">
        <f t="shared" si="18"/>
        <v>0</v>
      </c>
      <c r="G89" s="1">
        <f ca="1">(OFFSET(O89,0,MATCH(Customer!$J$6,'CDH &amp; HDH'!$P$11:$X$11,0)))</f>
        <v>15</v>
      </c>
      <c r="H89" s="1" t="str">
        <f t="shared" si="19"/>
        <v>Heating</v>
      </c>
      <c r="I89" s="1">
        <f ca="1">OFFSET(IF($H89="Cooling",Customer!$C$25,Customer!$C$52),E89,D89)</f>
        <v>66</v>
      </c>
      <c r="J89" s="1">
        <f ca="1">OFFSET(IF($H89="Cooling",Customer!$L$25,Customer!$L$52),$E89,$D89)</f>
        <v>64</v>
      </c>
      <c r="K89" s="16">
        <f t="shared" si="20"/>
        <v>0</v>
      </c>
      <c r="L89" s="16">
        <f t="shared" si="21"/>
        <v>0</v>
      </c>
      <c r="M89" s="17">
        <f t="shared" ca="1" si="13"/>
        <v>51</v>
      </c>
      <c r="N89" s="17">
        <f t="shared" ca="1" si="14"/>
        <v>49</v>
      </c>
      <c r="O89" s="4"/>
      <c r="P89" s="4">
        <v>24</v>
      </c>
      <c r="Q89" s="4">
        <v>18</v>
      </c>
      <c r="R89" s="4">
        <v>7</v>
      </c>
      <c r="S89" s="4">
        <v>15</v>
      </c>
      <c r="T89" s="4">
        <v>25</v>
      </c>
      <c r="U89" s="4">
        <v>27</v>
      </c>
      <c r="V89" s="13">
        <v>15</v>
      </c>
      <c r="W89" s="4">
        <v>19</v>
      </c>
      <c r="X89" s="4">
        <v>20</v>
      </c>
      <c r="Y89">
        <f t="shared" si="22"/>
        <v>0</v>
      </c>
      <c r="Z89">
        <f t="shared" si="23"/>
        <v>0</v>
      </c>
    </row>
    <row r="90" spans="2:26" x14ac:dyDescent="0.25">
      <c r="B90" s="11">
        <f t="shared" si="24"/>
        <v>44565.249999999811</v>
      </c>
      <c r="C90" s="1">
        <f t="shared" si="15"/>
        <v>1</v>
      </c>
      <c r="D90" s="1">
        <f t="shared" si="16"/>
        <v>2</v>
      </c>
      <c r="E90" s="12">
        <f t="shared" si="17"/>
        <v>7</v>
      </c>
      <c r="F90" s="124" t="str">
        <f t="shared" si="18"/>
        <v>0</v>
      </c>
      <c r="G90" s="1">
        <f ca="1">(OFFSET(O90,0,MATCH(Customer!$J$6,'CDH &amp; HDH'!$P$11:$X$11,0)))</f>
        <v>15</v>
      </c>
      <c r="H90" s="1" t="str">
        <f t="shared" si="19"/>
        <v>Heating</v>
      </c>
      <c r="I90" s="1">
        <f ca="1">OFFSET(IF($H90="Cooling",Customer!$C$25,Customer!$C$52),E90,D90)</f>
        <v>66</v>
      </c>
      <c r="J90" s="1">
        <f ca="1">OFFSET(IF($H90="Cooling",Customer!$L$25,Customer!$L$52),$E90,$D90)</f>
        <v>64</v>
      </c>
      <c r="K90" s="16">
        <f t="shared" si="20"/>
        <v>0</v>
      </c>
      <c r="L90" s="16">
        <f t="shared" si="21"/>
        <v>0</v>
      </c>
      <c r="M90" s="17">
        <f t="shared" ca="1" si="13"/>
        <v>51</v>
      </c>
      <c r="N90" s="17">
        <f t="shared" ca="1" si="14"/>
        <v>49</v>
      </c>
      <c r="O90" s="4"/>
      <c r="P90" s="4">
        <v>23</v>
      </c>
      <c r="Q90" s="4">
        <v>18</v>
      </c>
      <c r="R90" s="4">
        <v>5</v>
      </c>
      <c r="S90" s="4">
        <v>13</v>
      </c>
      <c r="T90" s="4">
        <v>24</v>
      </c>
      <c r="U90" s="4">
        <v>36</v>
      </c>
      <c r="V90" s="13">
        <v>15</v>
      </c>
      <c r="W90" s="4">
        <v>18</v>
      </c>
      <c r="X90" s="4">
        <v>17</v>
      </c>
      <c r="Y90">
        <f t="shared" si="22"/>
        <v>0</v>
      </c>
      <c r="Z90">
        <f t="shared" si="23"/>
        <v>0</v>
      </c>
    </row>
    <row r="91" spans="2:26" x14ac:dyDescent="0.25">
      <c r="B91" s="11">
        <f t="shared" si="24"/>
        <v>44565.291666666475</v>
      </c>
      <c r="C91" s="1">
        <f t="shared" si="15"/>
        <v>1</v>
      </c>
      <c r="D91" s="1">
        <f t="shared" si="16"/>
        <v>2</v>
      </c>
      <c r="E91" s="12">
        <f t="shared" si="17"/>
        <v>8</v>
      </c>
      <c r="F91" s="124" t="str">
        <f t="shared" si="18"/>
        <v>1</v>
      </c>
      <c r="G91" s="1">
        <f ca="1">(OFFSET(O91,0,MATCH(Customer!$J$6,'CDH &amp; HDH'!$P$11:$X$11,0)))</f>
        <v>15</v>
      </c>
      <c r="H91" s="1" t="str">
        <f t="shared" si="19"/>
        <v>Heating</v>
      </c>
      <c r="I91" s="1">
        <f ca="1">OFFSET(IF($H91="Cooling",Customer!$C$25,Customer!$C$52),E91,D91)</f>
        <v>70</v>
      </c>
      <c r="J91" s="1">
        <f ca="1">OFFSET(IF($H91="Cooling",Customer!$L$25,Customer!$L$52),$E91,$D91)</f>
        <v>70</v>
      </c>
      <c r="K91" s="16">
        <f t="shared" si="20"/>
        <v>0</v>
      </c>
      <c r="L91" s="16">
        <f t="shared" si="21"/>
        <v>0</v>
      </c>
      <c r="M91" s="17">
        <f t="shared" ca="1" si="13"/>
        <v>55</v>
      </c>
      <c r="N91" s="17">
        <f t="shared" ca="1" si="14"/>
        <v>55</v>
      </c>
      <c r="O91" s="4"/>
      <c r="P91" s="4">
        <v>24</v>
      </c>
      <c r="Q91" s="4">
        <v>18</v>
      </c>
      <c r="R91" s="4">
        <v>7</v>
      </c>
      <c r="S91" s="4">
        <v>14</v>
      </c>
      <c r="T91" s="4">
        <v>23</v>
      </c>
      <c r="U91" s="4">
        <v>26</v>
      </c>
      <c r="V91" s="13">
        <v>15</v>
      </c>
      <c r="W91" s="4">
        <v>17</v>
      </c>
      <c r="X91" s="4">
        <v>15</v>
      </c>
      <c r="Y91">
        <f t="shared" si="22"/>
        <v>0</v>
      </c>
      <c r="Z91">
        <f t="shared" si="23"/>
        <v>0</v>
      </c>
    </row>
    <row r="92" spans="2:26" x14ac:dyDescent="0.25">
      <c r="B92" s="11">
        <f t="shared" si="24"/>
        <v>44565.333333333139</v>
      </c>
      <c r="C92" s="1">
        <f t="shared" si="15"/>
        <v>1</v>
      </c>
      <c r="D92" s="1">
        <f t="shared" si="16"/>
        <v>2</v>
      </c>
      <c r="E92" s="12">
        <f t="shared" si="17"/>
        <v>9</v>
      </c>
      <c r="F92" s="124" t="str">
        <f t="shared" si="18"/>
        <v>1</v>
      </c>
      <c r="G92" s="1">
        <f ca="1">(OFFSET(O92,0,MATCH(Customer!$J$6,'CDH &amp; HDH'!$P$11:$X$11,0)))</f>
        <v>15</v>
      </c>
      <c r="H92" s="1" t="str">
        <f t="shared" si="19"/>
        <v>Heating</v>
      </c>
      <c r="I92" s="1">
        <f ca="1">OFFSET(IF($H92="Cooling",Customer!$C$25,Customer!$C$52),E92,D92)</f>
        <v>70</v>
      </c>
      <c r="J92" s="1">
        <f ca="1">OFFSET(IF($H92="Cooling",Customer!$L$25,Customer!$L$52),$E92,$D92)</f>
        <v>70</v>
      </c>
      <c r="K92" s="16">
        <f t="shared" si="20"/>
        <v>0</v>
      </c>
      <c r="L92" s="16">
        <f t="shared" si="21"/>
        <v>0</v>
      </c>
      <c r="M92" s="17">
        <f t="shared" ca="1" si="13"/>
        <v>55</v>
      </c>
      <c r="N92" s="17">
        <f t="shared" ca="1" si="14"/>
        <v>55</v>
      </c>
      <c r="O92" s="4"/>
      <c r="P92" s="4">
        <v>24</v>
      </c>
      <c r="Q92" s="4">
        <v>18</v>
      </c>
      <c r="R92" s="4">
        <v>10</v>
      </c>
      <c r="S92" s="4">
        <v>15</v>
      </c>
      <c r="T92" s="4">
        <v>23</v>
      </c>
      <c r="U92" s="4">
        <v>27</v>
      </c>
      <c r="V92" s="13">
        <v>15</v>
      </c>
      <c r="W92" s="4">
        <v>17</v>
      </c>
      <c r="X92" s="4">
        <v>17</v>
      </c>
      <c r="Y92">
        <f t="shared" si="22"/>
        <v>0</v>
      </c>
      <c r="Z92">
        <f t="shared" si="23"/>
        <v>0</v>
      </c>
    </row>
    <row r="93" spans="2:26" x14ac:dyDescent="0.25">
      <c r="B93" s="11">
        <f t="shared" si="24"/>
        <v>44565.374999999804</v>
      </c>
      <c r="C93" s="1">
        <f t="shared" si="15"/>
        <v>1</v>
      </c>
      <c r="D93" s="1">
        <f t="shared" si="16"/>
        <v>2</v>
      </c>
      <c r="E93" s="12">
        <f t="shared" si="17"/>
        <v>10</v>
      </c>
      <c r="F93" s="124" t="str">
        <f t="shared" si="18"/>
        <v>0</v>
      </c>
      <c r="G93" s="1">
        <f ca="1">(OFFSET(O93,0,MATCH(Customer!$J$6,'CDH &amp; HDH'!$P$11:$X$11,0)))</f>
        <v>19</v>
      </c>
      <c r="H93" s="1" t="str">
        <f t="shared" si="19"/>
        <v>Heating</v>
      </c>
      <c r="I93" s="1">
        <f ca="1">OFFSET(IF($H93="Cooling",Customer!$C$25,Customer!$C$52),E93,D93)</f>
        <v>70</v>
      </c>
      <c r="J93" s="1">
        <f ca="1">OFFSET(IF($H93="Cooling",Customer!$L$25,Customer!$L$52),$E93,$D93)</f>
        <v>70</v>
      </c>
      <c r="K93" s="16">
        <f t="shared" si="20"/>
        <v>0</v>
      </c>
      <c r="L93" s="16">
        <f t="shared" si="21"/>
        <v>0</v>
      </c>
      <c r="M93" s="17">
        <f t="shared" ca="1" si="13"/>
        <v>51</v>
      </c>
      <c r="N93" s="17">
        <f t="shared" ca="1" si="14"/>
        <v>51</v>
      </c>
      <c r="O93" s="4"/>
      <c r="P93" s="4">
        <v>25</v>
      </c>
      <c r="Q93" s="4">
        <v>19</v>
      </c>
      <c r="R93" s="4">
        <v>12</v>
      </c>
      <c r="S93" s="4">
        <v>16</v>
      </c>
      <c r="T93" s="4">
        <v>22</v>
      </c>
      <c r="U93" s="4">
        <v>28</v>
      </c>
      <c r="V93" s="13">
        <v>19</v>
      </c>
      <c r="W93" s="4">
        <v>18</v>
      </c>
      <c r="X93" s="4">
        <v>22</v>
      </c>
      <c r="Y93">
        <f t="shared" si="22"/>
        <v>0</v>
      </c>
      <c r="Z93">
        <f t="shared" si="23"/>
        <v>0</v>
      </c>
    </row>
    <row r="94" spans="2:26" x14ac:dyDescent="0.25">
      <c r="B94" s="11">
        <f t="shared" si="24"/>
        <v>44565.416666666468</v>
      </c>
      <c r="C94" s="1">
        <f t="shared" si="15"/>
        <v>1</v>
      </c>
      <c r="D94" s="1">
        <f t="shared" si="16"/>
        <v>2</v>
      </c>
      <c r="E94" s="12">
        <f t="shared" si="17"/>
        <v>11</v>
      </c>
      <c r="F94" s="124" t="str">
        <f t="shared" si="18"/>
        <v>0</v>
      </c>
      <c r="G94" s="1">
        <f ca="1">(OFFSET(O94,0,MATCH(Customer!$J$6,'CDH &amp; HDH'!$P$11:$X$11,0)))</f>
        <v>23</v>
      </c>
      <c r="H94" s="1" t="str">
        <f t="shared" si="19"/>
        <v>Heating</v>
      </c>
      <c r="I94" s="1">
        <f ca="1">OFFSET(IF($H94="Cooling",Customer!$C$25,Customer!$C$52),E94,D94)</f>
        <v>70</v>
      </c>
      <c r="J94" s="1">
        <f ca="1">OFFSET(IF($H94="Cooling",Customer!$L$25,Customer!$L$52),$E94,$D94)</f>
        <v>70</v>
      </c>
      <c r="K94" s="16">
        <f t="shared" si="20"/>
        <v>0</v>
      </c>
      <c r="L94" s="16">
        <f t="shared" si="21"/>
        <v>0</v>
      </c>
      <c r="M94" s="17">
        <f t="shared" ca="1" si="13"/>
        <v>47</v>
      </c>
      <c r="N94" s="17">
        <f t="shared" ca="1" si="14"/>
        <v>47</v>
      </c>
      <c r="O94" s="4"/>
      <c r="P94" s="4">
        <v>26</v>
      </c>
      <c r="Q94" s="4">
        <v>21</v>
      </c>
      <c r="R94" s="4">
        <v>14</v>
      </c>
      <c r="S94" s="4">
        <v>18</v>
      </c>
      <c r="T94" s="4">
        <v>24</v>
      </c>
      <c r="U94" s="4">
        <v>28</v>
      </c>
      <c r="V94" s="13">
        <v>23</v>
      </c>
      <c r="W94" s="4">
        <v>19</v>
      </c>
      <c r="X94" s="4">
        <v>26</v>
      </c>
      <c r="Y94">
        <f t="shared" si="22"/>
        <v>0</v>
      </c>
      <c r="Z94">
        <f t="shared" si="23"/>
        <v>0</v>
      </c>
    </row>
    <row r="95" spans="2:26" x14ac:dyDescent="0.25">
      <c r="B95" s="11">
        <f t="shared" si="24"/>
        <v>44565.458333333132</v>
      </c>
      <c r="C95" s="1">
        <f t="shared" si="15"/>
        <v>1</v>
      </c>
      <c r="D95" s="1">
        <f t="shared" si="16"/>
        <v>2</v>
      </c>
      <c r="E95" s="12">
        <f t="shared" si="17"/>
        <v>12</v>
      </c>
      <c r="F95" s="124" t="str">
        <f t="shared" si="18"/>
        <v>0</v>
      </c>
      <c r="G95" s="1">
        <f ca="1">(OFFSET(O95,0,MATCH(Customer!$J$6,'CDH &amp; HDH'!$P$11:$X$11,0)))</f>
        <v>26</v>
      </c>
      <c r="H95" s="1" t="str">
        <f t="shared" si="19"/>
        <v>Heating</v>
      </c>
      <c r="I95" s="1">
        <f ca="1">OFFSET(IF($H95="Cooling",Customer!$C$25,Customer!$C$52),E95,D95)</f>
        <v>70</v>
      </c>
      <c r="J95" s="1">
        <f ca="1">OFFSET(IF($H95="Cooling",Customer!$L$25,Customer!$L$52),$E95,$D95)</f>
        <v>70</v>
      </c>
      <c r="K95" s="16">
        <f t="shared" si="20"/>
        <v>0</v>
      </c>
      <c r="L95" s="16">
        <f t="shared" si="21"/>
        <v>0</v>
      </c>
      <c r="M95" s="17">
        <f t="shared" ca="1" si="13"/>
        <v>44</v>
      </c>
      <c r="N95" s="17">
        <f t="shared" ca="1" si="14"/>
        <v>44</v>
      </c>
      <c r="O95" s="4"/>
      <c r="P95" s="4">
        <v>26</v>
      </c>
      <c r="Q95" s="4">
        <v>21</v>
      </c>
      <c r="R95" s="4">
        <v>17</v>
      </c>
      <c r="S95" s="4">
        <v>20</v>
      </c>
      <c r="T95" s="4">
        <v>25</v>
      </c>
      <c r="U95" s="4">
        <v>28</v>
      </c>
      <c r="V95" s="13">
        <v>26</v>
      </c>
      <c r="W95" s="4">
        <v>21</v>
      </c>
      <c r="X95" s="4">
        <v>28</v>
      </c>
      <c r="Y95">
        <f t="shared" si="22"/>
        <v>0</v>
      </c>
      <c r="Z95">
        <f t="shared" si="23"/>
        <v>0</v>
      </c>
    </row>
    <row r="96" spans="2:26" x14ac:dyDescent="0.25">
      <c r="B96" s="11">
        <f t="shared" si="24"/>
        <v>44565.499999999796</v>
      </c>
      <c r="C96" s="1">
        <f t="shared" si="15"/>
        <v>1</v>
      </c>
      <c r="D96" s="1">
        <f t="shared" si="16"/>
        <v>2</v>
      </c>
      <c r="E96" s="12">
        <f t="shared" si="17"/>
        <v>13</v>
      </c>
      <c r="F96" s="124" t="str">
        <f t="shared" si="18"/>
        <v>0</v>
      </c>
      <c r="G96" s="1">
        <f ca="1">(OFFSET(O96,0,MATCH(Customer!$J$6,'CDH &amp; HDH'!$P$11:$X$11,0)))</f>
        <v>27</v>
      </c>
      <c r="H96" s="1" t="str">
        <f t="shared" si="19"/>
        <v>Heating</v>
      </c>
      <c r="I96" s="1">
        <f ca="1">OFFSET(IF($H96="Cooling",Customer!$C$25,Customer!$C$52),E96,D96)</f>
        <v>70</v>
      </c>
      <c r="J96" s="1">
        <f ca="1">OFFSET(IF($H96="Cooling",Customer!$L$25,Customer!$L$52),$E96,$D96)</f>
        <v>70</v>
      </c>
      <c r="K96" s="16">
        <f t="shared" si="20"/>
        <v>0</v>
      </c>
      <c r="L96" s="16">
        <f t="shared" si="21"/>
        <v>0</v>
      </c>
      <c r="M96" s="17">
        <f t="shared" ca="1" si="13"/>
        <v>43</v>
      </c>
      <c r="N96" s="17">
        <f t="shared" ca="1" si="14"/>
        <v>43</v>
      </c>
      <c r="O96" s="4"/>
      <c r="P96" s="4">
        <v>27</v>
      </c>
      <c r="Q96" s="4">
        <v>22</v>
      </c>
      <c r="R96" s="4">
        <v>19</v>
      </c>
      <c r="S96" s="4">
        <v>22</v>
      </c>
      <c r="T96" s="4">
        <v>27</v>
      </c>
      <c r="U96" s="4">
        <v>30</v>
      </c>
      <c r="V96" s="13">
        <v>27</v>
      </c>
      <c r="W96" s="4">
        <v>22</v>
      </c>
      <c r="X96" s="4">
        <v>29</v>
      </c>
      <c r="Y96">
        <f t="shared" si="22"/>
        <v>0</v>
      </c>
      <c r="Z96">
        <f t="shared" si="23"/>
        <v>0</v>
      </c>
    </row>
    <row r="97" spans="2:26" x14ac:dyDescent="0.25">
      <c r="B97" s="11">
        <f t="shared" si="24"/>
        <v>44565.541666666461</v>
      </c>
      <c r="C97" s="1">
        <f t="shared" si="15"/>
        <v>1</v>
      </c>
      <c r="D97" s="1">
        <f t="shared" si="16"/>
        <v>2</v>
      </c>
      <c r="E97" s="12">
        <f t="shared" si="17"/>
        <v>14</v>
      </c>
      <c r="F97" s="124" t="str">
        <f t="shared" si="18"/>
        <v>0</v>
      </c>
      <c r="G97" s="1">
        <f ca="1">(OFFSET(O97,0,MATCH(Customer!$J$6,'CDH &amp; HDH'!$P$11:$X$11,0)))</f>
        <v>32</v>
      </c>
      <c r="H97" s="1" t="str">
        <f t="shared" si="19"/>
        <v>Heating</v>
      </c>
      <c r="I97" s="1">
        <f ca="1">OFFSET(IF($H97="Cooling",Customer!$C$25,Customer!$C$52),E97,D97)</f>
        <v>70</v>
      </c>
      <c r="J97" s="1">
        <f ca="1">OFFSET(IF($H97="Cooling",Customer!$L$25,Customer!$L$52),$E97,$D97)</f>
        <v>70</v>
      </c>
      <c r="K97" s="16">
        <f t="shared" si="20"/>
        <v>0</v>
      </c>
      <c r="L97" s="16">
        <f t="shared" si="21"/>
        <v>0</v>
      </c>
      <c r="M97" s="17">
        <f t="shared" ca="1" si="13"/>
        <v>38</v>
      </c>
      <c r="N97" s="17">
        <f t="shared" ca="1" si="14"/>
        <v>38</v>
      </c>
      <c r="O97" s="4"/>
      <c r="P97" s="4">
        <v>27</v>
      </c>
      <c r="Q97" s="4">
        <v>24</v>
      </c>
      <c r="R97" s="4">
        <v>19</v>
      </c>
      <c r="S97" s="4">
        <v>23</v>
      </c>
      <c r="T97" s="4">
        <v>27</v>
      </c>
      <c r="U97" s="4">
        <v>30</v>
      </c>
      <c r="V97" s="13">
        <v>32</v>
      </c>
      <c r="W97" s="4">
        <v>23</v>
      </c>
      <c r="X97" s="4">
        <v>31</v>
      </c>
      <c r="Y97">
        <f t="shared" si="22"/>
        <v>0</v>
      </c>
      <c r="Z97">
        <f t="shared" si="23"/>
        <v>0</v>
      </c>
    </row>
    <row r="98" spans="2:26" x14ac:dyDescent="0.25">
      <c r="B98" s="11">
        <f t="shared" si="24"/>
        <v>44565.583333333125</v>
      </c>
      <c r="C98" s="1">
        <f t="shared" si="15"/>
        <v>1</v>
      </c>
      <c r="D98" s="1">
        <f t="shared" si="16"/>
        <v>2</v>
      </c>
      <c r="E98" s="12">
        <f t="shared" si="17"/>
        <v>15</v>
      </c>
      <c r="F98" s="124" t="str">
        <f t="shared" si="18"/>
        <v>0</v>
      </c>
      <c r="G98" s="1">
        <f ca="1">(OFFSET(O98,0,MATCH(Customer!$J$6,'CDH &amp; HDH'!$P$11:$X$11,0)))</f>
        <v>32</v>
      </c>
      <c r="H98" s="1" t="str">
        <f t="shared" si="19"/>
        <v>Heating</v>
      </c>
      <c r="I98" s="1">
        <f ca="1">OFFSET(IF($H98="Cooling",Customer!$C$25,Customer!$C$52),E98,D98)</f>
        <v>70</v>
      </c>
      <c r="J98" s="1">
        <f ca="1">OFFSET(IF($H98="Cooling",Customer!$L$25,Customer!$L$52),$E98,$D98)</f>
        <v>70</v>
      </c>
      <c r="K98" s="16">
        <f t="shared" si="20"/>
        <v>0</v>
      </c>
      <c r="L98" s="16">
        <f t="shared" si="21"/>
        <v>0</v>
      </c>
      <c r="M98" s="17">
        <f t="shared" ca="1" si="13"/>
        <v>38</v>
      </c>
      <c r="N98" s="17">
        <f t="shared" ca="1" si="14"/>
        <v>38</v>
      </c>
      <c r="O98" s="4"/>
      <c r="P98" s="4">
        <v>27</v>
      </c>
      <c r="Q98" s="4">
        <v>22</v>
      </c>
      <c r="R98" s="4">
        <v>20</v>
      </c>
      <c r="S98" s="4">
        <v>24</v>
      </c>
      <c r="T98" s="4">
        <v>26</v>
      </c>
      <c r="U98" s="4">
        <v>29</v>
      </c>
      <c r="V98" s="13">
        <v>32</v>
      </c>
      <c r="W98" s="4">
        <v>24</v>
      </c>
      <c r="X98" s="4">
        <v>32</v>
      </c>
      <c r="Y98">
        <f t="shared" si="22"/>
        <v>0</v>
      </c>
      <c r="Z98">
        <f t="shared" si="23"/>
        <v>0</v>
      </c>
    </row>
    <row r="99" spans="2:26" x14ac:dyDescent="0.25">
      <c r="B99" s="11">
        <f t="shared" si="24"/>
        <v>44565.624999999789</v>
      </c>
      <c r="C99" s="1">
        <f t="shared" si="15"/>
        <v>1</v>
      </c>
      <c r="D99" s="1">
        <f t="shared" si="16"/>
        <v>2</v>
      </c>
      <c r="E99" s="12">
        <f t="shared" si="17"/>
        <v>16</v>
      </c>
      <c r="F99" s="124" t="str">
        <f t="shared" si="18"/>
        <v>0</v>
      </c>
      <c r="G99" s="1">
        <f ca="1">(OFFSET(O99,0,MATCH(Customer!$J$6,'CDH &amp; HDH'!$P$11:$X$11,0)))</f>
        <v>32</v>
      </c>
      <c r="H99" s="1" t="str">
        <f t="shared" si="19"/>
        <v>Heating</v>
      </c>
      <c r="I99" s="1">
        <f ca="1">OFFSET(IF($H99="Cooling",Customer!$C$25,Customer!$C$52),E99,D99)</f>
        <v>70</v>
      </c>
      <c r="J99" s="1">
        <f ca="1">OFFSET(IF($H99="Cooling",Customer!$L$25,Customer!$L$52),$E99,$D99)</f>
        <v>70</v>
      </c>
      <c r="K99" s="16">
        <f t="shared" si="20"/>
        <v>0</v>
      </c>
      <c r="L99" s="16">
        <f t="shared" si="21"/>
        <v>0</v>
      </c>
      <c r="M99" s="17">
        <f t="shared" ca="1" si="13"/>
        <v>38</v>
      </c>
      <c r="N99" s="17">
        <f t="shared" ca="1" si="14"/>
        <v>38</v>
      </c>
      <c r="O99" s="4"/>
      <c r="P99" s="4">
        <v>27</v>
      </c>
      <c r="Q99" s="4">
        <v>23</v>
      </c>
      <c r="R99" s="4">
        <v>20</v>
      </c>
      <c r="S99" s="4">
        <v>25</v>
      </c>
      <c r="T99" s="4">
        <v>26</v>
      </c>
      <c r="U99" s="4">
        <v>29</v>
      </c>
      <c r="V99" s="13">
        <v>32</v>
      </c>
      <c r="W99" s="4">
        <v>25</v>
      </c>
      <c r="X99" s="4">
        <v>31</v>
      </c>
      <c r="Y99">
        <f t="shared" si="22"/>
        <v>0</v>
      </c>
      <c r="Z99">
        <f t="shared" si="23"/>
        <v>0</v>
      </c>
    </row>
    <row r="100" spans="2:26" x14ac:dyDescent="0.25">
      <c r="B100" s="11">
        <f t="shared" si="24"/>
        <v>44565.666666666453</v>
      </c>
      <c r="C100" s="1">
        <f t="shared" si="15"/>
        <v>1</v>
      </c>
      <c r="D100" s="1">
        <f t="shared" si="16"/>
        <v>2</v>
      </c>
      <c r="E100" s="12">
        <f t="shared" si="17"/>
        <v>17</v>
      </c>
      <c r="F100" s="124" t="str">
        <f t="shared" si="18"/>
        <v>0</v>
      </c>
      <c r="G100" s="1">
        <f ca="1">(OFFSET(O100,0,MATCH(Customer!$J$6,'CDH &amp; HDH'!$P$11:$X$11,0)))</f>
        <v>31</v>
      </c>
      <c r="H100" s="1" t="str">
        <f t="shared" si="19"/>
        <v>Heating</v>
      </c>
      <c r="I100" s="1">
        <f ca="1">OFFSET(IF($H100="Cooling",Customer!$C$25,Customer!$C$52),E100,D100)</f>
        <v>70</v>
      </c>
      <c r="J100" s="1">
        <f ca="1">OFFSET(IF($H100="Cooling",Customer!$L$25,Customer!$L$52),$E100,$D100)</f>
        <v>70</v>
      </c>
      <c r="K100" s="16">
        <f t="shared" si="20"/>
        <v>0</v>
      </c>
      <c r="L100" s="16">
        <f t="shared" si="21"/>
        <v>0</v>
      </c>
      <c r="M100" s="17">
        <f t="shared" ca="1" si="13"/>
        <v>39</v>
      </c>
      <c r="N100" s="17">
        <f t="shared" ca="1" si="14"/>
        <v>39</v>
      </c>
      <c r="O100" s="4"/>
      <c r="P100" s="4">
        <v>26</v>
      </c>
      <c r="Q100" s="4">
        <v>22</v>
      </c>
      <c r="R100" s="4">
        <v>19</v>
      </c>
      <c r="S100" s="4">
        <v>25</v>
      </c>
      <c r="T100" s="4">
        <v>25</v>
      </c>
      <c r="U100" s="4">
        <v>27</v>
      </c>
      <c r="V100" s="13">
        <v>31</v>
      </c>
      <c r="W100" s="4">
        <v>26</v>
      </c>
      <c r="X100" s="4">
        <v>28</v>
      </c>
      <c r="Y100">
        <f t="shared" si="22"/>
        <v>0</v>
      </c>
      <c r="Z100">
        <f t="shared" si="23"/>
        <v>0</v>
      </c>
    </row>
    <row r="101" spans="2:26" x14ac:dyDescent="0.25">
      <c r="B101" s="11">
        <f t="shared" si="24"/>
        <v>44565.708333333117</v>
      </c>
      <c r="C101" s="1">
        <f t="shared" si="15"/>
        <v>1</v>
      </c>
      <c r="D101" s="1">
        <f t="shared" si="16"/>
        <v>2</v>
      </c>
      <c r="E101" s="12">
        <f t="shared" si="17"/>
        <v>18</v>
      </c>
      <c r="F101" s="124" t="str">
        <f t="shared" si="18"/>
        <v>0</v>
      </c>
      <c r="G101" s="1">
        <f ca="1">(OFFSET(O101,0,MATCH(Customer!$J$6,'CDH &amp; HDH'!$P$11:$X$11,0)))</f>
        <v>30</v>
      </c>
      <c r="H101" s="1" t="str">
        <f t="shared" si="19"/>
        <v>Heating</v>
      </c>
      <c r="I101" s="1">
        <f ca="1">OFFSET(IF($H101="Cooling",Customer!$C$25,Customer!$C$52),E101,D101)</f>
        <v>70</v>
      </c>
      <c r="J101" s="1">
        <f ca="1">OFFSET(IF($H101="Cooling",Customer!$L$25,Customer!$L$52),$E101,$D101)</f>
        <v>70</v>
      </c>
      <c r="K101" s="16">
        <f t="shared" si="20"/>
        <v>0</v>
      </c>
      <c r="L101" s="16">
        <f t="shared" si="21"/>
        <v>0</v>
      </c>
      <c r="M101" s="17">
        <f t="shared" ca="1" si="13"/>
        <v>40</v>
      </c>
      <c r="N101" s="17">
        <f t="shared" ca="1" si="14"/>
        <v>40</v>
      </c>
      <c r="O101" s="4"/>
      <c r="P101" s="4">
        <v>25</v>
      </c>
      <c r="Q101" s="4">
        <v>23</v>
      </c>
      <c r="R101" s="4">
        <v>19</v>
      </c>
      <c r="S101" s="4">
        <v>24</v>
      </c>
      <c r="T101" s="4">
        <v>25</v>
      </c>
      <c r="U101" s="4">
        <v>26</v>
      </c>
      <c r="V101" s="13">
        <v>30</v>
      </c>
      <c r="W101" s="4">
        <v>26</v>
      </c>
      <c r="X101" s="4">
        <v>27</v>
      </c>
      <c r="Y101">
        <f t="shared" si="22"/>
        <v>0</v>
      </c>
      <c r="Z101">
        <f t="shared" si="23"/>
        <v>0</v>
      </c>
    </row>
    <row r="102" spans="2:26" x14ac:dyDescent="0.25">
      <c r="B102" s="11">
        <f t="shared" si="24"/>
        <v>44565.749999999782</v>
      </c>
      <c r="C102" s="1">
        <f t="shared" si="15"/>
        <v>1</v>
      </c>
      <c r="D102" s="1">
        <f t="shared" si="16"/>
        <v>2</v>
      </c>
      <c r="E102" s="12">
        <f t="shared" si="17"/>
        <v>19</v>
      </c>
      <c r="F102" s="124" t="str">
        <f t="shared" si="18"/>
        <v>1</v>
      </c>
      <c r="G102" s="1">
        <f ca="1">(OFFSET(O102,0,MATCH(Customer!$J$6,'CDH &amp; HDH'!$P$11:$X$11,0)))</f>
        <v>28</v>
      </c>
      <c r="H102" s="1" t="str">
        <f t="shared" si="19"/>
        <v>Heating</v>
      </c>
      <c r="I102" s="1">
        <f ca="1">OFFSET(IF($H102="Cooling",Customer!$C$25,Customer!$C$52),E102,D102)</f>
        <v>66</v>
      </c>
      <c r="J102" s="1">
        <f ca="1">OFFSET(IF($H102="Cooling",Customer!$L$25,Customer!$L$52),$E102,$D102)</f>
        <v>64</v>
      </c>
      <c r="K102" s="16">
        <f t="shared" si="20"/>
        <v>0</v>
      </c>
      <c r="L102" s="16">
        <f t="shared" si="21"/>
        <v>0</v>
      </c>
      <c r="M102" s="17">
        <f t="shared" ca="1" si="13"/>
        <v>38</v>
      </c>
      <c r="N102" s="17">
        <f t="shared" ca="1" si="14"/>
        <v>36</v>
      </c>
      <c r="O102" s="4"/>
      <c r="P102" s="4">
        <v>24</v>
      </c>
      <c r="Q102" s="4">
        <v>23</v>
      </c>
      <c r="R102" s="4">
        <v>18</v>
      </c>
      <c r="S102" s="4">
        <v>24</v>
      </c>
      <c r="T102" s="4">
        <v>24</v>
      </c>
      <c r="U102" s="4">
        <v>25</v>
      </c>
      <c r="V102" s="13">
        <v>28</v>
      </c>
      <c r="W102" s="4">
        <v>26</v>
      </c>
      <c r="X102" s="4">
        <v>22</v>
      </c>
      <c r="Y102">
        <f t="shared" si="22"/>
        <v>0</v>
      </c>
      <c r="Z102">
        <f t="shared" si="23"/>
        <v>0</v>
      </c>
    </row>
    <row r="103" spans="2:26" x14ac:dyDescent="0.25">
      <c r="B103" s="11">
        <f t="shared" si="24"/>
        <v>44565.791666666446</v>
      </c>
      <c r="C103" s="1">
        <f t="shared" si="15"/>
        <v>1</v>
      </c>
      <c r="D103" s="1">
        <f t="shared" si="16"/>
        <v>2</v>
      </c>
      <c r="E103" s="12">
        <f t="shared" si="17"/>
        <v>20</v>
      </c>
      <c r="F103" s="124" t="str">
        <f t="shared" si="18"/>
        <v>1</v>
      </c>
      <c r="G103" s="1">
        <f ca="1">(OFFSET(O103,0,MATCH(Customer!$J$6,'CDH &amp; HDH'!$P$11:$X$11,0)))</f>
        <v>22</v>
      </c>
      <c r="H103" s="1" t="str">
        <f t="shared" si="19"/>
        <v>Heating</v>
      </c>
      <c r="I103" s="1">
        <f ca="1">OFFSET(IF($H103="Cooling",Customer!$C$25,Customer!$C$52),E103,D103)</f>
        <v>66</v>
      </c>
      <c r="J103" s="1">
        <f ca="1">OFFSET(IF($H103="Cooling",Customer!$L$25,Customer!$L$52),$E103,$D103)</f>
        <v>64</v>
      </c>
      <c r="K103" s="16">
        <f t="shared" si="20"/>
        <v>0</v>
      </c>
      <c r="L103" s="16">
        <f t="shared" si="21"/>
        <v>0</v>
      </c>
      <c r="M103" s="17">
        <f t="shared" ca="1" si="13"/>
        <v>44</v>
      </c>
      <c r="N103" s="17">
        <f t="shared" ca="1" si="14"/>
        <v>42</v>
      </c>
      <c r="O103" s="4"/>
      <c r="P103" s="4">
        <v>23</v>
      </c>
      <c r="Q103" s="4">
        <v>25</v>
      </c>
      <c r="R103" s="4">
        <v>18</v>
      </c>
      <c r="S103" s="4">
        <v>24</v>
      </c>
      <c r="T103" s="4">
        <v>23</v>
      </c>
      <c r="U103" s="4">
        <v>24</v>
      </c>
      <c r="V103" s="13">
        <v>22</v>
      </c>
      <c r="W103" s="4">
        <v>26</v>
      </c>
      <c r="X103" s="4">
        <v>16</v>
      </c>
      <c r="Y103">
        <f t="shared" si="22"/>
        <v>0</v>
      </c>
      <c r="Z103">
        <f t="shared" si="23"/>
        <v>0</v>
      </c>
    </row>
    <row r="104" spans="2:26" x14ac:dyDescent="0.25">
      <c r="B104" s="11">
        <f t="shared" si="24"/>
        <v>44565.83333333311</v>
      </c>
      <c r="C104" s="1">
        <f t="shared" si="15"/>
        <v>1</v>
      </c>
      <c r="D104" s="1">
        <f t="shared" si="16"/>
        <v>2</v>
      </c>
      <c r="E104" s="12">
        <f t="shared" si="17"/>
        <v>21</v>
      </c>
      <c r="F104" s="124" t="str">
        <f t="shared" si="18"/>
        <v>0</v>
      </c>
      <c r="G104" s="1">
        <f ca="1">(OFFSET(O104,0,MATCH(Customer!$J$6,'CDH &amp; HDH'!$P$11:$X$11,0)))</f>
        <v>25</v>
      </c>
      <c r="H104" s="1" t="str">
        <f t="shared" si="19"/>
        <v>Heating</v>
      </c>
      <c r="I104" s="1">
        <f ca="1">OFFSET(IF($H104="Cooling",Customer!$C$25,Customer!$C$52),E104,D104)</f>
        <v>66</v>
      </c>
      <c r="J104" s="1">
        <f ca="1">OFFSET(IF($H104="Cooling",Customer!$L$25,Customer!$L$52),$E104,$D104)</f>
        <v>64</v>
      </c>
      <c r="K104" s="16">
        <f t="shared" si="20"/>
        <v>0</v>
      </c>
      <c r="L104" s="16">
        <f t="shared" si="21"/>
        <v>0</v>
      </c>
      <c r="M104" s="17">
        <f t="shared" ca="1" si="13"/>
        <v>41</v>
      </c>
      <c r="N104" s="17">
        <f t="shared" ca="1" si="14"/>
        <v>39</v>
      </c>
      <c r="O104" s="4"/>
      <c r="P104" s="4">
        <v>23</v>
      </c>
      <c r="Q104" s="4">
        <v>27</v>
      </c>
      <c r="R104" s="4">
        <v>17</v>
      </c>
      <c r="S104" s="4">
        <v>23</v>
      </c>
      <c r="T104" s="4">
        <v>22</v>
      </c>
      <c r="U104" s="4">
        <v>23</v>
      </c>
      <c r="V104" s="13">
        <v>25</v>
      </c>
      <c r="W104" s="4">
        <v>23</v>
      </c>
      <c r="X104" s="4">
        <v>16</v>
      </c>
      <c r="Y104">
        <f t="shared" si="22"/>
        <v>0</v>
      </c>
      <c r="Z104">
        <f t="shared" si="23"/>
        <v>0</v>
      </c>
    </row>
    <row r="105" spans="2:26" x14ac:dyDescent="0.25">
      <c r="B105" s="11">
        <f t="shared" si="24"/>
        <v>44565.874999999774</v>
      </c>
      <c r="C105" s="1">
        <f t="shared" si="15"/>
        <v>1</v>
      </c>
      <c r="D105" s="1">
        <f t="shared" si="16"/>
        <v>2</v>
      </c>
      <c r="E105" s="12">
        <f t="shared" si="17"/>
        <v>22</v>
      </c>
      <c r="F105" s="124" t="str">
        <f t="shared" si="18"/>
        <v>0</v>
      </c>
      <c r="G105" s="1">
        <f ca="1">(OFFSET(O105,0,MATCH(Customer!$J$6,'CDH &amp; HDH'!$P$11:$X$11,0)))</f>
        <v>26</v>
      </c>
      <c r="H105" s="1" t="str">
        <f t="shared" si="19"/>
        <v>Heating</v>
      </c>
      <c r="I105" s="1">
        <f ca="1">OFFSET(IF($H105="Cooling",Customer!$C$25,Customer!$C$52),E105,D105)</f>
        <v>66</v>
      </c>
      <c r="J105" s="1">
        <f ca="1">OFFSET(IF($H105="Cooling",Customer!$L$25,Customer!$L$52),$E105,$D105)</f>
        <v>64</v>
      </c>
      <c r="K105" s="16">
        <f t="shared" si="20"/>
        <v>0</v>
      </c>
      <c r="L105" s="16">
        <f t="shared" si="21"/>
        <v>0</v>
      </c>
      <c r="M105" s="17">
        <f t="shared" ca="1" si="13"/>
        <v>40</v>
      </c>
      <c r="N105" s="17">
        <f t="shared" ca="1" si="14"/>
        <v>38</v>
      </c>
      <c r="O105" s="4"/>
      <c r="P105" s="4">
        <v>22</v>
      </c>
      <c r="Q105" s="4">
        <v>27</v>
      </c>
      <c r="R105" s="4">
        <v>17</v>
      </c>
      <c r="S105" s="4">
        <v>23</v>
      </c>
      <c r="T105" s="4">
        <v>21</v>
      </c>
      <c r="U105" s="4">
        <v>23</v>
      </c>
      <c r="V105" s="13">
        <v>26</v>
      </c>
      <c r="W105" s="4">
        <v>23</v>
      </c>
      <c r="X105" s="4">
        <v>15</v>
      </c>
      <c r="Y105">
        <f t="shared" si="22"/>
        <v>0</v>
      </c>
      <c r="Z105">
        <f t="shared" si="23"/>
        <v>0</v>
      </c>
    </row>
    <row r="106" spans="2:26" x14ac:dyDescent="0.25">
      <c r="B106" s="11">
        <f t="shared" si="24"/>
        <v>44565.916666666439</v>
      </c>
      <c r="C106" s="1">
        <f t="shared" si="15"/>
        <v>1</v>
      </c>
      <c r="D106" s="1">
        <f t="shared" si="16"/>
        <v>2</v>
      </c>
      <c r="E106" s="12">
        <f t="shared" si="17"/>
        <v>23</v>
      </c>
      <c r="F106" s="124" t="str">
        <f t="shared" si="18"/>
        <v>0</v>
      </c>
      <c r="G106" s="1">
        <f ca="1">(OFFSET(O106,0,MATCH(Customer!$J$6,'CDH &amp; HDH'!$P$11:$X$11,0)))</f>
        <v>24</v>
      </c>
      <c r="H106" s="1" t="str">
        <f t="shared" si="19"/>
        <v>Heating</v>
      </c>
      <c r="I106" s="1">
        <f ca="1">OFFSET(IF($H106="Cooling",Customer!$C$25,Customer!$C$52),E106,D106)</f>
        <v>66</v>
      </c>
      <c r="J106" s="1">
        <f ca="1">OFFSET(IF($H106="Cooling",Customer!$L$25,Customer!$L$52),$E106,$D106)</f>
        <v>64</v>
      </c>
      <c r="K106" s="16">
        <f t="shared" si="20"/>
        <v>0</v>
      </c>
      <c r="L106" s="16">
        <f t="shared" si="21"/>
        <v>0</v>
      </c>
      <c r="M106" s="17">
        <f t="shared" ca="1" si="13"/>
        <v>42</v>
      </c>
      <c r="N106" s="17">
        <f t="shared" ca="1" si="14"/>
        <v>40</v>
      </c>
      <c r="O106" s="4"/>
      <c r="P106" s="4">
        <v>21</v>
      </c>
      <c r="Q106" s="4">
        <v>27</v>
      </c>
      <c r="R106" s="4">
        <v>17</v>
      </c>
      <c r="S106" s="4">
        <v>22</v>
      </c>
      <c r="T106" s="4">
        <v>21</v>
      </c>
      <c r="U106" s="4">
        <v>22</v>
      </c>
      <c r="V106" s="13">
        <v>24</v>
      </c>
      <c r="W106" s="4">
        <v>22</v>
      </c>
      <c r="X106" s="4">
        <v>16</v>
      </c>
      <c r="Y106">
        <f t="shared" si="22"/>
        <v>0</v>
      </c>
      <c r="Z106">
        <f t="shared" si="23"/>
        <v>0</v>
      </c>
    </row>
    <row r="107" spans="2:26" x14ac:dyDescent="0.25">
      <c r="B107" s="11">
        <f t="shared" si="24"/>
        <v>44565.958333333103</v>
      </c>
      <c r="C107" s="1">
        <f t="shared" si="15"/>
        <v>1</v>
      </c>
      <c r="D107" s="1">
        <f t="shared" si="16"/>
        <v>2</v>
      </c>
      <c r="E107" s="12">
        <f t="shared" si="17"/>
        <v>24</v>
      </c>
      <c r="F107" s="124" t="str">
        <f t="shared" si="18"/>
        <v>0</v>
      </c>
      <c r="G107" s="1">
        <f ca="1">(OFFSET(O107,0,MATCH(Customer!$J$6,'CDH &amp; HDH'!$P$11:$X$11,0)))</f>
        <v>21</v>
      </c>
      <c r="H107" s="1" t="str">
        <f t="shared" si="19"/>
        <v>Heating</v>
      </c>
      <c r="I107" s="1">
        <f ca="1">OFFSET(IF($H107="Cooling",Customer!$C$25,Customer!$C$52),E107,D107)</f>
        <v>66</v>
      </c>
      <c r="J107" s="1">
        <f ca="1">OFFSET(IF($H107="Cooling",Customer!$L$25,Customer!$L$52),$E107,$D107)</f>
        <v>64</v>
      </c>
      <c r="K107" s="16">
        <f t="shared" si="20"/>
        <v>0</v>
      </c>
      <c r="L107" s="16">
        <f t="shared" si="21"/>
        <v>0</v>
      </c>
      <c r="M107" s="17">
        <f t="shared" ca="1" si="13"/>
        <v>45</v>
      </c>
      <c r="N107" s="17">
        <f t="shared" ca="1" si="14"/>
        <v>43</v>
      </c>
      <c r="O107" s="4"/>
      <c r="P107" s="4">
        <v>20</v>
      </c>
      <c r="Q107" s="4">
        <v>27</v>
      </c>
      <c r="R107" s="4">
        <v>16</v>
      </c>
      <c r="S107" s="4">
        <v>22</v>
      </c>
      <c r="T107" s="4">
        <v>20</v>
      </c>
      <c r="U107" s="4">
        <v>21</v>
      </c>
      <c r="V107" s="13">
        <v>21</v>
      </c>
      <c r="W107" s="4">
        <v>22</v>
      </c>
      <c r="X107" s="4">
        <v>14</v>
      </c>
      <c r="Y107">
        <f t="shared" si="22"/>
        <v>0</v>
      </c>
      <c r="Z107">
        <f t="shared" si="23"/>
        <v>0</v>
      </c>
    </row>
    <row r="108" spans="2:26" x14ac:dyDescent="0.25">
      <c r="B108" s="11">
        <f t="shared" si="24"/>
        <v>44565.999999999767</v>
      </c>
      <c r="C108" s="1">
        <f t="shared" si="15"/>
        <v>1</v>
      </c>
      <c r="D108" s="1">
        <f t="shared" si="16"/>
        <v>3</v>
      </c>
      <c r="E108" s="12">
        <f t="shared" si="17"/>
        <v>1</v>
      </c>
      <c r="F108" s="124" t="str">
        <f t="shared" si="18"/>
        <v>0</v>
      </c>
      <c r="G108" s="1">
        <f ca="1">(OFFSET(O108,0,MATCH(Customer!$J$6,'CDH &amp; HDH'!$P$11:$X$11,0)))</f>
        <v>23</v>
      </c>
      <c r="H108" s="1" t="str">
        <f t="shared" si="19"/>
        <v>Heating</v>
      </c>
      <c r="I108" s="1">
        <f ca="1">OFFSET(IF($H108="Cooling",Customer!$C$25,Customer!$C$52),E108,D108)</f>
        <v>66</v>
      </c>
      <c r="J108" s="1">
        <f ca="1">OFFSET(IF($H108="Cooling",Customer!$L$25,Customer!$L$52),$E108,$D108)</f>
        <v>64</v>
      </c>
      <c r="K108" s="16">
        <f t="shared" si="20"/>
        <v>0</v>
      </c>
      <c r="L108" s="16">
        <f t="shared" si="21"/>
        <v>0</v>
      </c>
      <c r="M108" s="17">
        <f t="shared" ca="1" si="13"/>
        <v>43</v>
      </c>
      <c r="N108" s="17">
        <f t="shared" ca="1" si="14"/>
        <v>41</v>
      </c>
      <c r="O108" s="4"/>
      <c r="P108" s="4">
        <v>19</v>
      </c>
      <c r="Q108" s="4">
        <v>28</v>
      </c>
      <c r="R108" s="4">
        <v>16</v>
      </c>
      <c r="S108" s="4">
        <v>21</v>
      </c>
      <c r="T108" s="4">
        <v>20</v>
      </c>
      <c r="U108" s="4">
        <v>21</v>
      </c>
      <c r="V108" s="13">
        <v>23</v>
      </c>
      <c r="W108" s="4">
        <v>22</v>
      </c>
      <c r="X108" s="4">
        <v>13</v>
      </c>
      <c r="Y108">
        <f t="shared" si="22"/>
        <v>0</v>
      </c>
      <c r="Z108">
        <f t="shared" si="23"/>
        <v>0</v>
      </c>
    </row>
    <row r="109" spans="2:26" x14ac:dyDescent="0.25">
      <c r="B109" s="11">
        <f t="shared" si="24"/>
        <v>44566.041666666431</v>
      </c>
      <c r="C109" s="1">
        <f t="shared" si="15"/>
        <v>1</v>
      </c>
      <c r="D109" s="1">
        <f t="shared" si="16"/>
        <v>3</v>
      </c>
      <c r="E109" s="12">
        <f t="shared" si="17"/>
        <v>2</v>
      </c>
      <c r="F109" s="124" t="str">
        <f t="shared" si="18"/>
        <v>0</v>
      </c>
      <c r="G109" s="1">
        <f ca="1">(OFFSET(O109,0,MATCH(Customer!$J$6,'CDH &amp; HDH'!$P$11:$X$11,0)))</f>
        <v>21</v>
      </c>
      <c r="H109" s="1" t="str">
        <f t="shared" si="19"/>
        <v>Heating</v>
      </c>
      <c r="I109" s="1">
        <f ca="1">OFFSET(IF($H109="Cooling",Customer!$C$25,Customer!$C$52),E109,D109)</f>
        <v>66</v>
      </c>
      <c r="J109" s="1">
        <f ca="1">OFFSET(IF($H109="Cooling",Customer!$L$25,Customer!$L$52),$E109,$D109)</f>
        <v>64</v>
      </c>
      <c r="K109" s="16">
        <f t="shared" si="20"/>
        <v>0</v>
      </c>
      <c r="L109" s="16">
        <f t="shared" si="21"/>
        <v>0</v>
      </c>
      <c r="M109" s="17">
        <f t="shared" ca="1" si="13"/>
        <v>45</v>
      </c>
      <c r="N109" s="17">
        <f t="shared" ca="1" si="14"/>
        <v>43</v>
      </c>
      <c r="O109" s="4"/>
      <c r="P109" s="4">
        <v>18</v>
      </c>
      <c r="Q109" s="4">
        <v>29</v>
      </c>
      <c r="R109" s="4">
        <v>16</v>
      </c>
      <c r="S109" s="4">
        <v>22</v>
      </c>
      <c r="T109" s="4">
        <v>20</v>
      </c>
      <c r="U109" s="4">
        <v>20</v>
      </c>
      <c r="V109" s="13">
        <v>21</v>
      </c>
      <c r="W109" s="4">
        <v>22</v>
      </c>
      <c r="X109" s="4">
        <v>13</v>
      </c>
      <c r="Y109">
        <f t="shared" si="22"/>
        <v>0</v>
      </c>
      <c r="Z109">
        <f t="shared" si="23"/>
        <v>0</v>
      </c>
    </row>
    <row r="110" spans="2:26" x14ac:dyDescent="0.25">
      <c r="B110" s="11">
        <f t="shared" si="24"/>
        <v>44566.083333333096</v>
      </c>
      <c r="C110" s="1">
        <f t="shared" si="15"/>
        <v>1</v>
      </c>
      <c r="D110" s="1">
        <f t="shared" si="16"/>
        <v>3</v>
      </c>
      <c r="E110" s="12">
        <f t="shared" si="17"/>
        <v>3</v>
      </c>
      <c r="F110" s="124" t="str">
        <f t="shared" si="18"/>
        <v>0</v>
      </c>
      <c r="G110" s="1">
        <f ca="1">(OFFSET(O110,0,MATCH(Customer!$J$6,'CDH &amp; HDH'!$P$11:$X$11,0)))</f>
        <v>18</v>
      </c>
      <c r="H110" s="1" t="str">
        <f t="shared" si="19"/>
        <v>Heating</v>
      </c>
      <c r="I110" s="1">
        <f ca="1">OFFSET(IF($H110="Cooling",Customer!$C$25,Customer!$C$52),E110,D110)</f>
        <v>66</v>
      </c>
      <c r="J110" s="1">
        <f ca="1">OFFSET(IF($H110="Cooling",Customer!$L$25,Customer!$L$52),$E110,$D110)</f>
        <v>64</v>
      </c>
      <c r="K110" s="16">
        <f t="shared" si="20"/>
        <v>0</v>
      </c>
      <c r="L110" s="16">
        <f t="shared" si="21"/>
        <v>0</v>
      </c>
      <c r="M110" s="17">
        <f t="shared" ca="1" si="13"/>
        <v>48</v>
      </c>
      <c r="N110" s="17">
        <f t="shared" ca="1" si="14"/>
        <v>46</v>
      </c>
      <c r="O110" s="4"/>
      <c r="P110" s="4">
        <v>17</v>
      </c>
      <c r="Q110" s="4">
        <v>29</v>
      </c>
      <c r="R110" s="4">
        <v>15</v>
      </c>
      <c r="S110" s="4">
        <v>23</v>
      </c>
      <c r="T110" s="4">
        <v>19</v>
      </c>
      <c r="U110" s="4">
        <v>20</v>
      </c>
      <c r="V110" s="13">
        <v>18</v>
      </c>
      <c r="W110" s="4">
        <v>22</v>
      </c>
      <c r="X110" s="4">
        <v>13</v>
      </c>
      <c r="Y110">
        <f t="shared" si="22"/>
        <v>0</v>
      </c>
      <c r="Z110">
        <f t="shared" si="23"/>
        <v>0</v>
      </c>
    </row>
    <row r="111" spans="2:26" x14ac:dyDescent="0.25">
      <c r="B111" s="11">
        <f t="shared" si="24"/>
        <v>44566.12499999976</v>
      </c>
      <c r="C111" s="1">
        <f t="shared" si="15"/>
        <v>1</v>
      </c>
      <c r="D111" s="1">
        <f t="shared" si="16"/>
        <v>3</v>
      </c>
      <c r="E111" s="12">
        <f t="shared" si="17"/>
        <v>4</v>
      </c>
      <c r="F111" s="124" t="str">
        <f t="shared" si="18"/>
        <v>0</v>
      </c>
      <c r="G111" s="1">
        <f ca="1">(OFFSET(O111,0,MATCH(Customer!$J$6,'CDH &amp; HDH'!$P$11:$X$11,0)))</f>
        <v>14</v>
      </c>
      <c r="H111" s="1" t="str">
        <f t="shared" si="19"/>
        <v>Heating</v>
      </c>
      <c r="I111" s="1">
        <f ca="1">OFFSET(IF($H111="Cooling",Customer!$C$25,Customer!$C$52),E111,D111)</f>
        <v>66</v>
      </c>
      <c r="J111" s="1">
        <f ca="1">OFFSET(IF($H111="Cooling",Customer!$L$25,Customer!$L$52),$E111,$D111)</f>
        <v>64</v>
      </c>
      <c r="K111" s="16">
        <f t="shared" si="20"/>
        <v>0</v>
      </c>
      <c r="L111" s="16">
        <f t="shared" si="21"/>
        <v>0</v>
      </c>
      <c r="M111" s="17">
        <f t="shared" ca="1" si="13"/>
        <v>52</v>
      </c>
      <c r="N111" s="17">
        <f t="shared" ca="1" si="14"/>
        <v>50</v>
      </c>
      <c r="O111" s="4"/>
      <c r="P111" s="4">
        <v>16</v>
      </c>
      <c r="Q111" s="4">
        <v>29</v>
      </c>
      <c r="R111" s="4">
        <v>15</v>
      </c>
      <c r="S111" s="4">
        <v>24</v>
      </c>
      <c r="T111" s="4">
        <v>19</v>
      </c>
      <c r="U111" s="4">
        <v>20</v>
      </c>
      <c r="V111" s="13">
        <v>14</v>
      </c>
      <c r="W111" s="4">
        <v>22</v>
      </c>
      <c r="X111" s="4">
        <v>9</v>
      </c>
      <c r="Y111">
        <f t="shared" si="22"/>
        <v>0</v>
      </c>
      <c r="Z111">
        <f t="shared" si="23"/>
        <v>0</v>
      </c>
    </row>
    <row r="112" spans="2:26" x14ac:dyDescent="0.25">
      <c r="B112" s="11">
        <f t="shared" si="24"/>
        <v>44566.166666666424</v>
      </c>
      <c r="C112" s="1">
        <f t="shared" si="15"/>
        <v>1</v>
      </c>
      <c r="D112" s="1">
        <f t="shared" si="16"/>
        <v>3</v>
      </c>
      <c r="E112" s="12">
        <f t="shared" si="17"/>
        <v>5</v>
      </c>
      <c r="F112" s="124" t="str">
        <f t="shared" si="18"/>
        <v>0</v>
      </c>
      <c r="G112" s="1">
        <f ca="1">(OFFSET(O112,0,MATCH(Customer!$J$6,'CDH &amp; HDH'!$P$11:$X$11,0)))</f>
        <v>15</v>
      </c>
      <c r="H112" s="1" t="str">
        <f t="shared" si="19"/>
        <v>Heating</v>
      </c>
      <c r="I112" s="1">
        <f ca="1">OFFSET(IF($H112="Cooling",Customer!$C$25,Customer!$C$52),E112,D112)</f>
        <v>66</v>
      </c>
      <c r="J112" s="1">
        <f ca="1">OFFSET(IF($H112="Cooling",Customer!$L$25,Customer!$L$52),$E112,$D112)</f>
        <v>64</v>
      </c>
      <c r="K112" s="16">
        <f t="shared" si="20"/>
        <v>0</v>
      </c>
      <c r="L112" s="16">
        <f t="shared" si="21"/>
        <v>0</v>
      </c>
      <c r="M112" s="17">
        <f t="shared" ca="1" si="13"/>
        <v>51</v>
      </c>
      <c r="N112" s="17">
        <f t="shared" ca="1" si="14"/>
        <v>49</v>
      </c>
      <c r="O112" s="4"/>
      <c r="P112" s="4">
        <v>16</v>
      </c>
      <c r="Q112" s="4">
        <v>29</v>
      </c>
      <c r="R112" s="4">
        <v>14</v>
      </c>
      <c r="S112" s="4">
        <v>24</v>
      </c>
      <c r="T112" s="4">
        <v>19</v>
      </c>
      <c r="U112" s="4">
        <v>19</v>
      </c>
      <c r="V112" s="13">
        <v>15</v>
      </c>
      <c r="W112" s="4">
        <v>23</v>
      </c>
      <c r="X112" s="4">
        <v>5</v>
      </c>
      <c r="Y112">
        <f t="shared" si="22"/>
        <v>0</v>
      </c>
      <c r="Z112">
        <f t="shared" si="23"/>
        <v>0</v>
      </c>
    </row>
    <row r="113" spans="2:26" x14ac:dyDescent="0.25">
      <c r="B113" s="11">
        <f t="shared" si="24"/>
        <v>44566.208333333088</v>
      </c>
      <c r="C113" s="1">
        <f t="shared" si="15"/>
        <v>1</v>
      </c>
      <c r="D113" s="1">
        <f t="shared" si="16"/>
        <v>3</v>
      </c>
      <c r="E113" s="12">
        <f t="shared" si="17"/>
        <v>6</v>
      </c>
      <c r="F113" s="124" t="str">
        <f t="shared" si="18"/>
        <v>0</v>
      </c>
      <c r="G113" s="1">
        <f ca="1">(OFFSET(O113,0,MATCH(Customer!$J$6,'CDH &amp; HDH'!$P$11:$X$11,0)))</f>
        <v>14</v>
      </c>
      <c r="H113" s="1" t="str">
        <f t="shared" si="19"/>
        <v>Heating</v>
      </c>
      <c r="I113" s="1">
        <f ca="1">OFFSET(IF($H113="Cooling",Customer!$C$25,Customer!$C$52),E113,D113)</f>
        <v>66</v>
      </c>
      <c r="J113" s="1">
        <f ca="1">OFFSET(IF($H113="Cooling",Customer!$L$25,Customer!$L$52),$E113,$D113)</f>
        <v>64</v>
      </c>
      <c r="K113" s="16">
        <f t="shared" si="20"/>
        <v>0</v>
      </c>
      <c r="L113" s="16">
        <f t="shared" si="21"/>
        <v>0</v>
      </c>
      <c r="M113" s="17">
        <f t="shared" ca="1" si="13"/>
        <v>52</v>
      </c>
      <c r="N113" s="17">
        <f t="shared" ca="1" si="14"/>
        <v>50</v>
      </c>
      <c r="O113" s="4"/>
      <c r="P113" s="4">
        <v>15</v>
      </c>
      <c r="Q113" s="4">
        <v>29</v>
      </c>
      <c r="R113" s="4">
        <v>12</v>
      </c>
      <c r="S113" s="4">
        <v>24</v>
      </c>
      <c r="T113" s="4">
        <v>18</v>
      </c>
      <c r="U113" s="4">
        <v>18</v>
      </c>
      <c r="V113" s="13">
        <v>14</v>
      </c>
      <c r="W113" s="4">
        <v>24</v>
      </c>
      <c r="X113" s="4">
        <v>9</v>
      </c>
      <c r="Y113">
        <f t="shared" si="22"/>
        <v>0</v>
      </c>
      <c r="Z113">
        <f t="shared" si="23"/>
        <v>0</v>
      </c>
    </row>
    <row r="114" spans="2:26" x14ac:dyDescent="0.25">
      <c r="B114" s="11">
        <f t="shared" si="24"/>
        <v>44566.249999999753</v>
      </c>
      <c r="C114" s="1">
        <f t="shared" si="15"/>
        <v>1</v>
      </c>
      <c r="D114" s="1">
        <f t="shared" si="16"/>
        <v>3</v>
      </c>
      <c r="E114" s="12">
        <f t="shared" si="17"/>
        <v>7</v>
      </c>
      <c r="F114" s="124" t="str">
        <f t="shared" si="18"/>
        <v>0</v>
      </c>
      <c r="G114" s="1">
        <f ca="1">(OFFSET(O114,0,MATCH(Customer!$J$6,'CDH &amp; HDH'!$P$11:$X$11,0)))</f>
        <v>13</v>
      </c>
      <c r="H114" s="1" t="str">
        <f t="shared" si="19"/>
        <v>Heating</v>
      </c>
      <c r="I114" s="1">
        <f ca="1">OFFSET(IF($H114="Cooling",Customer!$C$25,Customer!$C$52),E114,D114)</f>
        <v>66</v>
      </c>
      <c r="J114" s="1">
        <f ca="1">OFFSET(IF($H114="Cooling",Customer!$L$25,Customer!$L$52),$E114,$D114)</f>
        <v>64</v>
      </c>
      <c r="K114" s="16">
        <f t="shared" si="20"/>
        <v>0</v>
      </c>
      <c r="L114" s="16">
        <f t="shared" si="21"/>
        <v>0</v>
      </c>
      <c r="M114" s="17">
        <f t="shared" ca="1" si="13"/>
        <v>53</v>
      </c>
      <c r="N114" s="17">
        <f t="shared" ca="1" si="14"/>
        <v>51</v>
      </c>
      <c r="O114" s="4"/>
      <c r="P114" s="4">
        <v>15</v>
      </c>
      <c r="Q114" s="4">
        <v>30</v>
      </c>
      <c r="R114" s="4">
        <v>11</v>
      </c>
      <c r="S114" s="4">
        <v>24</v>
      </c>
      <c r="T114" s="4">
        <v>18</v>
      </c>
      <c r="U114" s="4">
        <v>18</v>
      </c>
      <c r="V114" s="13">
        <v>13</v>
      </c>
      <c r="W114" s="4">
        <v>24</v>
      </c>
      <c r="X114" s="4">
        <v>12</v>
      </c>
      <c r="Y114">
        <f t="shared" si="22"/>
        <v>0</v>
      </c>
      <c r="Z114">
        <f t="shared" si="23"/>
        <v>0</v>
      </c>
    </row>
    <row r="115" spans="2:26" x14ac:dyDescent="0.25">
      <c r="B115" s="11">
        <f t="shared" si="24"/>
        <v>44566.291666666417</v>
      </c>
      <c r="C115" s="1">
        <f t="shared" si="15"/>
        <v>1</v>
      </c>
      <c r="D115" s="1">
        <f t="shared" si="16"/>
        <v>3</v>
      </c>
      <c r="E115" s="12">
        <f t="shared" si="17"/>
        <v>8</v>
      </c>
      <c r="F115" s="124" t="str">
        <f t="shared" si="18"/>
        <v>1</v>
      </c>
      <c r="G115" s="1">
        <f ca="1">(OFFSET(O115,0,MATCH(Customer!$J$6,'CDH &amp; HDH'!$P$11:$X$11,0)))</f>
        <v>11</v>
      </c>
      <c r="H115" s="1" t="str">
        <f t="shared" si="19"/>
        <v>Heating</v>
      </c>
      <c r="I115" s="1">
        <f ca="1">OFFSET(IF($H115="Cooling",Customer!$C$25,Customer!$C$52),E115,D115)</f>
        <v>70</v>
      </c>
      <c r="J115" s="1">
        <f ca="1">OFFSET(IF($H115="Cooling",Customer!$L$25,Customer!$L$52),$E115,$D115)</f>
        <v>70</v>
      </c>
      <c r="K115" s="16">
        <f t="shared" si="20"/>
        <v>0</v>
      </c>
      <c r="L115" s="16">
        <f t="shared" si="21"/>
        <v>0</v>
      </c>
      <c r="M115" s="17">
        <f t="shared" ca="1" si="13"/>
        <v>59</v>
      </c>
      <c r="N115" s="17">
        <f t="shared" ca="1" si="14"/>
        <v>59</v>
      </c>
      <c r="O115" s="4"/>
      <c r="P115" s="4">
        <v>17</v>
      </c>
      <c r="Q115" s="4">
        <v>30</v>
      </c>
      <c r="R115" s="4">
        <v>12</v>
      </c>
      <c r="S115" s="4">
        <v>24</v>
      </c>
      <c r="T115" s="4">
        <v>18</v>
      </c>
      <c r="U115" s="4">
        <v>18</v>
      </c>
      <c r="V115" s="13">
        <v>11</v>
      </c>
      <c r="W115" s="4">
        <v>24</v>
      </c>
      <c r="X115" s="4">
        <v>13</v>
      </c>
      <c r="Y115">
        <f t="shared" si="22"/>
        <v>0</v>
      </c>
      <c r="Z115">
        <f t="shared" si="23"/>
        <v>0</v>
      </c>
    </row>
    <row r="116" spans="2:26" x14ac:dyDescent="0.25">
      <c r="B116" s="11">
        <f t="shared" si="24"/>
        <v>44566.333333333081</v>
      </c>
      <c r="C116" s="1">
        <f t="shared" si="15"/>
        <v>1</v>
      </c>
      <c r="D116" s="1">
        <f t="shared" si="16"/>
        <v>3</v>
      </c>
      <c r="E116" s="12">
        <f t="shared" si="17"/>
        <v>9</v>
      </c>
      <c r="F116" s="124" t="str">
        <f t="shared" si="18"/>
        <v>1</v>
      </c>
      <c r="G116" s="1">
        <f ca="1">(OFFSET(O116,0,MATCH(Customer!$J$6,'CDH &amp; HDH'!$P$11:$X$11,0)))</f>
        <v>16</v>
      </c>
      <c r="H116" s="1" t="str">
        <f t="shared" si="19"/>
        <v>Heating</v>
      </c>
      <c r="I116" s="1">
        <f ca="1">OFFSET(IF($H116="Cooling",Customer!$C$25,Customer!$C$52),E116,D116)</f>
        <v>70</v>
      </c>
      <c r="J116" s="1">
        <f ca="1">OFFSET(IF($H116="Cooling",Customer!$L$25,Customer!$L$52),$E116,$D116)</f>
        <v>70</v>
      </c>
      <c r="K116" s="16">
        <f t="shared" si="20"/>
        <v>0</v>
      </c>
      <c r="L116" s="16">
        <f t="shared" si="21"/>
        <v>0</v>
      </c>
      <c r="M116" s="17">
        <f t="shared" ca="1" si="13"/>
        <v>54</v>
      </c>
      <c r="N116" s="17">
        <f t="shared" ca="1" si="14"/>
        <v>54</v>
      </c>
      <c r="O116" s="4"/>
      <c r="P116" s="4">
        <v>18</v>
      </c>
      <c r="Q116" s="4">
        <v>30</v>
      </c>
      <c r="R116" s="4">
        <v>13</v>
      </c>
      <c r="S116" s="4">
        <v>24</v>
      </c>
      <c r="T116" s="4">
        <v>19</v>
      </c>
      <c r="U116" s="4">
        <v>21</v>
      </c>
      <c r="V116" s="13">
        <v>16</v>
      </c>
      <c r="W116" s="4">
        <v>26</v>
      </c>
      <c r="X116" s="4">
        <v>16</v>
      </c>
      <c r="Y116">
        <f t="shared" si="22"/>
        <v>0</v>
      </c>
      <c r="Z116">
        <f t="shared" si="23"/>
        <v>0</v>
      </c>
    </row>
    <row r="117" spans="2:26" x14ac:dyDescent="0.25">
      <c r="B117" s="11">
        <f t="shared" si="24"/>
        <v>44566.374999999745</v>
      </c>
      <c r="C117" s="1">
        <f t="shared" si="15"/>
        <v>1</v>
      </c>
      <c r="D117" s="1">
        <f t="shared" si="16"/>
        <v>3</v>
      </c>
      <c r="E117" s="12">
        <f t="shared" si="17"/>
        <v>10</v>
      </c>
      <c r="F117" s="124" t="str">
        <f t="shared" si="18"/>
        <v>0</v>
      </c>
      <c r="G117" s="1">
        <f ca="1">(OFFSET(O117,0,MATCH(Customer!$J$6,'CDH &amp; HDH'!$P$11:$X$11,0)))</f>
        <v>20</v>
      </c>
      <c r="H117" s="1" t="str">
        <f t="shared" si="19"/>
        <v>Heating</v>
      </c>
      <c r="I117" s="1">
        <f ca="1">OFFSET(IF($H117="Cooling",Customer!$C$25,Customer!$C$52),E117,D117)</f>
        <v>70</v>
      </c>
      <c r="J117" s="1">
        <f ca="1">OFFSET(IF($H117="Cooling",Customer!$L$25,Customer!$L$52),$E117,$D117)</f>
        <v>70</v>
      </c>
      <c r="K117" s="16">
        <f t="shared" si="20"/>
        <v>0</v>
      </c>
      <c r="L117" s="16">
        <f t="shared" si="21"/>
        <v>0</v>
      </c>
      <c r="M117" s="17">
        <f t="shared" ca="1" si="13"/>
        <v>50</v>
      </c>
      <c r="N117" s="17">
        <f t="shared" ca="1" si="14"/>
        <v>50</v>
      </c>
      <c r="O117" s="4"/>
      <c r="P117" s="4">
        <v>20</v>
      </c>
      <c r="Q117" s="4">
        <v>31</v>
      </c>
      <c r="R117" s="4">
        <v>14</v>
      </c>
      <c r="S117" s="4">
        <v>24</v>
      </c>
      <c r="T117" s="4">
        <v>19</v>
      </c>
      <c r="U117" s="4">
        <v>23</v>
      </c>
      <c r="V117" s="13">
        <v>20</v>
      </c>
      <c r="W117" s="4">
        <v>28</v>
      </c>
      <c r="X117" s="4">
        <v>18</v>
      </c>
      <c r="Y117">
        <f t="shared" si="22"/>
        <v>0</v>
      </c>
      <c r="Z117">
        <f t="shared" si="23"/>
        <v>0</v>
      </c>
    </row>
    <row r="118" spans="2:26" x14ac:dyDescent="0.25">
      <c r="B118" s="11">
        <f t="shared" si="24"/>
        <v>44566.41666666641</v>
      </c>
      <c r="C118" s="1">
        <f t="shared" si="15"/>
        <v>1</v>
      </c>
      <c r="D118" s="1">
        <f t="shared" si="16"/>
        <v>3</v>
      </c>
      <c r="E118" s="12">
        <f t="shared" si="17"/>
        <v>11</v>
      </c>
      <c r="F118" s="124" t="str">
        <f t="shared" si="18"/>
        <v>0</v>
      </c>
      <c r="G118" s="1">
        <f ca="1">(OFFSET(O118,0,MATCH(Customer!$J$6,'CDH &amp; HDH'!$P$11:$X$11,0)))</f>
        <v>24</v>
      </c>
      <c r="H118" s="1" t="str">
        <f t="shared" si="19"/>
        <v>Heating</v>
      </c>
      <c r="I118" s="1">
        <f ca="1">OFFSET(IF($H118="Cooling",Customer!$C$25,Customer!$C$52),E118,D118)</f>
        <v>70</v>
      </c>
      <c r="J118" s="1">
        <f ca="1">OFFSET(IF($H118="Cooling",Customer!$L$25,Customer!$L$52),$E118,$D118)</f>
        <v>70</v>
      </c>
      <c r="K118" s="16">
        <f t="shared" si="20"/>
        <v>0</v>
      </c>
      <c r="L118" s="16">
        <f t="shared" si="21"/>
        <v>0</v>
      </c>
      <c r="M118" s="17">
        <f t="shared" ca="1" si="13"/>
        <v>46</v>
      </c>
      <c r="N118" s="17">
        <f t="shared" ca="1" si="14"/>
        <v>46</v>
      </c>
      <c r="O118" s="4"/>
      <c r="P118" s="4">
        <v>22</v>
      </c>
      <c r="Q118" s="4">
        <v>32</v>
      </c>
      <c r="R118" s="4">
        <v>16</v>
      </c>
      <c r="S118" s="4">
        <v>25</v>
      </c>
      <c r="T118" s="4">
        <v>21</v>
      </c>
      <c r="U118" s="4">
        <v>25</v>
      </c>
      <c r="V118" s="13">
        <v>24</v>
      </c>
      <c r="W118" s="4">
        <v>29</v>
      </c>
      <c r="X118" s="4">
        <v>22</v>
      </c>
      <c r="Y118">
        <f t="shared" si="22"/>
        <v>0</v>
      </c>
      <c r="Z118">
        <f t="shared" si="23"/>
        <v>0</v>
      </c>
    </row>
    <row r="119" spans="2:26" x14ac:dyDescent="0.25">
      <c r="B119" s="11">
        <f t="shared" si="24"/>
        <v>44566.458333333074</v>
      </c>
      <c r="C119" s="1">
        <f t="shared" si="15"/>
        <v>1</v>
      </c>
      <c r="D119" s="1">
        <f t="shared" si="16"/>
        <v>3</v>
      </c>
      <c r="E119" s="12">
        <f t="shared" si="17"/>
        <v>12</v>
      </c>
      <c r="F119" s="124" t="str">
        <f t="shared" si="18"/>
        <v>0</v>
      </c>
      <c r="G119" s="1">
        <f ca="1">(OFFSET(O119,0,MATCH(Customer!$J$6,'CDH &amp; HDH'!$P$11:$X$11,0)))</f>
        <v>28</v>
      </c>
      <c r="H119" s="1" t="str">
        <f t="shared" si="19"/>
        <v>Heating</v>
      </c>
      <c r="I119" s="1">
        <f ca="1">OFFSET(IF($H119="Cooling",Customer!$C$25,Customer!$C$52),E119,D119)</f>
        <v>70</v>
      </c>
      <c r="J119" s="1">
        <f ca="1">OFFSET(IF($H119="Cooling",Customer!$L$25,Customer!$L$52),$E119,$D119)</f>
        <v>70</v>
      </c>
      <c r="K119" s="16">
        <f t="shared" si="20"/>
        <v>0</v>
      </c>
      <c r="L119" s="16">
        <f t="shared" si="21"/>
        <v>0</v>
      </c>
      <c r="M119" s="17">
        <f t="shared" ca="1" si="13"/>
        <v>42</v>
      </c>
      <c r="N119" s="17">
        <f t="shared" ca="1" si="14"/>
        <v>42</v>
      </c>
      <c r="O119" s="4"/>
      <c r="P119" s="4">
        <v>23</v>
      </c>
      <c r="Q119" s="4">
        <v>27</v>
      </c>
      <c r="R119" s="4">
        <v>19</v>
      </c>
      <c r="S119" s="4">
        <v>26</v>
      </c>
      <c r="T119" s="4">
        <v>24</v>
      </c>
      <c r="U119" s="4">
        <v>26</v>
      </c>
      <c r="V119" s="13">
        <v>28</v>
      </c>
      <c r="W119" s="4">
        <v>30</v>
      </c>
      <c r="X119" s="4">
        <v>24</v>
      </c>
      <c r="Y119">
        <f t="shared" si="22"/>
        <v>0</v>
      </c>
      <c r="Z119">
        <f t="shared" si="23"/>
        <v>0</v>
      </c>
    </row>
    <row r="120" spans="2:26" x14ac:dyDescent="0.25">
      <c r="B120" s="11">
        <f t="shared" si="24"/>
        <v>44566.499999999738</v>
      </c>
      <c r="C120" s="1">
        <f t="shared" si="15"/>
        <v>1</v>
      </c>
      <c r="D120" s="1">
        <f t="shared" si="16"/>
        <v>3</v>
      </c>
      <c r="E120" s="12">
        <f t="shared" si="17"/>
        <v>13</v>
      </c>
      <c r="F120" s="124" t="str">
        <f t="shared" si="18"/>
        <v>0</v>
      </c>
      <c r="G120" s="1">
        <f ca="1">(OFFSET(O120,0,MATCH(Customer!$J$6,'CDH &amp; HDH'!$P$11:$X$11,0)))</f>
        <v>30</v>
      </c>
      <c r="H120" s="1" t="str">
        <f t="shared" si="19"/>
        <v>Heating</v>
      </c>
      <c r="I120" s="1">
        <f ca="1">OFFSET(IF($H120="Cooling",Customer!$C$25,Customer!$C$52),E120,D120)</f>
        <v>70</v>
      </c>
      <c r="J120" s="1">
        <f ca="1">OFFSET(IF($H120="Cooling",Customer!$L$25,Customer!$L$52),$E120,$D120)</f>
        <v>70</v>
      </c>
      <c r="K120" s="16">
        <f t="shared" si="20"/>
        <v>0</v>
      </c>
      <c r="L120" s="16">
        <f t="shared" si="21"/>
        <v>0</v>
      </c>
      <c r="M120" s="17">
        <f t="shared" ca="1" si="13"/>
        <v>40</v>
      </c>
      <c r="N120" s="17">
        <f t="shared" ca="1" si="14"/>
        <v>40</v>
      </c>
      <c r="O120" s="4"/>
      <c r="P120" s="4">
        <v>25</v>
      </c>
      <c r="Q120" s="4">
        <v>27</v>
      </c>
      <c r="R120" s="4">
        <v>21</v>
      </c>
      <c r="S120" s="4">
        <v>27</v>
      </c>
      <c r="T120" s="4">
        <v>26</v>
      </c>
      <c r="U120" s="4">
        <v>28</v>
      </c>
      <c r="V120" s="13">
        <v>30</v>
      </c>
      <c r="W120" s="4">
        <v>32</v>
      </c>
      <c r="X120" s="4">
        <v>28</v>
      </c>
      <c r="Y120">
        <f t="shared" si="22"/>
        <v>0</v>
      </c>
      <c r="Z120">
        <f t="shared" si="23"/>
        <v>0</v>
      </c>
    </row>
    <row r="121" spans="2:26" x14ac:dyDescent="0.25">
      <c r="B121" s="11">
        <f t="shared" si="24"/>
        <v>44566.541666666402</v>
      </c>
      <c r="C121" s="1">
        <f t="shared" si="15"/>
        <v>1</v>
      </c>
      <c r="D121" s="1">
        <f t="shared" si="16"/>
        <v>3</v>
      </c>
      <c r="E121" s="12">
        <f t="shared" si="17"/>
        <v>14</v>
      </c>
      <c r="F121" s="124" t="str">
        <f t="shared" si="18"/>
        <v>0</v>
      </c>
      <c r="G121" s="1">
        <f ca="1">(OFFSET(O121,0,MATCH(Customer!$J$6,'CDH &amp; HDH'!$P$11:$X$11,0)))</f>
        <v>31</v>
      </c>
      <c r="H121" s="1" t="str">
        <f t="shared" si="19"/>
        <v>Heating</v>
      </c>
      <c r="I121" s="1">
        <f ca="1">OFFSET(IF($H121="Cooling",Customer!$C$25,Customer!$C$52),E121,D121)</f>
        <v>70</v>
      </c>
      <c r="J121" s="1">
        <f ca="1">OFFSET(IF($H121="Cooling",Customer!$L$25,Customer!$L$52),$E121,$D121)</f>
        <v>70</v>
      </c>
      <c r="K121" s="16">
        <f t="shared" si="20"/>
        <v>0</v>
      </c>
      <c r="L121" s="16">
        <f t="shared" si="21"/>
        <v>0</v>
      </c>
      <c r="M121" s="17">
        <f t="shared" ca="1" si="13"/>
        <v>39</v>
      </c>
      <c r="N121" s="17">
        <f t="shared" ca="1" si="14"/>
        <v>39</v>
      </c>
      <c r="O121" s="4"/>
      <c r="P121" s="4">
        <v>25</v>
      </c>
      <c r="Q121" s="4">
        <v>27</v>
      </c>
      <c r="R121" s="4">
        <v>21</v>
      </c>
      <c r="S121" s="4">
        <v>27</v>
      </c>
      <c r="T121" s="4">
        <v>26</v>
      </c>
      <c r="U121" s="4">
        <v>28</v>
      </c>
      <c r="V121" s="13">
        <v>31</v>
      </c>
      <c r="W121" s="4">
        <v>32</v>
      </c>
      <c r="X121" s="4">
        <v>30</v>
      </c>
      <c r="Y121">
        <f t="shared" si="22"/>
        <v>0</v>
      </c>
      <c r="Z121">
        <f t="shared" si="23"/>
        <v>0</v>
      </c>
    </row>
    <row r="122" spans="2:26" x14ac:dyDescent="0.25">
      <c r="B122" s="11">
        <f t="shared" si="24"/>
        <v>44566.583333333067</v>
      </c>
      <c r="C122" s="1">
        <f t="shared" si="15"/>
        <v>1</v>
      </c>
      <c r="D122" s="1">
        <f t="shared" si="16"/>
        <v>3</v>
      </c>
      <c r="E122" s="12">
        <f t="shared" si="17"/>
        <v>15</v>
      </c>
      <c r="F122" s="124" t="str">
        <f t="shared" si="18"/>
        <v>0</v>
      </c>
      <c r="G122" s="1">
        <f ca="1">(OFFSET(O122,0,MATCH(Customer!$J$6,'CDH &amp; HDH'!$P$11:$X$11,0)))</f>
        <v>33</v>
      </c>
      <c r="H122" s="1" t="str">
        <f t="shared" si="19"/>
        <v>Heating</v>
      </c>
      <c r="I122" s="1">
        <f ca="1">OFFSET(IF($H122="Cooling",Customer!$C$25,Customer!$C$52),E122,D122)</f>
        <v>70</v>
      </c>
      <c r="J122" s="1">
        <f ca="1">OFFSET(IF($H122="Cooling",Customer!$L$25,Customer!$L$52),$E122,$D122)</f>
        <v>70</v>
      </c>
      <c r="K122" s="16">
        <f t="shared" si="20"/>
        <v>0</v>
      </c>
      <c r="L122" s="16">
        <f t="shared" si="21"/>
        <v>0</v>
      </c>
      <c r="M122" s="17">
        <f t="shared" ca="1" si="13"/>
        <v>37</v>
      </c>
      <c r="N122" s="17">
        <f t="shared" ca="1" si="14"/>
        <v>37</v>
      </c>
      <c r="O122" s="4"/>
      <c r="P122" s="4">
        <v>26</v>
      </c>
      <c r="Q122" s="4">
        <v>24</v>
      </c>
      <c r="R122" s="4">
        <v>21</v>
      </c>
      <c r="S122" s="4">
        <v>27</v>
      </c>
      <c r="T122" s="4">
        <v>27</v>
      </c>
      <c r="U122" s="4">
        <v>28</v>
      </c>
      <c r="V122" s="13">
        <v>33</v>
      </c>
      <c r="W122" s="4">
        <v>33</v>
      </c>
      <c r="X122" s="4">
        <v>34</v>
      </c>
      <c r="Y122">
        <f t="shared" si="22"/>
        <v>0</v>
      </c>
      <c r="Z122">
        <f t="shared" si="23"/>
        <v>0</v>
      </c>
    </row>
    <row r="123" spans="2:26" x14ac:dyDescent="0.25">
      <c r="B123" s="11">
        <f t="shared" si="24"/>
        <v>44566.624999999731</v>
      </c>
      <c r="C123" s="1">
        <f t="shared" si="15"/>
        <v>1</v>
      </c>
      <c r="D123" s="1">
        <f t="shared" si="16"/>
        <v>3</v>
      </c>
      <c r="E123" s="12">
        <f t="shared" si="17"/>
        <v>16</v>
      </c>
      <c r="F123" s="124" t="str">
        <f t="shared" si="18"/>
        <v>0</v>
      </c>
      <c r="G123" s="1">
        <f ca="1">(OFFSET(O123,0,MATCH(Customer!$J$6,'CDH &amp; HDH'!$P$11:$X$11,0)))</f>
        <v>33</v>
      </c>
      <c r="H123" s="1" t="str">
        <f t="shared" si="19"/>
        <v>Heating</v>
      </c>
      <c r="I123" s="1">
        <f ca="1">OFFSET(IF($H123="Cooling",Customer!$C$25,Customer!$C$52),E123,D123)</f>
        <v>70</v>
      </c>
      <c r="J123" s="1">
        <f ca="1">OFFSET(IF($H123="Cooling",Customer!$L$25,Customer!$L$52),$E123,$D123)</f>
        <v>70</v>
      </c>
      <c r="K123" s="16">
        <f t="shared" si="20"/>
        <v>0</v>
      </c>
      <c r="L123" s="16">
        <f t="shared" si="21"/>
        <v>0</v>
      </c>
      <c r="M123" s="17">
        <f t="shared" ca="1" si="13"/>
        <v>37</v>
      </c>
      <c r="N123" s="17">
        <f t="shared" ca="1" si="14"/>
        <v>37</v>
      </c>
      <c r="O123" s="4"/>
      <c r="P123" s="4">
        <v>26</v>
      </c>
      <c r="Q123" s="4">
        <v>24</v>
      </c>
      <c r="R123" s="4">
        <v>21</v>
      </c>
      <c r="S123" s="4">
        <v>27</v>
      </c>
      <c r="T123" s="4">
        <v>27</v>
      </c>
      <c r="U123" s="4">
        <v>27</v>
      </c>
      <c r="V123" s="13">
        <v>33</v>
      </c>
      <c r="W123" s="4">
        <v>32</v>
      </c>
      <c r="X123" s="4">
        <v>34</v>
      </c>
      <c r="Y123">
        <f t="shared" si="22"/>
        <v>0</v>
      </c>
      <c r="Z123">
        <f t="shared" si="23"/>
        <v>0</v>
      </c>
    </row>
    <row r="124" spans="2:26" x14ac:dyDescent="0.25">
      <c r="B124" s="11">
        <f t="shared" si="24"/>
        <v>44566.666666666395</v>
      </c>
      <c r="C124" s="1">
        <f t="shared" si="15"/>
        <v>1</v>
      </c>
      <c r="D124" s="1">
        <f t="shared" si="16"/>
        <v>3</v>
      </c>
      <c r="E124" s="12">
        <f t="shared" si="17"/>
        <v>17</v>
      </c>
      <c r="F124" s="124" t="str">
        <f t="shared" si="18"/>
        <v>0</v>
      </c>
      <c r="G124" s="1">
        <f ca="1">(OFFSET(O124,0,MATCH(Customer!$J$6,'CDH &amp; HDH'!$P$11:$X$11,0)))</f>
        <v>31</v>
      </c>
      <c r="H124" s="1" t="str">
        <f t="shared" si="19"/>
        <v>Heating</v>
      </c>
      <c r="I124" s="1">
        <f ca="1">OFFSET(IF($H124="Cooling",Customer!$C$25,Customer!$C$52),E124,D124)</f>
        <v>70</v>
      </c>
      <c r="J124" s="1">
        <f ca="1">OFFSET(IF($H124="Cooling",Customer!$L$25,Customer!$L$52),$E124,$D124)</f>
        <v>70</v>
      </c>
      <c r="K124" s="16">
        <f t="shared" si="20"/>
        <v>0</v>
      </c>
      <c r="L124" s="16">
        <f t="shared" si="21"/>
        <v>0</v>
      </c>
      <c r="M124" s="17">
        <f t="shared" ca="1" si="13"/>
        <v>39</v>
      </c>
      <c r="N124" s="17">
        <f t="shared" ca="1" si="14"/>
        <v>39</v>
      </c>
      <c r="O124" s="4"/>
      <c r="P124" s="4">
        <v>24</v>
      </c>
      <c r="Q124" s="4">
        <v>24</v>
      </c>
      <c r="R124" s="4">
        <v>19</v>
      </c>
      <c r="S124" s="4">
        <v>27</v>
      </c>
      <c r="T124" s="4">
        <v>26</v>
      </c>
      <c r="U124" s="4">
        <v>25</v>
      </c>
      <c r="V124" s="13">
        <v>31</v>
      </c>
      <c r="W124" s="4">
        <v>31</v>
      </c>
      <c r="X124" s="4">
        <v>34</v>
      </c>
      <c r="Y124">
        <f t="shared" si="22"/>
        <v>0</v>
      </c>
      <c r="Z124">
        <f t="shared" si="23"/>
        <v>0</v>
      </c>
    </row>
    <row r="125" spans="2:26" x14ac:dyDescent="0.25">
      <c r="B125" s="11">
        <f t="shared" si="24"/>
        <v>44566.708333333059</v>
      </c>
      <c r="C125" s="1">
        <f t="shared" si="15"/>
        <v>1</v>
      </c>
      <c r="D125" s="1">
        <f t="shared" si="16"/>
        <v>3</v>
      </c>
      <c r="E125" s="12">
        <f t="shared" si="17"/>
        <v>18</v>
      </c>
      <c r="F125" s="124" t="str">
        <f t="shared" si="18"/>
        <v>0</v>
      </c>
      <c r="G125" s="1">
        <f ca="1">(OFFSET(O125,0,MATCH(Customer!$J$6,'CDH &amp; HDH'!$P$11:$X$11,0)))</f>
        <v>30</v>
      </c>
      <c r="H125" s="1" t="str">
        <f t="shared" si="19"/>
        <v>Heating</v>
      </c>
      <c r="I125" s="1">
        <f ca="1">OFFSET(IF($H125="Cooling",Customer!$C$25,Customer!$C$52),E125,D125)</f>
        <v>70</v>
      </c>
      <c r="J125" s="1">
        <f ca="1">OFFSET(IF($H125="Cooling",Customer!$L$25,Customer!$L$52),$E125,$D125)</f>
        <v>70</v>
      </c>
      <c r="K125" s="16">
        <f t="shared" si="20"/>
        <v>0</v>
      </c>
      <c r="L125" s="16">
        <f t="shared" si="21"/>
        <v>0</v>
      </c>
      <c r="M125" s="17">
        <f t="shared" ca="1" si="13"/>
        <v>40</v>
      </c>
      <c r="N125" s="17">
        <f t="shared" ca="1" si="14"/>
        <v>40</v>
      </c>
      <c r="O125" s="4"/>
      <c r="P125" s="4">
        <v>22</v>
      </c>
      <c r="Q125" s="4">
        <v>22</v>
      </c>
      <c r="R125" s="4">
        <v>18</v>
      </c>
      <c r="S125" s="4">
        <v>26</v>
      </c>
      <c r="T125" s="4">
        <v>26</v>
      </c>
      <c r="U125" s="4">
        <v>24</v>
      </c>
      <c r="V125" s="13">
        <v>30</v>
      </c>
      <c r="W125" s="4">
        <v>30</v>
      </c>
      <c r="X125" s="4">
        <v>27</v>
      </c>
      <c r="Y125">
        <f t="shared" si="22"/>
        <v>0</v>
      </c>
      <c r="Z125">
        <f t="shared" si="23"/>
        <v>0</v>
      </c>
    </row>
    <row r="126" spans="2:26" x14ac:dyDescent="0.25">
      <c r="B126" s="11">
        <f t="shared" si="24"/>
        <v>44566.749999999724</v>
      </c>
      <c r="C126" s="1">
        <f t="shared" si="15"/>
        <v>1</v>
      </c>
      <c r="D126" s="1">
        <f t="shared" si="16"/>
        <v>3</v>
      </c>
      <c r="E126" s="12">
        <f t="shared" si="17"/>
        <v>19</v>
      </c>
      <c r="F126" s="124" t="str">
        <f t="shared" si="18"/>
        <v>1</v>
      </c>
      <c r="G126" s="1">
        <f ca="1">(OFFSET(O126,0,MATCH(Customer!$J$6,'CDH &amp; HDH'!$P$11:$X$11,0)))</f>
        <v>28</v>
      </c>
      <c r="H126" s="1" t="str">
        <f t="shared" si="19"/>
        <v>Heating</v>
      </c>
      <c r="I126" s="1">
        <f ca="1">OFFSET(IF($H126="Cooling",Customer!$C$25,Customer!$C$52),E126,D126)</f>
        <v>66</v>
      </c>
      <c r="J126" s="1">
        <f ca="1">OFFSET(IF($H126="Cooling",Customer!$L$25,Customer!$L$52),$E126,$D126)</f>
        <v>64</v>
      </c>
      <c r="K126" s="16">
        <f t="shared" si="20"/>
        <v>0</v>
      </c>
      <c r="L126" s="16">
        <f t="shared" si="21"/>
        <v>0</v>
      </c>
      <c r="M126" s="17">
        <f t="shared" ca="1" si="13"/>
        <v>38</v>
      </c>
      <c r="N126" s="17">
        <f t="shared" ca="1" si="14"/>
        <v>36</v>
      </c>
      <c r="O126" s="4"/>
      <c r="P126" s="4">
        <v>20</v>
      </c>
      <c r="Q126" s="4">
        <v>22</v>
      </c>
      <c r="R126" s="4">
        <v>16</v>
      </c>
      <c r="S126" s="4">
        <v>26</v>
      </c>
      <c r="T126" s="4">
        <v>25</v>
      </c>
      <c r="U126" s="4">
        <v>23</v>
      </c>
      <c r="V126" s="13">
        <v>28</v>
      </c>
      <c r="W126" s="4">
        <v>30</v>
      </c>
      <c r="X126" s="4">
        <v>24</v>
      </c>
      <c r="Y126">
        <f t="shared" si="22"/>
        <v>0</v>
      </c>
      <c r="Z126">
        <f t="shared" si="23"/>
        <v>0</v>
      </c>
    </row>
    <row r="127" spans="2:26" x14ac:dyDescent="0.25">
      <c r="B127" s="11">
        <f t="shared" si="24"/>
        <v>44566.791666666388</v>
      </c>
      <c r="C127" s="1">
        <f t="shared" si="15"/>
        <v>1</v>
      </c>
      <c r="D127" s="1">
        <f t="shared" si="16"/>
        <v>3</v>
      </c>
      <c r="E127" s="12">
        <f t="shared" si="17"/>
        <v>20</v>
      </c>
      <c r="F127" s="124" t="str">
        <f t="shared" si="18"/>
        <v>1</v>
      </c>
      <c r="G127" s="1">
        <f ca="1">(OFFSET(O127,0,MATCH(Customer!$J$6,'CDH &amp; HDH'!$P$11:$X$11,0)))</f>
        <v>26</v>
      </c>
      <c r="H127" s="1" t="str">
        <f t="shared" si="19"/>
        <v>Heating</v>
      </c>
      <c r="I127" s="1">
        <f ca="1">OFFSET(IF($H127="Cooling",Customer!$C$25,Customer!$C$52),E127,D127)</f>
        <v>66</v>
      </c>
      <c r="J127" s="1">
        <f ca="1">OFFSET(IF($H127="Cooling",Customer!$L$25,Customer!$L$52),$E127,$D127)</f>
        <v>64</v>
      </c>
      <c r="K127" s="16">
        <f t="shared" si="20"/>
        <v>0</v>
      </c>
      <c r="L127" s="16">
        <f t="shared" si="21"/>
        <v>0</v>
      </c>
      <c r="M127" s="17">
        <f t="shared" ca="1" si="13"/>
        <v>40</v>
      </c>
      <c r="N127" s="17">
        <f t="shared" ca="1" si="14"/>
        <v>38</v>
      </c>
      <c r="O127" s="4"/>
      <c r="P127" s="4">
        <v>19</v>
      </c>
      <c r="Q127" s="4">
        <v>22</v>
      </c>
      <c r="R127" s="4">
        <v>15</v>
      </c>
      <c r="S127" s="4">
        <v>25</v>
      </c>
      <c r="T127" s="4">
        <v>24</v>
      </c>
      <c r="U127" s="4">
        <v>23</v>
      </c>
      <c r="V127" s="13">
        <v>26</v>
      </c>
      <c r="W127" s="4">
        <v>27</v>
      </c>
      <c r="X127" s="4">
        <v>21</v>
      </c>
      <c r="Y127">
        <f t="shared" si="22"/>
        <v>0</v>
      </c>
      <c r="Z127">
        <f t="shared" si="23"/>
        <v>0</v>
      </c>
    </row>
    <row r="128" spans="2:26" x14ac:dyDescent="0.25">
      <c r="B128" s="11">
        <f t="shared" si="24"/>
        <v>44566.833333333052</v>
      </c>
      <c r="C128" s="1">
        <f t="shared" si="15"/>
        <v>1</v>
      </c>
      <c r="D128" s="1">
        <f t="shared" si="16"/>
        <v>3</v>
      </c>
      <c r="E128" s="12">
        <f t="shared" si="17"/>
        <v>21</v>
      </c>
      <c r="F128" s="124" t="str">
        <f t="shared" si="18"/>
        <v>0</v>
      </c>
      <c r="G128" s="1">
        <f ca="1">(OFFSET(O128,0,MATCH(Customer!$J$6,'CDH &amp; HDH'!$P$11:$X$11,0)))</f>
        <v>26</v>
      </c>
      <c r="H128" s="1" t="str">
        <f t="shared" si="19"/>
        <v>Heating</v>
      </c>
      <c r="I128" s="1">
        <f ca="1">OFFSET(IF($H128="Cooling",Customer!$C$25,Customer!$C$52),E128,D128)</f>
        <v>66</v>
      </c>
      <c r="J128" s="1">
        <f ca="1">OFFSET(IF($H128="Cooling",Customer!$L$25,Customer!$L$52),$E128,$D128)</f>
        <v>64</v>
      </c>
      <c r="K128" s="16">
        <f t="shared" si="20"/>
        <v>0</v>
      </c>
      <c r="L128" s="16">
        <f t="shared" si="21"/>
        <v>0</v>
      </c>
      <c r="M128" s="17">
        <f t="shared" ca="1" si="13"/>
        <v>40</v>
      </c>
      <c r="N128" s="17">
        <f t="shared" ca="1" si="14"/>
        <v>38</v>
      </c>
      <c r="O128" s="4"/>
      <c r="P128" s="4">
        <v>18</v>
      </c>
      <c r="Q128" s="4">
        <v>21</v>
      </c>
      <c r="R128" s="4">
        <v>13</v>
      </c>
      <c r="S128" s="4">
        <v>23</v>
      </c>
      <c r="T128" s="4">
        <v>22</v>
      </c>
      <c r="U128" s="4">
        <v>21</v>
      </c>
      <c r="V128" s="13">
        <v>26</v>
      </c>
      <c r="W128" s="4">
        <v>25</v>
      </c>
      <c r="X128" s="4">
        <v>21</v>
      </c>
      <c r="Y128">
        <f t="shared" si="22"/>
        <v>0</v>
      </c>
      <c r="Z128">
        <f t="shared" si="23"/>
        <v>0</v>
      </c>
    </row>
    <row r="129" spans="2:26" x14ac:dyDescent="0.25">
      <c r="B129" s="11">
        <f t="shared" si="24"/>
        <v>44566.874999999716</v>
      </c>
      <c r="C129" s="1">
        <f t="shared" si="15"/>
        <v>1</v>
      </c>
      <c r="D129" s="1">
        <f t="shared" si="16"/>
        <v>3</v>
      </c>
      <c r="E129" s="12">
        <f t="shared" si="17"/>
        <v>22</v>
      </c>
      <c r="F129" s="124" t="str">
        <f t="shared" si="18"/>
        <v>0</v>
      </c>
      <c r="G129" s="1">
        <f ca="1">(OFFSET(O129,0,MATCH(Customer!$J$6,'CDH &amp; HDH'!$P$11:$X$11,0)))</f>
        <v>23</v>
      </c>
      <c r="H129" s="1" t="str">
        <f t="shared" si="19"/>
        <v>Heating</v>
      </c>
      <c r="I129" s="1">
        <f ca="1">OFFSET(IF($H129="Cooling",Customer!$C$25,Customer!$C$52),E129,D129)</f>
        <v>66</v>
      </c>
      <c r="J129" s="1">
        <f ca="1">OFFSET(IF($H129="Cooling",Customer!$L$25,Customer!$L$52),$E129,$D129)</f>
        <v>64</v>
      </c>
      <c r="K129" s="16">
        <f t="shared" si="20"/>
        <v>0</v>
      </c>
      <c r="L129" s="16">
        <f t="shared" si="21"/>
        <v>0</v>
      </c>
      <c r="M129" s="17">
        <f t="shared" ca="1" si="13"/>
        <v>43</v>
      </c>
      <c r="N129" s="17">
        <f t="shared" ca="1" si="14"/>
        <v>41</v>
      </c>
      <c r="O129" s="4"/>
      <c r="P129" s="4">
        <v>17</v>
      </c>
      <c r="Q129" s="4">
        <v>21</v>
      </c>
      <c r="R129" s="4">
        <v>12</v>
      </c>
      <c r="S129" s="4">
        <v>22</v>
      </c>
      <c r="T129" s="4">
        <v>21</v>
      </c>
      <c r="U129" s="4">
        <v>23</v>
      </c>
      <c r="V129" s="13">
        <v>23</v>
      </c>
      <c r="W129" s="4">
        <v>23</v>
      </c>
      <c r="X129" s="4">
        <v>19</v>
      </c>
      <c r="Y129">
        <f t="shared" si="22"/>
        <v>0</v>
      </c>
      <c r="Z129">
        <f t="shared" si="23"/>
        <v>0</v>
      </c>
    </row>
    <row r="130" spans="2:26" x14ac:dyDescent="0.25">
      <c r="B130" s="11">
        <f t="shared" si="24"/>
        <v>44566.91666666638</v>
      </c>
      <c r="C130" s="1">
        <f t="shared" si="15"/>
        <v>1</v>
      </c>
      <c r="D130" s="1">
        <f t="shared" si="16"/>
        <v>3</v>
      </c>
      <c r="E130" s="12">
        <f t="shared" si="17"/>
        <v>23</v>
      </c>
      <c r="F130" s="124" t="str">
        <f t="shared" si="18"/>
        <v>0</v>
      </c>
      <c r="G130" s="1">
        <f ca="1">(OFFSET(O130,0,MATCH(Customer!$J$6,'CDH &amp; HDH'!$P$11:$X$11,0)))</f>
        <v>21</v>
      </c>
      <c r="H130" s="1" t="str">
        <f t="shared" si="19"/>
        <v>Heating</v>
      </c>
      <c r="I130" s="1">
        <f ca="1">OFFSET(IF($H130="Cooling",Customer!$C$25,Customer!$C$52),E130,D130)</f>
        <v>66</v>
      </c>
      <c r="J130" s="1">
        <f ca="1">OFFSET(IF($H130="Cooling",Customer!$L$25,Customer!$L$52),$E130,$D130)</f>
        <v>64</v>
      </c>
      <c r="K130" s="16">
        <f t="shared" si="20"/>
        <v>0</v>
      </c>
      <c r="L130" s="16">
        <f t="shared" si="21"/>
        <v>0</v>
      </c>
      <c r="M130" s="17">
        <f t="shared" ca="1" si="13"/>
        <v>45</v>
      </c>
      <c r="N130" s="17">
        <f t="shared" ca="1" si="14"/>
        <v>43</v>
      </c>
      <c r="O130" s="4"/>
      <c r="P130" s="4">
        <v>15</v>
      </c>
      <c r="Q130" s="4">
        <v>21</v>
      </c>
      <c r="R130" s="4">
        <v>10</v>
      </c>
      <c r="S130" s="4">
        <v>20</v>
      </c>
      <c r="T130" s="4">
        <v>19</v>
      </c>
      <c r="U130" s="4">
        <v>23</v>
      </c>
      <c r="V130" s="13">
        <v>21</v>
      </c>
      <c r="W130" s="4">
        <v>22</v>
      </c>
      <c r="X130" s="4">
        <v>18</v>
      </c>
      <c r="Y130">
        <f t="shared" si="22"/>
        <v>0</v>
      </c>
      <c r="Z130">
        <f t="shared" si="23"/>
        <v>0</v>
      </c>
    </row>
    <row r="131" spans="2:26" x14ac:dyDescent="0.25">
      <c r="B131" s="11">
        <f t="shared" si="24"/>
        <v>44566.958333333045</v>
      </c>
      <c r="C131" s="1">
        <f t="shared" si="15"/>
        <v>1</v>
      </c>
      <c r="D131" s="1">
        <f t="shared" si="16"/>
        <v>3</v>
      </c>
      <c r="E131" s="12">
        <f t="shared" si="17"/>
        <v>24</v>
      </c>
      <c r="F131" s="124" t="str">
        <f t="shared" si="18"/>
        <v>0</v>
      </c>
      <c r="G131" s="1">
        <f ca="1">(OFFSET(O131,0,MATCH(Customer!$J$6,'CDH &amp; HDH'!$P$11:$X$11,0)))</f>
        <v>22</v>
      </c>
      <c r="H131" s="1" t="str">
        <f t="shared" si="19"/>
        <v>Heating</v>
      </c>
      <c r="I131" s="1">
        <f ca="1">OFFSET(IF($H131="Cooling",Customer!$C$25,Customer!$C$52),E131,D131)</f>
        <v>66</v>
      </c>
      <c r="J131" s="1">
        <f ca="1">OFFSET(IF($H131="Cooling",Customer!$L$25,Customer!$L$52),$E131,$D131)</f>
        <v>64</v>
      </c>
      <c r="K131" s="16">
        <f t="shared" si="20"/>
        <v>0</v>
      </c>
      <c r="L131" s="16">
        <f t="shared" si="21"/>
        <v>0</v>
      </c>
      <c r="M131" s="17">
        <f t="shared" ca="1" si="13"/>
        <v>44</v>
      </c>
      <c r="N131" s="17">
        <f t="shared" ca="1" si="14"/>
        <v>42</v>
      </c>
      <c r="O131" s="4"/>
      <c r="P131" s="4">
        <v>14</v>
      </c>
      <c r="Q131" s="4">
        <v>20</v>
      </c>
      <c r="R131" s="4">
        <v>9</v>
      </c>
      <c r="S131" s="4">
        <v>17</v>
      </c>
      <c r="T131" s="4">
        <v>18</v>
      </c>
      <c r="U131" s="4">
        <v>21</v>
      </c>
      <c r="V131" s="13">
        <v>22</v>
      </c>
      <c r="W131" s="4">
        <v>20</v>
      </c>
      <c r="X131" s="4">
        <v>15</v>
      </c>
      <c r="Y131">
        <f t="shared" si="22"/>
        <v>0</v>
      </c>
      <c r="Z131">
        <f t="shared" si="23"/>
        <v>0</v>
      </c>
    </row>
    <row r="132" spans="2:26" x14ac:dyDescent="0.25">
      <c r="B132" s="11">
        <f t="shared" si="24"/>
        <v>44566.999999999709</v>
      </c>
      <c r="C132" s="1">
        <f t="shared" si="15"/>
        <v>1</v>
      </c>
      <c r="D132" s="1">
        <f t="shared" si="16"/>
        <v>4</v>
      </c>
      <c r="E132" s="12">
        <f t="shared" si="17"/>
        <v>1</v>
      </c>
      <c r="F132" s="124" t="str">
        <f t="shared" si="18"/>
        <v>0</v>
      </c>
      <c r="G132" s="1">
        <f ca="1">(OFFSET(O132,0,MATCH(Customer!$J$6,'CDH &amp; HDH'!$P$11:$X$11,0)))</f>
        <v>19</v>
      </c>
      <c r="H132" s="1" t="str">
        <f t="shared" si="19"/>
        <v>Heating</v>
      </c>
      <c r="I132" s="1">
        <f ca="1">OFFSET(IF($H132="Cooling",Customer!$C$25,Customer!$C$52),E132,D132)</f>
        <v>66</v>
      </c>
      <c r="J132" s="1">
        <f ca="1">OFFSET(IF($H132="Cooling",Customer!$L$25,Customer!$L$52),$E132,$D132)</f>
        <v>64</v>
      </c>
      <c r="K132" s="16">
        <f t="shared" si="20"/>
        <v>0</v>
      </c>
      <c r="L132" s="16">
        <f t="shared" si="21"/>
        <v>0</v>
      </c>
      <c r="M132" s="17">
        <f t="shared" ca="1" si="13"/>
        <v>47</v>
      </c>
      <c r="N132" s="17">
        <f t="shared" ca="1" si="14"/>
        <v>45</v>
      </c>
      <c r="O132" s="4"/>
      <c r="P132" s="4">
        <v>12</v>
      </c>
      <c r="Q132" s="4">
        <v>21</v>
      </c>
      <c r="R132" s="4">
        <v>7</v>
      </c>
      <c r="S132" s="4">
        <v>15</v>
      </c>
      <c r="T132" s="4">
        <v>16</v>
      </c>
      <c r="U132" s="4">
        <v>20</v>
      </c>
      <c r="V132" s="13">
        <v>19</v>
      </c>
      <c r="W132" s="4">
        <v>19</v>
      </c>
      <c r="X132" s="4">
        <v>13</v>
      </c>
      <c r="Y132">
        <f t="shared" si="22"/>
        <v>0</v>
      </c>
      <c r="Z132">
        <f t="shared" si="23"/>
        <v>0</v>
      </c>
    </row>
    <row r="133" spans="2:26" x14ac:dyDescent="0.25">
      <c r="B133" s="11">
        <f t="shared" si="24"/>
        <v>44567.041666666373</v>
      </c>
      <c r="C133" s="1">
        <f t="shared" si="15"/>
        <v>1</v>
      </c>
      <c r="D133" s="1">
        <f t="shared" si="16"/>
        <v>4</v>
      </c>
      <c r="E133" s="12">
        <f t="shared" si="17"/>
        <v>2</v>
      </c>
      <c r="F133" s="124" t="str">
        <f t="shared" si="18"/>
        <v>0</v>
      </c>
      <c r="G133" s="1">
        <f ca="1">(OFFSET(O133,0,MATCH(Customer!$J$6,'CDH &amp; HDH'!$P$11:$X$11,0)))</f>
        <v>17</v>
      </c>
      <c r="H133" s="1" t="str">
        <f t="shared" si="19"/>
        <v>Heating</v>
      </c>
      <c r="I133" s="1">
        <f ca="1">OFFSET(IF($H133="Cooling",Customer!$C$25,Customer!$C$52),E133,D133)</f>
        <v>66</v>
      </c>
      <c r="J133" s="1">
        <f ca="1">OFFSET(IF($H133="Cooling",Customer!$L$25,Customer!$L$52),$E133,$D133)</f>
        <v>64</v>
      </c>
      <c r="K133" s="16">
        <f t="shared" si="20"/>
        <v>0</v>
      </c>
      <c r="L133" s="16">
        <f t="shared" si="21"/>
        <v>0</v>
      </c>
      <c r="M133" s="17">
        <f t="shared" ca="1" si="13"/>
        <v>49</v>
      </c>
      <c r="N133" s="17">
        <f t="shared" ca="1" si="14"/>
        <v>47</v>
      </c>
      <c r="O133" s="4"/>
      <c r="P133" s="4">
        <v>12</v>
      </c>
      <c r="Q133" s="4">
        <v>21</v>
      </c>
      <c r="R133" s="4">
        <v>5</v>
      </c>
      <c r="S133" s="4">
        <v>13</v>
      </c>
      <c r="T133" s="4">
        <v>15</v>
      </c>
      <c r="U133" s="4">
        <v>20</v>
      </c>
      <c r="V133" s="13">
        <v>17</v>
      </c>
      <c r="W133" s="4">
        <v>18</v>
      </c>
      <c r="X133" s="4">
        <v>13</v>
      </c>
      <c r="Y133">
        <f t="shared" si="22"/>
        <v>0</v>
      </c>
      <c r="Z133">
        <f t="shared" si="23"/>
        <v>0</v>
      </c>
    </row>
    <row r="134" spans="2:26" x14ac:dyDescent="0.25">
      <c r="B134" s="11">
        <f t="shared" si="24"/>
        <v>44567.083333333037</v>
      </c>
      <c r="C134" s="1">
        <f t="shared" si="15"/>
        <v>1</v>
      </c>
      <c r="D134" s="1">
        <f t="shared" si="16"/>
        <v>4</v>
      </c>
      <c r="E134" s="12">
        <f t="shared" si="17"/>
        <v>3</v>
      </c>
      <c r="F134" s="124" t="str">
        <f t="shared" si="18"/>
        <v>0</v>
      </c>
      <c r="G134" s="1">
        <f ca="1">(OFFSET(O134,0,MATCH(Customer!$J$6,'CDH &amp; HDH'!$P$11:$X$11,0)))</f>
        <v>19</v>
      </c>
      <c r="H134" s="1" t="str">
        <f t="shared" si="19"/>
        <v>Heating</v>
      </c>
      <c r="I134" s="1">
        <f ca="1">OFFSET(IF($H134="Cooling",Customer!$C$25,Customer!$C$52),E134,D134)</f>
        <v>66</v>
      </c>
      <c r="J134" s="1">
        <f ca="1">OFFSET(IF($H134="Cooling",Customer!$L$25,Customer!$L$52),$E134,$D134)</f>
        <v>64</v>
      </c>
      <c r="K134" s="16">
        <f t="shared" si="20"/>
        <v>0</v>
      </c>
      <c r="L134" s="16">
        <f t="shared" si="21"/>
        <v>0</v>
      </c>
      <c r="M134" s="17">
        <f t="shared" ca="1" si="13"/>
        <v>47</v>
      </c>
      <c r="N134" s="17">
        <f t="shared" ca="1" si="14"/>
        <v>45</v>
      </c>
      <c r="O134" s="4"/>
      <c r="P134" s="4">
        <v>11</v>
      </c>
      <c r="Q134" s="4">
        <v>22</v>
      </c>
      <c r="R134" s="4">
        <v>3</v>
      </c>
      <c r="S134" s="4">
        <v>12</v>
      </c>
      <c r="T134" s="4">
        <v>14</v>
      </c>
      <c r="U134" s="4">
        <v>19</v>
      </c>
      <c r="V134" s="13">
        <v>19</v>
      </c>
      <c r="W134" s="4">
        <v>17</v>
      </c>
      <c r="X134" s="4">
        <v>13</v>
      </c>
      <c r="Y134">
        <f t="shared" si="22"/>
        <v>0</v>
      </c>
      <c r="Z134">
        <f t="shared" si="23"/>
        <v>0</v>
      </c>
    </row>
    <row r="135" spans="2:26" x14ac:dyDescent="0.25">
      <c r="B135" s="11">
        <f t="shared" si="24"/>
        <v>44567.124999999702</v>
      </c>
      <c r="C135" s="1">
        <f t="shared" si="15"/>
        <v>1</v>
      </c>
      <c r="D135" s="1">
        <f t="shared" si="16"/>
        <v>4</v>
      </c>
      <c r="E135" s="12">
        <f t="shared" si="17"/>
        <v>4</v>
      </c>
      <c r="F135" s="124" t="str">
        <f t="shared" si="18"/>
        <v>0</v>
      </c>
      <c r="G135" s="1">
        <f ca="1">(OFFSET(O135,0,MATCH(Customer!$J$6,'CDH &amp; HDH'!$P$11:$X$11,0)))</f>
        <v>18</v>
      </c>
      <c r="H135" s="1" t="str">
        <f t="shared" si="19"/>
        <v>Heating</v>
      </c>
      <c r="I135" s="1">
        <f ca="1">OFFSET(IF($H135="Cooling",Customer!$C$25,Customer!$C$52),E135,D135)</f>
        <v>66</v>
      </c>
      <c r="J135" s="1">
        <f ca="1">OFFSET(IF($H135="Cooling",Customer!$L$25,Customer!$L$52),$E135,$D135)</f>
        <v>64</v>
      </c>
      <c r="K135" s="16">
        <f t="shared" si="20"/>
        <v>0</v>
      </c>
      <c r="L135" s="16">
        <f t="shared" si="21"/>
        <v>0</v>
      </c>
      <c r="M135" s="17">
        <f t="shared" ca="1" si="13"/>
        <v>48</v>
      </c>
      <c r="N135" s="17">
        <f t="shared" ca="1" si="14"/>
        <v>46</v>
      </c>
      <c r="O135" s="4"/>
      <c r="P135" s="4">
        <v>11</v>
      </c>
      <c r="Q135" s="4">
        <v>22</v>
      </c>
      <c r="R135" s="4">
        <v>1</v>
      </c>
      <c r="S135" s="4">
        <v>10</v>
      </c>
      <c r="T135" s="4">
        <v>13</v>
      </c>
      <c r="U135" s="4">
        <v>18</v>
      </c>
      <c r="V135" s="13">
        <v>18</v>
      </c>
      <c r="W135" s="4">
        <v>15</v>
      </c>
      <c r="X135" s="4">
        <v>14</v>
      </c>
      <c r="Y135">
        <f t="shared" si="22"/>
        <v>0</v>
      </c>
      <c r="Z135">
        <f t="shared" si="23"/>
        <v>0</v>
      </c>
    </row>
    <row r="136" spans="2:26" x14ac:dyDescent="0.25">
      <c r="B136" s="11">
        <f t="shared" si="24"/>
        <v>44567.166666666366</v>
      </c>
      <c r="C136" s="1">
        <f t="shared" si="15"/>
        <v>1</v>
      </c>
      <c r="D136" s="1">
        <f t="shared" si="16"/>
        <v>4</v>
      </c>
      <c r="E136" s="12">
        <f t="shared" si="17"/>
        <v>5</v>
      </c>
      <c r="F136" s="124" t="str">
        <f t="shared" si="18"/>
        <v>0</v>
      </c>
      <c r="G136" s="1">
        <f ca="1">(OFFSET(O136,0,MATCH(Customer!$J$6,'CDH &amp; HDH'!$P$11:$X$11,0)))</f>
        <v>15</v>
      </c>
      <c r="H136" s="1" t="str">
        <f t="shared" si="19"/>
        <v>Heating</v>
      </c>
      <c r="I136" s="1">
        <f ca="1">OFFSET(IF($H136="Cooling",Customer!$C$25,Customer!$C$52),E136,D136)</f>
        <v>66</v>
      </c>
      <c r="J136" s="1">
        <f ca="1">OFFSET(IF($H136="Cooling",Customer!$L$25,Customer!$L$52),$E136,$D136)</f>
        <v>64</v>
      </c>
      <c r="K136" s="16">
        <f t="shared" si="20"/>
        <v>0</v>
      </c>
      <c r="L136" s="16">
        <f t="shared" si="21"/>
        <v>0</v>
      </c>
      <c r="M136" s="17">
        <f t="shared" ca="1" si="13"/>
        <v>51</v>
      </c>
      <c r="N136" s="17">
        <f t="shared" ca="1" si="14"/>
        <v>49</v>
      </c>
      <c r="O136" s="4"/>
      <c r="P136" s="4">
        <v>10</v>
      </c>
      <c r="Q136" s="4">
        <v>22</v>
      </c>
      <c r="R136" s="4">
        <v>-1</v>
      </c>
      <c r="S136" s="4">
        <v>10</v>
      </c>
      <c r="T136" s="4">
        <v>13</v>
      </c>
      <c r="U136" s="4">
        <v>18</v>
      </c>
      <c r="V136" s="13">
        <v>15</v>
      </c>
      <c r="W136" s="4">
        <v>15</v>
      </c>
      <c r="X136" s="4">
        <v>13</v>
      </c>
      <c r="Y136">
        <f t="shared" si="22"/>
        <v>0</v>
      </c>
      <c r="Z136">
        <f t="shared" si="23"/>
        <v>0</v>
      </c>
    </row>
    <row r="137" spans="2:26" x14ac:dyDescent="0.25">
      <c r="B137" s="11">
        <f t="shared" si="24"/>
        <v>44567.20833333303</v>
      </c>
      <c r="C137" s="1">
        <f t="shared" si="15"/>
        <v>1</v>
      </c>
      <c r="D137" s="1">
        <f t="shared" si="16"/>
        <v>4</v>
      </c>
      <c r="E137" s="12">
        <f t="shared" si="17"/>
        <v>6</v>
      </c>
      <c r="F137" s="124" t="str">
        <f t="shared" si="18"/>
        <v>0</v>
      </c>
      <c r="G137" s="1">
        <f ca="1">(OFFSET(O137,0,MATCH(Customer!$J$6,'CDH &amp; HDH'!$P$11:$X$11,0)))</f>
        <v>15</v>
      </c>
      <c r="H137" s="1" t="str">
        <f t="shared" si="19"/>
        <v>Heating</v>
      </c>
      <c r="I137" s="1">
        <f ca="1">OFFSET(IF($H137="Cooling",Customer!$C$25,Customer!$C$52),E137,D137)</f>
        <v>66</v>
      </c>
      <c r="J137" s="1">
        <f ca="1">OFFSET(IF($H137="Cooling",Customer!$L$25,Customer!$L$52),$E137,$D137)</f>
        <v>64</v>
      </c>
      <c r="K137" s="16">
        <f t="shared" si="20"/>
        <v>0</v>
      </c>
      <c r="L137" s="16">
        <f t="shared" si="21"/>
        <v>0</v>
      </c>
      <c r="M137" s="17">
        <f t="shared" ca="1" si="13"/>
        <v>51</v>
      </c>
      <c r="N137" s="17">
        <f t="shared" ca="1" si="14"/>
        <v>49</v>
      </c>
      <c r="O137" s="4"/>
      <c r="P137" s="4">
        <v>8</v>
      </c>
      <c r="Q137" s="4">
        <v>22</v>
      </c>
      <c r="R137" s="4">
        <v>-2</v>
      </c>
      <c r="S137" s="4">
        <v>11</v>
      </c>
      <c r="T137" s="4">
        <v>13</v>
      </c>
      <c r="U137" s="4">
        <v>17</v>
      </c>
      <c r="V137" s="13">
        <v>15</v>
      </c>
      <c r="W137" s="4">
        <v>15</v>
      </c>
      <c r="X137" s="4">
        <v>13</v>
      </c>
      <c r="Y137">
        <f t="shared" si="22"/>
        <v>0</v>
      </c>
      <c r="Z137">
        <f t="shared" si="23"/>
        <v>0</v>
      </c>
    </row>
    <row r="138" spans="2:26" x14ac:dyDescent="0.25">
      <c r="B138" s="11">
        <f t="shared" si="24"/>
        <v>44567.249999999694</v>
      </c>
      <c r="C138" s="1">
        <f t="shared" si="15"/>
        <v>1</v>
      </c>
      <c r="D138" s="1">
        <f t="shared" si="16"/>
        <v>4</v>
      </c>
      <c r="E138" s="12">
        <f t="shared" si="17"/>
        <v>7</v>
      </c>
      <c r="F138" s="124" t="str">
        <f t="shared" si="18"/>
        <v>0</v>
      </c>
      <c r="G138" s="1">
        <f ca="1">(OFFSET(O138,0,MATCH(Customer!$J$6,'CDH &amp; HDH'!$P$11:$X$11,0)))</f>
        <v>14</v>
      </c>
      <c r="H138" s="1" t="str">
        <f t="shared" si="19"/>
        <v>Heating</v>
      </c>
      <c r="I138" s="1">
        <f ca="1">OFFSET(IF($H138="Cooling",Customer!$C$25,Customer!$C$52),E138,D138)</f>
        <v>66</v>
      </c>
      <c r="J138" s="1">
        <f ca="1">OFFSET(IF($H138="Cooling",Customer!$L$25,Customer!$L$52),$E138,$D138)</f>
        <v>64</v>
      </c>
      <c r="K138" s="16">
        <f t="shared" si="20"/>
        <v>0</v>
      </c>
      <c r="L138" s="16">
        <f t="shared" si="21"/>
        <v>0</v>
      </c>
      <c r="M138" s="17">
        <f t="shared" ca="1" si="13"/>
        <v>52</v>
      </c>
      <c r="N138" s="17">
        <f t="shared" ca="1" si="14"/>
        <v>50</v>
      </c>
      <c r="O138" s="4"/>
      <c r="P138" s="4">
        <v>7</v>
      </c>
      <c r="Q138" s="4">
        <v>22</v>
      </c>
      <c r="R138" s="4">
        <v>-4</v>
      </c>
      <c r="S138" s="4">
        <v>11</v>
      </c>
      <c r="T138" s="4">
        <v>13</v>
      </c>
      <c r="U138" s="4">
        <v>16</v>
      </c>
      <c r="V138" s="13">
        <v>14</v>
      </c>
      <c r="W138" s="4">
        <v>15</v>
      </c>
      <c r="X138" s="4">
        <v>12</v>
      </c>
      <c r="Y138">
        <f t="shared" si="22"/>
        <v>0</v>
      </c>
      <c r="Z138">
        <f t="shared" si="23"/>
        <v>0</v>
      </c>
    </row>
    <row r="139" spans="2:26" x14ac:dyDescent="0.25">
      <c r="B139" s="11">
        <f t="shared" si="24"/>
        <v>44567.291666666359</v>
      </c>
      <c r="C139" s="1">
        <f t="shared" si="15"/>
        <v>1</v>
      </c>
      <c r="D139" s="1">
        <f t="shared" si="16"/>
        <v>4</v>
      </c>
      <c r="E139" s="12">
        <f t="shared" si="17"/>
        <v>8</v>
      </c>
      <c r="F139" s="124" t="str">
        <f t="shared" si="18"/>
        <v>1</v>
      </c>
      <c r="G139" s="1">
        <f ca="1">(OFFSET(O139,0,MATCH(Customer!$J$6,'CDH &amp; HDH'!$P$11:$X$11,0)))</f>
        <v>15</v>
      </c>
      <c r="H139" s="1" t="str">
        <f t="shared" si="19"/>
        <v>Heating</v>
      </c>
      <c r="I139" s="1">
        <f ca="1">OFFSET(IF($H139="Cooling",Customer!$C$25,Customer!$C$52),E139,D139)</f>
        <v>70</v>
      </c>
      <c r="J139" s="1">
        <f ca="1">OFFSET(IF($H139="Cooling",Customer!$L$25,Customer!$L$52),$E139,$D139)</f>
        <v>70</v>
      </c>
      <c r="K139" s="16">
        <f t="shared" si="20"/>
        <v>0</v>
      </c>
      <c r="L139" s="16">
        <f t="shared" si="21"/>
        <v>0</v>
      </c>
      <c r="M139" s="17">
        <f t="shared" ca="1" si="13"/>
        <v>55</v>
      </c>
      <c r="N139" s="17">
        <f t="shared" ca="1" si="14"/>
        <v>55</v>
      </c>
      <c r="O139" s="4"/>
      <c r="P139" s="4">
        <v>11</v>
      </c>
      <c r="Q139" s="4">
        <v>23</v>
      </c>
      <c r="R139" s="4">
        <v>-1</v>
      </c>
      <c r="S139" s="4">
        <v>14</v>
      </c>
      <c r="T139" s="4">
        <v>15</v>
      </c>
      <c r="U139" s="4">
        <v>19</v>
      </c>
      <c r="V139" s="13">
        <v>15</v>
      </c>
      <c r="W139" s="4">
        <v>14</v>
      </c>
      <c r="X139" s="4">
        <v>14</v>
      </c>
      <c r="Y139">
        <f t="shared" si="22"/>
        <v>0</v>
      </c>
      <c r="Z139">
        <f t="shared" si="23"/>
        <v>0</v>
      </c>
    </row>
    <row r="140" spans="2:26" x14ac:dyDescent="0.25">
      <c r="B140" s="11">
        <f t="shared" si="24"/>
        <v>44567.333333333023</v>
      </c>
      <c r="C140" s="1">
        <f t="shared" si="15"/>
        <v>1</v>
      </c>
      <c r="D140" s="1">
        <f t="shared" si="16"/>
        <v>4</v>
      </c>
      <c r="E140" s="12">
        <f t="shared" si="17"/>
        <v>9</v>
      </c>
      <c r="F140" s="124" t="str">
        <f t="shared" si="18"/>
        <v>1</v>
      </c>
      <c r="G140" s="1">
        <f ca="1">(OFFSET(O140,0,MATCH(Customer!$J$6,'CDH &amp; HDH'!$P$11:$X$11,0)))</f>
        <v>19</v>
      </c>
      <c r="H140" s="1" t="str">
        <f t="shared" si="19"/>
        <v>Heating</v>
      </c>
      <c r="I140" s="1">
        <f ca="1">OFFSET(IF($H140="Cooling",Customer!$C$25,Customer!$C$52),E140,D140)</f>
        <v>70</v>
      </c>
      <c r="J140" s="1">
        <f ca="1">OFFSET(IF($H140="Cooling",Customer!$L$25,Customer!$L$52),$E140,$D140)</f>
        <v>70</v>
      </c>
      <c r="K140" s="16">
        <f t="shared" si="20"/>
        <v>0</v>
      </c>
      <c r="L140" s="16">
        <f t="shared" si="21"/>
        <v>0</v>
      </c>
      <c r="M140" s="17">
        <f t="shared" ref="M140:M203" ca="1" si="25">IF($H140="Cooling",0,MAX(0,I140-$G140))</f>
        <v>51</v>
      </c>
      <c r="N140" s="17">
        <f t="shared" ref="N140:N203" ca="1" si="26">IF($H140="Cooling",0,MAX(0,J140-$G140))</f>
        <v>51</v>
      </c>
      <c r="O140" s="4"/>
      <c r="P140" s="4">
        <v>15</v>
      </c>
      <c r="Q140" s="4">
        <v>20</v>
      </c>
      <c r="R140" s="4">
        <v>2</v>
      </c>
      <c r="S140" s="4">
        <v>16</v>
      </c>
      <c r="T140" s="4">
        <v>16</v>
      </c>
      <c r="U140" s="4">
        <v>21</v>
      </c>
      <c r="V140" s="13">
        <v>19</v>
      </c>
      <c r="W140" s="4">
        <v>15</v>
      </c>
      <c r="X140" s="4">
        <v>16</v>
      </c>
      <c r="Y140">
        <f t="shared" si="22"/>
        <v>0</v>
      </c>
      <c r="Z140">
        <f t="shared" si="23"/>
        <v>0</v>
      </c>
    </row>
    <row r="141" spans="2:26" x14ac:dyDescent="0.25">
      <c r="B141" s="11">
        <f t="shared" si="24"/>
        <v>44567.374999999687</v>
      </c>
      <c r="C141" s="1">
        <f t="shared" ref="C141:C204" si="27">MONTH(B141)</f>
        <v>1</v>
      </c>
      <c r="D141" s="1">
        <f t="shared" ref="D141:D204" si="28">WEEKDAY(B141,2)</f>
        <v>4</v>
      </c>
      <c r="E141" s="12">
        <f t="shared" ref="E141:E204" si="29">HOUR(B141)+1</f>
        <v>10</v>
      </c>
      <c r="F141" s="124" t="str">
        <f t="shared" ref="F141:F204" si="30">IF(AND(C141&gt;5,C141&lt;9,D141&lt;6,E141&gt;14,E141&lt;19),"1",IF(AND(OR(E141=8,E141=9,E141=19,E141=20),C141&lt;3,D141&lt;6),"1","0"))</f>
        <v>0</v>
      </c>
      <c r="G141" s="1">
        <f ca="1">(OFFSET(O141,0,MATCH(Customer!$J$6,'CDH &amp; HDH'!$P$11:$X$11,0)))</f>
        <v>25</v>
      </c>
      <c r="H141" s="1" t="str">
        <f t="shared" ref="H141:H204" si="31">IF(AND(C141&gt;=5,C141&lt;=9),"Cooling","Heating")</f>
        <v>Heating</v>
      </c>
      <c r="I141" s="1">
        <f ca="1">OFFSET(IF($H141="Cooling",Customer!$C$25,Customer!$C$52),E141,D141)</f>
        <v>70</v>
      </c>
      <c r="J141" s="1">
        <f ca="1">OFFSET(IF($H141="Cooling",Customer!$L$25,Customer!$L$52),$E141,$D141)</f>
        <v>70</v>
      </c>
      <c r="K141" s="16">
        <f t="shared" ref="K141:K204" si="32">IF($H141="Heating",0,MAX(0,$G141-I141))</f>
        <v>0</v>
      </c>
      <c r="L141" s="16">
        <f t="shared" ref="L141:L204" si="33">IF($H141="Heating",0,MAX(0,$G141-J141))</f>
        <v>0</v>
      </c>
      <c r="M141" s="17">
        <f t="shared" ca="1" si="25"/>
        <v>45</v>
      </c>
      <c r="N141" s="17">
        <f t="shared" ca="1" si="26"/>
        <v>45</v>
      </c>
      <c r="O141" s="4"/>
      <c r="P141" s="4">
        <v>19</v>
      </c>
      <c r="Q141" s="4">
        <v>20</v>
      </c>
      <c r="R141" s="4">
        <v>5</v>
      </c>
      <c r="S141" s="4">
        <v>19</v>
      </c>
      <c r="T141" s="4">
        <v>18</v>
      </c>
      <c r="U141" s="4">
        <v>25</v>
      </c>
      <c r="V141" s="13">
        <v>25</v>
      </c>
      <c r="W141" s="4">
        <v>18</v>
      </c>
      <c r="X141" s="4">
        <v>16</v>
      </c>
      <c r="Y141">
        <f t="shared" ref="Y141:Y204" si="34">1.08*400*K141</f>
        <v>0</v>
      </c>
      <c r="Z141">
        <f t="shared" ref="Z141:Z204" si="35">1.08*400*L141</f>
        <v>0</v>
      </c>
    </row>
    <row r="142" spans="2:26" x14ac:dyDescent="0.25">
      <c r="B142" s="11">
        <f t="shared" ref="B142:B205" si="36">B141+1/24</f>
        <v>44567.416666666351</v>
      </c>
      <c r="C142" s="1">
        <f t="shared" si="27"/>
        <v>1</v>
      </c>
      <c r="D142" s="1">
        <f t="shared" si="28"/>
        <v>4</v>
      </c>
      <c r="E142" s="12">
        <f t="shared" si="29"/>
        <v>11</v>
      </c>
      <c r="F142" s="124" t="str">
        <f t="shared" si="30"/>
        <v>0</v>
      </c>
      <c r="G142" s="1">
        <f ca="1">(OFFSET(O142,0,MATCH(Customer!$J$6,'CDH &amp; HDH'!$P$11:$X$11,0)))</f>
        <v>29</v>
      </c>
      <c r="H142" s="1" t="str">
        <f t="shared" si="31"/>
        <v>Heating</v>
      </c>
      <c r="I142" s="1">
        <f ca="1">OFFSET(IF($H142="Cooling",Customer!$C$25,Customer!$C$52),E142,D142)</f>
        <v>70</v>
      </c>
      <c r="J142" s="1">
        <f ca="1">OFFSET(IF($H142="Cooling",Customer!$L$25,Customer!$L$52),$E142,$D142)</f>
        <v>70</v>
      </c>
      <c r="K142" s="16">
        <f t="shared" si="32"/>
        <v>0</v>
      </c>
      <c r="L142" s="16">
        <f t="shared" si="33"/>
        <v>0</v>
      </c>
      <c r="M142" s="17">
        <f t="shared" ca="1" si="25"/>
        <v>41</v>
      </c>
      <c r="N142" s="17">
        <f t="shared" ca="1" si="26"/>
        <v>41</v>
      </c>
      <c r="O142" s="4"/>
      <c r="P142" s="4">
        <v>22</v>
      </c>
      <c r="Q142" s="4">
        <v>21</v>
      </c>
      <c r="R142" s="4">
        <v>11</v>
      </c>
      <c r="S142" s="4">
        <v>22</v>
      </c>
      <c r="T142" s="4">
        <v>22</v>
      </c>
      <c r="U142" s="4">
        <v>28</v>
      </c>
      <c r="V142" s="13">
        <v>29</v>
      </c>
      <c r="W142" s="4">
        <v>20</v>
      </c>
      <c r="X142" s="4">
        <v>18</v>
      </c>
      <c r="Y142">
        <f t="shared" si="34"/>
        <v>0</v>
      </c>
      <c r="Z142">
        <f t="shared" si="35"/>
        <v>0</v>
      </c>
    </row>
    <row r="143" spans="2:26" x14ac:dyDescent="0.25">
      <c r="B143" s="11">
        <f t="shared" si="36"/>
        <v>44567.458333333016</v>
      </c>
      <c r="C143" s="1">
        <f t="shared" si="27"/>
        <v>1</v>
      </c>
      <c r="D143" s="1">
        <f t="shared" si="28"/>
        <v>4</v>
      </c>
      <c r="E143" s="12">
        <f t="shared" si="29"/>
        <v>12</v>
      </c>
      <c r="F143" s="124" t="str">
        <f t="shared" si="30"/>
        <v>0</v>
      </c>
      <c r="G143" s="1">
        <f ca="1">(OFFSET(O143,0,MATCH(Customer!$J$6,'CDH &amp; HDH'!$P$11:$X$11,0)))</f>
        <v>35</v>
      </c>
      <c r="H143" s="1" t="str">
        <f t="shared" si="31"/>
        <v>Heating</v>
      </c>
      <c r="I143" s="1">
        <f ca="1">OFFSET(IF($H143="Cooling",Customer!$C$25,Customer!$C$52),E143,D143)</f>
        <v>70</v>
      </c>
      <c r="J143" s="1">
        <f ca="1">OFFSET(IF($H143="Cooling",Customer!$L$25,Customer!$L$52),$E143,$D143)</f>
        <v>70</v>
      </c>
      <c r="K143" s="16">
        <f t="shared" si="32"/>
        <v>0</v>
      </c>
      <c r="L143" s="16">
        <f t="shared" si="33"/>
        <v>0</v>
      </c>
      <c r="M143" s="17">
        <f t="shared" ca="1" si="25"/>
        <v>35</v>
      </c>
      <c r="N143" s="17">
        <f t="shared" ca="1" si="26"/>
        <v>35</v>
      </c>
      <c r="O143" s="4"/>
      <c r="P143" s="4">
        <v>24</v>
      </c>
      <c r="Q143" s="4">
        <v>22</v>
      </c>
      <c r="R143" s="4">
        <v>16</v>
      </c>
      <c r="S143" s="4">
        <v>25</v>
      </c>
      <c r="T143" s="4">
        <v>25</v>
      </c>
      <c r="U143" s="4">
        <v>30</v>
      </c>
      <c r="V143" s="13">
        <v>35</v>
      </c>
      <c r="W143" s="4">
        <v>23</v>
      </c>
      <c r="X143" s="4">
        <v>20</v>
      </c>
      <c r="Y143">
        <f t="shared" si="34"/>
        <v>0</v>
      </c>
      <c r="Z143">
        <f t="shared" si="35"/>
        <v>0</v>
      </c>
    </row>
    <row r="144" spans="2:26" x14ac:dyDescent="0.25">
      <c r="B144" s="11">
        <f t="shared" si="36"/>
        <v>44567.49999999968</v>
      </c>
      <c r="C144" s="1">
        <f t="shared" si="27"/>
        <v>1</v>
      </c>
      <c r="D144" s="1">
        <f t="shared" si="28"/>
        <v>4</v>
      </c>
      <c r="E144" s="12">
        <f t="shared" si="29"/>
        <v>13</v>
      </c>
      <c r="F144" s="124" t="str">
        <f t="shared" si="30"/>
        <v>0</v>
      </c>
      <c r="G144" s="1">
        <f ca="1">(OFFSET(O144,0,MATCH(Customer!$J$6,'CDH &amp; HDH'!$P$11:$X$11,0)))</f>
        <v>39</v>
      </c>
      <c r="H144" s="1" t="str">
        <f t="shared" si="31"/>
        <v>Heating</v>
      </c>
      <c r="I144" s="1">
        <f ca="1">OFFSET(IF($H144="Cooling",Customer!$C$25,Customer!$C$52),E144,D144)</f>
        <v>70</v>
      </c>
      <c r="J144" s="1">
        <f ca="1">OFFSET(IF($H144="Cooling",Customer!$L$25,Customer!$L$52),$E144,$D144)</f>
        <v>70</v>
      </c>
      <c r="K144" s="16">
        <f t="shared" si="32"/>
        <v>0</v>
      </c>
      <c r="L144" s="16">
        <f t="shared" si="33"/>
        <v>0</v>
      </c>
      <c r="M144" s="17">
        <f t="shared" ca="1" si="25"/>
        <v>31</v>
      </c>
      <c r="N144" s="17">
        <f t="shared" ca="1" si="26"/>
        <v>31</v>
      </c>
      <c r="O144" s="4"/>
      <c r="P144" s="4">
        <v>27</v>
      </c>
      <c r="Q144" s="4">
        <v>21</v>
      </c>
      <c r="R144" s="4">
        <v>22</v>
      </c>
      <c r="S144" s="4">
        <v>28</v>
      </c>
      <c r="T144" s="4">
        <v>29</v>
      </c>
      <c r="U144" s="4">
        <v>31</v>
      </c>
      <c r="V144" s="13">
        <v>39</v>
      </c>
      <c r="W144" s="4">
        <v>24</v>
      </c>
      <c r="X144" s="4">
        <v>25</v>
      </c>
      <c r="Y144">
        <f t="shared" si="34"/>
        <v>0</v>
      </c>
      <c r="Z144">
        <f t="shared" si="35"/>
        <v>0</v>
      </c>
    </row>
    <row r="145" spans="2:26" x14ac:dyDescent="0.25">
      <c r="B145" s="11">
        <f t="shared" si="36"/>
        <v>44567.541666666344</v>
      </c>
      <c r="C145" s="1">
        <f t="shared" si="27"/>
        <v>1</v>
      </c>
      <c r="D145" s="1">
        <f t="shared" si="28"/>
        <v>4</v>
      </c>
      <c r="E145" s="12">
        <f t="shared" si="29"/>
        <v>14</v>
      </c>
      <c r="F145" s="124" t="str">
        <f t="shared" si="30"/>
        <v>0</v>
      </c>
      <c r="G145" s="1">
        <f ca="1">(OFFSET(O145,0,MATCH(Customer!$J$6,'CDH &amp; HDH'!$P$11:$X$11,0)))</f>
        <v>45</v>
      </c>
      <c r="H145" s="1" t="str">
        <f t="shared" si="31"/>
        <v>Heating</v>
      </c>
      <c r="I145" s="1">
        <f ca="1">OFFSET(IF($H145="Cooling",Customer!$C$25,Customer!$C$52),E145,D145)</f>
        <v>70</v>
      </c>
      <c r="J145" s="1">
        <f ca="1">OFFSET(IF($H145="Cooling",Customer!$L$25,Customer!$L$52),$E145,$D145)</f>
        <v>70</v>
      </c>
      <c r="K145" s="16">
        <f t="shared" si="32"/>
        <v>0</v>
      </c>
      <c r="L145" s="16">
        <f t="shared" si="33"/>
        <v>0</v>
      </c>
      <c r="M145" s="17">
        <f t="shared" ca="1" si="25"/>
        <v>25</v>
      </c>
      <c r="N145" s="17">
        <f t="shared" ca="1" si="26"/>
        <v>25</v>
      </c>
      <c r="O145" s="4"/>
      <c r="P145" s="4">
        <v>28</v>
      </c>
      <c r="Q145" s="4">
        <v>20</v>
      </c>
      <c r="R145" s="4">
        <v>23</v>
      </c>
      <c r="S145" s="4">
        <v>28</v>
      </c>
      <c r="T145" s="4">
        <v>30</v>
      </c>
      <c r="U145" s="4">
        <v>32</v>
      </c>
      <c r="V145" s="13">
        <v>45</v>
      </c>
      <c r="W145" s="4">
        <v>26</v>
      </c>
      <c r="X145" s="4">
        <v>27</v>
      </c>
      <c r="Y145">
        <f t="shared" si="34"/>
        <v>0</v>
      </c>
      <c r="Z145">
        <f t="shared" si="35"/>
        <v>0</v>
      </c>
    </row>
    <row r="146" spans="2:26" x14ac:dyDescent="0.25">
      <c r="B146" s="11">
        <f t="shared" si="36"/>
        <v>44567.583333333008</v>
      </c>
      <c r="C146" s="1">
        <f t="shared" si="27"/>
        <v>1</v>
      </c>
      <c r="D146" s="1">
        <f t="shared" si="28"/>
        <v>4</v>
      </c>
      <c r="E146" s="12">
        <f t="shared" si="29"/>
        <v>15</v>
      </c>
      <c r="F146" s="124" t="str">
        <f t="shared" si="30"/>
        <v>0</v>
      </c>
      <c r="G146" s="1">
        <f ca="1">(OFFSET(O146,0,MATCH(Customer!$J$6,'CDH &amp; HDH'!$P$11:$X$11,0)))</f>
        <v>46</v>
      </c>
      <c r="H146" s="1" t="str">
        <f t="shared" si="31"/>
        <v>Heating</v>
      </c>
      <c r="I146" s="1">
        <f ca="1">OFFSET(IF($H146="Cooling",Customer!$C$25,Customer!$C$52),E146,D146)</f>
        <v>70</v>
      </c>
      <c r="J146" s="1">
        <f ca="1">OFFSET(IF($H146="Cooling",Customer!$L$25,Customer!$L$52),$E146,$D146)</f>
        <v>70</v>
      </c>
      <c r="K146" s="16">
        <f t="shared" si="32"/>
        <v>0</v>
      </c>
      <c r="L146" s="16">
        <f t="shared" si="33"/>
        <v>0</v>
      </c>
      <c r="M146" s="17">
        <f t="shared" ca="1" si="25"/>
        <v>24</v>
      </c>
      <c r="N146" s="17">
        <f t="shared" ca="1" si="26"/>
        <v>24</v>
      </c>
      <c r="O146" s="4"/>
      <c r="P146" s="4">
        <v>28</v>
      </c>
      <c r="Q146" s="4">
        <v>21</v>
      </c>
      <c r="R146" s="4">
        <v>23</v>
      </c>
      <c r="S146" s="4">
        <v>29</v>
      </c>
      <c r="T146" s="4">
        <v>30</v>
      </c>
      <c r="U146" s="4">
        <v>32</v>
      </c>
      <c r="V146" s="13">
        <v>46</v>
      </c>
      <c r="W146" s="4">
        <v>27</v>
      </c>
      <c r="X146" s="4">
        <v>29</v>
      </c>
      <c r="Y146">
        <f t="shared" si="34"/>
        <v>0</v>
      </c>
      <c r="Z146">
        <f t="shared" si="35"/>
        <v>0</v>
      </c>
    </row>
    <row r="147" spans="2:26" x14ac:dyDescent="0.25">
      <c r="B147" s="11">
        <f t="shared" si="36"/>
        <v>44567.624999999673</v>
      </c>
      <c r="C147" s="1">
        <f t="shared" si="27"/>
        <v>1</v>
      </c>
      <c r="D147" s="1">
        <f t="shared" si="28"/>
        <v>4</v>
      </c>
      <c r="E147" s="12">
        <f t="shared" si="29"/>
        <v>16</v>
      </c>
      <c r="F147" s="124" t="str">
        <f t="shared" si="30"/>
        <v>0</v>
      </c>
      <c r="G147" s="1">
        <f ca="1">(OFFSET(O147,0,MATCH(Customer!$J$6,'CDH &amp; HDH'!$P$11:$X$11,0)))</f>
        <v>43</v>
      </c>
      <c r="H147" s="1" t="str">
        <f t="shared" si="31"/>
        <v>Heating</v>
      </c>
      <c r="I147" s="1">
        <f ca="1">OFFSET(IF($H147="Cooling",Customer!$C$25,Customer!$C$52),E147,D147)</f>
        <v>70</v>
      </c>
      <c r="J147" s="1">
        <f ca="1">OFFSET(IF($H147="Cooling",Customer!$L$25,Customer!$L$52),$E147,$D147)</f>
        <v>70</v>
      </c>
      <c r="K147" s="16">
        <f t="shared" si="32"/>
        <v>0</v>
      </c>
      <c r="L147" s="16">
        <f t="shared" si="33"/>
        <v>0</v>
      </c>
      <c r="M147" s="17">
        <f t="shared" ca="1" si="25"/>
        <v>27</v>
      </c>
      <c r="N147" s="17">
        <f t="shared" ca="1" si="26"/>
        <v>27</v>
      </c>
      <c r="O147" s="4"/>
      <c r="P147" s="4">
        <v>29</v>
      </c>
      <c r="Q147" s="4">
        <v>19</v>
      </c>
      <c r="R147" s="4">
        <v>24</v>
      </c>
      <c r="S147" s="4">
        <v>29</v>
      </c>
      <c r="T147" s="4">
        <v>31</v>
      </c>
      <c r="U147" s="4">
        <v>31</v>
      </c>
      <c r="V147" s="13">
        <v>43</v>
      </c>
      <c r="W147" s="4">
        <v>28</v>
      </c>
      <c r="X147" s="4">
        <v>28</v>
      </c>
      <c r="Y147">
        <f t="shared" si="34"/>
        <v>0</v>
      </c>
      <c r="Z147">
        <f t="shared" si="35"/>
        <v>0</v>
      </c>
    </row>
    <row r="148" spans="2:26" x14ac:dyDescent="0.25">
      <c r="B148" s="11">
        <f t="shared" si="36"/>
        <v>44567.666666666337</v>
      </c>
      <c r="C148" s="1">
        <f t="shared" si="27"/>
        <v>1</v>
      </c>
      <c r="D148" s="1">
        <f t="shared" si="28"/>
        <v>4</v>
      </c>
      <c r="E148" s="12">
        <f t="shared" si="29"/>
        <v>17</v>
      </c>
      <c r="F148" s="124" t="str">
        <f t="shared" si="30"/>
        <v>0</v>
      </c>
      <c r="G148" s="1">
        <f ca="1">(OFFSET(O148,0,MATCH(Customer!$J$6,'CDH &amp; HDH'!$P$11:$X$11,0)))</f>
        <v>41</v>
      </c>
      <c r="H148" s="1" t="str">
        <f t="shared" si="31"/>
        <v>Heating</v>
      </c>
      <c r="I148" s="1">
        <f ca="1">OFFSET(IF($H148="Cooling",Customer!$C$25,Customer!$C$52),E148,D148)</f>
        <v>70</v>
      </c>
      <c r="J148" s="1">
        <f ca="1">OFFSET(IF($H148="Cooling",Customer!$L$25,Customer!$L$52),$E148,$D148)</f>
        <v>70</v>
      </c>
      <c r="K148" s="16">
        <f t="shared" si="32"/>
        <v>0</v>
      </c>
      <c r="L148" s="16">
        <f t="shared" si="33"/>
        <v>0</v>
      </c>
      <c r="M148" s="17">
        <f t="shared" ca="1" si="25"/>
        <v>29</v>
      </c>
      <c r="N148" s="17">
        <f t="shared" ca="1" si="26"/>
        <v>29</v>
      </c>
      <c r="O148" s="4"/>
      <c r="P148" s="4">
        <v>28</v>
      </c>
      <c r="Q148" s="4">
        <v>18</v>
      </c>
      <c r="R148" s="4">
        <v>23</v>
      </c>
      <c r="S148" s="4">
        <v>28</v>
      </c>
      <c r="T148" s="4">
        <v>29</v>
      </c>
      <c r="U148" s="4">
        <v>30</v>
      </c>
      <c r="V148" s="13">
        <v>41</v>
      </c>
      <c r="W148" s="4">
        <v>26</v>
      </c>
      <c r="X148" s="4">
        <v>28</v>
      </c>
      <c r="Y148">
        <f t="shared" si="34"/>
        <v>0</v>
      </c>
      <c r="Z148">
        <f t="shared" si="35"/>
        <v>0</v>
      </c>
    </row>
    <row r="149" spans="2:26" x14ac:dyDescent="0.25">
      <c r="B149" s="11">
        <f t="shared" si="36"/>
        <v>44567.708333333001</v>
      </c>
      <c r="C149" s="1">
        <f t="shared" si="27"/>
        <v>1</v>
      </c>
      <c r="D149" s="1">
        <f t="shared" si="28"/>
        <v>4</v>
      </c>
      <c r="E149" s="12">
        <f t="shared" si="29"/>
        <v>18</v>
      </c>
      <c r="F149" s="124" t="str">
        <f t="shared" si="30"/>
        <v>0</v>
      </c>
      <c r="G149" s="1">
        <f ca="1">(OFFSET(O149,0,MATCH(Customer!$J$6,'CDH &amp; HDH'!$P$11:$X$11,0)))</f>
        <v>41</v>
      </c>
      <c r="H149" s="1" t="str">
        <f t="shared" si="31"/>
        <v>Heating</v>
      </c>
      <c r="I149" s="1">
        <f ca="1">OFFSET(IF($H149="Cooling",Customer!$C$25,Customer!$C$52),E149,D149)</f>
        <v>70</v>
      </c>
      <c r="J149" s="1">
        <f ca="1">OFFSET(IF($H149="Cooling",Customer!$L$25,Customer!$L$52),$E149,$D149)</f>
        <v>70</v>
      </c>
      <c r="K149" s="16">
        <f t="shared" si="32"/>
        <v>0</v>
      </c>
      <c r="L149" s="16">
        <f t="shared" si="33"/>
        <v>0</v>
      </c>
      <c r="M149" s="17">
        <f t="shared" ca="1" si="25"/>
        <v>29</v>
      </c>
      <c r="N149" s="17">
        <f t="shared" ca="1" si="26"/>
        <v>29</v>
      </c>
      <c r="O149" s="4"/>
      <c r="P149" s="4">
        <v>27</v>
      </c>
      <c r="Q149" s="4">
        <v>17</v>
      </c>
      <c r="R149" s="4">
        <v>22</v>
      </c>
      <c r="S149" s="4">
        <v>28</v>
      </c>
      <c r="T149" s="4">
        <v>27</v>
      </c>
      <c r="U149" s="4">
        <v>29</v>
      </c>
      <c r="V149" s="13">
        <v>41</v>
      </c>
      <c r="W149" s="4">
        <v>23</v>
      </c>
      <c r="X149" s="4">
        <v>30</v>
      </c>
      <c r="Y149">
        <f t="shared" si="34"/>
        <v>0</v>
      </c>
      <c r="Z149">
        <f t="shared" si="35"/>
        <v>0</v>
      </c>
    </row>
    <row r="150" spans="2:26" x14ac:dyDescent="0.25">
      <c r="B150" s="11">
        <f t="shared" si="36"/>
        <v>44567.749999999665</v>
      </c>
      <c r="C150" s="1">
        <f t="shared" si="27"/>
        <v>1</v>
      </c>
      <c r="D150" s="1">
        <f t="shared" si="28"/>
        <v>4</v>
      </c>
      <c r="E150" s="12">
        <f t="shared" si="29"/>
        <v>19</v>
      </c>
      <c r="F150" s="124" t="str">
        <f t="shared" si="30"/>
        <v>1</v>
      </c>
      <c r="G150" s="1">
        <f ca="1">(OFFSET(O150,0,MATCH(Customer!$J$6,'CDH &amp; HDH'!$P$11:$X$11,0)))</f>
        <v>43</v>
      </c>
      <c r="H150" s="1" t="str">
        <f t="shared" si="31"/>
        <v>Heating</v>
      </c>
      <c r="I150" s="1">
        <f ca="1">OFFSET(IF($H150="Cooling",Customer!$C$25,Customer!$C$52),E150,D150)</f>
        <v>66</v>
      </c>
      <c r="J150" s="1">
        <f ca="1">OFFSET(IF($H150="Cooling",Customer!$L$25,Customer!$L$52),$E150,$D150)</f>
        <v>64</v>
      </c>
      <c r="K150" s="16">
        <f t="shared" si="32"/>
        <v>0</v>
      </c>
      <c r="L150" s="16">
        <f t="shared" si="33"/>
        <v>0</v>
      </c>
      <c r="M150" s="17">
        <f t="shared" ca="1" si="25"/>
        <v>23</v>
      </c>
      <c r="N150" s="17">
        <f t="shared" ca="1" si="26"/>
        <v>21</v>
      </c>
      <c r="O150" s="4"/>
      <c r="P150" s="4">
        <v>26</v>
      </c>
      <c r="Q150" s="4">
        <v>17</v>
      </c>
      <c r="R150" s="4">
        <v>21</v>
      </c>
      <c r="S150" s="4">
        <v>27</v>
      </c>
      <c r="T150" s="4">
        <v>25</v>
      </c>
      <c r="U150" s="4">
        <v>28</v>
      </c>
      <c r="V150" s="13">
        <v>43</v>
      </c>
      <c r="W150" s="4">
        <v>22</v>
      </c>
      <c r="X150" s="4">
        <v>29</v>
      </c>
      <c r="Y150">
        <f t="shared" si="34"/>
        <v>0</v>
      </c>
      <c r="Z150">
        <f t="shared" si="35"/>
        <v>0</v>
      </c>
    </row>
    <row r="151" spans="2:26" x14ac:dyDescent="0.25">
      <c r="B151" s="11">
        <f t="shared" si="36"/>
        <v>44567.79166666633</v>
      </c>
      <c r="C151" s="1">
        <f t="shared" si="27"/>
        <v>1</v>
      </c>
      <c r="D151" s="1">
        <f t="shared" si="28"/>
        <v>4</v>
      </c>
      <c r="E151" s="12">
        <f t="shared" si="29"/>
        <v>20</v>
      </c>
      <c r="F151" s="124" t="str">
        <f t="shared" si="30"/>
        <v>1</v>
      </c>
      <c r="G151" s="1">
        <f ca="1">(OFFSET(O151,0,MATCH(Customer!$J$6,'CDH &amp; HDH'!$P$11:$X$11,0)))</f>
        <v>43</v>
      </c>
      <c r="H151" s="1" t="str">
        <f t="shared" si="31"/>
        <v>Heating</v>
      </c>
      <c r="I151" s="1">
        <f ca="1">OFFSET(IF($H151="Cooling",Customer!$C$25,Customer!$C$52),E151,D151)</f>
        <v>66</v>
      </c>
      <c r="J151" s="1">
        <f ca="1">OFFSET(IF($H151="Cooling",Customer!$L$25,Customer!$L$52),$E151,$D151)</f>
        <v>64</v>
      </c>
      <c r="K151" s="16">
        <f t="shared" si="32"/>
        <v>0</v>
      </c>
      <c r="L151" s="16">
        <f t="shared" si="33"/>
        <v>0</v>
      </c>
      <c r="M151" s="17">
        <f t="shared" ca="1" si="25"/>
        <v>23</v>
      </c>
      <c r="N151" s="17">
        <f t="shared" ca="1" si="26"/>
        <v>21</v>
      </c>
      <c r="O151" s="4"/>
      <c r="P151" s="4">
        <v>24</v>
      </c>
      <c r="Q151" s="4">
        <v>16</v>
      </c>
      <c r="R151" s="4">
        <v>21</v>
      </c>
      <c r="S151" s="4">
        <v>27</v>
      </c>
      <c r="T151" s="4">
        <v>25</v>
      </c>
      <c r="U151" s="4">
        <v>27</v>
      </c>
      <c r="V151" s="13">
        <v>43</v>
      </c>
      <c r="W151" s="4">
        <v>22</v>
      </c>
      <c r="X151" s="4">
        <v>31</v>
      </c>
      <c r="Y151">
        <f t="shared" si="34"/>
        <v>0</v>
      </c>
      <c r="Z151">
        <f t="shared" si="35"/>
        <v>0</v>
      </c>
    </row>
    <row r="152" spans="2:26" x14ac:dyDescent="0.25">
      <c r="B152" s="11">
        <f t="shared" si="36"/>
        <v>44567.833333332994</v>
      </c>
      <c r="C152" s="1">
        <f t="shared" si="27"/>
        <v>1</v>
      </c>
      <c r="D152" s="1">
        <f t="shared" si="28"/>
        <v>4</v>
      </c>
      <c r="E152" s="12">
        <f t="shared" si="29"/>
        <v>21</v>
      </c>
      <c r="F152" s="124" t="str">
        <f t="shared" si="30"/>
        <v>0</v>
      </c>
      <c r="G152" s="1">
        <f ca="1">(OFFSET(O152,0,MATCH(Customer!$J$6,'CDH &amp; HDH'!$P$11:$X$11,0)))</f>
        <v>41</v>
      </c>
      <c r="H152" s="1" t="str">
        <f t="shared" si="31"/>
        <v>Heating</v>
      </c>
      <c r="I152" s="1">
        <f ca="1">OFFSET(IF($H152="Cooling",Customer!$C$25,Customer!$C$52),E152,D152)</f>
        <v>66</v>
      </c>
      <c r="J152" s="1">
        <f ca="1">OFFSET(IF($H152="Cooling",Customer!$L$25,Customer!$L$52),$E152,$D152)</f>
        <v>64</v>
      </c>
      <c r="K152" s="16">
        <f t="shared" si="32"/>
        <v>0</v>
      </c>
      <c r="L152" s="16">
        <f t="shared" si="33"/>
        <v>0</v>
      </c>
      <c r="M152" s="17">
        <f t="shared" ca="1" si="25"/>
        <v>25</v>
      </c>
      <c r="N152" s="17">
        <f t="shared" ca="1" si="26"/>
        <v>23</v>
      </c>
      <c r="O152" s="4"/>
      <c r="P152" s="4">
        <v>22</v>
      </c>
      <c r="Q152" s="4">
        <v>14</v>
      </c>
      <c r="R152" s="4">
        <v>22</v>
      </c>
      <c r="S152" s="4">
        <v>26</v>
      </c>
      <c r="T152" s="4">
        <v>26</v>
      </c>
      <c r="U152" s="4">
        <v>26</v>
      </c>
      <c r="V152" s="13">
        <v>41</v>
      </c>
      <c r="W152" s="4">
        <v>21</v>
      </c>
      <c r="X152" s="4">
        <v>31</v>
      </c>
      <c r="Y152">
        <f t="shared" si="34"/>
        <v>0</v>
      </c>
      <c r="Z152">
        <f t="shared" si="35"/>
        <v>0</v>
      </c>
    </row>
    <row r="153" spans="2:26" x14ac:dyDescent="0.25">
      <c r="B153" s="11">
        <f t="shared" si="36"/>
        <v>44567.874999999658</v>
      </c>
      <c r="C153" s="1">
        <f t="shared" si="27"/>
        <v>1</v>
      </c>
      <c r="D153" s="1">
        <f t="shared" si="28"/>
        <v>4</v>
      </c>
      <c r="E153" s="12">
        <f t="shared" si="29"/>
        <v>22</v>
      </c>
      <c r="F153" s="124" t="str">
        <f t="shared" si="30"/>
        <v>0</v>
      </c>
      <c r="G153" s="1">
        <f ca="1">(OFFSET(O153,0,MATCH(Customer!$J$6,'CDH &amp; HDH'!$P$11:$X$11,0)))</f>
        <v>40</v>
      </c>
      <c r="H153" s="1" t="str">
        <f t="shared" si="31"/>
        <v>Heating</v>
      </c>
      <c r="I153" s="1">
        <f ca="1">OFFSET(IF($H153="Cooling",Customer!$C$25,Customer!$C$52),E153,D153)</f>
        <v>66</v>
      </c>
      <c r="J153" s="1">
        <f ca="1">OFFSET(IF($H153="Cooling",Customer!$L$25,Customer!$L$52),$E153,$D153)</f>
        <v>64</v>
      </c>
      <c r="K153" s="16">
        <f t="shared" si="32"/>
        <v>0</v>
      </c>
      <c r="L153" s="16">
        <f t="shared" si="33"/>
        <v>0</v>
      </c>
      <c r="M153" s="17">
        <f t="shared" ca="1" si="25"/>
        <v>26</v>
      </c>
      <c r="N153" s="17">
        <f t="shared" ca="1" si="26"/>
        <v>24</v>
      </c>
      <c r="O153" s="4"/>
      <c r="P153" s="4">
        <v>20</v>
      </c>
      <c r="Q153" s="4">
        <v>13</v>
      </c>
      <c r="R153" s="4">
        <v>22</v>
      </c>
      <c r="S153" s="4">
        <v>26</v>
      </c>
      <c r="T153" s="4">
        <v>26</v>
      </c>
      <c r="U153" s="4">
        <v>25</v>
      </c>
      <c r="V153" s="13">
        <v>40</v>
      </c>
      <c r="W153" s="4">
        <v>24</v>
      </c>
      <c r="X153" s="4">
        <v>27</v>
      </c>
      <c r="Y153">
        <f t="shared" si="34"/>
        <v>0</v>
      </c>
      <c r="Z153">
        <f t="shared" si="35"/>
        <v>0</v>
      </c>
    </row>
    <row r="154" spans="2:26" x14ac:dyDescent="0.25">
      <c r="B154" s="11">
        <f t="shared" si="36"/>
        <v>44567.916666666322</v>
      </c>
      <c r="C154" s="1">
        <f t="shared" si="27"/>
        <v>1</v>
      </c>
      <c r="D154" s="1">
        <f t="shared" si="28"/>
        <v>4</v>
      </c>
      <c r="E154" s="12">
        <f t="shared" si="29"/>
        <v>23</v>
      </c>
      <c r="F154" s="124" t="str">
        <f t="shared" si="30"/>
        <v>0</v>
      </c>
      <c r="G154" s="1">
        <f ca="1">(OFFSET(O154,0,MATCH(Customer!$J$6,'CDH &amp; HDH'!$P$11:$X$11,0)))</f>
        <v>43</v>
      </c>
      <c r="H154" s="1" t="str">
        <f t="shared" si="31"/>
        <v>Heating</v>
      </c>
      <c r="I154" s="1">
        <f ca="1">OFFSET(IF($H154="Cooling",Customer!$C$25,Customer!$C$52),E154,D154)</f>
        <v>66</v>
      </c>
      <c r="J154" s="1">
        <f ca="1">OFFSET(IF($H154="Cooling",Customer!$L$25,Customer!$L$52),$E154,$D154)</f>
        <v>64</v>
      </c>
      <c r="K154" s="16">
        <f t="shared" si="32"/>
        <v>0</v>
      </c>
      <c r="L154" s="16">
        <f t="shared" si="33"/>
        <v>0</v>
      </c>
      <c r="M154" s="17">
        <f t="shared" ca="1" si="25"/>
        <v>23</v>
      </c>
      <c r="N154" s="17">
        <f t="shared" ca="1" si="26"/>
        <v>21</v>
      </c>
      <c r="O154" s="4"/>
      <c r="P154" s="4">
        <v>19</v>
      </c>
      <c r="Q154" s="4">
        <v>13</v>
      </c>
      <c r="R154" s="4">
        <v>22</v>
      </c>
      <c r="S154" s="4">
        <v>28</v>
      </c>
      <c r="T154" s="4">
        <v>25</v>
      </c>
      <c r="U154" s="4">
        <v>25</v>
      </c>
      <c r="V154" s="13">
        <v>43</v>
      </c>
      <c r="W154" s="4">
        <v>25</v>
      </c>
      <c r="X154" s="4">
        <v>26</v>
      </c>
      <c r="Y154">
        <f t="shared" si="34"/>
        <v>0</v>
      </c>
      <c r="Z154">
        <f t="shared" si="35"/>
        <v>0</v>
      </c>
    </row>
    <row r="155" spans="2:26" x14ac:dyDescent="0.25">
      <c r="B155" s="11">
        <f t="shared" si="36"/>
        <v>44567.958333332987</v>
      </c>
      <c r="C155" s="1">
        <f t="shared" si="27"/>
        <v>1</v>
      </c>
      <c r="D155" s="1">
        <f t="shared" si="28"/>
        <v>4</v>
      </c>
      <c r="E155" s="12">
        <f t="shared" si="29"/>
        <v>24</v>
      </c>
      <c r="F155" s="124" t="str">
        <f t="shared" si="30"/>
        <v>0</v>
      </c>
      <c r="G155" s="1">
        <f ca="1">(OFFSET(O155,0,MATCH(Customer!$J$6,'CDH &amp; HDH'!$P$11:$X$11,0)))</f>
        <v>45</v>
      </c>
      <c r="H155" s="1" t="str">
        <f t="shared" si="31"/>
        <v>Heating</v>
      </c>
      <c r="I155" s="1">
        <f ca="1">OFFSET(IF($H155="Cooling",Customer!$C$25,Customer!$C$52),E155,D155)</f>
        <v>66</v>
      </c>
      <c r="J155" s="1">
        <f ca="1">OFFSET(IF($H155="Cooling",Customer!$L$25,Customer!$L$52),$E155,$D155)</f>
        <v>64</v>
      </c>
      <c r="K155" s="16">
        <f t="shared" si="32"/>
        <v>0</v>
      </c>
      <c r="L155" s="16">
        <f t="shared" si="33"/>
        <v>0</v>
      </c>
      <c r="M155" s="17">
        <f t="shared" ca="1" si="25"/>
        <v>21</v>
      </c>
      <c r="N155" s="17">
        <f t="shared" ca="1" si="26"/>
        <v>19</v>
      </c>
      <c r="O155" s="4"/>
      <c r="P155" s="4">
        <v>19</v>
      </c>
      <c r="Q155" s="4">
        <v>11</v>
      </c>
      <c r="R155" s="4">
        <v>22</v>
      </c>
      <c r="S155" s="4">
        <v>30</v>
      </c>
      <c r="T155" s="4">
        <v>25</v>
      </c>
      <c r="U155" s="4">
        <v>26</v>
      </c>
      <c r="V155" s="13">
        <v>45</v>
      </c>
      <c r="W155" s="4">
        <v>26</v>
      </c>
      <c r="X155" s="4">
        <v>25</v>
      </c>
      <c r="Y155">
        <f t="shared" si="34"/>
        <v>0</v>
      </c>
      <c r="Z155">
        <f t="shared" si="35"/>
        <v>0</v>
      </c>
    </row>
    <row r="156" spans="2:26" x14ac:dyDescent="0.25">
      <c r="B156" s="11">
        <f t="shared" si="36"/>
        <v>44567.999999999651</v>
      </c>
      <c r="C156" s="1">
        <f t="shared" si="27"/>
        <v>1</v>
      </c>
      <c r="D156" s="1">
        <f t="shared" si="28"/>
        <v>5</v>
      </c>
      <c r="E156" s="12">
        <f t="shared" si="29"/>
        <v>1</v>
      </c>
      <c r="F156" s="124" t="str">
        <f t="shared" si="30"/>
        <v>0</v>
      </c>
      <c r="G156" s="1">
        <f ca="1">(OFFSET(O156,0,MATCH(Customer!$J$6,'CDH &amp; HDH'!$P$11:$X$11,0)))</f>
        <v>45</v>
      </c>
      <c r="H156" s="1" t="str">
        <f t="shared" si="31"/>
        <v>Heating</v>
      </c>
      <c r="I156" s="1">
        <f ca="1">OFFSET(IF($H156="Cooling",Customer!$C$25,Customer!$C$52),E156,D156)</f>
        <v>66</v>
      </c>
      <c r="J156" s="1">
        <f ca="1">OFFSET(IF($H156="Cooling",Customer!$L$25,Customer!$L$52),$E156,$D156)</f>
        <v>64</v>
      </c>
      <c r="K156" s="16">
        <f t="shared" si="32"/>
        <v>0</v>
      </c>
      <c r="L156" s="16">
        <f t="shared" si="33"/>
        <v>0</v>
      </c>
      <c r="M156" s="17">
        <f t="shared" ca="1" si="25"/>
        <v>21</v>
      </c>
      <c r="N156" s="17">
        <f t="shared" ca="1" si="26"/>
        <v>19</v>
      </c>
      <c r="O156" s="4"/>
      <c r="P156" s="4">
        <v>18</v>
      </c>
      <c r="Q156" s="4">
        <v>11</v>
      </c>
      <c r="R156" s="4">
        <v>22</v>
      </c>
      <c r="S156" s="4">
        <v>32</v>
      </c>
      <c r="T156" s="4">
        <v>24</v>
      </c>
      <c r="U156" s="4">
        <v>25</v>
      </c>
      <c r="V156" s="13">
        <v>45</v>
      </c>
      <c r="W156" s="4">
        <v>25</v>
      </c>
      <c r="X156" s="4">
        <v>24</v>
      </c>
      <c r="Y156">
        <f t="shared" si="34"/>
        <v>0</v>
      </c>
      <c r="Z156">
        <f t="shared" si="35"/>
        <v>0</v>
      </c>
    </row>
    <row r="157" spans="2:26" x14ac:dyDescent="0.25">
      <c r="B157" s="11">
        <f t="shared" si="36"/>
        <v>44568.041666666315</v>
      </c>
      <c r="C157" s="1">
        <f t="shared" si="27"/>
        <v>1</v>
      </c>
      <c r="D157" s="1">
        <f t="shared" si="28"/>
        <v>5</v>
      </c>
      <c r="E157" s="12">
        <f t="shared" si="29"/>
        <v>2</v>
      </c>
      <c r="F157" s="124" t="str">
        <f t="shared" si="30"/>
        <v>0</v>
      </c>
      <c r="G157" s="1">
        <f ca="1">(OFFSET(O157,0,MATCH(Customer!$J$6,'CDH &amp; HDH'!$P$11:$X$11,0)))</f>
        <v>45</v>
      </c>
      <c r="H157" s="1" t="str">
        <f t="shared" si="31"/>
        <v>Heating</v>
      </c>
      <c r="I157" s="1">
        <f ca="1">OFFSET(IF($H157="Cooling",Customer!$C$25,Customer!$C$52),E157,D157)</f>
        <v>66</v>
      </c>
      <c r="J157" s="1">
        <f ca="1">OFFSET(IF($H157="Cooling",Customer!$L$25,Customer!$L$52),$E157,$D157)</f>
        <v>64</v>
      </c>
      <c r="K157" s="16">
        <f t="shared" si="32"/>
        <v>0</v>
      </c>
      <c r="L157" s="16">
        <f t="shared" si="33"/>
        <v>0</v>
      </c>
      <c r="M157" s="17">
        <f t="shared" ca="1" si="25"/>
        <v>21</v>
      </c>
      <c r="N157" s="17">
        <f t="shared" ca="1" si="26"/>
        <v>19</v>
      </c>
      <c r="O157" s="4"/>
      <c r="P157" s="4">
        <v>19</v>
      </c>
      <c r="Q157" s="4">
        <v>10</v>
      </c>
      <c r="R157" s="4">
        <v>23</v>
      </c>
      <c r="S157" s="4">
        <v>32</v>
      </c>
      <c r="T157" s="4">
        <v>23</v>
      </c>
      <c r="U157" s="4">
        <v>25</v>
      </c>
      <c r="V157" s="13">
        <v>45</v>
      </c>
      <c r="W157" s="4">
        <v>25</v>
      </c>
      <c r="X157" s="4">
        <v>23</v>
      </c>
      <c r="Y157">
        <f t="shared" si="34"/>
        <v>0</v>
      </c>
      <c r="Z157">
        <f t="shared" si="35"/>
        <v>0</v>
      </c>
    </row>
    <row r="158" spans="2:26" x14ac:dyDescent="0.25">
      <c r="B158" s="11">
        <f t="shared" si="36"/>
        <v>44568.083333332979</v>
      </c>
      <c r="C158" s="1">
        <f t="shared" si="27"/>
        <v>1</v>
      </c>
      <c r="D158" s="1">
        <f t="shared" si="28"/>
        <v>5</v>
      </c>
      <c r="E158" s="12">
        <f t="shared" si="29"/>
        <v>3</v>
      </c>
      <c r="F158" s="124" t="str">
        <f t="shared" si="30"/>
        <v>0</v>
      </c>
      <c r="G158" s="1">
        <f ca="1">(OFFSET(O158,0,MATCH(Customer!$J$6,'CDH &amp; HDH'!$P$11:$X$11,0)))</f>
        <v>43</v>
      </c>
      <c r="H158" s="1" t="str">
        <f t="shared" si="31"/>
        <v>Heating</v>
      </c>
      <c r="I158" s="1">
        <f ca="1">OFFSET(IF($H158="Cooling",Customer!$C$25,Customer!$C$52),E158,D158)</f>
        <v>66</v>
      </c>
      <c r="J158" s="1">
        <f ca="1">OFFSET(IF($H158="Cooling",Customer!$L$25,Customer!$L$52),$E158,$D158)</f>
        <v>64</v>
      </c>
      <c r="K158" s="16">
        <f t="shared" si="32"/>
        <v>0</v>
      </c>
      <c r="L158" s="16">
        <f t="shared" si="33"/>
        <v>0</v>
      </c>
      <c r="M158" s="17">
        <f t="shared" ca="1" si="25"/>
        <v>23</v>
      </c>
      <c r="N158" s="17">
        <f t="shared" ca="1" si="26"/>
        <v>21</v>
      </c>
      <c r="O158" s="4"/>
      <c r="P158" s="4">
        <v>20</v>
      </c>
      <c r="Q158" s="4">
        <v>9</v>
      </c>
      <c r="R158" s="4">
        <v>23</v>
      </c>
      <c r="S158" s="4">
        <v>33</v>
      </c>
      <c r="T158" s="4">
        <v>23</v>
      </c>
      <c r="U158" s="4">
        <v>24</v>
      </c>
      <c r="V158" s="13">
        <v>43</v>
      </c>
      <c r="W158" s="4">
        <v>25</v>
      </c>
      <c r="X158" s="4">
        <v>24</v>
      </c>
      <c r="Y158">
        <f t="shared" si="34"/>
        <v>0</v>
      </c>
      <c r="Z158">
        <f t="shared" si="35"/>
        <v>0</v>
      </c>
    </row>
    <row r="159" spans="2:26" x14ac:dyDescent="0.25">
      <c r="B159" s="11">
        <f t="shared" si="36"/>
        <v>44568.124999999643</v>
      </c>
      <c r="C159" s="1">
        <f t="shared" si="27"/>
        <v>1</v>
      </c>
      <c r="D159" s="1">
        <f t="shared" si="28"/>
        <v>5</v>
      </c>
      <c r="E159" s="12">
        <f t="shared" si="29"/>
        <v>4</v>
      </c>
      <c r="F159" s="124" t="str">
        <f t="shared" si="30"/>
        <v>0</v>
      </c>
      <c r="G159" s="1">
        <f ca="1">(OFFSET(O159,0,MATCH(Customer!$J$6,'CDH &amp; HDH'!$P$11:$X$11,0)))</f>
        <v>43</v>
      </c>
      <c r="H159" s="1" t="str">
        <f t="shared" si="31"/>
        <v>Heating</v>
      </c>
      <c r="I159" s="1">
        <f ca="1">OFFSET(IF($H159="Cooling",Customer!$C$25,Customer!$C$52),E159,D159)</f>
        <v>66</v>
      </c>
      <c r="J159" s="1">
        <f ca="1">OFFSET(IF($H159="Cooling",Customer!$L$25,Customer!$L$52),$E159,$D159)</f>
        <v>64</v>
      </c>
      <c r="K159" s="16">
        <f t="shared" si="32"/>
        <v>0</v>
      </c>
      <c r="L159" s="16">
        <f t="shared" si="33"/>
        <v>0</v>
      </c>
      <c r="M159" s="17">
        <f t="shared" ca="1" si="25"/>
        <v>23</v>
      </c>
      <c r="N159" s="17">
        <f t="shared" ca="1" si="26"/>
        <v>21</v>
      </c>
      <c r="O159" s="4"/>
      <c r="P159" s="4">
        <v>21</v>
      </c>
      <c r="Q159" s="4">
        <v>9</v>
      </c>
      <c r="R159" s="4">
        <v>24</v>
      </c>
      <c r="S159" s="4">
        <v>33</v>
      </c>
      <c r="T159" s="4">
        <v>22</v>
      </c>
      <c r="U159" s="4">
        <v>23</v>
      </c>
      <c r="V159" s="13">
        <v>43</v>
      </c>
      <c r="W159" s="4">
        <v>25</v>
      </c>
      <c r="X159" s="4">
        <v>24</v>
      </c>
      <c r="Y159">
        <f t="shared" si="34"/>
        <v>0</v>
      </c>
      <c r="Z159">
        <f t="shared" si="35"/>
        <v>0</v>
      </c>
    </row>
    <row r="160" spans="2:26" x14ac:dyDescent="0.25">
      <c r="B160" s="11">
        <f t="shared" si="36"/>
        <v>44568.166666666308</v>
      </c>
      <c r="C160" s="1">
        <f t="shared" si="27"/>
        <v>1</v>
      </c>
      <c r="D160" s="1">
        <f t="shared" si="28"/>
        <v>5</v>
      </c>
      <c r="E160" s="12">
        <f t="shared" si="29"/>
        <v>5</v>
      </c>
      <c r="F160" s="124" t="str">
        <f t="shared" si="30"/>
        <v>0</v>
      </c>
      <c r="G160" s="1">
        <f ca="1">(OFFSET(O160,0,MATCH(Customer!$J$6,'CDH &amp; HDH'!$P$11:$X$11,0)))</f>
        <v>40</v>
      </c>
      <c r="H160" s="1" t="str">
        <f t="shared" si="31"/>
        <v>Heating</v>
      </c>
      <c r="I160" s="1">
        <f ca="1">OFFSET(IF($H160="Cooling",Customer!$C$25,Customer!$C$52),E160,D160)</f>
        <v>66</v>
      </c>
      <c r="J160" s="1">
        <f ca="1">OFFSET(IF($H160="Cooling",Customer!$L$25,Customer!$L$52),$E160,$D160)</f>
        <v>64</v>
      </c>
      <c r="K160" s="16">
        <f t="shared" si="32"/>
        <v>0</v>
      </c>
      <c r="L160" s="16">
        <f t="shared" si="33"/>
        <v>0</v>
      </c>
      <c r="M160" s="17">
        <f t="shared" ca="1" si="25"/>
        <v>26</v>
      </c>
      <c r="N160" s="17">
        <f t="shared" ca="1" si="26"/>
        <v>24</v>
      </c>
      <c r="O160" s="4"/>
      <c r="P160" s="4">
        <v>19</v>
      </c>
      <c r="Q160" s="4">
        <v>8</v>
      </c>
      <c r="R160" s="4">
        <v>25</v>
      </c>
      <c r="S160" s="4">
        <v>34</v>
      </c>
      <c r="T160" s="4">
        <v>23</v>
      </c>
      <c r="U160" s="4">
        <v>27</v>
      </c>
      <c r="V160" s="13">
        <v>40</v>
      </c>
      <c r="W160" s="4">
        <v>26</v>
      </c>
      <c r="X160" s="4">
        <v>24</v>
      </c>
      <c r="Y160">
        <f t="shared" si="34"/>
        <v>0</v>
      </c>
      <c r="Z160">
        <f t="shared" si="35"/>
        <v>0</v>
      </c>
    </row>
    <row r="161" spans="2:26" x14ac:dyDescent="0.25">
      <c r="B161" s="11">
        <f t="shared" si="36"/>
        <v>44568.208333332972</v>
      </c>
      <c r="C161" s="1">
        <f t="shared" si="27"/>
        <v>1</v>
      </c>
      <c r="D161" s="1">
        <f t="shared" si="28"/>
        <v>5</v>
      </c>
      <c r="E161" s="12">
        <f t="shared" si="29"/>
        <v>6</v>
      </c>
      <c r="F161" s="124" t="str">
        <f t="shared" si="30"/>
        <v>0</v>
      </c>
      <c r="G161" s="1">
        <f ca="1">(OFFSET(O161,0,MATCH(Customer!$J$6,'CDH &amp; HDH'!$P$11:$X$11,0)))</f>
        <v>41</v>
      </c>
      <c r="H161" s="1" t="str">
        <f t="shared" si="31"/>
        <v>Heating</v>
      </c>
      <c r="I161" s="1">
        <f ca="1">OFFSET(IF($H161="Cooling",Customer!$C$25,Customer!$C$52),E161,D161)</f>
        <v>66</v>
      </c>
      <c r="J161" s="1">
        <f ca="1">OFFSET(IF($H161="Cooling",Customer!$L$25,Customer!$L$52),$E161,$D161)</f>
        <v>64</v>
      </c>
      <c r="K161" s="16">
        <f t="shared" si="32"/>
        <v>0</v>
      </c>
      <c r="L161" s="16">
        <f t="shared" si="33"/>
        <v>0</v>
      </c>
      <c r="M161" s="17">
        <f t="shared" ca="1" si="25"/>
        <v>25</v>
      </c>
      <c r="N161" s="17">
        <f t="shared" ca="1" si="26"/>
        <v>23</v>
      </c>
      <c r="O161" s="4"/>
      <c r="P161" s="4">
        <v>17</v>
      </c>
      <c r="Q161" s="4">
        <v>7</v>
      </c>
      <c r="R161" s="4">
        <v>25</v>
      </c>
      <c r="S161" s="4">
        <v>34</v>
      </c>
      <c r="T161" s="4">
        <v>23</v>
      </c>
      <c r="U161" s="4">
        <v>27</v>
      </c>
      <c r="V161" s="13">
        <v>41</v>
      </c>
      <c r="W161" s="4">
        <v>27</v>
      </c>
      <c r="X161" s="4">
        <v>25</v>
      </c>
      <c r="Y161">
        <f t="shared" si="34"/>
        <v>0</v>
      </c>
      <c r="Z161">
        <f t="shared" si="35"/>
        <v>0</v>
      </c>
    </row>
    <row r="162" spans="2:26" x14ac:dyDescent="0.25">
      <c r="B162" s="11">
        <f t="shared" si="36"/>
        <v>44568.249999999636</v>
      </c>
      <c r="C162" s="1">
        <f t="shared" si="27"/>
        <v>1</v>
      </c>
      <c r="D162" s="1">
        <f t="shared" si="28"/>
        <v>5</v>
      </c>
      <c r="E162" s="12">
        <f t="shared" si="29"/>
        <v>7</v>
      </c>
      <c r="F162" s="124" t="str">
        <f t="shared" si="30"/>
        <v>0</v>
      </c>
      <c r="G162" s="1">
        <f ca="1">(OFFSET(O162,0,MATCH(Customer!$J$6,'CDH &amp; HDH'!$P$11:$X$11,0)))</f>
        <v>40</v>
      </c>
      <c r="H162" s="1" t="str">
        <f t="shared" si="31"/>
        <v>Heating</v>
      </c>
      <c r="I162" s="1">
        <f ca="1">OFFSET(IF($H162="Cooling",Customer!$C$25,Customer!$C$52),E162,D162)</f>
        <v>66</v>
      </c>
      <c r="J162" s="1">
        <f ca="1">OFFSET(IF($H162="Cooling",Customer!$L$25,Customer!$L$52),$E162,$D162)</f>
        <v>64</v>
      </c>
      <c r="K162" s="16">
        <f t="shared" si="32"/>
        <v>0</v>
      </c>
      <c r="L162" s="16">
        <f t="shared" si="33"/>
        <v>0</v>
      </c>
      <c r="M162" s="17">
        <f t="shared" ca="1" si="25"/>
        <v>26</v>
      </c>
      <c r="N162" s="17">
        <f t="shared" ca="1" si="26"/>
        <v>24</v>
      </c>
      <c r="O162" s="4"/>
      <c r="P162" s="4">
        <v>15</v>
      </c>
      <c r="Q162" s="4">
        <v>7</v>
      </c>
      <c r="R162" s="4">
        <v>26</v>
      </c>
      <c r="S162" s="4">
        <v>35</v>
      </c>
      <c r="T162" s="4">
        <v>24</v>
      </c>
      <c r="U162" s="4">
        <v>27</v>
      </c>
      <c r="V162" s="13">
        <v>40</v>
      </c>
      <c r="W162" s="4">
        <v>28</v>
      </c>
      <c r="X162" s="4">
        <v>26</v>
      </c>
      <c r="Y162">
        <f t="shared" si="34"/>
        <v>0</v>
      </c>
      <c r="Z162">
        <f t="shared" si="35"/>
        <v>0</v>
      </c>
    </row>
    <row r="163" spans="2:26" x14ac:dyDescent="0.25">
      <c r="B163" s="11">
        <f t="shared" si="36"/>
        <v>44568.2916666663</v>
      </c>
      <c r="C163" s="1">
        <f t="shared" si="27"/>
        <v>1</v>
      </c>
      <c r="D163" s="1">
        <f t="shared" si="28"/>
        <v>5</v>
      </c>
      <c r="E163" s="12">
        <f t="shared" si="29"/>
        <v>8</v>
      </c>
      <c r="F163" s="124" t="str">
        <f t="shared" si="30"/>
        <v>1</v>
      </c>
      <c r="G163" s="1">
        <f ca="1">(OFFSET(O163,0,MATCH(Customer!$J$6,'CDH &amp; HDH'!$P$11:$X$11,0)))</f>
        <v>39</v>
      </c>
      <c r="H163" s="1" t="str">
        <f t="shared" si="31"/>
        <v>Heating</v>
      </c>
      <c r="I163" s="1">
        <f ca="1">OFFSET(IF($H163="Cooling",Customer!$C$25,Customer!$C$52),E163,D163)</f>
        <v>70</v>
      </c>
      <c r="J163" s="1">
        <f ca="1">OFFSET(IF($H163="Cooling",Customer!$L$25,Customer!$L$52),$E163,$D163)</f>
        <v>70</v>
      </c>
      <c r="K163" s="16">
        <f t="shared" si="32"/>
        <v>0</v>
      </c>
      <c r="L163" s="16">
        <f t="shared" si="33"/>
        <v>0</v>
      </c>
      <c r="M163" s="17">
        <f t="shared" ca="1" si="25"/>
        <v>31</v>
      </c>
      <c r="N163" s="17">
        <f t="shared" ca="1" si="26"/>
        <v>31</v>
      </c>
      <c r="O163" s="4"/>
      <c r="P163" s="4">
        <v>19</v>
      </c>
      <c r="Q163" s="4">
        <v>5</v>
      </c>
      <c r="R163" s="4">
        <v>28</v>
      </c>
      <c r="S163" s="4">
        <v>34</v>
      </c>
      <c r="T163" s="4">
        <v>25</v>
      </c>
      <c r="U163" s="4">
        <v>31</v>
      </c>
      <c r="V163" s="13">
        <v>39</v>
      </c>
      <c r="W163" s="4">
        <v>28</v>
      </c>
      <c r="X163" s="4">
        <v>27</v>
      </c>
      <c r="Y163">
        <f t="shared" si="34"/>
        <v>0</v>
      </c>
      <c r="Z163">
        <f t="shared" si="35"/>
        <v>0</v>
      </c>
    </row>
    <row r="164" spans="2:26" x14ac:dyDescent="0.25">
      <c r="B164" s="11">
        <f t="shared" si="36"/>
        <v>44568.333333332965</v>
      </c>
      <c r="C164" s="1">
        <f t="shared" si="27"/>
        <v>1</v>
      </c>
      <c r="D164" s="1">
        <f t="shared" si="28"/>
        <v>5</v>
      </c>
      <c r="E164" s="12">
        <f t="shared" si="29"/>
        <v>9</v>
      </c>
      <c r="F164" s="124" t="str">
        <f t="shared" si="30"/>
        <v>1</v>
      </c>
      <c r="G164" s="1">
        <f ca="1">(OFFSET(O164,0,MATCH(Customer!$J$6,'CDH &amp; HDH'!$P$11:$X$11,0)))</f>
        <v>38</v>
      </c>
      <c r="H164" s="1" t="str">
        <f t="shared" si="31"/>
        <v>Heating</v>
      </c>
      <c r="I164" s="1">
        <f ca="1">OFFSET(IF($H164="Cooling",Customer!$C$25,Customer!$C$52),E164,D164)</f>
        <v>70</v>
      </c>
      <c r="J164" s="1">
        <f ca="1">OFFSET(IF($H164="Cooling",Customer!$L$25,Customer!$L$52),$E164,$D164)</f>
        <v>70</v>
      </c>
      <c r="K164" s="16">
        <f t="shared" si="32"/>
        <v>0</v>
      </c>
      <c r="L164" s="16">
        <f t="shared" si="33"/>
        <v>0</v>
      </c>
      <c r="M164" s="17">
        <f t="shared" ca="1" si="25"/>
        <v>32</v>
      </c>
      <c r="N164" s="17">
        <f t="shared" ca="1" si="26"/>
        <v>32</v>
      </c>
      <c r="O164" s="4"/>
      <c r="P164" s="4">
        <v>22</v>
      </c>
      <c r="Q164" s="4">
        <v>8</v>
      </c>
      <c r="R164" s="4">
        <v>29</v>
      </c>
      <c r="S164" s="4">
        <v>32</v>
      </c>
      <c r="T164" s="4">
        <v>26</v>
      </c>
      <c r="U164" s="4">
        <v>32</v>
      </c>
      <c r="V164" s="13">
        <v>38</v>
      </c>
      <c r="W164" s="4">
        <v>28</v>
      </c>
      <c r="X164" s="4">
        <v>28</v>
      </c>
      <c r="Y164">
        <f t="shared" si="34"/>
        <v>0</v>
      </c>
      <c r="Z164">
        <f t="shared" si="35"/>
        <v>0</v>
      </c>
    </row>
    <row r="165" spans="2:26" x14ac:dyDescent="0.25">
      <c r="B165" s="11">
        <f t="shared" si="36"/>
        <v>44568.374999999629</v>
      </c>
      <c r="C165" s="1">
        <f t="shared" si="27"/>
        <v>1</v>
      </c>
      <c r="D165" s="1">
        <f t="shared" si="28"/>
        <v>5</v>
      </c>
      <c r="E165" s="12">
        <f t="shared" si="29"/>
        <v>10</v>
      </c>
      <c r="F165" s="124" t="str">
        <f t="shared" si="30"/>
        <v>0</v>
      </c>
      <c r="G165" s="1">
        <f ca="1">(OFFSET(O165,0,MATCH(Customer!$J$6,'CDH &amp; HDH'!$P$11:$X$11,0)))</f>
        <v>37</v>
      </c>
      <c r="H165" s="1" t="str">
        <f t="shared" si="31"/>
        <v>Heating</v>
      </c>
      <c r="I165" s="1">
        <f ca="1">OFFSET(IF($H165="Cooling",Customer!$C$25,Customer!$C$52),E165,D165)</f>
        <v>70</v>
      </c>
      <c r="J165" s="1">
        <f ca="1">OFFSET(IF($H165="Cooling",Customer!$L$25,Customer!$L$52),$E165,$D165)</f>
        <v>70</v>
      </c>
      <c r="K165" s="16">
        <f t="shared" si="32"/>
        <v>0</v>
      </c>
      <c r="L165" s="16">
        <f t="shared" si="33"/>
        <v>0</v>
      </c>
      <c r="M165" s="17">
        <f t="shared" ca="1" si="25"/>
        <v>33</v>
      </c>
      <c r="N165" s="17">
        <f t="shared" ca="1" si="26"/>
        <v>33</v>
      </c>
      <c r="O165" s="4"/>
      <c r="P165" s="4">
        <v>26</v>
      </c>
      <c r="Q165" s="4">
        <v>10</v>
      </c>
      <c r="R165" s="4">
        <v>31</v>
      </c>
      <c r="S165" s="4">
        <v>31</v>
      </c>
      <c r="T165" s="4">
        <v>27</v>
      </c>
      <c r="U165" s="4">
        <v>34</v>
      </c>
      <c r="V165" s="13">
        <v>37</v>
      </c>
      <c r="W165" s="4">
        <v>29</v>
      </c>
      <c r="X165" s="4">
        <v>29</v>
      </c>
      <c r="Y165">
        <f t="shared" si="34"/>
        <v>0</v>
      </c>
      <c r="Z165">
        <f t="shared" si="35"/>
        <v>0</v>
      </c>
    </row>
    <row r="166" spans="2:26" x14ac:dyDescent="0.25">
      <c r="B166" s="11">
        <f t="shared" si="36"/>
        <v>44568.416666666293</v>
      </c>
      <c r="C166" s="1">
        <f t="shared" si="27"/>
        <v>1</v>
      </c>
      <c r="D166" s="1">
        <f t="shared" si="28"/>
        <v>5</v>
      </c>
      <c r="E166" s="12">
        <f t="shared" si="29"/>
        <v>11</v>
      </c>
      <c r="F166" s="124" t="str">
        <f t="shared" si="30"/>
        <v>0</v>
      </c>
      <c r="G166" s="1">
        <f ca="1">(OFFSET(O166,0,MATCH(Customer!$J$6,'CDH &amp; HDH'!$P$11:$X$11,0)))</f>
        <v>36</v>
      </c>
      <c r="H166" s="1" t="str">
        <f t="shared" si="31"/>
        <v>Heating</v>
      </c>
      <c r="I166" s="1">
        <f ca="1">OFFSET(IF($H166="Cooling",Customer!$C$25,Customer!$C$52),E166,D166)</f>
        <v>70</v>
      </c>
      <c r="J166" s="1">
        <f ca="1">OFFSET(IF($H166="Cooling",Customer!$L$25,Customer!$L$52),$E166,$D166)</f>
        <v>70</v>
      </c>
      <c r="K166" s="16">
        <f t="shared" si="32"/>
        <v>0</v>
      </c>
      <c r="L166" s="16">
        <f t="shared" si="33"/>
        <v>0</v>
      </c>
      <c r="M166" s="17">
        <f t="shared" ca="1" si="25"/>
        <v>34</v>
      </c>
      <c r="N166" s="17">
        <f t="shared" ca="1" si="26"/>
        <v>34</v>
      </c>
      <c r="O166" s="4"/>
      <c r="P166" s="4">
        <v>28</v>
      </c>
      <c r="Q166" s="4">
        <v>12</v>
      </c>
      <c r="R166" s="4">
        <v>30</v>
      </c>
      <c r="S166" s="4">
        <v>31</v>
      </c>
      <c r="T166" s="4">
        <v>29</v>
      </c>
      <c r="U166" s="4">
        <v>35</v>
      </c>
      <c r="V166" s="13">
        <v>36</v>
      </c>
      <c r="W166" s="4">
        <v>31</v>
      </c>
      <c r="X166" s="4">
        <v>30</v>
      </c>
      <c r="Y166">
        <f t="shared" si="34"/>
        <v>0</v>
      </c>
      <c r="Z166">
        <f t="shared" si="35"/>
        <v>0</v>
      </c>
    </row>
    <row r="167" spans="2:26" x14ac:dyDescent="0.25">
      <c r="B167" s="11">
        <f t="shared" si="36"/>
        <v>44568.458333332957</v>
      </c>
      <c r="C167" s="1">
        <f t="shared" si="27"/>
        <v>1</v>
      </c>
      <c r="D167" s="1">
        <f t="shared" si="28"/>
        <v>5</v>
      </c>
      <c r="E167" s="12">
        <f t="shared" si="29"/>
        <v>12</v>
      </c>
      <c r="F167" s="124" t="str">
        <f t="shared" si="30"/>
        <v>0</v>
      </c>
      <c r="G167" s="1">
        <f ca="1">(OFFSET(O167,0,MATCH(Customer!$J$6,'CDH &amp; HDH'!$P$11:$X$11,0)))</f>
        <v>35</v>
      </c>
      <c r="H167" s="1" t="str">
        <f t="shared" si="31"/>
        <v>Heating</v>
      </c>
      <c r="I167" s="1">
        <f ca="1">OFFSET(IF($H167="Cooling",Customer!$C$25,Customer!$C$52),E167,D167)</f>
        <v>70</v>
      </c>
      <c r="J167" s="1">
        <f ca="1">OFFSET(IF($H167="Cooling",Customer!$L$25,Customer!$L$52),$E167,$D167)</f>
        <v>70</v>
      </c>
      <c r="K167" s="16">
        <f t="shared" si="32"/>
        <v>0</v>
      </c>
      <c r="L167" s="16">
        <f t="shared" si="33"/>
        <v>0</v>
      </c>
      <c r="M167" s="17">
        <f t="shared" ca="1" si="25"/>
        <v>35</v>
      </c>
      <c r="N167" s="17">
        <f t="shared" ca="1" si="26"/>
        <v>35</v>
      </c>
      <c r="O167" s="4"/>
      <c r="P167" s="4">
        <v>30</v>
      </c>
      <c r="Q167" s="4">
        <v>12</v>
      </c>
      <c r="R167" s="4">
        <v>30</v>
      </c>
      <c r="S167" s="4">
        <v>31</v>
      </c>
      <c r="T167" s="4">
        <v>31</v>
      </c>
      <c r="U167" s="4">
        <v>35</v>
      </c>
      <c r="V167" s="13">
        <v>35</v>
      </c>
      <c r="W167" s="4">
        <v>33</v>
      </c>
      <c r="X167" s="4">
        <v>31</v>
      </c>
      <c r="Y167">
        <f t="shared" si="34"/>
        <v>0</v>
      </c>
      <c r="Z167">
        <f t="shared" si="35"/>
        <v>0</v>
      </c>
    </row>
    <row r="168" spans="2:26" x14ac:dyDescent="0.25">
      <c r="B168" s="11">
        <f t="shared" si="36"/>
        <v>44568.499999999622</v>
      </c>
      <c r="C168" s="1">
        <f t="shared" si="27"/>
        <v>1</v>
      </c>
      <c r="D168" s="1">
        <f t="shared" si="28"/>
        <v>5</v>
      </c>
      <c r="E168" s="12">
        <f t="shared" si="29"/>
        <v>13</v>
      </c>
      <c r="F168" s="124" t="str">
        <f t="shared" si="30"/>
        <v>0</v>
      </c>
      <c r="G168" s="1">
        <f ca="1">(OFFSET(O168,0,MATCH(Customer!$J$6,'CDH &amp; HDH'!$P$11:$X$11,0)))</f>
        <v>35</v>
      </c>
      <c r="H168" s="1" t="str">
        <f t="shared" si="31"/>
        <v>Heating</v>
      </c>
      <c r="I168" s="1">
        <f ca="1">OFFSET(IF($H168="Cooling",Customer!$C$25,Customer!$C$52),E168,D168)</f>
        <v>70</v>
      </c>
      <c r="J168" s="1">
        <f ca="1">OFFSET(IF($H168="Cooling",Customer!$L$25,Customer!$L$52),$E168,$D168)</f>
        <v>70</v>
      </c>
      <c r="K168" s="16">
        <f t="shared" si="32"/>
        <v>0</v>
      </c>
      <c r="L168" s="16">
        <f t="shared" si="33"/>
        <v>0</v>
      </c>
      <c r="M168" s="17">
        <f t="shared" ca="1" si="25"/>
        <v>35</v>
      </c>
      <c r="N168" s="17">
        <f t="shared" ca="1" si="26"/>
        <v>35</v>
      </c>
      <c r="O168" s="4"/>
      <c r="P168" s="4">
        <v>32</v>
      </c>
      <c r="Q168" s="4">
        <v>11</v>
      </c>
      <c r="R168" s="4">
        <v>29</v>
      </c>
      <c r="S168" s="4">
        <v>31</v>
      </c>
      <c r="T168" s="4">
        <v>33</v>
      </c>
      <c r="U168" s="4">
        <v>35</v>
      </c>
      <c r="V168" s="13">
        <v>35</v>
      </c>
      <c r="W168" s="4">
        <v>34</v>
      </c>
      <c r="X168" s="4">
        <v>41</v>
      </c>
      <c r="Y168">
        <f t="shared" si="34"/>
        <v>0</v>
      </c>
      <c r="Z168">
        <f t="shared" si="35"/>
        <v>0</v>
      </c>
    </row>
    <row r="169" spans="2:26" x14ac:dyDescent="0.25">
      <c r="B169" s="11">
        <f t="shared" si="36"/>
        <v>44568.541666666286</v>
      </c>
      <c r="C169" s="1">
        <f t="shared" si="27"/>
        <v>1</v>
      </c>
      <c r="D169" s="1">
        <f t="shared" si="28"/>
        <v>5</v>
      </c>
      <c r="E169" s="12">
        <f t="shared" si="29"/>
        <v>14</v>
      </c>
      <c r="F169" s="124" t="str">
        <f t="shared" si="30"/>
        <v>0</v>
      </c>
      <c r="G169" s="1">
        <f ca="1">(OFFSET(O169,0,MATCH(Customer!$J$6,'CDH &amp; HDH'!$P$11:$X$11,0)))</f>
        <v>34</v>
      </c>
      <c r="H169" s="1" t="str">
        <f t="shared" si="31"/>
        <v>Heating</v>
      </c>
      <c r="I169" s="1">
        <f ca="1">OFFSET(IF($H169="Cooling",Customer!$C$25,Customer!$C$52),E169,D169)</f>
        <v>70</v>
      </c>
      <c r="J169" s="1">
        <f ca="1">OFFSET(IF($H169="Cooling",Customer!$L$25,Customer!$L$52),$E169,$D169)</f>
        <v>70</v>
      </c>
      <c r="K169" s="16">
        <f t="shared" si="32"/>
        <v>0</v>
      </c>
      <c r="L169" s="16">
        <f t="shared" si="33"/>
        <v>0</v>
      </c>
      <c r="M169" s="17">
        <f t="shared" ca="1" si="25"/>
        <v>36</v>
      </c>
      <c r="N169" s="17">
        <f t="shared" ca="1" si="26"/>
        <v>36</v>
      </c>
      <c r="O169" s="4"/>
      <c r="P169" s="4">
        <v>31</v>
      </c>
      <c r="Q169" s="4">
        <v>13</v>
      </c>
      <c r="R169" s="4">
        <v>28</v>
      </c>
      <c r="S169" s="4">
        <v>30</v>
      </c>
      <c r="T169" s="4">
        <v>33</v>
      </c>
      <c r="U169" s="4">
        <v>35</v>
      </c>
      <c r="V169" s="13">
        <v>34</v>
      </c>
      <c r="W169" s="4">
        <v>34</v>
      </c>
      <c r="X169" s="4">
        <v>41</v>
      </c>
      <c r="Y169">
        <f t="shared" si="34"/>
        <v>0</v>
      </c>
      <c r="Z169">
        <f t="shared" si="35"/>
        <v>0</v>
      </c>
    </row>
    <row r="170" spans="2:26" x14ac:dyDescent="0.25">
      <c r="B170" s="11">
        <f t="shared" si="36"/>
        <v>44568.58333333295</v>
      </c>
      <c r="C170" s="1">
        <f t="shared" si="27"/>
        <v>1</v>
      </c>
      <c r="D170" s="1">
        <f t="shared" si="28"/>
        <v>5</v>
      </c>
      <c r="E170" s="12">
        <f t="shared" si="29"/>
        <v>15</v>
      </c>
      <c r="F170" s="124" t="str">
        <f t="shared" si="30"/>
        <v>0</v>
      </c>
      <c r="G170" s="1">
        <f ca="1">(OFFSET(O170,0,MATCH(Customer!$J$6,'CDH &amp; HDH'!$P$11:$X$11,0)))</f>
        <v>34</v>
      </c>
      <c r="H170" s="1" t="str">
        <f t="shared" si="31"/>
        <v>Heating</v>
      </c>
      <c r="I170" s="1">
        <f ca="1">OFFSET(IF($H170="Cooling",Customer!$C$25,Customer!$C$52),E170,D170)</f>
        <v>70</v>
      </c>
      <c r="J170" s="1">
        <f ca="1">OFFSET(IF($H170="Cooling",Customer!$L$25,Customer!$L$52),$E170,$D170)</f>
        <v>70</v>
      </c>
      <c r="K170" s="16">
        <f t="shared" si="32"/>
        <v>0</v>
      </c>
      <c r="L170" s="16">
        <f t="shared" si="33"/>
        <v>0</v>
      </c>
      <c r="M170" s="17">
        <f t="shared" ca="1" si="25"/>
        <v>36</v>
      </c>
      <c r="N170" s="17">
        <f t="shared" ca="1" si="26"/>
        <v>36</v>
      </c>
      <c r="O170" s="4"/>
      <c r="P170" s="4">
        <v>31</v>
      </c>
      <c r="Q170" s="4">
        <v>11</v>
      </c>
      <c r="R170" s="4">
        <v>28</v>
      </c>
      <c r="S170" s="4">
        <v>29</v>
      </c>
      <c r="T170" s="4">
        <v>32</v>
      </c>
      <c r="U170" s="4">
        <v>35</v>
      </c>
      <c r="V170" s="13">
        <v>34</v>
      </c>
      <c r="W170" s="4">
        <v>35</v>
      </c>
      <c r="X170" s="4">
        <v>40</v>
      </c>
      <c r="Y170">
        <f t="shared" si="34"/>
        <v>0</v>
      </c>
      <c r="Z170">
        <f t="shared" si="35"/>
        <v>0</v>
      </c>
    </row>
    <row r="171" spans="2:26" x14ac:dyDescent="0.25">
      <c r="B171" s="11">
        <f t="shared" si="36"/>
        <v>44568.624999999614</v>
      </c>
      <c r="C171" s="1">
        <f t="shared" si="27"/>
        <v>1</v>
      </c>
      <c r="D171" s="1">
        <f t="shared" si="28"/>
        <v>5</v>
      </c>
      <c r="E171" s="12">
        <f t="shared" si="29"/>
        <v>16</v>
      </c>
      <c r="F171" s="124" t="str">
        <f t="shared" si="30"/>
        <v>0</v>
      </c>
      <c r="G171" s="1">
        <f ca="1">(OFFSET(O171,0,MATCH(Customer!$J$6,'CDH &amp; HDH'!$P$11:$X$11,0)))</f>
        <v>34</v>
      </c>
      <c r="H171" s="1" t="str">
        <f t="shared" si="31"/>
        <v>Heating</v>
      </c>
      <c r="I171" s="1">
        <f ca="1">OFFSET(IF($H171="Cooling",Customer!$C$25,Customer!$C$52),E171,D171)</f>
        <v>70</v>
      </c>
      <c r="J171" s="1">
        <f ca="1">OFFSET(IF($H171="Cooling",Customer!$L$25,Customer!$L$52),$E171,$D171)</f>
        <v>70</v>
      </c>
      <c r="K171" s="16">
        <f t="shared" si="32"/>
        <v>0</v>
      </c>
      <c r="L171" s="16">
        <f t="shared" si="33"/>
        <v>0</v>
      </c>
      <c r="M171" s="17">
        <f t="shared" ca="1" si="25"/>
        <v>36</v>
      </c>
      <c r="N171" s="17">
        <f t="shared" ca="1" si="26"/>
        <v>36</v>
      </c>
      <c r="O171" s="4"/>
      <c r="P171" s="4">
        <v>30</v>
      </c>
      <c r="Q171" s="4">
        <v>11</v>
      </c>
      <c r="R171" s="4">
        <v>27</v>
      </c>
      <c r="S171" s="4">
        <v>28</v>
      </c>
      <c r="T171" s="4">
        <v>32</v>
      </c>
      <c r="U171" s="4">
        <v>35</v>
      </c>
      <c r="V171" s="13">
        <v>34</v>
      </c>
      <c r="W171" s="4">
        <v>35</v>
      </c>
      <c r="X171" s="4">
        <v>40</v>
      </c>
      <c r="Y171">
        <f t="shared" si="34"/>
        <v>0</v>
      </c>
      <c r="Z171">
        <f t="shared" si="35"/>
        <v>0</v>
      </c>
    </row>
    <row r="172" spans="2:26" x14ac:dyDescent="0.25">
      <c r="B172" s="11">
        <f t="shared" si="36"/>
        <v>44568.666666666279</v>
      </c>
      <c r="C172" s="1">
        <f t="shared" si="27"/>
        <v>1</v>
      </c>
      <c r="D172" s="1">
        <f t="shared" si="28"/>
        <v>5</v>
      </c>
      <c r="E172" s="12">
        <f t="shared" si="29"/>
        <v>17</v>
      </c>
      <c r="F172" s="124" t="str">
        <f t="shared" si="30"/>
        <v>0</v>
      </c>
      <c r="G172" s="1">
        <f ca="1">(OFFSET(O172,0,MATCH(Customer!$J$6,'CDH &amp; HDH'!$P$11:$X$11,0)))</f>
        <v>34</v>
      </c>
      <c r="H172" s="1" t="str">
        <f t="shared" si="31"/>
        <v>Heating</v>
      </c>
      <c r="I172" s="1">
        <f ca="1">OFFSET(IF($H172="Cooling",Customer!$C$25,Customer!$C$52),E172,D172)</f>
        <v>70</v>
      </c>
      <c r="J172" s="1">
        <f ca="1">OFFSET(IF($H172="Cooling",Customer!$L$25,Customer!$L$52),$E172,$D172)</f>
        <v>70</v>
      </c>
      <c r="K172" s="16">
        <f t="shared" si="32"/>
        <v>0</v>
      </c>
      <c r="L172" s="16">
        <f t="shared" si="33"/>
        <v>0</v>
      </c>
      <c r="M172" s="17">
        <f t="shared" ca="1" si="25"/>
        <v>36</v>
      </c>
      <c r="N172" s="17">
        <f t="shared" ca="1" si="26"/>
        <v>36</v>
      </c>
      <c r="O172" s="4"/>
      <c r="P172" s="4">
        <v>30</v>
      </c>
      <c r="Q172" s="4">
        <v>9</v>
      </c>
      <c r="R172" s="4">
        <v>25</v>
      </c>
      <c r="S172" s="4">
        <v>28</v>
      </c>
      <c r="T172" s="4">
        <v>32</v>
      </c>
      <c r="U172" s="4">
        <v>35</v>
      </c>
      <c r="V172" s="13">
        <v>34</v>
      </c>
      <c r="W172" s="4">
        <v>33</v>
      </c>
      <c r="X172" s="4">
        <v>39</v>
      </c>
      <c r="Y172">
        <f t="shared" si="34"/>
        <v>0</v>
      </c>
      <c r="Z172">
        <f t="shared" si="35"/>
        <v>0</v>
      </c>
    </row>
    <row r="173" spans="2:26" x14ac:dyDescent="0.25">
      <c r="B173" s="11">
        <f t="shared" si="36"/>
        <v>44568.708333332943</v>
      </c>
      <c r="C173" s="1">
        <f t="shared" si="27"/>
        <v>1</v>
      </c>
      <c r="D173" s="1">
        <f t="shared" si="28"/>
        <v>5</v>
      </c>
      <c r="E173" s="12">
        <f t="shared" si="29"/>
        <v>18</v>
      </c>
      <c r="F173" s="124" t="str">
        <f t="shared" si="30"/>
        <v>0</v>
      </c>
      <c r="G173" s="1">
        <f ca="1">(OFFSET(O173,0,MATCH(Customer!$J$6,'CDH &amp; HDH'!$P$11:$X$11,0)))</f>
        <v>34</v>
      </c>
      <c r="H173" s="1" t="str">
        <f t="shared" si="31"/>
        <v>Heating</v>
      </c>
      <c r="I173" s="1">
        <f ca="1">OFFSET(IF($H173="Cooling",Customer!$C$25,Customer!$C$52),E173,D173)</f>
        <v>70</v>
      </c>
      <c r="J173" s="1">
        <f ca="1">OFFSET(IF($H173="Cooling",Customer!$L$25,Customer!$L$52),$E173,$D173)</f>
        <v>70</v>
      </c>
      <c r="K173" s="16">
        <f t="shared" si="32"/>
        <v>0</v>
      </c>
      <c r="L173" s="16">
        <f t="shared" si="33"/>
        <v>0</v>
      </c>
      <c r="M173" s="17">
        <f t="shared" ca="1" si="25"/>
        <v>36</v>
      </c>
      <c r="N173" s="17">
        <f t="shared" ca="1" si="26"/>
        <v>36</v>
      </c>
      <c r="O173" s="4"/>
      <c r="P173" s="4">
        <v>31</v>
      </c>
      <c r="Q173" s="4">
        <v>8</v>
      </c>
      <c r="R173" s="4">
        <v>22</v>
      </c>
      <c r="S173" s="4">
        <v>27</v>
      </c>
      <c r="T173" s="4">
        <v>32</v>
      </c>
      <c r="U173" s="4">
        <v>35</v>
      </c>
      <c r="V173" s="13">
        <v>34</v>
      </c>
      <c r="W173" s="4">
        <v>33</v>
      </c>
      <c r="X173" s="4">
        <v>39</v>
      </c>
      <c r="Y173">
        <f t="shared" si="34"/>
        <v>0</v>
      </c>
      <c r="Z173">
        <f t="shared" si="35"/>
        <v>0</v>
      </c>
    </row>
    <row r="174" spans="2:26" x14ac:dyDescent="0.25">
      <c r="B174" s="11">
        <f t="shared" si="36"/>
        <v>44568.749999999607</v>
      </c>
      <c r="C174" s="1">
        <f t="shared" si="27"/>
        <v>1</v>
      </c>
      <c r="D174" s="1">
        <f t="shared" si="28"/>
        <v>5</v>
      </c>
      <c r="E174" s="12">
        <f t="shared" si="29"/>
        <v>19</v>
      </c>
      <c r="F174" s="124" t="str">
        <f t="shared" si="30"/>
        <v>1</v>
      </c>
      <c r="G174" s="1">
        <f ca="1">(OFFSET(O174,0,MATCH(Customer!$J$6,'CDH &amp; HDH'!$P$11:$X$11,0)))</f>
        <v>34</v>
      </c>
      <c r="H174" s="1" t="str">
        <f t="shared" si="31"/>
        <v>Heating</v>
      </c>
      <c r="I174" s="1">
        <f ca="1">OFFSET(IF($H174="Cooling",Customer!$C$25,Customer!$C$52),E174,D174)</f>
        <v>66</v>
      </c>
      <c r="J174" s="1">
        <f ca="1">OFFSET(IF($H174="Cooling",Customer!$L$25,Customer!$L$52),$E174,$D174)</f>
        <v>64</v>
      </c>
      <c r="K174" s="16">
        <f t="shared" si="32"/>
        <v>0</v>
      </c>
      <c r="L174" s="16">
        <f t="shared" si="33"/>
        <v>0</v>
      </c>
      <c r="M174" s="17">
        <f t="shared" ca="1" si="25"/>
        <v>32</v>
      </c>
      <c r="N174" s="17">
        <f t="shared" ca="1" si="26"/>
        <v>30</v>
      </c>
      <c r="O174" s="4"/>
      <c r="P174" s="4">
        <v>31</v>
      </c>
      <c r="Q174" s="4">
        <v>8</v>
      </c>
      <c r="R174" s="4">
        <v>20</v>
      </c>
      <c r="S174" s="4">
        <v>27</v>
      </c>
      <c r="T174" s="4">
        <v>32</v>
      </c>
      <c r="U174" s="4">
        <v>35</v>
      </c>
      <c r="V174" s="13">
        <v>34</v>
      </c>
      <c r="W174" s="4">
        <v>32</v>
      </c>
      <c r="X174" s="4">
        <v>39</v>
      </c>
      <c r="Y174">
        <f t="shared" si="34"/>
        <v>0</v>
      </c>
      <c r="Z174">
        <f t="shared" si="35"/>
        <v>0</v>
      </c>
    </row>
    <row r="175" spans="2:26" x14ac:dyDescent="0.25">
      <c r="B175" s="11">
        <f t="shared" si="36"/>
        <v>44568.791666666271</v>
      </c>
      <c r="C175" s="1">
        <f t="shared" si="27"/>
        <v>1</v>
      </c>
      <c r="D175" s="1">
        <f t="shared" si="28"/>
        <v>5</v>
      </c>
      <c r="E175" s="12">
        <f t="shared" si="29"/>
        <v>20</v>
      </c>
      <c r="F175" s="124" t="str">
        <f t="shared" si="30"/>
        <v>1</v>
      </c>
      <c r="G175" s="1">
        <f ca="1">(OFFSET(O175,0,MATCH(Customer!$J$6,'CDH &amp; HDH'!$P$11:$X$11,0)))</f>
        <v>35</v>
      </c>
      <c r="H175" s="1" t="str">
        <f t="shared" si="31"/>
        <v>Heating</v>
      </c>
      <c r="I175" s="1">
        <f ca="1">OFFSET(IF($H175="Cooling",Customer!$C$25,Customer!$C$52),E175,D175)</f>
        <v>66</v>
      </c>
      <c r="J175" s="1">
        <f ca="1">OFFSET(IF($H175="Cooling",Customer!$L$25,Customer!$L$52),$E175,$D175)</f>
        <v>64</v>
      </c>
      <c r="K175" s="16">
        <f t="shared" si="32"/>
        <v>0</v>
      </c>
      <c r="L175" s="16">
        <f t="shared" si="33"/>
        <v>0</v>
      </c>
      <c r="M175" s="17">
        <f t="shared" ca="1" si="25"/>
        <v>31</v>
      </c>
      <c r="N175" s="17">
        <f t="shared" ca="1" si="26"/>
        <v>29</v>
      </c>
      <c r="O175" s="4"/>
      <c r="P175" s="4">
        <v>31</v>
      </c>
      <c r="Q175" s="4">
        <v>7</v>
      </c>
      <c r="R175" s="4">
        <v>19</v>
      </c>
      <c r="S175" s="4">
        <v>26</v>
      </c>
      <c r="T175" s="4">
        <v>32</v>
      </c>
      <c r="U175" s="4">
        <v>35</v>
      </c>
      <c r="V175" s="13">
        <v>35</v>
      </c>
      <c r="W175" s="4">
        <v>30</v>
      </c>
      <c r="X175" s="4">
        <v>38</v>
      </c>
      <c r="Y175">
        <f t="shared" si="34"/>
        <v>0</v>
      </c>
      <c r="Z175">
        <f t="shared" si="35"/>
        <v>0</v>
      </c>
    </row>
    <row r="176" spans="2:26" x14ac:dyDescent="0.25">
      <c r="B176" s="11">
        <f t="shared" si="36"/>
        <v>44568.833333332936</v>
      </c>
      <c r="C176" s="1">
        <f t="shared" si="27"/>
        <v>1</v>
      </c>
      <c r="D176" s="1">
        <f t="shared" si="28"/>
        <v>5</v>
      </c>
      <c r="E176" s="12">
        <f t="shared" si="29"/>
        <v>21</v>
      </c>
      <c r="F176" s="124" t="str">
        <f t="shared" si="30"/>
        <v>0</v>
      </c>
      <c r="G176" s="1">
        <f ca="1">(OFFSET(O176,0,MATCH(Customer!$J$6,'CDH &amp; HDH'!$P$11:$X$11,0)))</f>
        <v>35</v>
      </c>
      <c r="H176" s="1" t="str">
        <f t="shared" si="31"/>
        <v>Heating</v>
      </c>
      <c r="I176" s="1">
        <f ca="1">OFFSET(IF($H176="Cooling",Customer!$C$25,Customer!$C$52),E176,D176)</f>
        <v>66</v>
      </c>
      <c r="J176" s="1">
        <f ca="1">OFFSET(IF($H176="Cooling",Customer!$L$25,Customer!$L$52),$E176,$D176)</f>
        <v>64</v>
      </c>
      <c r="K176" s="16">
        <f t="shared" si="32"/>
        <v>0</v>
      </c>
      <c r="L176" s="16">
        <f t="shared" si="33"/>
        <v>0</v>
      </c>
      <c r="M176" s="17">
        <f t="shared" ca="1" si="25"/>
        <v>31</v>
      </c>
      <c r="N176" s="17">
        <f t="shared" ca="1" si="26"/>
        <v>29</v>
      </c>
      <c r="O176" s="4"/>
      <c r="P176" s="4">
        <v>32</v>
      </c>
      <c r="Q176" s="4">
        <v>7</v>
      </c>
      <c r="R176" s="4">
        <v>18</v>
      </c>
      <c r="S176" s="4">
        <v>26</v>
      </c>
      <c r="T176" s="4">
        <v>32</v>
      </c>
      <c r="U176" s="4">
        <v>35</v>
      </c>
      <c r="V176" s="13">
        <v>35</v>
      </c>
      <c r="W176" s="4">
        <v>32</v>
      </c>
      <c r="X176" s="4">
        <v>37</v>
      </c>
      <c r="Y176">
        <f t="shared" si="34"/>
        <v>0</v>
      </c>
      <c r="Z176">
        <f t="shared" si="35"/>
        <v>0</v>
      </c>
    </row>
    <row r="177" spans="2:26" x14ac:dyDescent="0.25">
      <c r="B177" s="11">
        <f t="shared" si="36"/>
        <v>44568.8749999996</v>
      </c>
      <c r="C177" s="1">
        <f t="shared" si="27"/>
        <v>1</v>
      </c>
      <c r="D177" s="1">
        <f t="shared" si="28"/>
        <v>5</v>
      </c>
      <c r="E177" s="12">
        <f t="shared" si="29"/>
        <v>22</v>
      </c>
      <c r="F177" s="124" t="str">
        <f t="shared" si="30"/>
        <v>0</v>
      </c>
      <c r="G177" s="1">
        <f ca="1">(OFFSET(O177,0,MATCH(Customer!$J$6,'CDH &amp; HDH'!$P$11:$X$11,0)))</f>
        <v>34</v>
      </c>
      <c r="H177" s="1" t="str">
        <f t="shared" si="31"/>
        <v>Heating</v>
      </c>
      <c r="I177" s="1">
        <f ca="1">OFFSET(IF($H177="Cooling",Customer!$C$25,Customer!$C$52),E177,D177)</f>
        <v>66</v>
      </c>
      <c r="J177" s="1">
        <f ca="1">OFFSET(IF($H177="Cooling",Customer!$L$25,Customer!$L$52),$E177,$D177)</f>
        <v>64</v>
      </c>
      <c r="K177" s="16">
        <f t="shared" si="32"/>
        <v>0</v>
      </c>
      <c r="L177" s="16">
        <f t="shared" si="33"/>
        <v>0</v>
      </c>
      <c r="M177" s="17">
        <f t="shared" ca="1" si="25"/>
        <v>32</v>
      </c>
      <c r="N177" s="17">
        <f t="shared" ca="1" si="26"/>
        <v>30</v>
      </c>
      <c r="O177" s="4"/>
      <c r="P177" s="4">
        <v>32</v>
      </c>
      <c r="Q177" s="4">
        <v>8</v>
      </c>
      <c r="R177" s="4">
        <v>17</v>
      </c>
      <c r="S177" s="4">
        <v>25</v>
      </c>
      <c r="T177" s="4">
        <v>32</v>
      </c>
      <c r="U177" s="4">
        <v>34</v>
      </c>
      <c r="V177" s="13">
        <v>34</v>
      </c>
      <c r="W177" s="4">
        <v>33</v>
      </c>
      <c r="X177" s="4">
        <v>37</v>
      </c>
      <c r="Y177">
        <f t="shared" si="34"/>
        <v>0</v>
      </c>
      <c r="Z177">
        <f t="shared" si="35"/>
        <v>0</v>
      </c>
    </row>
    <row r="178" spans="2:26" x14ac:dyDescent="0.25">
      <c r="B178" s="11">
        <f t="shared" si="36"/>
        <v>44568.916666666264</v>
      </c>
      <c r="C178" s="1">
        <f t="shared" si="27"/>
        <v>1</v>
      </c>
      <c r="D178" s="1">
        <f t="shared" si="28"/>
        <v>5</v>
      </c>
      <c r="E178" s="12">
        <f t="shared" si="29"/>
        <v>23</v>
      </c>
      <c r="F178" s="124" t="str">
        <f t="shared" si="30"/>
        <v>0</v>
      </c>
      <c r="G178" s="1">
        <f ca="1">(OFFSET(O178,0,MATCH(Customer!$J$6,'CDH &amp; HDH'!$P$11:$X$11,0)))</f>
        <v>32</v>
      </c>
      <c r="H178" s="1" t="str">
        <f t="shared" si="31"/>
        <v>Heating</v>
      </c>
      <c r="I178" s="1">
        <f ca="1">OFFSET(IF($H178="Cooling",Customer!$C$25,Customer!$C$52),E178,D178)</f>
        <v>66</v>
      </c>
      <c r="J178" s="1">
        <f ca="1">OFFSET(IF($H178="Cooling",Customer!$L$25,Customer!$L$52),$E178,$D178)</f>
        <v>64</v>
      </c>
      <c r="K178" s="16">
        <f t="shared" si="32"/>
        <v>0</v>
      </c>
      <c r="L178" s="16">
        <f t="shared" si="33"/>
        <v>0</v>
      </c>
      <c r="M178" s="17">
        <f t="shared" ca="1" si="25"/>
        <v>34</v>
      </c>
      <c r="N178" s="17">
        <f t="shared" ca="1" si="26"/>
        <v>32</v>
      </c>
      <c r="O178" s="4"/>
      <c r="P178" s="4">
        <v>32</v>
      </c>
      <c r="Q178" s="4">
        <v>8</v>
      </c>
      <c r="R178" s="4">
        <v>16</v>
      </c>
      <c r="S178" s="4">
        <v>24</v>
      </c>
      <c r="T178" s="4">
        <v>32</v>
      </c>
      <c r="U178" s="4">
        <v>34</v>
      </c>
      <c r="V178" s="13">
        <v>32</v>
      </c>
      <c r="W178" s="4">
        <v>32</v>
      </c>
      <c r="X178" s="4">
        <v>37</v>
      </c>
      <c r="Y178">
        <f t="shared" si="34"/>
        <v>0</v>
      </c>
      <c r="Z178">
        <f t="shared" si="35"/>
        <v>0</v>
      </c>
    </row>
    <row r="179" spans="2:26" x14ac:dyDescent="0.25">
      <c r="B179" s="11">
        <f t="shared" si="36"/>
        <v>44568.958333332928</v>
      </c>
      <c r="C179" s="1">
        <f t="shared" si="27"/>
        <v>1</v>
      </c>
      <c r="D179" s="1">
        <f t="shared" si="28"/>
        <v>5</v>
      </c>
      <c r="E179" s="12">
        <f t="shared" si="29"/>
        <v>24</v>
      </c>
      <c r="F179" s="124" t="str">
        <f t="shared" si="30"/>
        <v>0</v>
      </c>
      <c r="G179" s="1">
        <f ca="1">(OFFSET(O179,0,MATCH(Customer!$J$6,'CDH &amp; HDH'!$P$11:$X$11,0)))</f>
        <v>32</v>
      </c>
      <c r="H179" s="1" t="str">
        <f t="shared" si="31"/>
        <v>Heating</v>
      </c>
      <c r="I179" s="1">
        <f ca="1">OFFSET(IF($H179="Cooling",Customer!$C$25,Customer!$C$52),E179,D179)</f>
        <v>66</v>
      </c>
      <c r="J179" s="1">
        <f ca="1">OFFSET(IF($H179="Cooling",Customer!$L$25,Customer!$L$52),$E179,$D179)</f>
        <v>64</v>
      </c>
      <c r="K179" s="16">
        <f t="shared" si="32"/>
        <v>0</v>
      </c>
      <c r="L179" s="16">
        <f t="shared" si="33"/>
        <v>0</v>
      </c>
      <c r="M179" s="17">
        <f t="shared" ca="1" si="25"/>
        <v>34</v>
      </c>
      <c r="N179" s="17">
        <f t="shared" ca="1" si="26"/>
        <v>32</v>
      </c>
      <c r="O179" s="4"/>
      <c r="P179" s="4">
        <v>33</v>
      </c>
      <c r="Q179" s="4">
        <v>8</v>
      </c>
      <c r="R179" s="4">
        <v>16</v>
      </c>
      <c r="S179" s="4">
        <v>24</v>
      </c>
      <c r="T179" s="4">
        <v>33</v>
      </c>
      <c r="U179" s="4">
        <v>34</v>
      </c>
      <c r="V179" s="13">
        <v>32</v>
      </c>
      <c r="W179" s="4">
        <v>30</v>
      </c>
      <c r="X179" s="4">
        <v>36</v>
      </c>
      <c r="Y179">
        <f t="shared" si="34"/>
        <v>0</v>
      </c>
      <c r="Z179">
        <f t="shared" si="35"/>
        <v>0</v>
      </c>
    </row>
    <row r="180" spans="2:26" x14ac:dyDescent="0.25">
      <c r="B180" s="11">
        <f t="shared" si="36"/>
        <v>44568.999999999593</v>
      </c>
      <c r="C180" s="1">
        <f t="shared" si="27"/>
        <v>1</v>
      </c>
      <c r="D180" s="1">
        <f t="shared" si="28"/>
        <v>6</v>
      </c>
      <c r="E180" s="12">
        <f t="shared" si="29"/>
        <v>1</v>
      </c>
      <c r="F180" s="124" t="str">
        <f t="shared" si="30"/>
        <v>0</v>
      </c>
      <c r="G180" s="1">
        <f ca="1">(OFFSET(O180,0,MATCH(Customer!$J$6,'CDH &amp; HDH'!$P$11:$X$11,0)))</f>
        <v>33</v>
      </c>
      <c r="H180" s="1" t="str">
        <f t="shared" si="31"/>
        <v>Heating</v>
      </c>
      <c r="I180" s="1">
        <f ca="1">OFFSET(IF($H180="Cooling",Customer!$C$25,Customer!$C$52),E180,D180)</f>
        <v>66</v>
      </c>
      <c r="J180" s="1">
        <f ca="1">OFFSET(IF($H180="Cooling",Customer!$L$25,Customer!$L$52),$E180,$D180)</f>
        <v>64</v>
      </c>
      <c r="K180" s="16">
        <f t="shared" si="32"/>
        <v>0</v>
      </c>
      <c r="L180" s="16">
        <f t="shared" si="33"/>
        <v>0</v>
      </c>
      <c r="M180" s="17">
        <f t="shared" ca="1" si="25"/>
        <v>33</v>
      </c>
      <c r="N180" s="17">
        <f t="shared" ca="1" si="26"/>
        <v>31</v>
      </c>
      <c r="O180" s="4"/>
      <c r="P180" s="4">
        <v>33</v>
      </c>
      <c r="Q180" s="4">
        <v>7</v>
      </c>
      <c r="R180" s="4">
        <v>15</v>
      </c>
      <c r="S180" s="4">
        <v>23</v>
      </c>
      <c r="T180" s="4">
        <v>33</v>
      </c>
      <c r="U180" s="4">
        <v>35</v>
      </c>
      <c r="V180" s="13">
        <v>33</v>
      </c>
      <c r="W180" s="4">
        <v>29</v>
      </c>
      <c r="X180" s="4">
        <v>34</v>
      </c>
      <c r="Y180">
        <f t="shared" si="34"/>
        <v>0</v>
      </c>
      <c r="Z180">
        <f t="shared" si="35"/>
        <v>0</v>
      </c>
    </row>
    <row r="181" spans="2:26" x14ac:dyDescent="0.25">
      <c r="B181" s="11">
        <f t="shared" si="36"/>
        <v>44569.041666666257</v>
      </c>
      <c r="C181" s="1">
        <f t="shared" si="27"/>
        <v>1</v>
      </c>
      <c r="D181" s="1">
        <f t="shared" si="28"/>
        <v>6</v>
      </c>
      <c r="E181" s="12">
        <f t="shared" si="29"/>
        <v>2</v>
      </c>
      <c r="F181" s="124" t="str">
        <f t="shared" si="30"/>
        <v>0</v>
      </c>
      <c r="G181" s="1">
        <f ca="1">(OFFSET(O181,0,MATCH(Customer!$J$6,'CDH &amp; HDH'!$P$11:$X$11,0)))</f>
        <v>32</v>
      </c>
      <c r="H181" s="1" t="str">
        <f t="shared" si="31"/>
        <v>Heating</v>
      </c>
      <c r="I181" s="1">
        <f ca="1">OFFSET(IF($H181="Cooling",Customer!$C$25,Customer!$C$52),E181,D181)</f>
        <v>66</v>
      </c>
      <c r="J181" s="1">
        <f ca="1">OFFSET(IF($H181="Cooling",Customer!$L$25,Customer!$L$52),$E181,$D181)</f>
        <v>64</v>
      </c>
      <c r="K181" s="16">
        <f t="shared" si="32"/>
        <v>0</v>
      </c>
      <c r="L181" s="16">
        <f t="shared" si="33"/>
        <v>0</v>
      </c>
      <c r="M181" s="17">
        <f t="shared" ca="1" si="25"/>
        <v>34</v>
      </c>
      <c r="N181" s="17">
        <f t="shared" ca="1" si="26"/>
        <v>32</v>
      </c>
      <c r="O181" s="4"/>
      <c r="P181" s="4">
        <v>33</v>
      </c>
      <c r="Q181" s="4">
        <v>6</v>
      </c>
      <c r="R181" s="4">
        <v>15</v>
      </c>
      <c r="S181" s="4">
        <v>22</v>
      </c>
      <c r="T181" s="4">
        <v>33</v>
      </c>
      <c r="U181" s="4">
        <v>35</v>
      </c>
      <c r="V181" s="13">
        <v>32</v>
      </c>
      <c r="W181" s="4">
        <v>28</v>
      </c>
      <c r="X181" s="4">
        <v>34</v>
      </c>
      <c r="Y181">
        <f t="shared" si="34"/>
        <v>0</v>
      </c>
      <c r="Z181">
        <f t="shared" si="35"/>
        <v>0</v>
      </c>
    </row>
    <row r="182" spans="2:26" x14ac:dyDescent="0.25">
      <c r="B182" s="11">
        <f t="shared" si="36"/>
        <v>44569.083333332921</v>
      </c>
      <c r="C182" s="1">
        <f t="shared" si="27"/>
        <v>1</v>
      </c>
      <c r="D182" s="1">
        <f t="shared" si="28"/>
        <v>6</v>
      </c>
      <c r="E182" s="12">
        <f t="shared" si="29"/>
        <v>3</v>
      </c>
      <c r="F182" s="124" t="str">
        <f t="shared" si="30"/>
        <v>0</v>
      </c>
      <c r="G182" s="1">
        <f ca="1">(OFFSET(O182,0,MATCH(Customer!$J$6,'CDH &amp; HDH'!$P$11:$X$11,0)))</f>
        <v>32</v>
      </c>
      <c r="H182" s="1" t="str">
        <f t="shared" si="31"/>
        <v>Heating</v>
      </c>
      <c r="I182" s="1">
        <f ca="1">OFFSET(IF($H182="Cooling",Customer!$C$25,Customer!$C$52),E182,D182)</f>
        <v>66</v>
      </c>
      <c r="J182" s="1">
        <f ca="1">OFFSET(IF($H182="Cooling",Customer!$L$25,Customer!$L$52),$E182,$D182)</f>
        <v>64</v>
      </c>
      <c r="K182" s="16">
        <f t="shared" si="32"/>
        <v>0</v>
      </c>
      <c r="L182" s="16">
        <f t="shared" si="33"/>
        <v>0</v>
      </c>
      <c r="M182" s="17">
        <f t="shared" ca="1" si="25"/>
        <v>34</v>
      </c>
      <c r="N182" s="17">
        <f t="shared" ca="1" si="26"/>
        <v>32</v>
      </c>
      <c r="O182" s="4"/>
      <c r="P182" s="4">
        <v>33</v>
      </c>
      <c r="Q182" s="4">
        <v>5</v>
      </c>
      <c r="R182" s="4">
        <v>14</v>
      </c>
      <c r="S182" s="4">
        <v>22</v>
      </c>
      <c r="T182" s="4">
        <v>34</v>
      </c>
      <c r="U182" s="4">
        <v>35</v>
      </c>
      <c r="V182" s="13">
        <v>32</v>
      </c>
      <c r="W182" s="4">
        <v>27</v>
      </c>
      <c r="X182" s="4">
        <v>33</v>
      </c>
      <c r="Y182">
        <f t="shared" si="34"/>
        <v>0</v>
      </c>
      <c r="Z182">
        <f t="shared" si="35"/>
        <v>0</v>
      </c>
    </row>
    <row r="183" spans="2:26" x14ac:dyDescent="0.25">
      <c r="B183" s="11">
        <f t="shared" si="36"/>
        <v>44569.124999999585</v>
      </c>
      <c r="C183" s="1">
        <f t="shared" si="27"/>
        <v>1</v>
      </c>
      <c r="D183" s="1">
        <f t="shared" si="28"/>
        <v>6</v>
      </c>
      <c r="E183" s="12">
        <f t="shared" si="29"/>
        <v>4</v>
      </c>
      <c r="F183" s="124" t="str">
        <f t="shared" si="30"/>
        <v>0</v>
      </c>
      <c r="G183" s="1">
        <f ca="1">(OFFSET(O183,0,MATCH(Customer!$J$6,'CDH &amp; HDH'!$P$11:$X$11,0)))</f>
        <v>32</v>
      </c>
      <c r="H183" s="1" t="str">
        <f t="shared" si="31"/>
        <v>Heating</v>
      </c>
      <c r="I183" s="1">
        <f ca="1">OFFSET(IF($H183="Cooling",Customer!$C$25,Customer!$C$52),E183,D183)</f>
        <v>66</v>
      </c>
      <c r="J183" s="1">
        <f ca="1">OFFSET(IF($H183="Cooling",Customer!$L$25,Customer!$L$52),$E183,$D183)</f>
        <v>64</v>
      </c>
      <c r="K183" s="16">
        <f t="shared" si="32"/>
        <v>0</v>
      </c>
      <c r="L183" s="16">
        <f t="shared" si="33"/>
        <v>0</v>
      </c>
      <c r="M183" s="17">
        <f t="shared" ca="1" si="25"/>
        <v>34</v>
      </c>
      <c r="N183" s="17">
        <f t="shared" ca="1" si="26"/>
        <v>32</v>
      </c>
      <c r="O183" s="4"/>
      <c r="P183" s="4">
        <v>33</v>
      </c>
      <c r="Q183" s="4">
        <v>4</v>
      </c>
      <c r="R183" s="4">
        <v>14</v>
      </c>
      <c r="S183" s="4">
        <v>21</v>
      </c>
      <c r="T183" s="4">
        <v>34</v>
      </c>
      <c r="U183" s="4">
        <v>35</v>
      </c>
      <c r="V183" s="13">
        <v>32</v>
      </c>
      <c r="W183" s="4">
        <v>26</v>
      </c>
      <c r="X183" s="4">
        <v>32</v>
      </c>
      <c r="Y183">
        <f t="shared" si="34"/>
        <v>0</v>
      </c>
      <c r="Z183">
        <f t="shared" si="35"/>
        <v>0</v>
      </c>
    </row>
    <row r="184" spans="2:26" x14ac:dyDescent="0.25">
      <c r="B184" s="11">
        <f t="shared" si="36"/>
        <v>44569.16666666625</v>
      </c>
      <c r="C184" s="1">
        <f t="shared" si="27"/>
        <v>1</v>
      </c>
      <c r="D184" s="1">
        <f t="shared" si="28"/>
        <v>6</v>
      </c>
      <c r="E184" s="12">
        <f t="shared" si="29"/>
        <v>5</v>
      </c>
      <c r="F184" s="124" t="str">
        <f t="shared" si="30"/>
        <v>0</v>
      </c>
      <c r="G184" s="1">
        <f ca="1">(OFFSET(O184,0,MATCH(Customer!$J$6,'CDH &amp; HDH'!$P$11:$X$11,0)))</f>
        <v>31</v>
      </c>
      <c r="H184" s="1" t="str">
        <f t="shared" si="31"/>
        <v>Heating</v>
      </c>
      <c r="I184" s="1">
        <f ca="1">OFFSET(IF($H184="Cooling",Customer!$C$25,Customer!$C$52),E184,D184)</f>
        <v>66</v>
      </c>
      <c r="J184" s="1">
        <f ca="1">OFFSET(IF($H184="Cooling",Customer!$L$25,Customer!$L$52),$E184,$D184)</f>
        <v>64</v>
      </c>
      <c r="K184" s="16">
        <f t="shared" si="32"/>
        <v>0</v>
      </c>
      <c r="L184" s="16">
        <f t="shared" si="33"/>
        <v>0</v>
      </c>
      <c r="M184" s="17">
        <f t="shared" ca="1" si="25"/>
        <v>35</v>
      </c>
      <c r="N184" s="17">
        <f t="shared" ca="1" si="26"/>
        <v>33</v>
      </c>
      <c r="O184" s="4"/>
      <c r="P184" s="4">
        <v>33</v>
      </c>
      <c r="Q184" s="4">
        <v>4</v>
      </c>
      <c r="R184" s="4">
        <v>14</v>
      </c>
      <c r="S184" s="4">
        <v>21</v>
      </c>
      <c r="T184" s="4">
        <v>33</v>
      </c>
      <c r="U184" s="4">
        <v>34</v>
      </c>
      <c r="V184" s="13">
        <v>31</v>
      </c>
      <c r="W184" s="4">
        <v>25</v>
      </c>
      <c r="X184" s="4">
        <v>32</v>
      </c>
      <c r="Y184">
        <f t="shared" si="34"/>
        <v>0</v>
      </c>
      <c r="Z184">
        <f t="shared" si="35"/>
        <v>0</v>
      </c>
    </row>
    <row r="185" spans="2:26" x14ac:dyDescent="0.25">
      <c r="B185" s="11">
        <f t="shared" si="36"/>
        <v>44569.208333332914</v>
      </c>
      <c r="C185" s="1">
        <f t="shared" si="27"/>
        <v>1</v>
      </c>
      <c r="D185" s="1">
        <f t="shared" si="28"/>
        <v>6</v>
      </c>
      <c r="E185" s="12">
        <f t="shared" si="29"/>
        <v>6</v>
      </c>
      <c r="F185" s="124" t="str">
        <f t="shared" si="30"/>
        <v>0</v>
      </c>
      <c r="G185" s="1">
        <f ca="1">(OFFSET(O185,0,MATCH(Customer!$J$6,'CDH &amp; HDH'!$P$11:$X$11,0)))</f>
        <v>31</v>
      </c>
      <c r="H185" s="1" t="str">
        <f t="shared" si="31"/>
        <v>Heating</v>
      </c>
      <c r="I185" s="1">
        <f ca="1">OFFSET(IF($H185="Cooling",Customer!$C$25,Customer!$C$52),E185,D185)</f>
        <v>66</v>
      </c>
      <c r="J185" s="1">
        <f ca="1">OFFSET(IF($H185="Cooling",Customer!$L$25,Customer!$L$52),$E185,$D185)</f>
        <v>64</v>
      </c>
      <c r="K185" s="16">
        <f t="shared" si="32"/>
        <v>0</v>
      </c>
      <c r="L185" s="16">
        <f t="shared" si="33"/>
        <v>0</v>
      </c>
      <c r="M185" s="17">
        <f t="shared" ca="1" si="25"/>
        <v>35</v>
      </c>
      <c r="N185" s="17">
        <f t="shared" ca="1" si="26"/>
        <v>33</v>
      </c>
      <c r="O185" s="4"/>
      <c r="P185" s="4">
        <v>32</v>
      </c>
      <c r="Q185" s="4">
        <v>2</v>
      </c>
      <c r="R185" s="4">
        <v>13</v>
      </c>
      <c r="S185" s="4">
        <v>21</v>
      </c>
      <c r="T185" s="4">
        <v>32</v>
      </c>
      <c r="U185" s="4">
        <v>34</v>
      </c>
      <c r="V185" s="13">
        <v>31</v>
      </c>
      <c r="W185" s="4">
        <v>23</v>
      </c>
      <c r="X185" s="4">
        <v>32</v>
      </c>
      <c r="Y185">
        <f t="shared" si="34"/>
        <v>0</v>
      </c>
      <c r="Z185">
        <f t="shared" si="35"/>
        <v>0</v>
      </c>
    </row>
    <row r="186" spans="2:26" x14ac:dyDescent="0.25">
      <c r="B186" s="11">
        <f t="shared" si="36"/>
        <v>44569.249999999578</v>
      </c>
      <c r="C186" s="1">
        <f t="shared" si="27"/>
        <v>1</v>
      </c>
      <c r="D186" s="1">
        <f t="shared" si="28"/>
        <v>6</v>
      </c>
      <c r="E186" s="12">
        <f t="shared" si="29"/>
        <v>7</v>
      </c>
      <c r="F186" s="124" t="str">
        <f t="shared" si="30"/>
        <v>0</v>
      </c>
      <c r="G186" s="1">
        <f ca="1">(OFFSET(O186,0,MATCH(Customer!$J$6,'CDH &amp; HDH'!$P$11:$X$11,0)))</f>
        <v>31</v>
      </c>
      <c r="H186" s="1" t="str">
        <f t="shared" si="31"/>
        <v>Heating</v>
      </c>
      <c r="I186" s="1">
        <f ca="1">OFFSET(IF($H186="Cooling",Customer!$C$25,Customer!$C$52),E186,D186)</f>
        <v>66</v>
      </c>
      <c r="J186" s="1">
        <f ca="1">OFFSET(IF($H186="Cooling",Customer!$L$25,Customer!$L$52),$E186,$D186)</f>
        <v>64</v>
      </c>
      <c r="K186" s="16">
        <f t="shared" si="32"/>
        <v>0</v>
      </c>
      <c r="L186" s="16">
        <f t="shared" si="33"/>
        <v>0</v>
      </c>
      <c r="M186" s="17">
        <f t="shared" ca="1" si="25"/>
        <v>35</v>
      </c>
      <c r="N186" s="17">
        <f t="shared" ca="1" si="26"/>
        <v>33</v>
      </c>
      <c r="O186" s="4"/>
      <c r="P186" s="4">
        <v>32</v>
      </c>
      <c r="Q186" s="4">
        <v>2</v>
      </c>
      <c r="R186" s="4">
        <v>13</v>
      </c>
      <c r="S186" s="4">
        <v>21</v>
      </c>
      <c r="T186" s="4">
        <v>31</v>
      </c>
      <c r="U186" s="4">
        <v>35</v>
      </c>
      <c r="V186" s="13">
        <v>31</v>
      </c>
      <c r="W186" s="4">
        <v>23</v>
      </c>
      <c r="X186" s="4">
        <v>32</v>
      </c>
      <c r="Y186">
        <f t="shared" si="34"/>
        <v>0</v>
      </c>
      <c r="Z186">
        <f t="shared" si="35"/>
        <v>0</v>
      </c>
    </row>
    <row r="187" spans="2:26" x14ac:dyDescent="0.25">
      <c r="B187" s="11">
        <f t="shared" si="36"/>
        <v>44569.291666666242</v>
      </c>
      <c r="C187" s="1">
        <f t="shared" si="27"/>
        <v>1</v>
      </c>
      <c r="D187" s="1">
        <f t="shared" si="28"/>
        <v>6</v>
      </c>
      <c r="E187" s="12">
        <f t="shared" si="29"/>
        <v>8</v>
      </c>
      <c r="F187" s="124" t="str">
        <f t="shared" si="30"/>
        <v>0</v>
      </c>
      <c r="G187" s="1">
        <f ca="1">(OFFSET(O187,0,MATCH(Customer!$J$6,'CDH &amp; HDH'!$P$11:$X$11,0)))</f>
        <v>31</v>
      </c>
      <c r="H187" s="1" t="str">
        <f t="shared" si="31"/>
        <v>Heating</v>
      </c>
      <c r="I187" s="1">
        <f ca="1">OFFSET(IF($H187="Cooling",Customer!$C$25,Customer!$C$52),E187,D187)</f>
        <v>66</v>
      </c>
      <c r="J187" s="1">
        <f ca="1">OFFSET(IF($H187="Cooling",Customer!$L$25,Customer!$L$52),$E187,$D187)</f>
        <v>64</v>
      </c>
      <c r="K187" s="16">
        <f t="shared" si="32"/>
        <v>0</v>
      </c>
      <c r="L187" s="16">
        <f t="shared" si="33"/>
        <v>0</v>
      </c>
      <c r="M187" s="17">
        <f t="shared" ca="1" si="25"/>
        <v>35</v>
      </c>
      <c r="N187" s="17">
        <f t="shared" ca="1" si="26"/>
        <v>33</v>
      </c>
      <c r="O187" s="4"/>
      <c r="P187" s="4">
        <v>30</v>
      </c>
      <c r="Q187" s="4">
        <v>1</v>
      </c>
      <c r="R187" s="4">
        <v>13</v>
      </c>
      <c r="S187" s="4">
        <v>21</v>
      </c>
      <c r="T187" s="4">
        <v>29</v>
      </c>
      <c r="U187" s="4">
        <v>35</v>
      </c>
      <c r="V187" s="13">
        <v>31</v>
      </c>
      <c r="W187" s="4">
        <v>21</v>
      </c>
      <c r="X187" s="4">
        <v>31</v>
      </c>
      <c r="Y187">
        <f t="shared" si="34"/>
        <v>0</v>
      </c>
      <c r="Z187">
        <f t="shared" si="35"/>
        <v>0</v>
      </c>
    </row>
    <row r="188" spans="2:26" x14ac:dyDescent="0.25">
      <c r="B188" s="11">
        <f t="shared" si="36"/>
        <v>44569.333333332906</v>
      </c>
      <c r="C188" s="1">
        <f t="shared" si="27"/>
        <v>1</v>
      </c>
      <c r="D188" s="1">
        <f t="shared" si="28"/>
        <v>6</v>
      </c>
      <c r="E188" s="12">
        <f t="shared" si="29"/>
        <v>9</v>
      </c>
      <c r="F188" s="124" t="str">
        <f t="shared" si="30"/>
        <v>0</v>
      </c>
      <c r="G188" s="1">
        <f ca="1">(OFFSET(O188,0,MATCH(Customer!$J$6,'CDH &amp; HDH'!$P$11:$X$11,0)))</f>
        <v>32</v>
      </c>
      <c r="H188" s="1" t="str">
        <f t="shared" si="31"/>
        <v>Heating</v>
      </c>
      <c r="I188" s="1">
        <f ca="1">OFFSET(IF($H188="Cooling",Customer!$C$25,Customer!$C$52),E188,D188)</f>
        <v>66</v>
      </c>
      <c r="J188" s="1">
        <f ca="1">OFFSET(IF($H188="Cooling",Customer!$L$25,Customer!$L$52),$E188,$D188)</f>
        <v>64</v>
      </c>
      <c r="K188" s="16">
        <f t="shared" si="32"/>
        <v>0</v>
      </c>
      <c r="L188" s="16">
        <f t="shared" si="33"/>
        <v>0</v>
      </c>
      <c r="M188" s="17">
        <f t="shared" ca="1" si="25"/>
        <v>34</v>
      </c>
      <c r="N188" s="17">
        <f t="shared" ca="1" si="26"/>
        <v>32</v>
      </c>
      <c r="O188" s="4"/>
      <c r="P188" s="4">
        <v>27</v>
      </c>
      <c r="Q188" s="4">
        <v>2</v>
      </c>
      <c r="R188" s="4">
        <v>13</v>
      </c>
      <c r="S188" s="4">
        <v>20</v>
      </c>
      <c r="T188" s="4">
        <v>27</v>
      </c>
      <c r="U188" s="4">
        <v>35</v>
      </c>
      <c r="V188" s="13">
        <v>32</v>
      </c>
      <c r="W188" s="4">
        <v>23</v>
      </c>
      <c r="X188" s="4">
        <v>31</v>
      </c>
      <c r="Y188">
        <f t="shared" si="34"/>
        <v>0</v>
      </c>
      <c r="Z188">
        <f t="shared" si="35"/>
        <v>0</v>
      </c>
    </row>
    <row r="189" spans="2:26" x14ac:dyDescent="0.25">
      <c r="B189" s="11">
        <f t="shared" si="36"/>
        <v>44569.374999999571</v>
      </c>
      <c r="C189" s="1">
        <f t="shared" si="27"/>
        <v>1</v>
      </c>
      <c r="D189" s="1">
        <f t="shared" si="28"/>
        <v>6</v>
      </c>
      <c r="E189" s="12">
        <f t="shared" si="29"/>
        <v>10</v>
      </c>
      <c r="F189" s="124" t="str">
        <f t="shared" si="30"/>
        <v>0</v>
      </c>
      <c r="G189" s="1">
        <f ca="1">(OFFSET(O189,0,MATCH(Customer!$J$6,'CDH &amp; HDH'!$P$11:$X$11,0)))</f>
        <v>31</v>
      </c>
      <c r="H189" s="1" t="str">
        <f t="shared" si="31"/>
        <v>Heating</v>
      </c>
      <c r="I189" s="1">
        <f ca="1">OFFSET(IF($H189="Cooling",Customer!$C$25,Customer!$C$52),E189,D189)</f>
        <v>66</v>
      </c>
      <c r="J189" s="1">
        <f ca="1">OFFSET(IF($H189="Cooling",Customer!$L$25,Customer!$L$52),$E189,$D189)</f>
        <v>64</v>
      </c>
      <c r="K189" s="16">
        <f t="shared" si="32"/>
        <v>0</v>
      </c>
      <c r="L189" s="16">
        <f t="shared" si="33"/>
        <v>0</v>
      </c>
      <c r="M189" s="17">
        <f t="shared" ca="1" si="25"/>
        <v>35</v>
      </c>
      <c r="N189" s="17">
        <f t="shared" ca="1" si="26"/>
        <v>33</v>
      </c>
      <c r="O189" s="4"/>
      <c r="P189" s="4">
        <v>25</v>
      </c>
      <c r="Q189" s="4">
        <v>4</v>
      </c>
      <c r="R189" s="4">
        <v>13</v>
      </c>
      <c r="S189" s="4">
        <v>20</v>
      </c>
      <c r="T189" s="4">
        <v>25</v>
      </c>
      <c r="U189" s="4">
        <v>32</v>
      </c>
      <c r="V189" s="13">
        <v>31</v>
      </c>
      <c r="W189" s="4">
        <v>25</v>
      </c>
      <c r="X189" s="4">
        <v>31</v>
      </c>
      <c r="Y189">
        <f t="shared" si="34"/>
        <v>0</v>
      </c>
      <c r="Z189">
        <f t="shared" si="35"/>
        <v>0</v>
      </c>
    </row>
    <row r="190" spans="2:26" x14ac:dyDescent="0.25">
      <c r="B190" s="11">
        <f t="shared" si="36"/>
        <v>44569.416666666235</v>
      </c>
      <c r="C190" s="1">
        <f t="shared" si="27"/>
        <v>1</v>
      </c>
      <c r="D190" s="1">
        <f t="shared" si="28"/>
        <v>6</v>
      </c>
      <c r="E190" s="12">
        <f t="shared" si="29"/>
        <v>11</v>
      </c>
      <c r="F190" s="124" t="str">
        <f t="shared" si="30"/>
        <v>0</v>
      </c>
      <c r="G190" s="1">
        <f ca="1">(OFFSET(O190,0,MATCH(Customer!$J$6,'CDH &amp; HDH'!$P$11:$X$11,0)))</f>
        <v>31</v>
      </c>
      <c r="H190" s="1" t="str">
        <f t="shared" si="31"/>
        <v>Heating</v>
      </c>
      <c r="I190" s="1">
        <f ca="1">OFFSET(IF($H190="Cooling",Customer!$C$25,Customer!$C$52),E190,D190)</f>
        <v>66</v>
      </c>
      <c r="J190" s="1">
        <f ca="1">OFFSET(IF($H190="Cooling",Customer!$L$25,Customer!$L$52),$E190,$D190)</f>
        <v>64</v>
      </c>
      <c r="K190" s="16">
        <f t="shared" si="32"/>
        <v>0</v>
      </c>
      <c r="L190" s="16">
        <f t="shared" si="33"/>
        <v>0</v>
      </c>
      <c r="M190" s="17">
        <f t="shared" ca="1" si="25"/>
        <v>35</v>
      </c>
      <c r="N190" s="17">
        <f t="shared" ca="1" si="26"/>
        <v>33</v>
      </c>
      <c r="O190" s="4"/>
      <c r="P190" s="4">
        <v>25</v>
      </c>
      <c r="Q190" s="4">
        <v>6</v>
      </c>
      <c r="R190" s="4">
        <v>14</v>
      </c>
      <c r="S190" s="4">
        <v>20</v>
      </c>
      <c r="T190" s="4">
        <v>25</v>
      </c>
      <c r="U190" s="4">
        <v>30</v>
      </c>
      <c r="V190" s="13">
        <v>31</v>
      </c>
      <c r="W190" s="4">
        <v>27</v>
      </c>
      <c r="X190" s="4">
        <v>33</v>
      </c>
      <c r="Y190">
        <f t="shared" si="34"/>
        <v>0</v>
      </c>
      <c r="Z190">
        <f t="shared" si="35"/>
        <v>0</v>
      </c>
    </row>
    <row r="191" spans="2:26" x14ac:dyDescent="0.25">
      <c r="B191" s="11">
        <f t="shared" si="36"/>
        <v>44569.458333332899</v>
      </c>
      <c r="C191" s="1">
        <f t="shared" si="27"/>
        <v>1</v>
      </c>
      <c r="D191" s="1">
        <f t="shared" si="28"/>
        <v>6</v>
      </c>
      <c r="E191" s="12">
        <f t="shared" si="29"/>
        <v>12</v>
      </c>
      <c r="F191" s="124" t="str">
        <f t="shared" si="30"/>
        <v>0</v>
      </c>
      <c r="G191" s="1">
        <f ca="1">(OFFSET(O191,0,MATCH(Customer!$J$6,'CDH &amp; HDH'!$P$11:$X$11,0)))</f>
        <v>32</v>
      </c>
      <c r="H191" s="1" t="str">
        <f t="shared" si="31"/>
        <v>Heating</v>
      </c>
      <c r="I191" s="1">
        <f ca="1">OFFSET(IF($H191="Cooling",Customer!$C$25,Customer!$C$52),E191,D191)</f>
        <v>66</v>
      </c>
      <c r="J191" s="1">
        <f ca="1">OFFSET(IF($H191="Cooling",Customer!$L$25,Customer!$L$52),$E191,$D191)</f>
        <v>64</v>
      </c>
      <c r="K191" s="16">
        <f t="shared" si="32"/>
        <v>0</v>
      </c>
      <c r="L191" s="16">
        <f t="shared" si="33"/>
        <v>0</v>
      </c>
      <c r="M191" s="17">
        <f t="shared" ca="1" si="25"/>
        <v>34</v>
      </c>
      <c r="N191" s="17">
        <f t="shared" ca="1" si="26"/>
        <v>32</v>
      </c>
      <c r="O191" s="4"/>
      <c r="P191" s="4">
        <v>26</v>
      </c>
      <c r="Q191" s="4">
        <v>8</v>
      </c>
      <c r="R191" s="4">
        <v>14</v>
      </c>
      <c r="S191" s="4">
        <v>19</v>
      </c>
      <c r="T191" s="4">
        <v>25</v>
      </c>
      <c r="U191" s="4">
        <v>28</v>
      </c>
      <c r="V191" s="13">
        <v>32</v>
      </c>
      <c r="W191" s="4">
        <v>28</v>
      </c>
      <c r="X191" s="4">
        <v>34</v>
      </c>
      <c r="Y191">
        <f t="shared" si="34"/>
        <v>0</v>
      </c>
      <c r="Z191">
        <f t="shared" si="35"/>
        <v>0</v>
      </c>
    </row>
    <row r="192" spans="2:26" x14ac:dyDescent="0.25">
      <c r="B192" s="11">
        <f t="shared" si="36"/>
        <v>44569.499999999563</v>
      </c>
      <c r="C192" s="1">
        <f t="shared" si="27"/>
        <v>1</v>
      </c>
      <c r="D192" s="1">
        <f t="shared" si="28"/>
        <v>6</v>
      </c>
      <c r="E192" s="12">
        <f t="shared" si="29"/>
        <v>13</v>
      </c>
      <c r="F192" s="124" t="str">
        <f t="shared" si="30"/>
        <v>0</v>
      </c>
      <c r="G192" s="1">
        <f ca="1">(OFFSET(O192,0,MATCH(Customer!$J$6,'CDH &amp; HDH'!$P$11:$X$11,0)))</f>
        <v>32</v>
      </c>
      <c r="H192" s="1" t="str">
        <f t="shared" si="31"/>
        <v>Heating</v>
      </c>
      <c r="I192" s="1">
        <f ca="1">OFFSET(IF($H192="Cooling",Customer!$C$25,Customer!$C$52),E192,D192)</f>
        <v>66</v>
      </c>
      <c r="J192" s="1">
        <f ca="1">OFFSET(IF($H192="Cooling",Customer!$L$25,Customer!$L$52),$E192,$D192)</f>
        <v>64</v>
      </c>
      <c r="K192" s="16">
        <f t="shared" si="32"/>
        <v>0</v>
      </c>
      <c r="L192" s="16">
        <f t="shared" si="33"/>
        <v>0</v>
      </c>
      <c r="M192" s="17">
        <f t="shared" ca="1" si="25"/>
        <v>34</v>
      </c>
      <c r="N192" s="17">
        <f t="shared" ca="1" si="26"/>
        <v>32</v>
      </c>
      <c r="O192" s="4"/>
      <c r="P192" s="4">
        <v>26</v>
      </c>
      <c r="Q192" s="4">
        <v>10</v>
      </c>
      <c r="R192" s="4">
        <v>15</v>
      </c>
      <c r="S192" s="4">
        <v>19</v>
      </c>
      <c r="T192" s="4">
        <v>25</v>
      </c>
      <c r="U192" s="4">
        <v>27</v>
      </c>
      <c r="V192" s="13">
        <v>32</v>
      </c>
      <c r="W192" s="4">
        <v>29</v>
      </c>
      <c r="X192" s="4">
        <v>34</v>
      </c>
      <c r="Y192">
        <f t="shared" si="34"/>
        <v>0</v>
      </c>
      <c r="Z192">
        <f t="shared" si="35"/>
        <v>0</v>
      </c>
    </row>
    <row r="193" spans="2:26" x14ac:dyDescent="0.25">
      <c r="B193" s="11">
        <f t="shared" si="36"/>
        <v>44569.541666666228</v>
      </c>
      <c r="C193" s="1">
        <f t="shared" si="27"/>
        <v>1</v>
      </c>
      <c r="D193" s="1">
        <f t="shared" si="28"/>
        <v>6</v>
      </c>
      <c r="E193" s="12">
        <f t="shared" si="29"/>
        <v>14</v>
      </c>
      <c r="F193" s="124" t="str">
        <f t="shared" si="30"/>
        <v>0</v>
      </c>
      <c r="G193" s="1">
        <f ca="1">(OFFSET(O193,0,MATCH(Customer!$J$6,'CDH &amp; HDH'!$P$11:$X$11,0)))</f>
        <v>32</v>
      </c>
      <c r="H193" s="1" t="str">
        <f t="shared" si="31"/>
        <v>Heating</v>
      </c>
      <c r="I193" s="1">
        <f ca="1">OFFSET(IF($H193="Cooling",Customer!$C$25,Customer!$C$52),E193,D193)</f>
        <v>66</v>
      </c>
      <c r="J193" s="1">
        <f ca="1">OFFSET(IF($H193="Cooling",Customer!$L$25,Customer!$L$52),$E193,$D193)</f>
        <v>64</v>
      </c>
      <c r="K193" s="16">
        <f t="shared" si="32"/>
        <v>0</v>
      </c>
      <c r="L193" s="16">
        <f t="shared" si="33"/>
        <v>0</v>
      </c>
      <c r="M193" s="17">
        <f t="shared" ca="1" si="25"/>
        <v>34</v>
      </c>
      <c r="N193" s="17">
        <f t="shared" ca="1" si="26"/>
        <v>32</v>
      </c>
      <c r="O193" s="4"/>
      <c r="P193" s="4">
        <v>25</v>
      </c>
      <c r="Q193" s="4">
        <v>11</v>
      </c>
      <c r="R193" s="4">
        <v>16</v>
      </c>
      <c r="S193" s="4">
        <v>20</v>
      </c>
      <c r="T193" s="4">
        <v>25</v>
      </c>
      <c r="U193" s="4">
        <v>27</v>
      </c>
      <c r="V193" s="13">
        <v>32</v>
      </c>
      <c r="W193" s="4">
        <v>29</v>
      </c>
      <c r="X193" s="4">
        <v>35</v>
      </c>
      <c r="Y193">
        <f t="shared" si="34"/>
        <v>0</v>
      </c>
      <c r="Z193">
        <f t="shared" si="35"/>
        <v>0</v>
      </c>
    </row>
    <row r="194" spans="2:26" x14ac:dyDescent="0.25">
      <c r="B194" s="11">
        <f t="shared" si="36"/>
        <v>44569.583333332892</v>
      </c>
      <c r="C194" s="1">
        <f t="shared" si="27"/>
        <v>1</v>
      </c>
      <c r="D194" s="1">
        <f t="shared" si="28"/>
        <v>6</v>
      </c>
      <c r="E194" s="12">
        <f t="shared" si="29"/>
        <v>15</v>
      </c>
      <c r="F194" s="124" t="str">
        <f t="shared" si="30"/>
        <v>0</v>
      </c>
      <c r="G194" s="1">
        <f ca="1">(OFFSET(O194,0,MATCH(Customer!$J$6,'CDH &amp; HDH'!$P$11:$X$11,0)))</f>
        <v>33</v>
      </c>
      <c r="H194" s="1" t="str">
        <f t="shared" si="31"/>
        <v>Heating</v>
      </c>
      <c r="I194" s="1">
        <f ca="1">OFFSET(IF($H194="Cooling",Customer!$C$25,Customer!$C$52),E194,D194)</f>
        <v>66</v>
      </c>
      <c r="J194" s="1">
        <f ca="1">OFFSET(IF($H194="Cooling",Customer!$L$25,Customer!$L$52),$E194,$D194)</f>
        <v>64</v>
      </c>
      <c r="K194" s="16">
        <f t="shared" si="32"/>
        <v>0</v>
      </c>
      <c r="L194" s="16">
        <f t="shared" si="33"/>
        <v>0</v>
      </c>
      <c r="M194" s="17">
        <f t="shared" ca="1" si="25"/>
        <v>33</v>
      </c>
      <c r="N194" s="17">
        <f t="shared" ca="1" si="26"/>
        <v>31</v>
      </c>
      <c r="O194" s="4"/>
      <c r="P194" s="4">
        <v>24</v>
      </c>
      <c r="Q194" s="4">
        <v>13</v>
      </c>
      <c r="R194" s="4">
        <v>18</v>
      </c>
      <c r="S194" s="4">
        <v>21</v>
      </c>
      <c r="T194" s="4">
        <v>25</v>
      </c>
      <c r="U194" s="4">
        <v>28</v>
      </c>
      <c r="V194" s="13">
        <v>33</v>
      </c>
      <c r="W194" s="4">
        <v>30</v>
      </c>
      <c r="X194" s="4">
        <v>35</v>
      </c>
      <c r="Y194">
        <f t="shared" si="34"/>
        <v>0</v>
      </c>
      <c r="Z194">
        <f t="shared" si="35"/>
        <v>0</v>
      </c>
    </row>
    <row r="195" spans="2:26" x14ac:dyDescent="0.25">
      <c r="B195" s="11">
        <f t="shared" si="36"/>
        <v>44569.624999999556</v>
      </c>
      <c r="C195" s="1">
        <f t="shared" si="27"/>
        <v>1</v>
      </c>
      <c r="D195" s="1">
        <f t="shared" si="28"/>
        <v>6</v>
      </c>
      <c r="E195" s="12">
        <f t="shared" si="29"/>
        <v>16</v>
      </c>
      <c r="F195" s="124" t="str">
        <f t="shared" si="30"/>
        <v>0</v>
      </c>
      <c r="G195" s="1">
        <f ca="1">(OFFSET(O195,0,MATCH(Customer!$J$6,'CDH &amp; HDH'!$P$11:$X$11,0)))</f>
        <v>33</v>
      </c>
      <c r="H195" s="1" t="str">
        <f t="shared" si="31"/>
        <v>Heating</v>
      </c>
      <c r="I195" s="1">
        <f ca="1">OFFSET(IF($H195="Cooling",Customer!$C$25,Customer!$C$52),E195,D195)</f>
        <v>66</v>
      </c>
      <c r="J195" s="1">
        <f ca="1">OFFSET(IF($H195="Cooling",Customer!$L$25,Customer!$L$52),$E195,$D195)</f>
        <v>64</v>
      </c>
      <c r="K195" s="16">
        <f t="shared" si="32"/>
        <v>0</v>
      </c>
      <c r="L195" s="16">
        <f t="shared" si="33"/>
        <v>0</v>
      </c>
      <c r="M195" s="17">
        <f t="shared" ca="1" si="25"/>
        <v>33</v>
      </c>
      <c r="N195" s="17">
        <f t="shared" ca="1" si="26"/>
        <v>31</v>
      </c>
      <c r="O195" s="4"/>
      <c r="P195" s="4">
        <v>23</v>
      </c>
      <c r="Q195" s="4">
        <v>12</v>
      </c>
      <c r="R195" s="4">
        <v>19</v>
      </c>
      <c r="S195" s="4">
        <v>22</v>
      </c>
      <c r="T195" s="4">
        <v>25</v>
      </c>
      <c r="U195" s="4">
        <v>27</v>
      </c>
      <c r="V195" s="13">
        <v>33</v>
      </c>
      <c r="W195" s="4">
        <v>29</v>
      </c>
      <c r="X195" s="4">
        <v>34</v>
      </c>
      <c r="Y195">
        <f t="shared" si="34"/>
        <v>0</v>
      </c>
      <c r="Z195">
        <f t="shared" si="35"/>
        <v>0</v>
      </c>
    </row>
    <row r="196" spans="2:26" x14ac:dyDescent="0.25">
      <c r="B196" s="11">
        <f t="shared" si="36"/>
        <v>44569.66666666622</v>
      </c>
      <c r="C196" s="1">
        <f t="shared" si="27"/>
        <v>1</v>
      </c>
      <c r="D196" s="1">
        <f t="shared" si="28"/>
        <v>6</v>
      </c>
      <c r="E196" s="12">
        <f t="shared" si="29"/>
        <v>17</v>
      </c>
      <c r="F196" s="124" t="str">
        <f t="shared" si="30"/>
        <v>0</v>
      </c>
      <c r="G196" s="1">
        <f ca="1">(OFFSET(O196,0,MATCH(Customer!$J$6,'CDH &amp; HDH'!$P$11:$X$11,0)))</f>
        <v>33</v>
      </c>
      <c r="H196" s="1" t="str">
        <f t="shared" si="31"/>
        <v>Heating</v>
      </c>
      <c r="I196" s="1">
        <f ca="1">OFFSET(IF($H196="Cooling",Customer!$C$25,Customer!$C$52),E196,D196)</f>
        <v>66</v>
      </c>
      <c r="J196" s="1">
        <f ca="1">OFFSET(IF($H196="Cooling",Customer!$L$25,Customer!$L$52),$E196,$D196)</f>
        <v>64</v>
      </c>
      <c r="K196" s="16">
        <f t="shared" si="32"/>
        <v>0</v>
      </c>
      <c r="L196" s="16">
        <f t="shared" si="33"/>
        <v>0</v>
      </c>
      <c r="M196" s="17">
        <f t="shared" ca="1" si="25"/>
        <v>33</v>
      </c>
      <c r="N196" s="17">
        <f t="shared" ca="1" si="26"/>
        <v>31</v>
      </c>
      <c r="O196" s="4"/>
      <c r="P196" s="4">
        <v>21</v>
      </c>
      <c r="Q196" s="4">
        <v>11</v>
      </c>
      <c r="R196" s="4">
        <v>18</v>
      </c>
      <c r="S196" s="4">
        <v>22</v>
      </c>
      <c r="T196" s="4">
        <v>24</v>
      </c>
      <c r="U196" s="4">
        <v>25</v>
      </c>
      <c r="V196" s="13">
        <v>33</v>
      </c>
      <c r="W196" s="4">
        <v>27</v>
      </c>
      <c r="X196" s="4">
        <v>33</v>
      </c>
      <c r="Y196">
        <f t="shared" si="34"/>
        <v>0</v>
      </c>
      <c r="Z196">
        <f t="shared" si="35"/>
        <v>0</v>
      </c>
    </row>
    <row r="197" spans="2:26" x14ac:dyDescent="0.25">
      <c r="B197" s="11">
        <f t="shared" si="36"/>
        <v>44569.708333332885</v>
      </c>
      <c r="C197" s="1">
        <f t="shared" si="27"/>
        <v>1</v>
      </c>
      <c r="D197" s="1">
        <f t="shared" si="28"/>
        <v>6</v>
      </c>
      <c r="E197" s="12">
        <f t="shared" si="29"/>
        <v>18</v>
      </c>
      <c r="F197" s="124" t="str">
        <f t="shared" si="30"/>
        <v>0</v>
      </c>
      <c r="G197" s="1">
        <f ca="1">(OFFSET(O197,0,MATCH(Customer!$J$6,'CDH &amp; HDH'!$P$11:$X$11,0)))</f>
        <v>32</v>
      </c>
      <c r="H197" s="1" t="str">
        <f t="shared" si="31"/>
        <v>Heating</v>
      </c>
      <c r="I197" s="1">
        <f ca="1">OFFSET(IF($H197="Cooling",Customer!$C$25,Customer!$C$52),E197,D197)</f>
        <v>66</v>
      </c>
      <c r="J197" s="1">
        <f ca="1">OFFSET(IF($H197="Cooling",Customer!$L$25,Customer!$L$52),$E197,$D197)</f>
        <v>64</v>
      </c>
      <c r="K197" s="16">
        <f t="shared" si="32"/>
        <v>0</v>
      </c>
      <c r="L197" s="16">
        <f t="shared" si="33"/>
        <v>0</v>
      </c>
      <c r="M197" s="17">
        <f t="shared" ca="1" si="25"/>
        <v>34</v>
      </c>
      <c r="N197" s="17">
        <f t="shared" ca="1" si="26"/>
        <v>32</v>
      </c>
      <c r="O197" s="4"/>
      <c r="P197" s="4">
        <v>19</v>
      </c>
      <c r="Q197" s="4">
        <v>9</v>
      </c>
      <c r="R197" s="4">
        <v>16</v>
      </c>
      <c r="S197" s="4">
        <v>21</v>
      </c>
      <c r="T197" s="4">
        <v>23</v>
      </c>
      <c r="U197" s="4">
        <v>24</v>
      </c>
      <c r="V197" s="13">
        <v>32</v>
      </c>
      <c r="W197" s="4">
        <v>26</v>
      </c>
      <c r="X197" s="4">
        <v>33</v>
      </c>
      <c r="Y197">
        <f t="shared" si="34"/>
        <v>0</v>
      </c>
      <c r="Z197">
        <f t="shared" si="35"/>
        <v>0</v>
      </c>
    </row>
    <row r="198" spans="2:26" x14ac:dyDescent="0.25">
      <c r="B198" s="11">
        <f t="shared" si="36"/>
        <v>44569.749999999549</v>
      </c>
      <c r="C198" s="1">
        <f t="shared" si="27"/>
        <v>1</v>
      </c>
      <c r="D198" s="1">
        <f t="shared" si="28"/>
        <v>6</v>
      </c>
      <c r="E198" s="12">
        <f t="shared" si="29"/>
        <v>19</v>
      </c>
      <c r="F198" s="124" t="str">
        <f t="shared" si="30"/>
        <v>0</v>
      </c>
      <c r="G198" s="1">
        <f ca="1">(OFFSET(O198,0,MATCH(Customer!$J$6,'CDH &amp; HDH'!$P$11:$X$11,0)))</f>
        <v>33</v>
      </c>
      <c r="H198" s="1" t="str">
        <f t="shared" si="31"/>
        <v>Heating</v>
      </c>
      <c r="I198" s="1">
        <f ca="1">OFFSET(IF($H198="Cooling",Customer!$C$25,Customer!$C$52),E198,D198)</f>
        <v>66</v>
      </c>
      <c r="J198" s="1">
        <f ca="1">OFFSET(IF($H198="Cooling",Customer!$L$25,Customer!$L$52),$E198,$D198)</f>
        <v>64</v>
      </c>
      <c r="K198" s="16">
        <f t="shared" si="32"/>
        <v>0</v>
      </c>
      <c r="L198" s="16">
        <f t="shared" si="33"/>
        <v>0</v>
      </c>
      <c r="M198" s="17">
        <f t="shared" ca="1" si="25"/>
        <v>33</v>
      </c>
      <c r="N198" s="17">
        <f t="shared" ca="1" si="26"/>
        <v>31</v>
      </c>
      <c r="O198" s="4"/>
      <c r="P198" s="4">
        <v>17</v>
      </c>
      <c r="Q198" s="4">
        <v>9</v>
      </c>
      <c r="R198" s="4">
        <v>15</v>
      </c>
      <c r="S198" s="4">
        <v>21</v>
      </c>
      <c r="T198" s="4">
        <v>22</v>
      </c>
      <c r="U198" s="4">
        <v>23</v>
      </c>
      <c r="V198" s="13">
        <v>33</v>
      </c>
      <c r="W198" s="4">
        <v>26</v>
      </c>
      <c r="X198" s="4">
        <v>32</v>
      </c>
      <c r="Y198">
        <f t="shared" si="34"/>
        <v>0</v>
      </c>
      <c r="Z198">
        <f t="shared" si="35"/>
        <v>0</v>
      </c>
    </row>
    <row r="199" spans="2:26" x14ac:dyDescent="0.25">
      <c r="B199" s="11">
        <f t="shared" si="36"/>
        <v>44569.791666666213</v>
      </c>
      <c r="C199" s="1">
        <f t="shared" si="27"/>
        <v>1</v>
      </c>
      <c r="D199" s="1">
        <f t="shared" si="28"/>
        <v>6</v>
      </c>
      <c r="E199" s="12">
        <f t="shared" si="29"/>
        <v>20</v>
      </c>
      <c r="F199" s="124" t="str">
        <f t="shared" si="30"/>
        <v>0</v>
      </c>
      <c r="G199" s="1">
        <f ca="1">(OFFSET(O199,0,MATCH(Customer!$J$6,'CDH &amp; HDH'!$P$11:$X$11,0)))</f>
        <v>32</v>
      </c>
      <c r="H199" s="1" t="str">
        <f t="shared" si="31"/>
        <v>Heating</v>
      </c>
      <c r="I199" s="1">
        <f ca="1">OFFSET(IF($H199="Cooling",Customer!$C$25,Customer!$C$52),E199,D199)</f>
        <v>66</v>
      </c>
      <c r="J199" s="1">
        <f ca="1">OFFSET(IF($H199="Cooling",Customer!$L$25,Customer!$L$52),$E199,$D199)</f>
        <v>64</v>
      </c>
      <c r="K199" s="16">
        <f t="shared" si="32"/>
        <v>0</v>
      </c>
      <c r="L199" s="16">
        <f t="shared" si="33"/>
        <v>0</v>
      </c>
      <c r="M199" s="17">
        <f t="shared" ca="1" si="25"/>
        <v>34</v>
      </c>
      <c r="N199" s="17">
        <f t="shared" ca="1" si="26"/>
        <v>32</v>
      </c>
      <c r="O199" s="4"/>
      <c r="P199" s="4">
        <v>16</v>
      </c>
      <c r="Q199" s="4">
        <v>9</v>
      </c>
      <c r="R199" s="4">
        <v>14</v>
      </c>
      <c r="S199" s="4">
        <v>21</v>
      </c>
      <c r="T199" s="4">
        <v>21</v>
      </c>
      <c r="U199" s="4">
        <v>21</v>
      </c>
      <c r="V199" s="13">
        <v>32</v>
      </c>
      <c r="W199" s="4">
        <v>25</v>
      </c>
      <c r="X199" s="4">
        <v>32</v>
      </c>
      <c r="Y199">
        <f t="shared" si="34"/>
        <v>0</v>
      </c>
      <c r="Z199">
        <f t="shared" si="35"/>
        <v>0</v>
      </c>
    </row>
    <row r="200" spans="2:26" x14ac:dyDescent="0.25">
      <c r="B200" s="11">
        <f t="shared" si="36"/>
        <v>44569.833333332877</v>
      </c>
      <c r="C200" s="1">
        <f t="shared" si="27"/>
        <v>1</v>
      </c>
      <c r="D200" s="1">
        <f t="shared" si="28"/>
        <v>6</v>
      </c>
      <c r="E200" s="12">
        <f t="shared" si="29"/>
        <v>21</v>
      </c>
      <c r="F200" s="124" t="str">
        <f t="shared" si="30"/>
        <v>0</v>
      </c>
      <c r="G200" s="1">
        <f ca="1">(OFFSET(O200,0,MATCH(Customer!$J$6,'CDH &amp; HDH'!$P$11:$X$11,0)))</f>
        <v>32</v>
      </c>
      <c r="H200" s="1" t="str">
        <f t="shared" si="31"/>
        <v>Heating</v>
      </c>
      <c r="I200" s="1">
        <f ca="1">OFFSET(IF($H200="Cooling",Customer!$C$25,Customer!$C$52),E200,D200)</f>
        <v>66</v>
      </c>
      <c r="J200" s="1">
        <f ca="1">OFFSET(IF($H200="Cooling",Customer!$L$25,Customer!$L$52),$E200,$D200)</f>
        <v>64</v>
      </c>
      <c r="K200" s="16">
        <f t="shared" si="32"/>
        <v>0</v>
      </c>
      <c r="L200" s="16">
        <f t="shared" si="33"/>
        <v>0</v>
      </c>
      <c r="M200" s="17">
        <f t="shared" ca="1" si="25"/>
        <v>34</v>
      </c>
      <c r="N200" s="17">
        <f t="shared" ca="1" si="26"/>
        <v>32</v>
      </c>
      <c r="O200" s="4"/>
      <c r="P200" s="4">
        <v>16</v>
      </c>
      <c r="Q200" s="4">
        <v>9</v>
      </c>
      <c r="R200" s="4">
        <v>13</v>
      </c>
      <c r="S200" s="4">
        <v>20</v>
      </c>
      <c r="T200" s="4">
        <v>21</v>
      </c>
      <c r="U200" s="4">
        <v>19</v>
      </c>
      <c r="V200" s="13">
        <v>32</v>
      </c>
      <c r="W200" s="4">
        <v>23</v>
      </c>
      <c r="X200" s="4">
        <v>33</v>
      </c>
      <c r="Y200">
        <f t="shared" si="34"/>
        <v>0</v>
      </c>
      <c r="Z200">
        <f t="shared" si="35"/>
        <v>0</v>
      </c>
    </row>
    <row r="201" spans="2:26" x14ac:dyDescent="0.25">
      <c r="B201" s="11">
        <f t="shared" si="36"/>
        <v>44569.874999999542</v>
      </c>
      <c r="C201" s="1">
        <f t="shared" si="27"/>
        <v>1</v>
      </c>
      <c r="D201" s="1">
        <f t="shared" si="28"/>
        <v>6</v>
      </c>
      <c r="E201" s="12">
        <f t="shared" si="29"/>
        <v>22</v>
      </c>
      <c r="F201" s="124" t="str">
        <f t="shared" si="30"/>
        <v>0</v>
      </c>
      <c r="G201" s="1">
        <f ca="1">(OFFSET(O201,0,MATCH(Customer!$J$6,'CDH &amp; HDH'!$P$11:$X$11,0)))</f>
        <v>32</v>
      </c>
      <c r="H201" s="1" t="str">
        <f t="shared" si="31"/>
        <v>Heating</v>
      </c>
      <c r="I201" s="1">
        <f ca="1">OFFSET(IF($H201="Cooling",Customer!$C$25,Customer!$C$52),E201,D201)</f>
        <v>66</v>
      </c>
      <c r="J201" s="1">
        <f ca="1">OFFSET(IF($H201="Cooling",Customer!$L$25,Customer!$L$52),$E201,$D201)</f>
        <v>64</v>
      </c>
      <c r="K201" s="16">
        <f t="shared" si="32"/>
        <v>0</v>
      </c>
      <c r="L201" s="16">
        <f t="shared" si="33"/>
        <v>0</v>
      </c>
      <c r="M201" s="17">
        <f t="shared" ca="1" si="25"/>
        <v>34</v>
      </c>
      <c r="N201" s="17">
        <f t="shared" ca="1" si="26"/>
        <v>32</v>
      </c>
      <c r="O201" s="4"/>
      <c r="P201" s="4">
        <v>15</v>
      </c>
      <c r="Q201" s="4">
        <v>10</v>
      </c>
      <c r="R201" s="4">
        <v>12</v>
      </c>
      <c r="S201" s="4">
        <v>20</v>
      </c>
      <c r="T201" s="4">
        <v>20</v>
      </c>
      <c r="U201" s="4">
        <v>18</v>
      </c>
      <c r="V201" s="13">
        <v>32</v>
      </c>
      <c r="W201" s="4">
        <v>22</v>
      </c>
      <c r="X201" s="4">
        <v>33</v>
      </c>
      <c r="Y201">
        <f t="shared" si="34"/>
        <v>0</v>
      </c>
      <c r="Z201">
        <f t="shared" si="35"/>
        <v>0</v>
      </c>
    </row>
    <row r="202" spans="2:26" x14ac:dyDescent="0.25">
      <c r="B202" s="11">
        <f t="shared" si="36"/>
        <v>44569.916666666206</v>
      </c>
      <c r="C202" s="1">
        <f t="shared" si="27"/>
        <v>1</v>
      </c>
      <c r="D202" s="1">
        <f t="shared" si="28"/>
        <v>6</v>
      </c>
      <c r="E202" s="12">
        <f t="shared" si="29"/>
        <v>23</v>
      </c>
      <c r="F202" s="124" t="str">
        <f t="shared" si="30"/>
        <v>0</v>
      </c>
      <c r="G202" s="1">
        <f ca="1">(OFFSET(O202,0,MATCH(Customer!$J$6,'CDH &amp; HDH'!$P$11:$X$11,0)))</f>
        <v>32</v>
      </c>
      <c r="H202" s="1" t="str">
        <f t="shared" si="31"/>
        <v>Heating</v>
      </c>
      <c r="I202" s="1">
        <f ca="1">OFFSET(IF($H202="Cooling",Customer!$C$25,Customer!$C$52),E202,D202)</f>
        <v>66</v>
      </c>
      <c r="J202" s="1">
        <f ca="1">OFFSET(IF($H202="Cooling",Customer!$L$25,Customer!$L$52),$E202,$D202)</f>
        <v>64</v>
      </c>
      <c r="K202" s="16">
        <f t="shared" si="32"/>
        <v>0</v>
      </c>
      <c r="L202" s="16">
        <f t="shared" si="33"/>
        <v>0</v>
      </c>
      <c r="M202" s="17">
        <f t="shared" ca="1" si="25"/>
        <v>34</v>
      </c>
      <c r="N202" s="17">
        <f t="shared" ca="1" si="26"/>
        <v>32</v>
      </c>
      <c r="O202" s="4"/>
      <c r="P202" s="4">
        <v>14</v>
      </c>
      <c r="Q202" s="4">
        <v>10</v>
      </c>
      <c r="R202" s="4">
        <v>11</v>
      </c>
      <c r="S202" s="4">
        <v>19</v>
      </c>
      <c r="T202" s="4">
        <v>19</v>
      </c>
      <c r="U202" s="4">
        <v>18</v>
      </c>
      <c r="V202" s="13">
        <v>32</v>
      </c>
      <c r="W202" s="4">
        <v>22</v>
      </c>
      <c r="X202" s="4">
        <v>33</v>
      </c>
      <c r="Y202">
        <f t="shared" si="34"/>
        <v>0</v>
      </c>
      <c r="Z202">
        <f t="shared" si="35"/>
        <v>0</v>
      </c>
    </row>
    <row r="203" spans="2:26" x14ac:dyDescent="0.25">
      <c r="B203" s="11">
        <f t="shared" si="36"/>
        <v>44569.95833333287</v>
      </c>
      <c r="C203" s="1">
        <f t="shared" si="27"/>
        <v>1</v>
      </c>
      <c r="D203" s="1">
        <f t="shared" si="28"/>
        <v>6</v>
      </c>
      <c r="E203" s="12">
        <f t="shared" si="29"/>
        <v>24</v>
      </c>
      <c r="F203" s="124" t="str">
        <f t="shared" si="30"/>
        <v>0</v>
      </c>
      <c r="G203" s="1">
        <f ca="1">(OFFSET(O203,0,MATCH(Customer!$J$6,'CDH &amp; HDH'!$P$11:$X$11,0)))</f>
        <v>32</v>
      </c>
      <c r="H203" s="1" t="str">
        <f t="shared" si="31"/>
        <v>Heating</v>
      </c>
      <c r="I203" s="1">
        <f ca="1">OFFSET(IF($H203="Cooling",Customer!$C$25,Customer!$C$52),E203,D203)</f>
        <v>66</v>
      </c>
      <c r="J203" s="1">
        <f ca="1">OFFSET(IF($H203="Cooling",Customer!$L$25,Customer!$L$52),$E203,$D203)</f>
        <v>64</v>
      </c>
      <c r="K203" s="16">
        <f t="shared" si="32"/>
        <v>0</v>
      </c>
      <c r="L203" s="16">
        <f t="shared" si="33"/>
        <v>0</v>
      </c>
      <c r="M203" s="17">
        <f t="shared" ca="1" si="25"/>
        <v>34</v>
      </c>
      <c r="N203" s="17">
        <f t="shared" ca="1" si="26"/>
        <v>32</v>
      </c>
      <c r="O203" s="4"/>
      <c r="P203" s="4">
        <v>12</v>
      </c>
      <c r="Q203" s="4">
        <v>10</v>
      </c>
      <c r="R203" s="4">
        <v>10</v>
      </c>
      <c r="S203" s="4">
        <v>19</v>
      </c>
      <c r="T203" s="4">
        <v>17</v>
      </c>
      <c r="U203" s="4">
        <v>18</v>
      </c>
      <c r="V203" s="13">
        <v>32</v>
      </c>
      <c r="W203" s="4">
        <v>24</v>
      </c>
      <c r="X203" s="4">
        <v>33</v>
      </c>
      <c r="Y203">
        <f t="shared" si="34"/>
        <v>0</v>
      </c>
      <c r="Z203">
        <f t="shared" si="35"/>
        <v>0</v>
      </c>
    </row>
    <row r="204" spans="2:26" x14ac:dyDescent="0.25">
      <c r="B204" s="11">
        <f t="shared" si="36"/>
        <v>44569.999999999534</v>
      </c>
      <c r="C204" s="1">
        <f t="shared" si="27"/>
        <v>1</v>
      </c>
      <c r="D204" s="1">
        <f t="shared" si="28"/>
        <v>7</v>
      </c>
      <c r="E204" s="12">
        <f t="shared" si="29"/>
        <v>1</v>
      </c>
      <c r="F204" s="124" t="str">
        <f t="shared" si="30"/>
        <v>0</v>
      </c>
      <c r="G204" s="1">
        <f ca="1">(OFFSET(O204,0,MATCH(Customer!$J$6,'CDH &amp; HDH'!$P$11:$X$11,0)))</f>
        <v>32</v>
      </c>
      <c r="H204" s="1" t="str">
        <f t="shared" si="31"/>
        <v>Heating</v>
      </c>
      <c r="I204" s="1">
        <f ca="1">OFFSET(IF($H204="Cooling",Customer!$C$25,Customer!$C$52),E204,D204)</f>
        <v>66</v>
      </c>
      <c r="J204" s="1">
        <f ca="1">OFFSET(IF($H204="Cooling",Customer!$L$25,Customer!$L$52),$E204,$D204)</f>
        <v>64</v>
      </c>
      <c r="K204" s="16">
        <f t="shared" si="32"/>
        <v>0</v>
      </c>
      <c r="L204" s="16">
        <f t="shared" si="33"/>
        <v>0</v>
      </c>
      <c r="M204" s="17">
        <f t="shared" ref="M204:M267" ca="1" si="37">IF($H204="Cooling",0,MAX(0,I204-$G204))</f>
        <v>34</v>
      </c>
      <c r="N204" s="17">
        <f t="shared" ref="N204:N267" ca="1" si="38">IF($H204="Cooling",0,MAX(0,J204-$G204))</f>
        <v>32</v>
      </c>
      <c r="O204" s="4"/>
      <c r="P204" s="4">
        <v>11</v>
      </c>
      <c r="Q204" s="4">
        <v>11</v>
      </c>
      <c r="R204" s="4">
        <v>9</v>
      </c>
      <c r="S204" s="4">
        <v>18</v>
      </c>
      <c r="T204" s="4">
        <v>16</v>
      </c>
      <c r="U204" s="4">
        <v>17</v>
      </c>
      <c r="V204" s="13">
        <v>32</v>
      </c>
      <c r="W204" s="4">
        <v>21</v>
      </c>
      <c r="X204" s="4">
        <v>33</v>
      </c>
      <c r="Y204">
        <f t="shared" si="34"/>
        <v>0</v>
      </c>
      <c r="Z204">
        <f t="shared" si="35"/>
        <v>0</v>
      </c>
    </row>
    <row r="205" spans="2:26" x14ac:dyDescent="0.25">
      <c r="B205" s="11">
        <f t="shared" si="36"/>
        <v>44570.041666666199</v>
      </c>
      <c r="C205" s="1">
        <f t="shared" ref="C205:C268" si="39">MONTH(B205)</f>
        <v>1</v>
      </c>
      <c r="D205" s="1">
        <f t="shared" ref="D205:D268" si="40">WEEKDAY(B205,2)</f>
        <v>7</v>
      </c>
      <c r="E205" s="12">
        <f t="shared" ref="E205:E268" si="41">HOUR(B205)+1</f>
        <v>2</v>
      </c>
      <c r="F205" s="124" t="str">
        <f t="shared" ref="F205:F268" si="42">IF(AND(C205&gt;5,C205&lt;9,D205&lt;6,E205&gt;14,E205&lt;19),"1",IF(AND(OR(E205=8,E205=9,E205=19,E205=20),C205&lt;3,D205&lt;6),"1","0"))</f>
        <v>0</v>
      </c>
      <c r="G205" s="1">
        <f ca="1">(OFFSET(O205,0,MATCH(Customer!$J$6,'CDH &amp; HDH'!$P$11:$X$11,0)))</f>
        <v>32</v>
      </c>
      <c r="H205" s="1" t="str">
        <f t="shared" ref="H205:H268" si="43">IF(AND(C205&gt;=5,C205&lt;=9),"Cooling","Heating")</f>
        <v>Heating</v>
      </c>
      <c r="I205" s="1">
        <f ca="1">OFFSET(IF($H205="Cooling",Customer!$C$25,Customer!$C$52),E205,D205)</f>
        <v>66</v>
      </c>
      <c r="J205" s="1">
        <f ca="1">OFFSET(IF($H205="Cooling",Customer!$L$25,Customer!$L$52),$E205,$D205)</f>
        <v>64</v>
      </c>
      <c r="K205" s="16">
        <f t="shared" ref="K205:K268" si="44">IF($H205="Heating",0,MAX(0,$G205-I205))</f>
        <v>0</v>
      </c>
      <c r="L205" s="16">
        <f t="shared" ref="L205:L268" si="45">IF($H205="Heating",0,MAX(0,$G205-J205))</f>
        <v>0</v>
      </c>
      <c r="M205" s="17">
        <f t="shared" ca="1" si="37"/>
        <v>34</v>
      </c>
      <c r="N205" s="17">
        <f t="shared" ca="1" si="38"/>
        <v>32</v>
      </c>
      <c r="O205" s="4"/>
      <c r="P205" s="4">
        <v>12</v>
      </c>
      <c r="Q205" s="4">
        <v>11</v>
      </c>
      <c r="R205" s="4">
        <v>10</v>
      </c>
      <c r="S205" s="4">
        <v>19</v>
      </c>
      <c r="T205" s="4">
        <v>16</v>
      </c>
      <c r="U205" s="4">
        <v>17</v>
      </c>
      <c r="V205" s="13">
        <v>32</v>
      </c>
      <c r="W205" s="4">
        <v>22</v>
      </c>
      <c r="X205" s="4">
        <v>33</v>
      </c>
      <c r="Y205">
        <f t="shared" ref="Y205:Y268" si="46">1.08*400*K205</f>
        <v>0</v>
      </c>
      <c r="Z205">
        <f t="shared" ref="Z205:Z268" si="47">1.08*400*L205</f>
        <v>0</v>
      </c>
    </row>
    <row r="206" spans="2:26" x14ac:dyDescent="0.25">
      <c r="B206" s="11">
        <f t="shared" ref="B206:B269" si="48">B205+1/24</f>
        <v>44570.083333332863</v>
      </c>
      <c r="C206" s="1">
        <f t="shared" si="39"/>
        <v>1</v>
      </c>
      <c r="D206" s="1">
        <f t="shared" si="40"/>
        <v>7</v>
      </c>
      <c r="E206" s="12">
        <f t="shared" si="41"/>
        <v>3</v>
      </c>
      <c r="F206" s="124" t="str">
        <f t="shared" si="42"/>
        <v>0</v>
      </c>
      <c r="G206" s="1">
        <f ca="1">(OFFSET(O206,0,MATCH(Customer!$J$6,'CDH &amp; HDH'!$P$11:$X$11,0)))</f>
        <v>31</v>
      </c>
      <c r="H206" s="1" t="str">
        <f t="shared" si="43"/>
        <v>Heating</v>
      </c>
      <c r="I206" s="1">
        <f ca="1">OFFSET(IF($H206="Cooling",Customer!$C$25,Customer!$C$52),E206,D206)</f>
        <v>66</v>
      </c>
      <c r="J206" s="1">
        <f ca="1">OFFSET(IF($H206="Cooling",Customer!$L$25,Customer!$L$52),$E206,$D206)</f>
        <v>64</v>
      </c>
      <c r="K206" s="16">
        <f t="shared" si="44"/>
        <v>0</v>
      </c>
      <c r="L206" s="16">
        <f t="shared" si="45"/>
        <v>0</v>
      </c>
      <c r="M206" s="17">
        <f t="shared" ca="1" si="37"/>
        <v>35</v>
      </c>
      <c r="N206" s="17">
        <f t="shared" ca="1" si="38"/>
        <v>33</v>
      </c>
      <c r="O206" s="4"/>
      <c r="P206" s="4">
        <v>12</v>
      </c>
      <c r="Q206" s="4">
        <v>11</v>
      </c>
      <c r="R206" s="4">
        <v>10</v>
      </c>
      <c r="S206" s="4">
        <v>19</v>
      </c>
      <c r="T206" s="4">
        <v>15</v>
      </c>
      <c r="U206" s="4">
        <v>17</v>
      </c>
      <c r="V206" s="13">
        <v>31</v>
      </c>
      <c r="W206" s="4">
        <v>22</v>
      </c>
      <c r="X206" s="4">
        <v>34</v>
      </c>
      <c r="Y206">
        <f t="shared" si="46"/>
        <v>0</v>
      </c>
      <c r="Z206">
        <f t="shared" si="47"/>
        <v>0</v>
      </c>
    </row>
    <row r="207" spans="2:26" x14ac:dyDescent="0.25">
      <c r="B207" s="11">
        <f t="shared" si="48"/>
        <v>44570.124999999527</v>
      </c>
      <c r="C207" s="1">
        <f t="shared" si="39"/>
        <v>1</v>
      </c>
      <c r="D207" s="1">
        <f t="shared" si="40"/>
        <v>7</v>
      </c>
      <c r="E207" s="12">
        <f t="shared" si="41"/>
        <v>4</v>
      </c>
      <c r="F207" s="124" t="str">
        <f t="shared" si="42"/>
        <v>0</v>
      </c>
      <c r="G207" s="1">
        <f ca="1">(OFFSET(O207,0,MATCH(Customer!$J$6,'CDH &amp; HDH'!$P$11:$X$11,0)))</f>
        <v>31</v>
      </c>
      <c r="H207" s="1" t="str">
        <f t="shared" si="43"/>
        <v>Heating</v>
      </c>
      <c r="I207" s="1">
        <f ca="1">OFFSET(IF($H207="Cooling",Customer!$C$25,Customer!$C$52),E207,D207)</f>
        <v>66</v>
      </c>
      <c r="J207" s="1">
        <f ca="1">OFFSET(IF($H207="Cooling",Customer!$L$25,Customer!$L$52),$E207,$D207)</f>
        <v>64</v>
      </c>
      <c r="K207" s="16">
        <f t="shared" si="44"/>
        <v>0</v>
      </c>
      <c r="L207" s="16">
        <f t="shared" si="45"/>
        <v>0</v>
      </c>
      <c r="M207" s="17">
        <f t="shared" ca="1" si="37"/>
        <v>35</v>
      </c>
      <c r="N207" s="17">
        <f t="shared" ca="1" si="38"/>
        <v>33</v>
      </c>
      <c r="O207" s="4"/>
      <c r="P207" s="4">
        <v>13</v>
      </c>
      <c r="Q207" s="4">
        <v>11</v>
      </c>
      <c r="R207" s="4">
        <v>11</v>
      </c>
      <c r="S207" s="4">
        <v>20</v>
      </c>
      <c r="T207" s="4">
        <v>15</v>
      </c>
      <c r="U207" s="4">
        <v>16</v>
      </c>
      <c r="V207" s="13">
        <v>31</v>
      </c>
      <c r="W207" s="4">
        <v>21</v>
      </c>
      <c r="X207" s="4">
        <v>33</v>
      </c>
      <c r="Y207">
        <f t="shared" si="46"/>
        <v>0</v>
      </c>
      <c r="Z207">
        <f t="shared" si="47"/>
        <v>0</v>
      </c>
    </row>
    <row r="208" spans="2:26" x14ac:dyDescent="0.25">
      <c r="B208" s="11">
        <f t="shared" si="48"/>
        <v>44570.166666666191</v>
      </c>
      <c r="C208" s="1">
        <f t="shared" si="39"/>
        <v>1</v>
      </c>
      <c r="D208" s="1">
        <f t="shared" si="40"/>
        <v>7</v>
      </c>
      <c r="E208" s="12">
        <f t="shared" si="41"/>
        <v>5</v>
      </c>
      <c r="F208" s="124" t="str">
        <f t="shared" si="42"/>
        <v>0</v>
      </c>
      <c r="G208" s="1">
        <f ca="1">(OFFSET(O208,0,MATCH(Customer!$J$6,'CDH &amp; HDH'!$P$11:$X$11,0)))</f>
        <v>32</v>
      </c>
      <c r="H208" s="1" t="str">
        <f t="shared" si="43"/>
        <v>Heating</v>
      </c>
      <c r="I208" s="1">
        <f ca="1">OFFSET(IF($H208="Cooling",Customer!$C$25,Customer!$C$52),E208,D208)</f>
        <v>66</v>
      </c>
      <c r="J208" s="1">
        <f ca="1">OFFSET(IF($H208="Cooling",Customer!$L$25,Customer!$L$52),$E208,$D208)</f>
        <v>64</v>
      </c>
      <c r="K208" s="16">
        <f t="shared" si="44"/>
        <v>0</v>
      </c>
      <c r="L208" s="16">
        <f t="shared" si="45"/>
        <v>0</v>
      </c>
      <c r="M208" s="17">
        <f t="shared" ca="1" si="37"/>
        <v>34</v>
      </c>
      <c r="N208" s="17">
        <f t="shared" ca="1" si="38"/>
        <v>32</v>
      </c>
      <c r="O208" s="4"/>
      <c r="P208" s="4">
        <v>12</v>
      </c>
      <c r="Q208" s="4">
        <v>13</v>
      </c>
      <c r="R208" s="4">
        <v>11</v>
      </c>
      <c r="S208" s="4">
        <v>20</v>
      </c>
      <c r="T208" s="4">
        <v>14</v>
      </c>
      <c r="U208" s="4">
        <v>15</v>
      </c>
      <c r="V208" s="13">
        <v>32</v>
      </c>
      <c r="W208" s="4">
        <v>21</v>
      </c>
      <c r="X208" s="4">
        <v>33</v>
      </c>
      <c r="Y208">
        <f t="shared" si="46"/>
        <v>0</v>
      </c>
      <c r="Z208">
        <f t="shared" si="47"/>
        <v>0</v>
      </c>
    </row>
    <row r="209" spans="2:26" x14ac:dyDescent="0.25">
      <c r="B209" s="11">
        <f t="shared" si="48"/>
        <v>44570.208333332856</v>
      </c>
      <c r="C209" s="1">
        <f t="shared" si="39"/>
        <v>1</v>
      </c>
      <c r="D209" s="1">
        <f t="shared" si="40"/>
        <v>7</v>
      </c>
      <c r="E209" s="12">
        <f t="shared" si="41"/>
        <v>6</v>
      </c>
      <c r="F209" s="124" t="str">
        <f t="shared" si="42"/>
        <v>0</v>
      </c>
      <c r="G209" s="1">
        <f ca="1">(OFFSET(O209,0,MATCH(Customer!$J$6,'CDH &amp; HDH'!$P$11:$X$11,0)))</f>
        <v>32</v>
      </c>
      <c r="H209" s="1" t="str">
        <f t="shared" si="43"/>
        <v>Heating</v>
      </c>
      <c r="I209" s="1">
        <f ca="1">OFFSET(IF($H209="Cooling",Customer!$C$25,Customer!$C$52),E209,D209)</f>
        <v>66</v>
      </c>
      <c r="J209" s="1">
        <f ca="1">OFFSET(IF($H209="Cooling",Customer!$L$25,Customer!$L$52),$E209,$D209)</f>
        <v>64</v>
      </c>
      <c r="K209" s="16">
        <f t="shared" si="44"/>
        <v>0</v>
      </c>
      <c r="L209" s="16">
        <f t="shared" si="45"/>
        <v>0</v>
      </c>
      <c r="M209" s="17">
        <f t="shared" ca="1" si="37"/>
        <v>34</v>
      </c>
      <c r="N209" s="17">
        <f t="shared" ca="1" si="38"/>
        <v>32</v>
      </c>
      <c r="O209" s="4"/>
      <c r="P209" s="4">
        <v>11</v>
      </c>
      <c r="Q209" s="4">
        <v>14</v>
      </c>
      <c r="R209" s="4">
        <v>10</v>
      </c>
      <c r="S209" s="4">
        <v>19</v>
      </c>
      <c r="T209" s="4">
        <v>13</v>
      </c>
      <c r="U209" s="4">
        <v>14</v>
      </c>
      <c r="V209" s="13">
        <v>32</v>
      </c>
      <c r="W209" s="4">
        <v>21</v>
      </c>
      <c r="X209" s="4">
        <v>33</v>
      </c>
      <c r="Y209">
        <f t="shared" si="46"/>
        <v>0</v>
      </c>
      <c r="Z209">
        <f t="shared" si="47"/>
        <v>0</v>
      </c>
    </row>
    <row r="210" spans="2:26" x14ac:dyDescent="0.25">
      <c r="B210" s="11">
        <f t="shared" si="48"/>
        <v>44570.24999999952</v>
      </c>
      <c r="C210" s="1">
        <f t="shared" si="39"/>
        <v>1</v>
      </c>
      <c r="D210" s="1">
        <f t="shared" si="40"/>
        <v>7</v>
      </c>
      <c r="E210" s="12">
        <f t="shared" si="41"/>
        <v>7</v>
      </c>
      <c r="F210" s="124" t="str">
        <f t="shared" si="42"/>
        <v>0</v>
      </c>
      <c r="G210" s="1">
        <f ca="1">(OFFSET(O210,0,MATCH(Customer!$J$6,'CDH &amp; HDH'!$P$11:$X$11,0)))</f>
        <v>30</v>
      </c>
      <c r="H210" s="1" t="str">
        <f t="shared" si="43"/>
        <v>Heating</v>
      </c>
      <c r="I210" s="1">
        <f ca="1">OFFSET(IF($H210="Cooling",Customer!$C$25,Customer!$C$52),E210,D210)</f>
        <v>66</v>
      </c>
      <c r="J210" s="1">
        <f ca="1">OFFSET(IF($H210="Cooling",Customer!$L$25,Customer!$L$52),$E210,$D210)</f>
        <v>64</v>
      </c>
      <c r="K210" s="16">
        <f t="shared" si="44"/>
        <v>0</v>
      </c>
      <c r="L210" s="16">
        <f t="shared" si="45"/>
        <v>0</v>
      </c>
      <c r="M210" s="17">
        <f t="shared" ca="1" si="37"/>
        <v>36</v>
      </c>
      <c r="N210" s="17">
        <f t="shared" ca="1" si="38"/>
        <v>34</v>
      </c>
      <c r="O210" s="4"/>
      <c r="P210" s="4">
        <v>10</v>
      </c>
      <c r="Q210" s="4">
        <v>15</v>
      </c>
      <c r="R210" s="4">
        <v>10</v>
      </c>
      <c r="S210" s="4">
        <v>19</v>
      </c>
      <c r="T210" s="4">
        <v>12</v>
      </c>
      <c r="U210" s="4">
        <v>14</v>
      </c>
      <c r="V210" s="13">
        <v>30</v>
      </c>
      <c r="W210" s="4">
        <v>22</v>
      </c>
      <c r="X210" s="4">
        <v>33</v>
      </c>
      <c r="Y210">
        <f t="shared" si="46"/>
        <v>0</v>
      </c>
      <c r="Z210">
        <f t="shared" si="47"/>
        <v>0</v>
      </c>
    </row>
    <row r="211" spans="2:26" x14ac:dyDescent="0.25">
      <c r="B211" s="11">
        <f t="shared" si="48"/>
        <v>44570.291666666184</v>
      </c>
      <c r="C211" s="1">
        <f t="shared" si="39"/>
        <v>1</v>
      </c>
      <c r="D211" s="1">
        <f t="shared" si="40"/>
        <v>7</v>
      </c>
      <c r="E211" s="12">
        <f t="shared" si="41"/>
        <v>8</v>
      </c>
      <c r="F211" s="124" t="str">
        <f t="shared" si="42"/>
        <v>0</v>
      </c>
      <c r="G211" s="1">
        <f ca="1">(OFFSET(O211,0,MATCH(Customer!$J$6,'CDH &amp; HDH'!$P$11:$X$11,0)))</f>
        <v>30</v>
      </c>
      <c r="H211" s="1" t="str">
        <f t="shared" si="43"/>
        <v>Heating</v>
      </c>
      <c r="I211" s="1">
        <f ca="1">OFFSET(IF($H211="Cooling",Customer!$C$25,Customer!$C$52),E211,D211)</f>
        <v>66</v>
      </c>
      <c r="J211" s="1">
        <f ca="1">OFFSET(IF($H211="Cooling",Customer!$L$25,Customer!$L$52),$E211,$D211)</f>
        <v>64</v>
      </c>
      <c r="K211" s="16">
        <f t="shared" si="44"/>
        <v>0</v>
      </c>
      <c r="L211" s="16">
        <f t="shared" si="45"/>
        <v>0</v>
      </c>
      <c r="M211" s="17">
        <f t="shared" ca="1" si="37"/>
        <v>36</v>
      </c>
      <c r="N211" s="17">
        <f t="shared" ca="1" si="38"/>
        <v>34</v>
      </c>
      <c r="O211" s="4"/>
      <c r="P211" s="4">
        <v>11</v>
      </c>
      <c r="Q211" s="4">
        <v>14</v>
      </c>
      <c r="R211" s="4">
        <v>11</v>
      </c>
      <c r="S211" s="4">
        <v>19</v>
      </c>
      <c r="T211" s="4">
        <v>13</v>
      </c>
      <c r="U211" s="4">
        <v>14</v>
      </c>
      <c r="V211" s="13">
        <v>30</v>
      </c>
      <c r="W211" s="4">
        <v>21</v>
      </c>
      <c r="X211" s="4">
        <v>32</v>
      </c>
      <c r="Y211">
        <f t="shared" si="46"/>
        <v>0</v>
      </c>
      <c r="Z211">
        <f t="shared" si="47"/>
        <v>0</v>
      </c>
    </row>
    <row r="212" spans="2:26" x14ac:dyDescent="0.25">
      <c r="B212" s="11">
        <f t="shared" si="48"/>
        <v>44570.333333332848</v>
      </c>
      <c r="C212" s="1">
        <f t="shared" si="39"/>
        <v>1</v>
      </c>
      <c r="D212" s="1">
        <f t="shared" si="40"/>
        <v>7</v>
      </c>
      <c r="E212" s="12">
        <f t="shared" si="41"/>
        <v>9</v>
      </c>
      <c r="F212" s="124" t="str">
        <f t="shared" si="42"/>
        <v>0</v>
      </c>
      <c r="G212" s="1">
        <f ca="1">(OFFSET(O212,0,MATCH(Customer!$J$6,'CDH &amp; HDH'!$P$11:$X$11,0)))</f>
        <v>30</v>
      </c>
      <c r="H212" s="1" t="str">
        <f t="shared" si="43"/>
        <v>Heating</v>
      </c>
      <c r="I212" s="1">
        <f ca="1">OFFSET(IF($H212="Cooling",Customer!$C$25,Customer!$C$52),E212,D212)</f>
        <v>66</v>
      </c>
      <c r="J212" s="1">
        <f ca="1">OFFSET(IF($H212="Cooling",Customer!$L$25,Customer!$L$52),$E212,$D212)</f>
        <v>64</v>
      </c>
      <c r="K212" s="16">
        <f t="shared" si="44"/>
        <v>0</v>
      </c>
      <c r="L212" s="16">
        <f t="shared" si="45"/>
        <v>0</v>
      </c>
      <c r="M212" s="17">
        <f t="shared" ca="1" si="37"/>
        <v>36</v>
      </c>
      <c r="N212" s="17">
        <f t="shared" ca="1" si="38"/>
        <v>34</v>
      </c>
      <c r="O212" s="4"/>
      <c r="P212" s="4">
        <v>13</v>
      </c>
      <c r="Q212" s="4">
        <v>16</v>
      </c>
      <c r="R212" s="4">
        <v>12</v>
      </c>
      <c r="S212" s="4">
        <v>19</v>
      </c>
      <c r="T212" s="4">
        <v>15</v>
      </c>
      <c r="U212" s="4">
        <v>17</v>
      </c>
      <c r="V212" s="13">
        <v>30</v>
      </c>
      <c r="W212" s="4">
        <v>23</v>
      </c>
      <c r="X212" s="4">
        <v>33</v>
      </c>
      <c r="Y212">
        <f t="shared" si="46"/>
        <v>0</v>
      </c>
      <c r="Z212">
        <f t="shared" si="47"/>
        <v>0</v>
      </c>
    </row>
    <row r="213" spans="2:26" x14ac:dyDescent="0.25">
      <c r="B213" s="11">
        <f t="shared" si="48"/>
        <v>44570.374999999513</v>
      </c>
      <c r="C213" s="1">
        <f t="shared" si="39"/>
        <v>1</v>
      </c>
      <c r="D213" s="1">
        <f t="shared" si="40"/>
        <v>7</v>
      </c>
      <c r="E213" s="12">
        <f t="shared" si="41"/>
        <v>10</v>
      </c>
      <c r="F213" s="124" t="str">
        <f t="shared" si="42"/>
        <v>0</v>
      </c>
      <c r="G213" s="1">
        <f ca="1">(OFFSET(O213,0,MATCH(Customer!$J$6,'CDH &amp; HDH'!$P$11:$X$11,0)))</f>
        <v>29</v>
      </c>
      <c r="H213" s="1" t="str">
        <f t="shared" si="43"/>
        <v>Heating</v>
      </c>
      <c r="I213" s="1">
        <f ca="1">OFFSET(IF($H213="Cooling",Customer!$C$25,Customer!$C$52),E213,D213)</f>
        <v>66</v>
      </c>
      <c r="J213" s="1">
        <f ca="1">OFFSET(IF($H213="Cooling",Customer!$L$25,Customer!$L$52),$E213,$D213)</f>
        <v>64</v>
      </c>
      <c r="K213" s="16">
        <f t="shared" si="44"/>
        <v>0</v>
      </c>
      <c r="L213" s="16">
        <f t="shared" si="45"/>
        <v>0</v>
      </c>
      <c r="M213" s="17">
        <f t="shared" ca="1" si="37"/>
        <v>37</v>
      </c>
      <c r="N213" s="17">
        <f t="shared" ca="1" si="38"/>
        <v>35</v>
      </c>
      <c r="O213" s="4"/>
      <c r="P213" s="4">
        <v>14</v>
      </c>
      <c r="Q213" s="4">
        <v>19</v>
      </c>
      <c r="R213" s="4">
        <v>13</v>
      </c>
      <c r="S213" s="4">
        <v>19</v>
      </c>
      <c r="T213" s="4">
        <v>16</v>
      </c>
      <c r="U213" s="4">
        <v>19</v>
      </c>
      <c r="V213" s="13">
        <v>29</v>
      </c>
      <c r="W213" s="4">
        <v>24</v>
      </c>
      <c r="X213" s="4">
        <v>34</v>
      </c>
      <c r="Y213">
        <f t="shared" si="46"/>
        <v>0</v>
      </c>
      <c r="Z213">
        <f t="shared" si="47"/>
        <v>0</v>
      </c>
    </row>
    <row r="214" spans="2:26" x14ac:dyDescent="0.25">
      <c r="B214" s="11">
        <f t="shared" si="48"/>
        <v>44570.416666666177</v>
      </c>
      <c r="C214" s="1">
        <f t="shared" si="39"/>
        <v>1</v>
      </c>
      <c r="D214" s="1">
        <f t="shared" si="40"/>
        <v>7</v>
      </c>
      <c r="E214" s="12">
        <f t="shared" si="41"/>
        <v>11</v>
      </c>
      <c r="F214" s="124" t="str">
        <f t="shared" si="42"/>
        <v>0</v>
      </c>
      <c r="G214" s="1">
        <f ca="1">(OFFSET(O214,0,MATCH(Customer!$J$6,'CDH &amp; HDH'!$P$11:$X$11,0)))</f>
        <v>30</v>
      </c>
      <c r="H214" s="1" t="str">
        <f t="shared" si="43"/>
        <v>Heating</v>
      </c>
      <c r="I214" s="1">
        <f ca="1">OFFSET(IF($H214="Cooling",Customer!$C$25,Customer!$C$52),E214,D214)</f>
        <v>66</v>
      </c>
      <c r="J214" s="1">
        <f ca="1">OFFSET(IF($H214="Cooling",Customer!$L$25,Customer!$L$52),$E214,$D214)</f>
        <v>64</v>
      </c>
      <c r="K214" s="16">
        <f t="shared" si="44"/>
        <v>0</v>
      </c>
      <c r="L214" s="16">
        <f t="shared" si="45"/>
        <v>0</v>
      </c>
      <c r="M214" s="17">
        <f t="shared" ca="1" si="37"/>
        <v>36</v>
      </c>
      <c r="N214" s="17">
        <f t="shared" ca="1" si="38"/>
        <v>34</v>
      </c>
      <c r="O214" s="4"/>
      <c r="P214" s="4">
        <v>15</v>
      </c>
      <c r="Q214" s="4">
        <v>22</v>
      </c>
      <c r="R214" s="4">
        <v>15</v>
      </c>
      <c r="S214" s="4">
        <v>20</v>
      </c>
      <c r="T214" s="4">
        <v>17</v>
      </c>
      <c r="U214" s="4">
        <v>21</v>
      </c>
      <c r="V214" s="13">
        <v>30</v>
      </c>
      <c r="W214" s="4">
        <v>25</v>
      </c>
      <c r="X214" s="4">
        <v>34</v>
      </c>
      <c r="Y214">
        <f t="shared" si="46"/>
        <v>0</v>
      </c>
      <c r="Z214">
        <f t="shared" si="47"/>
        <v>0</v>
      </c>
    </row>
    <row r="215" spans="2:26" x14ac:dyDescent="0.25">
      <c r="B215" s="11">
        <f t="shared" si="48"/>
        <v>44570.458333332841</v>
      </c>
      <c r="C215" s="1">
        <f t="shared" si="39"/>
        <v>1</v>
      </c>
      <c r="D215" s="1">
        <f t="shared" si="40"/>
        <v>7</v>
      </c>
      <c r="E215" s="12">
        <f t="shared" si="41"/>
        <v>12</v>
      </c>
      <c r="F215" s="124" t="str">
        <f t="shared" si="42"/>
        <v>0</v>
      </c>
      <c r="G215" s="1">
        <f ca="1">(OFFSET(O215,0,MATCH(Customer!$J$6,'CDH &amp; HDH'!$P$11:$X$11,0)))</f>
        <v>31</v>
      </c>
      <c r="H215" s="1" t="str">
        <f t="shared" si="43"/>
        <v>Heating</v>
      </c>
      <c r="I215" s="1">
        <f ca="1">OFFSET(IF($H215="Cooling",Customer!$C$25,Customer!$C$52),E215,D215)</f>
        <v>66</v>
      </c>
      <c r="J215" s="1">
        <f ca="1">OFFSET(IF($H215="Cooling",Customer!$L$25,Customer!$L$52),$E215,$D215)</f>
        <v>64</v>
      </c>
      <c r="K215" s="16">
        <f t="shared" si="44"/>
        <v>0</v>
      </c>
      <c r="L215" s="16">
        <f t="shared" si="45"/>
        <v>0</v>
      </c>
      <c r="M215" s="17">
        <f t="shared" ca="1" si="37"/>
        <v>35</v>
      </c>
      <c r="N215" s="17">
        <f t="shared" ca="1" si="38"/>
        <v>33</v>
      </c>
      <c r="O215" s="4"/>
      <c r="P215" s="4">
        <v>17</v>
      </c>
      <c r="Q215" s="4">
        <v>25</v>
      </c>
      <c r="R215" s="4">
        <v>17</v>
      </c>
      <c r="S215" s="4">
        <v>20</v>
      </c>
      <c r="T215" s="4">
        <v>19</v>
      </c>
      <c r="U215" s="4">
        <v>21</v>
      </c>
      <c r="V215" s="13">
        <v>31</v>
      </c>
      <c r="W215" s="4">
        <v>25</v>
      </c>
      <c r="X215" s="4">
        <v>33</v>
      </c>
      <c r="Y215">
        <f t="shared" si="46"/>
        <v>0</v>
      </c>
      <c r="Z215">
        <f t="shared" si="47"/>
        <v>0</v>
      </c>
    </row>
    <row r="216" spans="2:26" x14ac:dyDescent="0.25">
      <c r="B216" s="11">
        <f t="shared" si="48"/>
        <v>44570.499999999505</v>
      </c>
      <c r="C216" s="1">
        <f t="shared" si="39"/>
        <v>1</v>
      </c>
      <c r="D216" s="1">
        <f t="shared" si="40"/>
        <v>7</v>
      </c>
      <c r="E216" s="12">
        <f t="shared" si="41"/>
        <v>13</v>
      </c>
      <c r="F216" s="124" t="str">
        <f t="shared" si="42"/>
        <v>0</v>
      </c>
      <c r="G216" s="1">
        <f ca="1">(OFFSET(O216,0,MATCH(Customer!$J$6,'CDH &amp; HDH'!$P$11:$X$11,0)))</f>
        <v>32</v>
      </c>
      <c r="H216" s="1" t="str">
        <f t="shared" si="43"/>
        <v>Heating</v>
      </c>
      <c r="I216" s="1">
        <f ca="1">OFFSET(IF($H216="Cooling",Customer!$C$25,Customer!$C$52),E216,D216)</f>
        <v>66</v>
      </c>
      <c r="J216" s="1">
        <f ca="1">OFFSET(IF($H216="Cooling",Customer!$L$25,Customer!$L$52),$E216,$D216)</f>
        <v>64</v>
      </c>
      <c r="K216" s="16">
        <f t="shared" si="44"/>
        <v>0</v>
      </c>
      <c r="L216" s="16">
        <f t="shared" si="45"/>
        <v>0</v>
      </c>
      <c r="M216" s="17">
        <f t="shared" ca="1" si="37"/>
        <v>34</v>
      </c>
      <c r="N216" s="17">
        <f t="shared" ca="1" si="38"/>
        <v>32</v>
      </c>
      <c r="O216" s="4"/>
      <c r="P216" s="4">
        <v>18</v>
      </c>
      <c r="Q216" s="4">
        <v>28</v>
      </c>
      <c r="R216" s="4">
        <v>19</v>
      </c>
      <c r="S216" s="4">
        <v>21</v>
      </c>
      <c r="T216" s="4">
        <v>20</v>
      </c>
      <c r="U216" s="4">
        <v>22</v>
      </c>
      <c r="V216" s="13">
        <v>32</v>
      </c>
      <c r="W216" s="4">
        <v>25</v>
      </c>
      <c r="X216" s="4">
        <v>34</v>
      </c>
      <c r="Y216">
        <f t="shared" si="46"/>
        <v>0</v>
      </c>
      <c r="Z216">
        <f t="shared" si="47"/>
        <v>0</v>
      </c>
    </row>
    <row r="217" spans="2:26" x14ac:dyDescent="0.25">
      <c r="B217" s="11">
        <f t="shared" si="48"/>
        <v>44570.541666666169</v>
      </c>
      <c r="C217" s="1">
        <f t="shared" si="39"/>
        <v>1</v>
      </c>
      <c r="D217" s="1">
        <f t="shared" si="40"/>
        <v>7</v>
      </c>
      <c r="E217" s="12">
        <f t="shared" si="41"/>
        <v>14</v>
      </c>
      <c r="F217" s="124" t="str">
        <f t="shared" si="42"/>
        <v>0</v>
      </c>
      <c r="G217" s="1">
        <f ca="1">(OFFSET(O217,0,MATCH(Customer!$J$6,'CDH &amp; HDH'!$P$11:$X$11,0)))</f>
        <v>33</v>
      </c>
      <c r="H217" s="1" t="str">
        <f t="shared" si="43"/>
        <v>Heating</v>
      </c>
      <c r="I217" s="1">
        <f ca="1">OFFSET(IF($H217="Cooling",Customer!$C$25,Customer!$C$52),E217,D217)</f>
        <v>66</v>
      </c>
      <c r="J217" s="1">
        <f ca="1">OFFSET(IF($H217="Cooling",Customer!$L$25,Customer!$L$52),$E217,$D217)</f>
        <v>64</v>
      </c>
      <c r="K217" s="16">
        <f t="shared" si="44"/>
        <v>0</v>
      </c>
      <c r="L217" s="16">
        <f t="shared" si="45"/>
        <v>0</v>
      </c>
      <c r="M217" s="17">
        <f t="shared" ca="1" si="37"/>
        <v>33</v>
      </c>
      <c r="N217" s="17">
        <f t="shared" ca="1" si="38"/>
        <v>31</v>
      </c>
      <c r="O217" s="4"/>
      <c r="P217" s="4">
        <v>18</v>
      </c>
      <c r="Q217" s="4">
        <v>30</v>
      </c>
      <c r="R217" s="4">
        <v>19</v>
      </c>
      <c r="S217" s="4">
        <v>21</v>
      </c>
      <c r="T217" s="4">
        <v>20</v>
      </c>
      <c r="U217" s="4">
        <v>22</v>
      </c>
      <c r="V217" s="13">
        <v>33</v>
      </c>
      <c r="W217" s="4">
        <v>24</v>
      </c>
      <c r="X217" s="4">
        <v>35</v>
      </c>
      <c r="Y217">
        <f t="shared" si="46"/>
        <v>0</v>
      </c>
      <c r="Z217">
        <f t="shared" si="47"/>
        <v>0</v>
      </c>
    </row>
    <row r="218" spans="2:26" x14ac:dyDescent="0.25">
      <c r="B218" s="11">
        <f t="shared" si="48"/>
        <v>44570.583333332834</v>
      </c>
      <c r="C218" s="1">
        <f t="shared" si="39"/>
        <v>1</v>
      </c>
      <c r="D218" s="1">
        <f t="shared" si="40"/>
        <v>7</v>
      </c>
      <c r="E218" s="12">
        <f t="shared" si="41"/>
        <v>15</v>
      </c>
      <c r="F218" s="124" t="str">
        <f t="shared" si="42"/>
        <v>0</v>
      </c>
      <c r="G218" s="1">
        <f ca="1">(OFFSET(O218,0,MATCH(Customer!$J$6,'CDH &amp; HDH'!$P$11:$X$11,0)))</f>
        <v>33</v>
      </c>
      <c r="H218" s="1" t="str">
        <f t="shared" si="43"/>
        <v>Heating</v>
      </c>
      <c r="I218" s="1">
        <f ca="1">OFFSET(IF($H218="Cooling",Customer!$C$25,Customer!$C$52),E218,D218)</f>
        <v>66</v>
      </c>
      <c r="J218" s="1">
        <f ca="1">OFFSET(IF($H218="Cooling",Customer!$L$25,Customer!$L$52),$E218,$D218)</f>
        <v>64</v>
      </c>
      <c r="K218" s="16">
        <f t="shared" si="44"/>
        <v>0</v>
      </c>
      <c r="L218" s="16">
        <f t="shared" si="45"/>
        <v>0</v>
      </c>
      <c r="M218" s="17">
        <f t="shared" ca="1" si="37"/>
        <v>33</v>
      </c>
      <c r="N218" s="17">
        <f t="shared" ca="1" si="38"/>
        <v>31</v>
      </c>
      <c r="O218" s="4"/>
      <c r="P218" s="4">
        <v>19</v>
      </c>
      <c r="Q218" s="4">
        <v>31</v>
      </c>
      <c r="R218" s="4">
        <v>20</v>
      </c>
      <c r="S218" s="4">
        <v>21</v>
      </c>
      <c r="T218" s="4">
        <v>21</v>
      </c>
      <c r="U218" s="4">
        <v>23</v>
      </c>
      <c r="V218" s="13">
        <v>33</v>
      </c>
      <c r="W218" s="4">
        <v>26</v>
      </c>
      <c r="X218" s="4">
        <v>35</v>
      </c>
      <c r="Y218">
        <f t="shared" si="46"/>
        <v>0</v>
      </c>
      <c r="Z218">
        <f t="shared" si="47"/>
        <v>0</v>
      </c>
    </row>
    <row r="219" spans="2:26" x14ac:dyDescent="0.25">
      <c r="B219" s="11">
        <f t="shared" si="48"/>
        <v>44570.624999999498</v>
      </c>
      <c r="C219" s="1">
        <f t="shared" si="39"/>
        <v>1</v>
      </c>
      <c r="D219" s="1">
        <f t="shared" si="40"/>
        <v>7</v>
      </c>
      <c r="E219" s="12">
        <f t="shared" si="41"/>
        <v>16</v>
      </c>
      <c r="F219" s="124" t="str">
        <f t="shared" si="42"/>
        <v>0</v>
      </c>
      <c r="G219" s="1">
        <f ca="1">(OFFSET(O219,0,MATCH(Customer!$J$6,'CDH &amp; HDH'!$P$11:$X$11,0)))</f>
        <v>31</v>
      </c>
      <c r="H219" s="1" t="str">
        <f t="shared" si="43"/>
        <v>Heating</v>
      </c>
      <c r="I219" s="1">
        <f ca="1">OFFSET(IF($H219="Cooling",Customer!$C$25,Customer!$C$52),E219,D219)</f>
        <v>66</v>
      </c>
      <c r="J219" s="1">
        <f ca="1">OFFSET(IF($H219="Cooling",Customer!$L$25,Customer!$L$52),$E219,$D219)</f>
        <v>64</v>
      </c>
      <c r="K219" s="16">
        <f t="shared" si="44"/>
        <v>0</v>
      </c>
      <c r="L219" s="16">
        <f t="shared" si="45"/>
        <v>0</v>
      </c>
      <c r="M219" s="17">
        <f t="shared" ca="1" si="37"/>
        <v>35</v>
      </c>
      <c r="N219" s="17">
        <f t="shared" ca="1" si="38"/>
        <v>33</v>
      </c>
      <c r="O219" s="4"/>
      <c r="P219" s="4">
        <v>19</v>
      </c>
      <c r="Q219" s="4">
        <v>31</v>
      </c>
      <c r="R219" s="4">
        <v>20</v>
      </c>
      <c r="S219" s="4">
        <v>21</v>
      </c>
      <c r="T219" s="4">
        <v>21</v>
      </c>
      <c r="U219" s="4">
        <v>22</v>
      </c>
      <c r="V219" s="13">
        <v>31</v>
      </c>
      <c r="W219" s="4">
        <v>26</v>
      </c>
      <c r="X219" s="4">
        <v>34</v>
      </c>
      <c r="Y219">
        <f t="shared" si="46"/>
        <v>0</v>
      </c>
      <c r="Z219">
        <f t="shared" si="47"/>
        <v>0</v>
      </c>
    </row>
    <row r="220" spans="2:26" x14ac:dyDescent="0.25">
      <c r="B220" s="11">
        <f t="shared" si="48"/>
        <v>44570.666666666162</v>
      </c>
      <c r="C220" s="1">
        <f t="shared" si="39"/>
        <v>1</v>
      </c>
      <c r="D220" s="1">
        <f t="shared" si="40"/>
        <v>7</v>
      </c>
      <c r="E220" s="12">
        <f t="shared" si="41"/>
        <v>17</v>
      </c>
      <c r="F220" s="124" t="str">
        <f t="shared" si="42"/>
        <v>0</v>
      </c>
      <c r="G220" s="1">
        <f ca="1">(OFFSET(O220,0,MATCH(Customer!$J$6,'CDH &amp; HDH'!$P$11:$X$11,0)))</f>
        <v>31</v>
      </c>
      <c r="H220" s="1" t="str">
        <f t="shared" si="43"/>
        <v>Heating</v>
      </c>
      <c r="I220" s="1">
        <f ca="1">OFFSET(IF($H220="Cooling",Customer!$C$25,Customer!$C$52),E220,D220)</f>
        <v>66</v>
      </c>
      <c r="J220" s="1">
        <f ca="1">OFFSET(IF($H220="Cooling",Customer!$L$25,Customer!$L$52),$E220,$D220)</f>
        <v>64</v>
      </c>
      <c r="K220" s="16">
        <f t="shared" si="44"/>
        <v>0</v>
      </c>
      <c r="L220" s="16">
        <f t="shared" si="45"/>
        <v>0</v>
      </c>
      <c r="M220" s="17">
        <f t="shared" ca="1" si="37"/>
        <v>35</v>
      </c>
      <c r="N220" s="17">
        <f t="shared" ca="1" si="38"/>
        <v>33</v>
      </c>
      <c r="O220" s="4"/>
      <c r="P220" s="4">
        <v>18</v>
      </c>
      <c r="Q220" s="4">
        <v>32</v>
      </c>
      <c r="R220" s="4">
        <v>18</v>
      </c>
      <c r="S220" s="4">
        <v>21</v>
      </c>
      <c r="T220" s="4">
        <v>20</v>
      </c>
      <c r="U220" s="4">
        <v>21</v>
      </c>
      <c r="V220" s="13">
        <v>31</v>
      </c>
      <c r="W220" s="4">
        <v>25</v>
      </c>
      <c r="X220" s="4">
        <v>34</v>
      </c>
      <c r="Y220">
        <f t="shared" si="46"/>
        <v>0</v>
      </c>
      <c r="Z220">
        <f t="shared" si="47"/>
        <v>0</v>
      </c>
    </row>
    <row r="221" spans="2:26" x14ac:dyDescent="0.25">
      <c r="B221" s="11">
        <f t="shared" si="48"/>
        <v>44570.708333332826</v>
      </c>
      <c r="C221" s="1">
        <f t="shared" si="39"/>
        <v>1</v>
      </c>
      <c r="D221" s="1">
        <f t="shared" si="40"/>
        <v>7</v>
      </c>
      <c r="E221" s="12">
        <f t="shared" si="41"/>
        <v>18</v>
      </c>
      <c r="F221" s="124" t="str">
        <f t="shared" si="42"/>
        <v>0</v>
      </c>
      <c r="G221" s="1">
        <f ca="1">(OFFSET(O221,0,MATCH(Customer!$J$6,'CDH &amp; HDH'!$P$11:$X$11,0)))</f>
        <v>31</v>
      </c>
      <c r="H221" s="1" t="str">
        <f t="shared" si="43"/>
        <v>Heating</v>
      </c>
      <c r="I221" s="1">
        <f ca="1">OFFSET(IF($H221="Cooling",Customer!$C$25,Customer!$C$52),E221,D221)</f>
        <v>66</v>
      </c>
      <c r="J221" s="1">
        <f ca="1">OFFSET(IF($H221="Cooling",Customer!$L$25,Customer!$L$52),$E221,$D221)</f>
        <v>64</v>
      </c>
      <c r="K221" s="16">
        <f t="shared" si="44"/>
        <v>0</v>
      </c>
      <c r="L221" s="16">
        <f t="shared" si="45"/>
        <v>0</v>
      </c>
      <c r="M221" s="17">
        <f t="shared" ca="1" si="37"/>
        <v>35</v>
      </c>
      <c r="N221" s="17">
        <f t="shared" ca="1" si="38"/>
        <v>33</v>
      </c>
      <c r="O221" s="4"/>
      <c r="P221" s="4">
        <v>16</v>
      </c>
      <c r="Q221" s="4">
        <v>31</v>
      </c>
      <c r="R221" s="4">
        <v>16</v>
      </c>
      <c r="S221" s="4">
        <v>22</v>
      </c>
      <c r="T221" s="4">
        <v>18</v>
      </c>
      <c r="U221" s="4">
        <v>20</v>
      </c>
      <c r="V221" s="13">
        <v>31</v>
      </c>
      <c r="W221" s="4">
        <v>23</v>
      </c>
      <c r="X221" s="4">
        <v>33</v>
      </c>
      <c r="Y221">
        <f t="shared" si="46"/>
        <v>0</v>
      </c>
      <c r="Z221">
        <f t="shared" si="47"/>
        <v>0</v>
      </c>
    </row>
    <row r="222" spans="2:26" x14ac:dyDescent="0.25">
      <c r="B222" s="11">
        <f t="shared" si="48"/>
        <v>44570.749999999491</v>
      </c>
      <c r="C222" s="1">
        <f t="shared" si="39"/>
        <v>1</v>
      </c>
      <c r="D222" s="1">
        <f t="shared" si="40"/>
        <v>7</v>
      </c>
      <c r="E222" s="12">
        <f t="shared" si="41"/>
        <v>19</v>
      </c>
      <c r="F222" s="124" t="str">
        <f t="shared" si="42"/>
        <v>0</v>
      </c>
      <c r="G222" s="1">
        <f ca="1">(OFFSET(O222,0,MATCH(Customer!$J$6,'CDH &amp; HDH'!$P$11:$X$11,0)))</f>
        <v>31</v>
      </c>
      <c r="H222" s="1" t="str">
        <f t="shared" si="43"/>
        <v>Heating</v>
      </c>
      <c r="I222" s="1">
        <f ca="1">OFFSET(IF($H222="Cooling",Customer!$C$25,Customer!$C$52),E222,D222)</f>
        <v>66</v>
      </c>
      <c r="J222" s="1">
        <f ca="1">OFFSET(IF($H222="Cooling",Customer!$L$25,Customer!$L$52),$E222,$D222)</f>
        <v>64</v>
      </c>
      <c r="K222" s="16">
        <f t="shared" si="44"/>
        <v>0</v>
      </c>
      <c r="L222" s="16">
        <f t="shared" si="45"/>
        <v>0</v>
      </c>
      <c r="M222" s="17">
        <f t="shared" ca="1" si="37"/>
        <v>35</v>
      </c>
      <c r="N222" s="17">
        <f t="shared" ca="1" si="38"/>
        <v>33</v>
      </c>
      <c r="O222" s="4"/>
      <c r="P222" s="4">
        <v>15</v>
      </c>
      <c r="Q222" s="4">
        <v>32</v>
      </c>
      <c r="R222" s="4">
        <v>14</v>
      </c>
      <c r="S222" s="4">
        <v>22</v>
      </c>
      <c r="T222" s="4">
        <v>17</v>
      </c>
      <c r="U222" s="4">
        <v>19</v>
      </c>
      <c r="V222" s="13">
        <v>31</v>
      </c>
      <c r="W222" s="4">
        <v>22</v>
      </c>
      <c r="X222" s="4">
        <v>32</v>
      </c>
      <c r="Y222">
        <f t="shared" si="46"/>
        <v>0</v>
      </c>
      <c r="Z222">
        <f t="shared" si="47"/>
        <v>0</v>
      </c>
    </row>
    <row r="223" spans="2:26" x14ac:dyDescent="0.25">
      <c r="B223" s="11">
        <f t="shared" si="48"/>
        <v>44570.791666666155</v>
      </c>
      <c r="C223" s="1">
        <f t="shared" si="39"/>
        <v>1</v>
      </c>
      <c r="D223" s="1">
        <f t="shared" si="40"/>
        <v>7</v>
      </c>
      <c r="E223" s="12">
        <f t="shared" si="41"/>
        <v>20</v>
      </c>
      <c r="F223" s="124" t="str">
        <f t="shared" si="42"/>
        <v>0</v>
      </c>
      <c r="G223" s="1">
        <f ca="1">(OFFSET(O223,0,MATCH(Customer!$J$6,'CDH &amp; HDH'!$P$11:$X$11,0)))</f>
        <v>31</v>
      </c>
      <c r="H223" s="1" t="str">
        <f t="shared" si="43"/>
        <v>Heating</v>
      </c>
      <c r="I223" s="1">
        <f ca="1">OFFSET(IF($H223="Cooling",Customer!$C$25,Customer!$C$52),E223,D223)</f>
        <v>66</v>
      </c>
      <c r="J223" s="1">
        <f ca="1">OFFSET(IF($H223="Cooling",Customer!$L$25,Customer!$L$52),$E223,$D223)</f>
        <v>64</v>
      </c>
      <c r="K223" s="16">
        <f t="shared" si="44"/>
        <v>0</v>
      </c>
      <c r="L223" s="16">
        <f t="shared" si="45"/>
        <v>0</v>
      </c>
      <c r="M223" s="17">
        <f t="shared" ca="1" si="37"/>
        <v>35</v>
      </c>
      <c r="N223" s="17">
        <f t="shared" ca="1" si="38"/>
        <v>33</v>
      </c>
      <c r="O223" s="4"/>
      <c r="P223" s="4">
        <v>14</v>
      </c>
      <c r="Q223" s="4">
        <v>32</v>
      </c>
      <c r="R223" s="4">
        <v>13</v>
      </c>
      <c r="S223" s="4">
        <v>22</v>
      </c>
      <c r="T223" s="4">
        <v>16</v>
      </c>
      <c r="U223" s="4">
        <v>18</v>
      </c>
      <c r="V223" s="13">
        <v>31</v>
      </c>
      <c r="W223" s="4">
        <v>21</v>
      </c>
      <c r="X223" s="4">
        <v>31</v>
      </c>
      <c r="Y223">
        <f t="shared" si="46"/>
        <v>0</v>
      </c>
      <c r="Z223">
        <f t="shared" si="47"/>
        <v>0</v>
      </c>
    </row>
    <row r="224" spans="2:26" x14ac:dyDescent="0.25">
      <c r="B224" s="11">
        <f t="shared" si="48"/>
        <v>44570.833333332819</v>
      </c>
      <c r="C224" s="1">
        <f t="shared" si="39"/>
        <v>1</v>
      </c>
      <c r="D224" s="1">
        <f t="shared" si="40"/>
        <v>7</v>
      </c>
      <c r="E224" s="12">
        <f t="shared" si="41"/>
        <v>21</v>
      </c>
      <c r="F224" s="124" t="str">
        <f t="shared" si="42"/>
        <v>0</v>
      </c>
      <c r="G224" s="1">
        <f ca="1">(OFFSET(O224,0,MATCH(Customer!$J$6,'CDH &amp; HDH'!$P$11:$X$11,0)))</f>
        <v>32</v>
      </c>
      <c r="H224" s="1" t="str">
        <f t="shared" si="43"/>
        <v>Heating</v>
      </c>
      <c r="I224" s="1">
        <f ca="1">OFFSET(IF($H224="Cooling",Customer!$C$25,Customer!$C$52),E224,D224)</f>
        <v>66</v>
      </c>
      <c r="J224" s="1">
        <f ca="1">OFFSET(IF($H224="Cooling",Customer!$L$25,Customer!$L$52),$E224,$D224)</f>
        <v>64</v>
      </c>
      <c r="K224" s="16">
        <f t="shared" si="44"/>
        <v>0</v>
      </c>
      <c r="L224" s="16">
        <f t="shared" si="45"/>
        <v>0</v>
      </c>
      <c r="M224" s="17">
        <f t="shared" ca="1" si="37"/>
        <v>34</v>
      </c>
      <c r="N224" s="17">
        <f t="shared" ca="1" si="38"/>
        <v>32</v>
      </c>
      <c r="O224" s="4"/>
      <c r="P224" s="4">
        <v>13</v>
      </c>
      <c r="Q224" s="4">
        <v>32</v>
      </c>
      <c r="R224" s="4">
        <v>12</v>
      </c>
      <c r="S224" s="4">
        <v>22</v>
      </c>
      <c r="T224" s="4">
        <v>16</v>
      </c>
      <c r="U224" s="4">
        <v>17</v>
      </c>
      <c r="V224" s="13">
        <v>32</v>
      </c>
      <c r="W224" s="4">
        <v>22</v>
      </c>
      <c r="X224" s="4">
        <v>33</v>
      </c>
      <c r="Y224">
        <f t="shared" si="46"/>
        <v>0</v>
      </c>
      <c r="Z224">
        <f t="shared" si="47"/>
        <v>0</v>
      </c>
    </row>
    <row r="225" spans="2:26" x14ac:dyDescent="0.25">
      <c r="B225" s="11">
        <f t="shared" si="48"/>
        <v>44570.874999999483</v>
      </c>
      <c r="C225" s="1">
        <f t="shared" si="39"/>
        <v>1</v>
      </c>
      <c r="D225" s="1">
        <f t="shared" si="40"/>
        <v>7</v>
      </c>
      <c r="E225" s="12">
        <f t="shared" si="41"/>
        <v>22</v>
      </c>
      <c r="F225" s="124" t="str">
        <f t="shared" si="42"/>
        <v>0</v>
      </c>
      <c r="G225" s="1">
        <f ca="1">(OFFSET(O225,0,MATCH(Customer!$J$6,'CDH &amp; HDH'!$P$11:$X$11,0)))</f>
        <v>32</v>
      </c>
      <c r="H225" s="1" t="str">
        <f t="shared" si="43"/>
        <v>Heating</v>
      </c>
      <c r="I225" s="1">
        <f ca="1">OFFSET(IF($H225="Cooling",Customer!$C$25,Customer!$C$52),E225,D225)</f>
        <v>66</v>
      </c>
      <c r="J225" s="1">
        <f ca="1">OFFSET(IF($H225="Cooling",Customer!$L$25,Customer!$L$52),$E225,$D225)</f>
        <v>64</v>
      </c>
      <c r="K225" s="16">
        <f t="shared" si="44"/>
        <v>0</v>
      </c>
      <c r="L225" s="16">
        <f t="shared" si="45"/>
        <v>0</v>
      </c>
      <c r="M225" s="17">
        <f t="shared" ca="1" si="37"/>
        <v>34</v>
      </c>
      <c r="N225" s="17">
        <f t="shared" ca="1" si="38"/>
        <v>32</v>
      </c>
      <c r="O225" s="4"/>
      <c r="P225" s="4">
        <v>12</v>
      </c>
      <c r="Q225" s="4">
        <v>32</v>
      </c>
      <c r="R225" s="4">
        <v>11</v>
      </c>
      <c r="S225" s="4">
        <v>22</v>
      </c>
      <c r="T225" s="4">
        <v>15</v>
      </c>
      <c r="U225" s="4">
        <v>15</v>
      </c>
      <c r="V225" s="13">
        <v>32</v>
      </c>
      <c r="W225" s="4">
        <v>22</v>
      </c>
      <c r="X225" s="4">
        <v>32</v>
      </c>
      <c r="Y225">
        <f t="shared" si="46"/>
        <v>0</v>
      </c>
      <c r="Z225">
        <f t="shared" si="47"/>
        <v>0</v>
      </c>
    </row>
    <row r="226" spans="2:26" x14ac:dyDescent="0.25">
      <c r="B226" s="11">
        <f t="shared" si="48"/>
        <v>44570.916666666148</v>
      </c>
      <c r="C226" s="1">
        <f t="shared" si="39"/>
        <v>1</v>
      </c>
      <c r="D226" s="1">
        <f t="shared" si="40"/>
        <v>7</v>
      </c>
      <c r="E226" s="12">
        <f t="shared" si="41"/>
        <v>23</v>
      </c>
      <c r="F226" s="124" t="str">
        <f t="shared" si="42"/>
        <v>0</v>
      </c>
      <c r="G226" s="1">
        <f ca="1">(OFFSET(O226,0,MATCH(Customer!$J$6,'CDH &amp; HDH'!$P$11:$X$11,0)))</f>
        <v>32</v>
      </c>
      <c r="H226" s="1" t="str">
        <f t="shared" si="43"/>
        <v>Heating</v>
      </c>
      <c r="I226" s="1">
        <f ca="1">OFFSET(IF($H226="Cooling",Customer!$C$25,Customer!$C$52),E226,D226)</f>
        <v>66</v>
      </c>
      <c r="J226" s="1">
        <f ca="1">OFFSET(IF($H226="Cooling",Customer!$L$25,Customer!$L$52),$E226,$D226)</f>
        <v>64</v>
      </c>
      <c r="K226" s="16">
        <f t="shared" si="44"/>
        <v>0</v>
      </c>
      <c r="L226" s="16">
        <f t="shared" si="45"/>
        <v>0</v>
      </c>
      <c r="M226" s="17">
        <f t="shared" ca="1" si="37"/>
        <v>34</v>
      </c>
      <c r="N226" s="17">
        <f t="shared" ca="1" si="38"/>
        <v>32</v>
      </c>
      <c r="O226" s="4"/>
      <c r="P226" s="4">
        <v>11</v>
      </c>
      <c r="Q226" s="4">
        <v>32</v>
      </c>
      <c r="R226" s="4">
        <v>11</v>
      </c>
      <c r="S226" s="4">
        <v>22</v>
      </c>
      <c r="T226" s="4">
        <v>15</v>
      </c>
      <c r="U226" s="4">
        <v>14</v>
      </c>
      <c r="V226" s="13">
        <v>32</v>
      </c>
      <c r="W226" s="4">
        <v>21</v>
      </c>
      <c r="X226" s="4">
        <v>32</v>
      </c>
      <c r="Y226">
        <f t="shared" si="46"/>
        <v>0</v>
      </c>
      <c r="Z226">
        <f t="shared" si="47"/>
        <v>0</v>
      </c>
    </row>
    <row r="227" spans="2:26" x14ac:dyDescent="0.25">
      <c r="B227" s="11">
        <f t="shared" si="48"/>
        <v>44570.958333332812</v>
      </c>
      <c r="C227" s="1">
        <f t="shared" si="39"/>
        <v>1</v>
      </c>
      <c r="D227" s="1">
        <f t="shared" si="40"/>
        <v>7</v>
      </c>
      <c r="E227" s="12">
        <f t="shared" si="41"/>
        <v>24</v>
      </c>
      <c r="F227" s="124" t="str">
        <f t="shared" si="42"/>
        <v>0</v>
      </c>
      <c r="G227" s="1">
        <f ca="1">(OFFSET(O227,0,MATCH(Customer!$J$6,'CDH &amp; HDH'!$P$11:$X$11,0)))</f>
        <v>33</v>
      </c>
      <c r="H227" s="1" t="str">
        <f t="shared" si="43"/>
        <v>Heating</v>
      </c>
      <c r="I227" s="1">
        <f ca="1">OFFSET(IF($H227="Cooling",Customer!$C$25,Customer!$C$52),E227,D227)</f>
        <v>66</v>
      </c>
      <c r="J227" s="1">
        <f ca="1">OFFSET(IF($H227="Cooling",Customer!$L$25,Customer!$L$52),$E227,$D227)</f>
        <v>64</v>
      </c>
      <c r="K227" s="16">
        <f t="shared" si="44"/>
        <v>0</v>
      </c>
      <c r="L227" s="16">
        <f t="shared" si="45"/>
        <v>0</v>
      </c>
      <c r="M227" s="17">
        <f t="shared" ca="1" si="37"/>
        <v>33</v>
      </c>
      <c r="N227" s="17">
        <f t="shared" ca="1" si="38"/>
        <v>31</v>
      </c>
      <c r="O227" s="4"/>
      <c r="P227" s="4">
        <v>11</v>
      </c>
      <c r="Q227" s="4">
        <v>31</v>
      </c>
      <c r="R227" s="4">
        <v>11</v>
      </c>
      <c r="S227" s="4">
        <v>21</v>
      </c>
      <c r="T227" s="4">
        <v>14</v>
      </c>
      <c r="U227" s="4">
        <v>14</v>
      </c>
      <c r="V227" s="13">
        <v>33</v>
      </c>
      <c r="W227" s="4">
        <v>21</v>
      </c>
      <c r="X227" s="4">
        <v>32</v>
      </c>
      <c r="Y227">
        <f t="shared" si="46"/>
        <v>0</v>
      </c>
      <c r="Z227">
        <f t="shared" si="47"/>
        <v>0</v>
      </c>
    </row>
    <row r="228" spans="2:26" x14ac:dyDescent="0.25">
      <c r="B228" s="11">
        <f t="shared" si="48"/>
        <v>44570.999999999476</v>
      </c>
      <c r="C228" s="1">
        <f t="shared" si="39"/>
        <v>1</v>
      </c>
      <c r="D228" s="1">
        <f t="shared" si="40"/>
        <v>1</v>
      </c>
      <c r="E228" s="12">
        <f t="shared" si="41"/>
        <v>1</v>
      </c>
      <c r="F228" s="124" t="str">
        <f t="shared" si="42"/>
        <v>0</v>
      </c>
      <c r="G228" s="1">
        <f ca="1">(OFFSET(O228,0,MATCH(Customer!$J$6,'CDH &amp; HDH'!$P$11:$X$11,0)))</f>
        <v>34</v>
      </c>
      <c r="H228" s="1" t="str">
        <f t="shared" si="43"/>
        <v>Heating</v>
      </c>
      <c r="I228" s="1">
        <f ca="1">OFFSET(IF($H228="Cooling",Customer!$C$25,Customer!$C$52),E228,D228)</f>
        <v>66</v>
      </c>
      <c r="J228" s="1">
        <f ca="1">OFFSET(IF($H228="Cooling",Customer!$L$25,Customer!$L$52),$E228,$D228)</f>
        <v>64</v>
      </c>
      <c r="K228" s="16">
        <f t="shared" si="44"/>
        <v>0</v>
      </c>
      <c r="L228" s="16">
        <f t="shared" si="45"/>
        <v>0</v>
      </c>
      <c r="M228" s="17">
        <f t="shared" ca="1" si="37"/>
        <v>32</v>
      </c>
      <c r="N228" s="17">
        <f t="shared" ca="1" si="38"/>
        <v>30</v>
      </c>
      <c r="O228" s="4"/>
      <c r="P228" s="4">
        <v>10</v>
      </c>
      <c r="Q228" s="4">
        <v>31</v>
      </c>
      <c r="R228" s="4">
        <v>11</v>
      </c>
      <c r="S228" s="4">
        <v>21</v>
      </c>
      <c r="T228" s="4">
        <v>14</v>
      </c>
      <c r="U228" s="4">
        <v>14</v>
      </c>
      <c r="V228" s="13">
        <v>34</v>
      </c>
      <c r="W228" s="4">
        <v>18</v>
      </c>
      <c r="X228" s="4">
        <v>32</v>
      </c>
      <c r="Y228">
        <f t="shared" si="46"/>
        <v>0</v>
      </c>
      <c r="Z228">
        <f t="shared" si="47"/>
        <v>0</v>
      </c>
    </row>
    <row r="229" spans="2:26" x14ac:dyDescent="0.25">
      <c r="B229" s="11">
        <f t="shared" si="48"/>
        <v>44571.04166666614</v>
      </c>
      <c r="C229" s="1">
        <f t="shared" si="39"/>
        <v>1</v>
      </c>
      <c r="D229" s="1">
        <f t="shared" si="40"/>
        <v>1</v>
      </c>
      <c r="E229" s="12">
        <f t="shared" si="41"/>
        <v>2</v>
      </c>
      <c r="F229" s="124" t="str">
        <f t="shared" si="42"/>
        <v>0</v>
      </c>
      <c r="G229" s="1">
        <f ca="1">(OFFSET(O229,0,MATCH(Customer!$J$6,'CDH &amp; HDH'!$P$11:$X$11,0)))</f>
        <v>36</v>
      </c>
      <c r="H229" s="1" t="str">
        <f t="shared" si="43"/>
        <v>Heating</v>
      </c>
      <c r="I229" s="1">
        <f ca="1">OFFSET(IF($H229="Cooling",Customer!$C$25,Customer!$C$52),E229,D229)</f>
        <v>66</v>
      </c>
      <c r="J229" s="1">
        <f ca="1">OFFSET(IF($H229="Cooling",Customer!$L$25,Customer!$L$52),$E229,$D229)</f>
        <v>64</v>
      </c>
      <c r="K229" s="16">
        <f t="shared" si="44"/>
        <v>0</v>
      </c>
      <c r="L229" s="16">
        <f t="shared" si="45"/>
        <v>0</v>
      </c>
      <c r="M229" s="17">
        <f t="shared" ca="1" si="37"/>
        <v>30</v>
      </c>
      <c r="N229" s="17">
        <f t="shared" ca="1" si="38"/>
        <v>28</v>
      </c>
      <c r="O229" s="4"/>
      <c r="P229" s="4">
        <v>10</v>
      </c>
      <c r="Q229" s="4">
        <v>30</v>
      </c>
      <c r="R229" s="4">
        <v>11</v>
      </c>
      <c r="S229" s="4">
        <v>20</v>
      </c>
      <c r="T229" s="4">
        <v>14</v>
      </c>
      <c r="U229" s="4">
        <v>14</v>
      </c>
      <c r="V229" s="13">
        <v>36</v>
      </c>
      <c r="W229" s="4">
        <v>18</v>
      </c>
      <c r="X229" s="4">
        <v>32</v>
      </c>
      <c r="Y229">
        <f t="shared" si="46"/>
        <v>0</v>
      </c>
      <c r="Z229">
        <f t="shared" si="47"/>
        <v>0</v>
      </c>
    </row>
    <row r="230" spans="2:26" x14ac:dyDescent="0.25">
      <c r="B230" s="11">
        <f t="shared" si="48"/>
        <v>44571.083333332805</v>
      </c>
      <c r="C230" s="1">
        <f t="shared" si="39"/>
        <v>1</v>
      </c>
      <c r="D230" s="1">
        <f t="shared" si="40"/>
        <v>1</v>
      </c>
      <c r="E230" s="12">
        <f t="shared" si="41"/>
        <v>3</v>
      </c>
      <c r="F230" s="124" t="str">
        <f t="shared" si="42"/>
        <v>0</v>
      </c>
      <c r="G230" s="1">
        <f ca="1">(OFFSET(O230,0,MATCH(Customer!$J$6,'CDH &amp; HDH'!$P$11:$X$11,0)))</f>
        <v>35</v>
      </c>
      <c r="H230" s="1" t="str">
        <f t="shared" si="43"/>
        <v>Heating</v>
      </c>
      <c r="I230" s="1">
        <f ca="1">OFFSET(IF($H230="Cooling",Customer!$C$25,Customer!$C$52),E230,D230)</f>
        <v>66</v>
      </c>
      <c r="J230" s="1">
        <f ca="1">OFFSET(IF($H230="Cooling",Customer!$L$25,Customer!$L$52),$E230,$D230)</f>
        <v>64</v>
      </c>
      <c r="K230" s="16">
        <f t="shared" si="44"/>
        <v>0</v>
      </c>
      <c r="L230" s="16">
        <f t="shared" si="45"/>
        <v>0</v>
      </c>
      <c r="M230" s="17">
        <f t="shared" ca="1" si="37"/>
        <v>31</v>
      </c>
      <c r="N230" s="17">
        <f t="shared" ca="1" si="38"/>
        <v>29</v>
      </c>
      <c r="O230" s="4"/>
      <c r="P230" s="4">
        <v>9</v>
      </c>
      <c r="Q230" s="4">
        <v>30</v>
      </c>
      <c r="R230" s="4">
        <v>11</v>
      </c>
      <c r="S230" s="4">
        <v>19</v>
      </c>
      <c r="T230" s="4">
        <v>13</v>
      </c>
      <c r="U230" s="4">
        <v>15</v>
      </c>
      <c r="V230" s="13">
        <v>35</v>
      </c>
      <c r="W230" s="4">
        <v>17</v>
      </c>
      <c r="X230" s="4">
        <v>33</v>
      </c>
      <c r="Y230">
        <f t="shared" si="46"/>
        <v>0</v>
      </c>
      <c r="Z230">
        <f t="shared" si="47"/>
        <v>0</v>
      </c>
    </row>
    <row r="231" spans="2:26" x14ac:dyDescent="0.25">
      <c r="B231" s="11">
        <f t="shared" si="48"/>
        <v>44571.124999999469</v>
      </c>
      <c r="C231" s="1">
        <f t="shared" si="39"/>
        <v>1</v>
      </c>
      <c r="D231" s="1">
        <f t="shared" si="40"/>
        <v>1</v>
      </c>
      <c r="E231" s="12">
        <f t="shared" si="41"/>
        <v>4</v>
      </c>
      <c r="F231" s="124" t="str">
        <f t="shared" si="42"/>
        <v>0</v>
      </c>
      <c r="G231" s="1">
        <f ca="1">(OFFSET(O231,0,MATCH(Customer!$J$6,'CDH &amp; HDH'!$P$11:$X$11,0)))</f>
        <v>36</v>
      </c>
      <c r="H231" s="1" t="str">
        <f t="shared" si="43"/>
        <v>Heating</v>
      </c>
      <c r="I231" s="1">
        <f ca="1">OFFSET(IF($H231="Cooling",Customer!$C$25,Customer!$C$52),E231,D231)</f>
        <v>66</v>
      </c>
      <c r="J231" s="1">
        <f ca="1">OFFSET(IF($H231="Cooling",Customer!$L$25,Customer!$L$52),$E231,$D231)</f>
        <v>64</v>
      </c>
      <c r="K231" s="16">
        <f t="shared" si="44"/>
        <v>0</v>
      </c>
      <c r="L231" s="16">
        <f t="shared" si="45"/>
        <v>0</v>
      </c>
      <c r="M231" s="17">
        <f t="shared" ca="1" si="37"/>
        <v>30</v>
      </c>
      <c r="N231" s="17">
        <f t="shared" ca="1" si="38"/>
        <v>28</v>
      </c>
      <c r="O231" s="4"/>
      <c r="P231" s="4">
        <v>9</v>
      </c>
      <c r="Q231" s="4">
        <v>30</v>
      </c>
      <c r="R231" s="4">
        <v>11</v>
      </c>
      <c r="S231" s="4">
        <v>18</v>
      </c>
      <c r="T231" s="4">
        <v>13</v>
      </c>
      <c r="U231" s="4">
        <v>15</v>
      </c>
      <c r="V231" s="13">
        <v>36</v>
      </c>
      <c r="W231" s="4">
        <v>17</v>
      </c>
      <c r="X231" s="4">
        <v>33</v>
      </c>
      <c r="Y231">
        <f t="shared" si="46"/>
        <v>0</v>
      </c>
      <c r="Z231">
        <f t="shared" si="47"/>
        <v>0</v>
      </c>
    </row>
    <row r="232" spans="2:26" x14ac:dyDescent="0.25">
      <c r="B232" s="11">
        <f t="shared" si="48"/>
        <v>44571.166666666133</v>
      </c>
      <c r="C232" s="1">
        <f t="shared" si="39"/>
        <v>1</v>
      </c>
      <c r="D232" s="1">
        <f t="shared" si="40"/>
        <v>1</v>
      </c>
      <c r="E232" s="12">
        <f t="shared" si="41"/>
        <v>5</v>
      </c>
      <c r="F232" s="124" t="str">
        <f t="shared" si="42"/>
        <v>0</v>
      </c>
      <c r="G232" s="1">
        <f ca="1">(OFFSET(O232,0,MATCH(Customer!$J$6,'CDH &amp; HDH'!$P$11:$X$11,0)))</f>
        <v>38</v>
      </c>
      <c r="H232" s="1" t="str">
        <f t="shared" si="43"/>
        <v>Heating</v>
      </c>
      <c r="I232" s="1">
        <f ca="1">OFFSET(IF($H232="Cooling",Customer!$C$25,Customer!$C$52),E232,D232)</f>
        <v>66</v>
      </c>
      <c r="J232" s="1">
        <f ca="1">OFFSET(IF($H232="Cooling",Customer!$L$25,Customer!$L$52),$E232,$D232)</f>
        <v>64</v>
      </c>
      <c r="K232" s="16">
        <f t="shared" si="44"/>
        <v>0</v>
      </c>
      <c r="L232" s="16">
        <f t="shared" si="45"/>
        <v>0</v>
      </c>
      <c r="M232" s="17">
        <f t="shared" ca="1" si="37"/>
        <v>28</v>
      </c>
      <c r="N232" s="17">
        <f t="shared" ca="1" si="38"/>
        <v>26</v>
      </c>
      <c r="O232" s="4"/>
      <c r="P232" s="4">
        <v>10</v>
      </c>
      <c r="Q232" s="4">
        <v>30</v>
      </c>
      <c r="R232" s="4">
        <v>8</v>
      </c>
      <c r="S232" s="4">
        <v>17</v>
      </c>
      <c r="T232" s="4">
        <v>13</v>
      </c>
      <c r="U232" s="4">
        <v>13</v>
      </c>
      <c r="V232" s="13">
        <v>38</v>
      </c>
      <c r="W232" s="4">
        <v>16</v>
      </c>
      <c r="X232" s="4">
        <v>31</v>
      </c>
      <c r="Y232">
        <f t="shared" si="46"/>
        <v>0</v>
      </c>
      <c r="Z232">
        <f t="shared" si="47"/>
        <v>0</v>
      </c>
    </row>
    <row r="233" spans="2:26" x14ac:dyDescent="0.25">
      <c r="B233" s="11">
        <f t="shared" si="48"/>
        <v>44571.208333332797</v>
      </c>
      <c r="C233" s="1">
        <f t="shared" si="39"/>
        <v>1</v>
      </c>
      <c r="D233" s="1">
        <f t="shared" si="40"/>
        <v>1</v>
      </c>
      <c r="E233" s="12">
        <f t="shared" si="41"/>
        <v>6</v>
      </c>
      <c r="F233" s="124" t="str">
        <f t="shared" si="42"/>
        <v>0</v>
      </c>
      <c r="G233" s="1">
        <f ca="1">(OFFSET(O233,0,MATCH(Customer!$J$6,'CDH &amp; HDH'!$P$11:$X$11,0)))</f>
        <v>38</v>
      </c>
      <c r="H233" s="1" t="str">
        <f t="shared" si="43"/>
        <v>Heating</v>
      </c>
      <c r="I233" s="1">
        <f ca="1">OFFSET(IF($H233="Cooling",Customer!$C$25,Customer!$C$52),E233,D233)</f>
        <v>66</v>
      </c>
      <c r="J233" s="1">
        <f ca="1">OFFSET(IF($H233="Cooling",Customer!$L$25,Customer!$L$52),$E233,$D233)</f>
        <v>64</v>
      </c>
      <c r="K233" s="16">
        <f t="shared" si="44"/>
        <v>0</v>
      </c>
      <c r="L233" s="16">
        <f t="shared" si="45"/>
        <v>0</v>
      </c>
      <c r="M233" s="17">
        <f t="shared" ca="1" si="37"/>
        <v>28</v>
      </c>
      <c r="N233" s="17">
        <f t="shared" ca="1" si="38"/>
        <v>26</v>
      </c>
      <c r="O233" s="4"/>
      <c r="P233" s="4">
        <v>12</v>
      </c>
      <c r="Q233" s="4">
        <v>30</v>
      </c>
      <c r="R233" s="4">
        <v>6</v>
      </c>
      <c r="S233" s="4">
        <v>17</v>
      </c>
      <c r="T233" s="4">
        <v>13</v>
      </c>
      <c r="U233" s="4">
        <v>14</v>
      </c>
      <c r="V233" s="13">
        <v>38</v>
      </c>
      <c r="W233" s="4">
        <v>15</v>
      </c>
      <c r="X233" s="4">
        <v>31</v>
      </c>
      <c r="Y233">
        <f t="shared" si="46"/>
        <v>0</v>
      </c>
      <c r="Z233">
        <f t="shared" si="47"/>
        <v>0</v>
      </c>
    </row>
    <row r="234" spans="2:26" x14ac:dyDescent="0.25">
      <c r="B234" s="11">
        <f t="shared" si="48"/>
        <v>44571.249999999462</v>
      </c>
      <c r="C234" s="1">
        <f t="shared" si="39"/>
        <v>1</v>
      </c>
      <c r="D234" s="1">
        <f t="shared" si="40"/>
        <v>1</v>
      </c>
      <c r="E234" s="12">
        <f t="shared" si="41"/>
        <v>7</v>
      </c>
      <c r="F234" s="124" t="str">
        <f t="shared" si="42"/>
        <v>0</v>
      </c>
      <c r="G234" s="1">
        <f ca="1">(OFFSET(O234,0,MATCH(Customer!$J$6,'CDH &amp; HDH'!$P$11:$X$11,0)))</f>
        <v>38</v>
      </c>
      <c r="H234" s="1" t="str">
        <f t="shared" si="43"/>
        <v>Heating</v>
      </c>
      <c r="I234" s="1">
        <f ca="1">OFFSET(IF($H234="Cooling",Customer!$C$25,Customer!$C$52),E234,D234)</f>
        <v>66</v>
      </c>
      <c r="J234" s="1">
        <f ca="1">OFFSET(IF($H234="Cooling",Customer!$L$25,Customer!$L$52),$E234,$D234)</f>
        <v>64</v>
      </c>
      <c r="K234" s="16">
        <f t="shared" si="44"/>
        <v>0</v>
      </c>
      <c r="L234" s="16">
        <f t="shared" si="45"/>
        <v>0</v>
      </c>
      <c r="M234" s="17">
        <f t="shared" ca="1" si="37"/>
        <v>28</v>
      </c>
      <c r="N234" s="17">
        <f t="shared" ca="1" si="38"/>
        <v>26</v>
      </c>
      <c r="O234" s="4"/>
      <c r="P234" s="4">
        <v>13</v>
      </c>
      <c r="Q234" s="4">
        <v>30</v>
      </c>
      <c r="R234" s="4">
        <v>3</v>
      </c>
      <c r="S234" s="4">
        <v>16</v>
      </c>
      <c r="T234" s="4">
        <v>13</v>
      </c>
      <c r="U234" s="4">
        <v>14</v>
      </c>
      <c r="V234" s="13">
        <v>38</v>
      </c>
      <c r="W234" s="4">
        <v>13</v>
      </c>
      <c r="X234" s="4">
        <v>31</v>
      </c>
      <c r="Y234">
        <f t="shared" si="46"/>
        <v>0</v>
      </c>
      <c r="Z234">
        <f t="shared" si="47"/>
        <v>0</v>
      </c>
    </row>
    <row r="235" spans="2:26" x14ac:dyDescent="0.25">
      <c r="B235" s="11">
        <f t="shared" si="48"/>
        <v>44571.291666666126</v>
      </c>
      <c r="C235" s="1">
        <f t="shared" si="39"/>
        <v>1</v>
      </c>
      <c r="D235" s="1">
        <f t="shared" si="40"/>
        <v>1</v>
      </c>
      <c r="E235" s="12">
        <f t="shared" si="41"/>
        <v>8</v>
      </c>
      <c r="F235" s="124" t="str">
        <f t="shared" si="42"/>
        <v>1</v>
      </c>
      <c r="G235" s="1">
        <f ca="1">(OFFSET(O235,0,MATCH(Customer!$J$6,'CDH &amp; HDH'!$P$11:$X$11,0)))</f>
        <v>37</v>
      </c>
      <c r="H235" s="1" t="str">
        <f t="shared" si="43"/>
        <v>Heating</v>
      </c>
      <c r="I235" s="1">
        <f ca="1">OFFSET(IF($H235="Cooling",Customer!$C$25,Customer!$C$52),E235,D235)</f>
        <v>70</v>
      </c>
      <c r="J235" s="1">
        <f ca="1">OFFSET(IF($H235="Cooling",Customer!$L$25,Customer!$L$52),$E235,$D235)</f>
        <v>70</v>
      </c>
      <c r="K235" s="16">
        <f t="shared" si="44"/>
        <v>0</v>
      </c>
      <c r="L235" s="16">
        <f t="shared" si="45"/>
        <v>0</v>
      </c>
      <c r="M235" s="17">
        <f t="shared" ca="1" si="37"/>
        <v>33</v>
      </c>
      <c r="N235" s="17">
        <f t="shared" ca="1" si="38"/>
        <v>33</v>
      </c>
      <c r="O235" s="4"/>
      <c r="P235" s="4">
        <v>14</v>
      </c>
      <c r="Q235" s="4">
        <v>30</v>
      </c>
      <c r="R235" s="4">
        <v>6</v>
      </c>
      <c r="S235" s="4">
        <v>17</v>
      </c>
      <c r="T235" s="4">
        <v>14</v>
      </c>
      <c r="U235" s="4">
        <v>15</v>
      </c>
      <c r="V235" s="13">
        <v>37</v>
      </c>
      <c r="W235" s="4">
        <v>13</v>
      </c>
      <c r="X235" s="4">
        <v>31</v>
      </c>
      <c r="Y235">
        <f t="shared" si="46"/>
        <v>0</v>
      </c>
      <c r="Z235">
        <f t="shared" si="47"/>
        <v>0</v>
      </c>
    </row>
    <row r="236" spans="2:26" x14ac:dyDescent="0.25">
      <c r="B236" s="11">
        <f t="shared" si="48"/>
        <v>44571.33333333279</v>
      </c>
      <c r="C236" s="1">
        <f t="shared" si="39"/>
        <v>1</v>
      </c>
      <c r="D236" s="1">
        <f t="shared" si="40"/>
        <v>1</v>
      </c>
      <c r="E236" s="12">
        <f t="shared" si="41"/>
        <v>9</v>
      </c>
      <c r="F236" s="124" t="str">
        <f t="shared" si="42"/>
        <v>1</v>
      </c>
      <c r="G236" s="1">
        <f ca="1">(OFFSET(O236,0,MATCH(Customer!$J$6,'CDH &amp; HDH'!$P$11:$X$11,0)))</f>
        <v>38</v>
      </c>
      <c r="H236" s="1" t="str">
        <f t="shared" si="43"/>
        <v>Heating</v>
      </c>
      <c r="I236" s="1">
        <f ca="1">OFFSET(IF($H236="Cooling",Customer!$C$25,Customer!$C$52),E236,D236)</f>
        <v>70</v>
      </c>
      <c r="J236" s="1">
        <f ca="1">OFFSET(IF($H236="Cooling",Customer!$L$25,Customer!$L$52),$E236,$D236)</f>
        <v>70</v>
      </c>
      <c r="K236" s="16">
        <f t="shared" si="44"/>
        <v>0</v>
      </c>
      <c r="L236" s="16">
        <f t="shared" si="45"/>
        <v>0</v>
      </c>
      <c r="M236" s="17">
        <f t="shared" ca="1" si="37"/>
        <v>32</v>
      </c>
      <c r="N236" s="17">
        <f t="shared" ca="1" si="38"/>
        <v>32</v>
      </c>
      <c r="O236" s="4"/>
      <c r="P236" s="4">
        <v>16</v>
      </c>
      <c r="Q236" s="4">
        <v>30</v>
      </c>
      <c r="R236" s="4">
        <v>9</v>
      </c>
      <c r="S236" s="4">
        <v>18</v>
      </c>
      <c r="T236" s="4">
        <v>14</v>
      </c>
      <c r="U236" s="4">
        <v>18</v>
      </c>
      <c r="V236" s="13">
        <v>38</v>
      </c>
      <c r="W236" s="4">
        <v>15</v>
      </c>
      <c r="X236" s="4">
        <v>31</v>
      </c>
      <c r="Y236">
        <f t="shared" si="46"/>
        <v>0</v>
      </c>
      <c r="Z236">
        <f t="shared" si="47"/>
        <v>0</v>
      </c>
    </row>
    <row r="237" spans="2:26" x14ac:dyDescent="0.25">
      <c r="B237" s="11">
        <f t="shared" si="48"/>
        <v>44571.374999999454</v>
      </c>
      <c r="C237" s="1">
        <f t="shared" si="39"/>
        <v>1</v>
      </c>
      <c r="D237" s="1">
        <f t="shared" si="40"/>
        <v>1</v>
      </c>
      <c r="E237" s="12">
        <f t="shared" si="41"/>
        <v>10</v>
      </c>
      <c r="F237" s="124" t="str">
        <f t="shared" si="42"/>
        <v>0</v>
      </c>
      <c r="G237" s="1">
        <f ca="1">(OFFSET(O237,0,MATCH(Customer!$J$6,'CDH &amp; HDH'!$P$11:$X$11,0)))</f>
        <v>39</v>
      </c>
      <c r="H237" s="1" t="str">
        <f t="shared" si="43"/>
        <v>Heating</v>
      </c>
      <c r="I237" s="1">
        <f ca="1">OFFSET(IF($H237="Cooling",Customer!$C$25,Customer!$C$52),E237,D237)</f>
        <v>70</v>
      </c>
      <c r="J237" s="1">
        <f ca="1">OFFSET(IF($H237="Cooling",Customer!$L$25,Customer!$L$52),$E237,$D237)</f>
        <v>70</v>
      </c>
      <c r="K237" s="16">
        <f t="shared" si="44"/>
        <v>0</v>
      </c>
      <c r="L237" s="16">
        <f t="shared" si="45"/>
        <v>0</v>
      </c>
      <c r="M237" s="17">
        <f t="shared" ca="1" si="37"/>
        <v>31</v>
      </c>
      <c r="N237" s="17">
        <f t="shared" ca="1" si="38"/>
        <v>31</v>
      </c>
      <c r="O237" s="4"/>
      <c r="P237" s="4">
        <v>17</v>
      </c>
      <c r="Q237" s="4">
        <v>31</v>
      </c>
      <c r="R237" s="4">
        <v>12</v>
      </c>
      <c r="S237" s="4">
        <v>19</v>
      </c>
      <c r="T237" s="4">
        <v>15</v>
      </c>
      <c r="U237" s="4">
        <v>21</v>
      </c>
      <c r="V237" s="13">
        <v>39</v>
      </c>
      <c r="W237" s="4">
        <v>19</v>
      </c>
      <c r="X237" s="4">
        <v>32</v>
      </c>
      <c r="Y237">
        <f t="shared" si="46"/>
        <v>0</v>
      </c>
      <c r="Z237">
        <f t="shared" si="47"/>
        <v>0</v>
      </c>
    </row>
    <row r="238" spans="2:26" x14ac:dyDescent="0.25">
      <c r="B238" s="11">
        <f t="shared" si="48"/>
        <v>44571.416666666119</v>
      </c>
      <c r="C238" s="1">
        <f t="shared" si="39"/>
        <v>1</v>
      </c>
      <c r="D238" s="1">
        <f t="shared" si="40"/>
        <v>1</v>
      </c>
      <c r="E238" s="12">
        <f t="shared" si="41"/>
        <v>11</v>
      </c>
      <c r="F238" s="124" t="str">
        <f t="shared" si="42"/>
        <v>0</v>
      </c>
      <c r="G238" s="1">
        <f ca="1">(OFFSET(O238,0,MATCH(Customer!$J$6,'CDH &amp; HDH'!$P$11:$X$11,0)))</f>
        <v>38</v>
      </c>
      <c r="H238" s="1" t="str">
        <f t="shared" si="43"/>
        <v>Heating</v>
      </c>
      <c r="I238" s="1">
        <f ca="1">OFFSET(IF($H238="Cooling",Customer!$C$25,Customer!$C$52),E238,D238)</f>
        <v>70</v>
      </c>
      <c r="J238" s="1">
        <f ca="1">OFFSET(IF($H238="Cooling",Customer!$L$25,Customer!$L$52),$E238,$D238)</f>
        <v>70</v>
      </c>
      <c r="K238" s="16">
        <f t="shared" si="44"/>
        <v>0</v>
      </c>
      <c r="L238" s="16">
        <f t="shared" si="45"/>
        <v>0</v>
      </c>
      <c r="M238" s="17">
        <f t="shared" ca="1" si="37"/>
        <v>32</v>
      </c>
      <c r="N238" s="17">
        <f t="shared" ca="1" si="38"/>
        <v>32</v>
      </c>
      <c r="O238" s="4"/>
      <c r="P238" s="4">
        <v>19</v>
      </c>
      <c r="Q238" s="4">
        <v>32</v>
      </c>
      <c r="R238" s="4">
        <v>15</v>
      </c>
      <c r="S238" s="4">
        <v>23</v>
      </c>
      <c r="T238" s="4">
        <v>17</v>
      </c>
      <c r="U238" s="4">
        <v>23</v>
      </c>
      <c r="V238" s="13">
        <v>38</v>
      </c>
      <c r="W238" s="4">
        <v>23</v>
      </c>
      <c r="X238" s="4">
        <v>33</v>
      </c>
      <c r="Y238">
        <f t="shared" si="46"/>
        <v>0</v>
      </c>
      <c r="Z238">
        <f t="shared" si="47"/>
        <v>0</v>
      </c>
    </row>
    <row r="239" spans="2:26" x14ac:dyDescent="0.25">
      <c r="B239" s="11">
        <f t="shared" si="48"/>
        <v>44571.458333332783</v>
      </c>
      <c r="C239" s="1">
        <f t="shared" si="39"/>
        <v>1</v>
      </c>
      <c r="D239" s="1">
        <f t="shared" si="40"/>
        <v>1</v>
      </c>
      <c r="E239" s="12">
        <f t="shared" si="41"/>
        <v>12</v>
      </c>
      <c r="F239" s="124" t="str">
        <f t="shared" si="42"/>
        <v>0</v>
      </c>
      <c r="G239" s="1">
        <f ca="1">(OFFSET(O239,0,MATCH(Customer!$J$6,'CDH &amp; HDH'!$P$11:$X$11,0)))</f>
        <v>40</v>
      </c>
      <c r="H239" s="1" t="str">
        <f t="shared" si="43"/>
        <v>Heating</v>
      </c>
      <c r="I239" s="1">
        <f ca="1">OFFSET(IF($H239="Cooling",Customer!$C$25,Customer!$C$52),E239,D239)</f>
        <v>70</v>
      </c>
      <c r="J239" s="1">
        <f ca="1">OFFSET(IF($H239="Cooling",Customer!$L$25,Customer!$L$52),$E239,$D239)</f>
        <v>70</v>
      </c>
      <c r="K239" s="16">
        <f t="shared" si="44"/>
        <v>0</v>
      </c>
      <c r="L239" s="16">
        <f t="shared" si="45"/>
        <v>0</v>
      </c>
      <c r="M239" s="17">
        <f t="shared" ca="1" si="37"/>
        <v>30</v>
      </c>
      <c r="N239" s="17">
        <f t="shared" ca="1" si="38"/>
        <v>30</v>
      </c>
      <c r="O239" s="4"/>
      <c r="P239" s="4">
        <v>20</v>
      </c>
      <c r="Q239" s="4">
        <v>32</v>
      </c>
      <c r="R239" s="4">
        <v>19</v>
      </c>
      <c r="S239" s="4">
        <v>26</v>
      </c>
      <c r="T239" s="4">
        <v>20</v>
      </c>
      <c r="U239" s="4">
        <v>26</v>
      </c>
      <c r="V239" s="13">
        <v>40</v>
      </c>
      <c r="W239" s="4">
        <v>25</v>
      </c>
      <c r="X239" s="4">
        <v>34</v>
      </c>
      <c r="Y239">
        <f t="shared" si="46"/>
        <v>0</v>
      </c>
      <c r="Z239">
        <f t="shared" si="47"/>
        <v>0</v>
      </c>
    </row>
    <row r="240" spans="2:26" x14ac:dyDescent="0.25">
      <c r="B240" s="11">
        <f t="shared" si="48"/>
        <v>44571.499999999447</v>
      </c>
      <c r="C240" s="1">
        <f t="shared" si="39"/>
        <v>1</v>
      </c>
      <c r="D240" s="1">
        <f t="shared" si="40"/>
        <v>1</v>
      </c>
      <c r="E240" s="12">
        <f t="shared" si="41"/>
        <v>13</v>
      </c>
      <c r="F240" s="124" t="str">
        <f t="shared" si="42"/>
        <v>0</v>
      </c>
      <c r="G240" s="1">
        <f ca="1">(OFFSET(O240,0,MATCH(Customer!$J$6,'CDH &amp; HDH'!$P$11:$X$11,0)))</f>
        <v>40</v>
      </c>
      <c r="H240" s="1" t="str">
        <f t="shared" si="43"/>
        <v>Heating</v>
      </c>
      <c r="I240" s="1">
        <f ca="1">OFFSET(IF($H240="Cooling",Customer!$C$25,Customer!$C$52),E240,D240)</f>
        <v>70</v>
      </c>
      <c r="J240" s="1">
        <f ca="1">OFFSET(IF($H240="Cooling",Customer!$L$25,Customer!$L$52),$E240,$D240)</f>
        <v>70</v>
      </c>
      <c r="K240" s="16">
        <f t="shared" si="44"/>
        <v>0</v>
      </c>
      <c r="L240" s="16">
        <f t="shared" si="45"/>
        <v>0</v>
      </c>
      <c r="M240" s="17">
        <f t="shared" ca="1" si="37"/>
        <v>30</v>
      </c>
      <c r="N240" s="17">
        <f t="shared" ca="1" si="38"/>
        <v>30</v>
      </c>
      <c r="O240" s="4"/>
      <c r="P240" s="4">
        <v>22</v>
      </c>
      <c r="Q240" s="4">
        <v>31</v>
      </c>
      <c r="R240" s="4">
        <v>22</v>
      </c>
      <c r="S240" s="4">
        <v>30</v>
      </c>
      <c r="T240" s="4">
        <v>22</v>
      </c>
      <c r="U240" s="4">
        <v>26</v>
      </c>
      <c r="V240" s="13">
        <v>40</v>
      </c>
      <c r="W240" s="4">
        <v>27</v>
      </c>
      <c r="X240" s="4">
        <v>35</v>
      </c>
      <c r="Y240">
        <f t="shared" si="46"/>
        <v>0</v>
      </c>
      <c r="Z240">
        <f t="shared" si="47"/>
        <v>0</v>
      </c>
    </row>
    <row r="241" spans="2:26" x14ac:dyDescent="0.25">
      <c r="B241" s="11">
        <f t="shared" si="48"/>
        <v>44571.541666666111</v>
      </c>
      <c r="C241" s="1">
        <f t="shared" si="39"/>
        <v>1</v>
      </c>
      <c r="D241" s="1">
        <f t="shared" si="40"/>
        <v>1</v>
      </c>
      <c r="E241" s="12">
        <f t="shared" si="41"/>
        <v>14</v>
      </c>
      <c r="F241" s="124" t="str">
        <f t="shared" si="42"/>
        <v>0</v>
      </c>
      <c r="G241" s="1">
        <f ca="1">(OFFSET(O241,0,MATCH(Customer!$J$6,'CDH &amp; HDH'!$P$11:$X$11,0)))</f>
        <v>40</v>
      </c>
      <c r="H241" s="1" t="str">
        <f t="shared" si="43"/>
        <v>Heating</v>
      </c>
      <c r="I241" s="1">
        <f ca="1">OFFSET(IF($H241="Cooling",Customer!$C$25,Customer!$C$52),E241,D241)</f>
        <v>70</v>
      </c>
      <c r="J241" s="1">
        <f ca="1">OFFSET(IF($H241="Cooling",Customer!$L$25,Customer!$L$52),$E241,$D241)</f>
        <v>70</v>
      </c>
      <c r="K241" s="16">
        <f t="shared" si="44"/>
        <v>0</v>
      </c>
      <c r="L241" s="16">
        <f t="shared" si="45"/>
        <v>0</v>
      </c>
      <c r="M241" s="17">
        <f t="shared" ca="1" si="37"/>
        <v>30</v>
      </c>
      <c r="N241" s="17">
        <f t="shared" ca="1" si="38"/>
        <v>30</v>
      </c>
      <c r="O241" s="4"/>
      <c r="P241" s="4">
        <v>22</v>
      </c>
      <c r="Q241" s="4">
        <v>32</v>
      </c>
      <c r="R241" s="4">
        <v>23</v>
      </c>
      <c r="S241" s="4">
        <v>32</v>
      </c>
      <c r="T241" s="4">
        <v>22</v>
      </c>
      <c r="U241" s="4">
        <v>27</v>
      </c>
      <c r="V241" s="13">
        <v>40</v>
      </c>
      <c r="W241" s="4">
        <v>29</v>
      </c>
      <c r="X241" s="4">
        <v>35</v>
      </c>
      <c r="Y241">
        <f t="shared" si="46"/>
        <v>0</v>
      </c>
      <c r="Z241">
        <f t="shared" si="47"/>
        <v>0</v>
      </c>
    </row>
    <row r="242" spans="2:26" x14ac:dyDescent="0.25">
      <c r="B242" s="11">
        <f t="shared" si="48"/>
        <v>44571.583333332776</v>
      </c>
      <c r="C242" s="1">
        <f t="shared" si="39"/>
        <v>1</v>
      </c>
      <c r="D242" s="1">
        <f t="shared" si="40"/>
        <v>1</v>
      </c>
      <c r="E242" s="12">
        <f t="shared" si="41"/>
        <v>15</v>
      </c>
      <c r="F242" s="124" t="str">
        <f t="shared" si="42"/>
        <v>0</v>
      </c>
      <c r="G242" s="1">
        <f ca="1">(OFFSET(O242,0,MATCH(Customer!$J$6,'CDH &amp; HDH'!$P$11:$X$11,0)))</f>
        <v>38</v>
      </c>
      <c r="H242" s="1" t="str">
        <f t="shared" si="43"/>
        <v>Heating</v>
      </c>
      <c r="I242" s="1">
        <f ca="1">OFFSET(IF($H242="Cooling",Customer!$C$25,Customer!$C$52),E242,D242)</f>
        <v>70</v>
      </c>
      <c r="J242" s="1">
        <f ca="1">OFFSET(IF($H242="Cooling",Customer!$L$25,Customer!$L$52),$E242,$D242)</f>
        <v>70</v>
      </c>
      <c r="K242" s="16">
        <f t="shared" si="44"/>
        <v>0</v>
      </c>
      <c r="L242" s="16">
        <f t="shared" si="45"/>
        <v>0</v>
      </c>
      <c r="M242" s="17">
        <f t="shared" ca="1" si="37"/>
        <v>32</v>
      </c>
      <c r="N242" s="17">
        <f t="shared" ca="1" si="38"/>
        <v>32</v>
      </c>
      <c r="O242" s="4"/>
      <c r="P242" s="4">
        <v>23</v>
      </c>
      <c r="Q242" s="4">
        <v>32</v>
      </c>
      <c r="R242" s="4">
        <v>24</v>
      </c>
      <c r="S242" s="4">
        <v>34</v>
      </c>
      <c r="T242" s="4">
        <v>23</v>
      </c>
      <c r="U242" s="4">
        <v>26</v>
      </c>
      <c r="V242" s="13">
        <v>38</v>
      </c>
      <c r="W242" s="4">
        <v>31</v>
      </c>
      <c r="X242" s="4">
        <v>34</v>
      </c>
      <c r="Y242">
        <f t="shared" si="46"/>
        <v>0</v>
      </c>
      <c r="Z242">
        <f t="shared" si="47"/>
        <v>0</v>
      </c>
    </row>
    <row r="243" spans="2:26" x14ac:dyDescent="0.25">
      <c r="B243" s="11">
        <f t="shared" si="48"/>
        <v>44571.62499999944</v>
      </c>
      <c r="C243" s="1">
        <f t="shared" si="39"/>
        <v>1</v>
      </c>
      <c r="D243" s="1">
        <f t="shared" si="40"/>
        <v>1</v>
      </c>
      <c r="E243" s="12">
        <f t="shared" si="41"/>
        <v>16</v>
      </c>
      <c r="F243" s="124" t="str">
        <f t="shared" si="42"/>
        <v>0</v>
      </c>
      <c r="G243" s="1">
        <f ca="1">(OFFSET(O243,0,MATCH(Customer!$J$6,'CDH &amp; HDH'!$P$11:$X$11,0)))</f>
        <v>36</v>
      </c>
      <c r="H243" s="1" t="str">
        <f t="shared" si="43"/>
        <v>Heating</v>
      </c>
      <c r="I243" s="1">
        <f ca="1">OFFSET(IF($H243="Cooling",Customer!$C$25,Customer!$C$52),E243,D243)</f>
        <v>70</v>
      </c>
      <c r="J243" s="1">
        <f ca="1">OFFSET(IF($H243="Cooling",Customer!$L$25,Customer!$L$52),$E243,$D243)</f>
        <v>70</v>
      </c>
      <c r="K243" s="16">
        <f t="shared" si="44"/>
        <v>0</v>
      </c>
      <c r="L243" s="16">
        <f t="shared" si="45"/>
        <v>0</v>
      </c>
      <c r="M243" s="17">
        <f t="shared" ca="1" si="37"/>
        <v>34</v>
      </c>
      <c r="N243" s="17">
        <f t="shared" ca="1" si="38"/>
        <v>34</v>
      </c>
      <c r="O243" s="4"/>
      <c r="P243" s="4">
        <v>23</v>
      </c>
      <c r="Q243" s="4">
        <v>31</v>
      </c>
      <c r="R243" s="4">
        <v>25</v>
      </c>
      <c r="S243" s="4">
        <v>36</v>
      </c>
      <c r="T243" s="4">
        <v>23</v>
      </c>
      <c r="U243" s="4">
        <v>24</v>
      </c>
      <c r="V243" s="13">
        <v>36</v>
      </c>
      <c r="W243" s="4">
        <v>29</v>
      </c>
      <c r="X243" s="4">
        <v>34</v>
      </c>
      <c r="Y243">
        <f t="shared" si="46"/>
        <v>0</v>
      </c>
      <c r="Z243">
        <f t="shared" si="47"/>
        <v>0</v>
      </c>
    </row>
    <row r="244" spans="2:26" x14ac:dyDescent="0.25">
      <c r="B244" s="11">
        <f t="shared" si="48"/>
        <v>44571.666666666104</v>
      </c>
      <c r="C244" s="1">
        <f t="shared" si="39"/>
        <v>1</v>
      </c>
      <c r="D244" s="1">
        <f t="shared" si="40"/>
        <v>1</v>
      </c>
      <c r="E244" s="12">
        <f t="shared" si="41"/>
        <v>17</v>
      </c>
      <c r="F244" s="124" t="str">
        <f t="shared" si="42"/>
        <v>0</v>
      </c>
      <c r="G244" s="1">
        <f ca="1">(OFFSET(O244,0,MATCH(Customer!$J$6,'CDH &amp; HDH'!$P$11:$X$11,0)))</f>
        <v>35</v>
      </c>
      <c r="H244" s="1" t="str">
        <f t="shared" si="43"/>
        <v>Heating</v>
      </c>
      <c r="I244" s="1">
        <f ca="1">OFFSET(IF($H244="Cooling",Customer!$C$25,Customer!$C$52),E244,D244)</f>
        <v>70</v>
      </c>
      <c r="J244" s="1">
        <f ca="1">OFFSET(IF($H244="Cooling",Customer!$L$25,Customer!$L$52),$E244,$D244)</f>
        <v>70</v>
      </c>
      <c r="K244" s="16">
        <f t="shared" si="44"/>
        <v>0</v>
      </c>
      <c r="L244" s="16">
        <f t="shared" si="45"/>
        <v>0</v>
      </c>
      <c r="M244" s="17">
        <f t="shared" ca="1" si="37"/>
        <v>35</v>
      </c>
      <c r="N244" s="17">
        <f t="shared" ca="1" si="38"/>
        <v>35</v>
      </c>
      <c r="O244" s="4"/>
      <c r="P244" s="4">
        <v>22</v>
      </c>
      <c r="Q244" s="4">
        <v>30</v>
      </c>
      <c r="R244" s="4">
        <v>24</v>
      </c>
      <c r="S244" s="4">
        <v>36</v>
      </c>
      <c r="T244" s="4">
        <v>23</v>
      </c>
      <c r="U244" s="4">
        <v>22</v>
      </c>
      <c r="V244" s="13">
        <v>35</v>
      </c>
      <c r="W244" s="4">
        <v>28</v>
      </c>
      <c r="X244" s="4">
        <v>34</v>
      </c>
      <c r="Y244">
        <f t="shared" si="46"/>
        <v>0</v>
      </c>
      <c r="Z244">
        <f t="shared" si="47"/>
        <v>0</v>
      </c>
    </row>
    <row r="245" spans="2:26" x14ac:dyDescent="0.25">
      <c r="B245" s="11">
        <f t="shared" si="48"/>
        <v>44571.708333332768</v>
      </c>
      <c r="C245" s="1">
        <f t="shared" si="39"/>
        <v>1</v>
      </c>
      <c r="D245" s="1">
        <f t="shared" si="40"/>
        <v>1</v>
      </c>
      <c r="E245" s="12">
        <f t="shared" si="41"/>
        <v>18</v>
      </c>
      <c r="F245" s="124" t="str">
        <f t="shared" si="42"/>
        <v>0</v>
      </c>
      <c r="G245" s="1">
        <f ca="1">(OFFSET(O245,0,MATCH(Customer!$J$6,'CDH &amp; HDH'!$P$11:$X$11,0)))</f>
        <v>34</v>
      </c>
      <c r="H245" s="1" t="str">
        <f t="shared" si="43"/>
        <v>Heating</v>
      </c>
      <c r="I245" s="1">
        <f ca="1">OFFSET(IF($H245="Cooling",Customer!$C$25,Customer!$C$52),E245,D245)</f>
        <v>70</v>
      </c>
      <c r="J245" s="1">
        <f ca="1">OFFSET(IF($H245="Cooling",Customer!$L$25,Customer!$L$52),$E245,$D245)</f>
        <v>70</v>
      </c>
      <c r="K245" s="16">
        <f t="shared" si="44"/>
        <v>0</v>
      </c>
      <c r="L245" s="16">
        <f t="shared" si="45"/>
        <v>0</v>
      </c>
      <c r="M245" s="17">
        <f t="shared" ca="1" si="37"/>
        <v>36</v>
      </c>
      <c r="N245" s="17">
        <f t="shared" ca="1" si="38"/>
        <v>36</v>
      </c>
      <c r="O245" s="4"/>
      <c r="P245" s="4">
        <v>21</v>
      </c>
      <c r="Q245" s="4">
        <v>29</v>
      </c>
      <c r="R245" s="4">
        <v>24</v>
      </c>
      <c r="S245" s="4">
        <v>36</v>
      </c>
      <c r="T245" s="4">
        <v>24</v>
      </c>
      <c r="U245" s="4">
        <v>22</v>
      </c>
      <c r="V245" s="13">
        <v>34</v>
      </c>
      <c r="W245" s="4">
        <v>27</v>
      </c>
      <c r="X245" s="4">
        <v>34</v>
      </c>
      <c r="Y245">
        <f t="shared" si="46"/>
        <v>0</v>
      </c>
      <c r="Z245">
        <f t="shared" si="47"/>
        <v>0</v>
      </c>
    </row>
    <row r="246" spans="2:26" x14ac:dyDescent="0.25">
      <c r="B246" s="11">
        <f t="shared" si="48"/>
        <v>44571.749999999432</v>
      </c>
      <c r="C246" s="1">
        <f t="shared" si="39"/>
        <v>1</v>
      </c>
      <c r="D246" s="1">
        <f t="shared" si="40"/>
        <v>1</v>
      </c>
      <c r="E246" s="12">
        <f t="shared" si="41"/>
        <v>19</v>
      </c>
      <c r="F246" s="124" t="str">
        <f t="shared" si="42"/>
        <v>1</v>
      </c>
      <c r="G246" s="1">
        <f ca="1">(OFFSET(O246,0,MATCH(Customer!$J$6,'CDH &amp; HDH'!$P$11:$X$11,0)))</f>
        <v>32</v>
      </c>
      <c r="H246" s="1" t="str">
        <f t="shared" si="43"/>
        <v>Heating</v>
      </c>
      <c r="I246" s="1">
        <f ca="1">OFFSET(IF($H246="Cooling",Customer!$C$25,Customer!$C$52),E246,D246)</f>
        <v>66</v>
      </c>
      <c r="J246" s="1">
        <f ca="1">OFFSET(IF($H246="Cooling",Customer!$L$25,Customer!$L$52),$E246,$D246)</f>
        <v>64</v>
      </c>
      <c r="K246" s="16">
        <f t="shared" si="44"/>
        <v>0</v>
      </c>
      <c r="L246" s="16">
        <f t="shared" si="45"/>
        <v>0</v>
      </c>
      <c r="M246" s="17">
        <f t="shared" ca="1" si="37"/>
        <v>34</v>
      </c>
      <c r="N246" s="17">
        <f t="shared" ca="1" si="38"/>
        <v>32</v>
      </c>
      <c r="O246" s="4"/>
      <c r="P246" s="4">
        <v>20</v>
      </c>
      <c r="Q246" s="4">
        <v>28</v>
      </c>
      <c r="R246" s="4">
        <v>23</v>
      </c>
      <c r="S246" s="4">
        <v>36</v>
      </c>
      <c r="T246" s="4">
        <v>24</v>
      </c>
      <c r="U246" s="4">
        <v>22</v>
      </c>
      <c r="V246" s="13">
        <v>32</v>
      </c>
      <c r="W246" s="4">
        <v>27</v>
      </c>
      <c r="X246" s="4">
        <v>33</v>
      </c>
      <c r="Y246">
        <f t="shared" si="46"/>
        <v>0</v>
      </c>
      <c r="Z246">
        <f t="shared" si="47"/>
        <v>0</v>
      </c>
    </row>
    <row r="247" spans="2:26" x14ac:dyDescent="0.25">
      <c r="B247" s="11">
        <f t="shared" si="48"/>
        <v>44571.791666666097</v>
      </c>
      <c r="C247" s="1">
        <f t="shared" si="39"/>
        <v>1</v>
      </c>
      <c r="D247" s="1">
        <f t="shared" si="40"/>
        <v>1</v>
      </c>
      <c r="E247" s="12">
        <f t="shared" si="41"/>
        <v>20</v>
      </c>
      <c r="F247" s="124" t="str">
        <f t="shared" si="42"/>
        <v>1</v>
      </c>
      <c r="G247" s="1">
        <f ca="1">(OFFSET(O247,0,MATCH(Customer!$J$6,'CDH &amp; HDH'!$P$11:$X$11,0)))</f>
        <v>33</v>
      </c>
      <c r="H247" s="1" t="str">
        <f t="shared" si="43"/>
        <v>Heating</v>
      </c>
      <c r="I247" s="1">
        <f ca="1">OFFSET(IF($H247="Cooling",Customer!$C$25,Customer!$C$52),E247,D247)</f>
        <v>66</v>
      </c>
      <c r="J247" s="1">
        <f ca="1">OFFSET(IF($H247="Cooling",Customer!$L$25,Customer!$L$52),$E247,$D247)</f>
        <v>64</v>
      </c>
      <c r="K247" s="16">
        <f t="shared" si="44"/>
        <v>0</v>
      </c>
      <c r="L247" s="16">
        <f t="shared" si="45"/>
        <v>0</v>
      </c>
      <c r="M247" s="17">
        <f t="shared" ca="1" si="37"/>
        <v>33</v>
      </c>
      <c r="N247" s="17">
        <f t="shared" ca="1" si="38"/>
        <v>31</v>
      </c>
      <c r="O247" s="4"/>
      <c r="P247" s="4">
        <v>20</v>
      </c>
      <c r="Q247" s="4">
        <v>25</v>
      </c>
      <c r="R247" s="4">
        <v>23</v>
      </c>
      <c r="S247" s="4">
        <v>36</v>
      </c>
      <c r="T247" s="4">
        <v>24</v>
      </c>
      <c r="U247" s="4">
        <v>21</v>
      </c>
      <c r="V247" s="13">
        <v>33</v>
      </c>
      <c r="W247" s="4">
        <v>26</v>
      </c>
      <c r="X247" s="4">
        <v>33</v>
      </c>
      <c r="Y247">
        <f t="shared" si="46"/>
        <v>0</v>
      </c>
      <c r="Z247">
        <f t="shared" si="47"/>
        <v>0</v>
      </c>
    </row>
    <row r="248" spans="2:26" x14ac:dyDescent="0.25">
      <c r="B248" s="11">
        <f t="shared" si="48"/>
        <v>44571.833333332761</v>
      </c>
      <c r="C248" s="1">
        <f t="shared" si="39"/>
        <v>1</v>
      </c>
      <c r="D248" s="1">
        <f t="shared" si="40"/>
        <v>1</v>
      </c>
      <c r="E248" s="12">
        <f t="shared" si="41"/>
        <v>21</v>
      </c>
      <c r="F248" s="124" t="str">
        <f t="shared" si="42"/>
        <v>0</v>
      </c>
      <c r="G248" s="1">
        <f ca="1">(OFFSET(O248,0,MATCH(Customer!$J$6,'CDH &amp; HDH'!$P$11:$X$11,0)))</f>
        <v>33</v>
      </c>
      <c r="H248" s="1" t="str">
        <f t="shared" si="43"/>
        <v>Heating</v>
      </c>
      <c r="I248" s="1">
        <f ca="1">OFFSET(IF($H248="Cooling",Customer!$C$25,Customer!$C$52),E248,D248)</f>
        <v>66</v>
      </c>
      <c r="J248" s="1">
        <f ca="1">OFFSET(IF($H248="Cooling",Customer!$L$25,Customer!$L$52),$E248,$D248)</f>
        <v>64</v>
      </c>
      <c r="K248" s="16">
        <f t="shared" si="44"/>
        <v>0</v>
      </c>
      <c r="L248" s="16">
        <f t="shared" si="45"/>
        <v>0</v>
      </c>
      <c r="M248" s="17">
        <f t="shared" ca="1" si="37"/>
        <v>33</v>
      </c>
      <c r="N248" s="17">
        <f t="shared" ca="1" si="38"/>
        <v>31</v>
      </c>
      <c r="O248" s="4"/>
      <c r="P248" s="4">
        <v>19</v>
      </c>
      <c r="Q248" s="4">
        <v>24</v>
      </c>
      <c r="R248" s="4">
        <v>24</v>
      </c>
      <c r="S248" s="4">
        <v>37</v>
      </c>
      <c r="T248" s="4">
        <v>24</v>
      </c>
      <c r="U248" s="4">
        <v>21</v>
      </c>
      <c r="V248" s="13">
        <v>33</v>
      </c>
      <c r="W248" s="4">
        <v>27</v>
      </c>
      <c r="X248" s="4">
        <v>33</v>
      </c>
      <c r="Y248">
        <f t="shared" si="46"/>
        <v>0</v>
      </c>
      <c r="Z248">
        <f t="shared" si="47"/>
        <v>0</v>
      </c>
    </row>
    <row r="249" spans="2:26" x14ac:dyDescent="0.25">
      <c r="B249" s="11">
        <f t="shared" si="48"/>
        <v>44571.874999999425</v>
      </c>
      <c r="C249" s="1">
        <f t="shared" si="39"/>
        <v>1</v>
      </c>
      <c r="D249" s="1">
        <f t="shared" si="40"/>
        <v>1</v>
      </c>
      <c r="E249" s="12">
        <f t="shared" si="41"/>
        <v>22</v>
      </c>
      <c r="F249" s="124" t="str">
        <f t="shared" si="42"/>
        <v>0</v>
      </c>
      <c r="G249" s="1">
        <f ca="1">(OFFSET(O249,0,MATCH(Customer!$J$6,'CDH &amp; HDH'!$P$11:$X$11,0)))</f>
        <v>31</v>
      </c>
      <c r="H249" s="1" t="str">
        <f t="shared" si="43"/>
        <v>Heating</v>
      </c>
      <c r="I249" s="1">
        <f ca="1">OFFSET(IF($H249="Cooling",Customer!$C$25,Customer!$C$52),E249,D249)</f>
        <v>66</v>
      </c>
      <c r="J249" s="1">
        <f ca="1">OFFSET(IF($H249="Cooling",Customer!$L$25,Customer!$L$52),$E249,$D249)</f>
        <v>64</v>
      </c>
      <c r="K249" s="16">
        <f t="shared" si="44"/>
        <v>0</v>
      </c>
      <c r="L249" s="16">
        <f t="shared" si="45"/>
        <v>0</v>
      </c>
      <c r="M249" s="17">
        <f t="shared" ca="1" si="37"/>
        <v>35</v>
      </c>
      <c r="N249" s="17">
        <f t="shared" ca="1" si="38"/>
        <v>33</v>
      </c>
      <c r="O249" s="4"/>
      <c r="P249" s="4">
        <v>19</v>
      </c>
      <c r="Q249" s="4">
        <v>24</v>
      </c>
      <c r="R249" s="4">
        <v>24</v>
      </c>
      <c r="S249" s="4">
        <v>37</v>
      </c>
      <c r="T249" s="4">
        <v>24</v>
      </c>
      <c r="U249" s="4">
        <v>22</v>
      </c>
      <c r="V249" s="13">
        <v>31</v>
      </c>
      <c r="W249" s="4">
        <v>27</v>
      </c>
      <c r="X249" s="4">
        <v>33</v>
      </c>
      <c r="Y249">
        <f t="shared" si="46"/>
        <v>0</v>
      </c>
      <c r="Z249">
        <f t="shared" si="47"/>
        <v>0</v>
      </c>
    </row>
    <row r="250" spans="2:26" x14ac:dyDescent="0.25">
      <c r="B250" s="11">
        <f t="shared" si="48"/>
        <v>44571.916666666089</v>
      </c>
      <c r="C250" s="1">
        <f t="shared" si="39"/>
        <v>1</v>
      </c>
      <c r="D250" s="1">
        <f t="shared" si="40"/>
        <v>1</v>
      </c>
      <c r="E250" s="12">
        <f t="shared" si="41"/>
        <v>23</v>
      </c>
      <c r="F250" s="124" t="str">
        <f t="shared" si="42"/>
        <v>0</v>
      </c>
      <c r="G250" s="1">
        <f ca="1">(OFFSET(O250,0,MATCH(Customer!$J$6,'CDH &amp; HDH'!$P$11:$X$11,0)))</f>
        <v>32</v>
      </c>
      <c r="H250" s="1" t="str">
        <f t="shared" si="43"/>
        <v>Heating</v>
      </c>
      <c r="I250" s="1">
        <f ca="1">OFFSET(IF($H250="Cooling",Customer!$C$25,Customer!$C$52),E250,D250)</f>
        <v>66</v>
      </c>
      <c r="J250" s="1">
        <f ca="1">OFFSET(IF($H250="Cooling",Customer!$L$25,Customer!$L$52),$E250,$D250)</f>
        <v>64</v>
      </c>
      <c r="K250" s="16">
        <f t="shared" si="44"/>
        <v>0</v>
      </c>
      <c r="L250" s="16">
        <f t="shared" si="45"/>
        <v>0</v>
      </c>
      <c r="M250" s="17">
        <f t="shared" ca="1" si="37"/>
        <v>34</v>
      </c>
      <c r="N250" s="17">
        <f t="shared" ca="1" si="38"/>
        <v>32</v>
      </c>
      <c r="O250" s="4"/>
      <c r="P250" s="4">
        <v>20</v>
      </c>
      <c r="Q250" s="4">
        <v>23</v>
      </c>
      <c r="R250" s="4">
        <v>24</v>
      </c>
      <c r="S250" s="4">
        <v>38</v>
      </c>
      <c r="T250" s="4">
        <v>24</v>
      </c>
      <c r="U250" s="4">
        <v>24</v>
      </c>
      <c r="V250" s="13">
        <v>32</v>
      </c>
      <c r="W250" s="4">
        <v>28</v>
      </c>
      <c r="X250" s="4">
        <v>33</v>
      </c>
      <c r="Y250">
        <f t="shared" si="46"/>
        <v>0</v>
      </c>
      <c r="Z250">
        <f t="shared" si="47"/>
        <v>0</v>
      </c>
    </row>
    <row r="251" spans="2:26" x14ac:dyDescent="0.25">
      <c r="B251" s="11">
        <f t="shared" si="48"/>
        <v>44571.958333332754</v>
      </c>
      <c r="C251" s="1">
        <f t="shared" si="39"/>
        <v>1</v>
      </c>
      <c r="D251" s="1">
        <f t="shared" si="40"/>
        <v>1</v>
      </c>
      <c r="E251" s="12">
        <f t="shared" si="41"/>
        <v>24</v>
      </c>
      <c r="F251" s="124" t="str">
        <f t="shared" si="42"/>
        <v>0</v>
      </c>
      <c r="G251" s="1">
        <f ca="1">(OFFSET(O251,0,MATCH(Customer!$J$6,'CDH &amp; HDH'!$P$11:$X$11,0)))</f>
        <v>29</v>
      </c>
      <c r="H251" s="1" t="str">
        <f t="shared" si="43"/>
        <v>Heating</v>
      </c>
      <c r="I251" s="1">
        <f ca="1">OFFSET(IF($H251="Cooling",Customer!$C$25,Customer!$C$52),E251,D251)</f>
        <v>66</v>
      </c>
      <c r="J251" s="1">
        <f ca="1">OFFSET(IF($H251="Cooling",Customer!$L$25,Customer!$L$52),$E251,$D251)</f>
        <v>64</v>
      </c>
      <c r="K251" s="16">
        <f t="shared" si="44"/>
        <v>0</v>
      </c>
      <c r="L251" s="16">
        <f t="shared" si="45"/>
        <v>0</v>
      </c>
      <c r="M251" s="17">
        <f t="shared" ca="1" si="37"/>
        <v>37</v>
      </c>
      <c r="N251" s="17">
        <f t="shared" ca="1" si="38"/>
        <v>35</v>
      </c>
      <c r="O251" s="4"/>
      <c r="P251" s="4">
        <v>20</v>
      </c>
      <c r="Q251" s="4">
        <v>23</v>
      </c>
      <c r="R251" s="4">
        <v>25</v>
      </c>
      <c r="S251" s="4">
        <v>40</v>
      </c>
      <c r="T251" s="4">
        <v>23</v>
      </c>
      <c r="U251" s="4">
        <v>24</v>
      </c>
      <c r="V251" s="13">
        <v>29</v>
      </c>
      <c r="W251" s="4">
        <v>28</v>
      </c>
      <c r="X251" s="4">
        <v>33</v>
      </c>
      <c r="Y251">
        <f t="shared" si="46"/>
        <v>0</v>
      </c>
      <c r="Z251">
        <f t="shared" si="47"/>
        <v>0</v>
      </c>
    </row>
    <row r="252" spans="2:26" x14ac:dyDescent="0.25">
      <c r="B252" s="11">
        <f t="shared" si="48"/>
        <v>44571.999999999418</v>
      </c>
      <c r="C252" s="1">
        <f t="shared" si="39"/>
        <v>1</v>
      </c>
      <c r="D252" s="1">
        <f t="shared" si="40"/>
        <v>2</v>
      </c>
      <c r="E252" s="12">
        <f t="shared" si="41"/>
        <v>1</v>
      </c>
      <c r="F252" s="124" t="str">
        <f t="shared" si="42"/>
        <v>0</v>
      </c>
      <c r="G252" s="1">
        <f ca="1">(OFFSET(O252,0,MATCH(Customer!$J$6,'CDH &amp; HDH'!$P$11:$X$11,0)))</f>
        <v>29</v>
      </c>
      <c r="H252" s="1" t="str">
        <f t="shared" si="43"/>
        <v>Heating</v>
      </c>
      <c r="I252" s="1">
        <f ca="1">OFFSET(IF($H252="Cooling",Customer!$C$25,Customer!$C$52),E252,D252)</f>
        <v>66</v>
      </c>
      <c r="J252" s="1">
        <f ca="1">OFFSET(IF($H252="Cooling",Customer!$L$25,Customer!$L$52),$E252,$D252)</f>
        <v>64</v>
      </c>
      <c r="K252" s="16">
        <f t="shared" si="44"/>
        <v>0</v>
      </c>
      <c r="L252" s="16">
        <f t="shared" si="45"/>
        <v>0</v>
      </c>
      <c r="M252" s="17">
        <f t="shared" ca="1" si="37"/>
        <v>37</v>
      </c>
      <c r="N252" s="17">
        <f t="shared" ca="1" si="38"/>
        <v>35</v>
      </c>
      <c r="O252" s="4"/>
      <c r="P252" s="4">
        <v>21</v>
      </c>
      <c r="Q252" s="4">
        <v>23</v>
      </c>
      <c r="R252" s="4">
        <v>25</v>
      </c>
      <c r="S252" s="4">
        <v>41</v>
      </c>
      <c r="T252" s="4">
        <v>23</v>
      </c>
      <c r="U252" s="4">
        <v>24</v>
      </c>
      <c r="V252" s="13">
        <v>29</v>
      </c>
      <c r="W252" s="4">
        <v>28</v>
      </c>
      <c r="X252" s="4">
        <v>34</v>
      </c>
      <c r="Y252">
        <f t="shared" si="46"/>
        <v>0</v>
      </c>
      <c r="Z252">
        <f t="shared" si="47"/>
        <v>0</v>
      </c>
    </row>
    <row r="253" spans="2:26" x14ac:dyDescent="0.25">
      <c r="B253" s="11">
        <f t="shared" si="48"/>
        <v>44572.041666666082</v>
      </c>
      <c r="C253" s="1">
        <f t="shared" si="39"/>
        <v>1</v>
      </c>
      <c r="D253" s="1">
        <f t="shared" si="40"/>
        <v>2</v>
      </c>
      <c r="E253" s="12">
        <f t="shared" si="41"/>
        <v>2</v>
      </c>
      <c r="F253" s="124" t="str">
        <f t="shared" si="42"/>
        <v>0</v>
      </c>
      <c r="G253" s="1">
        <f ca="1">(OFFSET(O253,0,MATCH(Customer!$J$6,'CDH &amp; HDH'!$P$11:$X$11,0)))</f>
        <v>29</v>
      </c>
      <c r="H253" s="1" t="str">
        <f t="shared" si="43"/>
        <v>Heating</v>
      </c>
      <c r="I253" s="1">
        <f ca="1">OFFSET(IF($H253="Cooling",Customer!$C$25,Customer!$C$52),E253,D253)</f>
        <v>66</v>
      </c>
      <c r="J253" s="1">
        <f ca="1">OFFSET(IF($H253="Cooling",Customer!$L$25,Customer!$L$52),$E253,$D253)</f>
        <v>64</v>
      </c>
      <c r="K253" s="16">
        <f t="shared" si="44"/>
        <v>0</v>
      </c>
      <c r="L253" s="16">
        <f t="shared" si="45"/>
        <v>0</v>
      </c>
      <c r="M253" s="17">
        <f t="shared" ca="1" si="37"/>
        <v>37</v>
      </c>
      <c r="N253" s="17">
        <f t="shared" ca="1" si="38"/>
        <v>35</v>
      </c>
      <c r="O253" s="4"/>
      <c r="P253" s="4">
        <v>20</v>
      </c>
      <c r="Q253" s="4">
        <v>22</v>
      </c>
      <c r="R253" s="4">
        <v>26</v>
      </c>
      <c r="S253" s="4">
        <v>42</v>
      </c>
      <c r="T253" s="4">
        <v>23</v>
      </c>
      <c r="U253" s="4">
        <v>24</v>
      </c>
      <c r="V253" s="13">
        <v>29</v>
      </c>
      <c r="W253" s="4">
        <v>29</v>
      </c>
      <c r="X253" s="4">
        <v>34</v>
      </c>
      <c r="Y253">
        <f t="shared" si="46"/>
        <v>0</v>
      </c>
      <c r="Z253">
        <f t="shared" si="47"/>
        <v>0</v>
      </c>
    </row>
    <row r="254" spans="2:26" x14ac:dyDescent="0.25">
      <c r="B254" s="11">
        <f t="shared" si="48"/>
        <v>44572.083333332746</v>
      </c>
      <c r="C254" s="1">
        <f t="shared" si="39"/>
        <v>1</v>
      </c>
      <c r="D254" s="1">
        <f t="shared" si="40"/>
        <v>2</v>
      </c>
      <c r="E254" s="12">
        <f t="shared" si="41"/>
        <v>3</v>
      </c>
      <c r="F254" s="124" t="str">
        <f t="shared" si="42"/>
        <v>0</v>
      </c>
      <c r="G254" s="1">
        <f ca="1">(OFFSET(O254,0,MATCH(Customer!$J$6,'CDH &amp; HDH'!$P$11:$X$11,0)))</f>
        <v>29</v>
      </c>
      <c r="H254" s="1" t="str">
        <f t="shared" si="43"/>
        <v>Heating</v>
      </c>
      <c r="I254" s="1">
        <f ca="1">OFFSET(IF($H254="Cooling",Customer!$C$25,Customer!$C$52),E254,D254)</f>
        <v>66</v>
      </c>
      <c r="J254" s="1">
        <f ca="1">OFFSET(IF($H254="Cooling",Customer!$L$25,Customer!$L$52),$E254,$D254)</f>
        <v>64</v>
      </c>
      <c r="K254" s="16">
        <f t="shared" si="44"/>
        <v>0</v>
      </c>
      <c r="L254" s="16">
        <f t="shared" si="45"/>
        <v>0</v>
      </c>
      <c r="M254" s="17">
        <f t="shared" ca="1" si="37"/>
        <v>37</v>
      </c>
      <c r="N254" s="17">
        <f t="shared" ca="1" si="38"/>
        <v>35</v>
      </c>
      <c r="O254" s="4"/>
      <c r="P254" s="4">
        <v>20</v>
      </c>
      <c r="Q254" s="4">
        <v>20</v>
      </c>
      <c r="R254" s="4">
        <v>27</v>
      </c>
      <c r="S254" s="4">
        <v>42</v>
      </c>
      <c r="T254" s="4">
        <v>23</v>
      </c>
      <c r="U254" s="4">
        <v>24</v>
      </c>
      <c r="V254" s="13">
        <v>29</v>
      </c>
      <c r="W254" s="4">
        <v>30</v>
      </c>
      <c r="X254" s="4">
        <v>33</v>
      </c>
      <c r="Y254">
        <f t="shared" si="46"/>
        <v>0</v>
      </c>
      <c r="Z254">
        <f t="shared" si="47"/>
        <v>0</v>
      </c>
    </row>
    <row r="255" spans="2:26" x14ac:dyDescent="0.25">
      <c r="B255" s="11">
        <f t="shared" si="48"/>
        <v>44572.124999999411</v>
      </c>
      <c r="C255" s="1">
        <f t="shared" si="39"/>
        <v>1</v>
      </c>
      <c r="D255" s="1">
        <f t="shared" si="40"/>
        <v>2</v>
      </c>
      <c r="E255" s="12">
        <f t="shared" si="41"/>
        <v>4</v>
      </c>
      <c r="F255" s="124" t="str">
        <f t="shared" si="42"/>
        <v>0</v>
      </c>
      <c r="G255" s="1">
        <f ca="1">(OFFSET(O255,0,MATCH(Customer!$J$6,'CDH &amp; HDH'!$P$11:$X$11,0)))</f>
        <v>29</v>
      </c>
      <c r="H255" s="1" t="str">
        <f t="shared" si="43"/>
        <v>Heating</v>
      </c>
      <c r="I255" s="1">
        <f ca="1">OFFSET(IF($H255="Cooling",Customer!$C$25,Customer!$C$52),E255,D255)</f>
        <v>66</v>
      </c>
      <c r="J255" s="1">
        <f ca="1">OFFSET(IF($H255="Cooling",Customer!$L$25,Customer!$L$52),$E255,$D255)</f>
        <v>64</v>
      </c>
      <c r="K255" s="16">
        <f t="shared" si="44"/>
        <v>0</v>
      </c>
      <c r="L255" s="16">
        <f t="shared" si="45"/>
        <v>0</v>
      </c>
      <c r="M255" s="17">
        <f t="shared" ca="1" si="37"/>
        <v>37</v>
      </c>
      <c r="N255" s="17">
        <f t="shared" ca="1" si="38"/>
        <v>35</v>
      </c>
      <c r="O255" s="4"/>
      <c r="P255" s="4">
        <v>19</v>
      </c>
      <c r="Q255" s="4">
        <v>20</v>
      </c>
      <c r="R255" s="4">
        <v>28</v>
      </c>
      <c r="S255" s="4">
        <v>43</v>
      </c>
      <c r="T255" s="4">
        <v>23</v>
      </c>
      <c r="U255" s="4">
        <v>24</v>
      </c>
      <c r="V255" s="13">
        <v>29</v>
      </c>
      <c r="W255" s="4">
        <v>31</v>
      </c>
      <c r="X255" s="4">
        <v>33</v>
      </c>
      <c r="Y255">
        <f t="shared" si="46"/>
        <v>0</v>
      </c>
      <c r="Z255">
        <f t="shared" si="47"/>
        <v>0</v>
      </c>
    </row>
    <row r="256" spans="2:26" x14ac:dyDescent="0.25">
      <c r="B256" s="11">
        <f t="shared" si="48"/>
        <v>44572.166666666075</v>
      </c>
      <c r="C256" s="1">
        <f t="shared" si="39"/>
        <v>1</v>
      </c>
      <c r="D256" s="1">
        <f t="shared" si="40"/>
        <v>2</v>
      </c>
      <c r="E256" s="12">
        <f t="shared" si="41"/>
        <v>5</v>
      </c>
      <c r="F256" s="124" t="str">
        <f t="shared" si="42"/>
        <v>0</v>
      </c>
      <c r="G256" s="1">
        <f ca="1">(OFFSET(O256,0,MATCH(Customer!$J$6,'CDH &amp; HDH'!$P$11:$X$11,0)))</f>
        <v>29</v>
      </c>
      <c r="H256" s="1" t="str">
        <f t="shared" si="43"/>
        <v>Heating</v>
      </c>
      <c r="I256" s="1">
        <f ca="1">OFFSET(IF($H256="Cooling",Customer!$C$25,Customer!$C$52),E256,D256)</f>
        <v>66</v>
      </c>
      <c r="J256" s="1">
        <f ca="1">OFFSET(IF($H256="Cooling",Customer!$L$25,Customer!$L$52),$E256,$D256)</f>
        <v>64</v>
      </c>
      <c r="K256" s="16">
        <f t="shared" si="44"/>
        <v>0</v>
      </c>
      <c r="L256" s="16">
        <f t="shared" si="45"/>
        <v>0</v>
      </c>
      <c r="M256" s="17">
        <f t="shared" ca="1" si="37"/>
        <v>37</v>
      </c>
      <c r="N256" s="17">
        <f t="shared" ca="1" si="38"/>
        <v>35</v>
      </c>
      <c r="O256" s="4"/>
      <c r="P256" s="4">
        <v>19</v>
      </c>
      <c r="Q256" s="4">
        <v>20</v>
      </c>
      <c r="R256" s="4">
        <v>29</v>
      </c>
      <c r="S256" s="4">
        <v>43</v>
      </c>
      <c r="T256" s="4">
        <v>23</v>
      </c>
      <c r="U256" s="4">
        <v>23</v>
      </c>
      <c r="V256" s="13">
        <v>29</v>
      </c>
      <c r="W256" s="4">
        <v>31</v>
      </c>
      <c r="X256" s="4">
        <v>33</v>
      </c>
      <c r="Y256">
        <f t="shared" si="46"/>
        <v>0</v>
      </c>
      <c r="Z256">
        <f t="shared" si="47"/>
        <v>0</v>
      </c>
    </row>
    <row r="257" spans="2:26" x14ac:dyDescent="0.25">
      <c r="B257" s="11">
        <f t="shared" si="48"/>
        <v>44572.208333332739</v>
      </c>
      <c r="C257" s="1">
        <f t="shared" si="39"/>
        <v>1</v>
      </c>
      <c r="D257" s="1">
        <f t="shared" si="40"/>
        <v>2</v>
      </c>
      <c r="E257" s="12">
        <f t="shared" si="41"/>
        <v>6</v>
      </c>
      <c r="F257" s="124" t="str">
        <f t="shared" si="42"/>
        <v>0</v>
      </c>
      <c r="G257" s="1">
        <f ca="1">(OFFSET(O257,0,MATCH(Customer!$J$6,'CDH &amp; HDH'!$P$11:$X$11,0)))</f>
        <v>29</v>
      </c>
      <c r="H257" s="1" t="str">
        <f t="shared" si="43"/>
        <v>Heating</v>
      </c>
      <c r="I257" s="1">
        <f ca="1">OFFSET(IF($H257="Cooling",Customer!$C$25,Customer!$C$52),E257,D257)</f>
        <v>66</v>
      </c>
      <c r="J257" s="1">
        <f ca="1">OFFSET(IF($H257="Cooling",Customer!$L$25,Customer!$L$52),$E257,$D257)</f>
        <v>64</v>
      </c>
      <c r="K257" s="16">
        <f t="shared" si="44"/>
        <v>0</v>
      </c>
      <c r="L257" s="16">
        <f t="shared" si="45"/>
        <v>0</v>
      </c>
      <c r="M257" s="17">
        <f t="shared" ca="1" si="37"/>
        <v>37</v>
      </c>
      <c r="N257" s="17">
        <f t="shared" ca="1" si="38"/>
        <v>35</v>
      </c>
      <c r="O257" s="4"/>
      <c r="P257" s="4">
        <v>20</v>
      </c>
      <c r="Q257" s="4">
        <v>21</v>
      </c>
      <c r="R257" s="4">
        <v>30</v>
      </c>
      <c r="S257" s="4">
        <v>43</v>
      </c>
      <c r="T257" s="4">
        <v>24</v>
      </c>
      <c r="U257" s="4">
        <v>23</v>
      </c>
      <c r="V257" s="13">
        <v>29</v>
      </c>
      <c r="W257" s="4">
        <v>31</v>
      </c>
      <c r="X257" s="4">
        <v>33</v>
      </c>
      <c r="Y257">
        <f t="shared" si="46"/>
        <v>0</v>
      </c>
      <c r="Z257">
        <f t="shared" si="47"/>
        <v>0</v>
      </c>
    </row>
    <row r="258" spans="2:26" x14ac:dyDescent="0.25">
      <c r="B258" s="11">
        <f t="shared" si="48"/>
        <v>44572.249999999403</v>
      </c>
      <c r="C258" s="1">
        <f t="shared" si="39"/>
        <v>1</v>
      </c>
      <c r="D258" s="1">
        <f t="shared" si="40"/>
        <v>2</v>
      </c>
      <c r="E258" s="12">
        <f t="shared" si="41"/>
        <v>7</v>
      </c>
      <c r="F258" s="124" t="str">
        <f t="shared" si="42"/>
        <v>0</v>
      </c>
      <c r="G258" s="1">
        <f ca="1">(OFFSET(O258,0,MATCH(Customer!$J$6,'CDH &amp; HDH'!$P$11:$X$11,0)))</f>
        <v>29</v>
      </c>
      <c r="H258" s="1" t="str">
        <f t="shared" si="43"/>
        <v>Heating</v>
      </c>
      <c r="I258" s="1">
        <f ca="1">OFFSET(IF($H258="Cooling",Customer!$C$25,Customer!$C$52),E258,D258)</f>
        <v>66</v>
      </c>
      <c r="J258" s="1">
        <f ca="1">OFFSET(IF($H258="Cooling",Customer!$L$25,Customer!$L$52),$E258,$D258)</f>
        <v>64</v>
      </c>
      <c r="K258" s="16">
        <f t="shared" si="44"/>
        <v>0</v>
      </c>
      <c r="L258" s="16">
        <f t="shared" si="45"/>
        <v>0</v>
      </c>
      <c r="M258" s="17">
        <f t="shared" ca="1" si="37"/>
        <v>37</v>
      </c>
      <c r="N258" s="17">
        <f t="shared" ca="1" si="38"/>
        <v>35</v>
      </c>
      <c r="O258" s="4"/>
      <c r="P258" s="4">
        <v>20</v>
      </c>
      <c r="Q258" s="4">
        <v>20</v>
      </c>
      <c r="R258" s="4">
        <v>31</v>
      </c>
      <c r="S258" s="4">
        <v>43</v>
      </c>
      <c r="T258" s="4">
        <v>24</v>
      </c>
      <c r="U258" s="4">
        <v>23</v>
      </c>
      <c r="V258" s="13">
        <v>29</v>
      </c>
      <c r="W258" s="4">
        <v>34</v>
      </c>
      <c r="X258" s="4">
        <v>33</v>
      </c>
      <c r="Y258">
        <f t="shared" si="46"/>
        <v>0</v>
      </c>
      <c r="Z258">
        <f t="shared" si="47"/>
        <v>0</v>
      </c>
    </row>
    <row r="259" spans="2:26" x14ac:dyDescent="0.25">
      <c r="B259" s="11">
        <f t="shared" si="48"/>
        <v>44572.291666666068</v>
      </c>
      <c r="C259" s="1">
        <f t="shared" si="39"/>
        <v>1</v>
      </c>
      <c r="D259" s="1">
        <f t="shared" si="40"/>
        <v>2</v>
      </c>
      <c r="E259" s="12">
        <f t="shared" si="41"/>
        <v>8</v>
      </c>
      <c r="F259" s="124" t="str">
        <f t="shared" si="42"/>
        <v>1</v>
      </c>
      <c r="G259" s="1">
        <f ca="1">(OFFSET(O259,0,MATCH(Customer!$J$6,'CDH &amp; HDH'!$P$11:$X$11,0)))</f>
        <v>30</v>
      </c>
      <c r="H259" s="1" t="str">
        <f t="shared" si="43"/>
        <v>Heating</v>
      </c>
      <c r="I259" s="1">
        <f ca="1">OFFSET(IF($H259="Cooling",Customer!$C$25,Customer!$C$52),E259,D259)</f>
        <v>70</v>
      </c>
      <c r="J259" s="1">
        <f ca="1">OFFSET(IF($H259="Cooling",Customer!$L$25,Customer!$L$52),$E259,$D259)</f>
        <v>70</v>
      </c>
      <c r="K259" s="16">
        <f t="shared" si="44"/>
        <v>0</v>
      </c>
      <c r="L259" s="16">
        <f t="shared" si="45"/>
        <v>0</v>
      </c>
      <c r="M259" s="17">
        <f t="shared" ca="1" si="37"/>
        <v>40</v>
      </c>
      <c r="N259" s="17">
        <f t="shared" ca="1" si="38"/>
        <v>40</v>
      </c>
      <c r="O259" s="4"/>
      <c r="P259" s="4">
        <v>20</v>
      </c>
      <c r="Q259" s="4">
        <v>20</v>
      </c>
      <c r="R259" s="4">
        <v>33</v>
      </c>
      <c r="S259" s="4">
        <v>44</v>
      </c>
      <c r="T259" s="4">
        <v>25</v>
      </c>
      <c r="U259" s="4">
        <v>23</v>
      </c>
      <c r="V259" s="13">
        <v>30</v>
      </c>
      <c r="W259" s="4">
        <v>36</v>
      </c>
      <c r="X259" s="4">
        <v>33</v>
      </c>
      <c r="Y259">
        <f t="shared" si="46"/>
        <v>0</v>
      </c>
      <c r="Z259">
        <f t="shared" si="47"/>
        <v>0</v>
      </c>
    </row>
    <row r="260" spans="2:26" x14ac:dyDescent="0.25">
      <c r="B260" s="11">
        <f t="shared" si="48"/>
        <v>44572.333333332732</v>
      </c>
      <c r="C260" s="1">
        <f t="shared" si="39"/>
        <v>1</v>
      </c>
      <c r="D260" s="1">
        <f t="shared" si="40"/>
        <v>2</v>
      </c>
      <c r="E260" s="12">
        <f t="shared" si="41"/>
        <v>9</v>
      </c>
      <c r="F260" s="124" t="str">
        <f t="shared" si="42"/>
        <v>1</v>
      </c>
      <c r="G260" s="1">
        <f ca="1">(OFFSET(O260,0,MATCH(Customer!$J$6,'CDH &amp; HDH'!$P$11:$X$11,0)))</f>
        <v>32</v>
      </c>
      <c r="H260" s="1" t="str">
        <f t="shared" si="43"/>
        <v>Heating</v>
      </c>
      <c r="I260" s="1">
        <f ca="1">OFFSET(IF($H260="Cooling",Customer!$C$25,Customer!$C$52),E260,D260)</f>
        <v>70</v>
      </c>
      <c r="J260" s="1">
        <f ca="1">OFFSET(IF($H260="Cooling",Customer!$L$25,Customer!$L$52),$E260,$D260)</f>
        <v>70</v>
      </c>
      <c r="K260" s="16">
        <f t="shared" si="44"/>
        <v>0</v>
      </c>
      <c r="L260" s="16">
        <f t="shared" si="45"/>
        <v>0</v>
      </c>
      <c r="M260" s="17">
        <f t="shared" ca="1" si="37"/>
        <v>38</v>
      </c>
      <c r="N260" s="17">
        <f t="shared" ca="1" si="38"/>
        <v>38</v>
      </c>
      <c r="O260" s="4"/>
      <c r="P260" s="4">
        <v>21</v>
      </c>
      <c r="Q260" s="4">
        <v>21</v>
      </c>
      <c r="R260" s="4">
        <v>36</v>
      </c>
      <c r="S260" s="4">
        <v>46</v>
      </c>
      <c r="T260" s="4">
        <v>25</v>
      </c>
      <c r="U260" s="4">
        <v>23</v>
      </c>
      <c r="V260" s="13">
        <v>32</v>
      </c>
      <c r="W260" s="4">
        <v>38</v>
      </c>
      <c r="X260" s="4">
        <v>33</v>
      </c>
      <c r="Y260">
        <f t="shared" si="46"/>
        <v>0</v>
      </c>
      <c r="Z260">
        <f t="shared" si="47"/>
        <v>0</v>
      </c>
    </row>
    <row r="261" spans="2:26" x14ac:dyDescent="0.25">
      <c r="B261" s="11">
        <f t="shared" si="48"/>
        <v>44572.374999999396</v>
      </c>
      <c r="C261" s="1">
        <f t="shared" si="39"/>
        <v>1</v>
      </c>
      <c r="D261" s="1">
        <f t="shared" si="40"/>
        <v>2</v>
      </c>
      <c r="E261" s="12">
        <f t="shared" si="41"/>
        <v>10</v>
      </c>
      <c r="F261" s="124" t="str">
        <f t="shared" si="42"/>
        <v>0</v>
      </c>
      <c r="G261" s="1">
        <f ca="1">(OFFSET(O261,0,MATCH(Customer!$J$6,'CDH &amp; HDH'!$P$11:$X$11,0)))</f>
        <v>31</v>
      </c>
      <c r="H261" s="1" t="str">
        <f t="shared" si="43"/>
        <v>Heating</v>
      </c>
      <c r="I261" s="1">
        <f ca="1">OFFSET(IF($H261="Cooling",Customer!$C$25,Customer!$C$52),E261,D261)</f>
        <v>70</v>
      </c>
      <c r="J261" s="1">
        <f ca="1">OFFSET(IF($H261="Cooling",Customer!$L$25,Customer!$L$52),$E261,$D261)</f>
        <v>70</v>
      </c>
      <c r="K261" s="16">
        <f t="shared" si="44"/>
        <v>0</v>
      </c>
      <c r="L261" s="16">
        <f t="shared" si="45"/>
        <v>0</v>
      </c>
      <c r="M261" s="17">
        <f t="shared" ca="1" si="37"/>
        <v>39</v>
      </c>
      <c r="N261" s="17">
        <f t="shared" ca="1" si="38"/>
        <v>39</v>
      </c>
      <c r="O261" s="4"/>
      <c r="P261" s="4">
        <v>21</v>
      </c>
      <c r="Q261" s="4">
        <v>22</v>
      </c>
      <c r="R261" s="4">
        <v>38</v>
      </c>
      <c r="S261" s="4">
        <v>47</v>
      </c>
      <c r="T261" s="4">
        <v>26</v>
      </c>
      <c r="U261" s="4">
        <v>26</v>
      </c>
      <c r="V261" s="13">
        <v>31</v>
      </c>
      <c r="W261" s="4">
        <v>41</v>
      </c>
      <c r="X261" s="4">
        <v>34</v>
      </c>
      <c r="Y261">
        <f t="shared" si="46"/>
        <v>0</v>
      </c>
      <c r="Z261">
        <f t="shared" si="47"/>
        <v>0</v>
      </c>
    </row>
    <row r="262" spans="2:26" x14ac:dyDescent="0.25">
      <c r="B262" s="11">
        <f t="shared" si="48"/>
        <v>44572.41666666606</v>
      </c>
      <c r="C262" s="1">
        <f t="shared" si="39"/>
        <v>1</v>
      </c>
      <c r="D262" s="1">
        <f t="shared" si="40"/>
        <v>2</v>
      </c>
      <c r="E262" s="12">
        <f t="shared" si="41"/>
        <v>11</v>
      </c>
      <c r="F262" s="124" t="str">
        <f t="shared" si="42"/>
        <v>0</v>
      </c>
      <c r="G262" s="1">
        <f ca="1">(OFFSET(O262,0,MATCH(Customer!$J$6,'CDH &amp; HDH'!$P$11:$X$11,0)))</f>
        <v>32</v>
      </c>
      <c r="H262" s="1" t="str">
        <f t="shared" si="43"/>
        <v>Heating</v>
      </c>
      <c r="I262" s="1">
        <f ca="1">OFFSET(IF($H262="Cooling",Customer!$C$25,Customer!$C$52),E262,D262)</f>
        <v>70</v>
      </c>
      <c r="J262" s="1">
        <f ca="1">OFFSET(IF($H262="Cooling",Customer!$L$25,Customer!$L$52),$E262,$D262)</f>
        <v>70</v>
      </c>
      <c r="K262" s="16">
        <f t="shared" si="44"/>
        <v>0</v>
      </c>
      <c r="L262" s="16">
        <f t="shared" si="45"/>
        <v>0</v>
      </c>
      <c r="M262" s="17">
        <f t="shared" ca="1" si="37"/>
        <v>38</v>
      </c>
      <c r="N262" s="17">
        <f t="shared" ca="1" si="38"/>
        <v>38</v>
      </c>
      <c r="O262" s="4"/>
      <c r="P262" s="4">
        <v>22</v>
      </c>
      <c r="Q262" s="4">
        <v>23</v>
      </c>
      <c r="R262" s="4">
        <v>39</v>
      </c>
      <c r="S262" s="4">
        <v>49</v>
      </c>
      <c r="T262" s="4">
        <v>26</v>
      </c>
      <c r="U262" s="4">
        <v>32</v>
      </c>
      <c r="V262" s="13">
        <v>32</v>
      </c>
      <c r="W262" s="4">
        <v>43</v>
      </c>
      <c r="X262" s="4">
        <v>34</v>
      </c>
      <c r="Y262">
        <f t="shared" si="46"/>
        <v>0</v>
      </c>
      <c r="Z262">
        <f t="shared" si="47"/>
        <v>0</v>
      </c>
    </row>
    <row r="263" spans="2:26" x14ac:dyDescent="0.25">
      <c r="B263" s="11">
        <f t="shared" si="48"/>
        <v>44572.458333332725</v>
      </c>
      <c r="C263" s="1">
        <f t="shared" si="39"/>
        <v>1</v>
      </c>
      <c r="D263" s="1">
        <f t="shared" si="40"/>
        <v>2</v>
      </c>
      <c r="E263" s="12">
        <f t="shared" si="41"/>
        <v>12</v>
      </c>
      <c r="F263" s="124" t="str">
        <f t="shared" si="42"/>
        <v>0</v>
      </c>
      <c r="G263" s="1">
        <f ca="1">(OFFSET(O263,0,MATCH(Customer!$J$6,'CDH &amp; HDH'!$P$11:$X$11,0)))</f>
        <v>32</v>
      </c>
      <c r="H263" s="1" t="str">
        <f t="shared" si="43"/>
        <v>Heating</v>
      </c>
      <c r="I263" s="1">
        <f ca="1">OFFSET(IF($H263="Cooling",Customer!$C$25,Customer!$C$52),E263,D263)</f>
        <v>70</v>
      </c>
      <c r="J263" s="1">
        <f ca="1">OFFSET(IF($H263="Cooling",Customer!$L$25,Customer!$L$52),$E263,$D263)</f>
        <v>70</v>
      </c>
      <c r="K263" s="16">
        <f t="shared" si="44"/>
        <v>0</v>
      </c>
      <c r="L263" s="16">
        <f t="shared" si="45"/>
        <v>0</v>
      </c>
      <c r="M263" s="17">
        <f t="shared" ca="1" si="37"/>
        <v>38</v>
      </c>
      <c r="N263" s="17">
        <f t="shared" ca="1" si="38"/>
        <v>38</v>
      </c>
      <c r="O263" s="4"/>
      <c r="P263" s="4">
        <v>24</v>
      </c>
      <c r="Q263" s="4">
        <v>26</v>
      </c>
      <c r="R263" s="4">
        <v>40</v>
      </c>
      <c r="S263" s="4">
        <v>50</v>
      </c>
      <c r="T263" s="4">
        <v>27</v>
      </c>
      <c r="U263" s="4">
        <v>34</v>
      </c>
      <c r="V263" s="13">
        <v>32</v>
      </c>
      <c r="W263" s="4">
        <v>49</v>
      </c>
      <c r="X263" s="4">
        <v>34</v>
      </c>
      <c r="Y263">
        <f t="shared" si="46"/>
        <v>0</v>
      </c>
      <c r="Z263">
        <f t="shared" si="47"/>
        <v>0</v>
      </c>
    </row>
    <row r="264" spans="2:26" x14ac:dyDescent="0.25">
      <c r="B264" s="11">
        <f t="shared" si="48"/>
        <v>44572.499999999389</v>
      </c>
      <c r="C264" s="1">
        <f t="shared" si="39"/>
        <v>1</v>
      </c>
      <c r="D264" s="1">
        <f t="shared" si="40"/>
        <v>2</v>
      </c>
      <c r="E264" s="12">
        <f t="shared" si="41"/>
        <v>13</v>
      </c>
      <c r="F264" s="124" t="str">
        <f t="shared" si="42"/>
        <v>0</v>
      </c>
      <c r="G264" s="1">
        <f ca="1">(OFFSET(O264,0,MATCH(Customer!$J$6,'CDH &amp; HDH'!$P$11:$X$11,0)))</f>
        <v>32</v>
      </c>
      <c r="H264" s="1" t="str">
        <f t="shared" si="43"/>
        <v>Heating</v>
      </c>
      <c r="I264" s="1">
        <f ca="1">OFFSET(IF($H264="Cooling",Customer!$C$25,Customer!$C$52),E264,D264)</f>
        <v>70</v>
      </c>
      <c r="J264" s="1">
        <f ca="1">OFFSET(IF($H264="Cooling",Customer!$L$25,Customer!$L$52),$E264,$D264)</f>
        <v>70</v>
      </c>
      <c r="K264" s="16">
        <f t="shared" si="44"/>
        <v>0</v>
      </c>
      <c r="L264" s="16">
        <f t="shared" si="45"/>
        <v>0</v>
      </c>
      <c r="M264" s="17">
        <f t="shared" ca="1" si="37"/>
        <v>38</v>
      </c>
      <c r="N264" s="17">
        <f t="shared" ca="1" si="38"/>
        <v>38</v>
      </c>
      <c r="O264" s="4"/>
      <c r="P264" s="4">
        <v>25</v>
      </c>
      <c r="Q264" s="4">
        <v>28</v>
      </c>
      <c r="R264" s="4">
        <v>41</v>
      </c>
      <c r="S264" s="4">
        <v>52</v>
      </c>
      <c r="T264" s="4">
        <v>27</v>
      </c>
      <c r="U264" s="4">
        <v>36</v>
      </c>
      <c r="V264" s="13">
        <v>32</v>
      </c>
      <c r="W264" s="4">
        <v>49</v>
      </c>
      <c r="X264" s="4">
        <v>35</v>
      </c>
      <c r="Y264">
        <f t="shared" si="46"/>
        <v>0</v>
      </c>
      <c r="Z264">
        <f t="shared" si="47"/>
        <v>0</v>
      </c>
    </row>
    <row r="265" spans="2:26" x14ac:dyDescent="0.25">
      <c r="B265" s="11">
        <f t="shared" si="48"/>
        <v>44572.541666666053</v>
      </c>
      <c r="C265" s="1">
        <f t="shared" si="39"/>
        <v>1</v>
      </c>
      <c r="D265" s="1">
        <f t="shared" si="40"/>
        <v>2</v>
      </c>
      <c r="E265" s="12">
        <f t="shared" si="41"/>
        <v>14</v>
      </c>
      <c r="F265" s="124" t="str">
        <f t="shared" si="42"/>
        <v>0</v>
      </c>
      <c r="G265" s="1">
        <f ca="1">(OFFSET(O265,0,MATCH(Customer!$J$6,'CDH &amp; HDH'!$P$11:$X$11,0)))</f>
        <v>31</v>
      </c>
      <c r="H265" s="1" t="str">
        <f t="shared" si="43"/>
        <v>Heating</v>
      </c>
      <c r="I265" s="1">
        <f ca="1">OFFSET(IF($H265="Cooling",Customer!$C$25,Customer!$C$52),E265,D265)</f>
        <v>70</v>
      </c>
      <c r="J265" s="1">
        <f ca="1">OFFSET(IF($H265="Cooling",Customer!$L$25,Customer!$L$52),$E265,$D265)</f>
        <v>70</v>
      </c>
      <c r="K265" s="16">
        <f t="shared" si="44"/>
        <v>0</v>
      </c>
      <c r="L265" s="16">
        <f t="shared" si="45"/>
        <v>0</v>
      </c>
      <c r="M265" s="17">
        <f t="shared" ca="1" si="37"/>
        <v>39</v>
      </c>
      <c r="N265" s="17">
        <f t="shared" ca="1" si="38"/>
        <v>39</v>
      </c>
      <c r="O265" s="4"/>
      <c r="P265" s="4">
        <v>26</v>
      </c>
      <c r="Q265" s="4">
        <v>30</v>
      </c>
      <c r="R265" s="4">
        <v>42</v>
      </c>
      <c r="S265" s="4">
        <v>53</v>
      </c>
      <c r="T265" s="4">
        <v>28</v>
      </c>
      <c r="U265" s="4">
        <v>37</v>
      </c>
      <c r="V265" s="13">
        <v>31</v>
      </c>
      <c r="W265" s="4">
        <v>50</v>
      </c>
      <c r="X265" s="4">
        <v>36</v>
      </c>
      <c r="Y265">
        <f t="shared" si="46"/>
        <v>0</v>
      </c>
      <c r="Z265">
        <f t="shared" si="47"/>
        <v>0</v>
      </c>
    </row>
    <row r="266" spans="2:26" x14ac:dyDescent="0.25">
      <c r="B266" s="11">
        <f t="shared" si="48"/>
        <v>44572.583333332717</v>
      </c>
      <c r="C266" s="1">
        <f t="shared" si="39"/>
        <v>1</v>
      </c>
      <c r="D266" s="1">
        <f t="shared" si="40"/>
        <v>2</v>
      </c>
      <c r="E266" s="12">
        <f t="shared" si="41"/>
        <v>15</v>
      </c>
      <c r="F266" s="124" t="str">
        <f t="shared" si="42"/>
        <v>0</v>
      </c>
      <c r="G266" s="1">
        <f ca="1">(OFFSET(O266,0,MATCH(Customer!$J$6,'CDH &amp; HDH'!$P$11:$X$11,0)))</f>
        <v>30</v>
      </c>
      <c r="H266" s="1" t="str">
        <f t="shared" si="43"/>
        <v>Heating</v>
      </c>
      <c r="I266" s="1">
        <f ca="1">OFFSET(IF($H266="Cooling",Customer!$C$25,Customer!$C$52),E266,D266)</f>
        <v>70</v>
      </c>
      <c r="J266" s="1">
        <f ca="1">OFFSET(IF($H266="Cooling",Customer!$L$25,Customer!$L$52),$E266,$D266)</f>
        <v>70</v>
      </c>
      <c r="K266" s="16">
        <f t="shared" si="44"/>
        <v>0</v>
      </c>
      <c r="L266" s="16">
        <f t="shared" si="45"/>
        <v>0</v>
      </c>
      <c r="M266" s="17">
        <f t="shared" ca="1" si="37"/>
        <v>40</v>
      </c>
      <c r="N266" s="17">
        <f t="shared" ca="1" si="38"/>
        <v>40</v>
      </c>
      <c r="O266" s="4"/>
      <c r="P266" s="4">
        <v>27</v>
      </c>
      <c r="Q266" s="4">
        <v>31</v>
      </c>
      <c r="R266" s="4">
        <v>43</v>
      </c>
      <c r="S266" s="4">
        <v>53</v>
      </c>
      <c r="T266" s="4">
        <v>29</v>
      </c>
      <c r="U266" s="4">
        <v>35</v>
      </c>
      <c r="V266" s="13">
        <v>30</v>
      </c>
      <c r="W266" s="4">
        <v>51</v>
      </c>
      <c r="X266" s="4">
        <v>36</v>
      </c>
      <c r="Y266">
        <f t="shared" si="46"/>
        <v>0</v>
      </c>
      <c r="Z266">
        <f t="shared" si="47"/>
        <v>0</v>
      </c>
    </row>
    <row r="267" spans="2:26" x14ac:dyDescent="0.25">
      <c r="B267" s="11">
        <f t="shared" si="48"/>
        <v>44572.624999999382</v>
      </c>
      <c r="C267" s="1">
        <f t="shared" si="39"/>
        <v>1</v>
      </c>
      <c r="D267" s="1">
        <f t="shared" si="40"/>
        <v>2</v>
      </c>
      <c r="E267" s="12">
        <f t="shared" si="41"/>
        <v>16</v>
      </c>
      <c r="F267" s="124" t="str">
        <f t="shared" si="42"/>
        <v>0</v>
      </c>
      <c r="G267" s="1">
        <f ca="1">(OFFSET(O267,0,MATCH(Customer!$J$6,'CDH &amp; HDH'!$P$11:$X$11,0)))</f>
        <v>29</v>
      </c>
      <c r="H267" s="1" t="str">
        <f t="shared" si="43"/>
        <v>Heating</v>
      </c>
      <c r="I267" s="1">
        <f ca="1">OFFSET(IF($H267="Cooling",Customer!$C$25,Customer!$C$52),E267,D267)</f>
        <v>70</v>
      </c>
      <c r="J267" s="1">
        <f ca="1">OFFSET(IF($H267="Cooling",Customer!$L$25,Customer!$L$52),$E267,$D267)</f>
        <v>70</v>
      </c>
      <c r="K267" s="16">
        <f t="shared" si="44"/>
        <v>0</v>
      </c>
      <c r="L267" s="16">
        <f t="shared" si="45"/>
        <v>0</v>
      </c>
      <c r="M267" s="17">
        <f t="shared" ca="1" si="37"/>
        <v>41</v>
      </c>
      <c r="N267" s="17">
        <f t="shared" ca="1" si="38"/>
        <v>41</v>
      </c>
      <c r="O267" s="4"/>
      <c r="P267" s="4">
        <v>28</v>
      </c>
      <c r="Q267" s="4">
        <v>31</v>
      </c>
      <c r="R267" s="4">
        <v>44</v>
      </c>
      <c r="S267" s="4">
        <v>54</v>
      </c>
      <c r="T267" s="4">
        <v>30</v>
      </c>
      <c r="U267" s="4">
        <v>33</v>
      </c>
      <c r="V267" s="13">
        <v>29</v>
      </c>
      <c r="W267" s="4">
        <v>52</v>
      </c>
      <c r="X267" s="4">
        <v>35</v>
      </c>
      <c r="Y267">
        <f t="shared" si="46"/>
        <v>0</v>
      </c>
      <c r="Z267">
        <f t="shared" si="47"/>
        <v>0</v>
      </c>
    </row>
    <row r="268" spans="2:26" x14ac:dyDescent="0.25">
      <c r="B268" s="11">
        <f t="shared" si="48"/>
        <v>44572.666666666046</v>
      </c>
      <c r="C268" s="1">
        <f t="shared" si="39"/>
        <v>1</v>
      </c>
      <c r="D268" s="1">
        <f t="shared" si="40"/>
        <v>2</v>
      </c>
      <c r="E268" s="12">
        <f t="shared" si="41"/>
        <v>17</v>
      </c>
      <c r="F268" s="124" t="str">
        <f t="shared" si="42"/>
        <v>0</v>
      </c>
      <c r="G268" s="1">
        <f ca="1">(OFFSET(O268,0,MATCH(Customer!$J$6,'CDH &amp; HDH'!$P$11:$X$11,0)))</f>
        <v>29</v>
      </c>
      <c r="H268" s="1" t="str">
        <f t="shared" si="43"/>
        <v>Heating</v>
      </c>
      <c r="I268" s="1">
        <f ca="1">OFFSET(IF($H268="Cooling",Customer!$C$25,Customer!$C$52),E268,D268)</f>
        <v>70</v>
      </c>
      <c r="J268" s="1">
        <f ca="1">OFFSET(IF($H268="Cooling",Customer!$L$25,Customer!$L$52),$E268,$D268)</f>
        <v>70</v>
      </c>
      <c r="K268" s="16">
        <f t="shared" si="44"/>
        <v>0</v>
      </c>
      <c r="L268" s="16">
        <f t="shared" si="45"/>
        <v>0</v>
      </c>
      <c r="M268" s="17">
        <f t="shared" ref="M268:M331" ca="1" si="49">IF($H268="Cooling",0,MAX(0,I268-$G268))</f>
        <v>41</v>
      </c>
      <c r="N268" s="17">
        <f t="shared" ref="N268:N331" ca="1" si="50">IF($H268="Cooling",0,MAX(0,J268-$G268))</f>
        <v>41</v>
      </c>
      <c r="O268" s="4"/>
      <c r="P268" s="4">
        <v>28</v>
      </c>
      <c r="Q268" s="4">
        <v>29</v>
      </c>
      <c r="R268" s="4">
        <v>45</v>
      </c>
      <c r="S268" s="4">
        <v>48</v>
      </c>
      <c r="T268" s="4">
        <v>30</v>
      </c>
      <c r="U268" s="4">
        <v>33</v>
      </c>
      <c r="V268" s="13">
        <v>29</v>
      </c>
      <c r="W268" s="4">
        <v>52</v>
      </c>
      <c r="X268" s="4">
        <v>34</v>
      </c>
      <c r="Y268">
        <f t="shared" si="46"/>
        <v>0</v>
      </c>
      <c r="Z268">
        <f t="shared" si="47"/>
        <v>0</v>
      </c>
    </row>
    <row r="269" spans="2:26" x14ac:dyDescent="0.25">
      <c r="B269" s="11">
        <f t="shared" si="48"/>
        <v>44572.70833333271</v>
      </c>
      <c r="C269" s="1">
        <f t="shared" ref="C269:C332" si="51">MONTH(B269)</f>
        <v>1</v>
      </c>
      <c r="D269" s="1">
        <f t="shared" ref="D269:D332" si="52">WEEKDAY(B269,2)</f>
        <v>2</v>
      </c>
      <c r="E269" s="12">
        <f t="shared" ref="E269:E332" si="53">HOUR(B269)+1</f>
        <v>18</v>
      </c>
      <c r="F269" s="124" t="str">
        <f t="shared" ref="F269:F332" si="54">IF(AND(C269&gt;5,C269&lt;9,D269&lt;6,E269&gt;14,E269&lt;19),"1",IF(AND(OR(E269=8,E269=9,E269=19,E269=20),C269&lt;3,D269&lt;6),"1","0"))</f>
        <v>0</v>
      </c>
      <c r="G269" s="1">
        <f ca="1">(OFFSET(O269,0,MATCH(Customer!$J$6,'CDH &amp; HDH'!$P$11:$X$11,0)))</f>
        <v>29</v>
      </c>
      <c r="H269" s="1" t="str">
        <f t="shared" ref="H269:H332" si="55">IF(AND(C269&gt;=5,C269&lt;=9),"Cooling","Heating")</f>
        <v>Heating</v>
      </c>
      <c r="I269" s="1">
        <f ca="1">OFFSET(IF($H269="Cooling",Customer!$C$25,Customer!$C$52),E269,D269)</f>
        <v>70</v>
      </c>
      <c r="J269" s="1">
        <f ca="1">OFFSET(IF($H269="Cooling",Customer!$L$25,Customer!$L$52),$E269,$D269)</f>
        <v>70</v>
      </c>
      <c r="K269" s="16">
        <f t="shared" ref="K269:K332" si="56">IF($H269="Heating",0,MAX(0,$G269-I269))</f>
        <v>0</v>
      </c>
      <c r="L269" s="16">
        <f t="shared" ref="L269:L332" si="57">IF($H269="Heating",0,MAX(0,$G269-J269))</f>
        <v>0</v>
      </c>
      <c r="M269" s="17">
        <f t="shared" ca="1" si="49"/>
        <v>41</v>
      </c>
      <c r="N269" s="17">
        <f t="shared" ca="1" si="50"/>
        <v>41</v>
      </c>
      <c r="O269" s="4"/>
      <c r="P269" s="4">
        <v>28</v>
      </c>
      <c r="Q269" s="4">
        <v>28</v>
      </c>
      <c r="R269" s="4">
        <v>47</v>
      </c>
      <c r="S269" s="4">
        <v>42</v>
      </c>
      <c r="T269" s="4">
        <v>29</v>
      </c>
      <c r="U269" s="4">
        <v>33</v>
      </c>
      <c r="V269" s="13">
        <v>29</v>
      </c>
      <c r="W269" s="4">
        <v>53</v>
      </c>
      <c r="X269" s="4">
        <v>33</v>
      </c>
      <c r="Y269">
        <f t="shared" ref="Y269:Y332" si="58">1.08*400*K269</f>
        <v>0</v>
      </c>
      <c r="Z269">
        <f t="shared" ref="Z269:Z332" si="59">1.08*400*L269</f>
        <v>0</v>
      </c>
    </row>
    <row r="270" spans="2:26" x14ac:dyDescent="0.25">
      <c r="B270" s="11">
        <f t="shared" ref="B270:B333" si="60">B269+1/24</f>
        <v>44572.749999999374</v>
      </c>
      <c r="C270" s="1">
        <f t="shared" si="51"/>
        <v>1</v>
      </c>
      <c r="D270" s="1">
        <f t="shared" si="52"/>
        <v>2</v>
      </c>
      <c r="E270" s="12">
        <f t="shared" si="53"/>
        <v>19</v>
      </c>
      <c r="F270" s="124" t="str">
        <f t="shared" si="54"/>
        <v>1</v>
      </c>
      <c r="G270" s="1">
        <f ca="1">(OFFSET(O270,0,MATCH(Customer!$J$6,'CDH &amp; HDH'!$P$11:$X$11,0)))</f>
        <v>30</v>
      </c>
      <c r="H270" s="1" t="str">
        <f t="shared" si="55"/>
        <v>Heating</v>
      </c>
      <c r="I270" s="1">
        <f ca="1">OFFSET(IF($H270="Cooling",Customer!$C$25,Customer!$C$52),E270,D270)</f>
        <v>66</v>
      </c>
      <c r="J270" s="1">
        <f ca="1">OFFSET(IF($H270="Cooling",Customer!$L$25,Customer!$L$52),$E270,$D270)</f>
        <v>64</v>
      </c>
      <c r="K270" s="16">
        <f t="shared" si="56"/>
        <v>0</v>
      </c>
      <c r="L270" s="16">
        <f t="shared" si="57"/>
        <v>0</v>
      </c>
      <c r="M270" s="17">
        <f t="shared" ca="1" si="49"/>
        <v>36</v>
      </c>
      <c r="N270" s="17">
        <f t="shared" ca="1" si="50"/>
        <v>34</v>
      </c>
      <c r="O270" s="4"/>
      <c r="P270" s="4">
        <v>28</v>
      </c>
      <c r="Q270" s="4">
        <v>29</v>
      </c>
      <c r="R270" s="4">
        <v>48</v>
      </c>
      <c r="S270" s="4">
        <v>36</v>
      </c>
      <c r="T270" s="4">
        <v>29</v>
      </c>
      <c r="U270" s="4">
        <v>32</v>
      </c>
      <c r="V270" s="13">
        <v>30</v>
      </c>
      <c r="W270" s="4">
        <v>54</v>
      </c>
      <c r="X270" s="4">
        <v>33</v>
      </c>
      <c r="Y270">
        <f t="shared" si="58"/>
        <v>0</v>
      </c>
      <c r="Z270">
        <f t="shared" si="59"/>
        <v>0</v>
      </c>
    </row>
    <row r="271" spans="2:26" x14ac:dyDescent="0.25">
      <c r="B271" s="11">
        <f t="shared" si="60"/>
        <v>44572.791666666039</v>
      </c>
      <c r="C271" s="1">
        <f t="shared" si="51"/>
        <v>1</v>
      </c>
      <c r="D271" s="1">
        <f t="shared" si="52"/>
        <v>2</v>
      </c>
      <c r="E271" s="12">
        <f t="shared" si="53"/>
        <v>20</v>
      </c>
      <c r="F271" s="124" t="str">
        <f t="shared" si="54"/>
        <v>1</v>
      </c>
      <c r="G271" s="1">
        <f ca="1">(OFFSET(O271,0,MATCH(Customer!$J$6,'CDH &amp; HDH'!$P$11:$X$11,0)))</f>
        <v>31</v>
      </c>
      <c r="H271" s="1" t="str">
        <f t="shared" si="55"/>
        <v>Heating</v>
      </c>
      <c r="I271" s="1">
        <f ca="1">OFFSET(IF($H271="Cooling",Customer!$C$25,Customer!$C$52),E271,D271)</f>
        <v>66</v>
      </c>
      <c r="J271" s="1">
        <f ca="1">OFFSET(IF($H271="Cooling",Customer!$L$25,Customer!$L$52),$E271,$D271)</f>
        <v>64</v>
      </c>
      <c r="K271" s="16">
        <f t="shared" si="56"/>
        <v>0</v>
      </c>
      <c r="L271" s="16">
        <f t="shared" si="57"/>
        <v>0</v>
      </c>
      <c r="M271" s="17">
        <f t="shared" ca="1" si="49"/>
        <v>35</v>
      </c>
      <c r="N271" s="17">
        <f t="shared" ca="1" si="50"/>
        <v>33</v>
      </c>
      <c r="O271" s="4"/>
      <c r="P271" s="4">
        <v>28</v>
      </c>
      <c r="Q271" s="4">
        <v>28</v>
      </c>
      <c r="R271" s="4">
        <v>42</v>
      </c>
      <c r="S271" s="4">
        <v>35</v>
      </c>
      <c r="T271" s="4">
        <v>29</v>
      </c>
      <c r="U271" s="4">
        <v>32</v>
      </c>
      <c r="V271" s="13">
        <v>31</v>
      </c>
      <c r="W271" s="4">
        <v>55</v>
      </c>
      <c r="X271" s="4">
        <v>32</v>
      </c>
      <c r="Y271">
        <f t="shared" si="58"/>
        <v>0</v>
      </c>
      <c r="Z271">
        <f t="shared" si="59"/>
        <v>0</v>
      </c>
    </row>
    <row r="272" spans="2:26" x14ac:dyDescent="0.25">
      <c r="B272" s="11">
        <f t="shared" si="60"/>
        <v>44572.833333332703</v>
      </c>
      <c r="C272" s="1">
        <f t="shared" si="51"/>
        <v>1</v>
      </c>
      <c r="D272" s="1">
        <f t="shared" si="52"/>
        <v>2</v>
      </c>
      <c r="E272" s="12">
        <f t="shared" si="53"/>
        <v>21</v>
      </c>
      <c r="F272" s="124" t="str">
        <f t="shared" si="54"/>
        <v>0</v>
      </c>
      <c r="G272" s="1">
        <f ca="1">(OFFSET(O272,0,MATCH(Customer!$J$6,'CDH &amp; HDH'!$P$11:$X$11,0)))</f>
        <v>30</v>
      </c>
      <c r="H272" s="1" t="str">
        <f t="shared" si="55"/>
        <v>Heating</v>
      </c>
      <c r="I272" s="1">
        <f ca="1">OFFSET(IF($H272="Cooling",Customer!$C$25,Customer!$C$52),E272,D272)</f>
        <v>66</v>
      </c>
      <c r="J272" s="1">
        <f ca="1">OFFSET(IF($H272="Cooling",Customer!$L$25,Customer!$L$52),$E272,$D272)</f>
        <v>64</v>
      </c>
      <c r="K272" s="16">
        <f t="shared" si="56"/>
        <v>0</v>
      </c>
      <c r="L272" s="16">
        <f t="shared" si="57"/>
        <v>0</v>
      </c>
      <c r="M272" s="17">
        <f t="shared" ca="1" si="49"/>
        <v>36</v>
      </c>
      <c r="N272" s="17">
        <f t="shared" ca="1" si="50"/>
        <v>34</v>
      </c>
      <c r="O272" s="4"/>
      <c r="P272" s="4">
        <v>29</v>
      </c>
      <c r="Q272" s="4">
        <v>28</v>
      </c>
      <c r="R272" s="4">
        <v>36</v>
      </c>
      <c r="S272" s="4">
        <v>33</v>
      </c>
      <c r="T272" s="4">
        <v>28</v>
      </c>
      <c r="U272" s="4">
        <v>32</v>
      </c>
      <c r="V272" s="13">
        <v>30</v>
      </c>
      <c r="W272" s="4">
        <v>53</v>
      </c>
      <c r="X272" s="4">
        <v>32</v>
      </c>
      <c r="Y272">
        <f t="shared" si="58"/>
        <v>0</v>
      </c>
      <c r="Z272">
        <f t="shared" si="59"/>
        <v>0</v>
      </c>
    </row>
    <row r="273" spans="2:26" x14ac:dyDescent="0.25">
      <c r="B273" s="11">
        <f t="shared" si="60"/>
        <v>44572.874999999367</v>
      </c>
      <c r="C273" s="1">
        <f t="shared" si="51"/>
        <v>1</v>
      </c>
      <c r="D273" s="1">
        <f t="shared" si="52"/>
        <v>2</v>
      </c>
      <c r="E273" s="12">
        <f t="shared" si="53"/>
        <v>22</v>
      </c>
      <c r="F273" s="124" t="str">
        <f t="shared" si="54"/>
        <v>0</v>
      </c>
      <c r="G273" s="1">
        <f ca="1">(OFFSET(O273,0,MATCH(Customer!$J$6,'CDH &amp; HDH'!$P$11:$X$11,0)))</f>
        <v>29</v>
      </c>
      <c r="H273" s="1" t="str">
        <f t="shared" si="55"/>
        <v>Heating</v>
      </c>
      <c r="I273" s="1">
        <f ca="1">OFFSET(IF($H273="Cooling",Customer!$C$25,Customer!$C$52),E273,D273)</f>
        <v>66</v>
      </c>
      <c r="J273" s="1">
        <f ca="1">OFFSET(IF($H273="Cooling",Customer!$L$25,Customer!$L$52),$E273,$D273)</f>
        <v>64</v>
      </c>
      <c r="K273" s="16">
        <f t="shared" si="56"/>
        <v>0</v>
      </c>
      <c r="L273" s="16">
        <f t="shared" si="57"/>
        <v>0</v>
      </c>
      <c r="M273" s="17">
        <f t="shared" ca="1" si="49"/>
        <v>37</v>
      </c>
      <c r="N273" s="17">
        <f t="shared" ca="1" si="50"/>
        <v>35</v>
      </c>
      <c r="O273" s="4"/>
      <c r="P273" s="4">
        <v>29</v>
      </c>
      <c r="Q273" s="4">
        <v>27</v>
      </c>
      <c r="R273" s="4">
        <v>30</v>
      </c>
      <c r="S273" s="4">
        <v>32</v>
      </c>
      <c r="T273" s="4">
        <v>28</v>
      </c>
      <c r="U273" s="4">
        <v>32</v>
      </c>
      <c r="V273" s="13">
        <v>29</v>
      </c>
      <c r="W273" s="4">
        <v>53</v>
      </c>
      <c r="X273" s="4">
        <v>32</v>
      </c>
      <c r="Y273">
        <f t="shared" si="58"/>
        <v>0</v>
      </c>
      <c r="Z273">
        <f t="shared" si="59"/>
        <v>0</v>
      </c>
    </row>
    <row r="274" spans="2:26" x14ac:dyDescent="0.25">
      <c r="B274" s="11">
        <f t="shared" si="60"/>
        <v>44572.916666666031</v>
      </c>
      <c r="C274" s="1">
        <f t="shared" si="51"/>
        <v>1</v>
      </c>
      <c r="D274" s="1">
        <f t="shared" si="52"/>
        <v>2</v>
      </c>
      <c r="E274" s="12">
        <f t="shared" si="53"/>
        <v>23</v>
      </c>
      <c r="F274" s="124" t="str">
        <f t="shared" si="54"/>
        <v>0</v>
      </c>
      <c r="G274" s="1">
        <f ca="1">(OFFSET(O274,0,MATCH(Customer!$J$6,'CDH &amp; HDH'!$P$11:$X$11,0)))</f>
        <v>29</v>
      </c>
      <c r="H274" s="1" t="str">
        <f t="shared" si="55"/>
        <v>Heating</v>
      </c>
      <c r="I274" s="1">
        <f ca="1">OFFSET(IF($H274="Cooling",Customer!$C$25,Customer!$C$52),E274,D274)</f>
        <v>66</v>
      </c>
      <c r="J274" s="1">
        <f ca="1">OFFSET(IF($H274="Cooling",Customer!$L$25,Customer!$L$52),$E274,$D274)</f>
        <v>64</v>
      </c>
      <c r="K274" s="16">
        <f t="shared" si="56"/>
        <v>0</v>
      </c>
      <c r="L274" s="16">
        <f t="shared" si="57"/>
        <v>0</v>
      </c>
      <c r="M274" s="17">
        <f t="shared" ca="1" si="49"/>
        <v>37</v>
      </c>
      <c r="N274" s="17">
        <f t="shared" ca="1" si="50"/>
        <v>35</v>
      </c>
      <c r="O274" s="4"/>
      <c r="P274" s="4">
        <v>29</v>
      </c>
      <c r="Q274" s="4">
        <v>27</v>
      </c>
      <c r="R274" s="4">
        <v>27</v>
      </c>
      <c r="S274" s="4">
        <v>30</v>
      </c>
      <c r="T274" s="4">
        <v>28</v>
      </c>
      <c r="U274" s="4">
        <v>32</v>
      </c>
      <c r="V274" s="13">
        <v>29</v>
      </c>
      <c r="W274" s="4">
        <v>53</v>
      </c>
      <c r="X274" s="4">
        <v>32</v>
      </c>
      <c r="Y274">
        <f t="shared" si="58"/>
        <v>0</v>
      </c>
      <c r="Z274">
        <f t="shared" si="59"/>
        <v>0</v>
      </c>
    </row>
    <row r="275" spans="2:26" x14ac:dyDescent="0.25">
      <c r="B275" s="11">
        <f t="shared" si="60"/>
        <v>44572.958333332695</v>
      </c>
      <c r="C275" s="1">
        <f t="shared" si="51"/>
        <v>1</v>
      </c>
      <c r="D275" s="1">
        <f t="shared" si="52"/>
        <v>2</v>
      </c>
      <c r="E275" s="12">
        <f t="shared" si="53"/>
        <v>24</v>
      </c>
      <c r="F275" s="124" t="str">
        <f t="shared" si="54"/>
        <v>0</v>
      </c>
      <c r="G275" s="1">
        <f ca="1">(OFFSET(O275,0,MATCH(Customer!$J$6,'CDH &amp; HDH'!$P$11:$X$11,0)))</f>
        <v>29</v>
      </c>
      <c r="H275" s="1" t="str">
        <f t="shared" si="55"/>
        <v>Heating</v>
      </c>
      <c r="I275" s="1">
        <f ca="1">OFFSET(IF($H275="Cooling",Customer!$C$25,Customer!$C$52),E275,D275)</f>
        <v>66</v>
      </c>
      <c r="J275" s="1">
        <f ca="1">OFFSET(IF($H275="Cooling",Customer!$L$25,Customer!$L$52),$E275,$D275)</f>
        <v>64</v>
      </c>
      <c r="K275" s="16">
        <f t="shared" si="56"/>
        <v>0</v>
      </c>
      <c r="L275" s="16">
        <f t="shared" si="57"/>
        <v>0</v>
      </c>
      <c r="M275" s="17">
        <f t="shared" ca="1" si="49"/>
        <v>37</v>
      </c>
      <c r="N275" s="17">
        <f t="shared" ca="1" si="50"/>
        <v>35</v>
      </c>
      <c r="O275" s="4"/>
      <c r="P275" s="4">
        <v>28</v>
      </c>
      <c r="Q275" s="4">
        <v>29</v>
      </c>
      <c r="R275" s="4">
        <v>25</v>
      </c>
      <c r="S275" s="4">
        <v>27</v>
      </c>
      <c r="T275" s="4">
        <v>29</v>
      </c>
      <c r="U275" s="4">
        <v>32</v>
      </c>
      <c r="V275" s="13">
        <v>29</v>
      </c>
      <c r="W275" s="4">
        <v>48</v>
      </c>
      <c r="X275" s="4">
        <v>33</v>
      </c>
      <c r="Y275">
        <f t="shared" si="58"/>
        <v>0</v>
      </c>
      <c r="Z275">
        <f t="shared" si="59"/>
        <v>0</v>
      </c>
    </row>
    <row r="276" spans="2:26" x14ac:dyDescent="0.25">
      <c r="B276" s="11">
        <f t="shared" si="60"/>
        <v>44572.99999999936</v>
      </c>
      <c r="C276" s="1">
        <f t="shared" si="51"/>
        <v>1</v>
      </c>
      <c r="D276" s="1">
        <f t="shared" si="52"/>
        <v>3</v>
      </c>
      <c r="E276" s="12">
        <f t="shared" si="53"/>
        <v>1</v>
      </c>
      <c r="F276" s="124" t="str">
        <f t="shared" si="54"/>
        <v>0</v>
      </c>
      <c r="G276" s="1">
        <f ca="1">(OFFSET(O276,0,MATCH(Customer!$J$6,'CDH &amp; HDH'!$P$11:$X$11,0)))</f>
        <v>29</v>
      </c>
      <c r="H276" s="1" t="str">
        <f t="shared" si="55"/>
        <v>Heating</v>
      </c>
      <c r="I276" s="1">
        <f ca="1">OFFSET(IF($H276="Cooling",Customer!$C$25,Customer!$C$52),E276,D276)</f>
        <v>66</v>
      </c>
      <c r="J276" s="1">
        <f ca="1">OFFSET(IF($H276="Cooling",Customer!$L$25,Customer!$L$52),$E276,$D276)</f>
        <v>64</v>
      </c>
      <c r="K276" s="16">
        <f t="shared" si="56"/>
        <v>0</v>
      </c>
      <c r="L276" s="16">
        <f t="shared" si="57"/>
        <v>0</v>
      </c>
      <c r="M276" s="17">
        <f t="shared" ca="1" si="49"/>
        <v>37</v>
      </c>
      <c r="N276" s="17">
        <f t="shared" ca="1" si="50"/>
        <v>35</v>
      </c>
      <c r="O276" s="4"/>
      <c r="P276" s="4">
        <v>28</v>
      </c>
      <c r="Q276" s="4">
        <v>30</v>
      </c>
      <c r="R276" s="4">
        <v>22</v>
      </c>
      <c r="S276" s="4">
        <v>25</v>
      </c>
      <c r="T276" s="4">
        <v>29</v>
      </c>
      <c r="U276" s="4">
        <v>32</v>
      </c>
      <c r="V276" s="13">
        <v>29</v>
      </c>
      <c r="W276" s="4">
        <v>43</v>
      </c>
      <c r="X276" s="4">
        <v>33</v>
      </c>
      <c r="Y276">
        <f t="shared" si="58"/>
        <v>0</v>
      </c>
      <c r="Z276">
        <f t="shared" si="59"/>
        <v>0</v>
      </c>
    </row>
    <row r="277" spans="2:26" x14ac:dyDescent="0.25">
      <c r="B277" s="11">
        <f t="shared" si="60"/>
        <v>44573.041666666024</v>
      </c>
      <c r="C277" s="1">
        <f t="shared" si="51"/>
        <v>1</v>
      </c>
      <c r="D277" s="1">
        <f t="shared" si="52"/>
        <v>3</v>
      </c>
      <c r="E277" s="12">
        <f t="shared" si="53"/>
        <v>2</v>
      </c>
      <c r="F277" s="124" t="str">
        <f t="shared" si="54"/>
        <v>0</v>
      </c>
      <c r="G277" s="1">
        <f ca="1">(OFFSET(O277,0,MATCH(Customer!$J$6,'CDH &amp; HDH'!$P$11:$X$11,0)))</f>
        <v>30</v>
      </c>
      <c r="H277" s="1" t="str">
        <f t="shared" si="55"/>
        <v>Heating</v>
      </c>
      <c r="I277" s="1">
        <f ca="1">OFFSET(IF($H277="Cooling",Customer!$C$25,Customer!$C$52),E277,D277)</f>
        <v>66</v>
      </c>
      <c r="J277" s="1">
        <f ca="1">OFFSET(IF($H277="Cooling",Customer!$L$25,Customer!$L$52),$E277,$D277)</f>
        <v>64</v>
      </c>
      <c r="K277" s="16">
        <f t="shared" si="56"/>
        <v>0</v>
      </c>
      <c r="L277" s="16">
        <f t="shared" si="57"/>
        <v>0</v>
      </c>
      <c r="M277" s="17">
        <f t="shared" ca="1" si="49"/>
        <v>36</v>
      </c>
      <c r="N277" s="17">
        <f t="shared" ca="1" si="50"/>
        <v>34</v>
      </c>
      <c r="O277" s="4"/>
      <c r="P277" s="4">
        <v>28</v>
      </c>
      <c r="Q277" s="4">
        <v>30</v>
      </c>
      <c r="R277" s="4">
        <v>20</v>
      </c>
      <c r="S277" s="4">
        <v>24</v>
      </c>
      <c r="T277" s="4">
        <v>30</v>
      </c>
      <c r="U277" s="4">
        <v>32</v>
      </c>
      <c r="V277" s="13">
        <v>30</v>
      </c>
      <c r="W277" s="4">
        <v>37</v>
      </c>
      <c r="X277" s="4">
        <v>32</v>
      </c>
      <c r="Y277">
        <f t="shared" si="58"/>
        <v>0</v>
      </c>
      <c r="Z277">
        <f t="shared" si="59"/>
        <v>0</v>
      </c>
    </row>
    <row r="278" spans="2:26" x14ac:dyDescent="0.25">
      <c r="B278" s="11">
        <f t="shared" si="60"/>
        <v>44573.083333332688</v>
      </c>
      <c r="C278" s="1">
        <f t="shared" si="51"/>
        <v>1</v>
      </c>
      <c r="D278" s="1">
        <f t="shared" si="52"/>
        <v>3</v>
      </c>
      <c r="E278" s="12">
        <f t="shared" si="53"/>
        <v>3</v>
      </c>
      <c r="F278" s="124" t="str">
        <f t="shared" si="54"/>
        <v>0</v>
      </c>
      <c r="G278" s="1">
        <f ca="1">(OFFSET(O278,0,MATCH(Customer!$J$6,'CDH &amp; HDH'!$P$11:$X$11,0)))</f>
        <v>29</v>
      </c>
      <c r="H278" s="1" t="str">
        <f t="shared" si="55"/>
        <v>Heating</v>
      </c>
      <c r="I278" s="1">
        <f ca="1">OFFSET(IF($H278="Cooling",Customer!$C$25,Customer!$C$52),E278,D278)</f>
        <v>66</v>
      </c>
      <c r="J278" s="1">
        <f ca="1">OFFSET(IF($H278="Cooling",Customer!$L$25,Customer!$L$52),$E278,$D278)</f>
        <v>64</v>
      </c>
      <c r="K278" s="16">
        <f t="shared" si="56"/>
        <v>0</v>
      </c>
      <c r="L278" s="16">
        <f t="shared" si="57"/>
        <v>0</v>
      </c>
      <c r="M278" s="17">
        <f t="shared" ca="1" si="49"/>
        <v>37</v>
      </c>
      <c r="N278" s="17">
        <f t="shared" ca="1" si="50"/>
        <v>35</v>
      </c>
      <c r="O278" s="4"/>
      <c r="P278" s="4">
        <v>29</v>
      </c>
      <c r="Q278" s="4">
        <v>31</v>
      </c>
      <c r="R278" s="4">
        <v>19</v>
      </c>
      <c r="S278" s="4">
        <v>22</v>
      </c>
      <c r="T278" s="4">
        <v>32</v>
      </c>
      <c r="U278" s="4">
        <v>31</v>
      </c>
      <c r="V278" s="13">
        <v>29</v>
      </c>
      <c r="W278" s="4">
        <v>35</v>
      </c>
      <c r="X278" s="4">
        <v>32</v>
      </c>
      <c r="Y278">
        <f t="shared" si="58"/>
        <v>0</v>
      </c>
      <c r="Z278">
        <f t="shared" si="59"/>
        <v>0</v>
      </c>
    </row>
    <row r="279" spans="2:26" x14ac:dyDescent="0.25">
      <c r="B279" s="11">
        <f t="shared" si="60"/>
        <v>44573.124999999352</v>
      </c>
      <c r="C279" s="1">
        <f t="shared" si="51"/>
        <v>1</v>
      </c>
      <c r="D279" s="1">
        <f t="shared" si="52"/>
        <v>3</v>
      </c>
      <c r="E279" s="12">
        <f t="shared" si="53"/>
        <v>4</v>
      </c>
      <c r="F279" s="124" t="str">
        <f t="shared" si="54"/>
        <v>0</v>
      </c>
      <c r="G279" s="1">
        <f ca="1">(OFFSET(O279,0,MATCH(Customer!$J$6,'CDH &amp; HDH'!$P$11:$X$11,0)))</f>
        <v>29</v>
      </c>
      <c r="H279" s="1" t="str">
        <f t="shared" si="55"/>
        <v>Heating</v>
      </c>
      <c r="I279" s="1">
        <f ca="1">OFFSET(IF($H279="Cooling",Customer!$C$25,Customer!$C$52),E279,D279)</f>
        <v>66</v>
      </c>
      <c r="J279" s="1">
        <f ca="1">OFFSET(IF($H279="Cooling",Customer!$L$25,Customer!$L$52),$E279,$D279)</f>
        <v>64</v>
      </c>
      <c r="K279" s="16">
        <f t="shared" si="56"/>
        <v>0</v>
      </c>
      <c r="L279" s="16">
        <f t="shared" si="57"/>
        <v>0</v>
      </c>
      <c r="M279" s="17">
        <f t="shared" ca="1" si="49"/>
        <v>37</v>
      </c>
      <c r="N279" s="17">
        <f t="shared" ca="1" si="50"/>
        <v>35</v>
      </c>
      <c r="O279" s="4"/>
      <c r="P279" s="4">
        <v>29</v>
      </c>
      <c r="Q279" s="4">
        <v>31</v>
      </c>
      <c r="R279" s="4">
        <v>17</v>
      </c>
      <c r="S279" s="4">
        <v>21</v>
      </c>
      <c r="T279" s="4">
        <v>33</v>
      </c>
      <c r="U279" s="4">
        <v>31</v>
      </c>
      <c r="V279" s="13">
        <v>29</v>
      </c>
      <c r="W279" s="4">
        <v>33</v>
      </c>
      <c r="X279" s="4">
        <v>30</v>
      </c>
      <c r="Y279">
        <f t="shared" si="58"/>
        <v>0</v>
      </c>
      <c r="Z279">
        <f t="shared" si="59"/>
        <v>0</v>
      </c>
    </row>
    <row r="280" spans="2:26" x14ac:dyDescent="0.25">
      <c r="B280" s="11">
        <f t="shared" si="60"/>
        <v>44573.166666666017</v>
      </c>
      <c r="C280" s="1">
        <f t="shared" si="51"/>
        <v>1</v>
      </c>
      <c r="D280" s="1">
        <f t="shared" si="52"/>
        <v>3</v>
      </c>
      <c r="E280" s="12">
        <f t="shared" si="53"/>
        <v>5</v>
      </c>
      <c r="F280" s="124" t="str">
        <f t="shared" si="54"/>
        <v>0</v>
      </c>
      <c r="G280" s="1">
        <f ca="1">(OFFSET(O280,0,MATCH(Customer!$J$6,'CDH &amp; HDH'!$P$11:$X$11,0)))</f>
        <v>29</v>
      </c>
      <c r="H280" s="1" t="str">
        <f t="shared" si="55"/>
        <v>Heating</v>
      </c>
      <c r="I280" s="1">
        <f ca="1">OFFSET(IF($H280="Cooling",Customer!$C$25,Customer!$C$52),E280,D280)</f>
        <v>66</v>
      </c>
      <c r="J280" s="1">
        <f ca="1">OFFSET(IF($H280="Cooling",Customer!$L$25,Customer!$L$52),$E280,$D280)</f>
        <v>64</v>
      </c>
      <c r="K280" s="16">
        <f t="shared" si="56"/>
        <v>0</v>
      </c>
      <c r="L280" s="16">
        <f t="shared" si="57"/>
        <v>0</v>
      </c>
      <c r="M280" s="17">
        <f t="shared" ca="1" si="49"/>
        <v>37</v>
      </c>
      <c r="N280" s="17">
        <f t="shared" ca="1" si="50"/>
        <v>35</v>
      </c>
      <c r="O280" s="4"/>
      <c r="P280" s="4">
        <v>29</v>
      </c>
      <c r="Q280" s="4">
        <v>32</v>
      </c>
      <c r="R280" s="4">
        <v>15</v>
      </c>
      <c r="S280" s="4">
        <v>20</v>
      </c>
      <c r="T280" s="4">
        <v>33</v>
      </c>
      <c r="U280" s="4">
        <v>32</v>
      </c>
      <c r="V280" s="13">
        <v>29</v>
      </c>
      <c r="W280" s="4">
        <v>32</v>
      </c>
      <c r="X280" s="4">
        <v>31</v>
      </c>
      <c r="Y280">
        <f t="shared" si="58"/>
        <v>0</v>
      </c>
      <c r="Z280">
        <f t="shared" si="59"/>
        <v>0</v>
      </c>
    </row>
    <row r="281" spans="2:26" x14ac:dyDescent="0.25">
      <c r="B281" s="11">
        <f t="shared" si="60"/>
        <v>44573.208333332681</v>
      </c>
      <c r="C281" s="1">
        <f t="shared" si="51"/>
        <v>1</v>
      </c>
      <c r="D281" s="1">
        <f t="shared" si="52"/>
        <v>3</v>
      </c>
      <c r="E281" s="12">
        <f t="shared" si="53"/>
        <v>6</v>
      </c>
      <c r="F281" s="124" t="str">
        <f t="shared" si="54"/>
        <v>0</v>
      </c>
      <c r="G281" s="1">
        <f ca="1">(OFFSET(O281,0,MATCH(Customer!$J$6,'CDH &amp; HDH'!$P$11:$X$11,0)))</f>
        <v>30</v>
      </c>
      <c r="H281" s="1" t="str">
        <f t="shared" si="55"/>
        <v>Heating</v>
      </c>
      <c r="I281" s="1">
        <f ca="1">OFFSET(IF($H281="Cooling",Customer!$C$25,Customer!$C$52),E281,D281)</f>
        <v>66</v>
      </c>
      <c r="J281" s="1">
        <f ca="1">OFFSET(IF($H281="Cooling",Customer!$L$25,Customer!$L$52),$E281,$D281)</f>
        <v>64</v>
      </c>
      <c r="K281" s="16">
        <f t="shared" si="56"/>
        <v>0</v>
      </c>
      <c r="L281" s="16">
        <f t="shared" si="57"/>
        <v>0</v>
      </c>
      <c r="M281" s="17">
        <f t="shared" ca="1" si="49"/>
        <v>36</v>
      </c>
      <c r="N281" s="17">
        <f t="shared" ca="1" si="50"/>
        <v>34</v>
      </c>
      <c r="O281" s="4"/>
      <c r="P281" s="4">
        <v>29</v>
      </c>
      <c r="Q281" s="4">
        <v>32</v>
      </c>
      <c r="R281" s="4">
        <v>13</v>
      </c>
      <c r="S281" s="4">
        <v>18</v>
      </c>
      <c r="T281" s="4">
        <v>33</v>
      </c>
      <c r="U281" s="4">
        <v>30</v>
      </c>
      <c r="V281" s="13">
        <v>30</v>
      </c>
      <c r="W281" s="4">
        <v>30</v>
      </c>
      <c r="X281" s="4">
        <v>32</v>
      </c>
      <c r="Y281">
        <f t="shared" si="58"/>
        <v>0</v>
      </c>
      <c r="Z281">
        <f t="shared" si="59"/>
        <v>0</v>
      </c>
    </row>
    <row r="282" spans="2:26" x14ac:dyDescent="0.25">
      <c r="B282" s="11">
        <f t="shared" si="60"/>
        <v>44573.249999999345</v>
      </c>
      <c r="C282" s="1">
        <f t="shared" si="51"/>
        <v>1</v>
      </c>
      <c r="D282" s="1">
        <f t="shared" si="52"/>
        <v>3</v>
      </c>
      <c r="E282" s="12">
        <f t="shared" si="53"/>
        <v>7</v>
      </c>
      <c r="F282" s="124" t="str">
        <f t="shared" si="54"/>
        <v>0</v>
      </c>
      <c r="G282" s="1">
        <f ca="1">(OFFSET(O282,0,MATCH(Customer!$J$6,'CDH &amp; HDH'!$P$11:$X$11,0)))</f>
        <v>28</v>
      </c>
      <c r="H282" s="1" t="str">
        <f t="shared" si="55"/>
        <v>Heating</v>
      </c>
      <c r="I282" s="1">
        <f ca="1">OFFSET(IF($H282="Cooling",Customer!$C$25,Customer!$C$52),E282,D282)</f>
        <v>66</v>
      </c>
      <c r="J282" s="1">
        <f ca="1">OFFSET(IF($H282="Cooling",Customer!$L$25,Customer!$L$52),$E282,$D282)</f>
        <v>64</v>
      </c>
      <c r="K282" s="16">
        <f t="shared" si="56"/>
        <v>0</v>
      </c>
      <c r="L282" s="16">
        <f t="shared" si="57"/>
        <v>0</v>
      </c>
      <c r="M282" s="17">
        <f t="shared" ca="1" si="49"/>
        <v>38</v>
      </c>
      <c r="N282" s="17">
        <f t="shared" ca="1" si="50"/>
        <v>36</v>
      </c>
      <c r="O282" s="4"/>
      <c r="P282" s="4">
        <v>29</v>
      </c>
      <c r="Q282" s="4">
        <v>33</v>
      </c>
      <c r="R282" s="4">
        <v>11</v>
      </c>
      <c r="S282" s="4">
        <v>17</v>
      </c>
      <c r="T282" s="4">
        <v>33</v>
      </c>
      <c r="U282" s="4">
        <v>29</v>
      </c>
      <c r="V282" s="13">
        <v>28</v>
      </c>
      <c r="W282" s="4">
        <v>29</v>
      </c>
      <c r="X282" s="4">
        <v>32</v>
      </c>
      <c r="Y282">
        <f t="shared" si="58"/>
        <v>0</v>
      </c>
      <c r="Z282">
        <f t="shared" si="59"/>
        <v>0</v>
      </c>
    </row>
    <row r="283" spans="2:26" x14ac:dyDescent="0.25">
      <c r="B283" s="11">
        <f t="shared" si="60"/>
        <v>44573.291666666009</v>
      </c>
      <c r="C283" s="1">
        <f t="shared" si="51"/>
        <v>1</v>
      </c>
      <c r="D283" s="1">
        <f t="shared" si="52"/>
        <v>3</v>
      </c>
      <c r="E283" s="12">
        <f t="shared" si="53"/>
        <v>8</v>
      </c>
      <c r="F283" s="124" t="str">
        <f t="shared" si="54"/>
        <v>1</v>
      </c>
      <c r="G283" s="1">
        <f ca="1">(OFFSET(O283,0,MATCH(Customer!$J$6,'CDH &amp; HDH'!$P$11:$X$11,0)))</f>
        <v>28</v>
      </c>
      <c r="H283" s="1" t="str">
        <f t="shared" si="55"/>
        <v>Heating</v>
      </c>
      <c r="I283" s="1">
        <f ca="1">OFFSET(IF($H283="Cooling",Customer!$C$25,Customer!$C$52),E283,D283)</f>
        <v>70</v>
      </c>
      <c r="J283" s="1">
        <f ca="1">OFFSET(IF($H283="Cooling",Customer!$L$25,Customer!$L$52),$E283,$D283)</f>
        <v>70</v>
      </c>
      <c r="K283" s="16">
        <f t="shared" si="56"/>
        <v>0</v>
      </c>
      <c r="L283" s="16">
        <f t="shared" si="57"/>
        <v>0</v>
      </c>
      <c r="M283" s="17">
        <f t="shared" ca="1" si="49"/>
        <v>42</v>
      </c>
      <c r="N283" s="17">
        <f t="shared" ca="1" si="50"/>
        <v>42</v>
      </c>
      <c r="O283" s="4"/>
      <c r="P283" s="4">
        <v>30</v>
      </c>
      <c r="Q283" s="4">
        <v>33</v>
      </c>
      <c r="R283" s="4">
        <v>10</v>
      </c>
      <c r="S283" s="4">
        <v>17</v>
      </c>
      <c r="T283" s="4">
        <v>33</v>
      </c>
      <c r="U283" s="4">
        <v>29</v>
      </c>
      <c r="V283" s="13">
        <v>28</v>
      </c>
      <c r="W283" s="4">
        <v>28</v>
      </c>
      <c r="X283" s="4">
        <v>31</v>
      </c>
      <c r="Y283">
        <f t="shared" si="58"/>
        <v>0</v>
      </c>
      <c r="Z283">
        <f t="shared" si="59"/>
        <v>0</v>
      </c>
    </row>
    <row r="284" spans="2:26" x14ac:dyDescent="0.25">
      <c r="B284" s="11">
        <f t="shared" si="60"/>
        <v>44573.333333332674</v>
      </c>
      <c r="C284" s="1">
        <f t="shared" si="51"/>
        <v>1</v>
      </c>
      <c r="D284" s="1">
        <f t="shared" si="52"/>
        <v>3</v>
      </c>
      <c r="E284" s="12">
        <f t="shared" si="53"/>
        <v>9</v>
      </c>
      <c r="F284" s="124" t="str">
        <f t="shared" si="54"/>
        <v>1</v>
      </c>
      <c r="G284" s="1">
        <f ca="1">(OFFSET(O284,0,MATCH(Customer!$J$6,'CDH &amp; HDH'!$P$11:$X$11,0)))</f>
        <v>28</v>
      </c>
      <c r="H284" s="1" t="str">
        <f t="shared" si="55"/>
        <v>Heating</v>
      </c>
      <c r="I284" s="1">
        <f ca="1">OFFSET(IF($H284="Cooling",Customer!$C$25,Customer!$C$52),E284,D284)</f>
        <v>70</v>
      </c>
      <c r="J284" s="1">
        <f ca="1">OFFSET(IF($H284="Cooling",Customer!$L$25,Customer!$L$52),$E284,$D284)</f>
        <v>70</v>
      </c>
      <c r="K284" s="16">
        <f t="shared" si="56"/>
        <v>0</v>
      </c>
      <c r="L284" s="16">
        <f t="shared" si="57"/>
        <v>0</v>
      </c>
      <c r="M284" s="17">
        <f t="shared" ca="1" si="49"/>
        <v>42</v>
      </c>
      <c r="N284" s="17">
        <f t="shared" ca="1" si="50"/>
        <v>42</v>
      </c>
      <c r="O284" s="4"/>
      <c r="P284" s="4">
        <v>30</v>
      </c>
      <c r="Q284" s="4">
        <v>35</v>
      </c>
      <c r="R284" s="4">
        <v>10</v>
      </c>
      <c r="S284" s="4">
        <v>17</v>
      </c>
      <c r="T284" s="4">
        <v>33</v>
      </c>
      <c r="U284" s="4">
        <v>31</v>
      </c>
      <c r="V284" s="13">
        <v>28</v>
      </c>
      <c r="W284" s="4">
        <v>27</v>
      </c>
      <c r="X284" s="4">
        <v>31</v>
      </c>
      <c r="Y284">
        <f t="shared" si="58"/>
        <v>0</v>
      </c>
      <c r="Z284">
        <f t="shared" si="59"/>
        <v>0</v>
      </c>
    </row>
    <row r="285" spans="2:26" x14ac:dyDescent="0.25">
      <c r="B285" s="11">
        <f t="shared" si="60"/>
        <v>44573.374999999338</v>
      </c>
      <c r="C285" s="1">
        <f t="shared" si="51"/>
        <v>1</v>
      </c>
      <c r="D285" s="1">
        <f t="shared" si="52"/>
        <v>3</v>
      </c>
      <c r="E285" s="12">
        <f t="shared" si="53"/>
        <v>10</v>
      </c>
      <c r="F285" s="124" t="str">
        <f t="shared" si="54"/>
        <v>0</v>
      </c>
      <c r="G285" s="1">
        <f ca="1">(OFFSET(O285,0,MATCH(Customer!$J$6,'CDH &amp; HDH'!$P$11:$X$11,0)))</f>
        <v>30</v>
      </c>
      <c r="H285" s="1" t="str">
        <f t="shared" si="55"/>
        <v>Heating</v>
      </c>
      <c r="I285" s="1">
        <f ca="1">OFFSET(IF($H285="Cooling",Customer!$C$25,Customer!$C$52),E285,D285)</f>
        <v>70</v>
      </c>
      <c r="J285" s="1">
        <f ca="1">OFFSET(IF($H285="Cooling",Customer!$L$25,Customer!$L$52),$E285,$D285)</f>
        <v>70</v>
      </c>
      <c r="K285" s="16">
        <f t="shared" si="56"/>
        <v>0</v>
      </c>
      <c r="L285" s="16">
        <f t="shared" si="57"/>
        <v>0</v>
      </c>
      <c r="M285" s="17">
        <f t="shared" ca="1" si="49"/>
        <v>40</v>
      </c>
      <c r="N285" s="17">
        <f t="shared" ca="1" si="50"/>
        <v>40</v>
      </c>
      <c r="O285" s="4"/>
      <c r="P285" s="4">
        <v>31</v>
      </c>
      <c r="Q285" s="4">
        <v>38</v>
      </c>
      <c r="R285" s="4">
        <v>9</v>
      </c>
      <c r="S285" s="4">
        <v>17</v>
      </c>
      <c r="T285" s="4">
        <v>33</v>
      </c>
      <c r="U285" s="4">
        <v>33</v>
      </c>
      <c r="V285" s="13">
        <v>30</v>
      </c>
      <c r="W285" s="4">
        <v>26</v>
      </c>
      <c r="X285" s="4">
        <v>31</v>
      </c>
      <c r="Y285">
        <f t="shared" si="58"/>
        <v>0</v>
      </c>
      <c r="Z285">
        <f t="shared" si="59"/>
        <v>0</v>
      </c>
    </row>
    <row r="286" spans="2:26" x14ac:dyDescent="0.25">
      <c r="B286" s="11">
        <f t="shared" si="60"/>
        <v>44573.416666666002</v>
      </c>
      <c r="C286" s="1">
        <f t="shared" si="51"/>
        <v>1</v>
      </c>
      <c r="D286" s="1">
        <f t="shared" si="52"/>
        <v>3</v>
      </c>
      <c r="E286" s="12">
        <f t="shared" si="53"/>
        <v>11</v>
      </c>
      <c r="F286" s="124" t="str">
        <f t="shared" si="54"/>
        <v>0</v>
      </c>
      <c r="G286" s="1">
        <f ca="1">(OFFSET(O286,0,MATCH(Customer!$J$6,'CDH &amp; HDH'!$P$11:$X$11,0)))</f>
        <v>29</v>
      </c>
      <c r="H286" s="1" t="str">
        <f t="shared" si="55"/>
        <v>Heating</v>
      </c>
      <c r="I286" s="1">
        <f ca="1">OFFSET(IF($H286="Cooling",Customer!$C$25,Customer!$C$52),E286,D286)</f>
        <v>70</v>
      </c>
      <c r="J286" s="1">
        <f ca="1">OFFSET(IF($H286="Cooling",Customer!$L$25,Customer!$L$52),$E286,$D286)</f>
        <v>70</v>
      </c>
      <c r="K286" s="16">
        <f t="shared" si="56"/>
        <v>0</v>
      </c>
      <c r="L286" s="16">
        <f t="shared" si="57"/>
        <v>0</v>
      </c>
      <c r="M286" s="17">
        <f t="shared" ca="1" si="49"/>
        <v>41</v>
      </c>
      <c r="N286" s="17">
        <f t="shared" ca="1" si="50"/>
        <v>41</v>
      </c>
      <c r="O286" s="4"/>
      <c r="P286" s="4">
        <v>32</v>
      </c>
      <c r="Q286" s="4">
        <v>39</v>
      </c>
      <c r="R286" s="4">
        <v>10</v>
      </c>
      <c r="S286" s="4">
        <v>18</v>
      </c>
      <c r="T286" s="4">
        <v>34</v>
      </c>
      <c r="U286" s="4">
        <v>33</v>
      </c>
      <c r="V286" s="13">
        <v>29</v>
      </c>
      <c r="W286" s="4">
        <v>28</v>
      </c>
      <c r="X286" s="4">
        <v>31</v>
      </c>
      <c r="Y286">
        <f t="shared" si="58"/>
        <v>0</v>
      </c>
      <c r="Z286">
        <f t="shared" si="59"/>
        <v>0</v>
      </c>
    </row>
    <row r="287" spans="2:26" x14ac:dyDescent="0.25">
      <c r="B287" s="11">
        <f t="shared" si="60"/>
        <v>44573.458333332666</v>
      </c>
      <c r="C287" s="1">
        <f t="shared" si="51"/>
        <v>1</v>
      </c>
      <c r="D287" s="1">
        <f t="shared" si="52"/>
        <v>3</v>
      </c>
      <c r="E287" s="12">
        <f t="shared" si="53"/>
        <v>12</v>
      </c>
      <c r="F287" s="124" t="str">
        <f t="shared" si="54"/>
        <v>0</v>
      </c>
      <c r="G287" s="1">
        <f ca="1">(OFFSET(O287,0,MATCH(Customer!$J$6,'CDH &amp; HDH'!$P$11:$X$11,0)))</f>
        <v>30</v>
      </c>
      <c r="H287" s="1" t="str">
        <f t="shared" si="55"/>
        <v>Heating</v>
      </c>
      <c r="I287" s="1">
        <f ca="1">OFFSET(IF($H287="Cooling",Customer!$C$25,Customer!$C$52),E287,D287)</f>
        <v>70</v>
      </c>
      <c r="J287" s="1">
        <f ca="1">OFFSET(IF($H287="Cooling",Customer!$L$25,Customer!$L$52),$E287,$D287)</f>
        <v>70</v>
      </c>
      <c r="K287" s="16">
        <f t="shared" si="56"/>
        <v>0</v>
      </c>
      <c r="L287" s="16">
        <f t="shared" si="57"/>
        <v>0</v>
      </c>
      <c r="M287" s="17">
        <f t="shared" ca="1" si="49"/>
        <v>40</v>
      </c>
      <c r="N287" s="17">
        <f t="shared" ca="1" si="50"/>
        <v>40</v>
      </c>
      <c r="O287" s="4"/>
      <c r="P287" s="4">
        <v>33</v>
      </c>
      <c r="Q287" s="4">
        <v>41</v>
      </c>
      <c r="R287" s="4">
        <v>12</v>
      </c>
      <c r="S287" s="4">
        <v>18</v>
      </c>
      <c r="T287" s="4">
        <v>35</v>
      </c>
      <c r="U287" s="4">
        <v>35</v>
      </c>
      <c r="V287" s="13">
        <v>30</v>
      </c>
      <c r="W287" s="4">
        <v>29</v>
      </c>
      <c r="X287" s="4">
        <v>32</v>
      </c>
      <c r="Y287">
        <f t="shared" si="58"/>
        <v>0</v>
      </c>
      <c r="Z287">
        <f t="shared" si="59"/>
        <v>0</v>
      </c>
    </row>
    <row r="288" spans="2:26" x14ac:dyDescent="0.25">
      <c r="B288" s="11">
        <f t="shared" si="60"/>
        <v>44573.499999999331</v>
      </c>
      <c r="C288" s="1">
        <f t="shared" si="51"/>
        <v>1</v>
      </c>
      <c r="D288" s="1">
        <f t="shared" si="52"/>
        <v>3</v>
      </c>
      <c r="E288" s="12">
        <f t="shared" si="53"/>
        <v>13</v>
      </c>
      <c r="F288" s="124" t="str">
        <f t="shared" si="54"/>
        <v>0</v>
      </c>
      <c r="G288" s="1">
        <f ca="1">(OFFSET(O288,0,MATCH(Customer!$J$6,'CDH &amp; HDH'!$P$11:$X$11,0)))</f>
        <v>30</v>
      </c>
      <c r="H288" s="1" t="str">
        <f t="shared" si="55"/>
        <v>Heating</v>
      </c>
      <c r="I288" s="1">
        <f ca="1">OFFSET(IF($H288="Cooling",Customer!$C$25,Customer!$C$52),E288,D288)</f>
        <v>70</v>
      </c>
      <c r="J288" s="1">
        <f ca="1">OFFSET(IF($H288="Cooling",Customer!$L$25,Customer!$L$52),$E288,$D288)</f>
        <v>70</v>
      </c>
      <c r="K288" s="16">
        <f t="shared" si="56"/>
        <v>0</v>
      </c>
      <c r="L288" s="16">
        <f t="shared" si="57"/>
        <v>0</v>
      </c>
      <c r="M288" s="17">
        <f t="shared" ca="1" si="49"/>
        <v>40</v>
      </c>
      <c r="N288" s="17">
        <f t="shared" ca="1" si="50"/>
        <v>40</v>
      </c>
      <c r="O288" s="4"/>
      <c r="P288" s="4">
        <v>34</v>
      </c>
      <c r="Q288" s="4">
        <v>42</v>
      </c>
      <c r="R288" s="4">
        <v>13</v>
      </c>
      <c r="S288" s="4">
        <v>19</v>
      </c>
      <c r="T288" s="4">
        <v>36</v>
      </c>
      <c r="U288" s="4">
        <v>35</v>
      </c>
      <c r="V288" s="13">
        <v>30</v>
      </c>
      <c r="W288" s="4">
        <v>29</v>
      </c>
      <c r="X288" s="4">
        <v>33</v>
      </c>
      <c r="Y288">
        <f t="shared" si="58"/>
        <v>0</v>
      </c>
      <c r="Z288">
        <f t="shared" si="59"/>
        <v>0</v>
      </c>
    </row>
    <row r="289" spans="2:26" x14ac:dyDescent="0.25">
      <c r="B289" s="11">
        <f t="shared" si="60"/>
        <v>44573.541666665995</v>
      </c>
      <c r="C289" s="1">
        <f t="shared" si="51"/>
        <v>1</v>
      </c>
      <c r="D289" s="1">
        <f t="shared" si="52"/>
        <v>3</v>
      </c>
      <c r="E289" s="12">
        <f t="shared" si="53"/>
        <v>14</v>
      </c>
      <c r="F289" s="124" t="str">
        <f t="shared" si="54"/>
        <v>0</v>
      </c>
      <c r="G289" s="1">
        <f ca="1">(OFFSET(O289,0,MATCH(Customer!$J$6,'CDH &amp; HDH'!$P$11:$X$11,0)))</f>
        <v>31</v>
      </c>
      <c r="H289" s="1" t="str">
        <f t="shared" si="55"/>
        <v>Heating</v>
      </c>
      <c r="I289" s="1">
        <f ca="1">OFFSET(IF($H289="Cooling",Customer!$C$25,Customer!$C$52),E289,D289)</f>
        <v>70</v>
      </c>
      <c r="J289" s="1">
        <f ca="1">OFFSET(IF($H289="Cooling",Customer!$L$25,Customer!$L$52),$E289,$D289)</f>
        <v>70</v>
      </c>
      <c r="K289" s="16">
        <f t="shared" si="56"/>
        <v>0</v>
      </c>
      <c r="L289" s="16">
        <f t="shared" si="57"/>
        <v>0</v>
      </c>
      <c r="M289" s="17">
        <f t="shared" ca="1" si="49"/>
        <v>39</v>
      </c>
      <c r="N289" s="17">
        <f t="shared" ca="1" si="50"/>
        <v>39</v>
      </c>
      <c r="O289" s="4"/>
      <c r="P289" s="4">
        <v>33</v>
      </c>
      <c r="Q289" s="4">
        <v>44</v>
      </c>
      <c r="R289" s="4">
        <v>13</v>
      </c>
      <c r="S289" s="4">
        <v>20</v>
      </c>
      <c r="T289" s="4">
        <v>36</v>
      </c>
      <c r="U289" s="4">
        <v>35</v>
      </c>
      <c r="V289" s="13">
        <v>31</v>
      </c>
      <c r="W289" s="4">
        <v>29</v>
      </c>
      <c r="X289" s="4">
        <v>35</v>
      </c>
      <c r="Y289">
        <f t="shared" si="58"/>
        <v>0</v>
      </c>
      <c r="Z289">
        <f t="shared" si="59"/>
        <v>0</v>
      </c>
    </row>
    <row r="290" spans="2:26" x14ac:dyDescent="0.25">
      <c r="B290" s="11">
        <f t="shared" si="60"/>
        <v>44573.583333332659</v>
      </c>
      <c r="C290" s="1">
        <f t="shared" si="51"/>
        <v>1</v>
      </c>
      <c r="D290" s="1">
        <f t="shared" si="52"/>
        <v>3</v>
      </c>
      <c r="E290" s="12">
        <f t="shared" si="53"/>
        <v>15</v>
      </c>
      <c r="F290" s="124" t="str">
        <f t="shared" si="54"/>
        <v>0</v>
      </c>
      <c r="G290" s="1">
        <f ca="1">(OFFSET(O290,0,MATCH(Customer!$J$6,'CDH &amp; HDH'!$P$11:$X$11,0)))</f>
        <v>31</v>
      </c>
      <c r="H290" s="1" t="str">
        <f t="shared" si="55"/>
        <v>Heating</v>
      </c>
      <c r="I290" s="1">
        <f ca="1">OFFSET(IF($H290="Cooling",Customer!$C$25,Customer!$C$52),E290,D290)</f>
        <v>70</v>
      </c>
      <c r="J290" s="1">
        <f ca="1">OFFSET(IF($H290="Cooling",Customer!$L$25,Customer!$L$52),$E290,$D290)</f>
        <v>70</v>
      </c>
      <c r="K290" s="16">
        <f t="shared" si="56"/>
        <v>0</v>
      </c>
      <c r="L290" s="16">
        <f t="shared" si="57"/>
        <v>0</v>
      </c>
      <c r="M290" s="17">
        <f t="shared" ca="1" si="49"/>
        <v>39</v>
      </c>
      <c r="N290" s="17">
        <f t="shared" ca="1" si="50"/>
        <v>39</v>
      </c>
      <c r="O290" s="4"/>
      <c r="P290" s="4">
        <v>33</v>
      </c>
      <c r="Q290" s="4">
        <v>44</v>
      </c>
      <c r="R290" s="4">
        <v>13</v>
      </c>
      <c r="S290" s="4">
        <v>20</v>
      </c>
      <c r="T290" s="4">
        <v>35</v>
      </c>
      <c r="U290" s="4">
        <v>36</v>
      </c>
      <c r="V290" s="13">
        <v>31</v>
      </c>
      <c r="W290" s="4">
        <v>28</v>
      </c>
      <c r="X290" s="4">
        <v>35</v>
      </c>
      <c r="Y290">
        <f t="shared" si="58"/>
        <v>0</v>
      </c>
      <c r="Z290">
        <f t="shared" si="59"/>
        <v>0</v>
      </c>
    </row>
    <row r="291" spans="2:26" x14ac:dyDescent="0.25">
      <c r="B291" s="11">
        <f t="shared" si="60"/>
        <v>44573.624999999323</v>
      </c>
      <c r="C291" s="1">
        <f t="shared" si="51"/>
        <v>1</v>
      </c>
      <c r="D291" s="1">
        <f t="shared" si="52"/>
        <v>3</v>
      </c>
      <c r="E291" s="12">
        <f t="shared" si="53"/>
        <v>16</v>
      </c>
      <c r="F291" s="124" t="str">
        <f t="shared" si="54"/>
        <v>0</v>
      </c>
      <c r="G291" s="1">
        <f ca="1">(OFFSET(O291,0,MATCH(Customer!$J$6,'CDH &amp; HDH'!$P$11:$X$11,0)))</f>
        <v>31</v>
      </c>
      <c r="H291" s="1" t="str">
        <f t="shared" si="55"/>
        <v>Heating</v>
      </c>
      <c r="I291" s="1">
        <f ca="1">OFFSET(IF($H291="Cooling",Customer!$C$25,Customer!$C$52),E291,D291)</f>
        <v>70</v>
      </c>
      <c r="J291" s="1">
        <f ca="1">OFFSET(IF($H291="Cooling",Customer!$L$25,Customer!$L$52),$E291,$D291)</f>
        <v>70</v>
      </c>
      <c r="K291" s="16">
        <f t="shared" si="56"/>
        <v>0</v>
      </c>
      <c r="L291" s="16">
        <f t="shared" si="57"/>
        <v>0</v>
      </c>
      <c r="M291" s="17">
        <f t="shared" ca="1" si="49"/>
        <v>39</v>
      </c>
      <c r="N291" s="17">
        <f t="shared" ca="1" si="50"/>
        <v>39</v>
      </c>
      <c r="O291" s="4"/>
      <c r="P291" s="4">
        <v>32</v>
      </c>
      <c r="Q291" s="4">
        <v>44</v>
      </c>
      <c r="R291" s="4">
        <v>13</v>
      </c>
      <c r="S291" s="4">
        <v>21</v>
      </c>
      <c r="T291" s="4">
        <v>35</v>
      </c>
      <c r="U291" s="4">
        <v>35</v>
      </c>
      <c r="V291" s="13">
        <v>31</v>
      </c>
      <c r="W291" s="4">
        <v>27</v>
      </c>
      <c r="X291" s="4">
        <v>34</v>
      </c>
      <c r="Y291">
        <f t="shared" si="58"/>
        <v>0</v>
      </c>
      <c r="Z291">
        <f t="shared" si="59"/>
        <v>0</v>
      </c>
    </row>
    <row r="292" spans="2:26" x14ac:dyDescent="0.25">
      <c r="B292" s="11">
        <f t="shared" si="60"/>
        <v>44573.666666665988</v>
      </c>
      <c r="C292" s="1">
        <f t="shared" si="51"/>
        <v>1</v>
      </c>
      <c r="D292" s="1">
        <f t="shared" si="52"/>
        <v>3</v>
      </c>
      <c r="E292" s="12">
        <f t="shared" si="53"/>
        <v>17</v>
      </c>
      <c r="F292" s="124" t="str">
        <f t="shared" si="54"/>
        <v>0</v>
      </c>
      <c r="G292" s="1">
        <f ca="1">(OFFSET(O292,0,MATCH(Customer!$J$6,'CDH &amp; HDH'!$P$11:$X$11,0)))</f>
        <v>32</v>
      </c>
      <c r="H292" s="1" t="str">
        <f t="shared" si="55"/>
        <v>Heating</v>
      </c>
      <c r="I292" s="1">
        <f ca="1">OFFSET(IF($H292="Cooling",Customer!$C$25,Customer!$C$52),E292,D292)</f>
        <v>70</v>
      </c>
      <c r="J292" s="1">
        <f ca="1">OFFSET(IF($H292="Cooling",Customer!$L$25,Customer!$L$52),$E292,$D292)</f>
        <v>70</v>
      </c>
      <c r="K292" s="16">
        <f t="shared" si="56"/>
        <v>0</v>
      </c>
      <c r="L292" s="16">
        <f t="shared" si="57"/>
        <v>0</v>
      </c>
      <c r="M292" s="17">
        <f t="shared" ca="1" si="49"/>
        <v>38</v>
      </c>
      <c r="N292" s="17">
        <f t="shared" ca="1" si="50"/>
        <v>38</v>
      </c>
      <c r="O292" s="4"/>
      <c r="P292" s="4">
        <v>30</v>
      </c>
      <c r="Q292" s="4">
        <v>42</v>
      </c>
      <c r="R292" s="4">
        <v>13</v>
      </c>
      <c r="S292" s="4">
        <v>21</v>
      </c>
      <c r="T292" s="4">
        <v>33</v>
      </c>
      <c r="U292" s="4">
        <v>33</v>
      </c>
      <c r="V292" s="13">
        <v>32</v>
      </c>
      <c r="W292" s="4">
        <v>26</v>
      </c>
      <c r="X292" s="4">
        <v>34</v>
      </c>
      <c r="Y292">
        <f t="shared" si="58"/>
        <v>0</v>
      </c>
      <c r="Z292">
        <f t="shared" si="59"/>
        <v>0</v>
      </c>
    </row>
    <row r="293" spans="2:26" x14ac:dyDescent="0.25">
      <c r="B293" s="11">
        <f t="shared" si="60"/>
        <v>44573.708333332652</v>
      </c>
      <c r="C293" s="1">
        <f t="shared" si="51"/>
        <v>1</v>
      </c>
      <c r="D293" s="1">
        <f t="shared" si="52"/>
        <v>3</v>
      </c>
      <c r="E293" s="12">
        <f t="shared" si="53"/>
        <v>18</v>
      </c>
      <c r="F293" s="124" t="str">
        <f t="shared" si="54"/>
        <v>0</v>
      </c>
      <c r="G293" s="1">
        <f ca="1">(OFFSET(O293,0,MATCH(Customer!$J$6,'CDH &amp; HDH'!$P$11:$X$11,0)))</f>
        <v>32</v>
      </c>
      <c r="H293" s="1" t="str">
        <f t="shared" si="55"/>
        <v>Heating</v>
      </c>
      <c r="I293" s="1">
        <f ca="1">OFFSET(IF($H293="Cooling",Customer!$C$25,Customer!$C$52),E293,D293)</f>
        <v>70</v>
      </c>
      <c r="J293" s="1">
        <f ca="1">OFFSET(IF($H293="Cooling",Customer!$L$25,Customer!$L$52),$E293,$D293)</f>
        <v>70</v>
      </c>
      <c r="K293" s="16">
        <f t="shared" si="56"/>
        <v>0</v>
      </c>
      <c r="L293" s="16">
        <f t="shared" si="57"/>
        <v>0</v>
      </c>
      <c r="M293" s="17">
        <f t="shared" ca="1" si="49"/>
        <v>38</v>
      </c>
      <c r="N293" s="17">
        <f t="shared" ca="1" si="50"/>
        <v>38</v>
      </c>
      <c r="O293" s="4"/>
      <c r="P293" s="4">
        <v>28</v>
      </c>
      <c r="Q293" s="4">
        <v>40</v>
      </c>
      <c r="R293" s="4">
        <v>12</v>
      </c>
      <c r="S293" s="4">
        <v>21</v>
      </c>
      <c r="T293" s="4">
        <v>30</v>
      </c>
      <c r="U293" s="4">
        <v>29</v>
      </c>
      <c r="V293" s="13">
        <v>32</v>
      </c>
      <c r="W293" s="4">
        <v>25</v>
      </c>
      <c r="X293" s="4">
        <v>33</v>
      </c>
      <c r="Y293">
        <f t="shared" si="58"/>
        <v>0</v>
      </c>
      <c r="Z293">
        <f t="shared" si="59"/>
        <v>0</v>
      </c>
    </row>
    <row r="294" spans="2:26" x14ac:dyDescent="0.25">
      <c r="B294" s="11">
        <f t="shared" si="60"/>
        <v>44573.749999999316</v>
      </c>
      <c r="C294" s="1">
        <f t="shared" si="51"/>
        <v>1</v>
      </c>
      <c r="D294" s="1">
        <f t="shared" si="52"/>
        <v>3</v>
      </c>
      <c r="E294" s="12">
        <f t="shared" si="53"/>
        <v>19</v>
      </c>
      <c r="F294" s="124" t="str">
        <f t="shared" si="54"/>
        <v>1</v>
      </c>
      <c r="G294" s="1">
        <f ca="1">(OFFSET(O294,0,MATCH(Customer!$J$6,'CDH &amp; HDH'!$P$11:$X$11,0)))</f>
        <v>32</v>
      </c>
      <c r="H294" s="1" t="str">
        <f t="shared" si="55"/>
        <v>Heating</v>
      </c>
      <c r="I294" s="1">
        <f ca="1">OFFSET(IF($H294="Cooling",Customer!$C$25,Customer!$C$52),E294,D294)</f>
        <v>66</v>
      </c>
      <c r="J294" s="1">
        <f ca="1">OFFSET(IF($H294="Cooling",Customer!$L$25,Customer!$L$52),$E294,$D294)</f>
        <v>64</v>
      </c>
      <c r="K294" s="16">
        <f t="shared" si="56"/>
        <v>0</v>
      </c>
      <c r="L294" s="16">
        <f t="shared" si="57"/>
        <v>0</v>
      </c>
      <c r="M294" s="17">
        <f t="shared" ca="1" si="49"/>
        <v>34</v>
      </c>
      <c r="N294" s="17">
        <f t="shared" ca="1" si="50"/>
        <v>32</v>
      </c>
      <c r="O294" s="4"/>
      <c r="P294" s="4">
        <v>26</v>
      </c>
      <c r="Q294" s="4">
        <v>39</v>
      </c>
      <c r="R294" s="4">
        <v>12</v>
      </c>
      <c r="S294" s="4">
        <v>21</v>
      </c>
      <c r="T294" s="4">
        <v>28</v>
      </c>
      <c r="U294" s="4">
        <v>28</v>
      </c>
      <c r="V294" s="13">
        <v>32</v>
      </c>
      <c r="W294" s="4">
        <v>24</v>
      </c>
      <c r="X294" s="4">
        <v>34</v>
      </c>
      <c r="Y294">
        <f t="shared" si="58"/>
        <v>0</v>
      </c>
      <c r="Z294">
        <f t="shared" si="59"/>
        <v>0</v>
      </c>
    </row>
    <row r="295" spans="2:26" x14ac:dyDescent="0.25">
      <c r="B295" s="11">
        <f t="shared" si="60"/>
        <v>44573.79166666598</v>
      </c>
      <c r="C295" s="1">
        <f t="shared" si="51"/>
        <v>1</v>
      </c>
      <c r="D295" s="1">
        <f t="shared" si="52"/>
        <v>3</v>
      </c>
      <c r="E295" s="12">
        <f t="shared" si="53"/>
        <v>20</v>
      </c>
      <c r="F295" s="124" t="str">
        <f t="shared" si="54"/>
        <v>1</v>
      </c>
      <c r="G295" s="1">
        <f ca="1">(OFFSET(O295,0,MATCH(Customer!$J$6,'CDH &amp; HDH'!$P$11:$X$11,0)))</f>
        <v>31</v>
      </c>
      <c r="H295" s="1" t="str">
        <f t="shared" si="55"/>
        <v>Heating</v>
      </c>
      <c r="I295" s="1">
        <f ca="1">OFFSET(IF($H295="Cooling",Customer!$C$25,Customer!$C$52),E295,D295)</f>
        <v>66</v>
      </c>
      <c r="J295" s="1">
        <f ca="1">OFFSET(IF($H295="Cooling",Customer!$L$25,Customer!$L$52),$E295,$D295)</f>
        <v>64</v>
      </c>
      <c r="K295" s="16">
        <f t="shared" si="56"/>
        <v>0</v>
      </c>
      <c r="L295" s="16">
        <f t="shared" si="57"/>
        <v>0</v>
      </c>
      <c r="M295" s="17">
        <f t="shared" ca="1" si="49"/>
        <v>35</v>
      </c>
      <c r="N295" s="17">
        <f t="shared" ca="1" si="50"/>
        <v>33</v>
      </c>
      <c r="O295" s="4"/>
      <c r="P295" s="4">
        <v>24</v>
      </c>
      <c r="Q295" s="4">
        <v>39</v>
      </c>
      <c r="R295" s="4">
        <v>12</v>
      </c>
      <c r="S295" s="4">
        <v>21</v>
      </c>
      <c r="T295" s="4">
        <v>27</v>
      </c>
      <c r="U295" s="4">
        <v>26</v>
      </c>
      <c r="V295" s="13">
        <v>31</v>
      </c>
      <c r="W295" s="4">
        <v>23</v>
      </c>
      <c r="X295" s="4">
        <v>35</v>
      </c>
      <c r="Y295">
        <f t="shared" si="58"/>
        <v>0</v>
      </c>
      <c r="Z295">
        <f t="shared" si="59"/>
        <v>0</v>
      </c>
    </row>
    <row r="296" spans="2:26" x14ac:dyDescent="0.25">
      <c r="B296" s="11">
        <f t="shared" si="60"/>
        <v>44573.833333332645</v>
      </c>
      <c r="C296" s="1">
        <f t="shared" si="51"/>
        <v>1</v>
      </c>
      <c r="D296" s="1">
        <f t="shared" si="52"/>
        <v>3</v>
      </c>
      <c r="E296" s="12">
        <f t="shared" si="53"/>
        <v>21</v>
      </c>
      <c r="F296" s="124" t="str">
        <f t="shared" si="54"/>
        <v>0</v>
      </c>
      <c r="G296" s="1">
        <f ca="1">(OFFSET(O296,0,MATCH(Customer!$J$6,'CDH &amp; HDH'!$P$11:$X$11,0)))</f>
        <v>32</v>
      </c>
      <c r="H296" s="1" t="str">
        <f t="shared" si="55"/>
        <v>Heating</v>
      </c>
      <c r="I296" s="1">
        <f ca="1">OFFSET(IF($H296="Cooling",Customer!$C$25,Customer!$C$52),E296,D296)</f>
        <v>66</v>
      </c>
      <c r="J296" s="1">
        <f ca="1">OFFSET(IF($H296="Cooling",Customer!$L$25,Customer!$L$52),$E296,$D296)</f>
        <v>64</v>
      </c>
      <c r="K296" s="16">
        <f t="shared" si="56"/>
        <v>0</v>
      </c>
      <c r="L296" s="16">
        <f t="shared" si="57"/>
        <v>0</v>
      </c>
      <c r="M296" s="17">
        <f t="shared" ca="1" si="49"/>
        <v>34</v>
      </c>
      <c r="N296" s="17">
        <f t="shared" ca="1" si="50"/>
        <v>32</v>
      </c>
      <c r="O296" s="4"/>
      <c r="P296" s="4">
        <v>21</v>
      </c>
      <c r="Q296" s="4">
        <v>39</v>
      </c>
      <c r="R296" s="4">
        <v>11</v>
      </c>
      <c r="S296" s="4">
        <v>20</v>
      </c>
      <c r="T296" s="4">
        <v>27</v>
      </c>
      <c r="U296" s="4">
        <v>27</v>
      </c>
      <c r="V296" s="13">
        <v>32</v>
      </c>
      <c r="W296" s="4">
        <v>22</v>
      </c>
      <c r="X296" s="4">
        <v>35</v>
      </c>
      <c r="Y296">
        <f t="shared" si="58"/>
        <v>0</v>
      </c>
      <c r="Z296">
        <f t="shared" si="59"/>
        <v>0</v>
      </c>
    </row>
    <row r="297" spans="2:26" x14ac:dyDescent="0.25">
      <c r="B297" s="11">
        <f t="shared" si="60"/>
        <v>44573.874999999309</v>
      </c>
      <c r="C297" s="1">
        <f t="shared" si="51"/>
        <v>1</v>
      </c>
      <c r="D297" s="1">
        <f t="shared" si="52"/>
        <v>3</v>
      </c>
      <c r="E297" s="12">
        <f t="shared" si="53"/>
        <v>22</v>
      </c>
      <c r="F297" s="124" t="str">
        <f t="shared" si="54"/>
        <v>0</v>
      </c>
      <c r="G297" s="1">
        <f ca="1">(OFFSET(O297,0,MATCH(Customer!$J$6,'CDH &amp; HDH'!$P$11:$X$11,0)))</f>
        <v>31</v>
      </c>
      <c r="H297" s="1" t="str">
        <f t="shared" si="55"/>
        <v>Heating</v>
      </c>
      <c r="I297" s="1">
        <f ca="1">OFFSET(IF($H297="Cooling",Customer!$C$25,Customer!$C$52),E297,D297)</f>
        <v>66</v>
      </c>
      <c r="J297" s="1">
        <f ca="1">OFFSET(IF($H297="Cooling",Customer!$L$25,Customer!$L$52),$E297,$D297)</f>
        <v>64</v>
      </c>
      <c r="K297" s="16">
        <f t="shared" si="56"/>
        <v>0</v>
      </c>
      <c r="L297" s="16">
        <f t="shared" si="57"/>
        <v>0</v>
      </c>
      <c r="M297" s="17">
        <f t="shared" ca="1" si="49"/>
        <v>35</v>
      </c>
      <c r="N297" s="17">
        <f t="shared" ca="1" si="50"/>
        <v>33</v>
      </c>
      <c r="O297" s="4"/>
      <c r="P297" s="4">
        <v>19</v>
      </c>
      <c r="Q297" s="4">
        <v>38</v>
      </c>
      <c r="R297" s="4">
        <v>11</v>
      </c>
      <c r="S297" s="4">
        <v>20</v>
      </c>
      <c r="T297" s="4">
        <v>26</v>
      </c>
      <c r="U297" s="4">
        <v>26</v>
      </c>
      <c r="V297" s="13">
        <v>31</v>
      </c>
      <c r="W297" s="4">
        <v>21</v>
      </c>
      <c r="X297" s="4">
        <v>37</v>
      </c>
      <c r="Y297">
        <f t="shared" si="58"/>
        <v>0</v>
      </c>
      <c r="Z297">
        <f t="shared" si="59"/>
        <v>0</v>
      </c>
    </row>
    <row r="298" spans="2:26" x14ac:dyDescent="0.25">
      <c r="B298" s="11">
        <f t="shared" si="60"/>
        <v>44573.916666665973</v>
      </c>
      <c r="C298" s="1">
        <f t="shared" si="51"/>
        <v>1</v>
      </c>
      <c r="D298" s="1">
        <f t="shared" si="52"/>
        <v>3</v>
      </c>
      <c r="E298" s="12">
        <f t="shared" si="53"/>
        <v>23</v>
      </c>
      <c r="F298" s="124" t="str">
        <f t="shared" si="54"/>
        <v>0</v>
      </c>
      <c r="G298" s="1">
        <f ca="1">(OFFSET(O298,0,MATCH(Customer!$J$6,'CDH &amp; HDH'!$P$11:$X$11,0)))</f>
        <v>31</v>
      </c>
      <c r="H298" s="1" t="str">
        <f t="shared" si="55"/>
        <v>Heating</v>
      </c>
      <c r="I298" s="1">
        <f ca="1">OFFSET(IF($H298="Cooling",Customer!$C$25,Customer!$C$52),E298,D298)</f>
        <v>66</v>
      </c>
      <c r="J298" s="1">
        <f ca="1">OFFSET(IF($H298="Cooling",Customer!$L$25,Customer!$L$52),$E298,$D298)</f>
        <v>64</v>
      </c>
      <c r="K298" s="16">
        <f t="shared" si="56"/>
        <v>0</v>
      </c>
      <c r="L298" s="16">
        <f t="shared" si="57"/>
        <v>0</v>
      </c>
      <c r="M298" s="17">
        <f t="shared" ca="1" si="49"/>
        <v>35</v>
      </c>
      <c r="N298" s="17">
        <f t="shared" ca="1" si="50"/>
        <v>33</v>
      </c>
      <c r="O298" s="4"/>
      <c r="P298" s="4">
        <v>18</v>
      </c>
      <c r="Q298" s="4">
        <v>36</v>
      </c>
      <c r="R298" s="4">
        <v>9</v>
      </c>
      <c r="S298" s="4">
        <v>19</v>
      </c>
      <c r="T298" s="4">
        <v>25</v>
      </c>
      <c r="U298" s="4">
        <v>27</v>
      </c>
      <c r="V298" s="13">
        <v>31</v>
      </c>
      <c r="W298" s="4">
        <v>20</v>
      </c>
      <c r="X298" s="4">
        <v>37</v>
      </c>
      <c r="Y298">
        <f t="shared" si="58"/>
        <v>0</v>
      </c>
      <c r="Z298">
        <f t="shared" si="59"/>
        <v>0</v>
      </c>
    </row>
    <row r="299" spans="2:26" x14ac:dyDescent="0.25">
      <c r="B299" s="11">
        <f t="shared" si="60"/>
        <v>44573.958333332637</v>
      </c>
      <c r="C299" s="1">
        <f t="shared" si="51"/>
        <v>1</v>
      </c>
      <c r="D299" s="1">
        <f t="shared" si="52"/>
        <v>3</v>
      </c>
      <c r="E299" s="12">
        <f t="shared" si="53"/>
        <v>24</v>
      </c>
      <c r="F299" s="124" t="str">
        <f t="shared" si="54"/>
        <v>0</v>
      </c>
      <c r="G299" s="1">
        <f ca="1">(OFFSET(O299,0,MATCH(Customer!$J$6,'CDH &amp; HDH'!$P$11:$X$11,0)))</f>
        <v>32</v>
      </c>
      <c r="H299" s="1" t="str">
        <f t="shared" si="55"/>
        <v>Heating</v>
      </c>
      <c r="I299" s="1">
        <f ca="1">OFFSET(IF($H299="Cooling",Customer!$C$25,Customer!$C$52),E299,D299)</f>
        <v>66</v>
      </c>
      <c r="J299" s="1">
        <f ca="1">OFFSET(IF($H299="Cooling",Customer!$L$25,Customer!$L$52),$E299,$D299)</f>
        <v>64</v>
      </c>
      <c r="K299" s="16">
        <f t="shared" si="56"/>
        <v>0</v>
      </c>
      <c r="L299" s="16">
        <f t="shared" si="57"/>
        <v>0</v>
      </c>
      <c r="M299" s="17">
        <f t="shared" ca="1" si="49"/>
        <v>34</v>
      </c>
      <c r="N299" s="17">
        <f t="shared" ca="1" si="50"/>
        <v>32</v>
      </c>
      <c r="O299" s="4"/>
      <c r="P299" s="4">
        <v>16</v>
      </c>
      <c r="Q299" s="4">
        <v>35</v>
      </c>
      <c r="R299" s="4">
        <v>6</v>
      </c>
      <c r="S299" s="4">
        <v>18</v>
      </c>
      <c r="T299" s="4">
        <v>24</v>
      </c>
      <c r="U299" s="4">
        <v>24</v>
      </c>
      <c r="V299" s="13">
        <v>32</v>
      </c>
      <c r="W299" s="4">
        <v>20</v>
      </c>
      <c r="X299" s="4">
        <v>36</v>
      </c>
      <c r="Y299">
        <f t="shared" si="58"/>
        <v>0</v>
      </c>
      <c r="Z299">
        <f t="shared" si="59"/>
        <v>0</v>
      </c>
    </row>
    <row r="300" spans="2:26" x14ac:dyDescent="0.25">
      <c r="B300" s="11">
        <f t="shared" si="60"/>
        <v>44573.999999999302</v>
      </c>
      <c r="C300" s="1">
        <f t="shared" si="51"/>
        <v>1</v>
      </c>
      <c r="D300" s="1">
        <f t="shared" si="52"/>
        <v>4</v>
      </c>
      <c r="E300" s="12">
        <f t="shared" si="53"/>
        <v>1</v>
      </c>
      <c r="F300" s="124" t="str">
        <f t="shared" si="54"/>
        <v>0</v>
      </c>
      <c r="G300" s="1">
        <f ca="1">(OFFSET(O300,0,MATCH(Customer!$J$6,'CDH &amp; HDH'!$P$11:$X$11,0)))</f>
        <v>32</v>
      </c>
      <c r="H300" s="1" t="str">
        <f t="shared" si="55"/>
        <v>Heating</v>
      </c>
      <c r="I300" s="1">
        <f ca="1">OFFSET(IF($H300="Cooling",Customer!$C$25,Customer!$C$52),E300,D300)</f>
        <v>66</v>
      </c>
      <c r="J300" s="1">
        <f ca="1">OFFSET(IF($H300="Cooling",Customer!$L$25,Customer!$L$52),$E300,$D300)</f>
        <v>64</v>
      </c>
      <c r="K300" s="16">
        <f t="shared" si="56"/>
        <v>0</v>
      </c>
      <c r="L300" s="16">
        <f t="shared" si="57"/>
        <v>0</v>
      </c>
      <c r="M300" s="17">
        <f t="shared" ca="1" si="49"/>
        <v>34</v>
      </c>
      <c r="N300" s="17">
        <f t="shared" ca="1" si="50"/>
        <v>32</v>
      </c>
      <c r="O300" s="4"/>
      <c r="P300" s="4">
        <v>15</v>
      </c>
      <c r="Q300" s="4">
        <v>35</v>
      </c>
      <c r="R300" s="4">
        <v>4</v>
      </c>
      <c r="S300" s="4">
        <v>17</v>
      </c>
      <c r="T300" s="4">
        <v>23</v>
      </c>
      <c r="U300" s="4">
        <v>25</v>
      </c>
      <c r="V300" s="13">
        <v>32</v>
      </c>
      <c r="W300" s="4">
        <v>19</v>
      </c>
      <c r="X300" s="4">
        <v>36</v>
      </c>
      <c r="Y300">
        <f t="shared" si="58"/>
        <v>0</v>
      </c>
      <c r="Z300">
        <f t="shared" si="59"/>
        <v>0</v>
      </c>
    </row>
    <row r="301" spans="2:26" x14ac:dyDescent="0.25">
      <c r="B301" s="11">
        <f t="shared" si="60"/>
        <v>44574.041666665966</v>
      </c>
      <c r="C301" s="1">
        <f t="shared" si="51"/>
        <v>1</v>
      </c>
      <c r="D301" s="1">
        <f t="shared" si="52"/>
        <v>4</v>
      </c>
      <c r="E301" s="12">
        <f t="shared" si="53"/>
        <v>2</v>
      </c>
      <c r="F301" s="124" t="str">
        <f t="shared" si="54"/>
        <v>0</v>
      </c>
      <c r="G301" s="1">
        <f ca="1">(OFFSET(O301,0,MATCH(Customer!$J$6,'CDH &amp; HDH'!$P$11:$X$11,0)))</f>
        <v>32</v>
      </c>
      <c r="H301" s="1" t="str">
        <f t="shared" si="55"/>
        <v>Heating</v>
      </c>
      <c r="I301" s="1">
        <f ca="1">OFFSET(IF($H301="Cooling",Customer!$C$25,Customer!$C$52),E301,D301)</f>
        <v>66</v>
      </c>
      <c r="J301" s="1">
        <f ca="1">OFFSET(IF($H301="Cooling",Customer!$L$25,Customer!$L$52),$E301,$D301)</f>
        <v>64</v>
      </c>
      <c r="K301" s="16">
        <f t="shared" si="56"/>
        <v>0</v>
      </c>
      <c r="L301" s="16">
        <f t="shared" si="57"/>
        <v>0</v>
      </c>
      <c r="M301" s="17">
        <f t="shared" ca="1" si="49"/>
        <v>34</v>
      </c>
      <c r="N301" s="17">
        <f t="shared" ca="1" si="50"/>
        <v>32</v>
      </c>
      <c r="O301" s="4"/>
      <c r="P301" s="4">
        <v>15</v>
      </c>
      <c r="Q301" s="4">
        <v>34</v>
      </c>
      <c r="R301" s="4">
        <v>5</v>
      </c>
      <c r="S301" s="4">
        <v>17</v>
      </c>
      <c r="T301" s="4">
        <v>23</v>
      </c>
      <c r="U301" s="4">
        <v>25</v>
      </c>
      <c r="V301" s="13">
        <v>32</v>
      </c>
      <c r="W301" s="4">
        <v>17</v>
      </c>
      <c r="X301" s="4">
        <v>36</v>
      </c>
      <c r="Y301">
        <f t="shared" si="58"/>
        <v>0</v>
      </c>
      <c r="Z301">
        <f t="shared" si="59"/>
        <v>0</v>
      </c>
    </row>
    <row r="302" spans="2:26" x14ac:dyDescent="0.25">
      <c r="B302" s="11">
        <f t="shared" si="60"/>
        <v>44574.08333333263</v>
      </c>
      <c r="C302" s="1">
        <f t="shared" si="51"/>
        <v>1</v>
      </c>
      <c r="D302" s="1">
        <f t="shared" si="52"/>
        <v>4</v>
      </c>
      <c r="E302" s="12">
        <f t="shared" si="53"/>
        <v>3</v>
      </c>
      <c r="F302" s="124" t="str">
        <f t="shared" si="54"/>
        <v>0</v>
      </c>
      <c r="G302" s="1">
        <f ca="1">(OFFSET(O302,0,MATCH(Customer!$J$6,'CDH &amp; HDH'!$P$11:$X$11,0)))</f>
        <v>32</v>
      </c>
      <c r="H302" s="1" t="str">
        <f t="shared" si="55"/>
        <v>Heating</v>
      </c>
      <c r="I302" s="1">
        <f ca="1">OFFSET(IF($H302="Cooling",Customer!$C$25,Customer!$C$52),E302,D302)</f>
        <v>66</v>
      </c>
      <c r="J302" s="1">
        <f ca="1">OFFSET(IF($H302="Cooling",Customer!$L$25,Customer!$L$52),$E302,$D302)</f>
        <v>64</v>
      </c>
      <c r="K302" s="16">
        <f t="shared" si="56"/>
        <v>0</v>
      </c>
      <c r="L302" s="16">
        <f t="shared" si="57"/>
        <v>0</v>
      </c>
      <c r="M302" s="17">
        <f t="shared" ca="1" si="49"/>
        <v>34</v>
      </c>
      <c r="N302" s="17">
        <f t="shared" ca="1" si="50"/>
        <v>32</v>
      </c>
      <c r="O302" s="4"/>
      <c r="P302" s="4">
        <v>15</v>
      </c>
      <c r="Q302" s="4">
        <v>33</v>
      </c>
      <c r="R302" s="4">
        <v>7</v>
      </c>
      <c r="S302" s="4">
        <v>18</v>
      </c>
      <c r="T302" s="4">
        <v>24</v>
      </c>
      <c r="U302" s="4">
        <v>25</v>
      </c>
      <c r="V302" s="13">
        <v>32</v>
      </c>
      <c r="W302" s="4">
        <v>17</v>
      </c>
      <c r="X302" s="4">
        <v>35</v>
      </c>
      <c r="Y302">
        <f t="shared" si="58"/>
        <v>0</v>
      </c>
      <c r="Z302">
        <f t="shared" si="59"/>
        <v>0</v>
      </c>
    </row>
    <row r="303" spans="2:26" x14ac:dyDescent="0.25">
      <c r="B303" s="11">
        <f t="shared" si="60"/>
        <v>44574.124999999294</v>
      </c>
      <c r="C303" s="1">
        <f t="shared" si="51"/>
        <v>1</v>
      </c>
      <c r="D303" s="1">
        <f t="shared" si="52"/>
        <v>4</v>
      </c>
      <c r="E303" s="12">
        <f t="shared" si="53"/>
        <v>4</v>
      </c>
      <c r="F303" s="124" t="str">
        <f t="shared" si="54"/>
        <v>0</v>
      </c>
      <c r="G303" s="1">
        <f ca="1">(OFFSET(O303,0,MATCH(Customer!$J$6,'CDH &amp; HDH'!$P$11:$X$11,0)))</f>
        <v>32</v>
      </c>
      <c r="H303" s="1" t="str">
        <f t="shared" si="55"/>
        <v>Heating</v>
      </c>
      <c r="I303" s="1">
        <f ca="1">OFFSET(IF($H303="Cooling",Customer!$C$25,Customer!$C$52),E303,D303)</f>
        <v>66</v>
      </c>
      <c r="J303" s="1">
        <f ca="1">OFFSET(IF($H303="Cooling",Customer!$L$25,Customer!$L$52),$E303,$D303)</f>
        <v>64</v>
      </c>
      <c r="K303" s="16">
        <f t="shared" si="56"/>
        <v>0</v>
      </c>
      <c r="L303" s="16">
        <f t="shared" si="57"/>
        <v>0</v>
      </c>
      <c r="M303" s="17">
        <f t="shared" ca="1" si="49"/>
        <v>34</v>
      </c>
      <c r="N303" s="17">
        <f t="shared" ca="1" si="50"/>
        <v>32</v>
      </c>
      <c r="O303" s="4"/>
      <c r="P303" s="4">
        <v>15</v>
      </c>
      <c r="Q303" s="4">
        <v>33</v>
      </c>
      <c r="R303" s="4">
        <v>8</v>
      </c>
      <c r="S303" s="4">
        <v>18</v>
      </c>
      <c r="T303" s="4">
        <v>24</v>
      </c>
      <c r="U303" s="4">
        <v>23</v>
      </c>
      <c r="V303" s="13">
        <v>32</v>
      </c>
      <c r="W303" s="4">
        <v>16</v>
      </c>
      <c r="X303" s="4">
        <v>35</v>
      </c>
      <c r="Y303">
        <f t="shared" si="58"/>
        <v>0</v>
      </c>
      <c r="Z303">
        <f t="shared" si="59"/>
        <v>0</v>
      </c>
    </row>
    <row r="304" spans="2:26" x14ac:dyDescent="0.25">
      <c r="B304" s="11">
        <f t="shared" si="60"/>
        <v>44574.166666665958</v>
      </c>
      <c r="C304" s="1">
        <f t="shared" si="51"/>
        <v>1</v>
      </c>
      <c r="D304" s="1">
        <f t="shared" si="52"/>
        <v>4</v>
      </c>
      <c r="E304" s="12">
        <f t="shared" si="53"/>
        <v>5</v>
      </c>
      <c r="F304" s="124" t="str">
        <f t="shared" si="54"/>
        <v>0</v>
      </c>
      <c r="G304" s="1">
        <f ca="1">(OFFSET(O304,0,MATCH(Customer!$J$6,'CDH &amp; HDH'!$P$11:$X$11,0)))</f>
        <v>32</v>
      </c>
      <c r="H304" s="1" t="str">
        <f t="shared" si="55"/>
        <v>Heating</v>
      </c>
      <c r="I304" s="1">
        <f ca="1">OFFSET(IF($H304="Cooling",Customer!$C$25,Customer!$C$52),E304,D304)</f>
        <v>66</v>
      </c>
      <c r="J304" s="1">
        <f ca="1">OFFSET(IF($H304="Cooling",Customer!$L$25,Customer!$L$52),$E304,$D304)</f>
        <v>64</v>
      </c>
      <c r="K304" s="16">
        <f t="shared" si="56"/>
        <v>0</v>
      </c>
      <c r="L304" s="16">
        <f t="shared" si="57"/>
        <v>0</v>
      </c>
      <c r="M304" s="17">
        <f t="shared" ca="1" si="49"/>
        <v>34</v>
      </c>
      <c r="N304" s="17">
        <f t="shared" ca="1" si="50"/>
        <v>32</v>
      </c>
      <c r="O304" s="4"/>
      <c r="P304" s="4">
        <v>14</v>
      </c>
      <c r="Q304" s="4">
        <v>32</v>
      </c>
      <c r="R304" s="4">
        <v>8</v>
      </c>
      <c r="S304" s="4">
        <v>18</v>
      </c>
      <c r="T304" s="4">
        <v>24</v>
      </c>
      <c r="U304" s="4">
        <v>24</v>
      </c>
      <c r="V304" s="13">
        <v>32</v>
      </c>
      <c r="W304" s="4">
        <v>14</v>
      </c>
      <c r="X304" s="4">
        <v>35</v>
      </c>
      <c r="Y304">
        <f t="shared" si="58"/>
        <v>0</v>
      </c>
      <c r="Z304">
        <f t="shared" si="59"/>
        <v>0</v>
      </c>
    </row>
    <row r="305" spans="2:26" x14ac:dyDescent="0.25">
      <c r="B305" s="11">
        <f t="shared" si="60"/>
        <v>44574.208333332623</v>
      </c>
      <c r="C305" s="1">
        <f t="shared" si="51"/>
        <v>1</v>
      </c>
      <c r="D305" s="1">
        <f t="shared" si="52"/>
        <v>4</v>
      </c>
      <c r="E305" s="12">
        <f t="shared" si="53"/>
        <v>6</v>
      </c>
      <c r="F305" s="124" t="str">
        <f t="shared" si="54"/>
        <v>0</v>
      </c>
      <c r="G305" s="1">
        <f ca="1">(OFFSET(O305,0,MATCH(Customer!$J$6,'CDH &amp; HDH'!$P$11:$X$11,0)))</f>
        <v>32</v>
      </c>
      <c r="H305" s="1" t="str">
        <f t="shared" si="55"/>
        <v>Heating</v>
      </c>
      <c r="I305" s="1">
        <f ca="1">OFFSET(IF($H305="Cooling",Customer!$C$25,Customer!$C$52),E305,D305)</f>
        <v>66</v>
      </c>
      <c r="J305" s="1">
        <f ca="1">OFFSET(IF($H305="Cooling",Customer!$L$25,Customer!$L$52),$E305,$D305)</f>
        <v>64</v>
      </c>
      <c r="K305" s="16">
        <f t="shared" si="56"/>
        <v>0</v>
      </c>
      <c r="L305" s="16">
        <f t="shared" si="57"/>
        <v>0</v>
      </c>
      <c r="M305" s="17">
        <f t="shared" ca="1" si="49"/>
        <v>34</v>
      </c>
      <c r="N305" s="17">
        <f t="shared" ca="1" si="50"/>
        <v>32</v>
      </c>
      <c r="O305" s="4"/>
      <c r="P305" s="4">
        <v>12</v>
      </c>
      <c r="Q305" s="4">
        <v>32</v>
      </c>
      <c r="R305" s="4">
        <v>7</v>
      </c>
      <c r="S305" s="4">
        <v>19</v>
      </c>
      <c r="T305" s="4">
        <v>24</v>
      </c>
      <c r="U305" s="4">
        <v>20</v>
      </c>
      <c r="V305" s="13">
        <v>32</v>
      </c>
      <c r="W305" s="4">
        <v>14</v>
      </c>
      <c r="X305" s="4">
        <v>35</v>
      </c>
      <c r="Y305">
        <f t="shared" si="58"/>
        <v>0</v>
      </c>
      <c r="Z305">
        <f t="shared" si="59"/>
        <v>0</v>
      </c>
    </row>
    <row r="306" spans="2:26" x14ac:dyDescent="0.25">
      <c r="B306" s="11">
        <f t="shared" si="60"/>
        <v>44574.249999999287</v>
      </c>
      <c r="C306" s="1">
        <f t="shared" si="51"/>
        <v>1</v>
      </c>
      <c r="D306" s="1">
        <f t="shared" si="52"/>
        <v>4</v>
      </c>
      <c r="E306" s="12">
        <f t="shared" si="53"/>
        <v>7</v>
      </c>
      <c r="F306" s="124" t="str">
        <f t="shared" si="54"/>
        <v>0</v>
      </c>
      <c r="G306" s="1">
        <f ca="1">(OFFSET(O306,0,MATCH(Customer!$J$6,'CDH &amp; HDH'!$P$11:$X$11,0)))</f>
        <v>32</v>
      </c>
      <c r="H306" s="1" t="str">
        <f t="shared" si="55"/>
        <v>Heating</v>
      </c>
      <c r="I306" s="1">
        <f ca="1">OFFSET(IF($H306="Cooling",Customer!$C$25,Customer!$C$52),E306,D306)</f>
        <v>66</v>
      </c>
      <c r="J306" s="1">
        <f ca="1">OFFSET(IF($H306="Cooling",Customer!$L$25,Customer!$L$52),$E306,$D306)</f>
        <v>64</v>
      </c>
      <c r="K306" s="16">
        <f t="shared" si="56"/>
        <v>0</v>
      </c>
      <c r="L306" s="16">
        <f t="shared" si="57"/>
        <v>0</v>
      </c>
      <c r="M306" s="17">
        <f t="shared" ca="1" si="49"/>
        <v>34</v>
      </c>
      <c r="N306" s="17">
        <f t="shared" ca="1" si="50"/>
        <v>32</v>
      </c>
      <c r="O306" s="4"/>
      <c r="P306" s="4">
        <v>11</v>
      </c>
      <c r="Q306" s="4">
        <v>30</v>
      </c>
      <c r="R306" s="4">
        <v>7</v>
      </c>
      <c r="S306" s="4">
        <v>19</v>
      </c>
      <c r="T306" s="4">
        <v>24</v>
      </c>
      <c r="U306" s="4">
        <v>24</v>
      </c>
      <c r="V306" s="13">
        <v>32</v>
      </c>
      <c r="W306" s="4">
        <v>15</v>
      </c>
      <c r="X306" s="4">
        <v>36</v>
      </c>
      <c r="Y306">
        <f t="shared" si="58"/>
        <v>0</v>
      </c>
      <c r="Z306">
        <f t="shared" si="59"/>
        <v>0</v>
      </c>
    </row>
    <row r="307" spans="2:26" x14ac:dyDescent="0.25">
      <c r="B307" s="11">
        <f t="shared" si="60"/>
        <v>44574.291666665951</v>
      </c>
      <c r="C307" s="1">
        <f t="shared" si="51"/>
        <v>1</v>
      </c>
      <c r="D307" s="1">
        <f t="shared" si="52"/>
        <v>4</v>
      </c>
      <c r="E307" s="12">
        <f t="shared" si="53"/>
        <v>8</v>
      </c>
      <c r="F307" s="124" t="str">
        <f t="shared" si="54"/>
        <v>1</v>
      </c>
      <c r="G307" s="1">
        <f ca="1">(OFFSET(O307,0,MATCH(Customer!$J$6,'CDH &amp; HDH'!$P$11:$X$11,0)))</f>
        <v>32</v>
      </c>
      <c r="H307" s="1" t="str">
        <f t="shared" si="55"/>
        <v>Heating</v>
      </c>
      <c r="I307" s="1">
        <f ca="1">OFFSET(IF($H307="Cooling",Customer!$C$25,Customer!$C$52),E307,D307)</f>
        <v>70</v>
      </c>
      <c r="J307" s="1">
        <f ca="1">OFFSET(IF($H307="Cooling",Customer!$L$25,Customer!$L$52),$E307,$D307)</f>
        <v>70</v>
      </c>
      <c r="K307" s="16">
        <f t="shared" si="56"/>
        <v>0</v>
      </c>
      <c r="L307" s="16">
        <f t="shared" si="57"/>
        <v>0</v>
      </c>
      <c r="M307" s="17">
        <f t="shared" ca="1" si="49"/>
        <v>38</v>
      </c>
      <c r="N307" s="17">
        <f t="shared" ca="1" si="50"/>
        <v>38</v>
      </c>
      <c r="O307" s="4"/>
      <c r="P307" s="4">
        <v>15</v>
      </c>
      <c r="Q307" s="4">
        <v>29</v>
      </c>
      <c r="R307" s="4">
        <v>10</v>
      </c>
      <c r="S307" s="4">
        <v>21</v>
      </c>
      <c r="T307" s="4">
        <v>25</v>
      </c>
      <c r="U307" s="4">
        <v>24</v>
      </c>
      <c r="V307" s="13">
        <v>32</v>
      </c>
      <c r="W307" s="4">
        <v>14</v>
      </c>
      <c r="X307" s="4">
        <v>37</v>
      </c>
      <c r="Y307">
        <f t="shared" si="58"/>
        <v>0</v>
      </c>
      <c r="Z307">
        <f t="shared" si="59"/>
        <v>0</v>
      </c>
    </row>
    <row r="308" spans="2:26" x14ac:dyDescent="0.25">
      <c r="B308" s="11">
        <f t="shared" si="60"/>
        <v>44574.333333332615</v>
      </c>
      <c r="C308" s="1">
        <f t="shared" si="51"/>
        <v>1</v>
      </c>
      <c r="D308" s="1">
        <f t="shared" si="52"/>
        <v>4</v>
      </c>
      <c r="E308" s="12">
        <f t="shared" si="53"/>
        <v>9</v>
      </c>
      <c r="F308" s="124" t="str">
        <f t="shared" si="54"/>
        <v>1</v>
      </c>
      <c r="G308" s="1">
        <f ca="1">(OFFSET(O308,0,MATCH(Customer!$J$6,'CDH &amp; HDH'!$P$11:$X$11,0)))</f>
        <v>33</v>
      </c>
      <c r="H308" s="1" t="str">
        <f t="shared" si="55"/>
        <v>Heating</v>
      </c>
      <c r="I308" s="1">
        <f ca="1">OFFSET(IF($H308="Cooling",Customer!$C$25,Customer!$C$52),E308,D308)</f>
        <v>70</v>
      </c>
      <c r="J308" s="1">
        <f ca="1">OFFSET(IF($H308="Cooling",Customer!$L$25,Customer!$L$52),$E308,$D308)</f>
        <v>70</v>
      </c>
      <c r="K308" s="16">
        <f t="shared" si="56"/>
        <v>0</v>
      </c>
      <c r="L308" s="16">
        <f t="shared" si="57"/>
        <v>0</v>
      </c>
      <c r="M308" s="17">
        <f t="shared" ca="1" si="49"/>
        <v>37</v>
      </c>
      <c r="N308" s="17">
        <f t="shared" ca="1" si="50"/>
        <v>37</v>
      </c>
      <c r="O308" s="4"/>
      <c r="P308" s="4">
        <v>18</v>
      </c>
      <c r="Q308" s="4">
        <v>28</v>
      </c>
      <c r="R308" s="4">
        <v>12</v>
      </c>
      <c r="S308" s="4">
        <v>22</v>
      </c>
      <c r="T308" s="4">
        <v>27</v>
      </c>
      <c r="U308" s="4">
        <v>27</v>
      </c>
      <c r="V308" s="13">
        <v>33</v>
      </c>
      <c r="W308" s="4">
        <v>17</v>
      </c>
      <c r="X308" s="4">
        <v>37</v>
      </c>
      <c r="Y308">
        <f t="shared" si="58"/>
        <v>0</v>
      </c>
      <c r="Z308">
        <f t="shared" si="59"/>
        <v>0</v>
      </c>
    </row>
    <row r="309" spans="2:26" x14ac:dyDescent="0.25">
      <c r="B309" s="11">
        <f t="shared" si="60"/>
        <v>44574.37499999928</v>
      </c>
      <c r="C309" s="1">
        <f t="shared" si="51"/>
        <v>1</v>
      </c>
      <c r="D309" s="1">
        <f t="shared" si="52"/>
        <v>4</v>
      </c>
      <c r="E309" s="12">
        <f t="shared" si="53"/>
        <v>10</v>
      </c>
      <c r="F309" s="124" t="str">
        <f t="shared" si="54"/>
        <v>0</v>
      </c>
      <c r="G309" s="1">
        <f ca="1">(OFFSET(O309,0,MATCH(Customer!$J$6,'CDH &amp; HDH'!$P$11:$X$11,0)))</f>
        <v>33</v>
      </c>
      <c r="H309" s="1" t="str">
        <f t="shared" si="55"/>
        <v>Heating</v>
      </c>
      <c r="I309" s="1">
        <f ca="1">OFFSET(IF($H309="Cooling",Customer!$C$25,Customer!$C$52),E309,D309)</f>
        <v>70</v>
      </c>
      <c r="J309" s="1">
        <f ca="1">OFFSET(IF($H309="Cooling",Customer!$L$25,Customer!$L$52),$E309,$D309)</f>
        <v>70</v>
      </c>
      <c r="K309" s="16">
        <f t="shared" si="56"/>
        <v>0</v>
      </c>
      <c r="L309" s="16">
        <f t="shared" si="57"/>
        <v>0</v>
      </c>
      <c r="M309" s="17">
        <f t="shared" ca="1" si="49"/>
        <v>37</v>
      </c>
      <c r="N309" s="17">
        <f t="shared" ca="1" si="50"/>
        <v>37</v>
      </c>
      <c r="O309" s="4"/>
      <c r="P309" s="4">
        <v>22</v>
      </c>
      <c r="Q309" s="4">
        <v>27</v>
      </c>
      <c r="R309" s="4">
        <v>15</v>
      </c>
      <c r="S309" s="4">
        <v>24</v>
      </c>
      <c r="T309" s="4">
        <v>28</v>
      </c>
      <c r="U309" s="4">
        <v>33</v>
      </c>
      <c r="V309" s="13">
        <v>33</v>
      </c>
      <c r="W309" s="4">
        <v>19</v>
      </c>
      <c r="X309" s="4">
        <v>38</v>
      </c>
      <c r="Y309">
        <f t="shared" si="58"/>
        <v>0</v>
      </c>
      <c r="Z309">
        <f t="shared" si="59"/>
        <v>0</v>
      </c>
    </row>
    <row r="310" spans="2:26" x14ac:dyDescent="0.25">
      <c r="B310" s="11">
        <f t="shared" si="60"/>
        <v>44574.416666665944</v>
      </c>
      <c r="C310" s="1">
        <f t="shared" si="51"/>
        <v>1</v>
      </c>
      <c r="D310" s="1">
        <f t="shared" si="52"/>
        <v>4</v>
      </c>
      <c r="E310" s="12">
        <f t="shared" si="53"/>
        <v>11</v>
      </c>
      <c r="F310" s="124" t="str">
        <f t="shared" si="54"/>
        <v>0</v>
      </c>
      <c r="G310" s="1">
        <f ca="1">(OFFSET(O310,0,MATCH(Customer!$J$6,'CDH &amp; HDH'!$P$11:$X$11,0)))</f>
        <v>34</v>
      </c>
      <c r="H310" s="1" t="str">
        <f t="shared" si="55"/>
        <v>Heating</v>
      </c>
      <c r="I310" s="1">
        <f ca="1">OFFSET(IF($H310="Cooling",Customer!$C$25,Customer!$C$52),E310,D310)</f>
        <v>70</v>
      </c>
      <c r="J310" s="1">
        <f ca="1">OFFSET(IF($H310="Cooling",Customer!$L$25,Customer!$L$52),$E310,$D310)</f>
        <v>70</v>
      </c>
      <c r="K310" s="16">
        <f t="shared" si="56"/>
        <v>0</v>
      </c>
      <c r="L310" s="16">
        <f t="shared" si="57"/>
        <v>0</v>
      </c>
      <c r="M310" s="17">
        <f t="shared" ca="1" si="49"/>
        <v>36</v>
      </c>
      <c r="N310" s="17">
        <f t="shared" ca="1" si="50"/>
        <v>36</v>
      </c>
      <c r="O310" s="4"/>
      <c r="P310" s="4">
        <v>25</v>
      </c>
      <c r="Q310" s="4">
        <v>26</v>
      </c>
      <c r="R310" s="4">
        <v>18</v>
      </c>
      <c r="S310" s="4">
        <v>27</v>
      </c>
      <c r="T310" s="4">
        <v>31</v>
      </c>
      <c r="U310" s="4">
        <v>37</v>
      </c>
      <c r="V310" s="13">
        <v>34</v>
      </c>
      <c r="W310" s="4">
        <v>21</v>
      </c>
      <c r="X310" s="4">
        <v>40</v>
      </c>
      <c r="Y310">
        <f t="shared" si="58"/>
        <v>0</v>
      </c>
      <c r="Z310">
        <f t="shared" si="59"/>
        <v>0</v>
      </c>
    </row>
    <row r="311" spans="2:26" x14ac:dyDescent="0.25">
      <c r="B311" s="11">
        <f t="shared" si="60"/>
        <v>44574.458333332608</v>
      </c>
      <c r="C311" s="1">
        <f t="shared" si="51"/>
        <v>1</v>
      </c>
      <c r="D311" s="1">
        <f t="shared" si="52"/>
        <v>4</v>
      </c>
      <c r="E311" s="12">
        <f t="shared" si="53"/>
        <v>12</v>
      </c>
      <c r="F311" s="124" t="str">
        <f t="shared" si="54"/>
        <v>0</v>
      </c>
      <c r="G311" s="1">
        <f ca="1">(OFFSET(O311,0,MATCH(Customer!$J$6,'CDH &amp; HDH'!$P$11:$X$11,0)))</f>
        <v>37</v>
      </c>
      <c r="H311" s="1" t="str">
        <f t="shared" si="55"/>
        <v>Heating</v>
      </c>
      <c r="I311" s="1">
        <f ca="1">OFFSET(IF($H311="Cooling",Customer!$C$25,Customer!$C$52),E311,D311)</f>
        <v>70</v>
      </c>
      <c r="J311" s="1">
        <f ca="1">OFFSET(IF($H311="Cooling",Customer!$L$25,Customer!$L$52),$E311,$D311)</f>
        <v>70</v>
      </c>
      <c r="K311" s="16">
        <f t="shared" si="56"/>
        <v>0</v>
      </c>
      <c r="L311" s="16">
        <f t="shared" si="57"/>
        <v>0</v>
      </c>
      <c r="M311" s="17">
        <f t="shared" ca="1" si="49"/>
        <v>33</v>
      </c>
      <c r="N311" s="17">
        <f t="shared" ca="1" si="50"/>
        <v>33</v>
      </c>
      <c r="O311" s="4"/>
      <c r="P311" s="4">
        <v>29</v>
      </c>
      <c r="Q311" s="4">
        <v>26</v>
      </c>
      <c r="R311" s="4">
        <v>20</v>
      </c>
      <c r="S311" s="4">
        <v>30</v>
      </c>
      <c r="T311" s="4">
        <v>33</v>
      </c>
      <c r="U311" s="4">
        <v>42</v>
      </c>
      <c r="V311" s="13">
        <v>37</v>
      </c>
      <c r="W311" s="4">
        <v>23</v>
      </c>
      <c r="X311" s="4">
        <v>40</v>
      </c>
      <c r="Y311">
        <f t="shared" si="58"/>
        <v>0</v>
      </c>
      <c r="Z311">
        <f t="shared" si="59"/>
        <v>0</v>
      </c>
    </row>
    <row r="312" spans="2:26" x14ac:dyDescent="0.25">
      <c r="B312" s="11">
        <f t="shared" si="60"/>
        <v>44574.499999999272</v>
      </c>
      <c r="C312" s="1">
        <f t="shared" si="51"/>
        <v>1</v>
      </c>
      <c r="D312" s="1">
        <f t="shared" si="52"/>
        <v>4</v>
      </c>
      <c r="E312" s="12">
        <f t="shared" si="53"/>
        <v>13</v>
      </c>
      <c r="F312" s="124" t="str">
        <f t="shared" si="54"/>
        <v>0</v>
      </c>
      <c r="G312" s="1">
        <f ca="1">(OFFSET(O312,0,MATCH(Customer!$J$6,'CDH &amp; HDH'!$P$11:$X$11,0)))</f>
        <v>40</v>
      </c>
      <c r="H312" s="1" t="str">
        <f t="shared" si="55"/>
        <v>Heating</v>
      </c>
      <c r="I312" s="1">
        <f ca="1">OFFSET(IF($H312="Cooling",Customer!$C$25,Customer!$C$52),E312,D312)</f>
        <v>70</v>
      </c>
      <c r="J312" s="1">
        <f ca="1">OFFSET(IF($H312="Cooling",Customer!$L$25,Customer!$L$52),$E312,$D312)</f>
        <v>70</v>
      </c>
      <c r="K312" s="16">
        <f t="shared" si="56"/>
        <v>0</v>
      </c>
      <c r="L312" s="16">
        <f t="shared" si="57"/>
        <v>0</v>
      </c>
      <c r="M312" s="17">
        <f t="shared" ca="1" si="49"/>
        <v>30</v>
      </c>
      <c r="N312" s="17">
        <f t="shared" ca="1" si="50"/>
        <v>30</v>
      </c>
      <c r="O312" s="4"/>
      <c r="P312" s="4">
        <v>32</v>
      </c>
      <c r="Q312" s="4">
        <v>25</v>
      </c>
      <c r="R312" s="4">
        <v>23</v>
      </c>
      <c r="S312" s="4">
        <v>33</v>
      </c>
      <c r="T312" s="4">
        <v>36</v>
      </c>
      <c r="U312" s="4">
        <v>44</v>
      </c>
      <c r="V312" s="13">
        <v>40</v>
      </c>
      <c r="W312" s="4">
        <v>25</v>
      </c>
      <c r="X312" s="4">
        <v>41</v>
      </c>
      <c r="Y312">
        <f t="shared" si="58"/>
        <v>0</v>
      </c>
      <c r="Z312">
        <f t="shared" si="59"/>
        <v>0</v>
      </c>
    </row>
    <row r="313" spans="2:26" x14ac:dyDescent="0.25">
      <c r="B313" s="11">
        <f t="shared" si="60"/>
        <v>44574.541666665937</v>
      </c>
      <c r="C313" s="1">
        <f t="shared" si="51"/>
        <v>1</v>
      </c>
      <c r="D313" s="1">
        <f t="shared" si="52"/>
        <v>4</v>
      </c>
      <c r="E313" s="12">
        <f t="shared" si="53"/>
        <v>14</v>
      </c>
      <c r="F313" s="124" t="str">
        <f t="shared" si="54"/>
        <v>0</v>
      </c>
      <c r="G313" s="1">
        <f ca="1">(OFFSET(O313,0,MATCH(Customer!$J$6,'CDH &amp; HDH'!$P$11:$X$11,0)))</f>
        <v>38</v>
      </c>
      <c r="H313" s="1" t="str">
        <f t="shared" si="55"/>
        <v>Heating</v>
      </c>
      <c r="I313" s="1">
        <f ca="1">OFFSET(IF($H313="Cooling",Customer!$C$25,Customer!$C$52),E313,D313)</f>
        <v>70</v>
      </c>
      <c r="J313" s="1">
        <f ca="1">OFFSET(IF($H313="Cooling",Customer!$L$25,Customer!$L$52),$E313,$D313)</f>
        <v>70</v>
      </c>
      <c r="K313" s="16">
        <f t="shared" si="56"/>
        <v>0</v>
      </c>
      <c r="L313" s="16">
        <f t="shared" si="57"/>
        <v>0</v>
      </c>
      <c r="M313" s="17">
        <f t="shared" ca="1" si="49"/>
        <v>32</v>
      </c>
      <c r="N313" s="17">
        <f t="shared" ca="1" si="50"/>
        <v>32</v>
      </c>
      <c r="O313" s="4"/>
      <c r="P313" s="4">
        <v>34</v>
      </c>
      <c r="Q313" s="4">
        <v>21</v>
      </c>
      <c r="R313" s="4">
        <v>25</v>
      </c>
      <c r="S313" s="4">
        <v>35</v>
      </c>
      <c r="T313" s="4">
        <v>36</v>
      </c>
      <c r="U313" s="4">
        <v>44</v>
      </c>
      <c r="V313" s="13">
        <v>38</v>
      </c>
      <c r="W313" s="4">
        <v>28</v>
      </c>
      <c r="X313" s="4">
        <v>41</v>
      </c>
      <c r="Y313">
        <f t="shared" si="58"/>
        <v>0</v>
      </c>
      <c r="Z313">
        <f t="shared" si="59"/>
        <v>0</v>
      </c>
    </row>
    <row r="314" spans="2:26" x14ac:dyDescent="0.25">
      <c r="B314" s="11">
        <f t="shared" si="60"/>
        <v>44574.583333332601</v>
      </c>
      <c r="C314" s="1">
        <f t="shared" si="51"/>
        <v>1</v>
      </c>
      <c r="D314" s="1">
        <f t="shared" si="52"/>
        <v>4</v>
      </c>
      <c r="E314" s="12">
        <f t="shared" si="53"/>
        <v>15</v>
      </c>
      <c r="F314" s="124" t="str">
        <f t="shared" si="54"/>
        <v>0</v>
      </c>
      <c r="G314" s="1">
        <f ca="1">(OFFSET(O314,0,MATCH(Customer!$J$6,'CDH &amp; HDH'!$P$11:$X$11,0)))</f>
        <v>40</v>
      </c>
      <c r="H314" s="1" t="str">
        <f t="shared" si="55"/>
        <v>Heating</v>
      </c>
      <c r="I314" s="1">
        <f ca="1">OFFSET(IF($H314="Cooling",Customer!$C$25,Customer!$C$52),E314,D314)</f>
        <v>70</v>
      </c>
      <c r="J314" s="1">
        <f ca="1">OFFSET(IF($H314="Cooling",Customer!$L$25,Customer!$L$52),$E314,$D314)</f>
        <v>70</v>
      </c>
      <c r="K314" s="16">
        <f t="shared" si="56"/>
        <v>0</v>
      </c>
      <c r="L314" s="16">
        <f t="shared" si="57"/>
        <v>0</v>
      </c>
      <c r="M314" s="17">
        <f t="shared" ca="1" si="49"/>
        <v>30</v>
      </c>
      <c r="N314" s="17">
        <f t="shared" ca="1" si="50"/>
        <v>30</v>
      </c>
      <c r="O314" s="4"/>
      <c r="P314" s="4">
        <v>37</v>
      </c>
      <c r="Q314" s="4">
        <v>17</v>
      </c>
      <c r="R314" s="4">
        <v>27</v>
      </c>
      <c r="S314" s="4">
        <v>38</v>
      </c>
      <c r="T314" s="4">
        <v>37</v>
      </c>
      <c r="U314" s="4">
        <v>45</v>
      </c>
      <c r="V314" s="13">
        <v>40</v>
      </c>
      <c r="W314" s="4">
        <v>32</v>
      </c>
      <c r="X314" s="4">
        <v>42</v>
      </c>
      <c r="Y314">
        <f t="shared" si="58"/>
        <v>0</v>
      </c>
      <c r="Z314">
        <f t="shared" si="59"/>
        <v>0</v>
      </c>
    </row>
    <row r="315" spans="2:26" x14ac:dyDescent="0.25">
      <c r="B315" s="11">
        <f t="shared" si="60"/>
        <v>44574.624999999265</v>
      </c>
      <c r="C315" s="1">
        <f t="shared" si="51"/>
        <v>1</v>
      </c>
      <c r="D315" s="1">
        <f t="shared" si="52"/>
        <v>4</v>
      </c>
      <c r="E315" s="12">
        <f t="shared" si="53"/>
        <v>16</v>
      </c>
      <c r="F315" s="124" t="str">
        <f t="shared" si="54"/>
        <v>0</v>
      </c>
      <c r="G315" s="1">
        <f ca="1">(OFFSET(O315,0,MATCH(Customer!$J$6,'CDH &amp; HDH'!$P$11:$X$11,0)))</f>
        <v>42</v>
      </c>
      <c r="H315" s="1" t="str">
        <f t="shared" si="55"/>
        <v>Heating</v>
      </c>
      <c r="I315" s="1">
        <f ca="1">OFFSET(IF($H315="Cooling",Customer!$C$25,Customer!$C$52),E315,D315)</f>
        <v>70</v>
      </c>
      <c r="J315" s="1">
        <f ca="1">OFFSET(IF($H315="Cooling",Customer!$L$25,Customer!$L$52),$E315,$D315)</f>
        <v>70</v>
      </c>
      <c r="K315" s="16">
        <f t="shared" si="56"/>
        <v>0</v>
      </c>
      <c r="L315" s="16">
        <f t="shared" si="57"/>
        <v>0</v>
      </c>
      <c r="M315" s="17">
        <f t="shared" ca="1" si="49"/>
        <v>28</v>
      </c>
      <c r="N315" s="17">
        <f t="shared" ca="1" si="50"/>
        <v>28</v>
      </c>
      <c r="O315" s="4"/>
      <c r="P315" s="4">
        <v>39</v>
      </c>
      <c r="Q315" s="4">
        <v>15</v>
      </c>
      <c r="R315" s="4">
        <v>29</v>
      </c>
      <c r="S315" s="4">
        <v>40</v>
      </c>
      <c r="T315" s="4">
        <v>37</v>
      </c>
      <c r="U315" s="4">
        <v>44</v>
      </c>
      <c r="V315" s="13">
        <v>42</v>
      </c>
      <c r="W315" s="4">
        <v>31</v>
      </c>
      <c r="X315" s="4">
        <v>42</v>
      </c>
      <c r="Y315">
        <f t="shared" si="58"/>
        <v>0</v>
      </c>
      <c r="Z315">
        <f t="shared" si="59"/>
        <v>0</v>
      </c>
    </row>
    <row r="316" spans="2:26" x14ac:dyDescent="0.25">
      <c r="B316" s="11">
        <f t="shared" si="60"/>
        <v>44574.666666665929</v>
      </c>
      <c r="C316" s="1">
        <f t="shared" si="51"/>
        <v>1</v>
      </c>
      <c r="D316" s="1">
        <f t="shared" si="52"/>
        <v>4</v>
      </c>
      <c r="E316" s="12">
        <f t="shared" si="53"/>
        <v>17</v>
      </c>
      <c r="F316" s="124" t="str">
        <f t="shared" si="54"/>
        <v>0</v>
      </c>
      <c r="G316" s="1">
        <f ca="1">(OFFSET(O316,0,MATCH(Customer!$J$6,'CDH &amp; HDH'!$P$11:$X$11,0)))</f>
        <v>40</v>
      </c>
      <c r="H316" s="1" t="str">
        <f t="shared" si="55"/>
        <v>Heating</v>
      </c>
      <c r="I316" s="1">
        <f ca="1">OFFSET(IF($H316="Cooling",Customer!$C$25,Customer!$C$52),E316,D316)</f>
        <v>70</v>
      </c>
      <c r="J316" s="1">
        <f ca="1">OFFSET(IF($H316="Cooling",Customer!$L$25,Customer!$L$52),$E316,$D316)</f>
        <v>70</v>
      </c>
      <c r="K316" s="16">
        <f t="shared" si="56"/>
        <v>0</v>
      </c>
      <c r="L316" s="16">
        <f t="shared" si="57"/>
        <v>0</v>
      </c>
      <c r="M316" s="17">
        <f t="shared" ca="1" si="49"/>
        <v>30</v>
      </c>
      <c r="N316" s="17">
        <f t="shared" ca="1" si="50"/>
        <v>30</v>
      </c>
      <c r="O316" s="4"/>
      <c r="P316" s="4">
        <v>39</v>
      </c>
      <c r="Q316" s="4">
        <v>12</v>
      </c>
      <c r="R316" s="4">
        <v>28</v>
      </c>
      <c r="S316" s="4">
        <v>39</v>
      </c>
      <c r="T316" s="4">
        <v>38</v>
      </c>
      <c r="U316" s="4">
        <v>44</v>
      </c>
      <c r="V316" s="13">
        <v>40</v>
      </c>
      <c r="W316" s="4">
        <v>29</v>
      </c>
      <c r="X316" s="4">
        <v>40</v>
      </c>
      <c r="Y316">
        <f t="shared" si="58"/>
        <v>0</v>
      </c>
      <c r="Z316">
        <f t="shared" si="59"/>
        <v>0</v>
      </c>
    </row>
    <row r="317" spans="2:26" x14ac:dyDescent="0.25">
      <c r="B317" s="11">
        <f t="shared" si="60"/>
        <v>44574.708333332594</v>
      </c>
      <c r="C317" s="1">
        <f t="shared" si="51"/>
        <v>1</v>
      </c>
      <c r="D317" s="1">
        <f t="shared" si="52"/>
        <v>4</v>
      </c>
      <c r="E317" s="12">
        <f t="shared" si="53"/>
        <v>18</v>
      </c>
      <c r="F317" s="124" t="str">
        <f t="shared" si="54"/>
        <v>0</v>
      </c>
      <c r="G317" s="1">
        <f ca="1">(OFFSET(O317,0,MATCH(Customer!$J$6,'CDH &amp; HDH'!$P$11:$X$11,0)))</f>
        <v>36</v>
      </c>
      <c r="H317" s="1" t="str">
        <f t="shared" si="55"/>
        <v>Heating</v>
      </c>
      <c r="I317" s="1">
        <f ca="1">OFFSET(IF($H317="Cooling",Customer!$C$25,Customer!$C$52),E317,D317)</f>
        <v>70</v>
      </c>
      <c r="J317" s="1">
        <f ca="1">OFFSET(IF($H317="Cooling",Customer!$L$25,Customer!$L$52),$E317,$D317)</f>
        <v>70</v>
      </c>
      <c r="K317" s="16">
        <f t="shared" si="56"/>
        <v>0</v>
      </c>
      <c r="L317" s="16">
        <f t="shared" si="57"/>
        <v>0</v>
      </c>
      <c r="M317" s="17">
        <f t="shared" ca="1" si="49"/>
        <v>34</v>
      </c>
      <c r="N317" s="17">
        <f t="shared" ca="1" si="50"/>
        <v>34</v>
      </c>
      <c r="O317" s="4"/>
      <c r="P317" s="4">
        <v>39</v>
      </c>
      <c r="Q317" s="4">
        <v>10</v>
      </c>
      <c r="R317" s="4">
        <v>26</v>
      </c>
      <c r="S317" s="4">
        <v>37</v>
      </c>
      <c r="T317" s="4">
        <v>40</v>
      </c>
      <c r="U317" s="4">
        <v>44</v>
      </c>
      <c r="V317" s="13">
        <v>36</v>
      </c>
      <c r="W317" s="4">
        <v>28</v>
      </c>
      <c r="X317" s="4">
        <v>37</v>
      </c>
      <c r="Y317">
        <f t="shared" si="58"/>
        <v>0</v>
      </c>
      <c r="Z317">
        <f t="shared" si="59"/>
        <v>0</v>
      </c>
    </row>
    <row r="318" spans="2:26" x14ac:dyDescent="0.25">
      <c r="B318" s="11">
        <f t="shared" si="60"/>
        <v>44574.749999999258</v>
      </c>
      <c r="C318" s="1">
        <f t="shared" si="51"/>
        <v>1</v>
      </c>
      <c r="D318" s="1">
        <f t="shared" si="52"/>
        <v>4</v>
      </c>
      <c r="E318" s="12">
        <f t="shared" si="53"/>
        <v>19</v>
      </c>
      <c r="F318" s="124" t="str">
        <f t="shared" si="54"/>
        <v>1</v>
      </c>
      <c r="G318" s="1">
        <f ca="1">(OFFSET(O318,0,MATCH(Customer!$J$6,'CDH &amp; HDH'!$P$11:$X$11,0)))</f>
        <v>36</v>
      </c>
      <c r="H318" s="1" t="str">
        <f t="shared" si="55"/>
        <v>Heating</v>
      </c>
      <c r="I318" s="1">
        <f ca="1">OFFSET(IF($H318="Cooling",Customer!$C$25,Customer!$C$52),E318,D318)</f>
        <v>66</v>
      </c>
      <c r="J318" s="1">
        <f ca="1">OFFSET(IF($H318="Cooling",Customer!$L$25,Customer!$L$52),$E318,$D318)</f>
        <v>64</v>
      </c>
      <c r="K318" s="16">
        <f t="shared" si="56"/>
        <v>0</v>
      </c>
      <c r="L318" s="16">
        <f t="shared" si="57"/>
        <v>0</v>
      </c>
      <c r="M318" s="17">
        <f t="shared" ca="1" si="49"/>
        <v>30</v>
      </c>
      <c r="N318" s="17">
        <f t="shared" ca="1" si="50"/>
        <v>28</v>
      </c>
      <c r="O318" s="4"/>
      <c r="P318" s="4">
        <v>39</v>
      </c>
      <c r="Q318" s="4">
        <v>9</v>
      </c>
      <c r="R318" s="4">
        <v>25</v>
      </c>
      <c r="S318" s="4">
        <v>36</v>
      </c>
      <c r="T318" s="4">
        <v>41</v>
      </c>
      <c r="U318" s="4">
        <v>44</v>
      </c>
      <c r="V318" s="13">
        <v>36</v>
      </c>
      <c r="W318" s="4">
        <v>28</v>
      </c>
      <c r="X318" s="4">
        <v>35</v>
      </c>
      <c r="Y318">
        <f t="shared" si="58"/>
        <v>0</v>
      </c>
      <c r="Z318">
        <f t="shared" si="59"/>
        <v>0</v>
      </c>
    </row>
    <row r="319" spans="2:26" x14ac:dyDescent="0.25">
      <c r="B319" s="11">
        <f t="shared" si="60"/>
        <v>44574.791666665922</v>
      </c>
      <c r="C319" s="1">
        <f t="shared" si="51"/>
        <v>1</v>
      </c>
      <c r="D319" s="1">
        <f t="shared" si="52"/>
        <v>4</v>
      </c>
      <c r="E319" s="12">
        <f t="shared" si="53"/>
        <v>20</v>
      </c>
      <c r="F319" s="124" t="str">
        <f t="shared" si="54"/>
        <v>1</v>
      </c>
      <c r="G319" s="1">
        <f ca="1">(OFFSET(O319,0,MATCH(Customer!$J$6,'CDH &amp; HDH'!$P$11:$X$11,0)))</f>
        <v>35</v>
      </c>
      <c r="H319" s="1" t="str">
        <f t="shared" si="55"/>
        <v>Heating</v>
      </c>
      <c r="I319" s="1">
        <f ca="1">OFFSET(IF($H319="Cooling",Customer!$C$25,Customer!$C$52),E319,D319)</f>
        <v>66</v>
      </c>
      <c r="J319" s="1">
        <f ca="1">OFFSET(IF($H319="Cooling",Customer!$L$25,Customer!$L$52),$E319,$D319)</f>
        <v>64</v>
      </c>
      <c r="K319" s="16">
        <f t="shared" si="56"/>
        <v>0</v>
      </c>
      <c r="L319" s="16">
        <f t="shared" si="57"/>
        <v>0</v>
      </c>
      <c r="M319" s="17">
        <f t="shared" ca="1" si="49"/>
        <v>31</v>
      </c>
      <c r="N319" s="17">
        <f t="shared" ca="1" si="50"/>
        <v>29</v>
      </c>
      <c r="O319" s="4"/>
      <c r="P319" s="4">
        <v>41</v>
      </c>
      <c r="Q319" s="4">
        <v>9</v>
      </c>
      <c r="R319" s="4">
        <v>25</v>
      </c>
      <c r="S319" s="4">
        <v>36</v>
      </c>
      <c r="T319" s="4">
        <v>43</v>
      </c>
      <c r="U319" s="4">
        <v>44</v>
      </c>
      <c r="V319" s="13">
        <v>35</v>
      </c>
      <c r="W319" s="4">
        <v>29</v>
      </c>
      <c r="X319" s="4">
        <v>33</v>
      </c>
      <c r="Y319">
        <f t="shared" si="58"/>
        <v>0</v>
      </c>
      <c r="Z319">
        <f t="shared" si="59"/>
        <v>0</v>
      </c>
    </row>
    <row r="320" spans="2:26" x14ac:dyDescent="0.25">
      <c r="B320" s="11">
        <f t="shared" si="60"/>
        <v>44574.833333332586</v>
      </c>
      <c r="C320" s="1">
        <f t="shared" si="51"/>
        <v>1</v>
      </c>
      <c r="D320" s="1">
        <f t="shared" si="52"/>
        <v>4</v>
      </c>
      <c r="E320" s="12">
        <f t="shared" si="53"/>
        <v>21</v>
      </c>
      <c r="F320" s="124" t="str">
        <f t="shared" si="54"/>
        <v>0</v>
      </c>
      <c r="G320" s="1">
        <f ca="1">(OFFSET(O320,0,MATCH(Customer!$J$6,'CDH &amp; HDH'!$P$11:$X$11,0)))</f>
        <v>34</v>
      </c>
      <c r="H320" s="1" t="str">
        <f t="shared" si="55"/>
        <v>Heating</v>
      </c>
      <c r="I320" s="1">
        <f ca="1">OFFSET(IF($H320="Cooling",Customer!$C$25,Customer!$C$52),E320,D320)</f>
        <v>66</v>
      </c>
      <c r="J320" s="1">
        <f ca="1">OFFSET(IF($H320="Cooling",Customer!$L$25,Customer!$L$52),$E320,$D320)</f>
        <v>64</v>
      </c>
      <c r="K320" s="16">
        <f t="shared" si="56"/>
        <v>0</v>
      </c>
      <c r="L320" s="16">
        <f t="shared" si="57"/>
        <v>0</v>
      </c>
      <c r="M320" s="17">
        <f t="shared" ca="1" si="49"/>
        <v>32</v>
      </c>
      <c r="N320" s="17">
        <f t="shared" ca="1" si="50"/>
        <v>30</v>
      </c>
      <c r="O320" s="4"/>
      <c r="P320" s="4">
        <v>42</v>
      </c>
      <c r="Q320" s="4">
        <v>9</v>
      </c>
      <c r="R320" s="4">
        <v>25</v>
      </c>
      <c r="S320" s="4">
        <v>35</v>
      </c>
      <c r="T320" s="4">
        <v>44</v>
      </c>
      <c r="U320" s="4">
        <v>45</v>
      </c>
      <c r="V320" s="13">
        <v>34</v>
      </c>
      <c r="W320" s="4">
        <v>31</v>
      </c>
      <c r="X320" s="4">
        <v>30</v>
      </c>
      <c r="Y320">
        <f t="shared" si="58"/>
        <v>0</v>
      </c>
      <c r="Z320">
        <f t="shared" si="59"/>
        <v>0</v>
      </c>
    </row>
    <row r="321" spans="2:26" x14ac:dyDescent="0.25">
      <c r="B321" s="11">
        <f t="shared" si="60"/>
        <v>44574.874999999251</v>
      </c>
      <c r="C321" s="1">
        <f t="shared" si="51"/>
        <v>1</v>
      </c>
      <c r="D321" s="1">
        <f t="shared" si="52"/>
        <v>4</v>
      </c>
      <c r="E321" s="12">
        <f t="shared" si="53"/>
        <v>22</v>
      </c>
      <c r="F321" s="124" t="str">
        <f t="shared" si="54"/>
        <v>0</v>
      </c>
      <c r="G321" s="1">
        <f ca="1">(OFFSET(O321,0,MATCH(Customer!$J$6,'CDH &amp; HDH'!$P$11:$X$11,0)))</f>
        <v>32</v>
      </c>
      <c r="H321" s="1" t="str">
        <f t="shared" si="55"/>
        <v>Heating</v>
      </c>
      <c r="I321" s="1">
        <f ca="1">OFFSET(IF($H321="Cooling",Customer!$C$25,Customer!$C$52),E321,D321)</f>
        <v>66</v>
      </c>
      <c r="J321" s="1">
        <f ca="1">OFFSET(IF($H321="Cooling",Customer!$L$25,Customer!$L$52),$E321,$D321)</f>
        <v>64</v>
      </c>
      <c r="K321" s="16">
        <f t="shared" si="56"/>
        <v>0</v>
      </c>
      <c r="L321" s="16">
        <f t="shared" si="57"/>
        <v>0</v>
      </c>
      <c r="M321" s="17">
        <f t="shared" ca="1" si="49"/>
        <v>34</v>
      </c>
      <c r="N321" s="17">
        <f t="shared" ca="1" si="50"/>
        <v>32</v>
      </c>
      <c r="O321" s="4"/>
      <c r="P321" s="4">
        <v>44</v>
      </c>
      <c r="Q321" s="4">
        <v>8</v>
      </c>
      <c r="R321" s="4">
        <v>25</v>
      </c>
      <c r="S321" s="4">
        <v>35</v>
      </c>
      <c r="T321" s="4">
        <v>46</v>
      </c>
      <c r="U321" s="4">
        <v>47</v>
      </c>
      <c r="V321" s="13">
        <v>32</v>
      </c>
      <c r="W321" s="4">
        <v>32</v>
      </c>
      <c r="X321" s="4">
        <v>28</v>
      </c>
      <c r="Y321">
        <f t="shared" si="58"/>
        <v>0</v>
      </c>
      <c r="Z321">
        <f t="shared" si="59"/>
        <v>0</v>
      </c>
    </row>
    <row r="322" spans="2:26" x14ac:dyDescent="0.25">
      <c r="B322" s="11">
        <f t="shared" si="60"/>
        <v>44574.916666665915</v>
      </c>
      <c r="C322" s="1">
        <f t="shared" si="51"/>
        <v>1</v>
      </c>
      <c r="D322" s="1">
        <f t="shared" si="52"/>
        <v>4</v>
      </c>
      <c r="E322" s="12">
        <f t="shared" si="53"/>
        <v>23</v>
      </c>
      <c r="F322" s="124" t="str">
        <f t="shared" si="54"/>
        <v>0</v>
      </c>
      <c r="G322" s="1">
        <f ca="1">(OFFSET(O322,0,MATCH(Customer!$J$6,'CDH &amp; HDH'!$P$11:$X$11,0)))</f>
        <v>32</v>
      </c>
      <c r="H322" s="1" t="str">
        <f t="shared" si="55"/>
        <v>Heating</v>
      </c>
      <c r="I322" s="1">
        <f ca="1">OFFSET(IF($H322="Cooling",Customer!$C$25,Customer!$C$52),E322,D322)</f>
        <v>66</v>
      </c>
      <c r="J322" s="1">
        <f ca="1">OFFSET(IF($H322="Cooling",Customer!$L$25,Customer!$L$52),$E322,$D322)</f>
        <v>64</v>
      </c>
      <c r="K322" s="16">
        <f t="shared" si="56"/>
        <v>0</v>
      </c>
      <c r="L322" s="16">
        <f t="shared" si="57"/>
        <v>0</v>
      </c>
      <c r="M322" s="17">
        <f t="shared" ca="1" si="49"/>
        <v>34</v>
      </c>
      <c r="N322" s="17">
        <f t="shared" ca="1" si="50"/>
        <v>32</v>
      </c>
      <c r="O322" s="4"/>
      <c r="P322" s="4">
        <v>45</v>
      </c>
      <c r="Q322" s="4">
        <v>7</v>
      </c>
      <c r="R322" s="4">
        <v>25</v>
      </c>
      <c r="S322" s="4">
        <v>36</v>
      </c>
      <c r="T322" s="4">
        <v>46</v>
      </c>
      <c r="U322" s="4">
        <v>50</v>
      </c>
      <c r="V322" s="13">
        <v>32</v>
      </c>
      <c r="W322" s="4">
        <v>33</v>
      </c>
      <c r="X322" s="4">
        <v>30</v>
      </c>
      <c r="Y322">
        <f t="shared" si="58"/>
        <v>0</v>
      </c>
      <c r="Z322">
        <f t="shared" si="59"/>
        <v>0</v>
      </c>
    </row>
    <row r="323" spans="2:26" x14ac:dyDescent="0.25">
      <c r="B323" s="11">
        <f t="shared" si="60"/>
        <v>44574.958333332579</v>
      </c>
      <c r="C323" s="1">
        <f t="shared" si="51"/>
        <v>1</v>
      </c>
      <c r="D323" s="1">
        <f t="shared" si="52"/>
        <v>4</v>
      </c>
      <c r="E323" s="12">
        <f t="shared" si="53"/>
        <v>24</v>
      </c>
      <c r="F323" s="124" t="str">
        <f t="shared" si="54"/>
        <v>0</v>
      </c>
      <c r="G323" s="1">
        <f ca="1">(OFFSET(O323,0,MATCH(Customer!$J$6,'CDH &amp; HDH'!$P$11:$X$11,0)))</f>
        <v>32</v>
      </c>
      <c r="H323" s="1" t="str">
        <f t="shared" si="55"/>
        <v>Heating</v>
      </c>
      <c r="I323" s="1">
        <f ca="1">OFFSET(IF($H323="Cooling",Customer!$C$25,Customer!$C$52),E323,D323)</f>
        <v>66</v>
      </c>
      <c r="J323" s="1">
        <f ca="1">OFFSET(IF($H323="Cooling",Customer!$L$25,Customer!$L$52),$E323,$D323)</f>
        <v>64</v>
      </c>
      <c r="K323" s="16">
        <f t="shared" si="56"/>
        <v>0</v>
      </c>
      <c r="L323" s="16">
        <f t="shared" si="57"/>
        <v>0</v>
      </c>
      <c r="M323" s="17">
        <f t="shared" ca="1" si="49"/>
        <v>34</v>
      </c>
      <c r="N323" s="17">
        <f t="shared" ca="1" si="50"/>
        <v>32</v>
      </c>
      <c r="O323" s="4"/>
      <c r="P323" s="4">
        <v>46</v>
      </c>
      <c r="Q323" s="4">
        <v>6</v>
      </c>
      <c r="R323" s="4">
        <v>26</v>
      </c>
      <c r="S323" s="4">
        <v>36</v>
      </c>
      <c r="T323" s="4">
        <v>47</v>
      </c>
      <c r="U323" s="4">
        <v>51</v>
      </c>
      <c r="V323" s="13">
        <v>32</v>
      </c>
      <c r="W323" s="4">
        <v>33</v>
      </c>
      <c r="X323" s="4">
        <v>26</v>
      </c>
      <c r="Y323">
        <f t="shared" si="58"/>
        <v>0</v>
      </c>
      <c r="Z323">
        <f t="shared" si="59"/>
        <v>0</v>
      </c>
    </row>
    <row r="324" spans="2:26" x14ac:dyDescent="0.25">
      <c r="B324" s="11">
        <f t="shared" si="60"/>
        <v>44574.999999999243</v>
      </c>
      <c r="C324" s="1">
        <f t="shared" si="51"/>
        <v>1</v>
      </c>
      <c r="D324" s="1">
        <f t="shared" si="52"/>
        <v>5</v>
      </c>
      <c r="E324" s="12">
        <f t="shared" si="53"/>
        <v>1</v>
      </c>
      <c r="F324" s="124" t="str">
        <f t="shared" si="54"/>
        <v>0</v>
      </c>
      <c r="G324" s="1">
        <f ca="1">(OFFSET(O324,0,MATCH(Customer!$J$6,'CDH &amp; HDH'!$P$11:$X$11,0)))</f>
        <v>32</v>
      </c>
      <c r="H324" s="1" t="str">
        <f t="shared" si="55"/>
        <v>Heating</v>
      </c>
      <c r="I324" s="1">
        <f ca="1">OFFSET(IF($H324="Cooling",Customer!$C$25,Customer!$C$52),E324,D324)</f>
        <v>66</v>
      </c>
      <c r="J324" s="1">
        <f ca="1">OFFSET(IF($H324="Cooling",Customer!$L$25,Customer!$L$52),$E324,$D324)</f>
        <v>64</v>
      </c>
      <c r="K324" s="16">
        <f t="shared" si="56"/>
        <v>0</v>
      </c>
      <c r="L324" s="16">
        <f t="shared" si="57"/>
        <v>0</v>
      </c>
      <c r="M324" s="17">
        <f t="shared" ca="1" si="49"/>
        <v>34</v>
      </c>
      <c r="N324" s="17">
        <f t="shared" ca="1" si="50"/>
        <v>32</v>
      </c>
      <c r="O324" s="4"/>
      <c r="P324" s="4">
        <v>47</v>
      </c>
      <c r="Q324" s="4">
        <v>4</v>
      </c>
      <c r="R324" s="4">
        <v>26</v>
      </c>
      <c r="S324" s="4">
        <v>37</v>
      </c>
      <c r="T324" s="4">
        <v>47</v>
      </c>
      <c r="U324" s="4">
        <v>51</v>
      </c>
      <c r="V324" s="13">
        <v>32</v>
      </c>
      <c r="W324" s="4">
        <v>33</v>
      </c>
      <c r="X324" s="4">
        <v>25</v>
      </c>
      <c r="Y324">
        <f t="shared" si="58"/>
        <v>0</v>
      </c>
      <c r="Z324">
        <f t="shared" si="59"/>
        <v>0</v>
      </c>
    </row>
    <row r="325" spans="2:26" x14ac:dyDescent="0.25">
      <c r="B325" s="11">
        <f t="shared" si="60"/>
        <v>44575.041666665908</v>
      </c>
      <c r="C325" s="1">
        <f t="shared" si="51"/>
        <v>1</v>
      </c>
      <c r="D325" s="1">
        <f t="shared" si="52"/>
        <v>5</v>
      </c>
      <c r="E325" s="12">
        <f t="shared" si="53"/>
        <v>2</v>
      </c>
      <c r="F325" s="124" t="str">
        <f t="shared" si="54"/>
        <v>0</v>
      </c>
      <c r="G325" s="1">
        <f ca="1">(OFFSET(O325,0,MATCH(Customer!$J$6,'CDH &amp; HDH'!$P$11:$X$11,0)))</f>
        <v>31</v>
      </c>
      <c r="H325" s="1" t="str">
        <f t="shared" si="55"/>
        <v>Heating</v>
      </c>
      <c r="I325" s="1">
        <f ca="1">OFFSET(IF($H325="Cooling",Customer!$C$25,Customer!$C$52),E325,D325)</f>
        <v>66</v>
      </c>
      <c r="J325" s="1">
        <f ca="1">OFFSET(IF($H325="Cooling",Customer!$L$25,Customer!$L$52),$E325,$D325)</f>
        <v>64</v>
      </c>
      <c r="K325" s="16">
        <f t="shared" si="56"/>
        <v>0</v>
      </c>
      <c r="L325" s="16">
        <f t="shared" si="57"/>
        <v>0</v>
      </c>
      <c r="M325" s="17">
        <f t="shared" ca="1" si="49"/>
        <v>35</v>
      </c>
      <c r="N325" s="17">
        <f t="shared" ca="1" si="50"/>
        <v>33</v>
      </c>
      <c r="O325" s="4"/>
      <c r="P325" s="4">
        <v>45</v>
      </c>
      <c r="Q325" s="4">
        <v>2</v>
      </c>
      <c r="R325" s="4">
        <v>27</v>
      </c>
      <c r="S325" s="4">
        <v>37</v>
      </c>
      <c r="T325" s="4">
        <v>45</v>
      </c>
      <c r="U325" s="4">
        <v>50</v>
      </c>
      <c r="V325" s="13">
        <v>31</v>
      </c>
      <c r="W325" s="4">
        <v>34</v>
      </c>
      <c r="X325" s="4">
        <v>22</v>
      </c>
      <c r="Y325">
        <f t="shared" si="58"/>
        <v>0</v>
      </c>
      <c r="Z325">
        <f t="shared" si="59"/>
        <v>0</v>
      </c>
    </row>
    <row r="326" spans="2:26" x14ac:dyDescent="0.25">
      <c r="B326" s="11">
        <f t="shared" si="60"/>
        <v>44575.083333332572</v>
      </c>
      <c r="C326" s="1">
        <f t="shared" si="51"/>
        <v>1</v>
      </c>
      <c r="D326" s="1">
        <f t="shared" si="52"/>
        <v>5</v>
      </c>
      <c r="E326" s="12">
        <f t="shared" si="53"/>
        <v>3</v>
      </c>
      <c r="F326" s="124" t="str">
        <f t="shared" si="54"/>
        <v>0</v>
      </c>
      <c r="G326" s="1">
        <f ca="1">(OFFSET(O326,0,MATCH(Customer!$J$6,'CDH &amp; HDH'!$P$11:$X$11,0)))</f>
        <v>30</v>
      </c>
      <c r="H326" s="1" t="str">
        <f t="shared" si="55"/>
        <v>Heating</v>
      </c>
      <c r="I326" s="1">
        <f ca="1">OFFSET(IF($H326="Cooling",Customer!$C$25,Customer!$C$52),E326,D326)</f>
        <v>66</v>
      </c>
      <c r="J326" s="1">
        <f ca="1">OFFSET(IF($H326="Cooling",Customer!$L$25,Customer!$L$52),$E326,$D326)</f>
        <v>64</v>
      </c>
      <c r="K326" s="16">
        <f t="shared" si="56"/>
        <v>0</v>
      </c>
      <c r="L326" s="16">
        <f t="shared" si="57"/>
        <v>0</v>
      </c>
      <c r="M326" s="17">
        <f t="shared" ca="1" si="49"/>
        <v>36</v>
      </c>
      <c r="N326" s="17">
        <f t="shared" ca="1" si="50"/>
        <v>34</v>
      </c>
      <c r="O326" s="4"/>
      <c r="P326" s="4">
        <v>44</v>
      </c>
      <c r="Q326" s="4">
        <v>2</v>
      </c>
      <c r="R326" s="4">
        <v>27</v>
      </c>
      <c r="S326" s="4">
        <v>37</v>
      </c>
      <c r="T326" s="4">
        <v>43</v>
      </c>
      <c r="U326" s="4">
        <v>48</v>
      </c>
      <c r="V326" s="13">
        <v>30</v>
      </c>
      <c r="W326" s="4">
        <v>35</v>
      </c>
      <c r="X326" s="4">
        <v>23</v>
      </c>
      <c r="Y326">
        <f t="shared" si="58"/>
        <v>0</v>
      </c>
      <c r="Z326">
        <f t="shared" si="59"/>
        <v>0</v>
      </c>
    </row>
    <row r="327" spans="2:26" x14ac:dyDescent="0.25">
      <c r="B327" s="11">
        <f t="shared" si="60"/>
        <v>44575.124999999236</v>
      </c>
      <c r="C327" s="1">
        <f t="shared" si="51"/>
        <v>1</v>
      </c>
      <c r="D327" s="1">
        <f t="shared" si="52"/>
        <v>5</v>
      </c>
      <c r="E327" s="12">
        <f t="shared" si="53"/>
        <v>4</v>
      </c>
      <c r="F327" s="124" t="str">
        <f t="shared" si="54"/>
        <v>0</v>
      </c>
      <c r="G327" s="1">
        <f ca="1">(OFFSET(O327,0,MATCH(Customer!$J$6,'CDH &amp; HDH'!$P$11:$X$11,0)))</f>
        <v>31</v>
      </c>
      <c r="H327" s="1" t="str">
        <f t="shared" si="55"/>
        <v>Heating</v>
      </c>
      <c r="I327" s="1">
        <f ca="1">OFFSET(IF($H327="Cooling",Customer!$C$25,Customer!$C$52),E327,D327)</f>
        <v>66</v>
      </c>
      <c r="J327" s="1">
        <f ca="1">OFFSET(IF($H327="Cooling",Customer!$L$25,Customer!$L$52),$E327,$D327)</f>
        <v>64</v>
      </c>
      <c r="K327" s="16">
        <f t="shared" si="56"/>
        <v>0</v>
      </c>
      <c r="L327" s="16">
        <f t="shared" si="57"/>
        <v>0</v>
      </c>
      <c r="M327" s="17">
        <f t="shared" ca="1" si="49"/>
        <v>35</v>
      </c>
      <c r="N327" s="17">
        <f t="shared" ca="1" si="50"/>
        <v>33</v>
      </c>
      <c r="O327" s="4"/>
      <c r="P327" s="4">
        <v>42</v>
      </c>
      <c r="Q327" s="4">
        <v>1</v>
      </c>
      <c r="R327" s="4">
        <v>28</v>
      </c>
      <c r="S327" s="4">
        <v>37</v>
      </c>
      <c r="T327" s="4">
        <v>41</v>
      </c>
      <c r="U327" s="4">
        <v>49</v>
      </c>
      <c r="V327" s="13">
        <v>31</v>
      </c>
      <c r="W327" s="4">
        <v>36</v>
      </c>
      <c r="X327" s="4">
        <v>22</v>
      </c>
      <c r="Y327">
        <f t="shared" si="58"/>
        <v>0</v>
      </c>
      <c r="Z327">
        <f t="shared" si="59"/>
        <v>0</v>
      </c>
    </row>
    <row r="328" spans="2:26" x14ac:dyDescent="0.25">
      <c r="B328" s="11">
        <f t="shared" si="60"/>
        <v>44575.1666666659</v>
      </c>
      <c r="C328" s="1">
        <f t="shared" si="51"/>
        <v>1</v>
      </c>
      <c r="D328" s="1">
        <f t="shared" si="52"/>
        <v>5</v>
      </c>
      <c r="E328" s="12">
        <f t="shared" si="53"/>
        <v>5</v>
      </c>
      <c r="F328" s="124" t="str">
        <f t="shared" si="54"/>
        <v>0</v>
      </c>
      <c r="G328" s="1">
        <f ca="1">(OFFSET(O328,0,MATCH(Customer!$J$6,'CDH &amp; HDH'!$P$11:$X$11,0)))</f>
        <v>35</v>
      </c>
      <c r="H328" s="1" t="str">
        <f t="shared" si="55"/>
        <v>Heating</v>
      </c>
      <c r="I328" s="1">
        <f ca="1">OFFSET(IF($H328="Cooling",Customer!$C$25,Customer!$C$52),E328,D328)</f>
        <v>66</v>
      </c>
      <c r="J328" s="1">
        <f ca="1">OFFSET(IF($H328="Cooling",Customer!$L$25,Customer!$L$52),$E328,$D328)</f>
        <v>64</v>
      </c>
      <c r="K328" s="16">
        <f t="shared" si="56"/>
        <v>0</v>
      </c>
      <c r="L328" s="16">
        <f t="shared" si="57"/>
        <v>0</v>
      </c>
      <c r="M328" s="17">
        <f t="shared" ca="1" si="49"/>
        <v>31</v>
      </c>
      <c r="N328" s="17">
        <f t="shared" ca="1" si="50"/>
        <v>29</v>
      </c>
      <c r="O328" s="4"/>
      <c r="P328" s="4">
        <v>41</v>
      </c>
      <c r="Q328" s="4">
        <v>-1</v>
      </c>
      <c r="R328" s="4">
        <v>29</v>
      </c>
      <c r="S328" s="4">
        <v>37</v>
      </c>
      <c r="T328" s="4">
        <v>41</v>
      </c>
      <c r="U328" s="4">
        <v>42</v>
      </c>
      <c r="V328" s="13">
        <v>35</v>
      </c>
      <c r="W328" s="4">
        <v>39</v>
      </c>
      <c r="X328" s="4">
        <v>22</v>
      </c>
      <c r="Y328">
        <f t="shared" si="58"/>
        <v>0</v>
      </c>
      <c r="Z328">
        <f t="shared" si="59"/>
        <v>0</v>
      </c>
    </row>
    <row r="329" spans="2:26" x14ac:dyDescent="0.25">
      <c r="B329" s="11">
        <f t="shared" si="60"/>
        <v>44575.208333332565</v>
      </c>
      <c r="C329" s="1">
        <f t="shared" si="51"/>
        <v>1</v>
      </c>
      <c r="D329" s="1">
        <f t="shared" si="52"/>
        <v>5</v>
      </c>
      <c r="E329" s="12">
        <f t="shared" si="53"/>
        <v>6</v>
      </c>
      <c r="F329" s="124" t="str">
        <f t="shared" si="54"/>
        <v>0</v>
      </c>
      <c r="G329" s="1">
        <f ca="1">(OFFSET(O329,0,MATCH(Customer!$J$6,'CDH &amp; HDH'!$P$11:$X$11,0)))</f>
        <v>38</v>
      </c>
      <c r="H329" s="1" t="str">
        <f t="shared" si="55"/>
        <v>Heating</v>
      </c>
      <c r="I329" s="1">
        <f ca="1">OFFSET(IF($H329="Cooling",Customer!$C$25,Customer!$C$52),E329,D329)</f>
        <v>66</v>
      </c>
      <c r="J329" s="1">
        <f ca="1">OFFSET(IF($H329="Cooling",Customer!$L$25,Customer!$L$52),$E329,$D329)</f>
        <v>64</v>
      </c>
      <c r="K329" s="16">
        <f t="shared" si="56"/>
        <v>0</v>
      </c>
      <c r="L329" s="16">
        <f t="shared" si="57"/>
        <v>0</v>
      </c>
      <c r="M329" s="17">
        <f t="shared" ca="1" si="49"/>
        <v>28</v>
      </c>
      <c r="N329" s="17">
        <f t="shared" ca="1" si="50"/>
        <v>26</v>
      </c>
      <c r="O329" s="4"/>
      <c r="P329" s="4">
        <v>40</v>
      </c>
      <c r="Q329" s="4">
        <v>0</v>
      </c>
      <c r="R329" s="4">
        <v>29</v>
      </c>
      <c r="S329" s="4">
        <v>36</v>
      </c>
      <c r="T329" s="4">
        <v>40</v>
      </c>
      <c r="U329" s="4">
        <v>40</v>
      </c>
      <c r="V329" s="13">
        <v>38</v>
      </c>
      <c r="W329" s="4">
        <v>40</v>
      </c>
      <c r="X329" s="4">
        <v>21</v>
      </c>
      <c r="Y329">
        <f t="shared" si="58"/>
        <v>0</v>
      </c>
      <c r="Z329">
        <f t="shared" si="59"/>
        <v>0</v>
      </c>
    </row>
    <row r="330" spans="2:26" x14ac:dyDescent="0.25">
      <c r="B330" s="11">
        <f t="shared" si="60"/>
        <v>44575.249999999229</v>
      </c>
      <c r="C330" s="1">
        <f t="shared" si="51"/>
        <v>1</v>
      </c>
      <c r="D330" s="1">
        <f t="shared" si="52"/>
        <v>5</v>
      </c>
      <c r="E330" s="12">
        <f t="shared" si="53"/>
        <v>7</v>
      </c>
      <c r="F330" s="124" t="str">
        <f t="shared" si="54"/>
        <v>0</v>
      </c>
      <c r="G330" s="1">
        <f ca="1">(OFFSET(O330,0,MATCH(Customer!$J$6,'CDH &amp; HDH'!$P$11:$X$11,0)))</f>
        <v>38</v>
      </c>
      <c r="H330" s="1" t="str">
        <f t="shared" si="55"/>
        <v>Heating</v>
      </c>
      <c r="I330" s="1">
        <f ca="1">OFFSET(IF($H330="Cooling",Customer!$C$25,Customer!$C$52),E330,D330)</f>
        <v>66</v>
      </c>
      <c r="J330" s="1">
        <f ca="1">OFFSET(IF($H330="Cooling",Customer!$L$25,Customer!$L$52),$E330,$D330)</f>
        <v>64</v>
      </c>
      <c r="K330" s="16">
        <f t="shared" si="56"/>
        <v>0</v>
      </c>
      <c r="L330" s="16">
        <f t="shared" si="57"/>
        <v>0</v>
      </c>
      <c r="M330" s="17">
        <f t="shared" ca="1" si="49"/>
        <v>28</v>
      </c>
      <c r="N330" s="17">
        <f t="shared" ca="1" si="50"/>
        <v>26</v>
      </c>
      <c r="O330" s="4"/>
      <c r="P330" s="4">
        <v>39</v>
      </c>
      <c r="Q330" s="4">
        <v>0</v>
      </c>
      <c r="R330" s="4">
        <v>30</v>
      </c>
      <c r="S330" s="4">
        <v>36</v>
      </c>
      <c r="T330" s="4">
        <v>40</v>
      </c>
      <c r="U330" s="4">
        <v>39</v>
      </c>
      <c r="V330" s="13">
        <v>38</v>
      </c>
      <c r="W330" s="4">
        <v>41</v>
      </c>
      <c r="X330" s="4">
        <v>20</v>
      </c>
      <c r="Y330">
        <f t="shared" si="58"/>
        <v>0</v>
      </c>
      <c r="Z330">
        <f t="shared" si="59"/>
        <v>0</v>
      </c>
    </row>
    <row r="331" spans="2:26" x14ac:dyDescent="0.25">
      <c r="B331" s="11">
        <f t="shared" si="60"/>
        <v>44575.291666665893</v>
      </c>
      <c r="C331" s="1">
        <f t="shared" si="51"/>
        <v>1</v>
      </c>
      <c r="D331" s="1">
        <f t="shared" si="52"/>
        <v>5</v>
      </c>
      <c r="E331" s="12">
        <f t="shared" si="53"/>
        <v>8</v>
      </c>
      <c r="F331" s="124" t="str">
        <f t="shared" si="54"/>
        <v>1</v>
      </c>
      <c r="G331" s="1">
        <f ca="1">(OFFSET(O331,0,MATCH(Customer!$J$6,'CDH &amp; HDH'!$P$11:$X$11,0)))</f>
        <v>38</v>
      </c>
      <c r="H331" s="1" t="str">
        <f t="shared" si="55"/>
        <v>Heating</v>
      </c>
      <c r="I331" s="1">
        <f ca="1">OFFSET(IF($H331="Cooling",Customer!$C$25,Customer!$C$52),E331,D331)</f>
        <v>70</v>
      </c>
      <c r="J331" s="1">
        <f ca="1">OFFSET(IF($H331="Cooling",Customer!$L$25,Customer!$L$52),$E331,$D331)</f>
        <v>70</v>
      </c>
      <c r="K331" s="16">
        <f t="shared" si="56"/>
        <v>0</v>
      </c>
      <c r="L331" s="16">
        <f t="shared" si="57"/>
        <v>0</v>
      </c>
      <c r="M331" s="17">
        <f t="shared" ca="1" si="49"/>
        <v>32</v>
      </c>
      <c r="N331" s="17">
        <f t="shared" ca="1" si="50"/>
        <v>32</v>
      </c>
      <c r="O331" s="4"/>
      <c r="P331" s="4">
        <v>39</v>
      </c>
      <c r="Q331" s="4">
        <v>-1</v>
      </c>
      <c r="R331" s="4">
        <v>30</v>
      </c>
      <c r="S331" s="4">
        <v>36</v>
      </c>
      <c r="T331" s="4">
        <v>39</v>
      </c>
      <c r="U331" s="4">
        <v>39</v>
      </c>
      <c r="V331" s="13">
        <v>38</v>
      </c>
      <c r="W331" s="4">
        <v>43</v>
      </c>
      <c r="X331" s="4">
        <v>20</v>
      </c>
      <c r="Y331">
        <f t="shared" si="58"/>
        <v>0</v>
      </c>
      <c r="Z331">
        <f t="shared" si="59"/>
        <v>0</v>
      </c>
    </row>
    <row r="332" spans="2:26" x14ac:dyDescent="0.25">
      <c r="B332" s="11">
        <f t="shared" si="60"/>
        <v>44575.333333332557</v>
      </c>
      <c r="C332" s="1">
        <f t="shared" si="51"/>
        <v>1</v>
      </c>
      <c r="D332" s="1">
        <f t="shared" si="52"/>
        <v>5</v>
      </c>
      <c r="E332" s="12">
        <f t="shared" si="53"/>
        <v>9</v>
      </c>
      <c r="F332" s="124" t="str">
        <f t="shared" si="54"/>
        <v>1</v>
      </c>
      <c r="G332" s="1">
        <f ca="1">(OFFSET(O332,0,MATCH(Customer!$J$6,'CDH &amp; HDH'!$P$11:$X$11,0)))</f>
        <v>41</v>
      </c>
      <c r="H332" s="1" t="str">
        <f t="shared" si="55"/>
        <v>Heating</v>
      </c>
      <c r="I332" s="1">
        <f ca="1">OFFSET(IF($H332="Cooling",Customer!$C$25,Customer!$C$52),E332,D332)</f>
        <v>70</v>
      </c>
      <c r="J332" s="1">
        <f ca="1">OFFSET(IF($H332="Cooling",Customer!$L$25,Customer!$L$52),$E332,$D332)</f>
        <v>70</v>
      </c>
      <c r="K332" s="16">
        <f t="shared" si="56"/>
        <v>0</v>
      </c>
      <c r="L332" s="16">
        <f t="shared" si="57"/>
        <v>0</v>
      </c>
      <c r="M332" s="17">
        <f t="shared" ref="M332:M395" ca="1" si="61">IF($H332="Cooling",0,MAX(0,I332-$G332))</f>
        <v>29</v>
      </c>
      <c r="N332" s="17">
        <f t="shared" ref="N332:N395" ca="1" si="62">IF($H332="Cooling",0,MAX(0,J332-$G332))</f>
        <v>29</v>
      </c>
      <c r="O332" s="4"/>
      <c r="P332" s="4">
        <v>38</v>
      </c>
      <c r="Q332" s="4">
        <v>0</v>
      </c>
      <c r="R332" s="4">
        <v>31</v>
      </c>
      <c r="S332" s="4">
        <v>37</v>
      </c>
      <c r="T332" s="4">
        <v>38</v>
      </c>
      <c r="U332" s="4">
        <v>41</v>
      </c>
      <c r="V332" s="13">
        <v>41</v>
      </c>
      <c r="W332" s="4">
        <v>43</v>
      </c>
      <c r="X332" s="4">
        <v>22</v>
      </c>
      <c r="Y332">
        <f t="shared" si="58"/>
        <v>0</v>
      </c>
      <c r="Z332">
        <f t="shared" si="59"/>
        <v>0</v>
      </c>
    </row>
    <row r="333" spans="2:26" x14ac:dyDescent="0.25">
      <c r="B333" s="11">
        <f t="shared" si="60"/>
        <v>44575.374999999221</v>
      </c>
      <c r="C333" s="1">
        <f t="shared" ref="C333:C396" si="63">MONTH(B333)</f>
        <v>1</v>
      </c>
      <c r="D333" s="1">
        <f t="shared" ref="D333:D396" si="64">WEEKDAY(B333,2)</f>
        <v>5</v>
      </c>
      <c r="E333" s="12">
        <f t="shared" ref="E333:E396" si="65">HOUR(B333)+1</f>
        <v>10</v>
      </c>
      <c r="F333" s="124" t="str">
        <f t="shared" ref="F333:F396" si="66">IF(AND(C333&gt;5,C333&lt;9,D333&lt;6,E333&gt;14,E333&lt;19),"1",IF(AND(OR(E333=8,E333=9,E333=19,E333=20),C333&lt;3,D333&lt;6),"1","0"))</f>
        <v>0</v>
      </c>
      <c r="G333" s="1">
        <f ca="1">(OFFSET(O333,0,MATCH(Customer!$J$6,'CDH &amp; HDH'!$P$11:$X$11,0)))</f>
        <v>45</v>
      </c>
      <c r="H333" s="1" t="str">
        <f t="shared" ref="H333:H396" si="67">IF(AND(C333&gt;=5,C333&lt;=9),"Cooling","Heating")</f>
        <v>Heating</v>
      </c>
      <c r="I333" s="1">
        <f ca="1">OFFSET(IF($H333="Cooling",Customer!$C$25,Customer!$C$52),E333,D333)</f>
        <v>70</v>
      </c>
      <c r="J333" s="1">
        <f ca="1">OFFSET(IF($H333="Cooling",Customer!$L$25,Customer!$L$52),$E333,$D333)</f>
        <v>70</v>
      </c>
      <c r="K333" s="16">
        <f t="shared" ref="K333:K396" si="68">IF($H333="Heating",0,MAX(0,$G333-I333))</f>
        <v>0</v>
      </c>
      <c r="L333" s="16">
        <f t="shared" ref="L333:L396" si="69">IF($H333="Heating",0,MAX(0,$G333-J333))</f>
        <v>0</v>
      </c>
      <c r="M333" s="17">
        <f t="shared" ca="1" si="61"/>
        <v>25</v>
      </c>
      <c r="N333" s="17">
        <f t="shared" ca="1" si="62"/>
        <v>25</v>
      </c>
      <c r="O333" s="4"/>
      <c r="P333" s="4">
        <v>38</v>
      </c>
      <c r="Q333" s="4">
        <v>3</v>
      </c>
      <c r="R333" s="4">
        <v>31</v>
      </c>
      <c r="S333" s="4">
        <v>37</v>
      </c>
      <c r="T333" s="4">
        <v>37</v>
      </c>
      <c r="U333" s="4">
        <v>42</v>
      </c>
      <c r="V333" s="13">
        <v>45</v>
      </c>
      <c r="W333" s="4">
        <v>44</v>
      </c>
      <c r="X333" s="4">
        <v>26</v>
      </c>
      <c r="Y333">
        <f t="shared" ref="Y333:Y396" si="70">1.08*400*K333</f>
        <v>0</v>
      </c>
      <c r="Z333">
        <f t="shared" ref="Z333:Z396" si="71">1.08*400*L333</f>
        <v>0</v>
      </c>
    </row>
    <row r="334" spans="2:26" x14ac:dyDescent="0.25">
      <c r="B334" s="11">
        <f t="shared" ref="B334:B397" si="72">B333+1/24</f>
        <v>44575.416666665886</v>
      </c>
      <c r="C334" s="1">
        <f t="shared" si="63"/>
        <v>1</v>
      </c>
      <c r="D334" s="1">
        <f t="shared" si="64"/>
        <v>5</v>
      </c>
      <c r="E334" s="12">
        <f t="shared" si="65"/>
        <v>11</v>
      </c>
      <c r="F334" s="124" t="str">
        <f t="shared" si="66"/>
        <v>0</v>
      </c>
      <c r="G334" s="1">
        <f ca="1">(OFFSET(O334,0,MATCH(Customer!$J$6,'CDH &amp; HDH'!$P$11:$X$11,0)))</f>
        <v>48</v>
      </c>
      <c r="H334" s="1" t="str">
        <f t="shared" si="67"/>
        <v>Heating</v>
      </c>
      <c r="I334" s="1">
        <f ca="1">OFFSET(IF($H334="Cooling",Customer!$C$25,Customer!$C$52),E334,D334)</f>
        <v>70</v>
      </c>
      <c r="J334" s="1">
        <f ca="1">OFFSET(IF($H334="Cooling",Customer!$L$25,Customer!$L$52),$E334,$D334)</f>
        <v>70</v>
      </c>
      <c r="K334" s="16">
        <f t="shared" si="68"/>
        <v>0</v>
      </c>
      <c r="L334" s="16">
        <f t="shared" si="69"/>
        <v>0</v>
      </c>
      <c r="M334" s="17">
        <f t="shared" ca="1" si="61"/>
        <v>22</v>
      </c>
      <c r="N334" s="17">
        <f t="shared" ca="1" si="62"/>
        <v>22</v>
      </c>
      <c r="O334" s="4"/>
      <c r="P334" s="4">
        <v>38</v>
      </c>
      <c r="Q334" s="4">
        <v>5</v>
      </c>
      <c r="R334" s="4">
        <v>32</v>
      </c>
      <c r="S334" s="4">
        <v>38</v>
      </c>
      <c r="T334" s="4">
        <v>38</v>
      </c>
      <c r="U334" s="4">
        <v>41</v>
      </c>
      <c r="V334" s="13">
        <v>48</v>
      </c>
      <c r="W334" s="4">
        <v>46</v>
      </c>
      <c r="X334" s="4">
        <v>30</v>
      </c>
      <c r="Y334">
        <f t="shared" si="70"/>
        <v>0</v>
      </c>
      <c r="Z334">
        <f t="shared" si="71"/>
        <v>0</v>
      </c>
    </row>
    <row r="335" spans="2:26" x14ac:dyDescent="0.25">
      <c r="B335" s="11">
        <f t="shared" si="72"/>
        <v>44575.45833333255</v>
      </c>
      <c r="C335" s="1">
        <f t="shared" si="63"/>
        <v>1</v>
      </c>
      <c r="D335" s="1">
        <f t="shared" si="64"/>
        <v>5</v>
      </c>
      <c r="E335" s="12">
        <f t="shared" si="65"/>
        <v>12</v>
      </c>
      <c r="F335" s="124" t="str">
        <f t="shared" si="66"/>
        <v>0</v>
      </c>
      <c r="G335" s="1">
        <f ca="1">(OFFSET(O335,0,MATCH(Customer!$J$6,'CDH &amp; HDH'!$P$11:$X$11,0)))</f>
        <v>51</v>
      </c>
      <c r="H335" s="1" t="str">
        <f t="shared" si="67"/>
        <v>Heating</v>
      </c>
      <c r="I335" s="1">
        <f ca="1">OFFSET(IF($H335="Cooling",Customer!$C$25,Customer!$C$52),E335,D335)</f>
        <v>70</v>
      </c>
      <c r="J335" s="1">
        <f ca="1">OFFSET(IF($H335="Cooling",Customer!$L$25,Customer!$L$52),$E335,$D335)</f>
        <v>70</v>
      </c>
      <c r="K335" s="16">
        <f t="shared" si="68"/>
        <v>0</v>
      </c>
      <c r="L335" s="16">
        <f t="shared" si="69"/>
        <v>0</v>
      </c>
      <c r="M335" s="17">
        <f t="shared" ca="1" si="61"/>
        <v>19</v>
      </c>
      <c r="N335" s="17">
        <f t="shared" ca="1" si="62"/>
        <v>19</v>
      </c>
      <c r="O335" s="4"/>
      <c r="P335" s="4">
        <v>38</v>
      </c>
      <c r="Q335" s="4">
        <v>6</v>
      </c>
      <c r="R335" s="4">
        <v>32</v>
      </c>
      <c r="S335" s="4">
        <v>39</v>
      </c>
      <c r="T335" s="4">
        <v>39</v>
      </c>
      <c r="U335" s="4">
        <v>42</v>
      </c>
      <c r="V335" s="13">
        <v>51</v>
      </c>
      <c r="W335" s="4">
        <v>47</v>
      </c>
      <c r="X335" s="4">
        <v>32</v>
      </c>
      <c r="Y335">
        <f t="shared" si="70"/>
        <v>0</v>
      </c>
      <c r="Z335">
        <f t="shared" si="71"/>
        <v>0</v>
      </c>
    </row>
    <row r="336" spans="2:26" x14ac:dyDescent="0.25">
      <c r="B336" s="11">
        <f t="shared" si="72"/>
        <v>44575.499999999214</v>
      </c>
      <c r="C336" s="1">
        <f t="shared" si="63"/>
        <v>1</v>
      </c>
      <c r="D336" s="1">
        <f t="shared" si="64"/>
        <v>5</v>
      </c>
      <c r="E336" s="12">
        <f t="shared" si="65"/>
        <v>13</v>
      </c>
      <c r="F336" s="124" t="str">
        <f t="shared" si="66"/>
        <v>0</v>
      </c>
      <c r="G336" s="1">
        <f ca="1">(OFFSET(O336,0,MATCH(Customer!$J$6,'CDH &amp; HDH'!$P$11:$X$11,0)))</f>
        <v>52</v>
      </c>
      <c r="H336" s="1" t="str">
        <f t="shared" si="67"/>
        <v>Heating</v>
      </c>
      <c r="I336" s="1">
        <f ca="1">OFFSET(IF($H336="Cooling",Customer!$C$25,Customer!$C$52),E336,D336)</f>
        <v>70</v>
      </c>
      <c r="J336" s="1">
        <f ca="1">OFFSET(IF($H336="Cooling",Customer!$L$25,Customer!$L$52),$E336,$D336)</f>
        <v>70</v>
      </c>
      <c r="K336" s="16">
        <f t="shared" si="68"/>
        <v>0</v>
      </c>
      <c r="L336" s="16">
        <f t="shared" si="69"/>
        <v>0</v>
      </c>
      <c r="M336" s="17">
        <f t="shared" ca="1" si="61"/>
        <v>18</v>
      </c>
      <c r="N336" s="17">
        <f t="shared" ca="1" si="62"/>
        <v>18</v>
      </c>
      <c r="O336" s="4"/>
      <c r="P336" s="4">
        <v>38</v>
      </c>
      <c r="Q336" s="4">
        <v>7</v>
      </c>
      <c r="R336" s="4">
        <v>33</v>
      </c>
      <c r="S336" s="4">
        <v>40</v>
      </c>
      <c r="T336" s="4">
        <v>40</v>
      </c>
      <c r="U336" s="4">
        <v>42</v>
      </c>
      <c r="V336" s="13">
        <v>52</v>
      </c>
      <c r="W336" s="4">
        <v>48</v>
      </c>
      <c r="X336" s="4">
        <v>36</v>
      </c>
      <c r="Y336">
        <f t="shared" si="70"/>
        <v>0</v>
      </c>
      <c r="Z336">
        <f t="shared" si="71"/>
        <v>0</v>
      </c>
    </row>
    <row r="337" spans="2:26" x14ac:dyDescent="0.25">
      <c r="B337" s="11">
        <f t="shared" si="72"/>
        <v>44575.541666665878</v>
      </c>
      <c r="C337" s="1">
        <f t="shared" si="63"/>
        <v>1</v>
      </c>
      <c r="D337" s="1">
        <f t="shared" si="64"/>
        <v>5</v>
      </c>
      <c r="E337" s="12">
        <f t="shared" si="65"/>
        <v>14</v>
      </c>
      <c r="F337" s="124" t="str">
        <f t="shared" si="66"/>
        <v>0</v>
      </c>
      <c r="G337" s="1">
        <f ca="1">(OFFSET(O337,0,MATCH(Customer!$J$6,'CDH &amp; HDH'!$P$11:$X$11,0)))</f>
        <v>53</v>
      </c>
      <c r="H337" s="1" t="str">
        <f t="shared" si="67"/>
        <v>Heating</v>
      </c>
      <c r="I337" s="1">
        <f ca="1">OFFSET(IF($H337="Cooling",Customer!$C$25,Customer!$C$52),E337,D337)</f>
        <v>70</v>
      </c>
      <c r="J337" s="1">
        <f ca="1">OFFSET(IF($H337="Cooling",Customer!$L$25,Customer!$L$52),$E337,$D337)</f>
        <v>70</v>
      </c>
      <c r="K337" s="16">
        <f t="shared" si="68"/>
        <v>0</v>
      </c>
      <c r="L337" s="16">
        <f t="shared" si="69"/>
        <v>0</v>
      </c>
      <c r="M337" s="17">
        <f t="shared" ca="1" si="61"/>
        <v>17</v>
      </c>
      <c r="N337" s="17">
        <f t="shared" ca="1" si="62"/>
        <v>17</v>
      </c>
      <c r="O337" s="4"/>
      <c r="P337" s="4">
        <v>38</v>
      </c>
      <c r="Q337" s="4">
        <v>8</v>
      </c>
      <c r="R337" s="4">
        <v>33</v>
      </c>
      <c r="S337" s="4">
        <v>39</v>
      </c>
      <c r="T337" s="4">
        <v>40</v>
      </c>
      <c r="U337" s="4">
        <v>42</v>
      </c>
      <c r="V337" s="13">
        <v>53</v>
      </c>
      <c r="W337" s="4">
        <v>44</v>
      </c>
      <c r="X337" s="4">
        <v>38</v>
      </c>
      <c r="Y337">
        <f t="shared" si="70"/>
        <v>0</v>
      </c>
      <c r="Z337">
        <f t="shared" si="71"/>
        <v>0</v>
      </c>
    </row>
    <row r="338" spans="2:26" x14ac:dyDescent="0.25">
      <c r="B338" s="11">
        <f t="shared" si="72"/>
        <v>44575.583333332543</v>
      </c>
      <c r="C338" s="1">
        <f t="shared" si="63"/>
        <v>1</v>
      </c>
      <c r="D338" s="1">
        <f t="shared" si="64"/>
        <v>5</v>
      </c>
      <c r="E338" s="12">
        <f t="shared" si="65"/>
        <v>15</v>
      </c>
      <c r="F338" s="124" t="str">
        <f t="shared" si="66"/>
        <v>0</v>
      </c>
      <c r="G338" s="1">
        <f ca="1">(OFFSET(O338,0,MATCH(Customer!$J$6,'CDH &amp; HDH'!$P$11:$X$11,0)))</f>
        <v>52</v>
      </c>
      <c r="H338" s="1" t="str">
        <f t="shared" si="67"/>
        <v>Heating</v>
      </c>
      <c r="I338" s="1">
        <f ca="1">OFFSET(IF($H338="Cooling",Customer!$C$25,Customer!$C$52),E338,D338)</f>
        <v>70</v>
      </c>
      <c r="J338" s="1">
        <f ca="1">OFFSET(IF($H338="Cooling",Customer!$L$25,Customer!$L$52),$E338,$D338)</f>
        <v>70</v>
      </c>
      <c r="K338" s="16">
        <f t="shared" si="68"/>
        <v>0</v>
      </c>
      <c r="L338" s="16">
        <f t="shared" si="69"/>
        <v>0</v>
      </c>
      <c r="M338" s="17">
        <f t="shared" ca="1" si="61"/>
        <v>18</v>
      </c>
      <c r="N338" s="17">
        <f t="shared" ca="1" si="62"/>
        <v>18</v>
      </c>
      <c r="O338" s="4"/>
      <c r="P338" s="4">
        <v>37</v>
      </c>
      <c r="Q338" s="4">
        <v>8</v>
      </c>
      <c r="R338" s="4">
        <v>34</v>
      </c>
      <c r="S338" s="4">
        <v>37</v>
      </c>
      <c r="T338" s="4">
        <v>40</v>
      </c>
      <c r="U338" s="4">
        <v>41</v>
      </c>
      <c r="V338" s="13">
        <v>52</v>
      </c>
      <c r="W338" s="4">
        <v>41</v>
      </c>
      <c r="X338" s="4">
        <v>38</v>
      </c>
      <c r="Y338">
        <f t="shared" si="70"/>
        <v>0</v>
      </c>
      <c r="Z338">
        <f t="shared" si="71"/>
        <v>0</v>
      </c>
    </row>
    <row r="339" spans="2:26" x14ac:dyDescent="0.25">
      <c r="B339" s="11">
        <f t="shared" si="72"/>
        <v>44575.624999999207</v>
      </c>
      <c r="C339" s="1">
        <f t="shared" si="63"/>
        <v>1</v>
      </c>
      <c r="D339" s="1">
        <f t="shared" si="64"/>
        <v>5</v>
      </c>
      <c r="E339" s="12">
        <f t="shared" si="65"/>
        <v>16</v>
      </c>
      <c r="F339" s="124" t="str">
        <f t="shared" si="66"/>
        <v>0</v>
      </c>
      <c r="G339" s="1">
        <f ca="1">(OFFSET(O339,0,MATCH(Customer!$J$6,'CDH &amp; HDH'!$P$11:$X$11,0)))</f>
        <v>51</v>
      </c>
      <c r="H339" s="1" t="str">
        <f t="shared" si="67"/>
        <v>Heating</v>
      </c>
      <c r="I339" s="1">
        <f ca="1">OFFSET(IF($H339="Cooling",Customer!$C$25,Customer!$C$52),E339,D339)</f>
        <v>70</v>
      </c>
      <c r="J339" s="1">
        <f ca="1">OFFSET(IF($H339="Cooling",Customer!$L$25,Customer!$L$52),$E339,$D339)</f>
        <v>70</v>
      </c>
      <c r="K339" s="16">
        <f t="shared" si="68"/>
        <v>0</v>
      </c>
      <c r="L339" s="16">
        <f t="shared" si="69"/>
        <v>0</v>
      </c>
      <c r="M339" s="17">
        <f t="shared" ca="1" si="61"/>
        <v>19</v>
      </c>
      <c r="N339" s="17">
        <f t="shared" ca="1" si="62"/>
        <v>19</v>
      </c>
      <c r="O339" s="4"/>
      <c r="P339" s="4">
        <v>37</v>
      </c>
      <c r="Q339" s="4">
        <v>8</v>
      </c>
      <c r="R339" s="4">
        <v>34</v>
      </c>
      <c r="S339" s="4">
        <v>36</v>
      </c>
      <c r="T339" s="4">
        <v>40</v>
      </c>
      <c r="U339" s="4">
        <v>40</v>
      </c>
      <c r="V339" s="13">
        <v>51</v>
      </c>
      <c r="W339" s="4">
        <v>39</v>
      </c>
      <c r="X339" s="4">
        <v>39</v>
      </c>
      <c r="Y339">
        <f t="shared" si="70"/>
        <v>0</v>
      </c>
      <c r="Z339">
        <f t="shared" si="71"/>
        <v>0</v>
      </c>
    </row>
    <row r="340" spans="2:26" x14ac:dyDescent="0.25">
      <c r="B340" s="11">
        <f t="shared" si="72"/>
        <v>44575.666666665871</v>
      </c>
      <c r="C340" s="1">
        <f t="shared" si="63"/>
        <v>1</v>
      </c>
      <c r="D340" s="1">
        <f t="shared" si="64"/>
        <v>5</v>
      </c>
      <c r="E340" s="12">
        <f t="shared" si="65"/>
        <v>17</v>
      </c>
      <c r="F340" s="124" t="str">
        <f t="shared" si="66"/>
        <v>0</v>
      </c>
      <c r="G340" s="1">
        <f ca="1">(OFFSET(O340,0,MATCH(Customer!$J$6,'CDH &amp; HDH'!$P$11:$X$11,0)))</f>
        <v>51</v>
      </c>
      <c r="H340" s="1" t="str">
        <f t="shared" si="67"/>
        <v>Heating</v>
      </c>
      <c r="I340" s="1">
        <f ca="1">OFFSET(IF($H340="Cooling",Customer!$C$25,Customer!$C$52),E340,D340)</f>
        <v>70</v>
      </c>
      <c r="J340" s="1">
        <f ca="1">OFFSET(IF($H340="Cooling",Customer!$L$25,Customer!$L$52),$E340,$D340)</f>
        <v>70</v>
      </c>
      <c r="K340" s="16">
        <f t="shared" si="68"/>
        <v>0</v>
      </c>
      <c r="L340" s="16">
        <f t="shared" si="69"/>
        <v>0</v>
      </c>
      <c r="M340" s="17">
        <f t="shared" ca="1" si="61"/>
        <v>19</v>
      </c>
      <c r="N340" s="17">
        <f t="shared" ca="1" si="62"/>
        <v>19</v>
      </c>
      <c r="O340" s="4"/>
      <c r="P340" s="4">
        <v>36</v>
      </c>
      <c r="Q340" s="4">
        <v>6</v>
      </c>
      <c r="R340" s="4">
        <v>34</v>
      </c>
      <c r="S340" s="4">
        <v>35</v>
      </c>
      <c r="T340" s="4">
        <v>38</v>
      </c>
      <c r="U340" s="4">
        <v>38</v>
      </c>
      <c r="V340" s="13">
        <v>51</v>
      </c>
      <c r="W340" s="4">
        <v>39</v>
      </c>
      <c r="X340" s="4">
        <v>39</v>
      </c>
      <c r="Y340">
        <f t="shared" si="70"/>
        <v>0</v>
      </c>
      <c r="Z340">
        <f t="shared" si="71"/>
        <v>0</v>
      </c>
    </row>
    <row r="341" spans="2:26" x14ac:dyDescent="0.25">
      <c r="B341" s="11">
        <f t="shared" si="72"/>
        <v>44575.708333332535</v>
      </c>
      <c r="C341" s="1">
        <f t="shared" si="63"/>
        <v>1</v>
      </c>
      <c r="D341" s="1">
        <f t="shared" si="64"/>
        <v>5</v>
      </c>
      <c r="E341" s="12">
        <f t="shared" si="65"/>
        <v>18</v>
      </c>
      <c r="F341" s="124" t="str">
        <f t="shared" si="66"/>
        <v>0</v>
      </c>
      <c r="G341" s="1">
        <f ca="1">(OFFSET(O341,0,MATCH(Customer!$J$6,'CDH &amp; HDH'!$P$11:$X$11,0)))</f>
        <v>47</v>
      </c>
      <c r="H341" s="1" t="str">
        <f t="shared" si="67"/>
        <v>Heating</v>
      </c>
      <c r="I341" s="1">
        <f ca="1">OFFSET(IF($H341="Cooling",Customer!$C$25,Customer!$C$52),E341,D341)</f>
        <v>70</v>
      </c>
      <c r="J341" s="1">
        <f ca="1">OFFSET(IF($H341="Cooling",Customer!$L$25,Customer!$L$52),$E341,$D341)</f>
        <v>70</v>
      </c>
      <c r="K341" s="16">
        <f t="shared" si="68"/>
        <v>0</v>
      </c>
      <c r="L341" s="16">
        <f t="shared" si="69"/>
        <v>0</v>
      </c>
      <c r="M341" s="17">
        <f t="shared" ca="1" si="61"/>
        <v>23</v>
      </c>
      <c r="N341" s="17">
        <f t="shared" ca="1" si="62"/>
        <v>23</v>
      </c>
      <c r="O341" s="4"/>
      <c r="P341" s="4">
        <v>34</v>
      </c>
      <c r="Q341" s="4">
        <v>5</v>
      </c>
      <c r="R341" s="4">
        <v>34</v>
      </c>
      <c r="S341" s="4">
        <v>35</v>
      </c>
      <c r="T341" s="4">
        <v>36</v>
      </c>
      <c r="U341" s="4">
        <v>36</v>
      </c>
      <c r="V341" s="13">
        <v>47</v>
      </c>
      <c r="W341" s="4">
        <v>39</v>
      </c>
      <c r="X341" s="4">
        <v>38</v>
      </c>
      <c r="Y341">
        <f t="shared" si="70"/>
        <v>0</v>
      </c>
      <c r="Z341">
        <f t="shared" si="71"/>
        <v>0</v>
      </c>
    </row>
    <row r="342" spans="2:26" x14ac:dyDescent="0.25">
      <c r="B342" s="11">
        <f t="shared" si="72"/>
        <v>44575.7499999992</v>
      </c>
      <c r="C342" s="1">
        <f t="shared" si="63"/>
        <v>1</v>
      </c>
      <c r="D342" s="1">
        <f t="shared" si="64"/>
        <v>5</v>
      </c>
      <c r="E342" s="12">
        <f t="shared" si="65"/>
        <v>19</v>
      </c>
      <c r="F342" s="124" t="str">
        <f t="shared" si="66"/>
        <v>1</v>
      </c>
      <c r="G342" s="1">
        <f ca="1">(OFFSET(O342,0,MATCH(Customer!$J$6,'CDH &amp; HDH'!$P$11:$X$11,0)))</f>
        <v>47</v>
      </c>
      <c r="H342" s="1" t="str">
        <f t="shared" si="67"/>
        <v>Heating</v>
      </c>
      <c r="I342" s="1">
        <f ca="1">OFFSET(IF($H342="Cooling",Customer!$C$25,Customer!$C$52),E342,D342)</f>
        <v>66</v>
      </c>
      <c r="J342" s="1">
        <f ca="1">OFFSET(IF($H342="Cooling",Customer!$L$25,Customer!$L$52),$E342,$D342)</f>
        <v>64</v>
      </c>
      <c r="K342" s="16">
        <f t="shared" si="68"/>
        <v>0</v>
      </c>
      <c r="L342" s="16">
        <f t="shared" si="69"/>
        <v>0</v>
      </c>
      <c r="M342" s="17">
        <f t="shared" ca="1" si="61"/>
        <v>19</v>
      </c>
      <c r="N342" s="17">
        <f t="shared" ca="1" si="62"/>
        <v>17</v>
      </c>
      <c r="O342" s="4"/>
      <c r="P342" s="4">
        <v>33</v>
      </c>
      <c r="Q342" s="4">
        <v>3</v>
      </c>
      <c r="R342" s="4">
        <v>34</v>
      </c>
      <c r="S342" s="4">
        <v>34</v>
      </c>
      <c r="T342" s="4">
        <v>34</v>
      </c>
      <c r="U342" s="4">
        <v>34</v>
      </c>
      <c r="V342" s="13">
        <v>47</v>
      </c>
      <c r="W342" s="4">
        <v>39</v>
      </c>
      <c r="X342" s="4">
        <v>37</v>
      </c>
      <c r="Y342">
        <f t="shared" si="70"/>
        <v>0</v>
      </c>
      <c r="Z342">
        <f t="shared" si="71"/>
        <v>0</v>
      </c>
    </row>
    <row r="343" spans="2:26" x14ac:dyDescent="0.25">
      <c r="B343" s="11">
        <f t="shared" si="72"/>
        <v>44575.791666665864</v>
      </c>
      <c r="C343" s="1">
        <f t="shared" si="63"/>
        <v>1</v>
      </c>
      <c r="D343" s="1">
        <f t="shared" si="64"/>
        <v>5</v>
      </c>
      <c r="E343" s="12">
        <f t="shared" si="65"/>
        <v>20</v>
      </c>
      <c r="F343" s="124" t="str">
        <f t="shared" si="66"/>
        <v>1</v>
      </c>
      <c r="G343" s="1">
        <f ca="1">(OFFSET(O343,0,MATCH(Customer!$J$6,'CDH &amp; HDH'!$P$11:$X$11,0)))</f>
        <v>47</v>
      </c>
      <c r="H343" s="1" t="str">
        <f t="shared" si="67"/>
        <v>Heating</v>
      </c>
      <c r="I343" s="1">
        <f ca="1">OFFSET(IF($H343="Cooling",Customer!$C$25,Customer!$C$52),E343,D343)</f>
        <v>66</v>
      </c>
      <c r="J343" s="1">
        <f ca="1">OFFSET(IF($H343="Cooling",Customer!$L$25,Customer!$L$52),$E343,$D343)</f>
        <v>64</v>
      </c>
      <c r="K343" s="16">
        <f t="shared" si="68"/>
        <v>0</v>
      </c>
      <c r="L343" s="16">
        <f t="shared" si="69"/>
        <v>0</v>
      </c>
      <c r="M343" s="17">
        <f t="shared" ca="1" si="61"/>
        <v>19</v>
      </c>
      <c r="N343" s="17">
        <f t="shared" ca="1" si="62"/>
        <v>17</v>
      </c>
      <c r="O343" s="4"/>
      <c r="P343" s="4">
        <v>32</v>
      </c>
      <c r="Q343" s="4">
        <v>2</v>
      </c>
      <c r="R343" s="4">
        <v>34</v>
      </c>
      <c r="S343" s="4">
        <v>34</v>
      </c>
      <c r="T343" s="4">
        <v>33</v>
      </c>
      <c r="U343" s="4">
        <v>35</v>
      </c>
      <c r="V343" s="13">
        <v>47</v>
      </c>
      <c r="W343" s="4">
        <v>39</v>
      </c>
      <c r="X343" s="4">
        <v>36</v>
      </c>
      <c r="Y343">
        <f t="shared" si="70"/>
        <v>0</v>
      </c>
      <c r="Z343">
        <f t="shared" si="71"/>
        <v>0</v>
      </c>
    </row>
    <row r="344" spans="2:26" x14ac:dyDescent="0.25">
      <c r="B344" s="11">
        <f t="shared" si="72"/>
        <v>44575.833333332528</v>
      </c>
      <c r="C344" s="1">
        <f t="shared" si="63"/>
        <v>1</v>
      </c>
      <c r="D344" s="1">
        <f t="shared" si="64"/>
        <v>5</v>
      </c>
      <c r="E344" s="12">
        <f t="shared" si="65"/>
        <v>21</v>
      </c>
      <c r="F344" s="124" t="str">
        <f t="shared" si="66"/>
        <v>0</v>
      </c>
      <c r="G344" s="1">
        <f ca="1">(OFFSET(O344,0,MATCH(Customer!$J$6,'CDH &amp; HDH'!$P$11:$X$11,0)))</f>
        <v>47</v>
      </c>
      <c r="H344" s="1" t="str">
        <f t="shared" si="67"/>
        <v>Heating</v>
      </c>
      <c r="I344" s="1">
        <f ca="1">OFFSET(IF($H344="Cooling",Customer!$C$25,Customer!$C$52),E344,D344)</f>
        <v>66</v>
      </c>
      <c r="J344" s="1">
        <f ca="1">OFFSET(IF($H344="Cooling",Customer!$L$25,Customer!$L$52),$E344,$D344)</f>
        <v>64</v>
      </c>
      <c r="K344" s="16">
        <f t="shared" si="68"/>
        <v>0</v>
      </c>
      <c r="L344" s="16">
        <f t="shared" si="69"/>
        <v>0</v>
      </c>
      <c r="M344" s="17">
        <f t="shared" ca="1" si="61"/>
        <v>19</v>
      </c>
      <c r="N344" s="17">
        <f t="shared" ca="1" si="62"/>
        <v>17</v>
      </c>
      <c r="O344" s="4"/>
      <c r="P344" s="4">
        <v>30</v>
      </c>
      <c r="Q344" s="4">
        <v>0</v>
      </c>
      <c r="R344" s="4">
        <v>33</v>
      </c>
      <c r="S344" s="4">
        <v>33</v>
      </c>
      <c r="T344" s="4">
        <v>33</v>
      </c>
      <c r="U344" s="4">
        <v>31</v>
      </c>
      <c r="V344" s="13">
        <v>47</v>
      </c>
      <c r="W344" s="4">
        <v>39</v>
      </c>
      <c r="X344" s="4">
        <v>35</v>
      </c>
      <c r="Y344">
        <f t="shared" si="70"/>
        <v>0</v>
      </c>
      <c r="Z344">
        <f t="shared" si="71"/>
        <v>0</v>
      </c>
    </row>
    <row r="345" spans="2:26" x14ac:dyDescent="0.25">
      <c r="B345" s="11">
        <f t="shared" si="72"/>
        <v>44575.874999999192</v>
      </c>
      <c r="C345" s="1">
        <f t="shared" si="63"/>
        <v>1</v>
      </c>
      <c r="D345" s="1">
        <f t="shared" si="64"/>
        <v>5</v>
      </c>
      <c r="E345" s="12">
        <f t="shared" si="65"/>
        <v>22</v>
      </c>
      <c r="F345" s="124" t="str">
        <f t="shared" si="66"/>
        <v>0</v>
      </c>
      <c r="G345" s="1">
        <f ca="1">(OFFSET(O345,0,MATCH(Customer!$J$6,'CDH &amp; HDH'!$P$11:$X$11,0)))</f>
        <v>47</v>
      </c>
      <c r="H345" s="1" t="str">
        <f t="shared" si="67"/>
        <v>Heating</v>
      </c>
      <c r="I345" s="1">
        <f ca="1">OFFSET(IF($H345="Cooling",Customer!$C$25,Customer!$C$52),E345,D345)</f>
        <v>66</v>
      </c>
      <c r="J345" s="1">
        <f ca="1">OFFSET(IF($H345="Cooling",Customer!$L$25,Customer!$L$52),$E345,$D345)</f>
        <v>64</v>
      </c>
      <c r="K345" s="16">
        <f t="shared" si="68"/>
        <v>0</v>
      </c>
      <c r="L345" s="16">
        <f t="shared" si="69"/>
        <v>0</v>
      </c>
      <c r="M345" s="17">
        <f t="shared" ca="1" si="61"/>
        <v>19</v>
      </c>
      <c r="N345" s="17">
        <f t="shared" ca="1" si="62"/>
        <v>17</v>
      </c>
      <c r="O345" s="4"/>
      <c r="P345" s="4">
        <v>29</v>
      </c>
      <c r="Q345" s="4">
        <v>-1</v>
      </c>
      <c r="R345" s="4">
        <v>33</v>
      </c>
      <c r="S345" s="4">
        <v>33</v>
      </c>
      <c r="T345" s="4">
        <v>32</v>
      </c>
      <c r="U345" s="4">
        <v>32</v>
      </c>
      <c r="V345" s="13">
        <v>47</v>
      </c>
      <c r="W345" s="4">
        <v>39</v>
      </c>
      <c r="X345" s="4">
        <v>35</v>
      </c>
      <c r="Y345">
        <f t="shared" si="70"/>
        <v>0</v>
      </c>
      <c r="Z345">
        <f t="shared" si="71"/>
        <v>0</v>
      </c>
    </row>
    <row r="346" spans="2:26" x14ac:dyDescent="0.25">
      <c r="B346" s="11">
        <f t="shared" si="72"/>
        <v>44575.916666665857</v>
      </c>
      <c r="C346" s="1">
        <f t="shared" si="63"/>
        <v>1</v>
      </c>
      <c r="D346" s="1">
        <f t="shared" si="64"/>
        <v>5</v>
      </c>
      <c r="E346" s="12">
        <f t="shared" si="65"/>
        <v>23</v>
      </c>
      <c r="F346" s="124" t="str">
        <f t="shared" si="66"/>
        <v>0</v>
      </c>
      <c r="G346" s="1">
        <f ca="1">(OFFSET(O346,0,MATCH(Customer!$J$6,'CDH &amp; HDH'!$P$11:$X$11,0)))</f>
        <v>47</v>
      </c>
      <c r="H346" s="1" t="str">
        <f t="shared" si="67"/>
        <v>Heating</v>
      </c>
      <c r="I346" s="1">
        <f ca="1">OFFSET(IF($H346="Cooling",Customer!$C$25,Customer!$C$52),E346,D346)</f>
        <v>66</v>
      </c>
      <c r="J346" s="1">
        <f ca="1">OFFSET(IF($H346="Cooling",Customer!$L$25,Customer!$L$52),$E346,$D346)</f>
        <v>64</v>
      </c>
      <c r="K346" s="16">
        <f t="shared" si="68"/>
        <v>0</v>
      </c>
      <c r="L346" s="16">
        <f t="shared" si="69"/>
        <v>0</v>
      </c>
      <c r="M346" s="17">
        <f t="shared" ca="1" si="61"/>
        <v>19</v>
      </c>
      <c r="N346" s="17">
        <f t="shared" ca="1" si="62"/>
        <v>17</v>
      </c>
      <c r="O346" s="4"/>
      <c r="P346" s="4">
        <v>28</v>
      </c>
      <c r="Q346" s="4">
        <v>-2</v>
      </c>
      <c r="R346" s="4">
        <v>33</v>
      </c>
      <c r="S346" s="4">
        <v>33</v>
      </c>
      <c r="T346" s="4">
        <v>31</v>
      </c>
      <c r="U346" s="4">
        <v>32</v>
      </c>
      <c r="V346" s="13">
        <v>47</v>
      </c>
      <c r="W346" s="4">
        <v>39</v>
      </c>
      <c r="X346" s="4">
        <v>35</v>
      </c>
      <c r="Y346">
        <f t="shared" si="70"/>
        <v>0</v>
      </c>
      <c r="Z346">
        <f t="shared" si="71"/>
        <v>0</v>
      </c>
    </row>
    <row r="347" spans="2:26" x14ac:dyDescent="0.25">
      <c r="B347" s="11">
        <f t="shared" si="72"/>
        <v>44575.958333332521</v>
      </c>
      <c r="C347" s="1">
        <f t="shared" si="63"/>
        <v>1</v>
      </c>
      <c r="D347" s="1">
        <f t="shared" si="64"/>
        <v>5</v>
      </c>
      <c r="E347" s="12">
        <f t="shared" si="65"/>
        <v>24</v>
      </c>
      <c r="F347" s="124" t="str">
        <f t="shared" si="66"/>
        <v>0</v>
      </c>
      <c r="G347" s="1">
        <f ca="1">(OFFSET(O347,0,MATCH(Customer!$J$6,'CDH &amp; HDH'!$P$11:$X$11,0)))</f>
        <v>45</v>
      </c>
      <c r="H347" s="1" t="str">
        <f t="shared" si="67"/>
        <v>Heating</v>
      </c>
      <c r="I347" s="1">
        <f ca="1">OFFSET(IF($H347="Cooling",Customer!$C$25,Customer!$C$52),E347,D347)</f>
        <v>66</v>
      </c>
      <c r="J347" s="1">
        <f ca="1">OFFSET(IF($H347="Cooling",Customer!$L$25,Customer!$L$52),$E347,$D347)</f>
        <v>64</v>
      </c>
      <c r="K347" s="16">
        <f t="shared" si="68"/>
        <v>0</v>
      </c>
      <c r="L347" s="16">
        <f t="shared" si="69"/>
        <v>0</v>
      </c>
      <c r="M347" s="17">
        <f t="shared" ca="1" si="61"/>
        <v>21</v>
      </c>
      <c r="N347" s="17">
        <f t="shared" ca="1" si="62"/>
        <v>19</v>
      </c>
      <c r="O347" s="4"/>
      <c r="P347" s="4">
        <v>28</v>
      </c>
      <c r="Q347" s="4">
        <v>-4</v>
      </c>
      <c r="R347" s="4">
        <v>32</v>
      </c>
      <c r="S347" s="4">
        <v>34</v>
      </c>
      <c r="T347" s="4">
        <v>30</v>
      </c>
      <c r="U347" s="4">
        <v>31</v>
      </c>
      <c r="V347" s="13">
        <v>45</v>
      </c>
      <c r="W347" s="4">
        <v>39</v>
      </c>
      <c r="X347" s="4">
        <v>35</v>
      </c>
      <c r="Y347">
        <f t="shared" si="70"/>
        <v>0</v>
      </c>
      <c r="Z347">
        <f t="shared" si="71"/>
        <v>0</v>
      </c>
    </row>
    <row r="348" spans="2:26" x14ac:dyDescent="0.25">
      <c r="B348" s="11">
        <f t="shared" si="72"/>
        <v>44575.999999999185</v>
      </c>
      <c r="C348" s="1">
        <f t="shared" si="63"/>
        <v>1</v>
      </c>
      <c r="D348" s="1">
        <f t="shared" si="64"/>
        <v>6</v>
      </c>
      <c r="E348" s="12">
        <f t="shared" si="65"/>
        <v>1</v>
      </c>
      <c r="F348" s="124" t="str">
        <f t="shared" si="66"/>
        <v>0</v>
      </c>
      <c r="G348" s="1">
        <f ca="1">(OFFSET(O348,0,MATCH(Customer!$J$6,'CDH &amp; HDH'!$P$11:$X$11,0)))</f>
        <v>45</v>
      </c>
      <c r="H348" s="1" t="str">
        <f t="shared" si="67"/>
        <v>Heating</v>
      </c>
      <c r="I348" s="1">
        <f ca="1">OFFSET(IF($H348="Cooling",Customer!$C$25,Customer!$C$52),E348,D348)</f>
        <v>66</v>
      </c>
      <c r="J348" s="1">
        <f ca="1">OFFSET(IF($H348="Cooling",Customer!$L$25,Customer!$L$52),$E348,$D348)</f>
        <v>64</v>
      </c>
      <c r="K348" s="16">
        <f t="shared" si="68"/>
        <v>0</v>
      </c>
      <c r="L348" s="16">
        <f t="shared" si="69"/>
        <v>0</v>
      </c>
      <c r="M348" s="17">
        <f t="shared" ca="1" si="61"/>
        <v>21</v>
      </c>
      <c r="N348" s="17">
        <f t="shared" ca="1" si="62"/>
        <v>19</v>
      </c>
      <c r="O348" s="4"/>
      <c r="P348" s="4">
        <v>27</v>
      </c>
      <c r="Q348" s="4">
        <v>-4</v>
      </c>
      <c r="R348" s="4">
        <v>32</v>
      </c>
      <c r="S348" s="4">
        <v>34</v>
      </c>
      <c r="T348" s="4">
        <v>29</v>
      </c>
      <c r="U348" s="4">
        <v>30</v>
      </c>
      <c r="V348" s="13">
        <v>45</v>
      </c>
      <c r="W348" s="4">
        <v>40</v>
      </c>
      <c r="X348" s="4">
        <v>35</v>
      </c>
      <c r="Y348">
        <f t="shared" si="70"/>
        <v>0</v>
      </c>
      <c r="Z348">
        <f t="shared" si="71"/>
        <v>0</v>
      </c>
    </row>
    <row r="349" spans="2:26" x14ac:dyDescent="0.25">
      <c r="B349" s="11">
        <f t="shared" si="72"/>
        <v>44576.041666665849</v>
      </c>
      <c r="C349" s="1">
        <f t="shared" si="63"/>
        <v>1</v>
      </c>
      <c r="D349" s="1">
        <f t="shared" si="64"/>
        <v>6</v>
      </c>
      <c r="E349" s="12">
        <f t="shared" si="65"/>
        <v>2</v>
      </c>
      <c r="F349" s="124" t="str">
        <f t="shared" si="66"/>
        <v>0</v>
      </c>
      <c r="G349" s="1">
        <f ca="1">(OFFSET(O349,0,MATCH(Customer!$J$6,'CDH &amp; HDH'!$P$11:$X$11,0)))</f>
        <v>46</v>
      </c>
      <c r="H349" s="1" t="str">
        <f t="shared" si="67"/>
        <v>Heating</v>
      </c>
      <c r="I349" s="1">
        <f ca="1">OFFSET(IF($H349="Cooling",Customer!$C$25,Customer!$C$52),E349,D349)</f>
        <v>66</v>
      </c>
      <c r="J349" s="1">
        <f ca="1">OFFSET(IF($H349="Cooling",Customer!$L$25,Customer!$L$52),$E349,$D349)</f>
        <v>64</v>
      </c>
      <c r="K349" s="16">
        <f t="shared" si="68"/>
        <v>0</v>
      </c>
      <c r="L349" s="16">
        <f t="shared" si="69"/>
        <v>0</v>
      </c>
      <c r="M349" s="17">
        <f t="shared" ca="1" si="61"/>
        <v>20</v>
      </c>
      <c r="N349" s="17">
        <f t="shared" ca="1" si="62"/>
        <v>18</v>
      </c>
      <c r="O349" s="4"/>
      <c r="P349" s="4">
        <v>26</v>
      </c>
      <c r="Q349" s="4">
        <v>-4</v>
      </c>
      <c r="R349" s="4">
        <v>31</v>
      </c>
      <c r="S349" s="4">
        <v>34</v>
      </c>
      <c r="T349" s="4">
        <v>29</v>
      </c>
      <c r="U349" s="4">
        <v>31</v>
      </c>
      <c r="V349" s="13">
        <v>46</v>
      </c>
      <c r="W349" s="4">
        <v>40</v>
      </c>
      <c r="X349" s="4">
        <v>35</v>
      </c>
      <c r="Y349">
        <f t="shared" si="70"/>
        <v>0</v>
      </c>
      <c r="Z349">
        <f t="shared" si="71"/>
        <v>0</v>
      </c>
    </row>
    <row r="350" spans="2:26" x14ac:dyDescent="0.25">
      <c r="B350" s="11">
        <f t="shared" si="72"/>
        <v>44576.083333332514</v>
      </c>
      <c r="C350" s="1">
        <f t="shared" si="63"/>
        <v>1</v>
      </c>
      <c r="D350" s="1">
        <f t="shared" si="64"/>
        <v>6</v>
      </c>
      <c r="E350" s="12">
        <f t="shared" si="65"/>
        <v>3</v>
      </c>
      <c r="F350" s="124" t="str">
        <f t="shared" si="66"/>
        <v>0</v>
      </c>
      <c r="G350" s="1">
        <f ca="1">(OFFSET(O350,0,MATCH(Customer!$J$6,'CDH &amp; HDH'!$P$11:$X$11,0)))</f>
        <v>46</v>
      </c>
      <c r="H350" s="1" t="str">
        <f t="shared" si="67"/>
        <v>Heating</v>
      </c>
      <c r="I350" s="1">
        <f ca="1">OFFSET(IF($H350="Cooling",Customer!$C$25,Customer!$C$52),E350,D350)</f>
        <v>66</v>
      </c>
      <c r="J350" s="1">
        <f ca="1">OFFSET(IF($H350="Cooling",Customer!$L$25,Customer!$L$52),$E350,$D350)</f>
        <v>64</v>
      </c>
      <c r="K350" s="16">
        <f t="shared" si="68"/>
        <v>0</v>
      </c>
      <c r="L350" s="16">
        <f t="shared" si="69"/>
        <v>0</v>
      </c>
      <c r="M350" s="17">
        <f t="shared" ca="1" si="61"/>
        <v>20</v>
      </c>
      <c r="N350" s="17">
        <f t="shared" ca="1" si="62"/>
        <v>18</v>
      </c>
      <c r="O350" s="4"/>
      <c r="P350" s="4">
        <v>26</v>
      </c>
      <c r="Q350" s="4">
        <v>-6</v>
      </c>
      <c r="R350" s="4">
        <v>31</v>
      </c>
      <c r="S350" s="4">
        <v>34</v>
      </c>
      <c r="T350" s="4">
        <v>29</v>
      </c>
      <c r="U350" s="4">
        <v>30</v>
      </c>
      <c r="V350" s="13">
        <v>46</v>
      </c>
      <c r="W350" s="4">
        <v>40</v>
      </c>
      <c r="X350" s="4">
        <v>34</v>
      </c>
      <c r="Y350">
        <f t="shared" si="70"/>
        <v>0</v>
      </c>
      <c r="Z350">
        <f t="shared" si="71"/>
        <v>0</v>
      </c>
    </row>
    <row r="351" spans="2:26" x14ac:dyDescent="0.25">
      <c r="B351" s="11">
        <f t="shared" si="72"/>
        <v>44576.124999999178</v>
      </c>
      <c r="C351" s="1">
        <f t="shared" si="63"/>
        <v>1</v>
      </c>
      <c r="D351" s="1">
        <f t="shared" si="64"/>
        <v>6</v>
      </c>
      <c r="E351" s="12">
        <f t="shared" si="65"/>
        <v>4</v>
      </c>
      <c r="F351" s="124" t="str">
        <f t="shared" si="66"/>
        <v>0</v>
      </c>
      <c r="G351" s="1">
        <f ca="1">(OFFSET(O351,0,MATCH(Customer!$J$6,'CDH &amp; HDH'!$P$11:$X$11,0)))</f>
        <v>46</v>
      </c>
      <c r="H351" s="1" t="str">
        <f t="shared" si="67"/>
        <v>Heating</v>
      </c>
      <c r="I351" s="1">
        <f ca="1">OFFSET(IF($H351="Cooling",Customer!$C$25,Customer!$C$52),E351,D351)</f>
        <v>66</v>
      </c>
      <c r="J351" s="1">
        <f ca="1">OFFSET(IF($H351="Cooling",Customer!$L$25,Customer!$L$52),$E351,$D351)</f>
        <v>64</v>
      </c>
      <c r="K351" s="16">
        <f t="shared" si="68"/>
        <v>0</v>
      </c>
      <c r="L351" s="16">
        <f t="shared" si="69"/>
        <v>0</v>
      </c>
      <c r="M351" s="17">
        <f t="shared" ca="1" si="61"/>
        <v>20</v>
      </c>
      <c r="N351" s="17">
        <f t="shared" ca="1" si="62"/>
        <v>18</v>
      </c>
      <c r="O351" s="4"/>
      <c r="P351" s="4">
        <v>25</v>
      </c>
      <c r="Q351" s="4">
        <v>-7</v>
      </c>
      <c r="R351" s="4">
        <v>30</v>
      </c>
      <c r="S351" s="4">
        <v>34</v>
      </c>
      <c r="T351" s="4">
        <v>29</v>
      </c>
      <c r="U351" s="4">
        <v>29</v>
      </c>
      <c r="V351" s="13">
        <v>46</v>
      </c>
      <c r="W351" s="4">
        <v>40</v>
      </c>
      <c r="X351" s="4">
        <v>34</v>
      </c>
      <c r="Y351">
        <f t="shared" si="70"/>
        <v>0</v>
      </c>
      <c r="Z351">
        <f t="shared" si="71"/>
        <v>0</v>
      </c>
    </row>
    <row r="352" spans="2:26" x14ac:dyDescent="0.25">
      <c r="B352" s="11">
        <f t="shared" si="72"/>
        <v>44576.166666665842</v>
      </c>
      <c r="C352" s="1">
        <f t="shared" si="63"/>
        <v>1</v>
      </c>
      <c r="D352" s="1">
        <f t="shared" si="64"/>
        <v>6</v>
      </c>
      <c r="E352" s="12">
        <f t="shared" si="65"/>
        <v>5</v>
      </c>
      <c r="F352" s="124" t="str">
        <f t="shared" si="66"/>
        <v>0</v>
      </c>
      <c r="G352" s="1">
        <f ca="1">(OFFSET(O352,0,MATCH(Customer!$J$6,'CDH &amp; HDH'!$P$11:$X$11,0)))</f>
        <v>46</v>
      </c>
      <c r="H352" s="1" t="str">
        <f t="shared" si="67"/>
        <v>Heating</v>
      </c>
      <c r="I352" s="1">
        <f ca="1">OFFSET(IF($H352="Cooling",Customer!$C$25,Customer!$C$52),E352,D352)</f>
        <v>66</v>
      </c>
      <c r="J352" s="1">
        <f ca="1">OFFSET(IF($H352="Cooling",Customer!$L$25,Customer!$L$52),$E352,$D352)</f>
        <v>64</v>
      </c>
      <c r="K352" s="16">
        <f t="shared" si="68"/>
        <v>0</v>
      </c>
      <c r="L352" s="16">
        <f t="shared" si="69"/>
        <v>0</v>
      </c>
      <c r="M352" s="17">
        <f t="shared" ca="1" si="61"/>
        <v>20</v>
      </c>
      <c r="N352" s="17">
        <f t="shared" ca="1" si="62"/>
        <v>18</v>
      </c>
      <c r="O352" s="4"/>
      <c r="P352" s="4">
        <v>25</v>
      </c>
      <c r="Q352" s="4">
        <v>-6</v>
      </c>
      <c r="R352" s="4">
        <v>30</v>
      </c>
      <c r="S352" s="4">
        <v>34</v>
      </c>
      <c r="T352" s="4">
        <v>29</v>
      </c>
      <c r="U352" s="4">
        <v>29</v>
      </c>
      <c r="V352" s="13">
        <v>46</v>
      </c>
      <c r="W352" s="4">
        <v>40</v>
      </c>
      <c r="X352" s="4">
        <v>34</v>
      </c>
      <c r="Y352">
        <f t="shared" si="70"/>
        <v>0</v>
      </c>
      <c r="Z352">
        <f t="shared" si="71"/>
        <v>0</v>
      </c>
    </row>
    <row r="353" spans="2:26" x14ac:dyDescent="0.25">
      <c r="B353" s="11">
        <f t="shared" si="72"/>
        <v>44576.208333332506</v>
      </c>
      <c r="C353" s="1">
        <f t="shared" si="63"/>
        <v>1</v>
      </c>
      <c r="D353" s="1">
        <f t="shared" si="64"/>
        <v>6</v>
      </c>
      <c r="E353" s="12">
        <f t="shared" si="65"/>
        <v>6</v>
      </c>
      <c r="F353" s="124" t="str">
        <f t="shared" si="66"/>
        <v>0</v>
      </c>
      <c r="G353" s="1">
        <f ca="1">(OFFSET(O353,0,MATCH(Customer!$J$6,'CDH &amp; HDH'!$P$11:$X$11,0)))</f>
        <v>46</v>
      </c>
      <c r="H353" s="1" t="str">
        <f t="shared" si="67"/>
        <v>Heating</v>
      </c>
      <c r="I353" s="1">
        <f ca="1">OFFSET(IF($H353="Cooling",Customer!$C$25,Customer!$C$52),E353,D353)</f>
        <v>66</v>
      </c>
      <c r="J353" s="1">
        <f ca="1">OFFSET(IF($H353="Cooling",Customer!$L$25,Customer!$L$52),$E353,$D353)</f>
        <v>64</v>
      </c>
      <c r="K353" s="16">
        <f t="shared" si="68"/>
        <v>0</v>
      </c>
      <c r="L353" s="16">
        <f t="shared" si="69"/>
        <v>0</v>
      </c>
      <c r="M353" s="17">
        <f t="shared" ca="1" si="61"/>
        <v>20</v>
      </c>
      <c r="N353" s="17">
        <f t="shared" ca="1" si="62"/>
        <v>18</v>
      </c>
      <c r="O353" s="4"/>
      <c r="P353" s="4">
        <v>25</v>
      </c>
      <c r="Q353" s="4">
        <v>-7</v>
      </c>
      <c r="R353" s="4">
        <v>29</v>
      </c>
      <c r="S353" s="4">
        <v>34</v>
      </c>
      <c r="T353" s="4">
        <v>29</v>
      </c>
      <c r="U353" s="4">
        <v>29</v>
      </c>
      <c r="V353" s="13">
        <v>46</v>
      </c>
      <c r="W353" s="4">
        <v>39</v>
      </c>
      <c r="X353" s="4">
        <v>34</v>
      </c>
      <c r="Y353">
        <f t="shared" si="70"/>
        <v>0</v>
      </c>
      <c r="Z353">
        <f t="shared" si="71"/>
        <v>0</v>
      </c>
    </row>
    <row r="354" spans="2:26" x14ac:dyDescent="0.25">
      <c r="B354" s="11">
        <f t="shared" si="72"/>
        <v>44576.249999999171</v>
      </c>
      <c r="C354" s="1">
        <f t="shared" si="63"/>
        <v>1</v>
      </c>
      <c r="D354" s="1">
        <f t="shared" si="64"/>
        <v>6</v>
      </c>
      <c r="E354" s="12">
        <f t="shared" si="65"/>
        <v>7</v>
      </c>
      <c r="F354" s="124" t="str">
        <f t="shared" si="66"/>
        <v>0</v>
      </c>
      <c r="G354" s="1">
        <f ca="1">(OFFSET(O354,0,MATCH(Customer!$J$6,'CDH &amp; HDH'!$P$11:$X$11,0)))</f>
        <v>46</v>
      </c>
      <c r="H354" s="1" t="str">
        <f t="shared" si="67"/>
        <v>Heating</v>
      </c>
      <c r="I354" s="1">
        <f ca="1">OFFSET(IF($H354="Cooling",Customer!$C$25,Customer!$C$52),E354,D354)</f>
        <v>66</v>
      </c>
      <c r="J354" s="1">
        <f ca="1">OFFSET(IF($H354="Cooling",Customer!$L$25,Customer!$L$52),$E354,$D354)</f>
        <v>64</v>
      </c>
      <c r="K354" s="16">
        <f t="shared" si="68"/>
        <v>0</v>
      </c>
      <c r="L354" s="16">
        <f t="shared" si="69"/>
        <v>0</v>
      </c>
      <c r="M354" s="17">
        <f t="shared" ca="1" si="61"/>
        <v>20</v>
      </c>
      <c r="N354" s="17">
        <f t="shared" ca="1" si="62"/>
        <v>18</v>
      </c>
      <c r="O354" s="4"/>
      <c r="P354" s="4">
        <v>25</v>
      </c>
      <c r="Q354" s="4">
        <v>-6</v>
      </c>
      <c r="R354" s="4">
        <v>29</v>
      </c>
      <c r="S354" s="4">
        <v>34</v>
      </c>
      <c r="T354" s="4">
        <v>29</v>
      </c>
      <c r="U354" s="4">
        <v>30</v>
      </c>
      <c r="V354" s="13">
        <v>46</v>
      </c>
      <c r="W354" s="4">
        <v>39</v>
      </c>
      <c r="X354" s="4">
        <v>34</v>
      </c>
      <c r="Y354">
        <f t="shared" si="70"/>
        <v>0</v>
      </c>
      <c r="Z354">
        <f t="shared" si="71"/>
        <v>0</v>
      </c>
    </row>
    <row r="355" spans="2:26" x14ac:dyDescent="0.25">
      <c r="B355" s="11">
        <f t="shared" si="72"/>
        <v>44576.291666665835</v>
      </c>
      <c r="C355" s="1">
        <f t="shared" si="63"/>
        <v>1</v>
      </c>
      <c r="D355" s="1">
        <f t="shared" si="64"/>
        <v>6</v>
      </c>
      <c r="E355" s="12">
        <f t="shared" si="65"/>
        <v>8</v>
      </c>
      <c r="F355" s="124" t="str">
        <f t="shared" si="66"/>
        <v>0</v>
      </c>
      <c r="G355" s="1">
        <f ca="1">(OFFSET(O355,0,MATCH(Customer!$J$6,'CDH &amp; HDH'!$P$11:$X$11,0)))</f>
        <v>47</v>
      </c>
      <c r="H355" s="1" t="str">
        <f t="shared" si="67"/>
        <v>Heating</v>
      </c>
      <c r="I355" s="1">
        <f ca="1">OFFSET(IF($H355="Cooling",Customer!$C$25,Customer!$C$52),E355,D355)</f>
        <v>66</v>
      </c>
      <c r="J355" s="1">
        <f ca="1">OFFSET(IF($H355="Cooling",Customer!$L$25,Customer!$L$52),$E355,$D355)</f>
        <v>64</v>
      </c>
      <c r="K355" s="16">
        <f t="shared" si="68"/>
        <v>0</v>
      </c>
      <c r="L355" s="16">
        <f t="shared" si="69"/>
        <v>0</v>
      </c>
      <c r="M355" s="17">
        <f t="shared" ca="1" si="61"/>
        <v>19</v>
      </c>
      <c r="N355" s="17">
        <f t="shared" ca="1" si="62"/>
        <v>17</v>
      </c>
      <c r="O355" s="4"/>
      <c r="P355" s="4">
        <v>27</v>
      </c>
      <c r="Q355" s="4">
        <v>-6</v>
      </c>
      <c r="R355" s="4">
        <v>29</v>
      </c>
      <c r="S355" s="4">
        <v>34</v>
      </c>
      <c r="T355" s="4">
        <v>29</v>
      </c>
      <c r="U355" s="4">
        <v>30</v>
      </c>
      <c r="V355" s="13">
        <v>47</v>
      </c>
      <c r="W355" s="4">
        <v>40</v>
      </c>
      <c r="X355" s="4">
        <v>34</v>
      </c>
      <c r="Y355">
        <f t="shared" si="70"/>
        <v>0</v>
      </c>
      <c r="Z355">
        <f t="shared" si="71"/>
        <v>0</v>
      </c>
    </row>
    <row r="356" spans="2:26" x14ac:dyDescent="0.25">
      <c r="B356" s="11">
        <f t="shared" si="72"/>
        <v>44576.333333332499</v>
      </c>
      <c r="C356" s="1">
        <f t="shared" si="63"/>
        <v>1</v>
      </c>
      <c r="D356" s="1">
        <f t="shared" si="64"/>
        <v>6</v>
      </c>
      <c r="E356" s="12">
        <f t="shared" si="65"/>
        <v>9</v>
      </c>
      <c r="F356" s="124" t="str">
        <f t="shared" si="66"/>
        <v>0</v>
      </c>
      <c r="G356" s="1">
        <f ca="1">(OFFSET(O356,0,MATCH(Customer!$J$6,'CDH &amp; HDH'!$P$11:$X$11,0)))</f>
        <v>45</v>
      </c>
      <c r="H356" s="1" t="str">
        <f t="shared" si="67"/>
        <v>Heating</v>
      </c>
      <c r="I356" s="1">
        <f ca="1">OFFSET(IF($H356="Cooling",Customer!$C$25,Customer!$C$52),E356,D356)</f>
        <v>66</v>
      </c>
      <c r="J356" s="1">
        <f ca="1">OFFSET(IF($H356="Cooling",Customer!$L$25,Customer!$L$52),$E356,$D356)</f>
        <v>64</v>
      </c>
      <c r="K356" s="16">
        <f t="shared" si="68"/>
        <v>0</v>
      </c>
      <c r="L356" s="16">
        <f t="shared" si="69"/>
        <v>0</v>
      </c>
      <c r="M356" s="17">
        <f t="shared" ca="1" si="61"/>
        <v>21</v>
      </c>
      <c r="N356" s="17">
        <f t="shared" ca="1" si="62"/>
        <v>19</v>
      </c>
      <c r="O356" s="4"/>
      <c r="P356" s="4">
        <v>28</v>
      </c>
      <c r="Q356" s="4">
        <v>-4</v>
      </c>
      <c r="R356" s="4">
        <v>29</v>
      </c>
      <c r="S356" s="4">
        <v>35</v>
      </c>
      <c r="T356" s="4">
        <v>30</v>
      </c>
      <c r="U356" s="4">
        <v>31</v>
      </c>
      <c r="V356" s="13">
        <v>45</v>
      </c>
      <c r="W356" s="4">
        <v>40</v>
      </c>
      <c r="X356" s="4">
        <v>35</v>
      </c>
      <c r="Y356">
        <f t="shared" si="70"/>
        <v>0</v>
      </c>
      <c r="Z356">
        <f t="shared" si="71"/>
        <v>0</v>
      </c>
    </row>
    <row r="357" spans="2:26" x14ac:dyDescent="0.25">
      <c r="B357" s="11">
        <f t="shared" si="72"/>
        <v>44576.374999999163</v>
      </c>
      <c r="C357" s="1">
        <f t="shared" si="63"/>
        <v>1</v>
      </c>
      <c r="D357" s="1">
        <f t="shared" si="64"/>
        <v>6</v>
      </c>
      <c r="E357" s="12">
        <f t="shared" si="65"/>
        <v>10</v>
      </c>
      <c r="F357" s="124" t="str">
        <f t="shared" si="66"/>
        <v>0</v>
      </c>
      <c r="G357" s="1">
        <f ca="1">(OFFSET(O357,0,MATCH(Customer!$J$6,'CDH &amp; HDH'!$P$11:$X$11,0)))</f>
        <v>46</v>
      </c>
      <c r="H357" s="1" t="str">
        <f t="shared" si="67"/>
        <v>Heating</v>
      </c>
      <c r="I357" s="1">
        <f ca="1">OFFSET(IF($H357="Cooling",Customer!$C$25,Customer!$C$52),E357,D357)</f>
        <v>66</v>
      </c>
      <c r="J357" s="1">
        <f ca="1">OFFSET(IF($H357="Cooling",Customer!$L$25,Customer!$L$52),$E357,$D357)</f>
        <v>64</v>
      </c>
      <c r="K357" s="16">
        <f t="shared" si="68"/>
        <v>0</v>
      </c>
      <c r="L357" s="16">
        <f t="shared" si="69"/>
        <v>0</v>
      </c>
      <c r="M357" s="17">
        <f t="shared" ca="1" si="61"/>
        <v>20</v>
      </c>
      <c r="N357" s="17">
        <f t="shared" ca="1" si="62"/>
        <v>18</v>
      </c>
      <c r="O357" s="4"/>
      <c r="P357" s="4">
        <v>30</v>
      </c>
      <c r="Q357" s="4">
        <v>0</v>
      </c>
      <c r="R357" s="4">
        <v>29</v>
      </c>
      <c r="S357" s="4">
        <v>35</v>
      </c>
      <c r="T357" s="4">
        <v>30</v>
      </c>
      <c r="U357" s="4">
        <v>33</v>
      </c>
      <c r="V357" s="13">
        <v>46</v>
      </c>
      <c r="W357" s="4">
        <v>40</v>
      </c>
      <c r="X357" s="4">
        <v>36</v>
      </c>
      <c r="Y357">
        <f t="shared" si="70"/>
        <v>0</v>
      </c>
      <c r="Z357">
        <f t="shared" si="71"/>
        <v>0</v>
      </c>
    </row>
    <row r="358" spans="2:26" x14ac:dyDescent="0.25">
      <c r="B358" s="11">
        <f t="shared" si="72"/>
        <v>44576.416666665828</v>
      </c>
      <c r="C358" s="1">
        <f t="shared" si="63"/>
        <v>1</v>
      </c>
      <c r="D358" s="1">
        <f t="shared" si="64"/>
        <v>6</v>
      </c>
      <c r="E358" s="12">
        <f t="shared" si="65"/>
        <v>11</v>
      </c>
      <c r="F358" s="124" t="str">
        <f t="shared" si="66"/>
        <v>0</v>
      </c>
      <c r="G358" s="1">
        <f ca="1">(OFFSET(O358,0,MATCH(Customer!$J$6,'CDH &amp; HDH'!$P$11:$X$11,0)))</f>
        <v>45</v>
      </c>
      <c r="H358" s="1" t="str">
        <f t="shared" si="67"/>
        <v>Heating</v>
      </c>
      <c r="I358" s="1">
        <f ca="1">OFFSET(IF($H358="Cooling",Customer!$C$25,Customer!$C$52),E358,D358)</f>
        <v>66</v>
      </c>
      <c r="J358" s="1">
        <f ca="1">OFFSET(IF($H358="Cooling",Customer!$L$25,Customer!$L$52),$E358,$D358)</f>
        <v>64</v>
      </c>
      <c r="K358" s="16">
        <f t="shared" si="68"/>
        <v>0</v>
      </c>
      <c r="L358" s="16">
        <f t="shared" si="69"/>
        <v>0</v>
      </c>
      <c r="M358" s="17">
        <f t="shared" ca="1" si="61"/>
        <v>21</v>
      </c>
      <c r="N358" s="17">
        <f t="shared" ca="1" si="62"/>
        <v>19</v>
      </c>
      <c r="O358" s="4"/>
      <c r="P358" s="4">
        <v>30</v>
      </c>
      <c r="Q358" s="4">
        <v>3</v>
      </c>
      <c r="R358" s="4">
        <v>31</v>
      </c>
      <c r="S358" s="4">
        <v>37</v>
      </c>
      <c r="T358" s="4">
        <v>31</v>
      </c>
      <c r="U358" s="4">
        <v>34</v>
      </c>
      <c r="V358" s="13">
        <v>45</v>
      </c>
      <c r="W358" s="4">
        <v>40</v>
      </c>
      <c r="X358" s="4">
        <v>37</v>
      </c>
      <c r="Y358">
        <f t="shared" si="70"/>
        <v>0</v>
      </c>
      <c r="Z358">
        <f t="shared" si="71"/>
        <v>0</v>
      </c>
    </row>
    <row r="359" spans="2:26" x14ac:dyDescent="0.25">
      <c r="B359" s="11">
        <f t="shared" si="72"/>
        <v>44576.458333332492</v>
      </c>
      <c r="C359" s="1">
        <f t="shared" si="63"/>
        <v>1</v>
      </c>
      <c r="D359" s="1">
        <f t="shared" si="64"/>
        <v>6</v>
      </c>
      <c r="E359" s="12">
        <f t="shared" si="65"/>
        <v>12</v>
      </c>
      <c r="F359" s="124" t="str">
        <f t="shared" si="66"/>
        <v>0</v>
      </c>
      <c r="G359" s="1">
        <f ca="1">(OFFSET(O359,0,MATCH(Customer!$J$6,'CDH &amp; HDH'!$P$11:$X$11,0)))</f>
        <v>46</v>
      </c>
      <c r="H359" s="1" t="str">
        <f t="shared" si="67"/>
        <v>Heating</v>
      </c>
      <c r="I359" s="1">
        <f ca="1">OFFSET(IF($H359="Cooling",Customer!$C$25,Customer!$C$52),E359,D359)</f>
        <v>66</v>
      </c>
      <c r="J359" s="1">
        <f ca="1">OFFSET(IF($H359="Cooling",Customer!$L$25,Customer!$L$52),$E359,$D359)</f>
        <v>64</v>
      </c>
      <c r="K359" s="16">
        <f t="shared" si="68"/>
        <v>0</v>
      </c>
      <c r="L359" s="16">
        <f t="shared" si="69"/>
        <v>0</v>
      </c>
      <c r="M359" s="17">
        <f t="shared" ca="1" si="61"/>
        <v>20</v>
      </c>
      <c r="N359" s="17">
        <f t="shared" ca="1" si="62"/>
        <v>18</v>
      </c>
      <c r="O359" s="4"/>
      <c r="P359" s="4">
        <v>31</v>
      </c>
      <c r="Q359" s="4">
        <v>6</v>
      </c>
      <c r="R359" s="4">
        <v>33</v>
      </c>
      <c r="S359" s="4">
        <v>38</v>
      </c>
      <c r="T359" s="4">
        <v>33</v>
      </c>
      <c r="U359" s="4">
        <v>35</v>
      </c>
      <c r="V359" s="13">
        <v>46</v>
      </c>
      <c r="W359" s="4">
        <v>40</v>
      </c>
      <c r="X359" s="4">
        <v>38</v>
      </c>
      <c r="Y359">
        <f t="shared" si="70"/>
        <v>0</v>
      </c>
      <c r="Z359">
        <f t="shared" si="71"/>
        <v>0</v>
      </c>
    </row>
    <row r="360" spans="2:26" x14ac:dyDescent="0.25">
      <c r="B360" s="11">
        <f t="shared" si="72"/>
        <v>44576.499999999156</v>
      </c>
      <c r="C360" s="1">
        <f t="shared" si="63"/>
        <v>1</v>
      </c>
      <c r="D360" s="1">
        <f t="shared" si="64"/>
        <v>6</v>
      </c>
      <c r="E360" s="12">
        <f t="shared" si="65"/>
        <v>13</v>
      </c>
      <c r="F360" s="124" t="str">
        <f t="shared" si="66"/>
        <v>0</v>
      </c>
      <c r="G360" s="1">
        <f ca="1">(OFFSET(O360,0,MATCH(Customer!$J$6,'CDH &amp; HDH'!$P$11:$X$11,0)))</f>
        <v>45</v>
      </c>
      <c r="H360" s="1" t="str">
        <f t="shared" si="67"/>
        <v>Heating</v>
      </c>
      <c r="I360" s="1">
        <f ca="1">OFFSET(IF($H360="Cooling",Customer!$C$25,Customer!$C$52),E360,D360)</f>
        <v>66</v>
      </c>
      <c r="J360" s="1">
        <f ca="1">OFFSET(IF($H360="Cooling",Customer!$L$25,Customer!$L$52),$E360,$D360)</f>
        <v>64</v>
      </c>
      <c r="K360" s="16">
        <f t="shared" si="68"/>
        <v>0</v>
      </c>
      <c r="L360" s="16">
        <f t="shared" si="69"/>
        <v>0</v>
      </c>
      <c r="M360" s="17">
        <f t="shared" ca="1" si="61"/>
        <v>21</v>
      </c>
      <c r="N360" s="17">
        <f t="shared" ca="1" si="62"/>
        <v>19</v>
      </c>
      <c r="O360" s="4"/>
      <c r="P360" s="4">
        <v>31</v>
      </c>
      <c r="Q360" s="4">
        <v>7</v>
      </c>
      <c r="R360" s="4">
        <v>35</v>
      </c>
      <c r="S360" s="4">
        <v>40</v>
      </c>
      <c r="T360" s="4">
        <v>34</v>
      </c>
      <c r="U360" s="4">
        <v>35</v>
      </c>
      <c r="V360" s="13">
        <v>45</v>
      </c>
      <c r="W360" s="4">
        <v>40</v>
      </c>
      <c r="X360" s="4">
        <v>38</v>
      </c>
      <c r="Y360">
        <f t="shared" si="70"/>
        <v>0</v>
      </c>
      <c r="Z360">
        <f t="shared" si="71"/>
        <v>0</v>
      </c>
    </row>
    <row r="361" spans="2:26" x14ac:dyDescent="0.25">
      <c r="B361" s="11">
        <f t="shared" si="72"/>
        <v>44576.54166666582</v>
      </c>
      <c r="C361" s="1">
        <f t="shared" si="63"/>
        <v>1</v>
      </c>
      <c r="D361" s="1">
        <f t="shared" si="64"/>
        <v>6</v>
      </c>
      <c r="E361" s="12">
        <f t="shared" si="65"/>
        <v>14</v>
      </c>
      <c r="F361" s="124" t="str">
        <f t="shared" si="66"/>
        <v>0</v>
      </c>
      <c r="G361" s="1">
        <f ca="1">(OFFSET(O361,0,MATCH(Customer!$J$6,'CDH &amp; HDH'!$P$11:$X$11,0)))</f>
        <v>45</v>
      </c>
      <c r="H361" s="1" t="str">
        <f t="shared" si="67"/>
        <v>Heating</v>
      </c>
      <c r="I361" s="1">
        <f ca="1">OFFSET(IF($H361="Cooling",Customer!$C$25,Customer!$C$52),E361,D361)</f>
        <v>66</v>
      </c>
      <c r="J361" s="1">
        <f ca="1">OFFSET(IF($H361="Cooling",Customer!$L$25,Customer!$L$52),$E361,$D361)</f>
        <v>64</v>
      </c>
      <c r="K361" s="16">
        <f t="shared" si="68"/>
        <v>0</v>
      </c>
      <c r="L361" s="16">
        <f t="shared" si="69"/>
        <v>0</v>
      </c>
      <c r="M361" s="17">
        <f t="shared" ca="1" si="61"/>
        <v>21</v>
      </c>
      <c r="N361" s="17">
        <f t="shared" ca="1" si="62"/>
        <v>19</v>
      </c>
      <c r="O361" s="4"/>
      <c r="P361" s="4">
        <v>31</v>
      </c>
      <c r="Q361" s="4">
        <v>10</v>
      </c>
      <c r="R361" s="4">
        <v>37</v>
      </c>
      <c r="S361" s="4">
        <v>40</v>
      </c>
      <c r="T361" s="4">
        <v>34</v>
      </c>
      <c r="U361" s="4">
        <v>35</v>
      </c>
      <c r="V361" s="13">
        <v>45</v>
      </c>
      <c r="W361" s="4">
        <v>40</v>
      </c>
      <c r="X361" s="4">
        <v>39</v>
      </c>
      <c r="Y361">
        <f t="shared" si="70"/>
        <v>0</v>
      </c>
      <c r="Z361">
        <f t="shared" si="71"/>
        <v>0</v>
      </c>
    </row>
    <row r="362" spans="2:26" x14ac:dyDescent="0.25">
      <c r="B362" s="11">
        <f t="shared" si="72"/>
        <v>44576.583333332484</v>
      </c>
      <c r="C362" s="1">
        <f t="shared" si="63"/>
        <v>1</v>
      </c>
      <c r="D362" s="1">
        <f t="shared" si="64"/>
        <v>6</v>
      </c>
      <c r="E362" s="12">
        <f t="shared" si="65"/>
        <v>15</v>
      </c>
      <c r="F362" s="124" t="str">
        <f t="shared" si="66"/>
        <v>0</v>
      </c>
      <c r="G362" s="1">
        <f ca="1">(OFFSET(O362,0,MATCH(Customer!$J$6,'CDH &amp; HDH'!$P$11:$X$11,0)))</f>
        <v>46</v>
      </c>
      <c r="H362" s="1" t="str">
        <f t="shared" si="67"/>
        <v>Heating</v>
      </c>
      <c r="I362" s="1">
        <f ca="1">OFFSET(IF($H362="Cooling",Customer!$C$25,Customer!$C$52),E362,D362)</f>
        <v>66</v>
      </c>
      <c r="J362" s="1">
        <f ca="1">OFFSET(IF($H362="Cooling",Customer!$L$25,Customer!$L$52),$E362,$D362)</f>
        <v>64</v>
      </c>
      <c r="K362" s="16">
        <f t="shared" si="68"/>
        <v>0</v>
      </c>
      <c r="L362" s="16">
        <f t="shared" si="69"/>
        <v>0</v>
      </c>
      <c r="M362" s="17">
        <f t="shared" ca="1" si="61"/>
        <v>20</v>
      </c>
      <c r="N362" s="17">
        <f t="shared" ca="1" si="62"/>
        <v>18</v>
      </c>
      <c r="O362" s="4"/>
      <c r="P362" s="4">
        <v>31</v>
      </c>
      <c r="Q362" s="4">
        <v>10</v>
      </c>
      <c r="R362" s="4">
        <v>38</v>
      </c>
      <c r="S362" s="4">
        <v>40</v>
      </c>
      <c r="T362" s="4">
        <v>34</v>
      </c>
      <c r="U362" s="4">
        <v>35</v>
      </c>
      <c r="V362" s="13">
        <v>46</v>
      </c>
      <c r="W362" s="4">
        <v>43</v>
      </c>
      <c r="X362" s="4">
        <v>39</v>
      </c>
      <c r="Y362">
        <f t="shared" si="70"/>
        <v>0</v>
      </c>
      <c r="Z362">
        <f t="shared" si="71"/>
        <v>0</v>
      </c>
    </row>
    <row r="363" spans="2:26" x14ac:dyDescent="0.25">
      <c r="B363" s="11">
        <f t="shared" si="72"/>
        <v>44576.624999999149</v>
      </c>
      <c r="C363" s="1">
        <f t="shared" si="63"/>
        <v>1</v>
      </c>
      <c r="D363" s="1">
        <f t="shared" si="64"/>
        <v>6</v>
      </c>
      <c r="E363" s="12">
        <f t="shared" si="65"/>
        <v>16</v>
      </c>
      <c r="F363" s="124" t="str">
        <f t="shared" si="66"/>
        <v>0</v>
      </c>
      <c r="G363" s="1">
        <f ca="1">(OFFSET(O363,0,MATCH(Customer!$J$6,'CDH &amp; HDH'!$P$11:$X$11,0)))</f>
        <v>45</v>
      </c>
      <c r="H363" s="1" t="str">
        <f t="shared" si="67"/>
        <v>Heating</v>
      </c>
      <c r="I363" s="1">
        <f ca="1">OFFSET(IF($H363="Cooling",Customer!$C$25,Customer!$C$52),E363,D363)</f>
        <v>66</v>
      </c>
      <c r="J363" s="1">
        <f ca="1">OFFSET(IF($H363="Cooling",Customer!$L$25,Customer!$L$52),$E363,$D363)</f>
        <v>64</v>
      </c>
      <c r="K363" s="16">
        <f t="shared" si="68"/>
        <v>0</v>
      </c>
      <c r="L363" s="16">
        <f t="shared" si="69"/>
        <v>0</v>
      </c>
      <c r="M363" s="17">
        <f t="shared" ca="1" si="61"/>
        <v>21</v>
      </c>
      <c r="N363" s="17">
        <f t="shared" ca="1" si="62"/>
        <v>19</v>
      </c>
      <c r="O363" s="4"/>
      <c r="P363" s="4">
        <v>31</v>
      </c>
      <c r="Q363" s="4">
        <v>11</v>
      </c>
      <c r="R363" s="4">
        <v>40</v>
      </c>
      <c r="S363" s="4">
        <v>40</v>
      </c>
      <c r="T363" s="4">
        <v>34</v>
      </c>
      <c r="U363" s="4">
        <v>33</v>
      </c>
      <c r="V363" s="13">
        <v>45</v>
      </c>
      <c r="W363" s="4">
        <v>44</v>
      </c>
      <c r="X363" s="4">
        <v>44</v>
      </c>
      <c r="Y363">
        <f t="shared" si="70"/>
        <v>0</v>
      </c>
      <c r="Z363">
        <f t="shared" si="71"/>
        <v>0</v>
      </c>
    </row>
    <row r="364" spans="2:26" x14ac:dyDescent="0.25">
      <c r="B364" s="11">
        <f t="shared" si="72"/>
        <v>44576.666666665813</v>
      </c>
      <c r="C364" s="1">
        <f t="shared" si="63"/>
        <v>1</v>
      </c>
      <c r="D364" s="1">
        <f t="shared" si="64"/>
        <v>6</v>
      </c>
      <c r="E364" s="12">
        <f t="shared" si="65"/>
        <v>17</v>
      </c>
      <c r="F364" s="124" t="str">
        <f t="shared" si="66"/>
        <v>0</v>
      </c>
      <c r="G364" s="1">
        <f ca="1">(OFFSET(O364,0,MATCH(Customer!$J$6,'CDH &amp; HDH'!$P$11:$X$11,0)))</f>
        <v>43</v>
      </c>
      <c r="H364" s="1" t="str">
        <f t="shared" si="67"/>
        <v>Heating</v>
      </c>
      <c r="I364" s="1">
        <f ca="1">OFFSET(IF($H364="Cooling",Customer!$C$25,Customer!$C$52),E364,D364)</f>
        <v>66</v>
      </c>
      <c r="J364" s="1">
        <f ca="1">OFFSET(IF($H364="Cooling",Customer!$L$25,Customer!$L$52),$E364,$D364)</f>
        <v>64</v>
      </c>
      <c r="K364" s="16">
        <f t="shared" si="68"/>
        <v>0</v>
      </c>
      <c r="L364" s="16">
        <f t="shared" si="69"/>
        <v>0</v>
      </c>
      <c r="M364" s="17">
        <f t="shared" ca="1" si="61"/>
        <v>23</v>
      </c>
      <c r="N364" s="17">
        <f t="shared" ca="1" si="62"/>
        <v>21</v>
      </c>
      <c r="O364" s="4"/>
      <c r="P364" s="4">
        <v>30</v>
      </c>
      <c r="Q364" s="4">
        <v>9</v>
      </c>
      <c r="R364" s="4">
        <v>37</v>
      </c>
      <c r="S364" s="4">
        <v>38</v>
      </c>
      <c r="T364" s="4">
        <v>34</v>
      </c>
      <c r="U364" s="4">
        <v>32</v>
      </c>
      <c r="V364" s="13">
        <v>43</v>
      </c>
      <c r="W364" s="4">
        <v>42</v>
      </c>
      <c r="X364" s="4">
        <v>44</v>
      </c>
      <c r="Y364">
        <f t="shared" si="70"/>
        <v>0</v>
      </c>
      <c r="Z364">
        <f t="shared" si="71"/>
        <v>0</v>
      </c>
    </row>
    <row r="365" spans="2:26" x14ac:dyDescent="0.25">
      <c r="B365" s="11">
        <f t="shared" si="72"/>
        <v>44576.708333332477</v>
      </c>
      <c r="C365" s="1">
        <f t="shared" si="63"/>
        <v>1</v>
      </c>
      <c r="D365" s="1">
        <f t="shared" si="64"/>
        <v>6</v>
      </c>
      <c r="E365" s="12">
        <f t="shared" si="65"/>
        <v>18</v>
      </c>
      <c r="F365" s="124" t="str">
        <f t="shared" si="66"/>
        <v>0</v>
      </c>
      <c r="G365" s="1">
        <f ca="1">(OFFSET(O365,0,MATCH(Customer!$J$6,'CDH &amp; HDH'!$P$11:$X$11,0)))</f>
        <v>42</v>
      </c>
      <c r="H365" s="1" t="str">
        <f t="shared" si="67"/>
        <v>Heating</v>
      </c>
      <c r="I365" s="1">
        <f ca="1">OFFSET(IF($H365="Cooling",Customer!$C$25,Customer!$C$52),E365,D365)</f>
        <v>66</v>
      </c>
      <c r="J365" s="1">
        <f ca="1">OFFSET(IF($H365="Cooling",Customer!$L$25,Customer!$L$52),$E365,$D365)</f>
        <v>64</v>
      </c>
      <c r="K365" s="16">
        <f t="shared" si="68"/>
        <v>0</v>
      </c>
      <c r="L365" s="16">
        <f t="shared" si="69"/>
        <v>0</v>
      </c>
      <c r="M365" s="17">
        <f t="shared" ca="1" si="61"/>
        <v>24</v>
      </c>
      <c r="N365" s="17">
        <f t="shared" ca="1" si="62"/>
        <v>22</v>
      </c>
      <c r="O365" s="4"/>
      <c r="P365" s="4">
        <v>28</v>
      </c>
      <c r="Q365" s="4">
        <v>9</v>
      </c>
      <c r="R365" s="4">
        <v>33</v>
      </c>
      <c r="S365" s="4">
        <v>36</v>
      </c>
      <c r="T365" s="4">
        <v>33</v>
      </c>
      <c r="U365" s="4">
        <v>31</v>
      </c>
      <c r="V365" s="13">
        <v>42</v>
      </c>
      <c r="W365" s="4">
        <v>38</v>
      </c>
      <c r="X365" s="4">
        <v>44</v>
      </c>
      <c r="Y365">
        <f t="shared" si="70"/>
        <v>0</v>
      </c>
      <c r="Z365">
        <f t="shared" si="71"/>
        <v>0</v>
      </c>
    </row>
    <row r="366" spans="2:26" x14ac:dyDescent="0.25">
      <c r="B366" s="11">
        <f t="shared" si="72"/>
        <v>44576.749999999141</v>
      </c>
      <c r="C366" s="1">
        <f t="shared" si="63"/>
        <v>1</v>
      </c>
      <c r="D366" s="1">
        <f t="shared" si="64"/>
        <v>6</v>
      </c>
      <c r="E366" s="12">
        <f t="shared" si="65"/>
        <v>19</v>
      </c>
      <c r="F366" s="124" t="str">
        <f t="shared" si="66"/>
        <v>0</v>
      </c>
      <c r="G366" s="1">
        <f ca="1">(OFFSET(O366,0,MATCH(Customer!$J$6,'CDH &amp; HDH'!$P$11:$X$11,0)))</f>
        <v>41</v>
      </c>
      <c r="H366" s="1" t="str">
        <f t="shared" si="67"/>
        <v>Heating</v>
      </c>
      <c r="I366" s="1">
        <f ca="1">OFFSET(IF($H366="Cooling",Customer!$C$25,Customer!$C$52),E366,D366)</f>
        <v>66</v>
      </c>
      <c r="J366" s="1">
        <f ca="1">OFFSET(IF($H366="Cooling",Customer!$L$25,Customer!$L$52),$E366,$D366)</f>
        <v>64</v>
      </c>
      <c r="K366" s="16">
        <f t="shared" si="68"/>
        <v>0</v>
      </c>
      <c r="L366" s="16">
        <f t="shared" si="69"/>
        <v>0</v>
      </c>
      <c r="M366" s="17">
        <f t="shared" ca="1" si="61"/>
        <v>25</v>
      </c>
      <c r="N366" s="17">
        <f t="shared" ca="1" si="62"/>
        <v>23</v>
      </c>
      <c r="O366" s="4"/>
      <c r="P366" s="4">
        <v>27</v>
      </c>
      <c r="Q366" s="4">
        <v>8</v>
      </c>
      <c r="R366" s="4">
        <v>30</v>
      </c>
      <c r="S366" s="4">
        <v>34</v>
      </c>
      <c r="T366" s="4">
        <v>33</v>
      </c>
      <c r="U366" s="4">
        <v>32</v>
      </c>
      <c r="V366" s="13">
        <v>41</v>
      </c>
      <c r="W366" s="4">
        <v>36</v>
      </c>
      <c r="X366" s="4">
        <v>40</v>
      </c>
      <c r="Y366">
        <f t="shared" si="70"/>
        <v>0</v>
      </c>
      <c r="Z366">
        <f t="shared" si="71"/>
        <v>0</v>
      </c>
    </row>
    <row r="367" spans="2:26" x14ac:dyDescent="0.25">
      <c r="B367" s="11">
        <f t="shared" si="72"/>
        <v>44576.791666665806</v>
      </c>
      <c r="C367" s="1">
        <f t="shared" si="63"/>
        <v>1</v>
      </c>
      <c r="D367" s="1">
        <f t="shared" si="64"/>
        <v>6</v>
      </c>
      <c r="E367" s="12">
        <f t="shared" si="65"/>
        <v>20</v>
      </c>
      <c r="F367" s="124" t="str">
        <f t="shared" si="66"/>
        <v>0</v>
      </c>
      <c r="G367" s="1">
        <f ca="1">(OFFSET(O367,0,MATCH(Customer!$J$6,'CDH &amp; HDH'!$P$11:$X$11,0)))</f>
        <v>39</v>
      </c>
      <c r="H367" s="1" t="str">
        <f t="shared" si="67"/>
        <v>Heating</v>
      </c>
      <c r="I367" s="1">
        <f ca="1">OFFSET(IF($H367="Cooling",Customer!$C$25,Customer!$C$52),E367,D367)</f>
        <v>66</v>
      </c>
      <c r="J367" s="1">
        <f ca="1">OFFSET(IF($H367="Cooling",Customer!$L$25,Customer!$L$52),$E367,$D367)</f>
        <v>64</v>
      </c>
      <c r="K367" s="16">
        <f t="shared" si="68"/>
        <v>0</v>
      </c>
      <c r="L367" s="16">
        <f t="shared" si="69"/>
        <v>0</v>
      </c>
      <c r="M367" s="17">
        <f t="shared" ca="1" si="61"/>
        <v>27</v>
      </c>
      <c r="N367" s="17">
        <f t="shared" ca="1" si="62"/>
        <v>25</v>
      </c>
      <c r="O367" s="4"/>
      <c r="P367" s="4">
        <v>26</v>
      </c>
      <c r="Q367" s="4">
        <v>10</v>
      </c>
      <c r="R367" s="4">
        <v>29</v>
      </c>
      <c r="S367" s="4">
        <v>33</v>
      </c>
      <c r="T367" s="4">
        <v>32</v>
      </c>
      <c r="U367" s="4">
        <v>32</v>
      </c>
      <c r="V367" s="13">
        <v>39</v>
      </c>
      <c r="W367" s="4">
        <v>35</v>
      </c>
      <c r="X367" s="4">
        <v>42</v>
      </c>
      <c r="Y367">
        <f t="shared" si="70"/>
        <v>0</v>
      </c>
      <c r="Z367">
        <f t="shared" si="71"/>
        <v>0</v>
      </c>
    </row>
    <row r="368" spans="2:26" x14ac:dyDescent="0.25">
      <c r="B368" s="11">
        <f t="shared" si="72"/>
        <v>44576.83333333247</v>
      </c>
      <c r="C368" s="1">
        <f t="shared" si="63"/>
        <v>1</v>
      </c>
      <c r="D368" s="1">
        <f t="shared" si="64"/>
        <v>6</v>
      </c>
      <c r="E368" s="12">
        <f t="shared" si="65"/>
        <v>21</v>
      </c>
      <c r="F368" s="124" t="str">
        <f t="shared" si="66"/>
        <v>0</v>
      </c>
      <c r="G368" s="1">
        <f ca="1">(OFFSET(O368,0,MATCH(Customer!$J$6,'CDH &amp; HDH'!$P$11:$X$11,0)))</f>
        <v>39</v>
      </c>
      <c r="H368" s="1" t="str">
        <f t="shared" si="67"/>
        <v>Heating</v>
      </c>
      <c r="I368" s="1">
        <f ca="1">OFFSET(IF($H368="Cooling",Customer!$C$25,Customer!$C$52),E368,D368)</f>
        <v>66</v>
      </c>
      <c r="J368" s="1">
        <f ca="1">OFFSET(IF($H368="Cooling",Customer!$L$25,Customer!$L$52),$E368,$D368)</f>
        <v>64</v>
      </c>
      <c r="K368" s="16">
        <f t="shared" si="68"/>
        <v>0</v>
      </c>
      <c r="L368" s="16">
        <f t="shared" si="69"/>
        <v>0</v>
      </c>
      <c r="M368" s="17">
        <f t="shared" ca="1" si="61"/>
        <v>27</v>
      </c>
      <c r="N368" s="17">
        <f t="shared" ca="1" si="62"/>
        <v>25</v>
      </c>
      <c r="O368" s="4"/>
      <c r="P368" s="4">
        <v>26</v>
      </c>
      <c r="Q368" s="4">
        <v>10</v>
      </c>
      <c r="R368" s="4">
        <v>29</v>
      </c>
      <c r="S368" s="4">
        <v>33</v>
      </c>
      <c r="T368" s="4">
        <v>32</v>
      </c>
      <c r="U368" s="4">
        <v>30</v>
      </c>
      <c r="V368" s="13">
        <v>39</v>
      </c>
      <c r="W368" s="4">
        <v>34</v>
      </c>
      <c r="X368" s="4">
        <v>42</v>
      </c>
      <c r="Y368">
        <f t="shared" si="70"/>
        <v>0</v>
      </c>
      <c r="Z368">
        <f t="shared" si="71"/>
        <v>0</v>
      </c>
    </row>
    <row r="369" spans="2:26" x14ac:dyDescent="0.25">
      <c r="B369" s="11">
        <f t="shared" si="72"/>
        <v>44576.874999999134</v>
      </c>
      <c r="C369" s="1">
        <f t="shared" si="63"/>
        <v>1</v>
      </c>
      <c r="D369" s="1">
        <f t="shared" si="64"/>
        <v>6</v>
      </c>
      <c r="E369" s="12">
        <f t="shared" si="65"/>
        <v>22</v>
      </c>
      <c r="F369" s="124" t="str">
        <f t="shared" si="66"/>
        <v>0</v>
      </c>
      <c r="G369" s="1">
        <f ca="1">(OFFSET(O369,0,MATCH(Customer!$J$6,'CDH &amp; HDH'!$P$11:$X$11,0)))</f>
        <v>36</v>
      </c>
      <c r="H369" s="1" t="str">
        <f t="shared" si="67"/>
        <v>Heating</v>
      </c>
      <c r="I369" s="1">
        <f ca="1">OFFSET(IF($H369="Cooling",Customer!$C$25,Customer!$C$52),E369,D369)</f>
        <v>66</v>
      </c>
      <c r="J369" s="1">
        <f ca="1">OFFSET(IF($H369="Cooling",Customer!$L$25,Customer!$L$52),$E369,$D369)</f>
        <v>64</v>
      </c>
      <c r="K369" s="16">
        <f t="shared" si="68"/>
        <v>0</v>
      </c>
      <c r="L369" s="16">
        <f t="shared" si="69"/>
        <v>0</v>
      </c>
      <c r="M369" s="17">
        <f t="shared" ca="1" si="61"/>
        <v>30</v>
      </c>
      <c r="N369" s="17">
        <f t="shared" ca="1" si="62"/>
        <v>28</v>
      </c>
      <c r="O369" s="4"/>
      <c r="P369" s="4">
        <v>25</v>
      </c>
      <c r="Q369" s="4">
        <v>11</v>
      </c>
      <c r="R369" s="4">
        <v>28</v>
      </c>
      <c r="S369" s="4">
        <v>32</v>
      </c>
      <c r="T369" s="4">
        <v>31</v>
      </c>
      <c r="U369" s="4">
        <v>29</v>
      </c>
      <c r="V369" s="13">
        <v>36</v>
      </c>
      <c r="W369" s="4">
        <v>32</v>
      </c>
      <c r="X369" s="4">
        <v>41</v>
      </c>
      <c r="Y369">
        <f t="shared" si="70"/>
        <v>0</v>
      </c>
      <c r="Z369">
        <f t="shared" si="71"/>
        <v>0</v>
      </c>
    </row>
    <row r="370" spans="2:26" x14ac:dyDescent="0.25">
      <c r="B370" s="11">
        <f t="shared" si="72"/>
        <v>44576.916666665798</v>
      </c>
      <c r="C370" s="1">
        <f t="shared" si="63"/>
        <v>1</v>
      </c>
      <c r="D370" s="1">
        <f t="shared" si="64"/>
        <v>6</v>
      </c>
      <c r="E370" s="12">
        <f t="shared" si="65"/>
        <v>23</v>
      </c>
      <c r="F370" s="124" t="str">
        <f t="shared" si="66"/>
        <v>0</v>
      </c>
      <c r="G370" s="1">
        <f ca="1">(OFFSET(O370,0,MATCH(Customer!$J$6,'CDH &amp; HDH'!$P$11:$X$11,0)))</f>
        <v>34</v>
      </c>
      <c r="H370" s="1" t="str">
        <f t="shared" si="67"/>
        <v>Heating</v>
      </c>
      <c r="I370" s="1">
        <f ca="1">OFFSET(IF($H370="Cooling",Customer!$C$25,Customer!$C$52),E370,D370)</f>
        <v>66</v>
      </c>
      <c r="J370" s="1">
        <f ca="1">OFFSET(IF($H370="Cooling",Customer!$L$25,Customer!$L$52),$E370,$D370)</f>
        <v>64</v>
      </c>
      <c r="K370" s="16">
        <f t="shared" si="68"/>
        <v>0</v>
      </c>
      <c r="L370" s="16">
        <f t="shared" si="69"/>
        <v>0</v>
      </c>
      <c r="M370" s="17">
        <f t="shared" ca="1" si="61"/>
        <v>32</v>
      </c>
      <c r="N370" s="17">
        <f t="shared" ca="1" si="62"/>
        <v>30</v>
      </c>
      <c r="O370" s="4"/>
      <c r="P370" s="4">
        <v>25</v>
      </c>
      <c r="Q370" s="4">
        <v>11</v>
      </c>
      <c r="R370" s="4">
        <v>28</v>
      </c>
      <c r="S370" s="4">
        <v>30</v>
      </c>
      <c r="T370" s="4">
        <v>31</v>
      </c>
      <c r="U370" s="4">
        <v>28</v>
      </c>
      <c r="V370" s="13">
        <v>34</v>
      </c>
      <c r="W370" s="4">
        <v>30</v>
      </c>
      <c r="X370" s="4">
        <v>42</v>
      </c>
      <c r="Y370">
        <f t="shared" si="70"/>
        <v>0</v>
      </c>
      <c r="Z370">
        <f t="shared" si="71"/>
        <v>0</v>
      </c>
    </row>
    <row r="371" spans="2:26" x14ac:dyDescent="0.25">
      <c r="B371" s="11">
        <f t="shared" si="72"/>
        <v>44576.958333332463</v>
      </c>
      <c r="C371" s="1">
        <f t="shared" si="63"/>
        <v>1</v>
      </c>
      <c r="D371" s="1">
        <f t="shared" si="64"/>
        <v>6</v>
      </c>
      <c r="E371" s="12">
        <f t="shared" si="65"/>
        <v>24</v>
      </c>
      <c r="F371" s="124" t="str">
        <f t="shared" si="66"/>
        <v>0</v>
      </c>
      <c r="G371" s="1">
        <f ca="1">(OFFSET(O371,0,MATCH(Customer!$J$6,'CDH &amp; HDH'!$P$11:$X$11,0)))</f>
        <v>34</v>
      </c>
      <c r="H371" s="1" t="str">
        <f t="shared" si="67"/>
        <v>Heating</v>
      </c>
      <c r="I371" s="1">
        <f ca="1">OFFSET(IF($H371="Cooling",Customer!$C$25,Customer!$C$52),E371,D371)</f>
        <v>66</v>
      </c>
      <c r="J371" s="1">
        <f ca="1">OFFSET(IF($H371="Cooling",Customer!$L$25,Customer!$L$52),$E371,$D371)</f>
        <v>64</v>
      </c>
      <c r="K371" s="16">
        <f t="shared" si="68"/>
        <v>0</v>
      </c>
      <c r="L371" s="16">
        <f t="shared" si="69"/>
        <v>0</v>
      </c>
      <c r="M371" s="17">
        <f t="shared" ca="1" si="61"/>
        <v>32</v>
      </c>
      <c r="N371" s="17">
        <f t="shared" ca="1" si="62"/>
        <v>30</v>
      </c>
      <c r="O371" s="4"/>
      <c r="P371" s="4">
        <v>24</v>
      </c>
      <c r="Q371" s="4">
        <v>12</v>
      </c>
      <c r="R371" s="4">
        <v>27</v>
      </c>
      <c r="S371" s="4">
        <v>28</v>
      </c>
      <c r="T371" s="4">
        <v>31</v>
      </c>
      <c r="U371" s="4">
        <v>30</v>
      </c>
      <c r="V371" s="13">
        <v>34</v>
      </c>
      <c r="W371" s="4">
        <v>31</v>
      </c>
      <c r="X371" s="4">
        <v>40</v>
      </c>
      <c r="Y371">
        <f t="shared" si="70"/>
        <v>0</v>
      </c>
      <c r="Z371">
        <f t="shared" si="71"/>
        <v>0</v>
      </c>
    </row>
    <row r="372" spans="2:26" x14ac:dyDescent="0.25">
      <c r="B372" s="11">
        <f t="shared" si="72"/>
        <v>44576.999999999127</v>
      </c>
      <c r="C372" s="1">
        <f t="shared" si="63"/>
        <v>1</v>
      </c>
      <c r="D372" s="1">
        <f t="shared" si="64"/>
        <v>7</v>
      </c>
      <c r="E372" s="12">
        <f t="shared" si="65"/>
        <v>1</v>
      </c>
      <c r="F372" s="124" t="str">
        <f t="shared" si="66"/>
        <v>0</v>
      </c>
      <c r="G372" s="1">
        <f ca="1">(OFFSET(O372,0,MATCH(Customer!$J$6,'CDH &amp; HDH'!$P$11:$X$11,0)))</f>
        <v>33</v>
      </c>
      <c r="H372" s="1" t="str">
        <f t="shared" si="67"/>
        <v>Heating</v>
      </c>
      <c r="I372" s="1">
        <f ca="1">OFFSET(IF($H372="Cooling",Customer!$C$25,Customer!$C$52),E372,D372)</f>
        <v>66</v>
      </c>
      <c r="J372" s="1">
        <f ca="1">OFFSET(IF($H372="Cooling",Customer!$L$25,Customer!$L$52),$E372,$D372)</f>
        <v>64</v>
      </c>
      <c r="K372" s="16">
        <f t="shared" si="68"/>
        <v>0</v>
      </c>
      <c r="L372" s="16">
        <f t="shared" si="69"/>
        <v>0</v>
      </c>
      <c r="M372" s="17">
        <f t="shared" ca="1" si="61"/>
        <v>33</v>
      </c>
      <c r="N372" s="17">
        <f t="shared" ca="1" si="62"/>
        <v>31</v>
      </c>
      <c r="O372" s="4"/>
      <c r="P372" s="4">
        <v>24</v>
      </c>
      <c r="Q372" s="4">
        <v>12</v>
      </c>
      <c r="R372" s="4">
        <v>27</v>
      </c>
      <c r="S372" s="4">
        <v>26</v>
      </c>
      <c r="T372" s="4">
        <v>31</v>
      </c>
      <c r="U372" s="4">
        <v>29</v>
      </c>
      <c r="V372" s="13">
        <v>33</v>
      </c>
      <c r="W372" s="4">
        <v>30</v>
      </c>
      <c r="X372" s="4">
        <v>38</v>
      </c>
      <c r="Y372">
        <f t="shared" si="70"/>
        <v>0</v>
      </c>
      <c r="Z372">
        <f t="shared" si="71"/>
        <v>0</v>
      </c>
    </row>
    <row r="373" spans="2:26" x14ac:dyDescent="0.25">
      <c r="B373" s="11">
        <f t="shared" si="72"/>
        <v>44577.041666665791</v>
      </c>
      <c r="C373" s="1">
        <f t="shared" si="63"/>
        <v>1</v>
      </c>
      <c r="D373" s="1">
        <f t="shared" si="64"/>
        <v>7</v>
      </c>
      <c r="E373" s="12">
        <f t="shared" si="65"/>
        <v>2</v>
      </c>
      <c r="F373" s="124" t="str">
        <f t="shared" si="66"/>
        <v>0</v>
      </c>
      <c r="G373" s="1">
        <f ca="1">(OFFSET(O373,0,MATCH(Customer!$J$6,'CDH &amp; HDH'!$P$11:$X$11,0)))</f>
        <v>33</v>
      </c>
      <c r="H373" s="1" t="str">
        <f t="shared" si="67"/>
        <v>Heating</v>
      </c>
      <c r="I373" s="1">
        <f ca="1">OFFSET(IF($H373="Cooling",Customer!$C$25,Customer!$C$52),E373,D373)</f>
        <v>66</v>
      </c>
      <c r="J373" s="1">
        <f ca="1">OFFSET(IF($H373="Cooling",Customer!$L$25,Customer!$L$52),$E373,$D373)</f>
        <v>64</v>
      </c>
      <c r="K373" s="16">
        <f t="shared" si="68"/>
        <v>0</v>
      </c>
      <c r="L373" s="16">
        <f t="shared" si="69"/>
        <v>0</v>
      </c>
      <c r="M373" s="17">
        <f t="shared" ca="1" si="61"/>
        <v>33</v>
      </c>
      <c r="N373" s="17">
        <f t="shared" ca="1" si="62"/>
        <v>31</v>
      </c>
      <c r="O373" s="4"/>
      <c r="P373" s="4">
        <v>24</v>
      </c>
      <c r="Q373" s="4">
        <v>13</v>
      </c>
      <c r="R373" s="4">
        <v>25</v>
      </c>
      <c r="S373" s="4">
        <v>25</v>
      </c>
      <c r="T373" s="4">
        <v>30</v>
      </c>
      <c r="U373" s="4">
        <v>28</v>
      </c>
      <c r="V373" s="13">
        <v>33</v>
      </c>
      <c r="W373" s="4">
        <v>30</v>
      </c>
      <c r="X373" s="4">
        <v>38</v>
      </c>
      <c r="Y373">
        <f t="shared" si="70"/>
        <v>0</v>
      </c>
      <c r="Z373">
        <f t="shared" si="71"/>
        <v>0</v>
      </c>
    </row>
    <row r="374" spans="2:26" x14ac:dyDescent="0.25">
      <c r="B374" s="11">
        <f t="shared" si="72"/>
        <v>44577.083333332455</v>
      </c>
      <c r="C374" s="1">
        <f t="shared" si="63"/>
        <v>1</v>
      </c>
      <c r="D374" s="1">
        <f t="shared" si="64"/>
        <v>7</v>
      </c>
      <c r="E374" s="12">
        <f t="shared" si="65"/>
        <v>3</v>
      </c>
      <c r="F374" s="124" t="str">
        <f t="shared" si="66"/>
        <v>0</v>
      </c>
      <c r="G374" s="1">
        <f ca="1">(OFFSET(O374,0,MATCH(Customer!$J$6,'CDH &amp; HDH'!$P$11:$X$11,0)))</f>
        <v>32</v>
      </c>
      <c r="H374" s="1" t="str">
        <f t="shared" si="67"/>
        <v>Heating</v>
      </c>
      <c r="I374" s="1">
        <f ca="1">OFFSET(IF($H374="Cooling",Customer!$C$25,Customer!$C$52),E374,D374)</f>
        <v>66</v>
      </c>
      <c r="J374" s="1">
        <f ca="1">OFFSET(IF($H374="Cooling",Customer!$L$25,Customer!$L$52),$E374,$D374)</f>
        <v>64</v>
      </c>
      <c r="K374" s="16">
        <f t="shared" si="68"/>
        <v>0</v>
      </c>
      <c r="L374" s="16">
        <f t="shared" si="69"/>
        <v>0</v>
      </c>
      <c r="M374" s="17">
        <f t="shared" ca="1" si="61"/>
        <v>34</v>
      </c>
      <c r="N374" s="17">
        <f t="shared" ca="1" si="62"/>
        <v>32</v>
      </c>
      <c r="O374" s="4"/>
      <c r="P374" s="4">
        <v>24</v>
      </c>
      <c r="Q374" s="4">
        <v>14</v>
      </c>
      <c r="R374" s="4">
        <v>24</v>
      </c>
      <c r="S374" s="4">
        <v>25</v>
      </c>
      <c r="T374" s="4">
        <v>30</v>
      </c>
      <c r="U374" s="4">
        <v>27</v>
      </c>
      <c r="V374" s="13">
        <v>32</v>
      </c>
      <c r="W374" s="4">
        <v>29</v>
      </c>
      <c r="X374" s="4">
        <v>38</v>
      </c>
      <c r="Y374">
        <f t="shared" si="70"/>
        <v>0</v>
      </c>
      <c r="Z374">
        <f t="shared" si="71"/>
        <v>0</v>
      </c>
    </row>
    <row r="375" spans="2:26" x14ac:dyDescent="0.25">
      <c r="B375" s="11">
        <f t="shared" si="72"/>
        <v>44577.12499999912</v>
      </c>
      <c r="C375" s="1">
        <f t="shared" si="63"/>
        <v>1</v>
      </c>
      <c r="D375" s="1">
        <f t="shared" si="64"/>
        <v>7</v>
      </c>
      <c r="E375" s="12">
        <f t="shared" si="65"/>
        <v>4</v>
      </c>
      <c r="F375" s="124" t="str">
        <f t="shared" si="66"/>
        <v>0</v>
      </c>
      <c r="G375" s="1">
        <f ca="1">(OFFSET(O375,0,MATCH(Customer!$J$6,'CDH &amp; HDH'!$P$11:$X$11,0)))</f>
        <v>31</v>
      </c>
      <c r="H375" s="1" t="str">
        <f t="shared" si="67"/>
        <v>Heating</v>
      </c>
      <c r="I375" s="1">
        <f ca="1">OFFSET(IF($H375="Cooling",Customer!$C$25,Customer!$C$52),E375,D375)</f>
        <v>66</v>
      </c>
      <c r="J375" s="1">
        <f ca="1">OFFSET(IF($H375="Cooling",Customer!$L$25,Customer!$L$52),$E375,$D375)</f>
        <v>64</v>
      </c>
      <c r="K375" s="16">
        <f t="shared" si="68"/>
        <v>0</v>
      </c>
      <c r="L375" s="16">
        <f t="shared" si="69"/>
        <v>0</v>
      </c>
      <c r="M375" s="17">
        <f t="shared" ca="1" si="61"/>
        <v>35</v>
      </c>
      <c r="N375" s="17">
        <f t="shared" ca="1" si="62"/>
        <v>33</v>
      </c>
      <c r="O375" s="4"/>
      <c r="P375" s="4">
        <v>24</v>
      </c>
      <c r="Q375" s="4">
        <v>14</v>
      </c>
      <c r="R375" s="4">
        <v>22</v>
      </c>
      <c r="S375" s="4">
        <v>24</v>
      </c>
      <c r="T375" s="4">
        <v>29</v>
      </c>
      <c r="U375" s="4">
        <v>29</v>
      </c>
      <c r="V375" s="13">
        <v>31</v>
      </c>
      <c r="W375" s="4">
        <v>27</v>
      </c>
      <c r="X375" s="4">
        <v>37</v>
      </c>
      <c r="Y375">
        <f t="shared" si="70"/>
        <v>0</v>
      </c>
      <c r="Z375">
        <f t="shared" si="71"/>
        <v>0</v>
      </c>
    </row>
    <row r="376" spans="2:26" x14ac:dyDescent="0.25">
      <c r="B376" s="11">
        <f t="shared" si="72"/>
        <v>44577.166666665784</v>
      </c>
      <c r="C376" s="1">
        <f t="shared" si="63"/>
        <v>1</v>
      </c>
      <c r="D376" s="1">
        <f t="shared" si="64"/>
        <v>7</v>
      </c>
      <c r="E376" s="12">
        <f t="shared" si="65"/>
        <v>5</v>
      </c>
      <c r="F376" s="124" t="str">
        <f t="shared" si="66"/>
        <v>0</v>
      </c>
      <c r="G376" s="1">
        <f ca="1">(OFFSET(O376,0,MATCH(Customer!$J$6,'CDH &amp; HDH'!$P$11:$X$11,0)))</f>
        <v>31</v>
      </c>
      <c r="H376" s="1" t="str">
        <f t="shared" si="67"/>
        <v>Heating</v>
      </c>
      <c r="I376" s="1">
        <f ca="1">OFFSET(IF($H376="Cooling",Customer!$C$25,Customer!$C$52),E376,D376)</f>
        <v>66</v>
      </c>
      <c r="J376" s="1">
        <f ca="1">OFFSET(IF($H376="Cooling",Customer!$L$25,Customer!$L$52),$E376,$D376)</f>
        <v>64</v>
      </c>
      <c r="K376" s="16">
        <f t="shared" si="68"/>
        <v>0</v>
      </c>
      <c r="L376" s="16">
        <f t="shared" si="69"/>
        <v>0</v>
      </c>
      <c r="M376" s="17">
        <f t="shared" ca="1" si="61"/>
        <v>35</v>
      </c>
      <c r="N376" s="17">
        <f t="shared" ca="1" si="62"/>
        <v>33</v>
      </c>
      <c r="O376" s="4"/>
      <c r="P376" s="4">
        <v>25</v>
      </c>
      <c r="Q376" s="4">
        <v>15</v>
      </c>
      <c r="R376" s="4">
        <v>21</v>
      </c>
      <c r="S376" s="4">
        <v>25</v>
      </c>
      <c r="T376" s="4">
        <v>29</v>
      </c>
      <c r="U376" s="4">
        <v>29</v>
      </c>
      <c r="V376" s="13">
        <v>31</v>
      </c>
      <c r="W376" s="4">
        <v>27</v>
      </c>
      <c r="X376" s="4">
        <v>37</v>
      </c>
      <c r="Y376">
        <f t="shared" si="70"/>
        <v>0</v>
      </c>
      <c r="Z376">
        <f t="shared" si="71"/>
        <v>0</v>
      </c>
    </row>
    <row r="377" spans="2:26" x14ac:dyDescent="0.25">
      <c r="B377" s="11">
        <f t="shared" si="72"/>
        <v>44577.208333332448</v>
      </c>
      <c r="C377" s="1">
        <f t="shared" si="63"/>
        <v>1</v>
      </c>
      <c r="D377" s="1">
        <f t="shared" si="64"/>
        <v>7</v>
      </c>
      <c r="E377" s="12">
        <f t="shared" si="65"/>
        <v>6</v>
      </c>
      <c r="F377" s="124" t="str">
        <f t="shared" si="66"/>
        <v>0</v>
      </c>
      <c r="G377" s="1">
        <f ca="1">(OFFSET(O377,0,MATCH(Customer!$J$6,'CDH &amp; HDH'!$P$11:$X$11,0)))</f>
        <v>31</v>
      </c>
      <c r="H377" s="1" t="str">
        <f t="shared" si="67"/>
        <v>Heating</v>
      </c>
      <c r="I377" s="1">
        <f ca="1">OFFSET(IF($H377="Cooling",Customer!$C$25,Customer!$C$52),E377,D377)</f>
        <v>66</v>
      </c>
      <c r="J377" s="1">
        <f ca="1">OFFSET(IF($H377="Cooling",Customer!$L$25,Customer!$L$52),$E377,$D377)</f>
        <v>64</v>
      </c>
      <c r="K377" s="16">
        <f t="shared" si="68"/>
        <v>0</v>
      </c>
      <c r="L377" s="16">
        <f t="shared" si="69"/>
        <v>0</v>
      </c>
      <c r="M377" s="17">
        <f t="shared" ca="1" si="61"/>
        <v>35</v>
      </c>
      <c r="N377" s="17">
        <f t="shared" ca="1" si="62"/>
        <v>33</v>
      </c>
      <c r="O377" s="4"/>
      <c r="P377" s="4">
        <v>27</v>
      </c>
      <c r="Q377" s="4">
        <v>15</v>
      </c>
      <c r="R377" s="4">
        <v>20</v>
      </c>
      <c r="S377" s="4">
        <v>26</v>
      </c>
      <c r="T377" s="4">
        <v>30</v>
      </c>
      <c r="U377" s="4">
        <v>29</v>
      </c>
      <c r="V377" s="13">
        <v>31</v>
      </c>
      <c r="W377" s="4">
        <v>28</v>
      </c>
      <c r="X377" s="4">
        <v>37</v>
      </c>
      <c r="Y377">
        <f t="shared" si="70"/>
        <v>0</v>
      </c>
      <c r="Z377">
        <f t="shared" si="71"/>
        <v>0</v>
      </c>
    </row>
    <row r="378" spans="2:26" x14ac:dyDescent="0.25">
      <c r="B378" s="11">
        <f t="shared" si="72"/>
        <v>44577.249999999112</v>
      </c>
      <c r="C378" s="1">
        <f t="shared" si="63"/>
        <v>1</v>
      </c>
      <c r="D378" s="1">
        <f t="shared" si="64"/>
        <v>7</v>
      </c>
      <c r="E378" s="12">
        <f t="shared" si="65"/>
        <v>7</v>
      </c>
      <c r="F378" s="124" t="str">
        <f t="shared" si="66"/>
        <v>0</v>
      </c>
      <c r="G378" s="1">
        <f ca="1">(OFFSET(O378,0,MATCH(Customer!$J$6,'CDH &amp; HDH'!$P$11:$X$11,0)))</f>
        <v>32</v>
      </c>
      <c r="H378" s="1" t="str">
        <f t="shared" si="67"/>
        <v>Heating</v>
      </c>
      <c r="I378" s="1">
        <f ca="1">OFFSET(IF($H378="Cooling",Customer!$C$25,Customer!$C$52),E378,D378)</f>
        <v>66</v>
      </c>
      <c r="J378" s="1">
        <f ca="1">OFFSET(IF($H378="Cooling",Customer!$L$25,Customer!$L$52),$E378,$D378)</f>
        <v>64</v>
      </c>
      <c r="K378" s="16">
        <f t="shared" si="68"/>
        <v>0</v>
      </c>
      <c r="L378" s="16">
        <f t="shared" si="69"/>
        <v>0</v>
      </c>
      <c r="M378" s="17">
        <f t="shared" ca="1" si="61"/>
        <v>34</v>
      </c>
      <c r="N378" s="17">
        <f t="shared" ca="1" si="62"/>
        <v>32</v>
      </c>
      <c r="O378" s="4"/>
      <c r="P378" s="4">
        <v>28</v>
      </c>
      <c r="Q378" s="4">
        <v>15</v>
      </c>
      <c r="R378" s="4">
        <v>19</v>
      </c>
      <c r="S378" s="4">
        <v>27</v>
      </c>
      <c r="T378" s="4">
        <v>30</v>
      </c>
      <c r="U378" s="4">
        <v>34</v>
      </c>
      <c r="V378" s="13">
        <v>32</v>
      </c>
      <c r="W378" s="4">
        <v>28</v>
      </c>
      <c r="X378" s="4">
        <v>36</v>
      </c>
      <c r="Y378">
        <f t="shared" si="70"/>
        <v>0</v>
      </c>
      <c r="Z378">
        <f t="shared" si="71"/>
        <v>0</v>
      </c>
    </row>
    <row r="379" spans="2:26" x14ac:dyDescent="0.25">
      <c r="B379" s="11">
        <f t="shared" si="72"/>
        <v>44577.291666665777</v>
      </c>
      <c r="C379" s="1">
        <f t="shared" si="63"/>
        <v>1</v>
      </c>
      <c r="D379" s="1">
        <f t="shared" si="64"/>
        <v>7</v>
      </c>
      <c r="E379" s="12">
        <f t="shared" si="65"/>
        <v>8</v>
      </c>
      <c r="F379" s="124" t="str">
        <f t="shared" si="66"/>
        <v>0</v>
      </c>
      <c r="G379" s="1">
        <f ca="1">(OFFSET(O379,0,MATCH(Customer!$J$6,'CDH &amp; HDH'!$P$11:$X$11,0)))</f>
        <v>29</v>
      </c>
      <c r="H379" s="1" t="str">
        <f t="shared" si="67"/>
        <v>Heating</v>
      </c>
      <c r="I379" s="1">
        <f ca="1">OFFSET(IF($H379="Cooling",Customer!$C$25,Customer!$C$52),E379,D379)</f>
        <v>66</v>
      </c>
      <c r="J379" s="1">
        <f ca="1">OFFSET(IF($H379="Cooling",Customer!$L$25,Customer!$L$52),$E379,$D379)</f>
        <v>64</v>
      </c>
      <c r="K379" s="16">
        <f t="shared" si="68"/>
        <v>0</v>
      </c>
      <c r="L379" s="16">
        <f t="shared" si="69"/>
        <v>0</v>
      </c>
      <c r="M379" s="17">
        <f t="shared" ca="1" si="61"/>
        <v>37</v>
      </c>
      <c r="N379" s="17">
        <f t="shared" ca="1" si="62"/>
        <v>35</v>
      </c>
      <c r="O379" s="4"/>
      <c r="P379" s="4">
        <v>30</v>
      </c>
      <c r="Q379" s="4">
        <v>16</v>
      </c>
      <c r="R379" s="4">
        <v>22</v>
      </c>
      <c r="S379" s="4">
        <v>32</v>
      </c>
      <c r="T379" s="4">
        <v>30</v>
      </c>
      <c r="U379" s="4">
        <v>34</v>
      </c>
      <c r="V379" s="13">
        <v>29</v>
      </c>
      <c r="W379" s="4">
        <v>26</v>
      </c>
      <c r="X379" s="4">
        <v>35</v>
      </c>
      <c r="Y379">
        <f t="shared" si="70"/>
        <v>0</v>
      </c>
      <c r="Z379">
        <f t="shared" si="71"/>
        <v>0</v>
      </c>
    </row>
    <row r="380" spans="2:26" x14ac:dyDescent="0.25">
      <c r="B380" s="11">
        <f t="shared" si="72"/>
        <v>44577.333333332441</v>
      </c>
      <c r="C380" s="1">
        <f t="shared" si="63"/>
        <v>1</v>
      </c>
      <c r="D380" s="1">
        <f t="shared" si="64"/>
        <v>7</v>
      </c>
      <c r="E380" s="12">
        <f t="shared" si="65"/>
        <v>9</v>
      </c>
      <c r="F380" s="124" t="str">
        <f t="shared" si="66"/>
        <v>0</v>
      </c>
      <c r="G380" s="1">
        <f ca="1">(OFFSET(O380,0,MATCH(Customer!$J$6,'CDH &amp; HDH'!$P$11:$X$11,0)))</f>
        <v>29</v>
      </c>
      <c r="H380" s="1" t="str">
        <f t="shared" si="67"/>
        <v>Heating</v>
      </c>
      <c r="I380" s="1">
        <f ca="1">OFFSET(IF($H380="Cooling",Customer!$C$25,Customer!$C$52),E380,D380)</f>
        <v>66</v>
      </c>
      <c r="J380" s="1">
        <f ca="1">OFFSET(IF($H380="Cooling",Customer!$L$25,Customer!$L$52),$E380,$D380)</f>
        <v>64</v>
      </c>
      <c r="K380" s="16">
        <f t="shared" si="68"/>
        <v>0</v>
      </c>
      <c r="L380" s="16">
        <f t="shared" si="69"/>
        <v>0</v>
      </c>
      <c r="M380" s="17">
        <f t="shared" ca="1" si="61"/>
        <v>37</v>
      </c>
      <c r="N380" s="17">
        <f t="shared" ca="1" si="62"/>
        <v>35</v>
      </c>
      <c r="O380" s="4"/>
      <c r="P380" s="4">
        <v>32</v>
      </c>
      <c r="Q380" s="4">
        <v>17</v>
      </c>
      <c r="R380" s="4">
        <v>26</v>
      </c>
      <c r="S380" s="4">
        <v>38</v>
      </c>
      <c r="T380" s="4">
        <v>31</v>
      </c>
      <c r="U380" s="4">
        <v>37</v>
      </c>
      <c r="V380" s="13">
        <v>29</v>
      </c>
      <c r="W380" s="4">
        <v>28</v>
      </c>
      <c r="X380" s="4">
        <v>35</v>
      </c>
      <c r="Y380">
        <f t="shared" si="70"/>
        <v>0</v>
      </c>
      <c r="Z380">
        <f t="shared" si="71"/>
        <v>0</v>
      </c>
    </row>
    <row r="381" spans="2:26" x14ac:dyDescent="0.25">
      <c r="B381" s="11">
        <f t="shared" si="72"/>
        <v>44577.374999999105</v>
      </c>
      <c r="C381" s="1">
        <f t="shared" si="63"/>
        <v>1</v>
      </c>
      <c r="D381" s="1">
        <f t="shared" si="64"/>
        <v>7</v>
      </c>
      <c r="E381" s="12">
        <f t="shared" si="65"/>
        <v>10</v>
      </c>
      <c r="F381" s="124" t="str">
        <f t="shared" si="66"/>
        <v>0</v>
      </c>
      <c r="G381" s="1">
        <f ca="1">(OFFSET(O381,0,MATCH(Customer!$J$6,'CDH &amp; HDH'!$P$11:$X$11,0)))</f>
        <v>32</v>
      </c>
      <c r="H381" s="1" t="str">
        <f t="shared" si="67"/>
        <v>Heating</v>
      </c>
      <c r="I381" s="1">
        <f ca="1">OFFSET(IF($H381="Cooling",Customer!$C$25,Customer!$C$52),E381,D381)</f>
        <v>66</v>
      </c>
      <c r="J381" s="1">
        <f ca="1">OFFSET(IF($H381="Cooling",Customer!$L$25,Customer!$L$52),$E381,$D381)</f>
        <v>64</v>
      </c>
      <c r="K381" s="16">
        <f t="shared" si="68"/>
        <v>0</v>
      </c>
      <c r="L381" s="16">
        <f t="shared" si="69"/>
        <v>0</v>
      </c>
      <c r="M381" s="17">
        <f t="shared" ca="1" si="61"/>
        <v>34</v>
      </c>
      <c r="N381" s="17">
        <f t="shared" ca="1" si="62"/>
        <v>32</v>
      </c>
      <c r="O381" s="4"/>
      <c r="P381" s="4">
        <v>34</v>
      </c>
      <c r="Q381" s="4">
        <v>18</v>
      </c>
      <c r="R381" s="4">
        <v>29</v>
      </c>
      <c r="S381" s="4">
        <v>43</v>
      </c>
      <c r="T381" s="4">
        <v>31</v>
      </c>
      <c r="U381" s="4">
        <v>39</v>
      </c>
      <c r="V381" s="13">
        <v>32</v>
      </c>
      <c r="W381" s="4">
        <v>30</v>
      </c>
      <c r="X381" s="4">
        <v>35</v>
      </c>
      <c r="Y381">
        <f t="shared" si="70"/>
        <v>0</v>
      </c>
      <c r="Z381">
        <f t="shared" si="71"/>
        <v>0</v>
      </c>
    </row>
    <row r="382" spans="2:26" x14ac:dyDescent="0.25">
      <c r="B382" s="11">
        <f t="shared" si="72"/>
        <v>44577.416666665769</v>
      </c>
      <c r="C382" s="1">
        <f t="shared" si="63"/>
        <v>1</v>
      </c>
      <c r="D382" s="1">
        <f t="shared" si="64"/>
        <v>7</v>
      </c>
      <c r="E382" s="12">
        <f t="shared" si="65"/>
        <v>11</v>
      </c>
      <c r="F382" s="124" t="str">
        <f t="shared" si="66"/>
        <v>0</v>
      </c>
      <c r="G382" s="1">
        <f ca="1">(OFFSET(O382,0,MATCH(Customer!$J$6,'CDH &amp; HDH'!$P$11:$X$11,0)))</f>
        <v>29</v>
      </c>
      <c r="H382" s="1" t="str">
        <f t="shared" si="67"/>
        <v>Heating</v>
      </c>
      <c r="I382" s="1">
        <f ca="1">OFFSET(IF($H382="Cooling",Customer!$C$25,Customer!$C$52),E382,D382)</f>
        <v>66</v>
      </c>
      <c r="J382" s="1">
        <f ca="1">OFFSET(IF($H382="Cooling",Customer!$L$25,Customer!$L$52),$E382,$D382)</f>
        <v>64</v>
      </c>
      <c r="K382" s="16">
        <f t="shared" si="68"/>
        <v>0</v>
      </c>
      <c r="L382" s="16">
        <f t="shared" si="69"/>
        <v>0</v>
      </c>
      <c r="M382" s="17">
        <f t="shared" ca="1" si="61"/>
        <v>37</v>
      </c>
      <c r="N382" s="17">
        <f t="shared" ca="1" si="62"/>
        <v>35</v>
      </c>
      <c r="O382" s="4"/>
      <c r="P382" s="4">
        <v>35</v>
      </c>
      <c r="Q382" s="4">
        <v>20</v>
      </c>
      <c r="R382" s="4">
        <v>34</v>
      </c>
      <c r="S382" s="4">
        <v>45</v>
      </c>
      <c r="T382" s="4">
        <v>33</v>
      </c>
      <c r="U382" s="4">
        <v>38</v>
      </c>
      <c r="V382" s="13">
        <v>29</v>
      </c>
      <c r="W382" s="4">
        <v>31</v>
      </c>
      <c r="X382" s="4">
        <v>35</v>
      </c>
      <c r="Y382">
        <f t="shared" si="70"/>
        <v>0</v>
      </c>
      <c r="Z382">
        <f t="shared" si="71"/>
        <v>0</v>
      </c>
    </row>
    <row r="383" spans="2:26" x14ac:dyDescent="0.25">
      <c r="B383" s="11">
        <f t="shared" si="72"/>
        <v>44577.458333332434</v>
      </c>
      <c r="C383" s="1">
        <f t="shared" si="63"/>
        <v>1</v>
      </c>
      <c r="D383" s="1">
        <f t="shared" si="64"/>
        <v>7</v>
      </c>
      <c r="E383" s="12">
        <f t="shared" si="65"/>
        <v>12</v>
      </c>
      <c r="F383" s="124" t="str">
        <f t="shared" si="66"/>
        <v>0</v>
      </c>
      <c r="G383" s="1">
        <f ca="1">(OFFSET(O383,0,MATCH(Customer!$J$6,'CDH &amp; HDH'!$P$11:$X$11,0)))</f>
        <v>32</v>
      </c>
      <c r="H383" s="1" t="str">
        <f t="shared" si="67"/>
        <v>Heating</v>
      </c>
      <c r="I383" s="1">
        <f ca="1">OFFSET(IF($H383="Cooling",Customer!$C$25,Customer!$C$52),E383,D383)</f>
        <v>66</v>
      </c>
      <c r="J383" s="1">
        <f ca="1">OFFSET(IF($H383="Cooling",Customer!$L$25,Customer!$L$52),$E383,$D383)</f>
        <v>64</v>
      </c>
      <c r="K383" s="16">
        <f t="shared" si="68"/>
        <v>0</v>
      </c>
      <c r="L383" s="16">
        <f t="shared" si="69"/>
        <v>0</v>
      </c>
      <c r="M383" s="17">
        <f t="shared" ca="1" si="61"/>
        <v>34</v>
      </c>
      <c r="N383" s="17">
        <f t="shared" ca="1" si="62"/>
        <v>32</v>
      </c>
      <c r="O383" s="4"/>
      <c r="P383" s="4">
        <v>35</v>
      </c>
      <c r="Q383" s="4">
        <v>21</v>
      </c>
      <c r="R383" s="4">
        <v>39</v>
      </c>
      <c r="S383" s="4">
        <v>48</v>
      </c>
      <c r="T383" s="4">
        <v>35</v>
      </c>
      <c r="U383" s="4">
        <v>38</v>
      </c>
      <c r="V383" s="13">
        <v>32</v>
      </c>
      <c r="W383" s="4">
        <v>35</v>
      </c>
      <c r="X383" s="4">
        <v>35</v>
      </c>
      <c r="Y383">
        <f t="shared" si="70"/>
        <v>0</v>
      </c>
      <c r="Z383">
        <f t="shared" si="71"/>
        <v>0</v>
      </c>
    </row>
    <row r="384" spans="2:26" x14ac:dyDescent="0.25">
      <c r="B384" s="11">
        <f t="shared" si="72"/>
        <v>44577.499999999098</v>
      </c>
      <c r="C384" s="1">
        <f t="shared" si="63"/>
        <v>1</v>
      </c>
      <c r="D384" s="1">
        <f t="shared" si="64"/>
        <v>7</v>
      </c>
      <c r="E384" s="12">
        <f t="shared" si="65"/>
        <v>13</v>
      </c>
      <c r="F384" s="124" t="str">
        <f t="shared" si="66"/>
        <v>0</v>
      </c>
      <c r="G384" s="1">
        <f ca="1">(OFFSET(O384,0,MATCH(Customer!$J$6,'CDH &amp; HDH'!$P$11:$X$11,0)))</f>
        <v>30</v>
      </c>
      <c r="H384" s="1" t="str">
        <f t="shared" si="67"/>
        <v>Heating</v>
      </c>
      <c r="I384" s="1">
        <f ca="1">OFFSET(IF($H384="Cooling",Customer!$C$25,Customer!$C$52),E384,D384)</f>
        <v>66</v>
      </c>
      <c r="J384" s="1">
        <f ca="1">OFFSET(IF($H384="Cooling",Customer!$L$25,Customer!$L$52),$E384,$D384)</f>
        <v>64</v>
      </c>
      <c r="K384" s="16">
        <f t="shared" si="68"/>
        <v>0</v>
      </c>
      <c r="L384" s="16">
        <f t="shared" si="69"/>
        <v>0</v>
      </c>
      <c r="M384" s="17">
        <f t="shared" ca="1" si="61"/>
        <v>36</v>
      </c>
      <c r="N384" s="17">
        <f t="shared" ca="1" si="62"/>
        <v>34</v>
      </c>
      <c r="O384" s="4"/>
      <c r="P384" s="4">
        <v>36</v>
      </c>
      <c r="Q384" s="4">
        <v>23</v>
      </c>
      <c r="R384" s="4">
        <v>44</v>
      </c>
      <c r="S384" s="4">
        <v>50</v>
      </c>
      <c r="T384" s="4">
        <v>37</v>
      </c>
      <c r="U384" s="4">
        <v>40</v>
      </c>
      <c r="V384" s="13">
        <v>30</v>
      </c>
      <c r="W384" s="4">
        <v>37</v>
      </c>
      <c r="X384" s="4">
        <v>34</v>
      </c>
      <c r="Y384">
        <f t="shared" si="70"/>
        <v>0</v>
      </c>
      <c r="Z384">
        <f t="shared" si="71"/>
        <v>0</v>
      </c>
    </row>
    <row r="385" spans="2:26" x14ac:dyDescent="0.25">
      <c r="B385" s="11">
        <f t="shared" si="72"/>
        <v>44577.541666665762</v>
      </c>
      <c r="C385" s="1">
        <f t="shared" si="63"/>
        <v>1</v>
      </c>
      <c r="D385" s="1">
        <f t="shared" si="64"/>
        <v>7</v>
      </c>
      <c r="E385" s="12">
        <f t="shared" si="65"/>
        <v>14</v>
      </c>
      <c r="F385" s="124" t="str">
        <f t="shared" si="66"/>
        <v>0</v>
      </c>
      <c r="G385" s="1">
        <f ca="1">(OFFSET(O385,0,MATCH(Customer!$J$6,'CDH &amp; HDH'!$P$11:$X$11,0)))</f>
        <v>32</v>
      </c>
      <c r="H385" s="1" t="str">
        <f t="shared" si="67"/>
        <v>Heating</v>
      </c>
      <c r="I385" s="1">
        <f ca="1">OFFSET(IF($H385="Cooling",Customer!$C$25,Customer!$C$52),E385,D385)</f>
        <v>66</v>
      </c>
      <c r="J385" s="1">
        <f ca="1">OFFSET(IF($H385="Cooling",Customer!$L$25,Customer!$L$52),$E385,$D385)</f>
        <v>64</v>
      </c>
      <c r="K385" s="16">
        <f t="shared" si="68"/>
        <v>0</v>
      </c>
      <c r="L385" s="16">
        <f t="shared" si="69"/>
        <v>0</v>
      </c>
      <c r="M385" s="17">
        <f t="shared" ca="1" si="61"/>
        <v>34</v>
      </c>
      <c r="N385" s="17">
        <f t="shared" ca="1" si="62"/>
        <v>32</v>
      </c>
      <c r="O385" s="4"/>
      <c r="P385" s="4">
        <v>37</v>
      </c>
      <c r="Q385" s="4">
        <v>24</v>
      </c>
      <c r="R385" s="4">
        <v>44</v>
      </c>
      <c r="S385" s="4">
        <v>50</v>
      </c>
      <c r="T385" s="4">
        <v>39</v>
      </c>
      <c r="U385" s="4">
        <v>41</v>
      </c>
      <c r="V385" s="13">
        <v>32</v>
      </c>
      <c r="W385" s="4">
        <v>40</v>
      </c>
      <c r="X385" s="4">
        <v>33</v>
      </c>
      <c r="Y385">
        <f t="shared" si="70"/>
        <v>0</v>
      </c>
      <c r="Z385">
        <f t="shared" si="71"/>
        <v>0</v>
      </c>
    </row>
    <row r="386" spans="2:26" x14ac:dyDescent="0.25">
      <c r="B386" s="11">
        <f t="shared" si="72"/>
        <v>44577.583333332426</v>
      </c>
      <c r="C386" s="1">
        <f t="shared" si="63"/>
        <v>1</v>
      </c>
      <c r="D386" s="1">
        <f t="shared" si="64"/>
        <v>7</v>
      </c>
      <c r="E386" s="12">
        <f t="shared" si="65"/>
        <v>15</v>
      </c>
      <c r="F386" s="124" t="str">
        <f t="shared" si="66"/>
        <v>0</v>
      </c>
      <c r="G386" s="1">
        <f ca="1">(OFFSET(O386,0,MATCH(Customer!$J$6,'CDH &amp; HDH'!$P$11:$X$11,0)))</f>
        <v>33</v>
      </c>
      <c r="H386" s="1" t="str">
        <f t="shared" si="67"/>
        <v>Heating</v>
      </c>
      <c r="I386" s="1">
        <f ca="1">OFFSET(IF($H386="Cooling",Customer!$C$25,Customer!$C$52),E386,D386)</f>
        <v>66</v>
      </c>
      <c r="J386" s="1">
        <f ca="1">OFFSET(IF($H386="Cooling",Customer!$L$25,Customer!$L$52),$E386,$D386)</f>
        <v>64</v>
      </c>
      <c r="K386" s="16">
        <f t="shared" si="68"/>
        <v>0</v>
      </c>
      <c r="L386" s="16">
        <f t="shared" si="69"/>
        <v>0</v>
      </c>
      <c r="M386" s="17">
        <f t="shared" ca="1" si="61"/>
        <v>33</v>
      </c>
      <c r="N386" s="17">
        <f t="shared" ca="1" si="62"/>
        <v>31</v>
      </c>
      <c r="O386" s="4"/>
      <c r="P386" s="4">
        <v>37</v>
      </c>
      <c r="Q386" s="4">
        <v>25</v>
      </c>
      <c r="R386" s="4">
        <v>44</v>
      </c>
      <c r="S386" s="4">
        <v>50</v>
      </c>
      <c r="T386" s="4">
        <v>40</v>
      </c>
      <c r="U386" s="4">
        <v>41</v>
      </c>
      <c r="V386" s="13">
        <v>33</v>
      </c>
      <c r="W386" s="4">
        <v>43</v>
      </c>
      <c r="X386" s="4">
        <v>33</v>
      </c>
      <c r="Y386">
        <f t="shared" si="70"/>
        <v>0</v>
      </c>
      <c r="Z386">
        <f t="shared" si="71"/>
        <v>0</v>
      </c>
    </row>
    <row r="387" spans="2:26" x14ac:dyDescent="0.25">
      <c r="B387" s="11">
        <f t="shared" si="72"/>
        <v>44577.624999999091</v>
      </c>
      <c r="C387" s="1">
        <f t="shared" si="63"/>
        <v>1</v>
      </c>
      <c r="D387" s="1">
        <f t="shared" si="64"/>
        <v>7</v>
      </c>
      <c r="E387" s="12">
        <f t="shared" si="65"/>
        <v>16</v>
      </c>
      <c r="F387" s="124" t="str">
        <f t="shared" si="66"/>
        <v>0</v>
      </c>
      <c r="G387" s="1">
        <f ca="1">(OFFSET(O387,0,MATCH(Customer!$J$6,'CDH &amp; HDH'!$P$11:$X$11,0)))</f>
        <v>33</v>
      </c>
      <c r="H387" s="1" t="str">
        <f t="shared" si="67"/>
        <v>Heating</v>
      </c>
      <c r="I387" s="1">
        <f ca="1">OFFSET(IF($H387="Cooling",Customer!$C$25,Customer!$C$52),E387,D387)</f>
        <v>66</v>
      </c>
      <c r="J387" s="1">
        <f ca="1">OFFSET(IF($H387="Cooling",Customer!$L$25,Customer!$L$52),$E387,$D387)</f>
        <v>64</v>
      </c>
      <c r="K387" s="16">
        <f t="shared" si="68"/>
        <v>0</v>
      </c>
      <c r="L387" s="16">
        <f t="shared" si="69"/>
        <v>0</v>
      </c>
      <c r="M387" s="17">
        <f t="shared" ca="1" si="61"/>
        <v>33</v>
      </c>
      <c r="N387" s="17">
        <f t="shared" ca="1" si="62"/>
        <v>31</v>
      </c>
      <c r="O387" s="4"/>
      <c r="P387" s="4">
        <v>38</v>
      </c>
      <c r="Q387" s="4">
        <v>26</v>
      </c>
      <c r="R387" s="4">
        <v>44</v>
      </c>
      <c r="S387" s="4">
        <v>50</v>
      </c>
      <c r="T387" s="4">
        <v>42</v>
      </c>
      <c r="U387" s="4">
        <v>41</v>
      </c>
      <c r="V387" s="13">
        <v>33</v>
      </c>
      <c r="W387" s="4">
        <v>44</v>
      </c>
      <c r="X387" s="4">
        <v>31</v>
      </c>
      <c r="Y387">
        <f t="shared" si="70"/>
        <v>0</v>
      </c>
      <c r="Z387">
        <f t="shared" si="71"/>
        <v>0</v>
      </c>
    </row>
    <row r="388" spans="2:26" x14ac:dyDescent="0.25">
      <c r="B388" s="11">
        <f t="shared" si="72"/>
        <v>44577.666666665755</v>
      </c>
      <c r="C388" s="1">
        <f t="shared" si="63"/>
        <v>1</v>
      </c>
      <c r="D388" s="1">
        <f t="shared" si="64"/>
        <v>7</v>
      </c>
      <c r="E388" s="12">
        <f t="shared" si="65"/>
        <v>17</v>
      </c>
      <c r="F388" s="124" t="str">
        <f t="shared" si="66"/>
        <v>0</v>
      </c>
      <c r="G388" s="1">
        <f ca="1">(OFFSET(O388,0,MATCH(Customer!$J$6,'CDH &amp; HDH'!$P$11:$X$11,0)))</f>
        <v>32</v>
      </c>
      <c r="H388" s="1" t="str">
        <f t="shared" si="67"/>
        <v>Heating</v>
      </c>
      <c r="I388" s="1">
        <f ca="1">OFFSET(IF($H388="Cooling",Customer!$C$25,Customer!$C$52),E388,D388)</f>
        <v>66</v>
      </c>
      <c r="J388" s="1">
        <f ca="1">OFFSET(IF($H388="Cooling",Customer!$L$25,Customer!$L$52),$E388,$D388)</f>
        <v>64</v>
      </c>
      <c r="K388" s="16">
        <f t="shared" si="68"/>
        <v>0</v>
      </c>
      <c r="L388" s="16">
        <f t="shared" si="69"/>
        <v>0</v>
      </c>
      <c r="M388" s="17">
        <f t="shared" ca="1" si="61"/>
        <v>34</v>
      </c>
      <c r="N388" s="17">
        <f t="shared" ca="1" si="62"/>
        <v>32</v>
      </c>
      <c r="O388" s="4"/>
      <c r="P388" s="4">
        <v>35</v>
      </c>
      <c r="Q388" s="4">
        <v>24</v>
      </c>
      <c r="R388" s="4">
        <v>42</v>
      </c>
      <c r="S388" s="4">
        <v>49</v>
      </c>
      <c r="T388" s="4">
        <v>40</v>
      </c>
      <c r="U388" s="4">
        <v>37</v>
      </c>
      <c r="V388" s="13">
        <v>32</v>
      </c>
      <c r="W388" s="4">
        <v>41</v>
      </c>
      <c r="X388" s="4">
        <v>31</v>
      </c>
      <c r="Y388">
        <f t="shared" si="70"/>
        <v>0</v>
      </c>
      <c r="Z388">
        <f t="shared" si="71"/>
        <v>0</v>
      </c>
    </row>
    <row r="389" spans="2:26" x14ac:dyDescent="0.25">
      <c r="B389" s="11">
        <f t="shared" si="72"/>
        <v>44577.708333332419</v>
      </c>
      <c r="C389" s="1">
        <f t="shared" si="63"/>
        <v>1</v>
      </c>
      <c r="D389" s="1">
        <f t="shared" si="64"/>
        <v>7</v>
      </c>
      <c r="E389" s="12">
        <f t="shared" si="65"/>
        <v>18</v>
      </c>
      <c r="F389" s="124" t="str">
        <f t="shared" si="66"/>
        <v>0</v>
      </c>
      <c r="G389" s="1">
        <f ca="1">(OFFSET(O389,0,MATCH(Customer!$J$6,'CDH &amp; HDH'!$P$11:$X$11,0)))</f>
        <v>30</v>
      </c>
      <c r="H389" s="1" t="str">
        <f t="shared" si="67"/>
        <v>Heating</v>
      </c>
      <c r="I389" s="1">
        <f ca="1">OFFSET(IF($H389="Cooling",Customer!$C$25,Customer!$C$52),E389,D389)</f>
        <v>66</v>
      </c>
      <c r="J389" s="1">
        <f ca="1">OFFSET(IF($H389="Cooling",Customer!$L$25,Customer!$L$52),$E389,$D389)</f>
        <v>64</v>
      </c>
      <c r="K389" s="16">
        <f t="shared" si="68"/>
        <v>0</v>
      </c>
      <c r="L389" s="16">
        <f t="shared" si="69"/>
        <v>0</v>
      </c>
      <c r="M389" s="17">
        <f t="shared" ca="1" si="61"/>
        <v>36</v>
      </c>
      <c r="N389" s="17">
        <f t="shared" ca="1" si="62"/>
        <v>34</v>
      </c>
      <c r="O389" s="4"/>
      <c r="P389" s="4">
        <v>33</v>
      </c>
      <c r="Q389" s="4">
        <v>22</v>
      </c>
      <c r="R389" s="4">
        <v>40</v>
      </c>
      <c r="S389" s="4">
        <v>48</v>
      </c>
      <c r="T389" s="4">
        <v>38</v>
      </c>
      <c r="U389" s="4">
        <v>37</v>
      </c>
      <c r="V389" s="13">
        <v>30</v>
      </c>
      <c r="W389" s="4">
        <v>37</v>
      </c>
      <c r="X389" s="4">
        <v>29</v>
      </c>
      <c r="Y389">
        <f t="shared" si="70"/>
        <v>0</v>
      </c>
      <c r="Z389">
        <f t="shared" si="71"/>
        <v>0</v>
      </c>
    </row>
    <row r="390" spans="2:26" x14ac:dyDescent="0.25">
      <c r="B390" s="11">
        <f t="shared" si="72"/>
        <v>44577.749999999083</v>
      </c>
      <c r="C390" s="1">
        <f t="shared" si="63"/>
        <v>1</v>
      </c>
      <c r="D390" s="1">
        <f t="shared" si="64"/>
        <v>7</v>
      </c>
      <c r="E390" s="12">
        <f t="shared" si="65"/>
        <v>19</v>
      </c>
      <c r="F390" s="124" t="str">
        <f t="shared" si="66"/>
        <v>0</v>
      </c>
      <c r="G390" s="1">
        <f ca="1">(OFFSET(O390,0,MATCH(Customer!$J$6,'CDH &amp; HDH'!$P$11:$X$11,0)))</f>
        <v>29</v>
      </c>
      <c r="H390" s="1" t="str">
        <f t="shared" si="67"/>
        <v>Heating</v>
      </c>
      <c r="I390" s="1">
        <f ca="1">OFFSET(IF($H390="Cooling",Customer!$C$25,Customer!$C$52),E390,D390)</f>
        <v>66</v>
      </c>
      <c r="J390" s="1">
        <f ca="1">OFFSET(IF($H390="Cooling",Customer!$L$25,Customer!$L$52),$E390,$D390)</f>
        <v>64</v>
      </c>
      <c r="K390" s="16">
        <f t="shared" si="68"/>
        <v>0</v>
      </c>
      <c r="L390" s="16">
        <f t="shared" si="69"/>
        <v>0</v>
      </c>
      <c r="M390" s="17">
        <f t="shared" ca="1" si="61"/>
        <v>37</v>
      </c>
      <c r="N390" s="17">
        <f t="shared" ca="1" si="62"/>
        <v>35</v>
      </c>
      <c r="O390" s="4"/>
      <c r="P390" s="4">
        <v>30</v>
      </c>
      <c r="Q390" s="4">
        <v>21</v>
      </c>
      <c r="R390" s="4">
        <v>38</v>
      </c>
      <c r="S390" s="4">
        <v>47</v>
      </c>
      <c r="T390" s="4">
        <v>36</v>
      </c>
      <c r="U390" s="4">
        <v>34</v>
      </c>
      <c r="V390" s="13">
        <v>29</v>
      </c>
      <c r="W390" s="4">
        <v>37</v>
      </c>
      <c r="X390" s="4">
        <v>27</v>
      </c>
      <c r="Y390">
        <f t="shared" si="70"/>
        <v>0</v>
      </c>
      <c r="Z390">
        <f t="shared" si="71"/>
        <v>0</v>
      </c>
    </row>
    <row r="391" spans="2:26" x14ac:dyDescent="0.25">
      <c r="B391" s="11">
        <f t="shared" si="72"/>
        <v>44577.791666665747</v>
      </c>
      <c r="C391" s="1">
        <f t="shared" si="63"/>
        <v>1</v>
      </c>
      <c r="D391" s="1">
        <f t="shared" si="64"/>
        <v>7</v>
      </c>
      <c r="E391" s="12">
        <f t="shared" si="65"/>
        <v>20</v>
      </c>
      <c r="F391" s="124" t="str">
        <f t="shared" si="66"/>
        <v>0</v>
      </c>
      <c r="G391" s="1">
        <f ca="1">(OFFSET(O391,0,MATCH(Customer!$J$6,'CDH &amp; HDH'!$P$11:$X$11,0)))</f>
        <v>28</v>
      </c>
      <c r="H391" s="1" t="str">
        <f t="shared" si="67"/>
        <v>Heating</v>
      </c>
      <c r="I391" s="1">
        <f ca="1">OFFSET(IF($H391="Cooling",Customer!$C$25,Customer!$C$52),E391,D391)</f>
        <v>66</v>
      </c>
      <c r="J391" s="1">
        <f ca="1">OFFSET(IF($H391="Cooling",Customer!$L$25,Customer!$L$52),$E391,$D391)</f>
        <v>64</v>
      </c>
      <c r="K391" s="16">
        <f t="shared" si="68"/>
        <v>0</v>
      </c>
      <c r="L391" s="16">
        <f t="shared" si="69"/>
        <v>0</v>
      </c>
      <c r="M391" s="17">
        <f t="shared" ca="1" si="61"/>
        <v>38</v>
      </c>
      <c r="N391" s="17">
        <f t="shared" ca="1" si="62"/>
        <v>36</v>
      </c>
      <c r="O391" s="4"/>
      <c r="P391" s="4">
        <v>31</v>
      </c>
      <c r="Q391" s="4">
        <v>23</v>
      </c>
      <c r="R391" s="4">
        <v>39</v>
      </c>
      <c r="S391" s="4">
        <v>47</v>
      </c>
      <c r="T391" s="4">
        <v>36</v>
      </c>
      <c r="U391" s="4">
        <v>32</v>
      </c>
      <c r="V391" s="13">
        <v>28</v>
      </c>
      <c r="W391" s="4">
        <v>34</v>
      </c>
      <c r="X391" s="4">
        <v>26</v>
      </c>
      <c r="Y391">
        <f t="shared" si="70"/>
        <v>0</v>
      </c>
      <c r="Z391">
        <f t="shared" si="71"/>
        <v>0</v>
      </c>
    </row>
    <row r="392" spans="2:26" x14ac:dyDescent="0.25">
      <c r="B392" s="11">
        <f t="shared" si="72"/>
        <v>44577.833333332412</v>
      </c>
      <c r="C392" s="1">
        <f t="shared" si="63"/>
        <v>1</v>
      </c>
      <c r="D392" s="1">
        <f t="shared" si="64"/>
        <v>7</v>
      </c>
      <c r="E392" s="12">
        <f t="shared" si="65"/>
        <v>21</v>
      </c>
      <c r="F392" s="124" t="str">
        <f t="shared" si="66"/>
        <v>0</v>
      </c>
      <c r="G392" s="1">
        <f ca="1">(OFFSET(O392,0,MATCH(Customer!$J$6,'CDH &amp; HDH'!$P$11:$X$11,0)))</f>
        <v>28</v>
      </c>
      <c r="H392" s="1" t="str">
        <f t="shared" si="67"/>
        <v>Heating</v>
      </c>
      <c r="I392" s="1">
        <f ca="1">OFFSET(IF($H392="Cooling",Customer!$C$25,Customer!$C$52),E392,D392)</f>
        <v>66</v>
      </c>
      <c r="J392" s="1">
        <f ca="1">OFFSET(IF($H392="Cooling",Customer!$L$25,Customer!$L$52),$E392,$D392)</f>
        <v>64</v>
      </c>
      <c r="K392" s="16">
        <f t="shared" si="68"/>
        <v>0</v>
      </c>
      <c r="L392" s="16">
        <f t="shared" si="69"/>
        <v>0</v>
      </c>
      <c r="M392" s="17">
        <f t="shared" ca="1" si="61"/>
        <v>38</v>
      </c>
      <c r="N392" s="17">
        <f t="shared" ca="1" si="62"/>
        <v>36</v>
      </c>
      <c r="O392" s="4"/>
      <c r="P392" s="4">
        <v>31</v>
      </c>
      <c r="Q392" s="4">
        <v>22</v>
      </c>
      <c r="R392" s="4">
        <v>39</v>
      </c>
      <c r="S392" s="4">
        <v>46</v>
      </c>
      <c r="T392" s="4">
        <v>35</v>
      </c>
      <c r="U392" s="4">
        <v>33</v>
      </c>
      <c r="V392" s="13">
        <v>28</v>
      </c>
      <c r="W392" s="4">
        <v>35</v>
      </c>
      <c r="X392" s="4">
        <v>24</v>
      </c>
      <c r="Y392">
        <f t="shared" si="70"/>
        <v>0</v>
      </c>
      <c r="Z392">
        <f t="shared" si="71"/>
        <v>0</v>
      </c>
    </row>
    <row r="393" spans="2:26" x14ac:dyDescent="0.25">
      <c r="B393" s="11">
        <f t="shared" si="72"/>
        <v>44577.874999999076</v>
      </c>
      <c r="C393" s="1">
        <f t="shared" si="63"/>
        <v>1</v>
      </c>
      <c r="D393" s="1">
        <f t="shared" si="64"/>
        <v>7</v>
      </c>
      <c r="E393" s="12">
        <f t="shared" si="65"/>
        <v>22</v>
      </c>
      <c r="F393" s="124" t="str">
        <f t="shared" si="66"/>
        <v>0</v>
      </c>
      <c r="G393" s="1">
        <f ca="1">(OFFSET(O393,0,MATCH(Customer!$J$6,'CDH &amp; HDH'!$P$11:$X$11,0)))</f>
        <v>28</v>
      </c>
      <c r="H393" s="1" t="str">
        <f t="shared" si="67"/>
        <v>Heating</v>
      </c>
      <c r="I393" s="1">
        <f ca="1">OFFSET(IF($H393="Cooling",Customer!$C$25,Customer!$C$52),E393,D393)</f>
        <v>66</v>
      </c>
      <c r="J393" s="1">
        <f ca="1">OFFSET(IF($H393="Cooling",Customer!$L$25,Customer!$L$52),$E393,$D393)</f>
        <v>64</v>
      </c>
      <c r="K393" s="16">
        <f t="shared" si="68"/>
        <v>0</v>
      </c>
      <c r="L393" s="16">
        <f t="shared" si="69"/>
        <v>0</v>
      </c>
      <c r="M393" s="17">
        <f t="shared" ca="1" si="61"/>
        <v>38</v>
      </c>
      <c r="N393" s="17">
        <f t="shared" ca="1" si="62"/>
        <v>36</v>
      </c>
      <c r="O393" s="4"/>
      <c r="P393" s="4">
        <v>32</v>
      </c>
      <c r="Q393" s="4">
        <v>23</v>
      </c>
      <c r="R393" s="4">
        <v>40</v>
      </c>
      <c r="S393" s="4">
        <v>46</v>
      </c>
      <c r="T393" s="4">
        <v>35</v>
      </c>
      <c r="U393" s="4">
        <v>32</v>
      </c>
      <c r="V393" s="13">
        <v>28</v>
      </c>
      <c r="W393" s="4">
        <v>36</v>
      </c>
      <c r="X393" s="4">
        <v>23</v>
      </c>
      <c r="Y393">
        <f t="shared" si="70"/>
        <v>0</v>
      </c>
      <c r="Z393">
        <f t="shared" si="71"/>
        <v>0</v>
      </c>
    </row>
    <row r="394" spans="2:26" x14ac:dyDescent="0.25">
      <c r="B394" s="11">
        <f t="shared" si="72"/>
        <v>44577.91666666574</v>
      </c>
      <c r="C394" s="1">
        <f t="shared" si="63"/>
        <v>1</v>
      </c>
      <c r="D394" s="1">
        <f t="shared" si="64"/>
        <v>7</v>
      </c>
      <c r="E394" s="12">
        <f t="shared" si="65"/>
        <v>23</v>
      </c>
      <c r="F394" s="124" t="str">
        <f t="shared" si="66"/>
        <v>0</v>
      </c>
      <c r="G394" s="1">
        <f ca="1">(OFFSET(O394,0,MATCH(Customer!$J$6,'CDH &amp; HDH'!$P$11:$X$11,0)))</f>
        <v>27</v>
      </c>
      <c r="H394" s="1" t="str">
        <f t="shared" si="67"/>
        <v>Heating</v>
      </c>
      <c r="I394" s="1">
        <f ca="1">OFFSET(IF($H394="Cooling",Customer!$C$25,Customer!$C$52),E394,D394)</f>
        <v>66</v>
      </c>
      <c r="J394" s="1">
        <f ca="1">OFFSET(IF($H394="Cooling",Customer!$L$25,Customer!$L$52),$E394,$D394)</f>
        <v>64</v>
      </c>
      <c r="K394" s="16">
        <f t="shared" si="68"/>
        <v>0</v>
      </c>
      <c r="L394" s="16">
        <f t="shared" si="69"/>
        <v>0</v>
      </c>
      <c r="M394" s="17">
        <f t="shared" ca="1" si="61"/>
        <v>39</v>
      </c>
      <c r="N394" s="17">
        <f t="shared" ca="1" si="62"/>
        <v>37</v>
      </c>
      <c r="O394" s="4"/>
      <c r="P394" s="4">
        <v>32</v>
      </c>
      <c r="Q394" s="4">
        <v>24</v>
      </c>
      <c r="R394" s="4">
        <v>39</v>
      </c>
      <c r="S394" s="4">
        <v>46</v>
      </c>
      <c r="T394" s="4">
        <v>34</v>
      </c>
      <c r="U394" s="4">
        <v>32</v>
      </c>
      <c r="V394" s="13">
        <v>27</v>
      </c>
      <c r="W394" s="4">
        <v>37</v>
      </c>
      <c r="X394" s="4">
        <v>22</v>
      </c>
      <c r="Y394">
        <f t="shared" si="70"/>
        <v>0</v>
      </c>
      <c r="Z394">
        <f t="shared" si="71"/>
        <v>0</v>
      </c>
    </row>
    <row r="395" spans="2:26" x14ac:dyDescent="0.25">
      <c r="B395" s="11">
        <f t="shared" si="72"/>
        <v>44577.958333332404</v>
      </c>
      <c r="C395" s="1">
        <f t="shared" si="63"/>
        <v>1</v>
      </c>
      <c r="D395" s="1">
        <f t="shared" si="64"/>
        <v>7</v>
      </c>
      <c r="E395" s="12">
        <f t="shared" si="65"/>
        <v>24</v>
      </c>
      <c r="F395" s="124" t="str">
        <f t="shared" si="66"/>
        <v>0</v>
      </c>
      <c r="G395" s="1">
        <f ca="1">(OFFSET(O395,0,MATCH(Customer!$J$6,'CDH &amp; HDH'!$P$11:$X$11,0)))</f>
        <v>24</v>
      </c>
      <c r="H395" s="1" t="str">
        <f t="shared" si="67"/>
        <v>Heating</v>
      </c>
      <c r="I395" s="1">
        <f ca="1">OFFSET(IF($H395="Cooling",Customer!$C$25,Customer!$C$52),E395,D395)</f>
        <v>66</v>
      </c>
      <c r="J395" s="1">
        <f ca="1">OFFSET(IF($H395="Cooling",Customer!$L$25,Customer!$L$52),$E395,$D395)</f>
        <v>64</v>
      </c>
      <c r="K395" s="16">
        <f t="shared" si="68"/>
        <v>0</v>
      </c>
      <c r="L395" s="16">
        <f t="shared" si="69"/>
        <v>0</v>
      </c>
      <c r="M395" s="17">
        <f t="shared" ca="1" si="61"/>
        <v>42</v>
      </c>
      <c r="N395" s="17">
        <f t="shared" ca="1" si="62"/>
        <v>40</v>
      </c>
      <c r="O395" s="4"/>
      <c r="P395" s="4">
        <v>31</v>
      </c>
      <c r="Q395" s="4">
        <v>24</v>
      </c>
      <c r="R395" s="4">
        <v>38</v>
      </c>
      <c r="S395" s="4">
        <v>45</v>
      </c>
      <c r="T395" s="4">
        <v>34</v>
      </c>
      <c r="U395" s="4">
        <v>31</v>
      </c>
      <c r="V395" s="13">
        <v>24</v>
      </c>
      <c r="W395" s="4">
        <v>37</v>
      </c>
      <c r="X395" s="4">
        <v>19</v>
      </c>
      <c r="Y395">
        <f t="shared" si="70"/>
        <v>0</v>
      </c>
      <c r="Z395">
        <f t="shared" si="71"/>
        <v>0</v>
      </c>
    </row>
    <row r="396" spans="2:26" x14ac:dyDescent="0.25">
      <c r="B396" s="11">
        <f t="shared" si="72"/>
        <v>44577.999999999069</v>
      </c>
      <c r="C396" s="1">
        <f t="shared" si="63"/>
        <v>1</v>
      </c>
      <c r="D396" s="1">
        <f t="shared" si="64"/>
        <v>1</v>
      </c>
      <c r="E396" s="12">
        <f t="shared" si="65"/>
        <v>1</v>
      </c>
      <c r="F396" s="124" t="str">
        <f t="shared" si="66"/>
        <v>0</v>
      </c>
      <c r="G396" s="1">
        <f ca="1">(OFFSET(O396,0,MATCH(Customer!$J$6,'CDH &amp; HDH'!$P$11:$X$11,0)))</f>
        <v>23</v>
      </c>
      <c r="H396" s="1" t="str">
        <f t="shared" si="67"/>
        <v>Heating</v>
      </c>
      <c r="I396" s="1">
        <f ca="1">OFFSET(IF($H396="Cooling",Customer!$C$25,Customer!$C$52),E396,D396)</f>
        <v>66</v>
      </c>
      <c r="J396" s="1">
        <f ca="1">OFFSET(IF($H396="Cooling",Customer!$L$25,Customer!$L$52),$E396,$D396)</f>
        <v>64</v>
      </c>
      <c r="K396" s="16">
        <f t="shared" si="68"/>
        <v>0</v>
      </c>
      <c r="L396" s="16">
        <f t="shared" si="69"/>
        <v>0</v>
      </c>
      <c r="M396" s="17">
        <f t="shared" ref="M396:M459" ca="1" si="73">IF($H396="Cooling",0,MAX(0,I396-$G396))</f>
        <v>43</v>
      </c>
      <c r="N396" s="17">
        <f t="shared" ref="N396:N459" ca="1" si="74">IF($H396="Cooling",0,MAX(0,J396-$G396))</f>
        <v>41</v>
      </c>
      <c r="O396" s="4"/>
      <c r="P396" s="4">
        <v>31</v>
      </c>
      <c r="Q396" s="4">
        <v>25</v>
      </c>
      <c r="R396" s="4">
        <v>37</v>
      </c>
      <c r="S396" s="4">
        <v>45</v>
      </c>
      <c r="T396" s="4">
        <v>33</v>
      </c>
      <c r="U396" s="4">
        <v>29</v>
      </c>
      <c r="V396" s="13">
        <v>23</v>
      </c>
      <c r="W396" s="4">
        <v>37</v>
      </c>
      <c r="X396" s="4">
        <v>19</v>
      </c>
      <c r="Y396">
        <f t="shared" si="70"/>
        <v>0</v>
      </c>
      <c r="Z396">
        <f t="shared" si="71"/>
        <v>0</v>
      </c>
    </row>
    <row r="397" spans="2:26" x14ac:dyDescent="0.25">
      <c r="B397" s="11">
        <f t="shared" si="72"/>
        <v>44578.041666665733</v>
      </c>
      <c r="C397" s="1">
        <f t="shared" ref="C397:C460" si="75">MONTH(B397)</f>
        <v>1</v>
      </c>
      <c r="D397" s="1">
        <f t="shared" ref="D397:D460" si="76">WEEKDAY(B397,2)</f>
        <v>1</v>
      </c>
      <c r="E397" s="12">
        <f t="shared" ref="E397:E460" si="77">HOUR(B397)+1</f>
        <v>2</v>
      </c>
      <c r="F397" s="124" t="str">
        <f t="shared" ref="F397:F460" si="78">IF(AND(C397&gt;5,C397&lt;9,D397&lt;6,E397&gt;14,E397&lt;19),"1",IF(AND(OR(E397=8,E397=9,E397=19,E397=20),C397&lt;3,D397&lt;6),"1","0"))</f>
        <v>0</v>
      </c>
      <c r="G397" s="1">
        <f ca="1">(OFFSET(O397,0,MATCH(Customer!$J$6,'CDH &amp; HDH'!$P$11:$X$11,0)))</f>
        <v>22</v>
      </c>
      <c r="H397" s="1" t="str">
        <f t="shared" ref="H397:H460" si="79">IF(AND(C397&gt;=5,C397&lt;=9),"Cooling","Heating")</f>
        <v>Heating</v>
      </c>
      <c r="I397" s="1">
        <f ca="1">OFFSET(IF($H397="Cooling",Customer!$C$25,Customer!$C$52),E397,D397)</f>
        <v>66</v>
      </c>
      <c r="J397" s="1">
        <f ca="1">OFFSET(IF($H397="Cooling",Customer!$L$25,Customer!$L$52),$E397,$D397)</f>
        <v>64</v>
      </c>
      <c r="K397" s="16">
        <f t="shared" ref="K397:K460" si="80">IF($H397="Heating",0,MAX(0,$G397-I397))</f>
        <v>0</v>
      </c>
      <c r="L397" s="16">
        <f t="shared" ref="L397:L460" si="81">IF($H397="Heating",0,MAX(0,$G397-J397))</f>
        <v>0</v>
      </c>
      <c r="M397" s="17">
        <f t="shared" ca="1" si="73"/>
        <v>44</v>
      </c>
      <c r="N397" s="17">
        <f t="shared" ca="1" si="74"/>
        <v>42</v>
      </c>
      <c r="O397" s="4"/>
      <c r="P397" s="4">
        <v>29</v>
      </c>
      <c r="Q397" s="4">
        <v>24</v>
      </c>
      <c r="R397" s="4">
        <v>36</v>
      </c>
      <c r="S397" s="4">
        <v>45</v>
      </c>
      <c r="T397" s="4">
        <v>31</v>
      </c>
      <c r="U397" s="4">
        <v>36</v>
      </c>
      <c r="V397" s="13">
        <v>22</v>
      </c>
      <c r="W397" s="4">
        <v>37</v>
      </c>
      <c r="X397" s="4">
        <v>18</v>
      </c>
      <c r="Y397">
        <f t="shared" ref="Y397:Y460" si="82">1.08*400*K397</f>
        <v>0</v>
      </c>
      <c r="Z397">
        <f t="shared" ref="Z397:Z460" si="83">1.08*400*L397</f>
        <v>0</v>
      </c>
    </row>
    <row r="398" spans="2:26" x14ac:dyDescent="0.25">
      <c r="B398" s="11">
        <f t="shared" ref="B398:B461" si="84">B397+1/24</f>
        <v>44578.083333332397</v>
      </c>
      <c r="C398" s="1">
        <f t="shared" si="75"/>
        <v>1</v>
      </c>
      <c r="D398" s="1">
        <f t="shared" si="76"/>
        <v>1</v>
      </c>
      <c r="E398" s="12">
        <f t="shared" si="77"/>
        <v>3</v>
      </c>
      <c r="F398" s="124" t="str">
        <f t="shared" si="78"/>
        <v>0</v>
      </c>
      <c r="G398" s="1">
        <f ca="1">(OFFSET(O398,0,MATCH(Customer!$J$6,'CDH &amp; HDH'!$P$11:$X$11,0)))</f>
        <v>22</v>
      </c>
      <c r="H398" s="1" t="str">
        <f t="shared" si="79"/>
        <v>Heating</v>
      </c>
      <c r="I398" s="1">
        <f ca="1">OFFSET(IF($H398="Cooling",Customer!$C$25,Customer!$C$52),E398,D398)</f>
        <v>66</v>
      </c>
      <c r="J398" s="1">
        <f ca="1">OFFSET(IF($H398="Cooling",Customer!$L$25,Customer!$L$52),$E398,$D398)</f>
        <v>64</v>
      </c>
      <c r="K398" s="16">
        <f t="shared" si="80"/>
        <v>0</v>
      </c>
      <c r="L398" s="16">
        <f t="shared" si="81"/>
        <v>0</v>
      </c>
      <c r="M398" s="17">
        <f t="shared" ca="1" si="73"/>
        <v>44</v>
      </c>
      <c r="N398" s="17">
        <f t="shared" ca="1" si="74"/>
        <v>42</v>
      </c>
      <c r="O398" s="4"/>
      <c r="P398" s="4">
        <v>26</v>
      </c>
      <c r="Q398" s="4">
        <v>26</v>
      </c>
      <c r="R398" s="4">
        <v>36</v>
      </c>
      <c r="S398" s="4">
        <v>45</v>
      </c>
      <c r="T398" s="4">
        <v>28</v>
      </c>
      <c r="U398" s="4">
        <v>34</v>
      </c>
      <c r="V398" s="13">
        <v>22</v>
      </c>
      <c r="W398" s="4">
        <v>36</v>
      </c>
      <c r="X398" s="4">
        <v>18</v>
      </c>
      <c r="Y398">
        <f t="shared" si="82"/>
        <v>0</v>
      </c>
      <c r="Z398">
        <f t="shared" si="83"/>
        <v>0</v>
      </c>
    </row>
    <row r="399" spans="2:26" x14ac:dyDescent="0.25">
      <c r="B399" s="11">
        <f t="shared" si="84"/>
        <v>44578.124999999061</v>
      </c>
      <c r="C399" s="1">
        <f t="shared" si="75"/>
        <v>1</v>
      </c>
      <c r="D399" s="1">
        <f t="shared" si="76"/>
        <v>1</v>
      </c>
      <c r="E399" s="12">
        <f t="shared" si="77"/>
        <v>4</v>
      </c>
      <c r="F399" s="124" t="str">
        <f t="shared" si="78"/>
        <v>0</v>
      </c>
      <c r="G399" s="1">
        <f ca="1">(OFFSET(O399,0,MATCH(Customer!$J$6,'CDH &amp; HDH'!$P$11:$X$11,0)))</f>
        <v>21</v>
      </c>
      <c r="H399" s="1" t="str">
        <f t="shared" si="79"/>
        <v>Heating</v>
      </c>
      <c r="I399" s="1">
        <f ca="1">OFFSET(IF($H399="Cooling",Customer!$C$25,Customer!$C$52),E399,D399)</f>
        <v>66</v>
      </c>
      <c r="J399" s="1">
        <f ca="1">OFFSET(IF($H399="Cooling",Customer!$L$25,Customer!$L$52),$E399,$D399)</f>
        <v>64</v>
      </c>
      <c r="K399" s="16">
        <f t="shared" si="80"/>
        <v>0</v>
      </c>
      <c r="L399" s="16">
        <f t="shared" si="81"/>
        <v>0</v>
      </c>
      <c r="M399" s="17">
        <f t="shared" ca="1" si="73"/>
        <v>45</v>
      </c>
      <c r="N399" s="17">
        <f t="shared" ca="1" si="74"/>
        <v>43</v>
      </c>
      <c r="O399" s="4"/>
      <c r="P399" s="4">
        <v>24</v>
      </c>
      <c r="Q399" s="4">
        <v>25</v>
      </c>
      <c r="R399" s="4">
        <v>35</v>
      </c>
      <c r="S399" s="4">
        <v>45</v>
      </c>
      <c r="T399" s="4">
        <v>26</v>
      </c>
      <c r="U399" s="4">
        <v>32</v>
      </c>
      <c r="V399" s="13">
        <v>21</v>
      </c>
      <c r="W399" s="4">
        <v>36</v>
      </c>
      <c r="X399" s="4">
        <v>17</v>
      </c>
      <c r="Y399">
        <f t="shared" si="82"/>
        <v>0</v>
      </c>
      <c r="Z399">
        <f t="shared" si="83"/>
        <v>0</v>
      </c>
    </row>
    <row r="400" spans="2:26" x14ac:dyDescent="0.25">
      <c r="B400" s="11">
        <f t="shared" si="84"/>
        <v>44578.166666665726</v>
      </c>
      <c r="C400" s="1">
        <f t="shared" si="75"/>
        <v>1</v>
      </c>
      <c r="D400" s="1">
        <f t="shared" si="76"/>
        <v>1</v>
      </c>
      <c r="E400" s="12">
        <f t="shared" si="77"/>
        <v>5</v>
      </c>
      <c r="F400" s="124" t="str">
        <f t="shared" si="78"/>
        <v>0</v>
      </c>
      <c r="G400" s="1">
        <f ca="1">(OFFSET(O400,0,MATCH(Customer!$J$6,'CDH &amp; HDH'!$P$11:$X$11,0)))</f>
        <v>21</v>
      </c>
      <c r="H400" s="1" t="str">
        <f t="shared" si="79"/>
        <v>Heating</v>
      </c>
      <c r="I400" s="1">
        <f ca="1">OFFSET(IF($H400="Cooling",Customer!$C$25,Customer!$C$52),E400,D400)</f>
        <v>66</v>
      </c>
      <c r="J400" s="1">
        <f ca="1">OFFSET(IF($H400="Cooling",Customer!$L$25,Customer!$L$52),$E400,$D400)</f>
        <v>64</v>
      </c>
      <c r="K400" s="16">
        <f t="shared" si="80"/>
        <v>0</v>
      </c>
      <c r="L400" s="16">
        <f t="shared" si="81"/>
        <v>0</v>
      </c>
      <c r="M400" s="17">
        <f t="shared" ca="1" si="73"/>
        <v>45</v>
      </c>
      <c r="N400" s="17">
        <f t="shared" ca="1" si="74"/>
        <v>43</v>
      </c>
      <c r="O400" s="4"/>
      <c r="P400" s="4">
        <v>22</v>
      </c>
      <c r="Q400" s="4">
        <v>27</v>
      </c>
      <c r="R400" s="4">
        <v>35</v>
      </c>
      <c r="S400" s="4">
        <v>45</v>
      </c>
      <c r="T400" s="4">
        <v>26</v>
      </c>
      <c r="U400" s="4">
        <v>30</v>
      </c>
      <c r="V400" s="13">
        <v>21</v>
      </c>
      <c r="W400" s="4">
        <v>35</v>
      </c>
      <c r="X400" s="4">
        <v>16</v>
      </c>
      <c r="Y400">
        <f t="shared" si="82"/>
        <v>0</v>
      </c>
      <c r="Z400">
        <f t="shared" si="83"/>
        <v>0</v>
      </c>
    </row>
    <row r="401" spans="2:26" x14ac:dyDescent="0.25">
      <c r="B401" s="11">
        <f t="shared" si="84"/>
        <v>44578.20833333239</v>
      </c>
      <c r="C401" s="1">
        <f t="shared" si="75"/>
        <v>1</v>
      </c>
      <c r="D401" s="1">
        <f t="shared" si="76"/>
        <v>1</v>
      </c>
      <c r="E401" s="12">
        <f t="shared" si="77"/>
        <v>6</v>
      </c>
      <c r="F401" s="124" t="str">
        <f t="shared" si="78"/>
        <v>0</v>
      </c>
      <c r="G401" s="1">
        <f ca="1">(OFFSET(O401,0,MATCH(Customer!$J$6,'CDH &amp; HDH'!$P$11:$X$11,0)))</f>
        <v>20</v>
      </c>
      <c r="H401" s="1" t="str">
        <f t="shared" si="79"/>
        <v>Heating</v>
      </c>
      <c r="I401" s="1">
        <f ca="1">OFFSET(IF($H401="Cooling",Customer!$C$25,Customer!$C$52),E401,D401)</f>
        <v>66</v>
      </c>
      <c r="J401" s="1">
        <f ca="1">OFFSET(IF($H401="Cooling",Customer!$L$25,Customer!$L$52),$E401,$D401)</f>
        <v>64</v>
      </c>
      <c r="K401" s="16">
        <f t="shared" si="80"/>
        <v>0</v>
      </c>
      <c r="L401" s="16">
        <f t="shared" si="81"/>
        <v>0</v>
      </c>
      <c r="M401" s="17">
        <f t="shared" ca="1" si="73"/>
        <v>46</v>
      </c>
      <c r="N401" s="17">
        <f t="shared" ca="1" si="74"/>
        <v>44</v>
      </c>
      <c r="O401" s="4"/>
      <c r="P401" s="4">
        <v>20</v>
      </c>
      <c r="Q401" s="4">
        <v>26</v>
      </c>
      <c r="R401" s="4">
        <v>34</v>
      </c>
      <c r="S401" s="4">
        <v>45</v>
      </c>
      <c r="T401" s="4">
        <v>25</v>
      </c>
      <c r="U401" s="4">
        <v>28</v>
      </c>
      <c r="V401" s="13">
        <v>20</v>
      </c>
      <c r="W401" s="4">
        <v>34</v>
      </c>
      <c r="X401" s="4">
        <v>14</v>
      </c>
      <c r="Y401">
        <f t="shared" si="82"/>
        <v>0</v>
      </c>
      <c r="Z401">
        <f t="shared" si="83"/>
        <v>0</v>
      </c>
    </row>
    <row r="402" spans="2:26" x14ac:dyDescent="0.25">
      <c r="B402" s="11">
        <f t="shared" si="84"/>
        <v>44578.249999999054</v>
      </c>
      <c r="C402" s="1">
        <f t="shared" si="75"/>
        <v>1</v>
      </c>
      <c r="D402" s="1">
        <f t="shared" si="76"/>
        <v>1</v>
      </c>
      <c r="E402" s="12">
        <f t="shared" si="77"/>
        <v>7</v>
      </c>
      <c r="F402" s="124" t="str">
        <f t="shared" si="78"/>
        <v>0</v>
      </c>
      <c r="G402" s="1">
        <f ca="1">(OFFSET(O402,0,MATCH(Customer!$J$6,'CDH &amp; HDH'!$P$11:$X$11,0)))</f>
        <v>21</v>
      </c>
      <c r="H402" s="1" t="str">
        <f t="shared" si="79"/>
        <v>Heating</v>
      </c>
      <c r="I402" s="1">
        <f ca="1">OFFSET(IF($H402="Cooling",Customer!$C$25,Customer!$C$52),E402,D402)</f>
        <v>66</v>
      </c>
      <c r="J402" s="1">
        <f ca="1">OFFSET(IF($H402="Cooling",Customer!$L$25,Customer!$L$52),$E402,$D402)</f>
        <v>64</v>
      </c>
      <c r="K402" s="16">
        <f t="shared" si="80"/>
        <v>0</v>
      </c>
      <c r="L402" s="16">
        <f t="shared" si="81"/>
        <v>0</v>
      </c>
      <c r="M402" s="17">
        <f t="shared" ca="1" si="73"/>
        <v>45</v>
      </c>
      <c r="N402" s="17">
        <f t="shared" ca="1" si="74"/>
        <v>43</v>
      </c>
      <c r="O402" s="4"/>
      <c r="P402" s="4">
        <v>18</v>
      </c>
      <c r="Q402" s="4">
        <v>26</v>
      </c>
      <c r="R402" s="4">
        <v>34</v>
      </c>
      <c r="S402" s="4">
        <v>45</v>
      </c>
      <c r="T402" s="4">
        <v>25</v>
      </c>
      <c r="U402" s="4">
        <v>27</v>
      </c>
      <c r="V402" s="13">
        <v>21</v>
      </c>
      <c r="W402" s="4">
        <v>34</v>
      </c>
      <c r="X402" s="4">
        <v>15</v>
      </c>
      <c r="Y402">
        <f t="shared" si="82"/>
        <v>0</v>
      </c>
      <c r="Z402">
        <f t="shared" si="83"/>
        <v>0</v>
      </c>
    </row>
    <row r="403" spans="2:26" x14ac:dyDescent="0.25">
      <c r="B403" s="11">
        <f t="shared" si="84"/>
        <v>44578.291666665718</v>
      </c>
      <c r="C403" s="1">
        <f t="shared" si="75"/>
        <v>1</v>
      </c>
      <c r="D403" s="1">
        <f t="shared" si="76"/>
        <v>1</v>
      </c>
      <c r="E403" s="12">
        <f t="shared" si="77"/>
        <v>8</v>
      </c>
      <c r="F403" s="124" t="str">
        <f t="shared" si="78"/>
        <v>1</v>
      </c>
      <c r="G403" s="1">
        <f ca="1">(OFFSET(O403,0,MATCH(Customer!$J$6,'CDH &amp; HDH'!$P$11:$X$11,0)))</f>
        <v>21</v>
      </c>
      <c r="H403" s="1" t="str">
        <f t="shared" si="79"/>
        <v>Heating</v>
      </c>
      <c r="I403" s="1">
        <f ca="1">OFFSET(IF($H403="Cooling",Customer!$C$25,Customer!$C$52),E403,D403)</f>
        <v>70</v>
      </c>
      <c r="J403" s="1">
        <f ca="1">OFFSET(IF($H403="Cooling",Customer!$L$25,Customer!$L$52),$E403,$D403)</f>
        <v>70</v>
      </c>
      <c r="K403" s="16">
        <f t="shared" si="80"/>
        <v>0</v>
      </c>
      <c r="L403" s="16">
        <f t="shared" si="81"/>
        <v>0</v>
      </c>
      <c r="M403" s="17">
        <f t="shared" ca="1" si="73"/>
        <v>49</v>
      </c>
      <c r="N403" s="17">
        <f t="shared" ca="1" si="74"/>
        <v>49</v>
      </c>
      <c r="O403" s="4"/>
      <c r="P403" s="4">
        <v>18</v>
      </c>
      <c r="Q403" s="4">
        <v>27</v>
      </c>
      <c r="R403" s="4">
        <v>34</v>
      </c>
      <c r="S403" s="4">
        <v>44</v>
      </c>
      <c r="T403" s="4">
        <v>23</v>
      </c>
      <c r="U403" s="4">
        <v>24</v>
      </c>
      <c r="V403" s="13">
        <v>21</v>
      </c>
      <c r="W403" s="4">
        <v>33</v>
      </c>
      <c r="X403" s="4">
        <v>14</v>
      </c>
      <c r="Y403">
        <f t="shared" si="82"/>
        <v>0</v>
      </c>
      <c r="Z403">
        <f t="shared" si="83"/>
        <v>0</v>
      </c>
    </row>
    <row r="404" spans="2:26" x14ac:dyDescent="0.25">
      <c r="B404" s="11">
        <f t="shared" si="84"/>
        <v>44578.333333332383</v>
      </c>
      <c r="C404" s="1">
        <f t="shared" si="75"/>
        <v>1</v>
      </c>
      <c r="D404" s="1">
        <f t="shared" si="76"/>
        <v>1</v>
      </c>
      <c r="E404" s="12">
        <f t="shared" si="77"/>
        <v>9</v>
      </c>
      <c r="F404" s="124" t="str">
        <f t="shared" si="78"/>
        <v>1</v>
      </c>
      <c r="G404" s="1">
        <f ca="1">(OFFSET(O404,0,MATCH(Customer!$J$6,'CDH &amp; HDH'!$P$11:$X$11,0)))</f>
        <v>23</v>
      </c>
      <c r="H404" s="1" t="str">
        <f t="shared" si="79"/>
        <v>Heating</v>
      </c>
      <c r="I404" s="1">
        <f ca="1">OFFSET(IF($H404="Cooling",Customer!$C$25,Customer!$C$52),E404,D404)</f>
        <v>70</v>
      </c>
      <c r="J404" s="1">
        <f ca="1">OFFSET(IF($H404="Cooling",Customer!$L$25,Customer!$L$52),$E404,$D404)</f>
        <v>70</v>
      </c>
      <c r="K404" s="16">
        <f t="shared" si="80"/>
        <v>0</v>
      </c>
      <c r="L404" s="16">
        <f t="shared" si="81"/>
        <v>0</v>
      </c>
      <c r="M404" s="17">
        <f t="shared" ca="1" si="73"/>
        <v>47</v>
      </c>
      <c r="N404" s="17">
        <f t="shared" ca="1" si="74"/>
        <v>47</v>
      </c>
      <c r="O404" s="4"/>
      <c r="P404" s="4">
        <v>19</v>
      </c>
      <c r="Q404" s="4">
        <v>30</v>
      </c>
      <c r="R404" s="4">
        <v>35</v>
      </c>
      <c r="S404" s="4">
        <v>44</v>
      </c>
      <c r="T404" s="4">
        <v>22</v>
      </c>
      <c r="U404" s="4">
        <v>23</v>
      </c>
      <c r="V404" s="13">
        <v>23</v>
      </c>
      <c r="W404" s="4">
        <v>35</v>
      </c>
      <c r="X404" s="4">
        <v>17</v>
      </c>
      <c r="Y404">
        <f t="shared" si="82"/>
        <v>0</v>
      </c>
      <c r="Z404">
        <f t="shared" si="83"/>
        <v>0</v>
      </c>
    </row>
    <row r="405" spans="2:26" x14ac:dyDescent="0.25">
      <c r="B405" s="11">
        <f t="shared" si="84"/>
        <v>44578.374999999047</v>
      </c>
      <c r="C405" s="1">
        <f t="shared" si="75"/>
        <v>1</v>
      </c>
      <c r="D405" s="1">
        <f t="shared" si="76"/>
        <v>1</v>
      </c>
      <c r="E405" s="12">
        <f t="shared" si="77"/>
        <v>10</v>
      </c>
      <c r="F405" s="124" t="str">
        <f t="shared" si="78"/>
        <v>0</v>
      </c>
      <c r="G405" s="1">
        <f ca="1">(OFFSET(O405,0,MATCH(Customer!$J$6,'CDH &amp; HDH'!$P$11:$X$11,0)))</f>
        <v>25</v>
      </c>
      <c r="H405" s="1" t="str">
        <f t="shared" si="79"/>
        <v>Heating</v>
      </c>
      <c r="I405" s="1">
        <f ca="1">OFFSET(IF($H405="Cooling",Customer!$C$25,Customer!$C$52),E405,D405)</f>
        <v>70</v>
      </c>
      <c r="J405" s="1">
        <f ca="1">OFFSET(IF($H405="Cooling",Customer!$L$25,Customer!$L$52),$E405,$D405)</f>
        <v>70</v>
      </c>
      <c r="K405" s="16">
        <f t="shared" si="80"/>
        <v>0</v>
      </c>
      <c r="L405" s="16">
        <f t="shared" si="81"/>
        <v>0</v>
      </c>
      <c r="M405" s="17">
        <f t="shared" ca="1" si="73"/>
        <v>45</v>
      </c>
      <c r="N405" s="17">
        <f t="shared" ca="1" si="74"/>
        <v>45</v>
      </c>
      <c r="O405" s="4"/>
      <c r="P405" s="4">
        <v>19</v>
      </c>
      <c r="Q405" s="4">
        <v>33</v>
      </c>
      <c r="R405" s="4">
        <v>35</v>
      </c>
      <c r="S405" s="4">
        <v>43</v>
      </c>
      <c r="T405" s="4">
        <v>20</v>
      </c>
      <c r="U405" s="4">
        <v>22</v>
      </c>
      <c r="V405" s="13">
        <v>25</v>
      </c>
      <c r="W405" s="4">
        <v>38</v>
      </c>
      <c r="X405" s="4">
        <v>21</v>
      </c>
      <c r="Y405">
        <f t="shared" si="82"/>
        <v>0</v>
      </c>
      <c r="Z405">
        <f t="shared" si="83"/>
        <v>0</v>
      </c>
    </row>
    <row r="406" spans="2:26" x14ac:dyDescent="0.25">
      <c r="B406" s="11">
        <f t="shared" si="84"/>
        <v>44578.416666665711</v>
      </c>
      <c r="C406" s="1">
        <f t="shared" si="75"/>
        <v>1</v>
      </c>
      <c r="D406" s="1">
        <f t="shared" si="76"/>
        <v>1</v>
      </c>
      <c r="E406" s="12">
        <f t="shared" si="77"/>
        <v>11</v>
      </c>
      <c r="F406" s="124" t="str">
        <f t="shared" si="78"/>
        <v>0</v>
      </c>
      <c r="G406" s="1">
        <f ca="1">(OFFSET(O406,0,MATCH(Customer!$J$6,'CDH &amp; HDH'!$P$11:$X$11,0)))</f>
        <v>30</v>
      </c>
      <c r="H406" s="1" t="str">
        <f t="shared" si="79"/>
        <v>Heating</v>
      </c>
      <c r="I406" s="1">
        <f ca="1">OFFSET(IF($H406="Cooling",Customer!$C$25,Customer!$C$52),E406,D406)</f>
        <v>70</v>
      </c>
      <c r="J406" s="1">
        <f ca="1">OFFSET(IF($H406="Cooling",Customer!$L$25,Customer!$L$52),$E406,$D406)</f>
        <v>70</v>
      </c>
      <c r="K406" s="16">
        <f t="shared" si="80"/>
        <v>0</v>
      </c>
      <c r="L406" s="16">
        <f t="shared" si="81"/>
        <v>0</v>
      </c>
      <c r="M406" s="17">
        <f t="shared" ca="1" si="73"/>
        <v>40</v>
      </c>
      <c r="N406" s="17">
        <f t="shared" ca="1" si="74"/>
        <v>40</v>
      </c>
      <c r="O406" s="4"/>
      <c r="P406" s="4">
        <v>21</v>
      </c>
      <c r="Q406" s="4">
        <v>36</v>
      </c>
      <c r="R406" s="4">
        <v>35</v>
      </c>
      <c r="S406" s="4">
        <v>44</v>
      </c>
      <c r="T406" s="4">
        <v>21</v>
      </c>
      <c r="U406" s="4">
        <v>22</v>
      </c>
      <c r="V406" s="13">
        <v>30</v>
      </c>
      <c r="W406" s="4">
        <v>40</v>
      </c>
      <c r="X406" s="4">
        <v>24</v>
      </c>
      <c r="Y406">
        <f t="shared" si="82"/>
        <v>0</v>
      </c>
      <c r="Z406">
        <f t="shared" si="83"/>
        <v>0</v>
      </c>
    </row>
    <row r="407" spans="2:26" x14ac:dyDescent="0.25">
      <c r="B407" s="11">
        <f t="shared" si="84"/>
        <v>44578.458333332375</v>
      </c>
      <c r="C407" s="1">
        <f t="shared" si="75"/>
        <v>1</v>
      </c>
      <c r="D407" s="1">
        <f t="shared" si="76"/>
        <v>1</v>
      </c>
      <c r="E407" s="12">
        <f t="shared" si="77"/>
        <v>12</v>
      </c>
      <c r="F407" s="124" t="str">
        <f t="shared" si="78"/>
        <v>0</v>
      </c>
      <c r="G407" s="1">
        <f ca="1">(OFFSET(O407,0,MATCH(Customer!$J$6,'CDH &amp; HDH'!$P$11:$X$11,0)))</f>
        <v>31</v>
      </c>
      <c r="H407" s="1" t="str">
        <f t="shared" si="79"/>
        <v>Heating</v>
      </c>
      <c r="I407" s="1">
        <f ca="1">OFFSET(IF($H407="Cooling",Customer!$C$25,Customer!$C$52),E407,D407)</f>
        <v>70</v>
      </c>
      <c r="J407" s="1">
        <f ca="1">OFFSET(IF($H407="Cooling",Customer!$L$25,Customer!$L$52),$E407,$D407)</f>
        <v>70</v>
      </c>
      <c r="K407" s="16">
        <f t="shared" si="80"/>
        <v>0</v>
      </c>
      <c r="L407" s="16">
        <f t="shared" si="81"/>
        <v>0</v>
      </c>
      <c r="M407" s="17">
        <f t="shared" ca="1" si="73"/>
        <v>39</v>
      </c>
      <c r="N407" s="17">
        <f t="shared" ca="1" si="74"/>
        <v>39</v>
      </c>
      <c r="O407" s="4"/>
      <c r="P407" s="4">
        <v>22</v>
      </c>
      <c r="Q407" s="4">
        <v>39</v>
      </c>
      <c r="R407" s="4">
        <v>36</v>
      </c>
      <c r="S407" s="4">
        <v>44</v>
      </c>
      <c r="T407" s="4">
        <v>23</v>
      </c>
      <c r="U407" s="4">
        <v>24</v>
      </c>
      <c r="V407" s="13">
        <v>31</v>
      </c>
      <c r="W407" s="4">
        <v>42</v>
      </c>
      <c r="X407" s="4">
        <v>26</v>
      </c>
      <c r="Y407">
        <f t="shared" si="82"/>
        <v>0</v>
      </c>
      <c r="Z407">
        <f t="shared" si="83"/>
        <v>0</v>
      </c>
    </row>
    <row r="408" spans="2:26" x14ac:dyDescent="0.25">
      <c r="B408" s="11">
        <f t="shared" si="84"/>
        <v>44578.49999999904</v>
      </c>
      <c r="C408" s="1">
        <f t="shared" si="75"/>
        <v>1</v>
      </c>
      <c r="D408" s="1">
        <f t="shared" si="76"/>
        <v>1</v>
      </c>
      <c r="E408" s="12">
        <f t="shared" si="77"/>
        <v>13</v>
      </c>
      <c r="F408" s="124" t="str">
        <f t="shared" si="78"/>
        <v>0</v>
      </c>
      <c r="G408" s="1">
        <f ca="1">(OFFSET(O408,0,MATCH(Customer!$J$6,'CDH &amp; HDH'!$P$11:$X$11,0)))</f>
        <v>35</v>
      </c>
      <c r="H408" s="1" t="str">
        <f t="shared" si="79"/>
        <v>Heating</v>
      </c>
      <c r="I408" s="1">
        <f ca="1">OFFSET(IF($H408="Cooling",Customer!$C$25,Customer!$C$52),E408,D408)</f>
        <v>70</v>
      </c>
      <c r="J408" s="1">
        <f ca="1">OFFSET(IF($H408="Cooling",Customer!$L$25,Customer!$L$52),$E408,$D408)</f>
        <v>70</v>
      </c>
      <c r="K408" s="16">
        <f t="shared" si="80"/>
        <v>0</v>
      </c>
      <c r="L408" s="16">
        <f t="shared" si="81"/>
        <v>0</v>
      </c>
      <c r="M408" s="17">
        <f t="shared" ca="1" si="73"/>
        <v>35</v>
      </c>
      <c r="N408" s="17">
        <f t="shared" ca="1" si="74"/>
        <v>35</v>
      </c>
      <c r="O408" s="4"/>
      <c r="P408" s="4">
        <v>24</v>
      </c>
      <c r="Q408" s="4">
        <v>41</v>
      </c>
      <c r="R408" s="4">
        <v>36</v>
      </c>
      <c r="S408" s="4">
        <v>45</v>
      </c>
      <c r="T408" s="4">
        <v>24</v>
      </c>
      <c r="U408" s="4">
        <v>24</v>
      </c>
      <c r="V408" s="13">
        <v>35</v>
      </c>
      <c r="W408" s="4">
        <v>42</v>
      </c>
      <c r="X408" s="4">
        <v>30</v>
      </c>
      <c r="Y408">
        <f t="shared" si="82"/>
        <v>0</v>
      </c>
      <c r="Z408">
        <f t="shared" si="83"/>
        <v>0</v>
      </c>
    </row>
    <row r="409" spans="2:26" x14ac:dyDescent="0.25">
      <c r="B409" s="11">
        <f t="shared" si="84"/>
        <v>44578.541666665704</v>
      </c>
      <c r="C409" s="1">
        <f t="shared" si="75"/>
        <v>1</v>
      </c>
      <c r="D409" s="1">
        <f t="shared" si="76"/>
        <v>1</v>
      </c>
      <c r="E409" s="12">
        <f t="shared" si="77"/>
        <v>14</v>
      </c>
      <c r="F409" s="124" t="str">
        <f t="shared" si="78"/>
        <v>0</v>
      </c>
      <c r="G409" s="1">
        <f ca="1">(OFFSET(O409,0,MATCH(Customer!$J$6,'CDH &amp; HDH'!$P$11:$X$11,0)))</f>
        <v>36</v>
      </c>
      <c r="H409" s="1" t="str">
        <f t="shared" si="79"/>
        <v>Heating</v>
      </c>
      <c r="I409" s="1">
        <f ca="1">OFFSET(IF($H409="Cooling",Customer!$C$25,Customer!$C$52),E409,D409)</f>
        <v>70</v>
      </c>
      <c r="J409" s="1">
        <f ca="1">OFFSET(IF($H409="Cooling",Customer!$L$25,Customer!$L$52),$E409,$D409)</f>
        <v>70</v>
      </c>
      <c r="K409" s="16">
        <f t="shared" si="80"/>
        <v>0</v>
      </c>
      <c r="L409" s="16">
        <f t="shared" si="81"/>
        <v>0</v>
      </c>
      <c r="M409" s="17">
        <f t="shared" ca="1" si="73"/>
        <v>34</v>
      </c>
      <c r="N409" s="17">
        <f t="shared" ca="1" si="74"/>
        <v>34</v>
      </c>
      <c r="O409" s="4"/>
      <c r="P409" s="4">
        <v>22</v>
      </c>
      <c r="Q409" s="4">
        <v>42</v>
      </c>
      <c r="R409" s="4">
        <v>35</v>
      </c>
      <c r="S409" s="4">
        <v>46</v>
      </c>
      <c r="T409" s="4">
        <v>23</v>
      </c>
      <c r="U409" s="4">
        <v>25</v>
      </c>
      <c r="V409" s="13">
        <v>36</v>
      </c>
      <c r="W409" s="4">
        <v>43</v>
      </c>
      <c r="X409" s="4">
        <v>28</v>
      </c>
      <c r="Y409">
        <f t="shared" si="82"/>
        <v>0</v>
      </c>
      <c r="Z409">
        <f t="shared" si="83"/>
        <v>0</v>
      </c>
    </row>
    <row r="410" spans="2:26" x14ac:dyDescent="0.25">
      <c r="B410" s="11">
        <f t="shared" si="84"/>
        <v>44578.583333332368</v>
      </c>
      <c r="C410" s="1">
        <f t="shared" si="75"/>
        <v>1</v>
      </c>
      <c r="D410" s="1">
        <f t="shared" si="76"/>
        <v>1</v>
      </c>
      <c r="E410" s="12">
        <f t="shared" si="77"/>
        <v>15</v>
      </c>
      <c r="F410" s="124" t="str">
        <f t="shared" si="78"/>
        <v>0</v>
      </c>
      <c r="G410" s="1">
        <f ca="1">(OFFSET(O410,0,MATCH(Customer!$J$6,'CDH &amp; HDH'!$P$11:$X$11,0)))</f>
        <v>37</v>
      </c>
      <c r="H410" s="1" t="str">
        <f t="shared" si="79"/>
        <v>Heating</v>
      </c>
      <c r="I410" s="1">
        <f ca="1">OFFSET(IF($H410="Cooling",Customer!$C$25,Customer!$C$52),E410,D410)</f>
        <v>70</v>
      </c>
      <c r="J410" s="1">
        <f ca="1">OFFSET(IF($H410="Cooling",Customer!$L$25,Customer!$L$52),$E410,$D410)</f>
        <v>70</v>
      </c>
      <c r="K410" s="16">
        <f t="shared" si="80"/>
        <v>0</v>
      </c>
      <c r="L410" s="16">
        <f t="shared" si="81"/>
        <v>0</v>
      </c>
      <c r="M410" s="17">
        <f t="shared" ca="1" si="73"/>
        <v>33</v>
      </c>
      <c r="N410" s="17">
        <f t="shared" ca="1" si="74"/>
        <v>33</v>
      </c>
      <c r="O410" s="4"/>
      <c r="P410" s="4">
        <v>21</v>
      </c>
      <c r="Q410" s="4">
        <v>43</v>
      </c>
      <c r="R410" s="4">
        <v>34</v>
      </c>
      <c r="S410" s="4">
        <v>48</v>
      </c>
      <c r="T410" s="4">
        <v>23</v>
      </c>
      <c r="U410" s="4">
        <v>24</v>
      </c>
      <c r="V410" s="13">
        <v>37</v>
      </c>
      <c r="W410" s="4">
        <v>44</v>
      </c>
      <c r="X410" s="4">
        <v>30</v>
      </c>
      <c r="Y410">
        <f t="shared" si="82"/>
        <v>0</v>
      </c>
      <c r="Z410">
        <f t="shared" si="83"/>
        <v>0</v>
      </c>
    </row>
    <row r="411" spans="2:26" x14ac:dyDescent="0.25">
      <c r="B411" s="11">
        <f t="shared" si="84"/>
        <v>44578.624999999032</v>
      </c>
      <c r="C411" s="1">
        <f t="shared" si="75"/>
        <v>1</v>
      </c>
      <c r="D411" s="1">
        <f t="shared" si="76"/>
        <v>1</v>
      </c>
      <c r="E411" s="12">
        <f t="shared" si="77"/>
        <v>16</v>
      </c>
      <c r="F411" s="124" t="str">
        <f t="shared" si="78"/>
        <v>0</v>
      </c>
      <c r="G411" s="1">
        <f ca="1">(OFFSET(O411,0,MATCH(Customer!$J$6,'CDH &amp; HDH'!$P$11:$X$11,0)))</f>
        <v>36</v>
      </c>
      <c r="H411" s="1" t="str">
        <f t="shared" si="79"/>
        <v>Heating</v>
      </c>
      <c r="I411" s="1">
        <f ca="1">OFFSET(IF($H411="Cooling",Customer!$C$25,Customer!$C$52),E411,D411)</f>
        <v>70</v>
      </c>
      <c r="J411" s="1">
        <f ca="1">OFFSET(IF($H411="Cooling",Customer!$L$25,Customer!$L$52),$E411,$D411)</f>
        <v>70</v>
      </c>
      <c r="K411" s="16">
        <f t="shared" si="80"/>
        <v>0</v>
      </c>
      <c r="L411" s="16">
        <f t="shared" si="81"/>
        <v>0</v>
      </c>
      <c r="M411" s="17">
        <f t="shared" ca="1" si="73"/>
        <v>34</v>
      </c>
      <c r="N411" s="17">
        <f t="shared" ca="1" si="74"/>
        <v>34</v>
      </c>
      <c r="O411" s="4"/>
      <c r="P411" s="4">
        <v>19</v>
      </c>
      <c r="Q411" s="4">
        <v>42</v>
      </c>
      <c r="R411" s="4">
        <v>33</v>
      </c>
      <c r="S411" s="4">
        <v>49</v>
      </c>
      <c r="T411" s="4">
        <v>22</v>
      </c>
      <c r="U411" s="4">
        <v>23</v>
      </c>
      <c r="V411" s="13">
        <v>36</v>
      </c>
      <c r="W411" s="4">
        <v>44</v>
      </c>
      <c r="X411" s="4">
        <v>29</v>
      </c>
      <c r="Y411">
        <f t="shared" si="82"/>
        <v>0</v>
      </c>
      <c r="Z411">
        <f t="shared" si="83"/>
        <v>0</v>
      </c>
    </row>
    <row r="412" spans="2:26" x14ac:dyDescent="0.25">
      <c r="B412" s="11">
        <f t="shared" si="84"/>
        <v>44578.666666665697</v>
      </c>
      <c r="C412" s="1">
        <f t="shared" si="75"/>
        <v>1</v>
      </c>
      <c r="D412" s="1">
        <f t="shared" si="76"/>
        <v>1</v>
      </c>
      <c r="E412" s="12">
        <f t="shared" si="77"/>
        <v>17</v>
      </c>
      <c r="F412" s="124" t="str">
        <f t="shared" si="78"/>
        <v>0</v>
      </c>
      <c r="G412" s="1">
        <f ca="1">(OFFSET(O412,0,MATCH(Customer!$J$6,'CDH &amp; HDH'!$P$11:$X$11,0)))</f>
        <v>37</v>
      </c>
      <c r="H412" s="1" t="str">
        <f t="shared" si="79"/>
        <v>Heating</v>
      </c>
      <c r="I412" s="1">
        <f ca="1">OFFSET(IF($H412="Cooling",Customer!$C$25,Customer!$C$52),E412,D412)</f>
        <v>70</v>
      </c>
      <c r="J412" s="1">
        <f ca="1">OFFSET(IF($H412="Cooling",Customer!$L$25,Customer!$L$52),$E412,$D412)</f>
        <v>70</v>
      </c>
      <c r="K412" s="16">
        <f t="shared" si="80"/>
        <v>0</v>
      </c>
      <c r="L412" s="16">
        <f t="shared" si="81"/>
        <v>0</v>
      </c>
      <c r="M412" s="17">
        <f t="shared" ca="1" si="73"/>
        <v>33</v>
      </c>
      <c r="N412" s="17">
        <f t="shared" ca="1" si="74"/>
        <v>33</v>
      </c>
      <c r="O412" s="4"/>
      <c r="P412" s="4">
        <v>17</v>
      </c>
      <c r="Q412" s="4">
        <v>41</v>
      </c>
      <c r="R412" s="4">
        <v>33</v>
      </c>
      <c r="S412" s="4">
        <v>46</v>
      </c>
      <c r="T412" s="4">
        <v>21</v>
      </c>
      <c r="U412" s="4">
        <v>21</v>
      </c>
      <c r="V412" s="13">
        <v>37</v>
      </c>
      <c r="W412" s="4">
        <v>41</v>
      </c>
      <c r="X412" s="4">
        <v>27</v>
      </c>
      <c r="Y412">
        <f t="shared" si="82"/>
        <v>0</v>
      </c>
      <c r="Z412">
        <f t="shared" si="83"/>
        <v>0</v>
      </c>
    </row>
    <row r="413" spans="2:26" x14ac:dyDescent="0.25">
      <c r="B413" s="11">
        <f t="shared" si="84"/>
        <v>44578.708333332361</v>
      </c>
      <c r="C413" s="1">
        <f t="shared" si="75"/>
        <v>1</v>
      </c>
      <c r="D413" s="1">
        <f t="shared" si="76"/>
        <v>1</v>
      </c>
      <c r="E413" s="12">
        <f t="shared" si="77"/>
        <v>18</v>
      </c>
      <c r="F413" s="124" t="str">
        <f t="shared" si="78"/>
        <v>0</v>
      </c>
      <c r="G413" s="1">
        <f ca="1">(OFFSET(O413,0,MATCH(Customer!$J$6,'CDH &amp; HDH'!$P$11:$X$11,0)))</f>
        <v>36</v>
      </c>
      <c r="H413" s="1" t="str">
        <f t="shared" si="79"/>
        <v>Heating</v>
      </c>
      <c r="I413" s="1">
        <f ca="1">OFFSET(IF($H413="Cooling",Customer!$C$25,Customer!$C$52),E413,D413)</f>
        <v>70</v>
      </c>
      <c r="J413" s="1">
        <f ca="1">OFFSET(IF($H413="Cooling",Customer!$L$25,Customer!$L$52),$E413,$D413)</f>
        <v>70</v>
      </c>
      <c r="K413" s="16">
        <f t="shared" si="80"/>
        <v>0</v>
      </c>
      <c r="L413" s="16">
        <f t="shared" si="81"/>
        <v>0</v>
      </c>
      <c r="M413" s="17">
        <f t="shared" ca="1" si="73"/>
        <v>34</v>
      </c>
      <c r="N413" s="17">
        <f t="shared" ca="1" si="74"/>
        <v>34</v>
      </c>
      <c r="O413" s="4"/>
      <c r="P413" s="4">
        <v>15</v>
      </c>
      <c r="Q413" s="4">
        <v>41</v>
      </c>
      <c r="R413" s="4">
        <v>33</v>
      </c>
      <c r="S413" s="4">
        <v>44</v>
      </c>
      <c r="T413" s="4">
        <v>21</v>
      </c>
      <c r="U413" s="4">
        <v>20</v>
      </c>
      <c r="V413" s="13">
        <v>36</v>
      </c>
      <c r="W413" s="4">
        <v>40</v>
      </c>
      <c r="X413" s="4">
        <v>26</v>
      </c>
      <c r="Y413">
        <f t="shared" si="82"/>
        <v>0</v>
      </c>
      <c r="Z413">
        <f t="shared" si="83"/>
        <v>0</v>
      </c>
    </row>
    <row r="414" spans="2:26" x14ac:dyDescent="0.25">
      <c r="B414" s="11">
        <f t="shared" si="84"/>
        <v>44578.749999999025</v>
      </c>
      <c r="C414" s="1">
        <f t="shared" si="75"/>
        <v>1</v>
      </c>
      <c r="D414" s="1">
        <f t="shared" si="76"/>
        <v>1</v>
      </c>
      <c r="E414" s="12">
        <f t="shared" si="77"/>
        <v>19</v>
      </c>
      <c r="F414" s="124" t="str">
        <f t="shared" si="78"/>
        <v>1</v>
      </c>
      <c r="G414" s="1">
        <f ca="1">(OFFSET(O414,0,MATCH(Customer!$J$6,'CDH &amp; HDH'!$P$11:$X$11,0)))</f>
        <v>34</v>
      </c>
      <c r="H414" s="1" t="str">
        <f t="shared" si="79"/>
        <v>Heating</v>
      </c>
      <c r="I414" s="1">
        <f ca="1">OFFSET(IF($H414="Cooling",Customer!$C$25,Customer!$C$52),E414,D414)</f>
        <v>66</v>
      </c>
      <c r="J414" s="1">
        <f ca="1">OFFSET(IF($H414="Cooling",Customer!$L$25,Customer!$L$52),$E414,$D414)</f>
        <v>64</v>
      </c>
      <c r="K414" s="16">
        <f t="shared" si="80"/>
        <v>0</v>
      </c>
      <c r="L414" s="16">
        <f t="shared" si="81"/>
        <v>0</v>
      </c>
      <c r="M414" s="17">
        <f t="shared" ca="1" si="73"/>
        <v>32</v>
      </c>
      <c r="N414" s="17">
        <f t="shared" ca="1" si="74"/>
        <v>30</v>
      </c>
      <c r="O414" s="4"/>
      <c r="P414" s="4">
        <v>13</v>
      </c>
      <c r="Q414" s="4">
        <v>41</v>
      </c>
      <c r="R414" s="4">
        <v>33</v>
      </c>
      <c r="S414" s="4">
        <v>41</v>
      </c>
      <c r="T414" s="4">
        <v>20</v>
      </c>
      <c r="U414" s="4">
        <v>18</v>
      </c>
      <c r="V414" s="13">
        <v>34</v>
      </c>
      <c r="W414" s="4">
        <v>38</v>
      </c>
      <c r="X414" s="4">
        <v>25</v>
      </c>
      <c r="Y414">
        <f t="shared" si="82"/>
        <v>0</v>
      </c>
      <c r="Z414">
        <f t="shared" si="83"/>
        <v>0</v>
      </c>
    </row>
    <row r="415" spans="2:26" x14ac:dyDescent="0.25">
      <c r="B415" s="11">
        <f t="shared" si="84"/>
        <v>44578.791666665689</v>
      </c>
      <c r="C415" s="1">
        <f t="shared" si="75"/>
        <v>1</v>
      </c>
      <c r="D415" s="1">
        <f t="shared" si="76"/>
        <v>1</v>
      </c>
      <c r="E415" s="12">
        <f t="shared" si="77"/>
        <v>20</v>
      </c>
      <c r="F415" s="124" t="str">
        <f t="shared" si="78"/>
        <v>1</v>
      </c>
      <c r="G415" s="1">
        <f ca="1">(OFFSET(O415,0,MATCH(Customer!$J$6,'CDH &amp; HDH'!$P$11:$X$11,0)))</f>
        <v>35</v>
      </c>
      <c r="H415" s="1" t="str">
        <f t="shared" si="79"/>
        <v>Heating</v>
      </c>
      <c r="I415" s="1">
        <f ca="1">OFFSET(IF($H415="Cooling",Customer!$C$25,Customer!$C$52),E415,D415)</f>
        <v>66</v>
      </c>
      <c r="J415" s="1">
        <f ca="1">OFFSET(IF($H415="Cooling",Customer!$L$25,Customer!$L$52),$E415,$D415)</f>
        <v>64</v>
      </c>
      <c r="K415" s="16">
        <f t="shared" si="80"/>
        <v>0</v>
      </c>
      <c r="L415" s="16">
        <f t="shared" si="81"/>
        <v>0</v>
      </c>
      <c r="M415" s="17">
        <f t="shared" ca="1" si="73"/>
        <v>31</v>
      </c>
      <c r="N415" s="17">
        <f t="shared" ca="1" si="74"/>
        <v>29</v>
      </c>
      <c r="O415" s="4"/>
      <c r="P415" s="4">
        <v>12</v>
      </c>
      <c r="Q415" s="4">
        <v>41</v>
      </c>
      <c r="R415" s="4">
        <v>34</v>
      </c>
      <c r="S415" s="4">
        <v>41</v>
      </c>
      <c r="T415" s="4">
        <v>19</v>
      </c>
      <c r="U415" s="4">
        <v>17</v>
      </c>
      <c r="V415" s="13">
        <v>35</v>
      </c>
      <c r="W415" s="4">
        <v>38</v>
      </c>
      <c r="X415" s="4">
        <v>23</v>
      </c>
      <c r="Y415">
        <f t="shared" si="82"/>
        <v>0</v>
      </c>
      <c r="Z415">
        <f t="shared" si="83"/>
        <v>0</v>
      </c>
    </row>
    <row r="416" spans="2:26" x14ac:dyDescent="0.25">
      <c r="B416" s="11">
        <f t="shared" si="84"/>
        <v>44578.833333332354</v>
      </c>
      <c r="C416" s="1">
        <f t="shared" si="75"/>
        <v>1</v>
      </c>
      <c r="D416" s="1">
        <f t="shared" si="76"/>
        <v>1</v>
      </c>
      <c r="E416" s="12">
        <f t="shared" si="77"/>
        <v>21</v>
      </c>
      <c r="F416" s="124" t="str">
        <f t="shared" si="78"/>
        <v>0</v>
      </c>
      <c r="G416" s="1">
        <f ca="1">(OFFSET(O416,0,MATCH(Customer!$J$6,'CDH &amp; HDH'!$P$11:$X$11,0)))</f>
        <v>34</v>
      </c>
      <c r="H416" s="1" t="str">
        <f t="shared" si="79"/>
        <v>Heating</v>
      </c>
      <c r="I416" s="1">
        <f ca="1">OFFSET(IF($H416="Cooling",Customer!$C$25,Customer!$C$52),E416,D416)</f>
        <v>66</v>
      </c>
      <c r="J416" s="1">
        <f ca="1">OFFSET(IF($H416="Cooling",Customer!$L$25,Customer!$L$52),$E416,$D416)</f>
        <v>64</v>
      </c>
      <c r="K416" s="16">
        <f t="shared" si="80"/>
        <v>0</v>
      </c>
      <c r="L416" s="16">
        <f t="shared" si="81"/>
        <v>0</v>
      </c>
      <c r="M416" s="17">
        <f t="shared" ca="1" si="73"/>
        <v>32</v>
      </c>
      <c r="N416" s="17">
        <f t="shared" ca="1" si="74"/>
        <v>30</v>
      </c>
      <c r="O416" s="4"/>
      <c r="P416" s="4">
        <v>11</v>
      </c>
      <c r="Q416" s="4">
        <v>43</v>
      </c>
      <c r="R416" s="4">
        <v>34</v>
      </c>
      <c r="S416" s="4">
        <v>40</v>
      </c>
      <c r="T416" s="4">
        <v>17</v>
      </c>
      <c r="U416" s="4">
        <v>15</v>
      </c>
      <c r="V416" s="13">
        <v>34</v>
      </c>
      <c r="W416" s="4">
        <v>38</v>
      </c>
      <c r="X416" s="4">
        <v>23</v>
      </c>
      <c r="Y416">
        <f t="shared" si="82"/>
        <v>0</v>
      </c>
      <c r="Z416">
        <f t="shared" si="83"/>
        <v>0</v>
      </c>
    </row>
    <row r="417" spans="2:26" x14ac:dyDescent="0.25">
      <c r="B417" s="11">
        <f t="shared" si="84"/>
        <v>44578.874999999018</v>
      </c>
      <c r="C417" s="1">
        <f t="shared" si="75"/>
        <v>1</v>
      </c>
      <c r="D417" s="1">
        <f t="shared" si="76"/>
        <v>1</v>
      </c>
      <c r="E417" s="12">
        <f t="shared" si="77"/>
        <v>22</v>
      </c>
      <c r="F417" s="124" t="str">
        <f t="shared" si="78"/>
        <v>0</v>
      </c>
      <c r="G417" s="1">
        <f ca="1">(OFFSET(O417,0,MATCH(Customer!$J$6,'CDH &amp; HDH'!$P$11:$X$11,0)))</f>
        <v>34</v>
      </c>
      <c r="H417" s="1" t="str">
        <f t="shared" si="79"/>
        <v>Heating</v>
      </c>
      <c r="I417" s="1">
        <f ca="1">OFFSET(IF($H417="Cooling",Customer!$C$25,Customer!$C$52),E417,D417)</f>
        <v>66</v>
      </c>
      <c r="J417" s="1">
        <f ca="1">OFFSET(IF($H417="Cooling",Customer!$L$25,Customer!$L$52),$E417,$D417)</f>
        <v>64</v>
      </c>
      <c r="K417" s="16">
        <f t="shared" si="80"/>
        <v>0</v>
      </c>
      <c r="L417" s="16">
        <f t="shared" si="81"/>
        <v>0</v>
      </c>
      <c r="M417" s="17">
        <f t="shared" ca="1" si="73"/>
        <v>32</v>
      </c>
      <c r="N417" s="17">
        <f t="shared" ca="1" si="74"/>
        <v>30</v>
      </c>
      <c r="O417" s="4"/>
      <c r="P417" s="4">
        <v>10</v>
      </c>
      <c r="Q417" s="4">
        <v>42</v>
      </c>
      <c r="R417" s="4">
        <v>35</v>
      </c>
      <c r="S417" s="4">
        <v>40</v>
      </c>
      <c r="T417" s="4">
        <v>16</v>
      </c>
      <c r="U417" s="4">
        <v>13</v>
      </c>
      <c r="V417" s="13">
        <v>34</v>
      </c>
      <c r="W417" s="4">
        <v>38</v>
      </c>
      <c r="X417" s="4">
        <v>23</v>
      </c>
      <c r="Y417">
        <f t="shared" si="82"/>
        <v>0</v>
      </c>
      <c r="Z417">
        <f t="shared" si="83"/>
        <v>0</v>
      </c>
    </row>
    <row r="418" spans="2:26" x14ac:dyDescent="0.25">
      <c r="B418" s="11">
        <f t="shared" si="84"/>
        <v>44578.916666665682</v>
      </c>
      <c r="C418" s="1">
        <f t="shared" si="75"/>
        <v>1</v>
      </c>
      <c r="D418" s="1">
        <f t="shared" si="76"/>
        <v>1</v>
      </c>
      <c r="E418" s="12">
        <f t="shared" si="77"/>
        <v>23</v>
      </c>
      <c r="F418" s="124" t="str">
        <f t="shared" si="78"/>
        <v>0</v>
      </c>
      <c r="G418" s="1">
        <f ca="1">(OFFSET(O418,0,MATCH(Customer!$J$6,'CDH &amp; HDH'!$P$11:$X$11,0)))</f>
        <v>34</v>
      </c>
      <c r="H418" s="1" t="str">
        <f t="shared" si="79"/>
        <v>Heating</v>
      </c>
      <c r="I418" s="1">
        <f ca="1">OFFSET(IF($H418="Cooling",Customer!$C$25,Customer!$C$52),E418,D418)</f>
        <v>66</v>
      </c>
      <c r="J418" s="1">
        <f ca="1">OFFSET(IF($H418="Cooling",Customer!$L$25,Customer!$L$52),$E418,$D418)</f>
        <v>64</v>
      </c>
      <c r="K418" s="16">
        <f t="shared" si="80"/>
        <v>0</v>
      </c>
      <c r="L418" s="16">
        <f t="shared" si="81"/>
        <v>0</v>
      </c>
      <c r="M418" s="17">
        <f t="shared" ca="1" si="73"/>
        <v>32</v>
      </c>
      <c r="N418" s="17">
        <f t="shared" ca="1" si="74"/>
        <v>30</v>
      </c>
      <c r="O418" s="4"/>
      <c r="P418" s="4">
        <v>9</v>
      </c>
      <c r="Q418" s="4">
        <v>42</v>
      </c>
      <c r="R418" s="4">
        <v>36</v>
      </c>
      <c r="S418" s="4">
        <v>40</v>
      </c>
      <c r="T418" s="4">
        <v>15</v>
      </c>
      <c r="U418" s="4">
        <v>12</v>
      </c>
      <c r="V418" s="13">
        <v>34</v>
      </c>
      <c r="W418" s="4">
        <v>38</v>
      </c>
      <c r="X418" s="4">
        <v>23</v>
      </c>
      <c r="Y418">
        <f t="shared" si="82"/>
        <v>0</v>
      </c>
      <c r="Z418">
        <f t="shared" si="83"/>
        <v>0</v>
      </c>
    </row>
    <row r="419" spans="2:26" x14ac:dyDescent="0.25">
      <c r="B419" s="11">
        <f t="shared" si="84"/>
        <v>44578.958333332346</v>
      </c>
      <c r="C419" s="1">
        <f t="shared" si="75"/>
        <v>1</v>
      </c>
      <c r="D419" s="1">
        <f t="shared" si="76"/>
        <v>1</v>
      </c>
      <c r="E419" s="12">
        <f t="shared" si="77"/>
        <v>24</v>
      </c>
      <c r="F419" s="124" t="str">
        <f t="shared" si="78"/>
        <v>0</v>
      </c>
      <c r="G419" s="1">
        <f ca="1">(OFFSET(O419,0,MATCH(Customer!$J$6,'CDH &amp; HDH'!$P$11:$X$11,0)))</f>
        <v>33</v>
      </c>
      <c r="H419" s="1" t="str">
        <f t="shared" si="79"/>
        <v>Heating</v>
      </c>
      <c r="I419" s="1">
        <f ca="1">OFFSET(IF($H419="Cooling",Customer!$C$25,Customer!$C$52),E419,D419)</f>
        <v>66</v>
      </c>
      <c r="J419" s="1">
        <f ca="1">OFFSET(IF($H419="Cooling",Customer!$L$25,Customer!$L$52),$E419,$D419)</f>
        <v>64</v>
      </c>
      <c r="K419" s="16">
        <f t="shared" si="80"/>
        <v>0</v>
      </c>
      <c r="L419" s="16">
        <f t="shared" si="81"/>
        <v>0</v>
      </c>
      <c r="M419" s="17">
        <f t="shared" ca="1" si="73"/>
        <v>33</v>
      </c>
      <c r="N419" s="17">
        <f t="shared" ca="1" si="74"/>
        <v>31</v>
      </c>
      <c r="O419" s="4"/>
      <c r="P419" s="4">
        <v>8</v>
      </c>
      <c r="Q419" s="4">
        <v>43</v>
      </c>
      <c r="R419" s="4">
        <v>36</v>
      </c>
      <c r="S419" s="4">
        <v>39</v>
      </c>
      <c r="T419" s="4">
        <v>14</v>
      </c>
      <c r="U419" s="4">
        <v>12</v>
      </c>
      <c r="V419" s="13">
        <v>33</v>
      </c>
      <c r="W419" s="4">
        <v>38</v>
      </c>
      <c r="X419" s="4">
        <v>24</v>
      </c>
      <c r="Y419">
        <f t="shared" si="82"/>
        <v>0</v>
      </c>
      <c r="Z419">
        <f t="shared" si="83"/>
        <v>0</v>
      </c>
    </row>
    <row r="420" spans="2:26" x14ac:dyDescent="0.25">
      <c r="B420" s="11">
        <f t="shared" si="84"/>
        <v>44578.99999999901</v>
      </c>
      <c r="C420" s="1">
        <f t="shared" si="75"/>
        <v>1</v>
      </c>
      <c r="D420" s="1">
        <f t="shared" si="76"/>
        <v>2</v>
      </c>
      <c r="E420" s="12">
        <f t="shared" si="77"/>
        <v>1</v>
      </c>
      <c r="F420" s="124" t="str">
        <f t="shared" si="78"/>
        <v>0</v>
      </c>
      <c r="G420" s="1">
        <f ca="1">(OFFSET(O420,0,MATCH(Customer!$J$6,'CDH &amp; HDH'!$P$11:$X$11,0)))</f>
        <v>33</v>
      </c>
      <c r="H420" s="1" t="str">
        <f t="shared" si="79"/>
        <v>Heating</v>
      </c>
      <c r="I420" s="1">
        <f ca="1">OFFSET(IF($H420="Cooling",Customer!$C$25,Customer!$C$52),E420,D420)</f>
        <v>66</v>
      </c>
      <c r="J420" s="1">
        <f ca="1">OFFSET(IF($H420="Cooling",Customer!$L$25,Customer!$L$52),$E420,$D420)</f>
        <v>64</v>
      </c>
      <c r="K420" s="16">
        <f t="shared" si="80"/>
        <v>0</v>
      </c>
      <c r="L420" s="16">
        <f t="shared" si="81"/>
        <v>0</v>
      </c>
      <c r="M420" s="17">
        <f t="shared" ca="1" si="73"/>
        <v>33</v>
      </c>
      <c r="N420" s="17">
        <f t="shared" ca="1" si="74"/>
        <v>31</v>
      </c>
      <c r="O420" s="4"/>
      <c r="P420" s="4">
        <v>7</v>
      </c>
      <c r="Q420" s="4">
        <v>43</v>
      </c>
      <c r="R420" s="4">
        <v>37</v>
      </c>
      <c r="S420" s="4">
        <v>39</v>
      </c>
      <c r="T420" s="4">
        <v>13</v>
      </c>
      <c r="U420" s="4">
        <v>11</v>
      </c>
      <c r="V420" s="13">
        <v>33</v>
      </c>
      <c r="W420" s="4">
        <v>38</v>
      </c>
      <c r="X420" s="4">
        <v>26</v>
      </c>
      <c r="Y420">
        <f t="shared" si="82"/>
        <v>0</v>
      </c>
      <c r="Z420">
        <f t="shared" si="83"/>
        <v>0</v>
      </c>
    </row>
    <row r="421" spans="2:26" x14ac:dyDescent="0.25">
      <c r="B421" s="11">
        <f t="shared" si="84"/>
        <v>44579.041666665675</v>
      </c>
      <c r="C421" s="1">
        <f t="shared" si="75"/>
        <v>1</v>
      </c>
      <c r="D421" s="1">
        <f t="shared" si="76"/>
        <v>2</v>
      </c>
      <c r="E421" s="12">
        <f t="shared" si="77"/>
        <v>2</v>
      </c>
      <c r="F421" s="124" t="str">
        <f t="shared" si="78"/>
        <v>0</v>
      </c>
      <c r="G421" s="1">
        <f ca="1">(OFFSET(O421,0,MATCH(Customer!$J$6,'CDH &amp; HDH'!$P$11:$X$11,0)))</f>
        <v>32</v>
      </c>
      <c r="H421" s="1" t="str">
        <f t="shared" si="79"/>
        <v>Heating</v>
      </c>
      <c r="I421" s="1">
        <f ca="1">OFFSET(IF($H421="Cooling",Customer!$C$25,Customer!$C$52),E421,D421)</f>
        <v>66</v>
      </c>
      <c r="J421" s="1">
        <f ca="1">OFFSET(IF($H421="Cooling",Customer!$L$25,Customer!$L$52),$E421,$D421)</f>
        <v>64</v>
      </c>
      <c r="K421" s="16">
        <f t="shared" si="80"/>
        <v>0</v>
      </c>
      <c r="L421" s="16">
        <f t="shared" si="81"/>
        <v>0</v>
      </c>
      <c r="M421" s="17">
        <f t="shared" ca="1" si="73"/>
        <v>34</v>
      </c>
      <c r="N421" s="17">
        <f t="shared" ca="1" si="74"/>
        <v>32</v>
      </c>
      <c r="O421" s="4"/>
      <c r="P421" s="4">
        <v>7</v>
      </c>
      <c r="Q421" s="4">
        <v>42</v>
      </c>
      <c r="R421" s="4">
        <v>37</v>
      </c>
      <c r="S421" s="4">
        <v>38</v>
      </c>
      <c r="T421" s="4">
        <v>12</v>
      </c>
      <c r="U421" s="4">
        <v>11</v>
      </c>
      <c r="V421" s="13">
        <v>32</v>
      </c>
      <c r="W421" s="4">
        <v>38</v>
      </c>
      <c r="X421" s="4">
        <v>27</v>
      </c>
      <c r="Y421">
        <f t="shared" si="82"/>
        <v>0</v>
      </c>
      <c r="Z421">
        <f t="shared" si="83"/>
        <v>0</v>
      </c>
    </row>
    <row r="422" spans="2:26" x14ac:dyDescent="0.25">
      <c r="B422" s="11">
        <f t="shared" si="84"/>
        <v>44579.083333332339</v>
      </c>
      <c r="C422" s="1">
        <f t="shared" si="75"/>
        <v>1</v>
      </c>
      <c r="D422" s="1">
        <f t="shared" si="76"/>
        <v>2</v>
      </c>
      <c r="E422" s="12">
        <f t="shared" si="77"/>
        <v>3</v>
      </c>
      <c r="F422" s="124" t="str">
        <f t="shared" si="78"/>
        <v>0</v>
      </c>
      <c r="G422" s="1">
        <f ca="1">(OFFSET(O422,0,MATCH(Customer!$J$6,'CDH &amp; HDH'!$P$11:$X$11,0)))</f>
        <v>33</v>
      </c>
      <c r="H422" s="1" t="str">
        <f t="shared" si="79"/>
        <v>Heating</v>
      </c>
      <c r="I422" s="1">
        <f ca="1">OFFSET(IF($H422="Cooling",Customer!$C$25,Customer!$C$52),E422,D422)</f>
        <v>66</v>
      </c>
      <c r="J422" s="1">
        <f ca="1">OFFSET(IF($H422="Cooling",Customer!$L$25,Customer!$L$52),$E422,$D422)</f>
        <v>64</v>
      </c>
      <c r="K422" s="16">
        <f t="shared" si="80"/>
        <v>0</v>
      </c>
      <c r="L422" s="16">
        <f t="shared" si="81"/>
        <v>0</v>
      </c>
      <c r="M422" s="17">
        <f t="shared" ca="1" si="73"/>
        <v>33</v>
      </c>
      <c r="N422" s="17">
        <f t="shared" ca="1" si="74"/>
        <v>31</v>
      </c>
      <c r="O422" s="4"/>
      <c r="P422" s="4">
        <v>6</v>
      </c>
      <c r="Q422" s="4">
        <v>42</v>
      </c>
      <c r="R422" s="4">
        <v>36</v>
      </c>
      <c r="S422" s="4">
        <v>38</v>
      </c>
      <c r="T422" s="4">
        <v>12</v>
      </c>
      <c r="U422" s="4">
        <v>10</v>
      </c>
      <c r="V422" s="13">
        <v>33</v>
      </c>
      <c r="W422" s="4">
        <v>38</v>
      </c>
      <c r="X422" s="4">
        <v>28</v>
      </c>
      <c r="Y422">
        <f t="shared" si="82"/>
        <v>0</v>
      </c>
      <c r="Z422">
        <f t="shared" si="83"/>
        <v>0</v>
      </c>
    </row>
    <row r="423" spans="2:26" x14ac:dyDescent="0.25">
      <c r="B423" s="11">
        <f t="shared" si="84"/>
        <v>44579.124999999003</v>
      </c>
      <c r="C423" s="1">
        <f t="shared" si="75"/>
        <v>1</v>
      </c>
      <c r="D423" s="1">
        <f t="shared" si="76"/>
        <v>2</v>
      </c>
      <c r="E423" s="12">
        <f t="shared" si="77"/>
        <v>4</v>
      </c>
      <c r="F423" s="124" t="str">
        <f t="shared" si="78"/>
        <v>0</v>
      </c>
      <c r="G423" s="1">
        <f ca="1">(OFFSET(O423,0,MATCH(Customer!$J$6,'CDH &amp; HDH'!$P$11:$X$11,0)))</f>
        <v>34</v>
      </c>
      <c r="H423" s="1" t="str">
        <f t="shared" si="79"/>
        <v>Heating</v>
      </c>
      <c r="I423" s="1">
        <f ca="1">OFFSET(IF($H423="Cooling",Customer!$C$25,Customer!$C$52),E423,D423)</f>
        <v>66</v>
      </c>
      <c r="J423" s="1">
        <f ca="1">OFFSET(IF($H423="Cooling",Customer!$L$25,Customer!$L$52),$E423,$D423)</f>
        <v>64</v>
      </c>
      <c r="K423" s="16">
        <f t="shared" si="80"/>
        <v>0</v>
      </c>
      <c r="L423" s="16">
        <f t="shared" si="81"/>
        <v>0</v>
      </c>
      <c r="M423" s="17">
        <f t="shared" ca="1" si="73"/>
        <v>32</v>
      </c>
      <c r="N423" s="17">
        <f t="shared" ca="1" si="74"/>
        <v>30</v>
      </c>
      <c r="O423" s="4"/>
      <c r="P423" s="4">
        <v>6</v>
      </c>
      <c r="Q423" s="4">
        <v>41</v>
      </c>
      <c r="R423" s="4">
        <v>36</v>
      </c>
      <c r="S423" s="4">
        <v>37</v>
      </c>
      <c r="T423" s="4">
        <v>11</v>
      </c>
      <c r="U423" s="4">
        <v>10</v>
      </c>
      <c r="V423" s="13">
        <v>34</v>
      </c>
      <c r="W423" s="4">
        <v>38</v>
      </c>
      <c r="X423" s="4">
        <v>29</v>
      </c>
      <c r="Y423">
        <f t="shared" si="82"/>
        <v>0</v>
      </c>
      <c r="Z423">
        <f t="shared" si="83"/>
        <v>0</v>
      </c>
    </row>
    <row r="424" spans="2:26" x14ac:dyDescent="0.25">
      <c r="B424" s="11">
        <f t="shared" si="84"/>
        <v>44579.166666665667</v>
      </c>
      <c r="C424" s="1">
        <f t="shared" si="75"/>
        <v>1</v>
      </c>
      <c r="D424" s="1">
        <f t="shared" si="76"/>
        <v>2</v>
      </c>
      <c r="E424" s="12">
        <f t="shared" si="77"/>
        <v>5</v>
      </c>
      <c r="F424" s="124" t="str">
        <f t="shared" si="78"/>
        <v>0</v>
      </c>
      <c r="G424" s="1">
        <f ca="1">(OFFSET(O424,0,MATCH(Customer!$J$6,'CDH &amp; HDH'!$P$11:$X$11,0)))</f>
        <v>34</v>
      </c>
      <c r="H424" s="1" t="str">
        <f t="shared" si="79"/>
        <v>Heating</v>
      </c>
      <c r="I424" s="1">
        <f ca="1">OFFSET(IF($H424="Cooling",Customer!$C$25,Customer!$C$52),E424,D424)</f>
        <v>66</v>
      </c>
      <c r="J424" s="1">
        <f ca="1">OFFSET(IF($H424="Cooling",Customer!$L$25,Customer!$L$52),$E424,$D424)</f>
        <v>64</v>
      </c>
      <c r="K424" s="16">
        <f t="shared" si="80"/>
        <v>0</v>
      </c>
      <c r="L424" s="16">
        <f t="shared" si="81"/>
        <v>0</v>
      </c>
      <c r="M424" s="17">
        <f t="shared" ca="1" si="73"/>
        <v>32</v>
      </c>
      <c r="N424" s="17">
        <f t="shared" ca="1" si="74"/>
        <v>30</v>
      </c>
      <c r="O424" s="4"/>
      <c r="P424" s="4">
        <v>5</v>
      </c>
      <c r="Q424" s="4">
        <v>40</v>
      </c>
      <c r="R424" s="4">
        <v>36</v>
      </c>
      <c r="S424" s="4">
        <v>36</v>
      </c>
      <c r="T424" s="4">
        <v>11</v>
      </c>
      <c r="U424" s="4">
        <v>9</v>
      </c>
      <c r="V424" s="13">
        <v>34</v>
      </c>
      <c r="W424" s="4">
        <v>38</v>
      </c>
      <c r="X424" s="4">
        <v>29</v>
      </c>
      <c r="Y424">
        <f t="shared" si="82"/>
        <v>0</v>
      </c>
      <c r="Z424">
        <f t="shared" si="83"/>
        <v>0</v>
      </c>
    </row>
    <row r="425" spans="2:26" x14ac:dyDescent="0.25">
      <c r="B425" s="11">
        <f t="shared" si="84"/>
        <v>44579.208333332332</v>
      </c>
      <c r="C425" s="1">
        <f t="shared" si="75"/>
        <v>1</v>
      </c>
      <c r="D425" s="1">
        <f t="shared" si="76"/>
        <v>2</v>
      </c>
      <c r="E425" s="12">
        <f t="shared" si="77"/>
        <v>6</v>
      </c>
      <c r="F425" s="124" t="str">
        <f t="shared" si="78"/>
        <v>0</v>
      </c>
      <c r="G425" s="1">
        <f ca="1">(OFFSET(O425,0,MATCH(Customer!$J$6,'CDH &amp; HDH'!$P$11:$X$11,0)))</f>
        <v>35</v>
      </c>
      <c r="H425" s="1" t="str">
        <f t="shared" si="79"/>
        <v>Heating</v>
      </c>
      <c r="I425" s="1">
        <f ca="1">OFFSET(IF($H425="Cooling",Customer!$C$25,Customer!$C$52),E425,D425)</f>
        <v>66</v>
      </c>
      <c r="J425" s="1">
        <f ca="1">OFFSET(IF($H425="Cooling",Customer!$L$25,Customer!$L$52),$E425,$D425)</f>
        <v>64</v>
      </c>
      <c r="K425" s="16">
        <f t="shared" si="80"/>
        <v>0</v>
      </c>
      <c r="L425" s="16">
        <f t="shared" si="81"/>
        <v>0</v>
      </c>
      <c r="M425" s="17">
        <f t="shared" ca="1" si="73"/>
        <v>31</v>
      </c>
      <c r="N425" s="17">
        <f t="shared" ca="1" si="74"/>
        <v>29</v>
      </c>
      <c r="O425" s="4"/>
      <c r="P425" s="4">
        <v>4</v>
      </c>
      <c r="Q425" s="4">
        <v>40</v>
      </c>
      <c r="R425" s="4">
        <v>36</v>
      </c>
      <c r="S425" s="4">
        <v>36</v>
      </c>
      <c r="T425" s="4">
        <v>10</v>
      </c>
      <c r="U425" s="4">
        <v>9</v>
      </c>
      <c r="V425" s="13">
        <v>35</v>
      </c>
      <c r="W425" s="4">
        <v>38</v>
      </c>
      <c r="X425" s="4">
        <v>29</v>
      </c>
      <c r="Y425">
        <f t="shared" si="82"/>
        <v>0</v>
      </c>
      <c r="Z425">
        <f t="shared" si="83"/>
        <v>0</v>
      </c>
    </row>
    <row r="426" spans="2:26" x14ac:dyDescent="0.25">
      <c r="B426" s="11">
        <f t="shared" si="84"/>
        <v>44579.249999998996</v>
      </c>
      <c r="C426" s="1">
        <f t="shared" si="75"/>
        <v>1</v>
      </c>
      <c r="D426" s="1">
        <f t="shared" si="76"/>
        <v>2</v>
      </c>
      <c r="E426" s="12">
        <f t="shared" si="77"/>
        <v>7</v>
      </c>
      <c r="F426" s="124" t="str">
        <f t="shared" si="78"/>
        <v>0</v>
      </c>
      <c r="G426" s="1">
        <f ca="1">(OFFSET(O426,0,MATCH(Customer!$J$6,'CDH &amp; HDH'!$P$11:$X$11,0)))</f>
        <v>35</v>
      </c>
      <c r="H426" s="1" t="str">
        <f t="shared" si="79"/>
        <v>Heating</v>
      </c>
      <c r="I426" s="1">
        <f ca="1">OFFSET(IF($H426="Cooling",Customer!$C$25,Customer!$C$52),E426,D426)</f>
        <v>66</v>
      </c>
      <c r="J426" s="1">
        <f ca="1">OFFSET(IF($H426="Cooling",Customer!$L$25,Customer!$L$52),$E426,$D426)</f>
        <v>64</v>
      </c>
      <c r="K426" s="16">
        <f t="shared" si="80"/>
        <v>0</v>
      </c>
      <c r="L426" s="16">
        <f t="shared" si="81"/>
        <v>0</v>
      </c>
      <c r="M426" s="17">
        <f t="shared" ca="1" si="73"/>
        <v>31</v>
      </c>
      <c r="N426" s="17">
        <f t="shared" ca="1" si="74"/>
        <v>29</v>
      </c>
      <c r="O426" s="4"/>
      <c r="P426" s="4">
        <v>3</v>
      </c>
      <c r="Q426" s="4">
        <v>41</v>
      </c>
      <c r="R426" s="4">
        <v>36</v>
      </c>
      <c r="S426" s="4">
        <v>35</v>
      </c>
      <c r="T426" s="4">
        <v>10</v>
      </c>
      <c r="U426" s="4">
        <v>8</v>
      </c>
      <c r="V426" s="13">
        <v>35</v>
      </c>
      <c r="W426" s="4">
        <v>38</v>
      </c>
      <c r="X426" s="4">
        <v>29</v>
      </c>
      <c r="Y426">
        <f t="shared" si="82"/>
        <v>0</v>
      </c>
      <c r="Z426">
        <f t="shared" si="83"/>
        <v>0</v>
      </c>
    </row>
    <row r="427" spans="2:26" x14ac:dyDescent="0.25">
      <c r="B427" s="11">
        <f t="shared" si="84"/>
        <v>44579.29166666566</v>
      </c>
      <c r="C427" s="1">
        <f t="shared" si="75"/>
        <v>1</v>
      </c>
      <c r="D427" s="1">
        <f t="shared" si="76"/>
        <v>2</v>
      </c>
      <c r="E427" s="12">
        <f t="shared" si="77"/>
        <v>8</v>
      </c>
      <c r="F427" s="124" t="str">
        <f t="shared" si="78"/>
        <v>1</v>
      </c>
      <c r="G427" s="1">
        <f ca="1">(OFFSET(O427,0,MATCH(Customer!$J$6,'CDH &amp; HDH'!$P$11:$X$11,0)))</f>
        <v>36</v>
      </c>
      <c r="H427" s="1" t="str">
        <f t="shared" si="79"/>
        <v>Heating</v>
      </c>
      <c r="I427" s="1">
        <f ca="1">OFFSET(IF($H427="Cooling",Customer!$C$25,Customer!$C$52),E427,D427)</f>
        <v>70</v>
      </c>
      <c r="J427" s="1">
        <f ca="1">OFFSET(IF($H427="Cooling",Customer!$L$25,Customer!$L$52),$E427,$D427)</f>
        <v>70</v>
      </c>
      <c r="K427" s="16">
        <f t="shared" si="80"/>
        <v>0</v>
      </c>
      <c r="L427" s="16">
        <f t="shared" si="81"/>
        <v>0</v>
      </c>
      <c r="M427" s="17">
        <f t="shared" ca="1" si="73"/>
        <v>34</v>
      </c>
      <c r="N427" s="17">
        <f t="shared" ca="1" si="74"/>
        <v>34</v>
      </c>
      <c r="O427" s="4"/>
      <c r="P427" s="4">
        <v>5</v>
      </c>
      <c r="Q427" s="4">
        <v>40</v>
      </c>
      <c r="R427" s="4">
        <v>35</v>
      </c>
      <c r="S427" s="4">
        <v>35</v>
      </c>
      <c r="T427" s="4">
        <v>10</v>
      </c>
      <c r="U427" s="4">
        <v>9</v>
      </c>
      <c r="V427" s="13">
        <v>36</v>
      </c>
      <c r="W427" s="4">
        <v>38</v>
      </c>
      <c r="X427" s="4">
        <v>29</v>
      </c>
      <c r="Y427">
        <f t="shared" si="82"/>
        <v>0</v>
      </c>
      <c r="Z427">
        <f t="shared" si="83"/>
        <v>0</v>
      </c>
    </row>
    <row r="428" spans="2:26" x14ac:dyDescent="0.25">
      <c r="B428" s="11">
        <f t="shared" si="84"/>
        <v>44579.333333332324</v>
      </c>
      <c r="C428" s="1">
        <f t="shared" si="75"/>
        <v>1</v>
      </c>
      <c r="D428" s="1">
        <f t="shared" si="76"/>
        <v>2</v>
      </c>
      <c r="E428" s="12">
        <f t="shared" si="77"/>
        <v>9</v>
      </c>
      <c r="F428" s="124" t="str">
        <f t="shared" si="78"/>
        <v>1</v>
      </c>
      <c r="G428" s="1">
        <f ca="1">(OFFSET(O428,0,MATCH(Customer!$J$6,'CDH &amp; HDH'!$P$11:$X$11,0)))</f>
        <v>38</v>
      </c>
      <c r="H428" s="1" t="str">
        <f t="shared" si="79"/>
        <v>Heating</v>
      </c>
      <c r="I428" s="1">
        <f ca="1">OFFSET(IF($H428="Cooling",Customer!$C$25,Customer!$C$52),E428,D428)</f>
        <v>70</v>
      </c>
      <c r="J428" s="1">
        <f ca="1">OFFSET(IF($H428="Cooling",Customer!$L$25,Customer!$L$52),$E428,$D428)</f>
        <v>70</v>
      </c>
      <c r="K428" s="16">
        <f t="shared" si="80"/>
        <v>0</v>
      </c>
      <c r="L428" s="16">
        <f t="shared" si="81"/>
        <v>0</v>
      </c>
      <c r="M428" s="17">
        <f t="shared" ca="1" si="73"/>
        <v>32</v>
      </c>
      <c r="N428" s="17">
        <f t="shared" ca="1" si="74"/>
        <v>32</v>
      </c>
      <c r="O428" s="4"/>
      <c r="P428" s="4">
        <v>7</v>
      </c>
      <c r="Q428" s="4">
        <v>40</v>
      </c>
      <c r="R428" s="4">
        <v>35</v>
      </c>
      <c r="S428" s="4">
        <v>35</v>
      </c>
      <c r="T428" s="4">
        <v>11</v>
      </c>
      <c r="U428" s="4">
        <v>10</v>
      </c>
      <c r="V428" s="13">
        <v>38</v>
      </c>
      <c r="W428" s="4">
        <v>38</v>
      </c>
      <c r="X428" s="4">
        <v>26</v>
      </c>
      <c r="Y428">
        <f t="shared" si="82"/>
        <v>0</v>
      </c>
      <c r="Z428">
        <f t="shared" si="83"/>
        <v>0</v>
      </c>
    </row>
    <row r="429" spans="2:26" x14ac:dyDescent="0.25">
      <c r="B429" s="11">
        <f t="shared" si="84"/>
        <v>44579.374999998989</v>
      </c>
      <c r="C429" s="1">
        <f t="shared" si="75"/>
        <v>1</v>
      </c>
      <c r="D429" s="1">
        <f t="shared" si="76"/>
        <v>2</v>
      </c>
      <c r="E429" s="12">
        <f t="shared" si="77"/>
        <v>10</v>
      </c>
      <c r="F429" s="124" t="str">
        <f t="shared" si="78"/>
        <v>0</v>
      </c>
      <c r="G429" s="1">
        <f ca="1">(OFFSET(O429,0,MATCH(Customer!$J$6,'CDH &amp; HDH'!$P$11:$X$11,0)))</f>
        <v>39</v>
      </c>
      <c r="H429" s="1" t="str">
        <f t="shared" si="79"/>
        <v>Heating</v>
      </c>
      <c r="I429" s="1">
        <f ca="1">OFFSET(IF($H429="Cooling",Customer!$C$25,Customer!$C$52),E429,D429)</f>
        <v>70</v>
      </c>
      <c r="J429" s="1">
        <f ca="1">OFFSET(IF($H429="Cooling",Customer!$L$25,Customer!$L$52),$E429,$D429)</f>
        <v>70</v>
      </c>
      <c r="K429" s="16">
        <f t="shared" si="80"/>
        <v>0</v>
      </c>
      <c r="L429" s="16">
        <f t="shared" si="81"/>
        <v>0</v>
      </c>
      <c r="M429" s="17">
        <f t="shared" ca="1" si="73"/>
        <v>31</v>
      </c>
      <c r="N429" s="17">
        <f t="shared" ca="1" si="74"/>
        <v>31</v>
      </c>
      <c r="O429" s="4"/>
      <c r="P429" s="4">
        <v>9</v>
      </c>
      <c r="Q429" s="4">
        <v>41</v>
      </c>
      <c r="R429" s="4">
        <v>34</v>
      </c>
      <c r="S429" s="4">
        <v>35</v>
      </c>
      <c r="T429" s="4">
        <v>11</v>
      </c>
      <c r="U429" s="4">
        <v>12</v>
      </c>
      <c r="V429" s="13">
        <v>39</v>
      </c>
      <c r="W429" s="4">
        <v>39</v>
      </c>
      <c r="X429" s="4">
        <v>26</v>
      </c>
      <c r="Y429">
        <f t="shared" si="82"/>
        <v>0</v>
      </c>
      <c r="Z429">
        <f t="shared" si="83"/>
        <v>0</v>
      </c>
    </row>
    <row r="430" spans="2:26" x14ac:dyDescent="0.25">
      <c r="B430" s="11">
        <f t="shared" si="84"/>
        <v>44579.416666665653</v>
      </c>
      <c r="C430" s="1">
        <f t="shared" si="75"/>
        <v>1</v>
      </c>
      <c r="D430" s="1">
        <f t="shared" si="76"/>
        <v>2</v>
      </c>
      <c r="E430" s="12">
        <f t="shared" si="77"/>
        <v>11</v>
      </c>
      <c r="F430" s="124" t="str">
        <f t="shared" si="78"/>
        <v>0</v>
      </c>
      <c r="G430" s="1">
        <f ca="1">(OFFSET(O430,0,MATCH(Customer!$J$6,'CDH &amp; HDH'!$P$11:$X$11,0)))</f>
        <v>42</v>
      </c>
      <c r="H430" s="1" t="str">
        <f t="shared" si="79"/>
        <v>Heating</v>
      </c>
      <c r="I430" s="1">
        <f ca="1">OFFSET(IF($H430="Cooling",Customer!$C$25,Customer!$C$52),E430,D430)</f>
        <v>70</v>
      </c>
      <c r="J430" s="1">
        <f ca="1">OFFSET(IF($H430="Cooling",Customer!$L$25,Customer!$L$52),$E430,$D430)</f>
        <v>70</v>
      </c>
      <c r="K430" s="16">
        <f t="shared" si="80"/>
        <v>0</v>
      </c>
      <c r="L430" s="16">
        <f t="shared" si="81"/>
        <v>0</v>
      </c>
      <c r="M430" s="17">
        <f t="shared" ca="1" si="73"/>
        <v>28</v>
      </c>
      <c r="N430" s="17">
        <f t="shared" ca="1" si="74"/>
        <v>28</v>
      </c>
      <c r="O430" s="4"/>
      <c r="P430" s="4">
        <v>11</v>
      </c>
      <c r="Q430" s="4">
        <v>45</v>
      </c>
      <c r="R430" s="4">
        <v>33</v>
      </c>
      <c r="S430" s="4">
        <v>35</v>
      </c>
      <c r="T430" s="4">
        <v>13</v>
      </c>
      <c r="U430" s="4">
        <v>14</v>
      </c>
      <c r="V430" s="13">
        <v>42</v>
      </c>
      <c r="W430" s="4">
        <v>39</v>
      </c>
      <c r="X430" s="4">
        <v>27</v>
      </c>
      <c r="Y430">
        <f t="shared" si="82"/>
        <v>0</v>
      </c>
      <c r="Z430">
        <f t="shared" si="83"/>
        <v>0</v>
      </c>
    </row>
    <row r="431" spans="2:26" x14ac:dyDescent="0.25">
      <c r="B431" s="11">
        <f t="shared" si="84"/>
        <v>44579.458333332317</v>
      </c>
      <c r="C431" s="1">
        <f t="shared" si="75"/>
        <v>1</v>
      </c>
      <c r="D431" s="1">
        <f t="shared" si="76"/>
        <v>2</v>
      </c>
      <c r="E431" s="12">
        <f t="shared" si="77"/>
        <v>12</v>
      </c>
      <c r="F431" s="124" t="str">
        <f t="shared" si="78"/>
        <v>0</v>
      </c>
      <c r="G431" s="1">
        <f ca="1">(OFFSET(O431,0,MATCH(Customer!$J$6,'CDH &amp; HDH'!$P$11:$X$11,0)))</f>
        <v>44</v>
      </c>
      <c r="H431" s="1" t="str">
        <f t="shared" si="79"/>
        <v>Heating</v>
      </c>
      <c r="I431" s="1">
        <f ca="1">OFFSET(IF($H431="Cooling",Customer!$C$25,Customer!$C$52),E431,D431)</f>
        <v>70</v>
      </c>
      <c r="J431" s="1">
        <f ca="1">OFFSET(IF($H431="Cooling",Customer!$L$25,Customer!$L$52),$E431,$D431)</f>
        <v>70</v>
      </c>
      <c r="K431" s="16">
        <f t="shared" si="80"/>
        <v>0</v>
      </c>
      <c r="L431" s="16">
        <f t="shared" si="81"/>
        <v>0</v>
      </c>
      <c r="M431" s="17">
        <f t="shared" ca="1" si="73"/>
        <v>26</v>
      </c>
      <c r="N431" s="17">
        <f t="shared" ca="1" si="74"/>
        <v>26</v>
      </c>
      <c r="O431" s="4"/>
      <c r="P431" s="4">
        <v>13</v>
      </c>
      <c r="Q431" s="4">
        <v>47</v>
      </c>
      <c r="R431" s="4">
        <v>33</v>
      </c>
      <c r="S431" s="4">
        <v>34</v>
      </c>
      <c r="T431" s="4">
        <v>15</v>
      </c>
      <c r="U431" s="4">
        <v>15</v>
      </c>
      <c r="V431" s="13">
        <v>44</v>
      </c>
      <c r="W431" s="4">
        <v>39</v>
      </c>
      <c r="X431" s="4">
        <v>27</v>
      </c>
      <c r="Y431">
        <f t="shared" si="82"/>
        <v>0</v>
      </c>
      <c r="Z431">
        <f t="shared" si="83"/>
        <v>0</v>
      </c>
    </row>
    <row r="432" spans="2:26" x14ac:dyDescent="0.25">
      <c r="B432" s="11">
        <f t="shared" si="84"/>
        <v>44579.499999998981</v>
      </c>
      <c r="C432" s="1">
        <f t="shared" si="75"/>
        <v>1</v>
      </c>
      <c r="D432" s="1">
        <f t="shared" si="76"/>
        <v>2</v>
      </c>
      <c r="E432" s="12">
        <f t="shared" si="77"/>
        <v>13</v>
      </c>
      <c r="F432" s="124" t="str">
        <f t="shared" si="78"/>
        <v>0</v>
      </c>
      <c r="G432" s="1">
        <f ca="1">(OFFSET(O432,0,MATCH(Customer!$J$6,'CDH &amp; HDH'!$P$11:$X$11,0)))</f>
        <v>45</v>
      </c>
      <c r="H432" s="1" t="str">
        <f t="shared" si="79"/>
        <v>Heating</v>
      </c>
      <c r="I432" s="1">
        <f ca="1">OFFSET(IF($H432="Cooling",Customer!$C$25,Customer!$C$52),E432,D432)</f>
        <v>70</v>
      </c>
      <c r="J432" s="1">
        <f ca="1">OFFSET(IF($H432="Cooling",Customer!$L$25,Customer!$L$52),$E432,$D432)</f>
        <v>70</v>
      </c>
      <c r="K432" s="16">
        <f t="shared" si="80"/>
        <v>0</v>
      </c>
      <c r="L432" s="16">
        <f t="shared" si="81"/>
        <v>0</v>
      </c>
      <c r="M432" s="17">
        <f t="shared" ca="1" si="73"/>
        <v>25</v>
      </c>
      <c r="N432" s="17">
        <f t="shared" ca="1" si="74"/>
        <v>25</v>
      </c>
      <c r="O432" s="4"/>
      <c r="P432" s="4">
        <v>15</v>
      </c>
      <c r="Q432" s="4">
        <v>49</v>
      </c>
      <c r="R432" s="4">
        <v>32</v>
      </c>
      <c r="S432" s="4">
        <v>34</v>
      </c>
      <c r="T432" s="4">
        <v>17</v>
      </c>
      <c r="U432" s="4">
        <v>17</v>
      </c>
      <c r="V432" s="13">
        <v>45</v>
      </c>
      <c r="W432" s="4">
        <v>39</v>
      </c>
      <c r="X432" s="4">
        <v>28</v>
      </c>
      <c r="Y432">
        <f t="shared" si="82"/>
        <v>0</v>
      </c>
      <c r="Z432">
        <f t="shared" si="83"/>
        <v>0</v>
      </c>
    </row>
    <row r="433" spans="2:26" x14ac:dyDescent="0.25">
      <c r="B433" s="11">
        <f t="shared" si="84"/>
        <v>44579.541666665646</v>
      </c>
      <c r="C433" s="1">
        <f t="shared" si="75"/>
        <v>1</v>
      </c>
      <c r="D433" s="1">
        <f t="shared" si="76"/>
        <v>2</v>
      </c>
      <c r="E433" s="12">
        <f t="shared" si="77"/>
        <v>14</v>
      </c>
      <c r="F433" s="124" t="str">
        <f t="shared" si="78"/>
        <v>0</v>
      </c>
      <c r="G433" s="1">
        <f ca="1">(OFFSET(O433,0,MATCH(Customer!$J$6,'CDH &amp; HDH'!$P$11:$X$11,0)))</f>
        <v>44</v>
      </c>
      <c r="H433" s="1" t="str">
        <f t="shared" si="79"/>
        <v>Heating</v>
      </c>
      <c r="I433" s="1">
        <f ca="1">OFFSET(IF($H433="Cooling",Customer!$C$25,Customer!$C$52),E433,D433)</f>
        <v>70</v>
      </c>
      <c r="J433" s="1">
        <f ca="1">OFFSET(IF($H433="Cooling",Customer!$L$25,Customer!$L$52),$E433,$D433)</f>
        <v>70</v>
      </c>
      <c r="K433" s="16">
        <f t="shared" si="80"/>
        <v>0</v>
      </c>
      <c r="L433" s="16">
        <f t="shared" si="81"/>
        <v>0</v>
      </c>
      <c r="M433" s="17">
        <f t="shared" ca="1" si="73"/>
        <v>26</v>
      </c>
      <c r="N433" s="17">
        <f t="shared" ca="1" si="74"/>
        <v>26</v>
      </c>
      <c r="O433" s="4"/>
      <c r="P433" s="4">
        <v>16</v>
      </c>
      <c r="Q433" s="4">
        <v>48</v>
      </c>
      <c r="R433" s="4">
        <v>32</v>
      </c>
      <c r="S433" s="4">
        <v>34</v>
      </c>
      <c r="T433" s="4">
        <v>17</v>
      </c>
      <c r="U433" s="4">
        <v>18</v>
      </c>
      <c r="V433" s="13">
        <v>44</v>
      </c>
      <c r="W433" s="4">
        <v>40</v>
      </c>
      <c r="X433" s="4">
        <v>29</v>
      </c>
      <c r="Y433">
        <f t="shared" si="82"/>
        <v>0</v>
      </c>
      <c r="Z433">
        <f t="shared" si="83"/>
        <v>0</v>
      </c>
    </row>
    <row r="434" spans="2:26" x14ac:dyDescent="0.25">
      <c r="B434" s="11">
        <f t="shared" si="84"/>
        <v>44579.58333333231</v>
      </c>
      <c r="C434" s="1">
        <f t="shared" si="75"/>
        <v>1</v>
      </c>
      <c r="D434" s="1">
        <f t="shared" si="76"/>
        <v>2</v>
      </c>
      <c r="E434" s="12">
        <f t="shared" si="77"/>
        <v>15</v>
      </c>
      <c r="F434" s="124" t="str">
        <f t="shared" si="78"/>
        <v>0</v>
      </c>
      <c r="G434" s="1">
        <f ca="1">(OFFSET(O434,0,MATCH(Customer!$J$6,'CDH &amp; HDH'!$P$11:$X$11,0)))</f>
        <v>40</v>
      </c>
      <c r="H434" s="1" t="str">
        <f t="shared" si="79"/>
        <v>Heating</v>
      </c>
      <c r="I434" s="1">
        <f ca="1">OFFSET(IF($H434="Cooling",Customer!$C$25,Customer!$C$52),E434,D434)</f>
        <v>70</v>
      </c>
      <c r="J434" s="1">
        <f ca="1">OFFSET(IF($H434="Cooling",Customer!$L$25,Customer!$L$52),$E434,$D434)</f>
        <v>70</v>
      </c>
      <c r="K434" s="16">
        <f t="shared" si="80"/>
        <v>0</v>
      </c>
      <c r="L434" s="16">
        <f t="shared" si="81"/>
        <v>0</v>
      </c>
      <c r="M434" s="17">
        <f t="shared" ca="1" si="73"/>
        <v>30</v>
      </c>
      <c r="N434" s="17">
        <f t="shared" ca="1" si="74"/>
        <v>30</v>
      </c>
      <c r="O434" s="4"/>
      <c r="P434" s="4">
        <v>16</v>
      </c>
      <c r="Q434" s="4">
        <v>48</v>
      </c>
      <c r="R434" s="4">
        <v>31</v>
      </c>
      <c r="S434" s="4">
        <v>34</v>
      </c>
      <c r="T434" s="4">
        <v>18</v>
      </c>
      <c r="U434" s="4">
        <v>19</v>
      </c>
      <c r="V434" s="13">
        <v>40</v>
      </c>
      <c r="W434" s="4">
        <v>40</v>
      </c>
      <c r="X434" s="4">
        <v>29</v>
      </c>
      <c r="Y434">
        <f t="shared" si="82"/>
        <v>0</v>
      </c>
      <c r="Z434">
        <f t="shared" si="83"/>
        <v>0</v>
      </c>
    </row>
    <row r="435" spans="2:26" x14ac:dyDescent="0.25">
      <c r="B435" s="11">
        <f t="shared" si="84"/>
        <v>44579.624999998974</v>
      </c>
      <c r="C435" s="1">
        <f t="shared" si="75"/>
        <v>1</v>
      </c>
      <c r="D435" s="1">
        <f t="shared" si="76"/>
        <v>2</v>
      </c>
      <c r="E435" s="12">
        <f t="shared" si="77"/>
        <v>16</v>
      </c>
      <c r="F435" s="124" t="str">
        <f t="shared" si="78"/>
        <v>0</v>
      </c>
      <c r="G435" s="1">
        <f ca="1">(OFFSET(O435,0,MATCH(Customer!$J$6,'CDH &amp; HDH'!$P$11:$X$11,0)))</f>
        <v>39</v>
      </c>
      <c r="H435" s="1" t="str">
        <f t="shared" si="79"/>
        <v>Heating</v>
      </c>
      <c r="I435" s="1">
        <f ca="1">OFFSET(IF($H435="Cooling",Customer!$C$25,Customer!$C$52),E435,D435)</f>
        <v>70</v>
      </c>
      <c r="J435" s="1">
        <f ca="1">OFFSET(IF($H435="Cooling",Customer!$L$25,Customer!$L$52),$E435,$D435)</f>
        <v>70</v>
      </c>
      <c r="K435" s="16">
        <f t="shared" si="80"/>
        <v>0</v>
      </c>
      <c r="L435" s="16">
        <f t="shared" si="81"/>
        <v>0</v>
      </c>
      <c r="M435" s="17">
        <f t="shared" ca="1" si="73"/>
        <v>31</v>
      </c>
      <c r="N435" s="17">
        <f t="shared" ca="1" si="74"/>
        <v>31</v>
      </c>
      <c r="O435" s="4"/>
      <c r="P435" s="4">
        <v>17</v>
      </c>
      <c r="Q435" s="4">
        <v>48</v>
      </c>
      <c r="R435" s="4">
        <v>31</v>
      </c>
      <c r="S435" s="4">
        <v>34</v>
      </c>
      <c r="T435" s="4">
        <v>18</v>
      </c>
      <c r="U435" s="4">
        <v>18</v>
      </c>
      <c r="V435" s="13">
        <v>39</v>
      </c>
      <c r="W435" s="4">
        <v>40</v>
      </c>
      <c r="X435" s="4">
        <v>30</v>
      </c>
      <c r="Y435">
        <f t="shared" si="82"/>
        <v>0</v>
      </c>
      <c r="Z435">
        <f t="shared" si="83"/>
        <v>0</v>
      </c>
    </row>
    <row r="436" spans="2:26" x14ac:dyDescent="0.25">
      <c r="B436" s="11">
        <f t="shared" si="84"/>
        <v>44579.666666665638</v>
      </c>
      <c r="C436" s="1">
        <f t="shared" si="75"/>
        <v>1</v>
      </c>
      <c r="D436" s="1">
        <f t="shared" si="76"/>
        <v>2</v>
      </c>
      <c r="E436" s="12">
        <f t="shared" si="77"/>
        <v>17</v>
      </c>
      <c r="F436" s="124" t="str">
        <f t="shared" si="78"/>
        <v>0</v>
      </c>
      <c r="G436" s="1">
        <f ca="1">(OFFSET(O436,0,MATCH(Customer!$J$6,'CDH &amp; HDH'!$P$11:$X$11,0)))</f>
        <v>38</v>
      </c>
      <c r="H436" s="1" t="str">
        <f t="shared" si="79"/>
        <v>Heating</v>
      </c>
      <c r="I436" s="1">
        <f ca="1">OFFSET(IF($H436="Cooling",Customer!$C$25,Customer!$C$52),E436,D436)</f>
        <v>70</v>
      </c>
      <c r="J436" s="1">
        <f ca="1">OFFSET(IF($H436="Cooling",Customer!$L$25,Customer!$L$52),$E436,$D436)</f>
        <v>70</v>
      </c>
      <c r="K436" s="16">
        <f t="shared" si="80"/>
        <v>0</v>
      </c>
      <c r="L436" s="16">
        <f t="shared" si="81"/>
        <v>0</v>
      </c>
      <c r="M436" s="17">
        <f t="shared" ca="1" si="73"/>
        <v>32</v>
      </c>
      <c r="N436" s="17">
        <f t="shared" ca="1" si="74"/>
        <v>32</v>
      </c>
      <c r="O436" s="4"/>
      <c r="P436" s="4">
        <v>15</v>
      </c>
      <c r="Q436" s="4">
        <v>46</v>
      </c>
      <c r="R436" s="4">
        <v>30</v>
      </c>
      <c r="S436" s="4">
        <v>34</v>
      </c>
      <c r="T436" s="4">
        <v>18</v>
      </c>
      <c r="U436" s="4">
        <v>17</v>
      </c>
      <c r="V436" s="13">
        <v>38</v>
      </c>
      <c r="W436" s="4">
        <v>40</v>
      </c>
      <c r="X436" s="4">
        <v>30</v>
      </c>
      <c r="Y436">
        <f t="shared" si="82"/>
        <v>0</v>
      </c>
      <c r="Z436">
        <f t="shared" si="83"/>
        <v>0</v>
      </c>
    </row>
    <row r="437" spans="2:26" x14ac:dyDescent="0.25">
      <c r="B437" s="11">
        <f t="shared" si="84"/>
        <v>44579.708333332303</v>
      </c>
      <c r="C437" s="1">
        <f t="shared" si="75"/>
        <v>1</v>
      </c>
      <c r="D437" s="1">
        <f t="shared" si="76"/>
        <v>2</v>
      </c>
      <c r="E437" s="12">
        <f t="shared" si="77"/>
        <v>18</v>
      </c>
      <c r="F437" s="124" t="str">
        <f t="shared" si="78"/>
        <v>0</v>
      </c>
      <c r="G437" s="1">
        <f ca="1">(OFFSET(O437,0,MATCH(Customer!$J$6,'CDH &amp; HDH'!$P$11:$X$11,0)))</f>
        <v>37</v>
      </c>
      <c r="H437" s="1" t="str">
        <f t="shared" si="79"/>
        <v>Heating</v>
      </c>
      <c r="I437" s="1">
        <f ca="1">OFFSET(IF($H437="Cooling",Customer!$C$25,Customer!$C$52),E437,D437)</f>
        <v>70</v>
      </c>
      <c r="J437" s="1">
        <f ca="1">OFFSET(IF($H437="Cooling",Customer!$L$25,Customer!$L$52),$E437,$D437)</f>
        <v>70</v>
      </c>
      <c r="K437" s="16">
        <f t="shared" si="80"/>
        <v>0</v>
      </c>
      <c r="L437" s="16">
        <f t="shared" si="81"/>
        <v>0</v>
      </c>
      <c r="M437" s="17">
        <f t="shared" ca="1" si="73"/>
        <v>33</v>
      </c>
      <c r="N437" s="17">
        <f t="shared" ca="1" si="74"/>
        <v>33</v>
      </c>
      <c r="O437" s="4"/>
      <c r="P437" s="4">
        <v>12</v>
      </c>
      <c r="Q437" s="4">
        <v>46</v>
      </c>
      <c r="R437" s="4">
        <v>30</v>
      </c>
      <c r="S437" s="4">
        <v>34</v>
      </c>
      <c r="T437" s="4">
        <v>17</v>
      </c>
      <c r="U437" s="4">
        <v>16</v>
      </c>
      <c r="V437" s="13">
        <v>37</v>
      </c>
      <c r="W437" s="4">
        <v>39</v>
      </c>
      <c r="X437" s="4">
        <v>30</v>
      </c>
      <c r="Y437">
        <f t="shared" si="82"/>
        <v>0</v>
      </c>
      <c r="Z437">
        <f t="shared" si="83"/>
        <v>0</v>
      </c>
    </row>
    <row r="438" spans="2:26" x14ac:dyDescent="0.25">
      <c r="B438" s="11">
        <f t="shared" si="84"/>
        <v>44579.749999998967</v>
      </c>
      <c r="C438" s="1">
        <f t="shared" si="75"/>
        <v>1</v>
      </c>
      <c r="D438" s="1">
        <f t="shared" si="76"/>
        <v>2</v>
      </c>
      <c r="E438" s="12">
        <f t="shared" si="77"/>
        <v>19</v>
      </c>
      <c r="F438" s="124" t="str">
        <f t="shared" si="78"/>
        <v>1</v>
      </c>
      <c r="G438" s="1">
        <f ca="1">(OFFSET(O438,0,MATCH(Customer!$J$6,'CDH &amp; HDH'!$P$11:$X$11,0)))</f>
        <v>36</v>
      </c>
      <c r="H438" s="1" t="str">
        <f t="shared" si="79"/>
        <v>Heating</v>
      </c>
      <c r="I438" s="1">
        <f ca="1">OFFSET(IF($H438="Cooling",Customer!$C$25,Customer!$C$52),E438,D438)</f>
        <v>66</v>
      </c>
      <c r="J438" s="1">
        <f ca="1">OFFSET(IF($H438="Cooling",Customer!$L$25,Customer!$L$52),$E438,$D438)</f>
        <v>64</v>
      </c>
      <c r="K438" s="16">
        <f t="shared" si="80"/>
        <v>0</v>
      </c>
      <c r="L438" s="16">
        <f t="shared" si="81"/>
        <v>0</v>
      </c>
      <c r="M438" s="17">
        <f t="shared" ca="1" si="73"/>
        <v>30</v>
      </c>
      <c r="N438" s="17">
        <f t="shared" ca="1" si="74"/>
        <v>28</v>
      </c>
      <c r="O438" s="4"/>
      <c r="P438" s="4">
        <v>10</v>
      </c>
      <c r="Q438" s="4">
        <v>44</v>
      </c>
      <c r="R438" s="4">
        <v>29</v>
      </c>
      <c r="S438" s="4">
        <v>34</v>
      </c>
      <c r="T438" s="4">
        <v>17</v>
      </c>
      <c r="U438" s="4">
        <v>14</v>
      </c>
      <c r="V438" s="13">
        <v>36</v>
      </c>
      <c r="W438" s="4">
        <v>39</v>
      </c>
      <c r="X438" s="4">
        <v>30</v>
      </c>
      <c r="Y438">
        <f t="shared" si="82"/>
        <v>0</v>
      </c>
      <c r="Z438">
        <f t="shared" si="83"/>
        <v>0</v>
      </c>
    </row>
    <row r="439" spans="2:26" x14ac:dyDescent="0.25">
      <c r="B439" s="11">
        <f t="shared" si="84"/>
        <v>44579.791666665631</v>
      </c>
      <c r="C439" s="1">
        <f t="shared" si="75"/>
        <v>1</v>
      </c>
      <c r="D439" s="1">
        <f t="shared" si="76"/>
        <v>2</v>
      </c>
      <c r="E439" s="12">
        <f t="shared" si="77"/>
        <v>20</v>
      </c>
      <c r="F439" s="124" t="str">
        <f t="shared" si="78"/>
        <v>1</v>
      </c>
      <c r="G439" s="1">
        <f ca="1">(OFFSET(O439,0,MATCH(Customer!$J$6,'CDH &amp; HDH'!$P$11:$X$11,0)))</f>
        <v>35</v>
      </c>
      <c r="H439" s="1" t="str">
        <f t="shared" si="79"/>
        <v>Heating</v>
      </c>
      <c r="I439" s="1">
        <f ca="1">OFFSET(IF($H439="Cooling",Customer!$C$25,Customer!$C$52),E439,D439)</f>
        <v>66</v>
      </c>
      <c r="J439" s="1">
        <f ca="1">OFFSET(IF($H439="Cooling",Customer!$L$25,Customer!$L$52),$E439,$D439)</f>
        <v>64</v>
      </c>
      <c r="K439" s="16">
        <f t="shared" si="80"/>
        <v>0</v>
      </c>
      <c r="L439" s="16">
        <f t="shared" si="81"/>
        <v>0</v>
      </c>
      <c r="M439" s="17">
        <f t="shared" ca="1" si="73"/>
        <v>31</v>
      </c>
      <c r="N439" s="17">
        <f t="shared" ca="1" si="74"/>
        <v>29</v>
      </c>
      <c r="O439" s="4"/>
      <c r="P439" s="4">
        <v>9</v>
      </c>
      <c r="Q439" s="4">
        <v>45</v>
      </c>
      <c r="R439" s="4">
        <v>29</v>
      </c>
      <c r="S439" s="4">
        <v>34</v>
      </c>
      <c r="T439" s="4">
        <v>16</v>
      </c>
      <c r="U439" s="4">
        <v>14</v>
      </c>
      <c r="V439" s="13">
        <v>35</v>
      </c>
      <c r="W439" s="4">
        <v>39</v>
      </c>
      <c r="X439" s="4">
        <v>30</v>
      </c>
      <c r="Y439">
        <f t="shared" si="82"/>
        <v>0</v>
      </c>
      <c r="Z439">
        <f t="shared" si="83"/>
        <v>0</v>
      </c>
    </row>
    <row r="440" spans="2:26" x14ac:dyDescent="0.25">
      <c r="B440" s="11">
        <f t="shared" si="84"/>
        <v>44579.833333332295</v>
      </c>
      <c r="C440" s="1">
        <f t="shared" si="75"/>
        <v>1</v>
      </c>
      <c r="D440" s="1">
        <f t="shared" si="76"/>
        <v>2</v>
      </c>
      <c r="E440" s="12">
        <f t="shared" si="77"/>
        <v>21</v>
      </c>
      <c r="F440" s="124" t="str">
        <f t="shared" si="78"/>
        <v>0</v>
      </c>
      <c r="G440" s="1">
        <f ca="1">(OFFSET(O440,0,MATCH(Customer!$J$6,'CDH &amp; HDH'!$P$11:$X$11,0)))</f>
        <v>35</v>
      </c>
      <c r="H440" s="1" t="str">
        <f t="shared" si="79"/>
        <v>Heating</v>
      </c>
      <c r="I440" s="1">
        <f ca="1">OFFSET(IF($H440="Cooling",Customer!$C$25,Customer!$C$52),E440,D440)</f>
        <v>66</v>
      </c>
      <c r="J440" s="1">
        <f ca="1">OFFSET(IF($H440="Cooling",Customer!$L$25,Customer!$L$52),$E440,$D440)</f>
        <v>64</v>
      </c>
      <c r="K440" s="16">
        <f t="shared" si="80"/>
        <v>0</v>
      </c>
      <c r="L440" s="16">
        <f t="shared" si="81"/>
        <v>0</v>
      </c>
      <c r="M440" s="17">
        <f t="shared" ca="1" si="73"/>
        <v>31</v>
      </c>
      <c r="N440" s="17">
        <f t="shared" ca="1" si="74"/>
        <v>29</v>
      </c>
      <c r="O440" s="4"/>
      <c r="P440" s="4">
        <v>9</v>
      </c>
      <c r="Q440" s="4">
        <v>44</v>
      </c>
      <c r="R440" s="4">
        <v>29</v>
      </c>
      <c r="S440" s="4">
        <v>34</v>
      </c>
      <c r="T440" s="4">
        <v>16</v>
      </c>
      <c r="U440" s="4">
        <v>13</v>
      </c>
      <c r="V440" s="13">
        <v>35</v>
      </c>
      <c r="W440" s="4">
        <v>39</v>
      </c>
      <c r="X440" s="4">
        <v>31</v>
      </c>
      <c r="Y440">
        <f t="shared" si="82"/>
        <v>0</v>
      </c>
      <c r="Z440">
        <f t="shared" si="83"/>
        <v>0</v>
      </c>
    </row>
    <row r="441" spans="2:26" x14ac:dyDescent="0.25">
      <c r="B441" s="11">
        <f t="shared" si="84"/>
        <v>44579.87499999896</v>
      </c>
      <c r="C441" s="1">
        <f t="shared" si="75"/>
        <v>1</v>
      </c>
      <c r="D441" s="1">
        <f t="shared" si="76"/>
        <v>2</v>
      </c>
      <c r="E441" s="12">
        <f t="shared" si="77"/>
        <v>22</v>
      </c>
      <c r="F441" s="124" t="str">
        <f t="shared" si="78"/>
        <v>0</v>
      </c>
      <c r="G441" s="1">
        <f ca="1">(OFFSET(O441,0,MATCH(Customer!$J$6,'CDH &amp; HDH'!$P$11:$X$11,0)))</f>
        <v>34</v>
      </c>
      <c r="H441" s="1" t="str">
        <f t="shared" si="79"/>
        <v>Heating</v>
      </c>
      <c r="I441" s="1">
        <f ca="1">OFFSET(IF($H441="Cooling",Customer!$C$25,Customer!$C$52),E441,D441)</f>
        <v>66</v>
      </c>
      <c r="J441" s="1">
        <f ca="1">OFFSET(IF($H441="Cooling",Customer!$L$25,Customer!$L$52),$E441,$D441)</f>
        <v>64</v>
      </c>
      <c r="K441" s="16">
        <f t="shared" si="80"/>
        <v>0</v>
      </c>
      <c r="L441" s="16">
        <f t="shared" si="81"/>
        <v>0</v>
      </c>
      <c r="M441" s="17">
        <f t="shared" ca="1" si="73"/>
        <v>32</v>
      </c>
      <c r="N441" s="17">
        <f t="shared" ca="1" si="74"/>
        <v>30</v>
      </c>
      <c r="O441" s="4"/>
      <c r="P441" s="4">
        <v>8</v>
      </c>
      <c r="Q441" s="4">
        <v>45</v>
      </c>
      <c r="R441" s="4">
        <v>29</v>
      </c>
      <c r="S441" s="4">
        <v>34</v>
      </c>
      <c r="T441" s="4">
        <v>15</v>
      </c>
      <c r="U441" s="4">
        <v>13</v>
      </c>
      <c r="V441" s="13">
        <v>34</v>
      </c>
      <c r="W441" s="4">
        <v>39</v>
      </c>
      <c r="X441" s="4">
        <v>31</v>
      </c>
      <c r="Y441">
        <f t="shared" si="82"/>
        <v>0</v>
      </c>
      <c r="Z441">
        <f t="shared" si="83"/>
        <v>0</v>
      </c>
    </row>
    <row r="442" spans="2:26" x14ac:dyDescent="0.25">
      <c r="B442" s="11">
        <f t="shared" si="84"/>
        <v>44579.916666665624</v>
      </c>
      <c r="C442" s="1">
        <f t="shared" si="75"/>
        <v>1</v>
      </c>
      <c r="D442" s="1">
        <f t="shared" si="76"/>
        <v>2</v>
      </c>
      <c r="E442" s="12">
        <f t="shared" si="77"/>
        <v>23</v>
      </c>
      <c r="F442" s="124" t="str">
        <f t="shared" si="78"/>
        <v>0</v>
      </c>
      <c r="G442" s="1">
        <f ca="1">(OFFSET(O442,0,MATCH(Customer!$J$6,'CDH &amp; HDH'!$P$11:$X$11,0)))</f>
        <v>33</v>
      </c>
      <c r="H442" s="1" t="str">
        <f t="shared" si="79"/>
        <v>Heating</v>
      </c>
      <c r="I442" s="1">
        <f ca="1">OFFSET(IF($H442="Cooling",Customer!$C$25,Customer!$C$52),E442,D442)</f>
        <v>66</v>
      </c>
      <c r="J442" s="1">
        <f ca="1">OFFSET(IF($H442="Cooling",Customer!$L$25,Customer!$L$52),$E442,$D442)</f>
        <v>64</v>
      </c>
      <c r="K442" s="16">
        <f t="shared" si="80"/>
        <v>0</v>
      </c>
      <c r="L442" s="16">
        <f t="shared" si="81"/>
        <v>0</v>
      </c>
      <c r="M442" s="17">
        <f t="shared" ca="1" si="73"/>
        <v>33</v>
      </c>
      <c r="N442" s="17">
        <f t="shared" ca="1" si="74"/>
        <v>31</v>
      </c>
      <c r="O442" s="4"/>
      <c r="P442" s="4">
        <v>7</v>
      </c>
      <c r="Q442" s="4">
        <v>45</v>
      </c>
      <c r="R442" s="4">
        <v>29</v>
      </c>
      <c r="S442" s="4">
        <v>34</v>
      </c>
      <c r="T442" s="4">
        <v>14</v>
      </c>
      <c r="U442" s="4">
        <v>12</v>
      </c>
      <c r="V442" s="13">
        <v>33</v>
      </c>
      <c r="W442" s="4">
        <v>38</v>
      </c>
      <c r="X442" s="4">
        <v>31</v>
      </c>
      <c r="Y442">
        <f t="shared" si="82"/>
        <v>0</v>
      </c>
      <c r="Z442">
        <f t="shared" si="83"/>
        <v>0</v>
      </c>
    </row>
    <row r="443" spans="2:26" x14ac:dyDescent="0.25">
      <c r="B443" s="11">
        <f t="shared" si="84"/>
        <v>44579.958333332288</v>
      </c>
      <c r="C443" s="1">
        <f t="shared" si="75"/>
        <v>1</v>
      </c>
      <c r="D443" s="1">
        <f t="shared" si="76"/>
        <v>2</v>
      </c>
      <c r="E443" s="12">
        <f t="shared" si="77"/>
        <v>24</v>
      </c>
      <c r="F443" s="124" t="str">
        <f t="shared" si="78"/>
        <v>0</v>
      </c>
      <c r="G443" s="1">
        <f ca="1">(OFFSET(O443,0,MATCH(Customer!$J$6,'CDH &amp; HDH'!$P$11:$X$11,0)))</f>
        <v>33</v>
      </c>
      <c r="H443" s="1" t="str">
        <f t="shared" si="79"/>
        <v>Heating</v>
      </c>
      <c r="I443" s="1">
        <f ca="1">OFFSET(IF($H443="Cooling",Customer!$C$25,Customer!$C$52),E443,D443)</f>
        <v>66</v>
      </c>
      <c r="J443" s="1">
        <f ca="1">OFFSET(IF($H443="Cooling",Customer!$L$25,Customer!$L$52),$E443,$D443)</f>
        <v>64</v>
      </c>
      <c r="K443" s="16">
        <f t="shared" si="80"/>
        <v>0</v>
      </c>
      <c r="L443" s="16">
        <f t="shared" si="81"/>
        <v>0</v>
      </c>
      <c r="M443" s="17">
        <f t="shared" ca="1" si="73"/>
        <v>33</v>
      </c>
      <c r="N443" s="17">
        <f t="shared" ca="1" si="74"/>
        <v>31</v>
      </c>
      <c r="O443" s="4"/>
      <c r="P443" s="4">
        <v>6</v>
      </c>
      <c r="Q443" s="4">
        <v>46</v>
      </c>
      <c r="R443" s="4">
        <v>28</v>
      </c>
      <c r="S443" s="4">
        <v>34</v>
      </c>
      <c r="T443" s="4">
        <v>14</v>
      </c>
      <c r="U443" s="4">
        <v>11</v>
      </c>
      <c r="V443" s="13">
        <v>33</v>
      </c>
      <c r="W443" s="4">
        <v>36</v>
      </c>
      <c r="X443" s="4">
        <v>32</v>
      </c>
      <c r="Y443">
        <f t="shared" si="82"/>
        <v>0</v>
      </c>
      <c r="Z443">
        <f t="shared" si="83"/>
        <v>0</v>
      </c>
    </row>
    <row r="444" spans="2:26" x14ac:dyDescent="0.25">
      <c r="B444" s="11">
        <f t="shared" si="84"/>
        <v>44579.999999998952</v>
      </c>
      <c r="C444" s="1">
        <f t="shared" si="75"/>
        <v>1</v>
      </c>
      <c r="D444" s="1">
        <f t="shared" si="76"/>
        <v>3</v>
      </c>
      <c r="E444" s="12">
        <f t="shared" si="77"/>
        <v>1</v>
      </c>
      <c r="F444" s="124" t="str">
        <f t="shared" si="78"/>
        <v>0</v>
      </c>
      <c r="G444" s="1">
        <f ca="1">(OFFSET(O444,0,MATCH(Customer!$J$6,'CDH &amp; HDH'!$P$11:$X$11,0)))</f>
        <v>33</v>
      </c>
      <c r="H444" s="1" t="str">
        <f t="shared" si="79"/>
        <v>Heating</v>
      </c>
      <c r="I444" s="1">
        <f ca="1">OFFSET(IF($H444="Cooling",Customer!$C$25,Customer!$C$52),E444,D444)</f>
        <v>66</v>
      </c>
      <c r="J444" s="1">
        <f ca="1">OFFSET(IF($H444="Cooling",Customer!$L$25,Customer!$L$52),$E444,$D444)</f>
        <v>64</v>
      </c>
      <c r="K444" s="16">
        <f t="shared" si="80"/>
        <v>0</v>
      </c>
      <c r="L444" s="16">
        <f t="shared" si="81"/>
        <v>0</v>
      </c>
      <c r="M444" s="17">
        <f t="shared" ca="1" si="73"/>
        <v>33</v>
      </c>
      <c r="N444" s="17">
        <f t="shared" ca="1" si="74"/>
        <v>31</v>
      </c>
      <c r="O444" s="4"/>
      <c r="P444" s="4">
        <v>5</v>
      </c>
      <c r="Q444" s="4">
        <v>46</v>
      </c>
      <c r="R444" s="4">
        <v>28</v>
      </c>
      <c r="S444" s="4">
        <v>34</v>
      </c>
      <c r="T444" s="4">
        <v>13</v>
      </c>
      <c r="U444" s="4">
        <v>11</v>
      </c>
      <c r="V444" s="13">
        <v>33</v>
      </c>
      <c r="W444" s="4">
        <v>36</v>
      </c>
      <c r="X444" s="4">
        <v>32</v>
      </c>
      <c r="Y444">
        <f t="shared" si="82"/>
        <v>0</v>
      </c>
      <c r="Z444">
        <f t="shared" si="83"/>
        <v>0</v>
      </c>
    </row>
    <row r="445" spans="2:26" x14ac:dyDescent="0.25">
      <c r="B445" s="11">
        <f t="shared" si="84"/>
        <v>44580.041666665617</v>
      </c>
      <c r="C445" s="1">
        <f t="shared" si="75"/>
        <v>1</v>
      </c>
      <c r="D445" s="1">
        <f t="shared" si="76"/>
        <v>3</v>
      </c>
      <c r="E445" s="12">
        <f t="shared" si="77"/>
        <v>2</v>
      </c>
      <c r="F445" s="124" t="str">
        <f t="shared" si="78"/>
        <v>0</v>
      </c>
      <c r="G445" s="1">
        <f ca="1">(OFFSET(O445,0,MATCH(Customer!$J$6,'CDH &amp; HDH'!$P$11:$X$11,0)))</f>
        <v>32</v>
      </c>
      <c r="H445" s="1" t="str">
        <f t="shared" si="79"/>
        <v>Heating</v>
      </c>
      <c r="I445" s="1">
        <f ca="1">OFFSET(IF($H445="Cooling",Customer!$C$25,Customer!$C$52),E445,D445)</f>
        <v>66</v>
      </c>
      <c r="J445" s="1">
        <f ca="1">OFFSET(IF($H445="Cooling",Customer!$L$25,Customer!$L$52),$E445,$D445)</f>
        <v>64</v>
      </c>
      <c r="K445" s="16">
        <f t="shared" si="80"/>
        <v>0</v>
      </c>
      <c r="L445" s="16">
        <f t="shared" si="81"/>
        <v>0</v>
      </c>
      <c r="M445" s="17">
        <f t="shared" ca="1" si="73"/>
        <v>34</v>
      </c>
      <c r="N445" s="17">
        <f t="shared" ca="1" si="74"/>
        <v>32</v>
      </c>
      <c r="O445" s="4"/>
      <c r="P445" s="4">
        <v>4</v>
      </c>
      <c r="Q445" s="4">
        <v>46</v>
      </c>
      <c r="R445" s="4">
        <v>28</v>
      </c>
      <c r="S445" s="4">
        <v>34</v>
      </c>
      <c r="T445" s="4">
        <v>12</v>
      </c>
      <c r="U445" s="4">
        <v>10</v>
      </c>
      <c r="V445" s="13">
        <v>32</v>
      </c>
      <c r="W445" s="4">
        <v>37</v>
      </c>
      <c r="X445" s="4">
        <v>32</v>
      </c>
      <c r="Y445">
        <f t="shared" si="82"/>
        <v>0</v>
      </c>
      <c r="Z445">
        <f t="shared" si="83"/>
        <v>0</v>
      </c>
    </row>
    <row r="446" spans="2:26" x14ac:dyDescent="0.25">
      <c r="B446" s="11">
        <f t="shared" si="84"/>
        <v>44580.083333332281</v>
      </c>
      <c r="C446" s="1">
        <f t="shared" si="75"/>
        <v>1</v>
      </c>
      <c r="D446" s="1">
        <f t="shared" si="76"/>
        <v>3</v>
      </c>
      <c r="E446" s="12">
        <f t="shared" si="77"/>
        <v>3</v>
      </c>
      <c r="F446" s="124" t="str">
        <f t="shared" si="78"/>
        <v>0</v>
      </c>
      <c r="G446" s="1">
        <f ca="1">(OFFSET(O446,0,MATCH(Customer!$J$6,'CDH &amp; HDH'!$P$11:$X$11,0)))</f>
        <v>32</v>
      </c>
      <c r="H446" s="1" t="str">
        <f t="shared" si="79"/>
        <v>Heating</v>
      </c>
      <c r="I446" s="1">
        <f ca="1">OFFSET(IF($H446="Cooling",Customer!$C$25,Customer!$C$52),E446,D446)</f>
        <v>66</v>
      </c>
      <c r="J446" s="1">
        <f ca="1">OFFSET(IF($H446="Cooling",Customer!$L$25,Customer!$L$52),$E446,$D446)</f>
        <v>64</v>
      </c>
      <c r="K446" s="16">
        <f t="shared" si="80"/>
        <v>0</v>
      </c>
      <c r="L446" s="16">
        <f t="shared" si="81"/>
        <v>0</v>
      </c>
      <c r="M446" s="17">
        <f t="shared" ca="1" si="73"/>
        <v>34</v>
      </c>
      <c r="N446" s="17">
        <f t="shared" ca="1" si="74"/>
        <v>32</v>
      </c>
      <c r="O446" s="4"/>
      <c r="P446" s="4">
        <v>4</v>
      </c>
      <c r="Q446" s="4">
        <v>46</v>
      </c>
      <c r="R446" s="4">
        <v>27</v>
      </c>
      <c r="S446" s="4">
        <v>34</v>
      </c>
      <c r="T446" s="4">
        <v>11</v>
      </c>
      <c r="U446" s="4">
        <v>10</v>
      </c>
      <c r="V446" s="13">
        <v>32</v>
      </c>
      <c r="W446" s="4">
        <v>36</v>
      </c>
      <c r="X446" s="4">
        <v>32</v>
      </c>
      <c r="Y446">
        <f t="shared" si="82"/>
        <v>0</v>
      </c>
      <c r="Z446">
        <f t="shared" si="83"/>
        <v>0</v>
      </c>
    </row>
    <row r="447" spans="2:26" x14ac:dyDescent="0.25">
      <c r="B447" s="11">
        <f t="shared" si="84"/>
        <v>44580.124999998945</v>
      </c>
      <c r="C447" s="1">
        <f t="shared" si="75"/>
        <v>1</v>
      </c>
      <c r="D447" s="1">
        <f t="shared" si="76"/>
        <v>3</v>
      </c>
      <c r="E447" s="12">
        <f t="shared" si="77"/>
        <v>4</v>
      </c>
      <c r="F447" s="124" t="str">
        <f t="shared" si="78"/>
        <v>0</v>
      </c>
      <c r="G447" s="1">
        <f ca="1">(OFFSET(O447,0,MATCH(Customer!$J$6,'CDH &amp; HDH'!$P$11:$X$11,0)))</f>
        <v>32</v>
      </c>
      <c r="H447" s="1" t="str">
        <f t="shared" si="79"/>
        <v>Heating</v>
      </c>
      <c r="I447" s="1">
        <f ca="1">OFFSET(IF($H447="Cooling",Customer!$C$25,Customer!$C$52),E447,D447)</f>
        <v>66</v>
      </c>
      <c r="J447" s="1">
        <f ca="1">OFFSET(IF($H447="Cooling",Customer!$L$25,Customer!$L$52),$E447,$D447)</f>
        <v>64</v>
      </c>
      <c r="K447" s="16">
        <f t="shared" si="80"/>
        <v>0</v>
      </c>
      <c r="L447" s="16">
        <f t="shared" si="81"/>
        <v>0</v>
      </c>
      <c r="M447" s="17">
        <f t="shared" ca="1" si="73"/>
        <v>34</v>
      </c>
      <c r="N447" s="17">
        <f t="shared" ca="1" si="74"/>
        <v>32</v>
      </c>
      <c r="O447" s="4"/>
      <c r="P447" s="4">
        <v>3</v>
      </c>
      <c r="Q447" s="4">
        <v>46</v>
      </c>
      <c r="R447" s="4">
        <v>27</v>
      </c>
      <c r="S447" s="4">
        <v>34</v>
      </c>
      <c r="T447" s="4">
        <v>10</v>
      </c>
      <c r="U447" s="4">
        <v>9</v>
      </c>
      <c r="V447" s="13">
        <v>32</v>
      </c>
      <c r="W447" s="4">
        <v>36</v>
      </c>
      <c r="X447" s="4">
        <v>34</v>
      </c>
      <c r="Y447">
        <f t="shared" si="82"/>
        <v>0</v>
      </c>
      <c r="Z447">
        <f t="shared" si="83"/>
        <v>0</v>
      </c>
    </row>
    <row r="448" spans="2:26" x14ac:dyDescent="0.25">
      <c r="B448" s="11">
        <f t="shared" si="84"/>
        <v>44580.166666665609</v>
      </c>
      <c r="C448" s="1">
        <f t="shared" si="75"/>
        <v>1</v>
      </c>
      <c r="D448" s="1">
        <f t="shared" si="76"/>
        <v>3</v>
      </c>
      <c r="E448" s="12">
        <f t="shared" si="77"/>
        <v>5</v>
      </c>
      <c r="F448" s="124" t="str">
        <f t="shared" si="78"/>
        <v>0</v>
      </c>
      <c r="G448" s="1">
        <f ca="1">(OFFSET(O448,0,MATCH(Customer!$J$6,'CDH &amp; HDH'!$P$11:$X$11,0)))</f>
        <v>32</v>
      </c>
      <c r="H448" s="1" t="str">
        <f t="shared" si="79"/>
        <v>Heating</v>
      </c>
      <c r="I448" s="1">
        <f ca="1">OFFSET(IF($H448="Cooling",Customer!$C$25,Customer!$C$52),E448,D448)</f>
        <v>66</v>
      </c>
      <c r="J448" s="1">
        <f ca="1">OFFSET(IF($H448="Cooling",Customer!$L$25,Customer!$L$52),$E448,$D448)</f>
        <v>64</v>
      </c>
      <c r="K448" s="16">
        <f t="shared" si="80"/>
        <v>0</v>
      </c>
      <c r="L448" s="16">
        <f t="shared" si="81"/>
        <v>0</v>
      </c>
      <c r="M448" s="17">
        <f t="shared" ca="1" si="73"/>
        <v>34</v>
      </c>
      <c r="N448" s="17">
        <f t="shared" ca="1" si="74"/>
        <v>32</v>
      </c>
      <c r="O448" s="4"/>
      <c r="P448" s="4">
        <v>3</v>
      </c>
      <c r="Q448" s="4">
        <v>46</v>
      </c>
      <c r="R448" s="4">
        <v>27</v>
      </c>
      <c r="S448" s="4">
        <v>34</v>
      </c>
      <c r="T448" s="4">
        <v>10</v>
      </c>
      <c r="U448" s="4">
        <v>8</v>
      </c>
      <c r="V448" s="13">
        <v>32</v>
      </c>
      <c r="W448" s="4">
        <v>36</v>
      </c>
      <c r="X448" s="4">
        <v>33</v>
      </c>
      <c r="Y448">
        <f t="shared" si="82"/>
        <v>0</v>
      </c>
      <c r="Z448">
        <f t="shared" si="83"/>
        <v>0</v>
      </c>
    </row>
    <row r="449" spans="2:26" x14ac:dyDescent="0.25">
      <c r="B449" s="11">
        <f t="shared" si="84"/>
        <v>44580.208333332273</v>
      </c>
      <c r="C449" s="1">
        <f t="shared" si="75"/>
        <v>1</v>
      </c>
      <c r="D449" s="1">
        <f t="shared" si="76"/>
        <v>3</v>
      </c>
      <c r="E449" s="12">
        <f t="shared" si="77"/>
        <v>6</v>
      </c>
      <c r="F449" s="124" t="str">
        <f t="shared" si="78"/>
        <v>0</v>
      </c>
      <c r="G449" s="1">
        <f ca="1">(OFFSET(O449,0,MATCH(Customer!$J$6,'CDH &amp; HDH'!$P$11:$X$11,0)))</f>
        <v>32</v>
      </c>
      <c r="H449" s="1" t="str">
        <f t="shared" si="79"/>
        <v>Heating</v>
      </c>
      <c r="I449" s="1">
        <f ca="1">OFFSET(IF($H449="Cooling",Customer!$C$25,Customer!$C$52),E449,D449)</f>
        <v>66</v>
      </c>
      <c r="J449" s="1">
        <f ca="1">OFFSET(IF($H449="Cooling",Customer!$L$25,Customer!$L$52),$E449,$D449)</f>
        <v>64</v>
      </c>
      <c r="K449" s="16">
        <f t="shared" si="80"/>
        <v>0</v>
      </c>
      <c r="L449" s="16">
        <f t="shared" si="81"/>
        <v>0</v>
      </c>
      <c r="M449" s="17">
        <f t="shared" ca="1" si="73"/>
        <v>34</v>
      </c>
      <c r="N449" s="17">
        <f t="shared" ca="1" si="74"/>
        <v>32</v>
      </c>
      <c r="O449" s="4"/>
      <c r="P449" s="4">
        <v>4</v>
      </c>
      <c r="Q449" s="4">
        <v>47</v>
      </c>
      <c r="R449" s="4">
        <v>26</v>
      </c>
      <c r="S449" s="4">
        <v>33</v>
      </c>
      <c r="T449" s="4">
        <v>9</v>
      </c>
      <c r="U449" s="4">
        <v>8</v>
      </c>
      <c r="V449" s="13">
        <v>32</v>
      </c>
      <c r="W449" s="4">
        <v>36</v>
      </c>
      <c r="X449" s="4">
        <v>33</v>
      </c>
      <c r="Y449">
        <f t="shared" si="82"/>
        <v>0</v>
      </c>
      <c r="Z449">
        <f t="shared" si="83"/>
        <v>0</v>
      </c>
    </row>
    <row r="450" spans="2:26" x14ac:dyDescent="0.25">
      <c r="B450" s="11">
        <f t="shared" si="84"/>
        <v>44580.249999998938</v>
      </c>
      <c r="C450" s="1">
        <f t="shared" si="75"/>
        <v>1</v>
      </c>
      <c r="D450" s="1">
        <f t="shared" si="76"/>
        <v>3</v>
      </c>
      <c r="E450" s="12">
        <f t="shared" si="77"/>
        <v>7</v>
      </c>
      <c r="F450" s="124" t="str">
        <f t="shared" si="78"/>
        <v>0</v>
      </c>
      <c r="G450" s="1">
        <f ca="1">(OFFSET(O450,0,MATCH(Customer!$J$6,'CDH &amp; HDH'!$P$11:$X$11,0)))</f>
        <v>32</v>
      </c>
      <c r="H450" s="1" t="str">
        <f t="shared" si="79"/>
        <v>Heating</v>
      </c>
      <c r="I450" s="1">
        <f ca="1">OFFSET(IF($H450="Cooling",Customer!$C$25,Customer!$C$52),E450,D450)</f>
        <v>66</v>
      </c>
      <c r="J450" s="1">
        <f ca="1">OFFSET(IF($H450="Cooling",Customer!$L$25,Customer!$L$52),$E450,$D450)</f>
        <v>64</v>
      </c>
      <c r="K450" s="16">
        <f t="shared" si="80"/>
        <v>0</v>
      </c>
      <c r="L450" s="16">
        <f t="shared" si="81"/>
        <v>0</v>
      </c>
      <c r="M450" s="17">
        <f t="shared" ca="1" si="73"/>
        <v>34</v>
      </c>
      <c r="N450" s="17">
        <f t="shared" ca="1" si="74"/>
        <v>32</v>
      </c>
      <c r="O450" s="4"/>
      <c r="P450" s="4">
        <v>4</v>
      </c>
      <c r="Q450" s="4">
        <v>47</v>
      </c>
      <c r="R450" s="4">
        <v>26</v>
      </c>
      <c r="S450" s="4">
        <v>33</v>
      </c>
      <c r="T450" s="4">
        <v>9</v>
      </c>
      <c r="U450" s="4">
        <v>8</v>
      </c>
      <c r="V450" s="13">
        <v>32</v>
      </c>
      <c r="W450" s="4">
        <v>36</v>
      </c>
      <c r="X450" s="4">
        <v>32</v>
      </c>
      <c r="Y450">
        <f t="shared" si="82"/>
        <v>0</v>
      </c>
      <c r="Z450">
        <f t="shared" si="83"/>
        <v>0</v>
      </c>
    </row>
    <row r="451" spans="2:26" x14ac:dyDescent="0.25">
      <c r="B451" s="11">
        <f t="shared" si="84"/>
        <v>44580.291666665602</v>
      </c>
      <c r="C451" s="1">
        <f t="shared" si="75"/>
        <v>1</v>
      </c>
      <c r="D451" s="1">
        <f t="shared" si="76"/>
        <v>3</v>
      </c>
      <c r="E451" s="12">
        <f t="shared" si="77"/>
        <v>8</v>
      </c>
      <c r="F451" s="124" t="str">
        <f t="shared" si="78"/>
        <v>1</v>
      </c>
      <c r="G451" s="1">
        <f ca="1">(OFFSET(O451,0,MATCH(Customer!$J$6,'CDH &amp; HDH'!$P$11:$X$11,0)))</f>
        <v>31</v>
      </c>
      <c r="H451" s="1" t="str">
        <f t="shared" si="79"/>
        <v>Heating</v>
      </c>
      <c r="I451" s="1">
        <f ca="1">OFFSET(IF($H451="Cooling",Customer!$C$25,Customer!$C$52),E451,D451)</f>
        <v>70</v>
      </c>
      <c r="J451" s="1">
        <f ca="1">OFFSET(IF($H451="Cooling",Customer!$L$25,Customer!$L$52),$E451,$D451)</f>
        <v>70</v>
      </c>
      <c r="K451" s="16">
        <f t="shared" si="80"/>
        <v>0</v>
      </c>
      <c r="L451" s="16">
        <f t="shared" si="81"/>
        <v>0</v>
      </c>
      <c r="M451" s="17">
        <f t="shared" ca="1" si="73"/>
        <v>39</v>
      </c>
      <c r="N451" s="17">
        <f t="shared" ca="1" si="74"/>
        <v>39</v>
      </c>
      <c r="O451" s="4"/>
      <c r="P451" s="4">
        <v>6</v>
      </c>
      <c r="Q451" s="4">
        <v>47</v>
      </c>
      <c r="R451" s="4">
        <v>26</v>
      </c>
      <c r="S451" s="4">
        <v>33</v>
      </c>
      <c r="T451" s="4">
        <v>10</v>
      </c>
      <c r="U451" s="4">
        <v>9</v>
      </c>
      <c r="V451" s="13">
        <v>31</v>
      </c>
      <c r="W451" s="4">
        <v>35</v>
      </c>
      <c r="X451" s="4">
        <v>32</v>
      </c>
      <c r="Y451">
        <f t="shared" si="82"/>
        <v>0</v>
      </c>
      <c r="Z451">
        <f t="shared" si="83"/>
        <v>0</v>
      </c>
    </row>
    <row r="452" spans="2:26" x14ac:dyDescent="0.25">
      <c r="B452" s="11">
        <f t="shared" si="84"/>
        <v>44580.333333332266</v>
      </c>
      <c r="C452" s="1">
        <f t="shared" si="75"/>
        <v>1</v>
      </c>
      <c r="D452" s="1">
        <f t="shared" si="76"/>
        <v>3</v>
      </c>
      <c r="E452" s="12">
        <f t="shared" si="77"/>
        <v>9</v>
      </c>
      <c r="F452" s="124" t="str">
        <f t="shared" si="78"/>
        <v>1</v>
      </c>
      <c r="G452" s="1">
        <f ca="1">(OFFSET(O452,0,MATCH(Customer!$J$6,'CDH &amp; HDH'!$P$11:$X$11,0)))</f>
        <v>31</v>
      </c>
      <c r="H452" s="1" t="str">
        <f t="shared" si="79"/>
        <v>Heating</v>
      </c>
      <c r="I452" s="1">
        <f ca="1">OFFSET(IF($H452="Cooling",Customer!$C$25,Customer!$C$52),E452,D452)</f>
        <v>70</v>
      </c>
      <c r="J452" s="1">
        <f ca="1">OFFSET(IF($H452="Cooling",Customer!$L$25,Customer!$L$52),$E452,$D452)</f>
        <v>70</v>
      </c>
      <c r="K452" s="16">
        <f t="shared" si="80"/>
        <v>0</v>
      </c>
      <c r="L452" s="16">
        <f t="shared" si="81"/>
        <v>0</v>
      </c>
      <c r="M452" s="17">
        <f t="shared" ca="1" si="73"/>
        <v>39</v>
      </c>
      <c r="N452" s="17">
        <f t="shared" ca="1" si="74"/>
        <v>39</v>
      </c>
      <c r="O452" s="4"/>
      <c r="P452" s="4">
        <v>9</v>
      </c>
      <c r="Q452" s="4">
        <v>46</v>
      </c>
      <c r="R452" s="4">
        <v>26</v>
      </c>
      <c r="S452" s="4">
        <v>33</v>
      </c>
      <c r="T452" s="4">
        <v>12</v>
      </c>
      <c r="U452" s="4">
        <v>12</v>
      </c>
      <c r="V452" s="13">
        <v>31</v>
      </c>
      <c r="W452" s="4">
        <v>36</v>
      </c>
      <c r="X452" s="4">
        <v>32</v>
      </c>
      <c r="Y452">
        <f t="shared" si="82"/>
        <v>0</v>
      </c>
      <c r="Z452">
        <f t="shared" si="83"/>
        <v>0</v>
      </c>
    </row>
    <row r="453" spans="2:26" x14ac:dyDescent="0.25">
      <c r="B453" s="11">
        <f t="shared" si="84"/>
        <v>44580.37499999893</v>
      </c>
      <c r="C453" s="1">
        <f t="shared" si="75"/>
        <v>1</v>
      </c>
      <c r="D453" s="1">
        <f t="shared" si="76"/>
        <v>3</v>
      </c>
      <c r="E453" s="12">
        <f t="shared" si="77"/>
        <v>10</v>
      </c>
      <c r="F453" s="124" t="str">
        <f t="shared" si="78"/>
        <v>0</v>
      </c>
      <c r="G453" s="1">
        <f ca="1">(OFFSET(O453,0,MATCH(Customer!$J$6,'CDH &amp; HDH'!$P$11:$X$11,0)))</f>
        <v>34</v>
      </c>
      <c r="H453" s="1" t="str">
        <f t="shared" si="79"/>
        <v>Heating</v>
      </c>
      <c r="I453" s="1">
        <f ca="1">OFFSET(IF($H453="Cooling",Customer!$C$25,Customer!$C$52),E453,D453)</f>
        <v>70</v>
      </c>
      <c r="J453" s="1">
        <f ca="1">OFFSET(IF($H453="Cooling",Customer!$L$25,Customer!$L$52),$E453,$D453)</f>
        <v>70</v>
      </c>
      <c r="K453" s="16">
        <f t="shared" si="80"/>
        <v>0</v>
      </c>
      <c r="L453" s="16">
        <f t="shared" si="81"/>
        <v>0</v>
      </c>
      <c r="M453" s="17">
        <f t="shared" ca="1" si="73"/>
        <v>36</v>
      </c>
      <c r="N453" s="17">
        <f t="shared" ca="1" si="74"/>
        <v>36</v>
      </c>
      <c r="O453" s="4"/>
      <c r="P453" s="4">
        <v>11</v>
      </c>
      <c r="Q453" s="4">
        <v>47</v>
      </c>
      <c r="R453" s="4">
        <v>26</v>
      </c>
      <c r="S453" s="4">
        <v>33</v>
      </c>
      <c r="T453" s="4">
        <v>13</v>
      </c>
      <c r="U453" s="4">
        <v>15</v>
      </c>
      <c r="V453" s="13">
        <v>34</v>
      </c>
      <c r="W453" s="4">
        <v>36</v>
      </c>
      <c r="X453" s="4">
        <v>30</v>
      </c>
      <c r="Y453">
        <f t="shared" si="82"/>
        <v>0</v>
      </c>
      <c r="Z453">
        <f t="shared" si="83"/>
        <v>0</v>
      </c>
    </row>
    <row r="454" spans="2:26" x14ac:dyDescent="0.25">
      <c r="B454" s="11">
        <f t="shared" si="84"/>
        <v>44580.416666665595</v>
      </c>
      <c r="C454" s="1">
        <f t="shared" si="75"/>
        <v>1</v>
      </c>
      <c r="D454" s="1">
        <f t="shared" si="76"/>
        <v>3</v>
      </c>
      <c r="E454" s="12">
        <f t="shared" si="77"/>
        <v>11</v>
      </c>
      <c r="F454" s="124" t="str">
        <f t="shared" si="78"/>
        <v>0</v>
      </c>
      <c r="G454" s="1">
        <f ca="1">(OFFSET(O454,0,MATCH(Customer!$J$6,'CDH &amp; HDH'!$P$11:$X$11,0)))</f>
        <v>34</v>
      </c>
      <c r="H454" s="1" t="str">
        <f t="shared" si="79"/>
        <v>Heating</v>
      </c>
      <c r="I454" s="1">
        <f ca="1">OFFSET(IF($H454="Cooling",Customer!$C$25,Customer!$C$52),E454,D454)</f>
        <v>70</v>
      </c>
      <c r="J454" s="1">
        <f ca="1">OFFSET(IF($H454="Cooling",Customer!$L$25,Customer!$L$52),$E454,$D454)</f>
        <v>70</v>
      </c>
      <c r="K454" s="16">
        <f t="shared" si="80"/>
        <v>0</v>
      </c>
      <c r="L454" s="16">
        <f t="shared" si="81"/>
        <v>0</v>
      </c>
      <c r="M454" s="17">
        <f t="shared" ca="1" si="73"/>
        <v>36</v>
      </c>
      <c r="N454" s="17">
        <f t="shared" ca="1" si="74"/>
        <v>36</v>
      </c>
      <c r="O454" s="4"/>
      <c r="P454" s="4">
        <v>15</v>
      </c>
      <c r="Q454" s="4">
        <v>47</v>
      </c>
      <c r="R454" s="4">
        <v>26</v>
      </c>
      <c r="S454" s="4">
        <v>33</v>
      </c>
      <c r="T454" s="4">
        <v>17</v>
      </c>
      <c r="U454" s="4">
        <v>17</v>
      </c>
      <c r="V454" s="13">
        <v>34</v>
      </c>
      <c r="W454" s="4">
        <v>36</v>
      </c>
      <c r="X454" s="4">
        <v>29</v>
      </c>
      <c r="Y454">
        <f t="shared" si="82"/>
        <v>0</v>
      </c>
      <c r="Z454">
        <f t="shared" si="83"/>
        <v>0</v>
      </c>
    </row>
    <row r="455" spans="2:26" x14ac:dyDescent="0.25">
      <c r="B455" s="11">
        <f t="shared" si="84"/>
        <v>44580.458333332259</v>
      </c>
      <c r="C455" s="1">
        <f t="shared" si="75"/>
        <v>1</v>
      </c>
      <c r="D455" s="1">
        <f t="shared" si="76"/>
        <v>3</v>
      </c>
      <c r="E455" s="12">
        <f t="shared" si="77"/>
        <v>12</v>
      </c>
      <c r="F455" s="124" t="str">
        <f t="shared" si="78"/>
        <v>0</v>
      </c>
      <c r="G455" s="1">
        <f ca="1">(OFFSET(O455,0,MATCH(Customer!$J$6,'CDH &amp; HDH'!$P$11:$X$11,0)))</f>
        <v>36</v>
      </c>
      <c r="H455" s="1" t="str">
        <f t="shared" si="79"/>
        <v>Heating</v>
      </c>
      <c r="I455" s="1">
        <f ca="1">OFFSET(IF($H455="Cooling",Customer!$C$25,Customer!$C$52),E455,D455)</f>
        <v>70</v>
      </c>
      <c r="J455" s="1">
        <f ca="1">OFFSET(IF($H455="Cooling",Customer!$L$25,Customer!$L$52),$E455,$D455)</f>
        <v>70</v>
      </c>
      <c r="K455" s="16">
        <f t="shared" si="80"/>
        <v>0</v>
      </c>
      <c r="L455" s="16">
        <f t="shared" si="81"/>
        <v>0</v>
      </c>
      <c r="M455" s="17">
        <f t="shared" ca="1" si="73"/>
        <v>34</v>
      </c>
      <c r="N455" s="17">
        <f t="shared" ca="1" si="74"/>
        <v>34</v>
      </c>
      <c r="O455" s="4"/>
      <c r="P455" s="4">
        <v>18</v>
      </c>
      <c r="Q455" s="4">
        <v>49</v>
      </c>
      <c r="R455" s="4">
        <v>26</v>
      </c>
      <c r="S455" s="4">
        <v>33</v>
      </c>
      <c r="T455" s="4">
        <v>21</v>
      </c>
      <c r="U455" s="4">
        <v>21</v>
      </c>
      <c r="V455" s="13">
        <v>36</v>
      </c>
      <c r="W455" s="4">
        <v>36</v>
      </c>
      <c r="X455" s="4">
        <v>29</v>
      </c>
      <c r="Y455">
        <f t="shared" si="82"/>
        <v>0</v>
      </c>
      <c r="Z455">
        <f t="shared" si="83"/>
        <v>0</v>
      </c>
    </row>
    <row r="456" spans="2:26" x14ac:dyDescent="0.25">
      <c r="B456" s="11">
        <f t="shared" si="84"/>
        <v>44580.499999998923</v>
      </c>
      <c r="C456" s="1">
        <f t="shared" si="75"/>
        <v>1</v>
      </c>
      <c r="D456" s="1">
        <f t="shared" si="76"/>
        <v>3</v>
      </c>
      <c r="E456" s="12">
        <f t="shared" si="77"/>
        <v>13</v>
      </c>
      <c r="F456" s="124" t="str">
        <f t="shared" si="78"/>
        <v>0</v>
      </c>
      <c r="G456" s="1">
        <f ca="1">(OFFSET(O456,0,MATCH(Customer!$J$6,'CDH &amp; HDH'!$P$11:$X$11,0)))</f>
        <v>39</v>
      </c>
      <c r="H456" s="1" t="str">
        <f t="shared" si="79"/>
        <v>Heating</v>
      </c>
      <c r="I456" s="1">
        <f ca="1">OFFSET(IF($H456="Cooling",Customer!$C$25,Customer!$C$52),E456,D456)</f>
        <v>70</v>
      </c>
      <c r="J456" s="1">
        <f ca="1">OFFSET(IF($H456="Cooling",Customer!$L$25,Customer!$L$52),$E456,$D456)</f>
        <v>70</v>
      </c>
      <c r="K456" s="16">
        <f t="shared" si="80"/>
        <v>0</v>
      </c>
      <c r="L456" s="16">
        <f t="shared" si="81"/>
        <v>0</v>
      </c>
      <c r="M456" s="17">
        <f t="shared" ca="1" si="73"/>
        <v>31</v>
      </c>
      <c r="N456" s="17">
        <f t="shared" ca="1" si="74"/>
        <v>31</v>
      </c>
      <c r="O456" s="4"/>
      <c r="P456" s="4">
        <v>22</v>
      </c>
      <c r="Q456" s="4">
        <v>49</v>
      </c>
      <c r="R456" s="4">
        <v>26</v>
      </c>
      <c r="S456" s="4">
        <v>33</v>
      </c>
      <c r="T456" s="4">
        <v>25</v>
      </c>
      <c r="U456" s="4">
        <v>22</v>
      </c>
      <c r="V456" s="13">
        <v>39</v>
      </c>
      <c r="W456" s="4">
        <v>36</v>
      </c>
      <c r="X456" s="4">
        <v>28</v>
      </c>
      <c r="Y456">
        <f t="shared" si="82"/>
        <v>0</v>
      </c>
      <c r="Z456">
        <f t="shared" si="83"/>
        <v>0</v>
      </c>
    </row>
    <row r="457" spans="2:26" x14ac:dyDescent="0.25">
      <c r="B457" s="11">
        <f t="shared" si="84"/>
        <v>44580.541666665587</v>
      </c>
      <c r="C457" s="1">
        <f t="shared" si="75"/>
        <v>1</v>
      </c>
      <c r="D457" s="1">
        <f t="shared" si="76"/>
        <v>3</v>
      </c>
      <c r="E457" s="12">
        <f t="shared" si="77"/>
        <v>14</v>
      </c>
      <c r="F457" s="124" t="str">
        <f t="shared" si="78"/>
        <v>0</v>
      </c>
      <c r="G457" s="1">
        <f ca="1">(OFFSET(O457,0,MATCH(Customer!$J$6,'CDH &amp; HDH'!$P$11:$X$11,0)))</f>
        <v>40</v>
      </c>
      <c r="H457" s="1" t="str">
        <f t="shared" si="79"/>
        <v>Heating</v>
      </c>
      <c r="I457" s="1">
        <f ca="1">OFFSET(IF($H457="Cooling",Customer!$C$25,Customer!$C$52),E457,D457)</f>
        <v>70</v>
      </c>
      <c r="J457" s="1">
        <f ca="1">OFFSET(IF($H457="Cooling",Customer!$L$25,Customer!$L$52),$E457,$D457)</f>
        <v>70</v>
      </c>
      <c r="K457" s="16">
        <f t="shared" si="80"/>
        <v>0</v>
      </c>
      <c r="L457" s="16">
        <f t="shared" si="81"/>
        <v>0</v>
      </c>
      <c r="M457" s="17">
        <f t="shared" ca="1" si="73"/>
        <v>30</v>
      </c>
      <c r="N457" s="17">
        <f t="shared" ca="1" si="74"/>
        <v>30</v>
      </c>
      <c r="O457" s="4"/>
      <c r="P457" s="4">
        <v>24</v>
      </c>
      <c r="Q457" s="4">
        <v>48</v>
      </c>
      <c r="R457" s="4">
        <v>26</v>
      </c>
      <c r="S457" s="4">
        <v>33</v>
      </c>
      <c r="T457" s="4">
        <v>26</v>
      </c>
      <c r="U457" s="4">
        <v>24</v>
      </c>
      <c r="V457" s="13">
        <v>40</v>
      </c>
      <c r="W457" s="4">
        <v>36</v>
      </c>
      <c r="X457" s="4">
        <v>28</v>
      </c>
      <c r="Y457">
        <f t="shared" si="82"/>
        <v>0</v>
      </c>
      <c r="Z457">
        <f t="shared" si="83"/>
        <v>0</v>
      </c>
    </row>
    <row r="458" spans="2:26" x14ac:dyDescent="0.25">
      <c r="B458" s="11">
        <f t="shared" si="84"/>
        <v>44580.583333332252</v>
      </c>
      <c r="C458" s="1">
        <f t="shared" si="75"/>
        <v>1</v>
      </c>
      <c r="D458" s="1">
        <f t="shared" si="76"/>
        <v>3</v>
      </c>
      <c r="E458" s="12">
        <f t="shared" si="77"/>
        <v>15</v>
      </c>
      <c r="F458" s="124" t="str">
        <f t="shared" si="78"/>
        <v>0</v>
      </c>
      <c r="G458" s="1">
        <f ca="1">(OFFSET(O458,0,MATCH(Customer!$J$6,'CDH &amp; HDH'!$P$11:$X$11,0)))</f>
        <v>39</v>
      </c>
      <c r="H458" s="1" t="str">
        <f t="shared" si="79"/>
        <v>Heating</v>
      </c>
      <c r="I458" s="1">
        <f ca="1">OFFSET(IF($H458="Cooling",Customer!$C$25,Customer!$C$52),E458,D458)</f>
        <v>70</v>
      </c>
      <c r="J458" s="1">
        <f ca="1">OFFSET(IF($H458="Cooling",Customer!$L$25,Customer!$L$52),$E458,$D458)</f>
        <v>70</v>
      </c>
      <c r="K458" s="16">
        <f t="shared" si="80"/>
        <v>0</v>
      </c>
      <c r="L458" s="16">
        <f t="shared" si="81"/>
        <v>0</v>
      </c>
      <c r="M458" s="17">
        <f t="shared" ca="1" si="73"/>
        <v>31</v>
      </c>
      <c r="N458" s="17">
        <f t="shared" ca="1" si="74"/>
        <v>31</v>
      </c>
      <c r="O458" s="4"/>
      <c r="P458" s="4">
        <v>25</v>
      </c>
      <c r="Q458" s="4">
        <v>48</v>
      </c>
      <c r="R458" s="4">
        <v>26</v>
      </c>
      <c r="S458" s="4">
        <v>33</v>
      </c>
      <c r="T458" s="4">
        <v>27</v>
      </c>
      <c r="U458" s="4">
        <v>25</v>
      </c>
      <c r="V458" s="13">
        <v>39</v>
      </c>
      <c r="W458" s="4">
        <v>37</v>
      </c>
      <c r="X458" s="4">
        <v>28</v>
      </c>
      <c r="Y458">
        <f t="shared" si="82"/>
        <v>0</v>
      </c>
      <c r="Z458">
        <f t="shared" si="83"/>
        <v>0</v>
      </c>
    </row>
    <row r="459" spans="2:26" x14ac:dyDescent="0.25">
      <c r="B459" s="11">
        <f t="shared" si="84"/>
        <v>44580.624999998916</v>
      </c>
      <c r="C459" s="1">
        <f t="shared" si="75"/>
        <v>1</v>
      </c>
      <c r="D459" s="1">
        <f t="shared" si="76"/>
        <v>3</v>
      </c>
      <c r="E459" s="12">
        <f t="shared" si="77"/>
        <v>16</v>
      </c>
      <c r="F459" s="124" t="str">
        <f t="shared" si="78"/>
        <v>0</v>
      </c>
      <c r="G459" s="1">
        <f ca="1">(OFFSET(O459,0,MATCH(Customer!$J$6,'CDH &amp; HDH'!$P$11:$X$11,0)))</f>
        <v>40</v>
      </c>
      <c r="H459" s="1" t="str">
        <f t="shared" si="79"/>
        <v>Heating</v>
      </c>
      <c r="I459" s="1">
        <f ca="1">OFFSET(IF($H459="Cooling",Customer!$C$25,Customer!$C$52),E459,D459)</f>
        <v>70</v>
      </c>
      <c r="J459" s="1">
        <f ca="1">OFFSET(IF($H459="Cooling",Customer!$L$25,Customer!$L$52),$E459,$D459)</f>
        <v>70</v>
      </c>
      <c r="K459" s="16">
        <f t="shared" si="80"/>
        <v>0</v>
      </c>
      <c r="L459" s="16">
        <f t="shared" si="81"/>
        <v>0</v>
      </c>
      <c r="M459" s="17">
        <f t="shared" ca="1" si="73"/>
        <v>30</v>
      </c>
      <c r="N459" s="17">
        <f t="shared" ca="1" si="74"/>
        <v>30</v>
      </c>
      <c r="O459" s="4"/>
      <c r="P459" s="4">
        <v>27</v>
      </c>
      <c r="Q459" s="4">
        <v>48</v>
      </c>
      <c r="R459" s="4">
        <v>26</v>
      </c>
      <c r="S459" s="4">
        <v>33</v>
      </c>
      <c r="T459" s="4">
        <v>28</v>
      </c>
      <c r="U459" s="4">
        <v>26</v>
      </c>
      <c r="V459" s="13">
        <v>40</v>
      </c>
      <c r="W459" s="4">
        <v>37</v>
      </c>
      <c r="X459" s="4">
        <v>29</v>
      </c>
      <c r="Y459">
        <f t="shared" si="82"/>
        <v>0</v>
      </c>
      <c r="Z459">
        <f t="shared" si="83"/>
        <v>0</v>
      </c>
    </row>
    <row r="460" spans="2:26" x14ac:dyDescent="0.25">
      <c r="B460" s="11">
        <f t="shared" si="84"/>
        <v>44580.66666666558</v>
      </c>
      <c r="C460" s="1">
        <f t="shared" si="75"/>
        <v>1</v>
      </c>
      <c r="D460" s="1">
        <f t="shared" si="76"/>
        <v>3</v>
      </c>
      <c r="E460" s="12">
        <f t="shared" si="77"/>
        <v>17</v>
      </c>
      <c r="F460" s="124" t="str">
        <f t="shared" si="78"/>
        <v>0</v>
      </c>
      <c r="G460" s="1">
        <f ca="1">(OFFSET(O460,0,MATCH(Customer!$J$6,'CDH &amp; HDH'!$P$11:$X$11,0)))</f>
        <v>40</v>
      </c>
      <c r="H460" s="1" t="str">
        <f t="shared" si="79"/>
        <v>Heating</v>
      </c>
      <c r="I460" s="1">
        <f ca="1">OFFSET(IF($H460="Cooling",Customer!$C$25,Customer!$C$52),E460,D460)</f>
        <v>70</v>
      </c>
      <c r="J460" s="1">
        <f ca="1">OFFSET(IF($H460="Cooling",Customer!$L$25,Customer!$L$52),$E460,$D460)</f>
        <v>70</v>
      </c>
      <c r="K460" s="16">
        <f t="shared" si="80"/>
        <v>0</v>
      </c>
      <c r="L460" s="16">
        <f t="shared" si="81"/>
        <v>0</v>
      </c>
      <c r="M460" s="17">
        <f t="shared" ref="M460:M523" ca="1" si="85">IF($H460="Cooling",0,MAX(0,I460-$G460))</f>
        <v>30</v>
      </c>
      <c r="N460" s="17">
        <f t="shared" ref="N460:N523" ca="1" si="86">IF($H460="Cooling",0,MAX(0,J460-$G460))</f>
        <v>30</v>
      </c>
      <c r="O460" s="4"/>
      <c r="P460" s="4">
        <v>25</v>
      </c>
      <c r="Q460" s="4">
        <v>47</v>
      </c>
      <c r="R460" s="4">
        <v>26</v>
      </c>
      <c r="S460" s="4">
        <v>33</v>
      </c>
      <c r="T460" s="4">
        <v>27</v>
      </c>
      <c r="U460" s="4">
        <v>24</v>
      </c>
      <c r="V460" s="13">
        <v>40</v>
      </c>
      <c r="W460" s="4">
        <v>36</v>
      </c>
      <c r="X460" s="4">
        <v>29</v>
      </c>
      <c r="Y460">
        <f t="shared" si="82"/>
        <v>0</v>
      </c>
      <c r="Z460">
        <f t="shared" si="83"/>
        <v>0</v>
      </c>
    </row>
    <row r="461" spans="2:26" x14ac:dyDescent="0.25">
      <c r="B461" s="11">
        <f t="shared" si="84"/>
        <v>44580.708333332244</v>
      </c>
      <c r="C461" s="1">
        <f t="shared" ref="C461:C524" si="87">MONTH(B461)</f>
        <v>1</v>
      </c>
      <c r="D461" s="1">
        <f t="shared" ref="D461:D524" si="88">WEEKDAY(B461,2)</f>
        <v>3</v>
      </c>
      <c r="E461" s="12">
        <f t="shared" ref="E461:E524" si="89">HOUR(B461)+1</f>
        <v>18</v>
      </c>
      <c r="F461" s="124" t="str">
        <f t="shared" ref="F461:F524" si="90">IF(AND(C461&gt;5,C461&lt;9,D461&lt;6,E461&gt;14,E461&lt;19),"1",IF(AND(OR(E461=8,E461=9,E461=19,E461=20),C461&lt;3,D461&lt;6),"1","0"))</f>
        <v>0</v>
      </c>
      <c r="G461" s="1">
        <f ca="1">(OFFSET(O461,0,MATCH(Customer!$J$6,'CDH &amp; HDH'!$P$11:$X$11,0)))</f>
        <v>37</v>
      </c>
      <c r="H461" s="1" t="str">
        <f t="shared" ref="H461:H524" si="91">IF(AND(C461&gt;=5,C461&lt;=9),"Cooling","Heating")</f>
        <v>Heating</v>
      </c>
      <c r="I461" s="1">
        <f ca="1">OFFSET(IF($H461="Cooling",Customer!$C$25,Customer!$C$52),E461,D461)</f>
        <v>70</v>
      </c>
      <c r="J461" s="1">
        <f ca="1">OFFSET(IF($H461="Cooling",Customer!$L$25,Customer!$L$52),$E461,$D461)</f>
        <v>70</v>
      </c>
      <c r="K461" s="16">
        <f t="shared" ref="K461:K524" si="92">IF($H461="Heating",0,MAX(0,$G461-I461))</f>
        <v>0</v>
      </c>
      <c r="L461" s="16">
        <f t="shared" ref="L461:L524" si="93">IF($H461="Heating",0,MAX(0,$G461-J461))</f>
        <v>0</v>
      </c>
      <c r="M461" s="17">
        <f t="shared" ca="1" si="85"/>
        <v>33</v>
      </c>
      <c r="N461" s="17">
        <f t="shared" ca="1" si="86"/>
        <v>33</v>
      </c>
      <c r="O461" s="4"/>
      <c r="P461" s="4">
        <v>23</v>
      </c>
      <c r="Q461" s="4">
        <v>48</v>
      </c>
      <c r="R461" s="4">
        <v>26</v>
      </c>
      <c r="S461" s="4">
        <v>32</v>
      </c>
      <c r="T461" s="4">
        <v>25</v>
      </c>
      <c r="U461" s="4">
        <v>22</v>
      </c>
      <c r="V461" s="13">
        <v>37</v>
      </c>
      <c r="W461" s="4">
        <v>36</v>
      </c>
      <c r="X461" s="4">
        <v>29</v>
      </c>
      <c r="Y461">
        <f t="shared" ref="Y461:Y524" si="94">1.08*400*K461</f>
        <v>0</v>
      </c>
      <c r="Z461">
        <f t="shared" ref="Z461:Z524" si="95">1.08*400*L461</f>
        <v>0</v>
      </c>
    </row>
    <row r="462" spans="2:26" x14ac:dyDescent="0.25">
      <c r="B462" s="11">
        <f t="shared" ref="B462:B525" si="96">B461+1/24</f>
        <v>44580.749999998909</v>
      </c>
      <c r="C462" s="1">
        <f t="shared" si="87"/>
        <v>1</v>
      </c>
      <c r="D462" s="1">
        <f t="shared" si="88"/>
        <v>3</v>
      </c>
      <c r="E462" s="12">
        <f t="shared" si="89"/>
        <v>19</v>
      </c>
      <c r="F462" s="124" t="str">
        <f t="shared" si="90"/>
        <v>1</v>
      </c>
      <c r="G462" s="1">
        <f ca="1">(OFFSET(O462,0,MATCH(Customer!$J$6,'CDH &amp; HDH'!$P$11:$X$11,0)))</f>
        <v>36</v>
      </c>
      <c r="H462" s="1" t="str">
        <f t="shared" si="91"/>
        <v>Heating</v>
      </c>
      <c r="I462" s="1">
        <f ca="1">OFFSET(IF($H462="Cooling",Customer!$C$25,Customer!$C$52),E462,D462)</f>
        <v>66</v>
      </c>
      <c r="J462" s="1">
        <f ca="1">OFFSET(IF($H462="Cooling",Customer!$L$25,Customer!$L$52),$E462,$D462)</f>
        <v>64</v>
      </c>
      <c r="K462" s="16">
        <f t="shared" si="92"/>
        <v>0</v>
      </c>
      <c r="L462" s="16">
        <f t="shared" si="93"/>
        <v>0</v>
      </c>
      <c r="M462" s="17">
        <f t="shared" ca="1" si="85"/>
        <v>30</v>
      </c>
      <c r="N462" s="17">
        <f t="shared" ca="1" si="86"/>
        <v>28</v>
      </c>
      <c r="O462" s="4"/>
      <c r="P462" s="4">
        <v>21</v>
      </c>
      <c r="Q462" s="4">
        <v>47</v>
      </c>
      <c r="R462" s="4">
        <v>26</v>
      </c>
      <c r="S462" s="4">
        <v>32</v>
      </c>
      <c r="T462" s="4">
        <v>24</v>
      </c>
      <c r="U462" s="4">
        <v>22</v>
      </c>
      <c r="V462" s="13">
        <v>36</v>
      </c>
      <c r="W462" s="4">
        <v>35</v>
      </c>
      <c r="X462" s="4">
        <v>29</v>
      </c>
      <c r="Y462">
        <f t="shared" si="94"/>
        <v>0</v>
      </c>
      <c r="Z462">
        <f t="shared" si="95"/>
        <v>0</v>
      </c>
    </row>
    <row r="463" spans="2:26" x14ac:dyDescent="0.25">
      <c r="B463" s="11">
        <f t="shared" si="96"/>
        <v>44580.791666665573</v>
      </c>
      <c r="C463" s="1">
        <f t="shared" si="87"/>
        <v>1</v>
      </c>
      <c r="D463" s="1">
        <f t="shared" si="88"/>
        <v>3</v>
      </c>
      <c r="E463" s="12">
        <f t="shared" si="89"/>
        <v>20</v>
      </c>
      <c r="F463" s="124" t="str">
        <f t="shared" si="90"/>
        <v>1</v>
      </c>
      <c r="G463" s="1">
        <f ca="1">(OFFSET(O463,0,MATCH(Customer!$J$6,'CDH &amp; HDH'!$P$11:$X$11,0)))</f>
        <v>34</v>
      </c>
      <c r="H463" s="1" t="str">
        <f t="shared" si="91"/>
        <v>Heating</v>
      </c>
      <c r="I463" s="1">
        <f ca="1">OFFSET(IF($H463="Cooling",Customer!$C$25,Customer!$C$52),E463,D463)</f>
        <v>66</v>
      </c>
      <c r="J463" s="1">
        <f ca="1">OFFSET(IF($H463="Cooling",Customer!$L$25,Customer!$L$52),$E463,$D463)</f>
        <v>64</v>
      </c>
      <c r="K463" s="16">
        <f t="shared" si="92"/>
        <v>0</v>
      </c>
      <c r="L463" s="16">
        <f t="shared" si="93"/>
        <v>0</v>
      </c>
      <c r="M463" s="17">
        <f t="shared" ca="1" si="85"/>
        <v>32</v>
      </c>
      <c r="N463" s="17">
        <f t="shared" ca="1" si="86"/>
        <v>30</v>
      </c>
      <c r="O463" s="4"/>
      <c r="P463" s="4">
        <v>21</v>
      </c>
      <c r="Q463" s="4">
        <v>48</v>
      </c>
      <c r="R463" s="4">
        <v>26</v>
      </c>
      <c r="S463" s="4">
        <v>32</v>
      </c>
      <c r="T463" s="4">
        <v>23</v>
      </c>
      <c r="U463" s="4">
        <v>21</v>
      </c>
      <c r="V463" s="13">
        <v>34</v>
      </c>
      <c r="W463" s="4">
        <v>35</v>
      </c>
      <c r="X463" s="4">
        <v>28</v>
      </c>
      <c r="Y463">
        <f t="shared" si="94"/>
        <v>0</v>
      </c>
      <c r="Z463">
        <f t="shared" si="95"/>
        <v>0</v>
      </c>
    </row>
    <row r="464" spans="2:26" x14ac:dyDescent="0.25">
      <c r="B464" s="11">
        <f t="shared" si="96"/>
        <v>44580.833333332237</v>
      </c>
      <c r="C464" s="1">
        <f t="shared" si="87"/>
        <v>1</v>
      </c>
      <c r="D464" s="1">
        <f t="shared" si="88"/>
        <v>3</v>
      </c>
      <c r="E464" s="12">
        <f t="shared" si="89"/>
        <v>21</v>
      </c>
      <c r="F464" s="124" t="str">
        <f t="shared" si="90"/>
        <v>0</v>
      </c>
      <c r="G464" s="1">
        <f ca="1">(OFFSET(O464,0,MATCH(Customer!$J$6,'CDH &amp; HDH'!$P$11:$X$11,0)))</f>
        <v>34</v>
      </c>
      <c r="H464" s="1" t="str">
        <f t="shared" si="91"/>
        <v>Heating</v>
      </c>
      <c r="I464" s="1">
        <f ca="1">OFFSET(IF($H464="Cooling",Customer!$C$25,Customer!$C$52),E464,D464)</f>
        <v>66</v>
      </c>
      <c r="J464" s="1">
        <f ca="1">OFFSET(IF($H464="Cooling",Customer!$L$25,Customer!$L$52),$E464,$D464)</f>
        <v>64</v>
      </c>
      <c r="K464" s="16">
        <f t="shared" si="92"/>
        <v>0</v>
      </c>
      <c r="L464" s="16">
        <f t="shared" si="93"/>
        <v>0</v>
      </c>
      <c r="M464" s="17">
        <f t="shared" ca="1" si="85"/>
        <v>32</v>
      </c>
      <c r="N464" s="17">
        <f t="shared" ca="1" si="86"/>
        <v>30</v>
      </c>
      <c r="O464" s="4"/>
      <c r="P464" s="4">
        <v>20</v>
      </c>
      <c r="Q464" s="4">
        <v>47</v>
      </c>
      <c r="R464" s="4">
        <v>25</v>
      </c>
      <c r="S464" s="4">
        <v>31</v>
      </c>
      <c r="T464" s="4">
        <v>23</v>
      </c>
      <c r="U464" s="4">
        <v>21</v>
      </c>
      <c r="V464" s="13">
        <v>34</v>
      </c>
      <c r="W464" s="4">
        <v>35</v>
      </c>
      <c r="X464" s="4">
        <v>29</v>
      </c>
      <c r="Y464">
        <f t="shared" si="94"/>
        <v>0</v>
      </c>
      <c r="Z464">
        <f t="shared" si="95"/>
        <v>0</v>
      </c>
    </row>
    <row r="465" spans="2:26" x14ac:dyDescent="0.25">
      <c r="B465" s="11">
        <f t="shared" si="96"/>
        <v>44580.874999998901</v>
      </c>
      <c r="C465" s="1">
        <f t="shared" si="87"/>
        <v>1</v>
      </c>
      <c r="D465" s="1">
        <f t="shared" si="88"/>
        <v>3</v>
      </c>
      <c r="E465" s="12">
        <f t="shared" si="89"/>
        <v>22</v>
      </c>
      <c r="F465" s="124" t="str">
        <f t="shared" si="90"/>
        <v>0</v>
      </c>
      <c r="G465" s="1">
        <f ca="1">(OFFSET(O465,0,MATCH(Customer!$J$6,'CDH &amp; HDH'!$P$11:$X$11,0)))</f>
        <v>33</v>
      </c>
      <c r="H465" s="1" t="str">
        <f t="shared" si="91"/>
        <v>Heating</v>
      </c>
      <c r="I465" s="1">
        <f ca="1">OFFSET(IF($H465="Cooling",Customer!$C$25,Customer!$C$52),E465,D465)</f>
        <v>66</v>
      </c>
      <c r="J465" s="1">
        <f ca="1">OFFSET(IF($H465="Cooling",Customer!$L$25,Customer!$L$52),$E465,$D465)</f>
        <v>64</v>
      </c>
      <c r="K465" s="16">
        <f t="shared" si="92"/>
        <v>0</v>
      </c>
      <c r="L465" s="16">
        <f t="shared" si="93"/>
        <v>0</v>
      </c>
      <c r="M465" s="17">
        <f t="shared" ca="1" si="85"/>
        <v>33</v>
      </c>
      <c r="N465" s="17">
        <f t="shared" ca="1" si="86"/>
        <v>31</v>
      </c>
      <c r="O465" s="4"/>
      <c r="P465" s="4">
        <v>20</v>
      </c>
      <c r="Q465" s="4">
        <v>48</v>
      </c>
      <c r="R465" s="4">
        <v>25</v>
      </c>
      <c r="S465" s="4">
        <v>31</v>
      </c>
      <c r="T465" s="4">
        <v>22</v>
      </c>
      <c r="U465" s="4">
        <v>20</v>
      </c>
      <c r="V465" s="13">
        <v>33</v>
      </c>
      <c r="W465" s="4">
        <v>35</v>
      </c>
      <c r="X465" s="4">
        <v>29</v>
      </c>
      <c r="Y465">
        <f t="shared" si="94"/>
        <v>0</v>
      </c>
      <c r="Z465">
        <f t="shared" si="95"/>
        <v>0</v>
      </c>
    </row>
    <row r="466" spans="2:26" x14ac:dyDescent="0.25">
      <c r="B466" s="11">
        <f t="shared" si="96"/>
        <v>44580.916666665566</v>
      </c>
      <c r="C466" s="1">
        <f t="shared" si="87"/>
        <v>1</v>
      </c>
      <c r="D466" s="1">
        <f t="shared" si="88"/>
        <v>3</v>
      </c>
      <c r="E466" s="12">
        <f t="shared" si="89"/>
        <v>23</v>
      </c>
      <c r="F466" s="124" t="str">
        <f t="shared" si="90"/>
        <v>0</v>
      </c>
      <c r="G466" s="1">
        <f ca="1">(OFFSET(O466,0,MATCH(Customer!$J$6,'CDH &amp; HDH'!$P$11:$X$11,0)))</f>
        <v>31</v>
      </c>
      <c r="H466" s="1" t="str">
        <f t="shared" si="91"/>
        <v>Heating</v>
      </c>
      <c r="I466" s="1">
        <f ca="1">OFFSET(IF($H466="Cooling",Customer!$C$25,Customer!$C$52),E466,D466)</f>
        <v>66</v>
      </c>
      <c r="J466" s="1">
        <f ca="1">OFFSET(IF($H466="Cooling",Customer!$L$25,Customer!$L$52),$E466,$D466)</f>
        <v>64</v>
      </c>
      <c r="K466" s="16">
        <f t="shared" si="92"/>
        <v>0</v>
      </c>
      <c r="L466" s="16">
        <f t="shared" si="93"/>
        <v>0</v>
      </c>
      <c r="M466" s="17">
        <f t="shared" ca="1" si="85"/>
        <v>35</v>
      </c>
      <c r="N466" s="17">
        <f t="shared" ca="1" si="86"/>
        <v>33</v>
      </c>
      <c r="O466" s="4"/>
      <c r="P466" s="4">
        <v>20</v>
      </c>
      <c r="Q466" s="4">
        <v>48</v>
      </c>
      <c r="R466" s="4">
        <v>25</v>
      </c>
      <c r="S466" s="4">
        <v>31</v>
      </c>
      <c r="T466" s="4">
        <v>23</v>
      </c>
      <c r="U466" s="4">
        <v>20</v>
      </c>
      <c r="V466" s="13">
        <v>31</v>
      </c>
      <c r="W466" s="4">
        <v>34</v>
      </c>
      <c r="X466" s="4">
        <v>30</v>
      </c>
      <c r="Y466">
        <f t="shared" si="94"/>
        <v>0</v>
      </c>
      <c r="Z466">
        <f t="shared" si="95"/>
        <v>0</v>
      </c>
    </row>
    <row r="467" spans="2:26" x14ac:dyDescent="0.25">
      <c r="B467" s="11">
        <f t="shared" si="96"/>
        <v>44580.95833333223</v>
      </c>
      <c r="C467" s="1">
        <f t="shared" si="87"/>
        <v>1</v>
      </c>
      <c r="D467" s="1">
        <f t="shared" si="88"/>
        <v>3</v>
      </c>
      <c r="E467" s="12">
        <f t="shared" si="89"/>
        <v>24</v>
      </c>
      <c r="F467" s="124" t="str">
        <f t="shared" si="90"/>
        <v>0</v>
      </c>
      <c r="G467" s="1">
        <f ca="1">(OFFSET(O467,0,MATCH(Customer!$J$6,'CDH &amp; HDH'!$P$11:$X$11,0)))</f>
        <v>29</v>
      </c>
      <c r="H467" s="1" t="str">
        <f t="shared" si="91"/>
        <v>Heating</v>
      </c>
      <c r="I467" s="1">
        <f ca="1">OFFSET(IF($H467="Cooling",Customer!$C$25,Customer!$C$52),E467,D467)</f>
        <v>66</v>
      </c>
      <c r="J467" s="1">
        <f ca="1">OFFSET(IF($H467="Cooling",Customer!$L$25,Customer!$L$52),$E467,$D467)</f>
        <v>64</v>
      </c>
      <c r="K467" s="16">
        <f t="shared" si="92"/>
        <v>0</v>
      </c>
      <c r="L467" s="16">
        <f t="shared" si="93"/>
        <v>0</v>
      </c>
      <c r="M467" s="17">
        <f t="shared" ca="1" si="85"/>
        <v>37</v>
      </c>
      <c r="N467" s="17">
        <f t="shared" ca="1" si="86"/>
        <v>35</v>
      </c>
      <c r="O467" s="4"/>
      <c r="P467" s="4">
        <v>21</v>
      </c>
      <c r="Q467" s="4">
        <v>48</v>
      </c>
      <c r="R467" s="4">
        <v>24</v>
      </c>
      <c r="S467" s="4">
        <v>32</v>
      </c>
      <c r="T467" s="4">
        <v>24</v>
      </c>
      <c r="U467" s="4">
        <v>21</v>
      </c>
      <c r="V467" s="13">
        <v>29</v>
      </c>
      <c r="W467" s="4">
        <v>34</v>
      </c>
      <c r="X467" s="4">
        <v>30</v>
      </c>
      <c r="Y467">
        <f t="shared" si="94"/>
        <v>0</v>
      </c>
      <c r="Z467">
        <f t="shared" si="95"/>
        <v>0</v>
      </c>
    </row>
    <row r="468" spans="2:26" x14ac:dyDescent="0.25">
      <c r="B468" s="11">
        <f t="shared" si="96"/>
        <v>44580.999999998894</v>
      </c>
      <c r="C468" s="1">
        <f t="shared" si="87"/>
        <v>1</v>
      </c>
      <c r="D468" s="1">
        <f t="shared" si="88"/>
        <v>4</v>
      </c>
      <c r="E468" s="12">
        <f t="shared" si="89"/>
        <v>1</v>
      </c>
      <c r="F468" s="124" t="str">
        <f t="shared" si="90"/>
        <v>0</v>
      </c>
      <c r="G468" s="1">
        <f ca="1">(OFFSET(O468,0,MATCH(Customer!$J$6,'CDH &amp; HDH'!$P$11:$X$11,0)))</f>
        <v>28</v>
      </c>
      <c r="H468" s="1" t="str">
        <f t="shared" si="91"/>
        <v>Heating</v>
      </c>
      <c r="I468" s="1">
        <f ca="1">OFFSET(IF($H468="Cooling",Customer!$C$25,Customer!$C$52),E468,D468)</f>
        <v>66</v>
      </c>
      <c r="J468" s="1">
        <f ca="1">OFFSET(IF($H468="Cooling",Customer!$L$25,Customer!$L$52),$E468,$D468)</f>
        <v>64</v>
      </c>
      <c r="K468" s="16">
        <f t="shared" si="92"/>
        <v>0</v>
      </c>
      <c r="L468" s="16">
        <f t="shared" si="93"/>
        <v>0</v>
      </c>
      <c r="M468" s="17">
        <f t="shared" ca="1" si="85"/>
        <v>38</v>
      </c>
      <c r="N468" s="17">
        <f t="shared" ca="1" si="86"/>
        <v>36</v>
      </c>
      <c r="O468" s="4"/>
      <c r="P468" s="4">
        <v>21</v>
      </c>
      <c r="Q468" s="4">
        <v>48</v>
      </c>
      <c r="R468" s="4">
        <v>24</v>
      </c>
      <c r="S468" s="4">
        <v>32</v>
      </c>
      <c r="T468" s="4">
        <v>25</v>
      </c>
      <c r="U468" s="4">
        <v>21</v>
      </c>
      <c r="V468" s="13">
        <v>28</v>
      </c>
      <c r="W468" s="4">
        <v>34</v>
      </c>
      <c r="X468" s="4">
        <v>29</v>
      </c>
      <c r="Y468">
        <f t="shared" si="94"/>
        <v>0</v>
      </c>
      <c r="Z468">
        <f t="shared" si="95"/>
        <v>0</v>
      </c>
    </row>
    <row r="469" spans="2:26" x14ac:dyDescent="0.25">
      <c r="B469" s="11">
        <f t="shared" si="96"/>
        <v>44581.041666665558</v>
      </c>
      <c r="C469" s="1">
        <f t="shared" si="87"/>
        <v>1</v>
      </c>
      <c r="D469" s="1">
        <f t="shared" si="88"/>
        <v>4</v>
      </c>
      <c r="E469" s="12">
        <f t="shared" si="89"/>
        <v>2</v>
      </c>
      <c r="F469" s="124" t="str">
        <f t="shared" si="90"/>
        <v>0</v>
      </c>
      <c r="G469" s="1">
        <f ca="1">(OFFSET(O469,0,MATCH(Customer!$J$6,'CDH &amp; HDH'!$P$11:$X$11,0)))</f>
        <v>28</v>
      </c>
      <c r="H469" s="1" t="str">
        <f t="shared" si="91"/>
        <v>Heating</v>
      </c>
      <c r="I469" s="1">
        <f ca="1">OFFSET(IF($H469="Cooling",Customer!$C$25,Customer!$C$52),E469,D469)</f>
        <v>66</v>
      </c>
      <c r="J469" s="1">
        <f ca="1">OFFSET(IF($H469="Cooling",Customer!$L$25,Customer!$L$52),$E469,$D469)</f>
        <v>64</v>
      </c>
      <c r="K469" s="16">
        <f t="shared" si="92"/>
        <v>0</v>
      </c>
      <c r="L469" s="16">
        <f t="shared" si="93"/>
        <v>0</v>
      </c>
      <c r="M469" s="17">
        <f t="shared" ca="1" si="85"/>
        <v>38</v>
      </c>
      <c r="N469" s="17">
        <f t="shared" ca="1" si="86"/>
        <v>36</v>
      </c>
      <c r="O469" s="4"/>
      <c r="P469" s="4">
        <v>22</v>
      </c>
      <c r="Q469" s="4">
        <v>47</v>
      </c>
      <c r="R469" s="4">
        <v>24</v>
      </c>
      <c r="S469" s="4">
        <v>32</v>
      </c>
      <c r="T469" s="4">
        <v>26</v>
      </c>
      <c r="U469" s="4">
        <v>20</v>
      </c>
      <c r="V469" s="13">
        <v>28</v>
      </c>
      <c r="W469" s="4">
        <v>34</v>
      </c>
      <c r="X469" s="4">
        <v>29</v>
      </c>
      <c r="Y469">
        <f t="shared" si="94"/>
        <v>0</v>
      </c>
      <c r="Z469">
        <f t="shared" si="95"/>
        <v>0</v>
      </c>
    </row>
    <row r="470" spans="2:26" x14ac:dyDescent="0.25">
      <c r="B470" s="11">
        <f t="shared" si="96"/>
        <v>44581.083333332223</v>
      </c>
      <c r="C470" s="1">
        <f t="shared" si="87"/>
        <v>1</v>
      </c>
      <c r="D470" s="1">
        <f t="shared" si="88"/>
        <v>4</v>
      </c>
      <c r="E470" s="12">
        <f t="shared" si="89"/>
        <v>3</v>
      </c>
      <c r="F470" s="124" t="str">
        <f t="shared" si="90"/>
        <v>0</v>
      </c>
      <c r="G470" s="1">
        <f ca="1">(OFFSET(O470,0,MATCH(Customer!$J$6,'CDH &amp; HDH'!$P$11:$X$11,0)))</f>
        <v>27</v>
      </c>
      <c r="H470" s="1" t="str">
        <f t="shared" si="91"/>
        <v>Heating</v>
      </c>
      <c r="I470" s="1">
        <f ca="1">OFFSET(IF($H470="Cooling",Customer!$C$25,Customer!$C$52),E470,D470)</f>
        <v>66</v>
      </c>
      <c r="J470" s="1">
        <f ca="1">OFFSET(IF($H470="Cooling",Customer!$L$25,Customer!$L$52),$E470,$D470)</f>
        <v>64</v>
      </c>
      <c r="K470" s="16">
        <f t="shared" si="92"/>
        <v>0</v>
      </c>
      <c r="L470" s="16">
        <f t="shared" si="93"/>
        <v>0</v>
      </c>
      <c r="M470" s="17">
        <f t="shared" ca="1" si="85"/>
        <v>39</v>
      </c>
      <c r="N470" s="17">
        <f t="shared" ca="1" si="86"/>
        <v>37</v>
      </c>
      <c r="O470" s="4"/>
      <c r="P470" s="4">
        <v>23</v>
      </c>
      <c r="Q470" s="4">
        <v>47</v>
      </c>
      <c r="R470" s="4">
        <v>24</v>
      </c>
      <c r="S470" s="4">
        <v>32</v>
      </c>
      <c r="T470" s="4">
        <v>27</v>
      </c>
      <c r="U470" s="4">
        <v>25</v>
      </c>
      <c r="V470" s="13">
        <v>27</v>
      </c>
      <c r="W470" s="4">
        <v>34</v>
      </c>
      <c r="X470" s="4">
        <v>29</v>
      </c>
      <c r="Y470">
        <f t="shared" si="94"/>
        <v>0</v>
      </c>
      <c r="Z470">
        <f t="shared" si="95"/>
        <v>0</v>
      </c>
    </row>
    <row r="471" spans="2:26" x14ac:dyDescent="0.25">
      <c r="B471" s="11">
        <f t="shared" si="96"/>
        <v>44581.124999998887</v>
      </c>
      <c r="C471" s="1">
        <f t="shared" si="87"/>
        <v>1</v>
      </c>
      <c r="D471" s="1">
        <f t="shared" si="88"/>
        <v>4</v>
      </c>
      <c r="E471" s="12">
        <f t="shared" si="89"/>
        <v>4</v>
      </c>
      <c r="F471" s="124" t="str">
        <f t="shared" si="90"/>
        <v>0</v>
      </c>
      <c r="G471" s="1">
        <f ca="1">(OFFSET(O471,0,MATCH(Customer!$J$6,'CDH &amp; HDH'!$P$11:$X$11,0)))</f>
        <v>27</v>
      </c>
      <c r="H471" s="1" t="str">
        <f t="shared" si="91"/>
        <v>Heating</v>
      </c>
      <c r="I471" s="1">
        <f ca="1">OFFSET(IF($H471="Cooling",Customer!$C$25,Customer!$C$52),E471,D471)</f>
        <v>66</v>
      </c>
      <c r="J471" s="1">
        <f ca="1">OFFSET(IF($H471="Cooling",Customer!$L$25,Customer!$L$52),$E471,$D471)</f>
        <v>64</v>
      </c>
      <c r="K471" s="16">
        <f t="shared" si="92"/>
        <v>0</v>
      </c>
      <c r="L471" s="16">
        <f t="shared" si="93"/>
        <v>0</v>
      </c>
      <c r="M471" s="17">
        <f t="shared" ca="1" si="85"/>
        <v>39</v>
      </c>
      <c r="N471" s="17">
        <f t="shared" ca="1" si="86"/>
        <v>37</v>
      </c>
      <c r="O471" s="4"/>
      <c r="P471" s="4">
        <v>24</v>
      </c>
      <c r="Q471" s="4">
        <v>46</v>
      </c>
      <c r="R471" s="4">
        <v>24</v>
      </c>
      <c r="S471" s="4">
        <v>32</v>
      </c>
      <c r="T471" s="4">
        <v>28</v>
      </c>
      <c r="U471" s="4">
        <v>26</v>
      </c>
      <c r="V471" s="13">
        <v>27</v>
      </c>
      <c r="W471" s="4">
        <v>34</v>
      </c>
      <c r="X471" s="4">
        <v>28</v>
      </c>
      <c r="Y471">
        <f t="shared" si="94"/>
        <v>0</v>
      </c>
      <c r="Z471">
        <f t="shared" si="95"/>
        <v>0</v>
      </c>
    </row>
    <row r="472" spans="2:26" x14ac:dyDescent="0.25">
      <c r="B472" s="11">
        <f t="shared" si="96"/>
        <v>44581.166666665551</v>
      </c>
      <c r="C472" s="1">
        <f t="shared" si="87"/>
        <v>1</v>
      </c>
      <c r="D472" s="1">
        <f t="shared" si="88"/>
        <v>4</v>
      </c>
      <c r="E472" s="12">
        <f t="shared" si="89"/>
        <v>5</v>
      </c>
      <c r="F472" s="124" t="str">
        <f t="shared" si="90"/>
        <v>0</v>
      </c>
      <c r="G472" s="1">
        <f ca="1">(OFFSET(O472,0,MATCH(Customer!$J$6,'CDH &amp; HDH'!$P$11:$X$11,0)))</f>
        <v>27</v>
      </c>
      <c r="H472" s="1" t="str">
        <f t="shared" si="91"/>
        <v>Heating</v>
      </c>
      <c r="I472" s="1">
        <f ca="1">OFFSET(IF($H472="Cooling",Customer!$C$25,Customer!$C$52),E472,D472)</f>
        <v>66</v>
      </c>
      <c r="J472" s="1">
        <f ca="1">OFFSET(IF($H472="Cooling",Customer!$L$25,Customer!$L$52),$E472,$D472)</f>
        <v>64</v>
      </c>
      <c r="K472" s="16">
        <f t="shared" si="92"/>
        <v>0</v>
      </c>
      <c r="L472" s="16">
        <f t="shared" si="93"/>
        <v>0</v>
      </c>
      <c r="M472" s="17">
        <f t="shared" ca="1" si="85"/>
        <v>39</v>
      </c>
      <c r="N472" s="17">
        <f t="shared" ca="1" si="86"/>
        <v>37</v>
      </c>
      <c r="O472" s="4"/>
      <c r="P472" s="4">
        <v>24</v>
      </c>
      <c r="Q472" s="4">
        <v>45</v>
      </c>
      <c r="R472" s="4">
        <v>24</v>
      </c>
      <c r="S472" s="4">
        <v>31</v>
      </c>
      <c r="T472" s="4">
        <v>28</v>
      </c>
      <c r="U472" s="4">
        <v>27</v>
      </c>
      <c r="V472" s="13">
        <v>27</v>
      </c>
      <c r="W472" s="4">
        <v>34</v>
      </c>
      <c r="X472" s="4">
        <v>28</v>
      </c>
      <c r="Y472">
        <f t="shared" si="94"/>
        <v>0</v>
      </c>
      <c r="Z472">
        <f t="shared" si="95"/>
        <v>0</v>
      </c>
    </row>
    <row r="473" spans="2:26" x14ac:dyDescent="0.25">
      <c r="B473" s="11">
        <f t="shared" si="96"/>
        <v>44581.208333332215</v>
      </c>
      <c r="C473" s="1">
        <f t="shared" si="87"/>
        <v>1</v>
      </c>
      <c r="D473" s="1">
        <f t="shared" si="88"/>
        <v>4</v>
      </c>
      <c r="E473" s="12">
        <f t="shared" si="89"/>
        <v>6</v>
      </c>
      <c r="F473" s="124" t="str">
        <f t="shared" si="90"/>
        <v>0</v>
      </c>
      <c r="G473" s="1">
        <f ca="1">(OFFSET(O473,0,MATCH(Customer!$J$6,'CDH &amp; HDH'!$P$11:$X$11,0)))</f>
        <v>28</v>
      </c>
      <c r="H473" s="1" t="str">
        <f t="shared" si="91"/>
        <v>Heating</v>
      </c>
      <c r="I473" s="1">
        <f ca="1">OFFSET(IF($H473="Cooling",Customer!$C$25,Customer!$C$52),E473,D473)</f>
        <v>66</v>
      </c>
      <c r="J473" s="1">
        <f ca="1">OFFSET(IF($H473="Cooling",Customer!$L$25,Customer!$L$52),$E473,$D473)</f>
        <v>64</v>
      </c>
      <c r="K473" s="16">
        <f t="shared" si="92"/>
        <v>0</v>
      </c>
      <c r="L473" s="16">
        <f t="shared" si="93"/>
        <v>0</v>
      </c>
      <c r="M473" s="17">
        <f t="shared" ca="1" si="85"/>
        <v>38</v>
      </c>
      <c r="N473" s="17">
        <f t="shared" ca="1" si="86"/>
        <v>36</v>
      </c>
      <c r="O473" s="4"/>
      <c r="P473" s="4">
        <v>25</v>
      </c>
      <c r="Q473" s="4">
        <v>45</v>
      </c>
      <c r="R473" s="4">
        <v>24</v>
      </c>
      <c r="S473" s="4">
        <v>31</v>
      </c>
      <c r="T473" s="4">
        <v>28</v>
      </c>
      <c r="U473" s="4">
        <v>27</v>
      </c>
      <c r="V473" s="13">
        <v>28</v>
      </c>
      <c r="W473" s="4">
        <v>34</v>
      </c>
      <c r="X473" s="4">
        <v>28</v>
      </c>
      <c r="Y473">
        <f t="shared" si="94"/>
        <v>0</v>
      </c>
      <c r="Z473">
        <f t="shared" si="95"/>
        <v>0</v>
      </c>
    </row>
    <row r="474" spans="2:26" x14ac:dyDescent="0.25">
      <c r="B474" s="11">
        <f t="shared" si="96"/>
        <v>44581.24999999888</v>
      </c>
      <c r="C474" s="1">
        <f t="shared" si="87"/>
        <v>1</v>
      </c>
      <c r="D474" s="1">
        <f t="shared" si="88"/>
        <v>4</v>
      </c>
      <c r="E474" s="12">
        <f t="shared" si="89"/>
        <v>7</v>
      </c>
      <c r="F474" s="124" t="str">
        <f t="shared" si="90"/>
        <v>0</v>
      </c>
      <c r="G474" s="1">
        <f ca="1">(OFFSET(O474,0,MATCH(Customer!$J$6,'CDH &amp; HDH'!$P$11:$X$11,0)))</f>
        <v>28</v>
      </c>
      <c r="H474" s="1" t="str">
        <f t="shared" si="91"/>
        <v>Heating</v>
      </c>
      <c r="I474" s="1">
        <f ca="1">OFFSET(IF($H474="Cooling",Customer!$C$25,Customer!$C$52),E474,D474)</f>
        <v>66</v>
      </c>
      <c r="J474" s="1">
        <f ca="1">OFFSET(IF($H474="Cooling",Customer!$L$25,Customer!$L$52),$E474,$D474)</f>
        <v>64</v>
      </c>
      <c r="K474" s="16">
        <f t="shared" si="92"/>
        <v>0</v>
      </c>
      <c r="L474" s="16">
        <f t="shared" si="93"/>
        <v>0</v>
      </c>
      <c r="M474" s="17">
        <f t="shared" ca="1" si="85"/>
        <v>38</v>
      </c>
      <c r="N474" s="17">
        <f t="shared" ca="1" si="86"/>
        <v>36</v>
      </c>
      <c r="O474" s="4"/>
      <c r="P474" s="4">
        <v>25</v>
      </c>
      <c r="Q474" s="4">
        <v>45</v>
      </c>
      <c r="R474" s="4">
        <v>24</v>
      </c>
      <c r="S474" s="4">
        <v>30</v>
      </c>
      <c r="T474" s="4">
        <v>28</v>
      </c>
      <c r="U474" s="4">
        <v>27</v>
      </c>
      <c r="V474" s="13">
        <v>28</v>
      </c>
      <c r="W474" s="4">
        <v>34</v>
      </c>
      <c r="X474" s="4">
        <v>28</v>
      </c>
      <c r="Y474">
        <f t="shared" si="94"/>
        <v>0</v>
      </c>
      <c r="Z474">
        <f t="shared" si="95"/>
        <v>0</v>
      </c>
    </row>
    <row r="475" spans="2:26" x14ac:dyDescent="0.25">
      <c r="B475" s="11">
        <f t="shared" si="96"/>
        <v>44581.291666665544</v>
      </c>
      <c r="C475" s="1">
        <f t="shared" si="87"/>
        <v>1</v>
      </c>
      <c r="D475" s="1">
        <f t="shared" si="88"/>
        <v>4</v>
      </c>
      <c r="E475" s="12">
        <f t="shared" si="89"/>
        <v>8</v>
      </c>
      <c r="F475" s="124" t="str">
        <f t="shared" si="90"/>
        <v>1</v>
      </c>
      <c r="G475" s="1">
        <f ca="1">(OFFSET(O475,0,MATCH(Customer!$J$6,'CDH &amp; HDH'!$P$11:$X$11,0)))</f>
        <v>28</v>
      </c>
      <c r="H475" s="1" t="str">
        <f t="shared" si="91"/>
        <v>Heating</v>
      </c>
      <c r="I475" s="1">
        <f ca="1">OFFSET(IF($H475="Cooling",Customer!$C$25,Customer!$C$52),E475,D475)</f>
        <v>70</v>
      </c>
      <c r="J475" s="1">
        <f ca="1">OFFSET(IF($H475="Cooling",Customer!$L$25,Customer!$L$52),$E475,$D475)</f>
        <v>70</v>
      </c>
      <c r="K475" s="16">
        <f t="shared" si="92"/>
        <v>0</v>
      </c>
      <c r="L475" s="16">
        <f t="shared" si="93"/>
        <v>0</v>
      </c>
      <c r="M475" s="17">
        <f t="shared" ca="1" si="85"/>
        <v>42</v>
      </c>
      <c r="N475" s="17">
        <f t="shared" ca="1" si="86"/>
        <v>42</v>
      </c>
      <c r="O475" s="4"/>
      <c r="P475" s="4">
        <v>25</v>
      </c>
      <c r="Q475" s="4">
        <v>44</v>
      </c>
      <c r="R475" s="4">
        <v>24</v>
      </c>
      <c r="S475" s="4">
        <v>30</v>
      </c>
      <c r="T475" s="4">
        <v>28</v>
      </c>
      <c r="U475" s="4">
        <v>28</v>
      </c>
      <c r="V475" s="13">
        <v>28</v>
      </c>
      <c r="W475" s="4">
        <v>34</v>
      </c>
      <c r="X475" s="4">
        <v>27</v>
      </c>
      <c r="Y475">
        <f t="shared" si="94"/>
        <v>0</v>
      </c>
      <c r="Z475">
        <f t="shared" si="95"/>
        <v>0</v>
      </c>
    </row>
    <row r="476" spans="2:26" x14ac:dyDescent="0.25">
      <c r="B476" s="11">
        <f t="shared" si="96"/>
        <v>44581.333333332208</v>
      </c>
      <c r="C476" s="1">
        <f t="shared" si="87"/>
        <v>1</v>
      </c>
      <c r="D476" s="1">
        <f t="shared" si="88"/>
        <v>4</v>
      </c>
      <c r="E476" s="12">
        <f t="shared" si="89"/>
        <v>9</v>
      </c>
      <c r="F476" s="124" t="str">
        <f t="shared" si="90"/>
        <v>1</v>
      </c>
      <c r="G476" s="1">
        <f ca="1">(OFFSET(O476,0,MATCH(Customer!$J$6,'CDH &amp; HDH'!$P$11:$X$11,0)))</f>
        <v>28</v>
      </c>
      <c r="H476" s="1" t="str">
        <f t="shared" si="91"/>
        <v>Heating</v>
      </c>
      <c r="I476" s="1">
        <f ca="1">OFFSET(IF($H476="Cooling",Customer!$C$25,Customer!$C$52),E476,D476)</f>
        <v>70</v>
      </c>
      <c r="J476" s="1">
        <f ca="1">OFFSET(IF($H476="Cooling",Customer!$L$25,Customer!$L$52),$E476,$D476)</f>
        <v>70</v>
      </c>
      <c r="K476" s="16">
        <f t="shared" si="92"/>
        <v>0</v>
      </c>
      <c r="L476" s="16">
        <f t="shared" si="93"/>
        <v>0</v>
      </c>
      <c r="M476" s="17">
        <f t="shared" ca="1" si="85"/>
        <v>42</v>
      </c>
      <c r="N476" s="17">
        <f t="shared" ca="1" si="86"/>
        <v>42</v>
      </c>
      <c r="O476" s="4"/>
      <c r="P476" s="4">
        <v>25</v>
      </c>
      <c r="Q476" s="4">
        <v>46</v>
      </c>
      <c r="R476" s="4">
        <v>23</v>
      </c>
      <c r="S476" s="4">
        <v>29</v>
      </c>
      <c r="T476" s="4">
        <v>29</v>
      </c>
      <c r="U476" s="4">
        <v>28</v>
      </c>
      <c r="V476" s="13">
        <v>28</v>
      </c>
      <c r="W476" s="4">
        <v>34</v>
      </c>
      <c r="X476" s="4">
        <v>28</v>
      </c>
      <c r="Y476">
        <f t="shared" si="94"/>
        <v>0</v>
      </c>
      <c r="Z476">
        <f t="shared" si="95"/>
        <v>0</v>
      </c>
    </row>
    <row r="477" spans="2:26" x14ac:dyDescent="0.25">
      <c r="B477" s="11">
        <f t="shared" si="96"/>
        <v>44581.374999998872</v>
      </c>
      <c r="C477" s="1">
        <f t="shared" si="87"/>
        <v>1</v>
      </c>
      <c r="D477" s="1">
        <f t="shared" si="88"/>
        <v>4</v>
      </c>
      <c r="E477" s="12">
        <f t="shared" si="89"/>
        <v>10</v>
      </c>
      <c r="F477" s="124" t="str">
        <f t="shared" si="90"/>
        <v>0</v>
      </c>
      <c r="G477" s="1">
        <f ca="1">(OFFSET(O477,0,MATCH(Customer!$J$6,'CDH &amp; HDH'!$P$11:$X$11,0)))</f>
        <v>28</v>
      </c>
      <c r="H477" s="1" t="str">
        <f t="shared" si="91"/>
        <v>Heating</v>
      </c>
      <c r="I477" s="1">
        <f ca="1">OFFSET(IF($H477="Cooling",Customer!$C$25,Customer!$C$52),E477,D477)</f>
        <v>70</v>
      </c>
      <c r="J477" s="1">
        <f ca="1">OFFSET(IF($H477="Cooling",Customer!$L$25,Customer!$L$52),$E477,$D477)</f>
        <v>70</v>
      </c>
      <c r="K477" s="16">
        <f t="shared" si="92"/>
        <v>0</v>
      </c>
      <c r="L477" s="16">
        <f t="shared" si="93"/>
        <v>0</v>
      </c>
      <c r="M477" s="17">
        <f t="shared" ca="1" si="85"/>
        <v>42</v>
      </c>
      <c r="N477" s="17">
        <f t="shared" ca="1" si="86"/>
        <v>42</v>
      </c>
      <c r="O477" s="4"/>
      <c r="P477" s="4">
        <v>25</v>
      </c>
      <c r="Q477" s="4">
        <v>47</v>
      </c>
      <c r="R477" s="4">
        <v>23</v>
      </c>
      <c r="S477" s="4">
        <v>29</v>
      </c>
      <c r="T477" s="4">
        <v>29</v>
      </c>
      <c r="U477" s="4">
        <v>28</v>
      </c>
      <c r="V477" s="13">
        <v>28</v>
      </c>
      <c r="W477" s="4">
        <v>34</v>
      </c>
      <c r="X477" s="4">
        <v>28</v>
      </c>
      <c r="Y477">
        <f t="shared" si="94"/>
        <v>0</v>
      </c>
      <c r="Z477">
        <f t="shared" si="95"/>
        <v>0</v>
      </c>
    </row>
    <row r="478" spans="2:26" x14ac:dyDescent="0.25">
      <c r="B478" s="11">
        <f t="shared" si="96"/>
        <v>44581.416666665536</v>
      </c>
      <c r="C478" s="1">
        <f t="shared" si="87"/>
        <v>1</v>
      </c>
      <c r="D478" s="1">
        <f t="shared" si="88"/>
        <v>4</v>
      </c>
      <c r="E478" s="12">
        <f t="shared" si="89"/>
        <v>11</v>
      </c>
      <c r="F478" s="124" t="str">
        <f t="shared" si="90"/>
        <v>0</v>
      </c>
      <c r="G478" s="1">
        <f ca="1">(OFFSET(O478,0,MATCH(Customer!$J$6,'CDH &amp; HDH'!$P$11:$X$11,0)))</f>
        <v>28</v>
      </c>
      <c r="H478" s="1" t="str">
        <f t="shared" si="91"/>
        <v>Heating</v>
      </c>
      <c r="I478" s="1">
        <f ca="1">OFFSET(IF($H478="Cooling",Customer!$C$25,Customer!$C$52),E478,D478)</f>
        <v>70</v>
      </c>
      <c r="J478" s="1">
        <f ca="1">OFFSET(IF($H478="Cooling",Customer!$L$25,Customer!$L$52),$E478,$D478)</f>
        <v>70</v>
      </c>
      <c r="K478" s="16">
        <f t="shared" si="92"/>
        <v>0</v>
      </c>
      <c r="L478" s="16">
        <f t="shared" si="93"/>
        <v>0</v>
      </c>
      <c r="M478" s="17">
        <f t="shared" ca="1" si="85"/>
        <v>42</v>
      </c>
      <c r="N478" s="17">
        <f t="shared" ca="1" si="86"/>
        <v>42</v>
      </c>
      <c r="O478" s="4"/>
      <c r="P478" s="4">
        <v>25</v>
      </c>
      <c r="Q478" s="4">
        <v>48</v>
      </c>
      <c r="R478" s="4">
        <v>23</v>
      </c>
      <c r="S478" s="4">
        <v>29</v>
      </c>
      <c r="T478" s="4">
        <v>30</v>
      </c>
      <c r="U478" s="4">
        <v>27</v>
      </c>
      <c r="V478" s="13">
        <v>28</v>
      </c>
      <c r="W478" s="4">
        <v>33</v>
      </c>
      <c r="X478" s="4">
        <v>30</v>
      </c>
      <c r="Y478">
        <f t="shared" si="94"/>
        <v>0</v>
      </c>
      <c r="Z478">
        <f t="shared" si="95"/>
        <v>0</v>
      </c>
    </row>
    <row r="479" spans="2:26" x14ac:dyDescent="0.25">
      <c r="B479" s="11">
        <f t="shared" si="96"/>
        <v>44581.458333332201</v>
      </c>
      <c r="C479" s="1">
        <f t="shared" si="87"/>
        <v>1</v>
      </c>
      <c r="D479" s="1">
        <f t="shared" si="88"/>
        <v>4</v>
      </c>
      <c r="E479" s="12">
        <f t="shared" si="89"/>
        <v>12</v>
      </c>
      <c r="F479" s="124" t="str">
        <f t="shared" si="90"/>
        <v>0</v>
      </c>
      <c r="G479" s="1">
        <f ca="1">(OFFSET(O479,0,MATCH(Customer!$J$6,'CDH &amp; HDH'!$P$11:$X$11,0)))</f>
        <v>28</v>
      </c>
      <c r="H479" s="1" t="str">
        <f t="shared" si="91"/>
        <v>Heating</v>
      </c>
      <c r="I479" s="1">
        <f ca="1">OFFSET(IF($H479="Cooling",Customer!$C$25,Customer!$C$52),E479,D479)</f>
        <v>70</v>
      </c>
      <c r="J479" s="1">
        <f ca="1">OFFSET(IF($H479="Cooling",Customer!$L$25,Customer!$L$52),$E479,$D479)</f>
        <v>70</v>
      </c>
      <c r="K479" s="16">
        <f t="shared" si="92"/>
        <v>0</v>
      </c>
      <c r="L479" s="16">
        <f t="shared" si="93"/>
        <v>0</v>
      </c>
      <c r="M479" s="17">
        <f t="shared" ca="1" si="85"/>
        <v>42</v>
      </c>
      <c r="N479" s="17">
        <f t="shared" ca="1" si="86"/>
        <v>42</v>
      </c>
      <c r="O479" s="4"/>
      <c r="P479" s="4">
        <v>26</v>
      </c>
      <c r="Q479" s="4">
        <v>47</v>
      </c>
      <c r="R479" s="4">
        <v>23</v>
      </c>
      <c r="S479" s="4">
        <v>30</v>
      </c>
      <c r="T479" s="4">
        <v>30</v>
      </c>
      <c r="U479" s="4">
        <v>27</v>
      </c>
      <c r="V479" s="13">
        <v>28</v>
      </c>
      <c r="W479" s="4">
        <v>34</v>
      </c>
      <c r="X479" s="4">
        <v>31</v>
      </c>
      <c r="Y479">
        <f t="shared" si="94"/>
        <v>0</v>
      </c>
      <c r="Z479">
        <f t="shared" si="95"/>
        <v>0</v>
      </c>
    </row>
    <row r="480" spans="2:26" x14ac:dyDescent="0.25">
      <c r="B480" s="11">
        <f t="shared" si="96"/>
        <v>44581.499999998865</v>
      </c>
      <c r="C480" s="1">
        <f t="shared" si="87"/>
        <v>1</v>
      </c>
      <c r="D480" s="1">
        <f t="shared" si="88"/>
        <v>4</v>
      </c>
      <c r="E480" s="12">
        <f t="shared" si="89"/>
        <v>13</v>
      </c>
      <c r="F480" s="124" t="str">
        <f t="shared" si="90"/>
        <v>0</v>
      </c>
      <c r="G480" s="1">
        <f ca="1">(OFFSET(O480,0,MATCH(Customer!$J$6,'CDH &amp; HDH'!$P$11:$X$11,0)))</f>
        <v>30</v>
      </c>
      <c r="H480" s="1" t="str">
        <f t="shared" si="91"/>
        <v>Heating</v>
      </c>
      <c r="I480" s="1">
        <f ca="1">OFFSET(IF($H480="Cooling",Customer!$C$25,Customer!$C$52),E480,D480)</f>
        <v>70</v>
      </c>
      <c r="J480" s="1">
        <f ca="1">OFFSET(IF($H480="Cooling",Customer!$L$25,Customer!$L$52),$E480,$D480)</f>
        <v>70</v>
      </c>
      <c r="K480" s="16">
        <f t="shared" si="92"/>
        <v>0</v>
      </c>
      <c r="L480" s="16">
        <f t="shared" si="93"/>
        <v>0</v>
      </c>
      <c r="M480" s="17">
        <f t="shared" ca="1" si="85"/>
        <v>40</v>
      </c>
      <c r="N480" s="17">
        <f t="shared" ca="1" si="86"/>
        <v>40</v>
      </c>
      <c r="O480" s="4"/>
      <c r="P480" s="4">
        <v>26</v>
      </c>
      <c r="Q480" s="4">
        <v>37</v>
      </c>
      <c r="R480" s="4">
        <v>23</v>
      </c>
      <c r="S480" s="4">
        <v>30</v>
      </c>
      <c r="T480" s="4">
        <v>31</v>
      </c>
      <c r="U480" s="4">
        <v>27</v>
      </c>
      <c r="V480" s="13">
        <v>30</v>
      </c>
      <c r="W480" s="4">
        <v>35</v>
      </c>
      <c r="X480" s="4">
        <v>30</v>
      </c>
      <c r="Y480">
        <f t="shared" si="94"/>
        <v>0</v>
      </c>
      <c r="Z480">
        <f t="shared" si="95"/>
        <v>0</v>
      </c>
    </row>
    <row r="481" spans="2:26" x14ac:dyDescent="0.25">
      <c r="B481" s="11">
        <f t="shared" si="96"/>
        <v>44581.541666665529</v>
      </c>
      <c r="C481" s="1">
        <f t="shared" si="87"/>
        <v>1</v>
      </c>
      <c r="D481" s="1">
        <f t="shared" si="88"/>
        <v>4</v>
      </c>
      <c r="E481" s="12">
        <f t="shared" si="89"/>
        <v>14</v>
      </c>
      <c r="F481" s="124" t="str">
        <f t="shared" si="90"/>
        <v>0</v>
      </c>
      <c r="G481" s="1">
        <f ca="1">(OFFSET(O481,0,MATCH(Customer!$J$6,'CDH &amp; HDH'!$P$11:$X$11,0)))</f>
        <v>29</v>
      </c>
      <c r="H481" s="1" t="str">
        <f t="shared" si="91"/>
        <v>Heating</v>
      </c>
      <c r="I481" s="1">
        <f ca="1">OFFSET(IF($H481="Cooling",Customer!$C$25,Customer!$C$52),E481,D481)</f>
        <v>70</v>
      </c>
      <c r="J481" s="1">
        <f ca="1">OFFSET(IF($H481="Cooling",Customer!$L$25,Customer!$L$52),$E481,$D481)</f>
        <v>70</v>
      </c>
      <c r="K481" s="16">
        <f t="shared" si="92"/>
        <v>0</v>
      </c>
      <c r="L481" s="16">
        <f t="shared" si="93"/>
        <v>0</v>
      </c>
      <c r="M481" s="17">
        <f t="shared" ca="1" si="85"/>
        <v>41</v>
      </c>
      <c r="N481" s="17">
        <f t="shared" ca="1" si="86"/>
        <v>41</v>
      </c>
      <c r="O481" s="4"/>
      <c r="P481" s="4">
        <v>27</v>
      </c>
      <c r="Q481" s="4">
        <v>36</v>
      </c>
      <c r="R481" s="4">
        <v>23</v>
      </c>
      <c r="S481" s="4">
        <v>29</v>
      </c>
      <c r="T481" s="4">
        <v>32</v>
      </c>
      <c r="U481" s="4">
        <v>28</v>
      </c>
      <c r="V481" s="13">
        <v>29</v>
      </c>
      <c r="W481" s="4">
        <v>35</v>
      </c>
      <c r="X481" s="4">
        <v>31</v>
      </c>
      <c r="Y481">
        <f t="shared" si="94"/>
        <v>0</v>
      </c>
      <c r="Z481">
        <f t="shared" si="95"/>
        <v>0</v>
      </c>
    </row>
    <row r="482" spans="2:26" x14ac:dyDescent="0.25">
      <c r="B482" s="11">
        <f t="shared" si="96"/>
        <v>44581.583333332193</v>
      </c>
      <c r="C482" s="1">
        <f t="shared" si="87"/>
        <v>1</v>
      </c>
      <c r="D482" s="1">
        <f t="shared" si="88"/>
        <v>4</v>
      </c>
      <c r="E482" s="12">
        <f t="shared" si="89"/>
        <v>15</v>
      </c>
      <c r="F482" s="124" t="str">
        <f t="shared" si="90"/>
        <v>0</v>
      </c>
      <c r="G482" s="1">
        <f ca="1">(OFFSET(O482,0,MATCH(Customer!$J$6,'CDH &amp; HDH'!$P$11:$X$11,0)))</f>
        <v>30</v>
      </c>
      <c r="H482" s="1" t="str">
        <f t="shared" si="91"/>
        <v>Heating</v>
      </c>
      <c r="I482" s="1">
        <f ca="1">OFFSET(IF($H482="Cooling",Customer!$C$25,Customer!$C$52),E482,D482)</f>
        <v>70</v>
      </c>
      <c r="J482" s="1">
        <f ca="1">OFFSET(IF($H482="Cooling",Customer!$L$25,Customer!$L$52),$E482,$D482)</f>
        <v>70</v>
      </c>
      <c r="K482" s="16">
        <f t="shared" si="92"/>
        <v>0</v>
      </c>
      <c r="L482" s="16">
        <f t="shared" si="93"/>
        <v>0</v>
      </c>
      <c r="M482" s="17">
        <f t="shared" ca="1" si="85"/>
        <v>40</v>
      </c>
      <c r="N482" s="17">
        <f t="shared" ca="1" si="86"/>
        <v>40</v>
      </c>
      <c r="O482" s="4"/>
      <c r="P482" s="4">
        <v>27</v>
      </c>
      <c r="Q482" s="4">
        <v>35</v>
      </c>
      <c r="R482" s="4">
        <v>23</v>
      </c>
      <c r="S482" s="4">
        <v>29</v>
      </c>
      <c r="T482" s="4">
        <v>32</v>
      </c>
      <c r="U482" s="4">
        <v>28</v>
      </c>
      <c r="V482" s="13">
        <v>30</v>
      </c>
      <c r="W482" s="4">
        <v>34</v>
      </c>
      <c r="X482" s="4">
        <v>32</v>
      </c>
      <c r="Y482">
        <f t="shared" si="94"/>
        <v>0</v>
      </c>
      <c r="Z482">
        <f t="shared" si="95"/>
        <v>0</v>
      </c>
    </row>
    <row r="483" spans="2:26" x14ac:dyDescent="0.25">
      <c r="B483" s="11">
        <f t="shared" si="96"/>
        <v>44581.624999998858</v>
      </c>
      <c r="C483" s="1">
        <f t="shared" si="87"/>
        <v>1</v>
      </c>
      <c r="D483" s="1">
        <f t="shared" si="88"/>
        <v>4</v>
      </c>
      <c r="E483" s="12">
        <f t="shared" si="89"/>
        <v>16</v>
      </c>
      <c r="F483" s="124" t="str">
        <f t="shared" si="90"/>
        <v>0</v>
      </c>
      <c r="G483" s="1">
        <f ca="1">(OFFSET(O483,0,MATCH(Customer!$J$6,'CDH &amp; HDH'!$P$11:$X$11,0)))</f>
        <v>30</v>
      </c>
      <c r="H483" s="1" t="str">
        <f t="shared" si="91"/>
        <v>Heating</v>
      </c>
      <c r="I483" s="1">
        <f ca="1">OFFSET(IF($H483="Cooling",Customer!$C$25,Customer!$C$52),E483,D483)</f>
        <v>70</v>
      </c>
      <c r="J483" s="1">
        <f ca="1">OFFSET(IF($H483="Cooling",Customer!$L$25,Customer!$L$52),$E483,$D483)</f>
        <v>70</v>
      </c>
      <c r="K483" s="16">
        <f t="shared" si="92"/>
        <v>0</v>
      </c>
      <c r="L483" s="16">
        <f t="shared" si="93"/>
        <v>0</v>
      </c>
      <c r="M483" s="17">
        <f t="shared" ca="1" si="85"/>
        <v>40</v>
      </c>
      <c r="N483" s="17">
        <f t="shared" ca="1" si="86"/>
        <v>40</v>
      </c>
      <c r="O483" s="4"/>
      <c r="P483" s="4">
        <v>28</v>
      </c>
      <c r="Q483" s="4">
        <v>34</v>
      </c>
      <c r="R483" s="4">
        <v>23</v>
      </c>
      <c r="S483" s="4">
        <v>28</v>
      </c>
      <c r="T483" s="4">
        <v>33</v>
      </c>
      <c r="U483" s="4">
        <v>28</v>
      </c>
      <c r="V483" s="13">
        <v>30</v>
      </c>
      <c r="W483" s="4">
        <v>34</v>
      </c>
      <c r="X483" s="4">
        <v>32</v>
      </c>
      <c r="Y483">
        <f t="shared" si="94"/>
        <v>0</v>
      </c>
      <c r="Z483">
        <f t="shared" si="95"/>
        <v>0</v>
      </c>
    </row>
    <row r="484" spans="2:26" x14ac:dyDescent="0.25">
      <c r="B484" s="11">
        <f t="shared" si="96"/>
        <v>44581.666666665522</v>
      </c>
      <c r="C484" s="1">
        <f t="shared" si="87"/>
        <v>1</v>
      </c>
      <c r="D484" s="1">
        <f t="shared" si="88"/>
        <v>4</v>
      </c>
      <c r="E484" s="12">
        <f t="shared" si="89"/>
        <v>17</v>
      </c>
      <c r="F484" s="124" t="str">
        <f t="shared" si="90"/>
        <v>0</v>
      </c>
      <c r="G484" s="1">
        <f ca="1">(OFFSET(O484,0,MATCH(Customer!$J$6,'CDH &amp; HDH'!$P$11:$X$11,0)))</f>
        <v>30</v>
      </c>
      <c r="H484" s="1" t="str">
        <f t="shared" si="91"/>
        <v>Heating</v>
      </c>
      <c r="I484" s="1">
        <f ca="1">OFFSET(IF($H484="Cooling",Customer!$C$25,Customer!$C$52),E484,D484)</f>
        <v>70</v>
      </c>
      <c r="J484" s="1">
        <f ca="1">OFFSET(IF($H484="Cooling",Customer!$L$25,Customer!$L$52),$E484,$D484)</f>
        <v>70</v>
      </c>
      <c r="K484" s="16">
        <f t="shared" si="92"/>
        <v>0</v>
      </c>
      <c r="L484" s="16">
        <f t="shared" si="93"/>
        <v>0</v>
      </c>
      <c r="M484" s="17">
        <f t="shared" ca="1" si="85"/>
        <v>40</v>
      </c>
      <c r="N484" s="17">
        <f t="shared" ca="1" si="86"/>
        <v>40</v>
      </c>
      <c r="O484" s="4"/>
      <c r="P484" s="4">
        <v>26</v>
      </c>
      <c r="Q484" s="4">
        <v>33</v>
      </c>
      <c r="R484" s="4">
        <v>22</v>
      </c>
      <c r="S484" s="4">
        <v>28</v>
      </c>
      <c r="T484" s="4">
        <v>32</v>
      </c>
      <c r="U484" s="4">
        <v>28</v>
      </c>
      <c r="V484" s="13">
        <v>30</v>
      </c>
      <c r="W484" s="4">
        <v>33</v>
      </c>
      <c r="X484" s="4">
        <v>31</v>
      </c>
      <c r="Y484">
        <f t="shared" si="94"/>
        <v>0</v>
      </c>
      <c r="Z484">
        <f t="shared" si="95"/>
        <v>0</v>
      </c>
    </row>
    <row r="485" spans="2:26" x14ac:dyDescent="0.25">
      <c r="B485" s="11">
        <f t="shared" si="96"/>
        <v>44581.708333332186</v>
      </c>
      <c r="C485" s="1">
        <f t="shared" si="87"/>
        <v>1</v>
      </c>
      <c r="D485" s="1">
        <f t="shared" si="88"/>
        <v>4</v>
      </c>
      <c r="E485" s="12">
        <f t="shared" si="89"/>
        <v>18</v>
      </c>
      <c r="F485" s="124" t="str">
        <f t="shared" si="90"/>
        <v>0</v>
      </c>
      <c r="G485" s="1">
        <f ca="1">(OFFSET(O485,0,MATCH(Customer!$J$6,'CDH &amp; HDH'!$P$11:$X$11,0)))</f>
        <v>29</v>
      </c>
      <c r="H485" s="1" t="str">
        <f t="shared" si="91"/>
        <v>Heating</v>
      </c>
      <c r="I485" s="1">
        <f ca="1">OFFSET(IF($H485="Cooling",Customer!$C$25,Customer!$C$52),E485,D485)</f>
        <v>70</v>
      </c>
      <c r="J485" s="1">
        <f ca="1">OFFSET(IF($H485="Cooling",Customer!$L$25,Customer!$L$52),$E485,$D485)</f>
        <v>70</v>
      </c>
      <c r="K485" s="16">
        <f t="shared" si="92"/>
        <v>0</v>
      </c>
      <c r="L485" s="16">
        <f t="shared" si="93"/>
        <v>0</v>
      </c>
      <c r="M485" s="17">
        <f t="shared" ca="1" si="85"/>
        <v>41</v>
      </c>
      <c r="N485" s="17">
        <f t="shared" ca="1" si="86"/>
        <v>41</v>
      </c>
      <c r="O485" s="4"/>
      <c r="P485" s="4">
        <v>25</v>
      </c>
      <c r="Q485" s="4">
        <v>31</v>
      </c>
      <c r="R485" s="4">
        <v>21</v>
      </c>
      <c r="S485" s="4">
        <v>28</v>
      </c>
      <c r="T485" s="4">
        <v>31</v>
      </c>
      <c r="U485" s="4">
        <v>28</v>
      </c>
      <c r="V485" s="13">
        <v>29</v>
      </c>
      <c r="W485" s="4">
        <v>31</v>
      </c>
      <c r="X485" s="4">
        <v>31</v>
      </c>
      <c r="Y485">
        <f t="shared" si="94"/>
        <v>0</v>
      </c>
      <c r="Z485">
        <f t="shared" si="95"/>
        <v>0</v>
      </c>
    </row>
    <row r="486" spans="2:26" x14ac:dyDescent="0.25">
      <c r="B486" s="11">
        <f t="shared" si="96"/>
        <v>44581.74999999885</v>
      </c>
      <c r="C486" s="1">
        <f t="shared" si="87"/>
        <v>1</v>
      </c>
      <c r="D486" s="1">
        <f t="shared" si="88"/>
        <v>4</v>
      </c>
      <c r="E486" s="12">
        <f t="shared" si="89"/>
        <v>19</v>
      </c>
      <c r="F486" s="124" t="str">
        <f t="shared" si="90"/>
        <v>1</v>
      </c>
      <c r="G486" s="1">
        <f ca="1">(OFFSET(O486,0,MATCH(Customer!$J$6,'CDH &amp; HDH'!$P$11:$X$11,0)))</f>
        <v>28</v>
      </c>
      <c r="H486" s="1" t="str">
        <f t="shared" si="91"/>
        <v>Heating</v>
      </c>
      <c r="I486" s="1">
        <f ca="1">OFFSET(IF($H486="Cooling",Customer!$C$25,Customer!$C$52),E486,D486)</f>
        <v>66</v>
      </c>
      <c r="J486" s="1">
        <f ca="1">OFFSET(IF($H486="Cooling",Customer!$L$25,Customer!$L$52),$E486,$D486)</f>
        <v>64</v>
      </c>
      <c r="K486" s="16">
        <f t="shared" si="92"/>
        <v>0</v>
      </c>
      <c r="L486" s="16">
        <f t="shared" si="93"/>
        <v>0</v>
      </c>
      <c r="M486" s="17">
        <f t="shared" ca="1" si="85"/>
        <v>38</v>
      </c>
      <c r="N486" s="17">
        <f t="shared" ca="1" si="86"/>
        <v>36</v>
      </c>
      <c r="O486" s="4"/>
      <c r="P486" s="4">
        <v>23</v>
      </c>
      <c r="Q486" s="4">
        <v>31</v>
      </c>
      <c r="R486" s="4">
        <v>20</v>
      </c>
      <c r="S486" s="4">
        <v>28</v>
      </c>
      <c r="T486" s="4">
        <v>30</v>
      </c>
      <c r="U486" s="4">
        <v>27</v>
      </c>
      <c r="V486" s="13">
        <v>28</v>
      </c>
      <c r="W486" s="4">
        <v>30</v>
      </c>
      <c r="X486" s="4">
        <v>31</v>
      </c>
      <c r="Y486">
        <f t="shared" si="94"/>
        <v>0</v>
      </c>
      <c r="Z486">
        <f t="shared" si="95"/>
        <v>0</v>
      </c>
    </row>
    <row r="487" spans="2:26" x14ac:dyDescent="0.25">
      <c r="B487" s="11">
        <f t="shared" si="96"/>
        <v>44581.791666665515</v>
      </c>
      <c r="C487" s="1">
        <f t="shared" si="87"/>
        <v>1</v>
      </c>
      <c r="D487" s="1">
        <f t="shared" si="88"/>
        <v>4</v>
      </c>
      <c r="E487" s="12">
        <f t="shared" si="89"/>
        <v>20</v>
      </c>
      <c r="F487" s="124" t="str">
        <f t="shared" si="90"/>
        <v>1</v>
      </c>
      <c r="G487" s="1">
        <f ca="1">(OFFSET(O487,0,MATCH(Customer!$J$6,'CDH &amp; HDH'!$P$11:$X$11,0)))</f>
        <v>28</v>
      </c>
      <c r="H487" s="1" t="str">
        <f t="shared" si="91"/>
        <v>Heating</v>
      </c>
      <c r="I487" s="1">
        <f ca="1">OFFSET(IF($H487="Cooling",Customer!$C$25,Customer!$C$52),E487,D487)</f>
        <v>66</v>
      </c>
      <c r="J487" s="1">
        <f ca="1">OFFSET(IF($H487="Cooling",Customer!$L$25,Customer!$L$52),$E487,$D487)</f>
        <v>64</v>
      </c>
      <c r="K487" s="16">
        <f t="shared" si="92"/>
        <v>0</v>
      </c>
      <c r="L487" s="16">
        <f t="shared" si="93"/>
        <v>0</v>
      </c>
      <c r="M487" s="17">
        <f t="shared" ca="1" si="85"/>
        <v>38</v>
      </c>
      <c r="N487" s="17">
        <f t="shared" ca="1" si="86"/>
        <v>36</v>
      </c>
      <c r="O487" s="4"/>
      <c r="P487" s="4">
        <v>20</v>
      </c>
      <c r="Q487" s="4">
        <v>30</v>
      </c>
      <c r="R487" s="4">
        <v>20</v>
      </c>
      <c r="S487" s="4">
        <v>28</v>
      </c>
      <c r="T487" s="4">
        <v>30</v>
      </c>
      <c r="U487" s="4">
        <v>27</v>
      </c>
      <c r="V487" s="13">
        <v>28</v>
      </c>
      <c r="W487" s="4">
        <v>29</v>
      </c>
      <c r="X487" s="4">
        <v>30</v>
      </c>
      <c r="Y487">
        <f t="shared" si="94"/>
        <v>0</v>
      </c>
      <c r="Z487">
        <f t="shared" si="95"/>
        <v>0</v>
      </c>
    </row>
    <row r="488" spans="2:26" x14ac:dyDescent="0.25">
      <c r="B488" s="11">
        <f t="shared" si="96"/>
        <v>44581.833333332179</v>
      </c>
      <c r="C488" s="1">
        <f t="shared" si="87"/>
        <v>1</v>
      </c>
      <c r="D488" s="1">
        <f t="shared" si="88"/>
        <v>4</v>
      </c>
      <c r="E488" s="12">
        <f t="shared" si="89"/>
        <v>21</v>
      </c>
      <c r="F488" s="124" t="str">
        <f t="shared" si="90"/>
        <v>0</v>
      </c>
      <c r="G488" s="1">
        <f ca="1">(OFFSET(O488,0,MATCH(Customer!$J$6,'CDH &amp; HDH'!$P$11:$X$11,0)))</f>
        <v>26</v>
      </c>
      <c r="H488" s="1" t="str">
        <f t="shared" si="91"/>
        <v>Heating</v>
      </c>
      <c r="I488" s="1">
        <f ca="1">OFFSET(IF($H488="Cooling",Customer!$C$25,Customer!$C$52),E488,D488)</f>
        <v>66</v>
      </c>
      <c r="J488" s="1">
        <f ca="1">OFFSET(IF($H488="Cooling",Customer!$L$25,Customer!$L$52),$E488,$D488)</f>
        <v>64</v>
      </c>
      <c r="K488" s="16">
        <f t="shared" si="92"/>
        <v>0</v>
      </c>
      <c r="L488" s="16">
        <f t="shared" si="93"/>
        <v>0</v>
      </c>
      <c r="M488" s="17">
        <f t="shared" ca="1" si="85"/>
        <v>40</v>
      </c>
      <c r="N488" s="17">
        <f t="shared" ca="1" si="86"/>
        <v>38</v>
      </c>
      <c r="O488" s="4"/>
      <c r="P488" s="4">
        <v>17</v>
      </c>
      <c r="Q488" s="4">
        <v>29</v>
      </c>
      <c r="R488" s="4">
        <v>20</v>
      </c>
      <c r="S488" s="4">
        <v>28</v>
      </c>
      <c r="T488" s="4">
        <v>30</v>
      </c>
      <c r="U488" s="4">
        <v>27</v>
      </c>
      <c r="V488" s="13">
        <v>26</v>
      </c>
      <c r="W488" s="4">
        <v>27</v>
      </c>
      <c r="X488" s="4">
        <v>30</v>
      </c>
      <c r="Y488">
        <f t="shared" si="94"/>
        <v>0</v>
      </c>
      <c r="Z488">
        <f t="shared" si="95"/>
        <v>0</v>
      </c>
    </row>
    <row r="489" spans="2:26" x14ac:dyDescent="0.25">
      <c r="B489" s="11">
        <f t="shared" si="96"/>
        <v>44581.874999998843</v>
      </c>
      <c r="C489" s="1">
        <f t="shared" si="87"/>
        <v>1</v>
      </c>
      <c r="D489" s="1">
        <f t="shared" si="88"/>
        <v>4</v>
      </c>
      <c r="E489" s="12">
        <f t="shared" si="89"/>
        <v>22</v>
      </c>
      <c r="F489" s="124" t="str">
        <f t="shared" si="90"/>
        <v>0</v>
      </c>
      <c r="G489" s="1">
        <f ca="1">(OFFSET(O489,0,MATCH(Customer!$J$6,'CDH &amp; HDH'!$P$11:$X$11,0)))</f>
        <v>27</v>
      </c>
      <c r="H489" s="1" t="str">
        <f t="shared" si="91"/>
        <v>Heating</v>
      </c>
      <c r="I489" s="1">
        <f ca="1">OFFSET(IF($H489="Cooling",Customer!$C$25,Customer!$C$52),E489,D489)</f>
        <v>66</v>
      </c>
      <c r="J489" s="1">
        <f ca="1">OFFSET(IF($H489="Cooling",Customer!$L$25,Customer!$L$52),$E489,$D489)</f>
        <v>64</v>
      </c>
      <c r="K489" s="16">
        <f t="shared" si="92"/>
        <v>0</v>
      </c>
      <c r="L489" s="16">
        <f t="shared" si="93"/>
        <v>0</v>
      </c>
      <c r="M489" s="17">
        <f t="shared" ca="1" si="85"/>
        <v>39</v>
      </c>
      <c r="N489" s="17">
        <f t="shared" ca="1" si="86"/>
        <v>37</v>
      </c>
      <c r="O489" s="4"/>
      <c r="P489" s="4">
        <v>14</v>
      </c>
      <c r="Q489" s="4">
        <v>29</v>
      </c>
      <c r="R489" s="4">
        <v>20</v>
      </c>
      <c r="S489" s="4">
        <v>28</v>
      </c>
      <c r="T489" s="4">
        <v>30</v>
      </c>
      <c r="U489" s="4">
        <v>27</v>
      </c>
      <c r="V489" s="13">
        <v>27</v>
      </c>
      <c r="W489" s="4">
        <v>26</v>
      </c>
      <c r="X489" s="4">
        <v>29</v>
      </c>
      <c r="Y489">
        <f t="shared" si="94"/>
        <v>0</v>
      </c>
      <c r="Z489">
        <f t="shared" si="95"/>
        <v>0</v>
      </c>
    </row>
    <row r="490" spans="2:26" x14ac:dyDescent="0.25">
      <c r="B490" s="11">
        <f t="shared" si="96"/>
        <v>44581.916666665507</v>
      </c>
      <c r="C490" s="1">
        <f t="shared" si="87"/>
        <v>1</v>
      </c>
      <c r="D490" s="1">
        <f t="shared" si="88"/>
        <v>4</v>
      </c>
      <c r="E490" s="12">
        <f t="shared" si="89"/>
        <v>23</v>
      </c>
      <c r="F490" s="124" t="str">
        <f t="shared" si="90"/>
        <v>0</v>
      </c>
      <c r="G490" s="1">
        <f ca="1">(OFFSET(O490,0,MATCH(Customer!$J$6,'CDH &amp; HDH'!$P$11:$X$11,0)))</f>
        <v>28</v>
      </c>
      <c r="H490" s="1" t="str">
        <f t="shared" si="91"/>
        <v>Heating</v>
      </c>
      <c r="I490" s="1">
        <f ca="1">OFFSET(IF($H490="Cooling",Customer!$C$25,Customer!$C$52),E490,D490)</f>
        <v>66</v>
      </c>
      <c r="J490" s="1">
        <f ca="1">OFFSET(IF($H490="Cooling",Customer!$L$25,Customer!$L$52),$E490,$D490)</f>
        <v>64</v>
      </c>
      <c r="K490" s="16">
        <f t="shared" si="92"/>
        <v>0</v>
      </c>
      <c r="L490" s="16">
        <f t="shared" si="93"/>
        <v>0</v>
      </c>
      <c r="M490" s="17">
        <f t="shared" ca="1" si="85"/>
        <v>38</v>
      </c>
      <c r="N490" s="17">
        <f t="shared" ca="1" si="86"/>
        <v>36</v>
      </c>
      <c r="O490" s="4"/>
      <c r="P490" s="4">
        <v>15</v>
      </c>
      <c r="Q490" s="4">
        <v>28</v>
      </c>
      <c r="R490" s="4">
        <v>20</v>
      </c>
      <c r="S490" s="4">
        <v>28</v>
      </c>
      <c r="T490" s="4">
        <v>30</v>
      </c>
      <c r="U490" s="4">
        <v>27</v>
      </c>
      <c r="V490" s="13">
        <v>28</v>
      </c>
      <c r="W490" s="4">
        <v>26</v>
      </c>
      <c r="X490" s="4">
        <v>27</v>
      </c>
      <c r="Y490">
        <f t="shared" si="94"/>
        <v>0</v>
      </c>
      <c r="Z490">
        <f t="shared" si="95"/>
        <v>0</v>
      </c>
    </row>
    <row r="491" spans="2:26" x14ac:dyDescent="0.25">
      <c r="B491" s="11">
        <f t="shared" si="96"/>
        <v>44581.958333332172</v>
      </c>
      <c r="C491" s="1">
        <f t="shared" si="87"/>
        <v>1</v>
      </c>
      <c r="D491" s="1">
        <f t="shared" si="88"/>
        <v>4</v>
      </c>
      <c r="E491" s="12">
        <f t="shared" si="89"/>
        <v>24</v>
      </c>
      <c r="F491" s="124" t="str">
        <f t="shared" si="90"/>
        <v>0</v>
      </c>
      <c r="G491" s="1">
        <f ca="1">(OFFSET(O491,0,MATCH(Customer!$J$6,'CDH &amp; HDH'!$P$11:$X$11,0)))</f>
        <v>29</v>
      </c>
      <c r="H491" s="1" t="str">
        <f t="shared" si="91"/>
        <v>Heating</v>
      </c>
      <c r="I491" s="1">
        <f ca="1">OFFSET(IF($H491="Cooling",Customer!$C$25,Customer!$C$52),E491,D491)</f>
        <v>66</v>
      </c>
      <c r="J491" s="1">
        <f ca="1">OFFSET(IF($H491="Cooling",Customer!$L$25,Customer!$L$52),$E491,$D491)</f>
        <v>64</v>
      </c>
      <c r="K491" s="16">
        <f t="shared" si="92"/>
        <v>0</v>
      </c>
      <c r="L491" s="16">
        <f t="shared" si="93"/>
        <v>0</v>
      </c>
      <c r="M491" s="17">
        <f t="shared" ca="1" si="85"/>
        <v>37</v>
      </c>
      <c r="N491" s="17">
        <f t="shared" ca="1" si="86"/>
        <v>35</v>
      </c>
      <c r="O491" s="4"/>
      <c r="P491" s="4">
        <v>15</v>
      </c>
      <c r="Q491" s="4">
        <v>28</v>
      </c>
      <c r="R491" s="4">
        <v>19</v>
      </c>
      <c r="S491" s="4">
        <v>29</v>
      </c>
      <c r="T491" s="4">
        <v>30</v>
      </c>
      <c r="U491" s="4">
        <v>27</v>
      </c>
      <c r="V491" s="13">
        <v>29</v>
      </c>
      <c r="W491" s="4">
        <v>26</v>
      </c>
      <c r="X491" s="4">
        <v>21</v>
      </c>
      <c r="Y491">
        <f t="shared" si="94"/>
        <v>0</v>
      </c>
      <c r="Z491">
        <f t="shared" si="95"/>
        <v>0</v>
      </c>
    </row>
    <row r="492" spans="2:26" x14ac:dyDescent="0.25">
      <c r="B492" s="11">
        <f t="shared" si="96"/>
        <v>44581.999999998836</v>
      </c>
      <c r="C492" s="1">
        <f t="shared" si="87"/>
        <v>1</v>
      </c>
      <c r="D492" s="1">
        <f t="shared" si="88"/>
        <v>5</v>
      </c>
      <c r="E492" s="12">
        <f t="shared" si="89"/>
        <v>1</v>
      </c>
      <c r="F492" s="124" t="str">
        <f t="shared" si="90"/>
        <v>0</v>
      </c>
      <c r="G492" s="1">
        <f ca="1">(OFFSET(O492,0,MATCH(Customer!$J$6,'CDH &amp; HDH'!$P$11:$X$11,0)))</f>
        <v>29</v>
      </c>
      <c r="H492" s="1" t="str">
        <f t="shared" si="91"/>
        <v>Heating</v>
      </c>
      <c r="I492" s="1">
        <f ca="1">OFFSET(IF($H492="Cooling",Customer!$C$25,Customer!$C$52),E492,D492)</f>
        <v>66</v>
      </c>
      <c r="J492" s="1">
        <f ca="1">OFFSET(IF($H492="Cooling",Customer!$L$25,Customer!$L$52),$E492,$D492)</f>
        <v>64</v>
      </c>
      <c r="K492" s="16">
        <f t="shared" si="92"/>
        <v>0</v>
      </c>
      <c r="L492" s="16">
        <f t="shared" si="93"/>
        <v>0</v>
      </c>
      <c r="M492" s="17">
        <f t="shared" ca="1" si="85"/>
        <v>37</v>
      </c>
      <c r="N492" s="17">
        <f t="shared" ca="1" si="86"/>
        <v>35</v>
      </c>
      <c r="O492" s="4"/>
      <c r="P492" s="4">
        <v>16</v>
      </c>
      <c r="Q492" s="4">
        <v>28</v>
      </c>
      <c r="R492" s="4">
        <v>19</v>
      </c>
      <c r="S492" s="4">
        <v>29</v>
      </c>
      <c r="T492" s="4">
        <v>30</v>
      </c>
      <c r="U492" s="4">
        <v>26</v>
      </c>
      <c r="V492" s="13">
        <v>29</v>
      </c>
      <c r="W492" s="4">
        <v>26</v>
      </c>
      <c r="X492" s="4">
        <v>19</v>
      </c>
      <c r="Y492">
        <f t="shared" si="94"/>
        <v>0</v>
      </c>
      <c r="Z492">
        <f t="shared" si="95"/>
        <v>0</v>
      </c>
    </row>
    <row r="493" spans="2:26" x14ac:dyDescent="0.25">
      <c r="B493" s="11">
        <f t="shared" si="96"/>
        <v>44582.0416666655</v>
      </c>
      <c r="C493" s="1">
        <f t="shared" si="87"/>
        <v>1</v>
      </c>
      <c r="D493" s="1">
        <f t="shared" si="88"/>
        <v>5</v>
      </c>
      <c r="E493" s="12">
        <f t="shared" si="89"/>
        <v>2</v>
      </c>
      <c r="F493" s="124" t="str">
        <f t="shared" si="90"/>
        <v>0</v>
      </c>
      <c r="G493" s="1">
        <f ca="1">(OFFSET(O493,0,MATCH(Customer!$J$6,'CDH &amp; HDH'!$P$11:$X$11,0)))</f>
        <v>29</v>
      </c>
      <c r="H493" s="1" t="str">
        <f t="shared" si="91"/>
        <v>Heating</v>
      </c>
      <c r="I493" s="1">
        <f ca="1">OFFSET(IF($H493="Cooling",Customer!$C$25,Customer!$C$52),E493,D493)</f>
        <v>66</v>
      </c>
      <c r="J493" s="1">
        <f ca="1">OFFSET(IF($H493="Cooling",Customer!$L$25,Customer!$L$52),$E493,$D493)</f>
        <v>64</v>
      </c>
      <c r="K493" s="16">
        <f t="shared" si="92"/>
        <v>0</v>
      </c>
      <c r="L493" s="16">
        <f t="shared" si="93"/>
        <v>0</v>
      </c>
      <c r="M493" s="17">
        <f t="shared" ca="1" si="85"/>
        <v>37</v>
      </c>
      <c r="N493" s="17">
        <f t="shared" ca="1" si="86"/>
        <v>35</v>
      </c>
      <c r="O493" s="4"/>
      <c r="P493" s="4">
        <v>17</v>
      </c>
      <c r="Q493" s="4">
        <v>29</v>
      </c>
      <c r="R493" s="4">
        <v>19</v>
      </c>
      <c r="S493" s="4">
        <v>29</v>
      </c>
      <c r="T493" s="4">
        <v>30</v>
      </c>
      <c r="U493" s="4">
        <v>26</v>
      </c>
      <c r="V493" s="13">
        <v>29</v>
      </c>
      <c r="W493" s="4">
        <v>26</v>
      </c>
      <c r="X493" s="4">
        <v>19</v>
      </c>
      <c r="Y493">
        <f t="shared" si="94"/>
        <v>0</v>
      </c>
      <c r="Z493">
        <f t="shared" si="95"/>
        <v>0</v>
      </c>
    </row>
    <row r="494" spans="2:26" x14ac:dyDescent="0.25">
      <c r="B494" s="11">
        <f t="shared" si="96"/>
        <v>44582.083333332164</v>
      </c>
      <c r="C494" s="1">
        <f t="shared" si="87"/>
        <v>1</v>
      </c>
      <c r="D494" s="1">
        <f t="shared" si="88"/>
        <v>5</v>
      </c>
      <c r="E494" s="12">
        <f t="shared" si="89"/>
        <v>3</v>
      </c>
      <c r="F494" s="124" t="str">
        <f t="shared" si="90"/>
        <v>0</v>
      </c>
      <c r="G494" s="1">
        <f ca="1">(OFFSET(O494,0,MATCH(Customer!$J$6,'CDH &amp; HDH'!$P$11:$X$11,0)))</f>
        <v>29</v>
      </c>
      <c r="H494" s="1" t="str">
        <f t="shared" si="91"/>
        <v>Heating</v>
      </c>
      <c r="I494" s="1">
        <f ca="1">OFFSET(IF($H494="Cooling",Customer!$C$25,Customer!$C$52),E494,D494)</f>
        <v>66</v>
      </c>
      <c r="J494" s="1">
        <f ca="1">OFFSET(IF($H494="Cooling",Customer!$L$25,Customer!$L$52),$E494,$D494)</f>
        <v>64</v>
      </c>
      <c r="K494" s="16">
        <f t="shared" si="92"/>
        <v>0</v>
      </c>
      <c r="L494" s="16">
        <f t="shared" si="93"/>
        <v>0</v>
      </c>
      <c r="M494" s="17">
        <f t="shared" ca="1" si="85"/>
        <v>37</v>
      </c>
      <c r="N494" s="17">
        <f t="shared" ca="1" si="86"/>
        <v>35</v>
      </c>
      <c r="O494" s="4"/>
      <c r="P494" s="4">
        <v>19</v>
      </c>
      <c r="Q494" s="4">
        <v>29</v>
      </c>
      <c r="R494" s="4">
        <v>19</v>
      </c>
      <c r="S494" s="4">
        <v>29</v>
      </c>
      <c r="T494" s="4">
        <v>30</v>
      </c>
      <c r="U494" s="4">
        <v>26</v>
      </c>
      <c r="V494" s="13">
        <v>29</v>
      </c>
      <c r="W494" s="4">
        <v>27</v>
      </c>
      <c r="X494" s="4">
        <v>20</v>
      </c>
      <c r="Y494">
        <f t="shared" si="94"/>
        <v>0</v>
      </c>
      <c r="Z494">
        <f t="shared" si="95"/>
        <v>0</v>
      </c>
    </row>
    <row r="495" spans="2:26" x14ac:dyDescent="0.25">
      <c r="B495" s="11">
        <f t="shared" si="96"/>
        <v>44582.124999998829</v>
      </c>
      <c r="C495" s="1">
        <f t="shared" si="87"/>
        <v>1</v>
      </c>
      <c r="D495" s="1">
        <f t="shared" si="88"/>
        <v>5</v>
      </c>
      <c r="E495" s="12">
        <f t="shared" si="89"/>
        <v>4</v>
      </c>
      <c r="F495" s="124" t="str">
        <f t="shared" si="90"/>
        <v>0</v>
      </c>
      <c r="G495" s="1">
        <f ca="1">(OFFSET(O495,0,MATCH(Customer!$J$6,'CDH &amp; HDH'!$P$11:$X$11,0)))</f>
        <v>27</v>
      </c>
      <c r="H495" s="1" t="str">
        <f t="shared" si="91"/>
        <v>Heating</v>
      </c>
      <c r="I495" s="1">
        <f ca="1">OFFSET(IF($H495="Cooling",Customer!$C$25,Customer!$C$52),E495,D495)</f>
        <v>66</v>
      </c>
      <c r="J495" s="1">
        <f ca="1">OFFSET(IF($H495="Cooling",Customer!$L$25,Customer!$L$52),$E495,$D495)</f>
        <v>64</v>
      </c>
      <c r="K495" s="16">
        <f t="shared" si="92"/>
        <v>0</v>
      </c>
      <c r="L495" s="16">
        <f t="shared" si="93"/>
        <v>0</v>
      </c>
      <c r="M495" s="17">
        <f t="shared" ca="1" si="85"/>
        <v>39</v>
      </c>
      <c r="N495" s="17">
        <f t="shared" ca="1" si="86"/>
        <v>37</v>
      </c>
      <c r="O495" s="4"/>
      <c r="P495" s="4">
        <v>20</v>
      </c>
      <c r="Q495" s="4">
        <v>29</v>
      </c>
      <c r="R495" s="4">
        <v>19</v>
      </c>
      <c r="S495" s="4">
        <v>29</v>
      </c>
      <c r="T495" s="4">
        <v>30</v>
      </c>
      <c r="U495" s="4">
        <v>26</v>
      </c>
      <c r="V495" s="13">
        <v>27</v>
      </c>
      <c r="W495" s="4">
        <v>27</v>
      </c>
      <c r="X495" s="4">
        <v>21</v>
      </c>
      <c r="Y495">
        <f t="shared" si="94"/>
        <v>0</v>
      </c>
      <c r="Z495">
        <f t="shared" si="95"/>
        <v>0</v>
      </c>
    </row>
    <row r="496" spans="2:26" x14ac:dyDescent="0.25">
      <c r="B496" s="11">
        <f t="shared" si="96"/>
        <v>44582.166666665493</v>
      </c>
      <c r="C496" s="1">
        <f t="shared" si="87"/>
        <v>1</v>
      </c>
      <c r="D496" s="1">
        <f t="shared" si="88"/>
        <v>5</v>
      </c>
      <c r="E496" s="12">
        <f t="shared" si="89"/>
        <v>5</v>
      </c>
      <c r="F496" s="124" t="str">
        <f t="shared" si="90"/>
        <v>0</v>
      </c>
      <c r="G496" s="1">
        <f ca="1">(OFFSET(O496,0,MATCH(Customer!$J$6,'CDH &amp; HDH'!$P$11:$X$11,0)))</f>
        <v>26</v>
      </c>
      <c r="H496" s="1" t="str">
        <f t="shared" si="91"/>
        <v>Heating</v>
      </c>
      <c r="I496" s="1">
        <f ca="1">OFFSET(IF($H496="Cooling",Customer!$C$25,Customer!$C$52),E496,D496)</f>
        <v>66</v>
      </c>
      <c r="J496" s="1">
        <f ca="1">OFFSET(IF($H496="Cooling",Customer!$L$25,Customer!$L$52),$E496,$D496)</f>
        <v>64</v>
      </c>
      <c r="K496" s="16">
        <f t="shared" si="92"/>
        <v>0</v>
      </c>
      <c r="L496" s="16">
        <f t="shared" si="93"/>
        <v>0</v>
      </c>
      <c r="M496" s="17">
        <f t="shared" ca="1" si="85"/>
        <v>40</v>
      </c>
      <c r="N496" s="17">
        <f t="shared" ca="1" si="86"/>
        <v>38</v>
      </c>
      <c r="O496" s="4"/>
      <c r="P496" s="4">
        <v>21</v>
      </c>
      <c r="Q496" s="4">
        <v>29</v>
      </c>
      <c r="R496" s="4">
        <v>19</v>
      </c>
      <c r="S496" s="4">
        <v>29</v>
      </c>
      <c r="T496" s="4">
        <v>30</v>
      </c>
      <c r="U496" s="4">
        <v>26</v>
      </c>
      <c r="V496" s="13">
        <v>26</v>
      </c>
      <c r="W496" s="4">
        <v>27</v>
      </c>
      <c r="X496" s="4">
        <v>22</v>
      </c>
      <c r="Y496">
        <f t="shared" si="94"/>
        <v>0</v>
      </c>
      <c r="Z496">
        <f t="shared" si="95"/>
        <v>0</v>
      </c>
    </row>
    <row r="497" spans="2:26" x14ac:dyDescent="0.25">
      <c r="B497" s="11">
        <f t="shared" si="96"/>
        <v>44582.208333332157</v>
      </c>
      <c r="C497" s="1">
        <f t="shared" si="87"/>
        <v>1</v>
      </c>
      <c r="D497" s="1">
        <f t="shared" si="88"/>
        <v>5</v>
      </c>
      <c r="E497" s="12">
        <f t="shared" si="89"/>
        <v>6</v>
      </c>
      <c r="F497" s="124" t="str">
        <f t="shared" si="90"/>
        <v>0</v>
      </c>
      <c r="G497" s="1">
        <f ca="1">(OFFSET(O497,0,MATCH(Customer!$J$6,'CDH &amp; HDH'!$P$11:$X$11,0)))</f>
        <v>24</v>
      </c>
      <c r="H497" s="1" t="str">
        <f t="shared" si="91"/>
        <v>Heating</v>
      </c>
      <c r="I497" s="1">
        <f ca="1">OFFSET(IF($H497="Cooling",Customer!$C$25,Customer!$C$52),E497,D497)</f>
        <v>66</v>
      </c>
      <c r="J497" s="1">
        <f ca="1">OFFSET(IF($H497="Cooling",Customer!$L$25,Customer!$L$52),$E497,$D497)</f>
        <v>64</v>
      </c>
      <c r="K497" s="16">
        <f t="shared" si="92"/>
        <v>0</v>
      </c>
      <c r="L497" s="16">
        <f t="shared" si="93"/>
        <v>0</v>
      </c>
      <c r="M497" s="17">
        <f t="shared" ca="1" si="85"/>
        <v>42</v>
      </c>
      <c r="N497" s="17">
        <f t="shared" ca="1" si="86"/>
        <v>40</v>
      </c>
      <c r="O497" s="4"/>
      <c r="P497" s="4">
        <v>21</v>
      </c>
      <c r="Q497" s="4">
        <v>30</v>
      </c>
      <c r="R497" s="4">
        <v>19</v>
      </c>
      <c r="S497" s="4">
        <v>28</v>
      </c>
      <c r="T497" s="4">
        <v>30</v>
      </c>
      <c r="U497" s="4">
        <v>26</v>
      </c>
      <c r="V497" s="13">
        <v>24</v>
      </c>
      <c r="W497" s="4">
        <v>27</v>
      </c>
      <c r="X497" s="4">
        <v>22</v>
      </c>
      <c r="Y497">
        <f t="shared" si="94"/>
        <v>0</v>
      </c>
      <c r="Z497">
        <f t="shared" si="95"/>
        <v>0</v>
      </c>
    </row>
    <row r="498" spans="2:26" x14ac:dyDescent="0.25">
      <c r="B498" s="11">
        <f t="shared" si="96"/>
        <v>44582.249999998821</v>
      </c>
      <c r="C498" s="1">
        <f t="shared" si="87"/>
        <v>1</v>
      </c>
      <c r="D498" s="1">
        <f t="shared" si="88"/>
        <v>5</v>
      </c>
      <c r="E498" s="12">
        <f t="shared" si="89"/>
        <v>7</v>
      </c>
      <c r="F498" s="124" t="str">
        <f t="shared" si="90"/>
        <v>0</v>
      </c>
      <c r="G498" s="1">
        <f ca="1">(OFFSET(O498,0,MATCH(Customer!$J$6,'CDH &amp; HDH'!$P$11:$X$11,0)))</f>
        <v>23</v>
      </c>
      <c r="H498" s="1" t="str">
        <f t="shared" si="91"/>
        <v>Heating</v>
      </c>
      <c r="I498" s="1">
        <f ca="1">OFFSET(IF($H498="Cooling",Customer!$C$25,Customer!$C$52),E498,D498)</f>
        <v>66</v>
      </c>
      <c r="J498" s="1">
        <f ca="1">OFFSET(IF($H498="Cooling",Customer!$L$25,Customer!$L$52),$E498,$D498)</f>
        <v>64</v>
      </c>
      <c r="K498" s="16">
        <f t="shared" si="92"/>
        <v>0</v>
      </c>
      <c r="L498" s="16">
        <f t="shared" si="93"/>
        <v>0</v>
      </c>
      <c r="M498" s="17">
        <f t="shared" ca="1" si="85"/>
        <v>43</v>
      </c>
      <c r="N498" s="17">
        <f t="shared" ca="1" si="86"/>
        <v>41</v>
      </c>
      <c r="O498" s="4"/>
      <c r="P498" s="4">
        <v>22</v>
      </c>
      <c r="Q498" s="4">
        <v>29</v>
      </c>
      <c r="R498" s="4">
        <v>19</v>
      </c>
      <c r="S498" s="4">
        <v>28</v>
      </c>
      <c r="T498" s="4">
        <v>30</v>
      </c>
      <c r="U498" s="4">
        <v>26</v>
      </c>
      <c r="V498" s="13">
        <v>23</v>
      </c>
      <c r="W498" s="4">
        <v>27</v>
      </c>
      <c r="X498" s="4">
        <v>23</v>
      </c>
      <c r="Y498">
        <f t="shared" si="94"/>
        <v>0</v>
      </c>
      <c r="Z498">
        <f t="shared" si="95"/>
        <v>0</v>
      </c>
    </row>
    <row r="499" spans="2:26" x14ac:dyDescent="0.25">
      <c r="B499" s="11">
        <f t="shared" si="96"/>
        <v>44582.291666665486</v>
      </c>
      <c r="C499" s="1">
        <f t="shared" si="87"/>
        <v>1</v>
      </c>
      <c r="D499" s="1">
        <f t="shared" si="88"/>
        <v>5</v>
      </c>
      <c r="E499" s="12">
        <f t="shared" si="89"/>
        <v>8</v>
      </c>
      <c r="F499" s="124" t="str">
        <f t="shared" si="90"/>
        <v>1</v>
      </c>
      <c r="G499" s="1">
        <f ca="1">(OFFSET(O499,0,MATCH(Customer!$J$6,'CDH &amp; HDH'!$P$11:$X$11,0)))</f>
        <v>21</v>
      </c>
      <c r="H499" s="1" t="str">
        <f t="shared" si="91"/>
        <v>Heating</v>
      </c>
      <c r="I499" s="1">
        <f ca="1">OFFSET(IF($H499="Cooling",Customer!$C$25,Customer!$C$52),E499,D499)</f>
        <v>70</v>
      </c>
      <c r="J499" s="1">
        <f ca="1">OFFSET(IF($H499="Cooling",Customer!$L$25,Customer!$L$52),$E499,$D499)</f>
        <v>70</v>
      </c>
      <c r="K499" s="16">
        <f t="shared" si="92"/>
        <v>0</v>
      </c>
      <c r="L499" s="16">
        <f t="shared" si="93"/>
        <v>0</v>
      </c>
      <c r="M499" s="17">
        <f t="shared" ca="1" si="85"/>
        <v>49</v>
      </c>
      <c r="N499" s="17">
        <f t="shared" ca="1" si="86"/>
        <v>49</v>
      </c>
      <c r="O499" s="4"/>
      <c r="P499" s="4">
        <v>23</v>
      </c>
      <c r="Q499" s="4">
        <v>30</v>
      </c>
      <c r="R499" s="4">
        <v>19</v>
      </c>
      <c r="S499" s="4">
        <v>29</v>
      </c>
      <c r="T499" s="4">
        <v>31</v>
      </c>
      <c r="U499" s="4">
        <v>26</v>
      </c>
      <c r="V499" s="13">
        <v>21</v>
      </c>
      <c r="W499" s="4">
        <v>28</v>
      </c>
      <c r="X499" s="4">
        <v>20</v>
      </c>
      <c r="Y499">
        <f t="shared" si="94"/>
        <v>0</v>
      </c>
      <c r="Z499">
        <f t="shared" si="95"/>
        <v>0</v>
      </c>
    </row>
    <row r="500" spans="2:26" x14ac:dyDescent="0.25">
      <c r="B500" s="11">
        <f t="shared" si="96"/>
        <v>44582.33333333215</v>
      </c>
      <c r="C500" s="1">
        <f t="shared" si="87"/>
        <v>1</v>
      </c>
      <c r="D500" s="1">
        <f t="shared" si="88"/>
        <v>5</v>
      </c>
      <c r="E500" s="12">
        <f t="shared" si="89"/>
        <v>9</v>
      </c>
      <c r="F500" s="124" t="str">
        <f t="shared" si="90"/>
        <v>1</v>
      </c>
      <c r="G500" s="1">
        <f ca="1">(OFFSET(O500,0,MATCH(Customer!$J$6,'CDH &amp; HDH'!$P$11:$X$11,0)))</f>
        <v>22</v>
      </c>
      <c r="H500" s="1" t="str">
        <f t="shared" si="91"/>
        <v>Heating</v>
      </c>
      <c r="I500" s="1">
        <f ca="1">OFFSET(IF($H500="Cooling",Customer!$C$25,Customer!$C$52),E500,D500)</f>
        <v>70</v>
      </c>
      <c r="J500" s="1">
        <f ca="1">OFFSET(IF($H500="Cooling",Customer!$L$25,Customer!$L$52),$E500,$D500)</f>
        <v>70</v>
      </c>
      <c r="K500" s="16">
        <f t="shared" si="92"/>
        <v>0</v>
      </c>
      <c r="L500" s="16">
        <f t="shared" si="93"/>
        <v>0</v>
      </c>
      <c r="M500" s="17">
        <f t="shared" ca="1" si="85"/>
        <v>48</v>
      </c>
      <c r="N500" s="17">
        <f t="shared" ca="1" si="86"/>
        <v>48</v>
      </c>
      <c r="O500" s="4"/>
      <c r="P500" s="4">
        <v>25</v>
      </c>
      <c r="Q500" s="4">
        <v>30</v>
      </c>
      <c r="R500" s="4">
        <v>20</v>
      </c>
      <c r="S500" s="4">
        <v>29</v>
      </c>
      <c r="T500" s="4">
        <v>31</v>
      </c>
      <c r="U500" s="4">
        <v>28</v>
      </c>
      <c r="V500" s="13">
        <v>22</v>
      </c>
      <c r="W500" s="4">
        <v>29</v>
      </c>
      <c r="X500" s="4">
        <v>23</v>
      </c>
      <c r="Y500">
        <f t="shared" si="94"/>
        <v>0</v>
      </c>
      <c r="Z500">
        <f t="shared" si="95"/>
        <v>0</v>
      </c>
    </row>
    <row r="501" spans="2:26" x14ac:dyDescent="0.25">
      <c r="B501" s="11">
        <f t="shared" si="96"/>
        <v>44582.374999998814</v>
      </c>
      <c r="C501" s="1">
        <f t="shared" si="87"/>
        <v>1</v>
      </c>
      <c r="D501" s="1">
        <f t="shared" si="88"/>
        <v>5</v>
      </c>
      <c r="E501" s="12">
        <f t="shared" si="89"/>
        <v>10</v>
      </c>
      <c r="F501" s="124" t="str">
        <f t="shared" si="90"/>
        <v>0</v>
      </c>
      <c r="G501" s="1">
        <f ca="1">(OFFSET(O501,0,MATCH(Customer!$J$6,'CDH &amp; HDH'!$P$11:$X$11,0)))</f>
        <v>25</v>
      </c>
      <c r="H501" s="1" t="str">
        <f t="shared" si="91"/>
        <v>Heating</v>
      </c>
      <c r="I501" s="1">
        <f ca="1">OFFSET(IF($H501="Cooling",Customer!$C$25,Customer!$C$52),E501,D501)</f>
        <v>70</v>
      </c>
      <c r="J501" s="1">
        <f ca="1">OFFSET(IF($H501="Cooling",Customer!$L$25,Customer!$L$52),$E501,$D501)</f>
        <v>70</v>
      </c>
      <c r="K501" s="16">
        <f t="shared" si="92"/>
        <v>0</v>
      </c>
      <c r="L501" s="16">
        <f t="shared" si="93"/>
        <v>0</v>
      </c>
      <c r="M501" s="17">
        <f t="shared" ca="1" si="85"/>
        <v>45</v>
      </c>
      <c r="N501" s="17">
        <f t="shared" ca="1" si="86"/>
        <v>45</v>
      </c>
      <c r="O501" s="4"/>
      <c r="P501" s="4">
        <v>26</v>
      </c>
      <c r="Q501" s="4">
        <v>30</v>
      </c>
      <c r="R501" s="4">
        <v>20</v>
      </c>
      <c r="S501" s="4">
        <v>30</v>
      </c>
      <c r="T501" s="4">
        <v>32</v>
      </c>
      <c r="U501" s="4">
        <v>30</v>
      </c>
      <c r="V501" s="13">
        <v>25</v>
      </c>
      <c r="W501" s="4">
        <v>29</v>
      </c>
      <c r="X501" s="4">
        <v>30</v>
      </c>
      <c r="Y501">
        <f t="shared" si="94"/>
        <v>0</v>
      </c>
      <c r="Z501">
        <f t="shared" si="95"/>
        <v>0</v>
      </c>
    </row>
    <row r="502" spans="2:26" x14ac:dyDescent="0.25">
      <c r="B502" s="11">
        <f t="shared" si="96"/>
        <v>44582.416666665478</v>
      </c>
      <c r="C502" s="1">
        <f t="shared" si="87"/>
        <v>1</v>
      </c>
      <c r="D502" s="1">
        <f t="shared" si="88"/>
        <v>5</v>
      </c>
      <c r="E502" s="12">
        <f t="shared" si="89"/>
        <v>11</v>
      </c>
      <c r="F502" s="124" t="str">
        <f t="shared" si="90"/>
        <v>0</v>
      </c>
      <c r="G502" s="1">
        <f ca="1">(OFFSET(O502,0,MATCH(Customer!$J$6,'CDH &amp; HDH'!$P$11:$X$11,0)))</f>
        <v>26</v>
      </c>
      <c r="H502" s="1" t="str">
        <f t="shared" si="91"/>
        <v>Heating</v>
      </c>
      <c r="I502" s="1">
        <f ca="1">OFFSET(IF($H502="Cooling",Customer!$C$25,Customer!$C$52),E502,D502)</f>
        <v>70</v>
      </c>
      <c r="J502" s="1">
        <f ca="1">OFFSET(IF($H502="Cooling",Customer!$L$25,Customer!$L$52),$E502,$D502)</f>
        <v>70</v>
      </c>
      <c r="K502" s="16">
        <f t="shared" si="92"/>
        <v>0</v>
      </c>
      <c r="L502" s="16">
        <f t="shared" si="93"/>
        <v>0</v>
      </c>
      <c r="M502" s="17">
        <f t="shared" ca="1" si="85"/>
        <v>44</v>
      </c>
      <c r="N502" s="17">
        <f t="shared" ca="1" si="86"/>
        <v>44</v>
      </c>
      <c r="O502" s="4"/>
      <c r="P502" s="4">
        <v>27</v>
      </c>
      <c r="Q502" s="4">
        <v>31</v>
      </c>
      <c r="R502" s="4">
        <v>21</v>
      </c>
      <c r="S502" s="4">
        <v>30</v>
      </c>
      <c r="T502" s="4">
        <v>32</v>
      </c>
      <c r="U502" s="4">
        <v>30</v>
      </c>
      <c r="V502" s="13">
        <v>26</v>
      </c>
      <c r="W502" s="4">
        <v>29</v>
      </c>
      <c r="X502" s="4">
        <v>30</v>
      </c>
      <c r="Y502">
        <f t="shared" si="94"/>
        <v>0</v>
      </c>
      <c r="Z502">
        <f t="shared" si="95"/>
        <v>0</v>
      </c>
    </row>
    <row r="503" spans="2:26" x14ac:dyDescent="0.25">
      <c r="B503" s="11">
        <f t="shared" si="96"/>
        <v>44582.458333332143</v>
      </c>
      <c r="C503" s="1">
        <f t="shared" si="87"/>
        <v>1</v>
      </c>
      <c r="D503" s="1">
        <f t="shared" si="88"/>
        <v>5</v>
      </c>
      <c r="E503" s="12">
        <f t="shared" si="89"/>
        <v>12</v>
      </c>
      <c r="F503" s="124" t="str">
        <f t="shared" si="90"/>
        <v>0</v>
      </c>
      <c r="G503" s="1">
        <f ca="1">(OFFSET(O503,0,MATCH(Customer!$J$6,'CDH &amp; HDH'!$P$11:$X$11,0)))</f>
        <v>27</v>
      </c>
      <c r="H503" s="1" t="str">
        <f t="shared" si="91"/>
        <v>Heating</v>
      </c>
      <c r="I503" s="1">
        <f ca="1">OFFSET(IF($H503="Cooling",Customer!$C$25,Customer!$C$52),E503,D503)</f>
        <v>70</v>
      </c>
      <c r="J503" s="1">
        <f ca="1">OFFSET(IF($H503="Cooling",Customer!$L$25,Customer!$L$52),$E503,$D503)</f>
        <v>70</v>
      </c>
      <c r="K503" s="16">
        <f t="shared" si="92"/>
        <v>0</v>
      </c>
      <c r="L503" s="16">
        <f t="shared" si="93"/>
        <v>0</v>
      </c>
      <c r="M503" s="17">
        <f t="shared" ca="1" si="85"/>
        <v>43</v>
      </c>
      <c r="N503" s="17">
        <f t="shared" ca="1" si="86"/>
        <v>43</v>
      </c>
      <c r="O503" s="4"/>
      <c r="P503" s="4">
        <v>28</v>
      </c>
      <c r="Q503" s="4">
        <v>32</v>
      </c>
      <c r="R503" s="4">
        <v>23</v>
      </c>
      <c r="S503" s="4">
        <v>31</v>
      </c>
      <c r="T503" s="4">
        <v>32</v>
      </c>
      <c r="U503" s="4">
        <v>31</v>
      </c>
      <c r="V503" s="13">
        <v>27</v>
      </c>
      <c r="W503" s="4">
        <v>31</v>
      </c>
      <c r="X503" s="4">
        <v>30</v>
      </c>
      <c r="Y503">
        <f t="shared" si="94"/>
        <v>0</v>
      </c>
      <c r="Z503">
        <f t="shared" si="95"/>
        <v>0</v>
      </c>
    </row>
    <row r="504" spans="2:26" x14ac:dyDescent="0.25">
      <c r="B504" s="11">
        <f t="shared" si="96"/>
        <v>44582.499999998807</v>
      </c>
      <c r="C504" s="1">
        <f t="shared" si="87"/>
        <v>1</v>
      </c>
      <c r="D504" s="1">
        <f t="shared" si="88"/>
        <v>5</v>
      </c>
      <c r="E504" s="12">
        <f t="shared" si="89"/>
        <v>13</v>
      </c>
      <c r="F504" s="124" t="str">
        <f t="shared" si="90"/>
        <v>0</v>
      </c>
      <c r="G504" s="1">
        <f ca="1">(OFFSET(O504,0,MATCH(Customer!$J$6,'CDH &amp; HDH'!$P$11:$X$11,0)))</f>
        <v>28</v>
      </c>
      <c r="H504" s="1" t="str">
        <f t="shared" si="91"/>
        <v>Heating</v>
      </c>
      <c r="I504" s="1">
        <f ca="1">OFFSET(IF($H504="Cooling",Customer!$C$25,Customer!$C$52),E504,D504)</f>
        <v>70</v>
      </c>
      <c r="J504" s="1">
        <f ca="1">OFFSET(IF($H504="Cooling",Customer!$L$25,Customer!$L$52),$E504,$D504)</f>
        <v>70</v>
      </c>
      <c r="K504" s="16">
        <f t="shared" si="92"/>
        <v>0</v>
      </c>
      <c r="L504" s="16">
        <f t="shared" si="93"/>
        <v>0</v>
      </c>
      <c r="M504" s="17">
        <f t="shared" ca="1" si="85"/>
        <v>42</v>
      </c>
      <c r="N504" s="17">
        <f t="shared" ca="1" si="86"/>
        <v>42</v>
      </c>
      <c r="O504" s="4"/>
      <c r="P504" s="4">
        <v>29</v>
      </c>
      <c r="Q504" s="4">
        <v>33</v>
      </c>
      <c r="R504" s="4">
        <v>24</v>
      </c>
      <c r="S504" s="4">
        <v>31</v>
      </c>
      <c r="T504" s="4">
        <v>32</v>
      </c>
      <c r="U504" s="4">
        <v>32</v>
      </c>
      <c r="V504" s="13">
        <v>28</v>
      </c>
      <c r="W504" s="4">
        <v>34</v>
      </c>
      <c r="X504" s="4">
        <v>31</v>
      </c>
      <c r="Y504">
        <f t="shared" si="94"/>
        <v>0</v>
      </c>
      <c r="Z504">
        <f t="shared" si="95"/>
        <v>0</v>
      </c>
    </row>
    <row r="505" spans="2:26" x14ac:dyDescent="0.25">
      <c r="B505" s="11">
        <f t="shared" si="96"/>
        <v>44582.541666665471</v>
      </c>
      <c r="C505" s="1">
        <f t="shared" si="87"/>
        <v>1</v>
      </c>
      <c r="D505" s="1">
        <f t="shared" si="88"/>
        <v>5</v>
      </c>
      <c r="E505" s="12">
        <f t="shared" si="89"/>
        <v>14</v>
      </c>
      <c r="F505" s="124" t="str">
        <f t="shared" si="90"/>
        <v>0</v>
      </c>
      <c r="G505" s="1">
        <f ca="1">(OFFSET(O505,0,MATCH(Customer!$J$6,'CDH &amp; HDH'!$P$11:$X$11,0)))</f>
        <v>29</v>
      </c>
      <c r="H505" s="1" t="str">
        <f t="shared" si="91"/>
        <v>Heating</v>
      </c>
      <c r="I505" s="1">
        <f ca="1">OFFSET(IF($H505="Cooling",Customer!$C$25,Customer!$C$52),E505,D505)</f>
        <v>70</v>
      </c>
      <c r="J505" s="1">
        <f ca="1">OFFSET(IF($H505="Cooling",Customer!$L$25,Customer!$L$52),$E505,$D505)</f>
        <v>70</v>
      </c>
      <c r="K505" s="16">
        <f t="shared" si="92"/>
        <v>0</v>
      </c>
      <c r="L505" s="16">
        <f t="shared" si="93"/>
        <v>0</v>
      </c>
      <c r="M505" s="17">
        <f t="shared" ca="1" si="85"/>
        <v>41</v>
      </c>
      <c r="N505" s="17">
        <f t="shared" ca="1" si="86"/>
        <v>41</v>
      </c>
      <c r="O505" s="4"/>
      <c r="P505" s="4">
        <v>29</v>
      </c>
      <c r="Q505" s="4">
        <v>36</v>
      </c>
      <c r="R505" s="4">
        <v>24</v>
      </c>
      <c r="S505" s="4">
        <v>31</v>
      </c>
      <c r="T505" s="4">
        <v>32</v>
      </c>
      <c r="U505" s="4">
        <v>33</v>
      </c>
      <c r="V505" s="13">
        <v>29</v>
      </c>
      <c r="W505" s="4">
        <v>35</v>
      </c>
      <c r="X505" s="4">
        <v>29</v>
      </c>
      <c r="Y505">
        <f t="shared" si="94"/>
        <v>0</v>
      </c>
      <c r="Z505">
        <f t="shared" si="95"/>
        <v>0</v>
      </c>
    </row>
    <row r="506" spans="2:26" x14ac:dyDescent="0.25">
      <c r="B506" s="11">
        <f t="shared" si="96"/>
        <v>44582.583333332135</v>
      </c>
      <c r="C506" s="1">
        <f t="shared" si="87"/>
        <v>1</v>
      </c>
      <c r="D506" s="1">
        <f t="shared" si="88"/>
        <v>5</v>
      </c>
      <c r="E506" s="12">
        <f t="shared" si="89"/>
        <v>15</v>
      </c>
      <c r="F506" s="124" t="str">
        <f t="shared" si="90"/>
        <v>0</v>
      </c>
      <c r="G506" s="1">
        <f ca="1">(OFFSET(O506,0,MATCH(Customer!$J$6,'CDH &amp; HDH'!$P$11:$X$11,0)))</f>
        <v>31</v>
      </c>
      <c r="H506" s="1" t="str">
        <f t="shared" si="91"/>
        <v>Heating</v>
      </c>
      <c r="I506" s="1">
        <f ca="1">OFFSET(IF($H506="Cooling",Customer!$C$25,Customer!$C$52),E506,D506)</f>
        <v>70</v>
      </c>
      <c r="J506" s="1">
        <f ca="1">OFFSET(IF($H506="Cooling",Customer!$L$25,Customer!$L$52),$E506,$D506)</f>
        <v>70</v>
      </c>
      <c r="K506" s="16">
        <f t="shared" si="92"/>
        <v>0</v>
      </c>
      <c r="L506" s="16">
        <f t="shared" si="93"/>
        <v>0</v>
      </c>
      <c r="M506" s="17">
        <f t="shared" ca="1" si="85"/>
        <v>39</v>
      </c>
      <c r="N506" s="17">
        <f t="shared" ca="1" si="86"/>
        <v>39</v>
      </c>
      <c r="O506" s="4"/>
      <c r="P506" s="4">
        <v>30</v>
      </c>
      <c r="Q506" s="4">
        <v>37</v>
      </c>
      <c r="R506" s="4">
        <v>24</v>
      </c>
      <c r="S506" s="4">
        <v>32</v>
      </c>
      <c r="T506" s="4">
        <v>32</v>
      </c>
      <c r="U506" s="4">
        <v>39</v>
      </c>
      <c r="V506" s="13">
        <v>31</v>
      </c>
      <c r="W506" s="4">
        <v>35</v>
      </c>
      <c r="X506" s="4">
        <v>30</v>
      </c>
      <c r="Y506">
        <f t="shared" si="94"/>
        <v>0</v>
      </c>
      <c r="Z506">
        <f t="shared" si="95"/>
        <v>0</v>
      </c>
    </row>
    <row r="507" spans="2:26" x14ac:dyDescent="0.25">
      <c r="B507" s="11">
        <f t="shared" si="96"/>
        <v>44582.624999998799</v>
      </c>
      <c r="C507" s="1">
        <f t="shared" si="87"/>
        <v>1</v>
      </c>
      <c r="D507" s="1">
        <f t="shared" si="88"/>
        <v>5</v>
      </c>
      <c r="E507" s="12">
        <f t="shared" si="89"/>
        <v>16</v>
      </c>
      <c r="F507" s="124" t="str">
        <f t="shared" si="90"/>
        <v>0</v>
      </c>
      <c r="G507" s="1">
        <f ca="1">(OFFSET(O507,0,MATCH(Customer!$J$6,'CDH &amp; HDH'!$P$11:$X$11,0)))</f>
        <v>32</v>
      </c>
      <c r="H507" s="1" t="str">
        <f t="shared" si="91"/>
        <v>Heating</v>
      </c>
      <c r="I507" s="1">
        <f ca="1">OFFSET(IF($H507="Cooling",Customer!$C$25,Customer!$C$52),E507,D507)</f>
        <v>70</v>
      </c>
      <c r="J507" s="1">
        <f ca="1">OFFSET(IF($H507="Cooling",Customer!$L$25,Customer!$L$52),$E507,$D507)</f>
        <v>70</v>
      </c>
      <c r="K507" s="16">
        <f t="shared" si="92"/>
        <v>0</v>
      </c>
      <c r="L507" s="16">
        <f t="shared" si="93"/>
        <v>0</v>
      </c>
      <c r="M507" s="17">
        <f t="shared" ca="1" si="85"/>
        <v>38</v>
      </c>
      <c r="N507" s="17">
        <f t="shared" ca="1" si="86"/>
        <v>38</v>
      </c>
      <c r="O507" s="4"/>
      <c r="P507" s="4">
        <v>30</v>
      </c>
      <c r="Q507" s="4">
        <v>37</v>
      </c>
      <c r="R507" s="4">
        <v>24</v>
      </c>
      <c r="S507" s="4">
        <v>32</v>
      </c>
      <c r="T507" s="4">
        <v>32</v>
      </c>
      <c r="U507" s="4">
        <v>32</v>
      </c>
      <c r="V507" s="13">
        <v>32</v>
      </c>
      <c r="W507" s="4">
        <v>33</v>
      </c>
      <c r="X507" s="4">
        <v>30</v>
      </c>
      <c r="Y507">
        <f t="shared" si="94"/>
        <v>0</v>
      </c>
      <c r="Z507">
        <f t="shared" si="95"/>
        <v>0</v>
      </c>
    </row>
    <row r="508" spans="2:26" x14ac:dyDescent="0.25">
      <c r="B508" s="11">
        <f t="shared" si="96"/>
        <v>44582.666666665464</v>
      </c>
      <c r="C508" s="1">
        <f t="shared" si="87"/>
        <v>1</v>
      </c>
      <c r="D508" s="1">
        <f t="shared" si="88"/>
        <v>5</v>
      </c>
      <c r="E508" s="12">
        <f t="shared" si="89"/>
        <v>17</v>
      </c>
      <c r="F508" s="124" t="str">
        <f t="shared" si="90"/>
        <v>0</v>
      </c>
      <c r="G508" s="1">
        <f ca="1">(OFFSET(O508,0,MATCH(Customer!$J$6,'CDH &amp; HDH'!$P$11:$X$11,0)))</f>
        <v>30</v>
      </c>
      <c r="H508" s="1" t="str">
        <f t="shared" si="91"/>
        <v>Heating</v>
      </c>
      <c r="I508" s="1">
        <f ca="1">OFFSET(IF($H508="Cooling",Customer!$C$25,Customer!$C$52),E508,D508)</f>
        <v>70</v>
      </c>
      <c r="J508" s="1">
        <f ca="1">OFFSET(IF($H508="Cooling",Customer!$L$25,Customer!$L$52),$E508,$D508)</f>
        <v>70</v>
      </c>
      <c r="K508" s="16">
        <f t="shared" si="92"/>
        <v>0</v>
      </c>
      <c r="L508" s="16">
        <f t="shared" si="93"/>
        <v>0</v>
      </c>
      <c r="M508" s="17">
        <f t="shared" ca="1" si="85"/>
        <v>40</v>
      </c>
      <c r="N508" s="17">
        <f t="shared" ca="1" si="86"/>
        <v>40</v>
      </c>
      <c r="O508" s="4"/>
      <c r="P508" s="4">
        <v>30</v>
      </c>
      <c r="Q508" s="4">
        <v>36</v>
      </c>
      <c r="R508" s="4">
        <v>22</v>
      </c>
      <c r="S508" s="4">
        <v>30</v>
      </c>
      <c r="T508" s="4">
        <v>32</v>
      </c>
      <c r="U508" s="4">
        <v>32</v>
      </c>
      <c r="V508" s="13">
        <v>30</v>
      </c>
      <c r="W508" s="4">
        <v>32</v>
      </c>
      <c r="X508" s="4">
        <v>27</v>
      </c>
      <c r="Y508">
        <f t="shared" si="94"/>
        <v>0</v>
      </c>
      <c r="Z508">
        <f t="shared" si="95"/>
        <v>0</v>
      </c>
    </row>
    <row r="509" spans="2:26" x14ac:dyDescent="0.25">
      <c r="B509" s="11">
        <f t="shared" si="96"/>
        <v>44582.708333332128</v>
      </c>
      <c r="C509" s="1">
        <f t="shared" si="87"/>
        <v>1</v>
      </c>
      <c r="D509" s="1">
        <f t="shared" si="88"/>
        <v>5</v>
      </c>
      <c r="E509" s="12">
        <f t="shared" si="89"/>
        <v>18</v>
      </c>
      <c r="F509" s="124" t="str">
        <f t="shared" si="90"/>
        <v>0</v>
      </c>
      <c r="G509" s="1">
        <f ca="1">(OFFSET(O509,0,MATCH(Customer!$J$6,'CDH &amp; HDH'!$P$11:$X$11,0)))</f>
        <v>27</v>
      </c>
      <c r="H509" s="1" t="str">
        <f t="shared" si="91"/>
        <v>Heating</v>
      </c>
      <c r="I509" s="1">
        <f ca="1">OFFSET(IF($H509="Cooling",Customer!$C$25,Customer!$C$52),E509,D509)</f>
        <v>70</v>
      </c>
      <c r="J509" s="1">
        <f ca="1">OFFSET(IF($H509="Cooling",Customer!$L$25,Customer!$L$52),$E509,$D509)</f>
        <v>70</v>
      </c>
      <c r="K509" s="16">
        <f t="shared" si="92"/>
        <v>0</v>
      </c>
      <c r="L509" s="16">
        <f t="shared" si="93"/>
        <v>0</v>
      </c>
      <c r="M509" s="17">
        <f t="shared" ca="1" si="85"/>
        <v>43</v>
      </c>
      <c r="N509" s="17">
        <f t="shared" ca="1" si="86"/>
        <v>43</v>
      </c>
      <c r="O509" s="4"/>
      <c r="P509" s="4">
        <v>30</v>
      </c>
      <c r="Q509" s="4">
        <v>34</v>
      </c>
      <c r="R509" s="4">
        <v>21</v>
      </c>
      <c r="S509" s="4">
        <v>28</v>
      </c>
      <c r="T509" s="4">
        <v>31</v>
      </c>
      <c r="U509" s="4">
        <v>31</v>
      </c>
      <c r="V509" s="13">
        <v>27</v>
      </c>
      <c r="W509" s="4">
        <v>31</v>
      </c>
      <c r="X509" s="4">
        <v>26</v>
      </c>
      <c r="Y509">
        <f t="shared" si="94"/>
        <v>0</v>
      </c>
      <c r="Z509">
        <f t="shared" si="95"/>
        <v>0</v>
      </c>
    </row>
    <row r="510" spans="2:26" x14ac:dyDescent="0.25">
      <c r="B510" s="11">
        <f t="shared" si="96"/>
        <v>44582.749999998792</v>
      </c>
      <c r="C510" s="1">
        <f t="shared" si="87"/>
        <v>1</v>
      </c>
      <c r="D510" s="1">
        <f t="shared" si="88"/>
        <v>5</v>
      </c>
      <c r="E510" s="12">
        <f t="shared" si="89"/>
        <v>19</v>
      </c>
      <c r="F510" s="124" t="str">
        <f t="shared" si="90"/>
        <v>1</v>
      </c>
      <c r="G510" s="1">
        <f ca="1">(OFFSET(O510,0,MATCH(Customer!$J$6,'CDH &amp; HDH'!$P$11:$X$11,0)))</f>
        <v>26</v>
      </c>
      <c r="H510" s="1" t="str">
        <f t="shared" si="91"/>
        <v>Heating</v>
      </c>
      <c r="I510" s="1">
        <f ca="1">OFFSET(IF($H510="Cooling",Customer!$C$25,Customer!$C$52),E510,D510)</f>
        <v>66</v>
      </c>
      <c r="J510" s="1">
        <f ca="1">OFFSET(IF($H510="Cooling",Customer!$L$25,Customer!$L$52),$E510,$D510)</f>
        <v>64</v>
      </c>
      <c r="K510" s="16">
        <f t="shared" si="92"/>
        <v>0</v>
      </c>
      <c r="L510" s="16">
        <f t="shared" si="93"/>
        <v>0</v>
      </c>
      <c r="M510" s="17">
        <f t="shared" ca="1" si="85"/>
        <v>40</v>
      </c>
      <c r="N510" s="17">
        <f t="shared" ca="1" si="86"/>
        <v>38</v>
      </c>
      <c r="O510" s="4"/>
      <c r="P510" s="4">
        <v>30</v>
      </c>
      <c r="Q510" s="4">
        <v>32</v>
      </c>
      <c r="R510" s="4">
        <v>19</v>
      </c>
      <c r="S510" s="4">
        <v>26</v>
      </c>
      <c r="T510" s="4">
        <v>31</v>
      </c>
      <c r="U510" s="4">
        <v>31</v>
      </c>
      <c r="V510" s="13">
        <v>26</v>
      </c>
      <c r="W510" s="4">
        <v>31</v>
      </c>
      <c r="X510" s="4">
        <v>22</v>
      </c>
      <c r="Y510">
        <f t="shared" si="94"/>
        <v>0</v>
      </c>
      <c r="Z510">
        <f t="shared" si="95"/>
        <v>0</v>
      </c>
    </row>
    <row r="511" spans="2:26" x14ac:dyDescent="0.25">
      <c r="B511" s="11">
        <f t="shared" si="96"/>
        <v>44582.791666665456</v>
      </c>
      <c r="C511" s="1">
        <f t="shared" si="87"/>
        <v>1</v>
      </c>
      <c r="D511" s="1">
        <f t="shared" si="88"/>
        <v>5</v>
      </c>
      <c r="E511" s="12">
        <f t="shared" si="89"/>
        <v>20</v>
      </c>
      <c r="F511" s="124" t="str">
        <f t="shared" si="90"/>
        <v>1</v>
      </c>
      <c r="G511" s="1">
        <f ca="1">(OFFSET(O511,0,MATCH(Customer!$J$6,'CDH &amp; HDH'!$P$11:$X$11,0)))</f>
        <v>26</v>
      </c>
      <c r="H511" s="1" t="str">
        <f t="shared" si="91"/>
        <v>Heating</v>
      </c>
      <c r="I511" s="1">
        <f ca="1">OFFSET(IF($H511="Cooling",Customer!$C$25,Customer!$C$52),E511,D511)</f>
        <v>66</v>
      </c>
      <c r="J511" s="1">
        <f ca="1">OFFSET(IF($H511="Cooling",Customer!$L$25,Customer!$L$52),$E511,$D511)</f>
        <v>64</v>
      </c>
      <c r="K511" s="16">
        <f t="shared" si="92"/>
        <v>0</v>
      </c>
      <c r="L511" s="16">
        <f t="shared" si="93"/>
        <v>0</v>
      </c>
      <c r="M511" s="17">
        <f t="shared" ca="1" si="85"/>
        <v>40</v>
      </c>
      <c r="N511" s="17">
        <f t="shared" ca="1" si="86"/>
        <v>38</v>
      </c>
      <c r="O511" s="4"/>
      <c r="P511" s="4">
        <v>29</v>
      </c>
      <c r="Q511" s="4">
        <v>31</v>
      </c>
      <c r="R511" s="4">
        <v>18</v>
      </c>
      <c r="S511" s="4">
        <v>26</v>
      </c>
      <c r="T511" s="4">
        <v>30</v>
      </c>
      <c r="U511" s="4">
        <v>31</v>
      </c>
      <c r="V511" s="13">
        <v>26</v>
      </c>
      <c r="W511" s="4">
        <v>30</v>
      </c>
      <c r="X511" s="4">
        <v>20</v>
      </c>
      <c r="Y511">
        <f t="shared" si="94"/>
        <v>0</v>
      </c>
      <c r="Z511">
        <f t="shared" si="95"/>
        <v>0</v>
      </c>
    </row>
    <row r="512" spans="2:26" x14ac:dyDescent="0.25">
      <c r="B512" s="11">
        <f t="shared" si="96"/>
        <v>44582.833333332121</v>
      </c>
      <c r="C512" s="1">
        <f t="shared" si="87"/>
        <v>1</v>
      </c>
      <c r="D512" s="1">
        <f t="shared" si="88"/>
        <v>5</v>
      </c>
      <c r="E512" s="12">
        <f t="shared" si="89"/>
        <v>21</v>
      </c>
      <c r="F512" s="124" t="str">
        <f t="shared" si="90"/>
        <v>0</v>
      </c>
      <c r="G512" s="1">
        <f ca="1">(OFFSET(O512,0,MATCH(Customer!$J$6,'CDH &amp; HDH'!$P$11:$X$11,0)))</f>
        <v>26</v>
      </c>
      <c r="H512" s="1" t="str">
        <f t="shared" si="91"/>
        <v>Heating</v>
      </c>
      <c r="I512" s="1">
        <f ca="1">OFFSET(IF($H512="Cooling",Customer!$C$25,Customer!$C$52),E512,D512)</f>
        <v>66</v>
      </c>
      <c r="J512" s="1">
        <f ca="1">OFFSET(IF($H512="Cooling",Customer!$L$25,Customer!$L$52),$E512,$D512)</f>
        <v>64</v>
      </c>
      <c r="K512" s="16">
        <f t="shared" si="92"/>
        <v>0</v>
      </c>
      <c r="L512" s="16">
        <f t="shared" si="93"/>
        <v>0</v>
      </c>
      <c r="M512" s="17">
        <f t="shared" ca="1" si="85"/>
        <v>40</v>
      </c>
      <c r="N512" s="17">
        <f t="shared" ca="1" si="86"/>
        <v>38</v>
      </c>
      <c r="O512" s="4"/>
      <c r="P512" s="4">
        <v>28</v>
      </c>
      <c r="Q512" s="4">
        <v>29</v>
      </c>
      <c r="R512" s="4">
        <v>16</v>
      </c>
      <c r="S512" s="4">
        <v>27</v>
      </c>
      <c r="T512" s="4">
        <v>28</v>
      </c>
      <c r="U512" s="4">
        <v>29</v>
      </c>
      <c r="V512" s="13">
        <v>26</v>
      </c>
      <c r="W512" s="4">
        <v>29</v>
      </c>
      <c r="X512" s="4">
        <v>18</v>
      </c>
      <c r="Y512">
        <f t="shared" si="94"/>
        <v>0</v>
      </c>
      <c r="Z512">
        <f t="shared" si="95"/>
        <v>0</v>
      </c>
    </row>
    <row r="513" spans="2:26" x14ac:dyDescent="0.25">
      <c r="B513" s="11">
        <f t="shared" si="96"/>
        <v>44582.874999998785</v>
      </c>
      <c r="C513" s="1">
        <f t="shared" si="87"/>
        <v>1</v>
      </c>
      <c r="D513" s="1">
        <f t="shared" si="88"/>
        <v>5</v>
      </c>
      <c r="E513" s="12">
        <f t="shared" si="89"/>
        <v>22</v>
      </c>
      <c r="F513" s="124" t="str">
        <f t="shared" si="90"/>
        <v>0</v>
      </c>
      <c r="G513" s="1">
        <f ca="1">(OFFSET(O513,0,MATCH(Customer!$J$6,'CDH &amp; HDH'!$P$11:$X$11,0)))</f>
        <v>25</v>
      </c>
      <c r="H513" s="1" t="str">
        <f t="shared" si="91"/>
        <v>Heating</v>
      </c>
      <c r="I513" s="1">
        <f ca="1">OFFSET(IF($H513="Cooling",Customer!$C$25,Customer!$C$52),E513,D513)</f>
        <v>66</v>
      </c>
      <c r="J513" s="1">
        <f ca="1">OFFSET(IF($H513="Cooling",Customer!$L$25,Customer!$L$52),$E513,$D513)</f>
        <v>64</v>
      </c>
      <c r="K513" s="16">
        <f t="shared" si="92"/>
        <v>0</v>
      </c>
      <c r="L513" s="16">
        <f t="shared" si="93"/>
        <v>0</v>
      </c>
      <c r="M513" s="17">
        <f t="shared" ca="1" si="85"/>
        <v>41</v>
      </c>
      <c r="N513" s="17">
        <f t="shared" ca="1" si="86"/>
        <v>39</v>
      </c>
      <c r="O513" s="4"/>
      <c r="P513" s="4">
        <v>27</v>
      </c>
      <c r="Q513" s="4">
        <v>29</v>
      </c>
      <c r="R513" s="4">
        <v>15</v>
      </c>
      <c r="S513" s="4">
        <v>27</v>
      </c>
      <c r="T513" s="4">
        <v>27</v>
      </c>
      <c r="U513" s="4">
        <v>28</v>
      </c>
      <c r="V513" s="13">
        <v>25</v>
      </c>
      <c r="W513" s="4">
        <v>27</v>
      </c>
      <c r="X513" s="4">
        <v>15</v>
      </c>
      <c r="Y513">
        <f t="shared" si="94"/>
        <v>0</v>
      </c>
      <c r="Z513">
        <f t="shared" si="95"/>
        <v>0</v>
      </c>
    </row>
    <row r="514" spans="2:26" x14ac:dyDescent="0.25">
      <c r="B514" s="11">
        <f t="shared" si="96"/>
        <v>44582.916666665449</v>
      </c>
      <c r="C514" s="1">
        <f t="shared" si="87"/>
        <v>1</v>
      </c>
      <c r="D514" s="1">
        <f t="shared" si="88"/>
        <v>5</v>
      </c>
      <c r="E514" s="12">
        <f t="shared" si="89"/>
        <v>23</v>
      </c>
      <c r="F514" s="124" t="str">
        <f t="shared" si="90"/>
        <v>0</v>
      </c>
      <c r="G514" s="1">
        <f ca="1">(OFFSET(O514,0,MATCH(Customer!$J$6,'CDH &amp; HDH'!$P$11:$X$11,0)))</f>
        <v>25</v>
      </c>
      <c r="H514" s="1" t="str">
        <f t="shared" si="91"/>
        <v>Heating</v>
      </c>
      <c r="I514" s="1">
        <f ca="1">OFFSET(IF($H514="Cooling",Customer!$C$25,Customer!$C$52),E514,D514)</f>
        <v>66</v>
      </c>
      <c r="J514" s="1">
        <f ca="1">OFFSET(IF($H514="Cooling",Customer!$L$25,Customer!$L$52),$E514,$D514)</f>
        <v>64</v>
      </c>
      <c r="K514" s="16">
        <f t="shared" si="92"/>
        <v>0</v>
      </c>
      <c r="L514" s="16">
        <f t="shared" si="93"/>
        <v>0</v>
      </c>
      <c r="M514" s="17">
        <f t="shared" ca="1" si="85"/>
        <v>41</v>
      </c>
      <c r="N514" s="17">
        <f t="shared" ca="1" si="86"/>
        <v>39</v>
      </c>
      <c r="O514" s="4"/>
      <c r="P514" s="4">
        <v>26</v>
      </c>
      <c r="Q514" s="4">
        <v>29</v>
      </c>
      <c r="R514" s="4">
        <v>17</v>
      </c>
      <c r="S514" s="4">
        <v>28</v>
      </c>
      <c r="T514" s="4">
        <v>27</v>
      </c>
      <c r="U514" s="4">
        <v>27</v>
      </c>
      <c r="V514" s="13">
        <v>25</v>
      </c>
      <c r="W514" s="4">
        <v>27</v>
      </c>
      <c r="X514" s="4">
        <v>15</v>
      </c>
      <c r="Y514">
        <f t="shared" si="94"/>
        <v>0</v>
      </c>
      <c r="Z514">
        <f t="shared" si="95"/>
        <v>0</v>
      </c>
    </row>
    <row r="515" spans="2:26" x14ac:dyDescent="0.25">
      <c r="B515" s="11">
        <f t="shared" si="96"/>
        <v>44582.958333332113</v>
      </c>
      <c r="C515" s="1">
        <f t="shared" si="87"/>
        <v>1</v>
      </c>
      <c r="D515" s="1">
        <f t="shared" si="88"/>
        <v>5</v>
      </c>
      <c r="E515" s="12">
        <f t="shared" si="89"/>
        <v>24</v>
      </c>
      <c r="F515" s="124" t="str">
        <f t="shared" si="90"/>
        <v>0</v>
      </c>
      <c r="G515" s="1">
        <f ca="1">(OFFSET(O515,0,MATCH(Customer!$J$6,'CDH &amp; HDH'!$P$11:$X$11,0)))</f>
        <v>26</v>
      </c>
      <c r="H515" s="1" t="str">
        <f t="shared" si="91"/>
        <v>Heating</v>
      </c>
      <c r="I515" s="1">
        <f ca="1">OFFSET(IF($H515="Cooling",Customer!$C$25,Customer!$C$52),E515,D515)</f>
        <v>66</v>
      </c>
      <c r="J515" s="1">
        <f ca="1">OFFSET(IF($H515="Cooling",Customer!$L$25,Customer!$L$52),$E515,$D515)</f>
        <v>64</v>
      </c>
      <c r="K515" s="16">
        <f t="shared" si="92"/>
        <v>0</v>
      </c>
      <c r="L515" s="16">
        <f t="shared" si="93"/>
        <v>0</v>
      </c>
      <c r="M515" s="17">
        <f t="shared" ca="1" si="85"/>
        <v>40</v>
      </c>
      <c r="N515" s="17">
        <f t="shared" ca="1" si="86"/>
        <v>38</v>
      </c>
      <c r="O515" s="4"/>
      <c r="P515" s="4">
        <v>25</v>
      </c>
      <c r="Q515" s="4">
        <v>29</v>
      </c>
      <c r="R515" s="4">
        <v>18</v>
      </c>
      <c r="S515" s="4">
        <v>30</v>
      </c>
      <c r="T515" s="4">
        <v>27</v>
      </c>
      <c r="U515" s="4">
        <v>26</v>
      </c>
      <c r="V515" s="13">
        <v>26</v>
      </c>
      <c r="W515" s="4">
        <v>24</v>
      </c>
      <c r="X515" s="4">
        <v>16</v>
      </c>
      <c r="Y515">
        <f t="shared" si="94"/>
        <v>0</v>
      </c>
      <c r="Z515">
        <f t="shared" si="95"/>
        <v>0</v>
      </c>
    </row>
    <row r="516" spans="2:26" x14ac:dyDescent="0.25">
      <c r="B516" s="11">
        <f t="shared" si="96"/>
        <v>44582.999999998778</v>
      </c>
      <c r="C516" s="1">
        <f t="shared" si="87"/>
        <v>1</v>
      </c>
      <c r="D516" s="1">
        <f t="shared" si="88"/>
        <v>6</v>
      </c>
      <c r="E516" s="12">
        <f t="shared" si="89"/>
        <v>1</v>
      </c>
      <c r="F516" s="124" t="str">
        <f t="shared" si="90"/>
        <v>0</v>
      </c>
      <c r="G516" s="1">
        <f ca="1">(OFFSET(O516,0,MATCH(Customer!$J$6,'CDH &amp; HDH'!$P$11:$X$11,0)))</f>
        <v>25</v>
      </c>
      <c r="H516" s="1" t="str">
        <f t="shared" si="91"/>
        <v>Heating</v>
      </c>
      <c r="I516" s="1">
        <f ca="1">OFFSET(IF($H516="Cooling",Customer!$C$25,Customer!$C$52),E516,D516)</f>
        <v>66</v>
      </c>
      <c r="J516" s="1">
        <f ca="1">OFFSET(IF($H516="Cooling",Customer!$L$25,Customer!$L$52),$E516,$D516)</f>
        <v>64</v>
      </c>
      <c r="K516" s="16">
        <f t="shared" si="92"/>
        <v>0</v>
      </c>
      <c r="L516" s="16">
        <f t="shared" si="93"/>
        <v>0</v>
      </c>
      <c r="M516" s="17">
        <f t="shared" ca="1" si="85"/>
        <v>41</v>
      </c>
      <c r="N516" s="17">
        <f t="shared" ca="1" si="86"/>
        <v>39</v>
      </c>
      <c r="O516" s="4"/>
      <c r="P516" s="4">
        <v>24</v>
      </c>
      <c r="Q516" s="4">
        <v>31</v>
      </c>
      <c r="R516" s="4">
        <v>20</v>
      </c>
      <c r="S516" s="4">
        <v>31</v>
      </c>
      <c r="T516" s="4">
        <v>27</v>
      </c>
      <c r="U516" s="4">
        <v>25</v>
      </c>
      <c r="V516" s="13">
        <v>25</v>
      </c>
      <c r="W516" s="4">
        <v>23</v>
      </c>
      <c r="X516" s="4">
        <v>15</v>
      </c>
      <c r="Y516">
        <f t="shared" si="94"/>
        <v>0</v>
      </c>
      <c r="Z516">
        <f t="shared" si="95"/>
        <v>0</v>
      </c>
    </row>
    <row r="517" spans="2:26" x14ac:dyDescent="0.25">
      <c r="B517" s="11">
        <f t="shared" si="96"/>
        <v>44583.041666665442</v>
      </c>
      <c r="C517" s="1">
        <f t="shared" si="87"/>
        <v>1</v>
      </c>
      <c r="D517" s="1">
        <f t="shared" si="88"/>
        <v>6</v>
      </c>
      <c r="E517" s="12">
        <f t="shared" si="89"/>
        <v>2</v>
      </c>
      <c r="F517" s="124" t="str">
        <f t="shared" si="90"/>
        <v>0</v>
      </c>
      <c r="G517" s="1">
        <f ca="1">(OFFSET(O517,0,MATCH(Customer!$J$6,'CDH &amp; HDH'!$P$11:$X$11,0)))</f>
        <v>25</v>
      </c>
      <c r="H517" s="1" t="str">
        <f t="shared" si="91"/>
        <v>Heating</v>
      </c>
      <c r="I517" s="1">
        <f ca="1">OFFSET(IF($H517="Cooling",Customer!$C$25,Customer!$C$52),E517,D517)</f>
        <v>66</v>
      </c>
      <c r="J517" s="1">
        <f ca="1">OFFSET(IF($H517="Cooling",Customer!$L$25,Customer!$L$52),$E517,$D517)</f>
        <v>64</v>
      </c>
      <c r="K517" s="16">
        <f t="shared" si="92"/>
        <v>0</v>
      </c>
      <c r="L517" s="16">
        <f t="shared" si="93"/>
        <v>0</v>
      </c>
      <c r="M517" s="17">
        <f t="shared" ca="1" si="85"/>
        <v>41</v>
      </c>
      <c r="N517" s="17">
        <f t="shared" ca="1" si="86"/>
        <v>39</v>
      </c>
      <c r="O517" s="4"/>
      <c r="P517" s="4">
        <v>24</v>
      </c>
      <c r="Q517" s="4">
        <v>31</v>
      </c>
      <c r="R517" s="4">
        <v>21</v>
      </c>
      <c r="S517" s="4">
        <v>31</v>
      </c>
      <c r="T517" s="4">
        <v>27</v>
      </c>
      <c r="U517" s="4">
        <v>24</v>
      </c>
      <c r="V517" s="13">
        <v>25</v>
      </c>
      <c r="W517" s="4">
        <v>22</v>
      </c>
      <c r="X517" s="4">
        <v>16</v>
      </c>
      <c r="Y517">
        <f t="shared" si="94"/>
        <v>0</v>
      </c>
      <c r="Z517">
        <f t="shared" si="95"/>
        <v>0</v>
      </c>
    </row>
    <row r="518" spans="2:26" x14ac:dyDescent="0.25">
      <c r="B518" s="11">
        <f t="shared" si="96"/>
        <v>44583.083333332106</v>
      </c>
      <c r="C518" s="1">
        <f t="shared" si="87"/>
        <v>1</v>
      </c>
      <c r="D518" s="1">
        <f t="shared" si="88"/>
        <v>6</v>
      </c>
      <c r="E518" s="12">
        <f t="shared" si="89"/>
        <v>3</v>
      </c>
      <c r="F518" s="124" t="str">
        <f t="shared" si="90"/>
        <v>0</v>
      </c>
      <c r="G518" s="1">
        <f ca="1">(OFFSET(O518,0,MATCH(Customer!$J$6,'CDH &amp; HDH'!$P$11:$X$11,0)))</f>
        <v>25</v>
      </c>
      <c r="H518" s="1" t="str">
        <f t="shared" si="91"/>
        <v>Heating</v>
      </c>
      <c r="I518" s="1">
        <f ca="1">OFFSET(IF($H518="Cooling",Customer!$C$25,Customer!$C$52),E518,D518)</f>
        <v>66</v>
      </c>
      <c r="J518" s="1">
        <f ca="1">OFFSET(IF($H518="Cooling",Customer!$L$25,Customer!$L$52),$E518,$D518)</f>
        <v>64</v>
      </c>
      <c r="K518" s="16">
        <f t="shared" si="92"/>
        <v>0</v>
      </c>
      <c r="L518" s="16">
        <f t="shared" si="93"/>
        <v>0</v>
      </c>
      <c r="M518" s="17">
        <f t="shared" ca="1" si="85"/>
        <v>41</v>
      </c>
      <c r="N518" s="17">
        <f t="shared" ca="1" si="86"/>
        <v>39</v>
      </c>
      <c r="O518" s="4"/>
      <c r="P518" s="4">
        <v>25</v>
      </c>
      <c r="Q518" s="4">
        <v>31</v>
      </c>
      <c r="R518" s="4">
        <v>21</v>
      </c>
      <c r="S518" s="4">
        <v>31</v>
      </c>
      <c r="T518" s="4">
        <v>26</v>
      </c>
      <c r="U518" s="4">
        <v>24</v>
      </c>
      <c r="V518" s="13">
        <v>25</v>
      </c>
      <c r="W518" s="4">
        <v>25</v>
      </c>
      <c r="X518" s="4">
        <v>15</v>
      </c>
      <c r="Y518">
        <f t="shared" si="94"/>
        <v>0</v>
      </c>
      <c r="Z518">
        <f t="shared" si="95"/>
        <v>0</v>
      </c>
    </row>
    <row r="519" spans="2:26" x14ac:dyDescent="0.25">
      <c r="B519" s="11">
        <f t="shared" si="96"/>
        <v>44583.12499999877</v>
      </c>
      <c r="C519" s="1">
        <f t="shared" si="87"/>
        <v>1</v>
      </c>
      <c r="D519" s="1">
        <f t="shared" si="88"/>
        <v>6</v>
      </c>
      <c r="E519" s="12">
        <f t="shared" si="89"/>
        <v>4</v>
      </c>
      <c r="F519" s="124" t="str">
        <f t="shared" si="90"/>
        <v>0</v>
      </c>
      <c r="G519" s="1">
        <f ca="1">(OFFSET(O519,0,MATCH(Customer!$J$6,'CDH &amp; HDH'!$P$11:$X$11,0)))</f>
        <v>26</v>
      </c>
      <c r="H519" s="1" t="str">
        <f t="shared" si="91"/>
        <v>Heating</v>
      </c>
      <c r="I519" s="1">
        <f ca="1">OFFSET(IF($H519="Cooling",Customer!$C$25,Customer!$C$52),E519,D519)</f>
        <v>66</v>
      </c>
      <c r="J519" s="1">
        <f ca="1">OFFSET(IF($H519="Cooling",Customer!$L$25,Customer!$L$52),$E519,$D519)</f>
        <v>64</v>
      </c>
      <c r="K519" s="16">
        <f t="shared" si="92"/>
        <v>0</v>
      </c>
      <c r="L519" s="16">
        <f t="shared" si="93"/>
        <v>0</v>
      </c>
      <c r="M519" s="17">
        <f t="shared" ca="1" si="85"/>
        <v>40</v>
      </c>
      <c r="N519" s="17">
        <f t="shared" ca="1" si="86"/>
        <v>38</v>
      </c>
      <c r="O519" s="4"/>
      <c r="P519" s="4">
        <v>25</v>
      </c>
      <c r="Q519" s="4">
        <v>33</v>
      </c>
      <c r="R519" s="4">
        <v>22</v>
      </c>
      <c r="S519" s="4">
        <v>31</v>
      </c>
      <c r="T519" s="4">
        <v>26</v>
      </c>
      <c r="U519" s="4">
        <v>24</v>
      </c>
      <c r="V519" s="13">
        <v>26</v>
      </c>
      <c r="W519" s="4">
        <v>24</v>
      </c>
      <c r="X519" s="4">
        <v>14</v>
      </c>
      <c r="Y519">
        <f t="shared" si="94"/>
        <v>0</v>
      </c>
      <c r="Z519">
        <f t="shared" si="95"/>
        <v>0</v>
      </c>
    </row>
    <row r="520" spans="2:26" x14ac:dyDescent="0.25">
      <c r="B520" s="11">
        <f t="shared" si="96"/>
        <v>44583.166666665435</v>
      </c>
      <c r="C520" s="1">
        <f t="shared" si="87"/>
        <v>1</v>
      </c>
      <c r="D520" s="1">
        <f t="shared" si="88"/>
        <v>6</v>
      </c>
      <c r="E520" s="12">
        <f t="shared" si="89"/>
        <v>5</v>
      </c>
      <c r="F520" s="124" t="str">
        <f t="shared" si="90"/>
        <v>0</v>
      </c>
      <c r="G520" s="1">
        <f ca="1">(OFFSET(O520,0,MATCH(Customer!$J$6,'CDH &amp; HDH'!$P$11:$X$11,0)))</f>
        <v>26</v>
      </c>
      <c r="H520" s="1" t="str">
        <f t="shared" si="91"/>
        <v>Heating</v>
      </c>
      <c r="I520" s="1">
        <f ca="1">OFFSET(IF($H520="Cooling",Customer!$C$25,Customer!$C$52),E520,D520)</f>
        <v>66</v>
      </c>
      <c r="J520" s="1">
        <f ca="1">OFFSET(IF($H520="Cooling",Customer!$L$25,Customer!$L$52),$E520,$D520)</f>
        <v>64</v>
      </c>
      <c r="K520" s="16">
        <f t="shared" si="92"/>
        <v>0</v>
      </c>
      <c r="L520" s="16">
        <f t="shared" si="93"/>
        <v>0</v>
      </c>
      <c r="M520" s="17">
        <f t="shared" ca="1" si="85"/>
        <v>40</v>
      </c>
      <c r="N520" s="17">
        <f t="shared" ca="1" si="86"/>
        <v>38</v>
      </c>
      <c r="O520" s="4"/>
      <c r="P520" s="4">
        <v>24</v>
      </c>
      <c r="Q520" s="4">
        <v>34</v>
      </c>
      <c r="R520" s="4">
        <v>22</v>
      </c>
      <c r="S520" s="4">
        <v>31</v>
      </c>
      <c r="T520" s="4">
        <v>26</v>
      </c>
      <c r="U520" s="4">
        <v>24</v>
      </c>
      <c r="V520" s="13">
        <v>26</v>
      </c>
      <c r="W520" s="4">
        <v>27</v>
      </c>
      <c r="X520" s="4">
        <v>15</v>
      </c>
      <c r="Y520">
        <f t="shared" si="94"/>
        <v>0</v>
      </c>
      <c r="Z520">
        <f t="shared" si="95"/>
        <v>0</v>
      </c>
    </row>
    <row r="521" spans="2:26" x14ac:dyDescent="0.25">
      <c r="B521" s="11">
        <f t="shared" si="96"/>
        <v>44583.208333332099</v>
      </c>
      <c r="C521" s="1">
        <f t="shared" si="87"/>
        <v>1</v>
      </c>
      <c r="D521" s="1">
        <f t="shared" si="88"/>
        <v>6</v>
      </c>
      <c r="E521" s="12">
        <f t="shared" si="89"/>
        <v>6</v>
      </c>
      <c r="F521" s="124" t="str">
        <f t="shared" si="90"/>
        <v>0</v>
      </c>
      <c r="G521" s="1">
        <f ca="1">(OFFSET(O521,0,MATCH(Customer!$J$6,'CDH &amp; HDH'!$P$11:$X$11,0)))</f>
        <v>26</v>
      </c>
      <c r="H521" s="1" t="str">
        <f t="shared" si="91"/>
        <v>Heating</v>
      </c>
      <c r="I521" s="1">
        <f ca="1">OFFSET(IF($H521="Cooling",Customer!$C$25,Customer!$C$52),E521,D521)</f>
        <v>66</v>
      </c>
      <c r="J521" s="1">
        <f ca="1">OFFSET(IF($H521="Cooling",Customer!$L$25,Customer!$L$52),$E521,$D521)</f>
        <v>64</v>
      </c>
      <c r="K521" s="16">
        <f t="shared" si="92"/>
        <v>0</v>
      </c>
      <c r="L521" s="16">
        <f t="shared" si="93"/>
        <v>0</v>
      </c>
      <c r="M521" s="17">
        <f t="shared" ca="1" si="85"/>
        <v>40</v>
      </c>
      <c r="N521" s="17">
        <f t="shared" ca="1" si="86"/>
        <v>38</v>
      </c>
      <c r="O521" s="4"/>
      <c r="P521" s="4">
        <v>23</v>
      </c>
      <c r="Q521" s="4">
        <v>35</v>
      </c>
      <c r="R521" s="4">
        <v>22</v>
      </c>
      <c r="S521" s="4">
        <v>31</v>
      </c>
      <c r="T521" s="4">
        <v>25</v>
      </c>
      <c r="U521" s="4">
        <v>23</v>
      </c>
      <c r="V521" s="13">
        <v>26</v>
      </c>
      <c r="W521" s="4">
        <v>26</v>
      </c>
      <c r="X521" s="4">
        <v>17</v>
      </c>
      <c r="Y521">
        <f t="shared" si="94"/>
        <v>0</v>
      </c>
      <c r="Z521">
        <f t="shared" si="95"/>
        <v>0</v>
      </c>
    </row>
    <row r="522" spans="2:26" x14ac:dyDescent="0.25">
      <c r="B522" s="11">
        <f t="shared" si="96"/>
        <v>44583.249999998763</v>
      </c>
      <c r="C522" s="1">
        <f t="shared" si="87"/>
        <v>1</v>
      </c>
      <c r="D522" s="1">
        <f t="shared" si="88"/>
        <v>6</v>
      </c>
      <c r="E522" s="12">
        <f t="shared" si="89"/>
        <v>7</v>
      </c>
      <c r="F522" s="124" t="str">
        <f t="shared" si="90"/>
        <v>0</v>
      </c>
      <c r="G522" s="1">
        <f ca="1">(OFFSET(O522,0,MATCH(Customer!$J$6,'CDH &amp; HDH'!$P$11:$X$11,0)))</f>
        <v>26</v>
      </c>
      <c r="H522" s="1" t="str">
        <f t="shared" si="91"/>
        <v>Heating</v>
      </c>
      <c r="I522" s="1">
        <f ca="1">OFFSET(IF($H522="Cooling",Customer!$C$25,Customer!$C$52),E522,D522)</f>
        <v>66</v>
      </c>
      <c r="J522" s="1">
        <f ca="1">OFFSET(IF($H522="Cooling",Customer!$L$25,Customer!$L$52),$E522,$D522)</f>
        <v>64</v>
      </c>
      <c r="K522" s="16">
        <f t="shared" si="92"/>
        <v>0</v>
      </c>
      <c r="L522" s="16">
        <f t="shared" si="93"/>
        <v>0</v>
      </c>
      <c r="M522" s="17">
        <f t="shared" ca="1" si="85"/>
        <v>40</v>
      </c>
      <c r="N522" s="17">
        <f t="shared" ca="1" si="86"/>
        <v>38</v>
      </c>
      <c r="O522" s="4"/>
      <c r="P522" s="4">
        <v>22</v>
      </c>
      <c r="Q522" s="4">
        <v>35</v>
      </c>
      <c r="R522" s="4">
        <v>22</v>
      </c>
      <c r="S522" s="4">
        <v>31</v>
      </c>
      <c r="T522" s="4">
        <v>25</v>
      </c>
      <c r="U522" s="4">
        <v>22</v>
      </c>
      <c r="V522" s="13">
        <v>26</v>
      </c>
      <c r="W522" s="4">
        <v>25</v>
      </c>
      <c r="X522" s="4">
        <v>18</v>
      </c>
      <c r="Y522">
        <f t="shared" si="94"/>
        <v>0</v>
      </c>
      <c r="Z522">
        <f t="shared" si="95"/>
        <v>0</v>
      </c>
    </row>
    <row r="523" spans="2:26" x14ac:dyDescent="0.25">
      <c r="B523" s="11">
        <f t="shared" si="96"/>
        <v>44583.291666665427</v>
      </c>
      <c r="C523" s="1">
        <f t="shared" si="87"/>
        <v>1</v>
      </c>
      <c r="D523" s="1">
        <f t="shared" si="88"/>
        <v>6</v>
      </c>
      <c r="E523" s="12">
        <f t="shared" si="89"/>
        <v>8</v>
      </c>
      <c r="F523" s="124" t="str">
        <f t="shared" si="90"/>
        <v>0</v>
      </c>
      <c r="G523" s="1">
        <f ca="1">(OFFSET(O523,0,MATCH(Customer!$J$6,'CDH &amp; HDH'!$P$11:$X$11,0)))</f>
        <v>27</v>
      </c>
      <c r="H523" s="1" t="str">
        <f t="shared" si="91"/>
        <v>Heating</v>
      </c>
      <c r="I523" s="1">
        <f ca="1">OFFSET(IF($H523="Cooling",Customer!$C$25,Customer!$C$52),E523,D523)</f>
        <v>66</v>
      </c>
      <c r="J523" s="1">
        <f ca="1">OFFSET(IF($H523="Cooling",Customer!$L$25,Customer!$L$52),$E523,$D523)</f>
        <v>64</v>
      </c>
      <c r="K523" s="16">
        <f t="shared" si="92"/>
        <v>0</v>
      </c>
      <c r="L523" s="16">
        <f t="shared" si="93"/>
        <v>0</v>
      </c>
      <c r="M523" s="17">
        <f t="shared" ca="1" si="85"/>
        <v>39</v>
      </c>
      <c r="N523" s="17">
        <f t="shared" ca="1" si="86"/>
        <v>37</v>
      </c>
      <c r="O523" s="4"/>
      <c r="P523" s="4">
        <v>23</v>
      </c>
      <c r="Q523" s="4">
        <v>36</v>
      </c>
      <c r="R523" s="4">
        <v>24</v>
      </c>
      <c r="S523" s="4">
        <v>32</v>
      </c>
      <c r="T523" s="4">
        <v>25</v>
      </c>
      <c r="U523" s="4">
        <v>24</v>
      </c>
      <c r="V523" s="13">
        <v>27</v>
      </c>
      <c r="W523" s="4">
        <v>27</v>
      </c>
      <c r="X523" s="4">
        <v>22</v>
      </c>
      <c r="Y523">
        <f t="shared" si="94"/>
        <v>0</v>
      </c>
      <c r="Z523">
        <f t="shared" si="95"/>
        <v>0</v>
      </c>
    </row>
    <row r="524" spans="2:26" x14ac:dyDescent="0.25">
      <c r="B524" s="11">
        <f t="shared" si="96"/>
        <v>44583.333333332092</v>
      </c>
      <c r="C524" s="1">
        <f t="shared" si="87"/>
        <v>1</v>
      </c>
      <c r="D524" s="1">
        <f t="shared" si="88"/>
        <v>6</v>
      </c>
      <c r="E524" s="12">
        <f t="shared" si="89"/>
        <v>9</v>
      </c>
      <c r="F524" s="124" t="str">
        <f t="shared" si="90"/>
        <v>0</v>
      </c>
      <c r="G524" s="1">
        <f ca="1">(OFFSET(O524,0,MATCH(Customer!$J$6,'CDH &amp; HDH'!$P$11:$X$11,0)))</f>
        <v>28</v>
      </c>
      <c r="H524" s="1" t="str">
        <f t="shared" si="91"/>
        <v>Heating</v>
      </c>
      <c r="I524" s="1">
        <f ca="1">OFFSET(IF($H524="Cooling",Customer!$C$25,Customer!$C$52),E524,D524)</f>
        <v>66</v>
      </c>
      <c r="J524" s="1">
        <f ca="1">OFFSET(IF($H524="Cooling",Customer!$L$25,Customer!$L$52),$E524,$D524)</f>
        <v>64</v>
      </c>
      <c r="K524" s="16">
        <f t="shared" si="92"/>
        <v>0</v>
      </c>
      <c r="L524" s="16">
        <f t="shared" si="93"/>
        <v>0</v>
      </c>
      <c r="M524" s="17">
        <f t="shared" ref="M524:M587" ca="1" si="97">IF($H524="Cooling",0,MAX(0,I524-$G524))</f>
        <v>38</v>
      </c>
      <c r="N524" s="17">
        <f t="shared" ref="N524:N587" ca="1" si="98">IF($H524="Cooling",0,MAX(0,J524-$G524))</f>
        <v>36</v>
      </c>
      <c r="O524" s="4"/>
      <c r="P524" s="4">
        <v>23</v>
      </c>
      <c r="Q524" s="4">
        <v>39</v>
      </c>
      <c r="R524" s="4">
        <v>25</v>
      </c>
      <c r="S524" s="4">
        <v>32</v>
      </c>
      <c r="T524" s="4">
        <v>26</v>
      </c>
      <c r="U524" s="4">
        <v>25</v>
      </c>
      <c r="V524" s="13">
        <v>28</v>
      </c>
      <c r="W524" s="4">
        <v>30</v>
      </c>
      <c r="X524" s="4">
        <v>22</v>
      </c>
      <c r="Y524">
        <f t="shared" si="94"/>
        <v>0</v>
      </c>
      <c r="Z524">
        <f t="shared" si="95"/>
        <v>0</v>
      </c>
    </row>
    <row r="525" spans="2:26" x14ac:dyDescent="0.25">
      <c r="B525" s="11">
        <f t="shared" si="96"/>
        <v>44583.374999998756</v>
      </c>
      <c r="C525" s="1">
        <f t="shared" ref="C525:C588" si="99">MONTH(B525)</f>
        <v>1</v>
      </c>
      <c r="D525" s="1">
        <f t="shared" ref="D525:D588" si="100">WEEKDAY(B525,2)</f>
        <v>6</v>
      </c>
      <c r="E525" s="12">
        <f t="shared" ref="E525:E588" si="101">HOUR(B525)+1</f>
        <v>10</v>
      </c>
      <c r="F525" s="124" t="str">
        <f t="shared" ref="F525:F588" si="102">IF(AND(C525&gt;5,C525&lt;9,D525&lt;6,E525&gt;14,E525&lt;19),"1",IF(AND(OR(E525=8,E525=9,E525=19,E525=20),C525&lt;3,D525&lt;6),"1","0"))</f>
        <v>0</v>
      </c>
      <c r="G525" s="1">
        <f ca="1">(OFFSET(O525,0,MATCH(Customer!$J$6,'CDH &amp; HDH'!$P$11:$X$11,0)))</f>
        <v>28</v>
      </c>
      <c r="H525" s="1" t="str">
        <f t="shared" ref="H525:H588" si="103">IF(AND(C525&gt;=5,C525&lt;=9),"Cooling","Heating")</f>
        <v>Heating</v>
      </c>
      <c r="I525" s="1">
        <f ca="1">OFFSET(IF($H525="Cooling",Customer!$C$25,Customer!$C$52),E525,D525)</f>
        <v>66</v>
      </c>
      <c r="J525" s="1">
        <f ca="1">OFFSET(IF($H525="Cooling",Customer!$L$25,Customer!$L$52),$E525,$D525)</f>
        <v>64</v>
      </c>
      <c r="K525" s="16">
        <f t="shared" ref="K525:K588" si="104">IF($H525="Heating",0,MAX(0,$G525-I525))</f>
        <v>0</v>
      </c>
      <c r="L525" s="16">
        <f t="shared" ref="L525:L588" si="105">IF($H525="Heating",0,MAX(0,$G525-J525))</f>
        <v>0</v>
      </c>
      <c r="M525" s="17">
        <f t="shared" ca="1" si="97"/>
        <v>38</v>
      </c>
      <c r="N525" s="17">
        <f t="shared" ca="1" si="98"/>
        <v>36</v>
      </c>
      <c r="O525" s="4"/>
      <c r="P525" s="4">
        <v>24</v>
      </c>
      <c r="Q525" s="4">
        <v>41</v>
      </c>
      <c r="R525" s="4">
        <v>27</v>
      </c>
      <c r="S525" s="4">
        <v>33</v>
      </c>
      <c r="T525" s="4">
        <v>26</v>
      </c>
      <c r="U525" s="4">
        <v>26</v>
      </c>
      <c r="V525" s="13">
        <v>28</v>
      </c>
      <c r="W525" s="4">
        <v>32</v>
      </c>
      <c r="X525" s="4">
        <v>21</v>
      </c>
      <c r="Y525">
        <f t="shared" ref="Y525:Y588" si="106">1.08*400*K525</f>
        <v>0</v>
      </c>
      <c r="Z525">
        <f t="shared" ref="Z525:Z588" si="107">1.08*400*L525</f>
        <v>0</v>
      </c>
    </row>
    <row r="526" spans="2:26" x14ac:dyDescent="0.25">
      <c r="B526" s="11">
        <f t="shared" ref="B526:B589" si="108">B525+1/24</f>
        <v>44583.41666666542</v>
      </c>
      <c r="C526" s="1">
        <f t="shared" si="99"/>
        <v>1</v>
      </c>
      <c r="D526" s="1">
        <f t="shared" si="100"/>
        <v>6</v>
      </c>
      <c r="E526" s="12">
        <f t="shared" si="101"/>
        <v>11</v>
      </c>
      <c r="F526" s="124" t="str">
        <f t="shared" si="102"/>
        <v>0</v>
      </c>
      <c r="G526" s="1">
        <f ca="1">(OFFSET(O526,0,MATCH(Customer!$J$6,'CDH &amp; HDH'!$P$11:$X$11,0)))</f>
        <v>28</v>
      </c>
      <c r="H526" s="1" t="str">
        <f t="shared" si="103"/>
        <v>Heating</v>
      </c>
      <c r="I526" s="1">
        <f ca="1">OFFSET(IF($H526="Cooling",Customer!$C$25,Customer!$C$52),E526,D526)</f>
        <v>66</v>
      </c>
      <c r="J526" s="1">
        <f ca="1">OFFSET(IF($H526="Cooling",Customer!$L$25,Customer!$L$52),$E526,$D526)</f>
        <v>64</v>
      </c>
      <c r="K526" s="16">
        <f t="shared" si="104"/>
        <v>0</v>
      </c>
      <c r="L526" s="16">
        <f t="shared" si="105"/>
        <v>0</v>
      </c>
      <c r="M526" s="17">
        <f t="shared" ca="1" si="97"/>
        <v>38</v>
      </c>
      <c r="N526" s="17">
        <f t="shared" ca="1" si="98"/>
        <v>36</v>
      </c>
      <c r="O526" s="4"/>
      <c r="P526" s="4">
        <v>24</v>
      </c>
      <c r="Q526" s="4">
        <v>43</v>
      </c>
      <c r="R526" s="4">
        <v>27</v>
      </c>
      <c r="S526" s="4">
        <v>33</v>
      </c>
      <c r="T526" s="4">
        <v>25</v>
      </c>
      <c r="U526" s="4">
        <v>28</v>
      </c>
      <c r="V526" s="13">
        <v>28</v>
      </c>
      <c r="W526" s="4">
        <v>33</v>
      </c>
      <c r="X526" s="4">
        <v>21</v>
      </c>
      <c r="Y526">
        <f t="shared" si="106"/>
        <v>0</v>
      </c>
      <c r="Z526">
        <f t="shared" si="107"/>
        <v>0</v>
      </c>
    </row>
    <row r="527" spans="2:26" x14ac:dyDescent="0.25">
      <c r="B527" s="11">
        <f t="shared" si="108"/>
        <v>44583.458333332084</v>
      </c>
      <c r="C527" s="1">
        <f t="shared" si="99"/>
        <v>1</v>
      </c>
      <c r="D527" s="1">
        <f t="shared" si="100"/>
        <v>6</v>
      </c>
      <c r="E527" s="12">
        <f t="shared" si="101"/>
        <v>12</v>
      </c>
      <c r="F527" s="124" t="str">
        <f t="shared" si="102"/>
        <v>0</v>
      </c>
      <c r="G527" s="1">
        <f ca="1">(OFFSET(O527,0,MATCH(Customer!$J$6,'CDH &amp; HDH'!$P$11:$X$11,0)))</f>
        <v>28</v>
      </c>
      <c r="H527" s="1" t="str">
        <f t="shared" si="103"/>
        <v>Heating</v>
      </c>
      <c r="I527" s="1">
        <f ca="1">OFFSET(IF($H527="Cooling",Customer!$C$25,Customer!$C$52),E527,D527)</f>
        <v>66</v>
      </c>
      <c r="J527" s="1">
        <f ca="1">OFFSET(IF($H527="Cooling",Customer!$L$25,Customer!$L$52),$E527,$D527)</f>
        <v>64</v>
      </c>
      <c r="K527" s="16">
        <f t="shared" si="104"/>
        <v>0</v>
      </c>
      <c r="L527" s="16">
        <f t="shared" si="105"/>
        <v>0</v>
      </c>
      <c r="M527" s="17">
        <f t="shared" ca="1" si="97"/>
        <v>38</v>
      </c>
      <c r="N527" s="17">
        <f t="shared" ca="1" si="98"/>
        <v>36</v>
      </c>
      <c r="O527" s="4"/>
      <c r="P527" s="4">
        <v>23</v>
      </c>
      <c r="Q527" s="4">
        <v>45</v>
      </c>
      <c r="R527" s="4">
        <v>28</v>
      </c>
      <c r="S527" s="4">
        <v>33</v>
      </c>
      <c r="T527" s="4">
        <v>24</v>
      </c>
      <c r="U527" s="4">
        <v>28</v>
      </c>
      <c r="V527" s="13">
        <v>28</v>
      </c>
      <c r="W527" s="4">
        <v>36</v>
      </c>
      <c r="X527" s="4">
        <v>22</v>
      </c>
      <c r="Y527">
        <f t="shared" si="106"/>
        <v>0</v>
      </c>
      <c r="Z527">
        <f t="shared" si="107"/>
        <v>0</v>
      </c>
    </row>
    <row r="528" spans="2:26" x14ac:dyDescent="0.25">
      <c r="B528" s="11">
        <f t="shared" si="108"/>
        <v>44583.499999998749</v>
      </c>
      <c r="C528" s="1">
        <f t="shared" si="99"/>
        <v>1</v>
      </c>
      <c r="D528" s="1">
        <f t="shared" si="100"/>
        <v>6</v>
      </c>
      <c r="E528" s="12">
        <f t="shared" si="101"/>
        <v>13</v>
      </c>
      <c r="F528" s="124" t="str">
        <f t="shared" si="102"/>
        <v>0</v>
      </c>
      <c r="G528" s="1">
        <f ca="1">(OFFSET(O528,0,MATCH(Customer!$J$6,'CDH &amp; HDH'!$P$11:$X$11,0)))</f>
        <v>28</v>
      </c>
      <c r="H528" s="1" t="str">
        <f t="shared" si="103"/>
        <v>Heating</v>
      </c>
      <c r="I528" s="1">
        <f ca="1">OFFSET(IF($H528="Cooling",Customer!$C$25,Customer!$C$52),E528,D528)</f>
        <v>66</v>
      </c>
      <c r="J528" s="1">
        <f ca="1">OFFSET(IF($H528="Cooling",Customer!$L$25,Customer!$L$52),$E528,$D528)</f>
        <v>64</v>
      </c>
      <c r="K528" s="16">
        <f t="shared" si="104"/>
        <v>0</v>
      </c>
      <c r="L528" s="16">
        <f t="shared" si="105"/>
        <v>0</v>
      </c>
      <c r="M528" s="17">
        <f t="shared" ca="1" si="97"/>
        <v>38</v>
      </c>
      <c r="N528" s="17">
        <f t="shared" ca="1" si="98"/>
        <v>36</v>
      </c>
      <c r="O528" s="4"/>
      <c r="P528" s="4">
        <v>23</v>
      </c>
      <c r="Q528" s="4">
        <v>48</v>
      </c>
      <c r="R528" s="4">
        <v>28</v>
      </c>
      <c r="S528" s="4">
        <v>33</v>
      </c>
      <c r="T528" s="4">
        <v>23</v>
      </c>
      <c r="U528" s="4">
        <v>29</v>
      </c>
      <c r="V528" s="13">
        <v>28</v>
      </c>
      <c r="W528" s="4">
        <v>37</v>
      </c>
      <c r="X528" s="4">
        <v>22</v>
      </c>
      <c r="Y528">
        <f t="shared" si="106"/>
        <v>0</v>
      </c>
      <c r="Z528">
        <f t="shared" si="107"/>
        <v>0</v>
      </c>
    </row>
    <row r="529" spans="2:26" x14ac:dyDescent="0.25">
      <c r="B529" s="11">
        <f t="shared" si="108"/>
        <v>44583.541666665413</v>
      </c>
      <c r="C529" s="1">
        <f t="shared" si="99"/>
        <v>1</v>
      </c>
      <c r="D529" s="1">
        <f t="shared" si="100"/>
        <v>6</v>
      </c>
      <c r="E529" s="12">
        <f t="shared" si="101"/>
        <v>14</v>
      </c>
      <c r="F529" s="124" t="str">
        <f t="shared" si="102"/>
        <v>0</v>
      </c>
      <c r="G529" s="1">
        <f ca="1">(OFFSET(O529,0,MATCH(Customer!$J$6,'CDH &amp; HDH'!$P$11:$X$11,0)))</f>
        <v>28</v>
      </c>
      <c r="H529" s="1" t="str">
        <f t="shared" si="103"/>
        <v>Heating</v>
      </c>
      <c r="I529" s="1">
        <f ca="1">OFFSET(IF($H529="Cooling",Customer!$C$25,Customer!$C$52),E529,D529)</f>
        <v>66</v>
      </c>
      <c r="J529" s="1">
        <f ca="1">OFFSET(IF($H529="Cooling",Customer!$L$25,Customer!$L$52),$E529,$D529)</f>
        <v>64</v>
      </c>
      <c r="K529" s="16">
        <f t="shared" si="104"/>
        <v>0</v>
      </c>
      <c r="L529" s="16">
        <f t="shared" si="105"/>
        <v>0</v>
      </c>
      <c r="M529" s="17">
        <f t="shared" ca="1" si="97"/>
        <v>38</v>
      </c>
      <c r="N529" s="17">
        <f t="shared" ca="1" si="98"/>
        <v>36</v>
      </c>
      <c r="O529" s="4"/>
      <c r="P529" s="4">
        <v>22</v>
      </c>
      <c r="Q529" s="4">
        <v>48</v>
      </c>
      <c r="R529" s="4">
        <v>28</v>
      </c>
      <c r="S529" s="4">
        <v>33</v>
      </c>
      <c r="T529" s="4">
        <v>23</v>
      </c>
      <c r="U529" s="4">
        <v>27</v>
      </c>
      <c r="V529" s="13">
        <v>28</v>
      </c>
      <c r="W529" s="4">
        <v>35</v>
      </c>
      <c r="X529" s="4">
        <v>23</v>
      </c>
      <c r="Y529">
        <f t="shared" si="106"/>
        <v>0</v>
      </c>
      <c r="Z529">
        <f t="shared" si="107"/>
        <v>0</v>
      </c>
    </row>
    <row r="530" spans="2:26" x14ac:dyDescent="0.25">
      <c r="B530" s="11">
        <f t="shared" si="108"/>
        <v>44583.583333332077</v>
      </c>
      <c r="C530" s="1">
        <f t="shared" si="99"/>
        <v>1</v>
      </c>
      <c r="D530" s="1">
        <f t="shared" si="100"/>
        <v>6</v>
      </c>
      <c r="E530" s="12">
        <f t="shared" si="101"/>
        <v>15</v>
      </c>
      <c r="F530" s="124" t="str">
        <f t="shared" si="102"/>
        <v>0</v>
      </c>
      <c r="G530" s="1">
        <f ca="1">(OFFSET(O530,0,MATCH(Customer!$J$6,'CDH &amp; HDH'!$P$11:$X$11,0)))</f>
        <v>30</v>
      </c>
      <c r="H530" s="1" t="str">
        <f t="shared" si="103"/>
        <v>Heating</v>
      </c>
      <c r="I530" s="1">
        <f ca="1">OFFSET(IF($H530="Cooling",Customer!$C$25,Customer!$C$52),E530,D530)</f>
        <v>66</v>
      </c>
      <c r="J530" s="1">
        <f ca="1">OFFSET(IF($H530="Cooling",Customer!$L$25,Customer!$L$52),$E530,$D530)</f>
        <v>64</v>
      </c>
      <c r="K530" s="16">
        <f t="shared" si="104"/>
        <v>0</v>
      </c>
      <c r="L530" s="16">
        <f t="shared" si="105"/>
        <v>0</v>
      </c>
      <c r="M530" s="17">
        <f t="shared" ca="1" si="97"/>
        <v>36</v>
      </c>
      <c r="N530" s="17">
        <f t="shared" ca="1" si="98"/>
        <v>34</v>
      </c>
      <c r="O530" s="4"/>
      <c r="P530" s="4">
        <v>20</v>
      </c>
      <c r="Q530" s="4">
        <v>47</v>
      </c>
      <c r="R530" s="4">
        <v>28</v>
      </c>
      <c r="S530" s="4">
        <v>32</v>
      </c>
      <c r="T530" s="4">
        <v>22</v>
      </c>
      <c r="U530" s="4">
        <v>26</v>
      </c>
      <c r="V530" s="13">
        <v>30</v>
      </c>
      <c r="W530" s="4">
        <v>35</v>
      </c>
      <c r="X530" s="4">
        <v>24</v>
      </c>
      <c r="Y530">
        <f t="shared" si="106"/>
        <v>0</v>
      </c>
      <c r="Z530">
        <f t="shared" si="107"/>
        <v>0</v>
      </c>
    </row>
    <row r="531" spans="2:26" x14ac:dyDescent="0.25">
      <c r="B531" s="11">
        <f t="shared" si="108"/>
        <v>44583.624999998741</v>
      </c>
      <c r="C531" s="1">
        <f t="shared" si="99"/>
        <v>1</v>
      </c>
      <c r="D531" s="1">
        <f t="shared" si="100"/>
        <v>6</v>
      </c>
      <c r="E531" s="12">
        <f t="shared" si="101"/>
        <v>16</v>
      </c>
      <c r="F531" s="124" t="str">
        <f t="shared" si="102"/>
        <v>0</v>
      </c>
      <c r="G531" s="1">
        <f ca="1">(OFFSET(O531,0,MATCH(Customer!$J$6,'CDH &amp; HDH'!$P$11:$X$11,0)))</f>
        <v>28</v>
      </c>
      <c r="H531" s="1" t="str">
        <f t="shared" si="103"/>
        <v>Heating</v>
      </c>
      <c r="I531" s="1">
        <f ca="1">OFFSET(IF($H531="Cooling",Customer!$C$25,Customer!$C$52),E531,D531)</f>
        <v>66</v>
      </c>
      <c r="J531" s="1">
        <f ca="1">OFFSET(IF($H531="Cooling",Customer!$L$25,Customer!$L$52),$E531,$D531)</f>
        <v>64</v>
      </c>
      <c r="K531" s="16">
        <f t="shared" si="104"/>
        <v>0</v>
      </c>
      <c r="L531" s="16">
        <f t="shared" si="105"/>
        <v>0</v>
      </c>
      <c r="M531" s="17">
        <f t="shared" ca="1" si="97"/>
        <v>38</v>
      </c>
      <c r="N531" s="17">
        <f t="shared" ca="1" si="98"/>
        <v>36</v>
      </c>
      <c r="O531" s="4"/>
      <c r="P531" s="4">
        <v>19</v>
      </c>
      <c r="Q531" s="4">
        <v>39</v>
      </c>
      <c r="R531" s="4">
        <v>28</v>
      </c>
      <c r="S531" s="4">
        <v>32</v>
      </c>
      <c r="T531" s="4">
        <v>22</v>
      </c>
      <c r="U531" s="4">
        <v>24</v>
      </c>
      <c r="V531" s="13">
        <v>28</v>
      </c>
      <c r="W531" s="4">
        <v>35</v>
      </c>
      <c r="X531" s="4">
        <v>24</v>
      </c>
      <c r="Y531">
        <f t="shared" si="106"/>
        <v>0</v>
      </c>
      <c r="Z531">
        <f t="shared" si="107"/>
        <v>0</v>
      </c>
    </row>
    <row r="532" spans="2:26" x14ac:dyDescent="0.25">
      <c r="B532" s="11">
        <f t="shared" si="108"/>
        <v>44583.666666665406</v>
      </c>
      <c r="C532" s="1">
        <f t="shared" si="99"/>
        <v>1</v>
      </c>
      <c r="D532" s="1">
        <f t="shared" si="100"/>
        <v>6</v>
      </c>
      <c r="E532" s="12">
        <f t="shared" si="101"/>
        <v>17</v>
      </c>
      <c r="F532" s="124" t="str">
        <f t="shared" si="102"/>
        <v>0</v>
      </c>
      <c r="G532" s="1">
        <f ca="1">(OFFSET(O532,0,MATCH(Customer!$J$6,'CDH &amp; HDH'!$P$11:$X$11,0)))</f>
        <v>28</v>
      </c>
      <c r="H532" s="1" t="str">
        <f t="shared" si="103"/>
        <v>Heating</v>
      </c>
      <c r="I532" s="1">
        <f ca="1">OFFSET(IF($H532="Cooling",Customer!$C$25,Customer!$C$52),E532,D532)</f>
        <v>66</v>
      </c>
      <c r="J532" s="1">
        <f ca="1">OFFSET(IF($H532="Cooling",Customer!$L$25,Customer!$L$52),$E532,$D532)</f>
        <v>64</v>
      </c>
      <c r="K532" s="16">
        <f t="shared" si="104"/>
        <v>0</v>
      </c>
      <c r="L532" s="16">
        <f t="shared" si="105"/>
        <v>0</v>
      </c>
      <c r="M532" s="17">
        <f t="shared" ca="1" si="97"/>
        <v>38</v>
      </c>
      <c r="N532" s="17">
        <f t="shared" ca="1" si="98"/>
        <v>36</v>
      </c>
      <c r="O532" s="4"/>
      <c r="P532" s="4">
        <v>17</v>
      </c>
      <c r="Q532" s="4">
        <v>39</v>
      </c>
      <c r="R532" s="4">
        <v>28</v>
      </c>
      <c r="S532" s="4">
        <v>32</v>
      </c>
      <c r="T532" s="4">
        <v>21</v>
      </c>
      <c r="U532" s="4">
        <v>22</v>
      </c>
      <c r="V532" s="13">
        <v>28</v>
      </c>
      <c r="W532" s="4">
        <v>35</v>
      </c>
      <c r="X532" s="4">
        <v>24</v>
      </c>
      <c r="Y532">
        <f t="shared" si="106"/>
        <v>0</v>
      </c>
      <c r="Z532">
        <f t="shared" si="107"/>
        <v>0</v>
      </c>
    </row>
    <row r="533" spans="2:26" x14ac:dyDescent="0.25">
      <c r="B533" s="11">
        <f t="shared" si="108"/>
        <v>44583.70833333207</v>
      </c>
      <c r="C533" s="1">
        <f t="shared" si="99"/>
        <v>1</v>
      </c>
      <c r="D533" s="1">
        <f t="shared" si="100"/>
        <v>6</v>
      </c>
      <c r="E533" s="12">
        <f t="shared" si="101"/>
        <v>18</v>
      </c>
      <c r="F533" s="124" t="str">
        <f t="shared" si="102"/>
        <v>0</v>
      </c>
      <c r="G533" s="1">
        <f ca="1">(OFFSET(O533,0,MATCH(Customer!$J$6,'CDH &amp; HDH'!$P$11:$X$11,0)))</f>
        <v>27</v>
      </c>
      <c r="H533" s="1" t="str">
        <f t="shared" si="103"/>
        <v>Heating</v>
      </c>
      <c r="I533" s="1">
        <f ca="1">OFFSET(IF($H533="Cooling",Customer!$C$25,Customer!$C$52),E533,D533)</f>
        <v>66</v>
      </c>
      <c r="J533" s="1">
        <f ca="1">OFFSET(IF($H533="Cooling",Customer!$L$25,Customer!$L$52),$E533,$D533)</f>
        <v>64</v>
      </c>
      <c r="K533" s="16">
        <f t="shared" si="104"/>
        <v>0</v>
      </c>
      <c r="L533" s="16">
        <f t="shared" si="105"/>
        <v>0</v>
      </c>
      <c r="M533" s="17">
        <f t="shared" ca="1" si="97"/>
        <v>39</v>
      </c>
      <c r="N533" s="17">
        <f t="shared" ca="1" si="98"/>
        <v>37</v>
      </c>
      <c r="O533" s="4"/>
      <c r="P533" s="4">
        <v>15</v>
      </c>
      <c r="Q533" s="4">
        <v>37</v>
      </c>
      <c r="R533" s="4">
        <v>27</v>
      </c>
      <c r="S533" s="4">
        <v>31</v>
      </c>
      <c r="T533" s="4">
        <v>20</v>
      </c>
      <c r="U533" s="4">
        <v>20</v>
      </c>
      <c r="V533" s="13">
        <v>27</v>
      </c>
      <c r="W533" s="4">
        <v>34</v>
      </c>
      <c r="X533" s="4">
        <v>24</v>
      </c>
      <c r="Y533">
        <f t="shared" si="106"/>
        <v>0</v>
      </c>
      <c r="Z533">
        <f t="shared" si="107"/>
        <v>0</v>
      </c>
    </row>
    <row r="534" spans="2:26" x14ac:dyDescent="0.25">
      <c r="B534" s="11">
        <f t="shared" si="108"/>
        <v>44583.749999998734</v>
      </c>
      <c r="C534" s="1">
        <f t="shared" si="99"/>
        <v>1</v>
      </c>
      <c r="D534" s="1">
        <f t="shared" si="100"/>
        <v>6</v>
      </c>
      <c r="E534" s="12">
        <f t="shared" si="101"/>
        <v>19</v>
      </c>
      <c r="F534" s="124" t="str">
        <f t="shared" si="102"/>
        <v>0</v>
      </c>
      <c r="G534" s="1">
        <f ca="1">(OFFSET(O534,0,MATCH(Customer!$J$6,'CDH &amp; HDH'!$P$11:$X$11,0)))</f>
        <v>27</v>
      </c>
      <c r="H534" s="1" t="str">
        <f t="shared" si="103"/>
        <v>Heating</v>
      </c>
      <c r="I534" s="1">
        <f ca="1">OFFSET(IF($H534="Cooling",Customer!$C$25,Customer!$C$52),E534,D534)</f>
        <v>66</v>
      </c>
      <c r="J534" s="1">
        <f ca="1">OFFSET(IF($H534="Cooling",Customer!$L$25,Customer!$L$52),$E534,$D534)</f>
        <v>64</v>
      </c>
      <c r="K534" s="16">
        <f t="shared" si="104"/>
        <v>0</v>
      </c>
      <c r="L534" s="16">
        <f t="shared" si="105"/>
        <v>0</v>
      </c>
      <c r="M534" s="17">
        <f t="shared" ca="1" si="97"/>
        <v>39</v>
      </c>
      <c r="N534" s="17">
        <f t="shared" ca="1" si="98"/>
        <v>37</v>
      </c>
      <c r="O534" s="4"/>
      <c r="P534" s="4">
        <v>13</v>
      </c>
      <c r="Q534" s="4">
        <v>36</v>
      </c>
      <c r="R534" s="4">
        <v>27</v>
      </c>
      <c r="S534" s="4">
        <v>31</v>
      </c>
      <c r="T534" s="4">
        <v>19</v>
      </c>
      <c r="U534" s="4">
        <v>19</v>
      </c>
      <c r="V534" s="13">
        <v>27</v>
      </c>
      <c r="W534" s="4">
        <v>34</v>
      </c>
      <c r="X534" s="4">
        <v>24</v>
      </c>
      <c r="Y534">
        <f t="shared" si="106"/>
        <v>0</v>
      </c>
      <c r="Z534">
        <f t="shared" si="107"/>
        <v>0</v>
      </c>
    </row>
    <row r="535" spans="2:26" x14ac:dyDescent="0.25">
      <c r="B535" s="11">
        <f t="shared" si="108"/>
        <v>44583.791666665398</v>
      </c>
      <c r="C535" s="1">
        <f t="shared" si="99"/>
        <v>1</v>
      </c>
      <c r="D535" s="1">
        <f t="shared" si="100"/>
        <v>6</v>
      </c>
      <c r="E535" s="12">
        <f t="shared" si="101"/>
        <v>20</v>
      </c>
      <c r="F535" s="124" t="str">
        <f t="shared" si="102"/>
        <v>0</v>
      </c>
      <c r="G535" s="1">
        <f ca="1">(OFFSET(O535,0,MATCH(Customer!$J$6,'CDH &amp; HDH'!$P$11:$X$11,0)))</f>
        <v>27</v>
      </c>
      <c r="H535" s="1" t="str">
        <f t="shared" si="103"/>
        <v>Heating</v>
      </c>
      <c r="I535" s="1">
        <f ca="1">OFFSET(IF($H535="Cooling",Customer!$C$25,Customer!$C$52),E535,D535)</f>
        <v>66</v>
      </c>
      <c r="J535" s="1">
        <f ca="1">OFFSET(IF($H535="Cooling",Customer!$L$25,Customer!$L$52),$E535,$D535)</f>
        <v>64</v>
      </c>
      <c r="K535" s="16">
        <f t="shared" si="104"/>
        <v>0</v>
      </c>
      <c r="L535" s="16">
        <f t="shared" si="105"/>
        <v>0</v>
      </c>
      <c r="M535" s="17">
        <f t="shared" ca="1" si="97"/>
        <v>39</v>
      </c>
      <c r="N535" s="17">
        <f t="shared" ca="1" si="98"/>
        <v>37</v>
      </c>
      <c r="O535" s="4"/>
      <c r="P535" s="4">
        <v>12</v>
      </c>
      <c r="Q535" s="4">
        <v>33</v>
      </c>
      <c r="R535" s="4">
        <v>27</v>
      </c>
      <c r="S535" s="4">
        <v>31</v>
      </c>
      <c r="T535" s="4">
        <v>18</v>
      </c>
      <c r="U535" s="4">
        <v>18</v>
      </c>
      <c r="V535" s="13">
        <v>27</v>
      </c>
      <c r="W535" s="4">
        <v>34</v>
      </c>
      <c r="X535" s="4">
        <v>24</v>
      </c>
      <c r="Y535">
        <f t="shared" si="106"/>
        <v>0</v>
      </c>
      <c r="Z535">
        <f t="shared" si="107"/>
        <v>0</v>
      </c>
    </row>
    <row r="536" spans="2:26" x14ac:dyDescent="0.25">
      <c r="B536" s="11">
        <f t="shared" si="108"/>
        <v>44583.833333332062</v>
      </c>
      <c r="C536" s="1">
        <f t="shared" si="99"/>
        <v>1</v>
      </c>
      <c r="D536" s="1">
        <f t="shared" si="100"/>
        <v>6</v>
      </c>
      <c r="E536" s="12">
        <f t="shared" si="101"/>
        <v>21</v>
      </c>
      <c r="F536" s="124" t="str">
        <f t="shared" si="102"/>
        <v>0</v>
      </c>
      <c r="G536" s="1">
        <f ca="1">(OFFSET(O536,0,MATCH(Customer!$J$6,'CDH &amp; HDH'!$P$11:$X$11,0)))</f>
        <v>26</v>
      </c>
      <c r="H536" s="1" t="str">
        <f t="shared" si="103"/>
        <v>Heating</v>
      </c>
      <c r="I536" s="1">
        <f ca="1">OFFSET(IF($H536="Cooling",Customer!$C$25,Customer!$C$52),E536,D536)</f>
        <v>66</v>
      </c>
      <c r="J536" s="1">
        <f ca="1">OFFSET(IF($H536="Cooling",Customer!$L$25,Customer!$L$52),$E536,$D536)</f>
        <v>64</v>
      </c>
      <c r="K536" s="16">
        <f t="shared" si="104"/>
        <v>0</v>
      </c>
      <c r="L536" s="16">
        <f t="shared" si="105"/>
        <v>0</v>
      </c>
      <c r="M536" s="17">
        <f t="shared" ca="1" si="97"/>
        <v>40</v>
      </c>
      <c r="N536" s="17">
        <f t="shared" ca="1" si="98"/>
        <v>38</v>
      </c>
      <c r="O536" s="4"/>
      <c r="P536" s="4">
        <v>11</v>
      </c>
      <c r="Q536" s="4">
        <v>31</v>
      </c>
      <c r="R536" s="4">
        <v>26</v>
      </c>
      <c r="S536" s="4">
        <v>32</v>
      </c>
      <c r="T536" s="4">
        <v>17</v>
      </c>
      <c r="U536" s="4">
        <v>16</v>
      </c>
      <c r="V536" s="13">
        <v>26</v>
      </c>
      <c r="W536" s="4">
        <v>34</v>
      </c>
      <c r="X536" s="4">
        <v>24</v>
      </c>
      <c r="Y536">
        <f t="shared" si="106"/>
        <v>0</v>
      </c>
      <c r="Z536">
        <f t="shared" si="107"/>
        <v>0</v>
      </c>
    </row>
    <row r="537" spans="2:26" x14ac:dyDescent="0.25">
      <c r="B537" s="11">
        <f t="shared" si="108"/>
        <v>44583.874999998727</v>
      </c>
      <c r="C537" s="1">
        <f t="shared" si="99"/>
        <v>1</v>
      </c>
      <c r="D537" s="1">
        <f t="shared" si="100"/>
        <v>6</v>
      </c>
      <c r="E537" s="12">
        <f t="shared" si="101"/>
        <v>22</v>
      </c>
      <c r="F537" s="124" t="str">
        <f t="shared" si="102"/>
        <v>0</v>
      </c>
      <c r="G537" s="1">
        <f ca="1">(OFFSET(O537,0,MATCH(Customer!$J$6,'CDH &amp; HDH'!$P$11:$X$11,0)))</f>
        <v>25</v>
      </c>
      <c r="H537" s="1" t="str">
        <f t="shared" si="103"/>
        <v>Heating</v>
      </c>
      <c r="I537" s="1">
        <f ca="1">OFFSET(IF($H537="Cooling",Customer!$C$25,Customer!$C$52),E537,D537)</f>
        <v>66</v>
      </c>
      <c r="J537" s="1">
        <f ca="1">OFFSET(IF($H537="Cooling",Customer!$L$25,Customer!$L$52),$E537,$D537)</f>
        <v>64</v>
      </c>
      <c r="K537" s="16">
        <f t="shared" si="104"/>
        <v>0</v>
      </c>
      <c r="L537" s="16">
        <f t="shared" si="105"/>
        <v>0</v>
      </c>
      <c r="M537" s="17">
        <f t="shared" ca="1" si="97"/>
        <v>41</v>
      </c>
      <c r="N537" s="17">
        <f t="shared" ca="1" si="98"/>
        <v>39</v>
      </c>
      <c r="O537" s="4"/>
      <c r="P537" s="4">
        <v>10</v>
      </c>
      <c r="Q537" s="4">
        <v>30</v>
      </c>
      <c r="R537" s="4">
        <v>26</v>
      </c>
      <c r="S537" s="4">
        <v>32</v>
      </c>
      <c r="T537" s="4">
        <v>16</v>
      </c>
      <c r="U537" s="4">
        <v>15</v>
      </c>
      <c r="V537" s="13">
        <v>25</v>
      </c>
      <c r="W537" s="4">
        <v>34</v>
      </c>
      <c r="X537" s="4">
        <v>24</v>
      </c>
      <c r="Y537">
        <f t="shared" si="106"/>
        <v>0</v>
      </c>
      <c r="Z537">
        <f t="shared" si="107"/>
        <v>0</v>
      </c>
    </row>
    <row r="538" spans="2:26" x14ac:dyDescent="0.25">
      <c r="B538" s="11">
        <f t="shared" si="108"/>
        <v>44583.916666665391</v>
      </c>
      <c r="C538" s="1">
        <f t="shared" si="99"/>
        <v>1</v>
      </c>
      <c r="D538" s="1">
        <f t="shared" si="100"/>
        <v>6</v>
      </c>
      <c r="E538" s="12">
        <f t="shared" si="101"/>
        <v>23</v>
      </c>
      <c r="F538" s="124" t="str">
        <f t="shared" si="102"/>
        <v>0</v>
      </c>
      <c r="G538" s="1">
        <f ca="1">(OFFSET(O538,0,MATCH(Customer!$J$6,'CDH &amp; HDH'!$P$11:$X$11,0)))</f>
        <v>26</v>
      </c>
      <c r="H538" s="1" t="str">
        <f t="shared" si="103"/>
        <v>Heating</v>
      </c>
      <c r="I538" s="1">
        <f ca="1">OFFSET(IF($H538="Cooling",Customer!$C$25,Customer!$C$52),E538,D538)</f>
        <v>66</v>
      </c>
      <c r="J538" s="1">
        <f ca="1">OFFSET(IF($H538="Cooling",Customer!$L$25,Customer!$L$52),$E538,$D538)</f>
        <v>64</v>
      </c>
      <c r="K538" s="16">
        <f t="shared" si="104"/>
        <v>0</v>
      </c>
      <c r="L538" s="16">
        <f t="shared" si="105"/>
        <v>0</v>
      </c>
      <c r="M538" s="17">
        <f t="shared" ca="1" si="97"/>
        <v>40</v>
      </c>
      <c r="N538" s="17">
        <f t="shared" ca="1" si="98"/>
        <v>38</v>
      </c>
      <c r="O538" s="4"/>
      <c r="P538" s="4">
        <v>9</v>
      </c>
      <c r="Q538" s="4">
        <v>28</v>
      </c>
      <c r="R538" s="4">
        <v>26</v>
      </c>
      <c r="S538" s="4">
        <v>31</v>
      </c>
      <c r="T538" s="4">
        <v>15</v>
      </c>
      <c r="U538" s="4">
        <v>14</v>
      </c>
      <c r="V538" s="13">
        <v>26</v>
      </c>
      <c r="W538" s="4">
        <v>35</v>
      </c>
      <c r="X538" s="4">
        <v>24</v>
      </c>
      <c r="Y538">
        <f t="shared" si="106"/>
        <v>0</v>
      </c>
      <c r="Z538">
        <f t="shared" si="107"/>
        <v>0</v>
      </c>
    </row>
    <row r="539" spans="2:26" x14ac:dyDescent="0.25">
      <c r="B539" s="11">
        <f t="shared" si="108"/>
        <v>44583.958333332055</v>
      </c>
      <c r="C539" s="1">
        <f t="shared" si="99"/>
        <v>1</v>
      </c>
      <c r="D539" s="1">
        <f t="shared" si="100"/>
        <v>6</v>
      </c>
      <c r="E539" s="12">
        <f t="shared" si="101"/>
        <v>24</v>
      </c>
      <c r="F539" s="124" t="str">
        <f t="shared" si="102"/>
        <v>0</v>
      </c>
      <c r="G539" s="1">
        <f ca="1">(OFFSET(O539,0,MATCH(Customer!$J$6,'CDH &amp; HDH'!$P$11:$X$11,0)))</f>
        <v>26</v>
      </c>
      <c r="H539" s="1" t="str">
        <f t="shared" si="103"/>
        <v>Heating</v>
      </c>
      <c r="I539" s="1">
        <f ca="1">OFFSET(IF($H539="Cooling",Customer!$C$25,Customer!$C$52),E539,D539)</f>
        <v>66</v>
      </c>
      <c r="J539" s="1">
        <f ca="1">OFFSET(IF($H539="Cooling",Customer!$L$25,Customer!$L$52),$E539,$D539)</f>
        <v>64</v>
      </c>
      <c r="K539" s="16">
        <f t="shared" si="104"/>
        <v>0</v>
      </c>
      <c r="L539" s="16">
        <f t="shared" si="105"/>
        <v>0</v>
      </c>
      <c r="M539" s="17">
        <f t="shared" ca="1" si="97"/>
        <v>40</v>
      </c>
      <c r="N539" s="17">
        <f t="shared" ca="1" si="98"/>
        <v>38</v>
      </c>
      <c r="O539" s="4"/>
      <c r="P539" s="4">
        <v>8</v>
      </c>
      <c r="Q539" s="4">
        <v>28</v>
      </c>
      <c r="R539" s="4">
        <v>26</v>
      </c>
      <c r="S539" s="4">
        <v>30</v>
      </c>
      <c r="T539" s="4">
        <v>14</v>
      </c>
      <c r="U539" s="4">
        <v>12</v>
      </c>
      <c r="V539" s="13">
        <v>26</v>
      </c>
      <c r="W539" s="4">
        <v>34</v>
      </c>
      <c r="X539" s="4">
        <v>25</v>
      </c>
      <c r="Y539">
        <f t="shared" si="106"/>
        <v>0</v>
      </c>
      <c r="Z539">
        <f t="shared" si="107"/>
        <v>0</v>
      </c>
    </row>
    <row r="540" spans="2:26" x14ac:dyDescent="0.25">
      <c r="B540" s="11">
        <f t="shared" si="108"/>
        <v>44583.999999998719</v>
      </c>
      <c r="C540" s="1">
        <f t="shared" si="99"/>
        <v>1</v>
      </c>
      <c r="D540" s="1">
        <f t="shared" si="100"/>
        <v>7</v>
      </c>
      <c r="E540" s="12">
        <f t="shared" si="101"/>
        <v>1</v>
      </c>
      <c r="F540" s="124" t="str">
        <f t="shared" si="102"/>
        <v>0</v>
      </c>
      <c r="G540" s="1">
        <f ca="1">(OFFSET(O540,0,MATCH(Customer!$J$6,'CDH &amp; HDH'!$P$11:$X$11,0)))</f>
        <v>26</v>
      </c>
      <c r="H540" s="1" t="str">
        <f t="shared" si="103"/>
        <v>Heating</v>
      </c>
      <c r="I540" s="1">
        <f ca="1">OFFSET(IF($H540="Cooling",Customer!$C$25,Customer!$C$52),E540,D540)</f>
        <v>66</v>
      </c>
      <c r="J540" s="1">
        <f ca="1">OFFSET(IF($H540="Cooling",Customer!$L$25,Customer!$L$52),$E540,$D540)</f>
        <v>64</v>
      </c>
      <c r="K540" s="16">
        <f t="shared" si="104"/>
        <v>0</v>
      </c>
      <c r="L540" s="16">
        <f t="shared" si="105"/>
        <v>0</v>
      </c>
      <c r="M540" s="17">
        <f t="shared" ca="1" si="97"/>
        <v>40</v>
      </c>
      <c r="N540" s="17">
        <f t="shared" ca="1" si="98"/>
        <v>38</v>
      </c>
      <c r="O540" s="4"/>
      <c r="P540" s="4">
        <v>7</v>
      </c>
      <c r="Q540" s="4">
        <v>27</v>
      </c>
      <c r="R540" s="4">
        <v>26</v>
      </c>
      <c r="S540" s="4">
        <v>29</v>
      </c>
      <c r="T540" s="4">
        <v>13</v>
      </c>
      <c r="U540" s="4">
        <v>11</v>
      </c>
      <c r="V540" s="13">
        <v>26</v>
      </c>
      <c r="W540" s="4">
        <v>35</v>
      </c>
      <c r="X540" s="4">
        <v>25</v>
      </c>
      <c r="Y540">
        <f t="shared" si="106"/>
        <v>0</v>
      </c>
      <c r="Z540">
        <f t="shared" si="107"/>
        <v>0</v>
      </c>
    </row>
    <row r="541" spans="2:26" x14ac:dyDescent="0.25">
      <c r="B541" s="11">
        <f t="shared" si="108"/>
        <v>44584.041666665384</v>
      </c>
      <c r="C541" s="1">
        <f t="shared" si="99"/>
        <v>1</v>
      </c>
      <c r="D541" s="1">
        <f t="shared" si="100"/>
        <v>7</v>
      </c>
      <c r="E541" s="12">
        <f t="shared" si="101"/>
        <v>2</v>
      </c>
      <c r="F541" s="124" t="str">
        <f t="shared" si="102"/>
        <v>0</v>
      </c>
      <c r="G541" s="1">
        <f ca="1">(OFFSET(O541,0,MATCH(Customer!$J$6,'CDH &amp; HDH'!$P$11:$X$11,0)))</f>
        <v>26</v>
      </c>
      <c r="H541" s="1" t="str">
        <f t="shared" si="103"/>
        <v>Heating</v>
      </c>
      <c r="I541" s="1">
        <f ca="1">OFFSET(IF($H541="Cooling",Customer!$C$25,Customer!$C$52),E541,D541)</f>
        <v>66</v>
      </c>
      <c r="J541" s="1">
        <f ca="1">OFFSET(IF($H541="Cooling",Customer!$L$25,Customer!$L$52),$E541,$D541)</f>
        <v>64</v>
      </c>
      <c r="K541" s="16">
        <f t="shared" si="104"/>
        <v>0</v>
      </c>
      <c r="L541" s="16">
        <f t="shared" si="105"/>
        <v>0</v>
      </c>
      <c r="M541" s="17">
        <f t="shared" ca="1" si="97"/>
        <v>40</v>
      </c>
      <c r="N541" s="17">
        <f t="shared" ca="1" si="98"/>
        <v>38</v>
      </c>
      <c r="O541" s="4"/>
      <c r="P541" s="4">
        <v>6</v>
      </c>
      <c r="Q541" s="4">
        <v>26</v>
      </c>
      <c r="R541" s="4">
        <v>26</v>
      </c>
      <c r="S541" s="4">
        <v>28</v>
      </c>
      <c r="T541" s="4">
        <v>12</v>
      </c>
      <c r="U541" s="4">
        <v>10</v>
      </c>
      <c r="V541" s="13">
        <v>26</v>
      </c>
      <c r="W541" s="4">
        <v>35</v>
      </c>
      <c r="X541" s="4">
        <v>26</v>
      </c>
      <c r="Y541">
        <f t="shared" si="106"/>
        <v>0</v>
      </c>
      <c r="Z541">
        <f t="shared" si="107"/>
        <v>0</v>
      </c>
    </row>
    <row r="542" spans="2:26" x14ac:dyDescent="0.25">
      <c r="B542" s="11">
        <f t="shared" si="108"/>
        <v>44584.083333332048</v>
      </c>
      <c r="C542" s="1">
        <f t="shared" si="99"/>
        <v>1</v>
      </c>
      <c r="D542" s="1">
        <f t="shared" si="100"/>
        <v>7</v>
      </c>
      <c r="E542" s="12">
        <f t="shared" si="101"/>
        <v>3</v>
      </c>
      <c r="F542" s="124" t="str">
        <f t="shared" si="102"/>
        <v>0</v>
      </c>
      <c r="G542" s="1">
        <f ca="1">(OFFSET(O542,0,MATCH(Customer!$J$6,'CDH &amp; HDH'!$P$11:$X$11,0)))</f>
        <v>27</v>
      </c>
      <c r="H542" s="1" t="str">
        <f t="shared" si="103"/>
        <v>Heating</v>
      </c>
      <c r="I542" s="1">
        <f ca="1">OFFSET(IF($H542="Cooling",Customer!$C$25,Customer!$C$52),E542,D542)</f>
        <v>66</v>
      </c>
      <c r="J542" s="1">
        <f ca="1">OFFSET(IF($H542="Cooling",Customer!$L$25,Customer!$L$52),$E542,$D542)</f>
        <v>64</v>
      </c>
      <c r="K542" s="16">
        <f t="shared" si="104"/>
        <v>0</v>
      </c>
      <c r="L542" s="16">
        <f t="shared" si="105"/>
        <v>0</v>
      </c>
      <c r="M542" s="17">
        <f t="shared" ca="1" si="97"/>
        <v>39</v>
      </c>
      <c r="N542" s="17">
        <f t="shared" ca="1" si="98"/>
        <v>37</v>
      </c>
      <c r="O542" s="4"/>
      <c r="P542" s="4">
        <v>5</v>
      </c>
      <c r="Q542" s="4">
        <v>25</v>
      </c>
      <c r="R542" s="4">
        <v>25</v>
      </c>
      <c r="S542" s="4">
        <v>28</v>
      </c>
      <c r="T542" s="4">
        <v>12</v>
      </c>
      <c r="U542" s="4">
        <v>9</v>
      </c>
      <c r="V542" s="13">
        <v>27</v>
      </c>
      <c r="W542" s="4">
        <v>34</v>
      </c>
      <c r="X542" s="4">
        <v>26</v>
      </c>
      <c r="Y542">
        <f t="shared" si="106"/>
        <v>0</v>
      </c>
      <c r="Z542">
        <f t="shared" si="107"/>
        <v>0</v>
      </c>
    </row>
    <row r="543" spans="2:26" x14ac:dyDescent="0.25">
      <c r="B543" s="11">
        <f t="shared" si="108"/>
        <v>44584.124999998712</v>
      </c>
      <c r="C543" s="1">
        <f t="shared" si="99"/>
        <v>1</v>
      </c>
      <c r="D543" s="1">
        <f t="shared" si="100"/>
        <v>7</v>
      </c>
      <c r="E543" s="12">
        <f t="shared" si="101"/>
        <v>4</v>
      </c>
      <c r="F543" s="124" t="str">
        <f t="shared" si="102"/>
        <v>0</v>
      </c>
      <c r="G543" s="1">
        <f ca="1">(OFFSET(O543,0,MATCH(Customer!$J$6,'CDH &amp; HDH'!$P$11:$X$11,0)))</f>
        <v>24</v>
      </c>
      <c r="H543" s="1" t="str">
        <f t="shared" si="103"/>
        <v>Heating</v>
      </c>
      <c r="I543" s="1">
        <f ca="1">OFFSET(IF($H543="Cooling",Customer!$C$25,Customer!$C$52),E543,D543)</f>
        <v>66</v>
      </c>
      <c r="J543" s="1">
        <f ca="1">OFFSET(IF($H543="Cooling",Customer!$L$25,Customer!$L$52),$E543,$D543)</f>
        <v>64</v>
      </c>
      <c r="K543" s="16">
        <f t="shared" si="104"/>
        <v>0</v>
      </c>
      <c r="L543" s="16">
        <f t="shared" si="105"/>
        <v>0</v>
      </c>
      <c r="M543" s="17">
        <f t="shared" ca="1" si="97"/>
        <v>42</v>
      </c>
      <c r="N543" s="17">
        <f t="shared" ca="1" si="98"/>
        <v>40</v>
      </c>
      <c r="O543" s="4"/>
      <c r="P543" s="4">
        <v>4</v>
      </c>
      <c r="Q543" s="4">
        <v>24</v>
      </c>
      <c r="R543" s="4">
        <v>25</v>
      </c>
      <c r="S543" s="4">
        <v>27</v>
      </c>
      <c r="T543" s="4">
        <v>11</v>
      </c>
      <c r="U543" s="4">
        <v>9</v>
      </c>
      <c r="V543" s="13">
        <v>24</v>
      </c>
      <c r="W543" s="4">
        <v>34</v>
      </c>
      <c r="X543" s="4">
        <v>26</v>
      </c>
      <c r="Y543">
        <f t="shared" si="106"/>
        <v>0</v>
      </c>
      <c r="Z543">
        <f t="shared" si="107"/>
        <v>0</v>
      </c>
    </row>
    <row r="544" spans="2:26" x14ac:dyDescent="0.25">
      <c r="B544" s="11">
        <f t="shared" si="108"/>
        <v>44584.166666665376</v>
      </c>
      <c r="C544" s="1">
        <f t="shared" si="99"/>
        <v>1</v>
      </c>
      <c r="D544" s="1">
        <f t="shared" si="100"/>
        <v>7</v>
      </c>
      <c r="E544" s="12">
        <f t="shared" si="101"/>
        <v>5</v>
      </c>
      <c r="F544" s="124" t="str">
        <f t="shared" si="102"/>
        <v>0</v>
      </c>
      <c r="G544" s="1">
        <f ca="1">(OFFSET(O544,0,MATCH(Customer!$J$6,'CDH &amp; HDH'!$P$11:$X$11,0)))</f>
        <v>22</v>
      </c>
      <c r="H544" s="1" t="str">
        <f t="shared" si="103"/>
        <v>Heating</v>
      </c>
      <c r="I544" s="1">
        <f ca="1">OFFSET(IF($H544="Cooling",Customer!$C$25,Customer!$C$52),E544,D544)</f>
        <v>66</v>
      </c>
      <c r="J544" s="1">
        <f ca="1">OFFSET(IF($H544="Cooling",Customer!$L$25,Customer!$L$52),$E544,$D544)</f>
        <v>64</v>
      </c>
      <c r="K544" s="16">
        <f t="shared" si="104"/>
        <v>0</v>
      </c>
      <c r="L544" s="16">
        <f t="shared" si="105"/>
        <v>0</v>
      </c>
      <c r="M544" s="17">
        <f t="shared" ca="1" si="97"/>
        <v>44</v>
      </c>
      <c r="N544" s="17">
        <f t="shared" ca="1" si="98"/>
        <v>42</v>
      </c>
      <c r="O544" s="4"/>
      <c r="P544" s="4">
        <v>3</v>
      </c>
      <c r="Q544" s="4">
        <v>23</v>
      </c>
      <c r="R544" s="4">
        <v>24</v>
      </c>
      <c r="S544" s="4">
        <v>25</v>
      </c>
      <c r="T544" s="4">
        <v>11</v>
      </c>
      <c r="U544" s="4">
        <v>8</v>
      </c>
      <c r="V544" s="13">
        <v>22</v>
      </c>
      <c r="W544" s="4">
        <v>34</v>
      </c>
      <c r="X544" s="4">
        <v>27</v>
      </c>
      <c r="Y544">
        <f t="shared" si="106"/>
        <v>0</v>
      </c>
      <c r="Z544">
        <f t="shared" si="107"/>
        <v>0</v>
      </c>
    </row>
    <row r="545" spans="2:26" x14ac:dyDescent="0.25">
      <c r="B545" s="11">
        <f t="shared" si="108"/>
        <v>44584.208333332041</v>
      </c>
      <c r="C545" s="1">
        <f t="shared" si="99"/>
        <v>1</v>
      </c>
      <c r="D545" s="1">
        <f t="shared" si="100"/>
        <v>7</v>
      </c>
      <c r="E545" s="12">
        <f t="shared" si="101"/>
        <v>6</v>
      </c>
      <c r="F545" s="124" t="str">
        <f t="shared" si="102"/>
        <v>0</v>
      </c>
      <c r="G545" s="1">
        <f ca="1">(OFFSET(O545,0,MATCH(Customer!$J$6,'CDH &amp; HDH'!$P$11:$X$11,0)))</f>
        <v>21</v>
      </c>
      <c r="H545" s="1" t="str">
        <f t="shared" si="103"/>
        <v>Heating</v>
      </c>
      <c r="I545" s="1">
        <f ca="1">OFFSET(IF($H545="Cooling",Customer!$C$25,Customer!$C$52),E545,D545)</f>
        <v>66</v>
      </c>
      <c r="J545" s="1">
        <f ca="1">OFFSET(IF($H545="Cooling",Customer!$L$25,Customer!$L$52),$E545,$D545)</f>
        <v>64</v>
      </c>
      <c r="K545" s="16">
        <f t="shared" si="104"/>
        <v>0</v>
      </c>
      <c r="L545" s="16">
        <f t="shared" si="105"/>
        <v>0</v>
      </c>
      <c r="M545" s="17">
        <f t="shared" ca="1" si="97"/>
        <v>45</v>
      </c>
      <c r="N545" s="17">
        <f t="shared" ca="1" si="98"/>
        <v>43</v>
      </c>
      <c r="O545" s="4"/>
      <c r="P545" s="4">
        <v>3</v>
      </c>
      <c r="Q545" s="4">
        <v>23</v>
      </c>
      <c r="R545" s="4">
        <v>23</v>
      </c>
      <c r="S545" s="4">
        <v>24</v>
      </c>
      <c r="T545" s="4">
        <v>11</v>
      </c>
      <c r="U545" s="4">
        <v>7</v>
      </c>
      <c r="V545" s="13">
        <v>21</v>
      </c>
      <c r="W545" s="4">
        <v>34</v>
      </c>
      <c r="X545" s="4">
        <v>27</v>
      </c>
      <c r="Y545">
        <f t="shared" si="106"/>
        <v>0</v>
      </c>
      <c r="Z545">
        <f t="shared" si="107"/>
        <v>0</v>
      </c>
    </row>
    <row r="546" spans="2:26" x14ac:dyDescent="0.25">
      <c r="B546" s="11">
        <f t="shared" si="108"/>
        <v>44584.249999998705</v>
      </c>
      <c r="C546" s="1">
        <f t="shared" si="99"/>
        <v>1</v>
      </c>
      <c r="D546" s="1">
        <f t="shared" si="100"/>
        <v>7</v>
      </c>
      <c r="E546" s="12">
        <f t="shared" si="101"/>
        <v>7</v>
      </c>
      <c r="F546" s="124" t="str">
        <f t="shared" si="102"/>
        <v>0</v>
      </c>
      <c r="G546" s="1">
        <f ca="1">(OFFSET(O546,0,MATCH(Customer!$J$6,'CDH &amp; HDH'!$P$11:$X$11,0)))</f>
        <v>19</v>
      </c>
      <c r="H546" s="1" t="str">
        <f t="shared" si="103"/>
        <v>Heating</v>
      </c>
      <c r="I546" s="1">
        <f ca="1">OFFSET(IF($H546="Cooling",Customer!$C$25,Customer!$C$52),E546,D546)</f>
        <v>66</v>
      </c>
      <c r="J546" s="1">
        <f ca="1">OFFSET(IF($H546="Cooling",Customer!$L$25,Customer!$L$52),$E546,$D546)</f>
        <v>64</v>
      </c>
      <c r="K546" s="16">
        <f t="shared" si="104"/>
        <v>0</v>
      </c>
      <c r="L546" s="16">
        <f t="shared" si="105"/>
        <v>0</v>
      </c>
      <c r="M546" s="17">
        <f t="shared" ca="1" si="97"/>
        <v>47</v>
      </c>
      <c r="N546" s="17">
        <f t="shared" ca="1" si="98"/>
        <v>45</v>
      </c>
      <c r="O546" s="4"/>
      <c r="P546" s="4">
        <v>2</v>
      </c>
      <c r="Q546" s="4">
        <v>20</v>
      </c>
      <c r="R546" s="4">
        <v>22</v>
      </c>
      <c r="S546" s="4">
        <v>22</v>
      </c>
      <c r="T546" s="4">
        <v>11</v>
      </c>
      <c r="U546" s="4">
        <v>7</v>
      </c>
      <c r="V546" s="13">
        <v>19</v>
      </c>
      <c r="W546" s="4">
        <v>34</v>
      </c>
      <c r="X546" s="4">
        <v>28</v>
      </c>
      <c r="Y546">
        <f t="shared" si="106"/>
        <v>0</v>
      </c>
      <c r="Z546">
        <f t="shared" si="107"/>
        <v>0</v>
      </c>
    </row>
    <row r="547" spans="2:26" x14ac:dyDescent="0.25">
      <c r="B547" s="11">
        <f t="shared" si="108"/>
        <v>44584.291666665369</v>
      </c>
      <c r="C547" s="1">
        <f t="shared" si="99"/>
        <v>1</v>
      </c>
      <c r="D547" s="1">
        <f t="shared" si="100"/>
        <v>7</v>
      </c>
      <c r="E547" s="12">
        <f t="shared" si="101"/>
        <v>8</v>
      </c>
      <c r="F547" s="124" t="str">
        <f t="shared" si="102"/>
        <v>0</v>
      </c>
      <c r="G547" s="1">
        <f ca="1">(OFFSET(O547,0,MATCH(Customer!$J$6,'CDH &amp; HDH'!$P$11:$X$11,0)))</f>
        <v>18</v>
      </c>
      <c r="H547" s="1" t="str">
        <f t="shared" si="103"/>
        <v>Heating</v>
      </c>
      <c r="I547" s="1">
        <f ca="1">OFFSET(IF($H547="Cooling",Customer!$C$25,Customer!$C$52),E547,D547)</f>
        <v>66</v>
      </c>
      <c r="J547" s="1">
        <f ca="1">OFFSET(IF($H547="Cooling",Customer!$L$25,Customer!$L$52),$E547,$D547)</f>
        <v>64</v>
      </c>
      <c r="K547" s="16">
        <f t="shared" si="104"/>
        <v>0</v>
      </c>
      <c r="L547" s="16">
        <f t="shared" si="105"/>
        <v>0</v>
      </c>
      <c r="M547" s="17">
        <f t="shared" ca="1" si="97"/>
        <v>48</v>
      </c>
      <c r="N547" s="17">
        <f t="shared" ca="1" si="98"/>
        <v>46</v>
      </c>
      <c r="O547" s="4"/>
      <c r="P547" s="4">
        <v>3</v>
      </c>
      <c r="Q547" s="4">
        <v>19</v>
      </c>
      <c r="R547" s="4">
        <v>20</v>
      </c>
      <c r="S547" s="4">
        <v>21</v>
      </c>
      <c r="T547" s="4">
        <v>11</v>
      </c>
      <c r="U547" s="4">
        <v>8</v>
      </c>
      <c r="V547" s="13">
        <v>18</v>
      </c>
      <c r="W547" s="4">
        <v>32</v>
      </c>
      <c r="X547" s="4">
        <v>28</v>
      </c>
      <c r="Y547">
        <f t="shared" si="106"/>
        <v>0</v>
      </c>
      <c r="Z547">
        <f t="shared" si="107"/>
        <v>0</v>
      </c>
    </row>
    <row r="548" spans="2:26" x14ac:dyDescent="0.25">
      <c r="B548" s="11">
        <f t="shared" si="108"/>
        <v>44584.333333332033</v>
      </c>
      <c r="C548" s="1">
        <f t="shared" si="99"/>
        <v>1</v>
      </c>
      <c r="D548" s="1">
        <f t="shared" si="100"/>
        <v>7</v>
      </c>
      <c r="E548" s="12">
        <f t="shared" si="101"/>
        <v>9</v>
      </c>
      <c r="F548" s="124" t="str">
        <f t="shared" si="102"/>
        <v>0</v>
      </c>
      <c r="G548" s="1">
        <f ca="1">(OFFSET(O548,0,MATCH(Customer!$J$6,'CDH &amp; HDH'!$P$11:$X$11,0)))</f>
        <v>17</v>
      </c>
      <c r="H548" s="1" t="str">
        <f t="shared" si="103"/>
        <v>Heating</v>
      </c>
      <c r="I548" s="1">
        <f ca="1">OFFSET(IF($H548="Cooling",Customer!$C$25,Customer!$C$52),E548,D548)</f>
        <v>66</v>
      </c>
      <c r="J548" s="1">
        <f ca="1">OFFSET(IF($H548="Cooling",Customer!$L$25,Customer!$L$52),$E548,$D548)</f>
        <v>64</v>
      </c>
      <c r="K548" s="16">
        <f t="shared" si="104"/>
        <v>0</v>
      </c>
      <c r="L548" s="16">
        <f t="shared" si="105"/>
        <v>0</v>
      </c>
      <c r="M548" s="17">
        <f t="shared" ca="1" si="97"/>
        <v>49</v>
      </c>
      <c r="N548" s="17">
        <f t="shared" ca="1" si="98"/>
        <v>47</v>
      </c>
      <c r="O548" s="4"/>
      <c r="P548" s="4">
        <v>4</v>
      </c>
      <c r="Q548" s="4">
        <v>21</v>
      </c>
      <c r="R548" s="4">
        <v>17</v>
      </c>
      <c r="S548" s="4">
        <v>20</v>
      </c>
      <c r="T548" s="4">
        <v>11</v>
      </c>
      <c r="U548" s="4">
        <v>10</v>
      </c>
      <c r="V548" s="13">
        <v>17</v>
      </c>
      <c r="W548" s="4">
        <v>34</v>
      </c>
      <c r="X548" s="4">
        <v>28</v>
      </c>
      <c r="Y548">
        <f t="shared" si="106"/>
        <v>0</v>
      </c>
      <c r="Z548">
        <f t="shared" si="107"/>
        <v>0</v>
      </c>
    </row>
    <row r="549" spans="2:26" x14ac:dyDescent="0.25">
      <c r="B549" s="11">
        <f t="shared" si="108"/>
        <v>44584.374999998698</v>
      </c>
      <c r="C549" s="1">
        <f t="shared" si="99"/>
        <v>1</v>
      </c>
      <c r="D549" s="1">
        <f t="shared" si="100"/>
        <v>7</v>
      </c>
      <c r="E549" s="12">
        <f t="shared" si="101"/>
        <v>10</v>
      </c>
      <c r="F549" s="124" t="str">
        <f t="shared" si="102"/>
        <v>0</v>
      </c>
      <c r="G549" s="1">
        <f ca="1">(OFFSET(O549,0,MATCH(Customer!$J$6,'CDH &amp; HDH'!$P$11:$X$11,0)))</f>
        <v>16</v>
      </c>
      <c r="H549" s="1" t="str">
        <f t="shared" si="103"/>
        <v>Heating</v>
      </c>
      <c r="I549" s="1">
        <f ca="1">OFFSET(IF($H549="Cooling",Customer!$C$25,Customer!$C$52),E549,D549)</f>
        <v>66</v>
      </c>
      <c r="J549" s="1">
        <f ca="1">OFFSET(IF($H549="Cooling",Customer!$L$25,Customer!$L$52),$E549,$D549)</f>
        <v>64</v>
      </c>
      <c r="K549" s="16">
        <f t="shared" si="104"/>
        <v>0</v>
      </c>
      <c r="L549" s="16">
        <f t="shared" si="105"/>
        <v>0</v>
      </c>
      <c r="M549" s="17">
        <f t="shared" ca="1" si="97"/>
        <v>50</v>
      </c>
      <c r="N549" s="17">
        <f t="shared" ca="1" si="98"/>
        <v>48</v>
      </c>
      <c r="O549" s="4"/>
      <c r="P549" s="4">
        <v>5</v>
      </c>
      <c r="Q549" s="4">
        <v>21</v>
      </c>
      <c r="R549" s="4">
        <v>15</v>
      </c>
      <c r="S549" s="4">
        <v>19</v>
      </c>
      <c r="T549" s="4">
        <v>11</v>
      </c>
      <c r="U549" s="4">
        <v>12</v>
      </c>
      <c r="V549" s="13">
        <v>16</v>
      </c>
      <c r="W549" s="4">
        <v>35</v>
      </c>
      <c r="X549" s="4">
        <v>28</v>
      </c>
      <c r="Y549">
        <f t="shared" si="106"/>
        <v>0</v>
      </c>
      <c r="Z549">
        <f t="shared" si="107"/>
        <v>0</v>
      </c>
    </row>
    <row r="550" spans="2:26" x14ac:dyDescent="0.25">
      <c r="B550" s="11">
        <f t="shared" si="108"/>
        <v>44584.416666665362</v>
      </c>
      <c r="C550" s="1">
        <f t="shared" si="99"/>
        <v>1</v>
      </c>
      <c r="D550" s="1">
        <f t="shared" si="100"/>
        <v>7</v>
      </c>
      <c r="E550" s="12">
        <f t="shared" si="101"/>
        <v>11</v>
      </c>
      <c r="F550" s="124" t="str">
        <f t="shared" si="102"/>
        <v>0</v>
      </c>
      <c r="G550" s="1">
        <f ca="1">(OFFSET(O550,0,MATCH(Customer!$J$6,'CDH &amp; HDH'!$P$11:$X$11,0)))</f>
        <v>15</v>
      </c>
      <c r="H550" s="1" t="str">
        <f t="shared" si="103"/>
        <v>Heating</v>
      </c>
      <c r="I550" s="1">
        <f ca="1">OFFSET(IF($H550="Cooling",Customer!$C$25,Customer!$C$52),E550,D550)</f>
        <v>66</v>
      </c>
      <c r="J550" s="1">
        <f ca="1">OFFSET(IF($H550="Cooling",Customer!$L$25,Customer!$L$52),$E550,$D550)</f>
        <v>64</v>
      </c>
      <c r="K550" s="16">
        <f t="shared" si="104"/>
        <v>0</v>
      </c>
      <c r="L550" s="16">
        <f t="shared" si="105"/>
        <v>0</v>
      </c>
      <c r="M550" s="17">
        <f t="shared" ca="1" si="97"/>
        <v>51</v>
      </c>
      <c r="N550" s="17">
        <f t="shared" ca="1" si="98"/>
        <v>49</v>
      </c>
      <c r="O550" s="4"/>
      <c r="P550" s="4">
        <v>7</v>
      </c>
      <c r="Q550" s="4">
        <v>21</v>
      </c>
      <c r="R550" s="4">
        <v>15</v>
      </c>
      <c r="S550" s="4">
        <v>18</v>
      </c>
      <c r="T550" s="4">
        <v>13</v>
      </c>
      <c r="U550" s="4">
        <v>14</v>
      </c>
      <c r="V550" s="13">
        <v>15</v>
      </c>
      <c r="W550" s="4">
        <v>36</v>
      </c>
      <c r="X550" s="4">
        <v>27</v>
      </c>
      <c r="Y550">
        <f t="shared" si="106"/>
        <v>0</v>
      </c>
      <c r="Z550">
        <f t="shared" si="107"/>
        <v>0</v>
      </c>
    </row>
    <row r="551" spans="2:26" x14ac:dyDescent="0.25">
      <c r="B551" s="11">
        <f t="shared" si="108"/>
        <v>44584.458333332026</v>
      </c>
      <c r="C551" s="1">
        <f t="shared" si="99"/>
        <v>1</v>
      </c>
      <c r="D551" s="1">
        <f t="shared" si="100"/>
        <v>7</v>
      </c>
      <c r="E551" s="12">
        <f t="shared" si="101"/>
        <v>12</v>
      </c>
      <c r="F551" s="124" t="str">
        <f t="shared" si="102"/>
        <v>0</v>
      </c>
      <c r="G551" s="1">
        <f ca="1">(OFFSET(O551,0,MATCH(Customer!$J$6,'CDH &amp; HDH'!$P$11:$X$11,0)))</f>
        <v>16</v>
      </c>
      <c r="H551" s="1" t="str">
        <f t="shared" si="103"/>
        <v>Heating</v>
      </c>
      <c r="I551" s="1">
        <f ca="1">OFFSET(IF($H551="Cooling",Customer!$C$25,Customer!$C$52),E551,D551)</f>
        <v>66</v>
      </c>
      <c r="J551" s="1">
        <f ca="1">OFFSET(IF($H551="Cooling",Customer!$L$25,Customer!$L$52),$E551,$D551)</f>
        <v>64</v>
      </c>
      <c r="K551" s="16">
        <f t="shared" si="104"/>
        <v>0</v>
      </c>
      <c r="L551" s="16">
        <f t="shared" si="105"/>
        <v>0</v>
      </c>
      <c r="M551" s="17">
        <f t="shared" ca="1" si="97"/>
        <v>50</v>
      </c>
      <c r="N551" s="17">
        <f t="shared" ca="1" si="98"/>
        <v>48</v>
      </c>
      <c r="O551" s="4"/>
      <c r="P551" s="4">
        <v>10</v>
      </c>
      <c r="Q551" s="4">
        <v>22</v>
      </c>
      <c r="R551" s="4">
        <v>14</v>
      </c>
      <c r="S551" s="4">
        <v>18</v>
      </c>
      <c r="T551" s="4">
        <v>15</v>
      </c>
      <c r="U551" s="4">
        <v>16</v>
      </c>
      <c r="V551" s="13">
        <v>16</v>
      </c>
      <c r="W551" s="4">
        <v>34</v>
      </c>
      <c r="X551" s="4">
        <v>27</v>
      </c>
      <c r="Y551">
        <f t="shared" si="106"/>
        <v>0</v>
      </c>
      <c r="Z551">
        <f t="shared" si="107"/>
        <v>0</v>
      </c>
    </row>
    <row r="552" spans="2:26" x14ac:dyDescent="0.25">
      <c r="B552" s="11">
        <f t="shared" si="108"/>
        <v>44584.49999999869</v>
      </c>
      <c r="C552" s="1">
        <f t="shared" si="99"/>
        <v>1</v>
      </c>
      <c r="D552" s="1">
        <f t="shared" si="100"/>
        <v>7</v>
      </c>
      <c r="E552" s="12">
        <f t="shared" si="101"/>
        <v>13</v>
      </c>
      <c r="F552" s="124" t="str">
        <f t="shared" si="102"/>
        <v>0</v>
      </c>
      <c r="G552" s="1">
        <f ca="1">(OFFSET(O552,0,MATCH(Customer!$J$6,'CDH &amp; HDH'!$P$11:$X$11,0)))</f>
        <v>16</v>
      </c>
      <c r="H552" s="1" t="str">
        <f t="shared" si="103"/>
        <v>Heating</v>
      </c>
      <c r="I552" s="1">
        <f ca="1">OFFSET(IF($H552="Cooling",Customer!$C$25,Customer!$C$52),E552,D552)</f>
        <v>66</v>
      </c>
      <c r="J552" s="1">
        <f ca="1">OFFSET(IF($H552="Cooling",Customer!$L$25,Customer!$L$52),$E552,$D552)</f>
        <v>64</v>
      </c>
      <c r="K552" s="16">
        <f t="shared" si="104"/>
        <v>0</v>
      </c>
      <c r="L552" s="16">
        <f t="shared" si="105"/>
        <v>0</v>
      </c>
      <c r="M552" s="17">
        <f t="shared" ca="1" si="97"/>
        <v>50</v>
      </c>
      <c r="N552" s="17">
        <f t="shared" ca="1" si="98"/>
        <v>48</v>
      </c>
      <c r="O552" s="4"/>
      <c r="P552" s="4">
        <v>12</v>
      </c>
      <c r="Q552" s="4">
        <v>23</v>
      </c>
      <c r="R552" s="4">
        <v>14</v>
      </c>
      <c r="S552" s="4">
        <v>17</v>
      </c>
      <c r="T552" s="4">
        <v>17</v>
      </c>
      <c r="U552" s="4">
        <v>18</v>
      </c>
      <c r="V552" s="13">
        <v>16</v>
      </c>
      <c r="W552" s="4">
        <v>35</v>
      </c>
      <c r="X552" s="4">
        <v>26</v>
      </c>
      <c r="Y552">
        <f t="shared" si="106"/>
        <v>0</v>
      </c>
      <c r="Z552">
        <f t="shared" si="107"/>
        <v>0</v>
      </c>
    </row>
    <row r="553" spans="2:26" x14ac:dyDescent="0.25">
      <c r="B553" s="11">
        <f t="shared" si="108"/>
        <v>44584.541666665355</v>
      </c>
      <c r="C553" s="1">
        <f t="shared" si="99"/>
        <v>1</v>
      </c>
      <c r="D553" s="1">
        <f t="shared" si="100"/>
        <v>7</v>
      </c>
      <c r="E553" s="12">
        <f t="shared" si="101"/>
        <v>14</v>
      </c>
      <c r="F553" s="124" t="str">
        <f t="shared" si="102"/>
        <v>0</v>
      </c>
      <c r="G553" s="1">
        <f ca="1">(OFFSET(O553,0,MATCH(Customer!$J$6,'CDH &amp; HDH'!$P$11:$X$11,0)))</f>
        <v>15</v>
      </c>
      <c r="H553" s="1" t="str">
        <f t="shared" si="103"/>
        <v>Heating</v>
      </c>
      <c r="I553" s="1">
        <f ca="1">OFFSET(IF($H553="Cooling",Customer!$C$25,Customer!$C$52),E553,D553)</f>
        <v>66</v>
      </c>
      <c r="J553" s="1">
        <f ca="1">OFFSET(IF($H553="Cooling",Customer!$L$25,Customer!$L$52),$E553,$D553)</f>
        <v>64</v>
      </c>
      <c r="K553" s="16">
        <f t="shared" si="104"/>
        <v>0</v>
      </c>
      <c r="L553" s="16">
        <f t="shared" si="105"/>
        <v>0</v>
      </c>
      <c r="M553" s="17">
        <f t="shared" ca="1" si="97"/>
        <v>51</v>
      </c>
      <c r="N553" s="17">
        <f t="shared" ca="1" si="98"/>
        <v>49</v>
      </c>
      <c r="O553" s="4"/>
      <c r="P553" s="4">
        <v>13</v>
      </c>
      <c r="Q553" s="4">
        <v>24</v>
      </c>
      <c r="R553" s="4">
        <v>13</v>
      </c>
      <c r="S553" s="4">
        <v>17</v>
      </c>
      <c r="T553" s="4">
        <v>18</v>
      </c>
      <c r="U553" s="4">
        <v>20</v>
      </c>
      <c r="V553" s="13">
        <v>15</v>
      </c>
      <c r="W553" s="4">
        <v>30</v>
      </c>
      <c r="X553" s="4">
        <v>25</v>
      </c>
      <c r="Y553">
        <f t="shared" si="106"/>
        <v>0</v>
      </c>
      <c r="Z553">
        <f t="shared" si="107"/>
        <v>0</v>
      </c>
    </row>
    <row r="554" spans="2:26" x14ac:dyDescent="0.25">
      <c r="B554" s="11">
        <f t="shared" si="108"/>
        <v>44584.583333332019</v>
      </c>
      <c r="C554" s="1">
        <f t="shared" si="99"/>
        <v>1</v>
      </c>
      <c r="D554" s="1">
        <f t="shared" si="100"/>
        <v>7</v>
      </c>
      <c r="E554" s="12">
        <f t="shared" si="101"/>
        <v>15</v>
      </c>
      <c r="F554" s="124" t="str">
        <f t="shared" si="102"/>
        <v>0</v>
      </c>
      <c r="G554" s="1">
        <f ca="1">(OFFSET(O554,0,MATCH(Customer!$J$6,'CDH &amp; HDH'!$P$11:$X$11,0)))</f>
        <v>14</v>
      </c>
      <c r="H554" s="1" t="str">
        <f t="shared" si="103"/>
        <v>Heating</v>
      </c>
      <c r="I554" s="1">
        <f ca="1">OFFSET(IF($H554="Cooling",Customer!$C$25,Customer!$C$52),E554,D554)</f>
        <v>66</v>
      </c>
      <c r="J554" s="1">
        <f ca="1">OFFSET(IF($H554="Cooling",Customer!$L$25,Customer!$L$52),$E554,$D554)</f>
        <v>64</v>
      </c>
      <c r="K554" s="16">
        <f t="shared" si="104"/>
        <v>0</v>
      </c>
      <c r="L554" s="16">
        <f t="shared" si="105"/>
        <v>0</v>
      </c>
      <c r="M554" s="17">
        <f t="shared" ca="1" si="97"/>
        <v>52</v>
      </c>
      <c r="N554" s="17">
        <f t="shared" ca="1" si="98"/>
        <v>50</v>
      </c>
      <c r="O554" s="4"/>
      <c r="P554" s="4">
        <v>13</v>
      </c>
      <c r="Q554" s="4">
        <v>24</v>
      </c>
      <c r="R554" s="4">
        <v>12</v>
      </c>
      <c r="S554" s="4">
        <v>17</v>
      </c>
      <c r="T554" s="4">
        <v>19</v>
      </c>
      <c r="U554" s="4">
        <v>18</v>
      </c>
      <c r="V554" s="13">
        <v>14</v>
      </c>
      <c r="W554" s="4">
        <v>29</v>
      </c>
      <c r="X554" s="4">
        <v>22</v>
      </c>
      <c r="Y554">
        <f t="shared" si="106"/>
        <v>0</v>
      </c>
      <c r="Z554">
        <f t="shared" si="107"/>
        <v>0</v>
      </c>
    </row>
    <row r="555" spans="2:26" x14ac:dyDescent="0.25">
      <c r="B555" s="11">
        <f t="shared" si="108"/>
        <v>44584.624999998683</v>
      </c>
      <c r="C555" s="1">
        <f t="shared" si="99"/>
        <v>1</v>
      </c>
      <c r="D555" s="1">
        <f t="shared" si="100"/>
        <v>7</v>
      </c>
      <c r="E555" s="12">
        <f t="shared" si="101"/>
        <v>16</v>
      </c>
      <c r="F555" s="124" t="str">
        <f t="shared" si="102"/>
        <v>0</v>
      </c>
      <c r="G555" s="1">
        <f ca="1">(OFFSET(O555,0,MATCH(Customer!$J$6,'CDH &amp; HDH'!$P$11:$X$11,0)))</f>
        <v>13</v>
      </c>
      <c r="H555" s="1" t="str">
        <f t="shared" si="103"/>
        <v>Heating</v>
      </c>
      <c r="I555" s="1">
        <f ca="1">OFFSET(IF($H555="Cooling",Customer!$C$25,Customer!$C$52),E555,D555)</f>
        <v>66</v>
      </c>
      <c r="J555" s="1">
        <f ca="1">OFFSET(IF($H555="Cooling",Customer!$L$25,Customer!$L$52),$E555,$D555)</f>
        <v>64</v>
      </c>
      <c r="K555" s="16">
        <f t="shared" si="104"/>
        <v>0</v>
      </c>
      <c r="L555" s="16">
        <f t="shared" si="105"/>
        <v>0</v>
      </c>
      <c r="M555" s="17">
        <f t="shared" ca="1" si="97"/>
        <v>53</v>
      </c>
      <c r="N555" s="17">
        <f t="shared" ca="1" si="98"/>
        <v>51</v>
      </c>
      <c r="O555" s="4"/>
      <c r="P555" s="4">
        <v>14</v>
      </c>
      <c r="Q555" s="4">
        <v>23</v>
      </c>
      <c r="R555" s="4">
        <v>11</v>
      </c>
      <c r="S555" s="4">
        <v>17</v>
      </c>
      <c r="T555" s="4">
        <v>20</v>
      </c>
      <c r="U555" s="4">
        <v>18</v>
      </c>
      <c r="V555" s="13">
        <v>13</v>
      </c>
      <c r="W555" s="4">
        <v>30</v>
      </c>
      <c r="X555" s="4">
        <v>21</v>
      </c>
      <c r="Y555">
        <f t="shared" si="106"/>
        <v>0</v>
      </c>
      <c r="Z555">
        <f t="shared" si="107"/>
        <v>0</v>
      </c>
    </row>
    <row r="556" spans="2:26" x14ac:dyDescent="0.25">
      <c r="B556" s="11">
        <f t="shared" si="108"/>
        <v>44584.666666665347</v>
      </c>
      <c r="C556" s="1">
        <f t="shared" si="99"/>
        <v>1</v>
      </c>
      <c r="D556" s="1">
        <f t="shared" si="100"/>
        <v>7</v>
      </c>
      <c r="E556" s="12">
        <f t="shared" si="101"/>
        <v>17</v>
      </c>
      <c r="F556" s="124" t="str">
        <f t="shared" si="102"/>
        <v>0</v>
      </c>
      <c r="G556" s="1">
        <f ca="1">(OFFSET(O556,0,MATCH(Customer!$J$6,'CDH &amp; HDH'!$P$11:$X$11,0)))</f>
        <v>11</v>
      </c>
      <c r="H556" s="1" t="str">
        <f t="shared" si="103"/>
        <v>Heating</v>
      </c>
      <c r="I556" s="1">
        <f ca="1">OFFSET(IF($H556="Cooling",Customer!$C$25,Customer!$C$52),E556,D556)</f>
        <v>66</v>
      </c>
      <c r="J556" s="1">
        <f ca="1">OFFSET(IF($H556="Cooling",Customer!$L$25,Customer!$L$52),$E556,$D556)</f>
        <v>64</v>
      </c>
      <c r="K556" s="16">
        <f t="shared" si="104"/>
        <v>0</v>
      </c>
      <c r="L556" s="16">
        <f t="shared" si="105"/>
        <v>0</v>
      </c>
      <c r="M556" s="17">
        <f t="shared" ca="1" si="97"/>
        <v>55</v>
      </c>
      <c r="N556" s="17">
        <f t="shared" ca="1" si="98"/>
        <v>53</v>
      </c>
      <c r="O556" s="4"/>
      <c r="P556" s="4">
        <v>14</v>
      </c>
      <c r="Q556" s="4">
        <v>21</v>
      </c>
      <c r="R556" s="4">
        <v>10</v>
      </c>
      <c r="S556" s="4">
        <v>17</v>
      </c>
      <c r="T556" s="4">
        <v>19</v>
      </c>
      <c r="U556" s="4">
        <v>18</v>
      </c>
      <c r="V556" s="13">
        <v>11</v>
      </c>
      <c r="W556" s="4">
        <v>28</v>
      </c>
      <c r="X556" s="4">
        <v>17</v>
      </c>
      <c r="Y556">
        <f t="shared" si="106"/>
        <v>0</v>
      </c>
      <c r="Z556">
        <f t="shared" si="107"/>
        <v>0</v>
      </c>
    </row>
    <row r="557" spans="2:26" x14ac:dyDescent="0.25">
      <c r="B557" s="11">
        <f t="shared" si="108"/>
        <v>44584.708333332012</v>
      </c>
      <c r="C557" s="1">
        <f t="shared" si="99"/>
        <v>1</v>
      </c>
      <c r="D557" s="1">
        <f t="shared" si="100"/>
        <v>7</v>
      </c>
      <c r="E557" s="12">
        <f t="shared" si="101"/>
        <v>18</v>
      </c>
      <c r="F557" s="124" t="str">
        <f t="shared" si="102"/>
        <v>0</v>
      </c>
      <c r="G557" s="1">
        <f ca="1">(OFFSET(O557,0,MATCH(Customer!$J$6,'CDH &amp; HDH'!$P$11:$X$11,0)))</f>
        <v>10</v>
      </c>
      <c r="H557" s="1" t="str">
        <f t="shared" si="103"/>
        <v>Heating</v>
      </c>
      <c r="I557" s="1">
        <f ca="1">OFFSET(IF($H557="Cooling",Customer!$C$25,Customer!$C$52),E557,D557)</f>
        <v>66</v>
      </c>
      <c r="J557" s="1">
        <f ca="1">OFFSET(IF($H557="Cooling",Customer!$L$25,Customer!$L$52),$E557,$D557)</f>
        <v>64</v>
      </c>
      <c r="K557" s="16">
        <f t="shared" si="104"/>
        <v>0</v>
      </c>
      <c r="L557" s="16">
        <f t="shared" si="105"/>
        <v>0</v>
      </c>
      <c r="M557" s="17">
        <f t="shared" ca="1" si="97"/>
        <v>56</v>
      </c>
      <c r="N557" s="17">
        <f t="shared" ca="1" si="98"/>
        <v>54</v>
      </c>
      <c r="O557" s="4"/>
      <c r="P557" s="4">
        <v>14</v>
      </c>
      <c r="Q557" s="4">
        <v>19</v>
      </c>
      <c r="R557" s="4">
        <v>9</v>
      </c>
      <c r="S557" s="4">
        <v>16</v>
      </c>
      <c r="T557" s="4">
        <v>19</v>
      </c>
      <c r="U557" s="4">
        <v>18</v>
      </c>
      <c r="V557" s="13">
        <v>10</v>
      </c>
      <c r="W557" s="4">
        <v>26</v>
      </c>
      <c r="X557" s="4">
        <v>16</v>
      </c>
      <c r="Y557">
        <f t="shared" si="106"/>
        <v>0</v>
      </c>
      <c r="Z557">
        <f t="shared" si="107"/>
        <v>0</v>
      </c>
    </row>
    <row r="558" spans="2:26" x14ac:dyDescent="0.25">
      <c r="B558" s="11">
        <f t="shared" si="108"/>
        <v>44584.749999998676</v>
      </c>
      <c r="C558" s="1">
        <f t="shared" si="99"/>
        <v>1</v>
      </c>
      <c r="D558" s="1">
        <f t="shared" si="100"/>
        <v>7</v>
      </c>
      <c r="E558" s="12">
        <f t="shared" si="101"/>
        <v>19</v>
      </c>
      <c r="F558" s="124" t="str">
        <f t="shared" si="102"/>
        <v>0</v>
      </c>
      <c r="G558" s="1">
        <f ca="1">(OFFSET(O558,0,MATCH(Customer!$J$6,'CDH &amp; HDH'!$P$11:$X$11,0)))</f>
        <v>10</v>
      </c>
      <c r="H558" s="1" t="str">
        <f t="shared" si="103"/>
        <v>Heating</v>
      </c>
      <c r="I558" s="1">
        <f ca="1">OFFSET(IF($H558="Cooling",Customer!$C$25,Customer!$C$52),E558,D558)</f>
        <v>66</v>
      </c>
      <c r="J558" s="1">
        <f ca="1">OFFSET(IF($H558="Cooling",Customer!$L$25,Customer!$L$52),$E558,$D558)</f>
        <v>64</v>
      </c>
      <c r="K558" s="16">
        <f t="shared" si="104"/>
        <v>0</v>
      </c>
      <c r="L558" s="16">
        <f t="shared" si="105"/>
        <v>0</v>
      </c>
      <c r="M558" s="17">
        <f t="shared" ca="1" si="97"/>
        <v>56</v>
      </c>
      <c r="N558" s="17">
        <f t="shared" ca="1" si="98"/>
        <v>54</v>
      </c>
      <c r="O558" s="4"/>
      <c r="P558" s="4">
        <v>14</v>
      </c>
      <c r="Q558" s="4">
        <v>17</v>
      </c>
      <c r="R558" s="4">
        <v>8</v>
      </c>
      <c r="S558" s="4">
        <v>16</v>
      </c>
      <c r="T558" s="4">
        <v>18</v>
      </c>
      <c r="U558" s="4">
        <v>18</v>
      </c>
      <c r="V558" s="13">
        <v>10</v>
      </c>
      <c r="W558" s="4">
        <v>25</v>
      </c>
      <c r="X558" s="4">
        <v>15</v>
      </c>
      <c r="Y558">
        <f t="shared" si="106"/>
        <v>0</v>
      </c>
      <c r="Z558">
        <f t="shared" si="107"/>
        <v>0</v>
      </c>
    </row>
    <row r="559" spans="2:26" x14ac:dyDescent="0.25">
      <c r="B559" s="11">
        <f t="shared" si="108"/>
        <v>44584.79166666534</v>
      </c>
      <c r="C559" s="1">
        <f t="shared" si="99"/>
        <v>1</v>
      </c>
      <c r="D559" s="1">
        <f t="shared" si="100"/>
        <v>7</v>
      </c>
      <c r="E559" s="12">
        <f t="shared" si="101"/>
        <v>20</v>
      </c>
      <c r="F559" s="124" t="str">
        <f t="shared" si="102"/>
        <v>0</v>
      </c>
      <c r="G559" s="1">
        <f ca="1">(OFFSET(O559,0,MATCH(Customer!$J$6,'CDH &amp; HDH'!$P$11:$X$11,0)))</f>
        <v>8</v>
      </c>
      <c r="H559" s="1" t="str">
        <f t="shared" si="103"/>
        <v>Heating</v>
      </c>
      <c r="I559" s="1">
        <f ca="1">OFFSET(IF($H559="Cooling",Customer!$C$25,Customer!$C$52),E559,D559)</f>
        <v>66</v>
      </c>
      <c r="J559" s="1">
        <f ca="1">OFFSET(IF($H559="Cooling",Customer!$L$25,Customer!$L$52),$E559,$D559)</f>
        <v>64</v>
      </c>
      <c r="K559" s="16">
        <f t="shared" si="104"/>
        <v>0</v>
      </c>
      <c r="L559" s="16">
        <f t="shared" si="105"/>
        <v>0</v>
      </c>
      <c r="M559" s="17">
        <f t="shared" ca="1" si="97"/>
        <v>58</v>
      </c>
      <c r="N559" s="17">
        <f t="shared" ca="1" si="98"/>
        <v>56</v>
      </c>
      <c r="O559" s="4"/>
      <c r="P559" s="4">
        <v>14</v>
      </c>
      <c r="Q559" s="4">
        <v>17</v>
      </c>
      <c r="R559" s="4">
        <v>8</v>
      </c>
      <c r="S559" s="4">
        <v>16</v>
      </c>
      <c r="T559" s="4">
        <v>18</v>
      </c>
      <c r="U559" s="4">
        <v>16</v>
      </c>
      <c r="V559" s="13">
        <v>8</v>
      </c>
      <c r="W559" s="4">
        <v>23</v>
      </c>
      <c r="X559" s="4">
        <v>13</v>
      </c>
      <c r="Y559">
        <f t="shared" si="106"/>
        <v>0</v>
      </c>
      <c r="Z559">
        <f t="shared" si="107"/>
        <v>0</v>
      </c>
    </row>
    <row r="560" spans="2:26" x14ac:dyDescent="0.25">
      <c r="B560" s="11">
        <f t="shared" si="108"/>
        <v>44584.833333332004</v>
      </c>
      <c r="C560" s="1">
        <f t="shared" si="99"/>
        <v>1</v>
      </c>
      <c r="D560" s="1">
        <f t="shared" si="100"/>
        <v>7</v>
      </c>
      <c r="E560" s="12">
        <f t="shared" si="101"/>
        <v>21</v>
      </c>
      <c r="F560" s="124" t="str">
        <f t="shared" si="102"/>
        <v>0</v>
      </c>
      <c r="G560" s="1">
        <f ca="1">(OFFSET(O560,0,MATCH(Customer!$J$6,'CDH &amp; HDH'!$P$11:$X$11,0)))</f>
        <v>8</v>
      </c>
      <c r="H560" s="1" t="str">
        <f t="shared" si="103"/>
        <v>Heating</v>
      </c>
      <c r="I560" s="1">
        <f ca="1">OFFSET(IF($H560="Cooling",Customer!$C$25,Customer!$C$52),E560,D560)</f>
        <v>66</v>
      </c>
      <c r="J560" s="1">
        <f ca="1">OFFSET(IF($H560="Cooling",Customer!$L$25,Customer!$L$52),$E560,$D560)</f>
        <v>64</v>
      </c>
      <c r="K560" s="16">
        <f t="shared" si="104"/>
        <v>0</v>
      </c>
      <c r="L560" s="16">
        <f t="shared" si="105"/>
        <v>0</v>
      </c>
      <c r="M560" s="17">
        <f t="shared" ca="1" si="97"/>
        <v>58</v>
      </c>
      <c r="N560" s="17">
        <f t="shared" ca="1" si="98"/>
        <v>56</v>
      </c>
      <c r="O560" s="4"/>
      <c r="P560" s="4">
        <v>14</v>
      </c>
      <c r="Q560" s="4">
        <v>15</v>
      </c>
      <c r="R560" s="4">
        <v>7</v>
      </c>
      <c r="S560" s="4">
        <v>16</v>
      </c>
      <c r="T560" s="4">
        <v>17</v>
      </c>
      <c r="U560" s="4">
        <v>16</v>
      </c>
      <c r="V560" s="13">
        <v>8</v>
      </c>
      <c r="W560" s="4">
        <v>21</v>
      </c>
      <c r="X560" s="4">
        <v>13</v>
      </c>
      <c r="Y560">
        <f t="shared" si="106"/>
        <v>0</v>
      </c>
      <c r="Z560">
        <f t="shared" si="107"/>
        <v>0</v>
      </c>
    </row>
    <row r="561" spans="2:26" x14ac:dyDescent="0.25">
      <c r="B561" s="11">
        <f t="shared" si="108"/>
        <v>44584.874999998668</v>
      </c>
      <c r="C561" s="1">
        <f t="shared" si="99"/>
        <v>1</v>
      </c>
      <c r="D561" s="1">
        <f t="shared" si="100"/>
        <v>7</v>
      </c>
      <c r="E561" s="12">
        <f t="shared" si="101"/>
        <v>22</v>
      </c>
      <c r="F561" s="124" t="str">
        <f t="shared" si="102"/>
        <v>0</v>
      </c>
      <c r="G561" s="1">
        <f ca="1">(OFFSET(O561,0,MATCH(Customer!$J$6,'CDH &amp; HDH'!$P$11:$X$11,0)))</f>
        <v>6</v>
      </c>
      <c r="H561" s="1" t="str">
        <f t="shared" si="103"/>
        <v>Heating</v>
      </c>
      <c r="I561" s="1">
        <f ca="1">OFFSET(IF($H561="Cooling",Customer!$C$25,Customer!$C$52),E561,D561)</f>
        <v>66</v>
      </c>
      <c r="J561" s="1">
        <f ca="1">OFFSET(IF($H561="Cooling",Customer!$L$25,Customer!$L$52),$E561,$D561)</f>
        <v>64</v>
      </c>
      <c r="K561" s="16">
        <f t="shared" si="104"/>
        <v>0</v>
      </c>
      <c r="L561" s="16">
        <f t="shared" si="105"/>
        <v>0</v>
      </c>
      <c r="M561" s="17">
        <f t="shared" ca="1" si="97"/>
        <v>60</v>
      </c>
      <c r="N561" s="17">
        <f t="shared" ca="1" si="98"/>
        <v>58</v>
      </c>
      <c r="O561" s="4"/>
      <c r="P561" s="4">
        <v>14</v>
      </c>
      <c r="Q561" s="4">
        <v>16</v>
      </c>
      <c r="R561" s="4">
        <v>7</v>
      </c>
      <c r="S561" s="4">
        <v>16</v>
      </c>
      <c r="T561" s="4">
        <v>17</v>
      </c>
      <c r="U561" s="4">
        <v>17</v>
      </c>
      <c r="V561" s="13">
        <v>6</v>
      </c>
      <c r="W561" s="4">
        <v>19</v>
      </c>
      <c r="X561" s="4">
        <v>11</v>
      </c>
      <c r="Y561">
        <f t="shared" si="106"/>
        <v>0</v>
      </c>
      <c r="Z561">
        <f t="shared" si="107"/>
        <v>0</v>
      </c>
    </row>
    <row r="562" spans="2:26" x14ac:dyDescent="0.25">
      <c r="B562" s="11">
        <f t="shared" si="108"/>
        <v>44584.916666665333</v>
      </c>
      <c r="C562" s="1">
        <f t="shared" si="99"/>
        <v>1</v>
      </c>
      <c r="D562" s="1">
        <f t="shared" si="100"/>
        <v>7</v>
      </c>
      <c r="E562" s="12">
        <f t="shared" si="101"/>
        <v>23</v>
      </c>
      <c r="F562" s="124" t="str">
        <f t="shared" si="102"/>
        <v>0</v>
      </c>
      <c r="G562" s="1">
        <f ca="1">(OFFSET(O562,0,MATCH(Customer!$J$6,'CDH &amp; HDH'!$P$11:$X$11,0)))</f>
        <v>5</v>
      </c>
      <c r="H562" s="1" t="str">
        <f t="shared" si="103"/>
        <v>Heating</v>
      </c>
      <c r="I562" s="1">
        <f ca="1">OFFSET(IF($H562="Cooling",Customer!$C$25,Customer!$C$52),E562,D562)</f>
        <v>66</v>
      </c>
      <c r="J562" s="1">
        <f ca="1">OFFSET(IF($H562="Cooling",Customer!$L$25,Customer!$L$52),$E562,$D562)</f>
        <v>64</v>
      </c>
      <c r="K562" s="16">
        <f t="shared" si="104"/>
        <v>0</v>
      </c>
      <c r="L562" s="16">
        <f t="shared" si="105"/>
        <v>0</v>
      </c>
      <c r="M562" s="17">
        <f t="shared" ca="1" si="97"/>
        <v>61</v>
      </c>
      <c r="N562" s="17">
        <f t="shared" ca="1" si="98"/>
        <v>59</v>
      </c>
      <c r="O562" s="4"/>
      <c r="P562" s="4">
        <v>14</v>
      </c>
      <c r="Q562" s="4">
        <v>14</v>
      </c>
      <c r="R562" s="4">
        <v>7</v>
      </c>
      <c r="S562" s="4">
        <v>15</v>
      </c>
      <c r="T562" s="4">
        <v>18</v>
      </c>
      <c r="U562" s="4">
        <v>17</v>
      </c>
      <c r="V562" s="13">
        <v>5</v>
      </c>
      <c r="W562" s="4">
        <v>18</v>
      </c>
      <c r="X562" s="4">
        <v>11</v>
      </c>
      <c r="Y562">
        <f t="shared" si="106"/>
        <v>0</v>
      </c>
      <c r="Z562">
        <f t="shared" si="107"/>
        <v>0</v>
      </c>
    </row>
    <row r="563" spans="2:26" x14ac:dyDescent="0.25">
      <c r="B563" s="11">
        <f t="shared" si="108"/>
        <v>44584.958333331997</v>
      </c>
      <c r="C563" s="1">
        <f t="shared" si="99"/>
        <v>1</v>
      </c>
      <c r="D563" s="1">
        <f t="shared" si="100"/>
        <v>7</v>
      </c>
      <c r="E563" s="12">
        <f t="shared" si="101"/>
        <v>24</v>
      </c>
      <c r="F563" s="124" t="str">
        <f t="shared" si="102"/>
        <v>0</v>
      </c>
      <c r="G563" s="1">
        <f ca="1">(OFFSET(O563,0,MATCH(Customer!$J$6,'CDH &amp; HDH'!$P$11:$X$11,0)))</f>
        <v>5</v>
      </c>
      <c r="H563" s="1" t="str">
        <f t="shared" si="103"/>
        <v>Heating</v>
      </c>
      <c r="I563" s="1">
        <f ca="1">OFFSET(IF($H563="Cooling",Customer!$C$25,Customer!$C$52),E563,D563)</f>
        <v>66</v>
      </c>
      <c r="J563" s="1">
        <f ca="1">OFFSET(IF($H563="Cooling",Customer!$L$25,Customer!$L$52),$E563,$D563)</f>
        <v>64</v>
      </c>
      <c r="K563" s="16">
        <f t="shared" si="104"/>
        <v>0</v>
      </c>
      <c r="L563" s="16">
        <f t="shared" si="105"/>
        <v>0</v>
      </c>
      <c r="M563" s="17">
        <f t="shared" ca="1" si="97"/>
        <v>61</v>
      </c>
      <c r="N563" s="17">
        <f t="shared" ca="1" si="98"/>
        <v>59</v>
      </c>
      <c r="O563" s="4"/>
      <c r="P563" s="4">
        <v>14</v>
      </c>
      <c r="Q563" s="4">
        <v>13</v>
      </c>
      <c r="R563" s="4">
        <v>6</v>
      </c>
      <c r="S563" s="4">
        <v>15</v>
      </c>
      <c r="T563" s="4">
        <v>18</v>
      </c>
      <c r="U563" s="4">
        <v>17</v>
      </c>
      <c r="V563" s="13">
        <v>5</v>
      </c>
      <c r="W563" s="4">
        <v>18</v>
      </c>
      <c r="X563" s="4">
        <v>10</v>
      </c>
      <c r="Y563">
        <f t="shared" si="106"/>
        <v>0</v>
      </c>
      <c r="Z563">
        <f t="shared" si="107"/>
        <v>0</v>
      </c>
    </row>
    <row r="564" spans="2:26" x14ac:dyDescent="0.25">
      <c r="B564" s="11">
        <f t="shared" si="108"/>
        <v>44584.999999998661</v>
      </c>
      <c r="C564" s="1">
        <f t="shared" si="99"/>
        <v>1</v>
      </c>
      <c r="D564" s="1">
        <f t="shared" si="100"/>
        <v>1</v>
      </c>
      <c r="E564" s="12">
        <f t="shared" si="101"/>
        <v>1</v>
      </c>
      <c r="F564" s="124" t="str">
        <f t="shared" si="102"/>
        <v>0</v>
      </c>
      <c r="G564" s="1">
        <f ca="1">(OFFSET(O564,0,MATCH(Customer!$J$6,'CDH &amp; HDH'!$P$11:$X$11,0)))</f>
        <v>4</v>
      </c>
      <c r="H564" s="1" t="str">
        <f t="shared" si="103"/>
        <v>Heating</v>
      </c>
      <c r="I564" s="1">
        <f ca="1">OFFSET(IF($H564="Cooling",Customer!$C$25,Customer!$C$52),E564,D564)</f>
        <v>66</v>
      </c>
      <c r="J564" s="1">
        <f ca="1">OFFSET(IF($H564="Cooling",Customer!$L$25,Customer!$L$52),$E564,$D564)</f>
        <v>64</v>
      </c>
      <c r="K564" s="16">
        <f t="shared" si="104"/>
        <v>0</v>
      </c>
      <c r="L564" s="16">
        <f t="shared" si="105"/>
        <v>0</v>
      </c>
      <c r="M564" s="17">
        <f t="shared" ca="1" si="97"/>
        <v>62</v>
      </c>
      <c r="N564" s="17">
        <f t="shared" ca="1" si="98"/>
        <v>60</v>
      </c>
      <c r="O564" s="4"/>
      <c r="P564" s="4">
        <v>14</v>
      </c>
      <c r="Q564" s="4">
        <v>13</v>
      </c>
      <c r="R564" s="4">
        <v>6</v>
      </c>
      <c r="S564" s="4">
        <v>14</v>
      </c>
      <c r="T564" s="4">
        <v>19</v>
      </c>
      <c r="U564" s="4">
        <v>18</v>
      </c>
      <c r="V564" s="13">
        <v>4</v>
      </c>
      <c r="W564" s="4">
        <v>17</v>
      </c>
      <c r="X564" s="4">
        <v>10</v>
      </c>
      <c r="Y564">
        <f t="shared" si="106"/>
        <v>0</v>
      </c>
      <c r="Z564">
        <f t="shared" si="107"/>
        <v>0</v>
      </c>
    </row>
    <row r="565" spans="2:26" x14ac:dyDescent="0.25">
      <c r="B565" s="11">
        <f t="shared" si="108"/>
        <v>44585.041666665325</v>
      </c>
      <c r="C565" s="1">
        <f t="shared" si="99"/>
        <v>1</v>
      </c>
      <c r="D565" s="1">
        <f t="shared" si="100"/>
        <v>1</v>
      </c>
      <c r="E565" s="12">
        <f t="shared" si="101"/>
        <v>2</v>
      </c>
      <c r="F565" s="124" t="str">
        <f t="shared" si="102"/>
        <v>0</v>
      </c>
      <c r="G565" s="1">
        <f ca="1">(OFFSET(O565,0,MATCH(Customer!$J$6,'CDH &amp; HDH'!$P$11:$X$11,0)))</f>
        <v>2</v>
      </c>
      <c r="H565" s="1" t="str">
        <f t="shared" si="103"/>
        <v>Heating</v>
      </c>
      <c r="I565" s="1">
        <f ca="1">OFFSET(IF($H565="Cooling",Customer!$C$25,Customer!$C$52),E565,D565)</f>
        <v>66</v>
      </c>
      <c r="J565" s="1">
        <f ca="1">OFFSET(IF($H565="Cooling",Customer!$L$25,Customer!$L$52),$E565,$D565)</f>
        <v>64</v>
      </c>
      <c r="K565" s="16">
        <f t="shared" si="104"/>
        <v>0</v>
      </c>
      <c r="L565" s="16">
        <f t="shared" si="105"/>
        <v>0</v>
      </c>
      <c r="M565" s="17">
        <f t="shared" ca="1" si="97"/>
        <v>64</v>
      </c>
      <c r="N565" s="17">
        <f t="shared" ca="1" si="98"/>
        <v>62</v>
      </c>
      <c r="O565" s="4"/>
      <c r="P565" s="4">
        <v>14</v>
      </c>
      <c r="Q565" s="4">
        <v>12</v>
      </c>
      <c r="R565" s="4">
        <v>6</v>
      </c>
      <c r="S565" s="4">
        <v>14</v>
      </c>
      <c r="T565" s="4">
        <v>19</v>
      </c>
      <c r="U565" s="4">
        <v>21</v>
      </c>
      <c r="V565" s="13">
        <v>2</v>
      </c>
      <c r="W565" s="4">
        <v>16</v>
      </c>
      <c r="X565" s="4">
        <v>9</v>
      </c>
      <c r="Y565">
        <f t="shared" si="106"/>
        <v>0</v>
      </c>
      <c r="Z565">
        <f t="shared" si="107"/>
        <v>0</v>
      </c>
    </row>
    <row r="566" spans="2:26" x14ac:dyDescent="0.25">
      <c r="B566" s="11">
        <f t="shared" si="108"/>
        <v>44585.08333333199</v>
      </c>
      <c r="C566" s="1">
        <f t="shared" si="99"/>
        <v>1</v>
      </c>
      <c r="D566" s="1">
        <f t="shared" si="100"/>
        <v>1</v>
      </c>
      <c r="E566" s="12">
        <f t="shared" si="101"/>
        <v>3</v>
      </c>
      <c r="F566" s="124" t="str">
        <f t="shared" si="102"/>
        <v>0</v>
      </c>
      <c r="G566" s="1">
        <f ca="1">(OFFSET(O566,0,MATCH(Customer!$J$6,'CDH &amp; HDH'!$P$11:$X$11,0)))</f>
        <v>1</v>
      </c>
      <c r="H566" s="1" t="str">
        <f t="shared" si="103"/>
        <v>Heating</v>
      </c>
      <c r="I566" s="1">
        <f ca="1">OFFSET(IF($H566="Cooling",Customer!$C$25,Customer!$C$52),E566,D566)</f>
        <v>66</v>
      </c>
      <c r="J566" s="1">
        <f ca="1">OFFSET(IF($H566="Cooling",Customer!$L$25,Customer!$L$52),$E566,$D566)</f>
        <v>64</v>
      </c>
      <c r="K566" s="16">
        <f t="shared" si="104"/>
        <v>0</v>
      </c>
      <c r="L566" s="16">
        <f t="shared" si="105"/>
        <v>0</v>
      </c>
      <c r="M566" s="17">
        <f t="shared" ca="1" si="97"/>
        <v>65</v>
      </c>
      <c r="N566" s="17">
        <f t="shared" ca="1" si="98"/>
        <v>63</v>
      </c>
      <c r="O566" s="4"/>
      <c r="P566" s="4">
        <v>14</v>
      </c>
      <c r="Q566" s="4">
        <v>12</v>
      </c>
      <c r="R566" s="4">
        <v>5</v>
      </c>
      <c r="S566" s="4">
        <v>15</v>
      </c>
      <c r="T566" s="4">
        <v>20</v>
      </c>
      <c r="U566" s="4">
        <v>21</v>
      </c>
      <c r="V566" s="13">
        <v>1</v>
      </c>
      <c r="W566" s="4">
        <v>16</v>
      </c>
      <c r="X566" s="4">
        <v>9</v>
      </c>
      <c r="Y566">
        <f t="shared" si="106"/>
        <v>0</v>
      </c>
      <c r="Z566">
        <f t="shared" si="107"/>
        <v>0</v>
      </c>
    </row>
    <row r="567" spans="2:26" x14ac:dyDescent="0.25">
      <c r="B567" s="11">
        <f t="shared" si="108"/>
        <v>44585.124999998654</v>
      </c>
      <c r="C567" s="1">
        <f t="shared" si="99"/>
        <v>1</v>
      </c>
      <c r="D567" s="1">
        <f t="shared" si="100"/>
        <v>1</v>
      </c>
      <c r="E567" s="12">
        <f t="shared" si="101"/>
        <v>4</v>
      </c>
      <c r="F567" s="124" t="str">
        <f t="shared" si="102"/>
        <v>0</v>
      </c>
      <c r="G567" s="1">
        <f ca="1">(OFFSET(O567,0,MATCH(Customer!$J$6,'CDH &amp; HDH'!$P$11:$X$11,0)))</f>
        <v>0</v>
      </c>
      <c r="H567" s="1" t="str">
        <f t="shared" si="103"/>
        <v>Heating</v>
      </c>
      <c r="I567" s="1">
        <f ca="1">OFFSET(IF($H567="Cooling",Customer!$C$25,Customer!$C$52),E567,D567)</f>
        <v>66</v>
      </c>
      <c r="J567" s="1">
        <f ca="1">OFFSET(IF($H567="Cooling",Customer!$L$25,Customer!$L$52),$E567,$D567)</f>
        <v>64</v>
      </c>
      <c r="K567" s="16">
        <f t="shared" si="104"/>
        <v>0</v>
      </c>
      <c r="L567" s="16">
        <f t="shared" si="105"/>
        <v>0</v>
      </c>
      <c r="M567" s="17">
        <f t="shared" ca="1" si="97"/>
        <v>66</v>
      </c>
      <c r="N567" s="17">
        <f t="shared" ca="1" si="98"/>
        <v>64</v>
      </c>
      <c r="O567" s="4"/>
      <c r="P567" s="4">
        <v>14</v>
      </c>
      <c r="Q567" s="4">
        <v>10</v>
      </c>
      <c r="R567" s="4">
        <v>5</v>
      </c>
      <c r="S567" s="4">
        <v>15</v>
      </c>
      <c r="T567" s="4">
        <v>20</v>
      </c>
      <c r="U567" s="4">
        <v>21</v>
      </c>
      <c r="V567" s="13">
        <v>0</v>
      </c>
      <c r="W567" s="4">
        <v>16</v>
      </c>
      <c r="X567" s="4">
        <v>8</v>
      </c>
      <c r="Y567">
        <f t="shared" si="106"/>
        <v>0</v>
      </c>
      <c r="Z567">
        <f t="shared" si="107"/>
        <v>0</v>
      </c>
    </row>
    <row r="568" spans="2:26" x14ac:dyDescent="0.25">
      <c r="B568" s="11">
        <f t="shared" si="108"/>
        <v>44585.166666665318</v>
      </c>
      <c r="C568" s="1">
        <f t="shared" si="99"/>
        <v>1</v>
      </c>
      <c r="D568" s="1">
        <f t="shared" si="100"/>
        <v>1</v>
      </c>
      <c r="E568" s="12">
        <f t="shared" si="101"/>
        <v>5</v>
      </c>
      <c r="F568" s="124" t="str">
        <f t="shared" si="102"/>
        <v>0</v>
      </c>
      <c r="G568" s="1">
        <f ca="1">(OFFSET(O568,0,MATCH(Customer!$J$6,'CDH &amp; HDH'!$P$11:$X$11,0)))</f>
        <v>-1</v>
      </c>
      <c r="H568" s="1" t="str">
        <f t="shared" si="103"/>
        <v>Heating</v>
      </c>
      <c r="I568" s="1">
        <f ca="1">OFFSET(IF($H568="Cooling",Customer!$C$25,Customer!$C$52),E568,D568)</f>
        <v>66</v>
      </c>
      <c r="J568" s="1">
        <f ca="1">OFFSET(IF($H568="Cooling",Customer!$L$25,Customer!$L$52),$E568,$D568)</f>
        <v>64</v>
      </c>
      <c r="K568" s="16">
        <f t="shared" si="104"/>
        <v>0</v>
      </c>
      <c r="L568" s="16">
        <f t="shared" si="105"/>
        <v>0</v>
      </c>
      <c r="M568" s="17">
        <f t="shared" ca="1" si="97"/>
        <v>67</v>
      </c>
      <c r="N568" s="17">
        <f t="shared" ca="1" si="98"/>
        <v>65</v>
      </c>
      <c r="O568" s="4"/>
      <c r="P568" s="4">
        <v>14</v>
      </c>
      <c r="Q568" s="4">
        <v>10</v>
      </c>
      <c r="R568" s="4">
        <v>5</v>
      </c>
      <c r="S568" s="4">
        <v>15</v>
      </c>
      <c r="T568" s="4">
        <v>20</v>
      </c>
      <c r="U568" s="4">
        <v>22</v>
      </c>
      <c r="V568" s="13">
        <v>-1</v>
      </c>
      <c r="W568" s="4">
        <v>15</v>
      </c>
      <c r="X568" s="4">
        <v>8</v>
      </c>
      <c r="Y568">
        <f t="shared" si="106"/>
        <v>0</v>
      </c>
      <c r="Z568">
        <f t="shared" si="107"/>
        <v>0</v>
      </c>
    </row>
    <row r="569" spans="2:26" x14ac:dyDescent="0.25">
      <c r="B569" s="11">
        <f t="shared" si="108"/>
        <v>44585.208333331982</v>
      </c>
      <c r="C569" s="1">
        <f t="shared" si="99"/>
        <v>1</v>
      </c>
      <c r="D569" s="1">
        <f t="shared" si="100"/>
        <v>1</v>
      </c>
      <c r="E569" s="12">
        <f t="shared" si="101"/>
        <v>6</v>
      </c>
      <c r="F569" s="124" t="str">
        <f t="shared" si="102"/>
        <v>0</v>
      </c>
      <c r="G569" s="1">
        <f ca="1">(OFFSET(O569,0,MATCH(Customer!$J$6,'CDH &amp; HDH'!$P$11:$X$11,0)))</f>
        <v>-1</v>
      </c>
      <c r="H569" s="1" t="str">
        <f t="shared" si="103"/>
        <v>Heating</v>
      </c>
      <c r="I569" s="1">
        <f ca="1">OFFSET(IF($H569="Cooling",Customer!$C$25,Customer!$C$52),E569,D569)</f>
        <v>66</v>
      </c>
      <c r="J569" s="1">
        <f ca="1">OFFSET(IF($H569="Cooling",Customer!$L$25,Customer!$L$52),$E569,$D569)</f>
        <v>64</v>
      </c>
      <c r="K569" s="16">
        <f t="shared" si="104"/>
        <v>0</v>
      </c>
      <c r="L569" s="16">
        <f t="shared" si="105"/>
        <v>0</v>
      </c>
      <c r="M569" s="17">
        <f t="shared" ca="1" si="97"/>
        <v>67</v>
      </c>
      <c r="N569" s="17">
        <f t="shared" ca="1" si="98"/>
        <v>65</v>
      </c>
      <c r="O569" s="4"/>
      <c r="P569" s="4">
        <v>14</v>
      </c>
      <c r="Q569" s="4">
        <v>11</v>
      </c>
      <c r="R569" s="4">
        <v>4</v>
      </c>
      <c r="S569" s="4">
        <v>14</v>
      </c>
      <c r="T569" s="4">
        <v>20</v>
      </c>
      <c r="U569" s="4">
        <v>21</v>
      </c>
      <c r="V569" s="13">
        <v>-1</v>
      </c>
      <c r="W569" s="4">
        <v>15</v>
      </c>
      <c r="X569" s="4">
        <v>7</v>
      </c>
      <c r="Y569">
        <f t="shared" si="106"/>
        <v>0</v>
      </c>
      <c r="Z569">
        <f t="shared" si="107"/>
        <v>0</v>
      </c>
    </row>
    <row r="570" spans="2:26" x14ac:dyDescent="0.25">
      <c r="B570" s="11">
        <f t="shared" si="108"/>
        <v>44585.249999998647</v>
      </c>
      <c r="C570" s="1">
        <f t="shared" si="99"/>
        <v>1</v>
      </c>
      <c r="D570" s="1">
        <f t="shared" si="100"/>
        <v>1</v>
      </c>
      <c r="E570" s="12">
        <f t="shared" si="101"/>
        <v>7</v>
      </c>
      <c r="F570" s="124" t="str">
        <f t="shared" si="102"/>
        <v>0</v>
      </c>
      <c r="G570" s="1">
        <f ca="1">(OFFSET(O570,0,MATCH(Customer!$J$6,'CDH &amp; HDH'!$P$11:$X$11,0)))</f>
        <v>-2</v>
      </c>
      <c r="H570" s="1" t="str">
        <f t="shared" si="103"/>
        <v>Heating</v>
      </c>
      <c r="I570" s="1">
        <f ca="1">OFFSET(IF($H570="Cooling",Customer!$C$25,Customer!$C$52),E570,D570)</f>
        <v>66</v>
      </c>
      <c r="J570" s="1">
        <f ca="1">OFFSET(IF($H570="Cooling",Customer!$L$25,Customer!$L$52),$E570,$D570)</f>
        <v>64</v>
      </c>
      <c r="K570" s="16">
        <f t="shared" si="104"/>
        <v>0</v>
      </c>
      <c r="L570" s="16">
        <f t="shared" si="105"/>
        <v>0</v>
      </c>
      <c r="M570" s="17">
        <f t="shared" ca="1" si="97"/>
        <v>68</v>
      </c>
      <c r="N570" s="17">
        <f t="shared" ca="1" si="98"/>
        <v>66</v>
      </c>
      <c r="O570" s="4"/>
      <c r="P570" s="4">
        <v>14</v>
      </c>
      <c r="Q570" s="4">
        <v>10</v>
      </c>
      <c r="R570" s="4">
        <v>4</v>
      </c>
      <c r="S570" s="4">
        <v>14</v>
      </c>
      <c r="T570" s="4">
        <v>20</v>
      </c>
      <c r="U570" s="4">
        <v>21</v>
      </c>
      <c r="V570" s="13">
        <v>-2</v>
      </c>
      <c r="W570" s="4">
        <v>14</v>
      </c>
      <c r="X570" s="4">
        <v>6</v>
      </c>
      <c r="Y570">
        <f t="shared" si="106"/>
        <v>0</v>
      </c>
      <c r="Z570">
        <f t="shared" si="107"/>
        <v>0</v>
      </c>
    </row>
    <row r="571" spans="2:26" x14ac:dyDescent="0.25">
      <c r="B571" s="11">
        <f t="shared" si="108"/>
        <v>44585.291666665311</v>
      </c>
      <c r="C571" s="1">
        <f t="shared" si="99"/>
        <v>1</v>
      </c>
      <c r="D571" s="1">
        <f t="shared" si="100"/>
        <v>1</v>
      </c>
      <c r="E571" s="12">
        <f t="shared" si="101"/>
        <v>8</v>
      </c>
      <c r="F571" s="124" t="str">
        <f t="shared" si="102"/>
        <v>1</v>
      </c>
      <c r="G571" s="1">
        <f ca="1">(OFFSET(O571,0,MATCH(Customer!$J$6,'CDH &amp; HDH'!$P$11:$X$11,0)))</f>
        <v>-2</v>
      </c>
      <c r="H571" s="1" t="str">
        <f t="shared" si="103"/>
        <v>Heating</v>
      </c>
      <c r="I571" s="1">
        <f ca="1">OFFSET(IF($H571="Cooling",Customer!$C$25,Customer!$C$52),E571,D571)</f>
        <v>70</v>
      </c>
      <c r="J571" s="1">
        <f ca="1">OFFSET(IF($H571="Cooling",Customer!$L$25,Customer!$L$52),$E571,$D571)</f>
        <v>70</v>
      </c>
      <c r="K571" s="16">
        <f t="shared" si="104"/>
        <v>0</v>
      </c>
      <c r="L571" s="16">
        <f t="shared" si="105"/>
        <v>0</v>
      </c>
      <c r="M571" s="17">
        <f t="shared" ca="1" si="97"/>
        <v>72</v>
      </c>
      <c r="N571" s="17">
        <f t="shared" ca="1" si="98"/>
        <v>72</v>
      </c>
      <c r="O571" s="4"/>
      <c r="P571" s="4">
        <v>15</v>
      </c>
      <c r="Q571" s="4">
        <v>12</v>
      </c>
      <c r="R571" s="4">
        <v>4</v>
      </c>
      <c r="S571" s="4">
        <v>13</v>
      </c>
      <c r="T571" s="4">
        <v>20</v>
      </c>
      <c r="U571" s="4">
        <v>23</v>
      </c>
      <c r="V571" s="13">
        <v>-2</v>
      </c>
      <c r="W571" s="4">
        <v>14</v>
      </c>
      <c r="X571" s="4">
        <v>8</v>
      </c>
      <c r="Y571">
        <f t="shared" si="106"/>
        <v>0</v>
      </c>
      <c r="Z571">
        <f t="shared" si="107"/>
        <v>0</v>
      </c>
    </row>
    <row r="572" spans="2:26" x14ac:dyDescent="0.25">
      <c r="B572" s="11">
        <f t="shared" si="108"/>
        <v>44585.333333331975</v>
      </c>
      <c r="C572" s="1">
        <f t="shared" si="99"/>
        <v>1</v>
      </c>
      <c r="D572" s="1">
        <f t="shared" si="100"/>
        <v>1</v>
      </c>
      <c r="E572" s="12">
        <f t="shared" si="101"/>
        <v>9</v>
      </c>
      <c r="F572" s="124" t="str">
        <f t="shared" si="102"/>
        <v>1</v>
      </c>
      <c r="G572" s="1">
        <f ca="1">(OFFSET(O572,0,MATCH(Customer!$J$6,'CDH &amp; HDH'!$P$11:$X$11,0)))</f>
        <v>0</v>
      </c>
      <c r="H572" s="1" t="str">
        <f t="shared" si="103"/>
        <v>Heating</v>
      </c>
      <c r="I572" s="1">
        <f ca="1">OFFSET(IF($H572="Cooling",Customer!$C$25,Customer!$C$52),E572,D572)</f>
        <v>70</v>
      </c>
      <c r="J572" s="1">
        <f ca="1">OFFSET(IF($H572="Cooling",Customer!$L$25,Customer!$L$52),$E572,$D572)</f>
        <v>70</v>
      </c>
      <c r="K572" s="16">
        <f t="shared" si="104"/>
        <v>0</v>
      </c>
      <c r="L572" s="16">
        <f t="shared" si="105"/>
        <v>0</v>
      </c>
      <c r="M572" s="17">
        <f t="shared" ca="1" si="97"/>
        <v>70</v>
      </c>
      <c r="N572" s="17">
        <f t="shared" ca="1" si="98"/>
        <v>70</v>
      </c>
      <c r="O572" s="4"/>
      <c r="P572" s="4">
        <v>15</v>
      </c>
      <c r="Q572" s="4">
        <v>16</v>
      </c>
      <c r="R572" s="4">
        <v>4</v>
      </c>
      <c r="S572" s="4">
        <v>13</v>
      </c>
      <c r="T572" s="4">
        <v>21</v>
      </c>
      <c r="U572" s="4">
        <v>23</v>
      </c>
      <c r="V572" s="13">
        <v>0</v>
      </c>
      <c r="W572" s="4">
        <v>15</v>
      </c>
      <c r="X572" s="4">
        <v>10</v>
      </c>
      <c r="Y572">
        <f t="shared" si="106"/>
        <v>0</v>
      </c>
      <c r="Z572">
        <f t="shared" si="107"/>
        <v>0</v>
      </c>
    </row>
    <row r="573" spans="2:26" x14ac:dyDescent="0.25">
      <c r="B573" s="11">
        <f t="shared" si="108"/>
        <v>44585.374999998639</v>
      </c>
      <c r="C573" s="1">
        <f t="shared" si="99"/>
        <v>1</v>
      </c>
      <c r="D573" s="1">
        <f t="shared" si="100"/>
        <v>1</v>
      </c>
      <c r="E573" s="12">
        <f t="shared" si="101"/>
        <v>10</v>
      </c>
      <c r="F573" s="124" t="str">
        <f t="shared" si="102"/>
        <v>0</v>
      </c>
      <c r="G573" s="1">
        <f ca="1">(OFFSET(O573,0,MATCH(Customer!$J$6,'CDH &amp; HDH'!$P$11:$X$11,0)))</f>
        <v>3</v>
      </c>
      <c r="H573" s="1" t="str">
        <f t="shared" si="103"/>
        <v>Heating</v>
      </c>
      <c r="I573" s="1">
        <f ca="1">OFFSET(IF($H573="Cooling",Customer!$C$25,Customer!$C$52),E573,D573)</f>
        <v>70</v>
      </c>
      <c r="J573" s="1">
        <f ca="1">OFFSET(IF($H573="Cooling",Customer!$L$25,Customer!$L$52),$E573,$D573)</f>
        <v>70</v>
      </c>
      <c r="K573" s="16">
        <f t="shared" si="104"/>
        <v>0</v>
      </c>
      <c r="L573" s="16">
        <f t="shared" si="105"/>
        <v>0</v>
      </c>
      <c r="M573" s="17">
        <f t="shared" ca="1" si="97"/>
        <v>67</v>
      </c>
      <c r="N573" s="17">
        <f t="shared" ca="1" si="98"/>
        <v>67</v>
      </c>
      <c r="O573" s="4"/>
      <c r="P573" s="4">
        <v>16</v>
      </c>
      <c r="Q573" s="4">
        <v>17</v>
      </c>
      <c r="R573" s="4">
        <v>4</v>
      </c>
      <c r="S573" s="4">
        <v>12</v>
      </c>
      <c r="T573" s="4">
        <v>21</v>
      </c>
      <c r="U573" s="4">
        <v>24</v>
      </c>
      <c r="V573" s="13">
        <v>3</v>
      </c>
      <c r="W573" s="4">
        <v>18</v>
      </c>
      <c r="X573" s="4">
        <v>11</v>
      </c>
      <c r="Y573">
        <f t="shared" si="106"/>
        <v>0</v>
      </c>
      <c r="Z573">
        <f t="shared" si="107"/>
        <v>0</v>
      </c>
    </row>
    <row r="574" spans="2:26" x14ac:dyDescent="0.25">
      <c r="B574" s="11">
        <f t="shared" si="108"/>
        <v>44585.416666665304</v>
      </c>
      <c r="C574" s="1">
        <f t="shared" si="99"/>
        <v>1</v>
      </c>
      <c r="D574" s="1">
        <f t="shared" si="100"/>
        <v>1</v>
      </c>
      <c r="E574" s="12">
        <f t="shared" si="101"/>
        <v>11</v>
      </c>
      <c r="F574" s="124" t="str">
        <f t="shared" si="102"/>
        <v>0</v>
      </c>
      <c r="G574" s="1">
        <f ca="1">(OFFSET(O574,0,MATCH(Customer!$J$6,'CDH &amp; HDH'!$P$11:$X$11,0)))</f>
        <v>4</v>
      </c>
      <c r="H574" s="1" t="str">
        <f t="shared" si="103"/>
        <v>Heating</v>
      </c>
      <c r="I574" s="1">
        <f ca="1">OFFSET(IF($H574="Cooling",Customer!$C$25,Customer!$C$52),E574,D574)</f>
        <v>70</v>
      </c>
      <c r="J574" s="1">
        <f ca="1">OFFSET(IF($H574="Cooling",Customer!$L$25,Customer!$L$52),$E574,$D574)</f>
        <v>70</v>
      </c>
      <c r="K574" s="16">
        <f t="shared" si="104"/>
        <v>0</v>
      </c>
      <c r="L574" s="16">
        <f t="shared" si="105"/>
        <v>0</v>
      </c>
      <c r="M574" s="17">
        <f t="shared" ca="1" si="97"/>
        <v>66</v>
      </c>
      <c r="N574" s="17">
        <f t="shared" ca="1" si="98"/>
        <v>66</v>
      </c>
      <c r="O574" s="4"/>
      <c r="P574" s="4">
        <v>17</v>
      </c>
      <c r="Q574" s="4">
        <v>19</v>
      </c>
      <c r="R574" s="4">
        <v>5</v>
      </c>
      <c r="S574" s="4">
        <v>13</v>
      </c>
      <c r="T574" s="4">
        <v>22</v>
      </c>
      <c r="U574" s="4">
        <v>26</v>
      </c>
      <c r="V574" s="13">
        <v>4</v>
      </c>
      <c r="W574" s="4">
        <v>17</v>
      </c>
      <c r="X574" s="4">
        <v>13</v>
      </c>
      <c r="Y574">
        <f t="shared" si="106"/>
        <v>0</v>
      </c>
      <c r="Z574">
        <f t="shared" si="107"/>
        <v>0</v>
      </c>
    </row>
    <row r="575" spans="2:26" x14ac:dyDescent="0.25">
      <c r="B575" s="11">
        <f t="shared" si="108"/>
        <v>44585.458333331968</v>
      </c>
      <c r="C575" s="1">
        <f t="shared" si="99"/>
        <v>1</v>
      </c>
      <c r="D575" s="1">
        <f t="shared" si="100"/>
        <v>1</v>
      </c>
      <c r="E575" s="12">
        <f t="shared" si="101"/>
        <v>12</v>
      </c>
      <c r="F575" s="124" t="str">
        <f t="shared" si="102"/>
        <v>0</v>
      </c>
      <c r="G575" s="1">
        <f ca="1">(OFFSET(O575,0,MATCH(Customer!$J$6,'CDH &amp; HDH'!$P$11:$X$11,0)))</f>
        <v>6</v>
      </c>
      <c r="H575" s="1" t="str">
        <f t="shared" si="103"/>
        <v>Heating</v>
      </c>
      <c r="I575" s="1">
        <f ca="1">OFFSET(IF($H575="Cooling",Customer!$C$25,Customer!$C$52),E575,D575)</f>
        <v>70</v>
      </c>
      <c r="J575" s="1">
        <f ca="1">OFFSET(IF($H575="Cooling",Customer!$L$25,Customer!$L$52),$E575,$D575)</f>
        <v>70</v>
      </c>
      <c r="K575" s="16">
        <f t="shared" si="104"/>
        <v>0</v>
      </c>
      <c r="L575" s="16">
        <f t="shared" si="105"/>
        <v>0</v>
      </c>
      <c r="M575" s="17">
        <f t="shared" ca="1" si="97"/>
        <v>64</v>
      </c>
      <c r="N575" s="17">
        <f t="shared" ca="1" si="98"/>
        <v>64</v>
      </c>
      <c r="O575" s="4"/>
      <c r="P575" s="4">
        <v>18</v>
      </c>
      <c r="Q575" s="4">
        <v>22</v>
      </c>
      <c r="R575" s="4">
        <v>6</v>
      </c>
      <c r="S575" s="4">
        <v>14</v>
      </c>
      <c r="T575" s="4">
        <v>24</v>
      </c>
      <c r="U575" s="4">
        <v>28</v>
      </c>
      <c r="V575" s="13">
        <v>6</v>
      </c>
      <c r="W575" s="4">
        <v>18</v>
      </c>
      <c r="X575" s="4">
        <v>14</v>
      </c>
      <c r="Y575">
        <f t="shared" si="106"/>
        <v>0</v>
      </c>
      <c r="Z575">
        <f t="shared" si="107"/>
        <v>0</v>
      </c>
    </row>
    <row r="576" spans="2:26" x14ac:dyDescent="0.25">
      <c r="B576" s="11">
        <f t="shared" si="108"/>
        <v>44585.499999998632</v>
      </c>
      <c r="C576" s="1">
        <f t="shared" si="99"/>
        <v>1</v>
      </c>
      <c r="D576" s="1">
        <f t="shared" si="100"/>
        <v>1</v>
      </c>
      <c r="E576" s="12">
        <f t="shared" si="101"/>
        <v>13</v>
      </c>
      <c r="F576" s="124" t="str">
        <f t="shared" si="102"/>
        <v>0</v>
      </c>
      <c r="G576" s="1">
        <f ca="1">(OFFSET(O576,0,MATCH(Customer!$J$6,'CDH &amp; HDH'!$P$11:$X$11,0)))</f>
        <v>9</v>
      </c>
      <c r="H576" s="1" t="str">
        <f t="shared" si="103"/>
        <v>Heating</v>
      </c>
      <c r="I576" s="1">
        <f ca="1">OFFSET(IF($H576="Cooling",Customer!$C$25,Customer!$C$52),E576,D576)</f>
        <v>70</v>
      </c>
      <c r="J576" s="1">
        <f ca="1">OFFSET(IF($H576="Cooling",Customer!$L$25,Customer!$L$52),$E576,$D576)</f>
        <v>70</v>
      </c>
      <c r="K576" s="16">
        <f t="shared" si="104"/>
        <v>0</v>
      </c>
      <c r="L576" s="16">
        <f t="shared" si="105"/>
        <v>0</v>
      </c>
      <c r="M576" s="17">
        <f t="shared" ca="1" si="97"/>
        <v>61</v>
      </c>
      <c r="N576" s="17">
        <f t="shared" ca="1" si="98"/>
        <v>61</v>
      </c>
      <c r="O576" s="4"/>
      <c r="P576" s="4">
        <v>19</v>
      </c>
      <c r="Q576" s="4">
        <v>23</v>
      </c>
      <c r="R576" s="4">
        <v>7</v>
      </c>
      <c r="S576" s="4">
        <v>15</v>
      </c>
      <c r="T576" s="4">
        <v>25</v>
      </c>
      <c r="U576" s="4">
        <v>29</v>
      </c>
      <c r="V576" s="13">
        <v>9</v>
      </c>
      <c r="W576" s="4">
        <v>20</v>
      </c>
      <c r="X576" s="4">
        <v>14</v>
      </c>
      <c r="Y576">
        <f t="shared" si="106"/>
        <v>0</v>
      </c>
      <c r="Z576">
        <f t="shared" si="107"/>
        <v>0</v>
      </c>
    </row>
    <row r="577" spans="2:26" x14ac:dyDescent="0.25">
      <c r="B577" s="11">
        <f t="shared" si="108"/>
        <v>44585.541666665296</v>
      </c>
      <c r="C577" s="1">
        <f t="shared" si="99"/>
        <v>1</v>
      </c>
      <c r="D577" s="1">
        <f t="shared" si="100"/>
        <v>1</v>
      </c>
      <c r="E577" s="12">
        <f t="shared" si="101"/>
        <v>14</v>
      </c>
      <c r="F577" s="124" t="str">
        <f t="shared" si="102"/>
        <v>0</v>
      </c>
      <c r="G577" s="1">
        <f ca="1">(OFFSET(O577,0,MATCH(Customer!$J$6,'CDH &amp; HDH'!$P$11:$X$11,0)))</f>
        <v>9</v>
      </c>
      <c r="H577" s="1" t="str">
        <f t="shared" si="103"/>
        <v>Heating</v>
      </c>
      <c r="I577" s="1">
        <f ca="1">OFFSET(IF($H577="Cooling",Customer!$C$25,Customer!$C$52),E577,D577)</f>
        <v>70</v>
      </c>
      <c r="J577" s="1">
        <f ca="1">OFFSET(IF($H577="Cooling",Customer!$L$25,Customer!$L$52),$E577,$D577)</f>
        <v>70</v>
      </c>
      <c r="K577" s="16">
        <f t="shared" si="104"/>
        <v>0</v>
      </c>
      <c r="L577" s="16">
        <f t="shared" si="105"/>
        <v>0</v>
      </c>
      <c r="M577" s="17">
        <f t="shared" ca="1" si="97"/>
        <v>61</v>
      </c>
      <c r="N577" s="17">
        <f t="shared" ca="1" si="98"/>
        <v>61</v>
      </c>
      <c r="O577" s="4"/>
      <c r="P577" s="4">
        <v>20</v>
      </c>
      <c r="Q577" s="4">
        <v>25</v>
      </c>
      <c r="R577" s="4">
        <v>7</v>
      </c>
      <c r="S577" s="4">
        <v>16</v>
      </c>
      <c r="T577" s="4">
        <v>26</v>
      </c>
      <c r="U577" s="4">
        <v>31</v>
      </c>
      <c r="V577" s="13">
        <v>9</v>
      </c>
      <c r="W577" s="4">
        <v>20</v>
      </c>
      <c r="X577" s="4">
        <v>15</v>
      </c>
      <c r="Y577">
        <f t="shared" si="106"/>
        <v>0</v>
      </c>
      <c r="Z577">
        <f t="shared" si="107"/>
        <v>0</v>
      </c>
    </row>
    <row r="578" spans="2:26" x14ac:dyDescent="0.25">
      <c r="B578" s="11">
        <f t="shared" si="108"/>
        <v>44585.583333331961</v>
      </c>
      <c r="C578" s="1">
        <f t="shared" si="99"/>
        <v>1</v>
      </c>
      <c r="D578" s="1">
        <f t="shared" si="100"/>
        <v>1</v>
      </c>
      <c r="E578" s="12">
        <f t="shared" si="101"/>
        <v>15</v>
      </c>
      <c r="F578" s="124" t="str">
        <f t="shared" si="102"/>
        <v>0</v>
      </c>
      <c r="G578" s="1">
        <f ca="1">(OFFSET(O578,0,MATCH(Customer!$J$6,'CDH &amp; HDH'!$P$11:$X$11,0)))</f>
        <v>10</v>
      </c>
      <c r="H578" s="1" t="str">
        <f t="shared" si="103"/>
        <v>Heating</v>
      </c>
      <c r="I578" s="1">
        <f ca="1">OFFSET(IF($H578="Cooling",Customer!$C$25,Customer!$C$52),E578,D578)</f>
        <v>70</v>
      </c>
      <c r="J578" s="1">
        <f ca="1">OFFSET(IF($H578="Cooling",Customer!$L$25,Customer!$L$52),$E578,$D578)</f>
        <v>70</v>
      </c>
      <c r="K578" s="16">
        <f t="shared" si="104"/>
        <v>0</v>
      </c>
      <c r="L578" s="16">
        <f t="shared" si="105"/>
        <v>0</v>
      </c>
      <c r="M578" s="17">
        <f t="shared" ca="1" si="97"/>
        <v>60</v>
      </c>
      <c r="N578" s="17">
        <f t="shared" ca="1" si="98"/>
        <v>60</v>
      </c>
      <c r="O578" s="4"/>
      <c r="P578" s="4">
        <v>20</v>
      </c>
      <c r="Q578" s="4">
        <v>25</v>
      </c>
      <c r="R578" s="4">
        <v>8</v>
      </c>
      <c r="S578" s="4">
        <v>17</v>
      </c>
      <c r="T578" s="4">
        <v>27</v>
      </c>
      <c r="U578" s="4">
        <v>32</v>
      </c>
      <c r="V578" s="13">
        <v>10</v>
      </c>
      <c r="W578" s="4">
        <v>20</v>
      </c>
      <c r="X578" s="4">
        <v>15</v>
      </c>
      <c r="Y578">
        <f t="shared" si="106"/>
        <v>0</v>
      </c>
      <c r="Z578">
        <f t="shared" si="107"/>
        <v>0</v>
      </c>
    </row>
    <row r="579" spans="2:26" x14ac:dyDescent="0.25">
      <c r="B579" s="11">
        <f t="shared" si="108"/>
        <v>44585.624999998625</v>
      </c>
      <c r="C579" s="1">
        <f t="shared" si="99"/>
        <v>1</v>
      </c>
      <c r="D579" s="1">
        <f t="shared" si="100"/>
        <v>1</v>
      </c>
      <c r="E579" s="12">
        <f t="shared" si="101"/>
        <v>16</v>
      </c>
      <c r="F579" s="124" t="str">
        <f t="shared" si="102"/>
        <v>0</v>
      </c>
      <c r="G579" s="1">
        <f ca="1">(OFFSET(O579,0,MATCH(Customer!$J$6,'CDH &amp; HDH'!$P$11:$X$11,0)))</f>
        <v>9</v>
      </c>
      <c r="H579" s="1" t="str">
        <f t="shared" si="103"/>
        <v>Heating</v>
      </c>
      <c r="I579" s="1">
        <f ca="1">OFFSET(IF($H579="Cooling",Customer!$C$25,Customer!$C$52),E579,D579)</f>
        <v>70</v>
      </c>
      <c r="J579" s="1">
        <f ca="1">OFFSET(IF($H579="Cooling",Customer!$L$25,Customer!$L$52),$E579,$D579)</f>
        <v>70</v>
      </c>
      <c r="K579" s="16">
        <f t="shared" si="104"/>
        <v>0</v>
      </c>
      <c r="L579" s="16">
        <f t="shared" si="105"/>
        <v>0</v>
      </c>
      <c r="M579" s="17">
        <f t="shared" ca="1" si="97"/>
        <v>61</v>
      </c>
      <c r="N579" s="17">
        <f t="shared" ca="1" si="98"/>
        <v>61</v>
      </c>
      <c r="O579" s="4"/>
      <c r="P579" s="4">
        <v>21</v>
      </c>
      <c r="Q579" s="4">
        <v>24</v>
      </c>
      <c r="R579" s="4">
        <v>8</v>
      </c>
      <c r="S579" s="4">
        <v>18</v>
      </c>
      <c r="T579" s="4">
        <v>28</v>
      </c>
      <c r="U579" s="4">
        <v>32</v>
      </c>
      <c r="V579" s="13">
        <v>9</v>
      </c>
      <c r="W579" s="4">
        <v>20</v>
      </c>
      <c r="X579" s="4">
        <v>12</v>
      </c>
      <c r="Y579">
        <f t="shared" si="106"/>
        <v>0</v>
      </c>
      <c r="Z579">
        <f t="shared" si="107"/>
        <v>0</v>
      </c>
    </row>
    <row r="580" spans="2:26" x14ac:dyDescent="0.25">
      <c r="B580" s="11">
        <f t="shared" si="108"/>
        <v>44585.666666665289</v>
      </c>
      <c r="C580" s="1">
        <f t="shared" si="99"/>
        <v>1</v>
      </c>
      <c r="D580" s="1">
        <f t="shared" si="100"/>
        <v>1</v>
      </c>
      <c r="E580" s="12">
        <f t="shared" si="101"/>
        <v>17</v>
      </c>
      <c r="F580" s="124" t="str">
        <f t="shared" si="102"/>
        <v>0</v>
      </c>
      <c r="G580" s="1">
        <f ca="1">(OFFSET(O580,0,MATCH(Customer!$J$6,'CDH &amp; HDH'!$P$11:$X$11,0)))</f>
        <v>9</v>
      </c>
      <c r="H580" s="1" t="str">
        <f t="shared" si="103"/>
        <v>Heating</v>
      </c>
      <c r="I580" s="1">
        <f ca="1">OFFSET(IF($H580="Cooling",Customer!$C$25,Customer!$C$52),E580,D580)</f>
        <v>70</v>
      </c>
      <c r="J580" s="1">
        <f ca="1">OFFSET(IF($H580="Cooling",Customer!$L$25,Customer!$L$52),$E580,$D580)</f>
        <v>70</v>
      </c>
      <c r="K580" s="16">
        <f t="shared" si="104"/>
        <v>0</v>
      </c>
      <c r="L580" s="16">
        <f t="shared" si="105"/>
        <v>0</v>
      </c>
      <c r="M580" s="17">
        <f t="shared" ca="1" si="97"/>
        <v>61</v>
      </c>
      <c r="N580" s="17">
        <f t="shared" ca="1" si="98"/>
        <v>61</v>
      </c>
      <c r="O580" s="4"/>
      <c r="P580" s="4">
        <v>21</v>
      </c>
      <c r="Q580" s="4">
        <v>24</v>
      </c>
      <c r="R580" s="4">
        <v>7</v>
      </c>
      <c r="S580" s="4">
        <v>16</v>
      </c>
      <c r="T580" s="4">
        <v>27</v>
      </c>
      <c r="U580" s="4">
        <v>31</v>
      </c>
      <c r="V580" s="13">
        <v>9</v>
      </c>
      <c r="W580" s="4">
        <v>20</v>
      </c>
      <c r="X580" s="4">
        <v>11</v>
      </c>
      <c r="Y580">
        <f t="shared" si="106"/>
        <v>0</v>
      </c>
      <c r="Z580">
        <f t="shared" si="107"/>
        <v>0</v>
      </c>
    </row>
    <row r="581" spans="2:26" x14ac:dyDescent="0.25">
      <c r="B581" s="11">
        <f t="shared" si="108"/>
        <v>44585.708333331953</v>
      </c>
      <c r="C581" s="1">
        <f t="shared" si="99"/>
        <v>1</v>
      </c>
      <c r="D581" s="1">
        <f t="shared" si="100"/>
        <v>1</v>
      </c>
      <c r="E581" s="12">
        <f t="shared" si="101"/>
        <v>18</v>
      </c>
      <c r="F581" s="124" t="str">
        <f t="shared" si="102"/>
        <v>0</v>
      </c>
      <c r="G581" s="1">
        <f ca="1">(OFFSET(O581,0,MATCH(Customer!$J$6,'CDH &amp; HDH'!$P$11:$X$11,0)))</f>
        <v>10</v>
      </c>
      <c r="H581" s="1" t="str">
        <f t="shared" si="103"/>
        <v>Heating</v>
      </c>
      <c r="I581" s="1">
        <f ca="1">OFFSET(IF($H581="Cooling",Customer!$C$25,Customer!$C$52),E581,D581)</f>
        <v>70</v>
      </c>
      <c r="J581" s="1">
        <f ca="1">OFFSET(IF($H581="Cooling",Customer!$L$25,Customer!$L$52),$E581,$D581)</f>
        <v>70</v>
      </c>
      <c r="K581" s="16">
        <f t="shared" si="104"/>
        <v>0</v>
      </c>
      <c r="L581" s="16">
        <f t="shared" si="105"/>
        <v>0</v>
      </c>
      <c r="M581" s="17">
        <f t="shared" ca="1" si="97"/>
        <v>60</v>
      </c>
      <c r="N581" s="17">
        <f t="shared" ca="1" si="98"/>
        <v>60</v>
      </c>
      <c r="O581" s="4"/>
      <c r="P581" s="4">
        <v>20</v>
      </c>
      <c r="Q581" s="4">
        <v>23</v>
      </c>
      <c r="R581" s="4">
        <v>7</v>
      </c>
      <c r="S581" s="4">
        <v>15</v>
      </c>
      <c r="T581" s="4">
        <v>25</v>
      </c>
      <c r="U581" s="4">
        <v>30</v>
      </c>
      <c r="V581" s="13">
        <v>10</v>
      </c>
      <c r="W581" s="4">
        <v>19</v>
      </c>
      <c r="X581" s="4">
        <v>8</v>
      </c>
      <c r="Y581">
        <f t="shared" si="106"/>
        <v>0</v>
      </c>
      <c r="Z581">
        <f t="shared" si="107"/>
        <v>0</v>
      </c>
    </row>
    <row r="582" spans="2:26" x14ac:dyDescent="0.25">
      <c r="B582" s="11">
        <f t="shared" si="108"/>
        <v>44585.749999998618</v>
      </c>
      <c r="C582" s="1">
        <f t="shared" si="99"/>
        <v>1</v>
      </c>
      <c r="D582" s="1">
        <f t="shared" si="100"/>
        <v>1</v>
      </c>
      <c r="E582" s="12">
        <f t="shared" si="101"/>
        <v>19</v>
      </c>
      <c r="F582" s="124" t="str">
        <f t="shared" si="102"/>
        <v>1</v>
      </c>
      <c r="G582" s="1">
        <f ca="1">(OFFSET(O582,0,MATCH(Customer!$J$6,'CDH &amp; HDH'!$P$11:$X$11,0)))</f>
        <v>8</v>
      </c>
      <c r="H582" s="1" t="str">
        <f t="shared" si="103"/>
        <v>Heating</v>
      </c>
      <c r="I582" s="1">
        <f ca="1">OFFSET(IF($H582="Cooling",Customer!$C$25,Customer!$C$52),E582,D582)</f>
        <v>66</v>
      </c>
      <c r="J582" s="1">
        <f ca="1">OFFSET(IF($H582="Cooling",Customer!$L$25,Customer!$L$52),$E582,$D582)</f>
        <v>64</v>
      </c>
      <c r="K582" s="16">
        <f t="shared" si="104"/>
        <v>0</v>
      </c>
      <c r="L582" s="16">
        <f t="shared" si="105"/>
        <v>0</v>
      </c>
      <c r="M582" s="17">
        <f t="shared" ca="1" si="97"/>
        <v>58</v>
      </c>
      <c r="N582" s="17">
        <f t="shared" ca="1" si="98"/>
        <v>56</v>
      </c>
      <c r="O582" s="4"/>
      <c r="P582" s="4">
        <v>20</v>
      </c>
      <c r="Q582" s="4">
        <v>21</v>
      </c>
      <c r="R582" s="4">
        <v>6</v>
      </c>
      <c r="S582" s="4">
        <v>13</v>
      </c>
      <c r="T582" s="4">
        <v>24</v>
      </c>
      <c r="U582" s="4">
        <v>30</v>
      </c>
      <c r="V582" s="13">
        <v>8</v>
      </c>
      <c r="W582" s="4">
        <v>18</v>
      </c>
      <c r="X582" s="4">
        <v>8</v>
      </c>
      <c r="Y582">
        <f t="shared" si="106"/>
        <v>0</v>
      </c>
      <c r="Z582">
        <f t="shared" si="107"/>
        <v>0</v>
      </c>
    </row>
    <row r="583" spans="2:26" x14ac:dyDescent="0.25">
      <c r="B583" s="11">
        <f t="shared" si="108"/>
        <v>44585.791666665282</v>
      </c>
      <c r="C583" s="1">
        <f t="shared" si="99"/>
        <v>1</v>
      </c>
      <c r="D583" s="1">
        <f t="shared" si="100"/>
        <v>1</v>
      </c>
      <c r="E583" s="12">
        <f t="shared" si="101"/>
        <v>20</v>
      </c>
      <c r="F583" s="124" t="str">
        <f t="shared" si="102"/>
        <v>1</v>
      </c>
      <c r="G583" s="1">
        <f ca="1">(OFFSET(O583,0,MATCH(Customer!$J$6,'CDH &amp; HDH'!$P$11:$X$11,0)))</f>
        <v>8</v>
      </c>
      <c r="H583" s="1" t="str">
        <f t="shared" si="103"/>
        <v>Heating</v>
      </c>
      <c r="I583" s="1">
        <f ca="1">OFFSET(IF($H583="Cooling",Customer!$C$25,Customer!$C$52),E583,D583)</f>
        <v>66</v>
      </c>
      <c r="J583" s="1">
        <f ca="1">OFFSET(IF($H583="Cooling",Customer!$L$25,Customer!$L$52),$E583,$D583)</f>
        <v>64</v>
      </c>
      <c r="K583" s="16">
        <f t="shared" si="104"/>
        <v>0</v>
      </c>
      <c r="L583" s="16">
        <f t="shared" si="105"/>
        <v>0</v>
      </c>
      <c r="M583" s="17">
        <f t="shared" ca="1" si="97"/>
        <v>58</v>
      </c>
      <c r="N583" s="17">
        <f t="shared" ca="1" si="98"/>
        <v>56</v>
      </c>
      <c r="O583" s="4"/>
      <c r="P583" s="4">
        <v>20</v>
      </c>
      <c r="Q583" s="4">
        <v>20</v>
      </c>
      <c r="R583" s="4">
        <v>6</v>
      </c>
      <c r="S583" s="4">
        <v>14</v>
      </c>
      <c r="T583" s="4">
        <v>24</v>
      </c>
      <c r="U583" s="4">
        <v>30</v>
      </c>
      <c r="V583" s="13">
        <v>8</v>
      </c>
      <c r="W583" s="4">
        <v>18</v>
      </c>
      <c r="X583" s="4">
        <v>6</v>
      </c>
      <c r="Y583">
        <f t="shared" si="106"/>
        <v>0</v>
      </c>
      <c r="Z583">
        <f t="shared" si="107"/>
        <v>0</v>
      </c>
    </row>
    <row r="584" spans="2:26" x14ac:dyDescent="0.25">
      <c r="B584" s="11">
        <f t="shared" si="108"/>
        <v>44585.833333331946</v>
      </c>
      <c r="C584" s="1">
        <f t="shared" si="99"/>
        <v>1</v>
      </c>
      <c r="D584" s="1">
        <f t="shared" si="100"/>
        <v>1</v>
      </c>
      <c r="E584" s="12">
        <f t="shared" si="101"/>
        <v>21</v>
      </c>
      <c r="F584" s="124" t="str">
        <f t="shared" si="102"/>
        <v>0</v>
      </c>
      <c r="G584" s="1">
        <f ca="1">(OFFSET(O584,0,MATCH(Customer!$J$6,'CDH &amp; HDH'!$P$11:$X$11,0)))</f>
        <v>5</v>
      </c>
      <c r="H584" s="1" t="str">
        <f t="shared" si="103"/>
        <v>Heating</v>
      </c>
      <c r="I584" s="1">
        <f ca="1">OFFSET(IF($H584="Cooling",Customer!$C$25,Customer!$C$52),E584,D584)</f>
        <v>66</v>
      </c>
      <c r="J584" s="1">
        <f ca="1">OFFSET(IF($H584="Cooling",Customer!$L$25,Customer!$L$52),$E584,$D584)</f>
        <v>64</v>
      </c>
      <c r="K584" s="16">
        <f t="shared" si="104"/>
        <v>0</v>
      </c>
      <c r="L584" s="16">
        <f t="shared" si="105"/>
        <v>0</v>
      </c>
      <c r="M584" s="17">
        <f t="shared" ca="1" si="97"/>
        <v>61</v>
      </c>
      <c r="N584" s="17">
        <f t="shared" ca="1" si="98"/>
        <v>59</v>
      </c>
      <c r="O584" s="4"/>
      <c r="P584" s="4">
        <v>21</v>
      </c>
      <c r="Q584" s="4">
        <v>21</v>
      </c>
      <c r="R584" s="4">
        <v>7</v>
      </c>
      <c r="S584" s="4">
        <v>14</v>
      </c>
      <c r="T584" s="4">
        <v>24</v>
      </c>
      <c r="U584" s="4">
        <v>29</v>
      </c>
      <c r="V584" s="13">
        <v>5</v>
      </c>
      <c r="W584" s="4">
        <v>18</v>
      </c>
      <c r="X584" s="4">
        <v>5</v>
      </c>
      <c r="Y584">
        <f t="shared" si="106"/>
        <v>0</v>
      </c>
      <c r="Z584">
        <f t="shared" si="107"/>
        <v>0</v>
      </c>
    </row>
    <row r="585" spans="2:26" x14ac:dyDescent="0.25">
      <c r="B585" s="11">
        <f t="shared" si="108"/>
        <v>44585.87499999861</v>
      </c>
      <c r="C585" s="1">
        <f t="shared" si="99"/>
        <v>1</v>
      </c>
      <c r="D585" s="1">
        <f t="shared" si="100"/>
        <v>1</v>
      </c>
      <c r="E585" s="12">
        <f t="shared" si="101"/>
        <v>22</v>
      </c>
      <c r="F585" s="124" t="str">
        <f t="shared" si="102"/>
        <v>0</v>
      </c>
      <c r="G585" s="1">
        <f ca="1">(OFFSET(O585,0,MATCH(Customer!$J$6,'CDH &amp; HDH'!$P$11:$X$11,0)))</f>
        <v>7</v>
      </c>
      <c r="H585" s="1" t="str">
        <f t="shared" si="103"/>
        <v>Heating</v>
      </c>
      <c r="I585" s="1">
        <f ca="1">OFFSET(IF($H585="Cooling",Customer!$C$25,Customer!$C$52),E585,D585)</f>
        <v>66</v>
      </c>
      <c r="J585" s="1">
        <f ca="1">OFFSET(IF($H585="Cooling",Customer!$L$25,Customer!$L$52),$E585,$D585)</f>
        <v>64</v>
      </c>
      <c r="K585" s="16">
        <f t="shared" si="104"/>
        <v>0</v>
      </c>
      <c r="L585" s="16">
        <f t="shared" si="105"/>
        <v>0</v>
      </c>
      <c r="M585" s="17">
        <f t="shared" ca="1" si="97"/>
        <v>59</v>
      </c>
      <c r="N585" s="17">
        <f t="shared" ca="1" si="98"/>
        <v>57</v>
      </c>
      <c r="O585" s="4"/>
      <c r="P585" s="4">
        <v>21</v>
      </c>
      <c r="Q585" s="4">
        <v>20</v>
      </c>
      <c r="R585" s="4">
        <v>7</v>
      </c>
      <c r="S585" s="4">
        <v>15</v>
      </c>
      <c r="T585" s="4">
        <v>24</v>
      </c>
      <c r="U585" s="4">
        <v>29</v>
      </c>
      <c r="V585" s="13">
        <v>7</v>
      </c>
      <c r="W585" s="4">
        <v>18</v>
      </c>
      <c r="X585" s="4">
        <v>1</v>
      </c>
      <c r="Y585">
        <f t="shared" si="106"/>
        <v>0</v>
      </c>
      <c r="Z585">
        <f t="shared" si="107"/>
        <v>0</v>
      </c>
    </row>
    <row r="586" spans="2:26" x14ac:dyDescent="0.25">
      <c r="B586" s="11">
        <f t="shared" si="108"/>
        <v>44585.916666665275</v>
      </c>
      <c r="C586" s="1">
        <f t="shared" si="99"/>
        <v>1</v>
      </c>
      <c r="D586" s="1">
        <f t="shared" si="100"/>
        <v>1</v>
      </c>
      <c r="E586" s="12">
        <f t="shared" si="101"/>
        <v>23</v>
      </c>
      <c r="F586" s="124" t="str">
        <f t="shared" si="102"/>
        <v>0</v>
      </c>
      <c r="G586" s="1">
        <f ca="1">(OFFSET(O586,0,MATCH(Customer!$J$6,'CDH &amp; HDH'!$P$11:$X$11,0)))</f>
        <v>6</v>
      </c>
      <c r="H586" s="1" t="str">
        <f t="shared" si="103"/>
        <v>Heating</v>
      </c>
      <c r="I586" s="1">
        <f ca="1">OFFSET(IF($H586="Cooling",Customer!$C$25,Customer!$C$52),E586,D586)</f>
        <v>66</v>
      </c>
      <c r="J586" s="1">
        <f ca="1">OFFSET(IF($H586="Cooling",Customer!$L$25,Customer!$L$52),$E586,$D586)</f>
        <v>64</v>
      </c>
      <c r="K586" s="16">
        <f t="shared" si="104"/>
        <v>0</v>
      </c>
      <c r="L586" s="16">
        <f t="shared" si="105"/>
        <v>0</v>
      </c>
      <c r="M586" s="17">
        <f t="shared" ca="1" si="97"/>
        <v>60</v>
      </c>
      <c r="N586" s="17">
        <f t="shared" ca="1" si="98"/>
        <v>58</v>
      </c>
      <c r="O586" s="4"/>
      <c r="P586" s="4">
        <v>19</v>
      </c>
      <c r="Q586" s="4">
        <v>20</v>
      </c>
      <c r="R586" s="4">
        <v>7</v>
      </c>
      <c r="S586" s="4">
        <v>15</v>
      </c>
      <c r="T586" s="4">
        <v>23</v>
      </c>
      <c r="U586" s="4">
        <v>28</v>
      </c>
      <c r="V586" s="13">
        <v>6</v>
      </c>
      <c r="W586" s="4">
        <v>18</v>
      </c>
      <c r="X586" s="4">
        <v>1</v>
      </c>
      <c r="Y586">
        <f t="shared" si="106"/>
        <v>0</v>
      </c>
      <c r="Z586">
        <f t="shared" si="107"/>
        <v>0</v>
      </c>
    </row>
    <row r="587" spans="2:26" x14ac:dyDescent="0.25">
      <c r="B587" s="11">
        <f t="shared" si="108"/>
        <v>44585.958333331939</v>
      </c>
      <c r="C587" s="1">
        <f t="shared" si="99"/>
        <v>1</v>
      </c>
      <c r="D587" s="1">
        <f t="shared" si="100"/>
        <v>1</v>
      </c>
      <c r="E587" s="12">
        <f t="shared" si="101"/>
        <v>24</v>
      </c>
      <c r="F587" s="124" t="str">
        <f t="shared" si="102"/>
        <v>0</v>
      </c>
      <c r="G587" s="1">
        <f ca="1">(OFFSET(O587,0,MATCH(Customer!$J$6,'CDH &amp; HDH'!$P$11:$X$11,0)))</f>
        <v>6</v>
      </c>
      <c r="H587" s="1" t="str">
        <f t="shared" si="103"/>
        <v>Heating</v>
      </c>
      <c r="I587" s="1">
        <f ca="1">OFFSET(IF($H587="Cooling",Customer!$C$25,Customer!$C$52),E587,D587)</f>
        <v>66</v>
      </c>
      <c r="J587" s="1">
        <f ca="1">OFFSET(IF($H587="Cooling",Customer!$L$25,Customer!$L$52),$E587,$D587)</f>
        <v>64</v>
      </c>
      <c r="K587" s="16">
        <f t="shared" si="104"/>
        <v>0</v>
      </c>
      <c r="L587" s="16">
        <f t="shared" si="105"/>
        <v>0</v>
      </c>
      <c r="M587" s="17">
        <f t="shared" ca="1" si="97"/>
        <v>60</v>
      </c>
      <c r="N587" s="17">
        <f t="shared" ca="1" si="98"/>
        <v>58</v>
      </c>
      <c r="O587" s="4"/>
      <c r="P587" s="4">
        <v>17</v>
      </c>
      <c r="Q587" s="4">
        <v>20</v>
      </c>
      <c r="R587" s="4">
        <v>7</v>
      </c>
      <c r="S587" s="4">
        <v>15</v>
      </c>
      <c r="T587" s="4">
        <v>21</v>
      </c>
      <c r="U587" s="4">
        <v>27</v>
      </c>
      <c r="V587" s="13">
        <v>6</v>
      </c>
      <c r="W587" s="4">
        <v>17</v>
      </c>
      <c r="X587" s="4">
        <v>1</v>
      </c>
      <c r="Y587">
        <f t="shared" si="106"/>
        <v>0</v>
      </c>
      <c r="Z587">
        <f t="shared" si="107"/>
        <v>0</v>
      </c>
    </row>
    <row r="588" spans="2:26" x14ac:dyDescent="0.25">
      <c r="B588" s="11">
        <f t="shared" si="108"/>
        <v>44585.999999998603</v>
      </c>
      <c r="C588" s="1">
        <f t="shared" si="99"/>
        <v>1</v>
      </c>
      <c r="D588" s="1">
        <f t="shared" si="100"/>
        <v>2</v>
      </c>
      <c r="E588" s="12">
        <f t="shared" si="101"/>
        <v>1</v>
      </c>
      <c r="F588" s="124" t="str">
        <f t="shared" si="102"/>
        <v>0</v>
      </c>
      <c r="G588" s="1">
        <f ca="1">(OFFSET(O588,0,MATCH(Customer!$J$6,'CDH &amp; HDH'!$P$11:$X$11,0)))</f>
        <v>5</v>
      </c>
      <c r="H588" s="1" t="str">
        <f t="shared" si="103"/>
        <v>Heating</v>
      </c>
      <c r="I588" s="1">
        <f ca="1">OFFSET(IF($H588="Cooling",Customer!$C$25,Customer!$C$52),E588,D588)</f>
        <v>66</v>
      </c>
      <c r="J588" s="1">
        <f ca="1">OFFSET(IF($H588="Cooling",Customer!$L$25,Customer!$L$52),$E588,$D588)</f>
        <v>64</v>
      </c>
      <c r="K588" s="16">
        <f t="shared" si="104"/>
        <v>0</v>
      </c>
      <c r="L588" s="16">
        <f t="shared" si="105"/>
        <v>0</v>
      </c>
      <c r="M588" s="17">
        <f t="shared" ref="M588:M651" ca="1" si="109">IF($H588="Cooling",0,MAX(0,I588-$G588))</f>
        <v>61</v>
      </c>
      <c r="N588" s="17">
        <f t="shared" ref="N588:N651" ca="1" si="110">IF($H588="Cooling",0,MAX(0,J588-$G588))</f>
        <v>59</v>
      </c>
      <c r="O588" s="4"/>
      <c r="P588" s="4">
        <v>15</v>
      </c>
      <c r="Q588" s="4">
        <v>20</v>
      </c>
      <c r="R588" s="4">
        <v>7</v>
      </c>
      <c r="S588" s="4">
        <v>15</v>
      </c>
      <c r="T588" s="4">
        <v>20</v>
      </c>
      <c r="U588" s="4">
        <v>25</v>
      </c>
      <c r="V588" s="13">
        <v>5</v>
      </c>
      <c r="W588" s="4">
        <v>17</v>
      </c>
      <c r="X588" s="4">
        <v>1</v>
      </c>
      <c r="Y588">
        <f t="shared" si="106"/>
        <v>0</v>
      </c>
      <c r="Z588">
        <f t="shared" si="107"/>
        <v>0</v>
      </c>
    </row>
    <row r="589" spans="2:26" x14ac:dyDescent="0.25">
      <c r="B589" s="11">
        <f t="shared" si="108"/>
        <v>44586.041666665267</v>
      </c>
      <c r="C589" s="1">
        <f t="shared" ref="C589:C652" si="111">MONTH(B589)</f>
        <v>1</v>
      </c>
      <c r="D589" s="1">
        <f t="shared" ref="D589:D652" si="112">WEEKDAY(B589,2)</f>
        <v>2</v>
      </c>
      <c r="E589" s="12">
        <f t="shared" ref="E589:E652" si="113">HOUR(B589)+1</f>
        <v>2</v>
      </c>
      <c r="F589" s="124" t="str">
        <f t="shared" ref="F589:F652" si="114">IF(AND(C589&gt;5,C589&lt;9,D589&lt;6,E589&gt;14,E589&lt;19),"1",IF(AND(OR(E589=8,E589=9,E589=19,E589=20),C589&lt;3,D589&lt;6),"1","0"))</f>
        <v>0</v>
      </c>
      <c r="G589" s="1">
        <f ca="1">(OFFSET(O589,0,MATCH(Customer!$J$6,'CDH &amp; HDH'!$P$11:$X$11,0)))</f>
        <v>6</v>
      </c>
      <c r="H589" s="1" t="str">
        <f t="shared" ref="H589:H652" si="115">IF(AND(C589&gt;=5,C589&lt;=9),"Cooling","Heating")</f>
        <v>Heating</v>
      </c>
      <c r="I589" s="1">
        <f ca="1">OFFSET(IF($H589="Cooling",Customer!$C$25,Customer!$C$52),E589,D589)</f>
        <v>66</v>
      </c>
      <c r="J589" s="1">
        <f ca="1">OFFSET(IF($H589="Cooling",Customer!$L$25,Customer!$L$52),$E589,$D589)</f>
        <v>64</v>
      </c>
      <c r="K589" s="16">
        <f t="shared" ref="K589:K652" si="116">IF($H589="Heating",0,MAX(0,$G589-I589))</f>
        <v>0</v>
      </c>
      <c r="L589" s="16">
        <f t="shared" ref="L589:L652" si="117">IF($H589="Heating",0,MAX(0,$G589-J589))</f>
        <v>0</v>
      </c>
      <c r="M589" s="17">
        <f t="shared" ca="1" si="109"/>
        <v>60</v>
      </c>
      <c r="N589" s="17">
        <f t="shared" ca="1" si="110"/>
        <v>58</v>
      </c>
      <c r="O589" s="4"/>
      <c r="P589" s="4">
        <v>15</v>
      </c>
      <c r="Q589" s="4">
        <v>20</v>
      </c>
      <c r="R589" s="4">
        <v>7</v>
      </c>
      <c r="S589" s="4">
        <v>14</v>
      </c>
      <c r="T589" s="4">
        <v>19</v>
      </c>
      <c r="U589" s="4">
        <v>25</v>
      </c>
      <c r="V589" s="13">
        <v>6</v>
      </c>
      <c r="W589" s="4">
        <v>17</v>
      </c>
      <c r="X589" s="4">
        <v>-3</v>
      </c>
      <c r="Y589">
        <f t="shared" ref="Y589:Y652" si="118">1.08*400*K589</f>
        <v>0</v>
      </c>
      <c r="Z589">
        <f t="shared" ref="Z589:Z652" si="119">1.08*400*L589</f>
        <v>0</v>
      </c>
    </row>
    <row r="590" spans="2:26" x14ac:dyDescent="0.25">
      <c r="B590" s="11">
        <f t="shared" ref="B590:B653" si="120">B589+1/24</f>
        <v>44586.083333331931</v>
      </c>
      <c r="C590" s="1">
        <f t="shared" si="111"/>
        <v>1</v>
      </c>
      <c r="D590" s="1">
        <f t="shared" si="112"/>
        <v>2</v>
      </c>
      <c r="E590" s="12">
        <f t="shared" si="113"/>
        <v>3</v>
      </c>
      <c r="F590" s="124" t="str">
        <f t="shared" si="114"/>
        <v>0</v>
      </c>
      <c r="G590" s="1">
        <f ca="1">(OFFSET(O590,0,MATCH(Customer!$J$6,'CDH &amp; HDH'!$P$11:$X$11,0)))</f>
        <v>6</v>
      </c>
      <c r="H590" s="1" t="str">
        <f t="shared" si="115"/>
        <v>Heating</v>
      </c>
      <c r="I590" s="1">
        <f ca="1">OFFSET(IF($H590="Cooling",Customer!$C$25,Customer!$C$52),E590,D590)</f>
        <v>66</v>
      </c>
      <c r="J590" s="1">
        <f ca="1">OFFSET(IF($H590="Cooling",Customer!$L$25,Customer!$L$52),$E590,$D590)</f>
        <v>64</v>
      </c>
      <c r="K590" s="16">
        <f t="shared" si="116"/>
        <v>0</v>
      </c>
      <c r="L590" s="16">
        <f t="shared" si="117"/>
        <v>0</v>
      </c>
      <c r="M590" s="17">
        <f t="shared" ca="1" si="109"/>
        <v>60</v>
      </c>
      <c r="N590" s="17">
        <f t="shared" ca="1" si="110"/>
        <v>58</v>
      </c>
      <c r="O590" s="4"/>
      <c r="P590" s="4">
        <v>14</v>
      </c>
      <c r="Q590" s="4">
        <v>20</v>
      </c>
      <c r="R590" s="4">
        <v>8</v>
      </c>
      <c r="S590" s="4">
        <v>13</v>
      </c>
      <c r="T590" s="4">
        <v>19</v>
      </c>
      <c r="U590" s="4">
        <v>23</v>
      </c>
      <c r="V590" s="13">
        <v>6</v>
      </c>
      <c r="W590" s="4">
        <v>16</v>
      </c>
      <c r="X590" s="4">
        <v>-3</v>
      </c>
      <c r="Y590">
        <f t="shared" si="118"/>
        <v>0</v>
      </c>
      <c r="Z590">
        <f t="shared" si="119"/>
        <v>0</v>
      </c>
    </row>
    <row r="591" spans="2:26" x14ac:dyDescent="0.25">
      <c r="B591" s="11">
        <f t="shared" si="120"/>
        <v>44586.124999998596</v>
      </c>
      <c r="C591" s="1">
        <f t="shared" si="111"/>
        <v>1</v>
      </c>
      <c r="D591" s="1">
        <f t="shared" si="112"/>
        <v>2</v>
      </c>
      <c r="E591" s="12">
        <f t="shared" si="113"/>
        <v>4</v>
      </c>
      <c r="F591" s="124" t="str">
        <f t="shared" si="114"/>
        <v>0</v>
      </c>
      <c r="G591" s="1">
        <f ca="1">(OFFSET(O591,0,MATCH(Customer!$J$6,'CDH &amp; HDH'!$P$11:$X$11,0)))</f>
        <v>6</v>
      </c>
      <c r="H591" s="1" t="str">
        <f t="shared" si="115"/>
        <v>Heating</v>
      </c>
      <c r="I591" s="1">
        <f ca="1">OFFSET(IF($H591="Cooling",Customer!$C$25,Customer!$C$52),E591,D591)</f>
        <v>66</v>
      </c>
      <c r="J591" s="1">
        <f ca="1">OFFSET(IF($H591="Cooling",Customer!$L$25,Customer!$L$52),$E591,$D591)</f>
        <v>64</v>
      </c>
      <c r="K591" s="16">
        <f t="shared" si="116"/>
        <v>0</v>
      </c>
      <c r="L591" s="16">
        <f t="shared" si="117"/>
        <v>0</v>
      </c>
      <c r="M591" s="17">
        <f t="shared" ca="1" si="109"/>
        <v>60</v>
      </c>
      <c r="N591" s="17">
        <f t="shared" ca="1" si="110"/>
        <v>58</v>
      </c>
      <c r="O591" s="4"/>
      <c r="P591" s="4">
        <v>14</v>
      </c>
      <c r="Q591" s="4">
        <v>20</v>
      </c>
      <c r="R591" s="4">
        <v>8</v>
      </c>
      <c r="S591" s="4">
        <v>12</v>
      </c>
      <c r="T591" s="4">
        <v>18</v>
      </c>
      <c r="U591" s="4">
        <v>23</v>
      </c>
      <c r="V591" s="13">
        <v>6</v>
      </c>
      <c r="W591" s="4">
        <v>16</v>
      </c>
      <c r="X591" s="4">
        <v>-3</v>
      </c>
      <c r="Y591">
        <f t="shared" si="118"/>
        <v>0</v>
      </c>
      <c r="Z591">
        <f t="shared" si="119"/>
        <v>0</v>
      </c>
    </row>
    <row r="592" spans="2:26" x14ac:dyDescent="0.25">
      <c r="B592" s="11">
        <f t="shared" si="120"/>
        <v>44586.16666666526</v>
      </c>
      <c r="C592" s="1">
        <f t="shared" si="111"/>
        <v>1</v>
      </c>
      <c r="D592" s="1">
        <f t="shared" si="112"/>
        <v>2</v>
      </c>
      <c r="E592" s="12">
        <f t="shared" si="113"/>
        <v>5</v>
      </c>
      <c r="F592" s="124" t="str">
        <f t="shared" si="114"/>
        <v>0</v>
      </c>
      <c r="G592" s="1">
        <f ca="1">(OFFSET(O592,0,MATCH(Customer!$J$6,'CDH &amp; HDH'!$P$11:$X$11,0)))</f>
        <v>6</v>
      </c>
      <c r="H592" s="1" t="str">
        <f t="shared" si="115"/>
        <v>Heating</v>
      </c>
      <c r="I592" s="1">
        <f ca="1">OFFSET(IF($H592="Cooling",Customer!$C$25,Customer!$C$52),E592,D592)</f>
        <v>66</v>
      </c>
      <c r="J592" s="1">
        <f ca="1">OFFSET(IF($H592="Cooling",Customer!$L$25,Customer!$L$52),$E592,$D592)</f>
        <v>64</v>
      </c>
      <c r="K592" s="16">
        <f t="shared" si="116"/>
        <v>0</v>
      </c>
      <c r="L592" s="16">
        <f t="shared" si="117"/>
        <v>0</v>
      </c>
      <c r="M592" s="17">
        <f t="shared" ca="1" si="109"/>
        <v>60</v>
      </c>
      <c r="N592" s="17">
        <f t="shared" ca="1" si="110"/>
        <v>58</v>
      </c>
      <c r="O592" s="4"/>
      <c r="P592" s="4">
        <v>13</v>
      </c>
      <c r="Q592" s="4">
        <v>20</v>
      </c>
      <c r="R592" s="4">
        <v>8</v>
      </c>
      <c r="S592" s="4">
        <v>13</v>
      </c>
      <c r="T592" s="4">
        <v>18</v>
      </c>
      <c r="U592" s="4">
        <v>25</v>
      </c>
      <c r="V592" s="13">
        <v>6</v>
      </c>
      <c r="W592" s="4">
        <v>17</v>
      </c>
      <c r="X592" s="4">
        <v>-2</v>
      </c>
      <c r="Y592">
        <f t="shared" si="118"/>
        <v>0</v>
      </c>
      <c r="Z592">
        <f t="shared" si="119"/>
        <v>0</v>
      </c>
    </row>
    <row r="593" spans="2:26" x14ac:dyDescent="0.25">
      <c r="B593" s="11">
        <f t="shared" si="120"/>
        <v>44586.208333331924</v>
      </c>
      <c r="C593" s="1">
        <f t="shared" si="111"/>
        <v>1</v>
      </c>
      <c r="D593" s="1">
        <f t="shared" si="112"/>
        <v>2</v>
      </c>
      <c r="E593" s="12">
        <f t="shared" si="113"/>
        <v>6</v>
      </c>
      <c r="F593" s="124" t="str">
        <f t="shared" si="114"/>
        <v>0</v>
      </c>
      <c r="G593" s="1">
        <f ca="1">(OFFSET(O593,0,MATCH(Customer!$J$6,'CDH &amp; HDH'!$P$11:$X$11,0)))</f>
        <v>5</v>
      </c>
      <c r="H593" s="1" t="str">
        <f t="shared" si="115"/>
        <v>Heating</v>
      </c>
      <c r="I593" s="1">
        <f ca="1">OFFSET(IF($H593="Cooling",Customer!$C$25,Customer!$C$52),E593,D593)</f>
        <v>66</v>
      </c>
      <c r="J593" s="1">
        <f ca="1">OFFSET(IF($H593="Cooling",Customer!$L$25,Customer!$L$52),$E593,$D593)</f>
        <v>64</v>
      </c>
      <c r="K593" s="16">
        <f t="shared" si="116"/>
        <v>0</v>
      </c>
      <c r="L593" s="16">
        <f t="shared" si="117"/>
        <v>0</v>
      </c>
      <c r="M593" s="17">
        <f t="shared" ca="1" si="109"/>
        <v>61</v>
      </c>
      <c r="N593" s="17">
        <f t="shared" ca="1" si="110"/>
        <v>59</v>
      </c>
      <c r="O593" s="4"/>
      <c r="P593" s="4">
        <v>12</v>
      </c>
      <c r="Q593" s="4">
        <v>20</v>
      </c>
      <c r="R593" s="4">
        <v>8</v>
      </c>
      <c r="S593" s="4">
        <v>14</v>
      </c>
      <c r="T593" s="4">
        <v>17</v>
      </c>
      <c r="U593" s="4">
        <v>23</v>
      </c>
      <c r="V593" s="13">
        <v>5</v>
      </c>
      <c r="W593" s="4">
        <v>16</v>
      </c>
      <c r="X593" s="4">
        <v>-1</v>
      </c>
      <c r="Y593">
        <f t="shared" si="118"/>
        <v>0</v>
      </c>
      <c r="Z593">
        <f t="shared" si="119"/>
        <v>0</v>
      </c>
    </row>
    <row r="594" spans="2:26" x14ac:dyDescent="0.25">
      <c r="B594" s="11">
        <f t="shared" si="120"/>
        <v>44586.249999998588</v>
      </c>
      <c r="C594" s="1">
        <f t="shared" si="111"/>
        <v>1</v>
      </c>
      <c r="D594" s="1">
        <f t="shared" si="112"/>
        <v>2</v>
      </c>
      <c r="E594" s="12">
        <f t="shared" si="113"/>
        <v>7</v>
      </c>
      <c r="F594" s="124" t="str">
        <f t="shared" si="114"/>
        <v>0</v>
      </c>
      <c r="G594" s="1">
        <f ca="1">(OFFSET(O594,0,MATCH(Customer!$J$6,'CDH &amp; HDH'!$P$11:$X$11,0)))</f>
        <v>4</v>
      </c>
      <c r="H594" s="1" t="str">
        <f t="shared" si="115"/>
        <v>Heating</v>
      </c>
      <c r="I594" s="1">
        <f ca="1">OFFSET(IF($H594="Cooling",Customer!$C$25,Customer!$C$52),E594,D594)</f>
        <v>66</v>
      </c>
      <c r="J594" s="1">
        <f ca="1">OFFSET(IF($H594="Cooling",Customer!$L$25,Customer!$L$52),$E594,$D594)</f>
        <v>64</v>
      </c>
      <c r="K594" s="16">
        <f t="shared" si="116"/>
        <v>0</v>
      </c>
      <c r="L594" s="16">
        <f t="shared" si="117"/>
        <v>0</v>
      </c>
      <c r="M594" s="17">
        <f t="shared" ca="1" si="109"/>
        <v>62</v>
      </c>
      <c r="N594" s="17">
        <f t="shared" ca="1" si="110"/>
        <v>60</v>
      </c>
      <c r="O594" s="4"/>
      <c r="P594" s="4">
        <v>11</v>
      </c>
      <c r="Q594" s="4">
        <v>21</v>
      </c>
      <c r="R594" s="4">
        <v>8</v>
      </c>
      <c r="S594" s="4">
        <v>15</v>
      </c>
      <c r="T594" s="4">
        <v>17</v>
      </c>
      <c r="U594" s="4">
        <v>24</v>
      </c>
      <c r="V594" s="13">
        <v>4</v>
      </c>
      <c r="W594" s="4">
        <v>15</v>
      </c>
      <c r="X594" s="4">
        <v>0</v>
      </c>
      <c r="Y594">
        <f t="shared" si="118"/>
        <v>0</v>
      </c>
      <c r="Z594">
        <f t="shared" si="119"/>
        <v>0</v>
      </c>
    </row>
    <row r="595" spans="2:26" x14ac:dyDescent="0.25">
      <c r="B595" s="11">
        <f t="shared" si="120"/>
        <v>44586.291666665253</v>
      </c>
      <c r="C595" s="1">
        <f t="shared" si="111"/>
        <v>1</v>
      </c>
      <c r="D595" s="1">
        <f t="shared" si="112"/>
        <v>2</v>
      </c>
      <c r="E595" s="12">
        <f t="shared" si="113"/>
        <v>8</v>
      </c>
      <c r="F595" s="124" t="str">
        <f t="shared" si="114"/>
        <v>1</v>
      </c>
      <c r="G595" s="1">
        <f ca="1">(OFFSET(O595,0,MATCH(Customer!$J$6,'CDH &amp; HDH'!$P$11:$X$11,0)))</f>
        <v>3</v>
      </c>
      <c r="H595" s="1" t="str">
        <f t="shared" si="115"/>
        <v>Heating</v>
      </c>
      <c r="I595" s="1">
        <f ca="1">OFFSET(IF($H595="Cooling",Customer!$C$25,Customer!$C$52),E595,D595)</f>
        <v>70</v>
      </c>
      <c r="J595" s="1">
        <f ca="1">OFFSET(IF($H595="Cooling",Customer!$L$25,Customer!$L$52),$E595,$D595)</f>
        <v>70</v>
      </c>
      <c r="K595" s="16">
        <f t="shared" si="116"/>
        <v>0</v>
      </c>
      <c r="L595" s="16">
        <f t="shared" si="117"/>
        <v>0</v>
      </c>
      <c r="M595" s="17">
        <f t="shared" ca="1" si="109"/>
        <v>67</v>
      </c>
      <c r="N595" s="17">
        <f t="shared" ca="1" si="110"/>
        <v>67</v>
      </c>
      <c r="O595" s="4"/>
      <c r="P595" s="4">
        <v>14</v>
      </c>
      <c r="Q595" s="4">
        <v>21</v>
      </c>
      <c r="R595" s="4">
        <v>9</v>
      </c>
      <c r="S595" s="4">
        <v>17</v>
      </c>
      <c r="T595" s="4">
        <v>19</v>
      </c>
      <c r="U595" s="4">
        <v>25</v>
      </c>
      <c r="V595" s="13">
        <v>3</v>
      </c>
      <c r="W595" s="4">
        <v>14</v>
      </c>
      <c r="X595" s="4">
        <v>0</v>
      </c>
      <c r="Y595">
        <f t="shared" si="118"/>
        <v>0</v>
      </c>
      <c r="Z595">
        <f t="shared" si="119"/>
        <v>0</v>
      </c>
    </row>
    <row r="596" spans="2:26" x14ac:dyDescent="0.25">
      <c r="B596" s="11">
        <f t="shared" si="120"/>
        <v>44586.333333331917</v>
      </c>
      <c r="C596" s="1">
        <f t="shared" si="111"/>
        <v>1</v>
      </c>
      <c r="D596" s="1">
        <f t="shared" si="112"/>
        <v>2</v>
      </c>
      <c r="E596" s="12">
        <f t="shared" si="113"/>
        <v>9</v>
      </c>
      <c r="F596" s="124" t="str">
        <f t="shared" si="114"/>
        <v>1</v>
      </c>
      <c r="G596" s="1">
        <f ca="1">(OFFSET(O596,0,MATCH(Customer!$J$6,'CDH &amp; HDH'!$P$11:$X$11,0)))</f>
        <v>5</v>
      </c>
      <c r="H596" s="1" t="str">
        <f t="shared" si="115"/>
        <v>Heating</v>
      </c>
      <c r="I596" s="1">
        <f ca="1">OFFSET(IF($H596="Cooling",Customer!$C$25,Customer!$C$52),E596,D596)</f>
        <v>70</v>
      </c>
      <c r="J596" s="1">
        <f ca="1">OFFSET(IF($H596="Cooling",Customer!$L$25,Customer!$L$52),$E596,$D596)</f>
        <v>70</v>
      </c>
      <c r="K596" s="16">
        <f t="shared" si="116"/>
        <v>0</v>
      </c>
      <c r="L596" s="16">
        <f t="shared" si="117"/>
        <v>0</v>
      </c>
      <c r="M596" s="17">
        <f t="shared" ca="1" si="109"/>
        <v>65</v>
      </c>
      <c r="N596" s="17">
        <f t="shared" ca="1" si="110"/>
        <v>65</v>
      </c>
      <c r="O596" s="4"/>
      <c r="P596" s="4">
        <v>16</v>
      </c>
      <c r="Q596" s="4">
        <v>22</v>
      </c>
      <c r="R596" s="4">
        <v>10</v>
      </c>
      <c r="S596" s="4">
        <v>18</v>
      </c>
      <c r="T596" s="4">
        <v>21</v>
      </c>
      <c r="U596" s="4">
        <v>28</v>
      </c>
      <c r="V596" s="13">
        <v>5</v>
      </c>
      <c r="W596" s="4">
        <v>18</v>
      </c>
      <c r="X596" s="4">
        <v>2</v>
      </c>
      <c r="Y596">
        <f t="shared" si="118"/>
        <v>0</v>
      </c>
      <c r="Z596">
        <f t="shared" si="119"/>
        <v>0</v>
      </c>
    </row>
    <row r="597" spans="2:26" x14ac:dyDescent="0.25">
      <c r="B597" s="11">
        <f t="shared" si="120"/>
        <v>44586.374999998581</v>
      </c>
      <c r="C597" s="1">
        <f t="shared" si="111"/>
        <v>1</v>
      </c>
      <c r="D597" s="1">
        <f t="shared" si="112"/>
        <v>2</v>
      </c>
      <c r="E597" s="12">
        <f t="shared" si="113"/>
        <v>10</v>
      </c>
      <c r="F597" s="124" t="str">
        <f t="shared" si="114"/>
        <v>0</v>
      </c>
      <c r="G597" s="1">
        <f ca="1">(OFFSET(O597,0,MATCH(Customer!$J$6,'CDH &amp; HDH'!$P$11:$X$11,0)))</f>
        <v>9</v>
      </c>
      <c r="H597" s="1" t="str">
        <f t="shared" si="115"/>
        <v>Heating</v>
      </c>
      <c r="I597" s="1">
        <f ca="1">OFFSET(IF($H597="Cooling",Customer!$C$25,Customer!$C$52),E597,D597)</f>
        <v>70</v>
      </c>
      <c r="J597" s="1">
        <f ca="1">OFFSET(IF($H597="Cooling",Customer!$L$25,Customer!$L$52),$E597,$D597)</f>
        <v>70</v>
      </c>
      <c r="K597" s="16">
        <f t="shared" si="116"/>
        <v>0</v>
      </c>
      <c r="L597" s="16">
        <f t="shared" si="117"/>
        <v>0</v>
      </c>
      <c r="M597" s="17">
        <f t="shared" ca="1" si="109"/>
        <v>61</v>
      </c>
      <c r="N597" s="17">
        <f t="shared" ca="1" si="110"/>
        <v>61</v>
      </c>
      <c r="O597" s="4"/>
      <c r="P597" s="4">
        <v>19</v>
      </c>
      <c r="Q597" s="4">
        <v>22</v>
      </c>
      <c r="R597" s="4">
        <v>11</v>
      </c>
      <c r="S597" s="4">
        <v>20</v>
      </c>
      <c r="T597" s="4">
        <v>23</v>
      </c>
      <c r="U597" s="4">
        <v>31</v>
      </c>
      <c r="V597" s="13">
        <v>9</v>
      </c>
      <c r="W597" s="4">
        <v>20</v>
      </c>
      <c r="X597" s="4">
        <v>5</v>
      </c>
      <c r="Y597">
        <f t="shared" si="118"/>
        <v>0</v>
      </c>
      <c r="Z597">
        <f t="shared" si="119"/>
        <v>0</v>
      </c>
    </row>
    <row r="598" spans="2:26" x14ac:dyDescent="0.25">
      <c r="B598" s="11">
        <f t="shared" si="120"/>
        <v>44586.416666665245</v>
      </c>
      <c r="C598" s="1">
        <f t="shared" si="111"/>
        <v>1</v>
      </c>
      <c r="D598" s="1">
        <f t="shared" si="112"/>
        <v>2</v>
      </c>
      <c r="E598" s="12">
        <f t="shared" si="113"/>
        <v>11</v>
      </c>
      <c r="F598" s="124" t="str">
        <f t="shared" si="114"/>
        <v>0</v>
      </c>
      <c r="G598" s="1">
        <f ca="1">(OFFSET(O598,0,MATCH(Customer!$J$6,'CDH &amp; HDH'!$P$11:$X$11,0)))</f>
        <v>11</v>
      </c>
      <c r="H598" s="1" t="str">
        <f t="shared" si="115"/>
        <v>Heating</v>
      </c>
      <c r="I598" s="1">
        <f ca="1">OFFSET(IF($H598="Cooling",Customer!$C$25,Customer!$C$52),E598,D598)</f>
        <v>70</v>
      </c>
      <c r="J598" s="1">
        <f ca="1">OFFSET(IF($H598="Cooling",Customer!$L$25,Customer!$L$52),$E598,$D598)</f>
        <v>70</v>
      </c>
      <c r="K598" s="16">
        <f t="shared" si="116"/>
        <v>0</v>
      </c>
      <c r="L598" s="16">
        <f t="shared" si="117"/>
        <v>0</v>
      </c>
      <c r="M598" s="17">
        <f t="shared" ca="1" si="109"/>
        <v>59</v>
      </c>
      <c r="N598" s="17">
        <f t="shared" ca="1" si="110"/>
        <v>59</v>
      </c>
      <c r="O598" s="4"/>
      <c r="P598" s="4">
        <v>22</v>
      </c>
      <c r="Q598" s="4">
        <v>23</v>
      </c>
      <c r="R598" s="4">
        <v>12</v>
      </c>
      <c r="S598" s="4">
        <v>21</v>
      </c>
      <c r="T598" s="4">
        <v>26</v>
      </c>
      <c r="U598" s="4">
        <v>32</v>
      </c>
      <c r="V598" s="13">
        <v>11</v>
      </c>
      <c r="W598" s="4">
        <v>22</v>
      </c>
      <c r="X598" s="4">
        <v>11</v>
      </c>
      <c r="Y598">
        <f t="shared" si="118"/>
        <v>0</v>
      </c>
      <c r="Z598">
        <f t="shared" si="119"/>
        <v>0</v>
      </c>
    </row>
    <row r="599" spans="2:26" x14ac:dyDescent="0.25">
      <c r="B599" s="11">
        <f t="shared" si="120"/>
        <v>44586.45833333191</v>
      </c>
      <c r="C599" s="1">
        <f t="shared" si="111"/>
        <v>1</v>
      </c>
      <c r="D599" s="1">
        <f t="shared" si="112"/>
        <v>2</v>
      </c>
      <c r="E599" s="12">
        <f t="shared" si="113"/>
        <v>12</v>
      </c>
      <c r="F599" s="124" t="str">
        <f t="shared" si="114"/>
        <v>0</v>
      </c>
      <c r="G599" s="1">
        <f ca="1">(OFFSET(O599,0,MATCH(Customer!$J$6,'CDH &amp; HDH'!$P$11:$X$11,0)))</f>
        <v>16</v>
      </c>
      <c r="H599" s="1" t="str">
        <f t="shared" si="115"/>
        <v>Heating</v>
      </c>
      <c r="I599" s="1">
        <f ca="1">OFFSET(IF($H599="Cooling",Customer!$C$25,Customer!$C$52),E599,D599)</f>
        <v>70</v>
      </c>
      <c r="J599" s="1">
        <f ca="1">OFFSET(IF($H599="Cooling",Customer!$L$25,Customer!$L$52),$E599,$D599)</f>
        <v>70</v>
      </c>
      <c r="K599" s="16">
        <f t="shared" si="116"/>
        <v>0</v>
      </c>
      <c r="L599" s="16">
        <f t="shared" si="117"/>
        <v>0</v>
      </c>
      <c r="M599" s="17">
        <f t="shared" ca="1" si="109"/>
        <v>54</v>
      </c>
      <c r="N599" s="17">
        <f t="shared" ca="1" si="110"/>
        <v>54</v>
      </c>
      <c r="O599" s="4"/>
      <c r="P599" s="4">
        <v>26</v>
      </c>
      <c r="Q599" s="4">
        <v>23</v>
      </c>
      <c r="R599" s="4">
        <v>14</v>
      </c>
      <c r="S599" s="4">
        <v>23</v>
      </c>
      <c r="T599" s="4">
        <v>28</v>
      </c>
      <c r="U599" s="4">
        <v>34</v>
      </c>
      <c r="V599" s="13">
        <v>16</v>
      </c>
      <c r="W599" s="4">
        <v>23</v>
      </c>
      <c r="X599" s="4">
        <v>12</v>
      </c>
      <c r="Y599">
        <f t="shared" si="118"/>
        <v>0</v>
      </c>
      <c r="Z599">
        <f t="shared" si="119"/>
        <v>0</v>
      </c>
    </row>
    <row r="600" spans="2:26" x14ac:dyDescent="0.25">
      <c r="B600" s="11">
        <f t="shared" si="120"/>
        <v>44586.499999998574</v>
      </c>
      <c r="C600" s="1">
        <f t="shared" si="111"/>
        <v>1</v>
      </c>
      <c r="D600" s="1">
        <f t="shared" si="112"/>
        <v>2</v>
      </c>
      <c r="E600" s="12">
        <f t="shared" si="113"/>
        <v>13</v>
      </c>
      <c r="F600" s="124" t="str">
        <f t="shared" si="114"/>
        <v>0</v>
      </c>
      <c r="G600" s="1">
        <f ca="1">(OFFSET(O600,0,MATCH(Customer!$J$6,'CDH &amp; HDH'!$P$11:$X$11,0)))</f>
        <v>17</v>
      </c>
      <c r="H600" s="1" t="str">
        <f t="shared" si="115"/>
        <v>Heating</v>
      </c>
      <c r="I600" s="1">
        <f ca="1">OFFSET(IF($H600="Cooling",Customer!$C$25,Customer!$C$52),E600,D600)</f>
        <v>70</v>
      </c>
      <c r="J600" s="1">
        <f ca="1">OFFSET(IF($H600="Cooling",Customer!$L$25,Customer!$L$52),$E600,$D600)</f>
        <v>70</v>
      </c>
      <c r="K600" s="16">
        <f t="shared" si="116"/>
        <v>0</v>
      </c>
      <c r="L600" s="16">
        <f t="shared" si="117"/>
        <v>0</v>
      </c>
      <c r="M600" s="17">
        <f t="shared" ca="1" si="109"/>
        <v>53</v>
      </c>
      <c r="N600" s="17">
        <f t="shared" ca="1" si="110"/>
        <v>53</v>
      </c>
      <c r="O600" s="4"/>
      <c r="P600" s="4">
        <v>29</v>
      </c>
      <c r="Q600" s="4">
        <v>24</v>
      </c>
      <c r="R600" s="4">
        <v>15</v>
      </c>
      <c r="S600" s="4">
        <v>24</v>
      </c>
      <c r="T600" s="4">
        <v>31</v>
      </c>
      <c r="U600" s="4">
        <v>35</v>
      </c>
      <c r="V600" s="13">
        <v>17</v>
      </c>
      <c r="W600" s="4">
        <v>23</v>
      </c>
      <c r="X600" s="4">
        <v>16</v>
      </c>
      <c r="Y600">
        <f t="shared" si="118"/>
        <v>0</v>
      </c>
      <c r="Z600">
        <f t="shared" si="119"/>
        <v>0</v>
      </c>
    </row>
    <row r="601" spans="2:26" x14ac:dyDescent="0.25">
      <c r="B601" s="11">
        <f t="shared" si="120"/>
        <v>44586.541666665238</v>
      </c>
      <c r="C601" s="1">
        <f t="shared" si="111"/>
        <v>1</v>
      </c>
      <c r="D601" s="1">
        <f t="shared" si="112"/>
        <v>2</v>
      </c>
      <c r="E601" s="12">
        <f t="shared" si="113"/>
        <v>14</v>
      </c>
      <c r="F601" s="124" t="str">
        <f t="shared" si="114"/>
        <v>0</v>
      </c>
      <c r="G601" s="1">
        <f ca="1">(OFFSET(O601,0,MATCH(Customer!$J$6,'CDH &amp; HDH'!$P$11:$X$11,0)))</f>
        <v>19</v>
      </c>
      <c r="H601" s="1" t="str">
        <f t="shared" si="115"/>
        <v>Heating</v>
      </c>
      <c r="I601" s="1">
        <f ca="1">OFFSET(IF($H601="Cooling",Customer!$C$25,Customer!$C$52),E601,D601)</f>
        <v>70</v>
      </c>
      <c r="J601" s="1">
        <f ca="1">OFFSET(IF($H601="Cooling",Customer!$L$25,Customer!$L$52),$E601,$D601)</f>
        <v>70</v>
      </c>
      <c r="K601" s="16">
        <f t="shared" si="116"/>
        <v>0</v>
      </c>
      <c r="L601" s="16">
        <f t="shared" si="117"/>
        <v>0</v>
      </c>
      <c r="M601" s="17">
        <f t="shared" ca="1" si="109"/>
        <v>51</v>
      </c>
      <c r="N601" s="17">
        <f t="shared" ca="1" si="110"/>
        <v>51</v>
      </c>
      <c r="O601" s="4"/>
      <c r="P601" s="4">
        <v>29</v>
      </c>
      <c r="Q601" s="4">
        <v>24</v>
      </c>
      <c r="R601" s="4">
        <v>16</v>
      </c>
      <c r="S601" s="4">
        <v>24</v>
      </c>
      <c r="T601" s="4">
        <v>32</v>
      </c>
      <c r="U601" s="4">
        <v>36</v>
      </c>
      <c r="V601" s="13">
        <v>19</v>
      </c>
      <c r="W601" s="4">
        <v>23</v>
      </c>
      <c r="X601" s="4">
        <v>17</v>
      </c>
      <c r="Y601">
        <f t="shared" si="118"/>
        <v>0</v>
      </c>
      <c r="Z601">
        <f t="shared" si="119"/>
        <v>0</v>
      </c>
    </row>
    <row r="602" spans="2:26" x14ac:dyDescent="0.25">
      <c r="B602" s="11">
        <f t="shared" si="120"/>
        <v>44586.583333331902</v>
      </c>
      <c r="C602" s="1">
        <f t="shared" si="111"/>
        <v>1</v>
      </c>
      <c r="D602" s="1">
        <f t="shared" si="112"/>
        <v>2</v>
      </c>
      <c r="E602" s="12">
        <f t="shared" si="113"/>
        <v>15</v>
      </c>
      <c r="F602" s="124" t="str">
        <f t="shared" si="114"/>
        <v>0</v>
      </c>
      <c r="G602" s="1">
        <f ca="1">(OFFSET(O602,0,MATCH(Customer!$J$6,'CDH &amp; HDH'!$P$11:$X$11,0)))</f>
        <v>19</v>
      </c>
      <c r="H602" s="1" t="str">
        <f t="shared" si="115"/>
        <v>Heating</v>
      </c>
      <c r="I602" s="1">
        <f ca="1">OFFSET(IF($H602="Cooling",Customer!$C$25,Customer!$C$52),E602,D602)</f>
        <v>70</v>
      </c>
      <c r="J602" s="1">
        <f ca="1">OFFSET(IF($H602="Cooling",Customer!$L$25,Customer!$L$52),$E602,$D602)</f>
        <v>70</v>
      </c>
      <c r="K602" s="16">
        <f t="shared" si="116"/>
        <v>0</v>
      </c>
      <c r="L602" s="16">
        <f t="shared" si="117"/>
        <v>0</v>
      </c>
      <c r="M602" s="17">
        <f t="shared" ca="1" si="109"/>
        <v>51</v>
      </c>
      <c r="N602" s="17">
        <f t="shared" ca="1" si="110"/>
        <v>51</v>
      </c>
      <c r="O602" s="4"/>
      <c r="P602" s="4">
        <v>30</v>
      </c>
      <c r="Q602" s="4">
        <v>26</v>
      </c>
      <c r="R602" s="4">
        <v>18</v>
      </c>
      <c r="S602" s="4">
        <v>24</v>
      </c>
      <c r="T602" s="4">
        <v>32</v>
      </c>
      <c r="U602" s="4">
        <v>37</v>
      </c>
      <c r="V602" s="13">
        <v>19</v>
      </c>
      <c r="W602" s="4">
        <v>23</v>
      </c>
      <c r="X602" s="4">
        <v>20</v>
      </c>
      <c r="Y602">
        <f t="shared" si="118"/>
        <v>0</v>
      </c>
      <c r="Z602">
        <f t="shared" si="119"/>
        <v>0</v>
      </c>
    </row>
    <row r="603" spans="2:26" x14ac:dyDescent="0.25">
      <c r="B603" s="11">
        <f t="shared" si="120"/>
        <v>44586.624999998567</v>
      </c>
      <c r="C603" s="1">
        <f t="shared" si="111"/>
        <v>1</v>
      </c>
      <c r="D603" s="1">
        <f t="shared" si="112"/>
        <v>2</v>
      </c>
      <c r="E603" s="12">
        <f t="shared" si="113"/>
        <v>16</v>
      </c>
      <c r="F603" s="124" t="str">
        <f t="shared" si="114"/>
        <v>0</v>
      </c>
      <c r="G603" s="1">
        <f ca="1">(OFFSET(O603,0,MATCH(Customer!$J$6,'CDH &amp; HDH'!$P$11:$X$11,0)))</f>
        <v>19</v>
      </c>
      <c r="H603" s="1" t="str">
        <f t="shared" si="115"/>
        <v>Heating</v>
      </c>
      <c r="I603" s="1">
        <f ca="1">OFFSET(IF($H603="Cooling",Customer!$C$25,Customer!$C$52),E603,D603)</f>
        <v>70</v>
      </c>
      <c r="J603" s="1">
        <f ca="1">OFFSET(IF($H603="Cooling",Customer!$L$25,Customer!$L$52),$E603,$D603)</f>
        <v>70</v>
      </c>
      <c r="K603" s="16">
        <f t="shared" si="116"/>
        <v>0</v>
      </c>
      <c r="L603" s="16">
        <f t="shared" si="117"/>
        <v>0</v>
      </c>
      <c r="M603" s="17">
        <f t="shared" ca="1" si="109"/>
        <v>51</v>
      </c>
      <c r="N603" s="17">
        <f t="shared" ca="1" si="110"/>
        <v>51</v>
      </c>
      <c r="O603" s="4"/>
      <c r="P603" s="4">
        <v>30</v>
      </c>
      <c r="Q603" s="4">
        <v>26</v>
      </c>
      <c r="R603" s="4">
        <v>19</v>
      </c>
      <c r="S603" s="4">
        <v>24</v>
      </c>
      <c r="T603" s="4">
        <v>33</v>
      </c>
      <c r="U603" s="4">
        <v>35</v>
      </c>
      <c r="V603" s="13">
        <v>19</v>
      </c>
      <c r="W603" s="4">
        <v>23</v>
      </c>
      <c r="X603" s="4">
        <v>15</v>
      </c>
      <c r="Y603">
        <f t="shared" si="118"/>
        <v>0</v>
      </c>
      <c r="Z603">
        <f t="shared" si="119"/>
        <v>0</v>
      </c>
    </row>
    <row r="604" spans="2:26" x14ac:dyDescent="0.25">
      <c r="B604" s="11">
        <f t="shared" si="120"/>
        <v>44586.666666665231</v>
      </c>
      <c r="C604" s="1">
        <f t="shared" si="111"/>
        <v>1</v>
      </c>
      <c r="D604" s="1">
        <f t="shared" si="112"/>
        <v>2</v>
      </c>
      <c r="E604" s="12">
        <f t="shared" si="113"/>
        <v>17</v>
      </c>
      <c r="F604" s="124" t="str">
        <f t="shared" si="114"/>
        <v>0</v>
      </c>
      <c r="G604" s="1">
        <f ca="1">(OFFSET(O604,0,MATCH(Customer!$J$6,'CDH &amp; HDH'!$P$11:$X$11,0)))</f>
        <v>17</v>
      </c>
      <c r="H604" s="1" t="str">
        <f t="shared" si="115"/>
        <v>Heating</v>
      </c>
      <c r="I604" s="1">
        <f ca="1">OFFSET(IF($H604="Cooling",Customer!$C$25,Customer!$C$52),E604,D604)</f>
        <v>70</v>
      </c>
      <c r="J604" s="1">
        <f ca="1">OFFSET(IF($H604="Cooling",Customer!$L$25,Customer!$L$52),$E604,$D604)</f>
        <v>70</v>
      </c>
      <c r="K604" s="16">
        <f t="shared" si="116"/>
        <v>0</v>
      </c>
      <c r="L604" s="16">
        <f t="shared" si="117"/>
        <v>0</v>
      </c>
      <c r="M604" s="17">
        <f t="shared" ca="1" si="109"/>
        <v>53</v>
      </c>
      <c r="N604" s="17">
        <f t="shared" ca="1" si="110"/>
        <v>53</v>
      </c>
      <c r="O604" s="4"/>
      <c r="P604" s="4">
        <v>30</v>
      </c>
      <c r="Q604" s="4">
        <v>27</v>
      </c>
      <c r="R604" s="4">
        <v>18</v>
      </c>
      <c r="S604" s="4">
        <v>24</v>
      </c>
      <c r="T604" s="4">
        <v>33</v>
      </c>
      <c r="U604" s="4">
        <v>34</v>
      </c>
      <c r="V604" s="13">
        <v>17</v>
      </c>
      <c r="W604" s="4">
        <v>22</v>
      </c>
      <c r="X604" s="4">
        <v>13</v>
      </c>
      <c r="Y604">
        <f t="shared" si="118"/>
        <v>0</v>
      </c>
      <c r="Z604">
        <f t="shared" si="119"/>
        <v>0</v>
      </c>
    </row>
    <row r="605" spans="2:26" x14ac:dyDescent="0.25">
      <c r="B605" s="11">
        <f t="shared" si="120"/>
        <v>44586.708333331895</v>
      </c>
      <c r="C605" s="1">
        <f t="shared" si="111"/>
        <v>1</v>
      </c>
      <c r="D605" s="1">
        <f t="shared" si="112"/>
        <v>2</v>
      </c>
      <c r="E605" s="12">
        <f t="shared" si="113"/>
        <v>18</v>
      </c>
      <c r="F605" s="124" t="str">
        <f t="shared" si="114"/>
        <v>0</v>
      </c>
      <c r="G605" s="1">
        <f ca="1">(OFFSET(O605,0,MATCH(Customer!$J$6,'CDH &amp; HDH'!$P$11:$X$11,0)))</f>
        <v>17</v>
      </c>
      <c r="H605" s="1" t="str">
        <f t="shared" si="115"/>
        <v>Heating</v>
      </c>
      <c r="I605" s="1">
        <f ca="1">OFFSET(IF($H605="Cooling",Customer!$C$25,Customer!$C$52),E605,D605)</f>
        <v>70</v>
      </c>
      <c r="J605" s="1">
        <f ca="1">OFFSET(IF($H605="Cooling",Customer!$L$25,Customer!$L$52),$E605,$D605)</f>
        <v>70</v>
      </c>
      <c r="K605" s="16">
        <f t="shared" si="116"/>
        <v>0</v>
      </c>
      <c r="L605" s="16">
        <f t="shared" si="117"/>
        <v>0</v>
      </c>
      <c r="M605" s="17">
        <f t="shared" ca="1" si="109"/>
        <v>53</v>
      </c>
      <c r="N605" s="17">
        <f t="shared" ca="1" si="110"/>
        <v>53</v>
      </c>
      <c r="O605" s="4"/>
      <c r="P605" s="4">
        <v>30</v>
      </c>
      <c r="Q605" s="4">
        <v>27</v>
      </c>
      <c r="R605" s="4">
        <v>17</v>
      </c>
      <c r="S605" s="4">
        <v>23</v>
      </c>
      <c r="T605" s="4">
        <v>33</v>
      </c>
      <c r="U605" s="4">
        <v>34</v>
      </c>
      <c r="V605" s="13">
        <v>17</v>
      </c>
      <c r="W605" s="4">
        <v>22</v>
      </c>
      <c r="X605" s="4">
        <v>12</v>
      </c>
      <c r="Y605">
        <f t="shared" si="118"/>
        <v>0</v>
      </c>
      <c r="Z605">
        <f t="shared" si="119"/>
        <v>0</v>
      </c>
    </row>
    <row r="606" spans="2:26" x14ac:dyDescent="0.25">
      <c r="B606" s="11">
        <f t="shared" si="120"/>
        <v>44586.749999998559</v>
      </c>
      <c r="C606" s="1">
        <f t="shared" si="111"/>
        <v>1</v>
      </c>
      <c r="D606" s="1">
        <f t="shared" si="112"/>
        <v>2</v>
      </c>
      <c r="E606" s="12">
        <f t="shared" si="113"/>
        <v>19</v>
      </c>
      <c r="F606" s="124" t="str">
        <f t="shared" si="114"/>
        <v>1</v>
      </c>
      <c r="G606" s="1">
        <f ca="1">(OFFSET(O606,0,MATCH(Customer!$J$6,'CDH &amp; HDH'!$P$11:$X$11,0)))</f>
        <v>16</v>
      </c>
      <c r="H606" s="1" t="str">
        <f t="shared" si="115"/>
        <v>Heating</v>
      </c>
      <c r="I606" s="1">
        <f ca="1">OFFSET(IF($H606="Cooling",Customer!$C$25,Customer!$C$52),E606,D606)</f>
        <v>66</v>
      </c>
      <c r="J606" s="1">
        <f ca="1">OFFSET(IF($H606="Cooling",Customer!$L$25,Customer!$L$52),$E606,$D606)</f>
        <v>64</v>
      </c>
      <c r="K606" s="16">
        <f t="shared" si="116"/>
        <v>0</v>
      </c>
      <c r="L606" s="16">
        <f t="shared" si="117"/>
        <v>0</v>
      </c>
      <c r="M606" s="17">
        <f t="shared" ca="1" si="109"/>
        <v>50</v>
      </c>
      <c r="N606" s="17">
        <f t="shared" ca="1" si="110"/>
        <v>48</v>
      </c>
      <c r="O606" s="4"/>
      <c r="P606" s="4">
        <v>30</v>
      </c>
      <c r="Q606" s="4">
        <v>29</v>
      </c>
      <c r="R606" s="4">
        <v>16</v>
      </c>
      <c r="S606" s="4">
        <v>23</v>
      </c>
      <c r="T606" s="4">
        <v>33</v>
      </c>
      <c r="U606" s="4">
        <v>33</v>
      </c>
      <c r="V606" s="13">
        <v>16</v>
      </c>
      <c r="W606" s="4">
        <v>23</v>
      </c>
      <c r="X606" s="4">
        <v>9</v>
      </c>
      <c r="Y606">
        <f t="shared" si="118"/>
        <v>0</v>
      </c>
      <c r="Z606">
        <f t="shared" si="119"/>
        <v>0</v>
      </c>
    </row>
    <row r="607" spans="2:26" x14ac:dyDescent="0.25">
      <c r="B607" s="11">
        <f t="shared" si="120"/>
        <v>44586.791666665224</v>
      </c>
      <c r="C607" s="1">
        <f t="shared" si="111"/>
        <v>1</v>
      </c>
      <c r="D607" s="1">
        <f t="shared" si="112"/>
        <v>2</v>
      </c>
      <c r="E607" s="12">
        <f t="shared" si="113"/>
        <v>20</v>
      </c>
      <c r="F607" s="124" t="str">
        <f t="shared" si="114"/>
        <v>1</v>
      </c>
      <c r="G607" s="1">
        <f ca="1">(OFFSET(O607,0,MATCH(Customer!$J$6,'CDH &amp; HDH'!$P$11:$X$11,0)))</f>
        <v>15</v>
      </c>
      <c r="H607" s="1" t="str">
        <f t="shared" si="115"/>
        <v>Heating</v>
      </c>
      <c r="I607" s="1">
        <f ca="1">OFFSET(IF($H607="Cooling",Customer!$C$25,Customer!$C$52),E607,D607)</f>
        <v>66</v>
      </c>
      <c r="J607" s="1">
        <f ca="1">OFFSET(IF($H607="Cooling",Customer!$L$25,Customer!$L$52),$E607,$D607)</f>
        <v>64</v>
      </c>
      <c r="K607" s="16">
        <f t="shared" si="116"/>
        <v>0</v>
      </c>
      <c r="L607" s="16">
        <f t="shared" si="117"/>
        <v>0</v>
      </c>
      <c r="M607" s="17">
        <f t="shared" ca="1" si="109"/>
        <v>51</v>
      </c>
      <c r="N607" s="17">
        <f t="shared" ca="1" si="110"/>
        <v>49</v>
      </c>
      <c r="O607" s="4"/>
      <c r="P607" s="4">
        <v>30</v>
      </c>
      <c r="Q607" s="4">
        <v>31</v>
      </c>
      <c r="R607" s="4">
        <v>15</v>
      </c>
      <c r="S607" s="4">
        <v>23</v>
      </c>
      <c r="T607" s="4">
        <v>33</v>
      </c>
      <c r="U607" s="4">
        <v>33</v>
      </c>
      <c r="V607" s="13">
        <v>15</v>
      </c>
      <c r="W607" s="4">
        <v>23</v>
      </c>
      <c r="X607" s="4">
        <v>7</v>
      </c>
      <c r="Y607">
        <f t="shared" si="118"/>
        <v>0</v>
      </c>
      <c r="Z607">
        <f t="shared" si="119"/>
        <v>0</v>
      </c>
    </row>
    <row r="608" spans="2:26" x14ac:dyDescent="0.25">
      <c r="B608" s="11">
        <f t="shared" si="120"/>
        <v>44586.833333331888</v>
      </c>
      <c r="C608" s="1">
        <f t="shared" si="111"/>
        <v>1</v>
      </c>
      <c r="D608" s="1">
        <f t="shared" si="112"/>
        <v>2</v>
      </c>
      <c r="E608" s="12">
        <f t="shared" si="113"/>
        <v>21</v>
      </c>
      <c r="F608" s="124" t="str">
        <f t="shared" si="114"/>
        <v>0</v>
      </c>
      <c r="G608" s="1">
        <f ca="1">(OFFSET(O608,0,MATCH(Customer!$J$6,'CDH &amp; HDH'!$P$11:$X$11,0)))</f>
        <v>14</v>
      </c>
      <c r="H608" s="1" t="str">
        <f t="shared" si="115"/>
        <v>Heating</v>
      </c>
      <c r="I608" s="1">
        <f ca="1">OFFSET(IF($H608="Cooling",Customer!$C$25,Customer!$C$52),E608,D608)</f>
        <v>66</v>
      </c>
      <c r="J608" s="1">
        <f ca="1">OFFSET(IF($H608="Cooling",Customer!$L$25,Customer!$L$52),$E608,$D608)</f>
        <v>64</v>
      </c>
      <c r="K608" s="16">
        <f t="shared" si="116"/>
        <v>0</v>
      </c>
      <c r="L608" s="16">
        <f t="shared" si="117"/>
        <v>0</v>
      </c>
      <c r="M608" s="17">
        <f t="shared" ca="1" si="109"/>
        <v>52</v>
      </c>
      <c r="N608" s="17">
        <f t="shared" ca="1" si="110"/>
        <v>50</v>
      </c>
      <c r="O608" s="4"/>
      <c r="P608" s="4">
        <v>30</v>
      </c>
      <c r="Q608" s="4">
        <v>32</v>
      </c>
      <c r="R608" s="4">
        <v>15</v>
      </c>
      <c r="S608" s="4">
        <v>23</v>
      </c>
      <c r="T608" s="4">
        <v>32</v>
      </c>
      <c r="U608" s="4">
        <v>33</v>
      </c>
      <c r="V608" s="13">
        <v>14</v>
      </c>
      <c r="W608" s="4">
        <v>23</v>
      </c>
      <c r="X608" s="4">
        <v>8</v>
      </c>
      <c r="Y608">
        <f t="shared" si="118"/>
        <v>0</v>
      </c>
      <c r="Z608">
        <f t="shared" si="119"/>
        <v>0</v>
      </c>
    </row>
    <row r="609" spans="2:26" x14ac:dyDescent="0.25">
      <c r="B609" s="11">
        <f t="shared" si="120"/>
        <v>44586.874999998552</v>
      </c>
      <c r="C609" s="1">
        <f t="shared" si="111"/>
        <v>1</v>
      </c>
      <c r="D609" s="1">
        <f t="shared" si="112"/>
        <v>2</v>
      </c>
      <c r="E609" s="12">
        <f t="shared" si="113"/>
        <v>22</v>
      </c>
      <c r="F609" s="124" t="str">
        <f t="shared" si="114"/>
        <v>0</v>
      </c>
      <c r="G609" s="1">
        <f ca="1">(OFFSET(O609,0,MATCH(Customer!$J$6,'CDH &amp; HDH'!$P$11:$X$11,0)))</f>
        <v>14</v>
      </c>
      <c r="H609" s="1" t="str">
        <f t="shared" si="115"/>
        <v>Heating</v>
      </c>
      <c r="I609" s="1">
        <f ca="1">OFFSET(IF($H609="Cooling",Customer!$C$25,Customer!$C$52),E609,D609)</f>
        <v>66</v>
      </c>
      <c r="J609" s="1">
        <f ca="1">OFFSET(IF($H609="Cooling",Customer!$L$25,Customer!$L$52),$E609,$D609)</f>
        <v>64</v>
      </c>
      <c r="K609" s="16">
        <f t="shared" si="116"/>
        <v>0</v>
      </c>
      <c r="L609" s="16">
        <f t="shared" si="117"/>
        <v>0</v>
      </c>
      <c r="M609" s="17">
        <f t="shared" ca="1" si="109"/>
        <v>52</v>
      </c>
      <c r="N609" s="17">
        <f t="shared" ca="1" si="110"/>
        <v>50</v>
      </c>
      <c r="O609" s="4"/>
      <c r="P609" s="4">
        <v>30</v>
      </c>
      <c r="Q609" s="4">
        <v>32</v>
      </c>
      <c r="R609" s="4">
        <v>14</v>
      </c>
      <c r="S609" s="4">
        <v>23</v>
      </c>
      <c r="T609" s="4">
        <v>32</v>
      </c>
      <c r="U609" s="4">
        <v>35</v>
      </c>
      <c r="V609" s="13">
        <v>14</v>
      </c>
      <c r="W609" s="4">
        <v>23</v>
      </c>
      <c r="X609" s="4">
        <v>8</v>
      </c>
      <c r="Y609">
        <f t="shared" si="118"/>
        <v>0</v>
      </c>
      <c r="Z609">
        <f t="shared" si="119"/>
        <v>0</v>
      </c>
    </row>
    <row r="610" spans="2:26" x14ac:dyDescent="0.25">
      <c r="B610" s="11">
        <f t="shared" si="120"/>
        <v>44586.916666665216</v>
      </c>
      <c r="C610" s="1">
        <f t="shared" si="111"/>
        <v>1</v>
      </c>
      <c r="D610" s="1">
        <f t="shared" si="112"/>
        <v>2</v>
      </c>
      <c r="E610" s="12">
        <f t="shared" si="113"/>
        <v>23</v>
      </c>
      <c r="F610" s="124" t="str">
        <f t="shared" si="114"/>
        <v>0</v>
      </c>
      <c r="G610" s="1">
        <f ca="1">(OFFSET(O610,0,MATCH(Customer!$J$6,'CDH &amp; HDH'!$P$11:$X$11,0)))</f>
        <v>13</v>
      </c>
      <c r="H610" s="1" t="str">
        <f t="shared" si="115"/>
        <v>Heating</v>
      </c>
      <c r="I610" s="1">
        <f ca="1">OFFSET(IF($H610="Cooling",Customer!$C$25,Customer!$C$52),E610,D610)</f>
        <v>66</v>
      </c>
      <c r="J610" s="1">
        <f ca="1">OFFSET(IF($H610="Cooling",Customer!$L$25,Customer!$L$52),$E610,$D610)</f>
        <v>64</v>
      </c>
      <c r="K610" s="16">
        <f t="shared" si="116"/>
        <v>0</v>
      </c>
      <c r="L610" s="16">
        <f t="shared" si="117"/>
        <v>0</v>
      </c>
      <c r="M610" s="17">
        <f t="shared" ca="1" si="109"/>
        <v>53</v>
      </c>
      <c r="N610" s="17">
        <f t="shared" ca="1" si="110"/>
        <v>51</v>
      </c>
      <c r="O610" s="4"/>
      <c r="P610" s="4">
        <v>31</v>
      </c>
      <c r="Q610" s="4">
        <v>32</v>
      </c>
      <c r="R610" s="4">
        <v>14</v>
      </c>
      <c r="S610" s="4">
        <v>23</v>
      </c>
      <c r="T610" s="4">
        <v>33</v>
      </c>
      <c r="U610" s="4">
        <v>36</v>
      </c>
      <c r="V610" s="13">
        <v>13</v>
      </c>
      <c r="W610" s="4">
        <v>22</v>
      </c>
      <c r="X610" s="4">
        <v>8</v>
      </c>
      <c r="Y610">
        <f t="shared" si="118"/>
        <v>0</v>
      </c>
      <c r="Z610">
        <f t="shared" si="119"/>
        <v>0</v>
      </c>
    </row>
    <row r="611" spans="2:26" x14ac:dyDescent="0.25">
      <c r="B611" s="11">
        <f t="shared" si="120"/>
        <v>44586.958333331881</v>
      </c>
      <c r="C611" s="1">
        <f t="shared" si="111"/>
        <v>1</v>
      </c>
      <c r="D611" s="1">
        <f t="shared" si="112"/>
        <v>2</v>
      </c>
      <c r="E611" s="12">
        <f t="shared" si="113"/>
        <v>24</v>
      </c>
      <c r="F611" s="124" t="str">
        <f t="shared" si="114"/>
        <v>0</v>
      </c>
      <c r="G611" s="1">
        <f ca="1">(OFFSET(O611,0,MATCH(Customer!$J$6,'CDH &amp; HDH'!$P$11:$X$11,0)))</f>
        <v>11</v>
      </c>
      <c r="H611" s="1" t="str">
        <f t="shared" si="115"/>
        <v>Heating</v>
      </c>
      <c r="I611" s="1">
        <f ca="1">OFFSET(IF($H611="Cooling",Customer!$C$25,Customer!$C$52),E611,D611)</f>
        <v>66</v>
      </c>
      <c r="J611" s="1">
        <f ca="1">OFFSET(IF($H611="Cooling",Customer!$L$25,Customer!$L$52),$E611,$D611)</f>
        <v>64</v>
      </c>
      <c r="K611" s="16">
        <f t="shared" si="116"/>
        <v>0</v>
      </c>
      <c r="L611" s="16">
        <f t="shared" si="117"/>
        <v>0</v>
      </c>
      <c r="M611" s="17">
        <f t="shared" ca="1" si="109"/>
        <v>55</v>
      </c>
      <c r="N611" s="17">
        <f t="shared" ca="1" si="110"/>
        <v>53</v>
      </c>
      <c r="O611" s="4"/>
      <c r="P611" s="4">
        <v>31</v>
      </c>
      <c r="Q611" s="4">
        <v>32</v>
      </c>
      <c r="R611" s="4">
        <v>14</v>
      </c>
      <c r="S611" s="4">
        <v>23</v>
      </c>
      <c r="T611" s="4">
        <v>33</v>
      </c>
      <c r="U611" s="4">
        <v>36</v>
      </c>
      <c r="V611" s="13">
        <v>11</v>
      </c>
      <c r="W611" s="4">
        <v>22</v>
      </c>
      <c r="X611" s="4">
        <v>6</v>
      </c>
      <c r="Y611">
        <f t="shared" si="118"/>
        <v>0</v>
      </c>
      <c r="Z611">
        <f t="shared" si="119"/>
        <v>0</v>
      </c>
    </row>
    <row r="612" spans="2:26" x14ac:dyDescent="0.25">
      <c r="B612" s="11">
        <f t="shared" si="120"/>
        <v>44586.999999998545</v>
      </c>
      <c r="C612" s="1">
        <f t="shared" si="111"/>
        <v>1</v>
      </c>
      <c r="D612" s="1">
        <f t="shared" si="112"/>
        <v>3</v>
      </c>
      <c r="E612" s="12">
        <f t="shared" si="113"/>
        <v>1</v>
      </c>
      <c r="F612" s="124" t="str">
        <f t="shared" si="114"/>
        <v>0</v>
      </c>
      <c r="G612" s="1">
        <f ca="1">(OFFSET(O612,0,MATCH(Customer!$J$6,'CDH &amp; HDH'!$P$11:$X$11,0)))</f>
        <v>10</v>
      </c>
      <c r="H612" s="1" t="str">
        <f t="shared" si="115"/>
        <v>Heating</v>
      </c>
      <c r="I612" s="1">
        <f ca="1">OFFSET(IF($H612="Cooling",Customer!$C$25,Customer!$C$52),E612,D612)</f>
        <v>66</v>
      </c>
      <c r="J612" s="1">
        <f ca="1">OFFSET(IF($H612="Cooling",Customer!$L$25,Customer!$L$52),$E612,$D612)</f>
        <v>64</v>
      </c>
      <c r="K612" s="16">
        <f t="shared" si="116"/>
        <v>0</v>
      </c>
      <c r="L612" s="16">
        <f t="shared" si="117"/>
        <v>0</v>
      </c>
      <c r="M612" s="17">
        <f t="shared" ca="1" si="109"/>
        <v>56</v>
      </c>
      <c r="N612" s="17">
        <f t="shared" ca="1" si="110"/>
        <v>54</v>
      </c>
      <c r="O612" s="4"/>
      <c r="P612" s="4">
        <v>32</v>
      </c>
      <c r="Q612" s="4">
        <v>32</v>
      </c>
      <c r="R612" s="4">
        <v>14</v>
      </c>
      <c r="S612" s="4">
        <v>23</v>
      </c>
      <c r="T612" s="4">
        <v>34</v>
      </c>
      <c r="U612" s="4">
        <v>37</v>
      </c>
      <c r="V612" s="13">
        <v>10</v>
      </c>
      <c r="W612" s="4">
        <v>21</v>
      </c>
      <c r="X612" s="4">
        <v>7</v>
      </c>
      <c r="Y612">
        <f t="shared" si="118"/>
        <v>0</v>
      </c>
      <c r="Z612">
        <f t="shared" si="119"/>
        <v>0</v>
      </c>
    </row>
    <row r="613" spans="2:26" x14ac:dyDescent="0.25">
      <c r="B613" s="11">
        <f t="shared" si="120"/>
        <v>44587.041666665209</v>
      </c>
      <c r="C613" s="1">
        <f t="shared" si="111"/>
        <v>1</v>
      </c>
      <c r="D613" s="1">
        <f t="shared" si="112"/>
        <v>3</v>
      </c>
      <c r="E613" s="12">
        <f t="shared" si="113"/>
        <v>2</v>
      </c>
      <c r="F613" s="124" t="str">
        <f t="shared" si="114"/>
        <v>0</v>
      </c>
      <c r="G613" s="1">
        <f ca="1">(OFFSET(O613,0,MATCH(Customer!$J$6,'CDH &amp; HDH'!$P$11:$X$11,0)))</f>
        <v>10</v>
      </c>
      <c r="H613" s="1" t="str">
        <f t="shared" si="115"/>
        <v>Heating</v>
      </c>
      <c r="I613" s="1">
        <f ca="1">OFFSET(IF($H613="Cooling",Customer!$C$25,Customer!$C$52),E613,D613)</f>
        <v>66</v>
      </c>
      <c r="J613" s="1">
        <f ca="1">OFFSET(IF($H613="Cooling",Customer!$L$25,Customer!$L$52),$E613,$D613)</f>
        <v>64</v>
      </c>
      <c r="K613" s="16">
        <f t="shared" si="116"/>
        <v>0</v>
      </c>
      <c r="L613" s="16">
        <f t="shared" si="117"/>
        <v>0</v>
      </c>
      <c r="M613" s="17">
        <f t="shared" ca="1" si="109"/>
        <v>56</v>
      </c>
      <c r="N613" s="17">
        <f t="shared" ca="1" si="110"/>
        <v>54</v>
      </c>
      <c r="O613" s="4"/>
      <c r="P613" s="4">
        <v>33</v>
      </c>
      <c r="Q613" s="4">
        <v>32</v>
      </c>
      <c r="R613" s="4">
        <v>14</v>
      </c>
      <c r="S613" s="4">
        <v>23</v>
      </c>
      <c r="T613" s="4">
        <v>34</v>
      </c>
      <c r="U613" s="4">
        <v>36</v>
      </c>
      <c r="V613" s="13">
        <v>10</v>
      </c>
      <c r="W613" s="4">
        <v>20</v>
      </c>
      <c r="X613" s="4">
        <v>7</v>
      </c>
      <c r="Y613">
        <f t="shared" si="118"/>
        <v>0</v>
      </c>
      <c r="Z613">
        <f t="shared" si="119"/>
        <v>0</v>
      </c>
    </row>
    <row r="614" spans="2:26" x14ac:dyDescent="0.25">
      <c r="B614" s="11">
        <f t="shared" si="120"/>
        <v>44587.083333331873</v>
      </c>
      <c r="C614" s="1">
        <f t="shared" si="111"/>
        <v>1</v>
      </c>
      <c r="D614" s="1">
        <f t="shared" si="112"/>
        <v>3</v>
      </c>
      <c r="E614" s="12">
        <f t="shared" si="113"/>
        <v>3</v>
      </c>
      <c r="F614" s="124" t="str">
        <f t="shared" si="114"/>
        <v>0</v>
      </c>
      <c r="G614" s="1">
        <f ca="1">(OFFSET(O614,0,MATCH(Customer!$J$6,'CDH &amp; HDH'!$P$11:$X$11,0)))</f>
        <v>10</v>
      </c>
      <c r="H614" s="1" t="str">
        <f t="shared" si="115"/>
        <v>Heating</v>
      </c>
      <c r="I614" s="1">
        <f ca="1">OFFSET(IF($H614="Cooling",Customer!$C$25,Customer!$C$52),E614,D614)</f>
        <v>66</v>
      </c>
      <c r="J614" s="1">
        <f ca="1">OFFSET(IF($H614="Cooling",Customer!$L$25,Customer!$L$52),$E614,$D614)</f>
        <v>64</v>
      </c>
      <c r="K614" s="16">
        <f t="shared" si="116"/>
        <v>0</v>
      </c>
      <c r="L614" s="16">
        <f t="shared" si="117"/>
        <v>0</v>
      </c>
      <c r="M614" s="17">
        <f t="shared" ca="1" si="109"/>
        <v>56</v>
      </c>
      <c r="N614" s="17">
        <f t="shared" ca="1" si="110"/>
        <v>54</v>
      </c>
      <c r="O614" s="4"/>
      <c r="P614" s="4">
        <v>35</v>
      </c>
      <c r="Q614" s="4">
        <v>33</v>
      </c>
      <c r="R614" s="4">
        <v>14</v>
      </c>
      <c r="S614" s="4">
        <v>23</v>
      </c>
      <c r="T614" s="4">
        <v>35</v>
      </c>
      <c r="U614" s="4">
        <v>37</v>
      </c>
      <c r="V614" s="13">
        <v>10</v>
      </c>
      <c r="W614" s="4">
        <v>19</v>
      </c>
      <c r="X614" s="4">
        <v>5</v>
      </c>
      <c r="Y614">
        <f t="shared" si="118"/>
        <v>0</v>
      </c>
      <c r="Z614">
        <f t="shared" si="119"/>
        <v>0</v>
      </c>
    </row>
    <row r="615" spans="2:26" x14ac:dyDescent="0.25">
      <c r="B615" s="11">
        <f t="shared" si="120"/>
        <v>44587.124999998538</v>
      </c>
      <c r="C615" s="1">
        <f t="shared" si="111"/>
        <v>1</v>
      </c>
      <c r="D615" s="1">
        <f t="shared" si="112"/>
        <v>3</v>
      </c>
      <c r="E615" s="12">
        <f t="shared" si="113"/>
        <v>4</v>
      </c>
      <c r="F615" s="124" t="str">
        <f t="shared" si="114"/>
        <v>0</v>
      </c>
      <c r="G615" s="1">
        <f ca="1">(OFFSET(O615,0,MATCH(Customer!$J$6,'CDH &amp; HDH'!$P$11:$X$11,0)))</f>
        <v>10</v>
      </c>
      <c r="H615" s="1" t="str">
        <f t="shared" si="115"/>
        <v>Heating</v>
      </c>
      <c r="I615" s="1">
        <f ca="1">OFFSET(IF($H615="Cooling",Customer!$C$25,Customer!$C$52),E615,D615)</f>
        <v>66</v>
      </c>
      <c r="J615" s="1">
        <f ca="1">OFFSET(IF($H615="Cooling",Customer!$L$25,Customer!$L$52),$E615,$D615)</f>
        <v>64</v>
      </c>
      <c r="K615" s="16">
        <f t="shared" si="116"/>
        <v>0</v>
      </c>
      <c r="L615" s="16">
        <f t="shared" si="117"/>
        <v>0</v>
      </c>
      <c r="M615" s="17">
        <f t="shared" ca="1" si="109"/>
        <v>56</v>
      </c>
      <c r="N615" s="17">
        <f t="shared" ca="1" si="110"/>
        <v>54</v>
      </c>
      <c r="O615" s="4"/>
      <c r="P615" s="4">
        <v>36</v>
      </c>
      <c r="Q615" s="4">
        <v>32</v>
      </c>
      <c r="R615" s="4">
        <v>14</v>
      </c>
      <c r="S615" s="4">
        <v>23</v>
      </c>
      <c r="T615" s="4">
        <v>35</v>
      </c>
      <c r="U615" s="4">
        <v>38</v>
      </c>
      <c r="V615" s="13">
        <v>10</v>
      </c>
      <c r="W615" s="4">
        <v>19</v>
      </c>
      <c r="X615" s="4">
        <v>7</v>
      </c>
      <c r="Y615">
        <f t="shared" si="118"/>
        <v>0</v>
      </c>
      <c r="Z615">
        <f t="shared" si="119"/>
        <v>0</v>
      </c>
    </row>
    <row r="616" spans="2:26" x14ac:dyDescent="0.25">
      <c r="B616" s="11">
        <f t="shared" si="120"/>
        <v>44587.166666665202</v>
      </c>
      <c r="C616" s="1">
        <f t="shared" si="111"/>
        <v>1</v>
      </c>
      <c r="D616" s="1">
        <f t="shared" si="112"/>
        <v>3</v>
      </c>
      <c r="E616" s="12">
        <f t="shared" si="113"/>
        <v>5</v>
      </c>
      <c r="F616" s="124" t="str">
        <f t="shared" si="114"/>
        <v>0</v>
      </c>
      <c r="G616" s="1">
        <f ca="1">(OFFSET(O616,0,MATCH(Customer!$J$6,'CDH &amp; HDH'!$P$11:$X$11,0)))</f>
        <v>9</v>
      </c>
      <c r="H616" s="1" t="str">
        <f t="shared" si="115"/>
        <v>Heating</v>
      </c>
      <c r="I616" s="1">
        <f ca="1">OFFSET(IF($H616="Cooling",Customer!$C$25,Customer!$C$52),E616,D616)</f>
        <v>66</v>
      </c>
      <c r="J616" s="1">
        <f ca="1">OFFSET(IF($H616="Cooling",Customer!$L$25,Customer!$L$52),$E616,$D616)</f>
        <v>64</v>
      </c>
      <c r="K616" s="16">
        <f t="shared" si="116"/>
        <v>0</v>
      </c>
      <c r="L616" s="16">
        <f t="shared" si="117"/>
        <v>0</v>
      </c>
      <c r="M616" s="17">
        <f t="shared" ca="1" si="109"/>
        <v>57</v>
      </c>
      <c r="N616" s="17">
        <f t="shared" ca="1" si="110"/>
        <v>55</v>
      </c>
      <c r="O616" s="4"/>
      <c r="P616" s="4">
        <v>36</v>
      </c>
      <c r="Q616" s="4">
        <v>32</v>
      </c>
      <c r="R616" s="4">
        <v>14</v>
      </c>
      <c r="S616" s="4">
        <v>22</v>
      </c>
      <c r="T616" s="4">
        <v>35</v>
      </c>
      <c r="U616" s="4">
        <v>39</v>
      </c>
      <c r="V616" s="13">
        <v>9</v>
      </c>
      <c r="W616" s="4">
        <v>18</v>
      </c>
      <c r="X616" s="4">
        <v>6</v>
      </c>
      <c r="Y616">
        <f t="shared" si="118"/>
        <v>0</v>
      </c>
      <c r="Z616">
        <f t="shared" si="119"/>
        <v>0</v>
      </c>
    </row>
    <row r="617" spans="2:26" x14ac:dyDescent="0.25">
      <c r="B617" s="11">
        <f t="shared" si="120"/>
        <v>44587.208333331866</v>
      </c>
      <c r="C617" s="1">
        <f t="shared" si="111"/>
        <v>1</v>
      </c>
      <c r="D617" s="1">
        <f t="shared" si="112"/>
        <v>3</v>
      </c>
      <c r="E617" s="12">
        <f t="shared" si="113"/>
        <v>6</v>
      </c>
      <c r="F617" s="124" t="str">
        <f t="shared" si="114"/>
        <v>0</v>
      </c>
      <c r="G617" s="1">
        <f ca="1">(OFFSET(O617,0,MATCH(Customer!$J$6,'CDH &amp; HDH'!$P$11:$X$11,0)))</f>
        <v>10</v>
      </c>
      <c r="H617" s="1" t="str">
        <f t="shared" si="115"/>
        <v>Heating</v>
      </c>
      <c r="I617" s="1">
        <f ca="1">OFFSET(IF($H617="Cooling",Customer!$C$25,Customer!$C$52),E617,D617)</f>
        <v>66</v>
      </c>
      <c r="J617" s="1">
        <f ca="1">OFFSET(IF($H617="Cooling",Customer!$L$25,Customer!$L$52),$E617,$D617)</f>
        <v>64</v>
      </c>
      <c r="K617" s="16">
        <f t="shared" si="116"/>
        <v>0</v>
      </c>
      <c r="L617" s="16">
        <f t="shared" si="117"/>
        <v>0</v>
      </c>
      <c r="M617" s="17">
        <f t="shared" ca="1" si="109"/>
        <v>56</v>
      </c>
      <c r="N617" s="17">
        <f t="shared" ca="1" si="110"/>
        <v>54</v>
      </c>
      <c r="O617" s="4"/>
      <c r="P617" s="4">
        <v>36</v>
      </c>
      <c r="Q617" s="4">
        <v>32</v>
      </c>
      <c r="R617" s="4">
        <v>13</v>
      </c>
      <c r="S617" s="4">
        <v>21</v>
      </c>
      <c r="T617" s="4">
        <v>36</v>
      </c>
      <c r="U617" s="4">
        <v>39</v>
      </c>
      <c r="V617" s="13">
        <v>10</v>
      </c>
      <c r="W617" s="4">
        <v>19</v>
      </c>
      <c r="X617" s="4">
        <v>8</v>
      </c>
      <c r="Y617">
        <f t="shared" si="118"/>
        <v>0</v>
      </c>
      <c r="Z617">
        <f t="shared" si="119"/>
        <v>0</v>
      </c>
    </row>
    <row r="618" spans="2:26" x14ac:dyDescent="0.25">
      <c r="B618" s="11">
        <f t="shared" si="120"/>
        <v>44587.24999999853</v>
      </c>
      <c r="C618" s="1">
        <f t="shared" si="111"/>
        <v>1</v>
      </c>
      <c r="D618" s="1">
        <f t="shared" si="112"/>
        <v>3</v>
      </c>
      <c r="E618" s="12">
        <f t="shared" si="113"/>
        <v>7</v>
      </c>
      <c r="F618" s="124" t="str">
        <f t="shared" si="114"/>
        <v>0</v>
      </c>
      <c r="G618" s="1">
        <f ca="1">(OFFSET(O618,0,MATCH(Customer!$J$6,'CDH &amp; HDH'!$P$11:$X$11,0)))</f>
        <v>9</v>
      </c>
      <c r="H618" s="1" t="str">
        <f t="shared" si="115"/>
        <v>Heating</v>
      </c>
      <c r="I618" s="1">
        <f ca="1">OFFSET(IF($H618="Cooling",Customer!$C$25,Customer!$C$52),E618,D618)</f>
        <v>66</v>
      </c>
      <c r="J618" s="1">
        <f ca="1">OFFSET(IF($H618="Cooling",Customer!$L$25,Customer!$L$52),$E618,$D618)</f>
        <v>64</v>
      </c>
      <c r="K618" s="16">
        <f t="shared" si="116"/>
        <v>0</v>
      </c>
      <c r="L618" s="16">
        <f t="shared" si="117"/>
        <v>0</v>
      </c>
      <c r="M618" s="17">
        <f t="shared" ca="1" si="109"/>
        <v>57</v>
      </c>
      <c r="N618" s="17">
        <f t="shared" ca="1" si="110"/>
        <v>55</v>
      </c>
      <c r="O618" s="4"/>
      <c r="P618" s="4">
        <v>36</v>
      </c>
      <c r="Q618" s="4">
        <v>32</v>
      </c>
      <c r="R618" s="4">
        <v>13</v>
      </c>
      <c r="S618" s="4">
        <v>20</v>
      </c>
      <c r="T618" s="4">
        <v>36</v>
      </c>
      <c r="U618" s="4">
        <v>40</v>
      </c>
      <c r="V618" s="13">
        <v>9</v>
      </c>
      <c r="W618" s="4">
        <v>20</v>
      </c>
      <c r="X618" s="4">
        <v>8</v>
      </c>
      <c r="Y618">
        <f t="shared" si="118"/>
        <v>0</v>
      </c>
      <c r="Z618">
        <f t="shared" si="119"/>
        <v>0</v>
      </c>
    </row>
    <row r="619" spans="2:26" x14ac:dyDescent="0.25">
      <c r="B619" s="11">
        <f t="shared" si="120"/>
        <v>44587.291666665194</v>
      </c>
      <c r="C619" s="1">
        <f t="shared" si="111"/>
        <v>1</v>
      </c>
      <c r="D619" s="1">
        <f t="shared" si="112"/>
        <v>3</v>
      </c>
      <c r="E619" s="12">
        <f t="shared" si="113"/>
        <v>8</v>
      </c>
      <c r="F619" s="124" t="str">
        <f t="shared" si="114"/>
        <v>1</v>
      </c>
      <c r="G619" s="1">
        <f ca="1">(OFFSET(O619,0,MATCH(Customer!$J$6,'CDH &amp; HDH'!$P$11:$X$11,0)))</f>
        <v>10</v>
      </c>
      <c r="H619" s="1" t="str">
        <f t="shared" si="115"/>
        <v>Heating</v>
      </c>
      <c r="I619" s="1">
        <f ca="1">OFFSET(IF($H619="Cooling",Customer!$C$25,Customer!$C$52),E619,D619)</f>
        <v>70</v>
      </c>
      <c r="J619" s="1">
        <f ca="1">OFFSET(IF($H619="Cooling",Customer!$L$25,Customer!$L$52),$E619,$D619)</f>
        <v>70</v>
      </c>
      <c r="K619" s="16">
        <f t="shared" si="116"/>
        <v>0</v>
      </c>
      <c r="L619" s="16">
        <f t="shared" si="117"/>
        <v>0</v>
      </c>
      <c r="M619" s="17">
        <f t="shared" ca="1" si="109"/>
        <v>60</v>
      </c>
      <c r="N619" s="17">
        <f t="shared" ca="1" si="110"/>
        <v>60</v>
      </c>
      <c r="O619" s="4"/>
      <c r="P619" s="4">
        <v>36</v>
      </c>
      <c r="Q619" s="4">
        <v>32</v>
      </c>
      <c r="R619" s="4">
        <v>13</v>
      </c>
      <c r="S619" s="4">
        <v>20</v>
      </c>
      <c r="T619" s="4">
        <v>37</v>
      </c>
      <c r="U619" s="4">
        <v>42</v>
      </c>
      <c r="V619" s="13">
        <v>10</v>
      </c>
      <c r="W619" s="4">
        <v>21</v>
      </c>
      <c r="X619" s="4">
        <v>10</v>
      </c>
      <c r="Y619">
        <f t="shared" si="118"/>
        <v>0</v>
      </c>
      <c r="Z619">
        <f t="shared" si="119"/>
        <v>0</v>
      </c>
    </row>
    <row r="620" spans="2:26" x14ac:dyDescent="0.25">
      <c r="B620" s="11">
        <f t="shared" si="120"/>
        <v>44587.333333331859</v>
      </c>
      <c r="C620" s="1">
        <f t="shared" si="111"/>
        <v>1</v>
      </c>
      <c r="D620" s="1">
        <f t="shared" si="112"/>
        <v>3</v>
      </c>
      <c r="E620" s="12">
        <f t="shared" si="113"/>
        <v>9</v>
      </c>
      <c r="F620" s="124" t="str">
        <f t="shared" si="114"/>
        <v>1</v>
      </c>
      <c r="G620" s="1">
        <f ca="1">(OFFSET(O620,0,MATCH(Customer!$J$6,'CDH &amp; HDH'!$P$11:$X$11,0)))</f>
        <v>10</v>
      </c>
      <c r="H620" s="1" t="str">
        <f t="shared" si="115"/>
        <v>Heating</v>
      </c>
      <c r="I620" s="1">
        <f ca="1">OFFSET(IF($H620="Cooling",Customer!$C$25,Customer!$C$52),E620,D620)</f>
        <v>70</v>
      </c>
      <c r="J620" s="1">
        <f ca="1">OFFSET(IF($H620="Cooling",Customer!$L$25,Customer!$L$52),$E620,$D620)</f>
        <v>70</v>
      </c>
      <c r="K620" s="16">
        <f t="shared" si="116"/>
        <v>0</v>
      </c>
      <c r="L620" s="16">
        <f t="shared" si="117"/>
        <v>0</v>
      </c>
      <c r="M620" s="17">
        <f t="shared" ca="1" si="109"/>
        <v>60</v>
      </c>
      <c r="N620" s="17">
        <f t="shared" ca="1" si="110"/>
        <v>60</v>
      </c>
      <c r="O620" s="4"/>
      <c r="P620" s="4">
        <v>37</v>
      </c>
      <c r="Q620" s="4">
        <v>32</v>
      </c>
      <c r="R620" s="4">
        <v>14</v>
      </c>
      <c r="S620" s="4">
        <v>21</v>
      </c>
      <c r="T620" s="4">
        <v>37</v>
      </c>
      <c r="U620" s="4">
        <v>43</v>
      </c>
      <c r="V620" s="13">
        <v>10</v>
      </c>
      <c r="W620" s="4">
        <v>22</v>
      </c>
      <c r="X620" s="4">
        <v>16</v>
      </c>
      <c r="Y620">
        <f t="shared" si="118"/>
        <v>0</v>
      </c>
      <c r="Z620">
        <f t="shared" si="119"/>
        <v>0</v>
      </c>
    </row>
    <row r="621" spans="2:26" x14ac:dyDescent="0.25">
      <c r="B621" s="11">
        <f t="shared" si="120"/>
        <v>44587.374999998523</v>
      </c>
      <c r="C621" s="1">
        <f t="shared" si="111"/>
        <v>1</v>
      </c>
      <c r="D621" s="1">
        <f t="shared" si="112"/>
        <v>3</v>
      </c>
      <c r="E621" s="12">
        <f t="shared" si="113"/>
        <v>10</v>
      </c>
      <c r="F621" s="124" t="str">
        <f t="shared" si="114"/>
        <v>0</v>
      </c>
      <c r="G621" s="1">
        <f ca="1">(OFFSET(O621,0,MATCH(Customer!$J$6,'CDH &amp; HDH'!$P$11:$X$11,0)))</f>
        <v>13</v>
      </c>
      <c r="H621" s="1" t="str">
        <f t="shared" si="115"/>
        <v>Heating</v>
      </c>
      <c r="I621" s="1">
        <f ca="1">OFFSET(IF($H621="Cooling",Customer!$C$25,Customer!$C$52),E621,D621)</f>
        <v>70</v>
      </c>
      <c r="J621" s="1">
        <f ca="1">OFFSET(IF($H621="Cooling",Customer!$L$25,Customer!$L$52),$E621,$D621)</f>
        <v>70</v>
      </c>
      <c r="K621" s="16">
        <f t="shared" si="116"/>
        <v>0</v>
      </c>
      <c r="L621" s="16">
        <f t="shared" si="117"/>
        <v>0</v>
      </c>
      <c r="M621" s="17">
        <f t="shared" ca="1" si="109"/>
        <v>57</v>
      </c>
      <c r="N621" s="17">
        <f t="shared" ca="1" si="110"/>
        <v>57</v>
      </c>
      <c r="O621" s="4"/>
      <c r="P621" s="4">
        <v>37</v>
      </c>
      <c r="Q621" s="4">
        <v>32</v>
      </c>
      <c r="R621" s="4">
        <v>14</v>
      </c>
      <c r="S621" s="4">
        <v>21</v>
      </c>
      <c r="T621" s="4">
        <v>38</v>
      </c>
      <c r="U621" s="4">
        <v>46</v>
      </c>
      <c r="V621" s="13">
        <v>13</v>
      </c>
      <c r="W621" s="4">
        <v>24</v>
      </c>
      <c r="X621" s="4">
        <v>19</v>
      </c>
      <c r="Y621">
        <f t="shared" si="118"/>
        <v>0</v>
      </c>
      <c r="Z621">
        <f t="shared" si="119"/>
        <v>0</v>
      </c>
    </row>
    <row r="622" spans="2:26" x14ac:dyDescent="0.25">
      <c r="B622" s="11">
        <f t="shared" si="120"/>
        <v>44587.416666665187</v>
      </c>
      <c r="C622" s="1">
        <f t="shared" si="111"/>
        <v>1</v>
      </c>
      <c r="D622" s="1">
        <f t="shared" si="112"/>
        <v>3</v>
      </c>
      <c r="E622" s="12">
        <f t="shared" si="113"/>
        <v>11</v>
      </c>
      <c r="F622" s="124" t="str">
        <f t="shared" si="114"/>
        <v>0</v>
      </c>
      <c r="G622" s="1">
        <f ca="1">(OFFSET(O622,0,MATCH(Customer!$J$6,'CDH &amp; HDH'!$P$11:$X$11,0)))</f>
        <v>17</v>
      </c>
      <c r="H622" s="1" t="str">
        <f t="shared" si="115"/>
        <v>Heating</v>
      </c>
      <c r="I622" s="1">
        <f ca="1">OFFSET(IF($H622="Cooling",Customer!$C$25,Customer!$C$52),E622,D622)</f>
        <v>70</v>
      </c>
      <c r="J622" s="1">
        <f ca="1">OFFSET(IF($H622="Cooling",Customer!$L$25,Customer!$L$52),$E622,$D622)</f>
        <v>70</v>
      </c>
      <c r="K622" s="16">
        <f t="shared" si="116"/>
        <v>0</v>
      </c>
      <c r="L622" s="16">
        <f t="shared" si="117"/>
        <v>0</v>
      </c>
      <c r="M622" s="17">
        <f t="shared" ca="1" si="109"/>
        <v>53</v>
      </c>
      <c r="N622" s="17">
        <f t="shared" ca="1" si="110"/>
        <v>53</v>
      </c>
      <c r="O622" s="4"/>
      <c r="P622" s="4">
        <v>39</v>
      </c>
      <c r="Q622" s="4">
        <v>32</v>
      </c>
      <c r="R622" s="4">
        <v>15</v>
      </c>
      <c r="S622" s="4">
        <v>21</v>
      </c>
      <c r="T622" s="4">
        <v>38</v>
      </c>
      <c r="U622" s="4">
        <v>58</v>
      </c>
      <c r="V622" s="13">
        <v>17</v>
      </c>
      <c r="W622" s="4">
        <v>26</v>
      </c>
      <c r="X622" s="4">
        <v>20</v>
      </c>
      <c r="Y622">
        <f t="shared" si="118"/>
        <v>0</v>
      </c>
      <c r="Z622">
        <f t="shared" si="119"/>
        <v>0</v>
      </c>
    </row>
    <row r="623" spans="2:26" x14ac:dyDescent="0.25">
      <c r="B623" s="11">
        <f t="shared" si="120"/>
        <v>44587.458333331851</v>
      </c>
      <c r="C623" s="1">
        <f t="shared" si="111"/>
        <v>1</v>
      </c>
      <c r="D623" s="1">
        <f t="shared" si="112"/>
        <v>3</v>
      </c>
      <c r="E623" s="12">
        <f t="shared" si="113"/>
        <v>12</v>
      </c>
      <c r="F623" s="124" t="str">
        <f t="shared" si="114"/>
        <v>0</v>
      </c>
      <c r="G623" s="1">
        <f ca="1">(OFFSET(O623,0,MATCH(Customer!$J$6,'CDH &amp; HDH'!$P$11:$X$11,0)))</f>
        <v>21</v>
      </c>
      <c r="H623" s="1" t="str">
        <f t="shared" si="115"/>
        <v>Heating</v>
      </c>
      <c r="I623" s="1">
        <f ca="1">OFFSET(IF($H623="Cooling",Customer!$C$25,Customer!$C$52),E623,D623)</f>
        <v>70</v>
      </c>
      <c r="J623" s="1">
        <f ca="1">OFFSET(IF($H623="Cooling",Customer!$L$25,Customer!$L$52),$E623,$D623)</f>
        <v>70</v>
      </c>
      <c r="K623" s="16">
        <f t="shared" si="116"/>
        <v>0</v>
      </c>
      <c r="L623" s="16">
        <f t="shared" si="117"/>
        <v>0</v>
      </c>
      <c r="M623" s="17">
        <f t="shared" ca="1" si="109"/>
        <v>49</v>
      </c>
      <c r="N623" s="17">
        <f t="shared" ca="1" si="110"/>
        <v>49</v>
      </c>
      <c r="O623" s="4"/>
      <c r="P623" s="4">
        <v>40</v>
      </c>
      <c r="Q623" s="4">
        <v>32</v>
      </c>
      <c r="R623" s="4">
        <v>15</v>
      </c>
      <c r="S623" s="4">
        <v>22</v>
      </c>
      <c r="T623" s="4">
        <v>39</v>
      </c>
      <c r="U623" s="4">
        <v>59</v>
      </c>
      <c r="V623" s="13">
        <v>21</v>
      </c>
      <c r="W623" s="4">
        <v>27</v>
      </c>
      <c r="X623" s="4">
        <v>22</v>
      </c>
      <c r="Y623">
        <f t="shared" si="118"/>
        <v>0</v>
      </c>
      <c r="Z623">
        <f t="shared" si="119"/>
        <v>0</v>
      </c>
    </row>
    <row r="624" spans="2:26" x14ac:dyDescent="0.25">
      <c r="B624" s="11">
        <f t="shared" si="120"/>
        <v>44587.499999998516</v>
      </c>
      <c r="C624" s="1">
        <f t="shared" si="111"/>
        <v>1</v>
      </c>
      <c r="D624" s="1">
        <f t="shared" si="112"/>
        <v>3</v>
      </c>
      <c r="E624" s="12">
        <f t="shared" si="113"/>
        <v>13</v>
      </c>
      <c r="F624" s="124" t="str">
        <f t="shared" si="114"/>
        <v>0</v>
      </c>
      <c r="G624" s="1">
        <f ca="1">(OFFSET(O624,0,MATCH(Customer!$J$6,'CDH &amp; HDH'!$P$11:$X$11,0)))</f>
        <v>22</v>
      </c>
      <c r="H624" s="1" t="str">
        <f t="shared" si="115"/>
        <v>Heating</v>
      </c>
      <c r="I624" s="1">
        <f ca="1">OFFSET(IF($H624="Cooling",Customer!$C$25,Customer!$C$52),E624,D624)</f>
        <v>70</v>
      </c>
      <c r="J624" s="1">
        <f ca="1">OFFSET(IF($H624="Cooling",Customer!$L$25,Customer!$L$52),$E624,$D624)</f>
        <v>70</v>
      </c>
      <c r="K624" s="16">
        <f t="shared" si="116"/>
        <v>0</v>
      </c>
      <c r="L624" s="16">
        <f t="shared" si="117"/>
        <v>0</v>
      </c>
      <c r="M624" s="17">
        <f t="shared" ca="1" si="109"/>
        <v>48</v>
      </c>
      <c r="N624" s="17">
        <f t="shared" ca="1" si="110"/>
        <v>48</v>
      </c>
      <c r="O624" s="4"/>
      <c r="P624" s="4">
        <v>42</v>
      </c>
      <c r="Q624" s="4">
        <v>32</v>
      </c>
      <c r="R624" s="4">
        <v>16</v>
      </c>
      <c r="S624" s="4">
        <v>22</v>
      </c>
      <c r="T624" s="4">
        <v>39</v>
      </c>
      <c r="U624" s="4">
        <v>60</v>
      </c>
      <c r="V624" s="13">
        <v>22</v>
      </c>
      <c r="W624" s="4">
        <v>27</v>
      </c>
      <c r="X624" s="4">
        <v>23</v>
      </c>
      <c r="Y624">
        <f t="shared" si="118"/>
        <v>0</v>
      </c>
      <c r="Z624">
        <f t="shared" si="119"/>
        <v>0</v>
      </c>
    </row>
    <row r="625" spans="2:26" x14ac:dyDescent="0.25">
      <c r="B625" s="11">
        <f t="shared" si="120"/>
        <v>44587.54166666518</v>
      </c>
      <c r="C625" s="1">
        <f t="shared" si="111"/>
        <v>1</v>
      </c>
      <c r="D625" s="1">
        <f t="shared" si="112"/>
        <v>3</v>
      </c>
      <c r="E625" s="12">
        <f t="shared" si="113"/>
        <v>14</v>
      </c>
      <c r="F625" s="124" t="str">
        <f t="shared" si="114"/>
        <v>0</v>
      </c>
      <c r="G625" s="1">
        <f ca="1">(OFFSET(O625,0,MATCH(Customer!$J$6,'CDH &amp; HDH'!$P$11:$X$11,0)))</f>
        <v>25</v>
      </c>
      <c r="H625" s="1" t="str">
        <f t="shared" si="115"/>
        <v>Heating</v>
      </c>
      <c r="I625" s="1">
        <f ca="1">OFFSET(IF($H625="Cooling",Customer!$C$25,Customer!$C$52),E625,D625)</f>
        <v>70</v>
      </c>
      <c r="J625" s="1">
        <f ca="1">OFFSET(IF($H625="Cooling",Customer!$L$25,Customer!$L$52),$E625,$D625)</f>
        <v>70</v>
      </c>
      <c r="K625" s="16">
        <f t="shared" si="116"/>
        <v>0</v>
      </c>
      <c r="L625" s="16">
        <f t="shared" si="117"/>
        <v>0</v>
      </c>
      <c r="M625" s="17">
        <f t="shared" ca="1" si="109"/>
        <v>45</v>
      </c>
      <c r="N625" s="17">
        <f t="shared" ca="1" si="110"/>
        <v>45</v>
      </c>
      <c r="O625" s="4"/>
      <c r="P625" s="4">
        <v>43</v>
      </c>
      <c r="Q625" s="4">
        <v>33</v>
      </c>
      <c r="R625" s="4">
        <v>16</v>
      </c>
      <c r="S625" s="4">
        <v>22</v>
      </c>
      <c r="T625" s="4">
        <v>40</v>
      </c>
      <c r="U625" s="4">
        <v>64</v>
      </c>
      <c r="V625" s="13">
        <v>25</v>
      </c>
      <c r="W625" s="4">
        <v>28</v>
      </c>
      <c r="X625" s="4">
        <v>24</v>
      </c>
      <c r="Y625">
        <f t="shared" si="118"/>
        <v>0</v>
      </c>
      <c r="Z625">
        <f t="shared" si="119"/>
        <v>0</v>
      </c>
    </row>
    <row r="626" spans="2:26" x14ac:dyDescent="0.25">
      <c r="B626" s="11">
        <f t="shared" si="120"/>
        <v>44587.583333331844</v>
      </c>
      <c r="C626" s="1">
        <f t="shared" si="111"/>
        <v>1</v>
      </c>
      <c r="D626" s="1">
        <f t="shared" si="112"/>
        <v>3</v>
      </c>
      <c r="E626" s="12">
        <f t="shared" si="113"/>
        <v>15</v>
      </c>
      <c r="F626" s="124" t="str">
        <f t="shared" si="114"/>
        <v>0</v>
      </c>
      <c r="G626" s="1">
        <f ca="1">(OFFSET(O626,0,MATCH(Customer!$J$6,'CDH &amp; HDH'!$P$11:$X$11,0)))</f>
        <v>24</v>
      </c>
      <c r="H626" s="1" t="str">
        <f t="shared" si="115"/>
        <v>Heating</v>
      </c>
      <c r="I626" s="1">
        <f ca="1">OFFSET(IF($H626="Cooling",Customer!$C$25,Customer!$C$52),E626,D626)</f>
        <v>70</v>
      </c>
      <c r="J626" s="1">
        <f ca="1">OFFSET(IF($H626="Cooling",Customer!$L$25,Customer!$L$52),$E626,$D626)</f>
        <v>70</v>
      </c>
      <c r="K626" s="16">
        <f t="shared" si="116"/>
        <v>0</v>
      </c>
      <c r="L626" s="16">
        <f t="shared" si="117"/>
        <v>0</v>
      </c>
      <c r="M626" s="17">
        <f t="shared" ca="1" si="109"/>
        <v>46</v>
      </c>
      <c r="N626" s="17">
        <f t="shared" ca="1" si="110"/>
        <v>46</v>
      </c>
      <c r="O626" s="4"/>
      <c r="P626" s="4">
        <v>43</v>
      </c>
      <c r="Q626" s="4">
        <v>33</v>
      </c>
      <c r="R626" s="4">
        <v>16</v>
      </c>
      <c r="S626" s="4">
        <v>23</v>
      </c>
      <c r="T626" s="4">
        <v>41</v>
      </c>
      <c r="U626" s="4">
        <v>63</v>
      </c>
      <c r="V626" s="13">
        <v>24</v>
      </c>
      <c r="W626" s="4">
        <v>29</v>
      </c>
      <c r="X626" s="4">
        <v>24</v>
      </c>
      <c r="Y626">
        <f t="shared" si="118"/>
        <v>0</v>
      </c>
      <c r="Z626">
        <f t="shared" si="119"/>
        <v>0</v>
      </c>
    </row>
    <row r="627" spans="2:26" x14ac:dyDescent="0.25">
      <c r="B627" s="11">
        <f t="shared" si="120"/>
        <v>44587.624999998508</v>
      </c>
      <c r="C627" s="1">
        <f t="shared" si="111"/>
        <v>1</v>
      </c>
      <c r="D627" s="1">
        <f t="shared" si="112"/>
        <v>3</v>
      </c>
      <c r="E627" s="12">
        <f t="shared" si="113"/>
        <v>16</v>
      </c>
      <c r="F627" s="124" t="str">
        <f t="shared" si="114"/>
        <v>0</v>
      </c>
      <c r="G627" s="1">
        <f ca="1">(OFFSET(O627,0,MATCH(Customer!$J$6,'CDH &amp; HDH'!$P$11:$X$11,0)))</f>
        <v>25</v>
      </c>
      <c r="H627" s="1" t="str">
        <f t="shared" si="115"/>
        <v>Heating</v>
      </c>
      <c r="I627" s="1">
        <f ca="1">OFFSET(IF($H627="Cooling",Customer!$C$25,Customer!$C$52),E627,D627)</f>
        <v>70</v>
      </c>
      <c r="J627" s="1">
        <f ca="1">OFFSET(IF($H627="Cooling",Customer!$L$25,Customer!$L$52),$E627,$D627)</f>
        <v>70</v>
      </c>
      <c r="K627" s="16">
        <f t="shared" si="116"/>
        <v>0</v>
      </c>
      <c r="L627" s="16">
        <f t="shared" si="117"/>
        <v>0</v>
      </c>
      <c r="M627" s="17">
        <f t="shared" ca="1" si="109"/>
        <v>45</v>
      </c>
      <c r="N627" s="17">
        <f t="shared" ca="1" si="110"/>
        <v>45</v>
      </c>
      <c r="O627" s="4"/>
      <c r="P627" s="4">
        <v>44</v>
      </c>
      <c r="Q627" s="4">
        <v>32</v>
      </c>
      <c r="R627" s="4">
        <v>16</v>
      </c>
      <c r="S627" s="4">
        <v>23</v>
      </c>
      <c r="T627" s="4">
        <v>42</v>
      </c>
      <c r="U627" s="4">
        <v>61</v>
      </c>
      <c r="V627" s="13">
        <v>25</v>
      </c>
      <c r="W627" s="4">
        <v>29</v>
      </c>
      <c r="X627" s="4">
        <v>24</v>
      </c>
      <c r="Y627">
        <f t="shared" si="118"/>
        <v>0</v>
      </c>
      <c r="Z627">
        <f t="shared" si="119"/>
        <v>0</v>
      </c>
    </row>
    <row r="628" spans="2:26" x14ac:dyDescent="0.25">
      <c r="B628" s="11">
        <f t="shared" si="120"/>
        <v>44587.666666665173</v>
      </c>
      <c r="C628" s="1">
        <f t="shared" si="111"/>
        <v>1</v>
      </c>
      <c r="D628" s="1">
        <f t="shared" si="112"/>
        <v>3</v>
      </c>
      <c r="E628" s="12">
        <f t="shared" si="113"/>
        <v>17</v>
      </c>
      <c r="F628" s="124" t="str">
        <f t="shared" si="114"/>
        <v>0</v>
      </c>
      <c r="G628" s="1">
        <f ca="1">(OFFSET(O628,0,MATCH(Customer!$J$6,'CDH &amp; HDH'!$P$11:$X$11,0)))</f>
        <v>24</v>
      </c>
      <c r="H628" s="1" t="str">
        <f t="shared" si="115"/>
        <v>Heating</v>
      </c>
      <c r="I628" s="1">
        <f ca="1">OFFSET(IF($H628="Cooling",Customer!$C$25,Customer!$C$52),E628,D628)</f>
        <v>70</v>
      </c>
      <c r="J628" s="1">
        <f ca="1">OFFSET(IF($H628="Cooling",Customer!$L$25,Customer!$L$52),$E628,$D628)</f>
        <v>70</v>
      </c>
      <c r="K628" s="16">
        <f t="shared" si="116"/>
        <v>0</v>
      </c>
      <c r="L628" s="16">
        <f t="shared" si="117"/>
        <v>0</v>
      </c>
      <c r="M628" s="17">
        <f t="shared" ca="1" si="109"/>
        <v>46</v>
      </c>
      <c r="N628" s="17">
        <f t="shared" ca="1" si="110"/>
        <v>46</v>
      </c>
      <c r="O628" s="4"/>
      <c r="P628" s="4">
        <v>48</v>
      </c>
      <c r="Q628" s="4">
        <v>31</v>
      </c>
      <c r="R628" s="4">
        <v>15</v>
      </c>
      <c r="S628" s="4">
        <v>22</v>
      </c>
      <c r="T628" s="4">
        <v>43</v>
      </c>
      <c r="U628" s="4">
        <v>59</v>
      </c>
      <c r="V628" s="13">
        <v>24</v>
      </c>
      <c r="W628" s="4">
        <v>27</v>
      </c>
      <c r="X628" s="4">
        <v>22</v>
      </c>
      <c r="Y628">
        <f t="shared" si="118"/>
        <v>0</v>
      </c>
      <c r="Z628">
        <f t="shared" si="119"/>
        <v>0</v>
      </c>
    </row>
    <row r="629" spans="2:26" x14ac:dyDescent="0.25">
      <c r="B629" s="11">
        <f t="shared" si="120"/>
        <v>44587.708333331837</v>
      </c>
      <c r="C629" s="1">
        <f t="shared" si="111"/>
        <v>1</v>
      </c>
      <c r="D629" s="1">
        <f t="shared" si="112"/>
        <v>3</v>
      </c>
      <c r="E629" s="12">
        <f t="shared" si="113"/>
        <v>18</v>
      </c>
      <c r="F629" s="124" t="str">
        <f t="shared" si="114"/>
        <v>0</v>
      </c>
      <c r="G629" s="1">
        <f ca="1">(OFFSET(O629,0,MATCH(Customer!$J$6,'CDH &amp; HDH'!$P$11:$X$11,0)))</f>
        <v>22</v>
      </c>
      <c r="H629" s="1" t="str">
        <f t="shared" si="115"/>
        <v>Heating</v>
      </c>
      <c r="I629" s="1">
        <f ca="1">OFFSET(IF($H629="Cooling",Customer!$C$25,Customer!$C$52),E629,D629)</f>
        <v>70</v>
      </c>
      <c r="J629" s="1">
        <f ca="1">OFFSET(IF($H629="Cooling",Customer!$L$25,Customer!$L$52),$E629,$D629)</f>
        <v>70</v>
      </c>
      <c r="K629" s="16">
        <f t="shared" si="116"/>
        <v>0</v>
      </c>
      <c r="L629" s="16">
        <f t="shared" si="117"/>
        <v>0</v>
      </c>
      <c r="M629" s="17">
        <f t="shared" ca="1" si="109"/>
        <v>48</v>
      </c>
      <c r="N629" s="17">
        <f t="shared" ca="1" si="110"/>
        <v>48</v>
      </c>
      <c r="O629" s="4"/>
      <c r="P629" s="4">
        <v>52</v>
      </c>
      <c r="Q629" s="4">
        <v>31</v>
      </c>
      <c r="R629" s="4">
        <v>15</v>
      </c>
      <c r="S629" s="4">
        <v>22</v>
      </c>
      <c r="T629" s="4">
        <v>43</v>
      </c>
      <c r="U629" s="4">
        <v>58</v>
      </c>
      <c r="V629" s="13">
        <v>22</v>
      </c>
      <c r="W629" s="4">
        <v>26</v>
      </c>
      <c r="X629" s="4">
        <v>20</v>
      </c>
      <c r="Y629">
        <f t="shared" si="118"/>
        <v>0</v>
      </c>
      <c r="Z629">
        <f t="shared" si="119"/>
        <v>0</v>
      </c>
    </row>
    <row r="630" spans="2:26" x14ac:dyDescent="0.25">
      <c r="B630" s="11">
        <f t="shared" si="120"/>
        <v>44587.749999998501</v>
      </c>
      <c r="C630" s="1">
        <f t="shared" si="111"/>
        <v>1</v>
      </c>
      <c r="D630" s="1">
        <f t="shared" si="112"/>
        <v>3</v>
      </c>
      <c r="E630" s="12">
        <f t="shared" si="113"/>
        <v>19</v>
      </c>
      <c r="F630" s="124" t="str">
        <f t="shared" si="114"/>
        <v>1</v>
      </c>
      <c r="G630" s="1">
        <f ca="1">(OFFSET(O630,0,MATCH(Customer!$J$6,'CDH &amp; HDH'!$P$11:$X$11,0)))</f>
        <v>20</v>
      </c>
      <c r="H630" s="1" t="str">
        <f t="shared" si="115"/>
        <v>Heating</v>
      </c>
      <c r="I630" s="1">
        <f ca="1">OFFSET(IF($H630="Cooling",Customer!$C$25,Customer!$C$52),E630,D630)</f>
        <v>66</v>
      </c>
      <c r="J630" s="1">
        <f ca="1">OFFSET(IF($H630="Cooling",Customer!$L$25,Customer!$L$52),$E630,$D630)</f>
        <v>64</v>
      </c>
      <c r="K630" s="16">
        <f t="shared" si="116"/>
        <v>0</v>
      </c>
      <c r="L630" s="16">
        <f t="shared" si="117"/>
        <v>0</v>
      </c>
      <c r="M630" s="17">
        <f t="shared" ca="1" si="109"/>
        <v>46</v>
      </c>
      <c r="N630" s="17">
        <f t="shared" ca="1" si="110"/>
        <v>44</v>
      </c>
      <c r="O630" s="4"/>
      <c r="P630" s="4">
        <v>56</v>
      </c>
      <c r="Q630" s="4">
        <v>30</v>
      </c>
      <c r="R630" s="4">
        <v>14</v>
      </c>
      <c r="S630" s="4">
        <v>21</v>
      </c>
      <c r="T630" s="4">
        <v>44</v>
      </c>
      <c r="U630" s="4">
        <v>56</v>
      </c>
      <c r="V630" s="13">
        <v>20</v>
      </c>
      <c r="W630" s="4">
        <v>25</v>
      </c>
      <c r="X630" s="4">
        <v>18</v>
      </c>
      <c r="Y630">
        <f t="shared" si="118"/>
        <v>0</v>
      </c>
      <c r="Z630">
        <f t="shared" si="119"/>
        <v>0</v>
      </c>
    </row>
    <row r="631" spans="2:26" x14ac:dyDescent="0.25">
      <c r="B631" s="11">
        <f t="shared" si="120"/>
        <v>44587.791666665165</v>
      </c>
      <c r="C631" s="1">
        <f t="shared" si="111"/>
        <v>1</v>
      </c>
      <c r="D631" s="1">
        <f t="shared" si="112"/>
        <v>3</v>
      </c>
      <c r="E631" s="12">
        <f t="shared" si="113"/>
        <v>20</v>
      </c>
      <c r="F631" s="124" t="str">
        <f t="shared" si="114"/>
        <v>1</v>
      </c>
      <c r="G631" s="1">
        <f ca="1">(OFFSET(O631,0,MATCH(Customer!$J$6,'CDH &amp; HDH'!$P$11:$X$11,0)))</f>
        <v>19</v>
      </c>
      <c r="H631" s="1" t="str">
        <f t="shared" si="115"/>
        <v>Heating</v>
      </c>
      <c r="I631" s="1">
        <f ca="1">OFFSET(IF($H631="Cooling",Customer!$C$25,Customer!$C$52),E631,D631)</f>
        <v>66</v>
      </c>
      <c r="J631" s="1">
        <f ca="1">OFFSET(IF($H631="Cooling",Customer!$L$25,Customer!$L$52),$E631,$D631)</f>
        <v>64</v>
      </c>
      <c r="K631" s="16">
        <f t="shared" si="116"/>
        <v>0</v>
      </c>
      <c r="L631" s="16">
        <f t="shared" si="117"/>
        <v>0</v>
      </c>
      <c r="M631" s="17">
        <f t="shared" ca="1" si="109"/>
        <v>47</v>
      </c>
      <c r="N631" s="17">
        <f t="shared" ca="1" si="110"/>
        <v>45</v>
      </c>
      <c r="O631" s="4"/>
      <c r="P631" s="4">
        <v>56</v>
      </c>
      <c r="Q631" s="4">
        <v>29</v>
      </c>
      <c r="R631" s="4">
        <v>14</v>
      </c>
      <c r="S631" s="4">
        <v>21</v>
      </c>
      <c r="T631" s="4">
        <v>45</v>
      </c>
      <c r="U631" s="4">
        <v>56</v>
      </c>
      <c r="V631" s="13">
        <v>19</v>
      </c>
      <c r="W631" s="4">
        <v>25</v>
      </c>
      <c r="X631" s="4">
        <v>16</v>
      </c>
      <c r="Y631">
        <f t="shared" si="118"/>
        <v>0</v>
      </c>
      <c r="Z631">
        <f t="shared" si="119"/>
        <v>0</v>
      </c>
    </row>
    <row r="632" spans="2:26" x14ac:dyDescent="0.25">
      <c r="B632" s="11">
        <f t="shared" si="120"/>
        <v>44587.83333333183</v>
      </c>
      <c r="C632" s="1">
        <f t="shared" si="111"/>
        <v>1</v>
      </c>
      <c r="D632" s="1">
        <f t="shared" si="112"/>
        <v>3</v>
      </c>
      <c r="E632" s="12">
        <f t="shared" si="113"/>
        <v>21</v>
      </c>
      <c r="F632" s="124" t="str">
        <f t="shared" si="114"/>
        <v>0</v>
      </c>
      <c r="G632" s="1">
        <f ca="1">(OFFSET(O632,0,MATCH(Customer!$J$6,'CDH &amp; HDH'!$P$11:$X$11,0)))</f>
        <v>18</v>
      </c>
      <c r="H632" s="1" t="str">
        <f t="shared" si="115"/>
        <v>Heating</v>
      </c>
      <c r="I632" s="1">
        <f ca="1">OFFSET(IF($H632="Cooling",Customer!$C$25,Customer!$C$52),E632,D632)</f>
        <v>66</v>
      </c>
      <c r="J632" s="1">
        <f ca="1">OFFSET(IF($H632="Cooling",Customer!$L$25,Customer!$L$52),$E632,$D632)</f>
        <v>64</v>
      </c>
      <c r="K632" s="16">
        <f t="shared" si="116"/>
        <v>0</v>
      </c>
      <c r="L632" s="16">
        <f t="shared" si="117"/>
        <v>0</v>
      </c>
      <c r="M632" s="17">
        <f t="shared" ca="1" si="109"/>
        <v>48</v>
      </c>
      <c r="N632" s="17">
        <f t="shared" ca="1" si="110"/>
        <v>46</v>
      </c>
      <c r="O632" s="4"/>
      <c r="P632" s="4">
        <v>56</v>
      </c>
      <c r="Q632" s="4">
        <v>29</v>
      </c>
      <c r="R632" s="4">
        <v>13</v>
      </c>
      <c r="S632" s="4">
        <v>20</v>
      </c>
      <c r="T632" s="4">
        <v>47</v>
      </c>
      <c r="U632" s="4">
        <v>56</v>
      </c>
      <c r="V632" s="13">
        <v>18</v>
      </c>
      <c r="W632" s="4">
        <v>25</v>
      </c>
      <c r="X632" s="4">
        <v>14</v>
      </c>
      <c r="Y632">
        <f t="shared" si="118"/>
        <v>0</v>
      </c>
      <c r="Z632">
        <f t="shared" si="119"/>
        <v>0</v>
      </c>
    </row>
    <row r="633" spans="2:26" x14ac:dyDescent="0.25">
      <c r="B633" s="11">
        <f t="shared" si="120"/>
        <v>44587.874999998494</v>
      </c>
      <c r="C633" s="1">
        <f t="shared" si="111"/>
        <v>1</v>
      </c>
      <c r="D633" s="1">
        <f t="shared" si="112"/>
        <v>3</v>
      </c>
      <c r="E633" s="12">
        <f t="shared" si="113"/>
        <v>22</v>
      </c>
      <c r="F633" s="124" t="str">
        <f t="shared" si="114"/>
        <v>0</v>
      </c>
      <c r="G633" s="1">
        <f ca="1">(OFFSET(O633,0,MATCH(Customer!$J$6,'CDH &amp; HDH'!$P$11:$X$11,0)))</f>
        <v>16</v>
      </c>
      <c r="H633" s="1" t="str">
        <f t="shared" si="115"/>
        <v>Heating</v>
      </c>
      <c r="I633" s="1">
        <f ca="1">OFFSET(IF($H633="Cooling",Customer!$C$25,Customer!$C$52),E633,D633)</f>
        <v>66</v>
      </c>
      <c r="J633" s="1">
        <f ca="1">OFFSET(IF($H633="Cooling",Customer!$L$25,Customer!$L$52),$E633,$D633)</f>
        <v>64</v>
      </c>
      <c r="K633" s="16">
        <f t="shared" si="116"/>
        <v>0</v>
      </c>
      <c r="L633" s="16">
        <f t="shared" si="117"/>
        <v>0</v>
      </c>
      <c r="M633" s="17">
        <f t="shared" ca="1" si="109"/>
        <v>50</v>
      </c>
      <c r="N633" s="17">
        <f t="shared" ca="1" si="110"/>
        <v>48</v>
      </c>
      <c r="O633" s="4"/>
      <c r="P633" s="4">
        <v>56</v>
      </c>
      <c r="Q633" s="4">
        <v>28</v>
      </c>
      <c r="R633" s="4">
        <v>13</v>
      </c>
      <c r="S633" s="4">
        <v>20</v>
      </c>
      <c r="T633" s="4">
        <v>48</v>
      </c>
      <c r="U633" s="4">
        <v>57</v>
      </c>
      <c r="V633" s="13">
        <v>16</v>
      </c>
      <c r="W633" s="4">
        <v>25</v>
      </c>
      <c r="X633" s="4">
        <v>13</v>
      </c>
      <c r="Y633">
        <f t="shared" si="118"/>
        <v>0</v>
      </c>
      <c r="Z633">
        <f t="shared" si="119"/>
        <v>0</v>
      </c>
    </row>
    <row r="634" spans="2:26" x14ac:dyDescent="0.25">
      <c r="B634" s="11">
        <f t="shared" si="120"/>
        <v>44587.916666665158</v>
      </c>
      <c r="C634" s="1">
        <f t="shared" si="111"/>
        <v>1</v>
      </c>
      <c r="D634" s="1">
        <f t="shared" si="112"/>
        <v>3</v>
      </c>
      <c r="E634" s="12">
        <f t="shared" si="113"/>
        <v>23</v>
      </c>
      <c r="F634" s="124" t="str">
        <f t="shared" si="114"/>
        <v>0</v>
      </c>
      <c r="G634" s="1">
        <f ca="1">(OFFSET(O634,0,MATCH(Customer!$J$6,'CDH &amp; HDH'!$P$11:$X$11,0)))</f>
        <v>14</v>
      </c>
      <c r="H634" s="1" t="str">
        <f t="shared" si="115"/>
        <v>Heating</v>
      </c>
      <c r="I634" s="1">
        <f ca="1">OFFSET(IF($H634="Cooling",Customer!$C$25,Customer!$C$52),E634,D634)</f>
        <v>66</v>
      </c>
      <c r="J634" s="1">
        <f ca="1">OFFSET(IF($H634="Cooling",Customer!$L$25,Customer!$L$52),$E634,$D634)</f>
        <v>64</v>
      </c>
      <c r="K634" s="16">
        <f t="shared" si="116"/>
        <v>0</v>
      </c>
      <c r="L634" s="16">
        <f t="shared" si="117"/>
        <v>0</v>
      </c>
      <c r="M634" s="17">
        <f t="shared" ca="1" si="109"/>
        <v>52</v>
      </c>
      <c r="N634" s="17">
        <f t="shared" ca="1" si="110"/>
        <v>50</v>
      </c>
      <c r="O634" s="4"/>
      <c r="P634" s="4">
        <v>56</v>
      </c>
      <c r="Q634" s="4">
        <v>28</v>
      </c>
      <c r="R634" s="4">
        <v>13</v>
      </c>
      <c r="S634" s="4">
        <v>20</v>
      </c>
      <c r="T634" s="4">
        <v>48</v>
      </c>
      <c r="U634" s="4">
        <v>56</v>
      </c>
      <c r="V634" s="13">
        <v>14</v>
      </c>
      <c r="W634" s="4">
        <v>25</v>
      </c>
      <c r="X634" s="4">
        <v>11</v>
      </c>
      <c r="Y634">
        <f t="shared" si="118"/>
        <v>0</v>
      </c>
      <c r="Z634">
        <f t="shared" si="119"/>
        <v>0</v>
      </c>
    </row>
    <row r="635" spans="2:26" x14ac:dyDescent="0.25">
      <c r="B635" s="11">
        <f t="shared" si="120"/>
        <v>44587.958333331822</v>
      </c>
      <c r="C635" s="1">
        <f t="shared" si="111"/>
        <v>1</v>
      </c>
      <c r="D635" s="1">
        <f t="shared" si="112"/>
        <v>3</v>
      </c>
      <c r="E635" s="12">
        <f t="shared" si="113"/>
        <v>24</v>
      </c>
      <c r="F635" s="124" t="str">
        <f t="shared" si="114"/>
        <v>0</v>
      </c>
      <c r="G635" s="1">
        <f ca="1">(OFFSET(O635,0,MATCH(Customer!$J$6,'CDH &amp; HDH'!$P$11:$X$11,0)))</f>
        <v>11</v>
      </c>
      <c r="H635" s="1" t="str">
        <f t="shared" si="115"/>
        <v>Heating</v>
      </c>
      <c r="I635" s="1">
        <f ca="1">OFFSET(IF($H635="Cooling",Customer!$C$25,Customer!$C$52),E635,D635)</f>
        <v>66</v>
      </c>
      <c r="J635" s="1">
        <f ca="1">OFFSET(IF($H635="Cooling",Customer!$L$25,Customer!$L$52),$E635,$D635)</f>
        <v>64</v>
      </c>
      <c r="K635" s="16">
        <f t="shared" si="116"/>
        <v>0</v>
      </c>
      <c r="L635" s="16">
        <f t="shared" si="117"/>
        <v>0</v>
      </c>
      <c r="M635" s="17">
        <f t="shared" ca="1" si="109"/>
        <v>55</v>
      </c>
      <c r="N635" s="17">
        <f t="shared" ca="1" si="110"/>
        <v>53</v>
      </c>
      <c r="O635" s="4"/>
      <c r="P635" s="4">
        <v>56</v>
      </c>
      <c r="Q635" s="4">
        <v>27</v>
      </c>
      <c r="R635" s="4">
        <v>13</v>
      </c>
      <c r="S635" s="4">
        <v>20</v>
      </c>
      <c r="T635" s="4">
        <v>49</v>
      </c>
      <c r="U635" s="4">
        <v>55</v>
      </c>
      <c r="V635" s="13">
        <v>11</v>
      </c>
      <c r="W635" s="4">
        <v>25</v>
      </c>
      <c r="X635" s="4">
        <v>6</v>
      </c>
      <c r="Y635">
        <f t="shared" si="118"/>
        <v>0</v>
      </c>
      <c r="Z635">
        <f t="shared" si="119"/>
        <v>0</v>
      </c>
    </row>
    <row r="636" spans="2:26" x14ac:dyDescent="0.25">
      <c r="B636" s="11">
        <f t="shared" si="120"/>
        <v>44587.999999998487</v>
      </c>
      <c r="C636" s="1">
        <f t="shared" si="111"/>
        <v>1</v>
      </c>
      <c r="D636" s="1">
        <f t="shared" si="112"/>
        <v>4</v>
      </c>
      <c r="E636" s="12">
        <f t="shared" si="113"/>
        <v>1</v>
      </c>
      <c r="F636" s="124" t="str">
        <f t="shared" si="114"/>
        <v>0</v>
      </c>
      <c r="G636" s="1">
        <f ca="1">(OFFSET(O636,0,MATCH(Customer!$J$6,'CDH &amp; HDH'!$P$11:$X$11,0)))</f>
        <v>12</v>
      </c>
      <c r="H636" s="1" t="str">
        <f t="shared" si="115"/>
        <v>Heating</v>
      </c>
      <c r="I636" s="1">
        <f ca="1">OFFSET(IF($H636="Cooling",Customer!$C$25,Customer!$C$52),E636,D636)</f>
        <v>66</v>
      </c>
      <c r="J636" s="1">
        <f ca="1">OFFSET(IF($H636="Cooling",Customer!$L$25,Customer!$L$52),$E636,$D636)</f>
        <v>64</v>
      </c>
      <c r="K636" s="16">
        <f t="shared" si="116"/>
        <v>0</v>
      </c>
      <c r="L636" s="16">
        <f t="shared" si="117"/>
        <v>0</v>
      </c>
      <c r="M636" s="17">
        <f t="shared" ca="1" si="109"/>
        <v>54</v>
      </c>
      <c r="N636" s="17">
        <f t="shared" ca="1" si="110"/>
        <v>52</v>
      </c>
      <c r="O636" s="4"/>
      <c r="P636" s="4">
        <v>56</v>
      </c>
      <c r="Q636" s="4">
        <v>27</v>
      </c>
      <c r="R636" s="4">
        <v>13</v>
      </c>
      <c r="S636" s="4">
        <v>20</v>
      </c>
      <c r="T636" s="4">
        <v>49</v>
      </c>
      <c r="U636" s="4">
        <v>55</v>
      </c>
      <c r="V636" s="13">
        <v>12</v>
      </c>
      <c r="W636" s="4">
        <v>25</v>
      </c>
      <c r="X636" s="4">
        <v>3</v>
      </c>
      <c r="Y636">
        <f t="shared" si="118"/>
        <v>0</v>
      </c>
      <c r="Z636">
        <f t="shared" si="119"/>
        <v>0</v>
      </c>
    </row>
    <row r="637" spans="2:26" x14ac:dyDescent="0.25">
      <c r="B637" s="11">
        <f t="shared" si="120"/>
        <v>44588.041666665151</v>
      </c>
      <c r="C637" s="1">
        <f t="shared" si="111"/>
        <v>1</v>
      </c>
      <c r="D637" s="1">
        <f t="shared" si="112"/>
        <v>4</v>
      </c>
      <c r="E637" s="12">
        <f t="shared" si="113"/>
        <v>2</v>
      </c>
      <c r="F637" s="124" t="str">
        <f t="shared" si="114"/>
        <v>0</v>
      </c>
      <c r="G637" s="1">
        <f ca="1">(OFFSET(O637,0,MATCH(Customer!$J$6,'CDH &amp; HDH'!$P$11:$X$11,0)))</f>
        <v>8</v>
      </c>
      <c r="H637" s="1" t="str">
        <f t="shared" si="115"/>
        <v>Heating</v>
      </c>
      <c r="I637" s="1">
        <f ca="1">OFFSET(IF($H637="Cooling",Customer!$C$25,Customer!$C$52),E637,D637)</f>
        <v>66</v>
      </c>
      <c r="J637" s="1">
        <f ca="1">OFFSET(IF($H637="Cooling",Customer!$L$25,Customer!$L$52),$E637,$D637)</f>
        <v>64</v>
      </c>
      <c r="K637" s="16">
        <f t="shared" si="116"/>
        <v>0</v>
      </c>
      <c r="L637" s="16">
        <f t="shared" si="117"/>
        <v>0</v>
      </c>
      <c r="M637" s="17">
        <f t="shared" ca="1" si="109"/>
        <v>58</v>
      </c>
      <c r="N637" s="17">
        <f t="shared" ca="1" si="110"/>
        <v>56</v>
      </c>
      <c r="O637" s="4"/>
      <c r="P637" s="4">
        <v>56</v>
      </c>
      <c r="Q637" s="4">
        <v>27</v>
      </c>
      <c r="R637" s="4">
        <v>13</v>
      </c>
      <c r="S637" s="4">
        <v>20</v>
      </c>
      <c r="T637" s="4">
        <v>49</v>
      </c>
      <c r="U637" s="4">
        <v>56</v>
      </c>
      <c r="V637" s="13">
        <v>8</v>
      </c>
      <c r="W637" s="4">
        <v>25</v>
      </c>
      <c r="X637" s="4">
        <v>1</v>
      </c>
      <c r="Y637">
        <f t="shared" si="118"/>
        <v>0</v>
      </c>
      <c r="Z637">
        <f t="shared" si="119"/>
        <v>0</v>
      </c>
    </row>
    <row r="638" spans="2:26" x14ac:dyDescent="0.25">
      <c r="B638" s="11">
        <f t="shared" si="120"/>
        <v>44588.083333331815</v>
      </c>
      <c r="C638" s="1">
        <f t="shared" si="111"/>
        <v>1</v>
      </c>
      <c r="D638" s="1">
        <f t="shared" si="112"/>
        <v>4</v>
      </c>
      <c r="E638" s="12">
        <f t="shared" si="113"/>
        <v>3</v>
      </c>
      <c r="F638" s="124" t="str">
        <f t="shared" si="114"/>
        <v>0</v>
      </c>
      <c r="G638" s="1">
        <f ca="1">(OFFSET(O638,0,MATCH(Customer!$J$6,'CDH &amp; HDH'!$P$11:$X$11,0)))</f>
        <v>8</v>
      </c>
      <c r="H638" s="1" t="str">
        <f t="shared" si="115"/>
        <v>Heating</v>
      </c>
      <c r="I638" s="1">
        <f ca="1">OFFSET(IF($H638="Cooling",Customer!$C$25,Customer!$C$52),E638,D638)</f>
        <v>66</v>
      </c>
      <c r="J638" s="1">
        <f ca="1">OFFSET(IF($H638="Cooling",Customer!$L$25,Customer!$L$52),$E638,$D638)</f>
        <v>64</v>
      </c>
      <c r="K638" s="16">
        <f t="shared" si="116"/>
        <v>0</v>
      </c>
      <c r="L638" s="16">
        <f t="shared" si="117"/>
        <v>0</v>
      </c>
      <c r="M638" s="17">
        <f t="shared" ca="1" si="109"/>
        <v>58</v>
      </c>
      <c r="N638" s="17">
        <f t="shared" ca="1" si="110"/>
        <v>56</v>
      </c>
      <c r="O638" s="4"/>
      <c r="P638" s="4">
        <v>55</v>
      </c>
      <c r="Q638" s="4">
        <v>26</v>
      </c>
      <c r="R638" s="4">
        <v>13</v>
      </c>
      <c r="S638" s="4">
        <v>20</v>
      </c>
      <c r="T638" s="4">
        <v>48</v>
      </c>
      <c r="U638" s="4">
        <v>55</v>
      </c>
      <c r="V638" s="13">
        <v>8</v>
      </c>
      <c r="W638" s="4">
        <v>25</v>
      </c>
      <c r="X638" s="4">
        <v>0</v>
      </c>
      <c r="Y638">
        <f t="shared" si="118"/>
        <v>0</v>
      </c>
      <c r="Z638">
        <f t="shared" si="119"/>
        <v>0</v>
      </c>
    </row>
    <row r="639" spans="2:26" x14ac:dyDescent="0.25">
      <c r="B639" s="11">
        <f t="shared" si="120"/>
        <v>44588.124999998479</v>
      </c>
      <c r="C639" s="1">
        <f t="shared" si="111"/>
        <v>1</v>
      </c>
      <c r="D639" s="1">
        <f t="shared" si="112"/>
        <v>4</v>
      </c>
      <c r="E639" s="12">
        <f t="shared" si="113"/>
        <v>4</v>
      </c>
      <c r="F639" s="124" t="str">
        <f t="shared" si="114"/>
        <v>0</v>
      </c>
      <c r="G639" s="1">
        <f ca="1">(OFFSET(O639,0,MATCH(Customer!$J$6,'CDH &amp; HDH'!$P$11:$X$11,0)))</f>
        <v>7</v>
      </c>
      <c r="H639" s="1" t="str">
        <f t="shared" si="115"/>
        <v>Heating</v>
      </c>
      <c r="I639" s="1">
        <f ca="1">OFFSET(IF($H639="Cooling",Customer!$C$25,Customer!$C$52),E639,D639)</f>
        <v>66</v>
      </c>
      <c r="J639" s="1">
        <f ca="1">OFFSET(IF($H639="Cooling",Customer!$L$25,Customer!$L$52),$E639,$D639)</f>
        <v>64</v>
      </c>
      <c r="K639" s="16">
        <f t="shared" si="116"/>
        <v>0</v>
      </c>
      <c r="L639" s="16">
        <f t="shared" si="117"/>
        <v>0</v>
      </c>
      <c r="M639" s="17">
        <f t="shared" ca="1" si="109"/>
        <v>59</v>
      </c>
      <c r="N639" s="17">
        <f t="shared" ca="1" si="110"/>
        <v>57</v>
      </c>
      <c r="O639" s="4"/>
      <c r="P639" s="4">
        <v>55</v>
      </c>
      <c r="Q639" s="4">
        <v>25</v>
      </c>
      <c r="R639" s="4">
        <v>13</v>
      </c>
      <c r="S639" s="4">
        <v>20</v>
      </c>
      <c r="T639" s="4">
        <v>48</v>
      </c>
      <c r="U639" s="4">
        <v>54</v>
      </c>
      <c r="V639" s="13">
        <v>7</v>
      </c>
      <c r="W639" s="4">
        <v>25</v>
      </c>
      <c r="X639" s="4">
        <v>-1</v>
      </c>
      <c r="Y639">
        <f t="shared" si="118"/>
        <v>0</v>
      </c>
      <c r="Z639">
        <f t="shared" si="119"/>
        <v>0</v>
      </c>
    </row>
    <row r="640" spans="2:26" x14ac:dyDescent="0.25">
      <c r="B640" s="11">
        <f t="shared" si="120"/>
        <v>44588.166666665144</v>
      </c>
      <c r="C640" s="1">
        <f t="shared" si="111"/>
        <v>1</v>
      </c>
      <c r="D640" s="1">
        <f t="shared" si="112"/>
        <v>4</v>
      </c>
      <c r="E640" s="12">
        <f t="shared" si="113"/>
        <v>5</v>
      </c>
      <c r="F640" s="124" t="str">
        <f t="shared" si="114"/>
        <v>0</v>
      </c>
      <c r="G640" s="1">
        <f ca="1">(OFFSET(O640,0,MATCH(Customer!$J$6,'CDH &amp; HDH'!$P$11:$X$11,0)))</f>
        <v>3</v>
      </c>
      <c r="H640" s="1" t="str">
        <f t="shared" si="115"/>
        <v>Heating</v>
      </c>
      <c r="I640" s="1">
        <f ca="1">OFFSET(IF($H640="Cooling",Customer!$C$25,Customer!$C$52),E640,D640)</f>
        <v>66</v>
      </c>
      <c r="J640" s="1">
        <f ca="1">OFFSET(IF($H640="Cooling",Customer!$L$25,Customer!$L$52),$E640,$D640)</f>
        <v>64</v>
      </c>
      <c r="K640" s="16">
        <f t="shared" si="116"/>
        <v>0</v>
      </c>
      <c r="L640" s="16">
        <f t="shared" si="117"/>
        <v>0</v>
      </c>
      <c r="M640" s="17">
        <f t="shared" ca="1" si="109"/>
        <v>63</v>
      </c>
      <c r="N640" s="17">
        <f t="shared" ca="1" si="110"/>
        <v>61</v>
      </c>
      <c r="O640" s="4"/>
      <c r="P640" s="4">
        <v>55</v>
      </c>
      <c r="Q640" s="4">
        <v>25</v>
      </c>
      <c r="R640" s="4">
        <v>13</v>
      </c>
      <c r="S640" s="4">
        <v>20</v>
      </c>
      <c r="T640" s="4">
        <v>47</v>
      </c>
      <c r="U640" s="4">
        <v>55</v>
      </c>
      <c r="V640" s="13">
        <v>3</v>
      </c>
      <c r="W640" s="4">
        <v>25</v>
      </c>
      <c r="X640" s="4">
        <v>-3</v>
      </c>
      <c r="Y640">
        <f t="shared" si="118"/>
        <v>0</v>
      </c>
      <c r="Z640">
        <f t="shared" si="119"/>
        <v>0</v>
      </c>
    </row>
    <row r="641" spans="2:26" x14ac:dyDescent="0.25">
      <c r="B641" s="11">
        <f t="shared" si="120"/>
        <v>44588.208333331808</v>
      </c>
      <c r="C641" s="1">
        <f t="shared" si="111"/>
        <v>1</v>
      </c>
      <c r="D641" s="1">
        <f t="shared" si="112"/>
        <v>4</v>
      </c>
      <c r="E641" s="12">
        <f t="shared" si="113"/>
        <v>6</v>
      </c>
      <c r="F641" s="124" t="str">
        <f t="shared" si="114"/>
        <v>0</v>
      </c>
      <c r="G641" s="1">
        <f ca="1">(OFFSET(O641,0,MATCH(Customer!$J$6,'CDH &amp; HDH'!$P$11:$X$11,0)))</f>
        <v>4</v>
      </c>
      <c r="H641" s="1" t="str">
        <f t="shared" si="115"/>
        <v>Heating</v>
      </c>
      <c r="I641" s="1">
        <f ca="1">OFFSET(IF($H641="Cooling",Customer!$C$25,Customer!$C$52),E641,D641)</f>
        <v>66</v>
      </c>
      <c r="J641" s="1">
        <f ca="1">OFFSET(IF($H641="Cooling",Customer!$L$25,Customer!$L$52),$E641,$D641)</f>
        <v>64</v>
      </c>
      <c r="K641" s="16">
        <f t="shared" si="116"/>
        <v>0</v>
      </c>
      <c r="L641" s="16">
        <f t="shared" si="117"/>
        <v>0</v>
      </c>
      <c r="M641" s="17">
        <f t="shared" ca="1" si="109"/>
        <v>62</v>
      </c>
      <c r="N641" s="17">
        <f t="shared" ca="1" si="110"/>
        <v>60</v>
      </c>
      <c r="O641" s="4"/>
      <c r="P641" s="4">
        <v>54</v>
      </c>
      <c r="Q641" s="4">
        <v>25</v>
      </c>
      <c r="R641" s="4">
        <v>13</v>
      </c>
      <c r="S641" s="4">
        <v>20</v>
      </c>
      <c r="T641" s="4">
        <v>46</v>
      </c>
      <c r="U641" s="4">
        <v>54</v>
      </c>
      <c r="V641" s="13">
        <v>4</v>
      </c>
      <c r="W641" s="4">
        <v>25</v>
      </c>
      <c r="X641" s="4">
        <v>-2</v>
      </c>
      <c r="Y641">
        <f t="shared" si="118"/>
        <v>0</v>
      </c>
      <c r="Z641">
        <f t="shared" si="119"/>
        <v>0</v>
      </c>
    </row>
    <row r="642" spans="2:26" x14ac:dyDescent="0.25">
      <c r="B642" s="11">
        <f t="shared" si="120"/>
        <v>44588.249999998472</v>
      </c>
      <c r="C642" s="1">
        <f t="shared" si="111"/>
        <v>1</v>
      </c>
      <c r="D642" s="1">
        <f t="shared" si="112"/>
        <v>4</v>
      </c>
      <c r="E642" s="12">
        <f t="shared" si="113"/>
        <v>7</v>
      </c>
      <c r="F642" s="124" t="str">
        <f t="shared" si="114"/>
        <v>0</v>
      </c>
      <c r="G642" s="1">
        <f ca="1">(OFFSET(O642,0,MATCH(Customer!$J$6,'CDH &amp; HDH'!$P$11:$X$11,0)))</f>
        <v>4</v>
      </c>
      <c r="H642" s="1" t="str">
        <f t="shared" si="115"/>
        <v>Heating</v>
      </c>
      <c r="I642" s="1">
        <f ca="1">OFFSET(IF($H642="Cooling",Customer!$C$25,Customer!$C$52),E642,D642)</f>
        <v>66</v>
      </c>
      <c r="J642" s="1">
        <f ca="1">OFFSET(IF($H642="Cooling",Customer!$L$25,Customer!$L$52),$E642,$D642)</f>
        <v>64</v>
      </c>
      <c r="K642" s="16">
        <f t="shared" si="116"/>
        <v>0</v>
      </c>
      <c r="L642" s="16">
        <f t="shared" si="117"/>
        <v>0</v>
      </c>
      <c r="M642" s="17">
        <f t="shared" ca="1" si="109"/>
        <v>62</v>
      </c>
      <c r="N642" s="17">
        <f t="shared" ca="1" si="110"/>
        <v>60</v>
      </c>
      <c r="O642" s="4"/>
      <c r="P642" s="4">
        <v>54</v>
      </c>
      <c r="Q642" s="4">
        <v>25</v>
      </c>
      <c r="R642" s="4">
        <v>13</v>
      </c>
      <c r="S642" s="4">
        <v>20</v>
      </c>
      <c r="T642" s="4">
        <v>45</v>
      </c>
      <c r="U642" s="4">
        <v>55</v>
      </c>
      <c r="V642" s="13">
        <v>4</v>
      </c>
      <c r="W642" s="4">
        <v>25</v>
      </c>
      <c r="X642" s="4">
        <v>-2</v>
      </c>
      <c r="Y642">
        <f t="shared" si="118"/>
        <v>0</v>
      </c>
      <c r="Z642">
        <f t="shared" si="119"/>
        <v>0</v>
      </c>
    </row>
    <row r="643" spans="2:26" x14ac:dyDescent="0.25">
      <c r="B643" s="11">
        <f t="shared" si="120"/>
        <v>44588.291666665136</v>
      </c>
      <c r="C643" s="1">
        <f t="shared" si="111"/>
        <v>1</v>
      </c>
      <c r="D643" s="1">
        <f t="shared" si="112"/>
        <v>4</v>
      </c>
      <c r="E643" s="12">
        <f t="shared" si="113"/>
        <v>8</v>
      </c>
      <c r="F643" s="124" t="str">
        <f t="shared" si="114"/>
        <v>1</v>
      </c>
      <c r="G643" s="1">
        <f ca="1">(OFFSET(O643,0,MATCH(Customer!$J$6,'CDH &amp; HDH'!$P$11:$X$11,0)))</f>
        <v>6</v>
      </c>
      <c r="H643" s="1" t="str">
        <f t="shared" si="115"/>
        <v>Heating</v>
      </c>
      <c r="I643" s="1">
        <f ca="1">OFFSET(IF($H643="Cooling",Customer!$C$25,Customer!$C$52),E643,D643)</f>
        <v>70</v>
      </c>
      <c r="J643" s="1">
        <f ca="1">OFFSET(IF($H643="Cooling",Customer!$L$25,Customer!$L$52),$E643,$D643)</f>
        <v>70</v>
      </c>
      <c r="K643" s="16">
        <f t="shared" si="116"/>
        <v>0</v>
      </c>
      <c r="L643" s="16">
        <f t="shared" si="117"/>
        <v>0</v>
      </c>
      <c r="M643" s="17">
        <f t="shared" ca="1" si="109"/>
        <v>64</v>
      </c>
      <c r="N643" s="17">
        <f t="shared" ca="1" si="110"/>
        <v>64</v>
      </c>
      <c r="O643" s="4"/>
      <c r="P643" s="4">
        <v>51</v>
      </c>
      <c r="Q643" s="4">
        <v>24</v>
      </c>
      <c r="R643" s="4">
        <v>13</v>
      </c>
      <c r="S643" s="4">
        <v>20</v>
      </c>
      <c r="T643" s="4">
        <v>43</v>
      </c>
      <c r="U643" s="4">
        <v>54</v>
      </c>
      <c r="V643" s="13">
        <v>6</v>
      </c>
      <c r="W643" s="4">
        <v>25</v>
      </c>
      <c r="X643" s="4">
        <v>-3</v>
      </c>
      <c r="Y643">
        <f t="shared" si="118"/>
        <v>0</v>
      </c>
      <c r="Z643">
        <f t="shared" si="119"/>
        <v>0</v>
      </c>
    </row>
    <row r="644" spans="2:26" x14ac:dyDescent="0.25">
      <c r="B644" s="11">
        <f t="shared" si="120"/>
        <v>44588.333333331801</v>
      </c>
      <c r="C644" s="1">
        <f t="shared" si="111"/>
        <v>1</v>
      </c>
      <c r="D644" s="1">
        <f t="shared" si="112"/>
        <v>4</v>
      </c>
      <c r="E644" s="12">
        <f t="shared" si="113"/>
        <v>9</v>
      </c>
      <c r="F644" s="124" t="str">
        <f t="shared" si="114"/>
        <v>1</v>
      </c>
      <c r="G644" s="1">
        <f ca="1">(OFFSET(O644,0,MATCH(Customer!$J$6,'CDH &amp; HDH'!$P$11:$X$11,0)))</f>
        <v>8</v>
      </c>
      <c r="H644" s="1" t="str">
        <f t="shared" si="115"/>
        <v>Heating</v>
      </c>
      <c r="I644" s="1">
        <f ca="1">OFFSET(IF($H644="Cooling",Customer!$C$25,Customer!$C$52),E644,D644)</f>
        <v>70</v>
      </c>
      <c r="J644" s="1">
        <f ca="1">OFFSET(IF($H644="Cooling",Customer!$L$25,Customer!$L$52),$E644,$D644)</f>
        <v>70</v>
      </c>
      <c r="K644" s="16">
        <f t="shared" si="116"/>
        <v>0</v>
      </c>
      <c r="L644" s="16">
        <f t="shared" si="117"/>
        <v>0</v>
      </c>
      <c r="M644" s="17">
        <f t="shared" ca="1" si="109"/>
        <v>62</v>
      </c>
      <c r="N644" s="17">
        <f t="shared" ca="1" si="110"/>
        <v>62</v>
      </c>
      <c r="O644" s="4"/>
      <c r="P644" s="4">
        <v>48</v>
      </c>
      <c r="Q644" s="4">
        <v>24</v>
      </c>
      <c r="R644" s="4">
        <v>14</v>
      </c>
      <c r="S644" s="4">
        <v>21</v>
      </c>
      <c r="T644" s="4">
        <v>42</v>
      </c>
      <c r="U644" s="4">
        <v>54</v>
      </c>
      <c r="V644" s="13">
        <v>8</v>
      </c>
      <c r="W644" s="4">
        <v>26</v>
      </c>
      <c r="X644" s="4">
        <v>1</v>
      </c>
      <c r="Y644">
        <f t="shared" si="118"/>
        <v>0</v>
      </c>
      <c r="Z644">
        <f t="shared" si="119"/>
        <v>0</v>
      </c>
    </row>
    <row r="645" spans="2:26" x14ac:dyDescent="0.25">
      <c r="B645" s="11">
        <f t="shared" si="120"/>
        <v>44588.374999998465</v>
      </c>
      <c r="C645" s="1">
        <f t="shared" si="111"/>
        <v>1</v>
      </c>
      <c r="D645" s="1">
        <f t="shared" si="112"/>
        <v>4</v>
      </c>
      <c r="E645" s="12">
        <f t="shared" si="113"/>
        <v>10</v>
      </c>
      <c r="F645" s="124" t="str">
        <f t="shared" si="114"/>
        <v>0</v>
      </c>
      <c r="G645" s="1">
        <f ca="1">(OFFSET(O645,0,MATCH(Customer!$J$6,'CDH &amp; HDH'!$P$11:$X$11,0)))</f>
        <v>13</v>
      </c>
      <c r="H645" s="1" t="str">
        <f t="shared" si="115"/>
        <v>Heating</v>
      </c>
      <c r="I645" s="1">
        <f ca="1">OFFSET(IF($H645="Cooling",Customer!$C$25,Customer!$C$52),E645,D645)</f>
        <v>70</v>
      </c>
      <c r="J645" s="1">
        <f ca="1">OFFSET(IF($H645="Cooling",Customer!$L$25,Customer!$L$52),$E645,$D645)</f>
        <v>70</v>
      </c>
      <c r="K645" s="16">
        <f t="shared" si="116"/>
        <v>0</v>
      </c>
      <c r="L645" s="16">
        <f t="shared" si="117"/>
        <v>0</v>
      </c>
      <c r="M645" s="17">
        <f t="shared" ca="1" si="109"/>
        <v>57</v>
      </c>
      <c r="N645" s="17">
        <f t="shared" ca="1" si="110"/>
        <v>57</v>
      </c>
      <c r="O645" s="4"/>
      <c r="P645" s="4">
        <v>45</v>
      </c>
      <c r="Q645" s="4">
        <v>24</v>
      </c>
      <c r="R645" s="4">
        <v>14</v>
      </c>
      <c r="S645" s="4">
        <v>21</v>
      </c>
      <c r="T645" s="4">
        <v>40</v>
      </c>
      <c r="U645" s="4">
        <v>53</v>
      </c>
      <c r="V645" s="13">
        <v>13</v>
      </c>
      <c r="W645" s="4">
        <v>26</v>
      </c>
      <c r="X645" s="4">
        <v>6</v>
      </c>
      <c r="Y645">
        <f t="shared" si="118"/>
        <v>0</v>
      </c>
      <c r="Z645">
        <f t="shared" si="119"/>
        <v>0</v>
      </c>
    </row>
    <row r="646" spans="2:26" x14ac:dyDescent="0.25">
      <c r="B646" s="11">
        <f t="shared" si="120"/>
        <v>44588.416666665129</v>
      </c>
      <c r="C646" s="1">
        <f t="shared" si="111"/>
        <v>1</v>
      </c>
      <c r="D646" s="1">
        <f t="shared" si="112"/>
        <v>4</v>
      </c>
      <c r="E646" s="12">
        <f t="shared" si="113"/>
        <v>11</v>
      </c>
      <c r="F646" s="124" t="str">
        <f t="shared" si="114"/>
        <v>0</v>
      </c>
      <c r="G646" s="1">
        <f ca="1">(OFFSET(O646,0,MATCH(Customer!$J$6,'CDH &amp; HDH'!$P$11:$X$11,0)))</f>
        <v>20</v>
      </c>
      <c r="H646" s="1" t="str">
        <f t="shared" si="115"/>
        <v>Heating</v>
      </c>
      <c r="I646" s="1">
        <f ca="1">OFFSET(IF($H646="Cooling",Customer!$C$25,Customer!$C$52),E646,D646)</f>
        <v>70</v>
      </c>
      <c r="J646" s="1">
        <f ca="1">OFFSET(IF($H646="Cooling",Customer!$L$25,Customer!$L$52),$E646,$D646)</f>
        <v>70</v>
      </c>
      <c r="K646" s="16">
        <f t="shared" si="116"/>
        <v>0</v>
      </c>
      <c r="L646" s="16">
        <f t="shared" si="117"/>
        <v>0</v>
      </c>
      <c r="M646" s="17">
        <f t="shared" ca="1" si="109"/>
        <v>50</v>
      </c>
      <c r="N646" s="17">
        <f t="shared" ca="1" si="110"/>
        <v>50</v>
      </c>
      <c r="O646" s="4"/>
      <c r="P646" s="4">
        <v>43</v>
      </c>
      <c r="Q646" s="4">
        <v>24</v>
      </c>
      <c r="R646" s="4">
        <v>15</v>
      </c>
      <c r="S646" s="4">
        <v>23</v>
      </c>
      <c r="T646" s="4">
        <v>40</v>
      </c>
      <c r="U646" s="4">
        <v>54</v>
      </c>
      <c r="V646" s="13">
        <v>20</v>
      </c>
      <c r="W646" s="4">
        <v>28</v>
      </c>
      <c r="X646" s="4">
        <v>9</v>
      </c>
      <c r="Y646">
        <f t="shared" si="118"/>
        <v>0</v>
      </c>
      <c r="Z646">
        <f t="shared" si="119"/>
        <v>0</v>
      </c>
    </row>
    <row r="647" spans="2:26" x14ac:dyDescent="0.25">
      <c r="B647" s="11">
        <f t="shared" si="120"/>
        <v>44588.458333331793</v>
      </c>
      <c r="C647" s="1">
        <f t="shared" si="111"/>
        <v>1</v>
      </c>
      <c r="D647" s="1">
        <f t="shared" si="112"/>
        <v>4</v>
      </c>
      <c r="E647" s="12">
        <f t="shared" si="113"/>
        <v>12</v>
      </c>
      <c r="F647" s="124" t="str">
        <f t="shared" si="114"/>
        <v>0</v>
      </c>
      <c r="G647" s="1">
        <f ca="1">(OFFSET(O647,0,MATCH(Customer!$J$6,'CDH &amp; HDH'!$P$11:$X$11,0)))</f>
        <v>19</v>
      </c>
      <c r="H647" s="1" t="str">
        <f t="shared" si="115"/>
        <v>Heating</v>
      </c>
      <c r="I647" s="1">
        <f ca="1">OFFSET(IF($H647="Cooling",Customer!$C$25,Customer!$C$52),E647,D647)</f>
        <v>70</v>
      </c>
      <c r="J647" s="1">
        <f ca="1">OFFSET(IF($H647="Cooling",Customer!$L$25,Customer!$L$52),$E647,$D647)</f>
        <v>70</v>
      </c>
      <c r="K647" s="16">
        <f t="shared" si="116"/>
        <v>0</v>
      </c>
      <c r="L647" s="16">
        <f t="shared" si="117"/>
        <v>0</v>
      </c>
      <c r="M647" s="17">
        <f t="shared" ca="1" si="109"/>
        <v>51</v>
      </c>
      <c r="N647" s="17">
        <f t="shared" ca="1" si="110"/>
        <v>51</v>
      </c>
      <c r="O647" s="4"/>
      <c r="P647" s="4">
        <v>42</v>
      </c>
      <c r="Q647" s="4">
        <v>23</v>
      </c>
      <c r="R647" s="4">
        <v>17</v>
      </c>
      <c r="S647" s="4">
        <v>24</v>
      </c>
      <c r="T647" s="4">
        <v>39</v>
      </c>
      <c r="U647" s="4">
        <v>54</v>
      </c>
      <c r="V647" s="13">
        <v>19</v>
      </c>
      <c r="W647" s="4">
        <v>29</v>
      </c>
      <c r="X647" s="4">
        <v>14</v>
      </c>
      <c r="Y647">
        <f t="shared" si="118"/>
        <v>0</v>
      </c>
      <c r="Z647">
        <f t="shared" si="119"/>
        <v>0</v>
      </c>
    </row>
    <row r="648" spans="2:26" x14ac:dyDescent="0.25">
      <c r="B648" s="11">
        <f t="shared" si="120"/>
        <v>44588.499999998457</v>
      </c>
      <c r="C648" s="1">
        <f t="shared" si="111"/>
        <v>1</v>
      </c>
      <c r="D648" s="1">
        <f t="shared" si="112"/>
        <v>4</v>
      </c>
      <c r="E648" s="12">
        <f t="shared" si="113"/>
        <v>13</v>
      </c>
      <c r="F648" s="124" t="str">
        <f t="shared" si="114"/>
        <v>0</v>
      </c>
      <c r="G648" s="1">
        <f ca="1">(OFFSET(O648,0,MATCH(Customer!$J$6,'CDH &amp; HDH'!$P$11:$X$11,0)))</f>
        <v>20</v>
      </c>
      <c r="H648" s="1" t="str">
        <f t="shared" si="115"/>
        <v>Heating</v>
      </c>
      <c r="I648" s="1">
        <f ca="1">OFFSET(IF($H648="Cooling",Customer!$C$25,Customer!$C$52),E648,D648)</f>
        <v>70</v>
      </c>
      <c r="J648" s="1">
        <f ca="1">OFFSET(IF($H648="Cooling",Customer!$L$25,Customer!$L$52),$E648,$D648)</f>
        <v>70</v>
      </c>
      <c r="K648" s="16">
        <f t="shared" si="116"/>
        <v>0</v>
      </c>
      <c r="L648" s="16">
        <f t="shared" si="117"/>
        <v>0</v>
      </c>
      <c r="M648" s="17">
        <f t="shared" ca="1" si="109"/>
        <v>50</v>
      </c>
      <c r="N648" s="17">
        <f t="shared" ca="1" si="110"/>
        <v>50</v>
      </c>
      <c r="O648" s="4"/>
      <c r="P648" s="4">
        <v>40</v>
      </c>
      <c r="Q648" s="4">
        <v>23</v>
      </c>
      <c r="R648" s="4">
        <v>18</v>
      </c>
      <c r="S648" s="4">
        <v>26</v>
      </c>
      <c r="T648" s="4">
        <v>39</v>
      </c>
      <c r="U648" s="4">
        <v>48</v>
      </c>
      <c r="V648" s="13">
        <v>20</v>
      </c>
      <c r="W648" s="4">
        <v>30</v>
      </c>
      <c r="X648" s="4">
        <v>16</v>
      </c>
      <c r="Y648">
        <f t="shared" si="118"/>
        <v>0</v>
      </c>
      <c r="Z648">
        <f t="shared" si="119"/>
        <v>0</v>
      </c>
    </row>
    <row r="649" spans="2:26" x14ac:dyDescent="0.25">
      <c r="B649" s="11">
        <f t="shared" si="120"/>
        <v>44588.541666665122</v>
      </c>
      <c r="C649" s="1">
        <f t="shared" si="111"/>
        <v>1</v>
      </c>
      <c r="D649" s="1">
        <f t="shared" si="112"/>
        <v>4</v>
      </c>
      <c r="E649" s="12">
        <f t="shared" si="113"/>
        <v>14</v>
      </c>
      <c r="F649" s="124" t="str">
        <f t="shared" si="114"/>
        <v>0</v>
      </c>
      <c r="G649" s="1">
        <f ca="1">(OFFSET(O649,0,MATCH(Customer!$J$6,'CDH &amp; HDH'!$P$11:$X$11,0)))</f>
        <v>22</v>
      </c>
      <c r="H649" s="1" t="str">
        <f t="shared" si="115"/>
        <v>Heating</v>
      </c>
      <c r="I649" s="1">
        <f ca="1">OFFSET(IF($H649="Cooling",Customer!$C$25,Customer!$C$52),E649,D649)</f>
        <v>70</v>
      </c>
      <c r="J649" s="1">
        <f ca="1">OFFSET(IF($H649="Cooling",Customer!$L$25,Customer!$L$52),$E649,$D649)</f>
        <v>70</v>
      </c>
      <c r="K649" s="16">
        <f t="shared" si="116"/>
        <v>0</v>
      </c>
      <c r="L649" s="16">
        <f t="shared" si="117"/>
        <v>0</v>
      </c>
      <c r="M649" s="17">
        <f t="shared" ca="1" si="109"/>
        <v>48</v>
      </c>
      <c r="N649" s="17">
        <f t="shared" ca="1" si="110"/>
        <v>48</v>
      </c>
      <c r="O649" s="4"/>
      <c r="P649" s="4">
        <v>39</v>
      </c>
      <c r="Q649" s="4">
        <v>21</v>
      </c>
      <c r="R649" s="4">
        <v>19</v>
      </c>
      <c r="S649" s="4">
        <v>26</v>
      </c>
      <c r="T649" s="4">
        <v>39</v>
      </c>
      <c r="U649" s="4">
        <v>47</v>
      </c>
      <c r="V649" s="13">
        <v>22</v>
      </c>
      <c r="W649" s="4">
        <v>30</v>
      </c>
      <c r="X649" s="4">
        <v>19</v>
      </c>
      <c r="Y649">
        <f t="shared" si="118"/>
        <v>0</v>
      </c>
      <c r="Z649">
        <f t="shared" si="119"/>
        <v>0</v>
      </c>
    </row>
    <row r="650" spans="2:26" x14ac:dyDescent="0.25">
      <c r="B650" s="11">
        <f t="shared" si="120"/>
        <v>44588.583333331786</v>
      </c>
      <c r="C650" s="1">
        <f t="shared" si="111"/>
        <v>1</v>
      </c>
      <c r="D650" s="1">
        <f t="shared" si="112"/>
        <v>4</v>
      </c>
      <c r="E650" s="12">
        <f t="shared" si="113"/>
        <v>15</v>
      </c>
      <c r="F650" s="124" t="str">
        <f t="shared" si="114"/>
        <v>0</v>
      </c>
      <c r="G650" s="1">
        <f ca="1">(OFFSET(O650,0,MATCH(Customer!$J$6,'CDH &amp; HDH'!$P$11:$X$11,0)))</f>
        <v>22</v>
      </c>
      <c r="H650" s="1" t="str">
        <f t="shared" si="115"/>
        <v>Heating</v>
      </c>
      <c r="I650" s="1">
        <f ca="1">OFFSET(IF($H650="Cooling",Customer!$C$25,Customer!$C$52),E650,D650)</f>
        <v>70</v>
      </c>
      <c r="J650" s="1">
        <f ca="1">OFFSET(IF($H650="Cooling",Customer!$L$25,Customer!$L$52),$E650,$D650)</f>
        <v>70</v>
      </c>
      <c r="K650" s="16">
        <f t="shared" si="116"/>
        <v>0</v>
      </c>
      <c r="L650" s="16">
        <f t="shared" si="117"/>
        <v>0</v>
      </c>
      <c r="M650" s="17">
        <f t="shared" ca="1" si="109"/>
        <v>48</v>
      </c>
      <c r="N650" s="17">
        <f t="shared" ca="1" si="110"/>
        <v>48</v>
      </c>
      <c r="O650" s="4"/>
      <c r="P650" s="4">
        <v>39</v>
      </c>
      <c r="Q650" s="4">
        <v>18</v>
      </c>
      <c r="R650" s="4">
        <v>21</v>
      </c>
      <c r="S650" s="4">
        <v>25</v>
      </c>
      <c r="T650" s="4">
        <v>38</v>
      </c>
      <c r="U650" s="4">
        <v>46</v>
      </c>
      <c r="V650" s="13">
        <v>22</v>
      </c>
      <c r="W650" s="4">
        <v>32</v>
      </c>
      <c r="X650" s="4">
        <v>23</v>
      </c>
      <c r="Y650">
        <f t="shared" si="118"/>
        <v>0</v>
      </c>
      <c r="Z650">
        <f t="shared" si="119"/>
        <v>0</v>
      </c>
    </row>
    <row r="651" spans="2:26" x14ac:dyDescent="0.25">
      <c r="B651" s="11">
        <f t="shared" si="120"/>
        <v>44588.62499999845</v>
      </c>
      <c r="C651" s="1">
        <f t="shared" si="111"/>
        <v>1</v>
      </c>
      <c r="D651" s="1">
        <f t="shared" si="112"/>
        <v>4</v>
      </c>
      <c r="E651" s="12">
        <f t="shared" si="113"/>
        <v>16</v>
      </c>
      <c r="F651" s="124" t="str">
        <f t="shared" si="114"/>
        <v>0</v>
      </c>
      <c r="G651" s="1">
        <f ca="1">(OFFSET(O651,0,MATCH(Customer!$J$6,'CDH &amp; HDH'!$P$11:$X$11,0)))</f>
        <v>23</v>
      </c>
      <c r="H651" s="1" t="str">
        <f t="shared" si="115"/>
        <v>Heating</v>
      </c>
      <c r="I651" s="1">
        <f ca="1">OFFSET(IF($H651="Cooling",Customer!$C$25,Customer!$C$52),E651,D651)</f>
        <v>70</v>
      </c>
      <c r="J651" s="1">
        <f ca="1">OFFSET(IF($H651="Cooling",Customer!$L$25,Customer!$L$52),$E651,$D651)</f>
        <v>70</v>
      </c>
      <c r="K651" s="16">
        <f t="shared" si="116"/>
        <v>0</v>
      </c>
      <c r="L651" s="16">
        <f t="shared" si="117"/>
        <v>0</v>
      </c>
      <c r="M651" s="17">
        <f t="shared" ca="1" si="109"/>
        <v>47</v>
      </c>
      <c r="N651" s="17">
        <f t="shared" ca="1" si="110"/>
        <v>47</v>
      </c>
      <c r="O651" s="4"/>
      <c r="P651" s="4">
        <v>38</v>
      </c>
      <c r="Q651" s="4">
        <v>16</v>
      </c>
      <c r="R651" s="4">
        <v>22</v>
      </c>
      <c r="S651" s="4">
        <v>25</v>
      </c>
      <c r="T651" s="4">
        <v>38</v>
      </c>
      <c r="U651" s="4">
        <v>43</v>
      </c>
      <c r="V651" s="13">
        <v>23</v>
      </c>
      <c r="W651" s="4">
        <v>31</v>
      </c>
      <c r="X651" s="4">
        <v>21</v>
      </c>
      <c r="Y651">
        <f t="shared" si="118"/>
        <v>0</v>
      </c>
      <c r="Z651">
        <f t="shared" si="119"/>
        <v>0</v>
      </c>
    </row>
    <row r="652" spans="2:26" x14ac:dyDescent="0.25">
      <c r="B652" s="11">
        <f t="shared" si="120"/>
        <v>44588.666666665114</v>
      </c>
      <c r="C652" s="1">
        <f t="shared" si="111"/>
        <v>1</v>
      </c>
      <c r="D652" s="1">
        <f t="shared" si="112"/>
        <v>4</v>
      </c>
      <c r="E652" s="12">
        <f t="shared" si="113"/>
        <v>17</v>
      </c>
      <c r="F652" s="124" t="str">
        <f t="shared" si="114"/>
        <v>0</v>
      </c>
      <c r="G652" s="1">
        <f ca="1">(OFFSET(O652,0,MATCH(Customer!$J$6,'CDH &amp; HDH'!$P$11:$X$11,0)))</f>
        <v>22</v>
      </c>
      <c r="H652" s="1" t="str">
        <f t="shared" si="115"/>
        <v>Heating</v>
      </c>
      <c r="I652" s="1">
        <f ca="1">OFFSET(IF($H652="Cooling",Customer!$C$25,Customer!$C$52),E652,D652)</f>
        <v>70</v>
      </c>
      <c r="J652" s="1">
        <f ca="1">OFFSET(IF($H652="Cooling",Customer!$L$25,Customer!$L$52),$E652,$D652)</f>
        <v>70</v>
      </c>
      <c r="K652" s="16">
        <f t="shared" si="116"/>
        <v>0</v>
      </c>
      <c r="L652" s="16">
        <f t="shared" si="117"/>
        <v>0</v>
      </c>
      <c r="M652" s="17">
        <f t="shared" ref="M652:M715" ca="1" si="121">IF($H652="Cooling",0,MAX(0,I652-$G652))</f>
        <v>48</v>
      </c>
      <c r="N652" s="17">
        <f t="shared" ref="N652:N715" ca="1" si="122">IF($H652="Cooling",0,MAX(0,J652-$G652))</f>
        <v>48</v>
      </c>
      <c r="O652" s="4"/>
      <c r="P652" s="4">
        <v>38</v>
      </c>
      <c r="Q652" s="4">
        <v>14</v>
      </c>
      <c r="R652" s="4">
        <v>21</v>
      </c>
      <c r="S652" s="4">
        <v>25</v>
      </c>
      <c r="T652" s="4">
        <v>37</v>
      </c>
      <c r="U652" s="4">
        <v>42</v>
      </c>
      <c r="V652" s="13">
        <v>22</v>
      </c>
      <c r="W652" s="4">
        <v>28</v>
      </c>
      <c r="X652" s="4">
        <v>19</v>
      </c>
      <c r="Y652">
        <f t="shared" si="118"/>
        <v>0</v>
      </c>
      <c r="Z652">
        <f t="shared" si="119"/>
        <v>0</v>
      </c>
    </row>
    <row r="653" spans="2:26" x14ac:dyDescent="0.25">
      <c r="B653" s="11">
        <f t="shared" si="120"/>
        <v>44588.708333331779</v>
      </c>
      <c r="C653" s="1">
        <f t="shared" ref="C653:C716" si="123">MONTH(B653)</f>
        <v>1</v>
      </c>
      <c r="D653" s="1">
        <f t="shared" ref="D653:D716" si="124">WEEKDAY(B653,2)</f>
        <v>4</v>
      </c>
      <c r="E653" s="12">
        <f t="shared" ref="E653:E716" si="125">HOUR(B653)+1</f>
        <v>18</v>
      </c>
      <c r="F653" s="124" t="str">
        <f t="shared" ref="F653:F716" si="126">IF(AND(C653&gt;5,C653&lt;9,D653&lt;6,E653&gt;14,E653&lt;19),"1",IF(AND(OR(E653=8,E653=9,E653=19,E653=20),C653&lt;3,D653&lt;6),"1","0"))</f>
        <v>0</v>
      </c>
      <c r="G653" s="1">
        <f ca="1">(OFFSET(O653,0,MATCH(Customer!$J$6,'CDH &amp; HDH'!$P$11:$X$11,0)))</f>
        <v>21</v>
      </c>
      <c r="H653" s="1" t="str">
        <f t="shared" ref="H653:H716" si="127">IF(AND(C653&gt;=5,C653&lt;=9),"Cooling","Heating")</f>
        <v>Heating</v>
      </c>
      <c r="I653" s="1">
        <f ca="1">OFFSET(IF($H653="Cooling",Customer!$C$25,Customer!$C$52),E653,D653)</f>
        <v>70</v>
      </c>
      <c r="J653" s="1">
        <f ca="1">OFFSET(IF($H653="Cooling",Customer!$L$25,Customer!$L$52),$E653,$D653)</f>
        <v>70</v>
      </c>
      <c r="K653" s="16">
        <f t="shared" ref="K653:K716" si="128">IF($H653="Heating",0,MAX(0,$G653-I653))</f>
        <v>0</v>
      </c>
      <c r="L653" s="16">
        <f t="shared" ref="L653:L716" si="129">IF($H653="Heating",0,MAX(0,$G653-J653))</f>
        <v>0</v>
      </c>
      <c r="M653" s="17">
        <f t="shared" ca="1" si="121"/>
        <v>49</v>
      </c>
      <c r="N653" s="17">
        <f t="shared" ca="1" si="122"/>
        <v>49</v>
      </c>
      <c r="O653" s="4"/>
      <c r="P653" s="4">
        <v>37</v>
      </c>
      <c r="Q653" s="4">
        <v>12</v>
      </c>
      <c r="R653" s="4">
        <v>21</v>
      </c>
      <c r="S653" s="4">
        <v>24</v>
      </c>
      <c r="T653" s="4">
        <v>37</v>
      </c>
      <c r="U653" s="4">
        <v>41</v>
      </c>
      <c r="V653" s="13">
        <v>21</v>
      </c>
      <c r="W653" s="4">
        <v>26</v>
      </c>
      <c r="X653" s="4">
        <v>15</v>
      </c>
      <c r="Y653">
        <f t="shared" ref="Y653:Y716" si="130">1.08*400*K653</f>
        <v>0</v>
      </c>
      <c r="Z653">
        <f t="shared" ref="Z653:Z716" si="131">1.08*400*L653</f>
        <v>0</v>
      </c>
    </row>
    <row r="654" spans="2:26" x14ac:dyDescent="0.25">
      <c r="B654" s="11">
        <f t="shared" ref="B654:B717" si="132">B653+1/24</f>
        <v>44588.749999998443</v>
      </c>
      <c r="C654" s="1">
        <f t="shared" si="123"/>
        <v>1</v>
      </c>
      <c r="D654" s="1">
        <f t="shared" si="124"/>
        <v>4</v>
      </c>
      <c r="E654" s="12">
        <f t="shared" si="125"/>
        <v>19</v>
      </c>
      <c r="F654" s="124" t="str">
        <f t="shared" si="126"/>
        <v>1</v>
      </c>
      <c r="G654" s="1">
        <f ca="1">(OFFSET(O654,0,MATCH(Customer!$J$6,'CDH &amp; HDH'!$P$11:$X$11,0)))</f>
        <v>19</v>
      </c>
      <c r="H654" s="1" t="str">
        <f t="shared" si="127"/>
        <v>Heating</v>
      </c>
      <c r="I654" s="1">
        <f ca="1">OFFSET(IF($H654="Cooling",Customer!$C$25,Customer!$C$52),E654,D654)</f>
        <v>66</v>
      </c>
      <c r="J654" s="1">
        <f ca="1">OFFSET(IF($H654="Cooling",Customer!$L$25,Customer!$L$52),$E654,$D654)</f>
        <v>64</v>
      </c>
      <c r="K654" s="16">
        <f t="shared" si="128"/>
        <v>0</v>
      </c>
      <c r="L654" s="16">
        <f t="shared" si="129"/>
        <v>0</v>
      </c>
      <c r="M654" s="17">
        <f t="shared" ca="1" si="121"/>
        <v>47</v>
      </c>
      <c r="N654" s="17">
        <f t="shared" ca="1" si="122"/>
        <v>45</v>
      </c>
      <c r="O654" s="4"/>
      <c r="P654" s="4">
        <v>37</v>
      </c>
      <c r="Q654" s="4">
        <v>10</v>
      </c>
      <c r="R654" s="4">
        <v>20</v>
      </c>
      <c r="S654" s="4">
        <v>24</v>
      </c>
      <c r="T654" s="4">
        <v>36</v>
      </c>
      <c r="U654" s="4">
        <v>40</v>
      </c>
      <c r="V654" s="13">
        <v>19</v>
      </c>
      <c r="W654" s="4">
        <v>25</v>
      </c>
      <c r="X654" s="4">
        <v>12</v>
      </c>
      <c r="Y654">
        <f t="shared" si="130"/>
        <v>0</v>
      </c>
      <c r="Z654">
        <f t="shared" si="131"/>
        <v>0</v>
      </c>
    </row>
    <row r="655" spans="2:26" x14ac:dyDescent="0.25">
      <c r="B655" s="11">
        <f t="shared" si="132"/>
        <v>44588.791666665107</v>
      </c>
      <c r="C655" s="1">
        <f t="shared" si="123"/>
        <v>1</v>
      </c>
      <c r="D655" s="1">
        <f t="shared" si="124"/>
        <v>4</v>
      </c>
      <c r="E655" s="12">
        <f t="shared" si="125"/>
        <v>20</v>
      </c>
      <c r="F655" s="124" t="str">
        <f t="shared" si="126"/>
        <v>1</v>
      </c>
      <c r="G655" s="1">
        <f ca="1">(OFFSET(O655,0,MATCH(Customer!$J$6,'CDH &amp; HDH'!$P$11:$X$11,0)))</f>
        <v>18</v>
      </c>
      <c r="H655" s="1" t="str">
        <f t="shared" si="127"/>
        <v>Heating</v>
      </c>
      <c r="I655" s="1">
        <f ca="1">OFFSET(IF($H655="Cooling",Customer!$C$25,Customer!$C$52),E655,D655)</f>
        <v>66</v>
      </c>
      <c r="J655" s="1">
        <f ca="1">OFFSET(IF($H655="Cooling",Customer!$L$25,Customer!$L$52),$E655,$D655)</f>
        <v>64</v>
      </c>
      <c r="K655" s="16">
        <f t="shared" si="128"/>
        <v>0</v>
      </c>
      <c r="L655" s="16">
        <f t="shared" si="129"/>
        <v>0</v>
      </c>
      <c r="M655" s="17">
        <f t="shared" ca="1" si="121"/>
        <v>48</v>
      </c>
      <c r="N655" s="17">
        <f t="shared" ca="1" si="122"/>
        <v>46</v>
      </c>
      <c r="O655" s="4"/>
      <c r="P655" s="4">
        <v>37</v>
      </c>
      <c r="Q655" s="4">
        <v>8</v>
      </c>
      <c r="R655" s="4">
        <v>20</v>
      </c>
      <c r="S655" s="4">
        <v>24</v>
      </c>
      <c r="T655" s="4">
        <v>35</v>
      </c>
      <c r="U655" s="4">
        <v>41</v>
      </c>
      <c r="V655" s="13">
        <v>18</v>
      </c>
      <c r="W655" s="4">
        <v>23</v>
      </c>
      <c r="X655" s="4">
        <v>10</v>
      </c>
      <c r="Y655">
        <f t="shared" si="130"/>
        <v>0</v>
      </c>
      <c r="Z655">
        <f t="shared" si="131"/>
        <v>0</v>
      </c>
    </row>
    <row r="656" spans="2:26" x14ac:dyDescent="0.25">
      <c r="B656" s="11">
        <f t="shared" si="132"/>
        <v>44588.833333331771</v>
      </c>
      <c r="C656" s="1">
        <f t="shared" si="123"/>
        <v>1</v>
      </c>
      <c r="D656" s="1">
        <f t="shared" si="124"/>
        <v>4</v>
      </c>
      <c r="E656" s="12">
        <f t="shared" si="125"/>
        <v>21</v>
      </c>
      <c r="F656" s="124" t="str">
        <f t="shared" si="126"/>
        <v>0</v>
      </c>
      <c r="G656" s="1">
        <f ca="1">(OFFSET(O656,0,MATCH(Customer!$J$6,'CDH &amp; HDH'!$P$11:$X$11,0)))</f>
        <v>19</v>
      </c>
      <c r="H656" s="1" t="str">
        <f t="shared" si="127"/>
        <v>Heating</v>
      </c>
      <c r="I656" s="1">
        <f ca="1">OFFSET(IF($H656="Cooling",Customer!$C$25,Customer!$C$52),E656,D656)</f>
        <v>66</v>
      </c>
      <c r="J656" s="1">
        <f ca="1">OFFSET(IF($H656="Cooling",Customer!$L$25,Customer!$L$52),$E656,$D656)</f>
        <v>64</v>
      </c>
      <c r="K656" s="16">
        <f t="shared" si="128"/>
        <v>0</v>
      </c>
      <c r="L656" s="16">
        <f t="shared" si="129"/>
        <v>0</v>
      </c>
      <c r="M656" s="17">
        <f t="shared" ca="1" si="121"/>
        <v>47</v>
      </c>
      <c r="N656" s="17">
        <f t="shared" ca="1" si="122"/>
        <v>45</v>
      </c>
      <c r="O656" s="4"/>
      <c r="P656" s="4">
        <v>36</v>
      </c>
      <c r="Q656" s="4">
        <v>5</v>
      </c>
      <c r="R656" s="4">
        <v>20</v>
      </c>
      <c r="S656" s="4">
        <v>23</v>
      </c>
      <c r="T656" s="4">
        <v>35</v>
      </c>
      <c r="U656" s="4">
        <v>40</v>
      </c>
      <c r="V656" s="13">
        <v>19</v>
      </c>
      <c r="W656" s="4">
        <v>23</v>
      </c>
      <c r="X656" s="4">
        <v>9</v>
      </c>
      <c r="Y656">
        <f t="shared" si="130"/>
        <v>0</v>
      </c>
      <c r="Z656">
        <f t="shared" si="131"/>
        <v>0</v>
      </c>
    </row>
    <row r="657" spans="2:26" x14ac:dyDescent="0.25">
      <c r="B657" s="11">
        <f t="shared" si="132"/>
        <v>44588.874999998436</v>
      </c>
      <c r="C657" s="1">
        <f t="shared" si="123"/>
        <v>1</v>
      </c>
      <c r="D657" s="1">
        <f t="shared" si="124"/>
        <v>4</v>
      </c>
      <c r="E657" s="12">
        <f t="shared" si="125"/>
        <v>22</v>
      </c>
      <c r="F657" s="124" t="str">
        <f t="shared" si="126"/>
        <v>0</v>
      </c>
      <c r="G657" s="1">
        <f ca="1">(OFFSET(O657,0,MATCH(Customer!$J$6,'CDH &amp; HDH'!$P$11:$X$11,0)))</f>
        <v>18</v>
      </c>
      <c r="H657" s="1" t="str">
        <f t="shared" si="127"/>
        <v>Heating</v>
      </c>
      <c r="I657" s="1">
        <f ca="1">OFFSET(IF($H657="Cooling",Customer!$C$25,Customer!$C$52),E657,D657)</f>
        <v>66</v>
      </c>
      <c r="J657" s="1">
        <f ca="1">OFFSET(IF($H657="Cooling",Customer!$L$25,Customer!$L$52),$E657,$D657)</f>
        <v>64</v>
      </c>
      <c r="K657" s="16">
        <f t="shared" si="128"/>
        <v>0</v>
      </c>
      <c r="L657" s="16">
        <f t="shared" si="129"/>
        <v>0</v>
      </c>
      <c r="M657" s="17">
        <f t="shared" ca="1" si="121"/>
        <v>48</v>
      </c>
      <c r="N657" s="17">
        <f t="shared" ca="1" si="122"/>
        <v>46</v>
      </c>
      <c r="O657" s="4"/>
      <c r="P657" s="4">
        <v>36</v>
      </c>
      <c r="Q657" s="4">
        <v>3</v>
      </c>
      <c r="R657" s="4">
        <v>20</v>
      </c>
      <c r="S657" s="4">
        <v>23</v>
      </c>
      <c r="T657" s="4">
        <v>34</v>
      </c>
      <c r="U657" s="4">
        <v>40</v>
      </c>
      <c r="V657" s="13">
        <v>18</v>
      </c>
      <c r="W657" s="4">
        <v>24</v>
      </c>
      <c r="X657" s="4">
        <v>7</v>
      </c>
      <c r="Y657">
        <f t="shared" si="130"/>
        <v>0</v>
      </c>
      <c r="Z657">
        <f t="shared" si="131"/>
        <v>0</v>
      </c>
    </row>
    <row r="658" spans="2:26" x14ac:dyDescent="0.25">
      <c r="B658" s="11">
        <f t="shared" si="132"/>
        <v>44588.9166666651</v>
      </c>
      <c r="C658" s="1">
        <f t="shared" si="123"/>
        <v>1</v>
      </c>
      <c r="D658" s="1">
        <f t="shared" si="124"/>
        <v>4</v>
      </c>
      <c r="E658" s="12">
        <f t="shared" si="125"/>
        <v>23</v>
      </c>
      <c r="F658" s="124" t="str">
        <f t="shared" si="126"/>
        <v>0</v>
      </c>
      <c r="G658" s="1">
        <f ca="1">(OFFSET(O658,0,MATCH(Customer!$J$6,'CDH &amp; HDH'!$P$11:$X$11,0)))</f>
        <v>14</v>
      </c>
      <c r="H658" s="1" t="str">
        <f t="shared" si="127"/>
        <v>Heating</v>
      </c>
      <c r="I658" s="1">
        <f ca="1">OFFSET(IF($H658="Cooling",Customer!$C$25,Customer!$C$52),E658,D658)</f>
        <v>66</v>
      </c>
      <c r="J658" s="1">
        <f ca="1">OFFSET(IF($H658="Cooling",Customer!$L$25,Customer!$L$52),$E658,$D658)</f>
        <v>64</v>
      </c>
      <c r="K658" s="16">
        <f t="shared" si="128"/>
        <v>0</v>
      </c>
      <c r="L658" s="16">
        <f t="shared" si="129"/>
        <v>0</v>
      </c>
      <c r="M658" s="17">
        <f t="shared" ca="1" si="121"/>
        <v>52</v>
      </c>
      <c r="N658" s="17">
        <f t="shared" ca="1" si="122"/>
        <v>50</v>
      </c>
      <c r="O658" s="4"/>
      <c r="P658" s="4">
        <v>35</v>
      </c>
      <c r="Q658" s="4">
        <v>2</v>
      </c>
      <c r="R658" s="4">
        <v>19</v>
      </c>
      <c r="S658" s="4">
        <v>23</v>
      </c>
      <c r="T658" s="4">
        <v>34</v>
      </c>
      <c r="U658" s="4">
        <v>38</v>
      </c>
      <c r="V658" s="13">
        <v>14</v>
      </c>
      <c r="W658" s="4">
        <v>23</v>
      </c>
      <c r="X658" s="4">
        <v>5</v>
      </c>
      <c r="Y658">
        <f t="shared" si="130"/>
        <v>0</v>
      </c>
      <c r="Z658">
        <f t="shared" si="131"/>
        <v>0</v>
      </c>
    </row>
    <row r="659" spans="2:26" x14ac:dyDescent="0.25">
      <c r="B659" s="11">
        <f t="shared" si="132"/>
        <v>44588.958333331764</v>
      </c>
      <c r="C659" s="1">
        <f t="shared" si="123"/>
        <v>1</v>
      </c>
      <c r="D659" s="1">
        <f t="shared" si="124"/>
        <v>4</v>
      </c>
      <c r="E659" s="12">
        <f t="shared" si="125"/>
        <v>24</v>
      </c>
      <c r="F659" s="124" t="str">
        <f t="shared" si="126"/>
        <v>0</v>
      </c>
      <c r="G659" s="1">
        <f ca="1">(OFFSET(O659,0,MATCH(Customer!$J$6,'CDH &amp; HDH'!$P$11:$X$11,0)))</f>
        <v>14</v>
      </c>
      <c r="H659" s="1" t="str">
        <f t="shared" si="127"/>
        <v>Heating</v>
      </c>
      <c r="I659" s="1">
        <f ca="1">OFFSET(IF($H659="Cooling",Customer!$C$25,Customer!$C$52),E659,D659)</f>
        <v>66</v>
      </c>
      <c r="J659" s="1">
        <f ca="1">OFFSET(IF($H659="Cooling",Customer!$L$25,Customer!$L$52),$E659,$D659)</f>
        <v>64</v>
      </c>
      <c r="K659" s="16">
        <f t="shared" si="128"/>
        <v>0</v>
      </c>
      <c r="L659" s="16">
        <f t="shared" si="129"/>
        <v>0</v>
      </c>
      <c r="M659" s="17">
        <f t="shared" ca="1" si="121"/>
        <v>52</v>
      </c>
      <c r="N659" s="17">
        <f t="shared" ca="1" si="122"/>
        <v>50</v>
      </c>
      <c r="O659" s="4"/>
      <c r="P659" s="4">
        <v>34</v>
      </c>
      <c r="Q659" s="4">
        <v>2</v>
      </c>
      <c r="R659" s="4">
        <v>18</v>
      </c>
      <c r="S659" s="4">
        <v>23</v>
      </c>
      <c r="T659" s="4">
        <v>33</v>
      </c>
      <c r="U659" s="4">
        <v>37</v>
      </c>
      <c r="V659" s="13">
        <v>14</v>
      </c>
      <c r="W659" s="4">
        <v>24</v>
      </c>
      <c r="X659" s="4">
        <v>3</v>
      </c>
      <c r="Y659">
        <f t="shared" si="130"/>
        <v>0</v>
      </c>
      <c r="Z659">
        <f t="shared" si="131"/>
        <v>0</v>
      </c>
    </row>
    <row r="660" spans="2:26" x14ac:dyDescent="0.25">
      <c r="B660" s="11">
        <f t="shared" si="132"/>
        <v>44588.999999998428</v>
      </c>
      <c r="C660" s="1">
        <f t="shared" si="123"/>
        <v>1</v>
      </c>
      <c r="D660" s="1">
        <f t="shared" si="124"/>
        <v>5</v>
      </c>
      <c r="E660" s="12">
        <f t="shared" si="125"/>
        <v>1</v>
      </c>
      <c r="F660" s="124" t="str">
        <f t="shared" si="126"/>
        <v>0</v>
      </c>
      <c r="G660" s="1">
        <f ca="1">(OFFSET(O660,0,MATCH(Customer!$J$6,'CDH &amp; HDH'!$P$11:$X$11,0)))</f>
        <v>14</v>
      </c>
      <c r="H660" s="1" t="str">
        <f t="shared" si="127"/>
        <v>Heating</v>
      </c>
      <c r="I660" s="1">
        <f ca="1">OFFSET(IF($H660="Cooling",Customer!$C$25,Customer!$C$52),E660,D660)</f>
        <v>66</v>
      </c>
      <c r="J660" s="1">
        <f ca="1">OFFSET(IF($H660="Cooling",Customer!$L$25,Customer!$L$52),$E660,$D660)</f>
        <v>64</v>
      </c>
      <c r="K660" s="16">
        <f t="shared" si="128"/>
        <v>0</v>
      </c>
      <c r="L660" s="16">
        <f t="shared" si="129"/>
        <v>0</v>
      </c>
      <c r="M660" s="17">
        <f t="shared" ca="1" si="121"/>
        <v>52</v>
      </c>
      <c r="N660" s="17">
        <f t="shared" ca="1" si="122"/>
        <v>50</v>
      </c>
      <c r="O660" s="4"/>
      <c r="P660" s="4">
        <v>33</v>
      </c>
      <c r="Q660" s="4">
        <v>1</v>
      </c>
      <c r="R660" s="4">
        <v>17</v>
      </c>
      <c r="S660" s="4">
        <v>23</v>
      </c>
      <c r="T660" s="4">
        <v>33</v>
      </c>
      <c r="U660" s="4">
        <v>36</v>
      </c>
      <c r="V660" s="13">
        <v>14</v>
      </c>
      <c r="W660" s="4">
        <v>24</v>
      </c>
      <c r="X660" s="4">
        <v>0</v>
      </c>
      <c r="Y660">
        <f t="shared" si="130"/>
        <v>0</v>
      </c>
      <c r="Z660">
        <f t="shared" si="131"/>
        <v>0</v>
      </c>
    </row>
    <row r="661" spans="2:26" x14ac:dyDescent="0.25">
      <c r="B661" s="11">
        <f t="shared" si="132"/>
        <v>44589.041666665093</v>
      </c>
      <c r="C661" s="1">
        <f t="shared" si="123"/>
        <v>1</v>
      </c>
      <c r="D661" s="1">
        <f t="shared" si="124"/>
        <v>5</v>
      </c>
      <c r="E661" s="12">
        <f t="shared" si="125"/>
        <v>2</v>
      </c>
      <c r="F661" s="124" t="str">
        <f t="shared" si="126"/>
        <v>0</v>
      </c>
      <c r="G661" s="1">
        <f ca="1">(OFFSET(O661,0,MATCH(Customer!$J$6,'CDH &amp; HDH'!$P$11:$X$11,0)))</f>
        <v>11</v>
      </c>
      <c r="H661" s="1" t="str">
        <f t="shared" si="127"/>
        <v>Heating</v>
      </c>
      <c r="I661" s="1">
        <f ca="1">OFFSET(IF($H661="Cooling",Customer!$C$25,Customer!$C$52),E661,D661)</f>
        <v>66</v>
      </c>
      <c r="J661" s="1">
        <f ca="1">OFFSET(IF($H661="Cooling",Customer!$L$25,Customer!$L$52),$E661,$D661)</f>
        <v>64</v>
      </c>
      <c r="K661" s="16">
        <f t="shared" si="128"/>
        <v>0</v>
      </c>
      <c r="L661" s="16">
        <f t="shared" si="129"/>
        <v>0</v>
      </c>
      <c r="M661" s="17">
        <f t="shared" ca="1" si="121"/>
        <v>55</v>
      </c>
      <c r="N661" s="17">
        <f t="shared" ca="1" si="122"/>
        <v>53</v>
      </c>
      <c r="O661" s="4"/>
      <c r="P661" s="4">
        <v>33</v>
      </c>
      <c r="Q661" s="4">
        <v>1</v>
      </c>
      <c r="R661" s="4">
        <v>16</v>
      </c>
      <c r="S661" s="4">
        <v>23</v>
      </c>
      <c r="T661" s="4">
        <v>32</v>
      </c>
      <c r="U661" s="4">
        <v>35</v>
      </c>
      <c r="V661" s="13">
        <v>11</v>
      </c>
      <c r="W661" s="4">
        <v>24</v>
      </c>
      <c r="X661" s="4">
        <v>-1</v>
      </c>
      <c r="Y661">
        <f t="shared" si="130"/>
        <v>0</v>
      </c>
      <c r="Z661">
        <f t="shared" si="131"/>
        <v>0</v>
      </c>
    </row>
    <row r="662" spans="2:26" x14ac:dyDescent="0.25">
      <c r="B662" s="11">
        <f t="shared" si="132"/>
        <v>44589.083333331757</v>
      </c>
      <c r="C662" s="1">
        <f t="shared" si="123"/>
        <v>1</v>
      </c>
      <c r="D662" s="1">
        <f t="shared" si="124"/>
        <v>5</v>
      </c>
      <c r="E662" s="12">
        <f t="shared" si="125"/>
        <v>3</v>
      </c>
      <c r="F662" s="124" t="str">
        <f t="shared" si="126"/>
        <v>0</v>
      </c>
      <c r="G662" s="1">
        <f ca="1">(OFFSET(O662,0,MATCH(Customer!$J$6,'CDH &amp; HDH'!$P$11:$X$11,0)))</f>
        <v>10</v>
      </c>
      <c r="H662" s="1" t="str">
        <f t="shared" si="127"/>
        <v>Heating</v>
      </c>
      <c r="I662" s="1">
        <f ca="1">OFFSET(IF($H662="Cooling",Customer!$C$25,Customer!$C$52),E662,D662)</f>
        <v>66</v>
      </c>
      <c r="J662" s="1">
        <f ca="1">OFFSET(IF($H662="Cooling",Customer!$L$25,Customer!$L$52),$E662,$D662)</f>
        <v>64</v>
      </c>
      <c r="K662" s="16">
        <f t="shared" si="128"/>
        <v>0</v>
      </c>
      <c r="L662" s="16">
        <f t="shared" si="129"/>
        <v>0</v>
      </c>
      <c r="M662" s="17">
        <f t="shared" ca="1" si="121"/>
        <v>56</v>
      </c>
      <c r="N662" s="17">
        <f t="shared" ca="1" si="122"/>
        <v>54</v>
      </c>
      <c r="O662" s="4"/>
      <c r="P662" s="4">
        <v>32</v>
      </c>
      <c r="Q662" s="4">
        <v>2</v>
      </c>
      <c r="R662" s="4">
        <v>16</v>
      </c>
      <c r="S662" s="4">
        <v>22</v>
      </c>
      <c r="T662" s="4">
        <v>32</v>
      </c>
      <c r="U662" s="4">
        <v>34</v>
      </c>
      <c r="V662" s="13">
        <v>10</v>
      </c>
      <c r="W662" s="4">
        <v>25</v>
      </c>
      <c r="X662" s="4">
        <v>-1</v>
      </c>
      <c r="Y662">
        <f t="shared" si="130"/>
        <v>0</v>
      </c>
      <c r="Z662">
        <f t="shared" si="131"/>
        <v>0</v>
      </c>
    </row>
    <row r="663" spans="2:26" x14ac:dyDescent="0.25">
      <c r="B663" s="11">
        <f t="shared" si="132"/>
        <v>44589.124999998421</v>
      </c>
      <c r="C663" s="1">
        <f t="shared" si="123"/>
        <v>1</v>
      </c>
      <c r="D663" s="1">
        <f t="shared" si="124"/>
        <v>5</v>
      </c>
      <c r="E663" s="12">
        <f t="shared" si="125"/>
        <v>4</v>
      </c>
      <c r="F663" s="124" t="str">
        <f t="shared" si="126"/>
        <v>0</v>
      </c>
      <c r="G663" s="1">
        <f ca="1">(OFFSET(O663,0,MATCH(Customer!$J$6,'CDH &amp; HDH'!$P$11:$X$11,0)))</f>
        <v>9</v>
      </c>
      <c r="H663" s="1" t="str">
        <f t="shared" si="127"/>
        <v>Heating</v>
      </c>
      <c r="I663" s="1">
        <f ca="1">OFFSET(IF($H663="Cooling",Customer!$C$25,Customer!$C$52),E663,D663)</f>
        <v>66</v>
      </c>
      <c r="J663" s="1">
        <f ca="1">OFFSET(IF($H663="Cooling",Customer!$L$25,Customer!$L$52),$E663,$D663)</f>
        <v>64</v>
      </c>
      <c r="K663" s="16">
        <f t="shared" si="128"/>
        <v>0</v>
      </c>
      <c r="L663" s="16">
        <f t="shared" si="129"/>
        <v>0</v>
      </c>
      <c r="M663" s="17">
        <f t="shared" ca="1" si="121"/>
        <v>57</v>
      </c>
      <c r="N663" s="17">
        <f t="shared" ca="1" si="122"/>
        <v>55</v>
      </c>
      <c r="O663" s="4"/>
      <c r="P663" s="4">
        <v>32</v>
      </c>
      <c r="Q663" s="4">
        <v>2</v>
      </c>
      <c r="R663" s="4">
        <v>15</v>
      </c>
      <c r="S663" s="4">
        <v>22</v>
      </c>
      <c r="T663" s="4">
        <v>31</v>
      </c>
      <c r="U663" s="4">
        <v>34</v>
      </c>
      <c r="V663" s="13">
        <v>9</v>
      </c>
      <c r="W663" s="4">
        <v>25</v>
      </c>
      <c r="X663" s="4">
        <v>-3</v>
      </c>
      <c r="Y663">
        <f t="shared" si="130"/>
        <v>0</v>
      </c>
      <c r="Z663">
        <f t="shared" si="131"/>
        <v>0</v>
      </c>
    </row>
    <row r="664" spans="2:26" x14ac:dyDescent="0.25">
      <c r="B664" s="11">
        <f t="shared" si="132"/>
        <v>44589.166666665085</v>
      </c>
      <c r="C664" s="1">
        <f t="shared" si="123"/>
        <v>1</v>
      </c>
      <c r="D664" s="1">
        <f t="shared" si="124"/>
        <v>5</v>
      </c>
      <c r="E664" s="12">
        <f t="shared" si="125"/>
        <v>5</v>
      </c>
      <c r="F664" s="124" t="str">
        <f t="shared" si="126"/>
        <v>0</v>
      </c>
      <c r="G664" s="1">
        <f ca="1">(OFFSET(O664,0,MATCH(Customer!$J$6,'CDH &amp; HDH'!$P$11:$X$11,0)))</f>
        <v>9</v>
      </c>
      <c r="H664" s="1" t="str">
        <f t="shared" si="127"/>
        <v>Heating</v>
      </c>
      <c r="I664" s="1">
        <f ca="1">OFFSET(IF($H664="Cooling",Customer!$C$25,Customer!$C$52),E664,D664)</f>
        <v>66</v>
      </c>
      <c r="J664" s="1">
        <f ca="1">OFFSET(IF($H664="Cooling",Customer!$L$25,Customer!$L$52),$E664,$D664)</f>
        <v>64</v>
      </c>
      <c r="K664" s="16">
        <f t="shared" si="128"/>
        <v>0</v>
      </c>
      <c r="L664" s="16">
        <f t="shared" si="129"/>
        <v>0</v>
      </c>
      <c r="M664" s="17">
        <f t="shared" ca="1" si="121"/>
        <v>57</v>
      </c>
      <c r="N664" s="17">
        <f t="shared" ca="1" si="122"/>
        <v>55</v>
      </c>
      <c r="O664" s="4"/>
      <c r="P664" s="4">
        <v>31</v>
      </c>
      <c r="Q664" s="4">
        <v>2</v>
      </c>
      <c r="R664" s="4">
        <v>15</v>
      </c>
      <c r="S664" s="4">
        <v>21</v>
      </c>
      <c r="T664" s="4">
        <v>30</v>
      </c>
      <c r="U664" s="4">
        <v>33</v>
      </c>
      <c r="V664" s="13">
        <v>9</v>
      </c>
      <c r="W664" s="4">
        <v>24</v>
      </c>
      <c r="X664" s="4">
        <v>-1</v>
      </c>
      <c r="Y664">
        <f t="shared" si="130"/>
        <v>0</v>
      </c>
      <c r="Z664">
        <f t="shared" si="131"/>
        <v>0</v>
      </c>
    </row>
    <row r="665" spans="2:26" x14ac:dyDescent="0.25">
      <c r="B665" s="11">
        <f t="shared" si="132"/>
        <v>44589.20833333175</v>
      </c>
      <c r="C665" s="1">
        <f t="shared" si="123"/>
        <v>1</v>
      </c>
      <c r="D665" s="1">
        <f t="shared" si="124"/>
        <v>5</v>
      </c>
      <c r="E665" s="12">
        <f t="shared" si="125"/>
        <v>6</v>
      </c>
      <c r="F665" s="124" t="str">
        <f t="shared" si="126"/>
        <v>0</v>
      </c>
      <c r="G665" s="1">
        <f ca="1">(OFFSET(O665,0,MATCH(Customer!$J$6,'CDH &amp; HDH'!$P$11:$X$11,0)))</f>
        <v>9</v>
      </c>
      <c r="H665" s="1" t="str">
        <f t="shared" si="127"/>
        <v>Heating</v>
      </c>
      <c r="I665" s="1">
        <f ca="1">OFFSET(IF($H665="Cooling",Customer!$C$25,Customer!$C$52),E665,D665)</f>
        <v>66</v>
      </c>
      <c r="J665" s="1">
        <f ca="1">OFFSET(IF($H665="Cooling",Customer!$L$25,Customer!$L$52),$E665,$D665)</f>
        <v>64</v>
      </c>
      <c r="K665" s="16">
        <f t="shared" si="128"/>
        <v>0</v>
      </c>
      <c r="L665" s="16">
        <f t="shared" si="129"/>
        <v>0</v>
      </c>
      <c r="M665" s="17">
        <f t="shared" ca="1" si="121"/>
        <v>57</v>
      </c>
      <c r="N665" s="17">
        <f t="shared" ca="1" si="122"/>
        <v>55</v>
      </c>
      <c r="O665" s="4"/>
      <c r="P665" s="4">
        <v>31</v>
      </c>
      <c r="Q665" s="4">
        <v>3</v>
      </c>
      <c r="R665" s="4">
        <v>15</v>
      </c>
      <c r="S665" s="4">
        <v>19</v>
      </c>
      <c r="T665" s="4">
        <v>29</v>
      </c>
      <c r="U665" s="4">
        <v>32</v>
      </c>
      <c r="V665" s="13">
        <v>9</v>
      </c>
      <c r="W665" s="4">
        <v>23</v>
      </c>
      <c r="X665" s="4">
        <v>1</v>
      </c>
      <c r="Y665">
        <f t="shared" si="130"/>
        <v>0</v>
      </c>
      <c r="Z665">
        <f t="shared" si="131"/>
        <v>0</v>
      </c>
    </row>
    <row r="666" spans="2:26" x14ac:dyDescent="0.25">
      <c r="B666" s="11">
        <f t="shared" si="132"/>
        <v>44589.249999998414</v>
      </c>
      <c r="C666" s="1">
        <f t="shared" si="123"/>
        <v>1</v>
      </c>
      <c r="D666" s="1">
        <f t="shared" si="124"/>
        <v>5</v>
      </c>
      <c r="E666" s="12">
        <f t="shared" si="125"/>
        <v>7</v>
      </c>
      <c r="F666" s="124" t="str">
        <f t="shared" si="126"/>
        <v>0</v>
      </c>
      <c r="G666" s="1">
        <f ca="1">(OFFSET(O666,0,MATCH(Customer!$J$6,'CDH &amp; HDH'!$P$11:$X$11,0)))</f>
        <v>10</v>
      </c>
      <c r="H666" s="1" t="str">
        <f t="shared" si="127"/>
        <v>Heating</v>
      </c>
      <c r="I666" s="1">
        <f ca="1">OFFSET(IF($H666="Cooling",Customer!$C$25,Customer!$C$52),E666,D666)</f>
        <v>66</v>
      </c>
      <c r="J666" s="1">
        <f ca="1">OFFSET(IF($H666="Cooling",Customer!$L$25,Customer!$L$52),$E666,$D666)</f>
        <v>64</v>
      </c>
      <c r="K666" s="16">
        <f t="shared" si="128"/>
        <v>0</v>
      </c>
      <c r="L666" s="16">
        <f t="shared" si="129"/>
        <v>0</v>
      </c>
      <c r="M666" s="17">
        <f t="shared" ca="1" si="121"/>
        <v>56</v>
      </c>
      <c r="N666" s="17">
        <f t="shared" ca="1" si="122"/>
        <v>54</v>
      </c>
      <c r="O666" s="4"/>
      <c r="P666" s="4">
        <v>30</v>
      </c>
      <c r="Q666" s="4">
        <v>3</v>
      </c>
      <c r="R666" s="4">
        <v>15</v>
      </c>
      <c r="S666" s="4">
        <v>18</v>
      </c>
      <c r="T666" s="4">
        <v>28</v>
      </c>
      <c r="U666" s="4">
        <v>31</v>
      </c>
      <c r="V666" s="13">
        <v>10</v>
      </c>
      <c r="W666" s="4">
        <v>25</v>
      </c>
      <c r="X666" s="4">
        <v>-1</v>
      </c>
      <c r="Y666">
        <f t="shared" si="130"/>
        <v>0</v>
      </c>
      <c r="Z666">
        <f t="shared" si="131"/>
        <v>0</v>
      </c>
    </row>
    <row r="667" spans="2:26" x14ac:dyDescent="0.25">
      <c r="B667" s="11">
        <f t="shared" si="132"/>
        <v>44589.291666665078</v>
      </c>
      <c r="C667" s="1">
        <f t="shared" si="123"/>
        <v>1</v>
      </c>
      <c r="D667" s="1">
        <f t="shared" si="124"/>
        <v>5</v>
      </c>
      <c r="E667" s="12">
        <f t="shared" si="125"/>
        <v>8</v>
      </c>
      <c r="F667" s="124" t="str">
        <f t="shared" si="126"/>
        <v>1</v>
      </c>
      <c r="G667" s="1">
        <f ca="1">(OFFSET(O667,0,MATCH(Customer!$J$6,'CDH &amp; HDH'!$P$11:$X$11,0)))</f>
        <v>10</v>
      </c>
      <c r="H667" s="1" t="str">
        <f t="shared" si="127"/>
        <v>Heating</v>
      </c>
      <c r="I667" s="1">
        <f ca="1">OFFSET(IF($H667="Cooling",Customer!$C$25,Customer!$C$52),E667,D667)</f>
        <v>70</v>
      </c>
      <c r="J667" s="1">
        <f ca="1">OFFSET(IF($H667="Cooling",Customer!$L$25,Customer!$L$52),$E667,$D667)</f>
        <v>70</v>
      </c>
      <c r="K667" s="16">
        <f t="shared" si="128"/>
        <v>0</v>
      </c>
      <c r="L667" s="16">
        <f t="shared" si="129"/>
        <v>0</v>
      </c>
      <c r="M667" s="17">
        <f t="shared" ca="1" si="121"/>
        <v>60</v>
      </c>
      <c r="N667" s="17">
        <f t="shared" ca="1" si="122"/>
        <v>60</v>
      </c>
      <c r="O667" s="4"/>
      <c r="P667" s="4">
        <v>30</v>
      </c>
      <c r="Q667" s="4">
        <v>2</v>
      </c>
      <c r="R667" s="4">
        <v>14</v>
      </c>
      <c r="S667" s="4">
        <v>18</v>
      </c>
      <c r="T667" s="4">
        <v>26</v>
      </c>
      <c r="U667" s="4">
        <v>32</v>
      </c>
      <c r="V667" s="13">
        <v>10</v>
      </c>
      <c r="W667" s="4">
        <v>25</v>
      </c>
      <c r="X667" s="4">
        <v>-3</v>
      </c>
      <c r="Y667">
        <f t="shared" si="130"/>
        <v>0</v>
      </c>
      <c r="Z667">
        <f t="shared" si="131"/>
        <v>0</v>
      </c>
    </row>
    <row r="668" spans="2:26" x14ac:dyDescent="0.25">
      <c r="B668" s="11">
        <f t="shared" si="132"/>
        <v>44589.333333331742</v>
      </c>
      <c r="C668" s="1">
        <f t="shared" si="123"/>
        <v>1</v>
      </c>
      <c r="D668" s="1">
        <f t="shared" si="124"/>
        <v>5</v>
      </c>
      <c r="E668" s="12">
        <f t="shared" si="125"/>
        <v>9</v>
      </c>
      <c r="F668" s="124" t="str">
        <f t="shared" si="126"/>
        <v>1</v>
      </c>
      <c r="G668" s="1">
        <f ca="1">(OFFSET(O668,0,MATCH(Customer!$J$6,'CDH &amp; HDH'!$P$11:$X$11,0)))</f>
        <v>14</v>
      </c>
      <c r="H668" s="1" t="str">
        <f t="shared" si="127"/>
        <v>Heating</v>
      </c>
      <c r="I668" s="1">
        <f ca="1">OFFSET(IF($H668="Cooling",Customer!$C$25,Customer!$C$52),E668,D668)</f>
        <v>70</v>
      </c>
      <c r="J668" s="1">
        <f ca="1">OFFSET(IF($H668="Cooling",Customer!$L$25,Customer!$L$52),$E668,$D668)</f>
        <v>70</v>
      </c>
      <c r="K668" s="16">
        <f t="shared" si="128"/>
        <v>0</v>
      </c>
      <c r="L668" s="16">
        <f t="shared" si="129"/>
        <v>0</v>
      </c>
      <c r="M668" s="17">
        <f t="shared" ca="1" si="121"/>
        <v>56</v>
      </c>
      <c r="N668" s="17">
        <f t="shared" ca="1" si="122"/>
        <v>56</v>
      </c>
      <c r="O668" s="4"/>
      <c r="P668" s="4">
        <v>30</v>
      </c>
      <c r="Q668" s="4">
        <v>3</v>
      </c>
      <c r="R668" s="4">
        <v>14</v>
      </c>
      <c r="S668" s="4">
        <v>18</v>
      </c>
      <c r="T668" s="4">
        <v>25</v>
      </c>
      <c r="U668" s="4">
        <v>33</v>
      </c>
      <c r="V668" s="13">
        <v>14</v>
      </c>
      <c r="W668" s="4">
        <v>26</v>
      </c>
      <c r="X668" s="4">
        <v>1</v>
      </c>
      <c r="Y668">
        <f t="shared" si="130"/>
        <v>0</v>
      </c>
      <c r="Z668">
        <f t="shared" si="131"/>
        <v>0</v>
      </c>
    </row>
    <row r="669" spans="2:26" x14ac:dyDescent="0.25">
      <c r="B669" s="11">
        <f t="shared" si="132"/>
        <v>44589.374999998407</v>
      </c>
      <c r="C669" s="1">
        <f t="shared" si="123"/>
        <v>1</v>
      </c>
      <c r="D669" s="1">
        <f t="shared" si="124"/>
        <v>5</v>
      </c>
      <c r="E669" s="12">
        <f t="shared" si="125"/>
        <v>10</v>
      </c>
      <c r="F669" s="124" t="str">
        <f t="shared" si="126"/>
        <v>0</v>
      </c>
      <c r="G669" s="1">
        <f ca="1">(OFFSET(O669,0,MATCH(Customer!$J$6,'CDH &amp; HDH'!$P$11:$X$11,0)))</f>
        <v>18</v>
      </c>
      <c r="H669" s="1" t="str">
        <f t="shared" si="127"/>
        <v>Heating</v>
      </c>
      <c r="I669" s="1">
        <f ca="1">OFFSET(IF($H669="Cooling",Customer!$C$25,Customer!$C$52),E669,D669)</f>
        <v>70</v>
      </c>
      <c r="J669" s="1">
        <f ca="1">OFFSET(IF($H669="Cooling",Customer!$L$25,Customer!$L$52),$E669,$D669)</f>
        <v>70</v>
      </c>
      <c r="K669" s="16">
        <f t="shared" si="128"/>
        <v>0</v>
      </c>
      <c r="L669" s="16">
        <f t="shared" si="129"/>
        <v>0</v>
      </c>
      <c r="M669" s="17">
        <f t="shared" ca="1" si="121"/>
        <v>52</v>
      </c>
      <c r="N669" s="17">
        <f t="shared" ca="1" si="122"/>
        <v>52</v>
      </c>
      <c r="O669" s="4"/>
      <c r="P669" s="4">
        <v>30</v>
      </c>
      <c r="Q669" s="4">
        <v>4</v>
      </c>
      <c r="R669" s="4">
        <v>13</v>
      </c>
      <c r="S669" s="4">
        <v>18</v>
      </c>
      <c r="T669" s="4">
        <v>23</v>
      </c>
      <c r="U669" s="4">
        <v>34</v>
      </c>
      <c r="V669" s="13">
        <v>18</v>
      </c>
      <c r="W669" s="4">
        <v>27</v>
      </c>
      <c r="X669" s="4">
        <v>5</v>
      </c>
      <c r="Y669">
        <f t="shared" si="130"/>
        <v>0</v>
      </c>
      <c r="Z669">
        <f t="shared" si="131"/>
        <v>0</v>
      </c>
    </row>
    <row r="670" spans="2:26" x14ac:dyDescent="0.25">
      <c r="B670" s="11">
        <f t="shared" si="132"/>
        <v>44589.416666665071</v>
      </c>
      <c r="C670" s="1">
        <f t="shared" si="123"/>
        <v>1</v>
      </c>
      <c r="D670" s="1">
        <f t="shared" si="124"/>
        <v>5</v>
      </c>
      <c r="E670" s="12">
        <f t="shared" si="125"/>
        <v>11</v>
      </c>
      <c r="F670" s="124" t="str">
        <f t="shared" si="126"/>
        <v>0</v>
      </c>
      <c r="G670" s="1">
        <f ca="1">(OFFSET(O670,0,MATCH(Customer!$J$6,'CDH &amp; HDH'!$P$11:$X$11,0)))</f>
        <v>21</v>
      </c>
      <c r="H670" s="1" t="str">
        <f t="shared" si="127"/>
        <v>Heating</v>
      </c>
      <c r="I670" s="1">
        <f ca="1">OFFSET(IF($H670="Cooling",Customer!$C$25,Customer!$C$52),E670,D670)</f>
        <v>70</v>
      </c>
      <c r="J670" s="1">
        <f ca="1">OFFSET(IF($H670="Cooling",Customer!$L$25,Customer!$L$52),$E670,$D670)</f>
        <v>70</v>
      </c>
      <c r="K670" s="16">
        <f t="shared" si="128"/>
        <v>0</v>
      </c>
      <c r="L670" s="16">
        <f t="shared" si="129"/>
        <v>0</v>
      </c>
      <c r="M670" s="17">
        <f t="shared" ca="1" si="121"/>
        <v>49</v>
      </c>
      <c r="N670" s="17">
        <f t="shared" ca="1" si="122"/>
        <v>49</v>
      </c>
      <c r="O670" s="4"/>
      <c r="P670" s="4">
        <v>29</v>
      </c>
      <c r="Q670" s="4">
        <v>6</v>
      </c>
      <c r="R670" s="4">
        <v>14</v>
      </c>
      <c r="S670" s="4">
        <v>18</v>
      </c>
      <c r="T670" s="4">
        <v>24</v>
      </c>
      <c r="U670" s="4">
        <v>32</v>
      </c>
      <c r="V670" s="13">
        <v>21</v>
      </c>
      <c r="W670" s="4">
        <v>28</v>
      </c>
      <c r="X670" s="4">
        <v>9</v>
      </c>
      <c r="Y670">
        <f t="shared" si="130"/>
        <v>0</v>
      </c>
      <c r="Z670">
        <f t="shared" si="131"/>
        <v>0</v>
      </c>
    </row>
    <row r="671" spans="2:26" x14ac:dyDescent="0.25">
      <c r="B671" s="11">
        <f t="shared" si="132"/>
        <v>44589.458333331735</v>
      </c>
      <c r="C671" s="1">
        <f t="shared" si="123"/>
        <v>1</v>
      </c>
      <c r="D671" s="1">
        <f t="shared" si="124"/>
        <v>5</v>
      </c>
      <c r="E671" s="12">
        <f t="shared" si="125"/>
        <v>12</v>
      </c>
      <c r="F671" s="124" t="str">
        <f t="shared" si="126"/>
        <v>0</v>
      </c>
      <c r="G671" s="1">
        <f ca="1">(OFFSET(O671,0,MATCH(Customer!$J$6,'CDH &amp; HDH'!$P$11:$X$11,0)))</f>
        <v>25</v>
      </c>
      <c r="H671" s="1" t="str">
        <f t="shared" si="127"/>
        <v>Heating</v>
      </c>
      <c r="I671" s="1">
        <f ca="1">OFFSET(IF($H671="Cooling",Customer!$C$25,Customer!$C$52),E671,D671)</f>
        <v>70</v>
      </c>
      <c r="J671" s="1">
        <f ca="1">OFFSET(IF($H671="Cooling",Customer!$L$25,Customer!$L$52),$E671,$D671)</f>
        <v>70</v>
      </c>
      <c r="K671" s="16">
        <f t="shared" si="128"/>
        <v>0</v>
      </c>
      <c r="L671" s="16">
        <f t="shared" si="129"/>
        <v>0</v>
      </c>
      <c r="M671" s="17">
        <f t="shared" ca="1" si="121"/>
        <v>45</v>
      </c>
      <c r="N671" s="17">
        <f t="shared" ca="1" si="122"/>
        <v>45</v>
      </c>
      <c r="O671" s="4"/>
      <c r="P671" s="4">
        <v>29</v>
      </c>
      <c r="Q671" s="4">
        <v>7</v>
      </c>
      <c r="R671" s="4">
        <v>15</v>
      </c>
      <c r="S671" s="4">
        <v>19</v>
      </c>
      <c r="T671" s="4">
        <v>26</v>
      </c>
      <c r="U671" s="4">
        <v>33</v>
      </c>
      <c r="V671" s="13">
        <v>25</v>
      </c>
      <c r="W671" s="4">
        <v>28</v>
      </c>
      <c r="X671" s="4">
        <v>14</v>
      </c>
      <c r="Y671">
        <f t="shared" si="130"/>
        <v>0</v>
      </c>
      <c r="Z671">
        <f t="shared" si="131"/>
        <v>0</v>
      </c>
    </row>
    <row r="672" spans="2:26" x14ac:dyDescent="0.25">
      <c r="B672" s="11">
        <f t="shared" si="132"/>
        <v>44589.499999998399</v>
      </c>
      <c r="C672" s="1">
        <f t="shared" si="123"/>
        <v>1</v>
      </c>
      <c r="D672" s="1">
        <f t="shared" si="124"/>
        <v>5</v>
      </c>
      <c r="E672" s="12">
        <f t="shared" si="125"/>
        <v>13</v>
      </c>
      <c r="F672" s="124" t="str">
        <f t="shared" si="126"/>
        <v>0</v>
      </c>
      <c r="G672" s="1">
        <f ca="1">(OFFSET(O672,0,MATCH(Customer!$J$6,'CDH &amp; HDH'!$P$11:$X$11,0)))</f>
        <v>27</v>
      </c>
      <c r="H672" s="1" t="str">
        <f t="shared" si="127"/>
        <v>Heating</v>
      </c>
      <c r="I672" s="1">
        <f ca="1">OFFSET(IF($H672="Cooling",Customer!$C$25,Customer!$C$52),E672,D672)</f>
        <v>70</v>
      </c>
      <c r="J672" s="1">
        <f ca="1">OFFSET(IF($H672="Cooling",Customer!$L$25,Customer!$L$52),$E672,$D672)</f>
        <v>70</v>
      </c>
      <c r="K672" s="16">
        <f t="shared" si="128"/>
        <v>0</v>
      </c>
      <c r="L672" s="16">
        <f t="shared" si="129"/>
        <v>0</v>
      </c>
      <c r="M672" s="17">
        <f t="shared" ca="1" si="121"/>
        <v>43</v>
      </c>
      <c r="N672" s="17">
        <f t="shared" ca="1" si="122"/>
        <v>43</v>
      </c>
      <c r="O672" s="4"/>
      <c r="P672" s="4">
        <v>28</v>
      </c>
      <c r="Q672" s="4">
        <v>8</v>
      </c>
      <c r="R672" s="4">
        <v>16</v>
      </c>
      <c r="S672" s="4">
        <v>19</v>
      </c>
      <c r="T672" s="4">
        <v>27</v>
      </c>
      <c r="U672" s="4">
        <v>32</v>
      </c>
      <c r="V672" s="13">
        <v>27</v>
      </c>
      <c r="W672" s="4">
        <v>29</v>
      </c>
      <c r="X672" s="4">
        <v>17</v>
      </c>
      <c r="Y672">
        <f t="shared" si="130"/>
        <v>0</v>
      </c>
      <c r="Z672">
        <f t="shared" si="131"/>
        <v>0</v>
      </c>
    </row>
    <row r="673" spans="2:26" x14ac:dyDescent="0.25">
      <c r="B673" s="11">
        <f t="shared" si="132"/>
        <v>44589.541666665064</v>
      </c>
      <c r="C673" s="1">
        <f t="shared" si="123"/>
        <v>1</v>
      </c>
      <c r="D673" s="1">
        <f t="shared" si="124"/>
        <v>5</v>
      </c>
      <c r="E673" s="12">
        <f t="shared" si="125"/>
        <v>14</v>
      </c>
      <c r="F673" s="124" t="str">
        <f t="shared" si="126"/>
        <v>0</v>
      </c>
      <c r="G673" s="1">
        <f ca="1">(OFFSET(O673,0,MATCH(Customer!$J$6,'CDH &amp; HDH'!$P$11:$X$11,0)))</f>
        <v>25</v>
      </c>
      <c r="H673" s="1" t="str">
        <f t="shared" si="127"/>
        <v>Heating</v>
      </c>
      <c r="I673" s="1">
        <f ca="1">OFFSET(IF($H673="Cooling",Customer!$C$25,Customer!$C$52),E673,D673)</f>
        <v>70</v>
      </c>
      <c r="J673" s="1">
        <f ca="1">OFFSET(IF($H673="Cooling",Customer!$L$25,Customer!$L$52),$E673,$D673)</f>
        <v>70</v>
      </c>
      <c r="K673" s="16">
        <f t="shared" si="128"/>
        <v>0</v>
      </c>
      <c r="L673" s="16">
        <f t="shared" si="129"/>
        <v>0</v>
      </c>
      <c r="M673" s="17">
        <f t="shared" ca="1" si="121"/>
        <v>45</v>
      </c>
      <c r="N673" s="17">
        <f t="shared" ca="1" si="122"/>
        <v>45</v>
      </c>
      <c r="O673" s="4"/>
      <c r="P673" s="4">
        <v>28</v>
      </c>
      <c r="Q673" s="4">
        <v>8</v>
      </c>
      <c r="R673" s="4">
        <v>15</v>
      </c>
      <c r="S673" s="4">
        <v>19</v>
      </c>
      <c r="T673" s="4">
        <v>28</v>
      </c>
      <c r="U673" s="4">
        <v>32</v>
      </c>
      <c r="V673" s="13">
        <v>25</v>
      </c>
      <c r="W673" s="4">
        <v>29</v>
      </c>
      <c r="X673" s="4">
        <v>19</v>
      </c>
      <c r="Y673">
        <f t="shared" si="130"/>
        <v>0</v>
      </c>
      <c r="Z673">
        <f t="shared" si="131"/>
        <v>0</v>
      </c>
    </row>
    <row r="674" spans="2:26" x14ac:dyDescent="0.25">
      <c r="B674" s="11">
        <f t="shared" si="132"/>
        <v>44589.583333331728</v>
      </c>
      <c r="C674" s="1">
        <f t="shared" si="123"/>
        <v>1</v>
      </c>
      <c r="D674" s="1">
        <f t="shared" si="124"/>
        <v>5</v>
      </c>
      <c r="E674" s="12">
        <f t="shared" si="125"/>
        <v>15</v>
      </c>
      <c r="F674" s="124" t="str">
        <f t="shared" si="126"/>
        <v>0</v>
      </c>
      <c r="G674" s="1">
        <f ca="1">(OFFSET(O674,0,MATCH(Customer!$J$6,'CDH &amp; HDH'!$P$11:$X$11,0)))</f>
        <v>25</v>
      </c>
      <c r="H674" s="1" t="str">
        <f t="shared" si="127"/>
        <v>Heating</v>
      </c>
      <c r="I674" s="1">
        <f ca="1">OFFSET(IF($H674="Cooling",Customer!$C$25,Customer!$C$52),E674,D674)</f>
        <v>70</v>
      </c>
      <c r="J674" s="1">
        <f ca="1">OFFSET(IF($H674="Cooling",Customer!$L$25,Customer!$L$52),$E674,$D674)</f>
        <v>70</v>
      </c>
      <c r="K674" s="16">
        <f t="shared" si="128"/>
        <v>0</v>
      </c>
      <c r="L674" s="16">
        <f t="shared" si="129"/>
        <v>0</v>
      </c>
      <c r="M674" s="17">
        <f t="shared" ca="1" si="121"/>
        <v>45</v>
      </c>
      <c r="N674" s="17">
        <f t="shared" ca="1" si="122"/>
        <v>45</v>
      </c>
      <c r="O674" s="4"/>
      <c r="P674" s="4">
        <v>29</v>
      </c>
      <c r="Q674" s="4">
        <v>9</v>
      </c>
      <c r="R674" s="4">
        <v>15</v>
      </c>
      <c r="S674" s="4">
        <v>19</v>
      </c>
      <c r="T674" s="4">
        <v>29</v>
      </c>
      <c r="U674" s="4">
        <v>33</v>
      </c>
      <c r="V674" s="13">
        <v>25</v>
      </c>
      <c r="W674" s="4">
        <v>30</v>
      </c>
      <c r="X674" s="4">
        <v>20</v>
      </c>
      <c r="Y674">
        <f t="shared" si="130"/>
        <v>0</v>
      </c>
      <c r="Z674">
        <f t="shared" si="131"/>
        <v>0</v>
      </c>
    </row>
    <row r="675" spans="2:26" x14ac:dyDescent="0.25">
      <c r="B675" s="11">
        <f t="shared" si="132"/>
        <v>44589.624999998392</v>
      </c>
      <c r="C675" s="1">
        <f t="shared" si="123"/>
        <v>1</v>
      </c>
      <c r="D675" s="1">
        <f t="shared" si="124"/>
        <v>5</v>
      </c>
      <c r="E675" s="12">
        <f t="shared" si="125"/>
        <v>16</v>
      </c>
      <c r="F675" s="124" t="str">
        <f t="shared" si="126"/>
        <v>0</v>
      </c>
      <c r="G675" s="1">
        <f ca="1">(OFFSET(O675,0,MATCH(Customer!$J$6,'CDH &amp; HDH'!$P$11:$X$11,0)))</f>
        <v>26</v>
      </c>
      <c r="H675" s="1" t="str">
        <f t="shared" si="127"/>
        <v>Heating</v>
      </c>
      <c r="I675" s="1">
        <f ca="1">OFFSET(IF($H675="Cooling",Customer!$C$25,Customer!$C$52),E675,D675)</f>
        <v>70</v>
      </c>
      <c r="J675" s="1">
        <f ca="1">OFFSET(IF($H675="Cooling",Customer!$L$25,Customer!$L$52),$E675,$D675)</f>
        <v>70</v>
      </c>
      <c r="K675" s="16">
        <f t="shared" si="128"/>
        <v>0</v>
      </c>
      <c r="L675" s="16">
        <f t="shared" si="129"/>
        <v>0</v>
      </c>
      <c r="M675" s="17">
        <f t="shared" ca="1" si="121"/>
        <v>44</v>
      </c>
      <c r="N675" s="17">
        <f t="shared" ca="1" si="122"/>
        <v>44</v>
      </c>
      <c r="O675" s="4"/>
      <c r="P675" s="4">
        <v>29</v>
      </c>
      <c r="Q675" s="4">
        <v>9</v>
      </c>
      <c r="R675" s="4">
        <v>14</v>
      </c>
      <c r="S675" s="4">
        <v>19</v>
      </c>
      <c r="T675" s="4">
        <v>30</v>
      </c>
      <c r="U675" s="4">
        <v>31</v>
      </c>
      <c r="V675" s="13">
        <v>26</v>
      </c>
      <c r="W675" s="4">
        <v>29</v>
      </c>
      <c r="X675" s="4">
        <v>20</v>
      </c>
      <c r="Y675">
        <f t="shared" si="130"/>
        <v>0</v>
      </c>
      <c r="Z675">
        <f t="shared" si="131"/>
        <v>0</v>
      </c>
    </row>
    <row r="676" spans="2:26" x14ac:dyDescent="0.25">
      <c r="B676" s="11">
        <f t="shared" si="132"/>
        <v>44589.666666665056</v>
      </c>
      <c r="C676" s="1">
        <f t="shared" si="123"/>
        <v>1</v>
      </c>
      <c r="D676" s="1">
        <f t="shared" si="124"/>
        <v>5</v>
      </c>
      <c r="E676" s="12">
        <f t="shared" si="125"/>
        <v>17</v>
      </c>
      <c r="F676" s="124" t="str">
        <f t="shared" si="126"/>
        <v>0</v>
      </c>
      <c r="G676" s="1">
        <f ca="1">(OFFSET(O676,0,MATCH(Customer!$J$6,'CDH &amp; HDH'!$P$11:$X$11,0)))</f>
        <v>26</v>
      </c>
      <c r="H676" s="1" t="str">
        <f t="shared" si="127"/>
        <v>Heating</v>
      </c>
      <c r="I676" s="1">
        <f ca="1">OFFSET(IF($H676="Cooling",Customer!$C$25,Customer!$C$52),E676,D676)</f>
        <v>70</v>
      </c>
      <c r="J676" s="1">
        <f ca="1">OFFSET(IF($H676="Cooling",Customer!$L$25,Customer!$L$52),$E676,$D676)</f>
        <v>70</v>
      </c>
      <c r="K676" s="16">
        <f t="shared" si="128"/>
        <v>0</v>
      </c>
      <c r="L676" s="16">
        <f t="shared" si="129"/>
        <v>0</v>
      </c>
      <c r="M676" s="17">
        <f t="shared" ca="1" si="121"/>
        <v>44</v>
      </c>
      <c r="N676" s="17">
        <f t="shared" ca="1" si="122"/>
        <v>44</v>
      </c>
      <c r="O676" s="4"/>
      <c r="P676" s="4">
        <v>28</v>
      </c>
      <c r="Q676" s="4">
        <v>8</v>
      </c>
      <c r="R676" s="4">
        <v>14</v>
      </c>
      <c r="S676" s="4">
        <v>18</v>
      </c>
      <c r="T676" s="4">
        <v>30</v>
      </c>
      <c r="U676" s="4">
        <v>30</v>
      </c>
      <c r="V676" s="13">
        <v>26</v>
      </c>
      <c r="W676" s="4">
        <v>27</v>
      </c>
      <c r="X676" s="4">
        <v>20</v>
      </c>
      <c r="Y676">
        <f t="shared" si="130"/>
        <v>0</v>
      </c>
      <c r="Z676">
        <f t="shared" si="131"/>
        <v>0</v>
      </c>
    </row>
    <row r="677" spans="2:26" x14ac:dyDescent="0.25">
      <c r="B677" s="11">
        <f t="shared" si="132"/>
        <v>44589.70833333172</v>
      </c>
      <c r="C677" s="1">
        <f t="shared" si="123"/>
        <v>1</v>
      </c>
      <c r="D677" s="1">
        <f t="shared" si="124"/>
        <v>5</v>
      </c>
      <c r="E677" s="12">
        <f t="shared" si="125"/>
        <v>18</v>
      </c>
      <c r="F677" s="124" t="str">
        <f t="shared" si="126"/>
        <v>0</v>
      </c>
      <c r="G677" s="1">
        <f ca="1">(OFFSET(O677,0,MATCH(Customer!$J$6,'CDH &amp; HDH'!$P$11:$X$11,0)))</f>
        <v>26</v>
      </c>
      <c r="H677" s="1" t="str">
        <f t="shared" si="127"/>
        <v>Heating</v>
      </c>
      <c r="I677" s="1">
        <f ca="1">OFFSET(IF($H677="Cooling",Customer!$C$25,Customer!$C$52),E677,D677)</f>
        <v>70</v>
      </c>
      <c r="J677" s="1">
        <f ca="1">OFFSET(IF($H677="Cooling",Customer!$L$25,Customer!$L$52),$E677,$D677)</f>
        <v>70</v>
      </c>
      <c r="K677" s="16">
        <f t="shared" si="128"/>
        <v>0</v>
      </c>
      <c r="L677" s="16">
        <f t="shared" si="129"/>
        <v>0</v>
      </c>
      <c r="M677" s="17">
        <f t="shared" ca="1" si="121"/>
        <v>44</v>
      </c>
      <c r="N677" s="17">
        <f t="shared" ca="1" si="122"/>
        <v>44</v>
      </c>
      <c r="O677" s="4"/>
      <c r="P677" s="4">
        <v>27</v>
      </c>
      <c r="Q677" s="4">
        <v>6</v>
      </c>
      <c r="R677" s="4">
        <v>14</v>
      </c>
      <c r="S677" s="4">
        <v>18</v>
      </c>
      <c r="T677" s="4">
        <v>29</v>
      </c>
      <c r="U677" s="4">
        <v>28</v>
      </c>
      <c r="V677" s="13">
        <v>26</v>
      </c>
      <c r="W677" s="4">
        <v>25</v>
      </c>
      <c r="X677" s="4">
        <v>19</v>
      </c>
      <c r="Y677">
        <f t="shared" si="130"/>
        <v>0</v>
      </c>
      <c r="Z677">
        <f t="shared" si="131"/>
        <v>0</v>
      </c>
    </row>
    <row r="678" spans="2:26" x14ac:dyDescent="0.25">
      <c r="B678" s="11">
        <f t="shared" si="132"/>
        <v>44589.749999998385</v>
      </c>
      <c r="C678" s="1">
        <f t="shared" si="123"/>
        <v>1</v>
      </c>
      <c r="D678" s="1">
        <f t="shared" si="124"/>
        <v>5</v>
      </c>
      <c r="E678" s="12">
        <f t="shared" si="125"/>
        <v>19</v>
      </c>
      <c r="F678" s="124" t="str">
        <f t="shared" si="126"/>
        <v>1</v>
      </c>
      <c r="G678" s="1">
        <f ca="1">(OFFSET(O678,0,MATCH(Customer!$J$6,'CDH &amp; HDH'!$P$11:$X$11,0)))</f>
        <v>25</v>
      </c>
      <c r="H678" s="1" t="str">
        <f t="shared" si="127"/>
        <v>Heating</v>
      </c>
      <c r="I678" s="1">
        <f ca="1">OFFSET(IF($H678="Cooling",Customer!$C$25,Customer!$C$52),E678,D678)</f>
        <v>66</v>
      </c>
      <c r="J678" s="1">
        <f ca="1">OFFSET(IF($H678="Cooling",Customer!$L$25,Customer!$L$52),$E678,$D678)</f>
        <v>64</v>
      </c>
      <c r="K678" s="16">
        <f t="shared" si="128"/>
        <v>0</v>
      </c>
      <c r="L678" s="16">
        <f t="shared" si="129"/>
        <v>0</v>
      </c>
      <c r="M678" s="17">
        <f t="shared" ca="1" si="121"/>
        <v>41</v>
      </c>
      <c r="N678" s="17">
        <f t="shared" ca="1" si="122"/>
        <v>39</v>
      </c>
      <c r="O678" s="4"/>
      <c r="P678" s="4">
        <v>26</v>
      </c>
      <c r="Q678" s="4">
        <v>5</v>
      </c>
      <c r="R678" s="4">
        <v>14</v>
      </c>
      <c r="S678" s="4">
        <v>17</v>
      </c>
      <c r="T678" s="4">
        <v>29</v>
      </c>
      <c r="U678" s="4">
        <v>28</v>
      </c>
      <c r="V678" s="13">
        <v>25</v>
      </c>
      <c r="W678" s="4">
        <v>25</v>
      </c>
      <c r="X678" s="4">
        <v>18</v>
      </c>
      <c r="Y678">
        <f t="shared" si="130"/>
        <v>0</v>
      </c>
      <c r="Z678">
        <f t="shared" si="131"/>
        <v>0</v>
      </c>
    </row>
    <row r="679" spans="2:26" x14ac:dyDescent="0.25">
      <c r="B679" s="11">
        <f t="shared" si="132"/>
        <v>44589.791666665049</v>
      </c>
      <c r="C679" s="1">
        <f t="shared" si="123"/>
        <v>1</v>
      </c>
      <c r="D679" s="1">
        <f t="shared" si="124"/>
        <v>5</v>
      </c>
      <c r="E679" s="12">
        <f t="shared" si="125"/>
        <v>20</v>
      </c>
      <c r="F679" s="124" t="str">
        <f t="shared" si="126"/>
        <v>1</v>
      </c>
      <c r="G679" s="1">
        <f ca="1">(OFFSET(O679,0,MATCH(Customer!$J$6,'CDH &amp; HDH'!$P$11:$X$11,0)))</f>
        <v>25</v>
      </c>
      <c r="H679" s="1" t="str">
        <f t="shared" si="127"/>
        <v>Heating</v>
      </c>
      <c r="I679" s="1">
        <f ca="1">OFFSET(IF($H679="Cooling",Customer!$C$25,Customer!$C$52),E679,D679)</f>
        <v>66</v>
      </c>
      <c r="J679" s="1">
        <f ca="1">OFFSET(IF($H679="Cooling",Customer!$L$25,Customer!$L$52),$E679,$D679)</f>
        <v>64</v>
      </c>
      <c r="K679" s="16">
        <f t="shared" si="128"/>
        <v>0</v>
      </c>
      <c r="L679" s="16">
        <f t="shared" si="129"/>
        <v>0</v>
      </c>
      <c r="M679" s="17">
        <f t="shared" ca="1" si="121"/>
        <v>41</v>
      </c>
      <c r="N679" s="17">
        <f t="shared" ca="1" si="122"/>
        <v>39</v>
      </c>
      <c r="O679" s="4"/>
      <c r="P679" s="4">
        <v>26</v>
      </c>
      <c r="Q679" s="4">
        <v>5</v>
      </c>
      <c r="R679" s="4">
        <v>13</v>
      </c>
      <c r="S679" s="4">
        <v>17</v>
      </c>
      <c r="T679" s="4">
        <v>29</v>
      </c>
      <c r="U679" s="4">
        <v>28</v>
      </c>
      <c r="V679" s="13">
        <v>25</v>
      </c>
      <c r="W679" s="4">
        <v>24</v>
      </c>
      <c r="X679" s="4">
        <v>16</v>
      </c>
      <c r="Y679">
        <f t="shared" si="130"/>
        <v>0</v>
      </c>
      <c r="Z679">
        <f t="shared" si="131"/>
        <v>0</v>
      </c>
    </row>
    <row r="680" spans="2:26" x14ac:dyDescent="0.25">
      <c r="B680" s="11">
        <f t="shared" si="132"/>
        <v>44589.833333331713</v>
      </c>
      <c r="C680" s="1">
        <f t="shared" si="123"/>
        <v>1</v>
      </c>
      <c r="D680" s="1">
        <f t="shared" si="124"/>
        <v>5</v>
      </c>
      <c r="E680" s="12">
        <f t="shared" si="125"/>
        <v>21</v>
      </c>
      <c r="F680" s="124" t="str">
        <f t="shared" si="126"/>
        <v>0</v>
      </c>
      <c r="G680" s="1">
        <f ca="1">(OFFSET(O680,0,MATCH(Customer!$J$6,'CDH &amp; HDH'!$P$11:$X$11,0)))</f>
        <v>26</v>
      </c>
      <c r="H680" s="1" t="str">
        <f t="shared" si="127"/>
        <v>Heating</v>
      </c>
      <c r="I680" s="1">
        <f ca="1">OFFSET(IF($H680="Cooling",Customer!$C$25,Customer!$C$52),E680,D680)</f>
        <v>66</v>
      </c>
      <c r="J680" s="1">
        <f ca="1">OFFSET(IF($H680="Cooling",Customer!$L$25,Customer!$L$52),$E680,$D680)</f>
        <v>64</v>
      </c>
      <c r="K680" s="16">
        <f t="shared" si="128"/>
        <v>0</v>
      </c>
      <c r="L680" s="16">
        <f t="shared" si="129"/>
        <v>0</v>
      </c>
      <c r="M680" s="17">
        <f t="shared" ca="1" si="121"/>
        <v>40</v>
      </c>
      <c r="N680" s="17">
        <f t="shared" ca="1" si="122"/>
        <v>38</v>
      </c>
      <c r="O680" s="4"/>
      <c r="P680" s="4">
        <v>27</v>
      </c>
      <c r="Q680" s="4">
        <v>3</v>
      </c>
      <c r="R680" s="4">
        <v>12</v>
      </c>
      <c r="S680" s="4">
        <v>17</v>
      </c>
      <c r="T680" s="4">
        <v>30</v>
      </c>
      <c r="U680" s="4">
        <v>29</v>
      </c>
      <c r="V680" s="13">
        <v>26</v>
      </c>
      <c r="W680" s="4">
        <v>23</v>
      </c>
      <c r="X680" s="4">
        <v>13</v>
      </c>
      <c r="Y680">
        <f t="shared" si="130"/>
        <v>0</v>
      </c>
      <c r="Z680">
        <f t="shared" si="131"/>
        <v>0</v>
      </c>
    </row>
    <row r="681" spans="2:26" x14ac:dyDescent="0.25">
      <c r="B681" s="11">
        <f t="shared" si="132"/>
        <v>44589.874999998377</v>
      </c>
      <c r="C681" s="1">
        <f t="shared" si="123"/>
        <v>1</v>
      </c>
      <c r="D681" s="1">
        <f t="shared" si="124"/>
        <v>5</v>
      </c>
      <c r="E681" s="12">
        <f t="shared" si="125"/>
        <v>22</v>
      </c>
      <c r="F681" s="124" t="str">
        <f t="shared" si="126"/>
        <v>0</v>
      </c>
      <c r="G681" s="1">
        <f ca="1">(OFFSET(O681,0,MATCH(Customer!$J$6,'CDH &amp; HDH'!$P$11:$X$11,0)))</f>
        <v>25</v>
      </c>
      <c r="H681" s="1" t="str">
        <f t="shared" si="127"/>
        <v>Heating</v>
      </c>
      <c r="I681" s="1">
        <f ca="1">OFFSET(IF($H681="Cooling",Customer!$C$25,Customer!$C$52),E681,D681)</f>
        <v>66</v>
      </c>
      <c r="J681" s="1">
        <f ca="1">OFFSET(IF($H681="Cooling",Customer!$L$25,Customer!$L$52),$E681,$D681)</f>
        <v>64</v>
      </c>
      <c r="K681" s="16">
        <f t="shared" si="128"/>
        <v>0</v>
      </c>
      <c r="L681" s="16">
        <f t="shared" si="129"/>
        <v>0</v>
      </c>
      <c r="M681" s="17">
        <f t="shared" ca="1" si="121"/>
        <v>41</v>
      </c>
      <c r="N681" s="17">
        <f t="shared" ca="1" si="122"/>
        <v>39</v>
      </c>
      <c r="O681" s="4"/>
      <c r="P681" s="4">
        <v>27</v>
      </c>
      <c r="Q681" s="4">
        <v>2</v>
      </c>
      <c r="R681" s="4">
        <v>11</v>
      </c>
      <c r="S681" s="4">
        <v>17</v>
      </c>
      <c r="T681" s="4">
        <v>30</v>
      </c>
      <c r="U681" s="4">
        <v>29</v>
      </c>
      <c r="V681" s="13">
        <v>25</v>
      </c>
      <c r="W681" s="4">
        <v>23</v>
      </c>
      <c r="X681" s="4">
        <v>11</v>
      </c>
      <c r="Y681">
        <f t="shared" si="130"/>
        <v>0</v>
      </c>
      <c r="Z681">
        <f t="shared" si="131"/>
        <v>0</v>
      </c>
    </row>
    <row r="682" spans="2:26" x14ac:dyDescent="0.25">
      <c r="B682" s="11">
        <f t="shared" si="132"/>
        <v>44589.916666665042</v>
      </c>
      <c r="C682" s="1">
        <f t="shared" si="123"/>
        <v>1</v>
      </c>
      <c r="D682" s="1">
        <f t="shared" si="124"/>
        <v>5</v>
      </c>
      <c r="E682" s="12">
        <f t="shared" si="125"/>
        <v>23</v>
      </c>
      <c r="F682" s="124" t="str">
        <f t="shared" si="126"/>
        <v>0</v>
      </c>
      <c r="G682" s="1">
        <f ca="1">(OFFSET(O682,0,MATCH(Customer!$J$6,'CDH &amp; HDH'!$P$11:$X$11,0)))</f>
        <v>25</v>
      </c>
      <c r="H682" s="1" t="str">
        <f t="shared" si="127"/>
        <v>Heating</v>
      </c>
      <c r="I682" s="1">
        <f ca="1">OFFSET(IF($H682="Cooling",Customer!$C$25,Customer!$C$52),E682,D682)</f>
        <v>66</v>
      </c>
      <c r="J682" s="1">
        <f ca="1">OFFSET(IF($H682="Cooling",Customer!$L$25,Customer!$L$52),$E682,$D682)</f>
        <v>64</v>
      </c>
      <c r="K682" s="16">
        <f t="shared" si="128"/>
        <v>0</v>
      </c>
      <c r="L682" s="16">
        <f t="shared" si="129"/>
        <v>0</v>
      </c>
      <c r="M682" s="17">
        <f t="shared" ca="1" si="121"/>
        <v>41</v>
      </c>
      <c r="N682" s="17">
        <f t="shared" ca="1" si="122"/>
        <v>39</v>
      </c>
      <c r="O682" s="4"/>
      <c r="P682" s="4">
        <v>28</v>
      </c>
      <c r="Q682" s="4">
        <v>1</v>
      </c>
      <c r="R682" s="4">
        <v>10</v>
      </c>
      <c r="S682" s="4">
        <v>17</v>
      </c>
      <c r="T682" s="4">
        <v>29</v>
      </c>
      <c r="U682" s="4">
        <v>30</v>
      </c>
      <c r="V682" s="13">
        <v>25</v>
      </c>
      <c r="W682" s="4">
        <v>22</v>
      </c>
      <c r="X682" s="4">
        <v>12</v>
      </c>
      <c r="Y682">
        <f t="shared" si="130"/>
        <v>0</v>
      </c>
      <c r="Z682">
        <f t="shared" si="131"/>
        <v>0</v>
      </c>
    </row>
    <row r="683" spans="2:26" x14ac:dyDescent="0.25">
      <c r="B683" s="11">
        <f t="shared" si="132"/>
        <v>44589.958333331706</v>
      </c>
      <c r="C683" s="1">
        <f t="shared" si="123"/>
        <v>1</v>
      </c>
      <c r="D683" s="1">
        <f t="shared" si="124"/>
        <v>5</v>
      </c>
      <c r="E683" s="12">
        <f t="shared" si="125"/>
        <v>24</v>
      </c>
      <c r="F683" s="124" t="str">
        <f t="shared" si="126"/>
        <v>0</v>
      </c>
      <c r="G683" s="1">
        <f ca="1">(OFFSET(O683,0,MATCH(Customer!$J$6,'CDH &amp; HDH'!$P$11:$X$11,0)))</f>
        <v>24</v>
      </c>
      <c r="H683" s="1" t="str">
        <f t="shared" si="127"/>
        <v>Heating</v>
      </c>
      <c r="I683" s="1">
        <f ca="1">OFFSET(IF($H683="Cooling",Customer!$C$25,Customer!$C$52),E683,D683)</f>
        <v>66</v>
      </c>
      <c r="J683" s="1">
        <f ca="1">OFFSET(IF($H683="Cooling",Customer!$L$25,Customer!$L$52),$E683,$D683)</f>
        <v>64</v>
      </c>
      <c r="K683" s="16">
        <f t="shared" si="128"/>
        <v>0</v>
      </c>
      <c r="L683" s="16">
        <f t="shared" si="129"/>
        <v>0</v>
      </c>
      <c r="M683" s="17">
        <f t="shared" ca="1" si="121"/>
        <v>42</v>
      </c>
      <c r="N683" s="17">
        <f t="shared" ca="1" si="122"/>
        <v>40</v>
      </c>
      <c r="O683" s="4"/>
      <c r="P683" s="4">
        <v>28</v>
      </c>
      <c r="Q683" s="4">
        <v>1</v>
      </c>
      <c r="R683" s="4">
        <v>10</v>
      </c>
      <c r="S683" s="4">
        <v>17</v>
      </c>
      <c r="T683" s="4">
        <v>29</v>
      </c>
      <c r="U683" s="4">
        <v>30</v>
      </c>
      <c r="V683" s="13">
        <v>24</v>
      </c>
      <c r="W683" s="4">
        <v>20</v>
      </c>
      <c r="X683" s="4">
        <v>13</v>
      </c>
      <c r="Y683">
        <f t="shared" si="130"/>
        <v>0</v>
      </c>
      <c r="Z683">
        <f t="shared" si="131"/>
        <v>0</v>
      </c>
    </row>
    <row r="684" spans="2:26" x14ac:dyDescent="0.25">
      <c r="B684" s="11">
        <f t="shared" si="132"/>
        <v>44589.99999999837</v>
      </c>
      <c r="C684" s="1">
        <f t="shared" si="123"/>
        <v>1</v>
      </c>
      <c r="D684" s="1">
        <f t="shared" si="124"/>
        <v>6</v>
      </c>
      <c r="E684" s="12">
        <f t="shared" si="125"/>
        <v>1</v>
      </c>
      <c r="F684" s="124" t="str">
        <f t="shared" si="126"/>
        <v>0</v>
      </c>
      <c r="G684" s="1">
        <f ca="1">(OFFSET(O684,0,MATCH(Customer!$J$6,'CDH &amp; HDH'!$P$11:$X$11,0)))</f>
        <v>24</v>
      </c>
      <c r="H684" s="1" t="str">
        <f t="shared" si="127"/>
        <v>Heating</v>
      </c>
      <c r="I684" s="1">
        <f ca="1">OFFSET(IF($H684="Cooling",Customer!$C$25,Customer!$C$52),E684,D684)</f>
        <v>66</v>
      </c>
      <c r="J684" s="1">
        <f ca="1">OFFSET(IF($H684="Cooling",Customer!$L$25,Customer!$L$52),$E684,$D684)</f>
        <v>64</v>
      </c>
      <c r="K684" s="16">
        <f t="shared" si="128"/>
        <v>0</v>
      </c>
      <c r="L684" s="16">
        <f t="shared" si="129"/>
        <v>0</v>
      </c>
      <c r="M684" s="17">
        <f t="shared" ca="1" si="121"/>
        <v>42</v>
      </c>
      <c r="N684" s="17">
        <f t="shared" ca="1" si="122"/>
        <v>40</v>
      </c>
      <c r="O684" s="4"/>
      <c r="P684" s="4">
        <v>29</v>
      </c>
      <c r="Q684" s="4">
        <v>1</v>
      </c>
      <c r="R684" s="4">
        <v>9</v>
      </c>
      <c r="S684" s="4">
        <v>17</v>
      </c>
      <c r="T684" s="4">
        <v>28</v>
      </c>
      <c r="U684" s="4">
        <v>29</v>
      </c>
      <c r="V684" s="13">
        <v>24</v>
      </c>
      <c r="W684" s="4">
        <v>20</v>
      </c>
      <c r="X684" s="4">
        <v>14</v>
      </c>
      <c r="Y684">
        <f t="shared" si="130"/>
        <v>0</v>
      </c>
      <c r="Z684">
        <f t="shared" si="131"/>
        <v>0</v>
      </c>
    </row>
    <row r="685" spans="2:26" x14ac:dyDescent="0.25">
      <c r="B685" s="11">
        <f t="shared" si="132"/>
        <v>44590.041666665034</v>
      </c>
      <c r="C685" s="1">
        <f t="shared" si="123"/>
        <v>1</v>
      </c>
      <c r="D685" s="1">
        <f t="shared" si="124"/>
        <v>6</v>
      </c>
      <c r="E685" s="12">
        <f t="shared" si="125"/>
        <v>2</v>
      </c>
      <c r="F685" s="124" t="str">
        <f t="shared" si="126"/>
        <v>0</v>
      </c>
      <c r="G685" s="1">
        <f ca="1">(OFFSET(O685,0,MATCH(Customer!$J$6,'CDH &amp; HDH'!$P$11:$X$11,0)))</f>
        <v>25</v>
      </c>
      <c r="H685" s="1" t="str">
        <f t="shared" si="127"/>
        <v>Heating</v>
      </c>
      <c r="I685" s="1">
        <f ca="1">OFFSET(IF($H685="Cooling",Customer!$C$25,Customer!$C$52),E685,D685)</f>
        <v>66</v>
      </c>
      <c r="J685" s="1">
        <f ca="1">OFFSET(IF($H685="Cooling",Customer!$L$25,Customer!$L$52),$E685,$D685)</f>
        <v>64</v>
      </c>
      <c r="K685" s="16">
        <f t="shared" si="128"/>
        <v>0</v>
      </c>
      <c r="L685" s="16">
        <f t="shared" si="129"/>
        <v>0</v>
      </c>
      <c r="M685" s="17">
        <f t="shared" ca="1" si="121"/>
        <v>41</v>
      </c>
      <c r="N685" s="17">
        <f t="shared" ca="1" si="122"/>
        <v>39</v>
      </c>
      <c r="O685" s="4"/>
      <c r="P685" s="4">
        <v>29</v>
      </c>
      <c r="Q685" s="4">
        <v>0</v>
      </c>
      <c r="R685" s="4">
        <v>9</v>
      </c>
      <c r="S685" s="4">
        <v>17</v>
      </c>
      <c r="T685" s="4">
        <v>28</v>
      </c>
      <c r="U685" s="4">
        <v>31</v>
      </c>
      <c r="V685" s="13">
        <v>25</v>
      </c>
      <c r="W685" s="4">
        <v>16</v>
      </c>
      <c r="X685" s="4">
        <v>15</v>
      </c>
      <c r="Y685">
        <f t="shared" si="130"/>
        <v>0</v>
      </c>
      <c r="Z685">
        <f t="shared" si="131"/>
        <v>0</v>
      </c>
    </row>
    <row r="686" spans="2:26" x14ac:dyDescent="0.25">
      <c r="B686" s="11">
        <f t="shared" si="132"/>
        <v>44590.083333331699</v>
      </c>
      <c r="C686" s="1">
        <f t="shared" si="123"/>
        <v>1</v>
      </c>
      <c r="D686" s="1">
        <f t="shared" si="124"/>
        <v>6</v>
      </c>
      <c r="E686" s="12">
        <f t="shared" si="125"/>
        <v>3</v>
      </c>
      <c r="F686" s="124" t="str">
        <f t="shared" si="126"/>
        <v>0</v>
      </c>
      <c r="G686" s="1">
        <f ca="1">(OFFSET(O686,0,MATCH(Customer!$J$6,'CDH &amp; HDH'!$P$11:$X$11,0)))</f>
        <v>25</v>
      </c>
      <c r="H686" s="1" t="str">
        <f t="shared" si="127"/>
        <v>Heating</v>
      </c>
      <c r="I686" s="1">
        <f ca="1">OFFSET(IF($H686="Cooling",Customer!$C$25,Customer!$C$52),E686,D686)</f>
        <v>66</v>
      </c>
      <c r="J686" s="1">
        <f ca="1">OFFSET(IF($H686="Cooling",Customer!$L$25,Customer!$L$52),$E686,$D686)</f>
        <v>64</v>
      </c>
      <c r="K686" s="16">
        <f t="shared" si="128"/>
        <v>0</v>
      </c>
      <c r="L686" s="16">
        <f t="shared" si="129"/>
        <v>0</v>
      </c>
      <c r="M686" s="17">
        <f t="shared" ca="1" si="121"/>
        <v>41</v>
      </c>
      <c r="N686" s="17">
        <f t="shared" ca="1" si="122"/>
        <v>39</v>
      </c>
      <c r="O686" s="4"/>
      <c r="P686" s="4">
        <v>29</v>
      </c>
      <c r="Q686" s="4">
        <v>0</v>
      </c>
      <c r="R686" s="4">
        <v>9</v>
      </c>
      <c r="S686" s="4">
        <v>17</v>
      </c>
      <c r="T686" s="4">
        <v>29</v>
      </c>
      <c r="U686" s="4">
        <v>32</v>
      </c>
      <c r="V686" s="13">
        <v>25</v>
      </c>
      <c r="W686" s="4">
        <v>18</v>
      </c>
      <c r="X686" s="4">
        <v>14</v>
      </c>
      <c r="Y686">
        <f t="shared" si="130"/>
        <v>0</v>
      </c>
      <c r="Z686">
        <f t="shared" si="131"/>
        <v>0</v>
      </c>
    </row>
    <row r="687" spans="2:26" x14ac:dyDescent="0.25">
      <c r="B687" s="11">
        <f t="shared" si="132"/>
        <v>44590.124999998363</v>
      </c>
      <c r="C687" s="1">
        <f t="shared" si="123"/>
        <v>1</v>
      </c>
      <c r="D687" s="1">
        <f t="shared" si="124"/>
        <v>6</v>
      </c>
      <c r="E687" s="12">
        <f t="shared" si="125"/>
        <v>4</v>
      </c>
      <c r="F687" s="124" t="str">
        <f t="shared" si="126"/>
        <v>0</v>
      </c>
      <c r="G687" s="1">
        <f ca="1">(OFFSET(O687,0,MATCH(Customer!$J$6,'CDH &amp; HDH'!$P$11:$X$11,0)))</f>
        <v>25</v>
      </c>
      <c r="H687" s="1" t="str">
        <f t="shared" si="127"/>
        <v>Heating</v>
      </c>
      <c r="I687" s="1">
        <f ca="1">OFFSET(IF($H687="Cooling",Customer!$C$25,Customer!$C$52),E687,D687)</f>
        <v>66</v>
      </c>
      <c r="J687" s="1">
        <f ca="1">OFFSET(IF($H687="Cooling",Customer!$L$25,Customer!$L$52),$E687,$D687)</f>
        <v>64</v>
      </c>
      <c r="K687" s="16">
        <f t="shared" si="128"/>
        <v>0</v>
      </c>
      <c r="L687" s="16">
        <f t="shared" si="129"/>
        <v>0</v>
      </c>
      <c r="M687" s="17">
        <f t="shared" ca="1" si="121"/>
        <v>41</v>
      </c>
      <c r="N687" s="17">
        <f t="shared" ca="1" si="122"/>
        <v>39</v>
      </c>
      <c r="O687" s="4"/>
      <c r="P687" s="4">
        <v>29</v>
      </c>
      <c r="Q687" s="4">
        <v>0</v>
      </c>
      <c r="R687" s="4">
        <v>9</v>
      </c>
      <c r="S687" s="4">
        <v>17</v>
      </c>
      <c r="T687" s="4">
        <v>29</v>
      </c>
      <c r="U687" s="4">
        <v>32</v>
      </c>
      <c r="V687" s="13">
        <v>25</v>
      </c>
      <c r="W687" s="4">
        <v>16</v>
      </c>
      <c r="X687" s="4">
        <v>14</v>
      </c>
      <c r="Y687">
        <f t="shared" si="130"/>
        <v>0</v>
      </c>
      <c r="Z687">
        <f t="shared" si="131"/>
        <v>0</v>
      </c>
    </row>
    <row r="688" spans="2:26" x14ac:dyDescent="0.25">
      <c r="B688" s="11">
        <f t="shared" si="132"/>
        <v>44590.166666665027</v>
      </c>
      <c r="C688" s="1">
        <f t="shared" si="123"/>
        <v>1</v>
      </c>
      <c r="D688" s="1">
        <f t="shared" si="124"/>
        <v>6</v>
      </c>
      <c r="E688" s="12">
        <f t="shared" si="125"/>
        <v>5</v>
      </c>
      <c r="F688" s="124" t="str">
        <f t="shared" si="126"/>
        <v>0</v>
      </c>
      <c r="G688" s="1">
        <f ca="1">(OFFSET(O688,0,MATCH(Customer!$J$6,'CDH &amp; HDH'!$P$11:$X$11,0)))</f>
        <v>24</v>
      </c>
      <c r="H688" s="1" t="str">
        <f t="shared" si="127"/>
        <v>Heating</v>
      </c>
      <c r="I688" s="1">
        <f ca="1">OFFSET(IF($H688="Cooling",Customer!$C$25,Customer!$C$52),E688,D688)</f>
        <v>66</v>
      </c>
      <c r="J688" s="1">
        <f ca="1">OFFSET(IF($H688="Cooling",Customer!$L$25,Customer!$L$52),$E688,$D688)</f>
        <v>64</v>
      </c>
      <c r="K688" s="16">
        <f t="shared" si="128"/>
        <v>0</v>
      </c>
      <c r="L688" s="16">
        <f t="shared" si="129"/>
        <v>0</v>
      </c>
      <c r="M688" s="17">
        <f t="shared" ca="1" si="121"/>
        <v>42</v>
      </c>
      <c r="N688" s="17">
        <f t="shared" ca="1" si="122"/>
        <v>40</v>
      </c>
      <c r="O688" s="4"/>
      <c r="P688" s="4">
        <v>29</v>
      </c>
      <c r="Q688" s="4">
        <v>0</v>
      </c>
      <c r="R688" s="4">
        <v>9</v>
      </c>
      <c r="S688" s="4">
        <v>17</v>
      </c>
      <c r="T688" s="4">
        <v>30</v>
      </c>
      <c r="U688" s="4">
        <v>33</v>
      </c>
      <c r="V688" s="13">
        <v>24</v>
      </c>
      <c r="W688" s="4">
        <v>15</v>
      </c>
      <c r="X688" s="4">
        <v>14</v>
      </c>
      <c r="Y688">
        <f t="shared" si="130"/>
        <v>0</v>
      </c>
      <c r="Z688">
        <f t="shared" si="131"/>
        <v>0</v>
      </c>
    </row>
    <row r="689" spans="2:26" x14ac:dyDescent="0.25">
      <c r="B689" s="11">
        <f t="shared" si="132"/>
        <v>44590.208333331691</v>
      </c>
      <c r="C689" s="1">
        <f t="shared" si="123"/>
        <v>1</v>
      </c>
      <c r="D689" s="1">
        <f t="shared" si="124"/>
        <v>6</v>
      </c>
      <c r="E689" s="12">
        <f t="shared" si="125"/>
        <v>6</v>
      </c>
      <c r="F689" s="124" t="str">
        <f t="shared" si="126"/>
        <v>0</v>
      </c>
      <c r="G689" s="1">
        <f ca="1">(OFFSET(O689,0,MATCH(Customer!$J$6,'CDH &amp; HDH'!$P$11:$X$11,0)))</f>
        <v>24</v>
      </c>
      <c r="H689" s="1" t="str">
        <f t="shared" si="127"/>
        <v>Heating</v>
      </c>
      <c r="I689" s="1">
        <f ca="1">OFFSET(IF($H689="Cooling",Customer!$C$25,Customer!$C$52),E689,D689)</f>
        <v>66</v>
      </c>
      <c r="J689" s="1">
        <f ca="1">OFFSET(IF($H689="Cooling",Customer!$L$25,Customer!$L$52),$E689,$D689)</f>
        <v>64</v>
      </c>
      <c r="K689" s="16">
        <f t="shared" si="128"/>
        <v>0</v>
      </c>
      <c r="L689" s="16">
        <f t="shared" si="129"/>
        <v>0</v>
      </c>
      <c r="M689" s="17">
        <f t="shared" ca="1" si="121"/>
        <v>42</v>
      </c>
      <c r="N689" s="17">
        <f t="shared" ca="1" si="122"/>
        <v>40</v>
      </c>
      <c r="O689" s="4"/>
      <c r="P689" s="4">
        <v>29</v>
      </c>
      <c r="Q689" s="4">
        <v>0</v>
      </c>
      <c r="R689" s="4">
        <v>9</v>
      </c>
      <c r="S689" s="4">
        <v>16</v>
      </c>
      <c r="T689" s="4">
        <v>30</v>
      </c>
      <c r="U689" s="4">
        <v>38</v>
      </c>
      <c r="V689" s="13">
        <v>24</v>
      </c>
      <c r="W689" s="4">
        <v>15</v>
      </c>
      <c r="X689" s="4">
        <v>15</v>
      </c>
      <c r="Y689">
        <f t="shared" si="130"/>
        <v>0</v>
      </c>
      <c r="Z689">
        <f t="shared" si="131"/>
        <v>0</v>
      </c>
    </row>
    <row r="690" spans="2:26" x14ac:dyDescent="0.25">
      <c r="B690" s="11">
        <f t="shared" si="132"/>
        <v>44590.249999998356</v>
      </c>
      <c r="C690" s="1">
        <f t="shared" si="123"/>
        <v>1</v>
      </c>
      <c r="D690" s="1">
        <f t="shared" si="124"/>
        <v>6</v>
      </c>
      <c r="E690" s="12">
        <f t="shared" si="125"/>
        <v>7</v>
      </c>
      <c r="F690" s="124" t="str">
        <f t="shared" si="126"/>
        <v>0</v>
      </c>
      <c r="G690" s="1">
        <f ca="1">(OFFSET(O690,0,MATCH(Customer!$J$6,'CDH &amp; HDH'!$P$11:$X$11,0)))</f>
        <v>23</v>
      </c>
      <c r="H690" s="1" t="str">
        <f t="shared" si="127"/>
        <v>Heating</v>
      </c>
      <c r="I690" s="1">
        <f ca="1">OFFSET(IF($H690="Cooling",Customer!$C$25,Customer!$C$52),E690,D690)</f>
        <v>66</v>
      </c>
      <c r="J690" s="1">
        <f ca="1">OFFSET(IF($H690="Cooling",Customer!$L$25,Customer!$L$52),$E690,$D690)</f>
        <v>64</v>
      </c>
      <c r="K690" s="16">
        <f t="shared" si="128"/>
        <v>0</v>
      </c>
      <c r="L690" s="16">
        <f t="shared" si="129"/>
        <v>0</v>
      </c>
      <c r="M690" s="17">
        <f t="shared" ca="1" si="121"/>
        <v>43</v>
      </c>
      <c r="N690" s="17">
        <f t="shared" ca="1" si="122"/>
        <v>41</v>
      </c>
      <c r="O690" s="4"/>
      <c r="P690" s="4">
        <v>29</v>
      </c>
      <c r="Q690" s="4">
        <v>0</v>
      </c>
      <c r="R690" s="4">
        <v>9</v>
      </c>
      <c r="S690" s="4">
        <v>16</v>
      </c>
      <c r="T690" s="4">
        <v>31</v>
      </c>
      <c r="U690" s="4">
        <v>33</v>
      </c>
      <c r="V690" s="13">
        <v>23</v>
      </c>
      <c r="W690" s="4">
        <v>16</v>
      </c>
      <c r="X690" s="4">
        <v>12</v>
      </c>
      <c r="Y690">
        <f t="shared" si="130"/>
        <v>0</v>
      </c>
      <c r="Z690">
        <f t="shared" si="131"/>
        <v>0</v>
      </c>
    </row>
    <row r="691" spans="2:26" x14ac:dyDescent="0.25">
      <c r="B691" s="11">
        <f t="shared" si="132"/>
        <v>44590.29166666502</v>
      </c>
      <c r="C691" s="1">
        <f t="shared" si="123"/>
        <v>1</v>
      </c>
      <c r="D691" s="1">
        <f t="shared" si="124"/>
        <v>6</v>
      </c>
      <c r="E691" s="12">
        <f t="shared" si="125"/>
        <v>8</v>
      </c>
      <c r="F691" s="124" t="str">
        <f t="shared" si="126"/>
        <v>0</v>
      </c>
      <c r="G691" s="1">
        <f ca="1">(OFFSET(O691,0,MATCH(Customer!$J$6,'CDH &amp; HDH'!$P$11:$X$11,0)))</f>
        <v>22</v>
      </c>
      <c r="H691" s="1" t="str">
        <f t="shared" si="127"/>
        <v>Heating</v>
      </c>
      <c r="I691" s="1">
        <f ca="1">OFFSET(IF($H691="Cooling",Customer!$C$25,Customer!$C$52),E691,D691)</f>
        <v>66</v>
      </c>
      <c r="J691" s="1">
        <f ca="1">OFFSET(IF($H691="Cooling",Customer!$L$25,Customer!$L$52),$E691,$D691)</f>
        <v>64</v>
      </c>
      <c r="K691" s="16">
        <f t="shared" si="128"/>
        <v>0</v>
      </c>
      <c r="L691" s="16">
        <f t="shared" si="129"/>
        <v>0</v>
      </c>
      <c r="M691" s="17">
        <f t="shared" ca="1" si="121"/>
        <v>44</v>
      </c>
      <c r="N691" s="17">
        <f t="shared" ca="1" si="122"/>
        <v>42</v>
      </c>
      <c r="O691" s="4"/>
      <c r="P691" s="4">
        <v>31</v>
      </c>
      <c r="Q691" s="4">
        <v>2</v>
      </c>
      <c r="R691" s="4">
        <v>9</v>
      </c>
      <c r="S691" s="4">
        <v>16</v>
      </c>
      <c r="T691" s="4">
        <v>32</v>
      </c>
      <c r="U691" s="4">
        <v>33</v>
      </c>
      <c r="V691" s="13">
        <v>22</v>
      </c>
      <c r="W691" s="4">
        <v>17</v>
      </c>
      <c r="X691" s="4">
        <v>14</v>
      </c>
      <c r="Y691">
        <f t="shared" si="130"/>
        <v>0</v>
      </c>
      <c r="Z691">
        <f t="shared" si="131"/>
        <v>0</v>
      </c>
    </row>
    <row r="692" spans="2:26" x14ac:dyDescent="0.25">
      <c r="B692" s="11">
        <f t="shared" si="132"/>
        <v>44590.333333331684</v>
      </c>
      <c r="C692" s="1">
        <f t="shared" si="123"/>
        <v>1</v>
      </c>
      <c r="D692" s="1">
        <f t="shared" si="124"/>
        <v>6</v>
      </c>
      <c r="E692" s="12">
        <f t="shared" si="125"/>
        <v>9</v>
      </c>
      <c r="F692" s="124" t="str">
        <f t="shared" si="126"/>
        <v>0</v>
      </c>
      <c r="G692" s="1">
        <f ca="1">(OFFSET(O692,0,MATCH(Customer!$J$6,'CDH &amp; HDH'!$P$11:$X$11,0)))</f>
        <v>24</v>
      </c>
      <c r="H692" s="1" t="str">
        <f t="shared" si="127"/>
        <v>Heating</v>
      </c>
      <c r="I692" s="1">
        <f ca="1">OFFSET(IF($H692="Cooling",Customer!$C$25,Customer!$C$52),E692,D692)</f>
        <v>66</v>
      </c>
      <c r="J692" s="1">
        <f ca="1">OFFSET(IF($H692="Cooling",Customer!$L$25,Customer!$L$52),$E692,$D692)</f>
        <v>64</v>
      </c>
      <c r="K692" s="16">
        <f t="shared" si="128"/>
        <v>0</v>
      </c>
      <c r="L692" s="16">
        <f t="shared" si="129"/>
        <v>0</v>
      </c>
      <c r="M692" s="17">
        <f t="shared" ca="1" si="121"/>
        <v>42</v>
      </c>
      <c r="N692" s="17">
        <f t="shared" ca="1" si="122"/>
        <v>40</v>
      </c>
      <c r="O692" s="4"/>
      <c r="P692" s="4">
        <v>33</v>
      </c>
      <c r="Q692" s="4">
        <v>2</v>
      </c>
      <c r="R692" s="4">
        <v>10</v>
      </c>
      <c r="S692" s="4">
        <v>15</v>
      </c>
      <c r="T692" s="4">
        <v>34</v>
      </c>
      <c r="U692" s="4">
        <v>34</v>
      </c>
      <c r="V692" s="13">
        <v>24</v>
      </c>
      <c r="W692" s="4">
        <v>19</v>
      </c>
      <c r="X692" s="4">
        <v>16</v>
      </c>
      <c r="Y692">
        <f t="shared" si="130"/>
        <v>0</v>
      </c>
      <c r="Z692">
        <f t="shared" si="131"/>
        <v>0</v>
      </c>
    </row>
    <row r="693" spans="2:26" x14ac:dyDescent="0.25">
      <c r="B693" s="11">
        <f t="shared" si="132"/>
        <v>44590.374999998348</v>
      </c>
      <c r="C693" s="1">
        <f t="shared" si="123"/>
        <v>1</v>
      </c>
      <c r="D693" s="1">
        <f t="shared" si="124"/>
        <v>6</v>
      </c>
      <c r="E693" s="12">
        <f t="shared" si="125"/>
        <v>10</v>
      </c>
      <c r="F693" s="124" t="str">
        <f t="shared" si="126"/>
        <v>0</v>
      </c>
      <c r="G693" s="1">
        <f ca="1">(OFFSET(O693,0,MATCH(Customer!$J$6,'CDH &amp; HDH'!$P$11:$X$11,0)))</f>
        <v>26</v>
      </c>
      <c r="H693" s="1" t="str">
        <f t="shared" si="127"/>
        <v>Heating</v>
      </c>
      <c r="I693" s="1">
        <f ca="1">OFFSET(IF($H693="Cooling",Customer!$C$25,Customer!$C$52),E693,D693)</f>
        <v>66</v>
      </c>
      <c r="J693" s="1">
        <f ca="1">OFFSET(IF($H693="Cooling",Customer!$L$25,Customer!$L$52),$E693,$D693)</f>
        <v>64</v>
      </c>
      <c r="K693" s="16">
        <f t="shared" si="128"/>
        <v>0</v>
      </c>
      <c r="L693" s="16">
        <f t="shared" si="129"/>
        <v>0</v>
      </c>
      <c r="M693" s="17">
        <f t="shared" ca="1" si="121"/>
        <v>40</v>
      </c>
      <c r="N693" s="17">
        <f t="shared" ca="1" si="122"/>
        <v>38</v>
      </c>
      <c r="O693" s="4"/>
      <c r="P693" s="4">
        <v>35</v>
      </c>
      <c r="Q693" s="4">
        <v>5</v>
      </c>
      <c r="R693" s="4">
        <v>10</v>
      </c>
      <c r="S693" s="4">
        <v>15</v>
      </c>
      <c r="T693" s="4">
        <v>35</v>
      </c>
      <c r="U693" s="4">
        <v>36</v>
      </c>
      <c r="V693" s="13">
        <v>26</v>
      </c>
      <c r="W693" s="4">
        <v>21</v>
      </c>
      <c r="X693" s="4">
        <v>19</v>
      </c>
      <c r="Y693">
        <f t="shared" si="130"/>
        <v>0</v>
      </c>
      <c r="Z693">
        <f t="shared" si="131"/>
        <v>0</v>
      </c>
    </row>
    <row r="694" spans="2:26" x14ac:dyDescent="0.25">
      <c r="B694" s="11">
        <f t="shared" si="132"/>
        <v>44590.416666665013</v>
      </c>
      <c r="C694" s="1">
        <f t="shared" si="123"/>
        <v>1</v>
      </c>
      <c r="D694" s="1">
        <f t="shared" si="124"/>
        <v>6</v>
      </c>
      <c r="E694" s="12">
        <f t="shared" si="125"/>
        <v>11</v>
      </c>
      <c r="F694" s="124" t="str">
        <f t="shared" si="126"/>
        <v>0</v>
      </c>
      <c r="G694" s="1">
        <f ca="1">(OFFSET(O694,0,MATCH(Customer!$J$6,'CDH &amp; HDH'!$P$11:$X$11,0)))</f>
        <v>28</v>
      </c>
      <c r="H694" s="1" t="str">
        <f t="shared" si="127"/>
        <v>Heating</v>
      </c>
      <c r="I694" s="1">
        <f ca="1">OFFSET(IF($H694="Cooling",Customer!$C$25,Customer!$C$52),E694,D694)</f>
        <v>66</v>
      </c>
      <c r="J694" s="1">
        <f ca="1">OFFSET(IF($H694="Cooling",Customer!$L$25,Customer!$L$52),$E694,$D694)</f>
        <v>64</v>
      </c>
      <c r="K694" s="16">
        <f t="shared" si="128"/>
        <v>0</v>
      </c>
      <c r="L694" s="16">
        <f t="shared" si="129"/>
        <v>0</v>
      </c>
      <c r="M694" s="17">
        <f t="shared" ca="1" si="121"/>
        <v>38</v>
      </c>
      <c r="N694" s="17">
        <f t="shared" ca="1" si="122"/>
        <v>36</v>
      </c>
      <c r="O694" s="4"/>
      <c r="P694" s="4">
        <v>36</v>
      </c>
      <c r="Q694" s="4">
        <v>7</v>
      </c>
      <c r="R694" s="4">
        <v>11</v>
      </c>
      <c r="S694" s="4">
        <v>16</v>
      </c>
      <c r="T694" s="4">
        <v>37</v>
      </c>
      <c r="U694" s="4">
        <v>39</v>
      </c>
      <c r="V694" s="13">
        <v>28</v>
      </c>
      <c r="W694" s="4">
        <v>22</v>
      </c>
      <c r="X694" s="4">
        <v>22</v>
      </c>
      <c r="Y694">
        <f t="shared" si="130"/>
        <v>0</v>
      </c>
      <c r="Z694">
        <f t="shared" si="131"/>
        <v>0</v>
      </c>
    </row>
    <row r="695" spans="2:26" x14ac:dyDescent="0.25">
      <c r="B695" s="11">
        <f t="shared" si="132"/>
        <v>44590.458333331677</v>
      </c>
      <c r="C695" s="1">
        <f t="shared" si="123"/>
        <v>1</v>
      </c>
      <c r="D695" s="1">
        <f t="shared" si="124"/>
        <v>6</v>
      </c>
      <c r="E695" s="12">
        <f t="shared" si="125"/>
        <v>12</v>
      </c>
      <c r="F695" s="124" t="str">
        <f t="shared" si="126"/>
        <v>0</v>
      </c>
      <c r="G695" s="1">
        <f ca="1">(OFFSET(O695,0,MATCH(Customer!$J$6,'CDH &amp; HDH'!$P$11:$X$11,0)))</f>
        <v>30</v>
      </c>
      <c r="H695" s="1" t="str">
        <f t="shared" si="127"/>
        <v>Heating</v>
      </c>
      <c r="I695" s="1">
        <f ca="1">OFFSET(IF($H695="Cooling",Customer!$C$25,Customer!$C$52),E695,D695)</f>
        <v>66</v>
      </c>
      <c r="J695" s="1">
        <f ca="1">OFFSET(IF($H695="Cooling",Customer!$L$25,Customer!$L$52),$E695,$D695)</f>
        <v>64</v>
      </c>
      <c r="K695" s="16">
        <f t="shared" si="128"/>
        <v>0</v>
      </c>
      <c r="L695" s="16">
        <f t="shared" si="129"/>
        <v>0</v>
      </c>
      <c r="M695" s="17">
        <f t="shared" ca="1" si="121"/>
        <v>36</v>
      </c>
      <c r="N695" s="17">
        <f t="shared" ca="1" si="122"/>
        <v>34</v>
      </c>
      <c r="O695" s="4"/>
      <c r="P695" s="4">
        <v>37</v>
      </c>
      <c r="Q695" s="4">
        <v>10</v>
      </c>
      <c r="R695" s="4">
        <v>12</v>
      </c>
      <c r="S695" s="4">
        <v>18</v>
      </c>
      <c r="T695" s="4">
        <v>40</v>
      </c>
      <c r="U695" s="4">
        <v>42</v>
      </c>
      <c r="V695" s="13">
        <v>30</v>
      </c>
      <c r="W695" s="4">
        <v>23</v>
      </c>
      <c r="X695" s="4">
        <v>28</v>
      </c>
      <c r="Y695">
        <f t="shared" si="130"/>
        <v>0</v>
      </c>
      <c r="Z695">
        <f t="shared" si="131"/>
        <v>0</v>
      </c>
    </row>
    <row r="696" spans="2:26" x14ac:dyDescent="0.25">
      <c r="B696" s="11">
        <f t="shared" si="132"/>
        <v>44590.499999998341</v>
      </c>
      <c r="C696" s="1">
        <f t="shared" si="123"/>
        <v>1</v>
      </c>
      <c r="D696" s="1">
        <f t="shared" si="124"/>
        <v>6</v>
      </c>
      <c r="E696" s="12">
        <f t="shared" si="125"/>
        <v>13</v>
      </c>
      <c r="F696" s="124" t="str">
        <f t="shared" si="126"/>
        <v>0</v>
      </c>
      <c r="G696" s="1">
        <f ca="1">(OFFSET(O696,0,MATCH(Customer!$J$6,'CDH &amp; HDH'!$P$11:$X$11,0)))</f>
        <v>32</v>
      </c>
      <c r="H696" s="1" t="str">
        <f t="shared" si="127"/>
        <v>Heating</v>
      </c>
      <c r="I696" s="1">
        <f ca="1">OFFSET(IF($H696="Cooling",Customer!$C$25,Customer!$C$52),E696,D696)</f>
        <v>66</v>
      </c>
      <c r="J696" s="1">
        <f ca="1">OFFSET(IF($H696="Cooling",Customer!$L$25,Customer!$L$52),$E696,$D696)</f>
        <v>64</v>
      </c>
      <c r="K696" s="16">
        <f t="shared" si="128"/>
        <v>0</v>
      </c>
      <c r="L696" s="16">
        <f t="shared" si="129"/>
        <v>0</v>
      </c>
      <c r="M696" s="17">
        <f t="shared" ca="1" si="121"/>
        <v>34</v>
      </c>
      <c r="N696" s="17">
        <f t="shared" ca="1" si="122"/>
        <v>32</v>
      </c>
      <c r="O696" s="4"/>
      <c r="P696" s="4">
        <v>38</v>
      </c>
      <c r="Q696" s="4">
        <v>11</v>
      </c>
      <c r="R696" s="4">
        <v>13</v>
      </c>
      <c r="S696" s="4">
        <v>19</v>
      </c>
      <c r="T696" s="4">
        <v>42</v>
      </c>
      <c r="U696" s="4">
        <v>42</v>
      </c>
      <c r="V696" s="13">
        <v>32</v>
      </c>
      <c r="W696" s="4">
        <v>24</v>
      </c>
      <c r="X696" s="4">
        <v>35</v>
      </c>
      <c r="Y696">
        <f t="shared" si="130"/>
        <v>0</v>
      </c>
      <c r="Z696">
        <f t="shared" si="131"/>
        <v>0</v>
      </c>
    </row>
    <row r="697" spans="2:26" x14ac:dyDescent="0.25">
      <c r="B697" s="11">
        <f t="shared" si="132"/>
        <v>44590.541666665005</v>
      </c>
      <c r="C697" s="1">
        <f t="shared" si="123"/>
        <v>1</v>
      </c>
      <c r="D697" s="1">
        <f t="shared" si="124"/>
        <v>6</v>
      </c>
      <c r="E697" s="12">
        <f t="shared" si="125"/>
        <v>14</v>
      </c>
      <c r="F697" s="124" t="str">
        <f t="shared" si="126"/>
        <v>0</v>
      </c>
      <c r="G697" s="1">
        <f ca="1">(OFFSET(O697,0,MATCH(Customer!$J$6,'CDH &amp; HDH'!$P$11:$X$11,0)))</f>
        <v>32</v>
      </c>
      <c r="H697" s="1" t="str">
        <f t="shared" si="127"/>
        <v>Heating</v>
      </c>
      <c r="I697" s="1">
        <f ca="1">OFFSET(IF($H697="Cooling",Customer!$C$25,Customer!$C$52),E697,D697)</f>
        <v>66</v>
      </c>
      <c r="J697" s="1">
        <f ca="1">OFFSET(IF($H697="Cooling",Customer!$L$25,Customer!$L$52),$E697,$D697)</f>
        <v>64</v>
      </c>
      <c r="K697" s="16">
        <f t="shared" si="128"/>
        <v>0</v>
      </c>
      <c r="L697" s="16">
        <f t="shared" si="129"/>
        <v>0</v>
      </c>
      <c r="M697" s="17">
        <f t="shared" ca="1" si="121"/>
        <v>34</v>
      </c>
      <c r="N697" s="17">
        <f t="shared" ca="1" si="122"/>
        <v>32</v>
      </c>
      <c r="O697" s="4"/>
      <c r="P697" s="4">
        <v>38</v>
      </c>
      <c r="Q697" s="4">
        <v>11</v>
      </c>
      <c r="R697" s="4">
        <v>13</v>
      </c>
      <c r="S697" s="4">
        <v>19</v>
      </c>
      <c r="T697" s="4">
        <v>42</v>
      </c>
      <c r="U697" s="4">
        <v>42</v>
      </c>
      <c r="V697" s="13">
        <v>32</v>
      </c>
      <c r="W697" s="4">
        <v>24</v>
      </c>
      <c r="X697" s="4">
        <v>34</v>
      </c>
      <c r="Y697">
        <f t="shared" si="130"/>
        <v>0</v>
      </c>
      <c r="Z697">
        <f t="shared" si="131"/>
        <v>0</v>
      </c>
    </row>
    <row r="698" spans="2:26" x14ac:dyDescent="0.25">
      <c r="B698" s="11">
        <f t="shared" si="132"/>
        <v>44590.58333333167</v>
      </c>
      <c r="C698" s="1">
        <f t="shared" si="123"/>
        <v>1</v>
      </c>
      <c r="D698" s="1">
        <f t="shared" si="124"/>
        <v>6</v>
      </c>
      <c r="E698" s="12">
        <f t="shared" si="125"/>
        <v>15</v>
      </c>
      <c r="F698" s="124" t="str">
        <f t="shared" si="126"/>
        <v>0</v>
      </c>
      <c r="G698" s="1">
        <f ca="1">(OFFSET(O698,0,MATCH(Customer!$J$6,'CDH &amp; HDH'!$P$11:$X$11,0)))</f>
        <v>31</v>
      </c>
      <c r="H698" s="1" t="str">
        <f t="shared" si="127"/>
        <v>Heating</v>
      </c>
      <c r="I698" s="1">
        <f ca="1">OFFSET(IF($H698="Cooling",Customer!$C$25,Customer!$C$52),E698,D698)</f>
        <v>66</v>
      </c>
      <c r="J698" s="1">
        <f ca="1">OFFSET(IF($H698="Cooling",Customer!$L$25,Customer!$L$52),$E698,$D698)</f>
        <v>64</v>
      </c>
      <c r="K698" s="16">
        <f t="shared" si="128"/>
        <v>0</v>
      </c>
      <c r="L698" s="16">
        <f t="shared" si="129"/>
        <v>0</v>
      </c>
      <c r="M698" s="17">
        <f t="shared" ca="1" si="121"/>
        <v>35</v>
      </c>
      <c r="N698" s="17">
        <f t="shared" ca="1" si="122"/>
        <v>33</v>
      </c>
      <c r="O698" s="4"/>
      <c r="P698" s="4">
        <v>39</v>
      </c>
      <c r="Q698" s="4">
        <v>12</v>
      </c>
      <c r="R698" s="4">
        <v>13</v>
      </c>
      <c r="S698" s="4">
        <v>18</v>
      </c>
      <c r="T698" s="4">
        <v>41</v>
      </c>
      <c r="U698" s="4">
        <v>43</v>
      </c>
      <c r="V698" s="13">
        <v>31</v>
      </c>
      <c r="W698" s="4">
        <v>26</v>
      </c>
      <c r="X698" s="4">
        <v>34</v>
      </c>
      <c r="Y698">
        <f t="shared" si="130"/>
        <v>0</v>
      </c>
      <c r="Z698">
        <f t="shared" si="131"/>
        <v>0</v>
      </c>
    </row>
    <row r="699" spans="2:26" x14ac:dyDescent="0.25">
      <c r="B699" s="11">
        <f t="shared" si="132"/>
        <v>44590.624999998334</v>
      </c>
      <c r="C699" s="1">
        <f t="shared" si="123"/>
        <v>1</v>
      </c>
      <c r="D699" s="1">
        <f t="shared" si="124"/>
        <v>6</v>
      </c>
      <c r="E699" s="12">
        <f t="shared" si="125"/>
        <v>16</v>
      </c>
      <c r="F699" s="124" t="str">
        <f t="shared" si="126"/>
        <v>0</v>
      </c>
      <c r="G699" s="1">
        <f ca="1">(OFFSET(O699,0,MATCH(Customer!$J$6,'CDH &amp; HDH'!$P$11:$X$11,0)))</f>
        <v>32</v>
      </c>
      <c r="H699" s="1" t="str">
        <f t="shared" si="127"/>
        <v>Heating</v>
      </c>
      <c r="I699" s="1">
        <f ca="1">OFFSET(IF($H699="Cooling",Customer!$C$25,Customer!$C$52),E699,D699)</f>
        <v>66</v>
      </c>
      <c r="J699" s="1">
        <f ca="1">OFFSET(IF($H699="Cooling",Customer!$L$25,Customer!$L$52),$E699,$D699)</f>
        <v>64</v>
      </c>
      <c r="K699" s="16">
        <f t="shared" si="128"/>
        <v>0</v>
      </c>
      <c r="L699" s="16">
        <f t="shared" si="129"/>
        <v>0</v>
      </c>
      <c r="M699" s="17">
        <f t="shared" ca="1" si="121"/>
        <v>34</v>
      </c>
      <c r="N699" s="17">
        <f t="shared" ca="1" si="122"/>
        <v>32</v>
      </c>
      <c r="O699" s="4"/>
      <c r="P699" s="4">
        <v>39</v>
      </c>
      <c r="Q699" s="4">
        <v>12</v>
      </c>
      <c r="R699" s="4">
        <v>13</v>
      </c>
      <c r="S699" s="4">
        <v>18</v>
      </c>
      <c r="T699" s="4">
        <v>41</v>
      </c>
      <c r="U699" s="4">
        <v>43</v>
      </c>
      <c r="V699" s="13">
        <v>32</v>
      </c>
      <c r="W699" s="4">
        <v>24</v>
      </c>
      <c r="X699" s="4">
        <v>33</v>
      </c>
      <c r="Y699">
        <f t="shared" si="130"/>
        <v>0</v>
      </c>
      <c r="Z699">
        <f t="shared" si="131"/>
        <v>0</v>
      </c>
    </row>
    <row r="700" spans="2:26" x14ac:dyDescent="0.25">
      <c r="B700" s="11">
        <f t="shared" si="132"/>
        <v>44590.666666664998</v>
      </c>
      <c r="C700" s="1">
        <f t="shared" si="123"/>
        <v>1</v>
      </c>
      <c r="D700" s="1">
        <f t="shared" si="124"/>
        <v>6</v>
      </c>
      <c r="E700" s="12">
        <f t="shared" si="125"/>
        <v>17</v>
      </c>
      <c r="F700" s="124" t="str">
        <f t="shared" si="126"/>
        <v>0</v>
      </c>
      <c r="G700" s="1">
        <f ca="1">(OFFSET(O700,0,MATCH(Customer!$J$6,'CDH &amp; HDH'!$P$11:$X$11,0)))</f>
        <v>31</v>
      </c>
      <c r="H700" s="1" t="str">
        <f t="shared" si="127"/>
        <v>Heating</v>
      </c>
      <c r="I700" s="1">
        <f ca="1">OFFSET(IF($H700="Cooling",Customer!$C$25,Customer!$C$52),E700,D700)</f>
        <v>66</v>
      </c>
      <c r="J700" s="1">
        <f ca="1">OFFSET(IF($H700="Cooling",Customer!$L$25,Customer!$L$52),$E700,$D700)</f>
        <v>64</v>
      </c>
      <c r="K700" s="16">
        <f t="shared" si="128"/>
        <v>0</v>
      </c>
      <c r="L700" s="16">
        <f t="shared" si="129"/>
        <v>0</v>
      </c>
      <c r="M700" s="17">
        <f t="shared" ca="1" si="121"/>
        <v>35</v>
      </c>
      <c r="N700" s="17">
        <f t="shared" ca="1" si="122"/>
        <v>33</v>
      </c>
      <c r="O700" s="4"/>
      <c r="P700" s="4">
        <v>38</v>
      </c>
      <c r="Q700" s="4">
        <v>12</v>
      </c>
      <c r="R700" s="4">
        <v>12</v>
      </c>
      <c r="S700" s="4">
        <v>18</v>
      </c>
      <c r="T700" s="4">
        <v>40</v>
      </c>
      <c r="U700" s="4">
        <v>42</v>
      </c>
      <c r="V700" s="13">
        <v>31</v>
      </c>
      <c r="W700" s="4">
        <v>24</v>
      </c>
      <c r="X700" s="4">
        <v>31</v>
      </c>
      <c r="Y700">
        <f t="shared" si="130"/>
        <v>0</v>
      </c>
      <c r="Z700">
        <f t="shared" si="131"/>
        <v>0</v>
      </c>
    </row>
    <row r="701" spans="2:26" x14ac:dyDescent="0.25">
      <c r="B701" s="11">
        <f t="shared" si="132"/>
        <v>44590.708333331662</v>
      </c>
      <c r="C701" s="1">
        <f t="shared" si="123"/>
        <v>1</v>
      </c>
      <c r="D701" s="1">
        <f t="shared" si="124"/>
        <v>6</v>
      </c>
      <c r="E701" s="12">
        <f t="shared" si="125"/>
        <v>18</v>
      </c>
      <c r="F701" s="124" t="str">
        <f t="shared" si="126"/>
        <v>0</v>
      </c>
      <c r="G701" s="1">
        <f ca="1">(OFFSET(O701,0,MATCH(Customer!$J$6,'CDH &amp; HDH'!$P$11:$X$11,0)))</f>
        <v>31</v>
      </c>
      <c r="H701" s="1" t="str">
        <f t="shared" si="127"/>
        <v>Heating</v>
      </c>
      <c r="I701" s="1">
        <f ca="1">OFFSET(IF($H701="Cooling",Customer!$C$25,Customer!$C$52),E701,D701)</f>
        <v>66</v>
      </c>
      <c r="J701" s="1">
        <f ca="1">OFFSET(IF($H701="Cooling",Customer!$L$25,Customer!$L$52),$E701,$D701)</f>
        <v>64</v>
      </c>
      <c r="K701" s="16">
        <f t="shared" si="128"/>
        <v>0</v>
      </c>
      <c r="L701" s="16">
        <f t="shared" si="129"/>
        <v>0</v>
      </c>
      <c r="M701" s="17">
        <f t="shared" ca="1" si="121"/>
        <v>35</v>
      </c>
      <c r="N701" s="17">
        <f t="shared" ca="1" si="122"/>
        <v>33</v>
      </c>
      <c r="O701" s="4"/>
      <c r="P701" s="4">
        <v>36</v>
      </c>
      <c r="Q701" s="4">
        <v>12</v>
      </c>
      <c r="R701" s="4">
        <v>11</v>
      </c>
      <c r="S701" s="4">
        <v>18</v>
      </c>
      <c r="T701" s="4">
        <v>39</v>
      </c>
      <c r="U701" s="4">
        <v>41</v>
      </c>
      <c r="V701" s="13">
        <v>31</v>
      </c>
      <c r="W701" s="4">
        <v>22</v>
      </c>
      <c r="X701" s="4">
        <v>29</v>
      </c>
      <c r="Y701">
        <f t="shared" si="130"/>
        <v>0</v>
      </c>
      <c r="Z701">
        <f t="shared" si="131"/>
        <v>0</v>
      </c>
    </row>
    <row r="702" spans="2:26" x14ac:dyDescent="0.25">
      <c r="B702" s="11">
        <f t="shared" si="132"/>
        <v>44590.749999998327</v>
      </c>
      <c r="C702" s="1">
        <f t="shared" si="123"/>
        <v>1</v>
      </c>
      <c r="D702" s="1">
        <f t="shared" si="124"/>
        <v>6</v>
      </c>
      <c r="E702" s="12">
        <f t="shared" si="125"/>
        <v>19</v>
      </c>
      <c r="F702" s="124" t="str">
        <f t="shared" si="126"/>
        <v>0</v>
      </c>
      <c r="G702" s="1">
        <f ca="1">(OFFSET(O702,0,MATCH(Customer!$J$6,'CDH &amp; HDH'!$P$11:$X$11,0)))</f>
        <v>32</v>
      </c>
      <c r="H702" s="1" t="str">
        <f t="shared" si="127"/>
        <v>Heating</v>
      </c>
      <c r="I702" s="1">
        <f ca="1">OFFSET(IF($H702="Cooling",Customer!$C$25,Customer!$C$52),E702,D702)</f>
        <v>66</v>
      </c>
      <c r="J702" s="1">
        <f ca="1">OFFSET(IF($H702="Cooling",Customer!$L$25,Customer!$L$52),$E702,$D702)</f>
        <v>64</v>
      </c>
      <c r="K702" s="16">
        <f t="shared" si="128"/>
        <v>0</v>
      </c>
      <c r="L702" s="16">
        <f t="shared" si="129"/>
        <v>0</v>
      </c>
      <c r="M702" s="17">
        <f t="shared" ca="1" si="121"/>
        <v>34</v>
      </c>
      <c r="N702" s="17">
        <f t="shared" ca="1" si="122"/>
        <v>32</v>
      </c>
      <c r="O702" s="4"/>
      <c r="P702" s="4">
        <v>35</v>
      </c>
      <c r="Q702" s="4">
        <v>12</v>
      </c>
      <c r="R702" s="4">
        <v>10</v>
      </c>
      <c r="S702" s="4">
        <v>18</v>
      </c>
      <c r="T702" s="4">
        <v>38</v>
      </c>
      <c r="U702" s="4">
        <v>38</v>
      </c>
      <c r="V702" s="13">
        <v>32</v>
      </c>
      <c r="W702" s="4">
        <v>22</v>
      </c>
      <c r="X702" s="4">
        <v>28</v>
      </c>
      <c r="Y702">
        <f t="shared" si="130"/>
        <v>0</v>
      </c>
      <c r="Z702">
        <f t="shared" si="131"/>
        <v>0</v>
      </c>
    </row>
    <row r="703" spans="2:26" x14ac:dyDescent="0.25">
      <c r="B703" s="11">
        <f t="shared" si="132"/>
        <v>44590.791666664991</v>
      </c>
      <c r="C703" s="1">
        <f t="shared" si="123"/>
        <v>1</v>
      </c>
      <c r="D703" s="1">
        <f t="shared" si="124"/>
        <v>6</v>
      </c>
      <c r="E703" s="12">
        <f t="shared" si="125"/>
        <v>20</v>
      </c>
      <c r="F703" s="124" t="str">
        <f t="shared" si="126"/>
        <v>0</v>
      </c>
      <c r="G703" s="1">
        <f ca="1">(OFFSET(O703,0,MATCH(Customer!$J$6,'CDH &amp; HDH'!$P$11:$X$11,0)))</f>
        <v>31</v>
      </c>
      <c r="H703" s="1" t="str">
        <f t="shared" si="127"/>
        <v>Heating</v>
      </c>
      <c r="I703" s="1">
        <f ca="1">OFFSET(IF($H703="Cooling",Customer!$C$25,Customer!$C$52),E703,D703)</f>
        <v>66</v>
      </c>
      <c r="J703" s="1">
        <f ca="1">OFFSET(IF($H703="Cooling",Customer!$L$25,Customer!$L$52),$E703,$D703)</f>
        <v>64</v>
      </c>
      <c r="K703" s="16">
        <f t="shared" si="128"/>
        <v>0</v>
      </c>
      <c r="L703" s="16">
        <f t="shared" si="129"/>
        <v>0</v>
      </c>
      <c r="M703" s="17">
        <f t="shared" ca="1" si="121"/>
        <v>35</v>
      </c>
      <c r="N703" s="17">
        <f t="shared" ca="1" si="122"/>
        <v>33</v>
      </c>
      <c r="O703" s="4"/>
      <c r="P703" s="4">
        <v>35</v>
      </c>
      <c r="Q703" s="4">
        <v>11</v>
      </c>
      <c r="R703" s="4">
        <v>9</v>
      </c>
      <c r="S703" s="4">
        <v>18</v>
      </c>
      <c r="T703" s="4">
        <v>37</v>
      </c>
      <c r="U703" s="4">
        <v>38</v>
      </c>
      <c r="V703" s="13">
        <v>31</v>
      </c>
      <c r="W703" s="4">
        <v>22</v>
      </c>
      <c r="X703" s="4">
        <v>27</v>
      </c>
      <c r="Y703">
        <f t="shared" si="130"/>
        <v>0</v>
      </c>
      <c r="Z703">
        <f t="shared" si="131"/>
        <v>0</v>
      </c>
    </row>
    <row r="704" spans="2:26" x14ac:dyDescent="0.25">
      <c r="B704" s="11">
        <f t="shared" si="132"/>
        <v>44590.833333331655</v>
      </c>
      <c r="C704" s="1">
        <f t="shared" si="123"/>
        <v>1</v>
      </c>
      <c r="D704" s="1">
        <f t="shared" si="124"/>
        <v>6</v>
      </c>
      <c r="E704" s="12">
        <f t="shared" si="125"/>
        <v>21</v>
      </c>
      <c r="F704" s="124" t="str">
        <f t="shared" si="126"/>
        <v>0</v>
      </c>
      <c r="G704" s="1">
        <f ca="1">(OFFSET(O704,0,MATCH(Customer!$J$6,'CDH &amp; HDH'!$P$11:$X$11,0)))</f>
        <v>31</v>
      </c>
      <c r="H704" s="1" t="str">
        <f t="shared" si="127"/>
        <v>Heating</v>
      </c>
      <c r="I704" s="1">
        <f ca="1">OFFSET(IF($H704="Cooling",Customer!$C$25,Customer!$C$52),E704,D704)</f>
        <v>66</v>
      </c>
      <c r="J704" s="1">
        <f ca="1">OFFSET(IF($H704="Cooling",Customer!$L$25,Customer!$L$52),$E704,$D704)</f>
        <v>64</v>
      </c>
      <c r="K704" s="16">
        <f t="shared" si="128"/>
        <v>0</v>
      </c>
      <c r="L704" s="16">
        <f t="shared" si="129"/>
        <v>0</v>
      </c>
      <c r="M704" s="17">
        <f t="shared" ca="1" si="121"/>
        <v>35</v>
      </c>
      <c r="N704" s="17">
        <f t="shared" ca="1" si="122"/>
        <v>33</v>
      </c>
      <c r="O704" s="4"/>
      <c r="P704" s="4">
        <v>35</v>
      </c>
      <c r="Q704" s="4">
        <v>12</v>
      </c>
      <c r="R704" s="4">
        <v>9</v>
      </c>
      <c r="S704" s="4">
        <v>19</v>
      </c>
      <c r="T704" s="4">
        <v>35</v>
      </c>
      <c r="U704" s="4">
        <v>38</v>
      </c>
      <c r="V704" s="13">
        <v>31</v>
      </c>
      <c r="W704" s="4">
        <v>20</v>
      </c>
      <c r="X704" s="4">
        <v>27</v>
      </c>
      <c r="Y704">
        <f t="shared" si="130"/>
        <v>0</v>
      </c>
      <c r="Z704">
        <f t="shared" si="131"/>
        <v>0</v>
      </c>
    </row>
    <row r="705" spans="2:26" x14ac:dyDescent="0.25">
      <c r="B705" s="11">
        <f t="shared" si="132"/>
        <v>44590.874999998319</v>
      </c>
      <c r="C705" s="1">
        <f t="shared" si="123"/>
        <v>1</v>
      </c>
      <c r="D705" s="1">
        <f t="shared" si="124"/>
        <v>6</v>
      </c>
      <c r="E705" s="12">
        <f t="shared" si="125"/>
        <v>22</v>
      </c>
      <c r="F705" s="124" t="str">
        <f t="shared" si="126"/>
        <v>0</v>
      </c>
      <c r="G705" s="1">
        <f ca="1">(OFFSET(O705,0,MATCH(Customer!$J$6,'CDH &amp; HDH'!$P$11:$X$11,0)))</f>
        <v>31</v>
      </c>
      <c r="H705" s="1" t="str">
        <f t="shared" si="127"/>
        <v>Heating</v>
      </c>
      <c r="I705" s="1">
        <f ca="1">OFFSET(IF($H705="Cooling",Customer!$C$25,Customer!$C$52),E705,D705)</f>
        <v>66</v>
      </c>
      <c r="J705" s="1">
        <f ca="1">OFFSET(IF($H705="Cooling",Customer!$L$25,Customer!$L$52),$E705,$D705)</f>
        <v>64</v>
      </c>
      <c r="K705" s="16">
        <f t="shared" si="128"/>
        <v>0</v>
      </c>
      <c r="L705" s="16">
        <f t="shared" si="129"/>
        <v>0</v>
      </c>
      <c r="M705" s="17">
        <f t="shared" ca="1" si="121"/>
        <v>35</v>
      </c>
      <c r="N705" s="17">
        <f t="shared" ca="1" si="122"/>
        <v>33</v>
      </c>
      <c r="O705" s="4"/>
      <c r="P705" s="4">
        <v>35</v>
      </c>
      <c r="Q705" s="4">
        <v>11</v>
      </c>
      <c r="R705" s="4">
        <v>8</v>
      </c>
      <c r="S705" s="4">
        <v>19</v>
      </c>
      <c r="T705" s="4">
        <v>34</v>
      </c>
      <c r="U705" s="4">
        <v>39</v>
      </c>
      <c r="V705" s="13">
        <v>31</v>
      </c>
      <c r="W705" s="4">
        <v>21</v>
      </c>
      <c r="X705" s="4">
        <v>30</v>
      </c>
      <c r="Y705">
        <f t="shared" si="130"/>
        <v>0</v>
      </c>
      <c r="Z705">
        <f t="shared" si="131"/>
        <v>0</v>
      </c>
    </row>
    <row r="706" spans="2:26" x14ac:dyDescent="0.25">
      <c r="B706" s="11">
        <f t="shared" si="132"/>
        <v>44590.916666664983</v>
      </c>
      <c r="C706" s="1">
        <f t="shared" si="123"/>
        <v>1</v>
      </c>
      <c r="D706" s="1">
        <f t="shared" si="124"/>
        <v>6</v>
      </c>
      <c r="E706" s="12">
        <f t="shared" si="125"/>
        <v>23</v>
      </c>
      <c r="F706" s="124" t="str">
        <f t="shared" si="126"/>
        <v>0</v>
      </c>
      <c r="G706" s="1">
        <f ca="1">(OFFSET(O706,0,MATCH(Customer!$J$6,'CDH &amp; HDH'!$P$11:$X$11,0)))</f>
        <v>32</v>
      </c>
      <c r="H706" s="1" t="str">
        <f t="shared" si="127"/>
        <v>Heating</v>
      </c>
      <c r="I706" s="1">
        <f ca="1">OFFSET(IF($H706="Cooling",Customer!$C$25,Customer!$C$52),E706,D706)</f>
        <v>66</v>
      </c>
      <c r="J706" s="1">
        <f ca="1">OFFSET(IF($H706="Cooling",Customer!$L$25,Customer!$L$52),$E706,$D706)</f>
        <v>64</v>
      </c>
      <c r="K706" s="16">
        <f t="shared" si="128"/>
        <v>0</v>
      </c>
      <c r="L706" s="16">
        <f t="shared" si="129"/>
        <v>0</v>
      </c>
      <c r="M706" s="17">
        <f t="shared" ca="1" si="121"/>
        <v>34</v>
      </c>
      <c r="N706" s="17">
        <f t="shared" ca="1" si="122"/>
        <v>32</v>
      </c>
      <c r="O706" s="4"/>
      <c r="P706" s="4">
        <v>33</v>
      </c>
      <c r="Q706" s="4">
        <v>9</v>
      </c>
      <c r="R706" s="4">
        <v>8</v>
      </c>
      <c r="S706" s="4">
        <v>19</v>
      </c>
      <c r="T706" s="4">
        <v>33</v>
      </c>
      <c r="U706" s="4">
        <v>37</v>
      </c>
      <c r="V706" s="13">
        <v>32</v>
      </c>
      <c r="W706" s="4">
        <v>20</v>
      </c>
      <c r="X706" s="4">
        <v>30</v>
      </c>
      <c r="Y706">
        <f t="shared" si="130"/>
        <v>0</v>
      </c>
      <c r="Z706">
        <f t="shared" si="131"/>
        <v>0</v>
      </c>
    </row>
    <row r="707" spans="2:26" x14ac:dyDescent="0.25">
      <c r="B707" s="11">
        <f t="shared" si="132"/>
        <v>44590.958333331648</v>
      </c>
      <c r="C707" s="1">
        <f t="shared" si="123"/>
        <v>1</v>
      </c>
      <c r="D707" s="1">
        <f t="shared" si="124"/>
        <v>6</v>
      </c>
      <c r="E707" s="12">
        <f t="shared" si="125"/>
        <v>24</v>
      </c>
      <c r="F707" s="124" t="str">
        <f t="shared" si="126"/>
        <v>0</v>
      </c>
      <c r="G707" s="1">
        <f ca="1">(OFFSET(O707,0,MATCH(Customer!$J$6,'CDH &amp; HDH'!$P$11:$X$11,0)))</f>
        <v>32</v>
      </c>
      <c r="H707" s="1" t="str">
        <f t="shared" si="127"/>
        <v>Heating</v>
      </c>
      <c r="I707" s="1">
        <f ca="1">OFFSET(IF($H707="Cooling",Customer!$C$25,Customer!$C$52),E707,D707)</f>
        <v>66</v>
      </c>
      <c r="J707" s="1">
        <f ca="1">OFFSET(IF($H707="Cooling",Customer!$L$25,Customer!$L$52),$E707,$D707)</f>
        <v>64</v>
      </c>
      <c r="K707" s="16">
        <f t="shared" si="128"/>
        <v>0</v>
      </c>
      <c r="L707" s="16">
        <f t="shared" si="129"/>
        <v>0</v>
      </c>
      <c r="M707" s="17">
        <f t="shared" ca="1" si="121"/>
        <v>34</v>
      </c>
      <c r="N707" s="17">
        <f t="shared" ca="1" si="122"/>
        <v>32</v>
      </c>
      <c r="O707" s="4"/>
      <c r="P707" s="4">
        <v>31</v>
      </c>
      <c r="Q707" s="4">
        <v>10</v>
      </c>
      <c r="R707" s="4">
        <v>8</v>
      </c>
      <c r="S707" s="4">
        <v>19</v>
      </c>
      <c r="T707" s="4">
        <v>31</v>
      </c>
      <c r="U707" s="4">
        <v>35</v>
      </c>
      <c r="V707" s="13">
        <v>32</v>
      </c>
      <c r="W707" s="4">
        <v>20</v>
      </c>
      <c r="X707" s="4">
        <v>30</v>
      </c>
      <c r="Y707">
        <f t="shared" si="130"/>
        <v>0</v>
      </c>
      <c r="Z707">
        <f t="shared" si="131"/>
        <v>0</v>
      </c>
    </row>
    <row r="708" spans="2:26" x14ac:dyDescent="0.25">
      <c r="B708" s="11">
        <f t="shared" si="132"/>
        <v>44590.999999998312</v>
      </c>
      <c r="C708" s="1">
        <f t="shared" si="123"/>
        <v>1</v>
      </c>
      <c r="D708" s="1">
        <f t="shared" si="124"/>
        <v>7</v>
      </c>
      <c r="E708" s="12">
        <f t="shared" si="125"/>
        <v>1</v>
      </c>
      <c r="F708" s="124" t="str">
        <f t="shared" si="126"/>
        <v>0</v>
      </c>
      <c r="G708" s="1">
        <f ca="1">(OFFSET(O708,0,MATCH(Customer!$J$6,'CDH &amp; HDH'!$P$11:$X$11,0)))</f>
        <v>33</v>
      </c>
      <c r="H708" s="1" t="str">
        <f t="shared" si="127"/>
        <v>Heating</v>
      </c>
      <c r="I708" s="1">
        <f ca="1">OFFSET(IF($H708="Cooling",Customer!$C$25,Customer!$C$52),E708,D708)</f>
        <v>66</v>
      </c>
      <c r="J708" s="1">
        <f ca="1">OFFSET(IF($H708="Cooling",Customer!$L$25,Customer!$L$52),$E708,$D708)</f>
        <v>64</v>
      </c>
      <c r="K708" s="16">
        <f t="shared" si="128"/>
        <v>0</v>
      </c>
      <c r="L708" s="16">
        <f t="shared" si="129"/>
        <v>0</v>
      </c>
      <c r="M708" s="17">
        <f t="shared" ca="1" si="121"/>
        <v>33</v>
      </c>
      <c r="N708" s="17">
        <f t="shared" ca="1" si="122"/>
        <v>31</v>
      </c>
      <c r="O708" s="4"/>
      <c r="P708" s="4">
        <v>29</v>
      </c>
      <c r="Q708" s="4">
        <v>10</v>
      </c>
      <c r="R708" s="4">
        <v>8</v>
      </c>
      <c r="S708" s="4">
        <v>19</v>
      </c>
      <c r="T708" s="4">
        <v>30</v>
      </c>
      <c r="U708" s="4">
        <v>35</v>
      </c>
      <c r="V708" s="13">
        <v>33</v>
      </c>
      <c r="W708" s="4">
        <v>19</v>
      </c>
      <c r="X708" s="4">
        <v>30</v>
      </c>
      <c r="Y708">
        <f t="shared" si="130"/>
        <v>0</v>
      </c>
      <c r="Z708">
        <f t="shared" si="131"/>
        <v>0</v>
      </c>
    </row>
    <row r="709" spans="2:26" x14ac:dyDescent="0.25">
      <c r="B709" s="11">
        <f t="shared" si="132"/>
        <v>44591.041666664976</v>
      </c>
      <c r="C709" s="1">
        <f t="shared" si="123"/>
        <v>1</v>
      </c>
      <c r="D709" s="1">
        <f t="shared" si="124"/>
        <v>7</v>
      </c>
      <c r="E709" s="12">
        <f t="shared" si="125"/>
        <v>2</v>
      </c>
      <c r="F709" s="124" t="str">
        <f t="shared" si="126"/>
        <v>0</v>
      </c>
      <c r="G709" s="1">
        <f ca="1">(OFFSET(O709,0,MATCH(Customer!$J$6,'CDH &amp; HDH'!$P$11:$X$11,0)))</f>
        <v>32</v>
      </c>
      <c r="H709" s="1" t="str">
        <f t="shared" si="127"/>
        <v>Heating</v>
      </c>
      <c r="I709" s="1">
        <f ca="1">OFFSET(IF($H709="Cooling",Customer!$C$25,Customer!$C$52),E709,D709)</f>
        <v>66</v>
      </c>
      <c r="J709" s="1">
        <f ca="1">OFFSET(IF($H709="Cooling",Customer!$L$25,Customer!$L$52),$E709,$D709)</f>
        <v>64</v>
      </c>
      <c r="K709" s="16">
        <f t="shared" si="128"/>
        <v>0</v>
      </c>
      <c r="L709" s="16">
        <f t="shared" si="129"/>
        <v>0</v>
      </c>
      <c r="M709" s="17">
        <f t="shared" ca="1" si="121"/>
        <v>34</v>
      </c>
      <c r="N709" s="17">
        <f t="shared" ca="1" si="122"/>
        <v>32</v>
      </c>
      <c r="O709" s="4"/>
      <c r="P709" s="4">
        <v>28</v>
      </c>
      <c r="Q709" s="4">
        <v>7</v>
      </c>
      <c r="R709" s="4">
        <v>8</v>
      </c>
      <c r="S709" s="4">
        <v>19</v>
      </c>
      <c r="T709" s="4">
        <v>30</v>
      </c>
      <c r="U709" s="4">
        <v>33</v>
      </c>
      <c r="V709" s="13">
        <v>32</v>
      </c>
      <c r="W709" s="4">
        <v>18</v>
      </c>
      <c r="X709" s="4">
        <v>28</v>
      </c>
      <c r="Y709">
        <f t="shared" si="130"/>
        <v>0</v>
      </c>
      <c r="Z709">
        <f t="shared" si="131"/>
        <v>0</v>
      </c>
    </row>
    <row r="710" spans="2:26" x14ac:dyDescent="0.25">
      <c r="B710" s="11">
        <f t="shared" si="132"/>
        <v>44591.08333333164</v>
      </c>
      <c r="C710" s="1">
        <f t="shared" si="123"/>
        <v>1</v>
      </c>
      <c r="D710" s="1">
        <f t="shared" si="124"/>
        <v>7</v>
      </c>
      <c r="E710" s="12">
        <f t="shared" si="125"/>
        <v>3</v>
      </c>
      <c r="F710" s="124" t="str">
        <f t="shared" si="126"/>
        <v>0</v>
      </c>
      <c r="G710" s="1">
        <f ca="1">(OFFSET(O710,0,MATCH(Customer!$J$6,'CDH &amp; HDH'!$P$11:$X$11,0)))</f>
        <v>35</v>
      </c>
      <c r="H710" s="1" t="str">
        <f t="shared" si="127"/>
        <v>Heating</v>
      </c>
      <c r="I710" s="1">
        <f ca="1">OFFSET(IF($H710="Cooling",Customer!$C$25,Customer!$C$52),E710,D710)</f>
        <v>66</v>
      </c>
      <c r="J710" s="1">
        <f ca="1">OFFSET(IF($H710="Cooling",Customer!$L$25,Customer!$L$52),$E710,$D710)</f>
        <v>64</v>
      </c>
      <c r="K710" s="16">
        <f t="shared" si="128"/>
        <v>0</v>
      </c>
      <c r="L710" s="16">
        <f t="shared" si="129"/>
        <v>0</v>
      </c>
      <c r="M710" s="17">
        <f t="shared" ca="1" si="121"/>
        <v>31</v>
      </c>
      <c r="N710" s="17">
        <f t="shared" ca="1" si="122"/>
        <v>29</v>
      </c>
      <c r="O710" s="4"/>
      <c r="P710" s="4">
        <v>28</v>
      </c>
      <c r="Q710" s="4">
        <v>7</v>
      </c>
      <c r="R710" s="4">
        <v>8</v>
      </c>
      <c r="S710" s="4">
        <v>20</v>
      </c>
      <c r="T710" s="4">
        <v>29</v>
      </c>
      <c r="U710" s="4">
        <v>31</v>
      </c>
      <c r="V710" s="13">
        <v>35</v>
      </c>
      <c r="W710" s="4">
        <v>17</v>
      </c>
      <c r="X710" s="4">
        <v>28</v>
      </c>
      <c r="Y710">
        <f t="shared" si="130"/>
        <v>0</v>
      </c>
      <c r="Z710">
        <f t="shared" si="131"/>
        <v>0</v>
      </c>
    </row>
    <row r="711" spans="2:26" x14ac:dyDescent="0.25">
      <c r="B711" s="11">
        <f t="shared" si="132"/>
        <v>44591.124999998305</v>
      </c>
      <c r="C711" s="1">
        <f t="shared" si="123"/>
        <v>1</v>
      </c>
      <c r="D711" s="1">
        <f t="shared" si="124"/>
        <v>7</v>
      </c>
      <c r="E711" s="12">
        <f t="shared" si="125"/>
        <v>4</v>
      </c>
      <c r="F711" s="124" t="str">
        <f t="shared" si="126"/>
        <v>0</v>
      </c>
      <c r="G711" s="1">
        <f ca="1">(OFFSET(O711,0,MATCH(Customer!$J$6,'CDH &amp; HDH'!$P$11:$X$11,0)))</f>
        <v>35</v>
      </c>
      <c r="H711" s="1" t="str">
        <f t="shared" si="127"/>
        <v>Heating</v>
      </c>
      <c r="I711" s="1">
        <f ca="1">OFFSET(IF($H711="Cooling",Customer!$C$25,Customer!$C$52),E711,D711)</f>
        <v>66</v>
      </c>
      <c r="J711" s="1">
        <f ca="1">OFFSET(IF($H711="Cooling",Customer!$L$25,Customer!$L$52),$E711,$D711)</f>
        <v>64</v>
      </c>
      <c r="K711" s="16">
        <f t="shared" si="128"/>
        <v>0</v>
      </c>
      <c r="L711" s="16">
        <f t="shared" si="129"/>
        <v>0</v>
      </c>
      <c r="M711" s="17">
        <f t="shared" ca="1" si="121"/>
        <v>31</v>
      </c>
      <c r="N711" s="17">
        <f t="shared" ca="1" si="122"/>
        <v>29</v>
      </c>
      <c r="O711" s="4"/>
      <c r="P711" s="4">
        <v>27</v>
      </c>
      <c r="Q711" s="4">
        <v>9</v>
      </c>
      <c r="R711" s="4">
        <v>8</v>
      </c>
      <c r="S711" s="4">
        <v>20</v>
      </c>
      <c r="T711" s="4">
        <v>29</v>
      </c>
      <c r="U711" s="4">
        <v>29</v>
      </c>
      <c r="V711" s="13">
        <v>35</v>
      </c>
      <c r="W711" s="4">
        <v>16</v>
      </c>
      <c r="X711" s="4">
        <v>27</v>
      </c>
      <c r="Y711">
        <f t="shared" si="130"/>
        <v>0</v>
      </c>
      <c r="Z711">
        <f t="shared" si="131"/>
        <v>0</v>
      </c>
    </row>
    <row r="712" spans="2:26" x14ac:dyDescent="0.25">
      <c r="B712" s="11">
        <f t="shared" si="132"/>
        <v>44591.166666664969</v>
      </c>
      <c r="C712" s="1">
        <f t="shared" si="123"/>
        <v>1</v>
      </c>
      <c r="D712" s="1">
        <f t="shared" si="124"/>
        <v>7</v>
      </c>
      <c r="E712" s="12">
        <f t="shared" si="125"/>
        <v>5</v>
      </c>
      <c r="F712" s="124" t="str">
        <f t="shared" si="126"/>
        <v>0</v>
      </c>
      <c r="G712" s="1">
        <f ca="1">(OFFSET(O712,0,MATCH(Customer!$J$6,'CDH &amp; HDH'!$P$11:$X$11,0)))</f>
        <v>38</v>
      </c>
      <c r="H712" s="1" t="str">
        <f t="shared" si="127"/>
        <v>Heating</v>
      </c>
      <c r="I712" s="1">
        <f ca="1">OFFSET(IF($H712="Cooling",Customer!$C$25,Customer!$C$52),E712,D712)</f>
        <v>66</v>
      </c>
      <c r="J712" s="1">
        <f ca="1">OFFSET(IF($H712="Cooling",Customer!$L$25,Customer!$L$52),$E712,$D712)</f>
        <v>64</v>
      </c>
      <c r="K712" s="16">
        <f t="shared" si="128"/>
        <v>0</v>
      </c>
      <c r="L712" s="16">
        <f t="shared" si="129"/>
        <v>0</v>
      </c>
      <c r="M712" s="17">
        <f t="shared" ca="1" si="121"/>
        <v>28</v>
      </c>
      <c r="N712" s="17">
        <f t="shared" ca="1" si="122"/>
        <v>26</v>
      </c>
      <c r="O712" s="4"/>
      <c r="P712" s="4">
        <v>26</v>
      </c>
      <c r="Q712" s="4">
        <v>9</v>
      </c>
      <c r="R712" s="4">
        <v>7</v>
      </c>
      <c r="S712" s="4">
        <v>19</v>
      </c>
      <c r="T712" s="4">
        <v>29</v>
      </c>
      <c r="U712" s="4">
        <v>29</v>
      </c>
      <c r="V712" s="13">
        <v>38</v>
      </c>
      <c r="W712" s="4">
        <v>15</v>
      </c>
      <c r="X712" s="4">
        <v>27</v>
      </c>
      <c r="Y712">
        <f t="shared" si="130"/>
        <v>0</v>
      </c>
      <c r="Z712">
        <f t="shared" si="131"/>
        <v>0</v>
      </c>
    </row>
    <row r="713" spans="2:26" x14ac:dyDescent="0.25">
      <c r="B713" s="11">
        <f t="shared" si="132"/>
        <v>44591.208333331633</v>
      </c>
      <c r="C713" s="1">
        <f t="shared" si="123"/>
        <v>1</v>
      </c>
      <c r="D713" s="1">
        <f t="shared" si="124"/>
        <v>7</v>
      </c>
      <c r="E713" s="12">
        <f t="shared" si="125"/>
        <v>6</v>
      </c>
      <c r="F713" s="124" t="str">
        <f t="shared" si="126"/>
        <v>0</v>
      </c>
      <c r="G713" s="1">
        <f ca="1">(OFFSET(O713,0,MATCH(Customer!$J$6,'CDH &amp; HDH'!$P$11:$X$11,0)))</f>
        <v>39</v>
      </c>
      <c r="H713" s="1" t="str">
        <f t="shared" si="127"/>
        <v>Heating</v>
      </c>
      <c r="I713" s="1">
        <f ca="1">OFFSET(IF($H713="Cooling",Customer!$C$25,Customer!$C$52),E713,D713)</f>
        <v>66</v>
      </c>
      <c r="J713" s="1">
        <f ca="1">OFFSET(IF($H713="Cooling",Customer!$L$25,Customer!$L$52),$E713,$D713)</f>
        <v>64</v>
      </c>
      <c r="K713" s="16">
        <f t="shared" si="128"/>
        <v>0</v>
      </c>
      <c r="L713" s="16">
        <f t="shared" si="129"/>
        <v>0</v>
      </c>
      <c r="M713" s="17">
        <f t="shared" ca="1" si="121"/>
        <v>27</v>
      </c>
      <c r="N713" s="17">
        <f t="shared" ca="1" si="122"/>
        <v>25</v>
      </c>
      <c r="O713" s="4"/>
      <c r="P713" s="4">
        <v>26</v>
      </c>
      <c r="Q713" s="4">
        <v>8</v>
      </c>
      <c r="R713" s="4">
        <v>7</v>
      </c>
      <c r="S713" s="4">
        <v>19</v>
      </c>
      <c r="T713" s="4">
        <v>28</v>
      </c>
      <c r="U713" s="4">
        <v>28</v>
      </c>
      <c r="V713" s="13">
        <v>39</v>
      </c>
      <c r="W713" s="4">
        <v>14</v>
      </c>
      <c r="X713" s="4">
        <v>27</v>
      </c>
      <c r="Y713">
        <f t="shared" si="130"/>
        <v>0</v>
      </c>
      <c r="Z713">
        <f t="shared" si="131"/>
        <v>0</v>
      </c>
    </row>
    <row r="714" spans="2:26" x14ac:dyDescent="0.25">
      <c r="B714" s="11">
        <f t="shared" si="132"/>
        <v>44591.249999998297</v>
      </c>
      <c r="C714" s="1">
        <f t="shared" si="123"/>
        <v>1</v>
      </c>
      <c r="D714" s="1">
        <f t="shared" si="124"/>
        <v>7</v>
      </c>
      <c r="E714" s="12">
        <f t="shared" si="125"/>
        <v>7</v>
      </c>
      <c r="F714" s="124" t="str">
        <f t="shared" si="126"/>
        <v>0</v>
      </c>
      <c r="G714" s="1">
        <f ca="1">(OFFSET(O714,0,MATCH(Customer!$J$6,'CDH &amp; HDH'!$P$11:$X$11,0)))</f>
        <v>40</v>
      </c>
      <c r="H714" s="1" t="str">
        <f t="shared" si="127"/>
        <v>Heating</v>
      </c>
      <c r="I714" s="1">
        <f ca="1">OFFSET(IF($H714="Cooling",Customer!$C$25,Customer!$C$52),E714,D714)</f>
        <v>66</v>
      </c>
      <c r="J714" s="1">
        <f ca="1">OFFSET(IF($H714="Cooling",Customer!$L$25,Customer!$L$52),$E714,$D714)</f>
        <v>64</v>
      </c>
      <c r="K714" s="16">
        <f t="shared" si="128"/>
        <v>0</v>
      </c>
      <c r="L714" s="16">
        <f t="shared" si="129"/>
        <v>0</v>
      </c>
      <c r="M714" s="17">
        <f t="shared" ca="1" si="121"/>
        <v>26</v>
      </c>
      <c r="N714" s="17">
        <f t="shared" ca="1" si="122"/>
        <v>24</v>
      </c>
      <c r="O714" s="4"/>
      <c r="P714" s="4">
        <v>25</v>
      </c>
      <c r="Q714" s="4">
        <v>9</v>
      </c>
      <c r="R714" s="4">
        <v>6</v>
      </c>
      <c r="S714" s="4">
        <v>18</v>
      </c>
      <c r="T714" s="4">
        <v>28</v>
      </c>
      <c r="U714" s="4">
        <v>28</v>
      </c>
      <c r="V714" s="13">
        <v>40</v>
      </c>
      <c r="W714" s="4">
        <v>13</v>
      </c>
      <c r="X714" s="4">
        <v>28</v>
      </c>
      <c r="Y714">
        <f t="shared" si="130"/>
        <v>0</v>
      </c>
      <c r="Z714">
        <f t="shared" si="131"/>
        <v>0</v>
      </c>
    </row>
    <row r="715" spans="2:26" x14ac:dyDescent="0.25">
      <c r="B715" s="11">
        <f t="shared" si="132"/>
        <v>44591.291666664962</v>
      </c>
      <c r="C715" s="1">
        <f t="shared" si="123"/>
        <v>1</v>
      </c>
      <c r="D715" s="1">
        <f t="shared" si="124"/>
        <v>7</v>
      </c>
      <c r="E715" s="12">
        <f t="shared" si="125"/>
        <v>8</v>
      </c>
      <c r="F715" s="124" t="str">
        <f t="shared" si="126"/>
        <v>0</v>
      </c>
      <c r="G715" s="1">
        <f ca="1">(OFFSET(O715,0,MATCH(Customer!$J$6,'CDH &amp; HDH'!$P$11:$X$11,0)))</f>
        <v>39</v>
      </c>
      <c r="H715" s="1" t="str">
        <f t="shared" si="127"/>
        <v>Heating</v>
      </c>
      <c r="I715" s="1">
        <f ca="1">OFFSET(IF($H715="Cooling",Customer!$C$25,Customer!$C$52),E715,D715)</f>
        <v>66</v>
      </c>
      <c r="J715" s="1">
        <f ca="1">OFFSET(IF($H715="Cooling",Customer!$L$25,Customer!$L$52),$E715,$D715)</f>
        <v>64</v>
      </c>
      <c r="K715" s="16">
        <f t="shared" si="128"/>
        <v>0</v>
      </c>
      <c r="L715" s="16">
        <f t="shared" si="129"/>
        <v>0</v>
      </c>
      <c r="M715" s="17">
        <f t="shared" ca="1" si="121"/>
        <v>27</v>
      </c>
      <c r="N715" s="17">
        <f t="shared" ca="1" si="122"/>
        <v>25</v>
      </c>
      <c r="O715" s="4"/>
      <c r="P715" s="4">
        <v>26</v>
      </c>
      <c r="Q715" s="4">
        <v>9</v>
      </c>
      <c r="R715" s="4">
        <v>7</v>
      </c>
      <c r="S715" s="4">
        <v>18</v>
      </c>
      <c r="T715" s="4">
        <v>28</v>
      </c>
      <c r="U715" s="4">
        <v>27</v>
      </c>
      <c r="V715" s="13">
        <v>39</v>
      </c>
      <c r="W715" s="4">
        <v>13</v>
      </c>
      <c r="X715" s="4">
        <v>29</v>
      </c>
      <c r="Y715">
        <f t="shared" si="130"/>
        <v>0</v>
      </c>
      <c r="Z715">
        <f t="shared" si="131"/>
        <v>0</v>
      </c>
    </row>
    <row r="716" spans="2:26" x14ac:dyDescent="0.25">
      <c r="B716" s="11">
        <f t="shared" si="132"/>
        <v>44591.333333331626</v>
      </c>
      <c r="C716" s="1">
        <f t="shared" si="123"/>
        <v>1</v>
      </c>
      <c r="D716" s="1">
        <f t="shared" si="124"/>
        <v>7</v>
      </c>
      <c r="E716" s="12">
        <f t="shared" si="125"/>
        <v>9</v>
      </c>
      <c r="F716" s="124" t="str">
        <f t="shared" si="126"/>
        <v>0</v>
      </c>
      <c r="G716" s="1">
        <f ca="1">(OFFSET(O716,0,MATCH(Customer!$J$6,'CDH &amp; HDH'!$P$11:$X$11,0)))</f>
        <v>39</v>
      </c>
      <c r="H716" s="1" t="str">
        <f t="shared" si="127"/>
        <v>Heating</v>
      </c>
      <c r="I716" s="1">
        <f ca="1">OFFSET(IF($H716="Cooling",Customer!$C$25,Customer!$C$52),E716,D716)</f>
        <v>66</v>
      </c>
      <c r="J716" s="1">
        <f ca="1">OFFSET(IF($H716="Cooling",Customer!$L$25,Customer!$L$52),$E716,$D716)</f>
        <v>64</v>
      </c>
      <c r="K716" s="16">
        <f t="shared" si="128"/>
        <v>0</v>
      </c>
      <c r="L716" s="16">
        <f t="shared" si="129"/>
        <v>0</v>
      </c>
      <c r="M716" s="17">
        <f t="shared" ref="M716:M779" ca="1" si="133">IF($H716="Cooling",0,MAX(0,I716-$G716))</f>
        <v>27</v>
      </c>
      <c r="N716" s="17">
        <f t="shared" ref="N716:N779" ca="1" si="134">IF($H716="Cooling",0,MAX(0,J716-$G716))</f>
        <v>25</v>
      </c>
      <c r="O716" s="4"/>
      <c r="P716" s="4">
        <v>26</v>
      </c>
      <c r="Q716" s="4">
        <v>9</v>
      </c>
      <c r="R716" s="4">
        <v>9</v>
      </c>
      <c r="S716" s="4">
        <v>18</v>
      </c>
      <c r="T716" s="4">
        <v>28</v>
      </c>
      <c r="U716" s="4">
        <v>29</v>
      </c>
      <c r="V716" s="13">
        <v>39</v>
      </c>
      <c r="W716" s="4">
        <v>15</v>
      </c>
      <c r="X716" s="4">
        <v>29</v>
      </c>
      <c r="Y716">
        <f t="shared" si="130"/>
        <v>0</v>
      </c>
      <c r="Z716">
        <f t="shared" si="131"/>
        <v>0</v>
      </c>
    </row>
    <row r="717" spans="2:26" x14ac:dyDescent="0.25">
      <c r="B717" s="11">
        <f t="shared" si="132"/>
        <v>44591.37499999829</v>
      </c>
      <c r="C717" s="1">
        <f t="shared" ref="C717:C780" si="135">MONTH(B717)</f>
        <v>1</v>
      </c>
      <c r="D717" s="1">
        <f t="shared" ref="D717:D780" si="136">WEEKDAY(B717,2)</f>
        <v>7</v>
      </c>
      <c r="E717" s="12">
        <f t="shared" ref="E717:E780" si="137">HOUR(B717)+1</f>
        <v>10</v>
      </c>
      <c r="F717" s="124" t="str">
        <f t="shared" ref="F717:F780" si="138">IF(AND(C717&gt;5,C717&lt;9,D717&lt;6,E717&gt;14,E717&lt;19),"1",IF(AND(OR(E717=8,E717=9,E717=19,E717=20),C717&lt;3,D717&lt;6),"1","0"))</f>
        <v>0</v>
      </c>
      <c r="G717" s="1">
        <f ca="1">(OFFSET(O717,0,MATCH(Customer!$J$6,'CDH &amp; HDH'!$P$11:$X$11,0)))</f>
        <v>38</v>
      </c>
      <c r="H717" s="1" t="str">
        <f t="shared" ref="H717:H780" si="139">IF(AND(C717&gt;=5,C717&lt;=9),"Cooling","Heating")</f>
        <v>Heating</v>
      </c>
      <c r="I717" s="1">
        <f ca="1">OFFSET(IF($H717="Cooling",Customer!$C$25,Customer!$C$52),E717,D717)</f>
        <v>66</v>
      </c>
      <c r="J717" s="1">
        <f ca="1">OFFSET(IF($H717="Cooling",Customer!$L$25,Customer!$L$52),$E717,$D717)</f>
        <v>64</v>
      </c>
      <c r="K717" s="16">
        <f t="shared" ref="K717:K780" si="140">IF($H717="Heating",0,MAX(0,$G717-I717))</f>
        <v>0</v>
      </c>
      <c r="L717" s="16">
        <f t="shared" ref="L717:L780" si="141">IF($H717="Heating",0,MAX(0,$G717-J717))</f>
        <v>0</v>
      </c>
      <c r="M717" s="17">
        <f t="shared" ca="1" si="133"/>
        <v>28</v>
      </c>
      <c r="N717" s="17">
        <f t="shared" ca="1" si="134"/>
        <v>26</v>
      </c>
      <c r="O717" s="4"/>
      <c r="P717" s="4">
        <v>27</v>
      </c>
      <c r="Q717" s="4">
        <v>12</v>
      </c>
      <c r="R717" s="4">
        <v>10</v>
      </c>
      <c r="S717" s="4">
        <v>18</v>
      </c>
      <c r="T717" s="4">
        <v>28</v>
      </c>
      <c r="U717" s="4">
        <v>29</v>
      </c>
      <c r="V717" s="13">
        <v>38</v>
      </c>
      <c r="W717" s="4">
        <v>15</v>
      </c>
      <c r="X717" s="4">
        <v>30</v>
      </c>
      <c r="Y717">
        <f t="shared" ref="Y717:Y780" si="142">1.08*400*K717</f>
        <v>0</v>
      </c>
      <c r="Z717">
        <f t="shared" ref="Z717:Z780" si="143">1.08*400*L717</f>
        <v>0</v>
      </c>
    </row>
    <row r="718" spans="2:26" x14ac:dyDescent="0.25">
      <c r="B718" s="11">
        <f t="shared" ref="B718:B781" si="144">B717+1/24</f>
        <v>44591.416666664954</v>
      </c>
      <c r="C718" s="1">
        <f t="shared" si="135"/>
        <v>1</v>
      </c>
      <c r="D718" s="1">
        <f t="shared" si="136"/>
        <v>7</v>
      </c>
      <c r="E718" s="12">
        <f t="shared" si="137"/>
        <v>11</v>
      </c>
      <c r="F718" s="124" t="str">
        <f t="shared" si="138"/>
        <v>0</v>
      </c>
      <c r="G718" s="1">
        <f ca="1">(OFFSET(O718,0,MATCH(Customer!$J$6,'CDH &amp; HDH'!$P$11:$X$11,0)))</f>
        <v>39</v>
      </c>
      <c r="H718" s="1" t="str">
        <f t="shared" si="139"/>
        <v>Heating</v>
      </c>
      <c r="I718" s="1">
        <f ca="1">OFFSET(IF($H718="Cooling",Customer!$C$25,Customer!$C$52),E718,D718)</f>
        <v>66</v>
      </c>
      <c r="J718" s="1">
        <f ca="1">OFFSET(IF($H718="Cooling",Customer!$L$25,Customer!$L$52),$E718,$D718)</f>
        <v>64</v>
      </c>
      <c r="K718" s="16">
        <f t="shared" si="140"/>
        <v>0</v>
      </c>
      <c r="L718" s="16">
        <f t="shared" si="141"/>
        <v>0</v>
      </c>
      <c r="M718" s="17">
        <f t="shared" ca="1" si="133"/>
        <v>27</v>
      </c>
      <c r="N718" s="17">
        <f t="shared" ca="1" si="134"/>
        <v>25</v>
      </c>
      <c r="O718" s="4"/>
      <c r="P718" s="4">
        <v>28</v>
      </c>
      <c r="Q718" s="4">
        <v>15</v>
      </c>
      <c r="R718" s="4">
        <v>11</v>
      </c>
      <c r="S718" s="4">
        <v>18</v>
      </c>
      <c r="T718" s="4">
        <v>28</v>
      </c>
      <c r="U718" s="4">
        <v>30</v>
      </c>
      <c r="V718" s="13">
        <v>39</v>
      </c>
      <c r="W718" s="4">
        <v>17</v>
      </c>
      <c r="X718" s="4">
        <v>30</v>
      </c>
      <c r="Y718">
        <f t="shared" si="142"/>
        <v>0</v>
      </c>
      <c r="Z718">
        <f t="shared" si="143"/>
        <v>0</v>
      </c>
    </row>
    <row r="719" spans="2:26" x14ac:dyDescent="0.25">
      <c r="B719" s="11">
        <f t="shared" si="144"/>
        <v>44591.458333331619</v>
      </c>
      <c r="C719" s="1">
        <f t="shared" si="135"/>
        <v>1</v>
      </c>
      <c r="D719" s="1">
        <f t="shared" si="136"/>
        <v>7</v>
      </c>
      <c r="E719" s="12">
        <f t="shared" si="137"/>
        <v>12</v>
      </c>
      <c r="F719" s="124" t="str">
        <f t="shared" si="138"/>
        <v>0</v>
      </c>
      <c r="G719" s="1">
        <f ca="1">(OFFSET(O719,0,MATCH(Customer!$J$6,'CDH &amp; HDH'!$P$11:$X$11,0)))</f>
        <v>40</v>
      </c>
      <c r="H719" s="1" t="str">
        <f t="shared" si="139"/>
        <v>Heating</v>
      </c>
      <c r="I719" s="1">
        <f ca="1">OFFSET(IF($H719="Cooling",Customer!$C$25,Customer!$C$52),E719,D719)</f>
        <v>66</v>
      </c>
      <c r="J719" s="1">
        <f ca="1">OFFSET(IF($H719="Cooling",Customer!$L$25,Customer!$L$52),$E719,$D719)</f>
        <v>64</v>
      </c>
      <c r="K719" s="16">
        <f t="shared" si="140"/>
        <v>0</v>
      </c>
      <c r="L719" s="16">
        <f t="shared" si="141"/>
        <v>0</v>
      </c>
      <c r="M719" s="17">
        <f t="shared" ca="1" si="133"/>
        <v>26</v>
      </c>
      <c r="N719" s="17">
        <f t="shared" ca="1" si="134"/>
        <v>24</v>
      </c>
      <c r="O719" s="4"/>
      <c r="P719" s="4">
        <v>28</v>
      </c>
      <c r="Q719" s="4">
        <v>18</v>
      </c>
      <c r="R719" s="4">
        <v>12</v>
      </c>
      <c r="S719" s="4">
        <v>19</v>
      </c>
      <c r="T719" s="4">
        <v>28</v>
      </c>
      <c r="U719" s="4">
        <v>33</v>
      </c>
      <c r="V719" s="13">
        <v>40</v>
      </c>
      <c r="W719" s="4">
        <v>20</v>
      </c>
      <c r="X719" s="4">
        <v>31</v>
      </c>
      <c r="Y719">
        <f t="shared" si="142"/>
        <v>0</v>
      </c>
      <c r="Z719">
        <f t="shared" si="143"/>
        <v>0</v>
      </c>
    </row>
    <row r="720" spans="2:26" x14ac:dyDescent="0.25">
      <c r="B720" s="11">
        <f t="shared" si="144"/>
        <v>44591.499999998283</v>
      </c>
      <c r="C720" s="1">
        <f t="shared" si="135"/>
        <v>1</v>
      </c>
      <c r="D720" s="1">
        <f t="shared" si="136"/>
        <v>7</v>
      </c>
      <c r="E720" s="12">
        <f t="shared" si="137"/>
        <v>13</v>
      </c>
      <c r="F720" s="124" t="str">
        <f t="shared" si="138"/>
        <v>0</v>
      </c>
      <c r="G720" s="1">
        <f ca="1">(OFFSET(O720,0,MATCH(Customer!$J$6,'CDH &amp; HDH'!$P$11:$X$11,0)))</f>
        <v>39</v>
      </c>
      <c r="H720" s="1" t="str">
        <f t="shared" si="139"/>
        <v>Heating</v>
      </c>
      <c r="I720" s="1">
        <f ca="1">OFFSET(IF($H720="Cooling",Customer!$C$25,Customer!$C$52),E720,D720)</f>
        <v>66</v>
      </c>
      <c r="J720" s="1">
        <f ca="1">OFFSET(IF($H720="Cooling",Customer!$L$25,Customer!$L$52),$E720,$D720)</f>
        <v>64</v>
      </c>
      <c r="K720" s="16">
        <f t="shared" si="140"/>
        <v>0</v>
      </c>
      <c r="L720" s="16">
        <f t="shared" si="141"/>
        <v>0</v>
      </c>
      <c r="M720" s="17">
        <f t="shared" ca="1" si="133"/>
        <v>27</v>
      </c>
      <c r="N720" s="17">
        <f t="shared" ca="1" si="134"/>
        <v>25</v>
      </c>
      <c r="O720" s="4"/>
      <c r="P720" s="4">
        <v>29</v>
      </c>
      <c r="Q720" s="4">
        <v>18</v>
      </c>
      <c r="R720" s="4">
        <v>13</v>
      </c>
      <c r="S720" s="4">
        <v>19</v>
      </c>
      <c r="T720" s="4">
        <v>28</v>
      </c>
      <c r="U720" s="4">
        <v>33</v>
      </c>
      <c r="V720" s="13">
        <v>39</v>
      </c>
      <c r="W720" s="4">
        <v>20</v>
      </c>
      <c r="X720" s="4">
        <v>31</v>
      </c>
      <c r="Y720">
        <f t="shared" si="142"/>
        <v>0</v>
      </c>
      <c r="Z720">
        <f t="shared" si="143"/>
        <v>0</v>
      </c>
    </row>
    <row r="721" spans="2:26" x14ac:dyDescent="0.25">
      <c r="B721" s="11">
        <f t="shared" si="144"/>
        <v>44591.541666664947</v>
      </c>
      <c r="C721" s="1">
        <f t="shared" si="135"/>
        <v>1</v>
      </c>
      <c r="D721" s="1">
        <f t="shared" si="136"/>
        <v>7</v>
      </c>
      <c r="E721" s="12">
        <f t="shared" si="137"/>
        <v>14</v>
      </c>
      <c r="F721" s="124" t="str">
        <f t="shared" si="138"/>
        <v>0</v>
      </c>
      <c r="G721" s="1">
        <f ca="1">(OFFSET(O721,0,MATCH(Customer!$J$6,'CDH &amp; HDH'!$P$11:$X$11,0)))</f>
        <v>38</v>
      </c>
      <c r="H721" s="1" t="str">
        <f t="shared" si="139"/>
        <v>Heating</v>
      </c>
      <c r="I721" s="1">
        <f ca="1">OFFSET(IF($H721="Cooling",Customer!$C$25,Customer!$C$52),E721,D721)</f>
        <v>66</v>
      </c>
      <c r="J721" s="1">
        <f ca="1">OFFSET(IF($H721="Cooling",Customer!$L$25,Customer!$L$52),$E721,$D721)</f>
        <v>64</v>
      </c>
      <c r="K721" s="16">
        <f t="shared" si="140"/>
        <v>0</v>
      </c>
      <c r="L721" s="16">
        <f t="shared" si="141"/>
        <v>0</v>
      </c>
      <c r="M721" s="17">
        <f t="shared" ca="1" si="133"/>
        <v>28</v>
      </c>
      <c r="N721" s="17">
        <f t="shared" ca="1" si="134"/>
        <v>26</v>
      </c>
      <c r="O721" s="4"/>
      <c r="P721" s="4">
        <v>29</v>
      </c>
      <c r="Q721" s="4">
        <v>20</v>
      </c>
      <c r="R721" s="4">
        <v>12</v>
      </c>
      <c r="S721" s="4">
        <v>18</v>
      </c>
      <c r="T721" s="4">
        <v>29</v>
      </c>
      <c r="U721" s="4">
        <v>35</v>
      </c>
      <c r="V721" s="13">
        <v>38</v>
      </c>
      <c r="W721" s="4">
        <v>22</v>
      </c>
      <c r="X721" s="4">
        <v>31</v>
      </c>
      <c r="Y721">
        <f t="shared" si="142"/>
        <v>0</v>
      </c>
      <c r="Z721">
        <f t="shared" si="143"/>
        <v>0</v>
      </c>
    </row>
    <row r="722" spans="2:26" x14ac:dyDescent="0.25">
      <c r="B722" s="11">
        <f t="shared" si="144"/>
        <v>44591.583333331611</v>
      </c>
      <c r="C722" s="1">
        <f t="shared" si="135"/>
        <v>1</v>
      </c>
      <c r="D722" s="1">
        <f t="shared" si="136"/>
        <v>7</v>
      </c>
      <c r="E722" s="12">
        <f t="shared" si="137"/>
        <v>15</v>
      </c>
      <c r="F722" s="124" t="str">
        <f t="shared" si="138"/>
        <v>0</v>
      </c>
      <c r="G722" s="1">
        <f ca="1">(OFFSET(O722,0,MATCH(Customer!$J$6,'CDH &amp; HDH'!$P$11:$X$11,0)))</f>
        <v>37</v>
      </c>
      <c r="H722" s="1" t="str">
        <f t="shared" si="139"/>
        <v>Heating</v>
      </c>
      <c r="I722" s="1">
        <f ca="1">OFFSET(IF($H722="Cooling",Customer!$C$25,Customer!$C$52),E722,D722)</f>
        <v>66</v>
      </c>
      <c r="J722" s="1">
        <f ca="1">OFFSET(IF($H722="Cooling",Customer!$L$25,Customer!$L$52),$E722,$D722)</f>
        <v>64</v>
      </c>
      <c r="K722" s="16">
        <f t="shared" si="140"/>
        <v>0</v>
      </c>
      <c r="L722" s="16">
        <f t="shared" si="141"/>
        <v>0</v>
      </c>
      <c r="M722" s="17">
        <f t="shared" ca="1" si="133"/>
        <v>29</v>
      </c>
      <c r="N722" s="17">
        <f t="shared" ca="1" si="134"/>
        <v>27</v>
      </c>
      <c r="O722" s="4"/>
      <c r="P722" s="4">
        <v>29</v>
      </c>
      <c r="Q722" s="4">
        <v>21</v>
      </c>
      <c r="R722" s="4">
        <v>12</v>
      </c>
      <c r="S722" s="4">
        <v>18</v>
      </c>
      <c r="T722" s="4">
        <v>29</v>
      </c>
      <c r="U722" s="4">
        <v>35</v>
      </c>
      <c r="V722" s="13">
        <v>37</v>
      </c>
      <c r="W722" s="4">
        <v>23</v>
      </c>
      <c r="X722" s="4">
        <v>32</v>
      </c>
      <c r="Y722">
        <f t="shared" si="142"/>
        <v>0</v>
      </c>
      <c r="Z722">
        <f t="shared" si="143"/>
        <v>0</v>
      </c>
    </row>
    <row r="723" spans="2:26" x14ac:dyDescent="0.25">
      <c r="B723" s="11">
        <f t="shared" si="144"/>
        <v>44591.624999998276</v>
      </c>
      <c r="C723" s="1">
        <f t="shared" si="135"/>
        <v>1</v>
      </c>
      <c r="D723" s="1">
        <f t="shared" si="136"/>
        <v>7</v>
      </c>
      <c r="E723" s="12">
        <f t="shared" si="137"/>
        <v>16</v>
      </c>
      <c r="F723" s="124" t="str">
        <f t="shared" si="138"/>
        <v>0</v>
      </c>
      <c r="G723" s="1">
        <f ca="1">(OFFSET(O723,0,MATCH(Customer!$J$6,'CDH &amp; HDH'!$P$11:$X$11,0)))</f>
        <v>37</v>
      </c>
      <c r="H723" s="1" t="str">
        <f t="shared" si="139"/>
        <v>Heating</v>
      </c>
      <c r="I723" s="1">
        <f ca="1">OFFSET(IF($H723="Cooling",Customer!$C$25,Customer!$C$52),E723,D723)</f>
        <v>66</v>
      </c>
      <c r="J723" s="1">
        <f ca="1">OFFSET(IF($H723="Cooling",Customer!$L$25,Customer!$L$52),$E723,$D723)</f>
        <v>64</v>
      </c>
      <c r="K723" s="16">
        <f t="shared" si="140"/>
        <v>0</v>
      </c>
      <c r="L723" s="16">
        <f t="shared" si="141"/>
        <v>0</v>
      </c>
      <c r="M723" s="17">
        <f t="shared" ca="1" si="133"/>
        <v>29</v>
      </c>
      <c r="N723" s="17">
        <f t="shared" ca="1" si="134"/>
        <v>27</v>
      </c>
      <c r="O723" s="4"/>
      <c r="P723" s="4">
        <v>29</v>
      </c>
      <c r="Q723" s="4">
        <v>20</v>
      </c>
      <c r="R723" s="4">
        <v>11</v>
      </c>
      <c r="S723" s="4">
        <v>17</v>
      </c>
      <c r="T723" s="4">
        <v>30</v>
      </c>
      <c r="U723" s="4">
        <v>33</v>
      </c>
      <c r="V723" s="13">
        <v>37</v>
      </c>
      <c r="W723" s="4">
        <v>22</v>
      </c>
      <c r="X723" s="4">
        <v>33</v>
      </c>
      <c r="Y723">
        <f t="shared" si="142"/>
        <v>0</v>
      </c>
      <c r="Z723">
        <f t="shared" si="143"/>
        <v>0</v>
      </c>
    </row>
    <row r="724" spans="2:26" x14ac:dyDescent="0.25">
      <c r="B724" s="11">
        <f t="shared" si="144"/>
        <v>44591.66666666494</v>
      </c>
      <c r="C724" s="1">
        <f t="shared" si="135"/>
        <v>1</v>
      </c>
      <c r="D724" s="1">
        <f t="shared" si="136"/>
        <v>7</v>
      </c>
      <c r="E724" s="12">
        <f t="shared" si="137"/>
        <v>17</v>
      </c>
      <c r="F724" s="124" t="str">
        <f t="shared" si="138"/>
        <v>0</v>
      </c>
      <c r="G724" s="1">
        <f ca="1">(OFFSET(O724,0,MATCH(Customer!$J$6,'CDH &amp; HDH'!$P$11:$X$11,0)))</f>
        <v>35</v>
      </c>
      <c r="H724" s="1" t="str">
        <f t="shared" si="139"/>
        <v>Heating</v>
      </c>
      <c r="I724" s="1">
        <f ca="1">OFFSET(IF($H724="Cooling",Customer!$C$25,Customer!$C$52),E724,D724)</f>
        <v>66</v>
      </c>
      <c r="J724" s="1">
        <f ca="1">OFFSET(IF($H724="Cooling",Customer!$L$25,Customer!$L$52),$E724,$D724)</f>
        <v>64</v>
      </c>
      <c r="K724" s="16">
        <f t="shared" si="140"/>
        <v>0</v>
      </c>
      <c r="L724" s="16">
        <f t="shared" si="141"/>
        <v>0</v>
      </c>
      <c r="M724" s="17">
        <f t="shared" ca="1" si="133"/>
        <v>31</v>
      </c>
      <c r="N724" s="17">
        <f t="shared" ca="1" si="134"/>
        <v>29</v>
      </c>
      <c r="O724" s="4"/>
      <c r="P724" s="4">
        <v>28</v>
      </c>
      <c r="Q724" s="4">
        <v>20</v>
      </c>
      <c r="R724" s="4">
        <v>10</v>
      </c>
      <c r="S724" s="4">
        <v>17</v>
      </c>
      <c r="T724" s="4">
        <v>30</v>
      </c>
      <c r="U724" s="4">
        <v>32</v>
      </c>
      <c r="V724" s="13">
        <v>35</v>
      </c>
      <c r="W724" s="4">
        <v>19</v>
      </c>
      <c r="X724" s="4">
        <v>32</v>
      </c>
      <c r="Y724">
        <f t="shared" si="142"/>
        <v>0</v>
      </c>
      <c r="Z724">
        <f t="shared" si="143"/>
        <v>0</v>
      </c>
    </row>
    <row r="725" spans="2:26" x14ac:dyDescent="0.25">
      <c r="B725" s="11">
        <f t="shared" si="144"/>
        <v>44591.708333331604</v>
      </c>
      <c r="C725" s="1">
        <f t="shared" si="135"/>
        <v>1</v>
      </c>
      <c r="D725" s="1">
        <f t="shared" si="136"/>
        <v>7</v>
      </c>
      <c r="E725" s="12">
        <f t="shared" si="137"/>
        <v>18</v>
      </c>
      <c r="F725" s="124" t="str">
        <f t="shared" si="138"/>
        <v>0</v>
      </c>
      <c r="G725" s="1">
        <f ca="1">(OFFSET(O725,0,MATCH(Customer!$J$6,'CDH &amp; HDH'!$P$11:$X$11,0)))</f>
        <v>34</v>
      </c>
      <c r="H725" s="1" t="str">
        <f t="shared" si="139"/>
        <v>Heating</v>
      </c>
      <c r="I725" s="1">
        <f ca="1">OFFSET(IF($H725="Cooling",Customer!$C$25,Customer!$C$52),E725,D725)</f>
        <v>66</v>
      </c>
      <c r="J725" s="1">
        <f ca="1">OFFSET(IF($H725="Cooling",Customer!$L$25,Customer!$L$52),$E725,$D725)</f>
        <v>64</v>
      </c>
      <c r="K725" s="16">
        <f t="shared" si="140"/>
        <v>0</v>
      </c>
      <c r="L725" s="16">
        <f t="shared" si="141"/>
        <v>0</v>
      </c>
      <c r="M725" s="17">
        <f t="shared" ca="1" si="133"/>
        <v>32</v>
      </c>
      <c r="N725" s="17">
        <f t="shared" ca="1" si="134"/>
        <v>30</v>
      </c>
      <c r="O725" s="4"/>
      <c r="P725" s="4">
        <v>28</v>
      </c>
      <c r="Q725" s="4">
        <v>18</v>
      </c>
      <c r="R725" s="4">
        <v>9</v>
      </c>
      <c r="S725" s="4">
        <v>16</v>
      </c>
      <c r="T725" s="4">
        <v>30</v>
      </c>
      <c r="U725" s="4">
        <v>30</v>
      </c>
      <c r="V725" s="13">
        <v>34</v>
      </c>
      <c r="W725" s="4">
        <v>17</v>
      </c>
      <c r="X725" s="4">
        <v>32</v>
      </c>
      <c r="Y725">
        <f t="shared" si="142"/>
        <v>0</v>
      </c>
      <c r="Z725">
        <f t="shared" si="143"/>
        <v>0</v>
      </c>
    </row>
    <row r="726" spans="2:26" x14ac:dyDescent="0.25">
      <c r="B726" s="11">
        <f t="shared" si="144"/>
        <v>44591.749999998268</v>
      </c>
      <c r="C726" s="1">
        <f t="shared" si="135"/>
        <v>1</v>
      </c>
      <c r="D726" s="1">
        <f t="shared" si="136"/>
        <v>7</v>
      </c>
      <c r="E726" s="12">
        <f t="shared" si="137"/>
        <v>19</v>
      </c>
      <c r="F726" s="124" t="str">
        <f t="shared" si="138"/>
        <v>0</v>
      </c>
      <c r="G726" s="1">
        <f ca="1">(OFFSET(O726,0,MATCH(Customer!$J$6,'CDH &amp; HDH'!$P$11:$X$11,0)))</f>
        <v>32</v>
      </c>
      <c r="H726" s="1" t="str">
        <f t="shared" si="139"/>
        <v>Heating</v>
      </c>
      <c r="I726" s="1">
        <f ca="1">OFFSET(IF($H726="Cooling",Customer!$C$25,Customer!$C$52),E726,D726)</f>
        <v>66</v>
      </c>
      <c r="J726" s="1">
        <f ca="1">OFFSET(IF($H726="Cooling",Customer!$L$25,Customer!$L$52),$E726,$D726)</f>
        <v>64</v>
      </c>
      <c r="K726" s="16">
        <f t="shared" si="140"/>
        <v>0</v>
      </c>
      <c r="L726" s="16">
        <f t="shared" si="141"/>
        <v>0</v>
      </c>
      <c r="M726" s="17">
        <f t="shared" ca="1" si="133"/>
        <v>34</v>
      </c>
      <c r="N726" s="17">
        <f t="shared" ca="1" si="134"/>
        <v>32</v>
      </c>
      <c r="O726" s="4"/>
      <c r="P726" s="4">
        <v>27</v>
      </c>
      <c r="Q726" s="4">
        <v>16</v>
      </c>
      <c r="R726" s="4">
        <v>8</v>
      </c>
      <c r="S726" s="4">
        <v>16</v>
      </c>
      <c r="T726" s="4">
        <v>30</v>
      </c>
      <c r="U726" s="4">
        <v>31</v>
      </c>
      <c r="V726" s="13">
        <v>32</v>
      </c>
      <c r="W726" s="4">
        <v>16</v>
      </c>
      <c r="X726" s="4">
        <v>31</v>
      </c>
      <c r="Y726">
        <f t="shared" si="142"/>
        <v>0</v>
      </c>
      <c r="Z726">
        <f t="shared" si="143"/>
        <v>0</v>
      </c>
    </row>
    <row r="727" spans="2:26" x14ac:dyDescent="0.25">
      <c r="B727" s="11">
        <f t="shared" si="144"/>
        <v>44591.791666664933</v>
      </c>
      <c r="C727" s="1">
        <f t="shared" si="135"/>
        <v>1</v>
      </c>
      <c r="D727" s="1">
        <f t="shared" si="136"/>
        <v>7</v>
      </c>
      <c r="E727" s="12">
        <f t="shared" si="137"/>
        <v>20</v>
      </c>
      <c r="F727" s="124" t="str">
        <f t="shared" si="138"/>
        <v>0</v>
      </c>
      <c r="G727" s="1">
        <f ca="1">(OFFSET(O727,0,MATCH(Customer!$J$6,'CDH &amp; HDH'!$P$11:$X$11,0)))</f>
        <v>32</v>
      </c>
      <c r="H727" s="1" t="str">
        <f t="shared" si="139"/>
        <v>Heating</v>
      </c>
      <c r="I727" s="1">
        <f ca="1">OFFSET(IF($H727="Cooling",Customer!$C$25,Customer!$C$52),E727,D727)</f>
        <v>66</v>
      </c>
      <c r="J727" s="1">
        <f ca="1">OFFSET(IF($H727="Cooling",Customer!$L$25,Customer!$L$52),$E727,$D727)</f>
        <v>64</v>
      </c>
      <c r="K727" s="16">
        <f t="shared" si="140"/>
        <v>0</v>
      </c>
      <c r="L727" s="16">
        <f t="shared" si="141"/>
        <v>0</v>
      </c>
      <c r="M727" s="17">
        <f t="shared" ca="1" si="133"/>
        <v>34</v>
      </c>
      <c r="N727" s="17">
        <f t="shared" ca="1" si="134"/>
        <v>32</v>
      </c>
      <c r="O727" s="4"/>
      <c r="P727" s="4">
        <v>27</v>
      </c>
      <c r="Q727" s="4">
        <v>15</v>
      </c>
      <c r="R727" s="4">
        <v>7</v>
      </c>
      <c r="S727" s="4">
        <v>16</v>
      </c>
      <c r="T727" s="4">
        <v>30</v>
      </c>
      <c r="U727" s="4">
        <v>31</v>
      </c>
      <c r="V727" s="13">
        <v>32</v>
      </c>
      <c r="W727" s="4">
        <v>13</v>
      </c>
      <c r="X727" s="4">
        <v>32</v>
      </c>
      <c r="Y727">
        <f t="shared" si="142"/>
        <v>0</v>
      </c>
      <c r="Z727">
        <f t="shared" si="143"/>
        <v>0</v>
      </c>
    </row>
    <row r="728" spans="2:26" x14ac:dyDescent="0.25">
      <c r="B728" s="11">
        <f t="shared" si="144"/>
        <v>44591.833333331597</v>
      </c>
      <c r="C728" s="1">
        <f t="shared" si="135"/>
        <v>1</v>
      </c>
      <c r="D728" s="1">
        <f t="shared" si="136"/>
        <v>7</v>
      </c>
      <c r="E728" s="12">
        <f t="shared" si="137"/>
        <v>21</v>
      </c>
      <c r="F728" s="124" t="str">
        <f t="shared" si="138"/>
        <v>0</v>
      </c>
      <c r="G728" s="1">
        <f ca="1">(OFFSET(O728,0,MATCH(Customer!$J$6,'CDH &amp; HDH'!$P$11:$X$11,0)))</f>
        <v>32</v>
      </c>
      <c r="H728" s="1" t="str">
        <f t="shared" si="139"/>
        <v>Heating</v>
      </c>
      <c r="I728" s="1">
        <f ca="1">OFFSET(IF($H728="Cooling",Customer!$C$25,Customer!$C$52),E728,D728)</f>
        <v>66</v>
      </c>
      <c r="J728" s="1">
        <f ca="1">OFFSET(IF($H728="Cooling",Customer!$L$25,Customer!$L$52),$E728,$D728)</f>
        <v>64</v>
      </c>
      <c r="K728" s="16">
        <f t="shared" si="140"/>
        <v>0</v>
      </c>
      <c r="L728" s="16">
        <f t="shared" si="141"/>
        <v>0</v>
      </c>
      <c r="M728" s="17">
        <f t="shared" ca="1" si="133"/>
        <v>34</v>
      </c>
      <c r="N728" s="17">
        <f t="shared" ca="1" si="134"/>
        <v>32</v>
      </c>
      <c r="O728" s="4"/>
      <c r="P728" s="4">
        <v>26</v>
      </c>
      <c r="Q728" s="4">
        <v>13</v>
      </c>
      <c r="R728" s="4">
        <v>6</v>
      </c>
      <c r="S728" s="4">
        <v>16</v>
      </c>
      <c r="T728" s="4">
        <v>30</v>
      </c>
      <c r="U728" s="4">
        <v>31</v>
      </c>
      <c r="V728" s="13">
        <v>32</v>
      </c>
      <c r="W728" s="4">
        <v>12</v>
      </c>
      <c r="X728" s="4">
        <v>31</v>
      </c>
      <c r="Y728">
        <f t="shared" si="142"/>
        <v>0</v>
      </c>
      <c r="Z728">
        <f t="shared" si="143"/>
        <v>0</v>
      </c>
    </row>
    <row r="729" spans="2:26" x14ac:dyDescent="0.25">
      <c r="B729" s="11">
        <f t="shared" si="144"/>
        <v>44591.874999998261</v>
      </c>
      <c r="C729" s="1">
        <f t="shared" si="135"/>
        <v>1</v>
      </c>
      <c r="D729" s="1">
        <f t="shared" si="136"/>
        <v>7</v>
      </c>
      <c r="E729" s="12">
        <f t="shared" si="137"/>
        <v>22</v>
      </c>
      <c r="F729" s="124" t="str">
        <f t="shared" si="138"/>
        <v>0</v>
      </c>
      <c r="G729" s="1">
        <f ca="1">(OFFSET(O729,0,MATCH(Customer!$J$6,'CDH &amp; HDH'!$P$11:$X$11,0)))</f>
        <v>31</v>
      </c>
      <c r="H729" s="1" t="str">
        <f t="shared" si="139"/>
        <v>Heating</v>
      </c>
      <c r="I729" s="1">
        <f ca="1">OFFSET(IF($H729="Cooling",Customer!$C$25,Customer!$C$52),E729,D729)</f>
        <v>66</v>
      </c>
      <c r="J729" s="1">
        <f ca="1">OFFSET(IF($H729="Cooling",Customer!$L$25,Customer!$L$52),$E729,$D729)</f>
        <v>64</v>
      </c>
      <c r="K729" s="16">
        <f t="shared" si="140"/>
        <v>0</v>
      </c>
      <c r="L729" s="16">
        <f t="shared" si="141"/>
        <v>0</v>
      </c>
      <c r="M729" s="17">
        <f t="shared" ca="1" si="133"/>
        <v>35</v>
      </c>
      <c r="N729" s="17">
        <f t="shared" ca="1" si="134"/>
        <v>33</v>
      </c>
      <c r="O729" s="4"/>
      <c r="P729" s="4">
        <v>26</v>
      </c>
      <c r="Q729" s="4">
        <v>14</v>
      </c>
      <c r="R729" s="4">
        <v>5</v>
      </c>
      <c r="S729" s="4">
        <v>16</v>
      </c>
      <c r="T729" s="4">
        <v>30</v>
      </c>
      <c r="U729" s="4">
        <v>31</v>
      </c>
      <c r="V729" s="13">
        <v>31</v>
      </c>
      <c r="W729" s="4">
        <v>12</v>
      </c>
      <c r="X729" s="4">
        <v>31</v>
      </c>
      <c r="Y729">
        <f t="shared" si="142"/>
        <v>0</v>
      </c>
      <c r="Z729">
        <f t="shared" si="143"/>
        <v>0</v>
      </c>
    </row>
    <row r="730" spans="2:26" x14ac:dyDescent="0.25">
      <c r="B730" s="11">
        <f t="shared" si="144"/>
        <v>44591.916666664925</v>
      </c>
      <c r="C730" s="1">
        <f t="shared" si="135"/>
        <v>1</v>
      </c>
      <c r="D730" s="1">
        <f t="shared" si="136"/>
        <v>7</v>
      </c>
      <c r="E730" s="12">
        <f t="shared" si="137"/>
        <v>23</v>
      </c>
      <c r="F730" s="124" t="str">
        <f t="shared" si="138"/>
        <v>0</v>
      </c>
      <c r="G730" s="1">
        <f ca="1">(OFFSET(O730,0,MATCH(Customer!$J$6,'CDH &amp; HDH'!$P$11:$X$11,0)))</f>
        <v>30</v>
      </c>
      <c r="H730" s="1" t="str">
        <f t="shared" si="139"/>
        <v>Heating</v>
      </c>
      <c r="I730" s="1">
        <f ca="1">OFFSET(IF($H730="Cooling",Customer!$C$25,Customer!$C$52),E730,D730)</f>
        <v>66</v>
      </c>
      <c r="J730" s="1">
        <f ca="1">OFFSET(IF($H730="Cooling",Customer!$L$25,Customer!$L$52),$E730,$D730)</f>
        <v>64</v>
      </c>
      <c r="K730" s="16">
        <f t="shared" si="140"/>
        <v>0</v>
      </c>
      <c r="L730" s="16">
        <f t="shared" si="141"/>
        <v>0</v>
      </c>
      <c r="M730" s="17">
        <f t="shared" ca="1" si="133"/>
        <v>36</v>
      </c>
      <c r="N730" s="17">
        <f t="shared" ca="1" si="134"/>
        <v>34</v>
      </c>
      <c r="O730" s="4"/>
      <c r="P730" s="4">
        <v>24</v>
      </c>
      <c r="Q730" s="4">
        <v>15</v>
      </c>
      <c r="R730" s="4">
        <v>5</v>
      </c>
      <c r="S730" s="4">
        <v>16</v>
      </c>
      <c r="T730" s="4">
        <v>29</v>
      </c>
      <c r="U730" s="4">
        <v>30</v>
      </c>
      <c r="V730" s="13">
        <v>30</v>
      </c>
      <c r="W730" s="4">
        <v>12</v>
      </c>
      <c r="X730" s="4">
        <v>30</v>
      </c>
      <c r="Y730">
        <f t="shared" si="142"/>
        <v>0</v>
      </c>
      <c r="Z730">
        <f t="shared" si="143"/>
        <v>0</v>
      </c>
    </row>
    <row r="731" spans="2:26" x14ac:dyDescent="0.25">
      <c r="B731" s="11">
        <f t="shared" si="144"/>
        <v>44591.95833333159</v>
      </c>
      <c r="C731" s="1">
        <f t="shared" si="135"/>
        <v>1</v>
      </c>
      <c r="D731" s="1">
        <f t="shared" si="136"/>
        <v>7</v>
      </c>
      <c r="E731" s="12">
        <f t="shared" si="137"/>
        <v>24</v>
      </c>
      <c r="F731" s="124" t="str">
        <f t="shared" si="138"/>
        <v>0</v>
      </c>
      <c r="G731" s="1">
        <f ca="1">(OFFSET(O731,0,MATCH(Customer!$J$6,'CDH &amp; HDH'!$P$11:$X$11,0)))</f>
        <v>29</v>
      </c>
      <c r="H731" s="1" t="str">
        <f t="shared" si="139"/>
        <v>Heating</v>
      </c>
      <c r="I731" s="1">
        <f ca="1">OFFSET(IF($H731="Cooling",Customer!$C$25,Customer!$C$52),E731,D731)</f>
        <v>66</v>
      </c>
      <c r="J731" s="1">
        <f ca="1">OFFSET(IF($H731="Cooling",Customer!$L$25,Customer!$L$52),$E731,$D731)</f>
        <v>64</v>
      </c>
      <c r="K731" s="16">
        <f t="shared" si="140"/>
        <v>0</v>
      </c>
      <c r="L731" s="16">
        <f t="shared" si="141"/>
        <v>0</v>
      </c>
      <c r="M731" s="17">
        <f t="shared" ca="1" si="133"/>
        <v>37</v>
      </c>
      <c r="N731" s="17">
        <f t="shared" ca="1" si="134"/>
        <v>35</v>
      </c>
      <c r="O731" s="4"/>
      <c r="P731" s="4">
        <v>23</v>
      </c>
      <c r="Q731" s="4">
        <v>15</v>
      </c>
      <c r="R731" s="4">
        <v>5</v>
      </c>
      <c r="S731" s="4">
        <v>16</v>
      </c>
      <c r="T731" s="4">
        <v>29</v>
      </c>
      <c r="U731" s="4">
        <v>30</v>
      </c>
      <c r="V731" s="13">
        <v>29</v>
      </c>
      <c r="W731" s="4">
        <v>12</v>
      </c>
      <c r="X731" s="4">
        <v>30</v>
      </c>
      <c r="Y731">
        <f t="shared" si="142"/>
        <v>0</v>
      </c>
      <c r="Z731">
        <f t="shared" si="143"/>
        <v>0</v>
      </c>
    </row>
    <row r="732" spans="2:26" x14ac:dyDescent="0.25">
      <c r="B732" s="11">
        <f t="shared" si="144"/>
        <v>44591.999999998254</v>
      </c>
      <c r="C732" s="1">
        <f t="shared" si="135"/>
        <v>1</v>
      </c>
      <c r="D732" s="1">
        <f t="shared" si="136"/>
        <v>1</v>
      </c>
      <c r="E732" s="12">
        <f t="shared" si="137"/>
        <v>1</v>
      </c>
      <c r="F732" s="124" t="str">
        <f t="shared" si="138"/>
        <v>0</v>
      </c>
      <c r="G732" s="1">
        <f ca="1">(OFFSET(O732,0,MATCH(Customer!$J$6,'CDH &amp; HDH'!$P$11:$X$11,0)))</f>
        <v>29</v>
      </c>
      <c r="H732" s="1" t="str">
        <f t="shared" si="139"/>
        <v>Heating</v>
      </c>
      <c r="I732" s="1">
        <f ca="1">OFFSET(IF($H732="Cooling",Customer!$C$25,Customer!$C$52),E732,D732)</f>
        <v>66</v>
      </c>
      <c r="J732" s="1">
        <f ca="1">OFFSET(IF($H732="Cooling",Customer!$L$25,Customer!$L$52),$E732,$D732)</f>
        <v>64</v>
      </c>
      <c r="K732" s="16">
        <f t="shared" si="140"/>
        <v>0</v>
      </c>
      <c r="L732" s="16">
        <f t="shared" si="141"/>
        <v>0</v>
      </c>
      <c r="M732" s="17">
        <f t="shared" ca="1" si="133"/>
        <v>37</v>
      </c>
      <c r="N732" s="17">
        <f t="shared" ca="1" si="134"/>
        <v>35</v>
      </c>
      <c r="O732" s="4"/>
      <c r="P732" s="4">
        <v>21</v>
      </c>
      <c r="Q732" s="4">
        <v>15</v>
      </c>
      <c r="R732" s="4">
        <v>5</v>
      </c>
      <c r="S732" s="4">
        <v>16</v>
      </c>
      <c r="T732" s="4">
        <v>28</v>
      </c>
      <c r="U732" s="4">
        <v>30</v>
      </c>
      <c r="V732" s="13">
        <v>29</v>
      </c>
      <c r="W732" s="4">
        <v>13</v>
      </c>
      <c r="X732" s="4">
        <v>32</v>
      </c>
      <c r="Y732">
        <f t="shared" si="142"/>
        <v>0</v>
      </c>
      <c r="Z732">
        <f t="shared" si="143"/>
        <v>0</v>
      </c>
    </row>
    <row r="733" spans="2:26" x14ac:dyDescent="0.25">
      <c r="B733" s="11">
        <f t="shared" si="144"/>
        <v>44592.041666664918</v>
      </c>
      <c r="C733" s="1">
        <f t="shared" si="135"/>
        <v>1</v>
      </c>
      <c r="D733" s="1">
        <f t="shared" si="136"/>
        <v>1</v>
      </c>
      <c r="E733" s="12">
        <f t="shared" si="137"/>
        <v>2</v>
      </c>
      <c r="F733" s="124" t="str">
        <f t="shared" si="138"/>
        <v>0</v>
      </c>
      <c r="G733" s="1">
        <f ca="1">(OFFSET(O733,0,MATCH(Customer!$J$6,'CDH &amp; HDH'!$P$11:$X$11,0)))</f>
        <v>28</v>
      </c>
      <c r="H733" s="1" t="str">
        <f t="shared" si="139"/>
        <v>Heating</v>
      </c>
      <c r="I733" s="1">
        <f ca="1">OFFSET(IF($H733="Cooling",Customer!$C$25,Customer!$C$52),E733,D733)</f>
        <v>66</v>
      </c>
      <c r="J733" s="1">
        <f ca="1">OFFSET(IF($H733="Cooling",Customer!$L$25,Customer!$L$52),$E733,$D733)</f>
        <v>64</v>
      </c>
      <c r="K733" s="16">
        <f t="shared" si="140"/>
        <v>0</v>
      </c>
      <c r="L733" s="16">
        <f t="shared" si="141"/>
        <v>0</v>
      </c>
      <c r="M733" s="17">
        <f t="shared" ca="1" si="133"/>
        <v>38</v>
      </c>
      <c r="N733" s="17">
        <f t="shared" ca="1" si="134"/>
        <v>36</v>
      </c>
      <c r="O733" s="4"/>
      <c r="P733" s="4">
        <v>20</v>
      </c>
      <c r="Q733" s="4">
        <v>14</v>
      </c>
      <c r="R733" s="4">
        <v>5</v>
      </c>
      <c r="S733" s="4">
        <v>15</v>
      </c>
      <c r="T733" s="4">
        <v>27</v>
      </c>
      <c r="U733" s="4">
        <v>30</v>
      </c>
      <c r="V733" s="13">
        <v>28</v>
      </c>
      <c r="W733" s="4">
        <v>13</v>
      </c>
      <c r="X733" s="4">
        <v>33</v>
      </c>
      <c r="Y733">
        <f t="shared" si="142"/>
        <v>0</v>
      </c>
      <c r="Z733">
        <f t="shared" si="143"/>
        <v>0</v>
      </c>
    </row>
    <row r="734" spans="2:26" x14ac:dyDescent="0.25">
      <c r="B734" s="11">
        <f t="shared" si="144"/>
        <v>44592.083333331582</v>
      </c>
      <c r="C734" s="1">
        <f t="shared" si="135"/>
        <v>1</v>
      </c>
      <c r="D734" s="1">
        <f t="shared" si="136"/>
        <v>1</v>
      </c>
      <c r="E734" s="12">
        <f t="shared" si="137"/>
        <v>3</v>
      </c>
      <c r="F734" s="124" t="str">
        <f t="shared" si="138"/>
        <v>0</v>
      </c>
      <c r="G734" s="1">
        <f ca="1">(OFFSET(O734,0,MATCH(Customer!$J$6,'CDH &amp; HDH'!$P$11:$X$11,0)))</f>
        <v>28</v>
      </c>
      <c r="H734" s="1" t="str">
        <f t="shared" si="139"/>
        <v>Heating</v>
      </c>
      <c r="I734" s="1">
        <f ca="1">OFFSET(IF($H734="Cooling",Customer!$C$25,Customer!$C$52),E734,D734)</f>
        <v>66</v>
      </c>
      <c r="J734" s="1">
        <f ca="1">OFFSET(IF($H734="Cooling",Customer!$L$25,Customer!$L$52),$E734,$D734)</f>
        <v>64</v>
      </c>
      <c r="K734" s="16">
        <f t="shared" si="140"/>
        <v>0</v>
      </c>
      <c r="L734" s="16">
        <f t="shared" si="141"/>
        <v>0</v>
      </c>
      <c r="M734" s="17">
        <f t="shared" ca="1" si="133"/>
        <v>38</v>
      </c>
      <c r="N734" s="17">
        <f t="shared" ca="1" si="134"/>
        <v>36</v>
      </c>
      <c r="O734" s="4"/>
      <c r="P734" s="4">
        <v>20</v>
      </c>
      <c r="Q734" s="4">
        <v>14</v>
      </c>
      <c r="R734" s="4">
        <v>5</v>
      </c>
      <c r="S734" s="4">
        <v>15</v>
      </c>
      <c r="T734" s="4">
        <v>26</v>
      </c>
      <c r="U734" s="4">
        <v>30</v>
      </c>
      <c r="V734" s="13">
        <v>28</v>
      </c>
      <c r="W734" s="4">
        <v>13</v>
      </c>
      <c r="X734" s="4">
        <v>32</v>
      </c>
      <c r="Y734">
        <f t="shared" si="142"/>
        <v>0</v>
      </c>
      <c r="Z734">
        <f t="shared" si="143"/>
        <v>0</v>
      </c>
    </row>
    <row r="735" spans="2:26" x14ac:dyDescent="0.25">
      <c r="B735" s="11">
        <f t="shared" si="144"/>
        <v>44592.124999998246</v>
      </c>
      <c r="C735" s="1">
        <f t="shared" si="135"/>
        <v>1</v>
      </c>
      <c r="D735" s="1">
        <f t="shared" si="136"/>
        <v>1</v>
      </c>
      <c r="E735" s="12">
        <f t="shared" si="137"/>
        <v>4</v>
      </c>
      <c r="F735" s="124" t="str">
        <f t="shared" si="138"/>
        <v>0</v>
      </c>
      <c r="G735" s="1">
        <f ca="1">(OFFSET(O735,0,MATCH(Customer!$J$6,'CDH &amp; HDH'!$P$11:$X$11,0)))</f>
        <v>27</v>
      </c>
      <c r="H735" s="1" t="str">
        <f t="shared" si="139"/>
        <v>Heating</v>
      </c>
      <c r="I735" s="1">
        <f ca="1">OFFSET(IF($H735="Cooling",Customer!$C$25,Customer!$C$52),E735,D735)</f>
        <v>66</v>
      </c>
      <c r="J735" s="1">
        <f ca="1">OFFSET(IF($H735="Cooling",Customer!$L$25,Customer!$L$52),$E735,$D735)</f>
        <v>64</v>
      </c>
      <c r="K735" s="16">
        <f t="shared" si="140"/>
        <v>0</v>
      </c>
      <c r="L735" s="16">
        <f t="shared" si="141"/>
        <v>0</v>
      </c>
      <c r="M735" s="17">
        <f t="shared" ca="1" si="133"/>
        <v>39</v>
      </c>
      <c r="N735" s="17">
        <f t="shared" ca="1" si="134"/>
        <v>37</v>
      </c>
      <c r="O735" s="4"/>
      <c r="P735" s="4">
        <v>19</v>
      </c>
      <c r="Q735" s="4">
        <v>14</v>
      </c>
      <c r="R735" s="4">
        <v>5</v>
      </c>
      <c r="S735" s="4">
        <v>14</v>
      </c>
      <c r="T735" s="4">
        <v>25</v>
      </c>
      <c r="U735" s="4">
        <v>27</v>
      </c>
      <c r="V735" s="13">
        <v>27</v>
      </c>
      <c r="W735" s="4">
        <v>13</v>
      </c>
      <c r="X735" s="4">
        <v>32</v>
      </c>
      <c r="Y735">
        <f t="shared" si="142"/>
        <v>0</v>
      </c>
      <c r="Z735">
        <f t="shared" si="143"/>
        <v>0</v>
      </c>
    </row>
    <row r="736" spans="2:26" x14ac:dyDescent="0.25">
      <c r="B736" s="11">
        <f t="shared" si="144"/>
        <v>44592.166666664911</v>
      </c>
      <c r="C736" s="1">
        <f t="shared" si="135"/>
        <v>1</v>
      </c>
      <c r="D736" s="1">
        <f t="shared" si="136"/>
        <v>1</v>
      </c>
      <c r="E736" s="12">
        <f t="shared" si="137"/>
        <v>5</v>
      </c>
      <c r="F736" s="124" t="str">
        <f t="shared" si="138"/>
        <v>0</v>
      </c>
      <c r="G736" s="1">
        <f ca="1">(OFFSET(O736,0,MATCH(Customer!$J$6,'CDH &amp; HDH'!$P$11:$X$11,0)))</f>
        <v>27</v>
      </c>
      <c r="H736" s="1" t="str">
        <f t="shared" si="139"/>
        <v>Heating</v>
      </c>
      <c r="I736" s="1">
        <f ca="1">OFFSET(IF($H736="Cooling",Customer!$C$25,Customer!$C$52),E736,D736)</f>
        <v>66</v>
      </c>
      <c r="J736" s="1">
        <f ca="1">OFFSET(IF($H736="Cooling",Customer!$L$25,Customer!$L$52),$E736,$D736)</f>
        <v>64</v>
      </c>
      <c r="K736" s="16">
        <f t="shared" si="140"/>
        <v>0</v>
      </c>
      <c r="L736" s="16">
        <f t="shared" si="141"/>
        <v>0</v>
      </c>
      <c r="M736" s="17">
        <f t="shared" ca="1" si="133"/>
        <v>39</v>
      </c>
      <c r="N736" s="17">
        <f t="shared" ca="1" si="134"/>
        <v>37</v>
      </c>
      <c r="O736" s="4"/>
      <c r="P736" s="4">
        <v>19</v>
      </c>
      <c r="Q736" s="4">
        <v>14</v>
      </c>
      <c r="R736" s="4">
        <v>5</v>
      </c>
      <c r="S736" s="4">
        <v>14</v>
      </c>
      <c r="T736" s="4">
        <v>25</v>
      </c>
      <c r="U736" s="4">
        <v>25</v>
      </c>
      <c r="V736" s="13">
        <v>27</v>
      </c>
      <c r="W736" s="4">
        <v>13</v>
      </c>
      <c r="X736" s="4">
        <v>32</v>
      </c>
      <c r="Y736">
        <f t="shared" si="142"/>
        <v>0</v>
      </c>
      <c r="Z736">
        <f t="shared" si="143"/>
        <v>0</v>
      </c>
    </row>
    <row r="737" spans="2:26" x14ac:dyDescent="0.25">
      <c r="B737" s="11">
        <f t="shared" si="144"/>
        <v>44592.208333331575</v>
      </c>
      <c r="C737" s="1">
        <f t="shared" si="135"/>
        <v>1</v>
      </c>
      <c r="D737" s="1">
        <f t="shared" si="136"/>
        <v>1</v>
      </c>
      <c r="E737" s="12">
        <f t="shared" si="137"/>
        <v>6</v>
      </c>
      <c r="F737" s="124" t="str">
        <f t="shared" si="138"/>
        <v>0</v>
      </c>
      <c r="G737" s="1">
        <f ca="1">(OFFSET(O737,0,MATCH(Customer!$J$6,'CDH &amp; HDH'!$P$11:$X$11,0)))</f>
        <v>28</v>
      </c>
      <c r="H737" s="1" t="str">
        <f t="shared" si="139"/>
        <v>Heating</v>
      </c>
      <c r="I737" s="1">
        <f ca="1">OFFSET(IF($H737="Cooling",Customer!$C$25,Customer!$C$52),E737,D737)</f>
        <v>66</v>
      </c>
      <c r="J737" s="1">
        <f ca="1">OFFSET(IF($H737="Cooling",Customer!$L$25,Customer!$L$52),$E737,$D737)</f>
        <v>64</v>
      </c>
      <c r="K737" s="16">
        <f t="shared" si="140"/>
        <v>0</v>
      </c>
      <c r="L737" s="16">
        <f t="shared" si="141"/>
        <v>0</v>
      </c>
      <c r="M737" s="17">
        <f t="shared" ca="1" si="133"/>
        <v>38</v>
      </c>
      <c r="N737" s="17">
        <f t="shared" ca="1" si="134"/>
        <v>36</v>
      </c>
      <c r="O737" s="4"/>
      <c r="P737" s="4">
        <v>18</v>
      </c>
      <c r="Q737" s="4">
        <v>13</v>
      </c>
      <c r="R737" s="4">
        <v>4</v>
      </c>
      <c r="S737" s="4">
        <v>13</v>
      </c>
      <c r="T737" s="4">
        <v>26</v>
      </c>
      <c r="U737" s="4">
        <v>24</v>
      </c>
      <c r="V737" s="13">
        <v>28</v>
      </c>
      <c r="W737" s="4">
        <v>13</v>
      </c>
      <c r="X737" s="4">
        <v>32</v>
      </c>
      <c r="Y737">
        <f t="shared" si="142"/>
        <v>0</v>
      </c>
      <c r="Z737">
        <f t="shared" si="143"/>
        <v>0</v>
      </c>
    </row>
    <row r="738" spans="2:26" x14ac:dyDescent="0.25">
      <c r="B738" s="11">
        <f t="shared" si="144"/>
        <v>44592.249999998239</v>
      </c>
      <c r="C738" s="1">
        <f t="shared" si="135"/>
        <v>1</v>
      </c>
      <c r="D738" s="1">
        <f t="shared" si="136"/>
        <v>1</v>
      </c>
      <c r="E738" s="12">
        <f t="shared" si="137"/>
        <v>7</v>
      </c>
      <c r="F738" s="124" t="str">
        <f t="shared" si="138"/>
        <v>0</v>
      </c>
      <c r="G738" s="1">
        <f ca="1">(OFFSET(O738,0,MATCH(Customer!$J$6,'CDH &amp; HDH'!$P$11:$X$11,0)))</f>
        <v>30</v>
      </c>
      <c r="H738" s="1" t="str">
        <f t="shared" si="139"/>
        <v>Heating</v>
      </c>
      <c r="I738" s="1">
        <f ca="1">OFFSET(IF($H738="Cooling",Customer!$C$25,Customer!$C$52),E738,D738)</f>
        <v>66</v>
      </c>
      <c r="J738" s="1">
        <f ca="1">OFFSET(IF($H738="Cooling",Customer!$L$25,Customer!$L$52),$E738,$D738)</f>
        <v>64</v>
      </c>
      <c r="K738" s="16">
        <f t="shared" si="140"/>
        <v>0</v>
      </c>
      <c r="L738" s="16">
        <f t="shared" si="141"/>
        <v>0</v>
      </c>
      <c r="M738" s="17">
        <f t="shared" ca="1" si="133"/>
        <v>36</v>
      </c>
      <c r="N738" s="17">
        <f t="shared" ca="1" si="134"/>
        <v>34</v>
      </c>
      <c r="O738" s="4"/>
      <c r="P738" s="4">
        <v>18</v>
      </c>
      <c r="Q738" s="4">
        <v>11</v>
      </c>
      <c r="R738" s="4">
        <v>4</v>
      </c>
      <c r="S738" s="4">
        <v>13</v>
      </c>
      <c r="T738" s="4">
        <v>26</v>
      </c>
      <c r="U738" s="4">
        <v>23</v>
      </c>
      <c r="V738" s="13">
        <v>30</v>
      </c>
      <c r="W738" s="4">
        <v>13</v>
      </c>
      <c r="X738" s="4">
        <v>30</v>
      </c>
      <c r="Y738">
        <f t="shared" si="142"/>
        <v>0</v>
      </c>
      <c r="Z738">
        <f t="shared" si="143"/>
        <v>0</v>
      </c>
    </row>
    <row r="739" spans="2:26" x14ac:dyDescent="0.25">
      <c r="B739" s="11">
        <f t="shared" si="144"/>
        <v>44592.291666664903</v>
      </c>
      <c r="C739" s="1">
        <f t="shared" si="135"/>
        <v>1</v>
      </c>
      <c r="D739" s="1">
        <f t="shared" si="136"/>
        <v>1</v>
      </c>
      <c r="E739" s="12">
        <f t="shared" si="137"/>
        <v>8</v>
      </c>
      <c r="F739" s="124" t="str">
        <f t="shared" si="138"/>
        <v>1</v>
      </c>
      <c r="G739" s="1">
        <f ca="1">(OFFSET(O739,0,MATCH(Customer!$J$6,'CDH &amp; HDH'!$P$11:$X$11,0)))</f>
        <v>29</v>
      </c>
      <c r="H739" s="1" t="str">
        <f t="shared" si="139"/>
        <v>Heating</v>
      </c>
      <c r="I739" s="1">
        <f ca="1">OFFSET(IF($H739="Cooling",Customer!$C$25,Customer!$C$52),E739,D739)</f>
        <v>70</v>
      </c>
      <c r="J739" s="1">
        <f ca="1">OFFSET(IF($H739="Cooling",Customer!$L$25,Customer!$L$52),$E739,$D739)</f>
        <v>70</v>
      </c>
      <c r="K739" s="16">
        <f t="shared" si="140"/>
        <v>0</v>
      </c>
      <c r="L739" s="16">
        <f t="shared" si="141"/>
        <v>0</v>
      </c>
      <c r="M739" s="17">
        <f t="shared" ca="1" si="133"/>
        <v>41</v>
      </c>
      <c r="N739" s="17">
        <f t="shared" ca="1" si="134"/>
        <v>41</v>
      </c>
      <c r="O739" s="4"/>
      <c r="P739" s="4">
        <v>20</v>
      </c>
      <c r="Q739" s="4">
        <v>12</v>
      </c>
      <c r="R739" s="4">
        <v>4</v>
      </c>
      <c r="S739" s="4">
        <v>13</v>
      </c>
      <c r="T739" s="4">
        <v>27</v>
      </c>
      <c r="U739" s="4">
        <v>24</v>
      </c>
      <c r="V739" s="13">
        <v>29</v>
      </c>
      <c r="W739" s="4">
        <v>13</v>
      </c>
      <c r="X739" s="4">
        <v>29</v>
      </c>
      <c r="Y739">
        <f t="shared" si="142"/>
        <v>0</v>
      </c>
      <c r="Z739">
        <f t="shared" si="143"/>
        <v>0</v>
      </c>
    </row>
    <row r="740" spans="2:26" x14ac:dyDescent="0.25">
      <c r="B740" s="11">
        <f t="shared" si="144"/>
        <v>44592.333333331568</v>
      </c>
      <c r="C740" s="1">
        <f t="shared" si="135"/>
        <v>1</v>
      </c>
      <c r="D740" s="1">
        <f t="shared" si="136"/>
        <v>1</v>
      </c>
      <c r="E740" s="12">
        <f t="shared" si="137"/>
        <v>9</v>
      </c>
      <c r="F740" s="124" t="str">
        <f t="shared" si="138"/>
        <v>1</v>
      </c>
      <c r="G740" s="1">
        <f ca="1">(OFFSET(O740,0,MATCH(Customer!$J$6,'CDH &amp; HDH'!$P$11:$X$11,0)))</f>
        <v>30</v>
      </c>
      <c r="H740" s="1" t="str">
        <f t="shared" si="139"/>
        <v>Heating</v>
      </c>
      <c r="I740" s="1">
        <f ca="1">OFFSET(IF($H740="Cooling",Customer!$C$25,Customer!$C$52),E740,D740)</f>
        <v>70</v>
      </c>
      <c r="J740" s="1">
        <f ca="1">OFFSET(IF($H740="Cooling",Customer!$L$25,Customer!$L$52),$E740,$D740)</f>
        <v>70</v>
      </c>
      <c r="K740" s="16">
        <f t="shared" si="140"/>
        <v>0</v>
      </c>
      <c r="L740" s="16">
        <f t="shared" si="141"/>
        <v>0</v>
      </c>
      <c r="M740" s="17">
        <f t="shared" ca="1" si="133"/>
        <v>40</v>
      </c>
      <c r="N740" s="17">
        <f t="shared" ca="1" si="134"/>
        <v>40</v>
      </c>
      <c r="O740" s="4"/>
      <c r="P740" s="4">
        <v>22</v>
      </c>
      <c r="Q740" s="4">
        <v>14</v>
      </c>
      <c r="R740" s="4">
        <v>5</v>
      </c>
      <c r="S740" s="4">
        <v>13</v>
      </c>
      <c r="T740" s="4">
        <v>27</v>
      </c>
      <c r="U740" s="4">
        <v>26</v>
      </c>
      <c r="V740" s="13">
        <v>30</v>
      </c>
      <c r="W740" s="4">
        <v>13</v>
      </c>
      <c r="X740" s="4">
        <v>29</v>
      </c>
      <c r="Y740">
        <f t="shared" si="142"/>
        <v>0</v>
      </c>
      <c r="Z740">
        <f t="shared" si="143"/>
        <v>0</v>
      </c>
    </row>
    <row r="741" spans="2:26" x14ac:dyDescent="0.25">
      <c r="B741" s="11">
        <f t="shared" si="144"/>
        <v>44592.374999998232</v>
      </c>
      <c r="C741" s="1">
        <f t="shared" si="135"/>
        <v>1</v>
      </c>
      <c r="D741" s="1">
        <f t="shared" si="136"/>
        <v>1</v>
      </c>
      <c r="E741" s="12">
        <f t="shared" si="137"/>
        <v>10</v>
      </c>
      <c r="F741" s="124" t="str">
        <f t="shared" si="138"/>
        <v>0</v>
      </c>
      <c r="G741" s="1">
        <f ca="1">(OFFSET(O741,0,MATCH(Customer!$J$6,'CDH &amp; HDH'!$P$11:$X$11,0)))</f>
        <v>30</v>
      </c>
      <c r="H741" s="1" t="str">
        <f t="shared" si="139"/>
        <v>Heating</v>
      </c>
      <c r="I741" s="1">
        <f ca="1">OFFSET(IF($H741="Cooling",Customer!$C$25,Customer!$C$52),E741,D741)</f>
        <v>70</v>
      </c>
      <c r="J741" s="1">
        <f ca="1">OFFSET(IF($H741="Cooling",Customer!$L$25,Customer!$L$52),$E741,$D741)</f>
        <v>70</v>
      </c>
      <c r="K741" s="16">
        <f t="shared" si="140"/>
        <v>0</v>
      </c>
      <c r="L741" s="16">
        <f t="shared" si="141"/>
        <v>0</v>
      </c>
      <c r="M741" s="17">
        <f t="shared" ca="1" si="133"/>
        <v>40</v>
      </c>
      <c r="N741" s="17">
        <f t="shared" ca="1" si="134"/>
        <v>40</v>
      </c>
      <c r="O741" s="4"/>
      <c r="P741" s="4">
        <v>24</v>
      </c>
      <c r="Q741" s="4">
        <v>17</v>
      </c>
      <c r="R741" s="4">
        <v>5</v>
      </c>
      <c r="S741" s="4">
        <v>13</v>
      </c>
      <c r="T741" s="4">
        <v>28</v>
      </c>
      <c r="U741" s="4">
        <v>29</v>
      </c>
      <c r="V741" s="13">
        <v>30</v>
      </c>
      <c r="W741" s="4">
        <v>14</v>
      </c>
      <c r="X741" s="4">
        <v>30</v>
      </c>
      <c r="Y741">
        <f t="shared" si="142"/>
        <v>0</v>
      </c>
      <c r="Z741">
        <f t="shared" si="143"/>
        <v>0</v>
      </c>
    </row>
    <row r="742" spans="2:26" x14ac:dyDescent="0.25">
      <c r="B742" s="11">
        <f t="shared" si="144"/>
        <v>44592.416666664896</v>
      </c>
      <c r="C742" s="1">
        <f t="shared" si="135"/>
        <v>1</v>
      </c>
      <c r="D742" s="1">
        <f t="shared" si="136"/>
        <v>1</v>
      </c>
      <c r="E742" s="12">
        <f t="shared" si="137"/>
        <v>11</v>
      </c>
      <c r="F742" s="124" t="str">
        <f t="shared" si="138"/>
        <v>0</v>
      </c>
      <c r="G742" s="1">
        <f ca="1">(OFFSET(O742,0,MATCH(Customer!$J$6,'CDH &amp; HDH'!$P$11:$X$11,0)))</f>
        <v>31</v>
      </c>
      <c r="H742" s="1" t="str">
        <f t="shared" si="139"/>
        <v>Heating</v>
      </c>
      <c r="I742" s="1">
        <f ca="1">OFFSET(IF($H742="Cooling",Customer!$C$25,Customer!$C$52),E742,D742)</f>
        <v>70</v>
      </c>
      <c r="J742" s="1">
        <f ca="1">OFFSET(IF($H742="Cooling",Customer!$L$25,Customer!$L$52),$E742,$D742)</f>
        <v>70</v>
      </c>
      <c r="K742" s="16">
        <f t="shared" si="140"/>
        <v>0</v>
      </c>
      <c r="L742" s="16">
        <f t="shared" si="141"/>
        <v>0</v>
      </c>
      <c r="M742" s="17">
        <f t="shared" ca="1" si="133"/>
        <v>39</v>
      </c>
      <c r="N742" s="17">
        <f t="shared" ca="1" si="134"/>
        <v>39</v>
      </c>
      <c r="O742" s="4"/>
      <c r="P742" s="4">
        <v>26</v>
      </c>
      <c r="Q742" s="4">
        <v>20</v>
      </c>
      <c r="R742" s="4">
        <v>6</v>
      </c>
      <c r="S742" s="4">
        <v>14</v>
      </c>
      <c r="T742" s="4">
        <v>29</v>
      </c>
      <c r="U742" s="4">
        <v>29</v>
      </c>
      <c r="V742" s="13">
        <v>31</v>
      </c>
      <c r="W742" s="4">
        <v>15</v>
      </c>
      <c r="X742" s="4">
        <v>30</v>
      </c>
      <c r="Y742">
        <f t="shared" si="142"/>
        <v>0</v>
      </c>
      <c r="Z742">
        <f t="shared" si="143"/>
        <v>0</v>
      </c>
    </row>
    <row r="743" spans="2:26" x14ac:dyDescent="0.25">
      <c r="B743" s="11">
        <f t="shared" si="144"/>
        <v>44592.45833333156</v>
      </c>
      <c r="C743" s="1">
        <f t="shared" si="135"/>
        <v>1</v>
      </c>
      <c r="D743" s="1">
        <f t="shared" si="136"/>
        <v>1</v>
      </c>
      <c r="E743" s="12">
        <f t="shared" si="137"/>
        <v>12</v>
      </c>
      <c r="F743" s="124" t="str">
        <f t="shared" si="138"/>
        <v>0</v>
      </c>
      <c r="G743" s="1">
        <f ca="1">(OFFSET(O743,0,MATCH(Customer!$J$6,'CDH &amp; HDH'!$P$11:$X$11,0)))</f>
        <v>32</v>
      </c>
      <c r="H743" s="1" t="str">
        <f t="shared" si="139"/>
        <v>Heating</v>
      </c>
      <c r="I743" s="1">
        <f ca="1">OFFSET(IF($H743="Cooling",Customer!$C$25,Customer!$C$52),E743,D743)</f>
        <v>70</v>
      </c>
      <c r="J743" s="1">
        <f ca="1">OFFSET(IF($H743="Cooling",Customer!$L$25,Customer!$L$52),$E743,$D743)</f>
        <v>70</v>
      </c>
      <c r="K743" s="16">
        <f t="shared" si="140"/>
        <v>0</v>
      </c>
      <c r="L743" s="16">
        <f t="shared" si="141"/>
        <v>0</v>
      </c>
      <c r="M743" s="17">
        <f t="shared" ca="1" si="133"/>
        <v>38</v>
      </c>
      <c r="N743" s="17">
        <f t="shared" ca="1" si="134"/>
        <v>38</v>
      </c>
      <c r="O743" s="4"/>
      <c r="P743" s="4">
        <v>27</v>
      </c>
      <c r="Q743" s="4">
        <v>21</v>
      </c>
      <c r="R743" s="4">
        <v>8</v>
      </c>
      <c r="S743" s="4">
        <v>14</v>
      </c>
      <c r="T743" s="4">
        <v>29</v>
      </c>
      <c r="U743" s="4">
        <v>31</v>
      </c>
      <c r="V743" s="13">
        <v>32</v>
      </c>
      <c r="W743" s="4">
        <v>17</v>
      </c>
      <c r="X743" s="4">
        <v>31</v>
      </c>
      <c r="Y743">
        <f t="shared" si="142"/>
        <v>0</v>
      </c>
      <c r="Z743">
        <f t="shared" si="143"/>
        <v>0</v>
      </c>
    </row>
    <row r="744" spans="2:26" x14ac:dyDescent="0.25">
      <c r="B744" s="11">
        <f t="shared" si="144"/>
        <v>44592.499999998225</v>
      </c>
      <c r="C744" s="1">
        <f t="shared" si="135"/>
        <v>1</v>
      </c>
      <c r="D744" s="1">
        <f t="shared" si="136"/>
        <v>1</v>
      </c>
      <c r="E744" s="12">
        <f t="shared" si="137"/>
        <v>13</v>
      </c>
      <c r="F744" s="124" t="str">
        <f t="shared" si="138"/>
        <v>0</v>
      </c>
      <c r="G744" s="1">
        <f ca="1">(OFFSET(O744,0,MATCH(Customer!$J$6,'CDH &amp; HDH'!$P$11:$X$11,0)))</f>
        <v>32</v>
      </c>
      <c r="H744" s="1" t="str">
        <f t="shared" si="139"/>
        <v>Heating</v>
      </c>
      <c r="I744" s="1">
        <f ca="1">OFFSET(IF($H744="Cooling",Customer!$C$25,Customer!$C$52),E744,D744)</f>
        <v>70</v>
      </c>
      <c r="J744" s="1">
        <f ca="1">OFFSET(IF($H744="Cooling",Customer!$L$25,Customer!$L$52),$E744,$D744)</f>
        <v>70</v>
      </c>
      <c r="K744" s="16">
        <f t="shared" si="140"/>
        <v>0</v>
      </c>
      <c r="L744" s="16">
        <f t="shared" si="141"/>
        <v>0</v>
      </c>
      <c r="M744" s="17">
        <f t="shared" ca="1" si="133"/>
        <v>38</v>
      </c>
      <c r="N744" s="17">
        <f t="shared" ca="1" si="134"/>
        <v>38</v>
      </c>
      <c r="O744" s="4"/>
      <c r="P744" s="4">
        <v>29</v>
      </c>
      <c r="Q744" s="4">
        <v>21</v>
      </c>
      <c r="R744" s="4">
        <v>9</v>
      </c>
      <c r="S744" s="4">
        <v>15</v>
      </c>
      <c r="T744" s="4">
        <v>30</v>
      </c>
      <c r="U744" s="4">
        <v>33</v>
      </c>
      <c r="V744" s="13">
        <v>32</v>
      </c>
      <c r="W744" s="4">
        <v>18</v>
      </c>
      <c r="X744" s="4">
        <v>31</v>
      </c>
      <c r="Y744">
        <f t="shared" si="142"/>
        <v>0</v>
      </c>
      <c r="Z744">
        <f t="shared" si="143"/>
        <v>0</v>
      </c>
    </row>
    <row r="745" spans="2:26" x14ac:dyDescent="0.25">
      <c r="B745" s="11">
        <f t="shared" si="144"/>
        <v>44592.541666664889</v>
      </c>
      <c r="C745" s="1">
        <f t="shared" si="135"/>
        <v>1</v>
      </c>
      <c r="D745" s="1">
        <f t="shared" si="136"/>
        <v>1</v>
      </c>
      <c r="E745" s="12">
        <f t="shared" si="137"/>
        <v>14</v>
      </c>
      <c r="F745" s="124" t="str">
        <f t="shared" si="138"/>
        <v>0</v>
      </c>
      <c r="G745" s="1">
        <f ca="1">(OFFSET(O745,0,MATCH(Customer!$J$6,'CDH &amp; HDH'!$P$11:$X$11,0)))</f>
        <v>31</v>
      </c>
      <c r="H745" s="1" t="str">
        <f t="shared" si="139"/>
        <v>Heating</v>
      </c>
      <c r="I745" s="1">
        <f ca="1">OFFSET(IF($H745="Cooling",Customer!$C$25,Customer!$C$52),E745,D745)</f>
        <v>70</v>
      </c>
      <c r="J745" s="1">
        <f ca="1">OFFSET(IF($H745="Cooling",Customer!$L$25,Customer!$L$52),$E745,$D745)</f>
        <v>70</v>
      </c>
      <c r="K745" s="16">
        <f t="shared" si="140"/>
        <v>0</v>
      </c>
      <c r="L745" s="16">
        <f t="shared" si="141"/>
        <v>0</v>
      </c>
      <c r="M745" s="17">
        <f t="shared" ca="1" si="133"/>
        <v>39</v>
      </c>
      <c r="N745" s="17">
        <f t="shared" ca="1" si="134"/>
        <v>39</v>
      </c>
      <c r="O745" s="4"/>
      <c r="P745" s="4">
        <v>30</v>
      </c>
      <c r="Q745" s="4">
        <v>22</v>
      </c>
      <c r="R745" s="4">
        <v>9</v>
      </c>
      <c r="S745" s="4">
        <v>15</v>
      </c>
      <c r="T745" s="4">
        <v>31</v>
      </c>
      <c r="U745" s="4">
        <v>33</v>
      </c>
      <c r="V745" s="13">
        <v>31</v>
      </c>
      <c r="W745" s="4">
        <v>18</v>
      </c>
      <c r="X745" s="4">
        <v>31</v>
      </c>
      <c r="Y745">
        <f t="shared" si="142"/>
        <v>0</v>
      </c>
      <c r="Z745">
        <f t="shared" si="143"/>
        <v>0</v>
      </c>
    </row>
    <row r="746" spans="2:26" x14ac:dyDescent="0.25">
      <c r="B746" s="11">
        <f t="shared" si="144"/>
        <v>44592.583333331553</v>
      </c>
      <c r="C746" s="1">
        <f t="shared" si="135"/>
        <v>1</v>
      </c>
      <c r="D746" s="1">
        <f t="shared" si="136"/>
        <v>1</v>
      </c>
      <c r="E746" s="12">
        <f t="shared" si="137"/>
        <v>15</v>
      </c>
      <c r="F746" s="124" t="str">
        <f t="shared" si="138"/>
        <v>0</v>
      </c>
      <c r="G746" s="1">
        <f ca="1">(OFFSET(O746,0,MATCH(Customer!$J$6,'CDH &amp; HDH'!$P$11:$X$11,0)))</f>
        <v>32</v>
      </c>
      <c r="H746" s="1" t="str">
        <f t="shared" si="139"/>
        <v>Heating</v>
      </c>
      <c r="I746" s="1">
        <f ca="1">OFFSET(IF($H746="Cooling",Customer!$C$25,Customer!$C$52),E746,D746)</f>
        <v>70</v>
      </c>
      <c r="J746" s="1">
        <f ca="1">OFFSET(IF($H746="Cooling",Customer!$L$25,Customer!$L$52),$E746,$D746)</f>
        <v>70</v>
      </c>
      <c r="K746" s="16">
        <f t="shared" si="140"/>
        <v>0</v>
      </c>
      <c r="L746" s="16">
        <f t="shared" si="141"/>
        <v>0</v>
      </c>
      <c r="M746" s="17">
        <f t="shared" ca="1" si="133"/>
        <v>38</v>
      </c>
      <c r="N746" s="17">
        <f t="shared" ca="1" si="134"/>
        <v>38</v>
      </c>
      <c r="O746" s="4"/>
      <c r="P746" s="4">
        <v>30</v>
      </c>
      <c r="Q746" s="4">
        <v>23</v>
      </c>
      <c r="R746" s="4">
        <v>9</v>
      </c>
      <c r="S746" s="4">
        <v>14</v>
      </c>
      <c r="T746" s="4">
        <v>32</v>
      </c>
      <c r="U746" s="4">
        <v>33</v>
      </c>
      <c r="V746" s="13">
        <v>32</v>
      </c>
      <c r="W746" s="4">
        <v>19</v>
      </c>
      <c r="X746" s="4">
        <v>31</v>
      </c>
      <c r="Y746">
        <f t="shared" si="142"/>
        <v>0</v>
      </c>
      <c r="Z746">
        <f t="shared" si="143"/>
        <v>0</v>
      </c>
    </row>
    <row r="747" spans="2:26" x14ac:dyDescent="0.25">
      <c r="B747" s="11">
        <f t="shared" si="144"/>
        <v>44592.624999998217</v>
      </c>
      <c r="C747" s="1">
        <f t="shared" si="135"/>
        <v>1</v>
      </c>
      <c r="D747" s="1">
        <f t="shared" si="136"/>
        <v>1</v>
      </c>
      <c r="E747" s="12">
        <f t="shared" si="137"/>
        <v>16</v>
      </c>
      <c r="F747" s="124" t="str">
        <f t="shared" si="138"/>
        <v>0</v>
      </c>
      <c r="G747" s="1">
        <f ca="1">(OFFSET(O747,0,MATCH(Customer!$J$6,'CDH &amp; HDH'!$P$11:$X$11,0)))</f>
        <v>32</v>
      </c>
      <c r="H747" s="1" t="str">
        <f t="shared" si="139"/>
        <v>Heating</v>
      </c>
      <c r="I747" s="1">
        <f ca="1">OFFSET(IF($H747="Cooling",Customer!$C$25,Customer!$C$52),E747,D747)</f>
        <v>70</v>
      </c>
      <c r="J747" s="1">
        <f ca="1">OFFSET(IF($H747="Cooling",Customer!$L$25,Customer!$L$52),$E747,$D747)</f>
        <v>70</v>
      </c>
      <c r="K747" s="16">
        <f t="shared" si="140"/>
        <v>0</v>
      </c>
      <c r="L747" s="16">
        <f t="shared" si="141"/>
        <v>0</v>
      </c>
      <c r="M747" s="17">
        <f t="shared" ca="1" si="133"/>
        <v>38</v>
      </c>
      <c r="N747" s="17">
        <f t="shared" ca="1" si="134"/>
        <v>38</v>
      </c>
      <c r="O747" s="4"/>
      <c r="P747" s="4">
        <v>31</v>
      </c>
      <c r="Q747" s="4">
        <v>23</v>
      </c>
      <c r="R747" s="4">
        <v>9</v>
      </c>
      <c r="S747" s="4">
        <v>14</v>
      </c>
      <c r="T747" s="4">
        <v>33</v>
      </c>
      <c r="U747" s="4">
        <v>33</v>
      </c>
      <c r="V747" s="13">
        <v>32</v>
      </c>
      <c r="W747" s="4">
        <v>18</v>
      </c>
      <c r="X747" s="4">
        <v>31</v>
      </c>
      <c r="Y747">
        <f t="shared" si="142"/>
        <v>0</v>
      </c>
      <c r="Z747">
        <f t="shared" si="143"/>
        <v>0</v>
      </c>
    </row>
    <row r="748" spans="2:26" x14ac:dyDescent="0.25">
      <c r="B748" s="11">
        <f t="shared" si="144"/>
        <v>44592.666666664882</v>
      </c>
      <c r="C748" s="1">
        <f t="shared" si="135"/>
        <v>1</v>
      </c>
      <c r="D748" s="1">
        <f t="shared" si="136"/>
        <v>1</v>
      </c>
      <c r="E748" s="12">
        <f t="shared" si="137"/>
        <v>17</v>
      </c>
      <c r="F748" s="124" t="str">
        <f t="shared" si="138"/>
        <v>0</v>
      </c>
      <c r="G748" s="1">
        <f ca="1">(OFFSET(O748,0,MATCH(Customer!$J$6,'CDH &amp; HDH'!$P$11:$X$11,0)))</f>
        <v>32</v>
      </c>
      <c r="H748" s="1" t="str">
        <f t="shared" si="139"/>
        <v>Heating</v>
      </c>
      <c r="I748" s="1">
        <f ca="1">OFFSET(IF($H748="Cooling",Customer!$C$25,Customer!$C$52),E748,D748)</f>
        <v>70</v>
      </c>
      <c r="J748" s="1">
        <f ca="1">OFFSET(IF($H748="Cooling",Customer!$L$25,Customer!$L$52),$E748,$D748)</f>
        <v>70</v>
      </c>
      <c r="K748" s="16">
        <f t="shared" si="140"/>
        <v>0</v>
      </c>
      <c r="L748" s="16">
        <f t="shared" si="141"/>
        <v>0</v>
      </c>
      <c r="M748" s="17">
        <f t="shared" ca="1" si="133"/>
        <v>38</v>
      </c>
      <c r="N748" s="17">
        <f t="shared" ca="1" si="134"/>
        <v>38</v>
      </c>
      <c r="O748" s="4"/>
      <c r="P748" s="4">
        <v>31</v>
      </c>
      <c r="Q748" s="4">
        <v>22</v>
      </c>
      <c r="R748" s="4">
        <v>7</v>
      </c>
      <c r="S748" s="4">
        <v>14</v>
      </c>
      <c r="T748" s="4">
        <v>33</v>
      </c>
      <c r="U748" s="4">
        <v>33</v>
      </c>
      <c r="V748" s="13">
        <v>32</v>
      </c>
      <c r="W748" s="4">
        <v>15</v>
      </c>
      <c r="X748" s="4">
        <v>30</v>
      </c>
      <c r="Y748">
        <f t="shared" si="142"/>
        <v>0</v>
      </c>
      <c r="Z748">
        <f t="shared" si="143"/>
        <v>0</v>
      </c>
    </row>
    <row r="749" spans="2:26" x14ac:dyDescent="0.25">
      <c r="B749" s="11">
        <f t="shared" si="144"/>
        <v>44592.708333331546</v>
      </c>
      <c r="C749" s="1">
        <f t="shared" si="135"/>
        <v>1</v>
      </c>
      <c r="D749" s="1">
        <f t="shared" si="136"/>
        <v>1</v>
      </c>
      <c r="E749" s="12">
        <f t="shared" si="137"/>
        <v>18</v>
      </c>
      <c r="F749" s="124" t="str">
        <f t="shared" si="138"/>
        <v>0</v>
      </c>
      <c r="G749" s="1">
        <f ca="1">(OFFSET(O749,0,MATCH(Customer!$J$6,'CDH &amp; HDH'!$P$11:$X$11,0)))</f>
        <v>32</v>
      </c>
      <c r="H749" s="1" t="str">
        <f t="shared" si="139"/>
        <v>Heating</v>
      </c>
      <c r="I749" s="1">
        <f ca="1">OFFSET(IF($H749="Cooling",Customer!$C$25,Customer!$C$52),E749,D749)</f>
        <v>70</v>
      </c>
      <c r="J749" s="1">
        <f ca="1">OFFSET(IF($H749="Cooling",Customer!$L$25,Customer!$L$52),$E749,$D749)</f>
        <v>70</v>
      </c>
      <c r="K749" s="16">
        <f t="shared" si="140"/>
        <v>0</v>
      </c>
      <c r="L749" s="16">
        <f t="shared" si="141"/>
        <v>0</v>
      </c>
      <c r="M749" s="17">
        <f t="shared" ca="1" si="133"/>
        <v>38</v>
      </c>
      <c r="N749" s="17">
        <f t="shared" ca="1" si="134"/>
        <v>38</v>
      </c>
      <c r="O749" s="4"/>
      <c r="P749" s="4">
        <v>30</v>
      </c>
      <c r="Q749" s="4">
        <v>19</v>
      </c>
      <c r="R749" s="4">
        <v>4</v>
      </c>
      <c r="S749" s="4">
        <v>13</v>
      </c>
      <c r="T749" s="4">
        <v>34</v>
      </c>
      <c r="U749" s="4">
        <v>34</v>
      </c>
      <c r="V749" s="13">
        <v>32</v>
      </c>
      <c r="W749" s="4">
        <v>14</v>
      </c>
      <c r="X749" s="4">
        <v>29</v>
      </c>
      <c r="Y749">
        <f t="shared" si="142"/>
        <v>0</v>
      </c>
      <c r="Z749">
        <f t="shared" si="143"/>
        <v>0</v>
      </c>
    </row>
    <row r="750" spans="2:26" x14ac:dyDescent="0.25">
      <c r="B750" s="11">
        <f t="shared" si="144"/>
        <v>44592.74999999821</v>
      </c>
      <c r="C750" s="1">
        <f t="shared" si="135"/>
        <v>1</v>
      </c>
      <c r="D750" s="1">
        <f t="shared" si="136"/>
        <v>1</v>
      </c>
      <c r="E750" s="12">
        <f t="shared" si="137"/>
        <v>19</v>
      </c>
      <c r="F750" s="124" t="str">
        <f t="shared" si="138"/>
        <v>1</v>
      </c>
      <c r="G750" s="1">
        <f ca="1">(OFFSET(O750,0,MATCH(Customer!$J$6,'CDH &amp; HDH'!$P$11:$X$11,0)))</f>
        <v>29</v>
      </c>
      <c r="H750" s="1" t="str">
        <f t="shared" si="139"/>
        <v>Heating</v>
      </c>
      <c r="I750" s="1">
        <f ca="1">OFFSET(IF($H750="Cooling",Customer!$C$25,Customer!$C$52),E750,D750)</f>
        <v>66</v>
      </c>
      <c r="J750" s="1">
        <f ca="1">OFFSET(IF($H750="Cooling",Customer!$L$25,Customer!$L$52),$E750,$D750)</f>
        <v>64</v>
      </c>
      <c r="K750" s="16">
        <f t="shared" si="140"/>
        <v>0</v>
      </c>
      <c r="L750" s="16">
        <f t="shared" si="141"/>
        <v>0</v>
      </c>
      <c r="M750" s="17">
        <f t="shared" ca="1" si="133"/>
        <v>37</v>
      </c>
      <c r="N750" s="17">
        <f t="shared" ca="1" si="134"/>
        <v>35</v>
      </c>
      <c r="O750" s="4"/>
      <c r="P750" s="4">
        <v>30</v>
      </c>
      <c r="Q750" s="4">
        <v>18</v>
      </c>
      <c r="R750" s="4">
        <v>2</v>
      </c>
      <c r="S750" s="4">
        <v>13</v>
      </c>
      <c r="T750" s="4">
        <v>34</v>
      </c>
      <c r="U750" s="4">
        <v>34</v>
      </c>
      <c r="V750" s="13">
        <v>29</v>
      </c>
      <c r="W750" s="4">
        <v>12</v>
      </c>
      <c r="X750" s="4">
        <v>28</v>
      </c>
      <c r="Y750">
        <f t="shared" si="142"/>
        <v>0</v>
      </c>
      <c r="Z750">
        <f t="shared" si="143"/>
        <v>0</v>
      </c>
    </row>
    <row r="751" spans="2:26" x14ac:dyDescent="0.25">
      <c r="B751" s="11">
        <f t="shared" si="144"/>
        <v>44592.791666664874</v>
      </c>
      <c r="C751" s="1">
        <f t="shared" si="135"/>
        <v>1</v>
      </c>
      <c r="D751" s="1">
        <f t="shared" si="136"/>
        <v>1</v>
      </c>
      <c r="E751" s="12">
        <f t="shared" si="137"/>
        <v>20</v>
      </c>
      <c r="F751" s="124" t="str">
        <f t="shared" si="138"/>
        <v>1</v>
      </c>
      <c r="G751" s="1">
        <f ca="1">(OFFSET(O751,0,MATCH(Customer!$J$6,'CDH &amp; HDH'!$P$11:$X$11,0)))</f>
        <v>29</v>
      </c>
      <c r="H751" s="1" t="str">
        <f t="shared" si="139"/>
        <v>Heating</v>
      </c>
      <c r="I751" s="1">
        <f ca="1">OFFSET(IF($H751="Cooling",Customer!$C$25,Customer!$C$52),E751,D751)</f>
        <v>66</v>
      </c>
      <c r="J751" s="1">
        <f ca="1">OFFSET(IF($H751="Cooling",Customer!$L$25,Customer!$L$52),$E751,$D751)</f>
        <v>64</v>
      </c>
      <c r="K751" s="16">
        <f t="shared" si="140"/>
        <v>0</v>
      </c>
      <c r="L751" s="16">
        <f t="shared" si="141"/>
        <v>0</v>
      </c>
      <c r="M751" s="17">
        <f t="shared" ca="1" si="133"/>
        <v>37</v>
      </c>
      <c r="N751" s="17">
        <f t="shared" ca="1" si="134"/>
        <v>35</v>
      </c>
      <c r="O751" s="4"/>
      <c r="P751" s="4">
        <v>30</v>
      </c>
      <c r="Q751" s="4">
        <v>17</v>
      </c>
      <c r="R751" s="4">
        <v>1</v>
      </c>
      <c r="S751" s="4">
        <v>13</v>
      </c>
      <c r="T751" s="4">
        <v>34</v>
      </c>
      <c r="U751" s="4">
        <v>32</v>
      </c>
      <c r="V751" s="13">
        <v>29</v>
      </c>
      <c r="W751" s="4">
        <v>11</v>
      </c>
      <c r="X751" s="4">
        <v>27</v>
      </c>
      <c r="Y751">
        <f t="shared" si="142"/>
        <v>0</v>
      </c>
      <c r="Z751">
        <f t="shared" si="143"/>
        <v>0</v>
      </c>
    </row>
    <row r="752" spans="2:26" x14ac:dyDescent="0.25">
      <c r="B752" s="11">
        <f t="shared" si="144"/>
        <v>44592.833333331539</v>
      </c>
      <c r="C752" s="1">
        <f t="shared" si="135"/>
        <v>1</v>
      </c>
      <c r="D752" s="1">
        <f t="shared" si="136"/>
        <v>1</v>
      </c>
      <c r="E752" s="12">
        <f t="shared" si="137"/>
        <v>21</v>
      </c>
      <c r="F752" s="124" t="str">
        <f t="shared" si="138"/>
        <v>0</v>
      </c>
      <c r="G752" s="1">
        <f ca="1">(OFFSET(O752,0,MATCH(Customer!$J$6,'CDH &amp; HDH'!$P$11:$X$11,0)))</f>
        <v>29</v>
      </c>
      <c r="H752" s="1" t="str">
        <f t="shared" si="139"/>
        <v>Heating</v>
      </c>
      <c r="I752" s="1">
        <f ca="1">OFFSET(IF($H752="Cooling",Customer!$C$25,Customer!$C$52),E752,D752)</f>
        <v>66</v>
      </c>
      <c r="J752" s="1">
        <f ca="1">OFFSET(IF($H752="Cooling",Customer!$L$25,Customer!$L$52),$E752,$D752)</f>
        <v>64</v>
      </c>
      <c r="K752" s="16">
        <f t="shared" si="140"/>
        <v>0</v>
      </c>
      <c r="L752" s="16">
        <f t="shared" si="141"/>
        <v>0</v>
      </c>
      <c r="M752" s="17">
        <f t="shared" ca="1" si="133"/>
        <v>37</v>
      </c>
      <c r="N752" s="17">
        <f t="shared" ca="1" si="134"/>
        <v>35</v>
      </c>
      <c r="O752" s="4"/>
      <c r="P752" s="4">
        <v>30</v>
      </c>
      <c r="Q752" s="4">
        <v>16</v>
      </c>
      <c r="R752" s="4">
        <v>1</v>
      </c>
      <c r="S752" s="4">
        <v>12</v>
      </c>
      <c r="T752" s="4">
        <v>33</v>
      </c>
      <c r="U752" s="4">
        <v>31</v>
      </c>
      <c r="V752" s="13">
        <v>29</v>
      </c>
      <c r="W752" s="4">
        <v>11</v>
      </c>
      <c r="X752" s="4">
        <v>26</v>
      </c>
      <c r="Y752">
        <f t="shared" si="142"/>
        <v>0</v>
      </c>
      <c r="Z752">
        <f t="shared" si="143"/>
        <v>0</v>
      </c>
    </row>
    <row r="753" spans="2:26" x14ac:dyDescent="0.25">
      <c r="B753" s="11">
        <f t="shared" si="144"/>
        <v>44592.874999998203</v>
      </c>
      <c r="C753" s="1">
        <f t="shared" si="135"/>
        <v>1</v>
      </c>
      <c r="D753" s="1">
        <f t="shared" si="136"/>
        <v>1</v>
      </c>
      <c r="E753" s="12">
        <f t="shared" si="137"/>
        <v>22</v>
      </c>
      <c r="F753" s="124" t="str">
        <f t="shared" si="138"/>
        <v>0</v>
      </c>
      <c r="G753" s="1">
        <f ca="1">(OFFSET(O753,0,MATCH(Customer!$J$6,'CDH &amp; HDH'!$P$11:$X$11,0)))</f>
        <v>29</v>
      </c>
      <c r="H753" s="1" t="str">
        <f t="shared" si="139"/>
        <v>Heating</v>
      </c>
      <c r="I753" s="1">
        <f ca="1">OFFSET(IF($H753="Cooling",Customer!$C$25,Customer!$C$52),E753,D753)</f>
        <v>66</v>
      </c>
      <c r="J753" s="1">
        <f ca="1">OFFSET(IF($H753="Cooling",Customer!$L$25,Customer!$L$52),$E753,$D753)</f>
        <v>64</v>
      </c>
      <c r="K753" s="16">
        <f t="shared" si="140"/>
        <v>0</v>
      </c>
      <c r="L753" s="16">
        <f t="shared" si="141"/>
        <v>0</v>
      </c>
      <c r="M753" s="17">
        <f t="shared" ca="1" si="133"/>
        <v>37</v>
      </c>
      <c r="N753" s="17">
        <f t="shared" ca="1" si="134"/>
        <v>35</v>
      </c>
      <c r="O753" s="4"/>
      <c r="P753" s="4">
        <v>31</v>
      </c>
      <c r="Q753" s="4">
        <v>20</v>
      </c>
      <c r="R753" s="4">
        <v>8</v>
      </c>
      <c r="S753" s="4">
        <v>18</v>
      </c>
      <c r="T753" s="4">
        <v>34</v>
      </c>
      <c r="U753" s="4">
        <v>30</v>
      </c>
      <c r="V753" s="13">
        <v>29</v>
      </c>
      <c r="W753" s="4">
        <v>17</v>
      </c>
      <c r="X753" s="4">
        <v>27</v>
      </c>
      <c r="Y753">
        <f t="shared" si="142"/>
        <v>0</v>
      </c>
      <c r="Z753">
        <f t="shared" si="143"/>
        <v>0</v>
      </c>
    </row>
    <row r="754" spans="2:26" x14ac:dyDescent="0.25">
      <c r="B754" s="11">
        <f t="shared" si="144"/>
        <v>44592.916666664867</v>
      </c>
      <c r="C754" s="1">
        <f t="shared" si="135"/>
        <v>1</v>
      </c>
      <c r="D754" s="1">
        <f t="shared" si="136"/>
        <v>1</v>
      </c>
      <c r="E754" s="12">
        <f t="shared" si="137"/>
        <v>23</v>
      </c>
      <c r="F754" s="124" t="str">
        <f t="shared" si="138"/>
        <v>0</v>
      </c>
      <c r="G754" s="1">
        <f ca="1">(OFFSET(O754,0,MATCH(Customer!$J$6,'CDH &amp; HDH'!$P$11:$X$11,0)))</f>
        <v>28</v>
      </c>
      <c r="H754" s="1" t="str">
        <f t="shared" si="139"/>
        <v>Heating</v>
      </c>
      <c r="I754" s="1">
        <f ca="1">OFFSET(IF($H754="Cooling",Customer!$C$25,Customer!$C$52),E754,D754)</f>
        <v>66</v>
      </c>
      <c r="J754" s="1">
        <f ca="1">OFFSET(IF($H754="Cooling",Customer!$L$25,Customer!$L$52),$E754,$D754)</f>
        <v>64</v>
      </c>
      <c r="K754" s="16">
        <f t="shared" si="140"/>
        <v>0</v>
      </c>
      <c r="L754" s="16">
        <f t="shared" si="141"/>
        <v>0</v>
      </c>
      <c r="M754" s="17">
        <f t="shared" ca="1" si="133"/>
        <v>38</v>
      </c>
      <c r="N754" s="17">
        <f t="shared" ca="1" si="134"/>
        <v>36</v>
      </c>
      <c r="O754" s="4"/>
      <c r="P754" s="4">
        <v>31</v>
      </c>
      <c r="Q754" s="4">
        <v>24</v>
      </c>
      <c r="R754" s="4">
        <v>14</v>
      </c>
      <c r="S754" s="4">
        <v>24</v>
      </c>
      <c r="T754" s="4">
        <v>35</v>
      </c>
      <c r="U754" s="4">
        <v>30</v>
      </c>
      <c r="V754" s="13">
        <v>28</v>
      </c>
      <c r="W754" s="4">
        <v>22</v>
      </c>
      <c r="X754" s="4">
        <v>27</v>
      </c>
      <c r="Y754">
        <f t="shared" si="142"/>
        <v>0</v>
      </c>
      <c r="Z754">
        <f t="shared" si="143"/>
        <v>0</v>
      </c>
    </row>
    <row r="755" spans="2:26" x14ac:dyDescent="0.25">
      <c r="B755" s="11">
        <f t="shared" si="144"/>
        <v>44592.958333331531</v>
      </c>
      <c r="C755" s="1">
        <f t="shared" si="135"/>
        <v>1</v>
      </c>
      <c r="D755" s="1">
        <f t="shared" si="136"/>
        <v>1</v>
      </c>
      <c r="E755" s="12">
        <f t="shared" si="137"/>
        <v>24</v>
      </c>
      <c r="F755" s="124" t="str">
        <f t="shared" si="138"/>
        <v>0</v>
      </c>
      <c r="G755" s="1">
        <f ca="1">(OFFSET(O755,0,MATCH(Customer!$J$6,'CDH &amp; HDH'!$P$11:$X$11,0)))</f>
        <v>28</v>
      </c>
      <c r="H755" s="1" t="str">
        <f t="shared" si="139"/>
        <v>Heating</v>
      </c>
      <c r="I755" s="1">
        <f ca="1">OFFSET(IF($H755="Cooling",Customer!$C$25,Customer!$C$52),E755,D755)</f>
        <v>66</v>
      </c>
      <c r="J755" s="1">
        <f ca="1">OFFSET(IF($H755="Cooling",Customer!$L$25,Customer!$L$52),$E755,$D755)</f>
        <v>64</v>
      </c>
      <c r="K755" s="16">
        <f t="shared" si="140"/>
        <v>0</v>
      </c>
      <c r="L755" s="16">
        <f t="shared" si="141"/>
        <v>0</v>
      </c>
      <c r="M755" s="17">
        <f t="shared" ca="1" si="133"/>
        <v>38</v>
      </c>
      <c r="N755" s="17">
        <f t="shared" ca="1" si="134"/>
        <v>36</v>
      </c>
      <c r="O755" s="4"/>
      <c r="P755" s="4">
        <v>32</v>
      </c>
      <c r="Q755" s="4">
        <v>28</v>
      </c>
      <c r="R755" s="4">
        <v>21</v>
      </c>
      <c r="S755" s="4">
        <v>30</v>
      </c>
      <c r="T755" s="4">
        <v>36</v>
      </c>
      <c r="U755" s="4">
        <v>29</v>
      </c>
      <c r="V755" s="13">
        <v>28</v>
      </c>
      <c r="W755" s="4">
        <v>27</v>
      </c>
      <c r="X755" s="4">
        <v>28</v>
      </c>
      <c r="Y755">
        <f t="shared" si="142"/>
        <v>0</v>
      </c>
      <c r="Z755">
        <f t="shared" si="143"/>
        <v>0</v>
      </c>
    </row>
    <row r="756" spans="2:26" x14ac:dyDescent="0.25">
      <c r="B756" s="11">
        <f t="shared" si="144"/>
        <v>44592.999999998196</v>
      </c>
      <c r="C756" s="1">
        <f t="shared" si="135"/>
        <v>2</v>
      </c>
      <c r="D756" s="1">
        <f t="shared" si="136"/>
        <v>2</v>
      </c>
      <c r="E756" s="12">
        <f t="shared" si="137"/>
        <v>1</v>
      </c>
      <c r="F756" s="124" t="str">
        <f t="shared" si="138"/>
        <v>0</v>
      </c>
      <c r="G756" s="1">
        <f ca="1">(OFFSET(O756,0,MATCH(Customer!$J$6,'CDH &amp; HDH'!$P$11:$X$11,0)))</f>
        <v>27</v>
      </c>
      <c r="H756" s="1" t="str">
        <f t="shared" si="139"/>
        <v>Heating</v>
      </c>
      <c r="I756" s="1">
        <f ca="1">OFFSET(IF($H756="Cooling",Customer!$C$25,Customer!$C$52),E756,D756)</f>
        <v>66</v>
      </c>
      <c r="J756" s="1">
        <f ca="1">OFFSET(IF($H756="Cooling",Customer!$L$25,Customer!$L$52),$E756,$D756)</f>
        <v>64</v>
      </c>
      <c r="K756" s="16">
        <f t="shared" si="140"/>
        <v>0</v>
      </c>
      <c r="L756" s="16">
        <f t="shared" si="141"/>
        <v>0</v>
      </c>
      <c r="M756" s="17">
        <f t="shared" ca="1" si="133"/>
        <v>39</v>
      </c>
      <c r="N756" s="17">
        <f t="shared" ca="1" si="134"/>
        <v>37</v>
      </c>
      <c r="O756" s="4"/>
      <c r="P756" s="4">
        <v>32</v>
      </c>
      <c r="Q756" s="4">
        <v>32</v>
      </c>
      <c r="R756" s="4">
        <v>28</v>
      </c>
      <c r="S756" s="4">
        <v>36</v>
      </c>
      <c r="T756" s="4">
        <v>37</v>
      </c>
      <c r="U756" s="4">
        <v>28</v>
      </c>
      <c r="V756" s="13">
        <v>27</v>
      </c>
      <c r="W756" s="4">
        <v>33</v>
      </c>
      <c r="X756" s="4">
        <v>29</v>
      </c>
      <c r="Y756">
        <f t="shared" si="142"/>
        <v>0</v>
      </c>
      <c r="Z756">
        <f t="shared" si="143"/>
        <v>0</v>
      </c>
    </row>
    <row r="757" spans="2:26" x14ac:dyDescent="0.25">
      <c r="B757" s="11">
        <f t="shared" si="144"/>
        <v>44593.04166666486</v>
      </c>
      <c r="C757" s="1">
        <f t="shared" si="135"/>
        <v>2</v>
      </c>
      <c r="D757" s="1">
        <f t="shared" si="136"/>
        <v>2</v>
      </c>
      <c r="E757" s="12">
        <f t="shared" si="137"/>
        <v>2</v>
      </c>
      <c r="F757" s="124" t="str">
        <f t="shared" si="138"/>
        <v>0</v>
      </c>
      <c r="G757" s="1">
        <f ca="1">(OFFSET(O757,0,MATCH(Customer!$J$6,'CDH &amp; HDH'!$P$11:$X$11,0)))</f>
        <v>26</v>
      </c>
      <c r="H757" s="1" t="str">
        <f t="shared" si="139"/>
        <v>Heating</v>
      </c>
      <c r="I757" s="1">
        <f ca="1">OFFSET(IF($H757="Cooling",Customer!$C$25,Customer!$C$52),E757,D757)</f>
        <v>66</v>
      </c>
      <c r="J757" s="1">
        <f ca="1">OFFSET(IF($H757="Cooling",Customer!$L$25,Customer!$L$52),$E757,$D757)</f>
        <v>64</v>
      </c>
      <c r="K757" s="16">
        <f t="shared" si="140"/>
        <v>0</v>
      </c>
      <c r="L757" s="16">
        <f t="shared" si="141"/>
        <v>0</v>
      </c>
      <c r="M757" s="17">
        <f t="shared" ca="1" si="133"/>
        <v>40</v>
      </c>
      <c r="N757" s="17">
        <f t="shared" ca="1" si="134"/>
        <v>38</v>
      </c>
      <c r="O757" s="4"/>
      <c r="P757" s="4">
        <v>33</v>
      </c>
      <c r="Q757" s="4">
        <v>36</v>
      </c>
      <c r="R757" s="4">
        <v>35</v>
      </c>
      <c r="S757" s="4">
        <v>41</v>
      </c>
      <c r="T757" s="4">
        <v>37</v>
      </c>
      <c r="U757" s="4">
        <v>28</v>
      </c>
      <c r="V757" s="13">
        <v>26</v>
      </c>
      <c r="W757" s="4">
        <v>38</v>
      </c>
      <c r="X757" s="4">
        <v>29</v>
      </c>
      <c r="Y757">
        <f t="shared" si="142"/>
        <v>0</v>
      </c>
      <c r="Z757">
        <f t="shared" si="143"/>
        <v>0</v>
      </c>
    </row>
    <row r="758" spans="2:26" x14ac:dyDescent="0.25">
      <c r="B758" s="11">
        <f t="shared" si="144"/>
        <v>44593.083333331524</v>
      </c>
      <c r="C758" s="1">
        <f t="shared" si="135"/>
        <v>2</v>
      </c>
      <c r="D758" s="1">
        <f t="shared" si="136"/>
        <v>2</v>
      </c>
      <c r="E758" s="12">
        <f t="shared" si="137"/>
        <v>3</v>
      </c>
      <c r="F758" s="124" t="str">
        <f t="shared" si="138"/>
        <v>0</v>
      </c>
      <c r="G758" s="1">
        <f ca="1">(OFFSET(O758,0,MATCH(Customer!$J$6,'CDH &amp; HDH'!$P$11:$X$11,0)))</f>
        <v>26</v>
      </c>
      <c r="H758" s="1" t="str">
        <f t="shared" si="139"/>
        <v>Heating</v>
      </c>
      <c r="I758" s="1">
        <f ca="1">OFFSET(IF($H758="Cooling",Customer!$C$25,Customer!$C$52),E758,D758)</f>
        <v>66</v>
      </c>
      <c r="J758" s="1">
        <f ca="1">OFFSET(IF($H758="Cooling",Customer!$L$25,Customer!$L$52),$E758,$D758)</f>
        <v>64</v>
      </c>
      <c r="K758" s="16">
        <f t="shared" si="140"/>
        <v>0</v>
      </c>
      <c r="L758" s="16">
        <f t="shared" si="141"/>
        <v>0</v>
      </c>
      <c r="M758" s="17">
        <f t="shared" ca="1" si="133"/>
        <v>40</v>
      </c>
      <c r="N758" s="17">
        <f t="shared" ca="1" si="134"/>
        <v>38</v>
      </c>
      <c r="O758" s="4"/>
      <c r="P758" s="4">
        <v>33</v>
      </c>
      <c r="Q758" s="4">
        <v>40</v>
      </c>
      <c r="R758" s="4">
        <v>41</v>
      </c>
      <c r="S758" s="4">
        <v>47</v>
      </c>
      <c r="T758" s="4">
        <v>38</v>
      </c>
      <c r="U758" s="4">
        <v>27</v>
      </c>
      <c r="V758" s="13">
        <v>26</v>
      </c>
      <c r="W758" s="4">
        <v>44</v>
      </c>
      <c r="X758" s="4">
        <v>30</v>
      </c>
      <c r="Y758">
        <f t="shared" si="142"/>
        <v>0</v>
      </c>
      <c r="Z758">
        <f t="shared" si="143"/>
        <v>0</v>
      </c>
    </row>
    <row r="759" spans="2:26" x14ac:dyDescent="0.25">
      <c r="B759" s="11">
        <f t="shared" si="144"/>
        <v>44593.124999998188</v>
      </c>
      <c r="C759" s="1">
        <f t="shared" si="135"/>
        <v>2</v>
      </c>
      <c r="D759" s="1">
        <f t="shared" si="136"/>
        <v>2</v>
      </c>
      <c r="E759" s="12">
        <f t="shared" si="137"/>
        <v>4</v>
      </c>
      <c r="F759" s="124" t="str">
        <f t="shared" si="138"/>
        <v>0</v>
      </c>
      <c r="G759" s="1">
        <f ca="1">(OFFSET(O759,0,MATCH(Customer!$J$6,'CDH &amp; HDH'!$P$11:$X$11,0)))</f>
        <v>25</v>
      </c>
      <c r="H759" s="1" t="str">
        <f t="shared" si="139"/>
        <v>Heating</v>
      </c>
      <c r="I759" s="1">
        <f ca="1">OFFSET(IF($H759="Cooling",Customer!$C$25,Customer!$C$52),E759,D759)</f>
        <v>66</v>
      </c>
      <c r="J759" s="1">
        <f ca="1">OFFSET(IF($H759="Cooling",Customer!$L$25,Customer!$L$52),$E759,$D759)</f>
        <v>64</v>
      </c>
      <c r="K759" s="16">
        <f t="shared" si="140"/>
        <v>0</v>
      </c>
      <c r="L759" s="16">
        <f t="shared" si="141"/>
        <v>0</v>
      </c>
      <c r="M759" s="17">
        <f t="shared" ca="1" si="133"/>
        <v>41</v>
      </c>
      <c r="N759" s="17">
        <f t="shared" ca="1" si="134"/>
        <v>39</v>
      </c>
      <c r="O759" s="4"/>
      <c r="P759" s="4">
        <v>34</v>
      </c>
      <c r="Q759" s="4">
        <v>44</v>
      </c>
      <c r="R759" s="4">
        <v>48</v>
      </c>
      <c r="S759" s="4">
        <v>53</v>
      </c>
      <c r="T759" s="4">
        <v>39</v>
      </c>
      <c r="U759" s="4">
        <v>26</v>
      </c>
      <c r="V759" s="13">
        <v>25</v>
      </c>
      <c r="W759" s="4">
        <v>49</v>
      </c>
      <c r="X759" s="4">
        <v>30</v>
      </c>
      <c r="Y759">
        <f t="shared" si="142"/>
        <v>0</v>
      </c>
      <c r="Z759">
        <f t="shared" si="143"/>
        <v>0</v>
      </c>
    </row>
    <row r="760" spans="2:26" x14ac:dyDescent="0.25">
      <c r="B760" s="11">
        <f t="shared" si="144"/>
        <v>44593.166666664853</v>
      </c>
      <c r="C760" s="1">
        <f t="shared" si="135"/>
        <v>2</v>
      </c>
      <c r="D760" s="1">
        <f t="shared" si="136"/>
        <v>2</v>
      </c>
      <c r="E760" s="12">
        <f t="shared" si="137"/>
        <v>5</v>
      </c>
      <c r="F760" s="124" t="str">
        <f t="shared" si="138"/>
        <v>0</v>
      </c>
      <c r="G760" s="1">
        <f ca="1">(OFFSET(O760,0,MATCH(Customer!$J$6,'CDH &amp; HDH'!$P$11:$X$11,0)))</f>
        <v>23</v>
      </c>
      <c r="H760" s="1" t="str">
        <f t="shared" si="139"/>
        <v>Heating</v>
      </c>
      <c r="I760" s="1">
        <f ca="1">OFFSET(IF($H760="Cooling",Customer!$C$25,Customer!$C$52),E760,D760)</f>
        <v>66</v>
      </c>
      <c r="J760" s="1">
        <f ca="1">OFFSET(IF($H760="Cooling",Customer!$L$25,Customer!$L$52),$E760,$D760)</f>
        <v>64</v>
      </c>
      <c r="K760" s="16">
        <f t="shared" si="140"/>
        <v>0</v>
      </c>
      <c r="L760" s="16">
        <f t="shared" si="141"/>
        <v>0</v>
      </c>
      <c r="M760" s="17">
        <f t="shared" ca="1" si="133"/>
        <v>43</v>
      </c>
      <c r="N760" s="17">
        <f t="shared" ca="1" si="134"/>
        <v>41</v>
      </c>
      <c r="O760" s="4"/>
      <c r="P760" s="4">
        <v>35</v>
      </c>
      <c r="Q760" s="4">
        <v>41</v>
      </c>
      <c r="R760" s="4">
        <v>48</v>
      </c>
      <c r="S760" s="4">
        <v>53</v>
      </c>
      <c r="T760" s="4">
        <v>40</v>
      </c>
      <c r="U760" s="4">
        <v>25</v>
      </c>
      <c r="V760" s="13">
        <v>23</v>
      </c>
      <c r="W760" s="4">
        <v>49</v>
      </c>
      <c r="X760" s="4">
        <v>31</v>
      </c>
      <c r="Y760">
        <f t="shared" si="142"/>
        <v>0</v>
      </c>
      <c r="Z760">
        <f t="shared" si="143"/>
        <v>0</v>
      </c>
    </row>
    <row r="761" spans="2:26" x14ac:dyDescent="0.25">
      <c r="B761" s="11">
        <f t="shared" si="144"/>
        <v>44593.208333331517</v>
      </c>
      <c r="C761" s="1">
        <f t="shared" si="135"/>
        <v>2</v>
      </c>
      <c r="D761" s="1">
        <f t="shared" si="136"/>
        <v>2</v>
      </c>
      <c r="E761" s="12">
        <f t="shared" si="137"/>
        <v>6</v>
      </c>
      <c r="F761" s="124" t="str">
        <f t="shared" si="138"/>
        <v>0</v>
      </c>
      <c r="G761" s="1">
        <f ca="1">(OFFSET(O761,0,MATCH(Customer!$J$6,'CDH &amp; HDH'!$P$11:$X$11,0)))</f>
        <v>22</v>
      </c>
      <c r="H761" s="1" t="str">
        <f t="shared" si="139"/>
        <v>Heating</v>
      </c>
      <c r="I761" s="1">
        <f ca="1">OFFSET(IF($H761="Cooling",Customer!$C$25,Customer!$C$52),E761,D761)</f>
        <v>66</v>
      </c>
      <c r="J761" s="1">
        <f ca="1">OFFSET(IF($H761="Cooling",Customer!$L$25,Customer!$L$52),$E761,$D761)</f>
        <v>64</v>
      </c>
      <c r="K761" s="16">
        <f t="shared" si="140"/>
        <v>0</v>
      </c>
      <c r="L761" s="16">
        <f t="shared" si="141"/>
        <v>0</v>
      </c>
      <c r="M761" s="17">
        <f t="shared" ca="1" si="133"/>
        <v>44</v>
      </c>
      <c r="N761" s="17">
        <f t="shared" ca="1" si="134"/>
        <v>42</v>
      </c>
      <c r="O761" s="4"/>
      <c r="P761" s="4">
        <v>35</v>
      </c>
      <c r="Q761" s="4">
        <v>39</v>
      </c>
      <c r="R761" s="4">
        <v>49</v>
      </c>
      <c r="S761" s="4">
        <v>52</v>
      </c>
      <c r="T761" s="4">
        <v>40</v>
      </c>
      <c r="U761" s="4">
        <v>24</v>
      </c>
      <c r="V761" s="13">
        <v>22</v>
      </c>
      <c r="W761" s="4">
        <v>49</v>
      </c>
      <c r="X761" s="4">
        <v>31</v>
      </c>
      <c r="Y761">
        <f t="shared" si="142"/>
        <v>0</v>
      </c>
      <c r="Z761">
        <f t="shared" si="143"/>
        <v>0</v>
      </c>
    </row>
    <row r="762" spans="2:26" x14ac:dyDescent="0.25">
      <c r="B762" s="11">
        <f t="shared" si="144"/>
        <v>44593.249999998181</v>
      </c>
      <c r="C762" s="1">
        <f t="shared" si="135"/>
        <v>2</v>
      </c>
      <c r="D762" s="1">
        <f t="shared" si="136"/>
        <v>2</v>
      </c>
      <c r="E762" s="12">
        <f t="shared" si="137"/>
        <v>7</v>
      </c>
      <c r="F762" s="124" t="str">
        <f t="shared" si="138"/>
        <v>0</v>
      </c>
      <c r="G762" s="1">
        <f ca="1">(OFFSET(O762,0,MATCH(Customer!$J$6,'CDH &amp; HDH'!$P$11:$X$11,0)))</f>
        <v>22</v>
      </c>
      <c r="H762" s="1" t="str">
        <f t="shared" si="139"/>
        <v>Heating</v>
      </c>
      <c r="I762" s="1">
        <f ca="1">OFFSET(IF($H762="Cooling",Customer!$C$25,Customer!$C$52),E762,D762)</f>
        <v>66</v>
      </c>
      <c r="J762" s="1">
        <f ca="1">OFFSET(IF($H762="Cooling",Customer!$L$25,Customer!$L$52),$E762,$D762)</f>
        <v>64</v>
      </c>
      <c r="K762" s="16">
        <f t="shared" si="140"/>
        <v>0</v>
      </c>
      <c r="L762" s="16">
        <f t="shared" si="141"/>
        <v>0</v>
      </c>
      <c r="M762" s="17">
        <f t="shared" ca="1" si="133"/>
        <v>44</v>
      </c>
      <c r="N762" s="17">
        <f t="shared" ca="1" si="134"/>
        <v>42</v>
      </c>
      <c r="O762" s="4"/>
      <c r="P762" s="4">
        <v>35</v>
      </c>
      <c r="Q762" s="4">
        <v>35</v>
      </c>
      <c r="R762" s="4">
        <v>49</v>
      </c>
      <c r="S762" s="4">
        <v>51</v>
      </c>
      <c r="T762" s="4">
        <v>40</v>
      </c>
      <c r="U762" s="4">
        <v>26</v>
      </c>
      <c r="V762" s="13">
        <v>22</v>
      </c>
      <c r="W762" s="4">
        <v>49</v>
      </c>
      <c r="X762" s="4">
        <v>31</v>
      </c>
      <c r="Y762">
        <f t="shared" si="142"/>
        <v>0</v>
      </c>
      <c r="Z762">
        <f t="shared" si="143"/>
        <v>0</v>
      </c>
    </row>
    <row r="763" spans="2:26" x14ac:dyDescent="0.25">
      <c r="B763" s="11">
        <f t="shared" si="144"/>
        <v>44593.291666664845</v>
      </c>
      <c r="C763" s="1">
        <f t="shared" si="135"/>
        <v>2</v>
      </c>
      <c r="D763" s="1">
        <f t="shared" si="136"/>
        <v>2</v>
      </c>
      <c r="E763" s="12">
        <f t="shared" si="137"/>
        <v>8</v>
      </c>
      <c r="F763" s="124" t="str">
        <f t="shared" si="138"/>
        <v>1</v>
      </c>
      <c r="G763" s="1">
        <f ca="1">(OFFSET(O763,0,MATCH(Customer!$J$6,'CDH &amp; HDH'!$P$11:$X$11,0)))</f>
        <v>21</v>
      </c>
      <c r="H763" s="1" t="str">
        <f t="shared" si="139"/>
        <v>Heating</v>
      </c>
      <c r="I763" s="1">
        <f ca="1">OFFSET(IF($H763="Cooling",Customer!$C$25,Customer!$C$52),E763,D763)</f>
        <v>70</v>
      </c>
      <c r="J763" s="1">
        <f ca="1">OFFSET(IF($H763="Cooling",Customer!$L$25,Customer!$L$52),$E763,$D763)</f>
        <v>70</v>
      </c>
      <c r="K763" s="16">
        <f t="shared" si="140"/>
        <v>0</v>
      </c>
      <c r="L763" s="16">
        <f t="shared" si="141"/>
        <v>0</v>
      </c>
      <c r="M763" s="17">
        <f t="shared" ca="1" si="133"/>
        <v>49</v>
      </c>
      <c r="N763" s="17">
        <f t="shared" ca="1" si="134"/>
        <v>49</v>
      </c>
      <c r="O763" s="4"/>
      <c r="P763" s="4">
        <v>37</v>
      </c>
      <c r="Q763" s="4">
        <v>28</v>
      </c>
      <c r="R763" s="4">
        <v>49</v>
      </c>
      <c r="S763" s="4">
        <v>51</v>
      </c>
      <c r="T763" s="4">
        <v>38</v>
      </c>
      <c r="U763" s="4">
        <v>27</v>
      </c>
      <c r="V763" s="13">
        <v>21</v>
      </c>
      <c r="W763" s="4">
        <v>48</v>
      </c>
      <c r="X763" s="4">
        <v>31</v>
      </c>
      <c r="Y763">
        <f t="shared" si="142"/>
        <v>0</v>
      </c>
      <c r="Z763">
        <f t="shared" si="143"/>
        <v>0</v>
      </c>
    </row>
    <row r="764" spans="2:26" x14ac:dyDescent="0.25">
      <c r="B764" s="11">
        <f t="shared" si="144"/>
        <v>44593.333333331509</v>
      </c>
      <c r="C764" s="1">
        <f t="shared" si="135"/>
        <v>2</v>
      </c>
      <c r="D764" s="1">
        <f t="shared" si="136"/>
        <v>2</v>
      </c>
      <c r="E764" s="12">
        <f t="shared" si="137"/>
        <v>9</v>
      </c>
      <c r="F764" s="124" t="str">
        <f t="shared" si="138"/>
        <v>1</v>
      </c>
      <c r="G764" s="1">
        <f ca="1">(OFFSET(O764,0,MATCH(Customer!$J$6,'CDH &amp; HDH'!$P$11:$X$11,0)))</f>
        <v>21</v>
      </c>
      <c r="H764" s="1" t="str">
        <f t="shared" si="139"/>
        <v>Heating</v>
      </c>
      <c r="I764" s="1">
        <f ca="1">OFFSET(IF($H764="Cooling",Customer!$C$25,Customer!$C$52),E764,D764)</f>
        <v>70</v>
      </c>
      <c r="J764" s="1">
        <f ca="1">OFFSET(IF($H764="Cooling",Customer!$L$25,Customer!$L$52),$E764,$D764)</f>
        <v>70</v>
      </c>
      <c r="K764" s="16">
        <f t="shared" si="140"/>
        <v>0</v>
      </c>
      <c r="L764" s="16">
        <f t="shared" si="141"/>
        <v>0</v>
      </c>
      <c r="M764" s="17">
        <f t="shared" ca="1" si="133"/>
        <v>49</v>
      </c>
      <c r="N764" s="17">
        <f t="shared" ca="1" si="134"/>
        <v>49</v>
      </c>
      <c r="O764" s="4"/>
      <c r="P764" s="4">
        <v>37</v>
      </c>
      <c r="Q764" s="4">
        <v>24</v>
      </c>
      <c r="R764" s="4">
        <v>48</v>
      </c>
      <c r="S764" s="4">
        <v>52</v>
      </c>
      <c r="T764" s="4">
        <v>41</v>
      </c>
      <c r="U764" s="4">
        <v>28</v>
      </c>
      <c r="V764" s="13">
        <v>21</v>
      </c>
      <c r="W764" s="4">
        <v>47</v>
      </c>
      <c r="X764" s="4">
        <v>31</v>
      </c>
      <c r="Y764">
        <f t="shared" si="142"/>
        <v>0</v>
      </c>
      <c r="Z764">
        <f t="shared" si="143"/>
        <v>0</v>
      </c>
    </row>
    <row r="765" spans="2:26" x14ac:dyDescent="0.25">
      <c r="B765" s="11">
        <f t="shared" si="144"/>
        <v>44593.374999998174</v>
      </c>
      <c r="C765" s="1">
        <f t="shared" si="135"/>
        <v>2</v>
      </c>
      <c r="D765" s="1">
        <f t="shared" si="136"/>
        <v>2</v>
      </c>
      <c r="E765" s="12">
        <f t="shared" si="137"/>
        <v>10</v>
      </c>
      <c r="F765" s="124" t="str">
        <f t="shared" si="138"/>
        <v>0</v>
      </c>
      <c r="G765" s="1">
        <f ca="1">(OFFSET(O765,0,MATCH(Customer!$J$6,'CDH &amp; HDH'!$P$11:$X$11,0)))</f>
        <v>22</v>
      </c>
      <c r="H765" s="1" t="str">
        <f t="shared" si="139"/>
        <v>Heating</v>
      </c>
      <c r="I765" s="1">
        <f ca="1">OFFSET(IF($H765="Cooling",Customer!$C$25,Customer!$C$52),E765,D765)</f>
        <v>70</v>
      </c>
      <c r="J765" s="1">
        <f ca="1">OFFSET(IF($H765="Cooling",Customer!$L$25,Customer!$L$52),$E765,$D765)</f>
        <v>70</v>
      </c>
      <c r="K765" s="16">
        <f t="shared" si="140"/>
        <v>0</v>
      </c>
      <c r="L765" s="16">
        <f t="shared" si="141"/>
        <v>0</v>
      </c>
      <c r="M765" s="17">
        <f t="shared" ca="1" si="133"/>
        <v>48</v>
      </c>
      <c r="N765" s="17">
        <f t="shared" ca="1" si="134"/>
        <v>48</v>
      </c>
      <c r="O765" s="4"/>
      <c r="P765" s="4">
        <v>38</v>
      </c>
      <c r="Q765" s="4">
        <v>23</v>
      </c>
      <c r="R765" s="4">
        <v>48</v>
      </c>
      <c r="S765" s="4">
        <v>54</v>
      </c>
      <c r="T765" s="4">
        <v>41</v>
      </c>
      <c r="U765" s="4">
        <v>28</v>
      </c>
      <c r="V765" s="13">
        <v>22</v>
      </c>
      <c r="W765" s="4">
        <v>47</v>
      </c>
      <c r="X765" s="4">
        <v>32</v>
      </c>
      <c r="Y765">
        <f t="shared" si="142"/>
        <v>0</v>
      </c>
      <c r="Z765">
        <f t="shared" si="143"/>
        <v>0</v>
      </c>
    </row>
    <row r="766" spans="2:26" x14ac:dyDescent="0.25">
      <c r="B766" s="11">
        <f t="shared" si="144"/>
        <v>44593.416666664838</v>
      </c>
      <c r="C766" s="1">
        <f t="shared" si="135"/>
        <v>2</v>
      </c>
      <c r="D766" s="1">
        <f t="shared" si="136"/>
        <v>2</v>
      </c>
      <c r="E766" s="12">
        <f t="shared" si="137"/>
        <v>11</v>
      </c>
      <c r="F766" s="124" t="str">
        <f t="shared" si="138"/>
        <v>0</v>
      </c>
      <c r="G766" s="1">
        <f ca="1">(OFFSET(O766,0,MATCH(Customer!$J$6,'CDH &amp; HDH'!$P$11:$X$11,0)))</f>
        <v>24</v>
      </c>
      <c r="H766" s="1" t="str">
        <f t="shared" si="139"/>
        <v>Heating</v>
      </c>
      <c r="I766" s="1">
        <f ca="1">OFFSET(IF($H766="Cooling",Customer!$C$25,Customer!$C$52),E766,D766)</f>
        <v>70</v>
      </c>
      <c r="J766" s="1">
        <f ca="1">OFFSET(IF($H766="Cooling",Customer!$L$25,Customer!$L$52),$E766,$D766)</f>
        <v>70</v>
      </c>
      <c r="K766" s="16">
        <f t="shared" si="140"/>
        <v>0</v>
      </c>
      <c r="L766" s="16">
        <f t="shared" si="141"/>
        <v>0</v>
      </c>
      <c r="M766" s="17">
        <f t="shared" ca="1" si="133"/>
        <v>46</v>
      </c>
      <c r="N766" s="17">
        <f t="shared" ca="1" si="134"/>
        <v>46</v>
      </c>
      <c r="O766" s="4"/>
      <c r="P766" s="4">
        <v>41</v>
      </c>
      <c r="Q766" s="4">
        <v>22</v>
      </c>
      <c r="R766" s="4">
        <v>48</v>
      </c>
      <c r="S766" s="4">
        <v>55</v>
      </c>
      <c r="T766" s="4">
        <v>46</v>
      </c>
      <c r="U766" s="4">
        <v>30</v>
      </c>
      <c r="V766" s="13">
        <v>24</v>
      </c>
      <c r="W766" s="4">
        <v>48</v>
      </c>
      <c r="X766" s="4">
        <v>32</v>
      </c>
      <c r="Y766">
        <f t="shared" si="142"/>
        <v>0</v>
      </c>
      <c r="Z766">
        <f t="shared" si="143"/>
        <v>0</v>
      </c>
    </row>
    <row r="767" spans="2:26" x14ac:dyDescent="0.25">
      <c r="B767" s="11">
        <f t="shared" si="144"/>
        <v>44593.458333331502</v>
      </c>
      <c r="C767" s="1">
        <f t="shared" si="135"/>
        <v>2</v>
      </c>
      <c r="D767" s="1">
        <f t="shared" si="136"/>
        <v>2</v>
      </c>
      <c r="E767" s="12">
        <f t="shared" si="137"/>
        <v>12</v>
      </c>
      <c r="F767" s="124" t="str">
        <f t="shared" si="138"/>
        <v>0</v>
      </c>
      <c r="G767" s="1">
        <f ca="1">(OFFSET(O767,0,MATCH(Customer!$J$6,'CDH &amp; HDH'!$P$11:$X$11,0)))</f>
        <v>26</v>
      </c>
      <c r="H767" s="1" t="str">
        <f t="shared" si="139"/>
        <v>Heating</v>
      </c>
      <c r="I767" s="1">
        <f ca="1">OFFSET(IF($H767="Cooling",Customer!$C$25,Customer!$C$52),E767,D767)</f>
        <v>70</v>
      </c>
      <c r="J767" s="1">
        <f ca="1">OFFSET(IF($H767="Cooling",Customer!$L$25,Customer!$L$52),$E767,$D767)</f>
        <v>70</v>
      </c>
      <c r="K767" s="16">
        <f t="shared" si="140"/>
        <v>0</v>
      </c>
      <c r="L767" s="16">
        <f t="shared" si="141"/>
        <v>0</v>
      </c>
      <c r="M767" s="17">
        <f t="shared" ca="1" si="133"/>
        <v>44</v>
      </c>
      <c r="N767" s="17">
        <f t="shared" ca="1" si="134"/>
        <v>44</v>
      </c>
      <c r="O767" s="4"/>
      <c r="P767" s="4">
        <v>44</v>
      </c>
      <c r="Q767" s="4">
        <v>21</v>
      </c>
      <c r="R767" s="4">
        <v>48</v>
      </c>
      <c r="S767" s="4">
        <v>53</v>
      </c>
      <c r="T767" s="4">
        <v>48</v>
      </c>
      <c r="U767" s="4">
        <v>30</v>
      </c>
      <c r="V767" s="13">
        <v>26</v>
      </c>
      <c r="W767" s="4">
        <v>50</v>
      </c>
      <c r="X767" s="4">
        <v>32</v>
      </c>
      <c r="Y767">
        <f t="shared" si="142"/>
        <v>0</v>
      </c>
      <c r="Z767">
        <f t="shared" si="143"/>
        <v>0</v>
      </c>
    </row>
    <row r="768" spans="2:26" x14ac:dyDescent="0.25">
      <c r="B768" s="11">
        <f t="shared" si="144"/>
        <v>44593.499999998166</v>
      </c>
      <c r="C768" s="1">
        <f t="shared" si="135"/>
        <v>2</v>
      </c>
      <c r="D768" s="1">
        <f t="shared" si="136"/>
        <v>2</v>
      </c>
      <c r="E768" s="12">
        <f t="shared" si="137"/>
        <v>13</v>
      </c>
      <c r="F768" s="124" t="str">
        <f t="shared" si="138"/>
        <v>0</v>
      </c>
      <c r="G768" s="1">
        <f ca="1">(OFFSET(O768,0,MATCH(Customer!$J$6,'CDH &amp; HDH'!$P$11:$X$11,0)))</f>
        <v>28</v>
      </c>
      <c r="H768" s="1" t="str">
        <f t="shared" si="139"/>
        <v>Heating</v>
      </c>
      <c r="I768" s="1">
        <f ca="1">OFFSET(IF($H768="Cooling",Customer!$C$25,Customer!$C$52),E768,D768)</f>
        <v>70</v>
      </c>
      <c r="J768" s="1">
        <f ca="1">OFFSET(IF($H768="Cooling",Customer!$L$25,Customer!$L$52),$E768,$D768)</f>
        <v>70</v>
      </c>
      <c r="K768" s="16">
        <f t="shared" si="140"/>
        <v>0</v>
      </c>
      <c r="L768" s="16">
        <f t="shared" si="141"/>
        <v>0</v>
      </c>
      <c r="M768" s="17">
        <f t="shared" ca="1" si="133"/>
        <v>42</v>
      </c>
      <c r="N768" s="17">
        <f t="shared" ca="1" si="134"/>
        <v>42</v>
      </c>
      <c r="O768" s="4"/>
      <c r="P768" s="4">
        <v>47</v>
      </c>
      <c r="Q768" s="4">
        <v>23</v>
      </c>
      <c r="R768" s="4">
        <v>48</v>
      </c>
      <c r="S768" s="4">
        <v>45</v>
      </c>
      <c r="T768" s="4">
        <v>50</v>
      </c>
      <c r="U768" s="4">
        <v>30</v>
      </c>
      <c r="V768" s="13">
        <v>28</v>
      </c>
      <c r="W768" s="4">
        <v>50</v>
      </c>
      <c r="X768" s="4">
        <v>33</v>
      </c>
      <c r="Y768">
        <f t="shared" si="142"/>
        <v>0</v>
      </c>
      <c r="Z768">
        <f t="shared" si="143"/>
        <v>0</v>
      </c>
    </row>
    <row r="769" spans="2:26" x14ac:dyDescent="0.25">
      <c r="B769" s="11">
        <f t="shared" si="144"/>
        <v>44593.541666664831</v>
      </c>
      <c r="C769" s="1">
        <f t="shared" si="135"/>
        <v>2</v>
      </c>
      <c r="D769" s="1">
        <f t="shared" si="136"/>
        <v>2</v>
      </c>
      <c r="E769" s="12">
        <f t="shared" si="137"/>
        <v>14</v>
      </c>
      <c r="F769" s="124" t="str">
        <f t="shared" si="138"/>
        <v>0</v>
      </c>
      <c r="G769" s="1">
        <f ca="1">(OFFSET(O769,0,MATCH(Customer!$J$6,'CDH &amp; HDH'!$P$11:$X$11,0)))</f>
        <v>28</v>
      </c>
      <c r="H769" s="1" t="str">
        <f t="shared" si="139"/>
        <v>Heating</v>
      </c>
      <c r="I769" s="1">
        <f ca="1">OFFSET(IF($H769="Cooling",Customer!$C$25,Customer!$C$52),E769,D769)</f>
        <v>70</v>
      </c>
      <c r="J769" s="1">
        <f ca="1">OFFSET(IF($H769="Cooling",Customer!$L$25,Customer!$L$52),$E769,$D769)</f>
        <v>70</v>
      </c>
      <c r="K769" s="16">
        <f t="shared" si="140"/>
        <v>0</v>
      </c>
      <c r="L769" s="16">
        <f t="shared" si="141"/>
        <v>0</v>
      </c>
      <c r="M769" s="17">
        <f t="shared" ca="1" si="133"/>
        <v>42</v>
      </c>
      <c r="N769" s="17">
        <f t="shared" ca="1" si="134"/>
        <v>42</v>
      </c>
      <c r="O769" s="4"/>
      <c r="P769" s="4">
        <v>45</v>
      </c>
      <c r="Q769" s="4">
        <v>26</v>
      </c>
      <c r="R769" s="4">
        <v>48</v>
      </c>
      <c r="S769" s="4">
        <v>43</v>
      </c>
      <c r="T769" s="4">
        <v>54</v>
      </c>
      <c r="U769" s="4">
        <v>31</v>
      </c>
      <c r="V769" s="13">
        <v>28</v>
      </c>
      <c r="W769" s="4">
        <v>51</v>
      </c>
      <c r="X769" s="4">
        <v>33</v>
      </c>
      <c r="Y769">
        <f t="shared" si="142"/>
        <v>0</v>
      </c>
      <c r="Z769">
        <f t="shared" si="143"/>
        <v>0</v>
      </c>
    </row>
    <row r="770" spans="2:26" x14ac:dyDescent="0.25">
      <c r="B770" s="11">
        <f t="shared" si="144"/>
        <v>44593.583333331495</v>
      </c>
      <c r="C770" s="1">
        <f t="shared" si="135"/>
        <v>2</v>
      </c>
      <c r="D770" s="1">
        <f t="shared" si="136"/>
        <v>2</v>
      </c>
      <c r="E770" s="12">
        <f t="shared" si="137"/>
        <v>15</v>
      </c>
      <c r="F770" s="124" t="str">
        <f t="shared" si="138"/>
        <v>0</v>
      </c>
      <c r="G770" s="1">
        <f ca="1">(OFFSET(O770,0,MATCH(Customer!$J$6,'CDH &amp; HDH'!$P$11:$X$11,0)))</f>
        <v>30</v>
      </c>
      <c r="H770" s="1" t="str">
        <f t="shared" si="139"/>
        <v>Heating</v>
      </c>
      <c r="I770" s="1">
        <f ca="1">OFFSET(IF($H770="Cooling",Customer!$C$25,Customer!$C$52),E770,D770)</f>
        <v>70</v>
      </c>
      <c r="J770" s="1">
        <f ca="1">OFFSET(IF($H770="Cooling",Customer!$L$25,Customer!$L$52),$E770,$D770)</f>
        <v>70</v>
      </c>
      <c r="K770" s="16">
        <f t="shared" si="140"/>
        <v>0</v>
      </c>
      <c r="L770" s="16">
        <f t="shared" si="141"/>
        <v>0</v>
      </c>
      <c r="M770" s="17">
        <f t="shared" ca="1" si="133"/>
        <v>40</v>
      </c>
      <c r="N770" s="17">
        <f t="shared" ca="1" si="134"/>
        <v>40</v>
      </c>
      <c r="O770" s="4"/>
      <c r="P770" s="4">
        <v>48</v>
      </c>
      <c r="Q770" s="4">
        <v>26</v>
      </c>
      <c r="R770" s="4">
        <v>49</v>
      </c>
      <c r="S770" s="4">
        <v>42</v>
      </c>
      <c r="T770" s="4">
        <v>54</v>
      </c>
      <c r="U770" s="4">
        <v>32</v>
      </c>
      <c r="V770" s="13">
        <v>30</v>
      </c>
      <c r="W770" s="4">
        <v>52</v>
      </c>
      <c r="X770" s="4">
        <v>33</v>
      </c>
      <c r="Y770">
        <f t="shared" si="142"/>
        <v>0</v>
      </c>
      <c r="Z770">
        <f t="shared" si="143"/>
        <v>0</v>
      </c>
    </row>
    <row r="771" spans="2:26" x14ac:dyDescent="0.25">
      <c r="B771" s="11">
        <f t="shared" si="144"/>
        <v>44593.624999998159</v>
      </c>
      <c r="C771" s="1">
        <f t="shared" si="135"/>
        <v>2</v>
      </c>
      <c r="D771" s="1">
        <f t="shared" si="136"/>
        <v>2</v>
      </c>
      <c r="E771" s="12">
        <f t="shared" si="137"/>
        <v>16</v>
      </c>
      <c r="F771" s="124" t="str">
        <f t="shared" si="138"/>
        <v>0</v>
      </c>
      <c r="G771" s="1">
        <f ca="1">(OFFSET(O771,0,MATCH(Customer!$J$6,'CDH &amp; HDH'!$P$11:$X$11,0)))</f>
        <v>32</v>
      </c>
      <c r="H771" s="1" t="str">
        <f t="shared" si="139"/>
        <v>Heating</v>
      </c>
      <c r="I771" s="1">
        <f ca="1">OFFSET(IF($H771="Cooling",Customer!$C$25,Customer!$C$52),E771,D771)</f>
        <v>70</v>
      </c>
      <c r="J771" s="1">
        <f ca="1">OFFSET(IF($H771="Cooling",Customer!$L$25,Customer!$L$52),$E771,$D771)</f>
        <v>70</v>
      </c>
      <c r="K771" s="16">
        <f t="shared" si="140"/>
        <v>0</v>
      </c>
      <c r="L771" s="16">
        <f t="shared" si="141"/>
        <v>0</v>
      </c>
      <c r="M771" s="17">
        <f t="shared" ca="1" si="133"/>
        <v>38</v>
      </c>
      <c r="N771" s="17">
        <f t="shared" ca="1" si="134"/>
        <v>38</v>
      </c>
      <c r="O771" s="4"/>
      <c r="P771" s="4">
        <v>49</v>
      </c>
      <c r="Q771" s="4">
        <v>26</v>
      </c>
      <c r="R771" s="4">
        <v>49</v>
      </c>
      <c r="S771" s="4">
        <v>41</v>
      </c>
      <c r="T771" s="4">
        <v>51</v>
      </c>
      <c r="U771" s="4">
        <v>32</v>
      </c>
      <c r="V771" s="13">
        <v>32</v>
      </c>
      <c r="W771" s="4">
        <v>53</v>
      </c>
      <c r="X771" s="4">
        <v>32</v>
      </c>
      <c r="Y771">
        <f t="shared" si="142"/>
        <v>0</v>
      </c>
      <c r="Z771">
        <f t="shared" si="143"/>
        <v>0</v>
      </c>
    </row>
    <row r="772" spans="2:26" x14ac:dyDescent="0.25">
      <c r="B772" s="11">
        <f t="shared" si="144"/>
        <v>44593.666666664823</v>
      </c>
      <c r="C772" s="1">
        <f t="shared" si="135"/>
        <v>2</v>
      </c>
      <c r="D772" s="1">
        <f t="shared" si="136"/>
        <v>2</v>
      </c>
      <c r="E772" s="12">
        <f t="shared" si="137"/>
        <v>17</v>
      </c>
      <c r="F772" s="124" t="str">
        <f t="shared" si="138"/>
        <v>0</v>
      </c>
      <c r="G772" s="1">
        <f ca="1">(OFFSET(O772,0,MATCH(Customer!$J$6,'CDH &amp; HDH'!$P$11:$X$11,0)))</f>
        <v>31</v>
      </c>
      <c r="H772" s="1" t="str">
        <f t="shared" si="139"/>
        <v>Heating</v>
      </c>
      <c r="I772" s="1">
        <f ca="1">OFFSET(IF($H772="Cooling",Customer!$C$25,Customer!$C$52),E772,D772)</f>
        <v>70</v>
      </c>
      <c r="J772" s="1">
        <f ca="1">OFFSET(IF($H772="Cooling",Customer!$L$25,Customer!$L$52),$E772,$D772)</f>
        <v>70</v>
      </c>
      <c r="K772" s="16">
        <f t="shared" si="140"/>
        <v>0</v>
      </c>
      <c r="L772" s="16">
        <f t="shared" si="141"/>
        <v>0</v>
      </c>
      <c r="M772" s="17">
        <f t="shared" ca="1" si="133"/>
        <v>39</v>
      </c>
      <c r="N772" s="17">
        <f t="shared" ca="1" si="134"/>
        <v>39</v>
      </c>
      <c r="O772" s="4"/>
      <c r="P772" s="4">
        <v>47</v>
      </c>
      <c r="Q772" s="4">
        <v>24</v>
      </c>
      <c r="R772" s="4">
        <v>49</v>
      </c>
      <c r="S772" s="4">
        <v>37</v>
      </c>
      <c r="T772" s="4">
        <v>50</v>
      </c>
      <c r="U772" s="4">
        <v>30</v>
      </c>
      <c r="V772" s="13">
        <v>31</v>
      </c>
      <c r="W772" s="4">
        <v>53</v>
      </c>
      <c r="X772" s="4">
        <v>31</v>
      </c>
      <c r="Y772">
        <f t="shared" si="142"/>
        <v>0</v>
      </c>
      <c r="Z772">
        <f t="shared" si="143"/>
        <v>0</v>
      </c>
    </row>
    <row r="773" spans="2:26" x14ac:dyDescent="0.25">
      <c r="B773" s="11">
        <f t="shared" si="144"/>
        <v>44593.708333331488</v>
      </c>
      <c r="C773" s="1">
        <f t="shared" si="135"/>
        <v>2</v>
      </c>
      <c r="D773" s="1">
        <f t="shared" si="136"/>
        <v>2</v>
      </c>
      <c r="E773" s="12">
        <f t="shared" si="137"/>
        <v>18</v>
      </c>
      <c r="F773" s="124" t="str">
        <f t="shared" si="138"/>
        <v>0</v>
      </c>
      <c r="G773" s="1">
        <f ca="1">(OFFSET(O773,0,MATCH(Customer!$J$6,'CDH &amp; HDH'!$P$11:$X$11,0)))</f>
        <v>27</v>
      </c>
      <c r="H773" s="1" t="str">
        <f t="shared" si="139"/>
        <v>Heating</v>
      </c>
      <c r="I773" s="1">
        <f ca="1">OFFSET(IF($H773="Cooling",Customer!$C$25,Customer!$C$52),E773,D773)</f>
        <v>70</v>
      </c>
      <c r="J773" s="1">
        <f ca="1">OFFSET(IF($H773="Cooling",Customer!$L$25,Customer!$L$52),$E773,$D773)</f>
        <v>70</v>
      </c>
      <c r="K773" s="16">
        <f t="shared" si="140"/>
        <v>0</v>
      </c>
      <c r="L773" s="16">
        <f t="shared" si="141"/>
        <v>0</v>
      </c>
      <c r="M773" s="17">
        <f t="shared" ca="1" si="133"/>
        <v>43</v>
      </c>
      <c r="N773" s="17">
        <f t="shared" ca="1" si="134"/>
        <v>43</v>
      </c>
      <c r="O773" s="4"/>
      <c r="P773" s="4">
        <v>45</v>
      </c>
      <c r="Q773" s="4">
        <v>21</v>
      </c>
      <c r="R773" s="4">
        <v>49</v>
      </c>
      <c r="S773" s="4">
        <v>34</v>
      </c>
      <c r="T773" s="4">
        <v>50</v>
      </c>
      <c r="U773" s="4">
        <v>26</v>
      </c>
      <c r="V773" s="13">
        <v>27</v>
      </c>
      <c r="W773" s="4">
        <v>54</v>
      </c>
      <c r="X773" s="4">
        <v>31</v>
      </c>
      <c r="Y773">
        <f t="shared" si="142"/>
        <v>0</v>
      </c>
      <c r="Z773">
        <f t="shared" si="143"/>
        <v>0</v>
      </c>
    </row>
    <row r="774" spans="2:26" x14ac:dyDescent="0.25">
      <c r="B774" s="11">
        <f t="shared" si="144"/>
        <v>44593.749999998152</v>
      </c>
      <c r="C774" s="1">
        <f t="shared" si="135"/>
        <v>2</v>
      </c>
      <c r="D774" s="1">
        <f t="shared" si="136"/>
        <v>2</v>
      </c>
      <c r="E774" s="12">
        <f t="shared" si="137"/>
        <v>19</v>
      </c>
      <c r="F774" s="124" t="str">
        <f t="shared" si="138"/>
        <v>1</v>
      </c>
      <c r="G774" s="1">
        <f ca="1">(OFFSET(O774,0,MATCH(Customer!$J$6,'CDH &amp; HDH'!$P$11:$X$11,0)))</f>
        <v>28</v>
      </c>
      <c r="H774" s="1" t="str">
        <f t="shared" si="139"/>
        <v>Heating</v>
      </c>
      <c r="I774" s="1">
        <f ca="1">OFFSET(IF($H774="Cooling",Customer!$C$25,Customer!$C$52),E774,D774)</f>
        <v>66</v>
      </c>
      <c r="J774" s="1">
        <f ca="1">OFFSET(IF($H774="Cooling",Customer!$L$25,Customer!$L$52),$E774,$D774)</f>
        <v>64</v>
      </c>
      <c r="K774" s="16">
        <f t="shared" si="140"/>
        <v>0</v>
      </c>
      <c r="L774" s="16">
        <f t="shared" si="141"/>
        <v>0</v>
      </c>
      <c r="M774" s="17">
        <f t="shared" ca="1" si="133"/>
        <v>38</v>
      </c>
      <c r="N774" s="17">
        <f t="shared" ca="1" si="134"/>
        <v>36</v>
      </c>
      <c r="O774" s="4"/>
      <c r="P774" s="4">
        <v>43</v>
      </c>
      <c r="Q774" s="4">
        <v>19</v>
      </c>
      <c r="R774" s="4">
        <v>49</v>
      </c>
      <c r="S774" s="4">
        <v>32</v>
      </c>
      <c r="T774" s="4">
        <v>47</v>
      </c>
      <c r="U774" s="4">
        <v>25</v>
      </c>
      <c r="V774" s="13">
        <v>28</v>
      </c>
      <c r="W774" s="4">
        <v>52</v>
      </c>
      <c r="X774" s="4">
        <v>31</v>
      </c>
      <c r="Y774">
        <f t="shared" si="142"/>
        <v>0</v>
      </c>
      <c r="Z774">
        <f t="shared" si="143"/>
        <v>0</v>
      </c>
    </row>
    <row r="775" spans="2:26" x14ac:dyDescent="0.25">
      <c r="B775" s="11">
        <f t="shared" si="144"/>
        <v>44593.791666664816</v>
      </c>
      <c r="C775" s="1">
        <f t="shared" si="135"/>
        <v>2</v>
      </c>
      <c r="D775" s="1">
        <f t="shared" si="136"/>
        <v>2</v>
      </c>
      <c r="E775" s="12">
        <f t="shared" si="137"/>
        <v>20</v>
      </c>
      <c r="F775" s="124" t="str">
        <f t="shared" si="138"/>
        <v>1</v>
      </c>
      <c r="G775" s="1">
        <f ca="1">(OFFSET(O775,0,MATCH(Customer!$J$6,'CDH &amp; HDH'!$P$11:$X$11,0)))</f>
        <v>26</v>
      </c>
      <c r="H775" s="1" t="str">
        <f t="shared" si="139"/>
        <v>Heating</v>
      </c>
      <c r="I775" s="1">
        <f ca="1">OFFSET(IF($H775="Cooling",Customer!$C$25,Customer!$C$52),E775,D775)</f>
        <v>66</v>
      </c>
      <c r="J775" s="1">
        <f ca="1">OFFSET(IF($H775="Cooling",Customer!$L$25,Customer!$L$52),$E775,$D775)</f>
        <v>64</v>
      </c>
      <c r="K775" s="16">
        <f t="shared" si="140"/>
        <v>0</v>
      </c>
      <c r="L775" s="16">
        <f t="shared" si="141"/>
        <v>0</v>
      </c>
      <c r="M775" s="17">
        <f t="shared" ca="1" si="133"/>
        <v>40</v>
      </c>
      <c r="N775" s="17">
        <f t="shared" ca="1" si="134"/>
        <v>38</v>
      </c>
      <c r="O775" s="4"/>
      <c r="P775" s="4">
        <v>37</v>
      </c>
      <c r="Q775" s="4">
        <v>18</v>
      </c>
      <c r="R775" s="4">
        <v>49</v>
      </c>
      <c r="S775" s="4">
        <v>31</v>
      </c>
      <c r="T775" s="4">
        <v>46</v>
      </c>
      <c r="U775" s="4">
        <v>24</v>
      </c>
      <c r="V775" s="13">
        <v>26</v>
      </c>
      <c r="W775" s="4">
        <v>51</v>
      </c>
      <c r="X775" s="4">
        <v>31</v>
      </c>
      <c r="Y775">
        <f t="shared" si="142"/>
        <v>0</v>
      </c>
      <c r="Z775">
        <f t="shared" si="143"/>
        <v>0</v>
      </c>
    </row>
    <row r="776" spans="2:26" x14ac:dyDescent="0.25">
      <c r="B776" s="11">
        <f t="shared" si="144"/>
        <v>44593.83333333148</v>
      </c>
      <c r="C776" s="1">
        <f t="shared" si="135"/>
        <v>2</v>
      </c>
      <c r="D776" s="1">
        <f t="shared" si="136"/>
        <v>2</v>
      </c>
      <c r="E776" s="12">
        <f t="shared" si="137"/>
        <v>21</v>
      </c>
      <c r="F776" s="124" t="str">
        <f t="shared" si="138"/>
        <v>0</v>
      </c>
      <c r="G776" s="1">
        <f ca="1">(OFFSET(O776,0,MATCH(Customer!$J$6,'CDH &amp; HDH'!$P$11:$X$11,0)))</f>
        <v>25</v>
      </c>
      <c r="H776" s="1" t="str">
        <f t="shared" si="139"/>
        <v>Heating</v>
      </c>
      <c r="I776" s="1">
        <f ca="1">OFFSET(IF($H776="Cooling",Customer!$C$25,Customer!$C$52),E776,D776)</f>
        <v>66</v>
      </c>
      <c r="J776" s="1">
        <f ca="1">OFFSET(IF($H776="Cooling",Customer!$L$25,Customer!$L$52),$E776,$D776)</f>
        <v>64</v>
      </c>
      <c r="K776" s="16">
        <f t="shared" si="140"/>
        <v>0</v>
      </c>
      <c r="L776" s="16">
        <f t="shared" si="141"/>
        <v>0</v>
      </c>
      <c r="M776" s="17">
        <f t="shared" ca="1" si="133"/>
        <v>41</v>
      </c>
      <c r="N776" s="17">
        <f t="shared" ca="1" si="134"/>
        <v>39</v>
      </c>
      <c r="O776" s="4"/>
      <c r="P776" s="4">
        <v>40</v>
      </c>
      <c r="Q776" s="4">
        <v>17</v>
      </c>
      <c r="R776" s="4">
        <v>50</v>
      </c>
      <c r="S776" s="4">
        <v>31</v>
      </c>
      <c r="T776" s="4">
        <v>44</v>
      </c>
      <c r="U776" s="4">
        <v>24</v>
      </c>
      <c r="V776" s="13">
        <v>25</v>
      </c>
      <c r="W776" s="4">
        <v>52</v>
      </c>
      <c r="X776" s="4">
        <v>31</v>
      </c>
      <c r="Y776">
        <f t="shared" si="142"/>
        <v>0</v>
      </c>
      <c r="Z776">
        <f t="shared" si="143"/>
        <v>0</v>
      </c>
    </row>
    <row r="777" spans="2:26" x14ac:dyDescent="0.25">
      <c r="B777" s="11">
        <f t="shared" si="144"/>
        <v>44593.874999998145</v>
      </c>
      <c r="C777" s="1">
        <f t="shared" si="135"/>
        <v>2</v>
      </c>
      <c r="D777" s="1">
        <f t="shared" si="136"/>
        <v>2</v>
      </c>
      <c r="E777" s="12">
        <f t="shared" si="137"/>
        <v>22</v>
      </c>
      <c r="F777" s="124" t="str">
        <f t="shared" si="138"/>
        <v>0</v>
      </c>
      <c r="G777" s="1">
        <f ca="1">(OFFSET(O777,0,MATCH(Customer!$J$6,'CDH &amp; HDH'!$P$11:$X$11,0)))</f>
        <v>25</v>
      </c>
      <c r="H777" s="1" t="str">
        <f t="shared" si="139"/>
        <v>Heating</v>
      </c>
      <c r="I777" s="1">
        <f ca="1">OFFSET(IF($H777="Cooling",Customer!$C$25,Customer!$C$52),E777,D777)</f>
        <v>66</v>
      </c>
      <c r="J777" s="1">
        <f ca="1">OFFSET(IF($H777="Cooling",Customer!$L$25,Customer!$L$52),$E777,$D777)</f>
        <v>64</v>
      </c>
      <c r="K777" s="16">
        <f t="shared" si="140"/>
        <v>0</v>
      </c>
      <c r="L777" s="16">
        <f t="shared" si="141"/>
        <v>0</v>
      </c>
      <c r="M777" s="17">
        <f t="shared" ca="1" si="133"/>
        <v>41</v>
      </c>
      <c r="N777" s="17">
        <f t="shared" ca="1" si="134"/>
        <v>39</v>
      </c>
      <c r="O777" s="4"/>
      <c r="P777" s="4">
        <v>37</v>
      </c>
      <c r="Q777" s="4">
        <v>17</v>
      </c>
      <c r="R777" s="4">
        <v>51</v>
      </c>
      <c r="S777" s="4">
        <v>30</v>
      </c>
      <c r="T777" s="4">
        <v>43</v>
      </c>
      <c r="U777" s="4">
        <v>24</v>
      </c>
      <c r="V777" s="13">
        <v>25</v>
      </c>
      <c r="W777" s="4">
        <v>53</v>
      </c>
      <c r="X777" s="4">
        <v>30</v>
      </c>
      <c r="Y777">
        <f t="shared" si="142"/>
        <v>0</v>
      </c>
      <c r="Z777">
        <f t="shared" si="143"/>
        <v>0</v>
      </c>
    </row>
    <row r="778" spans="2:26" x14ac:dyDescent="0.25">
      <c r="B778" s="11">
        <f t="shared" si="144"/>
        <v>44593.916666664809</v>
      </c>
      <c r="C778" s="1">
        <f t="shared" si="135"/>
        <v>2</v>
      </c>
      <c r="D778" s="1">
        <f t="shared" si="136"/>
        <v>2</v>
      </c>
      <c r="E778" s="12">
        <f t="shared" si="137"/>
        <v>23</v>
      </c>
      <c r="F778" s="124" t="str">
        <f t="shared" si="138"/>
        <v>0</v>
      </c>
      <c r="G778" s="1">
        <f ca="1">(OFFSET(O778,0,MATCH(Customer!$J$6,'CDH &amp; HDH'!$P$11:$X$11,0)))</f>
        <v>24</v>
      </c>
      <c r="H778" s="1" t="str">
        <f t="shared" si="139"/>
        <v>Heating</v>
      </c>
      <c r="I778" s="1">
        <f ca="1">OFFSET(IF($H778="Cooling",Customer!$C$25,Customer!$C$52),E778,D778)</f>
        <v>66</v>
      </c>
      <c r="J778" s="1">
        <f ca="1">OFFSET(IF($H778="Cooling",Customer!$L$25,Customer!$L$52),$E778,$D778)</f>
        <v>64</v>
      </c>
      <c r="K778" s="16">
        <f t="shared" si="140"/>
        <v>0</v>
      </c>
      <c r="L778" s="16">
        <f t="shared" si="141"/>
        <v>0</v>
      </c>
      <c r="M778" s="17">
        <f t="shared" ca="1" si="133"/>
        <v>42</v>
      </c>
      <c r="N778" s="17">
        <f t="shared" ca="1" si="134"/>
        <v>40</v>
      </c>
      <c r="O778" s="4"/>
      <c r="P778" s="4">
        <v>38</v>
      </c>
      <c r="Q778" s="4">
        <v>17</v>
      </c>
      <c r="R778" s="4">
        <v>51</v>
      </c>
      <c r="S778" s="4">
        <v>29</v>
      </c>
      <c r="T778" s="4">
        <v>55</v>
      </c>
      <c r="U778" s="4">
        <v>22</v>
      </c>
      <c r="V778" s="13">
        <v>24</v>
      </c>
      <c r="W778" s="4">
        <v>52</v>
      </c>
      <c r="X778" s="4">
        <v>30</v>
      </c>
      <c r="Y778">
        <f t="shared" si="142"/>
        <v>0</v>
      </c>
      <c r="Z778">
        <f t="shared" si="143"/>
        <v>0</v>
      </c>
    </row>
    <row r="779" spans="2:26" x14ac:dyDescent="0.25">
      <c r="B779" s="11">
        <f t="shared" si="144"/>
        <v>44593.958333331473</v>
      </c>
      <c r="C779" s="1">
        <f t="shared" si="135"/>
        <v>2</v>
      </c>
      <c r="D779" s="1">
        <f t="shared" si="136"/>
        <v>2</v>
      </c>
      <c r="E779" s="12">
        <f t="shared" si="137"/>
        <v>24</v>
      </c>
      <c r="F779" s="124" t="str">
        <f t="shared" si="138"/>
        <v>0</v>
      </c>
      <c r="G779" s="1">
        <f ca="1">(OFFSET(O779,0,MATCH(Customer!$J$6,'CDH &amp; HDH'!$P$11:$X$11,0)))</f>
        <v>23</v>
      </c>
      <c r="H779" s="1" t="str">
        <f t="shared" si="139"/>
        <v>Heating</v>
      </c>
      <c r="I779" s="1">
        <f ca="1">OFFSET(IF($H779="Cooling",Customer!$C$25,Customer!$C$52),E779,D779)</f>
        <v>66</v>
      </c>
      <c r="J779" s="1">
        <f ca="1">OFFSET(IF($H779="Cooling",Customer!$L$25,Customer!$L$52),$E779,$D779)</f>
        <v>64</v>
      </c>
      <c r="K779" s="16">
        <f t="shared" si="140"/>
        <v>0</v>
      </c>
      <c r="L779" s="16">
        <f t="shared" si="141"/>
        <v>0</v>
      </c>
      <c r="M779" s="17">
        <f t="shared" ca="1" si="133"/>
        <v>43</v>
      </c>
      <c r="N779" s="17">
        <f t="shared" ca="1" si="134"/>
        <v>41</v>
      </c>
      <c r="O779" s="4"/>
      <c r="P779" s="4">
        <v>37</v>
      </c>
      <c r="Q779" s="4">
        <v>16</v>
      </c>
      <c r="R779" s="4">
        <v>50</v>
      </c>
      <c r="S779" s="4">
        <v>28</v>
      </c>
      <c r="T779" s="4">
        <v>59</v>
      </c>
      <c r="U779" s="4">
        <v>21</v>
      </c>
      <c r="V779" s="13">
        <v>23</v>
      </c>
      <c r="W779" s="4">
        <v>51</v>
      </c>
      <c r="X779" s="4">
        <v>28</v>
      </c>
      <c r="Y779">
        <f t="shared" si="142"/>
        <v>0</v>
      </c>
      <c r="Z779">
        <f t="shared" si="143"/>
        <v>0</v>
      </c>
    </row>
    <row r="780" spans="2:26" x14ac:dyDescent="0.25">
      <c r="B780" s="11">
        <f t="shared" si="144"/>
        <v>44593.999999998137</v>
      </c>
      <c r="C780" s="1">
        <f t="shared" si="135"/>
        <v>2</v>
      </c>
      <c r="D780" s="1">
        <f t="shared" si="136"/>
        <v>3</v>
      </c>
      <c r="E780" s="12">
        <f t="shared" si="137"/>
        <v>1</v>
      </c>
      <c r="F780" s="124" t="str">
        <f t="shared" si="138"/>
        <v>0</v>
      </c>
      <c r="G780" s="1">
        <f ca="1">(OFFSET(O780,0,MATCH(Customer!$J$6,'CDH &amp; HDH'!$P$11:$X$11,0)))</f>
        <v>23</v>
      </c>
      <c r="H780" s="1" t="str">
        <f t="shared" si="139"/>
        <v>Heating</v>
      </c>
      <c r="I780" s="1">
        <f ca="1">OFFSET(IF($H780="Cooling",Customer!$C$25,Customer!$C$52),E780,D780)</f>
        <v>66</v>
      </c>
      <c r="J780" s="1">
        <f ca="1">OFFSET(IF($H780="Cooling",Customer!$L$25,Customer!$L$52),$E780,$D780)</f>
        <v>64</v>
      </c>
      <c r="K780" s="16">
        <f t="shared" si="140"/>
        <v>0</v>
      </c>
      <c r="L780" s="16">
        <f t="shared" si="141"/>
        <v>0</v>
      </c>
      <c r="M780" s="17">
        <f t="shared" ref="M780:M843" ca="1" si="145">IF($H780="Cooling",0,MAX(0,I780-$G780))</f>
        <v>43</v>
      </c>
      <c r="N780" s="17">
        <f t="shared" ref="N780:N843" ca="1" si="146">IF($H780="Cooling",0,MAX(0,J780-$G780))</f>
        <v>41</v>
      </c>
      <c r="O780" s="4"/>
      <c r="P780" s="4">
        <v>37</v>
      </c>
      <c r="Q780" s="4">
        <v>15</v>
      </c>
      <c r="R780" s="4">
        <v>49</v>
      </c>
      <c r="S780" s="4">
        <v>28</v>
      </c>
      <c r="T780" s="4">
        <v>58</v>
      </c>
      <c r="U780" s="4">
        <v>21</v>
      </c>
      <c r="V780" s="13">
        <v>23</v>
      </c>
      <c r="W780" s="4">
        <v>50</v>
      </c>
      <c r="X780" s="4">
        <v>28</v>
      </c>
      <c r="Y780">
        <f t="shared" si="142"/>
        <v>0</v>
      </c>
      <c r="Z780">
        <f t="shared" si="143"/>
        <v>0</v>
      </c>
    </row>
    <row r="781" spans="2:26" x14ac:dyDescent="0.25">
      <c r="B781" s="11">
        <f t="shared" si="144"/>
        <v>44594.041666664802</v>
      </c>
      <c r="C781" s="1">
        <f t="shared" ref="C781:C844" si="147">MONTH(B781)</f>
        <v>2</v>
      </c>
      <c r="D781" s="1">
        <f t="shared" ref="D781:D844" si="148">WEEKDAY(B781,2)</f>
        <v>3</v>
      </c>
      <c r="E781" s="12">
        <f t="shared" ref="E781:E844" si="149">HOUR(B781)+1</f>
        <v>2</v>
      </c>
      <c r="F781" s="124" t="str">
        <f t="shared" ref="F781:F844" si="150">IF(AND(C781&gt;5,C781&lt;9,D781&lt;6,E781&gt;14,E781&lt;19),"1",IF(AND(OR(E781=8,E781=9,E781=19,E781=20),C781&lt;3,D781&lt;6),"1","0"))</f>
        <v>0</v>
      </c>
      <c r="G781" s="1">
        <f ca="1">(OFFSET(O781,0,MATCH(Customer!$J$6,'CDH &amp; HDH'!$P$11:$X$11,0)))</f>
        <v>23</v>
      </c>
      <c r="H781" s="1" t="str">
        <f t="shared" ref="H781:H844" si="151">IF(AND(C781&gt;=5,C781&lt;=9),"Cooling","Heating")</f>
        <v>Heating</v>
      </c>
      <c r="I781" s="1">
        <f ca="1">OFFSET(IF($H781="Cooling",Customer!$C$25,Customer!$C$52),E781,D781)</f>
        <v>66</v>
      </c>
      <c r="J781" s="1">
        <f ca="1">OFFSET(IF($H781="Cooling",Customer!$L$25,Customer!$L$52),$E781,$D781)</f>
        <v>64</v>
      </c>
      <c r="K781" s="16">
        <f t="shared" ref="K781:K844" si="152">IF($H781="Heating",0,MAX(0,$G781-I781))</f>
        <v>0</v>
      </c>
      <c r="L781" s="16">
        <f t="shared" ref="L781:L844" si="153">IF($H781="Heating",0,MAX(0,$G781-J781))</f>
        <v>0</v>
      </c>
      <c r="M781" s="17">
        <f t="shared" ca="1" si="145"/>
        <v>43</v>
      </c>
      <c r="N781" s="17">
        <f t="shared" ca="1" si="146"/>
        <v>41</v>
      </c>
      <c r="O781" s="4"/>
      <c r="P781" s="4">
        <v>36</v>
      </c>
      <c r="Q781" s="4">
        <v>15</v>
      </c>
      <c r="R781" s="4">
        <v>49</v>
      </c>
      <c r="S781" s="4">
        <v>28</v>
      </c>
      <c r="T781" s="4">
        <v>58</v>
      </c>
      <c r="U781" s="4">
        <v>21</v>
      </c>
      <c r="V781" s="13">
        <v>23</v>
      </c>
      <c r="W781" s="4">
        <v>50</v>
      </c>
      <c r="X781" s="4">
        <v>28</v>
      </c>
      <c r="Y781">
        <f t="shared" ref="Y781:Y844" si="154">1.08*400*K781</f>
        <v>0</v>
      </c>
      <c r="Z781">
        <f t="shared" ref="Z781:Z844" si="155">1.08*400*L781</f>
        <v>0</v>
      </c>
    </row>
    <row r="782" spans="2:26" x14ac:dyDescent="0.25">
      <c r="B782" s="11">
        <f t="shared" ref="B782:B845" si="156">B781+1/24</f>
        <v>44594.083333331466</v>
      </c>
      <c r="C782" s="1">
        <f t="shared" si="147"/>
        <v>2</v>
      </c>
      <c r="D782" s="1">
        <f t="shared" si="148"/>
        <v>3</v>
      </c>
      <c r="E782" s="12">
        <f t="shared" si="149"/>
        <v>3</v>
      </c>
      <c r="F782" s="124" t="str">
        <f t="shared" si="150"/>
        <v>0</v>
      </c>
      <c r="G782" s="1">
        <f ca="1">(OFFSET(O782,0,MATCH(Customer!$J$6,'CDH &amp; HDH'!$P$11:$X$11,0)))</f>
        <v>23</v>
      </c>
      <c r="H782" s="1" t="str">
        <f t="shared" si="151"/>
        <v>Heating</v>
      </c>
      <c r="I782" s="1">
        <f ca="1">OFFSET(IF($H782="Cooling",Customer!$C$25,Customer!$C$52),E782,D782)</f>
        <v>66</v>
      </c>
      <c r="J782" s="1">
        <f ca="1">OFFSET(IF($H782="Cooling",Customer!$L$25,Customer!$L$52),$E782,$D782)</f>
        <v>64</v>
      </c>
      <c r="K782" s="16">
        <f t="shared" si="152"/>
        <v>0</v>
      </c>
      <c r="L782" s="16">
        <f t="shared" si="153"/>
        <v>0</v>
      </c>
      <c r="M782" s="17">
        <f t="shared" ca="1" si="145"/>
        <v>43</v>
      </c>
      <c r="N782" s="17">
        <f t="shared" ca="1" si="146"/>
        <v>41</v>
      </c>
      <c r="O782" s="4"/>
      <c r="P782" s="4">
        <v>36</v>
      </c>
      <c r="Q782" s="4">
        <v>15</v>
      </c>
      <c r="R782" s="4">
        <v>49</v>
      </c>
      <c r="S782" s="4">
        <v>28</v>
      </c>
      <c r="T782" s="4">
        <v>56</v>
      </c>
      <c r="U782" s="4">
        <v>20</v>
      </c>
      <c r="V782" s="13">
        <v>23</v>
      </c>
      <c r="W782" s="4">
        <v>51</v>
      </c>
      <c r="X782" s="4">
        <v>28</v>
      </c>
      <c r="Y782">
        <f t="shared" si="154"/>
        <v>0</v>
      </c>
      <c r="Z782">
        <f t="shared" si="155"/>
        <v>0</v>
      </c>
    </row>
    <row r="783" spans="2:26" x14ac:dyDescent="0.25">
      <c r="B783" s="11">
        <f t="shared" si="156"/>
        <v>44594.12499999813</v>
      </c>
      <c r="C783" s="1">
        <f t="shared" si="147"/>
        <v>2</v>
      </c>
      <c r="D783" s="1">
        <f t="shared" si="148"/>
        <v>3</v>
      </c>
      <c r="E783" s="12">
        <f t="shared" si="149"/>
        <v>4</v>
      </c>
      <c r="F783" s="124" t="str">
        <f t="shared" si="150"/>
        <v>0</v>
      </c>
      <c r="G783" s="1">
        <f ca="1">(OFFSET(O783,0,MATCH(Customer!$J$6,'CDH &amp; HDH'!$P$11:$X$11,0)))</f>
        <v>23</v>
      </c>
      <c r="H783" s="1" t="str">
        <f t="shared" si="151"/>
        <v>Heating</v>
      </c>
      <c r="I783" s="1">
        <f ca="1">OFFSET(IF($H783="Cooling",Customer!$C$25,Customer!$C$52),E783,D783)</f>
        <v>66</v>
      </c>
      <c r="J783" s="1">
        <f ca="1">OFFSET(IF($H783="Cooling",Customer!$L$25,Customer!$L$52),$E783,$D783)</f>
        <v>64</v>
      </c>
      <c r="K783" s="16">
        <f t="shared" si="152"/>
        <v>0</v>
      </c>
      <c r="L783" s="16">
        <f t="shared" si="153"/>
        <v>0</v>
      </c>
      <c r="M783" s="17">
        <f t="shared" ca="1" si="145"/>
        <v>43</v>
      </c>
      <c r="N783" s="17">
        <f t="shared" ca="1" si="146"/>
        <v>41</v>
      </c>
      <c r="O783" s="4"/>
      <c r="P783" s="4">
        <v>37</v>
      </c>
      <c r="Q783" s="4">
        <v>14</v>
      </c>
      <c r="R783" s="4">
        <v>49</v>
      </c>
      <c r="S783" s="4">
        <v>29</v>
      </c>
      <c r="T783" s="4">
        <v>52</v>
      </c>
      <c r="U783" s="4">
        <v>20</v>
      </c>
      <c r="V783" s="13">
        <v>23</v>
      </c>
      <c r="W783" s="4">
        <v>50</v>
      </c>
      <c r="X783" s="4">
        <v>26</v>
      </c>
      <c r="Y783">
        <f t="shared" si="154"/>
        <v>0</v>
      </c>
      <c r="Z783">
        <f t="shared" si="155"/>
        <v>0</v>
      </c>
    </row>
    <row r="784" spans="2:26" x14ac:dyDescent="0.25">
      <c r="B784" s="11">
        <f t="shared" si="156"/>
        <v>44594.166666664794</v>
      </c>
      <c r="C784" s="1">
        <f t="shared" si="147"/>
        <v>2</v>
      </c>
      <c r="D784" s="1">
        <f t="shared" si="148"/>
        <v>3</v>
      </c>
      <c r="E784" s="12">
        <f t="shared" si="149"/>
        <v>5</v>
      </c>
      <c r="F784" s="124" t="str">
        <f t="shared" si="150"/>
        <v>0</v>
      </c>
      <c r="G784" s="1">
        <f ca="1">(OFFSET(O784,0,MATCH(Customer!$J$6,'CDH &amp; HDH'!$P$11:$X$11,0)))</f>
        <v>23</v>
      </c>
      <c r="H784" s="1" t="str">
        <f t="shared" si="151"/>
        <v>Heating</v>
      </c>
      <c r="I784" s="1">
        <f ca="1">OFFSET(IF($H784="Cooling",Customer!$C$25,Customer!$C$52),E784,D784)</f>
        <v>66</v>
      </c>
      <c r="J784" s="1">
        <f ca="1">OFFSET(IF($H784="Cooling",Customer!$L$25,Customer!$L$52),$E784,$D784)</f>
        <v>64</v>
      </c>
      <c r="K784" s="16">
        <f t="shared" si="152"/>
        <v>0</v>
      </c>
      <c r="L784" s="16">
        <f t="shared" si="153"/>
        <v>0</v>
      </c>
      <c r="M784" s="17">
        <f t="shared" ca="1" si="145"/>
        <v>43</v>
      </c>
      <c r="N784" s="17">
        <f t="shared" ca="1" si="146"/>
        <v>41</v>
      </c>
      <c r="O784" s="4"/>
      <c r="P784" s="4">
        <v>37</v>
      </c>
      <c r="Q784" s="4">
        <v>14</v>
      </c>
      <c r="R784" s="4">
        <v>35</v>
      </c>
      <c r="S784" s="4">
        <v>29</v>
      </c>
      <c r="T784" s="4">
        <v>51</v>
      </c>
      <c r="U784" s="4">
        <v>20</v>
      </c>
      <c r="V784" s="13">
        <v>23</v>
      </c>
      <c r="W784" s="4">
        <v>49</v>
      </c>
      <c r="X784" s="4">
        <v>26</v>
      </c>
      <c r="Y784">
        <f t="shared" si="154"/>
        <v>0</v>
      </c>
      <c r="Z784">
        <f t="shared" si="155"/>
        <v>0</v>
      </c>
    </row>
    <row r="785" spans="2:26" x14ac:dyDescent="0.25">
      <c r="B785" s="11">
        <f t="shared" si="156"/>
        <v>44594.208333331459</v>
      </c>
      <c r="C785" s="1">
        <f t="shared" si="147"/>
        <v>2</v>
      </c>
      <c r="D785" s="1">
        <f t="shared" si="148"/>
        <v>3</v>
      </c>
      <c r="E785" s="12">
        <f t="shared" si="149"/>
        <v>6</v>
      </c>
      <c r="F785" s="124" t="str">
        <f t="shared" si="150"/>
        <v>0</v>
      </c>
      <c r="G785" s="1">
        <f ca="1">(OFFSET(O785,0,MATCH(Customer!$J$6,'CDH &amp; HDH'!$P$11:$X$11,0)))</f>
        <v>23</v>
      </c>
      <c r="H785" s="1" t="str">
        <f t="shared" si="151"/>
        <v>Heating</v>
      </c>
      <c r="I785" s="1">
        <f ca="1">OFFSET(IF($H785="Cooling",Customer!$C$25,Customer!$C$52),E785,D785)</f>
        <v>66</v>
      </c>
      <c r="J785" s="1">
        <f ca="1">OFFSET(IF($H785="Cooling",Customer!$L$25,Customer!$L$52),$E785,$D785)</f>
        <v>64</v>
      </c>
      <c r="K785" s="16">
        <f t="shared" si="152"/>
        <v>0</v>
      </c>
      <c r="L785" s="16">
        <f t="shared" si="153"/>
        <v>0</v>
      </c>
      <c r="M785" s="17">
        <f t="shared" ca="1" si="145"/>
        <v>43</v>
      </c>
      <c r="N785" s="17">
        <f t="shared" ca="1" si="146"/>
        <v>41</v>
      </c>
      <c r="O785" s="4"/>
      <c r="P785" s="4">
        <v>36</v>
      </c>
      <c r="Q785" s="4">
        <v>15</v>
      </c>
      <c r="R785" s="4">
        <v>33</v>
      </c>
      <c r="S785" s="4">
        <v>30</v>
      </c>
      <c r="T785" s="4">
        <v>53</v>
      </c>
      <c r="U785" s="4">
        <v>20</v>
      </c>
      <c r="V785" s="13">
        <v>23</v>
      </c>
      <c r="W785" s="4">
        <v>50</v>
      </c>
      <c r="X785" s="4">
        <v>27</v>
      </c>
      <c r="Y785">
        <f t="shared" si="154"/>
        <v>0</v>
      </c>
      <c r="Z785">
        <f t="shared" si="155"/>
        <v>0</v>
      </c>
    </row>
    <row r="786" spans="2:26" x14ac:dyDescent="0.25">
      <c r="B786" s="11">
        <f t="shared" si="156"/>
        <v>44594.249999998123</v>
      </c>
      <c r="C786" s="1">
        <f t="shared" si="147"/>
        <v>2</v>
      </c>
      <c r="D786" s="1">
        <f t="shared" si="148"/>
        <v>3</v>
      </c>
      <c r="E786" s="12">
        <f t="shared" si="149"/>
        <v>7</v>
      </c>
      <c r="F786" s="124" t="str">
        <f t="shared" si="150"/>
        <v>0</v>
      </c>
      <c r="G786" s="1">
        <f ca="1">(OFFSET(O786,0,MATCH(Customer!$J$6,'CDH &amp; HDH'!$P$11:$X$11,0)))</f>
        <v>24</v>
      </c>
      <c r="H786" s="1" t="str">
        <f t="shared" si="151"/>
        <v>Heating</v>
      </c>
      <c r="I786" s="1">
        <f ca="1">OFFSET(IF($H786="Cooling",Customer!$C$25,Customer!$C$52),E786,D786)</f>
        <v>66</v>
      </c>
      <c r="J786" s="1">
        <f ca="1">OFFSET(IF($H786="Cooling",Customer!$L$25,Customer!$L$52),$E786,$D786)</f>
        <v>64</v>
      </c>
      <c r="K786" s="16">
        <f t="shared" si="152"/>
        <v>0</v>
      </c>
      <c r="L786" s="16">
        <f t="shared" si="153"/>
        <v>0</v>
      </c>
      <c r="M786" s="17">
        <f t="shared" ca="1" si="145"/>
        <v>42</v>
      </c>
      <c r="N786" s="17">
        <f t="shared" ca="1" si="146"/>
        <v>40</v>
      </c>
      <c r="O786" s="4"/>
      <c r="P786" s="4">
        <v>39</v>
      </c>
      <c r="Q786" s="4">
        <v>12</v>
      </c>
      <c r="R786" s="4">
        <v>33</v>
      </c>
      <c r="S786" s="4">
        <v>28</v>
      </c>
      <c r="T786" s="4">
        <v>50</v>
      </c>
      <c r="U786" s="4">
        <v>21</v>
      </c>
      <c r="V786" s="13">
        <v>24</v>
      </c>
      <c r="W786" s="4">
        <v>50</v>
      </c>
      <c r="X786" s="4">
        <v>26</v>
      </c>
      <c r="Y786">
        <f t="shared" si="154"/>
        <v>0</v>
      </c>
      <c r="Z786">
        <f t="shared" si="155"/>
        <v>0</v>
      </c>
    </row>
    <row r="787" spans="2:26" x14ac:dyDescent="0.25">
      <c r="B787" s="11">
        <f t="shared" si="156"/>
        <v>44594.291666664787</v>
      </c>
      <c r="C787" s="1">
        <f t="shared" si="147"/>
        <v>2</v>
      </c>
      <c r="D787" s="1">
        <f t="shared" si="148"/>
        <v>3</v>
      </c>
      <c r="E787" s="12">
        <f t="shared" si="149"/>
        <v>8</v>
      </c>
      <c r="F787" s="124" t="str">
        <f t="shared" si="150"/>
        <v>1</v>
      </c>
      <c r="G787" s="1">
        <f ca="1">(OFFSET(O787,0,MATCH(Customer!$J$6,'CDH &amp; HDH'!$P$11:$X$11,0)))</f>
        <v>25</v>
      </c>
      <c r="H787" s="1" t="str">
        <f t="shared" si="151"/>
        <v>Heating</v>
      </c>
      <c r="I787" s="1">
        <f ca="1">OFFSET(IF($H787="Cooling",Customer!$C$25,Customer!$C$52),E787,D787)</f>
        <v>70</v>
      </c>
      <c r="J787" s="1">
        <f ca="1">OFFSET(IF($H787="Cooling",Customer!$L$25,Customer!$L$52),$E787,$D787)</f>
        <v>70</v>
      </c>
      <c r="K787" s="16">
        <f t="shared" si="152"/>
        <v>0</v>
      </c>
      <c r="L787" s="16">
        <f t="shared" si="153"/>
        <v>0</v>
      </c>
      <c r="M787" s="17">
        <f t="shared" ca="1" si="145"/>
        <v>45</v>
      </c>
      <c r="N787" s="17">
        <f t="shared" ca="1" si="146"/>
        <v>45</v>
      </c>
      <c r="O787" s="4"/>
      <c r="P787" s="4">
        <v>38</v>
      </c>
      <c r="Q787" s="4">
        <v>13</v>
      </c>
      <c r="R787" s="4">
        <v>32</v>
      </c>
      <c r="S787" s="4">
        <v>27</v>
      </c>
      <c r="T787" s="4">
        <v>51</v>
      </c>
      <c r="U787" s="4">
        <v>21</v>
      </c>
      <c r="V787" s="13">
        <v>25</v>
      </c>
      <c r="W787" s="4">
        <v>48</v>
      </c>
      <c r="X787" s="4">
        <v>25</v>
      </c>
      <c r="Y787">
        <f t="shared" si="154"/>
        <v>0</v>
      </c>
      <c r="Z787">
        <f t="shared" si="155"/>
        <v>0</v>
      </c>
    </row>
    <row r="788" spans="2:26" x14ac:dyDescent="0.25">
      <c r="B788" s="11">
        <f t="shared" si="156"/>
        <v>44594.333333331451</v>
      </c>
      <c r="C788" s="1">
        <f t="shared" si="147"/>
        <v>2</v>
      </c>
      <c r="D788" s="1">
        <f t="shared" si="148"/>
        <v>3</v>
      </c>
      <c r="E788" s="12">
        <f t="shared" si="149"/>
        <v>9</v>
      </c>
      <c r="F788" s="124" t="str">
        <f t="shared" si="150"/>
        <v>1</v>
      </c>
      <c r="G788" s="1">
        <f ca="1">(OFFSET(O788,0,MATCH(Customer!$J$6,'CDH &amp; HDH'!$P$11:$X$11,0)))</f>
        <v>27</v>
      </c>
      <c r="H788" s="1" t="str">
        <f t="shared" si="151"/>
        <v>Heating</v>
      </c>
      <c r="I788" s="1">
        <f ca="1">OFFSET(IF($H788="Cooling",Customer!$C$25,Customer!$C$52),E788,D788)</f>
        <v>70</v>
      </c>
      <c r="J788" s="1">
        <f ca="1">OFFSET(IF($H788="Cooling",Customer!$L$25,Customer!$L$52),$E788,$D788)</f>
        <v>70</v>
      </c>
      <c r="K788" s="16">
        <f t="shared" si="152"/>
        <v>0</v>
      </c>
      <c r="L788" s="16">
        <f t="shared" si="153"/>
        <v>0</v>
      </c>
      <c r="M788" s="17">
        <f t="shared" ca="1" si="145"/>
        <v>43</v>
      </c>
      <c r="N788" s="17">
        <f t="shared" ca="1" si="146"/>
        <v>43</v>
      </c>
      <c r="O788" s="4"/>
      <c r="P788" s="4">
        <v>39</v>
      </c>
      <c r="Q788" s="4">
        <v>14</v>
      </c>
      <c r="R788" s="4">
        <v>32</v>
      </c>
      <c r="S788" s="4">
        <v>27</v>
      </c>
      <c r="T788" s="4">
        <v>49</v>
      </c>
      <c r="U788" s="4">
        <v>21</v>
      </c>
      <c r="V788" s="13">
        <v>27</v>
      </c>
      <c r="W788" s="4">
        <v>49</v>
      </c>
      <c r="X788" s="4">
        <v>26</v>
      </c>
      <c r="Y788">
        <f t="shared" si="154"/>
        <v>0</v>
      </c>
      <c r="Z788">
        <f t="shared" si="155"/>
        <v>0</v>
      </c>
    </row>
    <row r="789" spans="2:26" x14ac:dyDescent="0.25">
      <c r="B789" s="11">
        <f t="shared" si="156"/>
        <v>44594.374999998116</v>
      </c>
      <c r="C789" s="1">
        <f t="shared" si="147"/>
        <v>2</v>
      </c>
      <c r="D789" s="1">
        <f t="shared" si="148"/>
        <v>3</v>
      </c>
      <c r="E789" s="12">
        <f t="shared" si="149"/>
        <v>10</v>
      </c>
      <c r="F789" s="124" t="str">
        <f t="shared" si="150"/>
        <v>0</v>
      </c>
      <c r="G789" s="1">
        <f ca="1">(OFFSET(O789,0,MATCH(Customer!$J$6,'CDH &amp; HDH'!$P$11:$X$11,0)))</f>
        <v>30</v>
      </c>
      <c r="H789" s="1" t="str">
        <f t="shared" si="151"/>
        <v>Heating</v>
      </c>
      <c r="I789" s="1">
        <f ca="1">OFFSET(IF($H789="Cooling",Customer!$C$25,Customer!$C$52),E789,D789)</f>
        <v>70</v>
      </c>
      <c r="J789" s="1">
        <f ca="1">OFFSET(IF($H789="Cooling",Customer!$L$25,Customer!$L$52),$E789,$D789)</f>
        <v>70</v>
      </c>
      <c r="K789" s="16">
        <f t="shared" si="152"/>
        <v>0</v>
      </c>
      <c r="L789" s="16">
        <f t="shared" si="153"/>
        <v>0</v>
      </c>
      <c r="M789" s="17">
        <f t="shared" ca="1" si="145"/>
        <v>40</v>
      </c>
      <c r="N789" s="17">
        <f t="shared" ca="1" si="146"/>
        <v>40</v>
      </c>
      <c r="O789" s="4"/>
      <c r="P789" s="4">
        <v>40</v>
      </c>
      <c r="Q789" s="4">
        <v>17</v>
      </c>
      <c r="R789" s="4">
        <v>31</v>
      </c>
      <c r="S789" s="4">
        <v>27</v>
      </c>
      <c r="T789" s="4">
        <v>51</v>
      </c>
      <c r="U789" s="4">
        <v>23</v>
      </c>
      <c r="V789" s="13">
        <v>30</v>
      </c>
      <c r="W789" s="4">
        <v>42</v>
      </c>
      <c r="X789" s="4">
        <v>26</v>
      </c>
      <c r="Y789">
        <f t="shared" si="154"/>
        <v>0</v>
      </c>
      <c r="Z789">
        <f t="shared" si="155"/>
        <v>0</v>
      </c>
    </row>
    <row r="790" spans="2:26" x14ac:dyDescent="0.25">
      <c r="B790" s="11">
        <f t="shared" si="156"/>
        <v>44594.41666666478</v>
      </c>
      <c r="C790" s="1">
        <f t="shared" si="147"/>
        <v>2</v>
      </c>
      <c r="D790" s="1">
        <f t="shared" si="148"/>
        <v>3</v>
      </c>
      <c r="E790" s="12">
        <f t="shared" si="149"/>
        <v>11</v>
      </c>
      <c r="F790" s="124" t="str">
        <f t="shared" si="150"/>
        <v>0</v>
      </c>
      <c r="G790" s="1">
        <f ca="1">(OFFSET(O790,0,MATCH(Customer!$J$6,'CDH &amp; HDH'!$P$11:$X$11,0)))</f>
        <v>35</v>
      </c>
      <c r="H790" s="1" t="str">
        <f t="shared" si="151"/>
        <v>Heating</v>
      </c>
      <c r="I790" s="1">
        <f ca="1">OFFSET(IF($H790="Cooling",Customer!$C$25,Customer!$C$52),E790,D790)</f>
        <v>70</v>
      </c>
      <c r="J790" s="1">
        <f ca="1">OFFSET(IF($H790="Cooling",Customer!$L$25,Customer!$L$52),$E790,$D790)</f>
        <v>70</v>
      </c>
      <c r="K790" s="16">
        <f t="shared" si="152"/>
        <v>0</v>
      </c>
      <c r="L790" s="16">
        <f t="shared" si="153"/>
        <v>0</v>
      </c>
      <c r="M790" s="17">
        <f t="shared" ca="1" si="145"/>
        <v>35</v>
      </c>
      <c r="N790" s="17">
        <f t="shared" ca="1" si="146"/>
        <v>35</v>
      </c>
      <c r="O790" s="4"/>
      <c r="P790" s="4">
        <v>46</v>
      </c>
      <c r="Q790" s="4">
        <v>23</v>
      </c>
      <c r="R790" s="4">
        <v>29</v>
      </c>
      <c r="S790" s="4">
        <v>27</v>
      </c>
      <c r="T790" s="4">
        <v>52</v>
      </c>
      <c r="U790" s="4">
        <v>25</v>
      </c>
      <c r="V790" s="13">
        <v>35</v>
      </c>
      <c r="W790" s="4">
        <v>39</v>
      </c>
      <c r="X790" s="4">
        <v>27</v>
      </c>
      <c r="Y790">
        <f t="shared" si="154"/>
        <v>0</v>
      </c>
      <c r="Z790">
        <f t="shared" si="155"/>
        <v>0</v>
      </c>
    </row>
    <row r="791" spans="2:26" x14ac:dyDescent="0.25">
      <c r="B791" s="11">
        <f t="shared" si="156"/>
        <v>44594.458333331444</v>
      </c>
      <c r="C791" s="1">
        <f t="shared" si="147"/>
        <v>2</v>
      </c>
      <c r="D791" s="1">
        <f t="shared" si="148"/>
        <v>3</v>
      </c>
      <c r="E791" s="12">
        <f t="shared" si="149"/>
        <v>12</v>
      </c>
      <c r="F791" s="124" t="str">
        <f t="shared" si="150"/>
        <v>0</v>
      </c>
      <c r="G791" s="1">
        <f ca="1">(OFFSET(O791,0,MATCH(Customer!$J$6,'CDH &amp; HDH'!$P$11:$X$11,0)))</f>
        <v>39</v>
      </c>
      <c r="H791" s="1" t="str">
        <f t="shared" si="151"/>
        <v>Heating</v>
      </c>
      <c r="I791" s="1">
        <f ca="1">OFFSET(IF($H791="Cooling",Customer!$C$25,Customer!$C$52),E791,D791)</f>
        <v>70</v>
      </c>
      <c r="J791" s="1">
        <f ca="1">OFFSET(IF($H791="Cooling",Customer!$L$25,Customer!$L$52),$E791,$D791)</f>
        <v>70</v>
      </c>
      <c r="K791" s="16">
        <f t="shared" si="152"/>
        <v>0</v>
      </c>
      <c r="L791" s="16">
        <f t="shared" si="153"/>
        <v>0</v>
      </c>
      <c r="M791" s="17">
        <f t="shared" ca="1" si="145"/>
        <v>31</v>
      </c>
      <c r="N791" s="17">
        <f t="shared" ca="1" si="146"/>
        <v>31</v>
      </c>
      <c r="O791" s="4"/>
      <c r="P791" s="4">
        <v>42</v>
      </c>
      <c r="Q791" s="4">
        <v>29</v>
      </c>
      <c r="R791" s="4">
        <v>27</v>
      </c>
      <c r="S791" s="4">
        <v>27</v>
      </c>
      <c r="T791" s="4">
        <v>52</v>
      </c>
      <c r="U791" s="4">
        <v>27</v>
      </c>
      <c r="V791" s="13">
        <v>39</v>
      </c>
      <c r="W791" s="4">
        <v>37</v>
      </c>
      <c r="X791" s="4">
        <v>27</v>
      </c>
      <c r="Y791">
        <f t="shared" si="154"/>
        <v>0</v>
      </c>
      <c r="Z791">
        <f t="shared" si="155"/>
        <v>0</v>
      </c>
    </row>
    <row r="792" spans="2:26" x14ac:dyDescent="0.25">
      <c r="B792" s="11">
        <f t="shared" si="156"/>
        <v>44594.499999998108</v>
      </c>
      <c r="C792" s="1">
        <f t="shared" si="147"/>
        <v>2</v>
      </c>
      <c r="D792" s="1">
        <f t="shared" si="148"/>
        <v>3</v>
      </c>
      <c r="E792" s="12">
        <f t="shared" si="149"/>
        <v>13</v>
      </c>
      <c r="F792" s="124" t="str">
        <f t="shared" si="150"/>
        <v>0</v>
      </c>
      <c r="G792" s="1">
        <f ca="1">(OFFSET(O792,0,MATCH(Customer!$J$6,'CDH &amp; HDH'!$P$11:$X$11,0)))</f>
        <v>40</v>
      </c>
      <c r="H792" s="1" t="str">
        <f t="shared" si="151"/>
        <v>Heating</v>
      </c>
      <c r="I792" s="1">
        <f ca="1">OFFSET(IF($H792="Cooling",Customer!$C$25,Customer!$C$52),E792,D792)</f>
        <v>70</v>
      </c>
      <c r="J792" s="1">
        <f ca="1">OFFSET(IF($H792="Cooling",Customer!$L$25,Customer!$L$52),$E792,$D792)</f>
        <v>70</v>
      </c>
      <c r="K792" s="16">
        <f t="shared" si="152"/>
        <v>0</v>
      </c>
      <c r="L792" s="16">
        <f t="shared" si="153"/>
        <v>0</v>
      </c>
      <c r="M792" s="17">
        <f t="shared" ca="1" si="145"/>
        <v>30</v>
      </c>
      <c r="N792" s="17">
        <f t="shared" ca="1" si="146"/>
        <v>30</v>
      </c>
      <c r="O792" s="4"/>
      <c r="P792" s="4">
        <v>47</v>
      </c>
      <c r="Q792" s="4">
        <v>32</v>
      </c>
      <c r="R792" s="4">
        <v>29</v>
      </c>
      <c r="S792" s="4">
        <v>29</v>
      </c>
      <c r="T792" s="4">
        <v>51</v>
      </c>
      <c r="U792" s="4">
        <v>31</v>
      </c>
      <c r="V792" s="13">
        <v>40</v>
      </c>
      <c r="W792" s="4">
        <v>35</v>
      </c>
      <c r="X792" s="4">
        <v>27</v>
      </c>
      <c r="Y792">
        <f t="shared" si="154"/>
        <v>0</v>
      </c>
      <c r="Z792">
        <f t="shared" si="155"/>
        <v>0</v>
      </c>
    </row>
    <row r="793" spans="2:26" x14ac:dyDescent="0.25">
      <c r="B793" s="11">
        <f t="shared" si="156"/>
        <v>44594.541666664772</v>
      </c>
      <c r="C793" s="1">
        <f t="shared" si="147"/>
        <v>2</v>
      </c>
      <c r="D793" s="1">
        <f t="shared" si="148"/>
        <v>3</v>
      </c>
      <c r="E793" s="12">
        <f t="shared" si="149"/>
        <v>14</v>
      </c>
      <c r="F793" s="124" t="str">
        <f t="shared" si="150"/>
        <v>0</v>
      </c>
      <c r="G793" s="1">
        <f ca="1">(OFFSET(O793,0,MATCH(Customer!$J$6,'CDH &amp; HDH'!$P$11:$X$11,0)))</f>
        <v>41</v>
      </c>
      <c r="H793" s="1" t="str">
        <f t="shared" si="151"/>
        <v>Heating</v>
      </c>
      <c r="I793" s="1">
        <f ca="1">OFFSET(IF($H793="Cooling",Customer!$C$25,Customer!$C$52),E793,D793)</f>
        <v>70</v>
      </c>
      <c r="J793" s="1">
        <f ca="1">OFFSET(IF($H793="Cooling",Customer!$L$25,Customer!$L$52),$E793,$D793)</f>
        <v>70</v>
      </c>
      <c r="K793" s="16">
        <f t="shared" si="152"/>
        <v>0</v>
      </c>
      <c r="L793" s="16">
        <f t="shared" si="153"/>
        <v>0</v>
      </c>
      <c r="M793" s="17">
        <f t="shared" ca="1" si="145"/>
        <v>29</v>
      </c>
      <c r="N793" s="17">
        <f t="shared" ca="1" si="146"/>
        <v>29</v>
      </c>
      <c r="O793" s="4"/>
      <c r="P793" s="4">
        <v>46</v>
      </c>
      <c r="Q793" s="4">
        <v>34</v>
      </c>
      <c r="R793" s="4">
        <v>28</v>
      </c>
      <c r="S793" s="4">
        <v>29</v>
      </c>
      <c r="T793" s="4">
        <v>48</v>
      </c>
      <c r="U793" s="4">
        <v>31</v>
      </c>
      <c r="V793" s="13">
        <v>41</v>
      </c>
      <c r="W793" s="4">
        <v>35</v>
      </c>
      <c r="X793" s="4">
        <v>27</v>
      </c>
      <c r="Y793">
        <f t="shared" si="154"/>
        <v>0</v>
      </c>
      <c r="Z793">
        <f t="shared" si="155"/>
        <v>0</v>
      </c>
    </row>
    <row r="794" spans="2:26" x14ac:dyDescent="0.25">
      <c r="B794" s="11">
        <f t="shared" si="156"/>
        <v>44594.583333331437</v>
      </c>
      <c r="C794" s="1">
        <f t="shared" si="147"/>
        <v>2</v>
      </c>
      <c r="D794" s="1">
        <f t="shared" si="148"/>
        <v>3</v>
      </c>
      <c r="E794" s="12">
        <f t="shared" si="149"/>
        <v>15</v>
      </c>
      <c r="F794" s="124" t="str">
        <f t="shared" si="150"/>
        <v>0</v>
      </c>
      <c r="G794" s="1">
        <f ca="1">(OFFSET(O794,0,MATCH(Customer!$J$6,'CDH &amp; HDH'!$P$11:$X$11,0)))</f>
        <v>41</v>
      </c>
      <c r="H794" s="1" t="str">
        <f t="shared" si="151"/>
        <v>Heating</v>
      </c>
      <c r="I794" s="1">
        <f ca="1">OFFSET(IF($H794="Cooling",Customer!$C$25,Customer!$C$52),E794,D794)</f>
        <v>70</v>
      </c>
      <c r="J794" s="1">
        <f ca="1">OFFSET(IF($H794="Cooling",Customer!$L$25,Customer!$L$52),$E794,$D794)</f>
        <v>70</v>
      </c>
      <c r="K794" s="16">
        <f t="shared" si="152"/>
        <v>0</v>
      </c>
      <c r="L794" s="16">
        <f t="shared" si="153"/>
        <v>0</v>
      </c>
      <c r="M794" s="17">
        <f t="shared" ca="1" si="145"/>
        <v>29</v>
      </c>
      <c r="N794" s="17">
        <f t="shared" ca="1" si="146"/>
        <v>29</v>
      </c>
      <c r="O794" s="4"/>
      <c r="P794" s="4">
        <v>46</v>
      </c>
      <c r="Q794" s="4">
        <v>31</v>
      </c>
      <c r="R794" s="4">
        <v>27</v>
      </c>
      <c r="S794" s="4">
        <v>29</v>
      </c>
      <c r="T794" s="4">
        <v>44</v>
      </c>
      <c r="U794" s="4">
        <v>30</v>
      </c>
      <c r="V794" s="13">
        <v>41</v>
      </c>
      <c r="W794" s="4">
        <v>34</v>
      </c>
      <c r="X794" s="4">
        <v>25</v>
      </c>
      <c r="Y794">
        <f t="shared" si="154"/>
        <v>0</v>
      </c>
      <c r="Z794">
        <f t="shared" si="155"/>
        <v>0</v>
      </c>
    </row>
    <row r="795" spans="2:26" x14ac:dyDescent="0.25">
      <c r="B795" s="11">
        <f t="shared" si="156"/>
        <v>44594.624999998101</v>
      </c>
      <c r="C795" s="1">
        <f t="shared" si="147"/>
        <v>2</v>
      </c>
      <c r="D795" s="1">
        <f t="shared" si="148"/>
        <v>3</v>
      </c>
      <c r="E795" s="12">
        <f t="shared" si="149"/>
        <v>16</v>
      </c>
      <c r="F795" s="124" t="str">
        <f t="shared" si="150"/>
        <v>0</v>
      </c>
      <c r="G795" s="1">
        <f ca="1">(OFFSET(O795,0,MATCH(Customer!$J$6,'CDH &amp; HDH'!$P$11:$X$11,0)))</f>
        <v>41</v>
      </c>
      <c r="H795" s="1" t="str">
        <f t="shared" si="151"/>
        <v>Heating</v>
      </c>
      <c r="I795" s="1">
        <f ca="1">OFFSET(IF($H795="Cooling",Customer!$C$25,Customer!$C$52),E795,D795)</f>
        <v>70</v>
      </c>
      <c r="J795" s="1">
        <f ca="1">OFFSET(IF($H795="Cooling",Customer!$L$25,Customer!$L$52),$E795,$D795)</f>
        <v>70</v>
      </c>
      <c r="K795" s="16">
        <f t="shared" si="152"/>
        <v>0</v>
      </c>
      <c r="L795" s="16">
        <f t="shared" si="153"/>
        <v>0</v>
      </c>
      <c r="M795" s="17">
        <f t="shared" ca="1" si="145"/>
        <v>29</v>
      </c>
      <c r="N795" s="17">
        <f t="shared" ca="1" si="146"/>
        <v>29</v>
      </c>
      <c r="O795" s="4"/>
      <c r="P795" s="4">
        <v>39</v>
      </c>
      <c r="Q795" s="4">
        <v>30</v>
      </c>
      <c r="R795" s="4">
        <v>27</v>
      </c>
      <c r="S795" s="4">
        <v>28</v>
      </c>
      <c r="T795" s="4">
        <v>41</v>
      </c>
      <c r="U795" s="4">
        <v>30</v>
      </c>
      <c r="V795" s="13">
        <v>41</v>
      </c>
      <c r="W795" s="4">
        <v>33</v>
      </c>
      <c r="X795" s="4">
        <v>25</v>
      </c>
      <c r="Y795">
        <f t="shared" si="154"/>
        <v>0</v>
      </c>
      <c r="Z795">
        <f t="shared" si="155"/>
        <v>0</v>
      </c>
    </row>
    <row r="796" spans="2:26" x14ac:dyDescent="0.25">
      <c r="B796" s="11">
        <f t="shared" si="156"/>
        <v>44594.666666664765</v>
      </c>
      <c r="C796" s="1">
        <f t="shared" si="147"/>
        <v>2</v>
      </c>
      <c r="D796" s="1">
        <f t="shared" si="148"/>
        <v>3</v>
      </c>
      <c r="E796" s="12">
        <f t="shared" si="149"/>
        <v>17</v>
      </c>
      <c r="F796" s="124" t="str">
        <f t="shared" si="150"/>
        <v>0</v>
      </c>
      <c r="G796" s="1">
        <f ca="1">(OFFSET(O796,0,MATCH(Customer!$J$6,'CDH &amp; HDH'!$P$11:$X$11,0)))</f>
        <v>39</v>
      </c>
      <c r="H796" s="1" t="str">
        <f t="shared" si="151"/>
        <v>Heating</v>
      </c>
      <c r="I796" s="1">
        <f ca="1">OFFSET(IF($H796="Cooling",Customer!$C$25,Customer!$C$52),E796,D796)</f>
        <v>70</v>
      </c>
      <c r="J796" s="1">
        <f ca="1">OFFSET(IF($H796="Cooling",Customer!$L$25,Customer!$L$52),$E796,$D796)</f>
        <v>70</v>
      </c>
      <c r="K796" s="16">
        <f t="shared" si="152"/>
        <v>0</v>
      </c>
      <c r="L796" s="16">
        <f t="shared" si="153"/>
        <v>0</v>
      </c>
      <c r="M796" s="17">
        <f t="shared" ca="1" si="145"/>
        <v>31</v>
      </c>
      <c r="N796" s="17">
        <f t="shared" ca="1" si="146"/>
        <v>31</v>
      </c>
      <c r="O796" s="4"/>
      <c r="P796" s="4">
        <v>39</v>
      </c>
      <c r="Q796" s="4">
        <v>29</v>
      </c>
      <c r="R796" s="4">
        <v>27</v>
      </c>
      <c r="S796" s="4">
        <v>27</v>
      </c>
      <c r="T796" s="4">
        <v>39</v>
      </c>
      <c r="U796" s="4">
        <v>28</v>
      </c>
      <c r="V796" s="13">
        <v>39</v>
      </c>
      <c r="W796" s="4">
        <v>32</v>
      </c>
      <c r="X796" s="4">
        <v>24</v>
      </c>
      <c r="Y796">
        <f t="shared" si="154"/>
        <v>0</v>
      </c>
      <c r="Z796">
        <f t="shared" si="155"/>
        <v>0</v>
      </c>
    </row>
    <row r="797" spans="2:26" x14ac:dyDescent="0.25">
      <c r="B797" s="11">
        <f t="shared" si="156"/>
        <v>44594.708333331429</v>
      </c>
      <c r="C797" s="1">
        <f t="shared" si="147"/>
        <v>2</v>
      </c>
      <c r="D797" s="1">
        <f t="shared" si="148"/>
        <v>3</v>
      </c>
      <c r="E797" s="12">
        <f t="shared" si="149"/>
        <v>18</v>
      </c>
      <c r="F797" s="124" t="str">
        <f t="shared" si="150"/>
        <v>0</v>
      </c>
      <c r="G797" s="1">
        <f ca="1">(OFFSET(O797,0,MATCH(Customer!$J$6,'CDH &amp; HDH'!$P$11:$X$11,0)))</f>
        <v>39</v>
      </c>
      <c r="H797" s="1" t="str">
        <f t="shared" si="151"/>
        <v>Heating</v>
      </c>
      <c r="I797" s="1">
        <f ca="1">OFFSET(IF($H797="Cooling",Customer!$C$25,Customer!$C$52),E797,D797)</f>
        <v>70</v>
      </c>
      <c r="J797" s="1">
        <f ca="1">OFFSET(IF($H797="Cooling",Customer!$L$25,Customer!$L$52),$E797,$D797)</f>
        <v>70</v>
      </c>
      <c r="K797" s="16">
        <f t="shared" si="152"/>
        <v>0</v>
      </c>
      <c r="L797" s="16">
        <f t="shared" si="153"/>
        <v>0</v>
      </c>
      <c r="M797" s="17">
        <f t="shared" ca="1" si="145"/>
        <v>31</v>
      </c>
      <c r="N797" s="17">
        <f t="shared" ca="1" si="146"/>
        <v>31</v>
      </c>
      <c r="O797" s="4"/>
      <c r="P797" s="4">
        <v>38</v>
      </c>
      <c r="Q797" s="4">
        <v>28</v>
      </c>
      <c r="R797" s="4">
        <v>26</v>
      </c>
      <c r="S797" s="4">
        <v>26</v>
      </c>
      <c r="T797" s="4">
        <v>39</v>
      </c>
      <c r="U797" s="4">
        <v>25</v>
      </c>
      <c r="V797" s="13">
        <v>39</v>
      </c>
      <c r="W797" s="4">
        <v>31</v>
      </c>
      <c r="X797" s="4">
        <v>23</v>
      </c>
      <c r="Y797">
        <f t="shared" si="154"/>
        <v>0</v>
      </c>
      <c r="Z797">
        <f t="shared" si="155"/>
        <v>0</v>
      </c>
    </row>
    <row r="798" spans="2:26" x14ac:dyDescent="0.25">
      <c r="B798" s="11">
        <f t="shared" si="156"/>
        <v>44594.749999998094</v>
      </c>
      <c r="C798" s="1">
        <f t="shared" si="147"/>
        <v>2</v>
      </c>
      <c r="D798" s="1">
        <f t="shared" si="148"/>
        <v>3</v>
      </c>
      <c r="E798" s="12">
        <f t="shared" si="149"/>
        <v>19</v>
      </c>
      <c r="F798" s="124" t="str">
        <f t="shared" si="150"/>
        <v>1</v>
      </c>
      <c r="G798" s="1">
        <f ca="1">(OFFSET(O798,0,MATCH(Customer!$J$6,'CDH &amp; HDH'!$P$11:$X$11,0)))</f>
        <v>38</v>
      </c>
      <c r="H798" s="1" t="str">
        <f t="shared" si="151"/>
        <v>Heating</v>
      </c>
      <c r="I798" s="1">
        <f ca="1">OFFSET(IF($H798="Cooling",Customer!$C$25,Customer!$C$52),E798,D798)</f>
        <v>66</v>
      </c>
      <c r="J798" s="1">
        <f ca="1">OFFSET(IF($H798="Cooling",Customer!$L$25,Customer!$L$52),$E798,$D798)</f>
        <v>64</v>
      </c>
      <c r="K798" s="16">
        <f t="shared" si="152"/>
        <v>0</v>
      </c>
      <c r="L798" s="16">
        <f t="shared" si="153"/>
        <v>0</v>
      </c>
      <c r="M798" s="17">
        <f t="shared" ca="1" si="145"/>
        <v>28</v>
      </c>
      <c r="N798" s="17">
        <f t="shared" ca="1" si="146"/>
        <v>26</v>
      </c>
      <c r="O798" s="4"/>
      <c r="P798" s="4">
        <v>37</v>
      </c>
      <c r="Q798" s="4">
        <v>29</v>
      </c>
      <c r="R798" s="4">
        <v>25</v>
      </c>
      <c r="S798" s="4">
        <v>26</v>
      </c>
      <c r="T798" s="4">
        <v>37</v>
      </c>
      <c r="U798" s="4">
        <v>23</v>
      </c>
      <c r="V798" s="13">
        <v>38</v>
      </c>
      <c r="W798" s="4">
        <v>30</v>
      </c>
      <c r="X798" s="4">
        <v>22</v>
      </c>
      <c r="Y798">
        <f t="shared" si="154"/>
        <v>0</v>
      </c>
      <c r="Z798">
        <f t="shared" si="155"/>
        <v>0</v>
      </c>
    </row>
    <row r="799" spans="2:26" x14ac:dyDescent="0.25">
      <c r="B799" s="11">
        <f t="shared" si="156"/>
        <v>44594.791666664758</v>
      </c>
      <c r="C799" s="1">
        <f t="shared" si="147"/>
        <v>2</v>
      </c>
      <c r="D799" s="1">
        <f t="shared" si="148"/>
        <v>3</v>
      </c>
      <c r="E799" s="12">
        <f t="shared" si="149"/>
        <v>20</v>
      </c>
      <c r="F799" s="124" t="str">
        <f t="shared" si="150"/>
        <v>1</v>
      </c>
      <c r="G799" s="1">
        <f ca="1">(OFFSET(O799,0,MATCH(Customer!$J$6,'CDH &amp; HDH'!$P$11:$X$11,0)))</f>
        <v>37</v>
      </c>
      <c r="H799" s="1" t="str">
        <f t="shared" si="151"/>
        <v>Heating</v>
      </c>
      <c r="I799" s="1">
        <f ca="1">OFFSET(IF($H799="Cooling",Customer!$C$25,Customer!$C$52),E799,D799)</f>
        <v>66</v>
      </c>
      <c r="J799" s="1">
        <f ca="1">OFFSET(IF($H799="Cooling",Customer!$L$25,Customer!$L$52),$E799,$D799)</f>
        <v>64</v>
      </c>
      <c r="K799" s="16">
        <f t="shared" si="152"/>
        <v>0</v>
      </c>
      <c r="L799" s="16">
        <f t="shared" si="153"/>
        <v>0</v>
      </c>
      <c r="M799" s="17">
        <f t="shared" ca="1" si="145"/>
        <v>29</v>
      </c>
      <c r="N799" s="17">
        <f t="shared" ca="1" si="146"/>
        <v>27</v>
      </c>
      <c r="O799" s="4"/>
      <c r="P799" s="4">
        <v>36</v>
      </c>
      <c r="Q799" s="4">
        <v>29</v>
      </c>
      <c r="R799" s="4">
        <v>24</v>
      </c>
      <c r="S799" s="4">
        <v>26</v>
      </c>
      <c r="T799" s="4">
        <v>36</v>
      </c>
      <c r="U799" s="4">
        <v>22</v>
      </c>
      <c r="V799" s="13">
        <v>37</v>
      </c>
      <c r="W799" s="4">
        <v>29</v>
      </c>
      <c r="X799" s="4">
        <v>21</v>
      </c>
      <c r="Y799">
        <f t="shared" si="154"/>
        <v>0</v>
      </c>
      <c r="Z799">
        <f t="shared" si="155"/>
        <v>0</v>
      </c>
    </row>
    <row r="800" spans="2:26" x14ac:dyDescent="0.25">
      <c r="B800" s="11">
        <f t="shared" si="156"/>
        <v>44594.833333331422</v>
      </c>
      <c r="C800" s="1">
        <f t="shared" si="147"/>
        <v>2</v>
      </c>
      <c r="D800" s="1">
        <f t="shared" si="148"/>
        <v>3</v>
      </c>
      <c r="E800" s="12">
        <f t="shared" si="149"/>
        <v>21</v>
      </c>
      <c r="F800" s="124" t="str">
        <f t="shared" si="150"/>
        <v>0</v>
      </c>
      <c r="G800" s="1">
        <f ca="1">(OFFSET(O800,0,MATCH(Customer!$J$6,'CDH &amp; HDH'!$P$11:$X$11,0)))</f>
        <v>35</v>
      </c>
      <c r="H800" s="1" t="str">
        <f t="shared" si="151"/>
        <v>Heating</v>
      </c>
      <c r="I800" s="1">
        <f ca="1">OFFSET(IF($H800="Cooling",Customer!$C$25,Customer!$C$52),E800,D800)</f>
        <v>66</v>
      </c>
      <c r="J800" s="1">
        <f ca="1">OFFSET(IF($H800="Cooling",Customer!$L$25,Customer!$L$52),$E800,$D800)</f>
        <v>64</v>
      </c>
      <c r="K800" s="16">
        <f t="shared" si="152"/>
        <v>0</v>
      </c>
      <c r="L800" s="16">
        <f t="shared" si="153"/>
        <v>0</v>
      </c>
      <c r="M800" s="17">
        <f t="shared" ca="1" si="145"/>
        <v>31</v>
      </c>
      <c r="N800" s="17">
        <f t="shared" ca="1" si="146"/>
        <v>29</v>
      </c>
      <c r="O800" s="4"/>
      <c r="P800" s="4">
        <v>35</v>
      </c>
      <c r="Q800" s="4">
        <v>28</v>
      </c>
      <c r="R800" s="4">
        <v>23</v>
      </c>
      <c r="S800" s="4">
        <v>24</v>
      </c>
      <c r="T800" s="4">
        <v>35</v>
      </c>
      <c r="U800" s="4">
        <v>22</v>
      </c>
      <c r="V800" s="13">
        <v>35</v>
      </c>
      <c r="W800" s="4">
        <v>28</v>
      </c>
      <c r="X800" s="4">
        <v>20</v>
      </c>
      <c r="Y800">
        <f t="shared" si="154"/>
        <v>0</v>
      </c>
      <c r="Z800">
        <f t="shared" si="155"/>
        <v>0</v>
      </c>
    </row>
    <row r="801" spans="2:26" x14ac:dyDescent="0.25">
      <c r="B801" s="11">
        <f t="shared" si="156"/>
        <v>44594.874999998086</v>
      </c>
      <c r="C801" s="1">
        <f t="shared" si="147"/>
        <v>2</v>
      </c>
      <c r="D801" s="1">
        <f t="shared" si="148"/>
        <v>3</v>
      </c>
      <c r="E801" s="12">
        <f t="shared" si="149"/>
        <v>22</v>
      </c>
      <c r="F801" s="124" t="str">
        <f t="shared" si="150"/>
        <v>0</v>
      </c>
      <c r="G801" s="1">
        <f ca="1">(OFFSET(O801,0,MATCH(Customer!$J$6,'CDH &amp; HDH'!$P$11:$X$11,0)))</f>
        <v>34</v>
      </c>
      <c r="H801" s="1" t="str">
        <f t="shared" si="151"/>
        <v>Heating</v>
      </c>
      <c r="I801" s="1">
        <f ca="1">OFFSET(IF($H801="Cooling",Customer!$C$25,Customer!$C$52),E801,D801)</f>
        <v>66</v>
      </c>
      <c r="J801" s="1">
        <f ca="1">OFFSET(IF($H801="Cooling",Customer!$L$25,Customer!$L$52),$E801,$D801)</f>
        <v>64</v>
      </c>
      <c r="K801" s="16">
        <f t="shared" si="152"/>
        <v>0</v>
      </c>
      <c r="L801" s="16">
        <f t="shared" si="153"/>
        <v>0</v>
      </c>
      <c r="M801" s="17">
        <f t="shared" ca="1" si="145"/>
        <v>32</v>
      </c>
      <c r="N801" s="17">
        <f t="shared" ca="1" si="146"/>
        <v>30</v>
      </c>
      <c r="O801" s="4"/>
      <c r="P801" s="4">
        <v>35</v>
      </c>
      <c r="Q801" s="4">
        <v>28</v>
      </c>
      <c r="R801" s="4">
        <v>23</v>
      </c>
      <c r="S801" s="4">
        <v>24</v>
      </c>
      <c r="T801" s="4">
        <v>34</v>
      </c>
      <c r="U801" s="4">
        <v>21</v>
      </c>
      <c r="V801" s="13">
        <v>34</v>
      </c>
      <c r="W801" s="4">
        <v>27</v>
      </c>
      <c r="X801" s="4">
        <v>18</v>
      </c>
      <c r="Y801">
        <f t="shared" si="154"/>
        <v>0</v>
      </c>
      <c r="Z801">
        <f t="shared" si="155"/>
        <v>0</v>
      </c>
    </row>
    <row r="802" spans="2:26" x14ac:dyDescent="0.25">
      <c r="B802" s="11">
        <f t="shared" si="156"/>
        <v>44594.916666664751</v>
      </c>
      <c r="C802" s="1">
        <f t="shared" si="147"/>
        <v>2</v>
      </c>
      <c r="D802" s="1">
        <f t="shared" si="148"/>
        <v>3</v>
      </c>
      <c r="E802" s="12">
        <f t="shared" si="149"/>
        <v>23</v>
      </c>
      <c r="F802" s="124" t="str">
        <f t="shared" si="150"/>
        <v>0</v>
      </c>
      <c r="G802" s="1">
        <f ca="1">(OFFSET(O802,0,MATCH(Customer!$J$6,'CDH &amp; HDH'!$P$11:$X$11,0)))</f>
        <v>33</v>
      </c>
      <c r="H802" s="1" t="str">
        <f t="shared" si="151"/>
        <v>Heating</v>
      </c>
      <c r="I802" s="1">
        <f ca="1">OFFSET(IF($H802="Cooling",Customer!$C$25,Customer!$C$52),E802,D802)</f>
        <v>66</v>
      </c>
      <c r="J802" s="1">
        <f ca="1">OFFSET(IF($H802="Cooling",Customer!$L$25,Customer!$L$52),$E802,$D802)</f>
        <v>64</v>
      </c>
      <c r="K802" s="16">
        <f t="shared" si="152"/>
        <v>0</v>
      </c>
      <c r="L802" s="16">
        <f t="shared" si="153"/>
        <v>0</v>
      </c>
      <c r="M802" s="17">
        <f t="shared" ca="1" si="145"/>
        <v>33</v>
      </c>
      <c r="N802" s="17">
        <f t="shared" ca="1" si="146"/>
        <v>31</v>
      </c>
      <c r="O802" s="4"/>
      <c r="P802" s="4">
        <v>34</v>
      </c>
      <c r="Q802" s="4">
        <v>29</v>
      </c>
      <c r="R802" s="4">
        <v>22</v>
      </c>
      <c r="S802" s="4">
        <v>23</v>
      </c>
      <c r="T802" s="4">
        <v>34</v>
      </c>
      <c r="U802" s="4">
        <v>22</v>
      </c>
      <c r="V802" s="13">
        <v>33</v>
      </c>
      <c r="W802" s="4">
        <v>26</v>
      </c>
      <c r="X802" s="4">
        <v>19</v>
      </c>
      <c r="Y802">
        <f t="shared" si="154"/>
        <v>0</v>
      </c>
      <c r="Z802">
        <f t="shared" si="155"/>
        <v>0</v>
      </c>
    </row>
    <row r="803" spans="2:26" x14ac:dyDescent="0.25">
      <c r="B803" s="11">
        <f t="shared" si="156"/>
        <v>44594.958333331415</v>
      </c>
      <c r="C803" s="1">
        <f t="shared" si="147"/>
        <v>2</v>
      </c>
      <c r="D803" s="1">
        <f t="shared" si="148"/>
        <v>3</v>
      </c>
      <c r="E803" s="12">
        <f t="shared" si="149"/>
        <v>24</v>
      </c>
      <c r="F803" s="124" t="str">
        <f t="shared" si="150"/>
        <v>0</v>
      </c>
      <c r="G803" s="1">
        <f ca="1">(OFFSET(O803,0,MATCH(Customer!$J$6,'CDH &amp; HDH'!$P$11:$X$11,0)))</f>
        <v>34</v>
      </c>
      <c r="H803" s="1" t="str">
        <f t="shared" si="151"/>
        <v>Heating</v>
      </c>
      <c r="I803" s="1">
        <f ca="1">OFFSET(IF($H803="Cooling",Customer!$C$25,Customer!$C$52),E803,D803)</f>
        <v>66</v>
      </c>
      <c r="J803" s="1">
        <f ca="1">OFFSET(IF($H803="Cooling",Customer!$L$25,Customer!$L$52),$E803,$D803)</f>
        <v>64</v>
      </c>
      <c r="K803" s="16">
        <f t="shared" si="152"/>
        <v>0</v>
      </c>
      <c r="L803" s="16">
        <f t="shared" si="153"/>
        <v>0</v>
      </c>
      <c r="M803" s="17">
        <f t="shared" ca="1" si="145"/>
        <v>32</v>
      </c>
      <c r="N803" s="17">
        <f t="shared" ca="1" si="146"/>
        <v>30</v>
      </c>
      <c r="O803" s="4"/>
      <c r="P803" s="4">
        <v>34</v>
      </c>
      <c r="Q803" s="4">
        <v>29</v>
      </c>
      <c r="R803" s="4">
        <v>21</v>
      </c>
      <c r="S803" s="4">
        <v>25</v>
      </c>
      <c r="T803" s="4">
        <v>33</v>
      </c>
      <c r="U803" s="4">
        <v>22</v>
      </c>
      <c r="V803" s="13">
        <v>34</v>
      </c>
      <c r="W803" s="4">
        <v>25</v>
      </c>
      <c r="X803" s="4">
        <v>18</v>
      </c>
      <c r="Y803">
        <f t="shared" si="154"/>
        <v>0</v>
      </c>
      <c r="Z803">
        <f t="shared" si="155"/>
        <v>0</v>
      </c>
    </row>
    <row r="804" spans="2:26" x14ac:dyDescent="0.25">
      <c r="B804" s="11">
        <f t="shared" si="156"/>
        <v>44594.999999998079</v>
      </c>
      <c r="C804" s="1">
        <f t="shared" si="147"/>
        <v>2</v>
      </c>
      <c r="D804" s="1">
        <f t="shared" si="148"/>
        <v>4</v>
      </c>
      <c r="E804" s="12">
        <f t="shared" si="149"/>
        <v>1</v>
      </c>
      <c r="F804" s="124" t="str">
        <f t="shared" si="150"/>
        <v>0</v>
      </c>
      <c r="G804" s="1">
        <f ca="1">(OFFSET(O804,0,MATCH(Customer!$J$6,'CDH &amp; HDH'!$P$11:$X$11,0)))</f>
        <v>34</v>
      </c>
      <c r="H804" s="1" t="str">
        <f t="shared" si="151"/>
        <v>Heating</v>
      </c>
      <c r="I804" s="1">
        <f ca="1">OFFSET(IF($H804="Cooling",Customer!$C$25,Customer!$C$52),E804,D804)</f>
        <v>66</v>
      </c>
      <c r="J804" s="1">
        <f ca="1">OFFSET(IF($H804="Cooling",Customer!$L$25,Customer!$L$52),$E804,$D804)</f>
        <v>64</v>
      </c>
      <c r="K804" s="16">
        <f t="shared" si="152"/>
        <v>0</v>
      </c>
      <c r="L804" s="16">
        <f t="shared" si="153"/>
        <v>0</v>
      </c>
      <c r="M804" s="17">
        <f t="shared" ca="1" si="145"/>
        <v>32</v>
      </c>
      <c r="N804" s="17">
        <f t="shared" ca="1" si="146"/>
        <v>30</v>
      </c>
      <c r="O804" s="4"/>
      <c r="P804" s="4">
        <v>33</v>
      </c>
      <c r="Q804" s="4">
        <v>30</v>
      </c>
      <c r="R804" s="4">
        <v>21</v>
      </c>
      <c r="S804" s="4">
        <v>25</v>
      </c>
      <c r="T804" s="4">
        <v>32</v>
      </c>
      <c r="U804" s="4">
        <v>22</v>
      </c>
      <c r="V804" s="13">
        <v>34</v>
      </c>
      <c r="W804" s="4">
        <v>24</v>
      </c>
      <c r="X804" s="4">
        <v>16</v>
      </c>
      <c r="Y804">
        <f t="shared" si="154"/>
        <v>0</v>
      </c>
      <c r="Z804">
        <f t="shared" si="155"/>
        <v>0</v>
      </c>
    </row>
    <row r="805" spans="2:26" x14ac:dyDescent="0.25">
      <c r="B805" s="11">
        <f t="shared" si="156"/>
        <v>44595.041666664743</v>
      </c>
      <c r="C805" s="1">
        <f t="shared" si="147"/>
        <v>2</v>
      </c>
      <c r="D805" s="1">
        <f t="shared" si="148"/>
        <v>4</v>
      </c>
      <c r="E805" s="12">
        <f t="shared" si="149"/>
        <v>2</v>
      </c>
      <c r="F805" s="124" t="str">
        <f t="shared" si="150"/>
        <v>0</v>
      </c>
      <c r="G805" s="1">
        <f ca="1">(OFFSET(O805,0,MATCH(Customer!$J$6,'CDH &amp; HDH'!$P$11:$X$11,0)))</f>
        <v>34</v>
      </c>
      <c r="H805" s="1" t="str">
        <f t="shared" si="151"/>
        <v>Heating</v>
      </c>
      <c r="I805" s="1">
        <f ca="1">OFFSET(IF($H805="Cooling",Customer!$C$25,Customer!$C$52),E805,D805)</f>
        <v>66</v>
      </c>
      <c r="J805" s="1">
        <f ca="1">OFFSET(IF($H805="Cooling",Customer!$L$25,Customer!$L$52),$E805,$D805)</f>
        <v>64</v>
      </c>
      <c r="K805" s="16">
        <f t="shared" si="152"/>
        <v>0</v>
      </c>
      <c r="L805" s="16">
        <f t="shared" si="153"/>
        <v>0</v>
      </c>
      <c r="M805" s="17">
        <f t="shared" ca="1" si="145"/>
        <v>32</v>
      </c>
      <c r="N805" s="17">
        <f t="shared" ca="1" si="146"/>
        <v>30</v>
      </c>
      <c r="O805" s="4"/>
      <c r="P805" s="4">
        <v>33</v>
      </c>
      <c r="Q805" s="4">
        <v>31</v>
      </c>
      <c r="R805" s="4">
        <v>20</v>
      </c>
      <c r="S805" s="4">
        <v>25</v>
      </c>
      <c r="T805" s="4">
        <v>31</v>
      </c>
      <c r="U805" s="4">
        <v>22</v>
      </c>
      <c r="V805" s="13">
        <v>34</v>
      </c>
      <c r="W805" s="4">
        <v>23</v>
      </c>
      <c r="X805" s="4">
        <v>14</v>
      </c>
      <c r="Y805">
        <f t="shared" si="154"/>
        <v>0</v>
      </c>
      <c r="Z805">
        <f t="shared" si="155"/>
        <v>0</v>
      </c>
    </row>
    <row r="806" spans="2:26" x14ac:dyDescent="0.25">
      <c r="B806" s="11">
        <f t="shared" si="156"/>
        <v>44595.083333331408</v>
      </c>
      <c r="C806" s="1">
        <f t="shared" si="147"/>
        <v>2</v>
      </c>
      <c r="D806" s="1">
        <f t="shared" si="148"/>
        <v>4</v>
      </c>
      <c r="E806" s="12">
        <f t="shared" si="149"/>
        <v>3</v>
      </c>
      <c r="F806" s="124" t="str">
        <f t="shared" si="150"/>
        <v>0</v>
      </c>
      <c r="G806" s="1">
        <f ca="1">(OFFSET(O806,0,MATCH(Customer!$J$6,'CDH &amp; HDH'!$P$11:$X$11,0)))</f>
        <v>34</v>
      </c>
      <c r="H806" s="1" t="str">
        <f t="shared" si="151"/>
        <v>Heating</v>
      </c>
      <c r="I806" s="1">
        <f ca="1">OFFSET(IF($H806="Cooling",Customer!$C$25,Customer!$C$52),E806,D806)</f>
        <v>66</v>
      </c>
      <c r="J806" s="1">
        <f ca="1">OFFSET(IF($H806="Cooling",Customer!$L$25,Customer!$L$52),$E806,$D806)</f>
        <v>64</v>
      </c>
      <c r="K806" s="16">
        <f t="shared" si="152"/>
        <v>0</v>
      </c>
      <c r="L806" s="16">
        <f t="shared" si="153"/>
        <v>0</v>
      </c>
      <c r="M806" s="17">
        <f t="shared" ca="1" si="145"/>
        <v>32</v>
      </c>
      <c r="N806" s="17">
        <f t="shared" ca="1" si="146"/>
        <v>30</v>
      </c>
      <c r="O806" s="4"/>
      <c r="P806" s="4">
        <v>32</v>
      </c>
      <c r="Q806" s="4">
        <v>32</v>
      </c>
      <c r="R806" s="4">
        <v>19</v>
      </c>
      <c r="S806" s="4">
        <v>25</v>
      </c>
      <c r="T806" s="4">
        <v>30</v>
      </c>
      <c r="U806" s="4">
        <v>21</v>
      </c>
      <c r="V806" s="13">
        <v>34</v>
      </c>
      <c r="W806" s="4">
        <v>22</v>
      </c>
      <c r="X806" s="4">
        <v>10</v>
      </c>
      <c r="Y806">
        <f t="shared" si="154"/>
        <v>0</v>
      </c>
      <c r="Z806">
        <f t="shared" si="155"/>
        <v>0</v>
      </c>
    </row>
    <row r="807" spans="2:26" x14ac:dyDescent="0.25">
      <c r="B807" s="11">
        <f t="shared" si="156"/>
        <v>44595.124999998072</v>
      </c>
      <c r="C807" s="1">
        <f t="shared" si="147"/>
        <v>2</v>
      </c>
      <c r="D807" s="1">
        <f t="shared" si="148"/>
        <v>4</v>
      </c>
      <c r="E807" s="12">
        <f t="shared" si="149"/>
        <v>4</v>
      </c>
      <c r="F807" s="124" t="str">
        <f t="shared" si="150"/>
        <v>0</v>
      </c>
      <c r="G807" s="1">
        <f ca="1">(OFFSET(O807,0,MATCH(Customer!$J$6,'CDH &amp; HDH'!$P$11:$X$11,0)))</f>
        <v>35</v>
      </c>
      <c r="H807" s="1" t="str">
        <f t="shared" si="151"/>
        <v>Heating</v>
      </c>
      <c r="I807" s="1">
        <f ca="1">OFFSET(IF($H807="Cooling",Customer!$C$25,Customer!$C$52),E807,D807)</f>
        <v>66</v>
      </c>
      <c r="J807" s="1">
        <f ca="1">OFFSET(IF($H807="Cooling",Customer!$L$25,Customer!$L$52),$E807,$D807)</f>
        <v>64</v>
      </c>
      <c r="K807" s="16">
        <f t="shared" si="152"/>
        <v>0</v>
      </c>
      <c r="L807" s="16">
        <f t="shared" si="153"/>
        <v>0</v>
      </c>
      <c r="M807" s="17">
        <f t="shared" ca="1" si="145"/>
        <v>31</v>
      </c>
      <c r="N807" s="17">
        <f t="shared" ca="1" si="146"/>
        <v>29</v>
      </c>
      <c r="O807" s="4"/>
      <c r="P807" s="4">
        <v>31</v>
      </c>
      <c r="Q807" s="4">
        <v>33</v>
      </c>
      <c r="R807" s="4">
        <v>20</v>
      </c>
      <c r="S807" s="4">
        <v>25</v>
      </c>
      <c r="T807" s="4">
        <v>30</v>
      </c>
      <c r="U807" s="4">
        <v>22</v>
      </c>
      <c r="V807" s="13">
        <v>35</v>
      </c>
      <c r="W807" s="4">
        <v>20</v>
      </c>
      <c r="X807" s="4">
        <v>11</v>
      </c>
      <c r="Y807">
        <f t="shared" si="154"/>
        <v>0</v>
      </c>
      <c r="Z807">
        <f t="shared" si="155"/>
        <v>0</v>
      </c>
    </row>
    <row r="808" spans="2:26" x14ac:dyDescent="0.25">
      <c r="B808" s="11">
        <f t="shared" si="156"/>
        <v>44595.166666664736</v>
      </c>
      <c r="C808" s="1">
        <f t="shared" si="147"/>
        <v>2</v>
      </c>
      <c r="D808" s="1">
        <f t="shared" si="148"/>
        <v>4</v>
      </c>
      <c r="E808" s="12">
        <f t="shared" si="149"/>
        <v>5</v>
      </c>
      <c r="F808" s="124" t="str">
        <f t="shared" si="150"/>
        <v>0</v>
      </c>
      <c r="G808" s="1">
        <f ca="1">(OFFSET(O808,0,MATCH(Customer!$J$6,'CDH &amp; HDH'!$P$11:$X$11,0)))</f>
        <v>35</v>
      </c>
      <c r="H808" s="1" t="str">
        <f t="shared" si="151"/>
        <v>Heating</v>
      </c>
      <c r="I808" s="1">
        <f ca="1">OFFSET(IF($H808="Cooling",Customer!$C$25,Customer!$C$52),E808,D808)</f>
        <v>66</v>
      </c>
      <c r="J808" s="1">
        <f ca="1">OFFSET(IF($H808="Cooling",Customer!$L$25,Customer!$L$52),$E808,$D808)</f>
        <v>64</v>
      </c>
      <c r="K808" s="16">
        <f t="shared" si="152"/>
        <v>0</v>
      </c>
      <c r="L808" s="16">
        <f t="shared" si="153"/>
        <v>0</v>
      </c>
      <c r="M808" s="17">
        <f t="shared" ca="1" si="145"/>
        <v>31</v>
      </c>
      <c r="N808" s="17">
        <f t="shared" ca="1" si="146"/>
        <v>29</v>
      </c>
      <c r="O808" s="4"/>
      <c r="P808" s="4">
        <v>30</v>
      </c>
      <c r="Q808" s="4">
        <v>33</v>
      </c>
      <c r="R808" s="4">
        <v>20</v>
      </c>
      <c r="S808" s="4">
        <v>24</v>
      </c>
      <c r="T808" s="4">
        <v>29</v>
      </c>
      <c r="U808" s="4">
        <v>22</v>
      </c>
      <c r="V808" s="13">
        <v>35</v>
      </c>
      <c r="W808" s="4">
        <v>20</v>
      </c>
      <c r="X808" s="4">
        <v>9</v>
      </c>
      <c r="Y808">
        <f t="shared" si="154"/>
        <v>0</v>
      </c>
      <c r="Z808">
        <f t="shared" si="155"/>
        <v>0</v>
      </c>
    </row>
    <row r="809" spans="2:26" x14ac:dyDescent="0.25">
      <c r="B809" s="11">
        <f t="shared" si="156"/>
        <v>44595.2083333314</v>
      </c>
      <c r="C809" s="1">
        <f t="shared" si="147"/>
        <v>2</v>
      </c>
      <c r="D809" s="1">
        <f t="shared" si="148"/>
        <v>4</v>
      </c>
      <c r="E809" s="12">
        <f t="shared" si="149"/>
        <v>6</v>
      </c>
      <c r="F809" s="124" t="str">
        <f t="shared" si="150"/>
        <v>0</v>
      </c>
      <c r="G809" s="1">
        <f ca="1">(OFFSET(O809,0,MATCH(Customer!$J$6,'CDH &amp; HDH'!$P$11:$X$11,0)))</f>
        <v>35</v>
      </c>
      <c r="H809" s="1" t="str">
        <f t="shared" si="151"/>
        <v>Heating</v>
      </c>
      <c r="I809" s="1">
        <f ca="1">OFFSET(IF($H809="Cooling",Customer!$C$25,Customer!$C$52),E809,D809)</f>
        <v>66</v>
      </c>
      <c r="J809" s="1">
        <f ca="1">OFFSET(IF($H809="Cooling",Customer!$L$25,Customer!$L$52),$E809,$D809)</f>
        <v>64</v>
      </c>
      <c r="K809" s="16">
        <f t="shared" si="152"/>
        <v>0</v>
      </c>
      <c r="L809" s="16">
        <f t="shared" si="153"/>
        <v>0</v>
      </c>
      <c r="M809" s="17">
        <f t="shared" ca="1" si="145"/>
        <v>31</v>
      </c>
      <c r="N809" s="17">
        <f t="shared" ca="1" si="146"/>
        <v>29</v>
      </c>
      <c r="O809" s="4"/>
      <c r="P809" s="4">
        <v>29</v>
      </c>
      <c r="Q809" s="4">
        <v>33</v>
      </c>
      <c r="R809" s="4">
        <v>20</v>
      </c>
      <c r="S809" s="4">
        <v>23</v>
      </c>
      <c r="T809" s="4">
        <v>29</v>
      </c>
      <c r="U809" s="4">
        <v>23</v>
      </c>
      <c r="V809" s="13">
        <v>35</v>
      </c>
      <c r="W809" s="4">
        <v>19</v>
      </c>
      <c r="X809" s="4">
        <v>8</v>
      </c>
      <c r="Y809">
        <f t="shared" si="154"/>
        <v>0</v>
      </c>
      <c r="Z809">
        <f t="shared" si="155"/>
        <v>0</v>
      </c>
    </row>
    <row r="810" spans="2:26" x14ac:dyDescent="0.25">
      <c r="B810" s="11">
        <f t="shared" si="156"/>
        <v>44595.249999998065</v>
      </c>
      <c r="C810" s="1">
        <f t="shared" si="147"/>
        <v>2</v>
      </c>
      <c r="D810" s="1">
        <f t="shared" si="148"/>
        <v>4</v>
      </c>
      <c r="E810" s="12">
        <f t="shared" si="149"/>
        <v>7</v>
      </c>
      <c r="F810" s="124" t="str">
        <f t="shared" si="150"/>
        <v>0</v>
      </c>
      <c r="G810" s="1">
        <f ca="1">(OFFSET(O810,0,MATCH(Customer!$J$6,'CDH &amp; HDH'!$P$11:$X$11,0)))</f>
        <v>35</v>
      </c>
      <c r="H810" s="1" t="str">
        <f t="shared" si="151"/>
        <v>Heating</v>
      </c>
      <c r="I810" s="1">
        <f ca="1">OFFSET(IF($H810="Cooling",Customer!$C$25,Customer!$C$52),E810,D810)</f>
        <v>66</v>
      </c>
      <c r="J810" s="1">
        <f ca="1">OFFSET(IF($H810="Cooling",Customer!$L$25,Customer!$L$52),$E810,$D810)</f>
        <v>64</v>
      </c>
      <c r="K810" s="16">
        <f t="shared" si="152"/>
        <v>0</v>
      </c>
      <c r="L810" s="16">
        <f t="shared" si="153"/>
        <v>0</v>
      </c>
      <c r="M810" s="17">
        <f t="shared" ca="1" si="145"/>
        <v>31</v>
      </c>
      <c r="N810" s="17">
        <f t="shared" ca="1" si="146"/>
        <v>29</v>
      </c>
      <c r="O810" s="4"/>
      <c r="P810" s="4">
        <v>29</v>
      </c>
      <c r="Q810" s="4">
        <v>33</v>
      </c>
      <c r="R810" s="4">
        <v>20</v>
      </c>
      <c r="S810" s="4">
        <v>23</v>
      </c>
      <c r="T810" s="4">
        <v>27</v>
      </c>
      <c r="U810" s="4">
        <v>25</v>
      </c>
      <c r="V810" s="13">
        <v>35</v>
      </c>
      <c r="W810" s="4">
        <v>18</v>
      </c>
      <c r="X810" s="4">
        <v>7</v>
      </c>
      <c r="Y810">
        <f t="shared" si="154"/>
        <v>0</v>
      </c>
      <c r="Z810">
        <f t="shared" si="155"/>
        <v>0</v>
      </c>
    </row>
    <row r="811" spans="2:26" x14ac:dyDescent="0.25">
      <c r="B811" s="11">
        <f t="shared" si="156"/>
        <v>44595.291666664729</v>
      </c>
      <c r="C811" s="1">
        <f t="shared" si="147"/>
        <v>2</v>
      </c>
      <c r="D811" s="1">
        <f t="shared" si="148"/>
        <v>4</v>
      </c>
      <c r="E811" s="12">
        <f t="shared" si="149"/>
        <v>8</v>
      </c>
      <c r="F811" s="124" t="str">
        <f t="shared" si="150"/>
        <v>1</v>
      </c>
      <c r="G811" s="1">
        <f ca="1">(OFFSET(O811,0,MATCH(Customer!$J$6,'CDH &amp; HDH'!$P$11:$X$11,0)))</f>
        <v>36</v>
      </c>
      <c r="H811" s="1" t="str">
        <f t="shared" si="151"/>
        <v>Heating</v>
      </c>
      <c r="I811" s="1">
        <f ca="1">OFFSET(IF($H811="Cooling",Customer!$C$25,Customer!$C$52),E811,D811)</f>
        <v>70</v>
      </c>
      <c r="J811" s="1">
        <f ca="1">OFFSET(IF($H811="Cooling",Customer!$L$25,Customer!$L$52),$E811,$D811)</f>
        <v>70</v>
      </c>
      <c r="K811" s="16">
        <f t="shared" si="152"/>
        <v>0</v>
      </c>
      <c r="L811" s="16">
        <f t="shared" si="153"/>
        <v>0</v>
      </c>
      <c r="M811" s="17">
        <f t="shared" ca="1" si="145"/>
        <v>34</v>
      </c>
      <c r="N811" s="17">
        <f t="shared" ca="1" si="146"/>
        <v>34</v>
      </c>
      <c r="O811" s="4"/>
      <c r="P811" s="4">
        <v>28</v>
      </c>
      <c r="Q811" s="4">
        <v>34</v>
      </c>
      <c r="R811" s="4">
        <v>21</v>
      </c>
      <c r="S811" s="4">
        <v>22</v>
      </c>
      <c r="T811" s="4">
        <v>27</v>
      </c>
      <c r="U811" s="4">
        <v>27</v>
      </c>
      <c r="V811" s="13">
        <v>36</v>
      </c>
      <c r="W811" s="4">
        <v>18</v>
      </c>
      <c r="X811" s="4">
        <v>4</v>
      </c>
      <c r="Y811">
        <f t="shared" si="154"/>
        <v>0</v>
      </c>
      <c r="Z811">
        <f t="shared" si="155"/>
        <v>0</v>
      </c>
    </row>
    <row r="812" spans="2:26" x14ac:dyDescent="0.25">
      <c r="B812" s="11">
        <f t="shared" si="156"/>
        <v>44595.333333331393</v>
      </c>
      <c r="C812" s="1">
        <f t="shared" si="147"/>
        <v>2</v>
      </c>
      <c r="D812" s="1">
        <f t="shared" si="148"/>
        <v>4</v>
      </c>
      <c r="E812" s="12">
        <f t="shared" si="149"/>
        <v>9</v>
      </c>
      <c r="F812" s="124" t="str">
        <f t="shared" si="150"/>
        <v>1</v>
      </c>
      <c r="G812" s="1">
        <f ca="1">(OFFSET(O812,0,MATCH(Customer!$J$6,'CDH &amp; HDH'!$P$11:$X$11,0)))</f>
        <v>37</v>
      </c>
      <c r="H812" s="1" t="str">
        <f t="shared" si="151"/>
        <v>Heating</v>
      </c>
      <c r="I812" s="1">
        <f ca="1">OFFSET(IF($H812="Cooling",Customer!$C$25,Customer!$C$52),E812,D812)</f>
        <v>70</v>
      </c>
      <c r="J812" s="1">
        <f ca="1">OFFSET(IF($H812="Cooling",Customer!$L$25,Customer!$L$52),$E812,$D812)</f>
        <v>70</v>
      </c>
      <c r="K812" s="16">
        <f t="shared" si="152"/>
        <v>0</v>
      </c>
      <c r="L812" s="16">
        <f t="shared" si="153"/>
        <v>0</v>
      </c>
      <c r="M812" s="17">
        <f t="shared" ca="1" si="145"/>
        <v>33</v>
      </c>
      <c r="N812" s="17">
        <f t="shared" ca="1" si="146"/>
        <v>33</v>
      </c>
      <c r="O812" s="4"/>
      <c r="P812" s="4">
        <v>29</v>
      </c>
      <c r="Q812" s="4">
        <v>34</v>
      </c>
      <c r="R812" s="4">
        <v>22</v>
      </c>
      <c r="S812" s="4">
        <v>22</v>
      </c>
      <c r="T812" s="4">
        <v>30</v>
      </c>
      <c r="U812" s="4">
        <v>30</v>
      </c>
      <c r="V812" s="13">
        <v>37</v>
      </c>
      <c r="W812" s="4">
        <v>21</v>
      </c>
      <c r="X812" s="4">
        <v>7</v>
      </c>
      <c r="Y812">
        <f t="shared" si="154"/>
        <v>0</v>
      </c>
      <c r="Z812">
        <f t="shared" si="155"/>
        <v>0</v>
      </c>
    </row>
    <row r="813" spans="2:26" x14ac:dyDescent="0.25">
      <c r="B813" s="11">
        <f t="shared" si="156"/>
        <v>44595.374999998057</v>
      </c>
      <c r="C813" s="1">
        <f t="shared" si="147"/>
        <v>2</v>
      </c>
      <c r="D813" s="1">
        <f t="shared" si="148"/>
        <v>4</v>
      </c>
      <c r="E813" s="12">
        <f t="shared" si="149"/>
        <v>10</v>
      </c>
      <c r="F813" s="124" t="str">
        <f t="shared" si="150"/>
        <v>0</v>
      </c>
      <c r="G813" s="1">
        <f ca="1">(OFFSET(O813,0,MATCH(Customer!$J$6,'CDH &amp; HDH'!$P$11:$X$11,0)))</f>
        <v>38</v>
      </c>
      <c r="H813" s="1" t="str">
        <f t="shared" si="151"/>
        <v>Heating</v>
      </c>
      <c r="I813" s="1">
        <f ca="1">OFFSET(IF($H813="Cooling",Customer!$C$25,Customer!$C$52),E813,D813)</f>
        <v>70</v>
      </c>
      <c r="J813" s="1">
        <f ca="1">OFFSET(IF($H813="Cooling",Customer!$L$25,Customer!$L$52),$E813,$D813)</f>
        <v>70</v>
      </c>
      <c r="K813" s="16">
        <f t="shared" si="152"/>
        <v>0</v>
      </c>
      <c r="L813" s="16">
        <f t="shared" si="153"/>
        <v>0</v>
      </c>
      <c r="M813" s="17">
        <f t="shared" ca="1" si="145"/>
        <v>32</v>
      </c>
      <c r="N813" s="17">
        <f t="shared" ca="1" si="146"/>
        <v>32</v>
      </c>
      <c r="O813" s="4"/>
      <c r="P813" s="4">
        <v>30</v>
      </c>
      <c r="Q813" s="4">
        <v>34</v>
      </c>
      <c r="R813" s="4">
        <v>24</v>
      </c>
      <c r="S813" s="4">
        <v>22</v>
      </c>
      <c r="T813" s="4">
        <v>32</v>
      </c>
      <c r="U813" s="4">
        <v>34</v>
      </c>
      <c r="V813" s="13">
        <v>38</v>
      </c>
      <c r="W813" s="4">
        <v>23</v>
      </c>
      <c r="X813" s="4">
        <v>10</v>
      </c>
      <c r="Y813">
        <f t="shared" si="154"/>
        <v>0</v>
      </c>
      <c r="Z813">
        <f t="shared" si="155"/>
        <v>0</v>
      </c>
    </row>
    <row r="814" spans="2:26" x14ac:dyDescent="0.25">
      <c r="B814" s="11">
        <f t="shared" si="156"/>
        <v>44595.416666664722</v>
      </c>
      <c r="C814" s="1">
        <f t="shared" si="147"/>
        <v>2</v>
      </c>
      <c r="D814" s="1">
        <f t="shared" si="148"/>
        <v>4</v>
      </c>
      <c r="E814" s="12">
        <f t="shared" si="149"/>
        <v>11</v>
      </c>
      <c r="F814" s="124" t="str">
        <f t="shared" si="150"/>
        <v>0</v>
      </c>
      <c r="G814" s="1">
        <f ca="1">(OFFSET(O814,0,MATCH(Customer!$J$6,'CDH &amp; HDH'!$P$11:$X$11,0)))</f>
        <v>38</v>
      </c>
      <c r="H814" s="1" t="str">
        <f t="shared" si="151"/>
        <v>Heating</v>
      </c>
      <c r="I814" s="1">
        <f ca="1">OFFSET(IF($H814="Cooling",Customer!$C$25,Customer!$C$52),E814,D814)</f>
        <v>70</v>
      </c>
      <c r="J814" s="1">
        <f ca="1">OFFSET(IF($H814="Cooling",Customer!$L$25,Customer!$L$52),$E814,$D814)</f>
        <v>70</v>
      </c>
      <c r="K814" s="16">
        <f t="shared" si="152"/>
        <v>0</v>
      </c>
      <c r="L814" s="16">
        <f t="shared" si="153"/>
        <v>0</v>
      </c>
      <c r="M814" s="17">
        <f t="shared" ca="1" si="145"/>
        <v>32</v>
      </c>
      <c r="N814" s="17">
        <f t="shared" ca="1" si="146"/>
        <v>32</v>
      </c>
      <c r="O814" s="4"/>
      <c r="P814" s="4">
        <v>30</v>
      </c>
      <c r="Q814" s="4">
        <v>34</v>
      </c>
      <c r="R814" s="4">
        <v>27</v>
      </c>
      <c r="S814" s="4">
        <v>21</v>
      </c>
      <c r="T814" s="4">
        <v>34</v>
      </c>
      <c r="U814" s="4">
        <v>35</v>
      </c>
      <c r="V814" s="13">
        <v>38</v>
      </c>
      <c r="W814" s="4">
        <v>25</v>
      </c>
      <c r="X814" s="4">
        <v>15</v>
      </c>
      <c r="Y814">
        <f t="shared" si="154"/>
        <v>0</v>
      </c>
      <c r="Z814">
        <f t="shared" si="155"/>
        <v>0</v>
      </c>
    </row>
    <row r="815" spans="2:26" x14ac:dyDescent="0.25">
      <c r="B815" s="11">
        <f t="shared" si="156"/>
        <v>44595.458333331386</v>
      </c>
      <c r="C815" s="1">
        <f t="shared" si="147"/>
        <v>2</v>
      </c>
      <c r="D815" s="1">
        <f t="shared" si="148"/>
        <v>4</v>
      </c>
      <c r="E815" s="12">
        <f t="shared" si="149"/>
        <v>12</v>
      </c>
      <c r="F815" s="124" t="str">
        <f t="shared" si="150"/>
        <v>0</v>
      </c>
      <c r="G815" s="1">
        <f ca="1">(OFFSET(O815,0,MATCH(Customer!$J$6,'CDH &amp; HDH'!$P$11:$X$11,0)))</f>
        <v>38</v>
      </c>
      <c r="H815" s="1" t="str">
        <f t="shared" si="151"/>
        <v>Heating</v>
      </c>
      <c r="I815" s="1">
        <f ca="1">OFFSET(IF($H815="Cooling",Customer!$C$25,Customer!$C$52),E815,D815)</f>
        <v>70</v>
      </c>
      <c r="J815" s="1">
        <f ca="1">OFFSET(IF($H815="Cooling",Customer!$L$25,Customer!$L$52),$E815,$D815)</f>
        <v>70</v>
      </c>
      <c r="K815" s="16">
        <f t="shared" si="152"/>
        <v>0</v>
      </c>
      <c r="L815" s="16">
        <f t="shared" si="153"/>
        <v>0</v>
      </c>
      <c r="M815" s="17">
        <f t="shared" ca="1" si="145"/>
        <v>32</v>
      </c>
      <c r="N815" s="17">
        <f t="shared" ca="1" si="146"/>
        <v>32</v>
      </c>
      <c r="O815" s="4"/>
      <c r="P815" s="4">
        <v>32</v>
      </c>
      <c r="Q815" s="4">
        <v>34</v>
      </c>
      <c r="R815" s="4">
        <v>30</v>
      </c>
      <c r="S815" s="4">
        <v>21</v>
      </c>
      <c r="T815" s="4">
        <v>37</v>
      </c>
      <c r="U815" s="4">
        <v>40</v>
      </c>
      <c r="V815" s="13">
        <v>38</v>
      </c>
      <c r="W815" s="4">
        <v>28</v>
      </c>
      <c r="X815" s="4">
        <v>17</v>
      </c>
      <c r="Y815">
        <f t="shared" si="154"/>
        <v>0</v>
      </c>
      <c r="Z815">
        <f t="shared" si="155"/>
        <v>0</v>
      </c>
    </row>
    <row r="816" spans="2:26" x14ac:dyDescent="0.25">
      <c r="B816" s="11">
        <f t="shared" si="156"/>
        <v>44595.49999999805</v>
      </c>
      <c r="C816" s="1">
        <f t="shared" si="147"/>
        <v>2</v>
      </c>
      <c r="D816" s="1">
        <f t="shared" si="148"/>
        <v>4</v>
      </c>
      <c r="E816" s="12">
        <f t="shared" si="149"/>
        <v>13</v>
      </c>
      <c r="F816" s="124" t="str">
        <f t="shared" si="150"/>
        <v>0</v>
      </c>
      <c r="G816" s="1">
        <f ca="1">(OFFSET(O816,0,MATCH(Customer!$J$6,'CDH &amp; HDH'!$P$11:$X$11,0)))</f>
        <v>38</v>
      </c>
      <c r="H816" s="1" t="str">
        <f t="shared" si="151"/>
        <v>Heating</v>
      </c>
      <c r="I816" s="1">
        <f ca="1">OFFSET(IF($H816="Cooling",Customer!$C$25,Customer!$C$52),E816,D816)</f>
        <v>70</v>
      </c>
      <c r="J816" s="1">
        <f ca="1">OFFSET(IF($H816="Cooling",Customer!$L$25,Customer!$L$52),$E816,$D816)</f>
        <v>70</v>
      </c>
      <c r="K816" s="16">
        <f t="shared" si="152"/>
        <v>0</v>
      </c>
      <c r="L816" s="16">
        <f t="shared" si="153"/>
        <v>0</v>
      </c>
      <c r="M816" s="17">
        <f t="shared" ca="1" si="145"/>
        <v>32</v>
      </c>
      <c r="N816" s="17">
        <f t="shared" ca="1" si="146"/>
        <v>32</v>
      </c>
      <c r="O816" s="4"/>
      <c r="P816" s="4">
        <v>34</v>
      </c>
      <c r="Q816" s="4">
        <v>35</v>
      </c>
      <c r="R816" s="4">
        <v>33</v>
      </c>
      <c r="S816" s="4">
        <v>21</v>
      </c>
      <c r="T816" s="4">
        <v>37</v>
      </c>
      <c r="U816" s="4">
        <v>44</v>
      </c>
      <c r="V816" s="13">
        <v>38</v>
      </c>
      <c r="W816" s="4">
        <v>30</v>
      </c>
      <c r="X816" s="4">
        <v>19</v>
      </c>
      <c r="Y816">
        <f t="shared" si="154"/>
        <v>0</v>
      </c>
      <c r="Z816">
        <f t="shared" si="155"/>
        <v>0</v>
      </c>
    </row>
    <row r="817" spans="2:26" x14ac:dyDescent="0.25">
      <c r="B817" s="11">
        <f t="shared" si="156"/>
        <v>44595.541666664714</v>
      </c>
      <c r="C817" s="1">
        <f t="shared" si="147"/>
        <v>2</v>
      </c>
      <c r="D817" s="1">
        <f t="shared" si="148"/>
        <v>4</v>
      </c>
      <c r="E817" s="12">
        <f t="shared" si="149"/>
        <v>14</v>
      </c>
      <c r="F817" s="124" t="str">
        <f t="shared" si="150"/>
        <v>0</v>
      </c>
      <c r="G817" s="1">
        <f ca="1">(OFFSET(O817,0,MATCH(Customer!$J$6,'CDH &amp; HDH'!$P$11:$X$11,0)))</f>
        <v>40</v>
      </c>
      <c r="H817" s="1" t="str">
        <f t="shared" si="151"/>
        <v>Heating</v>
      </c>
      <c r="I817" s="1">
        <f ca="1">OFFSET(IF($H817="Cooling",Customer!$C$25,Customer!$C$52),E817,D817)</f>
        <v>70</v>
      </c>
      <c r="J817" s="1">
        <f ca="1">OFFSET(IF($H817="Cooling",Customer!$L$25,Customer!$L$52),$E817,$D817)</f>
        <v>70</v>
      </c>
      <c r="K817" s="16">
        <f t="shared" si="152"/>
        <v>0</v>
      </c>
      <c r="L817" s="16">
        <f t="shared" si="153"/>
        <v>0</v>
      </c>
      <c r="M817" s="17">
        <f t="shared" ca="1" si="145"/>
        <v>30</v>
      </c>
      <c r="N817" s="17">
        <f t="shared" ca="1" si="146"/>
        <v>30</v>
      </c>
      <c r="O817" s="4"/>
      <c r="P817" s="4">
        <v>33</v>
      </c>
      <c r="Q817" s="4">
        <v>36</v>
      </c>
      <c r="R817" s="4">
        <v>33</v>
      </c>
      <c r="S817" s="4">
        <v>22</v>
      </c>
      <c r="T817" s="4">
        <v>37</v>
      </c>
      <c r="U817" s="4">
        <v>36</v>
      </c>
      <c r="V817" s="13">
        <v>40</v>
      </c>
      <c r="W817" s="4">
        <v>33</v>
      </c>
      <c r="X817" s="4">
        <v>22</v>
      </c>
      <c r="Y817">
        <f t="shared" si="154"/>
        <v>0</v>
      </c>
      <c r="Z817">
        <f t="shared" si="155"/>
        <v>0</v>
      </c>
    </row>
    <row r="818" spans="2:26" x14ac:dyDescent="0.25">
      <c r="B818" s="11">
        <f t="shared" si="156"/>
        <v>44595.583333331379</v>
      </c>
      <c r="C818" s="1">
        <f t="shared" si="147"/>
        <v>2</v>
      </c>
      <c r="D818" s="1">
        <f t="shared" si="148"/>
        <v>4</v>
      </c>
      <c r="E818" s="12">
        <f t="shared" si="149"/>
        <v>15</v>
      </c>
      <c r="F818" s="124" t="str">
        <f t="shared" si="150"/>
        <v>0</v>
      </c>
      <c r="G818" s="1">
        <f ca="1">(OFFSET(O818,0,MATCH(Customer!$J$6,'CDH &amp; HDH'!$P$11:$X$11,0)))</f>
        <v>41</v>
      </c>
      <c r="H818" s="1" t="str">
        <f t="shared" si="151"/>
        <v>Heating</v>
      </c>
      <c r="I818" s="1">
        <f ca="1">OFFSET(IF($H818="Cooling",Customer!$C$25,Customer!$C$52),E818,D818)</f>
        <v>70</v>
      </c>
      <c r="J818" s="1">
        <f ca="1">OFFSET(IF($H818="Cooling",Customer!$L$25,Customer!$L$52),$E818,$D818)</f>
        <v>70</v>
      </c>
      <c r="K818" s="16">
        <f t="shared" si="152"/>
        <v>0</v>
      </c>
      <c r="L818" s="16">
        <f t="shared" si="153"/>
        <v>0</v>
      </c>
      <c r="M818" s="17">
        <f t="shared" ca="1" si="145"/>
        <v>29</v>
      </c>
      <c r="N818" s="17">
        <f t="shared" ca="1" si="146"/>
        <v>29</v>
      </c>
      <c r="O818" s="4"/>
      <c r="P818" s="4">
        <v>32</v>
      </c>
      <c r="Q818" s="4">
        <v>37</v>
      </c>
      <c r="R818" s="4">
        <v>32</v>
      </c>
      <c r="S818" s="4">
        <v>22</v>
      </c>
      <c r="T818" s="4">
        <v>36</v>
      </c>
      <c r="U818" s="4">
        <v>35</v>
      </c>
      <c r="V818" s="13">
        <v>41</v>
      </c>
      <c r="W818" s="4">
        <v>33</v>
      </c>
      <c r="X818" s="4">
        <v>21</v>
      </c>
      <c r="Y818">
        <f t="shared" si="154"/>
        <v>0</v>
      </c>
      <c r="Z818">
        <f t="shared" si="155"/>
        <v>0</v>
      </c>
    </row>
    <row r="819" spans="2:26" x14ac:dyDescent="0.25">
      <c r="B819" s="11">
        <f t="shared" si="156"/>
        <v>44595.624999998043</v>
      </c>
      <c r="C819" s="1">
        <f t="shared" si="147"/>
        <v>2</v>
      </c>
      <c r="D819" s="1">
        <f t="shared" si="148"/>
        <v>4</v>
      </c>
      <c r="E819" s="12">
        <f t="shared" si="149"/>
        <v>16</v>
      </c>
      <c r="F819" s="124" t="str">
        <f t="shared" si="150"/>
        <v>0</v>
      </c>
      <c r="G819" s="1">
        <f ca="1">(OFFSET(O819,0,MATCH(Customer!$J$6,'CDH &amp; HDH'!$P$11:$X$11,0)))</f>
        <v>42</v>
      </c>
      <c r="H819" s="1" t="str">
        <f t="shared" si="151"/>
        <v>Heating</v>
      </c>
      <c r="I819" s="1">
        <f ca="1">OFFSET(IF($H819="Cooling",Customer!$C$25,Customer!$C$52),E819,D819)</f>
        <v>70</v>
      </c>
      <c r="J819" s="1">
        <f ca="1">OFFSET(IF($H819="Cooling",Customer!$L$25,Customer!$L$52),$E819,$D819)</f>
        <v>70</v>
      </c>
      <c r="K819" s="16">
        <f t="shared" si="152"/>
        <v>0</v>
      </c>
      <c r="L819" s="16">
        <f t="shared" si="153"/>
        <v>0</v>
      </c>
      <c r="M819" s="17">
        <f t="shared" ca="1" si="145"/>
        <v>28</v>
      </c>
      <c r="N819" s="17">
        <f t="shared" ca="1" si="146"/>
        <v>28</v>
      </c>
      <c r="O819" s="4"/>
      <c r="P819" s="4">
        <v>32</v>
      </c>
      <c r="Q819" s="4">
        <v>37</v>
      </c>
      <c r="R819" s="4">
        <v>33</v>
      </c>
      <c r="S819" s="4">
        <v>24</v>
      </c>
      <c r="T819" s="4">
        <v>35</v>
      </c>
      <c r="U819" s="4">
        <v>36</v>
      </c>
      <c r="V819" s="13">
        <v>42</v>
      </c>
      <c r="W819" s="4">
        <v>32</v>
      </c>
      <c r="X819" s="4">
        <v>21</v>
      </c>
      <c r="Y819">
        <f t="shared" si="154"/>
        <v>0</v>
      </c>
      <c r="Z819">
        <f t="shared" si="155"/>
        <v>0</v>
      </c>
    </row>
    <row r="820" spans="2:26" x14ac:dyDescent="0.25">
      <c r="B820" s="11">
        <f t="shared" si="156"/>
        <v>44595.666666664707</v>
      </c>
      <c r="C820" s="1">
        <f t="shared" si="147"/>
        <v>2</v>
      </c>
      <c r="D820" s="1">
        <f t="shared" si="148"/>
        <v>4</v>
      </c>
      <c r="E820" s="12">
        <f t="shared" si="149"/>
        <v>17</v>
      </c>
      <c r="F820" s="124" t="str">
        <f t="shared" si="150"/>
        <v>0</v>
      </c>
      <c r="G820" s="1">
        <f ca="1">(OFFSET(O820,0,MATCH(Customer!$J$6,'CDH &amp; HDH'!$P$11:$X$11,0)))</f>
        <v>42</v>
      </c>
      <c r="H820" s="1" t="str">
        <f t="shared" si="151"/>
        <v>Heating</v>
      </c>
      <c r="I820" s="1">
        <f ca="1">OFFSET(IF($H820="Cooling",Customer!$C$25,Customer!$C$52),E820,D820)</f>
        <v>70</v>
      </c>
      <c r="J820" s="1">
        <f ca="1">OFFSET(IF($H820="Cooling",Customer!$L$25,Customer!$L$52),$E820,$D820)</f>
        <v>70</v>
      </c>
      <c r="K820" s="16">
        <f t="shared" si="152"/>
        <v>0</v>
      </c>
      <c r="L820" s="16">
        <f t="shared" si="153"/>
        <v>0</v>
      </c>
      <c r="M820" s="17">
        <f t="shared" ca="1" si="145"/>
        <v>28</v>
      </c>
      <c r="N820" s="17">
        <f t="shared" ca="1" si="146"/>
        <v>28</v>
      </c>
      <c r="O820" s="4"/>
      <c r="P820" s="4">
        <v>32</v>
      </c>
      <c r="Q820" s="4">
        <v>38</v>
      </c>
      <c r="R820" s="4">
        <v>31</v>
      </c>
      <c r="S820" s="4">
        <v>24</v>
      </c>
      <c r="T820" s="4">
        <v>36</v>
      </c>
      <c r="U820" s="4">
        <v>35</v>
      </c>
      <c r="V820" s="13">
        <v>42</v>
      </c>
      <c r="W820" s="4">
        <v>31</v>
      </c>
      <c r="X820" s="4">
        <v>20</v>
      </c>
      <c r="Y820">
        <f t="shared" si="154"/>
        <v>0</v>
      </c>
      <c r="Z820">
        <f t="shared" si="155"/>
        <v>0</v>
      </c>
    </row>
    <row r="821" spans="2:26" x14ac:dyDescent="0.25">
      <c r="B821" s="11">
        <f t="shared" si="156"/>
        <v>44595.708333331371</v>
      </c>
      <c r="C821" s="1">
        <f t="shared" si="147"/>
        <v>2</v>
      </c>
      <c r="D821" s="1">
        <f t="shared" si="148"/>
        <v>4</v>
      </c>
      <c r="E821" s="12">
        <f t="shared" si="149"/>
        <v>18</v>
      </c>
      <c r="F821" s="124" t="str">
        <f t="shared" si="150"/>
        <v>0</v>
      </c>
      <c r="G821" s="1">
        <f ca="1">(OFFSET(O821,0,MATCH(Customer!$J$6,'CDH &amp; HDH'!$P$11:$X$11,0)))</f>
        <v>42</v>
      </c>
      <c r="H821" s="1" t="str">
        <f t="shared" si="151"/>
        <v>Heating</v>
      </c>
      <c r="I821" s="1">
        <f ca="1">OFFSET(IF($H821="Cooling",Customer!$C$25,Customer!$C$52),E821,D821)</f>
        <v>70</v>
      </c>
      <c r="J821" s="1">
        <f ca="1">OFFSET(IF($H821="Cooling",Customer!$L$25,Customer!$L$52),$E821,$D821)</f>
        <v>70</v>
      </c>
      <c r="K821" s="16">
        <f t="shared" si="152"/>
        <v>0</v>
      </c>
      <c r="L821" s="16">
        <f t="shared" si="153"/>
        <v>0</v>
      </c>
      <c r="M821" s="17">
        <f t="shared" ca="1" si="145"/>
        <v>28</v>
      </c>
      <c r="N821" s="17">
        <f t="shared" ca="1" si="146"/>
        <v>28</v>
      </c>
      <c r="O821" s="4"/>
      <c r="P821" s="4">
        <v>32</v>
      </c>
      <c r="Q821" s="4">
        <v>39</v>
      </c>
      <c r="R821" s="4">
        <v>30</v>
      </c>
      <c r="S821" s="4">
        <v>22</v>
      </c>
      <c r="T821" s="4">
        <v>35</v>
      </c>
      <c r="U821" s="4">
        <v>31</v>
      </c>
      <c r="V821" s="13">
        <v>42</v>
      </c>
      <c r="W821" s="4">
        <v>31</v>
      </c>
      <c r="X821" s="4">
        <v>15</v>
      </c>
      <c r="Y821">
        <f t="shared" si="154"/>
        <v>0</v>
      </c>
      <c r="Z821">
        <f t="shared" si="155"/>
        <v>0</v>
      </c>
    </row>
    <row r="822" spans="2:26" x14ac:dyDescent="0.25">
      <c r="B822" s="11">
        <f t="shared" si="156"/>
        <v>44595.749999998035</v>
      </c>
      <c r="C822" s="1">
        <f t="shared" si="147"/>
        <v>2</v>
      </c>
      <c r="D822" s="1">
        <f t="shared" si="148"/>
        <v>4</v>
      </c>
      <c r="E822" s="12">
        <f t="shared" si="149"/>
        <v>19</v>
      </c>
      <c r="F822" s="124" t="str">
        <f t="shared" si="150"/>
        <v>1</v>
      </c>
      <c r="G822" s="1">
        <f ca="1">(OFFSET(O822,0,MATCH(Customer!$J$6,'CDH &amp; HDH'!$P$11:$X$11,0)))</f>
        <v>42</v>
      </c>
      <c r="H822" s="1" t="str">
        <f t="shared" si="151"/>
        <v>Heating</v>
      </c>
      <c r="I822" s="1">
        <f ca="1">OFFSET(IF($H822="Cooling",Customer!$C$25,Customer!$C$52),E822,D822)</f>
        <v>66</v>
      </c>
      <c r="J822" s="1">
        <f ca="1">OFFSET(IF($H822="Cooling",Customer!$L$25,Customer!$L$52),$E822,$D822)</f>
        <v>64</v>
      </c>
      <c r="K822" s="16">
        <f t="shared" si="152"/>
        <v>0</v>
      </c>
      <c r="L822" s="16">
        <f t="shared" si="153"/>
        <v>0</v>
      </c>
      <c r="M822" s="17">
        <f t="shared" ca="1" si="145"/>
        <v>24</v>
      </c>
      <c r="N822" s="17">
        <f t="shared" ca="1" si="146"/>
        <v>22</v>
      </c>
      <c r="O822" s="4"/>
      <c r="P822" s="4">
        <v>31</v>
      </c>
      <c r="Q822" s="4">
        <v>39</v>
      </c>
      <c r="R822" s="4">
        <v>29</v>
      </c>
      <c r="S822" s="4">
        <v>22</v>
      </c>
      <c r="T822" s="4">
        <v>34</v>
      </c>
      <c r="U822" s="4">
        <v>30</v>
      </c>
      <c r="V822" s="13">
        <v>42</v>
      </c>
      <c r="W822" s="4">
        <v>30</v>
      </c>
      <c r="X822" s="4">
        <v>15</v>
      </c>
      <c r="Y822">
        <f t="shared" si="154"/>
        <v>0</v>
      </c>
      <c r="Z822">
        <f t="shared" si="155"/>
        <v>0</v>
      </c>
    </row>
    <row r="823" spans="2:26" x14ac:dyDescent="0.25">
      <c r="B823" s="11">
        <f t="shared" si="156"/>
        <v>44595.7916666647</v>
      </c>
      <c r="C823" s="1">
        <f t="shared" si="147"/>
        <v>2</v>
      </c>
      <c r="D823" s="1">
        <f t="shared" si="148"/>
        <v>4</v>
      </c>
      <c r="E823" s="12">
        <f t="shared" si="149"/>
        <v>20</v>
      </c>
      <c r="F823" s="124" t="str">
        <f t="shared" si="150"/>
        <v>1</v>
      </c>
      <c r="G823" s="1">
        <f ca="1">(OFFSET(O823,0,MATCH(Customer!$J$6,'CDH &amp; HDH'!$P$11:$X$11,0)))</f>
        <v>39</v>
      </c>
      <c r="H823" s="1" t="str">
        <f t="shared" si="151"/>
        <v>Heating</v>
      </c>
      <c r="I823" s="1">
        <f ca="1">OFFSET(IF($H823="Cooling",Customer!$C$25,Customer!$C$52),E823,D823)</f>
        <v>66</v>
      </c>
      <c r="J823" s="1">
        <f ca="1">OFFSET(IF($H823="Cooling",Customer!$L$25,Customer!$L$52),$E823,$D823)</f>
        <v>64</v>
      </c>
      <c r="K823" s="16">
        <f t="shared" si="152"/>
        <v>0</v>
      </c>
      <c r="L823" s="16">
        <f t="shared" si="153"/>
        <v>0</v>
      </c>
      <c r="M823" s="17">
        <f t="shared" ca="1" si="145"/>
        <v>27</v>
      </c>
      <c r="N823" s="17">
        <f t="shared" ca="1" si="146"/>
        <v>25</v>
      </c>
      <c r="O823" s="4"/>
      <c r="P823" s="4">
        <v>31</v>
      </c>
      <c r="Q823" s="4">
        <v>41</v>
      </c>
      <c r="R823" s="4">
        <v>29</v>
      </c>
      <c r="S823" s="4">
        <v>20</v>
      </c>
      <c r="T823" s="4">
        <v>33</v>
      </c>
      <c r="U823" s="4">
        <v>28</v>
      </c>
      <c r="V823" s="13">
        <v>39</v>
      </c>
      <c r="W823" s="4">
        <v>29</v>
      </c>
      <c r="X823" s="4">
        <v>8</v>
      </c>
      <c r="Y823">
        <f t="shared" si="154"/>
        <v>0</v>
      </c>
      <c r="Z823">
        <f t="shared" si="155"/>
        <v>0</v>
      </c>
    </row>
    <row r="824" spans="2:26" x14ac:dyDescent="0.25">
      <c r="B824" s="11">
        <f t="shared" si="156"/>
        <v>44595.833333331364</v>
      </c>
      <c r="C824" s="1">
        <f t="shared" si="147"/>
        <v>2</v>
      </c>
      <c r="D824" s="1">
        <f t="shared" si="148"/>
        <v>4</v>
      </c>
      <c r="E824" s="12">
        <f t="shared" si="149"/>
        <v>21</v>
      </c>
      <c r="F824" s="124" t="str">
        <f t="shared" si="150"/>
        <v>0</v>
      </c>
      <c r="G824" s="1">
        <f ca="1">(OFFSET(O824,0,MATCH(Customer!$J$6,'CDH &amp; HDH'!$P$11:$X$11,0)))</f>
        <v>36</v>
      </c>
      <c r="H824" s="1" t="str">
        <f t="shared" si="151"/>
        <v>Heating</v>
      </c>
      <c r="I824" s="1">
        <f ca="1">OFFSET(IF($H824="Cooling",Customer!$C$25,Customer!$C$52),E824,D824)</f>
        <v>66</v>
      </c>
      <c r="J824" s="1">
        <f ca="1">OFFSET(IF($H824="Cooling",Customer!$L$25,Customer!$L$52),$E824,$D824)</f>
        <v>64</v>
      </c>
      <c r="K824" s="16">
        <f t="shared" si="152"/>
        <v>0</v>
      </c>
      <c r="L824" s="16">
        <f t="shared" si="153"/>
        <v>0</v>
      </c>
      <c r="M824" s="17">
        <f t="shared" ca="1" si="145"/>
        <v>30</v>
      </c>
      <c r="N824" s="17">
        <f t="shared" ca="1" si="146"/>
        <v>28</v>
      </c>
      <c r="O824" s="4"/>
      <c r="P824" s="4">
        <v>31</v>
      </c>
      <c r="Q824" s="4">
        <v>42</v>
      </c>
      <c r="R824" s="4">
        <v>29</v>
      </c>
      <c r="S824" s="4">
        <v>18</v>
      </c>
      <c r="T824" s="4">
        <v>33</v>
      </c>
      <c r="U824" s="4">
        <v>26</v>
      </c>
      <c r="V824" s="13">
        <v>36</v>
      </c>
      <c r="W824" s="4">
        <v>30</v>
      </c>
      <c r="X824" s="4">
        <v>8</v>
      </c>
      <c r="Y824">
        <f t="shared" si="154"/>
        <v>0</v>
      </c>
      <c r="Z824">
        <f t="shared" si="155"/>
        <v>0</v>
      </c>
    </row>
    <row r="825" spans="2:26" x14ac:dyDescent="0.25">
      <c r="B825" s="11">
        <f t="shared" si="156"/>
        <v>44595.874999998028</v>
      </c>
      <c r="C825" s="1">
        <f t="shared" si="147"/>
        <v>2</v>
      </c>
      <c r="D825" s="1">
        <f t="shared" si="148"/>
        <v>4</v>
      </c>
      <c r="E825" s="12">
        <f t="shared" si="149"/>
        <v>22</v>
      </c>
      <c r="F825" s="124" t="str">
        <f t="shared" si="150"/>
        <v>0</v>
      </c>
      <c r="G825" s="1">
        <f ca="1">(OFFSET(O825,0,MATCH(Customer!$J$6,'CDH &amp; HDH'!$P$11:$X$11,0)))</f>
        <v>34</v>
      </c>
      <c r="H825" s="1" t="str">
        <f t="shared" si="151"/>
        <v>Heating</v>
      </c>
      <c r="I825" s="1">
        <f ca="1">OFFSET(IF($H825="Cooling",Customer!$C$25,Customer!$C$52),E825,D825)</f>
        <v>66</v>
      </c>
      <c r="J825" s="1">
        <f ca="1">OFFSET(IF($H825="Cooling",Customer!$L$25,Customer!$L$52),$E825,$D825)</f>
        <v>64</v>
      </c>
      <c r="K825" s="16">
        <f t="shared" si="152"/>
        <v>0</v>
      </c>
      <c r="L825" s="16">
        <f t="shared" si="153"/>
        <v>0</v>
      </c>
      <c r="M825" s="17">
        <f t="shared" ca="1" si="145"/>
        <v>32</v>
      </c>
      <c r="N825" s="17">
        <f t="shared" ca="1" si="146"/>
        <v>30</v>
      </c>
      <c r="O825" s="4"/>
      <c r="P825" s="4">
        <v>31</v>
      </c>
      <c r="Q825" s="4">
        <v>41</v>
      </c>
      <c r="R825" s="4">
        <v>29</v>
      </c>
      <c r="S825" s="4">
        <v>17</v>
      </c>
      <c r="T825" s="4">
        <v>33</v>
      </c>
      <c r="U825" s="4">
        <v>25</v>
      </c>
      <c r="V825" s="13">
        <v>34</v>
      </c>
      <c r="W825" s="4">
        <v>30</v>
      </c>
      <c r="X825" s="4">
        <v>5</v>
      </c>
      <c r="Y825">
        <f t="shared" si="154"/>
        <v>0</v>
      </c>
      <c r="Z825">
        <f t="shared" si="155"/>
        <v>0</v>
      </c>
    </row>
    <row r="826" spans="2:26" x14ac:dyDescent="0.25">
      <c r="B826" s="11">
        <f t="shared" si="156"/>
        <v>44595.916666664692</v>
      </c>
      <c r="C826" s="1">
        <f t="shared" si="147"/>
        <v>2</v>
      </c>
      <c r="D826" s="1">
        <f t="shared" si="148"/>
        <v>4</v>
      </c>
      <c r="E826" s="12">
        <f t="shared" si="149"/>
        <v>23</v>
      </c>
      <c r="F826" s="124" t="str">
        <f t="shared" si="150"/>
        <v>0</v>
      </c>
      <c r="G826" s="1">
        <f ca="1">(OFFSET(O826,0,MATCH(Customer!$J$6,'CDH &amp; HDH'!$P$11:$X$11,0)))</f>
        <v>33</v>
      </c>
      <c r="H826" s="1" t="str">
        <f t="shared" si="151"/>
        <v>Heating</v>
      </c>
      <c r="I826" s="1">
        <f ca="1">OFFSET(IF($H826="Cooling",Customer!$C$25,Customer!$C$52),E826,D826)</f>
        <v>66</v>
      </c>
      <c r="J826" s="1">
        <f ca="1">OFFSET(IF($H826="Cooling",Customer!$L$25,Customer!$L$52),$E826,$D826)</f>
        <v>64</v>
      </c>
      <c r="K826" s="16">
        <f t="shared" si="152"/>
        <v>0</v>
      </c>
      <c r="L826" s="16">
        <f t="shared" si="153"/>
        <v>0</v>
      </c>
      <c r="M826" s="17">
        <f t="shared" ca="1" si="145"/>
        <v>33</v>
      </c>
      <c r="N826" s="17">
        <f t="shared" ca="1" si="146"/>
        <v>31</v>
      </c>
      <c r="O826" s="4"/>
      <c r="P826" s="4">
        <v>31</v>
      </c>
      <c r="Q826" s="4">
        <v>42</v>
      </c>
      <c r="R826" s="4">
        <v>30</v>
      </c>
      <c r="S826" s="4">
        <v>18</v>
      </c>
      <c r="T826" s="4">
        <v>33</v>
      </c>
      <c r="U826" s="4">
        <v>24</v>
      </c>
      <c r="V826" s="13">
        <v>33</v>
      </c>
      <c r="W826" s="4">
        <v>30</v>
      </c>
      <c r="X826" s="4">
        <v>4</v>
      </c>
      <c r="Y826">
        <f t="shared" si="154"/>
        <v>0</v>
      </c>
      <c r="Z826">
        <f t="shared" si="155"/>
        <v>0</v>
      </c>
    </row>
    <row r="827" spans="2:26" x14ac:dyDescent="0.25">
      <c r="B827" s="11">
        <f t="shared" si="156"/>
        <v>44595.958333331357</v>
      </c>
      <c r="C827" s="1">
        <f t="shared" si="147"/>
        <v>2</v>
      </c>
      <c r="D827" s="1">
        <f t="shared" si="148"/>
        <v>4</v>
      </c>
      <c r="E827" s="12">
        <f t="shared" si="149"/>
        <v>24</v>
      </c>
      <c r="F827" s="124" t="str">
        <f t="shared" si="150"/>
        <v>0</v>
      </c>
      <c r="G827" s="1">
        <f ca="1">(OFFSET(O827,0,MATCH(Customer!$J$6,'CDH &amp; HDH'!$P$11:$X$11,0)))</f>
        <v>30</v>
      </c>
      <c r="H827" s="1" t="str">
        <f t="shared" si="151"/>
        <v>Heating</v>
      </c>
      <c r="I827" s="1">
        <f ca="1">OFFSET(IF($H827="Cooling",Customer!$C$25,Customer!$C$52),E827,D827)</f>
        <v>66</v>
      </c>
      <c r="J827" s="1">
        <f ca="1">OFFSET(IF($H827="Cooling",Customer!$L$25,Customer!$L$52),$E827,$D827)</f>
        <v>64</v>
      </c>
      <c r="K827" s="16">
        <f t="shared" si="152"/>
        <v>0</v>
      </c>
      <c r="L827" s="16">
        <f t="shared" si="153"/>
        <v>0</v>
      </c>
      <c r="M827" s="17">
        <f t="shared" ca="1" si="145"/>
        <v>36</v>
      </c>
      <c r="N827" s="17">
        <f t="shared" ca="1" si="146"/>
        <v>34</v>
      </c>
      <c r="O827" s="4"/>
      <c r="P827" s="4">
        <v>32</v>
      </c>
      <c r="Q827" s="4">
        <v>42</v>
      </c>
      <c r="R827" s="4">
        <v>31</v>
      </c>
      <c r="S827" s="4">
        <v>18</v>
      </c>
      <c r="T827" s="4">
        <v>34</v>
      </c>
      <c r="U827" s="4">
        <v>24</v>
      </c>
      <c r="V827" s="13">
        <v>30</v>
      </c>
      <c r="W827" s="4">
        <v>31</v>
      </c>
      <c r="X827" s="4">
        <v>2</v>
      </c>
      <c r="Y827">
        <f t="shared" si="154"/>
        <v>0</v>
      </c>
      <c r="Z827">
        <f t="shared" si="155"/>
        <v>0</v>
      </c>
    </row>
    <row r="828" spans="2:26" x14ac:dyDescent="0.25">
      <c r="B828" s="11">
        <f t="shared" si="156"/>
        <v>44595.999999998021</v>
      </c>
      <c r="C828" s="1">
        <f t="shared" si="147"/>
        <v>2</v>
      </c>
      <c r="D828" s="1">
        <f t="shared" si="148"/>
        <v>5</v>
      </c>
      <c r="E828" s="12">
        <f t="shared" si="149"/>
        <v>1</v>
      </c>
      <c r="F828" s="124" t="str">
        <f t="shared" si="150"/>
        <v>0</v>
      </c>
      <c r="G828" s="1">
        <f ca="1">(OFFSET(O828,0,MATCH(Customer!$J$6,'CDH &amp; HDH'!$P$11:$X$11,0)))</f>
        <v>29</v>
      </c>
      <c r="H828" s="1" t="str">
        <f t="shared" si="151"/>
        <v>Heating</v>
      </c>
      <c r="I828" s="1">
        <f ca="1">OFFSET(IF($H828="Cooling",Customer!$C$25,Customer!$C$52),E828,D828)</f>
        <v>66</v>
      </c>
      <c r="J828" s="1">
        <f ca="1">OFFSET(IF($H828="Cooling",Customer!$L$25,Customer!$L$52),$E828,$D828)</f>
        <v>64</v>
      </c>
      <c r="K828" s="16">
        <f t="shared" si="152"/>
        <v>0</v>
      </c>
      <c r="L828" s="16">
        <f t="shared" si="153"/>
        <v>0</v>
      </c>
      <c r="M828" s="17">
        <f t="shared" ca="1" si="145"/>
        <v>37</v>
      </c>
      <c r="N828" s="17">
        <f t="shared" ca="1" si="146"/>
        <v>35</v>
      </c>
      <c r="O828" s="4"/>
      <c r="P828" s="4">
        <v>32</v>
      </c>
      <c r="Q828" s="4">
        <v>42</v>
      </c>
      <c r="R828" s="4">
        <v>31</v>
      </c>
      <c r="S828" s="4">
        <v>18</v>
      </c>
      <c r="T828" s="4">
        <v>34</v>
      </c>
      <c r="U828" s="4">
        <v>23</v>
      </c>
      <c r="V828" s="13">
        <v>29</v>
      </c>
      <c r="W828" s="4">
        <v>32</v>
      </c>
      <c r="X828" s="4">
        <v>1</v>
      </c>
      <c r="Y828">
        <f t="shared" si="154"/>
        <v>0</v>
      </c>
      <c r="Z828">
        <f t="shared" si="155"/>
        <v>0</v>
      </c>
    </row>
    <row r="829" spans="2:26" x14ac:dyDescent="0.25">
      <c r="B829" s="11">
        <f t="shared" si="156"/>
        <v>44596.041666664685</v>
      </c>
      <c r="C829" s="1">
        <f t="shared" si="147"/>
        <v>2</v>
      </c>
      <c r="D829" s="1">
        <f t="shared" si="148"/>
        <v>5</v>
      </c>
      <c r="E829" s="12">
        <f t="shared" si="149"/>
        <v>2</v>
      </c>
      <c r="F829" s="124" t="str">
        <f t="shared" si="150"/>
        <v>0</v>
      </c>
      <c r="G829" s="1">
        <f ca="1">(OFFSET(O829,0,MATCH(Customer!$J$6,'CDH &amp; HDH'!$P$11:$X$11,0)))</f>
        <v>28</v>
      </c>
      <c r="H829" s="1" t="str">
        <f t="shared" si="151"/>
        <v>Heating</v>
      </c>
      <c r="I829" s="1">
        <f ca="1">OFFSET(IF($H829="Cooling",Customer!$C$25,Customer!$C$52),E829,D829)</f>
        <v>66</v>
      </c>
      <c r="J829" s="1">
        <f ca="1">OFFSET(IF($H829="Cooling",Customer!$L$25,Customer!$L$52),$E829,$D829)</f>
        <v>64</v>
      </c>
      <c r="K829" s="16">
        <f t="shared" si="152"/>
        <v>0</v>
      </c>
      <c r="L829" s="16">
        <f t="shared" si="153"/>
        <v>0</v>
      </c>
      <c r="M829" s="17">
        <f t="shared" ca="1" si="145"/>
        <v>38</v>
      </c>
      <c r="N829" s="17">
        <f t="shared" ca="1" si="146"/>
        <v>36</v>
      </c>
      <c r="O829" s="4"/>
      <c r="P829" s="4">
        <v>32</v>
      </c>
      <c r="Q829" s="4">
        <v>39</v>
      </c>
      <c r="R829" s="4">
        <v>32</v>
      </c>
      <c r="S829" s="4">
        <v>19</v>
      </c>
      <c r="T829" s="4">
        <v>34</v>
      </c>
      <c r="U829" s="4">
        <v>24</v>
      </c>
      <c r="V829" s="13">
        <v>28</v>
      </c>
      <c r="W829" s="4">
        <v>32</v>
      </c>
      <c r="X829" s="4">
        <v>-1</v>
      </c>
      <c r="Y829">
        <f t="shared" si="154"/>
        <v>0</v>
      </c>
      <c r="Z829">
        <f t="shared" si="155"/>
        <v>0</v>
      </c>
    </row>
    <row r="830" spans="2:26" x14ac:dyDescent="0.25">
      <c r="B830" s="11">
        <f t="shared" si="156"/>
        <v>44596.083333331349</v>
      </c>
      <c r="C830" s="1">
        <f t="shared" si="147"/>
        <v>2</v>
      </c>
      <c r="D830" s="1">
        <f t="shared" si="148"/>
        <v>5</v>
      </c>
      <c r="E830" s="12">
        <f t="shared" si="149"/>
        <v>3</v>
      </c>
      <c r="F830" s="124" t="str">
        <f t="shared" si="150"/>
        <v>0</v>
      </c>
      <c r="G830" s="1">
        <f ca="1">(OFFSET(O830,0,MATCH(Customer!$J$6,'CDH &amp; HDH'!$P$11:$X$11,0)))</f>
        <v>27</v>
      </c>
      <c r="H830" s="1" t="str">
        <f t="shared" si="151"/>
        <v>Heating</v>
      </c>
      <c r="I830" s="1">
        <f ca="1">OFFSET(IF($H830="Cooling",Customer!$C$25,Customer!$C$52),E830,D830)</f>
        <v>66</v>
      </c>
      <c r="J830" s="1">
        <f ca="1">OFFSET(IF($H830="Cooling",Customer!$L$25,Customer!$L$52),$E830,$D830)</f>
        <v>64</v>
      </c>
      <c r="K830" s="16">
        <f t="shared" si="152"/>
        <v>0</v>
      </c>
      <c r="L830" s="16">
        <f t="shared" si="153"/>
        <v>0</v>
      </c>
      <c r="M830" s="17">
        <f t="shared" ca="1" si="145"/>
        <v>39</v>
      </c>
      <c r="N830" s="17">
        <f t="shared" ca="1" si="146"/>
        <v>37</v>
      </c>
      <c r="O830" s="4"/>
      <c r="P830" s="4">
        <v>32</v>
      </c>
      <c r="Q830" s="4">
        <v>33</v>
      </c>
      <c r="R830" s="4">
        <v>32</v>
      </c>
      <c r="S830" s="4">
        <v>19</v>
      </c>
      <c r="T830" s="4">
        <v>34</v>
      </c>
      <c r="U830" s="4">
        <v>21</v>
      </c>
      <c r="V830" s="13">
        <v>27</v>
      </c>
      <c r="W830" s="4">
        <v>31</v>
      </c>
      <c r="X830" s="4">
        <v>-2</v>
      </c>
      <c r="Y830">
        <f t="shared" si="154"/>
        <v>0</v>
      </c>
      <c r="Z830">
        <f t="shared" si="155"/>
        <v>0</v>
      </c>
    </row>
    <row r="831" spans="2:26" x14ac:dyDescent="0.25">
      <c r="B831" s="11">
        <f t="shared" si="156"/>
        <v>44596.124999998014</v>
      </c>
      <c r="C831" s="1">
        <f t="shared" si="147"/>
        <v>2</v>
      </c>
      <c r="D831" s="1">
        <f t="shared" si="148"/>
        <v>5</v>
      </c>
      <c r="E831" s="12">
        <f t="shared" si="149"/>
        <v>4</v>
      </c>
      <c r="F831" s="124" t="str">
        <f t="shared" si="150"/>
        <v>0</v>
      </c>
      <c r="G831" s="1">
        <f ca="1">(OFFSET(O831,0,MATCH(Customer!$J$6,'CDH &amp; HDH'!$P$11:$X$11,0)))</f>
        <v>26</v>
      </c>
      <c r="H831" s="1" t="str">
        <f t="shared" si="151"/>
        <v>Heating</v>
      </c>
      <c r="I831" s="1">
        <f ca="1">OFFSET(IF($H831="Cooling",Customer!$C$25,Customer!$C$52),E831,D831)</f>
        <v>66</v>
      </c>
      <c r="J831" s="1">
        <f ca="1">OFFSET(IF($H831="Cooling",Customer!$L$25,Customer!$L$52),$E831,$D831)</f>
        <v>64</v>
      </c>
      <c r="K831" s="16">
        <f t="shared" si="152"/>
        <v>0</v>
      </c>
      <c r="L831" s="16">
        <f t="shared" si="153"/>
        <v>0</v>
      </c>
      <c r="M831" s="17">
        <f t="shared" ca="1" si="145"/>
        <v>40</v>
      </c>
      <c r="N831" s="17">
        <f t="shared" ca="1" si="146"/>
        <v>38</v>
      </c>
      <c r="O831" s="4"/>
      <c r="P831" s="4">
        <v>33</v>
      </c>
      <c r="Q831" s="4">
        <v>31</v>
      </c>
      <c r="R831" s="4">
        <v>30</v>
      </c>
      <c r="S831" s="4">
        <v>19</v>
      </c>
      <c r="T831" s="4">
        <v>34</v>
      </c>
      <c r="U831" s="4">
        <v>23</v>
      </c>
      <c r="V831" s="13">
        <v>26</v>
      </c>
      <c r="W831" s="4">
        <v>32</v>
      </c>
      <c r="X831" s="4">
        <v>-2</v>
      </c>
      <c r="Y831">
        <f t="shared" si="154"/>
        <v>0</v>
      </c>
      <c r="Z831">
        <f t="shared" si="155"/>
        <v>0</v>
      </c>
    </row>
    <row r="832" spans="2:26" x14ac:dyDescent="0.25">
      <c r="B832" s="11">
        <f t="shared" si="156"/>
        <v>44596.166666664678</v>
      </c>
      <c r="C832" s="1">
        <f t="shared" si="147"/>
        <v>2</v>
      </c>
      <c r="D832" s="1">
        <f t="shared" si="148"/>
        <v>5</v>
      </c>
      <c r="E832" s="12">
        <f t="shared" si="149"/>
        <v>5</v>
      </c>
      <c r="F832" s="124" t="str">
        <f t="shared" si="150"/>
        <v>0</v>
      </c>
      <c r="G832" s="1">
        <f ca="1">(OFFSET(O832,0,MATCH(Customer!$J$6,'CDH &amp; HDH'!$P$11:$X$11,0)))</f>
        <v>26</v>
      </c>
      <c r="H832" s="1" t="str">
        <f t="shared" si="151"/>
        <v>Heating</v>
      </c>
      <c r="I832" s="1">
        <f ca="1">OFFSET(IF($H832="Cooling",Customer!$C$25,Customer!$C$52),E832,D832)</f>
        <v>66</v>
      </c>
      <c r="J832" s="1">
        <f ca="1">OFFSET(IF($H832="Cooling",Customer!$L$25,Customer!$L$52),$E832,$D832)</f>
        <v>64</v>
      </c>
      <c r="K832" s="16">
        <f t="shared" si="152"/>
        <v>0</v>
      </c>
      <c r="L832" s="16">
        <f t="shared" si="153"/>
        <v>0</v>
      </c>
      <c r="M832" s="17">
        <f t="shared" ca="1" si="145"/>
        <v>40</v>
      </c>
      <c r="N832" s="17">
        <f t="shared" ca="1" si="146"/>
        <v>38</v>
      </c>
      <c r="O832" s="4"/>
      <c r="P832" s="4">
        <v>32</v>
      </c>
      <c r="Q832" s="4">
        <v>30</v>
      </c>
      <c r="R832" s="4">
        <v>28</v>
      </c>
      <c r="S832" s="4">
        <v>19</v>
      </c>
      <c r="T832" s="4">
        <v>34</v>
      </c>
      <c r="U832" s="4">
        <v>24</v>
      </c>
      <c r="V832" s="13">
        <v>26</v>
      </c>
      <c r="W832" s="4">
        <v>33</v>
      </c>
      <c r="X832" s="4">
        <v>-4</v>
      </c>
      <c r="Y832">
        <f t="shared" si="154"/>
        <v>0</v>
      </c>
      <c r="Z832">
        <f t="shared" si="155"/>
        <v>0</v>
      </c>
    </row>
    <row r="833" spans="2:26" x14ac:dyDescent="0.25">
      <c r="B833" s="11">
        <f t="shared" si="156"/>
        <v>44596.208333331342</v>
      </c>
      <c r="C833" s="1">
        <f t="shared" si="147"/>
        <v>2</v>
      </c>
      <c r="D833" s="1">
        <f t="shared" si="148"/>
        <v>5</v>
      </c>
      <c r="E833" s="12">
        <f t="shared" si="149"/>
        <v>6</v>
      </c>
      <c r="F833" s="124" t="str">
        <f t="shared" si="150"/>
        <v>0</v>
      </c>
      <c r="G833" s="1">
        <f ca="1">(OFFSET(O833,0,MATCH(Customer!$J$6,'CDH &amp; HDH'!$P$11:$X$11,0)))</f>
        <v>24</v>
      </c>
      <c r="H833" s="1" t="str">
        <f t="shared" si="151"/>
        <v>Heating</v>
      </c>
      <c r="I833" s="1">
        <f ca="1">OFFSET(IF($H833="Cooling",Customer!$C$25,Customer!$C$52),E833,D833)</f>
        <v>66</v>
      </c>
      <c r="J833" s="1">
        <f ca="1">OFFSET(IF($H833="Cooling",Customer!$L$25,Customer!$L$52),$E833,$D833)</f>
        <v>64</v>
      </c>
      <c r="K833" s="16">
        <f t="shared" si="152"/>
        <v>0</v>
      </c>
      <c r="L833" s="16">
        <f t="shared" si="153"/>
        <v>0</v>
      </c>
      <c r="M833" s="17">
        <f t="shared" ca="1" si="145"/>
        <v>42</v>
      </c>
      <c r="N833" s="17">
        <f t="shared" ca="1" si="146"/>
        <v>40</v>
      </c>
      <c r="O833" s="4"/>
      <c r="P833" s="4">
        <v>32</v>
      </c>
      <c r="Q833" s="4">
        <v>29</v>
      </c>
      <c r="R833" s="4">
        <v>28</v>
      </c>
      <c r="S833" s="4">
        <v>19</v>
      </c>
      <c r="T833" s="4">
        <v>34</v>
      </c>
      <c r="U833" s="4">
        <v>25</v>
      </c>
      <c r="V833" s="13">
        <v>24</v>
      </c>
      <c r="W833" s="4">
        <v>32</v>
      </c>
      <c r="X833" s="4">
        <v>-6</v>
      </c>
      <c r="Y833">
        <f t="shared" si="154"/>
        <v>0</v>
      </c>
      <c r="Z833">
        <f t="shared" si="155"/>
        <v>0</v>
      </c>
    </row>
    <row r="834" spans="2:26" x14ac:dyDescent="0.25">
      <c r="B834" s="11">
        <f t="shared" si="156"/>
        <v>44596.249999998006</v>
      </c>
      <c r="C834" s="1">
        <f t="shared" si="147"/>
        <v>2</v>
      </c>
      <c r="D834" s="1">
        <f t="shared" si="148"/>
        <v>5</v>
      </c>
      <c r="E834" s="12">
        <f t="shared" si="149"/>
        <v>7</v>
      </c>
      <c r="F834" s="124" t="str">
        <f t="shared" si="150"/>
        <v>0</v>
      </c>
      <c r="G834" s="1">
        <f ca="1">(OFFSET(O834,0,MATCH(Customer!$J$6,'CDH &amp; HDH'!$P$11:$X$11,0)))</f>
        <v>24</v>
      </c>
      <c r="H834" s="1" t="str">
        <f t="shared" si="151"/>
        <v>Heating</v>
      </c>
      <c r="I834" s="1">
        <f ca="1">OFFSET(IF($H834="Cooling",Customer!$C$25,Customer!$C$52),E834,D834)</f>
        <v>66</v>
      </c>
      <c r="J834" s="1">
        <f ca="1">OFFSET(IF($H834="Cooling",Customer!$L$25,Customer!$L$52),$E834,$D834)</f>
        <v>64</v>
      </c>
      <c r="K834" s="16">
        <f t="shared" si="152"/>
        <v>0</v>
      </c>
      <c r="L834" s="16">
        <f t="shared" si="153"/>
        <v>0</v>
      </c>
      <c r="M834" s="17">
        <f t="shared" ca="1" si="145"/>
        <v>42</v>
      </c>
      <c r="N834" s="17">
        <f t="shared" ca="1" si="146"/>
        <v>40</v>
      </c>
      <c r="O834" s="4"/>
      <c r="P834" s="4">
        <v>33</v>
      </c>
      <c r="Q834" s="4">
        <v>28</v>
      </c>
      <c r="R834" s="4">
        <v>23</v>
      </c>
      <c r="S834" s="4">
        <v>19</v>
      </c>
      <c r="T834" s="4">
        <v>34</v>
      </c>
      <c r="U834" s="4">
        <v>25</v>
      </c>
      <c r="V834" s="13">
        <v>24</v>
      </c>
      <c r="W834" s="4">
        <v>33</v>
      </c>
      <c r="X834" s="4">
        <v>-5</v>
      </c>
      <c r="Y834">
        <f t="shared" si="154"/>
        <v>0</v>
      </c>
      <c r="Z834">
        <f t="shared" si="155"/>
        <v>0</v>
      </c>
    </row>
    <row r="835" spans="2:26" x14ac:dyDescent="0.25">
      <c r="B835" s="11">
        <f t="shared" si="156"/>
        <v>44596.291666664671</v>
      </c>
      <c r="C835" s="1">
        <f t="shared" si="147"/>
        <v>2</v>
      </c>
      <c r="D835" s="1">
        <f t="shared" si="148"/>
        <v>5</v>
      </c>
      <c r="E835" s="12">
        <f t="shared" si="149"/>
        <v>8</v>
      </c>
      <c r="F835" s="124" t="str">
        <f t="shared" si="150"/>
        <v>1</v>
      </c>
      <c r="G835" s="1">
        <f ca="1">(OFFSET(O835,0,MATCH(Customer!$J$6,'CDH &amp; HDH'!$P$11:$X$11,0)))</f>
        <v>23</v>
      </c>
      <c r="H835" s="1" t="str">
        <f t="shared" si="151"/>
        <v>Heating</v>
      </c>
      <c r="I835" s="1">
        <f ca="1">OFFSET(IF($H835="Cooling",Customer!$C$25,Customer!$C$52),E835,D835)</f>
        <v>70</v>
      </c>
      <c r="J835" s="1">
        <f ca="1">OFFSET(IF($H835="Cooling",Customer!$L$25,Customer!$L$52),$E835,$D835)</f>
        <v>70</v>
      </c>
      <c r="K835" s="16">
        <f t="shared" si="152"/>
        <v>0</v>
      </c>
      <c r="L835" s="16">
        <f t="shared" si="153"/>
        <v>0</v>
      </c>
      <c r="M835" s="17">
        <f t="shared" ca="1" si="145"/>
        <v>47</v>
      </c>
      <c r="N835" s="17">
        <f t="shared" ca="1" si="146"/>
        <v>47</v>
      </c>
      <c r="O835" s="4"/>
      <c r="P835" s="4">
        <v>33</v>
      </c>
      <c r="Q835" s="4">
        <v>27</v>
      </c>
      <c r="R835" s="4">
        <v>19</v>
      </c>
      <c r="S835" s="4">
        <v>19</v>
      </c>
      <c r="T835" s="4">
        <v>34</v>
      </c>
      <c r="U835" s="4">
        <v>26</v>
      </c>
      <c r="V835" s="13">
        <v>23</v>
      </c>
      <c r="W835" s="4">
        <v>32</v>
      </c>
      <c r="X835" s="4">
        <v>-4</v>
      </c>
      <c r="Y835">
        <f t="shared" si="154"/>
        <v>0</v>
      </c>
      <c r="Z835">
        <f t="shared" si="155"/>
        <v>0</v>
      </c>
    </row>
    <row r="836" spans="2:26" x14ac:dyDescent="0.25">
      <c r="B836" s="11">
        <f t="shared" si="156"/>
        <v>44596.333333331335</v>
      </c>
      <c r="C836" s="1">
        <f t="shared" si="147"/>
        <v>2</v>
      </c>
      <c r="D836" s="1">
        <f t="shared" si="148"/>
        <v>5</v>
      </c>
      <c r="E836" s="12">
        <f t="shared" si="149"/>
        <v>9</v>
      </c>
      <c r="F836" s="124" t="str">
        <f t="shared" si="150"/>
        <v>1</v>
      </c>
      <c r="G836" s="1">
        <f ca="1">(OFFSET(O836,0,MATCH(Customer!$J$6,'CDH &amp; HDH'!$P$11:$X$11,0)))</f>
        <v>23</v>
      </c>
      <c r="H836" s="1" t="str">
        <f t="shared" si="151"/>
        <v>Heating</v>
      </c>
      <c r="I836" s="1">
        <f ca="1">OFFSET(IF($H836="Cooling",Customer!$C$25,Customer!$C$52),E836,D836)</f>
        <v>70</v>
      </c>
      <c r="J836" s="1">
        <f ca="1">OFFSET(IF($H836="Cooling",Customer!$L$25,Customer!$L$52),$E836,$D836)</f>
        <v>70</v>
      </c>
      <c r="K836" s="16">
        <f t="shared" si="152"/>
        <v>0</v>
      </c>
      <c r="L836" s="16">
        <f t="shared" si="153"/>
        <v>0</v>
      </c>
      <c r="M836" s="17">
        <f t="shared" ca="1" si="145"/>
        <v>47</v>
      </c>
      <c r="N836" s="17">
        <f t="shared" ca="1" si="146"/>
        <v>47</v>
      </c>
      <c r="O836" s="4"/>
      <c r="P836" s="4">
        <v>33</v>
      </c>
      <c r="Q836" s="4">
        <v>25</v>
      </c>
      <c r="R836" s="4">
        <v>19</v>
      </c>
      <c r="S836" s="4">
        <v>19</v>
      </c>
      <c r="T836" s="4">
        <v>35</v>
      </c>
      <c r="U836" s="4">
        <v>30</v>
      </c>
      <c r="V836" s="13">
        <v>23</v>
      </c>
      <c r="W836" s="4">
        <v>32</v>
      </c>
      <c r="X836" s="4">
        <v>0</v>
      </c>
      <c r="Y836">
        <f t="shared" si="154"/>
        <v>0</v>
      </c>
      <c r="Z836">
        <f t="shared" si="155"/>
        <v>0</v>
      </c>
    </row>
    <row r="837" spans="2:26" x14ac:dyDescent="0.25">
      <c r="B837" s="11">
        <f t="shared" si="156"/>
        <v>44596.374999997999</v>
      </c>
      <c r="C837" s="1">
        <f t="shared" si="147"/>
        <v>2</v>
      </c>
      <c r="D837" s="1">
        <f t="shared" si="148"/>
        <v>5</v>
      </c>
      <c r="E837" s="12">
        <f t="shared" si="149"/>
        <v>10</v>
      </c>
      <c r="F837" s="124" t="str">
        <f t="shared" si="150"/>
        <v>0</v>
      </c>
      <c r="G837" s="1">
        <f ca="1">(OFFSET(O837,0,MATCH(Customer!$J$6,'CDH &amp; HDH'!$P$11:$X$11,0)))</f>
        <v>23</v>
      </c>
      <c r="H837" s="1" t="str">
        <f t="shared" si="151"/>
        <v>Heating</v>
      </c>
      <c r="I837" s="1">
        <f ca="1">OFFSET(IF($H837="Cooling",Customer!$C$25,Customer!$C$52),E837,D837)</f>
        <v>70</v>
      </c>
      <c r="J837" s="1">
        <f ca="1">OFFSET(IF($H837="Cooling",Customer!$L$25,Customer!$L$52),$E837,$D837)</f>
        <v>70</v>
      </c>
      <c r="K837" s="16">
        <f t="shared" si="152"/>
        <v>0</v>
      </c>
      <c r="L837" s="16">
        <f t="shared" si="153"/>
        <v>0</v>
      </c>
      <c r="M837" s="17">
        <f t="shared" ca="1" si="145"/>
        <v>47</v>
      </c>
      <c r="N837" s="17">
        <f t="shared" ca="1" si="146"/>
        <v>47</v>
      </c>
      <c r="O837" s="4"/>
      <c r="P837" s="4">
        <v>33</v>
      </c>
      <c r="Q837" s="4">
        <v>25</v>
      </c>
      <c r="R837" s="4">
        <v>19</v>
      </c>
      <c r="S837" s="4">
        <v>19</v>
      </c>
      <c r="T837" s="4">
        <v>35</v>
      </c>
      <c r="U837" s="4">
        <v>33</v>
      </c>
      <c r="V837" s="13">
        <v>23</v>
      </c>
      <c r="W837" s="4">
        <v>32</v>
      </c>
      <c r="X837" s="4">
        <v>2</v>
      </c>
      <c r="Y837">
        <f t="shared" si="154"/>
        <v>0</v>
      </c>
      <c r="Z837">
        <f t="shared" si="155"/>
        <v>0</v>
      </c>
    </row>
    <row r="838" spans="2:26" x14ac:dyDescent="0.25">
      <c r="B838" s="11">
        <f t="shared" si="156"/>
        <v>44596.416666664663</v>
      </c>
      <c r="C838" s="1">
        <f t="shared" si="147"/>
        <v>2</v>
      </c>
      <c r="D838" s="1">
        <f t="shared" si="148"/>
        <v>5</v>
      </c>
      <c r="E838" s="12">
        <f t="shared" si="149"/>
        <v>11</v>
      </c>
      <c r="F838" s="124" t="str">
        <f t="shared" si="150"/>
        <v>0</v>
      </c>
      <c r="G838" s="1">
        <f ca="1">(OFFSET(O838,0,MATCH(Customer!$J$6,'CDH &amp; HDH'!$P$11:$X$11,0)))</f>
        <v>24</v>
      </c>
      <c r="H838" s="1" t="str">
        <f t="shared" si="151"/>
        <v>Heating</v>
      </c>
      <c r="I838" s="1">
        <f ca="1">OFFSET(IF($H838="Cooling",Customer!$C$25,Customer!$C$52),E838,D838)</f>
        <v>70</v>
      </c>
      <c r="J838" s="1">
        <f ca="1">OFFSET(IF($H838="Cooling",Customer!$L$25,Customer!$L$52),$E838,$D838)</f>
        <v>70</v>
      </c>
      <c r="K838" s="16">
        <f t="shared" si="152"/>
        <v>0</v>
      </c>
      <c r="L838" s="16">
        <f t="shared" si="153"/>
        <v>0</v>
      </c>
      <c r="M838" s="17">
        <f t="shared" ca="1" si="145"/>
        <v>46</v>
      </c>
      <c r="N838" s="17">
        <f t="shared" ca="1" si="146"/>
        <v>46</v>
      </c>
      <c r="O838" s="4"/>
      <c r="P838" s="4">
        <v>33</v>
      </c>
      <c r="Q838" s="4">
        <v>26</v>
      </c>
      <c r="R838" s="4">
        <v>20</v>
      </c>
      <c r="S838" s="4">
        <v>19</v>
      </c>
      <c r="T838" s="4">
        <v>36</v>
      </c>
      <c r="U838" s="4">
        <v>37</v>
      </c>
      <c r="V838" s="13">
        <v>24</v>
      </c>
      <c r="W838" s="4">
        <v>33</v>
      </c>
      <c r="X838" s="4">
        <v>9</v>
      </c>
      <c r="Y838">
        <f t="shared" si="154"/>
        <v>0</v>
      </c>
      <c r="Z838">
        <f t="shared" si="155"/>
        <v>0</v>
      </c>
    </row>
    <row r="839" spans="2:26" x14ac:dyDescent="0.25">
      <c r="B839" s="11">
        <f t="shared" si="156"/>
        <v>44596.458333331328</v>
      </c>
      <c r="C839" s="1">
        <f t="shared" si="147"/>
        <v>2</v>
      </c>
      <c r="D839" s="1">
        <f t="shared" si="148"/>
        <v>5</v>
      </c>
      <c r="E839" s="12">
        <f t="shared" si="149"/>
        <v>12</v>
      </c>
      <c r="F839" s="124" t="str">
        <f t="shared" si="150"/>
        <v>0</v>
      </c>
      <c r="G839" s="1">
        <f ca="1">(OFFSET(O839,0,MATCH(Customer!$J$6,'CDH &amp; HDH'!$P$11:$X$11,0)))</f>
        <v>25</v>
      </c>
      <c r="H839" s="1" t="str">
        <f t="shared" si="151"/>
        <v>Heating</v>
      </c>
      <c r="I839" s="1">
        <f ca="1">OFFSET(IF($H839="Cooling",Customer!$C$25,Customer!$C$52),E839,D839)</f>
        <v>70</v>
      </c>
      <c r="J839" s="1">
        <f ca="1">OFFSET(IF($H839="Cooling",Customer!$L$25,Customer!$L$52),$E839,$D839)</f>
        <v>70</v>
      </c>
      <c r="K839" s="16">
        <f t="shared" si="152"/>
        <v>0</v>
      </c>
      <c r="L839" s="16">
        <f t="shared" si="153"/>
        <v>0</v>
      </c>
      <c r="M839" s="17">
        <f t="shared" ca="1" si="145"/>
        <v>45</v>
      </c>
      <c r="N839" s="17">
        <f t="shared" ca="1" si="146"/>
        <v>45</v>
      </c>
      <c r="O839" s="4"/>
      <c r="P839" s="4">
        <v>34</v>
      </c>
      <c r="Q839" s="4">
        <v>27</v>
      </c>
      <c r="R839" s="4">
        <v>20</v>
      </c>
      <c r="S839" s="4">
        <v>20</v>
      </c>
      <c r="T839" s="4">
        <v>37</v>
      </c>
      <c r="U839" s="4">
        <v>38</v>
      </c>
      <c r="V839" s="13">
        <v>25</v>
      </c>
      <c r="W839" s="4">
        <v>29</v>
      </c>
      <c r="X839" s="4">
        <v>15</v>
      </c>
      <c r="Y839">
        <f t="shared" si="154"/>
        <v>0</v>
      </c>
      <c r="Z839">
        <f t="shared" si="155"/>
        <v>0</v>
      </c>
    </row>
    <row r="840" spans="2:26" x14ac:dyDescent="0.25">
      <c r="B840" s="11">
        <f t="shared" si="156"/>
        <v>44596.499999997992</v>
      </c>
      <c r="C840" s="1">
        <f t="shared" si="147"/>
        <v>2</v>
      </c>
      <c r="D840" s="1">
        <f t="shared" si="148"/>
        <v>5</v>
      </c>
      <c r="E840" s="12">
        <f t="shared" si="149"/>
        <v>13</v>
      </c>
      <c r="F840" s="124" t="str">
        <f t="shared" si="150"/>
        <v>0</v>
      </c>
      <c r="G840" s="1">
        <f ca="1">(OFFSET(O840,0,MATCH(Customer!$J$6,'CDH &amp; HDH'!$P$11:$X$11,0)))</f>
        <v>26</v>
      </c>
      <c r="H840" s="1" t="str">
        <f t="shared" si="151"/>
        <v>Heating</v>
      </c>
      <c r="I840" s="1">
        <f ca="1">OFFSET(IF($H840="Cooling",Customer!$C$25,Customer!$C$52),E840,D840)</f>
        <v>70</v>
      </c>
      <c r="J840" s="1">
        <f ca="1">OFFSET(IF($H840="Cooling",Customer!$L$25,Customer!$L$52),$E840,$D840)</f>
        <v>70</v>
      </c>
      <c r="K840" s="16">
        <f t="shared" si="152"/>
        <v>0</v>
      </c>
      <c r="L840" s="16">
        <f t="shared" si="153"/>
        <v>0</v>
      </c>
      <c r="M840" s="17">
        <f t="shared" ca="1" si="145"/>
        <v>44</v>
      </c>
      <c r="N840" s="17">
        <f t="shared" ca="1" si="146"/>
        <v>44</v>
      </c>
      <c r="O840" s="4"/>
      <c r="P840" s="4">
        <v>35</v>
      </c>
      <c r="Q840" s="4">
        <v>26</v>
      </c>
      <c r="R840" s="4">
        <v>20</v>
      </c>
      <c r="S840" s="4">
        <v>21</v>
      </c>
      <c r="T840" s="4">
        <v>37</v>
      </c>
      <c r="U840" s="4">
        <v>40</v>
      </c>
      <c r="V840" s="13">
        <v>26</v>
      </c>
      <c r="W840" s="4">
        <v>26</v>
      </c>
      <c r="X840" s="4">
        <v>18</v>
      </c>
      <c r="Y840">
        <f t="shared" si="154"/>
        <v>0</v>
      </c>
      <c r="Z840">
        <f t="shared" si="155"/>
        <v>0</v>
      </c>
    </row>
    <row r="841" spans="2:26" x14ac:dyDescent="0.25">
      <c r="B841" s="11">
        <f t="shared" si="156"/>
        <v>44596.541666664656</v>
      </c>
      <c r="C841" s="1">
        <f t="shared" si="147"/>
        <v>2</v>
      </c>
      <c r="D841" s="1">
        <f t="shared" si="148"/>
        <v>5</v>
      </c>
      <c r="E841" s="12">
        <f t="shared" si="149"/>
        <v>14</v>
      </c>
      <c r="F841" s="124" t="str">
        <f t="shared" si="150"/>
        <v>0</v>
      </c>
      <c r="G841" s="1">
        <f ca="1">(OFFSET(O841,0,MATCH(Customer!$J$6,'CDH &amp; HDH'!$P$11:$X$11,0)))</f>
        <v>27</v>
      </c>
      <c r="H841" s="1" t="str">
        <f t="shared" si="151"/>
        <v>Heating</v>
      </c>
      <c r="I841" s="1">
        <f ca="1">OFFSET(IF($H841="Cooling",Customer!$C$25,Customer!$C$52),E841,D841)</f>
        <v>70</v>
      </c>
      <c r="J841" s="1">
        <f ca="1">OFFSET(IF($H841="Cooling",Customer!$L$25,Customer!$L$52),$E841,$D841)</f>
        <v>70</v>
      </c>
      <c r="K841" s="16">
        <f t="shared" si="152"/>
        <v>0</v>
      </c>
      <c r="L841" s="16">
        <f t="shared" si="153"/>
        <v>0</v>
      </c>
      <c r="M841" s="17">
        <f t="shared" ca="1" si="145"/>
        <v>43</v>
      </c>
      <c r="N841" s="17">
        <f t="shared" ca="1" si="146"/>
        <v>43</v>
      </c>
      <c r="O841" s="4"/>
      <c r="P841" s="4">
        <v>34</v>
      </c>
      <c r="Q841" s="4">
        <v>25</v>
      </c>
      <c r="R841" s="4">
        <v>19</v>
      </c>
      <c r="S841" s="4">
        <v>20</v>
      </c>
      <c r="T841" s="4">
        <v>35</v>
      </c>
      <c r="U841" s="4">
        <v>42</v>
      </c>
      <c r="V841" s="13">
        <v>27</v>
      </c>
      <c r="W841" s="4">
        <v>25</v>
      </c>
      <c r="X841" s="4">
        <v>21</v>
      </c>
      <c r="Y841">
        <f t="shared" si="154"/>
        <v>0</v>
      </c>
      <c r="Z841">
        <f t="shared" si="155"/>
        <v>0</v>
      </c>
    </row>
    <row r="842" spans="2:26" x14ac:dyDescent="0.25">
      <c r="B842" s="11">
        <f t="shared" si="156"/>
        <v>44596.58333333132</v>
      </c>
      <c r="C842" s="1">
        <f t="shared" si="147"/>
        <v>2</v>
      </c>
      <c r="D842" s="1">
        <f t="shared" si="148"/>
        <v>5</v>
      </c>
      <c r="E842" s="12">
        <f t="shared" si="149"/>
        <v>15</v>
      </c>
      <c r="F842" s="124" t="str">
        <f t="shared" si="150"/>
        <v>0</v>
      </c>
      <c r="G842" s="1">
        <f ca="1">(OFFSET(O842,0,MATCH(Customer!$J$6,'CDH &amp; HDH'!$P$11:$X$11,0)))</f>
        <v>27</v>
      </c>
      <c r="H842" s="1" t="str">
        <f t="shared" si="151"/>
        <v>Heating</v>
      </c>
      <c r="I842" s="1">
        <f ca="1">OFFSET(IF($H842="Cooling",Customer!$C$25,Customer!$C$52),E842,D842)</f>
        <v>70</v>
      </c>
      <c r="J842" s="1">
        <f ca="1">OFFSET(IF($H842="Cooling",Customer!$L$25,Customer!$L$52),$E842,$D842)</f>
        <v>70</v>
      </c>
      <c r="K842" s="16">
        <f t="shared" si="152"/>
        <v>0</v>
      </c>
      <c r="L842" s="16">
        <f t="shared" si="153"/>
        <v>0</v>
      </c>
      <c r="M842" s="17">
        <f t="shared" ca="1" si="145"/>
        <v>43</v>
      </c>
      <c r="N842" s="17">
        <f t="shared" ca="1" si="146"/>
        <v>43</v>
      </c>
      <c r="O842" s="4"/>
      <c r="P842" s="4">
        <v>31</v>
      </c>
      <c r="Q842" s="4">
        <v>24</v>
      </c>
      <c r="R842" s="4">
        <v>19</v>
      </c>
      <c r="S842" s="4">
        <v>20</v>
      </c>
      <c r="T842" s="4">
        <v>33</v>
      </c>
      <c r="U842" s="4">
        <v>42</v>
      </c>
      <c r="V842" s="13">
        <v>27</v>
      </c>
      <c r="W842" s="4">
        <v>24</v>
      </c>
      <c r="X842" s="4">
        <v>21</v>
      </c>
      <c r="Y842">
        <f t="shared" si="154"/>
        <v>0</v>
      </c>
      <c r="Z842">
        <f t="shared" si="155"/>
        <v>0</v>
      </c>
    </row>
    <row r="843" spans="2:26" x14ac:dyDescent="0.25">
      <c r="B843" s="11">
        <f t="shared" si="156"/>
        <v>44596.624999997985</v>
      </c>
      <c r="C843" s="1">
        <f t="shared" si="147"/>
        <v>2</v>
      </c>
      <c r="D843" s="1">
        <f t="shared" si="148"/>
        <v>5</v>
      </c>
      <c r="E843" s="12">
        <f t="shared" si="149"/>
        <v>16</v>
      </c>
      <c r="F843" s="124" t="str">
        <f t="shared" si="150"/>
        <v>0</v>
      </c>
      <c r="G843" s="1">
        <f ca="1">(OFFSET(O843,0,MATCH(Customer!$J$6,'CDH &amp; HDH'!$P$11:$X$11,0)))</f>
        <v>26</v>
      </c>
      <c r="H843" s="1" t="str">
        <f t="shared" si="151"/>
        <v>Heating</v>
      </c>
      <c r="I843" s="1">
        <f ca="1">OFFSET(IF($H843="Cooling",Customer!$C$25,Customer!$C$52),E843,D843)</f>
        <v>70</v>
      </c>
      <c r="J843" s="1">
        <f ca="1">OFFSET(IF($H843="Cooling",Customer!$L$25,Customer!$L$52),$E843,$D843)</f>
        <v>70</v>
      </c>
      <c r="K843" s="16">
        <f t="shared" si="152"/>
        <v>0</v>
      </c>
      <c r="L843" s="16">
        <f t="shared" si="153"/>
        <v>0</v>
      </c>
      <c r="M843" s="17">
        <f t="shared" ca="1" si="145"/>
        <v>44</v>
      </c>
      <c r="N843" s="17">
        <f t="shared" ca="1" si="146"/>
        <v>44</v>
      </c>
      <c r="O843" s="4"/>
      <c r="P843" s="4">
        <v>30</v>
      </c>
      <c r="Q843" s="4">
        <v>26</v>
      </c>
      <c r="R843" s="4">
        <v>20</v>
      </c>
      <c r="S843" s="4">
        <v>20</v>
      </c>
      <c r="T843" s="4">
        <v>32</v>
      </c>
      <c r="U843" s="4">
        <v>44</v>
      </c>
      <c r="V843" s="13">
        <v>26</v>
      </c>
      <c r="W843" s="4">
        <v>23</v>
      </c>
      <c r="X843" s="4">
        <v>22</v>
      </c>
      <c r="Y843">
        <f t="shared" si="154"/>
        <v>0</v>
      </c>
      <c r="Z843">
        <f t="shared" si="155"/>
        <v>0</v>
      </c>
    </row>
    <row r="844" spans="2:26" x14ac:dyDescent="0.25">
      <c r="B844" s="11">
        <f t="shared" si="156"/>
        <v>44596.666666664649</v>
      </c>
      <c r="C844" s="1">
        <f t="shared" si="147"/>
        <v>2</v>
      </c>
      <c r="D844" s="1">
        <f t="shared" si="148"/>
        <v>5</v>
      </c>
      <c r="E844" s="12">
        <f t="shared" si="149"/>
        <v>17</v>
      </c>
      <c r="F844" s="124" t="str">
        <f t="shared" si="150"/>
        <v>0</v>
      </c>
      <c r="G844" s="1">
        <f ca="1">(OFFSET(O844,0,MATCH(Customer!$J$6,'CDH &amp; HDH'!$P$11:$X$11,0)))</f>
        <v>26</v>
      </c>
      <c r="H844" s="1" t="str">
        <f t="shared" si="151"/>
        <v>Heating</v>
      </c>
      <c r="I844" s="1">
        <f ca="1">OFFSET(IF($H844="Cooling",Customer!$C$25,Customer!$C$52),E844,D844)</f>
        <v>70</v>
      </c>
      <c r="J844" s="1">
        <f ca="1">OFFSET(IF($H844="Cooling",Customer!$L$25,Customer!$L$52),$E844,$D844)</f>
        <v>70</v>
      </c>
      <c r="K844" s="16">
        <f t="shared" si="152"/>
        <v>0</v>
      </c>
      <c r="L844" s="16">
        <f t="shared" si="153"/>
        <v>0</v>
      </c>
      <c r="M844" s="17">
        <f t="shared" ref="M844:M907" ca="1" si="157">IF($H844="Cooling",0,MAX(0,I844-$G844))</f>
        <v>44</v>
      </c>
      <c r="N844" s="17">
        <f t="shared" ref="N844:N907" ca="1" si="158">IF($H844="Cooling",0,MAX(0,J844-$G844))</f>
        <v>44</v>
      </c>
      <c r="O844" s="4"/>
      <c r="P844" s="4">
        <v>27</v>
      </c>
      <c r="Q844" s="4">
        <v>22</v>
      </c>
      <c r="R844" s="4">
        <v>16</v>
      </c>
      <c r="S844" s="4">
        <v>20</v>
      </c>
      <c r="T844" s="4">
        <v>31</v>
      </c>
      <c r="U844" s="4">
        <v>43</v>
      </c>
      <c r="V844" s="13">
        <v>26</v>
      </c>
      <c r="W844" s="4">
        <v>21</v>
      </c>
      <c r="X844" s="4">
        <v>22</v>
      </c>
      <c r="Y844">
        <f t="shared" si="154"/>
        <v>0</v>
      </c>
      <c r="Z844">
        <f t="shared" si="155"/>
        <v>0</v>
      </c>
    </row>
    <row r="845" spans="2:26" x14ac:dyDescent="0.25">
      <c r="B845" s="11">
        <f t="shared" si="156"/>
        <v>44596.708333331313</v>
      </c>
      <c r="C845" s="1">
        <f t="shared" ref="C845:C908" si="159">MONTH(B845)</f>
        <v>2</v>
      </c>
      <c r="D845" s="1">
        <f t="shared" ref="D845:D908" si="160">WEEKDAY(B845,2)</f>
        <v>5</v>
      </c>
      <c r="E845" s="12">
        <f t="shared" ref="E845:E908" si="161">HOUR(B845)+1</f>
        <v>18</v>
      </c>
      <c r="F845" s="124" t="str">
        <f t="shared" ref="F845:F908" si="162">IF(AND(C845&gt;5,C845&lt;9,D845&lt;6,E845&gt;14,E845&lt;19),"1",IF(AND(OR(E845=8,E845=9,E845=19,E845=20),C845&lt;3,D845&lt;6),"1","0"))</f>
        <v>0</v>
      </c>
      <c r="G845" s="1">
        <f ca="1">(OFFSET(O845,0,MATCH(Customer!$J$6,'CDH &amp; HDH'!$P$11:$X$11,0)))</f>
        <v>24</v>
      </c>
      <c r="H845" s="1" t="str">
        <f t="shared" ref="H845:H908" si="163">IF(AND(C845&gt;=5,C845&lt;=9),"Cooling","Heating")</f>
        <v>Heating</v>
      </c>
      <c r="I845" s="1">
        <f ca="1">OFFSET(IF($H845="Cooling",Customer!$C$25,Customer!$C$52),E845,D845)</f>
        <v>70</v>
      </c>
      <c r="J845" s="1">
        <f ca="1">OFFSET(IF($H845="Cooling",Customer!$L$25,Customer!$L$52),$E845,$D845)</f>
        <v>70</v>
      </c>
      <c r="K845" s="16">
        <f t="shared" ref="K845:K908" si="164">IF($H845="Heating",0,MAX(0,$G845-I845))</f>
        <v>0</v>
      </c>
      <c r="L845" s="16">
        <f t="shared" ref="L845:L908" si="165">IF($H845="Heating",0,MAX(0,$G845-J845))</f>
        <v>0</v>
      </c>
      <c r="M845" s="17">
        <f t="shared" ca="1" si="157"/>
        <v>46</v>
      </c>
      <c r="N845" s="17">
        <f t="shared" ca="1" si="158"/>
        <v>46</v>
      </c>
      <c r="O845" s="4"/>
      <c r="P845" s="4">
        <v>25</v>
      </c>
      <c r="Q845" s="4">
        <v>20</v>
      </c>
      <c r="R845" s="4">
        <v>15</v>
      </c>
      <c r="S845" s="4">
        <v>19</v>
      </c>
      <c r="T845" s="4">
        <v>30</v>
      </c>
      <c r="U845" s="4">
        <v>40</v>
      </c>
      <c r="V845" s="13">
        <v>24</v>
      </c>
      <c r="W845" s="4">
        <v>20</v>
      </c>
      <c r="X845" s="4">
        <v>19</v>
      </c>
      <c r="Y845">
        <f t="shared" ref="Y845:Y908" si="166">1.08*400*K845</f>
        <v>0</v>
      </c>
      <c r="Z845">
        <f t="shared" ref="Z845:Z908" si="167">1.08*400*L845</f>
        <v>0</v>
      </c>
    </row>
    <row r="846" spans="2:26" x14ac:dyDescent="0.25">
      <c r="B846" s="11">
        <f t="shared" ref="B846:B909" si="168">B845+1/24</f>
        <v>44596.749999997977</v>
      </c>
      <c r="C846" s="1">
        <f t="shared" si="159"/>
        <v>2</v>
      </c>
      <c r="D846" s="1">
        <f t="shared" si="160"/>
        <v>5</v>
      </c>
      <c r="E846" s="12">
        <f t="shared" si="161"/>
        <v>19</v>
      </c>
      <c r="F846" s="124" t="str">
        <f t="shared" si="162"/>
        <v>1</v>
      </c>
      <c r="G846" s="1">
        <f ca="1">(OFFSET(O846,0,MATCH(Customer!$J$6,'CDH &amp; HDH'!$P$11:$X$11,0)))</f>
        <v>23</v>
      </c>
      <c r="H846" s="1" t="str">
        <f t="shared" si="163"/>
        <v>Heating</v>
      </c>
      <c r="I846" s="1">
        <f ca="1">OFFSET(IF($H846="Cooling",Customer!$C$25,Customer!$C$52),E846,D846)</f>
        <v>66</v>
      </c>
      <c r="J846" s="1">
        <f ca="1">OFFSET(IF($H846="Cooling",Customer!$L$25,Customer!$L$52),$E846,$D846)</f>
        <v>64</v>
      </c>
      <c r="K846" s="16">
        <f t="shared" si="164"/>
        <v>0</v>
      </c>
      <c r="L846" s="16">
        <f t="shared" si="165"/>
        <v>0</v>
      </c>
      <c r="M846" s="17">
        <f t="shared" ca="1" si="157"/>
        <v>43</v>
      </c>
      <c r="N846" s="17">
        <f t="shared" ca="1" si="158"/>
        <v>41</v>
      </c>
      <c r="O846" s="4"/>
      <c r="P846" s="4">
        <v>24</v>
      </c>
      <c r="Q846" s="4">
        <v>18</v>
      </c>
      <c r="R846" s="4">
        <v>15</v>
      </c>
      <c r="S846" s="4">
        <v>19</v>
      </c>
      <c r="T846" s="4">
        <v>29</v>
      </c>
      <c r="U846" s="4">
        <v>38</v>
      </c>
      <c r="V846" s="13">
        <v>23</v>
      </c>
      <c r="W846" s="4">
        <v>19</v>
      </c>
      <c r="X846" s="4">
        <v>15</v>
      </c>
      <c r="Y846">
        <f t="shared" si="166"/>
        <v>0</v>
      </c>
      <c r="Z846">
        <f t="shared" si="167"/>
        <v>0</v>
      </c>
    </row>
    <row r="847" spans="2:26" x14ac:dyDescent="0.25">
      <c r="B847" s="11">
        <f t="shared" si="168"/>
        <v>44596.791666664642</v>
      </c>
      <c r="C847" s="1">
        <f t="shared" si="159"/>
        <v>2</v>
      </c>
      <c r="D847" s="1">
        <f t="shared" si="160"/>
        <v>5</v>
      </c>
      <c r="E847" s="12">
        <f t="shared" si="161"/>
        <v>20</v>
      </c>
      <c r="F847" s="124" t="str">
        <f t="shared" si="162"/>
        <v>1</v>
      </c>
      <c r="G847" s="1">
        <f ca="1">(OFFSET(O847,0,MATCH(Customer!$J$6,'CDH &amp; HDH'!$P$11:$X$11,0)))</f>
        <v>23</v>
      </c>
      <c r="H847" s="1" t="str">
        <f t="shared" si="163"/>
        <v>Heating</v>
      </c>
      <c r="I847" s="1">
        <f ca="1">OFFSET(IF($H847="Cooling",Customer!$C$25,Customer!$C$52),E847,D847)</f>
        <v>66</v>
      </c>
      <c r="J847" s="1">
        <f ca="1">OFFSET(IF($H847="Cooling",Customer!$L$25,Customer!$L$52),$E847,$D847)</f>
        <v>64</v>
      </c>
      <c r="K847" s="16">
        <f t="shared" si="164"/>
        <v>0</v>
      </c>
      <c r="L847" s="16">
        <f t="shared" si="165"/>
        <v>0</v>
      </c>
      <c r="M847" s="17">
        <f t="shared" ca="1" si="157"/>
        <v>43</v>
      </c>
      <c r="N847" s="17">
        <f t="shared" ca="1" si="158"/>
        <v>41</v>
      </c>
      <c r="O847" s="4"/>
      <c r="P847" s="4">
        <v>23</v>
      </c>
      <c r="Q847" s="4">
        <v>16</v>
      </c>
      <c r="R847" s="4">
        <v>15</v>
      </c>
      <c r="S847" s="4">
        <v>18</v>
      </c>
      <c r="T847" s="4">
        <v>28</v>
      </c>
      <c r="U847" s="4">
        <v>37</v>
      </c>
      <c r="V847" s="13">
        <v>23</v>
      </c>
      <c r="W847" s="4">
        <v>18</v>
      </c>
      <c r="X847" s="4">
        <v>13</v>
      </c>
      <c r="Y847">
        <f t="shared" si="166"/>
        <v>0</v>
      </c>
      <c r="Z847">
        <f t="shared" si="167"/>
        <v>0</v>
      </c>
    </row>
    <row r="848" spans="2:26" x14ac:dyDescent="0.25">
      <c r="B848" s="11">
        <f t="shared" si="168"/>
        <v>44596.833333331306</v>
      </c>
      <c r="C848" s="1">
        <f t="shared" si="159"/>
        <v>2</v>
      </c>
      <c r="D848" s="1">
        <f t="shared" si="160"/>
        <v>5</v>
      </c>
      <c r="E848" s="12">
        <f t="shared" si="161"/>
        <v>21</v>
      </c>
      <c r="F848" s="124" t="str">
        <f t="shared" si="162"/>
        <v>0</v>
      </c>
      <c r="G848" s="1">
        <f ca="1">(OFFSET(O848,0,MATCH(Customer!$J$6,'CDH &amp; HDH'!$P$11:$X$11,0)))</f>
        <v>22</v>
      </c>
      <c r="H848" s="1" t="str">
        <f t="shared" si="163"/>
        <v>Heating</v>
      </c>
      <c r="I848" s="1">
        <f ca="1">OFFSET(IF($H848="Cooling",Customer!$C$25,Customer!$C$52),E848,D848)</f>
        <v>66</v>
      </c>
      <c r="J848" s="1">
        <f ca="1">OFFSET(IF($H848="Cooling",Customer!$L$25,Customer!$L$52),$E848,$D848)</f>
        <v>64</v>
      </c>
      <c r="K848" s="16">
        <f t="shared" si="164"/>
        <v>0</v>
      </c>
      <c r="L848" s="16">
        <f t="shared" si="165"/>
        <v>0</v>
      </c>
      <c r="M848" s="17">
        <f t="shared" ca="1" si="157"/>
        <v>44</v>
      </c>
      <c r="N848" s="17">
        <f t="shared" ca="1" si="158"/>
        <v>42</v>
      </c>
      <c r="O848" s="4"/>
      <c r="P848" s="4">
        <v>23</v>
      </c>
      <c r="Q848" s="4">
        <v>15</v>
      </c>
      <c r="R848" s="4">
        <v>14</v>
      </c>
      <c r="S848" s="4">
        <v>18</v>
      </c>
      <c r="T848" s="4">
        <v>28</v>
      </c>
      <c r="U848" s="4">
        <v>37</v>
      </c>
      <c r="V848" s="13">
        <v>22</v>
      </c>
      <c r="W848" s="4">
        <v>18</v>
      </c>
      <c r="X848" s="4">
        <v>10</v>
      </c>
      <c r="Y848">
        <f t="shared" si="166"/>
        <v>0</v>
      </c>
      <c r="Z848">
        <f t="shared" si="167"/>
        <v>0</v>
      </c>
    </row>
    <row r="849" spans="2:26" x14ac:dyDescent="0.25">
      <c r="B849" s="11">
        <f t="shared" si="168"/>
        <v>44596.87499999797</v>
      </c>
      <c r="C849" s="1">
        <f t="shared" si="159"/>
        <v>2</v>
      </c>
      <c r="D849" s="1">
        <f t="shared" si="160"/>
        <v>5</v>
      </c>
      <c r="E849" s="12">
        <f t="shared" si="161"/>
        <v>22</v>
      </c>
      <c r="F849" s="124" t="str">
        <f t="shared" si="162"/>
        <v>0</v>
      </c>
      <c r="G849" s="1">
        <f ca="1">(OFFSET(O849,0,MATCH(Customer!$J$6,'CDH &amp; HDH'!$P$11:$X$11,0)))</f>
        <v>21</v>
      </c>
      <c r="H849" s="1" t="str">
        <f t="shared" si="163"/>
        <v>Heating</v>
      </c>
      <c r="I849" s="1">
        <f ca="1">OFFSET(IF($H849="Cooling",Customer!$C$25,Customer!$C$52),E849,D849)</f>
        <v>66</v>
      </c>
      <c r="J849" s="1">
        <f ca="1">OFFSET(IF($H849="Cooling",Customer!$L$25,Customer!$L$52),$E849,$D849)</f>
        <v>64</v>
      </c>
      <c r="K849" s="16">
        <f t="shared" si="164"/>
        <v>0</v>
      </c>
      <c r="L849" s="16">
        <f t="shared" si="165"/>
        <v>0</v>
      </c>
      <c r="M849" s="17">
        <f t="shared" ca="1" si="157"/>
        <v>45</v>
      </c>
      <c r="N849" s="17">
        <f t="shared" ca="1" si="158"/>
        <v>43</v>
      </c>
      <c r="O849" s="4"/>
      <c r="P849" s="4">
        <v>22</v>
      </c>
      <c r="Q849" s="4">
        <v>14</v>
      </c>
      <c r="R849" s="4">
        <v>13</v>
      </c>
      <c r="S849" s="4">
        <v>18</v>
      </c>
      <c r="T849" s="4">
        <v>27</v>
      </c>
      <c r="U849" s="4">
        <v>35</v>
      </c>
      <c r="V849" s="13">
        <v>21</v>
      </c>
      <c r="W849" s="4">
        <v>18</v>
      </c>
      <c r="X849" s="4">
        <v>5</v>
      </c>
      <c r="Y849">
        <f t="shared" si="166"/>
        <v>0</v>
      </c>
      <c r="Z849">
        <f t="shared" si="167"/>
        <v>0</v>
      </c>
    </row>
    <row r="850" spans="2:26" x14ac:dyDescent="0.25">
      <c r="B850" s="11">
        <f t="shared" si="168"/>
        <v>44596.916666664634</v>
      </c>
      <c r="C850" s="1">
        <f t="shared" si="159"/>
        <v>2</v>
      </c>
      <c r="D850" s="1">
        <f t="shared" si="160"/>
        <v>5</v>
      </c>
      <c r="E850" s="12">
        <f t="shared" si="161"/>
        <v>23</v>
      </c>
      <c r="F850" s="124" t="str">
        <f t="shared" si="162"/>
        <v>0</v>
      </c>
      <c r="G850" s="1">
        <f ca="1">(OFFSET(O850,0,MATCH(Customer!$J$6,'CDH &amp; HDH'!$P$11:$X$11,0)))</f>
        <v>20</v>
      </c>
      <c r="H850" s="1" t="str">
        <f t="shared" si="163"/>
        <v>Heating</v>
      </c>
      <c r="I850" s="1">
        <f ca="1">OFFSET(IF($H850="Cooling",Customer!$C$25,Customer!$C$52),E850,D850)</f>
        <v>66</v>
      </c>
      <c r="J850" s="1">
        <f ca="1">OFFSET(IF($H850="Cooling",Customer!$L$25,Customer!$L$52),$E850,$D850)</f>
        <v>64</v>
      </c>
      <c r="K850" s="16">
        <f t="shared" si="164"/>
        <v>0</v>
      </c>
      <c r="L850" s="16">
        <f t="shared" si="165"/>
        <v>0</v>
      </c>
      <c r="M850" s="17">
        <f t="shared" ca="1" si="157"/>
        <v>46</v>
      </c>
      <c r="N850" s="17">
        <f t="shared" ca="1" si="158"/>
        <v>44</v>
      </c>
      <c r="O850" s="4"/>
      <c r="P850" s="4">
        <v>21</v>
      </c>
      <c r="Q850" s="4">
        <v>13</v>
      </c>
      <c r="R850" s="4">
        <v>12</v>
      </c>
      <c r="S850" s="4">
        <v>18</v>
      </c>
      <c r="T850" s="4">
        <v>26</v>
      </c>
      <c r="U850" s="4">
        <v>33</v>
      </c>
      <c r="V850" s="13">
        <v>20</v>
      </c>
      <c r="W850" s="4">
        <v>17</v>
      </c>
      <c r="X850" s="4">
        <v>6</v>
      </c>
      <c r="Y850">
        <f t="shared" si="166"/>
        <v>0</v>
      </c>
      <c r="Z850">
        <f t="shared" si="167"/>
        <v>0</v>
      </c>
    </row>
    <row r="851" spans="2:26" x14ac:dyDescent="0.25">
      <c r="B851" s="11">
        <f t="shared" si="168"/>
        <v>44596.958333331298</v>
      </c>
      <c r="C851" s="1">
        <f t="shared" si="159"/>
        <v>2</v>
      </c>
      <c r="D851" s="1">
        <f t="shared" si="160"/>
        <v>5</v>
      </c>
      <c r="E851" s="12">
        <f t="shared" si="161"/>
        <v>24</v>
      </c>
      <c r="F851" s="124" t="str">
        <f t="shared" si="162"/>
        <v>0</v>
      </c>
      <c r="G851" s="1">
        <f ca="1">(OFFSET(O851,0,MATCH(Customer!$J$6,'CDH &amp; HDH'!$P$11:$X$11,0)))</f>
        <v>19</v>
      </c>
      <c r="H851" s="1" t="str">
        <f t="shared" si="163"/>
        <v>Heating</v>
      </c>
      <c r="I851" s="1">
        <f ca="1">OFFSET(IF($H851="Cooling",Customer!$C$25,Customer!$C$52),E851,D851)</f>
        <v>66</v>
      </c>
      <c r="J851" s="1">
        <f ca="1">OFFSET(IF($H851="Cooling",Customer!$L$25,Customer!$L$52),$E851,$D851)</f>
        <v>64</v>
      </c>
      <c r="K851" s="16">
        <f t="shared" si="164"/>
        <v>0</v>
      </c>
      <c r="L851" s="16">
        <f t="shared" si="165"/>
        <v>0</v>
      </c>
      <c r="M851" s="17">
        <f t="shared" ca="1" si="157"/>
        <v>47</v>
      </c>
      <c r="N851" s="17">
        <f t="shared" ca="1" si="158"/>
        <v>45</v>
      </c>
      <c r="O851" s="4"/>
      <c r="P851" s="4">
        <v>21</v>
      </c>
      <c r="Q851" s="4">
        <v>13</v>
      </c>
      <c r="R851" s="4">
        <v>12</v>
      </c>
      <c r="S851" s="4">
        <v>17</v>
      </c>
      <c r="T851" s="4">
        <v>25</v>
      </c>
      <c r="U851" s="4">
        <v>34</v>
      </c>
      <c r="V851" s="13">
        <v>19</v>
      </c>
      <c r="W851" s="4">
        <v>16</v>
      </c>
      <c r="X851" s="4">
        <v>4</v>
      </c>
      <c r="Y851">
        <f t="shared" si="166"/>
        <v>0</v>
      </c>
      <c r="Z851">
        <f t="shared" si="167"/>
        <v>0</v>
      </c>
    </row>
    <row r="852" spans="2:26" x14ac:dyDescent="0.25">
      <c r="B852" s="11">
        <f t="shared" si="168"/>
        <v>44596.999999997963</v>
      </c>
      <c r="C852" s="1">
        <f t="shared" si="159"/>
        <v>2</v>
      </c>
      <c r="D852" s="1">
        <f t="shared" si="160"/>
        <v>6</v>
      </c>
      <c r="E852" s="12">
        <f t="shared" si="161"/>
        <v>1</v>
      </c>
      <c r="F852" s="124" t="str">
        <f t="shared" si="162"/>
        <v>0</v>
      </c>
      <c r="G852" s="1">
        <f ca="1">(OFFSET(O852,0,MATCH(Customer!$J$6,'CDH &amp; HDH'!$P$11:$X$11,0)))</f>
        <v>18</v>
      </c>
      <c r="H852" s="1" t="str">
        <f t="shared" si="163"/>
        <v>Heating</v>
      </c>
      <c r="I852" s="1">
        <f ca="1">OFFSET(IF($H852="Cooling",Customer!$C$25,Customer!$C$52),E852,D852)</f>
        <v>66</v>
      </c>
      <c r="J852" s="1">
        <f ca="1">OFFSET(IF($H852="Cooling",Customer!$L$25,Customer!$L$52),$E852,$D852)</f>
        <v>64</v>
      </c>
      <c r="K852" s="16">
        <f t="shared" si="164"/>
        <v>0</v>
      </c>
      <c r="L852" s="16">
        <f t="shared" si="165"/>
        <v>0</v>
      </c>
      <c r="M852" s="17">
        <f t="shared" ca="1" si="157"/>
        <v>48</v>
      </c>
      <c r="N852" s="17">
        <f t="shared" ca="1" si="158"/>
        <v>46</v>
      </c>
      <c r="O852" s="4"/>
      <c r="P852" s="4">
        <v>20</v>
      </c>
      <c r="Q852" s="4">
        <v>12</v>
      </c>
      <c r="R852" s="4">
        <v>9</v>
      </c>
      <c r="S852" s="4">
        <v>18</v>
      </c>
      <c r="T852" s="4">
        <v>25</v>
      </c>
      <c r="U852" s="4">
        <v>33</v>
      </c>
      <c r="V852" s="13">
        <v>18</v>
      </c>
      <c r="W852" s="4">
        <v>15</v>
      </c>
      <c r="X852" s="4">
        <v>4</v>
      </c>
      <c r="Y852">
        <f t="shared" si="166"/>
        <v>0</v>
      </c>
      <c r="Z852">
        <f t="shared" si="167"/>
        <v>0</v>
      </c>
    </row>
    <row r="853" spans="2:26" x14ac:dyDescent="0.25">
      <c r="B853" s="11">
        <f t="shared" si="168"/>
        <v>44597.041666664627</v>
      </c>
      <c r="C853" s="1">
        <f t="shared" si="159"/>
        <v>2</v>
      </c>
      <c r="D853" s="1">
        <f t="shared" si="160"/>
        <v>6</v>
      </c>
      <c r="E853" s="12">
        <f t="shared" si="161"/>
        <v>2</v>
      </c>
      <c r="F853" s="124" t="str">
        <f t="shared" si="162"/>
        <v>0</v>
      </c>
      <c r="G853" s="1">
        <f ca="1">(OFFSET(O853,0,MATCH(Customer!$J$6,'CDH &amp; HDH'!$P$11:$X$11,0)))</f>
        <v>18</v>
      </c>
      <c r="H853" s="1" t="str">
        <f t="shared" si="163"/>
        <v>Heating</v>
      </c>
      <c r="I853" s="1">
        <f ca="1">OFFSET(IF($H853="Cooling",Customer!$C$25,Customer!$C$52),E853,D853)</f>
        <v>66</v>
      </c>
      <c r="J853" s="1">
        <f ca="1">OFFSET(IF($H853="Cooling",Customer!$L$25,Customer!$L$52),$E853,$D853)</f>
        <v>64</v>
      </c>
      <c r="K853" s="16">
        <f t="shared" si="164"/>
        <v>0</v>
      </c>
      <c r="L853" s="16">
        <f t="shared" si="165"/>
        <v>0</v>
      </c>
      <c r="M853" s="17">
        <f t="shared" ca="1" si="157"/>
        <v>48</v>
      </c>
      <c r="N853" s="17">
        <f t="shared" ca="1" si="158"/>
        <v>46</v>
      </c>
      <c r="O853" s="4"/>
      <c r="P853" s="4">
        <v>20</v>
      </c>
      <c r="Q853" s="4">
        <v>11</v>
      </c>
      <c r="R853" s="4">
        <v>6</v>
      </c>
      <c r="S853" s="4">
        <v>17</v>
      </c>
      <c r="T853" s="4">
        <v>24</v>
      </c>
      <c r="U853" s="4">
        <v>34</v>
      </c>
      <c r="V853" s="13">
        <v>18</v>
      </c>
      <c r="W853" s="4">
        <v>14</v>
      </c>
      <c r="X853" s="4">
        <v>5</v>
      </c>
      <c r="Y853">
        <f t="shared" si="166"/>
        <v>0</v>
      </c>
      <c r="Z853">
        <f t="shared" si="167"/>
        <v>0</v>
      </c>
    </row>
    <row r="854" spans="2:26" x14ac:dyDescent="0.25">
      <c r="B854" s="11">
        <f t="shared" si="168"/>
        <v>44597.083333331291</v>
      </c>
      <c r="C854" s="1">
        <f t="shared" si="159"/>
        <v>2</v>
      </c>
      <c r="D854" s="1">
        <f t="shared" si="160"/>
        <v>6</v>
      </c>
      <c r="E854" s="12">
        <f t="shared" si="161"/>
        <v>3</v>
      </c>
      <c r="F854" s="124" t="str">
        <f t="shared" si="162"/>
        <v>0</v>
      </c>
      <c r="G854" s="1">
        <f ca="1">(OFFSET(O854,0,MATCH(Customer!$J$6,'CDH &amp; HDH'!$P$11:$X$11,0)))</f>
        <v>18</v>
      </c>
      <c r="H854" s="1" t="str">
        <f t="shared" si="163"/>
        <v>Heating</v>
      </c>
      <c r="I854" s="1">
        <f ca="1">OFFSET(IF($H854="Cooling",Customer!$C$25,Customer!$C$52),E854,D854)</f>
        <v>66</v>
      </c>
      <c r="J854" s="1">
        <f ca="1">OFFSET(IF($H854="Cooling",Customer!$L$25,Customer!$L$52),$E854,$D854)</f>
        <v>64</v>
      </c>
      <c r="K854" s="16">
        <f t="shared" si="164"/>
        <v>0</v>
      </c>
      <c r="L854" s="16">
        <f t="shared" si="165"/>
        <v>0</v>
      </c>
      <c r="M854" s="17">
        <f t="shared" ca="1" si="157"/>
        <v>48</v>
      </c>
      <c r="N854" s="17">
        <f t="shared" ca="1" si="158"/>
        <v>46</v>
      </c>
      <c r="O854" s="4"/>
      <c r="P854" s="4">
        <v>19</v>
      </c>
      <c r="Q854" s="4">
        <v>11</v>
      </c>
      <c r="R854" s="4">
        <v>6</v>
      </c>
      <c r="S854" s="4">
        <v>18</v>
      </c>
      <c r="T854" s="4">
        <v>21</v>
      </c>
      <c r="U854" s="4">
        <v>32</v>
      </c>
      <c r="V854" s="13">
        <v>18</v>
      </c>
      <c r="W854" s="4">
        <v>13</v>
      </c>
      <c r="X854" s="4">
        <v>6</v>
      </c>
      <c r="Y854">
        <f t="shared" si="166"/>
        <v>0</v>
      </c>
      <c r="Z854">
        <f t="shared" si="167"/>
        <v>0</v>
      </c>
    </row>
    <row r="855" spans="2:26" x14ac:dyDescent="0.25">
      <c r="B855" s="11">
        <f t="shared" si="168"/>
        <v>44597.124999997955</v>
      </c>
      <c r="C855" s="1">
        <f t="shared" si="159"/>
        <v>2</v>
      </c>
      <c r="D855" s="1">
        <f t="shared" si="160"/>
        <v>6</v>
      </c>
      <c r="E855" s="12">
        <f t="shared" si="161"/>
        <v>4</v>
      </c>
      <c r="F855" s="124" t="str">
        <f t="shared" si="162"/>
        <v>0</v>
      </c>
      <c r="G855" s="1">
        <f ca="1">(OFFSET(O855,0,MATCH(Customer!$J$6,'CDH &amp; HDH'!$P$11:$X$11,0)))</f>
        <v>18</v>
      </c>
      <c r="H855" s="1" t="str">
        <f t="shared" si="163"/>
        <v>Heating</v>
      </c>
      <c r="I855" s="1">
        <f ca="1">OFFSET(IF($H855="Cooling",Customer!$C$25,Customer!$C$52),E855,D855)</f>
        <v>66</v>
      </c>
      <c r="J855" s="1">
        <f ca="1">OFFSET(IF($H855="Cooling",Customer!$L$25,Customer!$L$52),$E855,$D855)</f>
        <v>64</v>
      </c>
      <c r="K855" s="16">
        <f t="shared" si="164"/>
        <v>0</v>
      </c>
      <c r="L855" s="16">
        <f t="shared" si="165"/>
        <v>0</v>
      </c>
      <c r="M855" s="17">
        <f t="shared" ca="1" si="157"/>
        <v>48</v>
      </c>
      <c r="N855" s="17">
        <f t="shared" ca="1" si="158"/>
        <v>46</v>
      </c>
      <c r="O855" s="4"/>
      <c r="P855" s="4">
        <v>18</v>
      </c>
      <c r="Q855" s="4">
        <v>11</v>
      </c>
      <c r="R855" s="4">
        <v>6</v>
      </c>
      <c r="S855" s="4">
        <v>19</v>
      </c>
      <c r="T855" s="4">
        <v>22</v>
      </c>
      <c r="U855" s="4">
        <v>32</v>
      </c>
      <c r="V855" s="13">
        <v>18</v>
      </c>
      <c r="W855" s="4">
        <v>13</v>
      </c>
      <c r="X855" s="4">
        <v>6</v>
      </c>
      <c r="Y855">
        <f t="shared" si="166"/>
        <v>0</v>
      </c>
      <c r="Z855">
        <f t="shared" si="167"/>
        <v>0</v>
      </c>
    </row>
    <row r="856" spans="2:26" x14ac:dyDescent="0.25">
      <c r="B856" s="11">
        <f t="shared" si="168"/>
        <v>44597.16666666462</v>
      </c>
      <c r="C856" s="1">
        <f t="shared" si="159"/>
        <v>2</v>
      </c>
      <c r="D856" s="1">
        <f t="shared" si="160"/>
        <v>6</v>
      </c>
      <c r="E856" s="12">
        <f t="shared" si="161"/>
        <v>5</v>
      </c>
      <c r="F856" s="124" t="str">
        <f t="shared" si="162"/>
        <v>0</v>
      </c>
      <c r="G856" s="1">
        <f ca="1">(OFFSET(O856,0,MATCH(Customer!$J$6,'CDH &amp; HDH'!$P$11:$X$11,0)))</f>
        <v>20</v>
      </c>
      <c r="H856" s="1" t="str">
        <f t="shared" si="163"/>
        <v>Heating</v>
      </c>
      <c r="I856" s="1">
        <f ca="1">OFFSET(IF($H856="Cooling",Customer!$C$25,Customer!$C$52),E856,D856)</f>
        <v>66</v>
      </c>
      <c r="J856" s="1">
        <f ca="1">OFFSET(IF($H856="Cooling",Customer!$L$25,Customer!$L$52),$E856,$D856)</f>
        <v>64</v>
      </c>
      <c r="K856" s="16">
        <f t="shared" si="164"/>
        <v>0</v>
      </c>
      <c r="L856" s="16">
        <f t="shared" si="165"/>
        <v>0</v>
      </c>
      <c r="M856" s="17">
        <f t="shared" ca="1" si="157"/>
        <v>46</v>
      </c>
      <c r="N856" s="17">
        <f t="shared" ca="1" si="158"/>
        <v>44</v>
      </c>
      <c r="O856" s="4"/>
      <c r="P856" s="4">
        <v>17</v>
      </c>
      <c r="Q856" s="4">
        <v>10</v>
      </c>
      <c r="R856" s="4">
        <v>4</v>
      </c>
      <c r="S856" s="4">
        <v>19</v>
      </c>
      <c r="T856" s="4">
        <v>21</v>
      </c>
      <c r="U856" s="4">
        <v>30</v>
      </c>
      <c r="V856" s="13">
        <v>20</v>
      </c>
      <c r="W856" s="4">
        <v>12</v>
      </c>
      <c r="X856" s="4">
        <v>7</v>
      </c>
      <c r="Y856">
        <f t="shared" si="166"/>
        <v>0</v>
      </c>
      <c r="Z856">
        <f t="shared" si="167"/>
        <v>0</v>
      </c>
    </row>
    <row r="857" spans="2:26" x14ac:dyDescent="0.25">
      <c r="B857" s="11">
        <f t="shared" si="168"/>
        <v>44597.208333331284</v>
      </c>
      <c r="C857" s="1">
        <f t="shared" si="159"/>
        <v>2</v>
      </c>
      <c r="D857" s="1">
        <f t="shared" si="160"/>
        <v>6</v>
      </c>
      <c r="E857" s="12">
        <f t="shared" si="161"/>
        <v>6</v>
      </c>
      <c r="F857" s="124" t="str">
        <f t="shared" si="162"/>
        <v>0</v>
      </c>
      <c r="G857" s="1">
        <f ca="1">(OFFSET(O857,0,MATCH(Customer!$J$6,'CDH &amp; HDH'!$P$11:$X$11,0)))</f>
        <v>20</v>
      </c>
      <c r="H857" s="1" t="str">
        <f t="shared" si="163"/>
        <v>Heating</v>
      </c>
      <c r="I857" s="1">
        <f ca="1">OFFSET(IF($H857="Cooling",Customer!$C$25,Customer!$C$52),E857,D857)</f>
        <v>66</v>
      </c>
      <c r="J857" s="1">
        <f ca="1">OFFSET(IF($H857="Cooling",Customer!$L$25,Customer!$L$52),$E857,$D857)</f>
        <v>64</v>
      </c>
      <c r="K857" s="16">
        <f t="shared" si="164"/>
        <v>0</v>
      </c>
      <c r="L857" s="16">
        <f t="shared" si="165"/>
        <v>0</v>
      </c>
      <c r="M857" s="17">
        <f t="shared" ca="1" si="157"/>
        <v>46</v>
      </c>
      <c r="N857" s="17">
        <f t="shared" ca="1" si="158"/>
        <v>44</v>
      </c>
      <c r="O857" s="4"/>
      <c r="P857" s="4">
        <v>19</v>
      </c>
      <c r="Q857" s="4">
        <v>9</v>
      </c>
      <c r="R857" s="4">
        <v>7</v>
      </c>
      <c r="S857" s="4">
        <v>19</v>
      </c>
      <c r="T857" s="4">
        <v>21</v>
      </c>
      <c r="U857" s="4">
        <v>28</v>
      </c>
      <c r="V857" s="13">
        <v>20</v>
      </c>
      <c r="W857" s="4">
        <v>11</v>
      </c>
      <c r="X857" s="4">
        <v>9</v>
      </c>
      <c r="Y857">
        <f t="shared" si="166"/>
        <v>0</v>
      </c>
      <c r="Z857">
        <f t="shared" si="167"/>
        <v>0</v>
      </c>
    </row>
    <row r="858" spans="2:26" x14ac:dyDescent="0.25">
      <c r="B858" s="11">
        <f t="shared" si="168"/>
        <v>44597.249999997948</v>
      </c>
      <c r="C858" s="1">
        <f t="shared" si="159"/>
        <v>2</v>
      </c>
      <c r="D858" s="1">
        <f t="shared" si="160"/>
        <v>6</v>
      </c>
      <c r="E858" s="12">
        <f t="shared" si="161"/>
        <v>7</v>
      </c>
      <c r="F858" s="124" t="str">
        <f t="shared" si="162"/>
        <v>0</v>
      </c>
      <c r="G858" s="1">
        <f ca="1">(OFFSET(O858,0,MATCH(Customer!$J$6,'CDH &amp; HDH'!$P$11:$X$11,0)))</f>
        <v>21</v>
      </c>
      <c r="H858" s="1" t="str">
        <f t="shared" si="163"/>
        <v>Heating</v>
      </c>
      <c r="I858" s="1">
        <f ca="1">OFFSET(IF($H858="Cooling",Customer!$C$25,Customer!$C$52),E858,D858)</f>
        <v>66</v>
      </c>
      <c r="J858" s="1">
        <f ca="1">OFFSET(IF($H858="Cooling",Customer!$L$25,Customer!$L$52),$E858,$D858)</f>
        <v>64</v>
      </c>
      <c r="K858" s="16">
        <f t="shared" si="164"/>
        <v>0</v>
      </c>
      <c r="L858" s="16">
        <f t="shared" si="165"/>
        <v>0</v>
      </c>
      <c r="M858" s="17">
        <f t="shared" ca="1" si="157"/>
        <v>45</v>
      </c>
      <c r="N858" s="17">
        <f t="shared" ca="1" si="158"/>
        <v>43</v>
      </c>
      <c r="O858" s="4"/>
      <c r="P858" s="4">
        <v>18</v>
      </c>
      <c r="Q858" s="4">
        <v>8</v>
      </c>
      <c r="R858" s="4">
        <v>7</v>
      </c>
      <c r="S858" s="4">
        <v>18</v>
      </c>
      <c r="T858" s="4">
        <v>20</v>
      </c>
      <c r="U858" s="4">
        <v>31</v>
      </c>
      <c r="V858" s="13">
        <v>21</v>
      </c>
      <c r="W858" s="4">
        <v>9</v>
      </c>
      <c r="X858" s="4">
        <v>9</v>
      </c>
      <c r="Y858">
        <f t="shared" si="166"/>
        <v>0</v>
      </c>
      <c r="Z858">
        <f t="shared" si="167"/>
        <v>0</v>
      </c>
    </row>
    <row r="859" spans="2:26" x14ac:dyDescent="0.25">
      <c r="B859" s="11">
        <f t="shared" si="168"/>
        <v>44597.291666664612</v>
      </c>
      <c r="C859" s="1">
        <f t="shared" si="159"/>
        <v>2</v>
      </c>
      <c r="D859" s="1">
        <f t="shared" si="160"/>
        <v>6</v>
      </c>
      <c r="E859" s="12">
        <f t="shared" si="161"/>
        <v>8</v>
      </c>
      <c r="F859" s="124" t="str">
        <f t="shared" si="162"/>
        <v>0</v>
      </c>
      <c r="G859" s="1">
        <f ca="1">(OFFSET(O859,0,MATCH(Customer!$J$6,'CDH &amp; HDH'!$P$11:$X$11,0)))</f>
        <v>21</v>
      </c>
      <c r="H859" s="1" t="str">
        <f t="shared" si="163"/>
        <v>Heating</v>
      </c>
      <c r="I859" s="1">
        <f ca="1">OFFSET(IF($H859="Cooling",Customer!$C$25,Customer!$C$52),E859,D859)</f>
        <v>66</v>
      </c>
      <c r="J859" s="1">
        <f ca="1">OFFSET(IF($H859="Cooling",Customer!$L$25,Customer!$L$52),$E859,$D859)</f>
        <v>64</v>
      </c>
      <c r="K859" s="16">
        <f t="shared" si="164"/>
        <v>0</v>
      </c>
      <c r="L859" s="16">
        <f t="shared" si="165"/>
        <v>0</v>
      </c>
      <c r="M859" s="17">
        <f t="shared" ca="1" si="157"/>
        <v>45</v>
      </c>
      <c r="N859" s="17">
        <f t="shared" ca="1" si="158"/>
        <v>43</v>
      </c>
      <c r="O859" s="4"/>
      <c r="P859" s="4">
        <v>18</v>
      </c>
      <c r="Q859" s="4">
        <v>10</v>
      </c>
      <c r="R859" s="4">
        <v>7</v>
      </c>
      <c r="S859" s="4">
        <v>17</v>
      </c>
      <c r="T859" s="4">
        <v>20</v>
      </c>
      <c r="U859" s="4">
        <v>30</v>
      </c>
      <c r="V859" s="13">
        <v>21</v>
      </c>
      <c r="W859" s="4">
        <v>11</v>
      </c>
      <c r="X859" s="4">
        <v>10</v>
      </c>
      <c r="Y859">
        <f t="shared" si="166"/>
        <v>0</v>
      </c>
      <c r="Z859">
        <f t="shared" si="167"/>
        <v>0</v>
      </c>
    </row>
    <row r="860" spans="2:26" x14ac:dyDescent="0.25">
      <c r="B860" s="11">
        <f t="shared" si="168"/>
        <v>44597.333333331277</v>
      </c>
      <c r="C860" s="1">
        <f t="shared" si="159"/>
        <v>2</v>
      </c>
      <c r="D860" s="1">
        <f t="shared" si="160"/>
        <v>6</v>
      </c>
      <c r="E860" s="12">
        <f t="shared" si="161"/>
        <v>9</v>
      </c>
      <c r="F860" s="124" t="str">
        <f t="shared" si="162"/>
        <v>0</v>
      </c>
      <c r="G860" s="1">
        <f ca="1">(OFFSET(O860,0,MATCH(Customer!$J$6,'CDH &amp; HDH'!$P$11:$X$11,0)))</f>
        <v>22</v>
      </c>
      <c r="H860" s="1" t="str">
        <f t="shared" si="163"/>
        <v>Heating</v>
      </c>
      <c r="I860" s="1">
        <f ca="1">OFFSET(IF($H860="Cooling",Customer!$C$25,Customer!$C$52),E860,D860)</f>
        <v>66</v>
      </c>
      <c r="J860" s="1">
        <f ca="1">OFFSET(IF($H860="Cooling",Customer!$L$25,Customer!$L$52),$E860,$D860)</f>
        <v>64</v>
      </c>
      <c r="K860" s="16">
        <f t="shared" si="164"/>
        <v>0</v>
      </c>
      <c r="L860" s="16">
        <f t="shared" si="165"/>
        <v>0</v>
      </c>
      <c r="M860" s="17">
        <f t="shared" ca="1" si="157"/>
        <v>44</v>
      </c>
      <c r="N860" s="17">
        <f t="shared" ca="1" si="158"/>
        <v>42</v>
      </c>
      <c r="O860" s="4"/>
      <c r="P860" s="4">
        <v>20</v>
      </c>
      <c r="Q860" s="4">
        <v>13</v>
      </c>
      <c r="R860" s="4">
        <v>9</v>
      </c>
      <c r="S860" s="4">
        <v>17</v>
      </c>
      <c r="T860" s="4">
        <v>23</v>
      </c>
      <c r="U860" s="4">
        <v>35</v>
      </c>
      <c r="V860" s="13">
        <v>22</v>
      </c>
      <c r="W860" s="4">
        <v>14</v>
      </c>
      <c r="X860" s="4">
        <v>11</v>
      </c>
      <c r="Y860">
        <f t="shared" si="166"/>
        <v>0</v>
      </c>
      <c r="Z860">
        <f t="shared" si="167"/>
        <v>0</v>
      </c>
    </row>
    <row r="861" spans="2:26" x14ac:dyDescent="0.25">
      <c r="B861" s="11">
        <f t="shared" si="168"/>
        <v>44597.374999997941</v>
      </c>
      <c r="C861" s="1">
        <f t="shared" si="159"/>
        <v>2</v>
      </c>
      <c r="D861" s="1">
        <f t="shared" si="160"/>
        <v>6</v>
      </c>
      <c r="E861" s="12">
        <f t="shared" si="161"/>
        <v>10</v>
      </c>
      <c r="F861" s="124" t="str">
        <f t="shared" si="162"/>
        <v>0</v>
      </c>
      <c r="G861" s="1">
        <f ca="1">(OFFSET(O861,0,MATCH(Customer!$J$6,'CDH &amp; HDH'!$P$11:$X$11,0)))</f>
        <v>23</v>
      </c>
      <c r="H861" s="1" t="str">
        <f t="shared" si="163"/>
        <v>Heating</v>
      </c>
      <c r="I861" s="1">
        <f ca="1">OFFSET(IF($H861="Cooling",Customer!$C$25,Customer!$C$52),E861,D861)</f>
        <v>66</v>
      </c>
      <c r="J861" s="1">
        <f ca="1">OFFSET(IF($H861="Cooling",Customer!$L$25,Customer!$L$52),$E861,$D861)</f>
        <v>64</v>
      </c>
      <c r="K861" s="16">
        <f t="shared" si="164"/>
        <v>0</v>
      </c>
      <c r="L861" s="16">
        <f t="shared" si="165"/>
        <v>0</v>
      </c>
      <c r="M861" s="17">
        <f t="shared" ca="1" si="157"/>
        <v>43</v>
      </c>
      <c r="N861" s="17">
        <f t="shared" ca="1" si="158"/>
        <v>41</v>
      </c>
      <c r="O861" s="4"/>
      <c r="P861" s="4">
        <v>22</v>
      </c>
      <c r="Q861" s="4">
        <v>15</v>
      </c>
      <c r="R861" s="4">
        <v>10</v>
      </c>
      <c r="S861" s="4">
        <v>19</v>
      </c>
      <c r="T861" s="4">
        <v>26</v>
      </c>
      <c r="U861" s="4">
        <v>37</v>
      </c>
      <c r="V861" s="13">
        <v>23</v>
      </c>
      <c r="W861" s="4">
        <v>16</v>
      </c>
      <c r="X861" s="4">
        <v>13</v>
      </c>
      <c r="Y861">
        <f t="shared" si="166"/>
        <v>0</v>
      </c>
      <c r="Z861">
        <f t="shared" si="167"/>
        <v>0</v>
      </c>
    </row>
    <row r="862" spans="2:26" x14ac:dyDescent="0.25">
      <c r="B862" s="11">
        <f t="shared" si="168"/>
        <v>44597.416666664605</v>
      </c>
      <c r="C862" s="1">
        <f t="shared" si="159"/>
        <v>2</v>
      </c>
      <c r="D862" s="1">
        <f t="shared" si="160"/>
        <v>6</v>
      </c>
      <c r="E862" s="12">
        <f t="shared" si="161"/>
        <v>11</v>
      </c>
      <c r="F862" s="124" t="str">
        <f t="shared" si="162"/>
        <v>0</v>
      </c>
      <c r="G862" s="1">
        <f ca="1">(OFFSET(O862,0,MATCH(Customer!$J$6,'CDH &amp; HDH'!$P$11:$X$11,0)))</f>
        <v>25</v>
      </c>
      <c r="H862" s="1" t="str">
        <f t="shared" si="163"/>
        <v>Heating</v>
      </c>
      <c r="I862" s="1">
        <f ca="1">OFFSET(IF($H862="Cooling",Customer!$C$25,Customer!$C$52),E862,D862)</f>
        <v>66</v>
      </c>
      <c r="J862" s="1">
        <f ca="1">OFFSET(IF($H862="Cooling",Customer!$L$25,Customer!$L$52),$E862,$D862)</f>
        <v>64</v>
      </c>
      <c r="K862" s="16">
        <f t="shared" si="164"/>
        <v>0</v>
      </c>
      <c r="L862" s="16">
        <f t="shared" si="165"/>
        <v>0</v>
      </c>
      <c r="M862" s="17">
        <f t="shared" ca="1" si="157"/>
        <v>41</v>
      </c>
      <c r="N862" s="17">
        <f t="shared" ca="1" si="158"/>
        <v>39</v>
      </c>
      <c r="O862" s="4"/>
      <c r="P862" s="4">
        <v>23</v>
      </c>
      <c r="Q862" s="4">
        <v>18</v>
      </c>
      <c r="R862" s="4">
        <v>13</v>
      </c>
      <c r="S862" s="4">
        <v>20</v>
      </c>
      <c r="T862" s="4">
        <v>27</v>
      </c>
      <c r="U862" s="4">
        <v>40</v>
      </c>
      <c r="V862" s="13">
        <v>25</v>
      </c>
      <c r="W862" s="4">
        <v>17</v>
      </c>
      <c r="X862" s="4">
        <v>18</v>
      </c>
      <c r="Y862">
        <f t="shared" si="166"/>
        <v>0</v>
      </c>
      <c r="Z862">
        <f t="shared" si="167"/>
        <v>0</v>
      </c>
    </row>
    <row r="863" spans="2:26" x14ac:dyDescent="0.25">
      <c r="B863" s="11">
        <f t="shared" si="168"/>
        <v>44597.458333331269</v>
      </c>
      <c r="C863" s="1">
        <f t="shared" si="159"/>
        <v>2</v>
      </c>
      <c r="D863" s="1">
        <f t="shared" si="160"/>
        <v>6</v>
      </c>
      <c r="E863" s="12">
        <f t="shared" si="161"/>
        <v>12</v>
      </c>
      <c r="F863" s="124" t="str">
        <f t="shared" si="162"/>
        <v>0</v>
      </c>
      <c r="G863" s="1">
        <f ca="1">(OFFSET(O863,0,MATCH(Customer!$J$6,'CDH &amp; HDH'!$P$11:$X$11,0)))</f>
        <v>26</v>
      </c>
      <c r="H863" s="1" t="str">
        <f t="shared" si="163"/>
        <v>Heating</v>
      </c>
      <c r="I863" s="1">
        <f ca="1">OFFSET(IF($H863="Cooling",Customer!$C$25,Customer!$C$52),E863,D863)</f>
        <v>66</v>
      </c>
      <c r="J863" s="1">
        <f ca="1">OFFSET(IF($H863="Cooling",Customer!$L$25,Customer!$L$52),$E863,$D863)</f>
        <v>64</v>
      </c>
      <c r="K863" s="16">
        <f t="shared" si="164"/>
        <v>0</v>
      </c>
      <c r="L863" s="16">
        <f t="shared" si="165"/>
        <v>0</v>
      </c>
      <c r="M863" s="17">
        <f t="shared" ca="1" si="157"/>
        <v>40</v>
      </c>
      <c r="N863" s="17">
        <f t="shared" ca="1" si="158"/>
        <v>38</v>
      </c>
      <c r="O863" s="4"/>
      <c r="P863" s="4">
        <v>23</v>
      </c>
      <c r="Q863" s="4">
        <v>18</v>
      </c>
      <c r="R863" s="4">
        <v>13</v>
      </c>
      <c r="S863" s="4">
        <v>19</v>
      </c>
      <c r="T863" s="4">
        <v>27</v>
      </c>
      <c r="U863" s="4">
        <v>42</v>
      </c>
      <c r="V863" s="13">
        <v>26</v>
      </c>
      <c r="W863" s="4">
        <v>19</v>
      </c>
      <c r="X863" s="4">
        <v>23</v>
      </c>
      <c r="Y863">
        <f t="shared" si="166"/>
        <v>0</v>
      </c>
      <c r="Z863">
        <f t="shared" si="167"/>
        <v>0</v>
      </c>
    </row>
    <row r="864" spans="2:26" x14ac:dyDescent="0.25">
      <c r="B864" s="11">
        <f t="shared" si="168"/>
        <v>44597.499999997934</v>
      </c>
      <c r="C864" s="1">
        <f t="shared" si="159"/>
        <v>2</v>
      </c>
      <c r="D864" s="1">
        <f t="shared" si="160"/>
        <v>6</v>
      </c>
      <c r="E864" s="12">
        <f t="shared" si="161"/>
        <v>13</v>
      </c>
      <c r="F864" s="124" t="str">
        <f t="shared" si="162"/>
        <v>0</v>
      </c>
      <c r="G864" s="1">
        <f ca="1">(OFFSET(O864,0,MATCH(Customer!$J$6,'CDH &amp; HDH'!$P$11:$X$11,0)))</f>
        <v>28</v>
      </c>
      <c r="H864" s="1" t="str">
        <f t="shared" si="163"/>
        <v>Heating</v>
      </c>
      <c r="I864" s="1">
        <f ca="1">OFFSET(IF($H864="Cooling",Customer!$C$25,Customer!$C$52),E864,D864)</f>
        <v>66</v>
      </c>
      <c r="J864" s="1">
        <f ca="1">OFFSET(IF($H864="Cooling",Customer!$L$25,Customer!$L$52),$E864,$D864)</f>
        <v>64</v>
      </c>
      <c r="K864" s="16">
        <f t="shared" si="164"/>
        <v>0</v>
      </c>
      <c r="L864" s="16">
        <f t="shared" si="165"/>
        <v>0</v>
      </c>
      <c r="M864" s="17">
        <f t="shared" ca="1" si="157"/>
        <v>38</v>
      </c>
      <c r="N864" s="17">
        <f t="shared" ca="1" si="158"/>
        <v>36</v>
      </c>
      <c r="O864" s="4"/>
      <c r="P864" s="4">
        <v>24</v>
      </c>
      <c r="Q864" s="4">
        <v>21</v>
      </c>
      <c r="R864" s="4">
        <v>13</v>
      </c>
      <c r="S864" s="4">
        <v>20</v>
      </c>
      <c r="T864" s="4">
        <v>29</v>
      </c>
      <c r="U864" s="4">
        <v>45</v>
      </c>
      <c r="V864" s="13">
        <v>28</v>
      </c>
      <c r="W864" s="4">
        <v>19</v>
      </c>
      <c r="X864" s="4">
        <v>25</v>
      </c>
      <c r="Y864">
        <f t="shared" si="166"/>
        <v>0</v>
      </c>
      <c r="Z864">
        <f t="shared" si="167"/>
        <v>0</v>
      </c>
    </row>
    <row r="865" spans="2:26" x14ac:dyDescent="0.25">
      <c r="B865" s="11">
        <f t="shared" si="168"/>
        <v>44597.541666664598</v>
      </c>
      <c r="C865" s="1">
        <f t="shared" si="159"/>
        <v>2</v>
      </c>
      <c r="D865" s="1">
        <f t="shared" si="160"/>
        <v>6</v>
      </c>
      <c r="E865" s="12">
        <f t="shared" si="161"/>
        <v>14</v>
      </c>
      <c r="F865" s="124" t="str">
        <f t="shared" si="162"/>
        <v>0</v>
      </c>
      <c r="G865" s="1">
        <f ca="1">(OFFSET(O865,0,MATCH(Customer!$J$6,'CDH &amp; HDH'!$P$11:$X$11,0)))</f>
        <v>30</v>
      </c>
      <c r="H865" s="1" t="str">
        <f t="shared" si="163"/>
        <v>Heating</v>
      </c>
      <c r="I865" s="1">
        <f ca="1">OFFSET(IF($H865="Cooling",Customer!$C$25,Customer!$C$52),E865,D865)</f>
        <v>66</v>
      </c>
      <c r="J865" s="1">
        <f ca="1">OFFSET(IF($H865="Cooling",Customer!$L$25,Customer!$L$52),$E865,$D865)</f>
        <v>64</v>
      </c>
      <c r="K865" s="16">
        <f t="shared" si="164"/>
        <v>0</v>
      </c>
      <c r="L865" s="16">
        <f t="shared" si="165"/>
        <v>0</v>
      </c>
      <c r="M865" s="17">
        <f t="shared" ca="1" si="157"/>
        <v>36</v>
      </c>
      <c r="N865" s="17">
        <f t="shared" ca="1" si="158"/>
        <v>34</v>
      </c>
      <c r="O865" s="4"/>
      <c r="P865" s="4">
        <v>25</v>
      </c>
      <c r="Q865" s="4">
        <v>23</v>
      </c>
      <c r="R865" s="4">
        <v>14</v>
      </c>
      <c r="S865" s="4">
        <v>21</v>
      </c>
      <c r="T865" s="4">
        <v>27</v>
      </c>
      <c r="U865" s="4">
        <v>44</v>
      </c>
      <c r="V865" s="13">
        <v>30</v>
      </c>
      <c r="W865" s="4">
        <v>19</v>
      </c>
      <c r="X865" s="4">
        <v>26</v>
      </c>
      <c r="Y865">
        <f t="shared" si="166"/>
        <v>0</v>
      </c>
      <c r="Z865">
        <f t="shared" si="167"/>
        <v>0</v>
      </c>
    </row>
    <row r="866" spans="2:26" x14ac:dyDescent="0.25">
      <c r="B866" s="11">
        <f t="shared" si="168"/>
        <v>44597.583333331262</v>
      </c>
      <c r="C866" s="1">
        <f t="shared" si="159"/>
        <v>2</v>
      </c>
      <c r="D866" s="1">
        <f t="shared" si="160"/>
        <v>6</v>
      </c>
      <c r="E866" s="12">
        <f t="shared" si="161"/>
        <v>15</v>
      </c>
      <c r="F866" s="124" t="str">
        <f t="shared" si="162"/>
        <v>0</v>
      </c>
      <c r="G866" s="1">
        <f ca="1">(OFFSET(O866,0,MATCH(Customer!$J$6,'CDH &amp; HDH'!$P$11:$X$11,0)))</f>
        <v>32</v>
      </c>
      <c r="H866" s="1" t="str">
        <f t="shared" si="163"/>
        <v>Heating</v>
      </c>
      <c r="I866" s="1">
        <f ca="1">OFFSET(IF($H866="Cooling",Customer!$C$25,Customer!$C$52),E866,D866)</f>
        <v>66</v>
      </c>
      <c r="J866" s="1">
        <f ca="1">OFFSET(IF($H866="Cooling",Customer!$L$25,Customer!$L$52),$E866,$D866)</f>
        <v>64</v>
      </c>
      <c r="K866" s="16">
        <f t="shared" si="164"/>
        <v>0</v>
      </c>
      <c r="L866" s="16">
        <f t="shared" si="165"/>
        <v>0</v>
      </c>
      <c r="M866" s="17">
        <f t="shared" ca="1" si="157"/>
        <v>34</v>
      </c>
      <c r="N866" s="17">
        <f t="shared" ca="1" si="158"/>
        <v>32</v>
      </c>
      <c r="O866" s="4"/>
      <c r="P866" s="4">
        <v>26</v>
      </c>
      <c r="Q866" s="4">
        <v>24</v>
      </c>
      <c r="R866" s="4">
        <v>13</v>
      </c>
      <c r="S866" s="4">
        <v>23</v>
      </c>
      <c r="T866" s="4">
        <v>30</v>
      </c>
      <c r="U866" s="4">
        <v>44</v>
      </c>
      <c r="V866" s="13">
        <v>32</v>
      </c>
      <c r="W866" s="4">
        <v>19</v>
      </c>
      <c r="X866" s="4">
        <v>25</v>
      </c>
      <c r="Y866">
        <f t="shared" si="166"/>
        <v>0</v>
      </c>
      <c r="Z866">
        <f t="shared" si="167"/>
        <v>0</v>
      </c>
    </row>
    <row r="867" spans="2:26" x14ac:dyDescent="0.25">
      <c r="B867" s="11">
        <f t="shared" si="168"/>
        <v>44597.624999997926</v>
      </c>
      <c r="C867" s="1">
        <f t="shared" si="159"/>
        <v>2</v>
      </c>
      <c r="D867" s="1">
        <f t="shared" si="160"/>
        <v>6</v>
      </c>
      <c r="E867" s="12">
        <f t="shared" si="161"/>
        <v>16</v>
      </c>
      <c r="F867" s="124" t="str">
        <f t="shared" si="162"/>
        <v>0</v>
      </c>
      <c r="G867" s="1">
        <f ca="1">(OFFSET(O867,0,MATCH(Customer!$J$6,'CDH &amp; HDH'!$P$11:$X$11,0)))</f>
        <v>35</v>
      </c>
      <c r="H867" s="1" t="str">
        <f t="shared" si="163"/>
        <v>Heating</v>
      </c>
      <c r="I867" s="1">
        <f ca="1">OFFSET(IF($H867="Cooling",Customer!$C$25,Customer!$C$52),E867,D867)</f>
        <v>66</v>
      </c>
      <c r="J867" s="1">
        <f ca="1">OFFSET(IF($H867="Cooling",Customer!$L$25,Customer!$L$52),$E867,$D867)</f>
        <v>64</v>
      </c>
      <c r="K867" s="16">
        <f t="shared" si="164"/>
        <v>0</v>
      </c>
      <c r="L867" s="16">
        <f t="shared" si="165"/>
        <v>0</v>
      </c>
      <c r="M867" s="17">
        <f t="shared" ca="1" si="157"/>
        <v>31</v>
      </c>
      <c r="N867" s="17">
        <f t="shared" ca="1" si="158"/>
        <v>29</v>
      </c>
      <c r="O867" s="4"/>
      <c r="P867" s="4">
        <v>24</v>
      </c>
      <c r="Q867" s="4">
        <v>26</v>
      </c>
      <c r="R867" s="4">
        <v>11</v>
      </c>
      <c r="S867" s="4">
        <v>22</v>
      </c>
      <c r="T867" s="4">
        <v>29</v>
      </c>
      <c r="U867" s="4">
        <v>43</v>
      </c>
      <c r="V867" s="13">
        <v>35</v>
      </c>
      <c r="W867" s="4">
        <v>20</v>
      </c>
      <c r="X867" s="4">
        <v>28</v>
      </c>
      <c r="Y867">
        <f t="shared" si="166"/>
        <v>0</v>
      </c>
      <c r="Z867">
        <f t="shared" si="167"/>
        <v>0</v>
      </c>
    </row>
    <row r="868" spans="2:26" x14ac:dyDescent="0.25">
      <c r="B868" s="11">
        <f t="shared" si="168"/>
        <v>44597.666666664591</v>
      </c>
      <c r="C868" s="1">
        <f t="shared" si="159"/>
        <v>2</v>
      </c>
      <c r="D868" s="1">
        <f t="shared" si="160"/>
        <v>6</v>
      </c>
      <c r="E868" s="12">
        <f t="shared" si="161"/>
        <v>17</v>
      </c>
      <c r="F868" s="124" t="str">
        <f t="shared" si="162"/>
        <v>0</v>
      </c>
      <c r="G868" s="1">
        <f ca="1">(OFFSET(O868,0,MATCH(Customer!$J$6,'CDH &amp; HDH'!$P$11:$X$11,0)))</f>
        <v>35</v>
      </c>
      <c r="H868" s="1" t="str">
        <f t="shared" si="163"/>
        <v>Heating</v>
      </c>
      <c r="I868" s="1">
        <f ca="1">OFFSET(IF($H868="Cooling",Customer!$C$25,Customer!$C$52),E868,D868)</f>
        <v>66</v>
      </c>
      <c r="J868" s="1">
        <f ca="1">OFFSET(IF($H868="Cooling",Customer!$L$25,Customer!$L$52),$E868,$D868)</f>
        <v>64</v>
      </c>
      <c r="K868" s="16">
        <f t="shared" si="164"/>
        <v>0</v>
      </c>
      <c r="L868" s="16">
        <f t="shared" si="165"/>
        <v>0</v>
      </c>
      <c r="M868" s="17">
        <f t="shared" ca="1" si="157"/>
        <v>31</v>
      </c>
      <c r="N868" s="17">
        <f t="shared" ca="1" si="158"/>
        <v>29</v>
      </c>
      <c r="O868" s="4"/>
      <c r="P868" s="4">
        <v>23</v>
      </c>
      <c r="Q868" s="4">
        <v>27</v>
      </c>
      <c r="R868" s="4">
        <v>10</v>
      </c>
      <c r="S868" s="4">
        <v>21</v>
      </c>
      <c r="T868" s="4">
        <v>26</v>
      </c>
      <c r="U868" s="4">
        <v>43</v>
      </c>
      <c r="V868" s="13">
        <v>35</v>
      </c>
      <c r="W868" s="4">
        <v>20</v>
      </c>
      <c r="X868" s="4">
        <v>28</v>
      </c>
      <c r="Y868">
        <f t="shared" si="166"/>
        <v>0</v>
      </c>
      <c r="Z868">
        <f t="shared" si="167"/>
        <v>0</v>
      </c>
    </row>
    <row r="869" spans="2:26" x14ac:dyDescent="0.25">
      <c r="B869" s="11">
        <f t="shared" si="168"/>
        <v>44597.708333331255</v>
      </c>
      <c r="C869" s="1">
        <f t="shared" si="159"/>
        <v>2</v>
      </c>
      <c r="D869" s="1">
        <f t="shared" si="160"/>
        <v>6</v>
      </c>
      <c r="E869" s="12">
        <f t="shared" si="161"/>
        <v>18</v>
      </c>
      <c r="F869" s="124" t="str">
        <f t="shared" si="162"/>
        <v>0</v>
      </c>
      <c r="G869" s="1">
        <f ca="1">(OFFSET(O869,0,MATCH(Customer!$J$6,'CDH &amp; HDH'!$P$11:$X$11,0)))</f>
        <v>34</v>
      </c>
      <c r="H869" s="1" t="str">
        <f t="shared" si="163"/>
        <v>Heating</v>
      </c>
      <c r="I869" s="1">
        <f ca="1">OFFSET(IF($H869="Cooling",Customer!$C$25,Customer!$C$52),E869,D869)</f>
        <v>66</v>
      </c>
      <c r="J869" s="1">
        <f ca="1">OFFSET(IF($H869="Cooling",Customer!$L$25,Customer!$L$52),$E869,$D869)</f>
        <v>64</v>
      </c>
      <c r="K869" s="16">
        <f t="shared" si="164"/>
        <v>0</v>
      </c>
      <c r="L869" s="16">
        <f t="shared" si="165"/>
        <v>0</v>
      </c>
      <c r="M869" s="17">
        <f t="shared" ca="1" si="157"/>
        <v>32</v>
      </c>
      <c r="N869" s="17">
        <f t="shared" ca="1" si="158"/>
        <v>30</v>
      </c>
      <c r="O869" s="4"/>
      <c r="P869" s="4">
        <v>22</v>
      </c>
      <c r="Q869" s="4">
        <v>28</v>
      </c>
      <c r="R869" s="4">
        <v>9</v>
      </c>
      <c r="S869" s="4">
        <v>20</v>
      </c>
      <c r="T869" s="4">
        <v>25</v>
      </c>
      <c r="U869" s="4">
        <v>42</v>
      </c>
      <c r="V869" s="13">
        <v>34</v>
      </c>
      <c r="W869" s="4">
        <v>19</v>
      </c>
      <c r="X869" s="4">
        <v>28</v>
      </c>
      <c r="Y869">
        <f t="shared" si="166"/>
        <v>0</v>
      </c>
      <c r="Z869">
        <f t="shared" si="167"/>
        <v>0</v>
      </c>
    </row>
    <row r="870" spans="2:26" x14ac:dyDescent="0.25">
      <c r="B870" s="11">
        <f t="shared" si="168"/>
        <v>44597.749999997919</v>
      </c>
      <c r="C870" s="1">
        <f t="shared" si="159"/>
        <v>2</v>
      </c>
      <c r="D870" s="1">
        <f t="shared" si="160"/>
        <v>6</v>
      </c>
      <c r="E870" s="12">
        <f t="shared" si="161"/>
        <v>19</v>
      </c>
      <c r="F870" s="124" t="str">
        <f t="shared" si="162"/>
        <v>0</v>
      </c>
      <c r="G870" s="1">
        <f ca="1">(OFFSET(O870,0,MATCH(Customer!$J$6,'CDH &amp; HDH'!$P$11:$X$11,0)))</f>
        <v>32</v>
      </c>
      <c r="H870" s="1" t="str">
        <f t="shared" si="163"/>
        <v>Heating</v>
      </c>
      <c r="I870" s="1">
        <f ca="1">OFFSET(IF($H870="Cooling",Customer!$C$25,Customer!$C$52),E870,D870)</f>
        <v>66</v>
      </c>
      <c r="J870" s="1">
        <f ca="1">OFFSET(IF($H870="Cooling",Customer!$L$25,Customer!$L$52),$E870,$D870)</f>
        <v>64</v>
      </c>
      <c r="K870" s="16">
        <f t="shared" si="164"/>
        <v>0</v>
      </c>
      <c r="L870" s="16">
        <f t="shared" si="165"/>
        <v>0</v>
      </c>
      <c r="M870" s="17">
        <f t="shared" ca="1" si="157"/>
        <v>34</v>
      </c>
      <c r="N870" s="17">
        <f t="shared" ca="1" si="158"/>
        <v>32</v>
      </c>
      <c r="O870" s="4"/>
      <c r="P870" s="4">
        <v>22</v>
      </c>
      <c r="Q870" s="4">
        <v>29</v>
      </c>
      <c r="R870" s="4">
        <v>9</v>
      </c>
      <c r="S870" s="4">
        <v>20</v>
      </c>
      <c r="T870" s="4">
        <v>23</v>
      </c>
      <c r="U870" s="4">
        <v>40</v>
      </c>
      <c r="V870" s="13">
        <v>32</v>
      </c>
      <c r="W870" s="4">
        <v>18</v>
      </c>
      <c r="X870" s="4">
        <v>27</v>
      </c>
      <c r="Y870">
        <f t="shared" si="166"/>
        <v>0</v>
      </c>
      <c r="Z870">
        <f t="shared" si="167"/>
        <v>0</v>
      </c>
    </row>
    <row r="871" spans="2:26" x14ac:dyDescent="0.25">
      <c r="B871" s="11">
        <f t="shared" si="168"/>
        <v>44597.791666664583</v>
      </c>
      <c r="C871" s="1">
        <f t="shared" si="159"/>
        <v>2</v>
      </c>
      <c r="D871" s="1">
        <f t="shared" si="160"/>
        <v>6</v>
      </c>
      <c r="E871" s="12">
        <f t="shared" si="161"/>
        <v>20</v>
      </c>
      <c r="F871" s="124" t="str">
        <f t="shared" si="162"/>
        <v>0</v>
      </c>
      <c r="G871" s="1">
        <f ca="1">(OFFSET(O871,0,MATCH(Customer!$J$6,'CDH &amp; HDH'!$P$11:$X$11,0)))</f>
        <v>32</v>
      </c>
      <c r="H871" s="1" t="str">
        <f t="shared" si="163"/>
        <v>Heating</v>
      </c>
      <c r="I871" s="1">
        <f ca="1">OFFSET(IF($H871="Cooling",Customer!$C$25,Customer!$C$52),E871,D871)</f>
        <v>66</v>
      </c>
      <c r="J871" s="1">
        <f ca="1">OFFSET(IF($H871="Cooling",Customer!$L$25,Customer!$L$52),$E871,$D871)</f>
        <v>64</v>
      </c>
      <c r="K871" s="16">
        <f t="shared" si="164"/>
        <v>0</v>
      </c>
      <c r="L871" s="16">
        <f t="shared" si="165"/>
        <v>0</v>
      </c>
      <c r="M871" s="17">
        <f t="shared" ca="1" si="157"/>
        <v>34</v>
      </c>
      <c r="N871" s="17">
        <f t="shared" ca="1" si="158"/>
        <v>32</v>
      </c>
      <c r="O871" s="4"/>
      <c r="P871" s="4">
        <v>22</v>
      </c>
      <c r="Q871" s="4">
        <v>29</v>
      </c>
      <c r="R871" s="4">
        <v>5</v>
      </c>
      <c r="S871" s="4">
        <v>19</v>
      </c>
      <c r="T871" s="4">
        <v>22</v>
      </c>
      <c r="U871" s="4">
        <v>40</v>
      </c>
      <c r="V871" s="13">
        <v>32</v>
      </c>
      <c r="W871" s="4">
        <v>17</v>
      </c>
      <c r="X871" s="4">
        <v>26</v>
      </c>
      <c r="Y871">
        <f t="shared" si="166"/>
        <v>0</v>
      </c>
      <c r="Z871">
        <f t="shared" si="167"/>
        <v>0</v>
      </c>
    </row>
    <row r="872" spans="2:26" x14ac:dyDescent="0.25">
      <c r="B872" s="11">
        <f t="shared" si="168"/>
        <v>44597.833333331248</v>
      </c>
      <c r="C872" s="1">
        <f t="shared" si="159"/>
        <v>2</v>
      </c>
      <c r="D872" s="1">
        <f t="shared" si="160"/>
        <v>6</v>
      </c>
      <c r="E872" s="12">
        <f t="shared" si="161"/>
        <v>21</v>
      </c>
      <c r="F872" s="124" t="str">
        <f t="shared" si="162"/>
        <v>0</v>
      </c>
      <c r="G872" s="1">
        <f ca="1">(OFFSET(O872,0,MATCH(Customer!$J$6,'CDH &amp; HDH'!$P$11:$X$11,0)))</f>
        <v>32</v>
      </c>
      <c r="H872" s="1" t="str">
        <f t="shared" si="163"/>
        <v>Heating</v>
      </c>
      <c r="I872" s="1">
        <f ca="1">OFFSET(IF($H872="Cooling",Customer!$C$25,Customer!$C$52),E872,D872)</f>
        <v>66</v>
      </c>
      <c r="J872" s="1">
        <f ca="1">OFFSET(IF($H872="Cooling",Customer!$L$25,Customer!$L$52),$E872,$D872)</f>
        <v>64</v>
      </c>
      <c r="K872" s="16">
        <f t="shared" si="164"/>
        <v>0</v>
      </c>
      <c r="L872" s="16">
        <f t="shared" si="165"/>
        <v>0</v>
      </c>
      <c r="M872" s="17">
        <f t="shared" ca="1" si="157"/>
        <v>34</v>
      </c>
      <c r="N872" s="17">
        <f t="shared" ca="1" si="158"/>
        <v>32</v>
      </c>
      <c r="O872" s="4"/>
      <c r="P872" s="4">
        <v>20</v>
      </c>
      <c r="Q872" s="4">
        <v>30</v>
      </c>
      <c r="R872" s="4">
        <v>4</v>
      </c>
      <c r="S872" s="4">
        <v>19</v>
      </c>
      <c r="T872" s="4">
        <v>20</v>
      </c>
      <c r="U872" s="4">
        <v>36</v>
      </c>
      <c r="V872" s="13">
        <v>32</v>
      </c>
      <c r="W872" s="4">
        <v>16</v>
      </c>
      <c r="X872" s="4">
        <v>26</v>
      </c>
      <c r="Y872">
        <f t="shared" si="166"/>
        <v>0</v>
      </c>
      <c r="Z872">
        <f t="shared" si="167"/>
        <v>0</v>
      </c>
    </row>
    <row r="873" spans="2:26" x14ac:dyDescent="0.25">
      <c r="B873" s="11">
        <f t="shared" si="168"/>
        <v>44597.874999997912</v>
      </c>
      <c r="C873" s="1">
        <f t="shared" si="159"/>
        <v>2</v>
      </c>
      <c r="D873" s="1">
        <f t="shared" si="160"/>
        <v>6</v>
      </c>
      <c r="E873" s="12">
        <f t="shared" si="161"/>
        <v>22</v>
      </c>
      <c r="F873" s="124" t="str">
        <f t="shared" si="162"/>
        <v>0</v>
      </c>
      <c r="G873" s="1">
        <f ca="1">(OFFSET(O873,0,MATCH(Customer!$J$6,'CDH &amp; HDH'!$P$11:$X$11,0)))</f>
        <v>32</v>
      </c>
      <c r="H873" s="1" t="str">
        <f t="shared" si="163"/>
        <v>Heating</v>
      </c>
      <c r="I873" s="1">
        <f ca="1">OFFSET(IF($H873="Cooling",Customer!$C$25,Customer!$C$52),E873,D873)</f>
        <v>66</v>
      </c>
      <c r="J873" s="1">
        <f ca="1">OFFSET(IF($H873="Cooling",Customer!$L$25,Customer!$L$52),$E873,$D873)</f>
        <v>64</v>
      </c>
      <c r="K873" s="16">
        <f t="shared" si="164"/>
        <v>0</v>
      </c>
      <c r="L873" s="16">
        <f t="shared" si="165"/>
        <v>0</v>
      </c>
      <c r="M873" s="17">
        <f t="shared" ca="1" si="157"/>
        <v>34</v>
      </c>
      <c r="N873" s="17">
        <f t="shared" ca="1" si="158"/>
        <v>32</v>
      </c>
      <c r="O873" s="4"/>
      <c r="P873" s="4">
        <v>19</v>
      </c>
      <c r="Q873" s="4">
        <v>30</v>
      </c>
      <c r="R873" s="4">
        <v>3</v>
      </c>
      <c r="S873" s="4">
        <v>19</v>
      </c>
      <c r="T873" s="4">
        <v>19</v>
      </c>
      <c r="U873" s="4">
        <v>37</v>
      </c>
      <c r="V873" s="13">
        <v>32</v>
      </c>
      <c r="W873" s="4">
        <v>15</v>
      </c>
      <c r="X873" s="4">
        <v>26</v>
      </c>
      <c r="Y873">
        <f t="shared" si="166"/>
        <v>0</v>
      </c>
      <c r="Z873">
        <f t="shared" si="167"/>
        <v>0</v>
      </c>
    </row>
    <row r="874" spans="2:26" x14ac:dyDescent="0.25">
      <c r="B874" s="11">
        <f t="shared" si="168"/>
        <v>44597.916666664576</v>
      </c>
      <c r="C874" s="1">
        <f t="shared" si="159"/>
        <v>2</v>
      </c>
      <c r="D874" s="1">
        <f t="shared" si="160"/>
        <v>6</v>
      </c>
      <c r="E874" s="12">
        <f t="shared" si="161"/>
        <v>23</v>
      </c>
      <c r="F874" s="124" t="str">
        <f t="shared" si="162"/>
        <v>0</v>
      </c>
      <c r="G874" s="1">
        <f ca="1">(OFFSET(O874,0,MATCH(Customer!$J$6,'CDH &amp; HDH'!$P$11:$X$11,0)))</f>
        <v>32</v>
      </c>
      <c r="H874" s="1" t="str">
        <f t="shared" si="163"/>
        <v>Heating</v>
      </c>
      <c r="I874" s="1">
        <f ca="1">OFFSET(IF($H874="Cooling",Customer!$C$25,Customer!$C$52),E874,D874)</f>
        <v>66</v>
      </c>
      <c r="J874" s="1">
        <f ca="1">OFFSET(IF($H874="Cooling",Customer!$L$25,Customer!$L$52),$E874,$D874)</f>
        <v>64</v>
      </c>
      <c r="K874" s="16">
        <f t="shared" si="164"/>
        <v>0</v>
      </c>
      <c r="L874" s="16">
        <f t="shared" si="165"/>
        <v>0</v>
      </c>
      <c r="M874" s="17">
        <f t="shared" ca="1" si="157"/>
        <v>34</v>
      </c>
      <c r="N874" s="17">
        <f t="shared" ca="1" si="158"/>
        <v>32</v>
      </c>
      <c r="O874" s="4"/>
      <c r="P874" s="4">
        <v>18</v>
      </c>
      <c r="Q874" s="4">
        <v>30</v>
      </c>
      <c r="R874" s="4">
        <v>1</v>
      </c>
      <c r="S874" s="4">
        <v>19</v>
      </c>
      <c r="T874" s="4">
        <v>19</v>
      </c>
      <c r="U874" s="4">
        <v>36</v>
      </c>
      <c r="V874" s="13">
        <v>32</v>
      </c>
      <c r="W874" s="4">
        <v>14</v>
      </c>
      <c r="X874" s="4">
        <v>26</v>
      </c>
      <c r="Y874">
        <f t="shared" si="166"/>
        <v>0</v>
      </c>
      <c r="Z874">
        <f t="shared" si="167"/>
        <v>0</v>
      </c>
    </row>
    <row r="875" spans="2:26" x14ac:dyDescent="0.25">
      <c r="B875" s="11">
        <f t="shared" si="168"/>
        <v>44597.95833333124</v>
      </c>
      <c r="C875" s="1">
        <f t="shared" si="159"/>
        <v>2</v>
      </c>
      <c r="D875" s="1">
        <f t="shared" si="160"/>
        <v>6</v>
      </c>
      <c r="E875" s="12">
        <f t="shared" si="161"/>
        <v>24</v>
      </c>
      <c r="F875" s="124" t="str">
        <f t="shared" si="162"/>
        <v>0</v>
      </c>
      <c r="G875" s="1">
        <f ca="1">(OFFSET(O875,0,MATCH(Customer!$J$6,'CDH &amp; HDH'!$P$11:$X$11,0)))</f>
        <v>31</v>
      </c>
      <c r="H875" s="1" t="str">
        <f t="shared" si="163"/>
        <v>Heating</v>
      </c>
      <c r="I875" s="1">
        <f ca="1">OFFSET(IF($H875="Cooling",Customer!$C$25,Customer!$C$52),E875,D875)</f>
        <v>66</v>
      </c>
      <c r="J875" s="1">
        <f ca="1">OFFSET(IF($H875="Cooling",Customer!$L$25,Customer!$L$52),$E875,$D875)</f>
        <v>64</v>
      </c>
      <c r="K875" s="16">
        <f t="shared" si="164"/>
        <v>0</v>
      </c>
      <c r="L875" s="16">
        <f t="shared" si="165"/>
        <v>0</v>
      </c>
      <c r="M875" s="17">
        <f t="shared" ca="1" si="157"/>
        <v>35</v>
      </c>
      <c r="N875" s="17">
        <f t="shared" ca="1" si="158"/>
        <v>33</v>
      </c>
      <c r="O875" s="4"/>
      <c r="P875" s="4">
        <v>17</v>
      </c>
      <c r="Q875" s="4">
        <v>30</v>
      </c>
      <c r="R875" s="4">
        <v>-2</v>
      </c>
      <c r="S875" s="4">
        <v>19</v>
      </c>
      <c r="T875" s="4">
        <v>16</v>
      </c>
      <c r="U875" s="4">
        <v>36</v>
      </c>
      <c r="V875" s="13">
        <v>31</v>
      </c>
      <c r="W875" s="4">
        <v>12</v>
      </c>
      <c r="X875" s="4">
        <v>26</v>
      </c>
      <c r="Y875">
        <f t="shared" si="166"/>
        <v>0</v>
      </c>
      <c r="Z875">
        <f t="shared" si="167"/>
        <v>0</v>
      </c>
    </row>
    <row r="876" spans="2:26" x14ac:dyDescent="0.25">
      <c r="B876" s="11">
        <f t="shared" si="168"/>
        <v>44597.999999997905</v>
      </c>
      <c r="C876" s="1">
        <f t="shared" si="159"/>
        <v>2</v>
      </c>
      <c r="D876" s="1">
        <f t="shared" si="160"/>
        <v>7</v>
      </c>
      <c r="E876" s="12">
        <f t="shared" si="161"/>
        <v>1</v>
      </c>
      <c r="F876" s="124" t="str">
        <f t="shared" si="162"/>
        <v>0</v>
      </c>
      <c r="G876" s="1">
        <f ca="1">(OFFSET(O876,0,MATCH(Customer!$J$6,'CDH &amp; HDH'!$P$11:$X$11,0)))</f>
        <v>30</v>
      </c>
      <c r="H876" s="1" t="str">
        <f t="shared" si="163"/>
        <v>Heating</v>
      </c>
      <c r="I876" s="1">
        <f ca="1">OFFSET(IF($H876="Cooling",Customer!$C$25,Customer!$C$52),E876,D876)</f>
        <v>66</v>
      </c>
      <c r="J876" s="1">
        <f ca="1">OFFSET(IF($H876="Cooling",Customer!$L$25,Customer!$L$52),$E876,$D876)</f>
        <v>64</v>
      </c>
      <c r="K876" s="16">
        <f t="shared" si="164"/>
        <v>0</v>
      </c>
      <c r="L876" s="16">
        <f t="shared" si="165"/>
        <v>0</v>
      </c>
      <c r="M876" s="17">
        <f t="shared" ca="1" si="157"/>
        <v>36</v>
      </c>
      <c r="N876" s="17">
        <f t="shared" ca="1" si="158"/>
        <v>34</v>
      </c>
      <c r="O876" s="4"/>
      <c r="P876" s="4">
        <v>15</v>
      </c>
      <c r="Q876" s="4">
        <v>31</v>
      </c>
      <c r="R876" s="4">
        <v>-1</v>
      </c>
      <c r="S876" s="4">
        <v>20</v>
      </c>
      <c r="T876" s="4">
        <v>14</v>
      </c>
      <c r="U876" s="4">
        <v>36</v>
      </c>
      <c r="V876" s="13">
        <v>30</v>
      </c>
      <c r="W876" s="4">
        <v>11</v>
      </c>
      <c r="X876" s="4">
        <v>26</v>
      </c>
      <c r="Y876">
        <f t="shared" si="166"/>
        <v>0</v>
      </c>
      <c r="Z876">
        <f t="shared" si="167"/>
        <v>0</v>
      </c>
    </row>
    <row r="877" spans="2:26" x14ac:dyDescent="0.25">
      <c r="B877" s="11">
        <f t="shared" si="168"/>
        <v>44598.041666664569</v>
      </c>
      <c r="C877" s="1">
        <f t="shared" si="159"/>
        <v>2</v>
      </c>
      <c r="D877" s="1">
        <f t="shared" si="160"/>
        <v>7</v>
      </c>
      <c r="E877" s="12">
        <f t="shared" si="161"/>
        <v>2</v>
      </c>
      <c r="F877" s="124" t="str">
        <f t="shared" si="162"/>
        <v>0</v>
      </c>
      <c r="G877" s="1">
        <f ca="1">(OFFSET(O877,0,MATCH(Customer!$J$6,'CDH &amp; HDH'!$P$11:$X$11,0)))</f>
        <v>27</v>
      </c>
      <c r="H877" s="1" t="str">
        <f t="shared" si="163"/>
        <v>Heating</v>
      </c>
      <c r="I877" s="1">
        <f ca="1">OFFSET(IF($H877="Cooling",Customer!$C$25,Customer!$C$52),E877,D877)</f>
        <v>66</v>
      </c>
      <c r="J877" s="1">
        <f ca="1">OFFSET(IF($H877="Cooling",Customer!$L$25,Customer!$L$52),$E877,$D877)</f>
        <v>64</v>
      </c>
      <c r="K877" s="16">
        <f t="shared" si="164"/>
        <v>0</v>
      </c>
      <c r="L877" s="16">
        <f t="shared" si="165"/>
        <v>0</v>
      </c>
      <c r="M877" s="17">
        <f t="shared" ca="1" si="157"/>
        <v>39</v>
      </c>
      <c r="N877" s="17">
        <f t="shared" ca="1" si="158"/>
        <v>37</v>
      </c>
      <c r="O877" s="4"/>
      <c r="P877" s="4">
        <v>14</v>
      </c>
      <c r="Q877" s="4">
        <v>31</v>
      </c>
      <c r="R877" s="4">
        <v>-3</v>
      </c>
      <c r="S877" s="4">
        <v>20</v>
      </c>
      <c r="T877" s="4">
        <v>13</v>
      </c>
      <c r="U877" s="4">
        <v>37</v>
      </c>
      <c r="V877" s="13">
        <v>27</v>
      </c>
      <c r="W877" s="4">
        <v>9</v>
      </c>
      <c r="X877" s="4">
        <v>25</v>
      </c>
      <c r="Y877">
        <f t="shared" si="166"/>
        <v>0</v>
      </c>
      <c r="Z877">
        <f t="shared" si="167"/>
        <v>0</v>
      </c>
    </row>
    <row r="878" spans="2:26" x14ac:dyDescent="0.25">
      <c r="B878" s="11">
        <f t="shared" si="168"/>
        <v>44598.083333331233</v>
      </c>
      <c r="C878" s="1">
        <f t="shared" si="159"/>
        <v>2</v>
      </c>
      <c r="D878" s="1">
        <f t="shared" si="160"/>
        <v>7</v>
      </c>
      <c r="E878" s="12">
        <f t="shared" si="161"/>
        <v>3</v>
      </c>
      <c r="F878" s="124" t="str">
        <f t="shared" si="162"/>
        <v>0</v>
      </c>
      <c r="G878" s="1">
        <f ca="1">(OFFSET(O878,0,MATCH(Customer!$J$6,'CDH &amp; HDH'!$P$11:$X$11,0)))</f>
        <v>26</v>
      </c>
      <c r="H878" s="1" t="str">
        <f t="shared" si="163"/>
        <v>Heating</v>
      </c>
      <c r="I878" s="1">
        <f ca="1">OFFSET(IF($H878="Cooling",Customer!$C$25,Customer!$C$52),E878,D878)</f>
        <v>66</v>
      </c>
      <c r="J878" s="1">
        <f ca="1">OFFSET(IF($H878="Cooling",Customer!$L$25,Customer!$L$52),$E878,$D878)</f>
        <v>64</v>
      </c>
      <c r="K878" s="16">
        <f t="shared" si="164"/>
        <v>0</v>
      </c>
      <c r="L878" s="16">
        <f t="shared" si="165"/>
        <v>0</v>
      </c>
      <c r="M878" s="17">
        <f t="shared" ca="1" si="157"/>
        <v>40</v>
      </c>
      <c r="N878" s="17">
        <f t="shared" ca="1" si="158"/>
        <v>38</v>
      </c>
      <c r="O878" s="4"/>
      <c r="P878" s="4">
        <v>13</v>
      </c>
      <c r="Q878" s="4">
        <v>30</v>
      </c>
      <c r="R878" s="4">
        <v>-3</v>
      </c>
      <c r="S878" s="4">
        <v>19</v>
      </c>
      <c r="T878" s="4">
        <v>11</v>
      </c>
      <c r="U878" s="4">
        <v>35</v>
      </c>
      <c r="V878" s="13">
        <v>26</v>
      </c>
      <c r="W878" s="4">
        <v>8</v>
      </c>
      <c r="X878" s="4">
        <v>25</v>
      </c>
      <c r="Y878">
        <f t="shared" si="166"/>
        <v>0</v>
      </c>
      <c r="Z878">
        <f t="shared" si="167"/>
        <v>0</v>
      </c>
    </row>
    <row r="879" spans="2:26" x14ac:dyDescent="0.25">
      <c r="B879" s="11">
        <f t="shared" si="168"/>
        <v>44598.124999997897</v>
      </c>
      <c r="C879" s="1">
        <f t="shared" si="159"/>
        <v>2</v>
      </c>
      <c r="D879" s="1">
        <f t="shared" si="160"/>
        <v>7</v>
      </c>
      <c r="E879" s="12">
        <f t="shared" si="161"/>
        <v>4</v>
      </c>
      <c r="F879" s="124" t="str">
        <f t="shared" si="162"/>
        <v>0</v>
      </c>
      <c r="G879" s="1">
        <f ca="1">(OFFSET(O879,0,MATCH(Customer!$J$6,'CDH &amp; HDH'!$P$11:$X$11,0)))</f>
        <v>24</v>
      </c>
      <c r="H879" s="1" t="str">
        <f t="shared" si="163"/>
        <v>Heating</v>
      </c>
      <c r="I879" s="1">
        <f ca="1">OFFSET(IF($H879="Cooling",Customer!$C$25,Customer!$C$52),E879,D879)</f>
        <v>66</v>
      </c>
      <c r="J879" s="1">
        <f ca="1">OFFSET(IF($H879="Cooling",Customer!$L$25,Customer!$L$52),$E879,$D879)</f>
        <v>64</v>
      </c>
      <c r="K879" s="16">
        <f t="shared" si="164"/>
        <v>0</v>
      </c>
      <c r="L879" s="16">
        <f t="shared" si="165"/>
        <v>0</v>
      </c>
      <c r="M879" s="17">
        <f t="shared" ca="1" si="157"/>
        <v>42</v>
      </c>
      <c r="N879" s="17">
        <f t="shared" ca="1" si="158"/>
        <v>40</v>
      </c>
      <c r="O879" s="4"/>
      <c r="P879" s="4">
        <v>11</v>
      </c>
      <c r="Q879" s="4">
        <v>30</v>
      </c>
      <c r="R879" s="4">
        <v>-4</v>
      </c>
      <c r="S879" s="4">
        <v>21</v>
      </c>
      <c r="T879" s="4">
        <v>10</v>
      </c>
      <c r="U879" s="4">
        <v>33</v>
      </c>
      <c r="V879" s="13">
        <v>24</v>
      </c>
      <c r="W879" s="4">
        <v>7</v>
      </c>
      <c r="X879" s="4">
        <v>25</v>
      </c>
      <c r="Y879">
        <f t="shared" si="166"/>
        <v>0</v>
      </c>
      <c r="Z879">
        <f t="shared" si="167"/>
        <v>0</v>
      </c>
    </row>
    <row r="880" spans="2:26" x14ac:dyDescent="0.25">
      <c r="B880" s="11">
        <f t="shared" si="168"/>
        <v>44598.166666664561</v>
      </c>
      <c r="C880" s="1">
        <f t="shared" si="159"/>
        <v>2</v>
      </c>
      <c r="D880" s="1">
        <f t="shared" si="160"/>
        <v>7</v>
      </c>
      <c r="E880" s="12">
        <f t="shared" si="161"/>
        <v>5</v>
      </c>
      <c r="F880" s="124" t="str">
        <f t="shared" si="162"/>
        <v>0</v>
      </c>
      <c r="G880" s="1">
        <f ca="1">(OFFSET(O880,0,MATCH(Customer!$J$6,'CDH &amp; HDH'!$P$11:$X$11,0)))</f>
        <v>21</v>
      </c>
      <c r="H880" s="1" t="str">
        <f t="shared" si="163"/>
        <v>Heating</v>
      </c>
      <c r="I880" s="1">
        <f ca="1">OFFSET(IF($H880="Cooling",Customer!$C$25,Customer!$C$52),E880,D880)</f>
        <v>66</v>
      </c>
      <c r="J880" s="1">
        <f ca="1">OFFSET(IF($H880="Cooling",Customer!$L$25,Customer!$L$52),$E880,$D880)</f>
        <v>64</v>
      </c>
      <c r="K880" s="16">
        <f t="shared" si="164"/>
        <v>0</v>
      </c>
      <c r="L880" s="16">
        <f t="shared" si="165"/>
        <v>0</v>
      </c>
      <c r="M880" s="17">
        <f t="shared" ca="1" si="157"/>
        <v>45</v>
      </c>
      <c r="N880" s="17">
        <f t="shared" ca="1" si="158"/>
        <v>43</v>
      </c>
      <c r="O880" s="4"/>
      <c r="P880" s="4">
        <v>10</v>
      </c>
      <c r="Q880" s="4">
        <v>30</v>
      </c>
      <c r="R880" s="4">
        <v>-4</v>
      </c>
      <c r="S880" s="4">
        <v>22</v>
      </c>
      <c r="T880" s="4">
        <v>9</v>
      </c>
      <c r="U880" s="4">
        <v>31</v>
      </c>
      <c r="V880" s="13">
        <v>21</v>
      </c>
      <c r="W880" s="4">
        <v>6</v>
      </c>
      <c r="X880" s="4">
        <v>25</v>
      </c>
      <c r="Y880">
        <f t="shared" si="166"/>
        <v>0</v>
      </c>
      <c r="Z880">
        <f t="shared" si="167"/>
        <v>0</v>
      </c>
    </row>
    <row r="881" spans="2:26" x14ac:dyDescent="0.25">
      <c r="B881" s="11">
        <f t="shared" si="168"/>
        <v>44598.208333331226</v>
      </c>
      <c r="C881" s="1">
        <f t="shared" si="159"/>
        <v>2</v>
      </c>
      <c r="D881" s="1">
        <f t="shared" si="160"/>
        <v>7</v>
      </c>
      <c r="E881" s="12">
        <f t="shared" si="161"/>
        <v>6</v>
      </c>
      <c r="F881" s="124" t="str">
        <f t="shared" si="162"/>
        <v>0</v>
      </c>
      <c r="G881" s="1">
        <f ca="1">(OFFSET(O881,0,MATCH(Customer!$J$6,'CDH &amp; HDH'!$P$11:$X$11,0)))</f>
        <v>19</v>
      </c>
      <c r="H881" s="1" t="str">
        <f t="shared" si="163"/>
        <v>Heating</v>
      </c>
      <c r="I881" s="1">
        <f ca="1">OFFSET(IF($H881="Cooling",Customer!$C$25,Customer!$C$52),E881,D881)</f>
        <v>66</v>
      </c>
      <c r="J881" s="1">
        <f ca="1">OFFSET(IF($H881="Cooling",Customer!$L$25,Customer!$L$52),$E881,$D881)</f>
        <v>64</v>
      </c>
      <c r="K881" s="16">
        <f t="shared" si="164"/>
        <v>0</v>
      </c>
      <c r="L881" s="16">
        <f t="shared" si="165"/>
        <v>0</v>
      </c>
      <c r="M881" s="17">
        <f t="shared" ca="1" si="157"/>
        <v>47</v>
      </c>
      <c r="N881" s="17">
        <f t="shared" ca="1" si="158"/>
        <v>45</v>
      </c>
      <c r="O881" s="4"/>
      <c r="P881" s="4">
        <v>9</v>
      </c>
      <c r="Q881" s="4">
        <v>26</v>
      </c>
      <c r="R881" s="4">
        <v>-5</v>
      </c>
      <c r="S881" s="4">
        <v>23</v>
      </c>
      <c r="T881" s="4">
        <v>9</v>
      </c>
      <c r="U881" s="4">
        <v>29</v>
      </c>
      <c r="V881" s="13">
        <v>19</v>
      </c>
      <c r="W881" s="4">
        <v>5</v>
      </c>
      <c r="X881" s="4">
        <v>25</v>
      </c>
      <c r="Y881">
        <f t="shared" si="166"/>
        <v>0</v>
      </c>
      <c r="Z881">
        <f t="shared" si="167"/>
        <v>0</v>
      </c>
    </row>
    <row r="882" spans="2:26" x14ac:dyDescent="0.25">
      <c r="B882" s="11">
        <f t="shared" si="168"/>
        <v>44598.24999999789</v>
      </c>
      <c r="C882" s="1">
        <f t="shared" si="159"/>
        <v>2</v>
      </c>
      <c r="D882" s="1">
        <f t="shared" si="160"/>
        <v>7</v>
      </c>
      <c r="E882" s="12">
        <f t="shared" si="161"/>
        <v>7</v>
      </c>
      <c r="F882" s="124" t="str">
        <f t="shared" si="162"/>
        <v>0</v>
      </c>
      <c r="G882" s="1">
        <f ca="1">(OFFSET(O882,0,MATCH(Customer!$J$6,'CDH &amp; HDH'!$P$11:$X$11,0)))</f>
        <v>17</v>
      </c>
      <c r="H882" s="1" t="str">
        <f t="shared" si="163"/>
        <v>Heating</v>
      </c>
      <c r="I882" s="1">
        <f ca="1">OFFSET(IF($H882="Cooling",Customer!$C$25,Customer!$C$52),E882,D882)</f>
        <v>66</v>
      </c>
      <c r="J882" s="1">
        <f ca="1">OFFSET(IF($H882="Cooling",Customer!$L$25,Customer!$L$52),$E882,$D882)</f>
        <v>64</v>
      </c>
      <c r="K882" s="16">
        <f t="shared" si="164"/>
        <v>0</v>
      </c>
      <c r="L882" s="16">
        <f t="shared" si="165"/>
        <v>0</v>
      </c>
      <c r="M882" s="17">
        <f t="shared" ca="1" si="157"/>
        <v>49</v>
      </c>
      <c r="N882" s="17">
        <f t="shared" ca="1" si="158"/>
        <v>47</v>
      </c>
      <c r="O882" s="4"/>
      <c r="P882" s="4">
        <v>8</v>
      </c>
      <c r="Q882" s="4">
        <v>24</v>
      </c>
      <c r="R882" s="4">
        <v>-5</v>
      </c>
      <c r="S882" s="4">
        <v>24</v>
      </c>
      <c r="T882" s="4">
        <v>8</v>
      </c>
      <c r="U882" s="4">
        <v>31</v>
      </c>
      <c r="V882" s="13">
        <v>17</v>
      </c>
      <c r="W882" s="4">
        <v>4</v>
      </c>
      <c r="X882" s="4">
        <v>25</v>
      </c>
      <c r="Y882">
        <f t="shared" si="166"/>
        <v>0</v>
      </c>
      <c r="Z882">
        <f t="shared" si="167"/>
        <v>0</v>
      </c>
    </row>
    <row r="883" spans="2:26" x14ac:dyDescent="0.25">
      <c r="B883" s="11">
        <f t="shared" si="168"/>
        <v>44598.291666664554</v>
      </c>
      <c r="C883" s="1">
        <f t="shared" si="159"/>
        <v>2</v>
      </c>
      <c r="D883" s="1">
        <f t="shared" si="160"/>
        <v>7</v>
      </c>
      <c r="E883" s="12">
        <f t="shared" si="161"/>
        <v>8</v>
      </c>
      <c r="F883" s="124" t="str">
        <f t="shared" si="162"/>
        <v>0</v>
      </c>
      <c r="G883" s="1">
        <f ca="1">(OFFSET(O883,0,MATCH(Customer!$J$6,'CDH &amp; HDH'!$P$11:$X$11,0)))</f>
        <v>16</v>
      </c>
      <c r="H883" s="1" t="str">
        <f t="shared" si="163"/>
        <v>Heating</v>
      </c>
      <c r="I883" s="1">
        <f ca="1">OFFSET(IF($H883="Cooling",Customer!$C$25,Customer!$C$52),E883,D883)</f>
        <v>66</v>
      </c>
      <c r="J883" s="1">
        <f ca="1">OFFSET(IF($H883="Cooling",Customer!$L$25,Customer!$L$52),$E883,$D883)</f>
        <v>64</v>
      </c>
      <c r="K883" s="16">
        <f t="shared" si="164"/>
        <v>0</v>
      </c>
      <c r="L883" s="16">
        <f t="shared" si="165"/>
        <v>0</v>
      </c>
      <c r="M883" s="17">
        <f t="shared" ca="1" si="157"/>
        <v>50</v>
      </c>
      <c r="N883" s="17">
        <f t="shared" ca="1" si="158"/>
        <v>48</v>
      </c>
      <c r="O883" s="4"/>
      <c r="P883" s="4">
        <v>8</v>
      </c>
      <c r="Q883" s="4">
        <v>21</v>
      </c>
      <c r="R883" s="4">
        <v>-6</v>
      </c>
      <c r="S883" s="4">
        <v>20</v>
      </c>
      <c r="T883" s="4">
        <v>8</v>
      </c>
      <c r="U883" s="4">
        <v>32</v>
      </c>
      <c r="V883" s="13">
        <v>16</v>
      </c>
      <c r="W883" s="4">
        <v>4</v>
      </c>
      <c r="X883" s="4">
        <v>25</v>
      </c>
      <c r="Y883">
        <f t="shared" si="166"/>
        <v>0</v>
      </c>
      <c r="Z883">
        <f t="shared" si="167"/>
        <v>0</v>
      </c>
    </row>
    <row r="884" spans="2:26" x14ac:dyDescent="0.25">
      <c r="B884" s="11">
        <f t="shared" si="168"/>
        <v>44598.333333331218</v>
      </c>
      <c r="C884" s="1">
        <f t="shared" si="159"/>
        <v>2</v>
      </c>
      <c r="D884" s="1">
        <f t="shared" si="160"/>
        <v>7</v>
      </c>
      <c r="E884" s="12">
        <f t="shared" si="161"/>
        <v>9</v>
      </c>
      <c r="F884" s="124" t="str">
        <f t="shared" si="162"/>
        <v>0</v>
      </c>
      <c r="G884" s="1">
        <f ca="1">(OFFSET(O884,0,MATCH(Customer!$J$6,'CDH &amp; HDH'!$P$11:$X$11,0)))</f>
        <v>17</v>
      </c>
      <c r="H884" s="1" t="str">
        <f t="shared" si="163"/>
        <v>Heating</v>
      </c>
      <c r="I884" s="1">
        <f ca="1">OFFSET(IF($H884="Cooling",Customer!$C$25,Customer!$C$52),E884,D884)</f>
        <v>66</v>
      </c>
      <c r="J884" s="1">
        <f ca="1">OFFSET(IF($H884="Cooling",Customer!$L$25,Customer!$L$52),$E884,$D884)</f>
        <v>64</v>
      </c>
      <c r="K884" s="16">
        <f t="shared" si="164"/>
        <v>0</v>
      </c>
      <c r="L884" s="16">
        <f t="shared" si="165"/>
        <v>0</v>
      </c>
      <c r="M884" s="17">
        <f t="shared" ca="1" si="157"/>
        <v>49</v>
      </c>
      <c r="N884" s="17">
        <f t="shared" ca="1" si="158"/>
        <v>47</v>
      </c>
      <c r="O884" s="4"/>
      <c r="P884" s="4">
        <v>9</v>
      </c>
      <c r="Q884" s="4">
        <v>19</v>
      </c>
      <c r="R884" s="4">
        <v>-4</v>
      </c>
      <c r="S884" s="4">
        <v>15</v>
      </c>
      <c r="T884" s="4">
        <v>11</v>
      </c>
      <c r="U884" s="4">
        <v>37</v>
      </c>
      <c r="V884" s="13">
        <v>17</v>
      </c>
      <c r="W884" s="4">
        <v>5</v>
      </c>
      <c r="X884" s="4">
        <v>25</v>
      </c>
      <c r="Y884">
        <f t="shared" si="166"/>
        <v>0</v>
      </c>
      <c r="Z884">
        <f t="shared" si="167"/>
        <v>0</v>
      </c>
    </row>
    <row r="885" spans="2:26" x14ac:dyDescent="0.25">
      <c r="B885" s="11">
        <f t="shared" si="168"/>
        <v>44598.374999997883</v>
      </c>
      <c r="C885" s="1">
        <f t="shared" si="159"/>
        <v>2</v>
      </c>
      <c r="D885" s="1">
        <f t="shared" si="160"/>
        <v>7</v>
      </c>
      <c r="E885" s="12">
        <f t="shared" si="161"/>
        <v>10</v>
      </c>
      <c r="F885" s="124" t="str">
        <f t="shared" si="162"/>
        <v>0</v>
      </c>
      <c r="G885" s="1">
        <f ca="1">(OFFSET(O885,0,MATCH(Customer!$J$6,'CDH &amp; HDH'!$P$11:$X$11,0)))</f>
        <v>19</v>
      </c>
      <c r="H885" s="1" t="str">
        <f t="shared" si="163"/>
        <v>Heating</v>
      </c>
      <c r="I885" s="1">
        <f ca="1">OFFSET(IF($H885="Cooling",Customer!$C$25,Customer!$C$52),E885,D885)</f>
        <v>66</v>
      </c>
      <c r="J885" s="1">
        <f ca="1">OFFSET(IF($H885="Cooling",Customer!$L$25,Customer!$L$52),$E885,$D885)</f>
        <v>64</v>
      </c>
      <c r="K885" s="16">
        <f t="shared" si="164"/>
        <v>0</v>
      </c>
      <c r="L885" s="16">
        <f t="shared" si="165"/>
        <v>0</v>
      </c>
      <c r="M885" s="17">
        <f t="shared" ca="1" si="157"/>
        <v>47</v>
      </c>
      <c r="N885" s="17">
        <f t="shared" ca="1" si="158"/>
        <v>45</v>
      </c>
      <c r="O885" s="4"/>
      <c r="P885" s="4">
        <v>11</v>
      </c>
      <c r="Q885" s="4">
        <v>19</v>
      </c>
      <c r="R885" s="4">
        <v>-1</v>
      </c>
      <c r="S885" s="4">
        <v>16</v>
      </c>
      <c r="T885" s="4">
        <v>12</v>
      </c>
      <c r="U885" s="4">
        <v>40</v>
      </c>
      <c r="V885" s="13">
        <v>19</v>
      </c>
      <c r="W885" s="4">
        <v>7</v>
      </c>
      <c r="X885" s="4">
        <v>27</v>
      </c>
      <c r="Y885">
        <f t="shared" si="166"/>
        <v>0</v>
      </c>
      <c r="Z885">
        <f t="shared" si="167"/>
        <v>0</v>
      </c>
    </row>
    <row r="886" spans="2:26" x14ac:dyDescent="0.25">
      <c r="B886" s="11">
        <f t="shared" si="168"/>
        <v>44598.416666664547</v>
      </c>
      <c r="C886" s="1">
        <f t="shared" si="159"/>
        <v>2</v>
      </c>
      <c r="D886" s="1">
        <f t="shared" si="160"/>
        <v>7</v>
      </c>
      <c r="E886" s="12">
        <f t="shared" si="161"/>
        <v>11</v>
      </c>
      <c r="F886" s="124" t="str">
        <f t="shared" si="162"/>
        <v>0</v>
      </c>
      <c r="G886" s="1">
        <f ca="1">(OFFSET(O886,0,MATCH(Customer!$J$6,'CDH &amp; HDH'!$P$11:$X$11,0)))</f>
        <v>19</v>
      </c>
      <c r="H886" s="1" t="str">
        <f t="shared" si="163"/>
        <v>Heating</v>
      </c>
      <c r="I886" s="1">
        <f ca="1">OFFSET(IF($H886="Cooling",Customer!$C$25,Customer!$C$52),E886,D886)</f>
        <v>66</v>
      </c>
      <c r="J886" s="1">
        <f ca="1">OFFSET(IF($H886="Cooling",Customer!$L$25,Customer!$L$52),$E886,$D886)</f>
        <v>64</v>
      </c>
      <c r="K886" s="16">
        <f t="shared" si="164"/>
        <v>0</v>
      </c>
      <c r="L886" s="16">
        <f t="shared" si="165"/>
        <v>0</v>
      </c>
      <c r="M886" s="17">
        <f t="shared" ca="1" si="157"/>
        <v>47</v>
      </c>
      <c r="N886" s="17">
        <f t="shared" ca="1" si="158"/>
        <v>45</v>
      </c>
      <c r="O886" s="4"/>
      <c r="P886" s="4">
        <v>13</v>
      </c>
      <c r="Q886" s="4">
        <v>19</v>
      </c>
      <c r="R886" s="4">
        <v>0</v>
      </c>
      <c r="S886" s="4">
        <v>15</v>
      </c>
      <c r="T886" s="4">
        <v>14</v>
      </c>
      <c r="U886" s="4">
        <v>44</v>
      </c>
      <c r="V886" s="13">
        <v>19</v>
      </c>
      <c r="W886" s="4">
        <v>8</v>
      </c>
      <c r="X886" s="4">
        <v>28</v>
      </c>
      <c r="Y886">
        <f t="shared" si="166"/>
        <v>0</v>
      </c>
      <c r="Z886">
        <f t="shared" si="167"/>
        <v>0</v>
      </c>
    </row>
    <row r="887" spans="2:26" x14ac:dyDescent="0.25">
      <c r="B887" s="11">
        <f t="shared" si="168"/>
        <v>44598.458333331211</v>
      </c>
      <c r="C887" s="1">
        <f t="shared" si="159"/>
        <v>2</v>
      </c>
      <c r="D887" s="1">
        <f t="shared" si="160"/>
        <v>7</v>
      </c>
      <c r="E887" s="12">
        <f t="shared" si="161"/>
        <v>12</v>
      </c>
      <c r="F887" s="124" t="str">
        <f t="shared" si="162"/>
        <v>0</v>
      </c>
      <c r="G887" s="1">
        <f ca="1">(OFFSET(O887,0,MATCH(Customer!$J$6,'CDH &amp; HDH'!$P$11:$X$11,0)))</f>
        <v>19</v>
      </c>
      <c r="H887" s="1" t="str">
        <f t="shared" si="163"/>
        <v>Heating</v>
      </c>
      <c r="I887" s="1">
        <f ca="1">OFFSET(IF($H887="Cooling",Customer!$C$25,Customer!$C$52),E887,D887)</f>
        <v>66</v>
      </c>
      <c r="J887" s="1">
        <f ca="1">OFFSET(IF($H887="Cooling",Customer!$L$25,Customer!$L$52),$E887,$D887)</f>
        <v>64</v>
      </c>
      <c r="K887" s="16">
        <f t="shared" si="164"/>
        <v>0</v>
      </c>
      <c r="L887" s="16">
        <f t="shared" si="165"/>
        <v>0</v>
      </c>
      <c r="M887" s="17">
        <f t="shared" ca="1" si="157"/>
        <v>47</v>
      </c>
      <c r="N887" s="17">
        <f t="shared" ca="1" si="158"/>
        <v>45</v>
      </c>
      <c r="O887" s="4"/>
      <c r="P887" s="4">
        <v>14</v>
      </c>
      <c r="Q887" s="4">
        <v>19</v>
      </c>
      <c r="R887" s="4">
        <v>3</v>
      </c>
      <c r="S887" s="4">
        <v>18</v>
      </c>
      <c r="T887" s="4">
        <v>15</v>
      </c>
      <c r="U887" s="4">
        <v>48</v>
      </c>
      <c r="V887" s="13">
        <v>19</v>
      </c>
      <c r="W887" s="4">
        <v>10</v>
      </c>
      <c r="X887" s="4">
        <v>30</v>
      </c>
      <c r="Y887">
        <f t="shared" si="166"/>
        <v>0</v>
      </c>
      <c r="Z887">
        <f t="shared" si="167"/>
        <v>0</v>
      </c>
    </row>
    <row r="888" spans="2:26" x14ac:dyDescent="0.25">
      <c r="B888" s="11">
        <f t="shared" si="168"/>
        <v>44598.499999997875</v>
      </c>
      <c r="C888" s="1">
        <f t="shared" si="159"/>
        <v>2</v>
      </c>
      <c r="D888" s="1">
        <f t="shared" si="160"/>
        <v>7</v>
      </c>
      <c r="E888" s="12">
        <f t="shared" si="161"/>
        <v>13</v>
      </c>
      <c r="F888" s="124" t="str">
        <f t="shared" si="162"/>
        <v>0</v>
      </c>
      <c r="G888" s="1">
        <f ca="1">(OFFSET(O888,0,MATCH(Customer!$J$6,'CDH &amp; HDH'!$P$11:$X$11,0)))</f>
        <v>19</v>
      </c>
      <c r="H888" s="1" t="str">
        <f t="shared" si="163"/>
        <v>Heating</v>
      </c>
      <c r="I888" s="1">
        <f ca="1">OFFSET(IF($H888="Cooling",Customer!$C$25,Customer!$C$52),E888,D888)</f>
        <v>66</v>
      </c>
      <c r="J888" s="1">
        <f ca="1">OFFSET(IF($H888="Cooling",Customer!$L$25,Customer!$L$52),$E888,$D888)</f>
        <v>64</v>
      </c>
      <c r="K888" s="16">
        <f t="shared" si="164"/>
        <v>0</v>
      </c>
      <c r="L888" s="16">
        <f t="shared" si="165"/>
        <v>0</v>
      </c>
      <c r="M888" s="17">
        <f t="shared" ca="1" si="157"/>
        <v>47</v>
      </c>
      <c r="N888" s="17">
        <f t="shared" ca="1" si="158"/>
        <v>45</v>
      </c>
      <c r="O888" s="4"/>
      <c r="P888" s="4">
        <v>16</v>
      </c>
      <c r="Q888" s="4">
        <v>19</v>
      </c>
      <c r="R888" s="4">
        <v>3</v>
      </c>
      <c r="S888" s="4">
        <v>19</v>
      </c>
      <c r="T888" s="4">
        <v>18</v>
      </c>
      <c r="U888" s="4">
        <v>48</v>
      </c>
      <c r="V888" s="13">
        <v>19</v>
      </c>
      <c r="W888" s="4">
        <v>12</v>
      </c>
      <c r="X888" s="4">
        <v>30</v>
      </c>
      <c r="Y888">
        <f t="shared" si="166"/>
        <v>0</v>
      </c>
      <c r="Z888">
        <f t="shared" si="167"/>
        <v>0</v>
      </c>
    </row>
    <row r="889" spans="2:26" x14ac:dyDescent="0.25">
      <c r="B889" s="11">
        <f t="shared" si="168"/>
        <v>44598.54166666454</v>
      </c>
      <c r="C889" s="1">
        <f t="shared" si="159"/>
        <v>2</v>
      </c>
      <c r="D889" s="1">
        <f t="shared" si="160"/>
        <v>7</v>
      </c>
      <c r="E889" s="12">
        <f t="shared" si="161"/>
        <v>14</v>
      </c>
      <c r="F889" s="124" t="str">
        <f t="shared" si="162"/>
        <v>0</v>
      </c>
      <c r="G889" s="1">
        <f ca="1">(OFFSET(O889,0,MATCH(Customer!$J$6,'CDH &amp; HDH'!$P$11:$X$11,0)))</f>
        <v>20</v>
      </c>
      <c r="H889" s="1" t="str">
        <f t="shared" si="163"/>
        <v>Heating</v>
      </c>
      <c r="I889" s="1">
        <f ca="1">OFFSET(IF($H889="Cooling",Customer!$C$25,Customer!$C$52),E889,D889)</f>
        <v>66</v>
      </c>
      <c r="J889" s="1">
        <f ca="1">OFFSET(IF($H889="Cooling",Customer!$L$25,Customer!$L$52),$E889,$D889)</f>
        <v>64</v>
      </c>
      <c r="K889" s="16">
        <f t="shared" si="164"/>
        <v>0</v>
      </c>
      <c r="L889" s="16">
        <f t="shared" si="165"/>
        <v>0</v>
      </c>
      <c r="M889" s="17">
        <f t="shared" ca="1" si="157"/>
        <v>46</v>
      </c>
      <c r="N889" s="17">
        <f t="shared" ca="1" si="158"/>
        <v>44</v>
      </c>
      <c r="O889" s="4"/>
      <c r="P889" s="4">
        <v>16</v>
      </c>
      <c r="Q889" s="4">
        <v>19</v>
      </c>
      <c r="R889" s="4">
        <v>2</v>
      </c>
      <c r="S889" s="4">
        <v>19</v>
      </c>
      <c r="T889" s="4">
        <v>20</v>
      </c>
      <c r="U889" s="4">
        <v>48</v>
      </c>
      <c r="V889" s="13">
        <v>20</v>
      </c>
      <c r="W889" s="4">
        <v>13</v>
      </c>
      <c r="X889" s="4">
        <v>31</v>
      </c>
      <c r="Y889">
        <f t="shared" si="166"/>
        <v>0</v>
      </c>
      <c r="Z889">
        <f t="shared" si="167"/>
        <v>0</v>
      </c>
    </row>
    <row r="890" spans="2:26" x14ac:dyDescent="0.25">
      <c r="B890" s="11">
        <f t="shared" si="168"/>
        <v>44598.583333331204</v>
      </c>
      <c r="C890" s="1">
        <f t="shared" si="159"/>
        <v>2</v>
      </c>
      <c r="D890" s="1">
        <f t="shared" si="160"/>
        <v>7</v>
      </c>
      <c r="E890" s="12">
        <f t="shared" si="161"/>
        <v>15</v>
      </c>
      <c r="F890" s="124" t="str">
        <f t="shared" si="162"/>
        <v>0</v>
      </c>
      <c r="G890" s="1">
        <f ca="1">(OFFSET(O890,0,MATCH(Customer!$J$6,'CDH &amp; HDH'!$P$11:$X$11,0)))</f>
        <v>19</v>
      </c>
      <c r="H890" s="1" t="str">
        <f t="shared" si="163"/>
        <v>Heating</v>
      </c>
      <c r="I890" s="1">
        <f ca="1">OFFSET(IF($H890="Cooling",Customer!$C$25,Customer!$C$52),E890,D890)</f>
        <v>66</v>
      </c>
      <c r="J890" s="1">
        <f ca="1">OFFSET(IF($H890="Cooling",Customer!$L$25,Customer!$L$52),$E890,$D890)</f>
        <v>64</v>
      </c>
      <c r="K890" s="16">
        <f t="shared" si="164"/>
        <v>0</v>
      </c>
      <c r="L890" s="16">
        <f t="shared" si="165"/>
        <v>0</v>
      </c>
      <c r="M890" s="17">
        <f t="shared" ca="1" si="157"/>
        <v>47</v>
      </c>
      <c r="N890" s="17">
        <f t="shared" ca="1" si="158"/>
        <v>45</v>
      </c>
      <c r="O890" s="4"/>
      <c r="P890" s="4">
        <v>17</v>
      </c>
      <c r="Q890" s="4">
        <v>18</v>
      </c>
      <c r="R890" s="4">
        <v>3</v>
      </c>
      <c r="S890" s="4">
        <v>18</v>
      </c>
      <c r="T890" s="4">
        <v>20</v>
      </c>
      <c r="U890" s="4">
        <v>48</v>
      </c>
      <c r="V890" s="13">
        <v>19</v>
      </c>
      <c r="W890" s="4">
        <v>13</v>
      </c>
      <c r="X890" s="4">
        <v>33</v>
      </c>
      <c r="Y890">
        <f t="shared" si="166"/>
        <v>0</v>
      </c>
      <c r="Z890">
        <f t="shared" si="167"/>
        <v>0</v>
      </c>
    </row>
    <row r="891" spans="2:26" x14ac:dyDescent="0.25">
      <c r="B891" s="11">
        <f t="shared" si="168"/>
        <v>44598.624999997868</v>
      </c>
      <c r="C891" s="1">
        <f t="shared" si="159"/>
        <v>2</v>
      </c>
      <c r="D891" s="1">
        <f t="shared" si="160"/>
        <v>7</v>
      </c>
      <c r="E891" s="12">
        <f t="shared" si="161"/>
        <v>16</v>
      </c>
      <c r="F891" s="124" t="str">
        <f t="shared" si="162"/>
        <v>0</v>
      </c>
      <c r="G891" s="1">
        <f ca="1">(OFFSET(O891,0,MATCH(Customer!$J$6,'CDH &amp; HDH'!$P$11:$X$11,0)))</f>
        <v>19</v>
      </c>
      <c r="H891" s="1" t="str">
        <f t="shared" si="163"/>
        <v>Heating</v>
      </c>
      <c r="I891" s="1">
        <f ca="1">OFFSET(IF($H891="Cooling",Customer!$C$25,Customer!$C$52),E891,D891)</f>
        <v>66</v>
      </c>
      <c r="J891" s="1">
        <f ca="1">OFFSET(IF($H891="Cooling",Customer!$L$25,Customer!$L$52),$E891,$D891)</f>
        <v>64</v>
      </c>
      <c r="K891" s="16">
        <f t="shared" si="164"/>
        <v>0</v>
      </c>
      <c r="L891" s="16">
        <f t="shared" si="165"/>
        <v>0</v>
      </c>
      <c r="M891" s="17">
        <f t="shared" ca="1" si="157"/>
        <v>47</v>
      </c>
      <c r="N891" s="17">
        <f t="shared" ca="1" si="158"/>
        <v>45</v>
      </c>
      <c r="O891" s="4"/>
      <c r="P891" s="4">
        <v>18</v>
      </c>
      <c r="Q891" s="4">
        <v>18</v>
      </c>
      <c r="R891" s="4">
        <v>3</v>
      </c>
      <c r="S891" s="4">
        <v>19</v>
      </c>
      <c r="T891" s="4">
        <v>20</v>
      </c>
      <c r="U891" s="4">
        <v>46</v>
      </c>
      <c r="V891" s="13">
        <v>19</v>
      </c>
      <c r="W891" s="4">
        <v>13</v>
      </c>
      <c r="X891" s="4">
        <v>33</v>
      </c>
      <c r="Y891">
        <f t="shared" si="166"/>
        <v>0</v>
      </c>
      <c r="Z891">
        <f t="shared" si="167"/>
        <v>0</v>
      </c>
    </row>
    <row r="892" spans="2:26" x14ac:dyDescent="0.25">
      <c r="B892" s="11">
        <f t="shared" si="168"/>
        <v>44598.666666664532</v>
      </c>
      <c r="C892" s="1">
        <f t="shared" si="159"/>
        <v>2</v>
      </c>
      <c r="D892" s="1">
        <f t="shared" si="160"/>
        <v>7</v>
      </c>
      <c r="E892" s="12">
        <f t="shared" si="161"/>
        <v>17</v>
      </c>
      <c r="F892" s="124" t="str">
        <f t="shared" si="162"/>
        <v>0</v>
      </c>
      <c r="G892" s="1">
        <f ca="1">(OFFSET(O892,0,MATCH(Customer!$J$6,'CDH &amp; HDH'!$P$11:$X$11,0)))</f>
        <v>19</v>
      </c>
      <c r="H892" s="1" t="str">
        <f t="shared" si="163"/>
        <v>Heating</v>
      </c>
      <c r="I892" s="1">
        <f ca="1">OFFSET(IF($H892="Cooling",Customer!$C$25,Customer!$C$52),E892,D892)</f>
        <v>66</v>
      </c>
      <c r="J892" s="1">
        <f ca="1">OFFSET(IF($H892="Cooling",Customer!$L$25,Customer!$L$52),$E892,$D892)</f>
        <v>64</v>
      </c>
      <c r="K892" s="16">
        <f t="shared" si="164"/>
        <v>0</v>
      </c>
      <c r="L892" s="16">
        <f t="shared" si="165"/>
        <v>0</v>
      </c>
      <c r="M892" s="17">
        <f t="shared" ca="1" si="157"/>
        <v>47</v>
      </c>
      <c r="N892" s="17">
        <f t="shared" ca="1" si="158"/>
        <v>45</v>
      </c>
      <c r="O892" s="4"/>
      <c r="P892" s="4">
        <v>17</v>
      </c>
      <c r="Q892" s="4">
        <v>18</v>
      </c>
      <c r="R892" s="4">
        <v>1</v>
      </c>
      <c r="S892" s="4">
        <v>18</v>
      </c>
      <c r="T892" s="4">
        <v>19</v>
      </c>
      <c r="U892" s="4">
        <v>43</v>
      </c>
      <c r="V892" s="13">
        <v>19</v>
      </c>
      <c r="W892" s="4">
        <v>13</v>
      </c>
      <c r="X892" s="4">
        <v>33</v>
      </c>
      <c r="Y892">
        <f t="shared" si="166"/>
        <v>0</v>
      </c>
      <c r="Z892">
        <f t="shared" si="167"/>
        <v>0</v>
      </c>
    </row>
    <row r="893" spans="2:26" x14ac:dyDescent="0.25">
      <c r="B893" s="11">
        <f t="shared" si="168"/>
        <v>44598.708333331197</v>
      </c>
      <c r="C893" s="1">
        <f t="shared" si="159"/>
        <v>2</v>
      </c>
      <c r="D893" s="1">
        <f t="shared" si="160"/>
        <v>7</v>
      </c>
      <c r="E893" s="12">
        <f t="shared" si="161"/>
        <v>18</v>
      </c>
      <c r="F893" s="124" t="str">
        <f t="shared" si="162"/>
        <v>0</v>
      </c>
      <c r="G893" s="1">
        <f ca="1">(OFFSET(O893,0,MATCH(Customer!$J$6,'CDH &amp; HDH'!$P$11:$X$11,0)))</f>
        <v>17</v>
      </c>
      <c r="H893" s="1" t="str">
        <f t="shared" si="163"/>
        <v>Heating</v>
      </c>
      <c r="I893" s="1">
        <f ca="1">OFFSET(IF($H893="Cooling",Customer!$C$25,Customer!$C$52),E893,D893)</f>
        <v>66</v>
      </c>
      <c r="J893" s="1">
        <f ca="1">OFFSET(IF($H893="Cooling",Customer!$L$25,Customer!$L$52),$E893,$D893)</f>
        <v>64</v>
      </c>
      <c r="K893" s="16">
        <f t="shared" si="164"/>
        <v>0</v>
      </c>
      <c r="L893" s="16">
        <f t="shared" si="165"/>
        <v>0</v>
      </c>
      <c r="M893" s="17">
        <f t="shared" ca="1" si="157"/>
        <v>49</v>
      </c>
      <c r="N893" s="17">
        <f t="shared" ca="1" si="158"/>
        <v>47</v>
      </c>
      <c r="O893" s="4"/>
      <c r="P893" s="4">
        <v>16</v>
      </c>
      <c r="Q893" s="4">
        <v>16</v>
      </c>
      <c r="R893" s="4">
        <v>-1</v>
      </c>
      <c r="S893" s="4">
        <v>17</v>
      </c>
      <c r="T893" s="4">
        <v>17</v>
      </c>
      <c r="U893" s="4">
        <v>40</v>
      </c>
      <c r="V893" s="13">
        <v>17</v>
      </c>
      <c r="W893" s="4">
        <v>11</v>
      </c>
      <c r="X893" s="4">
        <v>31</v>
      </c>
      <c r="Y893">
        <f t="shared" si="166"/>
        <v>0</v>
      </c>
      <c r="Z893">
        <f t="shared" si="167"/>
        <v>0</v>
      </c>
    </row>
    <row r="894" spans="2:26" x14ac:dyDescent="0.25">
      <c r="B894" s="11">
        <f t="shared" si="168"/>
        <v>44598.749999997861</v>
      </c>
      <c r="C894" s="1">
        <f t="shared" si="159"/>
        <v>2</v>
      </c>
      <c r="D894" s="1">
        <f t="shared" si="160"/>
        <v>7</v>
      </c>
      <c r="E894" s="12">
        <f t="shared" si="161"/>
        <v>19</v>
      </c>
      <c r="F894" s="124" t="str">
        <f t="shared" si="162"/>
        <v>0</v>
      </c>
      <c r="G894" s="1">
        <f ca="1">(OFFSET(O894,0,MATCH(Customer!$J$6,'CDH &amp; HDH'!$P$11:$X$11,0)))</f>
        <v>15</v>
      </c>
      <c r="H894" s="1" t="str">
        <f t="shared" si="163"/>
        <v>Heating</v>
      </c>
      <c r="I894" s="1">
        <f ca="1">OFFSET(IF($H894="Cooling",Customer!$C$25,Customer!$C$52),E894,D894)</f>
        <v>66</v>
      </c>
      <c r="J894" s="1">
        <f ca="1">OFFSET(IF($H894="Cooling",Customer!$L$25,Customer!$L$52),$E894,$D894)</f>
        <v>64</v>
      </c>
      <c r="K894" s="16">
        <f t="shared" si="164"/>
        <v>0</v>
      </c>
      <c r="L894" s="16">
        <f t="shared" si="165"/>
        <v>0</v>
      </c>
      <c r="M894" s="17">
        <f t="shared" ca="1" si="157"/>
        <v>51</v>
      </c>
      <c r="N894" s="17">
        <f t="shared" ca="1" si="158"/>
        <v>49</v>
      </c>
      <c r="O894" s="4"/>
      <c r="P894" s="4">
        <v>15</v>
      </c>
      <c r="Q894" s="4">
        <v>14</v>
      </c>
      <c r="R894" s="4">
        <v>-2</v>
      </c>
      <c r="S894" s="4">
        <v>17</v>
      </c>
      <c r="T894" s="4">
        <v>16</v>
      </c>
      <c r="U894" s="4">
        <v>38</v>
      </c>
      <c r="V894" s="13">
        <v>15</v>
      </c>
      <c r="W894" s="4">
        <v>11</v>
      </c>
      <c r="X894" s="4">
        <v>32</v>
      </c>
      <c r="Y894">
        <f t="shared" si="166"/>
        <v>0</v>
      </c>
      <c r="Z894">
        <f t="shared" si="167"/>
        <v>0</v>
      </c>
    </row>
    <row r="895" spans="2:26" x14ac:dyDescent="0.25">
      <c r="B895" s="11">
        <f t="shared" si="168"/>
        <v>44598.791666664525</v>
      </c>
      <c r="C895" s="1">
        <f t="shared" si="159"/>
        <v>2</v>
      </c>
      <c r="D895" s="1">
        <f t="shared" si="160"/>
        <v>7</v>
      </c>
      <c r="E895" s="12">
        <f t="shared" si="161"/>
        <v>20</v>
      </c>
      <c r="F895" s="124" t="str">
        <f t="shared" si="162"/>
        <v>0</v>
      </c>
      <c r="G895" s="1">
        <f ca="1">(OFFSET(O895,0,MATCH(Customer!$J$6,'CDH &amp; HDH'!$P$11:$X$11,0)))</f>
        <v>14</v>
      </c>
      <c r="H895" s="1" t="str">
        <f t="shared" si="163"/>
        <v>Heating</v>
      </c>
      <c r="I895" s="1">
        <f ca="1">OFFSET(IF($H895="Cooling",Customer!$C$25,Customer!$C$52),E895,D895)</f>
        <v>66</v>
      </c>
      <c r="J895" s="1">
        <f ca="1">OFFSET(IF($H895="Cooling",Customer!$L$25,Customer!$L$52),$E895,$D895)</f>
        <v>64</v>
      </c>
      <c r="K895" s="16">
        <f t="shared" si="164"/>
        <v>0</v>
      </c>
      <c r="L895" s="16">
        <f t="shared" si="165"/>
        <v>0</v>
      </c>
      <c r="M895" s="17">
        <f t="shared" ca="1" si="157"/>
        <v>52</v>
      </c>
      <c r="N895" s="17">
        <f t="shared" ca="1" si="158"/>
        <v>50</v>
      </c>
      <c r="O895" s="4"/>
      <c r="P895" s="4">
        <v>14</v>
      </c>
      <c r="Q895" s="4">
        <v>12</v>
      </c>
      <c r="R895" s="4">
        <v>-3</v>
      </c>
      <c r="S895" s="4">
        <v>16</v>
      </c>
      <c r="T895" s="4">
        <v>14</v>
      </c>
      <c r="U895" s="4">
        <v>36</v>
      </c>
      <c r="V895" s="13">
        <v>14</v>
      </c>
      <c r="W895" s="4">
        <v>10</v>
      </c>
      <c r="X895" s="4">
        <v>31</v>
      </c>
      <c r="Y895">
        <f t="shared" si="166"/>
        <v>0</v>
      </c>
      <c r="Z895">
        <f t="shared" si="167"/>
        <v>0</v>
      </c>
    </row>
    <row r="896" spans="2:26" x14ac:dyDescent="0.25">
      <c r="B896" s="11">
        <f t="shared" si="168"/>
        <v>44598.833333331189</v>
      </c>
      <c r="C896" s="1">
        <f t="shared" si="159"/>
        <v>2</v>
      </c>
      <c r="D896" s="1">
        <f t="shared" si="160"/>
        <v>7</v>
      </c>
      <c r="E896" s="12">
        <f t="shared" si="161"/>
        <v>21</v>
      </c>
      <c r="F896" s="124" t="str">
        <f t="shared" si="162"/>
        <v>0</v>
      </c>
      <c r="G896" s="1">
        <f ca="1">(OFFSET(O896,0,MATCH(Customer!$J$6,'CDH &amp; HDH'!$P$11:$X$11,0)))</f>
        <v>13</v>
      </c>
      <c r="H896" s="1" t="str">
        <f t="shared" si="163"/>
        <v>Heating</v>
      </c>
      <c r="I896" s="1">
        <f ca="1">OFFSET(IF($H896="Cooling",Customer!$C$25,Customer!$C$52),E896,D896)</f>
        <v>66</v>
      </c>
      <c r="J896" s="1">
        <f ca="1">OFFSET(IF($H896="Cooling",Customer!$L$25,Customer!$L$52),$E896,$D896)</f>
        <v>64</v>
      </c>
      <c r="K896" s="16">
        <f t="shared" si="164"/>
        <v>0</v>
      </c>
      <c r="L896" s="16">
        <f t="shared" si="165"/>
        <v>0</v>
      </c>
      <c r="M896" s="17">
        <f t="shared" ca="1" si="157"/>
        <v>53</v>
      </c>
      <c r="N896" s="17">
        <f t="shared" ca="1" si="158"/>
        <v>51</v>
      </c>
      <c r="O896" s="4"/>
      <c r="P896" s="4">
        <v>13</v>
      </c>
      <c r="Q896" s="4">
        <v>11</v>
      </c>
      <c r="R896" s="4">
        <v>-4</v>
      </c>
      <c r="S896" s="4">
        <v>16</v>
      </c>
      <c r="T896" s="4">
        <v>13</v>
      </c>
      <c r="U896" s="4">
        <v>35</v>
      </c>
      <c r="V896" s="13">
        <v>13</v>
      </c>
      <c r="W896" s="4">
        <v>8</v>
      </c>
      <c r="X896" s="4">
        <v>30</v>
      </c>
      <c r="Y896">
        <f t="shared" si="166"/>
        <v>0</v>
      </c>
      <c r="Z896">
        <f t="shared" si="167"/>
        <v>0</v>
      </c>
    </row>
    <row r="897" spans="2:26" x14ac:dyDescent="0.25">
      <c r="B897" s="11">
        <f t="shared" si="168"/>
        <v>44598.874999997854</v>
      </c>
      <c r="C897" s="1">
        <f t="shared" si="159"/>
        <v>2</v>
      </c>
      <c r="D897" s="1">
        <f t="shared" si="160"/>
        <v>7</v>
      </c>
      <c r="E897" s="12">
        <f t="shared" si="161"/>
        <v>22</v>
      </c>
      <c r="F897" s="124" t="str">
        <f t="shared" si="162"/>
        <v>0</v>
      </c>
      <c r="G897" s="1">
        <f ca="1">(OFFSET(O897,0,MATCH(Customer!$J$6,'CDH &amp; HDH'!$P$11:$X$11,0)))</f>
        <v>11</v>
      </c>
      <c r="H897" s="1" t="str">
        <f t="shared" si="163"/>
        <v>Heating</v>
      </c>
      <c r="I897" s="1">
        <f ca="1">OFFSET(IF($H897="Cooling",Customer!$C$25,Customer!$C$52),E897,D897)</f>
        <v>66</v>
      </c>
      <c r="J897" s="1">
        <f ca="1">OFFSET(IF($H897="Cooling",Customer!$L$25,Customer!$L$52),$E897,$D897)</f>
        <v>64</v>
      </c>
      <c r="K897" s="16">
        <f t="shared" si="164"/>
        <v>0</v>
      </c>
      <c r="L897" s="16">
        <f t="shared" si="165"/>
        <v>0</v>
      </c>
      <c r="M897" s="17">
        <f t="shared" ca="1" si="157"/>
        <v>55</v>
      </c>
      <c r="N897" s="17">
        <f t="shared" ca="1" si="158"/>
        <v>53</v>
      </c>
      <c r="O897" s="4"/>
      <c r="P897" s="4">
        <v>11</v>
      </c>
      <c r="Q897" s="4">
        <v>11</v>
      </c>
      <c r="R897" s="4">
        <v>-4</v>
      </c>
      <c r="S897" s="4">
        <v>16</v>
      </c>
      <c r="T897" s="4">
        <v>12</v>
      </c>
      <c r="U897" s="4">
        <v>35</v>
      </c>
      <c r="V897" s="13">
        <v>11</v>
      </c>
      <c r="W897" s="4">
        <v>7</v>
      </c>
      <c r="X897" s="4">
        <v>28</v>
      </c>
      <c r="Y897">
        <f t="shared" si="166"/>
        <v>0</v>
      </c>
      <c r="Z897">
        <f t="shared" si="167"/>
        <v>0</v>
      </c>
    </row>
    <row r="898" spans="2:26" x14ac:dyDescent="0.25">
      <c r="B898" s="11">
        <f t="shared" si="168"/>
        <v>44598.916666664518</v>
      </c>
      <c r="C898" s="1">
        <f t="shared" si="159"/>
        <v>2</v>
      </c>
      <c r="D898" s="1">
        <f t="shared" si="160"/>
        <v>7</v>
      </c>
      <c r="E898" s="12">
        <f t="shared" si="161"/>
        <v>23</v>
      </c>
      <c r="F898" s="124" t="str">
        <f t="shared" si="162"/>
        <v>0</v>
      </c>
      <c r="G898" s="1">
        <f ca="1">(OFFSET(O898,0,MATCH(Customer!$J$6,'CDH &amp; HDH'!$P$11:$X$11,0)))</f>
        <v>9</v>
      </c>
      <c r="H898" s="1" t="str">
        <f t="shared" si="163"/>
        <v>Heating</v>
      </c>
      <c r="I898" s="1">
        <f ca="1">OFFSET(IF($H898="Cooling",Customer!$C$25,Customer!$C$52),E898,D898)</f>
        <v>66</v>
      </c>
      <c r="J898" s="1">
        <f ca="1">OFFSET(IF($H898="Cooling",Customer!$L$25,Customer!$L$52),$E898,$D898)</f>
        <v>64</v>
      </c>
      <c r="K898" s="16">
        <f t="shared" si="164"/>
        <v>0</v>
      </c>
      <c r="L898" s="16">
        <f t="shared" si="165"/>
        <v>0</v>
      </c>
      <c r="M898" s="17">
        <f t="shared" ca="1" si="157"/>
        <v>57</v>
      </c>
      <c r="N898" s="17">
        <f t="shared" ca="1" si="158"/>
        <v>55</v>
      </c>
      <c r="O898" s="4"/>
      <c r="P898" s="4">
        <v>10</v>
      </c>
      <c r="Q898" s="4">
        <v>10</v>
      </c>
      <c r="R898" s="4">
        <v>-6</v>
      </c>
      <c r="S898" s="4">
        <v>15</v>
      </c>
      <c r="T898" s="4">
        <v>11</v>
      </c>
      <c r="U898" s="4">
        <v>34</v>
      </c>
      <c r="V898" s="13">
        <v>9</v>
      </c>
      <c r="W898" s="4">
        <v>6</v>
      </c>
      <c r="X898" s="4">
        <v>27</v>
      </c>
      <c r="Y898">
        <f t="shared" si="166"/>
        <v>0</v>
      </c>
      <c r="Z898">
        <f t="shared" si="167"/>
        <v>0</v>
      </c>
    </row>
    <row r="899" spans="2:26" x14ac:dyDescent="0.25">
      <c r="B899" s="11">
        <f t="shared" si="168"/>
        <v>44598.958333331182</v>
      </c>
      <c r="C899" s="1">
        <f t="shared" si="159"/>
        <v>2</v>
      </c>
      <c r="D899" s="1">
        <f t="shared" si="160"/>
        <v>7</v>
      </c>
      <c r="E899" s="12">
        <f t="shared" si="161"/>
        <v>24</v>
      </c>
      <c r="F899" s="124" t="str">
        <f t="shared" si="162"/>
        <v>0</v>
      </c>
      <c r="G899" s="1">
        <f ca="1">(OFFSET(O899,0,MATCH(Customer!$J$6,'CDH &amp; HDH'!$P$11:$X$11,0)))</f>
        <v>8</v>
      </c>
      <c r="H899" s="1" t="str">
        <f t="shared" si="163"/>
        <v>Heating</v>
      </c>
      <c r="I899" s="1">
        <f ca="1">OFFSET(IF($H899="Cooling",Customer!$C$25,Customer!$C$52),E899,D899)</f>
        <v>66</v>
      </c>
      <c r="J899" s="1">
        <f ca="1">OFFSET(IF($H899="Cooling",Customer!$L$25,Customer!$L$52),$E899,$D899)</f>
        <v>64</v>
      </c>
      <c r="K899" s="16">
        <f t="shared" si="164"/>
        <v>0</v>
      </c>
      <c r="L899" s="16">
        <f t="shared" si="165"/>
        <v>0</v>
      </c>
      <c r="M899" s="17">
        <f t="shared" ca="1" si="157"/>
        <v>58</v>
      </c>
      <c r="N899" s="17">
        <f t="shared" ca="1" si="158"/>
        <v>56</v>
      </c>
      <c r="O899" s="4"/>
      <c r="P899" s="4">
        <v>10</v>
      </c>
      <c r="Q899" s="4">
        <v>9</v>
      </c>
      <c r="R899" s="4">
        <v>-7</v>
      </c>
      <c r="S899" s="4">
        <v>15</v>
      </c>
      <c r="T899" s="4">
        <v>10</v>
      </c>
      <c r="U899" s="4">
        <v>33</v>
      </c>
      <c r="V899" s="13">
        <v>8</v>
      </c>
      <c r="W899" s="4">
        <v>5</v>
      </c>
      <c r="X899" s="4">
        <v>27</v>
      </c>
      <c r="Y899">
        <f t="shared" si="166"/>
        <v>0</v>
      </c>
      <c r="Z899">
        <f t="shared" si="167"/>
        <v>0</v>
      </c>
    </row>
    <row r="900" spans="2:26" x14ac:dyDescent="0.25">
      <c r="B900" s="11">
        <f t="shared" si="168"/>
        <v>44598.999999997846</v>
      </c>
      <c r="C900" s="1">
        <f t="shared" si="159"/>
        <v>2</v>
      </c>
      <c r="D900" s="1">
        <f t="shared" si="160"/>
        <v>1</v>
      </c>
      <c r="E900" s="12">
        <f t="shared" si="161"/>
        <v>1</v>
      </c>
      <c r="F900" s="124" t="str">
        <f t="shared" si="162"/>
        <v>0</v>
      </c>
      <c r="G900" s="1">
        <f ca="1">(OFFSET(O900,0,MATCH(Customer!$J$6,'CDH &amp; HDH'!$P$11:$X$11,0)))</f>
        <v>8</v>
      </c>
      <c r="H900" s="1" t="str">
        <f t="shared" si="163"/>
        <v>Heating</v>
      </c>
      <c r="I900" s="1">
        <f ca="1">OFFSET(IF($H900="Cooling",Customer!$C$25,Customer!$C$52),E900,D900)</f>
        <v>66</v>
      </c>
      <c r="J900" s="1">
        <f ca="1">OFFSET(IF($H900="Cooling",Customer!$L$25,Customer!$L$52),$E900,$D900)</f>
        <v>64</v>
      </c>
      <c r="K900" s="16">
        <f t="shared" si="164"/>
        <v>0</v>
      </c>
      <c r="L900" s="16">
        <f t="shared" si="165"/>
        <v>0</v>
      </c>
      <c r="M900" s="17">
        <f t="shared" ca="1" si="157"/>
        <v>58</v>
      </c>
      <c r="N900" s="17">
        <f t="shared" ca="1" si="158"/>
        <v>56</v>
      </c>
      <c r="O900" s="4"/>
      <c r="P900" s="4">
        <v>9</v>
      </c>
      <c r="Q900" s="4">
        <v>8</v>
      </c>
      <c r="R900" s="4">
        <v>-7</v>
      </c>
      <c r="S900" s="4">
        <v>15</v>
      </c>
      <c r="T900" s="4">
        <v>9</v>
      </c>
      <c r="U900" s="4">
        <v>32</v>
      </c>
      <c r="V900" s="13">
        <v>8</v>
      </c>
      <c r="W900" s="4">
        <v>4</v>
      </c>
      <c r="X900" s="4">
        <v>24</v>
      </c>
      <c r="Y900">
        <f t="shared" si="166"/>
        <v>0</v>
      </c>
      <c r="Z900">
        <f t="shared" si="167"/>
        <v>0</v>
      </c>
    </row>
    <row r="901" spans="2:26" x14ac:dyDescent="0.25">
      <c r="B901" s="11">
        <f t="shared" si="168"/>
        <v>44599.041666664511</v>
      </c>
      <c r="C901" s="1">
        <f t="shared" si="159"/>
        <v>2</v>
      </c>
      <c r="D901" s="1">
        <f t="shared" si="160"/>
        <v>1</v>
      </c>
      <c r="E901" s="12">
        <f t="shared" si="161"/>
        <v>2</v>
      </c>
      <c r="F901" s="124" t="str">
        <f t="shared" si="162"/>
        <v>0</v>
      </c>
      <c r="G901" s="1">
        <f ca="1">(OFFSET(O901,0,MATCH(Customer!$J$6,'CDH &amp; HDH'!$P$11:$X$11,0)))</f>
        <v>8</v>
      </c>
      <c r="H901" s="1" t="str">
        <f t="shared" si="163"/>
        <v>Heating</v>
      </c>
      <c r="I901" s="1">
        <f ca="1">OFFSET(IF($H901="Cooling",Customer!$C$25,Customer!$C$52),E901,D901)</f>
        <v>66</v>
      </c>
      <c r="J901" s="1">
        <f ca="1">OFFSET(IF($H901="Cooling",Customer!$L$25,Customer!$L$52),$E901,$D901)</f>
        <v>64</v>
      </c>
      <c r="K901" s="16">
        <f t="shared" si="164"/>
        <v>0</v>
      </c>
      <c r="L901" s="16">
        <f t="shared" si="165"/>
        <v>0</v>
      </c>
      <c r="M901" s="17">
        <f t="shared" ca="1" si="157"/>
        <v>58</v>
      </c>
      <c r="N901" s="17">
        <f t="shared" ca="1" si="158"/>
        <v>56</v>
      </c>
      <c r="O901" s="4"/>
      <c r="P901" s="4">
        <v>8</v>
      </c>
      <c r="Q901" s="4">
        <v>8</v>
      </c>
      <c r="R901" s="4">
        <v>-7</v>
      </c>
      <c r="S901" s="4">
        <v>15</v>
      </c>
      <c r="T901" s="4">
        <v>8</v>
      </c>
      <c r="U901" s="4">
        <v>31</v>
      </c>
      <c r="V901" s="13">
        <v>8</v>
      </c>
      <c r="W901" s="4">
        <v>3</v>
      </c>
      <c r="X901" s="4">
        <v>24</v>
      </c>
      <c r="Y901">
        <f t="shared" si="166"/>
        <v>0</v>
      </c>
      <c r="Z901">
        <f t="shared" si="167"/>
        <v>0</v>
      </c>
    </row>
    <row r="902" spans="2:26" x14ac:dyDescent="0.25">
      <c r="B902" s="11">
        <f t="shared" si="168"/>
        <v>44599.083333331175</v>
      </c>
      <c r="C902" s="1">
        <f t="shared" si="159"/>
        <v>2</v>
      </c>
      <c r="D902" s="1">
        <f t="shared" si="160"/>
        <v>1</v>
      </c>
      <c r="E902" s="12">
        <f t="shared" si="161"/>
        <v>3</v>
      </c>
      <c r="F902" s="124" t="str">
        <f t="shared" si="162"/>
        <v>0</v>
      </c>
      <c r="G902" s="1">
        <f ca="1">(OFFSET(O902,0,MATCH(Customer!$J$6,'CDH &amp; HDH'!$P$11:$X$11,0)))</f>
        <v>7</v>
      </c>
      <c r="H902" s="1" t="str">
        <f t="shared" si="163"/>
        <v>Heating</v>
      </c>
      <c r="I902" s="1">
        <f ca="1">OFFSET(IF($H902="Cooling",Customer!$C$25,Customer!$C$52),E902,D902)</f>
        <v>66</v>
      </c>
      <c r="J902" s="1">
        <f ca="1">OFFSET(IF($H902="Cooling",Customer!$L$25,Customer!$L$52),$E902,$D902)</f>
        <v>64</v>
      </c>
      <c r="K902" s="16">
        <f t="shared" si="164"/>
        <v>0</v>
      </c>
      <c r="L902" s="16">
        <f t="shared" si="165"/>
        <v>0</v>
      </c>
      <c r="M902" s="17">
        <f t="shared" ca="1" si="157"/>
        <v>59</v>
      </c>
      <c r="N902" s="17">
        <f t="shared" ca="1" si="158"/>
        <v>57</v>
      </c>
      <c r="O902" s="4"/>
      <c r="P902" s="4">
        <v>7</v>
      </c>
      <c r="Q902" s="4">
        <v>7</v>
      </c>
      <c r="R902" s="4">
        <v>-8</v>
      </c>
      <c r="S902" s="4">
        <v>15</v>
      </c>
      <c r="T902" s="4">
        <v>7</v>
      </c>
      <c r="U902" s="4">
        <v>31</v>
      </c>
      <c r="V902" s="13">
        <v>7</v>
      </c>
      <c r="W902" s="4">
        <v>3</v>
      </c>
      <c r="X902" s="4">
        <v>23</v>
      </c>
      <c r="Y902">
        <f t="shared" si="166"/>
        <v>0</v>
      </c>
      <c r="Z902">
        <f t="shared" si="167"/>
        <v>0</v>
      </c>
    </row>
    <row r="903" spans="2:26" x14ac:dyDescent="0.25">
      <c r="B903" s="11">
        <f t="shared" si="168"/>
        <v>44599.124999997839</v>
      </c>
      <c r="C903" s="1">
        <f t="shared" si="159"/>
        <v>2</v>
      </c>
      <c r="D903" s="1">
        <f t="shared" si="160"/>
        <v>1</v>
      </c>
      <c r="E903" s="12">
        <f t="shared" si="161"/>
        <v>4</v>
      </c>
      <c r="F903" s="124" t="str">
        <f t="shared" si="162"/>
        <v>0</v>
      </c>
      <c r="G903" s="1">
        <f ca="1">(OFFSET(O903,0,MATCH(Customer!$J$6,'CDH &amp; HDH'!$P$11:$X$11,0)))</f>
        <v>6</v>
      </c>
      <c r="H903" s="1" t="str">
        <f t="shared" si="163"/>
        <v>Heating</v>
      </c>
      <c r="I903" s="1">
        <f ca="1">OFFSET(IF($H903="Cooling",Customer!$C$25,Customer!$C$52),E903,D903)</f>
        <v>66</v>
      </c>
      <c r="J903" s="1">
        <f ca="1">OFFSET(IF($H903="Cooling",Customer!$L$25,Customer!$L$52),$E903,$D903)</f>
        <v>64</v>
      </c>
      <c r="K903" s="16">
        <f t="shared" si="164"/>
        <v>0</v>
      </c>
      <c r="L903" s="16">
        <f t="shared" si="165"/>
        <v>0</v>
      </c>
      <c r="M903" s="17">
        <f t="shared" ca="1" si="157"/>
        <v>60</v>
      </c>
      <c r="N903" s="17">
        <f t="shared" ca="1" si="158"/>
        <v>58</v>
      </c>
      <c r="O903" s="4"/>
      <c r="P903" s="4">
        <v>6</v>
      </c>
      <c r="Q903" s="4">
        <v>6</v>
      </c>
      <c r="R903" s="4">
        <v>-10</v>
      </c>
      <c r="S903" s="4">
        <v>15</v>
      </c>
      <c r="T903" s="4">
        <v>7</v>
      </c>
      <c r="U903" s="4">
        <v>31</v>
      </c>
      <c r="V903" s="13">
        <v>6</v>
      </c>
      <c r="W903" s="4">
        <v>1</v>
      </c>
      <c r="X903" s="4">
        <v>22</v>
      </c>
      <c r="Y903">
        <f t="shared" si="166"/>
        <v>0</v>
      </c>
      <c r="Z903">
        <f t="shared" si="167"/>
        <v>0</v>
      </c>
    </row>
    <row r="904" spans="2:26" x14ac:dyDescent="0.25">
      <c r="B904" s="11">
        <f t="shared" si="168"/>
        <v>44599.166666664503</v>
      </c>
      <c r="C904" s="1">
        <f t="shared" si="159"/>
        <v>2</v>
      </c>
      <c r="D904" s="1">
        <f t="shared" si="160"/>
        <v>1</v>
      </c>
      <c r="E904" s="12">
        <f t="shared" si="161"/>
        <v>5</v>
      </c>
      <c r="F904" s="124" t="str">
        <f t="shared" si="162"/>
        <v>0</v>
      </c>
      <c r="G904" s="1">
        <f ca="1">(OFFSET(O904,0,MATCH(Customer!$J$6,'CDH &amp; HDH'!$P$11:$X$11,0)))</f>
        <v>6</v>
      </c>
      <c r="H904" s="1" t="str">
        <f t="shared" si="163"/>
        <v>Heating</v>
      </c>
      <c r="I904" s="1">
        <f ca="1">OFFSET(IF($H904="Cooling",Customer!$C$25,Customer!$C$52),E904,D904)</f>
        <v>66</v>
      </c>
      <c r="J904" s="1">
        <f ca="1">OFFSET(IF($H904="Cooling",Customer!$L$25,Customer!$L$52),$E904,$D904)</f>
        <v>64</v>
      </c>
      <c r="K904" s="16">
        <f t="shared" si="164"/>
        <v>0</v>
      </c>
      <c r="L904" s="16">
        <f t="shared" si="165"/>
        <v>0</v>
      </c>
      <c r="M904" s="17">
        <f t="shared" ca="1" si="157"/>
        <v>60</v>
      </c>
      <c r="N904" s="17">
        <f t="shared" ca="1" si="158"/>
        <v>58</v>
      </c>
      <c r="O904" s="4"/>
      <c r="P904" s="4">
        <v>6</v>
      </c>
      <c r="Q904" s="4">
        <v>6</v>
      </c>
      <c r="R904" s="4">
        <v>-9</v>
      </c>
      <c r="S904" s="4">
        <v>15</v>
      </c>
      <c r="T904" s="4">
        <v>7</v>
      </c>
      <c r="U904" s="4">
        <v>31</v>
      </c>
      <c r="V904" s="13">
        <v>6</v>
      </c>
      <c r="W904" s="4">
        <v>1</v>
      </c>
      <c r="X904" s="4">
        <v>21</v>
      </c>
      <c r="Y904">
        <f t="shared" si="166"/>
        <v>0</v>
      </c>
      <c r="Z904">
        <f t="shared" si="167"/>
        <v>0</v>
      </c>
    </row>
    <row r="905" spans="2:26" x14ac:dyDescent="0.25">
      <c r="B905" s="11">
        <f t="shared" si="168"/>
        <v>44599.208333331168</v>
      </c>
      <c r="C905" s="1">
        <f t="shared" si="159"/>
        <v>2</v>
      </c>
      <c r="D905" s="1">
        <f t="shared" si="160"/>
        <v>1</v>
      </c>
      <c r="E905" s="12">
        <f t="shared" si="161"/>
        <v>6</v>
      </c>
      <c r="F905" s="124" t="str">
        <f t="shared" si="162"/>
        <v>0</v>
      </c>
      <c r="G905" s="1">
        <f ca="1">(OFFSET(O905,0,MATCH(Customer!$J$6,'CDH &amp; HDH'!$P$11:$X$11,0)))</f>
        <v>6</v>
      </c>
      <c r="H905" s="1" t="str">
        <f t="shared" si="163"/>
        <v>Heating</v>
      </c>
      <c r="I905" s="1">
        <f ca="1">OFFSET(IF($H905="Cooling",Customer!$C$25,Customer!$C$52),E905,D905)</f>
        <v>66</v>
      </c>
      <c r="J905" s="1">
        <f ca="1">OFFSET(IF($H905="Cooling",Customer!$L$25,Customer!$L$52),$E905,$D905)</f>
        <v>64</v>
      </c>
      <c r="K905" s="16">
        <f t="shared" si="164"/>
        <v>0</v>
      </c>
      <c r="L905" s="16">
        <f t="shared" si="165"/>
        <v>0</v>
      </c>
      <c r="M905" s="17">
        <f t="shared" ca="1" si="157"/>
        <v>60</v>
      </c>
      <c r="N905" s="17">
        <f t="shared" ca="1" si="158"/>
        <v>58</v>
      </c>
      <c r="O905" s="4"/>
      <c r="P905" s="4">
        <v>5</v>
      </c>
      <c r="Q905" s="4">
        <v>5</v>
      </c>
      <c r="R905" s="4">
        <v>-8</v>
      </c>
      <c r="S905" s="4">
        <v>15</v>
      </c>
      <c r="T905" s="4">
        <v>6</v>
      </c>
      <c r="U905" s="4">
        <v>30</v>
      </c>
      <c r="V905" s="13">
        <v>6</v>
      </c>
      <c r="W905" s="4">
        <v>1</v>
      </c>
      <c r="X905" s="4">
        <v>21</v>
      </c>
      <c r="Y905">
        <f t="shared" si="166"/>
        <v>0</v>
      </c>
      <c r="Z905">
        <f t="shared" si="167"/>
        <v>0</v>
      </c>
    </row>
    <row r="906" spans="2:26" x14ac:dyDescent="0.25">
      <c r="B906" s="11">
        <f t="shared" si="168"/>
        <v>44599.249999997832</v>
      </c>
      <c r="C906" s="1">
        <f t="shared" si="159"/>
        <v>2</v>
      </c>
      <c r="D906" s="1">
        <f t="shared" si="160"/>
        <v>1</v>
      </c>
      <c r="E906" s="12">
        <f t="shared" si="161"/>
        <v>7</v>
      </c>
      <c r="F906" s="124" t="str">
        <f t="shared" si="162"/>
        <v>0</v>
      </c>
      <c r="G906" s="1">
        <f ca="1">(OFFSET(O906,0,MATCH(Customer!$J$6,'CDH &amp; HDH'!$P$11:$X$11,0)))</f>
        <v>6</v>
      </c>
      <c r="H906" s="1" t="str">
        <f t="shared" si="163"/>
        <v>Heating</v>
      </c>
      <c r="I906" s="1">
        <f ca="1">OFFSET(IF($H906="Cooling",Customer!$C$25,Customer!$C$52),E906,D906)</f>
        <v>66</v>
      </c>
      <c r="J906" s="1">
        <f ca="1">OFFSET(IF($H906="Cooling",Customer!$L$25,Customer!$L$52),$E906,$D906)</f>
        <v>64</v>
      </c>
      <c r="K906" s="16">
        <f t="shared" si="164"/>
        <v>0</v>
      </c>
      <c r="L906" s="16">
        <f t="shared" si="165"/>
        <v>0</v>
      </c>
      <c r="M906" s="17">
        <f t="shared" ca="1" si="157"/>
        <v>60</v>
      </c>
      <c r="N906" s="17">
        <f t="shared" ca="1" si="158"/>
        <v>58</v>
      </c>
      <c r="O906" s="4"/>
      <c r="P906" s="4">
        <v>5</v>
      </c>
      <c r="Q906" s="4">
        <v>6</v>
      </c>
      <c r="R906" s="4">
        <v>-8</v>
      </c>
      <c r="S906" s="4">
        <v>15</v>
      </c>
      <c r="T906" s="4">
        <v>5</v>
      </c>
      <c r="U906" s="4">
        <v>31</v>
      </c>
      <c r="V906" s="13">
        <v>6</v>
      </c>
      <c r="W906" s="4">
        <v>2</v>
      </c>
      <c r="X906" s="4">
        <v>21</v>
      </c>
      <c r="Y906">
        <f t="shared" si="166"/>
        <v>0</v>
      </c>
      <c r="Z906">
        <f t="shared" si="167"/>
        <v>0</v>
      </c>
    </row>
    <row r="907" spans="2:26" x14ac:dyDescent="0.25">
      <c r="B907" s="11">
        <f t="shared" si="168"/>
        <v>44599.291666664496</v>
      </c>
      <c r="C907" s="1">
        <f t="shared" si="159"/>
        <v>2</v>
      </c>
      <c r="D907" s="1">
        <f t="shared" si="160"/>
        <v>1</v>
      </c>
      <c r="E907" s="12">
        <f t="shared" si="161"/>
        <v>8</v>
      </c>
      <c r="F907" s="124" t="str">
        <f t="shared" si="162"/>
        <v>1</v>
      </c>
      <c r="G907" s="1">
        <f ca="1">(OFFSET(O907,0,MATCH(Customer!$J$6,'CDH &amp; HDH'!$P$11:$X$11,0)))</f>
        <v>8</v>
      </c>
      <c r="H907" s="1" t="str">
        <f t="shared" si="163"/>
        <v>Heating</v>
      </c>
      <c r="I907" s="1">
        <f ca="1">OFFSET(IF($H907="Cooling",Customer!$C$25,Customer!$C$52),E907,D907)</f>
        <v>70</v>
      </c>
      <c r="J907" s="1">
        <f ca="1">OFFSET(IF($H907="Cooling",Customer!$L$25,Customer!$L$52),$E907,$D907)</f>
        <v>70</v>
      </c>
      <c r="K907" s="16">
        <f t="shared" si="164"/>
        <v>0</v>
      </c>
      <c r="L907" s="16">
        <f t="shared" si="165"/>
        <v>0</v>
      </c>
      <c r="M907" s="17">
        <f t="shared" ca="1" si="157"/>
        <v>62</v>
      </c>
      <c r="N907" s="17">
        <f t="shared" ca="1" si="158"/>
        <v>62</v>
      </c>
      <c r="O907" s="4"/>
      <c r="P907" s="4">
        <v>6</v>
      </c>
      <c r="Q907" s="4">
        <v>7</v>
      </c>
      <c r="R907" s="4">
        <v>-6</v>
      </c>
      <c r="S907" s="4">
        <v>15</v>
      </c>
      <c r="T907" s="4">
        <v>7</v>
      </c>
      <c r="U907" s="4">
        <v>32</v>
      </c>
      <c r="V907" s="13">
        <v>8</v>
      </c>
      <c r="W907" s="4">
        <v>2</v>
      </c>
      <c r="X907" s="4">
        <v>21</v>
      </c>
      <c r="Y907">
        <f t="shared" si="166"/>
        <v>0</v>
      </c>
      <c r="Z907">
        <f t="shared" si="167"/>
        <v>0</v>
      </c>
    </row>
    <row r="908" spans="2:26" x14ac:dyDescent="0.25">
      <c r="B908" s="11">
        <f t="shared" si="168"/>
        <v>44599.33333333116</v>
      </c>
      <c r="C908" s="1">
        <f t="shared" si="159"/>
        <v>2</v>
      </c>
      <c r="D908" s="1">
        <f t="shared" si="160"/>
        <v>1</v>
      </c>
      <c r="E908" s="12">
        <f t="shared" si="161"/>
        <v>9</v>
      </c>
      <c r="F908" s="124" t="str">
        <f t="shared" si="162"/>
        <v>1</v>
      </c>
      <c r="G908" s="1">
        <f ca="1">(OFFSET(O908,0,MATCH(Customer!$J$6,'CDH &amp; HDH'!$P$11:$X$11,0)))</f>
        <v>11</v>
      </c>
      <c r="H908" s="1" t="str">
        <f t="shared" si="163"/>
        <v>Heating</v>
      </c>
      <c r="I908" s="1">
        <f ca="1">OFFSET(IF($H908="Cooling",Customer!$C$25,Customer!$C$52),E908,D908)</f>
        <v>70</v>
      </c>
      <c r="J908" s="1">
        <f ca="1">OFFSET(IF($H908="Cooling",Customer!$L$25,Customer!$L$52),$E908,$D908)</f>
        <v>70</v>
      </c>
      <c r="K908" s="16">
        <f t="shared" si="164"/>
        <v>0</v>
      </c>
      <c r="L908" s="16">
        <f t="shared" si="165"/>
        <v>0</v>
      </c>
      <c r="M908" s="17">
        <f t="shared" ref="M908:M971" ca="1" si="169">IF($H908="Cooling",0,MAX(0,I908-$G908))</f>
        <v>59</v>
      </c>
      <c r="N908" s="17">
        <f t="shared" ref="N908:N971" ca="1" si="170">IF($H908="Cooling",0,MAX(0,J908-$G908))</f>
        <v>59</v>
      </c>
      <c r="O908" s="4"/>
      <c r="P908" s="4">
        <v>9</v>
      </c>
      <c r="Q908" s="4">
        <v>10</v>
      </c>
      <c r="R908" s="4">
        <v>-4</v>
      </c>
      <c r="S908" s="4">
        <v>16</v>
      </c>
      <c r="T908" s="4">
        <v>10</v>
      </c>
      <c r="U908" s="4">
        <v>37</v>
      </c>
      <c r="V908" s="13">
        <v>11</v>
      </c>
      <c r="W908" s="4">
        <v>4</v>
      </c>
      <c r="X908" s="4">
        <v>21</v>
      </c>
      <c r="Y908">
        <f t="shared" si="166"/>
        <v>0</v>
      </c>
      <c r="Z908">
        <f t="shared" si="167"/>
        <v>0</v>
      </c>
    </row>
    <row r="909" spans="2:26" x14ac:dyDescent="0.25">
      <c r="B909" s="11">
        <f t="shared" si="168"/>
        <v>44599.374999997824</v>
      </c>
      <c r="C909" s="1">
        <f t="shared" ref="C909:C972" si="171">MONTH(B909)</f>
        <v>2</v>
      </c>
      <c r="D909" s="1">
        <f t="shared" ref="D909:D972" si="172">WEEKDAY(B909,2)</f>
        <v>1</v>
      </c>
      <c r="E909" s="12">
        <f t="shared" ref="E909:E972" si="173">HOUR(B909)+1</f>
        <v>10</v>
      </c>
      <c r="F909" s="124" t="str">
        <f t="shared" ref="F909:F972" si="174">IF(AND(C909&gt;5,C909&lt;9,D909&lt;6,E909&gt;14,E909&lt;19),"1",IF(AND(OR(E909=8,E909=9,E909=19,E909=20),C909&lt;3,D909&lt;6),"1","0"))</f>
        <v>0</v>
      </c>
      <c r="G909" s="1">
        <f ca="1">(OFFSET(O909,0,MATCH(Customer!$J$6,'CDH &amp; HDH'!$P$11:$X$11,0)))</f>
        <v>15</v>
      </c>
      <c r="H909" s="1" t="str">
        <f t="shared" ref="H909:H972" si="175">IF(AND(C909&gt;=5,C909&lt;=9),"Cooling","Heating")</f>
        <v>Heating</v>
      </c>
      <c r="I909" s="1">
        <f ca="1">OFFSET(IF($H909="Cooling",Customer!$C$25,Customer!$C$52),E909,D909)</f>
        <v>70</v>
      </c>
      <c r="J909" s="1">
        <f ca="1">OFFSET(IF($H909="Cooling",Customer!$L$25,Customer!$L$52),$E909,$D909)</f>
        <v>70</v>
      </c>
      <c r="K909" s="16">
        <f t="shared" ref="K909:K972" si="176">IF($H909="Heating",0,MAX(0,$G909-I909))</f>
        <v>0</v>
      </c>
      <c r="L909" s="16">
        <f t="shared" ref="L909:L972" si="177">IF($H909="Heating",0,MAX(0,$G909-J909))</f>
        <v>0</v>
      </c>
      <c r="M909" s="17">
        <f t="shared" ca="1" si="169"/>
        <v>55</v>
      </c>
      <c r="N909" s="17">
        <f t="shared" ca="1" si="170"/>
        <v>55</v>
      </c>
      <c r="O909" s="4"/>
      <c r="P909" s="4">
        <v>11</v>
      </c>
      <c r="Q909" s="4">
        <v>11</v>
      </c>
      <c r="R909" s="4">
        <v>3</v>
      </c>
      <c r="S909" s="4">
        <v>17</v>
      </c>
      <c r="T909" s="4">
        <v>13</v>
      </c>
      <c r="U909" s="4">
        <v>41</v>
      </c>
      <c r="V909" s="13">
        <v>15</v>
      </c>
      <c r="W909" s="4">
        <v>6</v>
      </c>
      <c r="X909" s="4">
        <v>22</v>
      </c>
      <c r="Y909">
        <f t="shared" ref="Y909:Y972" si="178">1.08*400*K909</f>
        <v>0</v>
      </c>
      <c r="Z909">
        <f t="shared" ref="Z909:Z972" si="179">1.08*400*L909</f>
        <v>0</v>
      </c>
    </row>
    <row r="910" spans="2:26" x14ac:dyDescent="0.25">
      <c r="B910" s="11">
        <f t="shared" ref="B910:B973" si="180">B909+1/24</f>
        <v>44599.416666664489</v>
      </c>
      <c r="C910" s="1">
        <f t="shared" si="171"/>
        <v>2</v>
      </c>
      <c r="D910" s="1">
        <f t="shared" si="172"/>
        <v>1</v>
      </c>
      <c r="E910" s="12">
        <f t="shared" si="173"/>
        <v>11</v>
      </c>
      <c r="F910" s="124" t="str">
        <f t="shared" si="174"/>
        <v>0</v>
      </c>
      <c r="G910" s="1">
        <f ca="1">(OFFSET(O910,0,MATCH(Customer!$J$6,'CDH &amp; HDH'!$P$11:$X$11,0)))</f>
        <v>18</v>
      </c>
      <c r="H910" s="1" t="str">
        <f t="shared" si="175"/>
        <v>Heating</v>
      </c>
      <c r="I910" s="1">
        <f ca="1">OFFSET(IF($H910="Cooling",Customer!$C$25,Customer!$C$52),E910,D910)</f>
        <v>70</v>
      </c>
      <c r="J910" s="1">
        <f ca="1">OFFSET(IF($H910="Cooling",Customer!$L$25,Customer!$L$52),$E910,$D910)</f>
        <v>70</v>
      </c>
      <c r="K910" s="16">
        <f t="shared" si="176"/>
        <v>0</v>
      </c>
      <c r="L910" s="16">
        <f t="shared" si="177"/>
        <v>0</v>
      </c>
      <c r="M910" s="17">
        <f t="shared" ca="1" si="169"/>
        <v>52</v>
      </c>
      <c r="N910" s="17">
        <f t="shared" ca="1" si="170"/>
        <v>52</v>
      </c>
      <c r="O910" s="4"/>
      <c r="P910" s="4">
        <v>14</v>
      </c>
      <c r="Q910" s="4">
        <v>13</v>
      </c>
      <c r="R910" s="4">
        <v>7</v>
      </c>
      <c r="S910" s="4">
        <v>19</v>
      </c>
      <c r="T910" s="4">
        <v>17</v>
      </c>
      <c r="U910" s="4">
        <v>46</v>
      </c>
      <c r="V910" s="13">
        <v>18</v>
      </c>
      <c r="W910" s="4">
        <v>9</v>
      </c>
      <c r="X910" s="4">
        <v>22</v>
      </c>
      <c r="Y910">
        <f t="shared" si="178"/>
        <v>0</v>
      </c>
      <c r="Z910">
        <f t="shared" si="179"/>
        <v>0</v>
      </c>
    </row>
    <row r="911" spans="2:26" x14ac:dyDescent="0.25">
      <c r="B911" s="11">
        <f t="shared" si="180"/>
        <v>44599.458333331153</v>
      </c>
      <c r="C911" s="1">
        <f t="shared" si="171"/>
        <v>2</v>
      </c>
      <c r="D911" s="1">
        <f t="shared" si="172"/>
        <v>1</v>
      </c>
      <c r="E911" s="12">
        <f t="shared" si="173"/>
        <v>12</v>
      </c>
      <c r="F911" s="124" t="str">
        <f t="shared" si="174"/>
        <v>0</v>
      </c>
      <c r="G911" s="1">
        <f ca="1">(OFFSET(O911,0,MATCH(Customer!$J$6,'CDH &amp; HDH'!$P$11:$X$11,0)))</f>
        <v>21</v>
      </c>
      <c r="H911" s="1" t="str">
        <f t="shared" si="175"/>
        <v>Heating</v>
      </c>
      <c r="I911" s="1">
        <f ca="1">OFFSET(IF($H911="Cooling",Customer!$C$25,Customer!$C$52),E911,D911)</f>
        <v>70</v>
      </c>
      <c r="J911" s="1">
        <f ca="1">OFFSET(IF($H911="Cooling",Customer!$L$25,Customer!$L$52),$E911,$D911)</f>
        <v>70</v>
      </c>
      <c r="K911" s="16">
        <f t="shared" si="176"/>
        <v>0</v>
      </c>
      <c r="L911" s="16">
        <f t="shared" si="177"/>
        <v>0</v>
      </c>
      <c r="M911" s="17">
        <f t="shared" ca="1" si="169"/>
        <v>49</v>
      </c>
      <c r="N911" s="17">
        <f t="shared" ca="1" si="170"/>
        <v>49</v>
      </c>
      <c r="O911" s="4"/>
      <c r="P911" s="4">
        <v>17</v>
      </c>
      <c r="Q911" s="4">
        <v>17</v>
      </c>
      <c r="R911" s="4">
        <v>10</v>
      </c>
      <c r="S911" s="4">
        <v>21</v>
      </c>
      <c r="T911" s="4">
        <v>20</v>
      </c>
      <c r="U911" s="4">
        <v>49</v>
      </c>
      <c r="V911" s="13">
        <v>21</v>
      </c>
      <c r="W911" s="4">
        <v>12</v>
      </c>
      <c r="X911" s="4">
        <v>23</v>
      </c>
      <c r="Y911">
        <f t="shared" si="178"/>
        <v>0</v>
      </c>
      <c r="Z911">
        <f t="shared" si="179"/>
        <v>0</v>
      </c>
    </row>
    <row r="912" spans="2:26" x14ac:dyDescent="0.25">
      <c r="B912" s="11">
        <f t="shared" si="180"/>
        <v>44599.499999997817</v>
      </c>
      <c r="C912" s="1">
        <f t="shared" si="171"/>
        <v>2</v>
      </c>
      <c r="D912" s="1">
        <f t="shared" si="172"/>
        <v>1</v>
      </c>
      <c r="E912" s="12">
        <f t="shared" si="173"/>
        <v>13</v>
      </c>
      <c r="F912" s="124" t="str">
        <f t="shared" si="174"/>
        <v>0</v>
      </c>
      <c r="G912" s="1">
        <f ca="1">(OFFSET(O912,0,MATCH(Customer!$J$6,'CDH &amp; HDH'!$P$11:$X$11,0)))</f>
        <v>24</v>
      </c>
      <c r="H912" s="1" t="str">
        <f t="shared" si="175"/>
        <v>Heating</v>
      </c>
      <c r="I912" s="1">
        <f ca="1">OFFSET(IF($H912="Cooling",Customer!$C$25,Customer!$C$52),E912,D912)</f>
        <v>70</v>
      </c>
      <c r="J912" s="1">
        <f ca="1">OFFSET(IF($H912="Cooling",Customer!$L$25,Customer!$L$52),$E912,$D912)</f>
        <v>70</v>
      </c>
      <c r="K912" s="16">
        <f t="shared" si="176"/>
        <v>0</v>
      </c>
      <c r="L912" s="16">
        <f t="shared" si="177"/>
        <v>0</v>
      </c>
      <c r="M912" s="17">
        <f t="shared" ca="1" si="169"/>
        <v>46</v>
      </c>
      <c r="N912" s="17">
        <f t="shared" ca="1" si="170"/>
        <v>46</v>
      </c>
      <c r="O912" s="4"/>
      <c r="P912" s="4">
        <v>19</v>
      </c>
      <c r="Q912" s="4">
        <v>20</v>
      </c>
      <c r="R912" s="4">
        <v>13</v>
      </c>
      <c r="S912" s="4">
        <v>21</v>
      </c>
      <c r="T912" s="4">
        <v>22</v>
      </c>
      <c r="U912" s="4">
        <v>50</v>
      </c>
      <c r="V912" s="13">
        <v>24</v>
      </c>
      <c r="W912" s="4">
        <v>15</v>
      </c>
      <c r="X912" s="4">
        <v>23</v>
      </c>
      <c r="Y912">
        <f t="shared" si="178"/>
        <v>0</v>
      </c>
      <c r="Z912">
        <f t="shared" si="179"/>
        <v>0</v>
      </c>
    </row>
    <row r="913" spans="2:26" x14ac:dyDescent="0.25">
      <c r="B913" s="11">
        <f t="shared" si="180"/>
        <v>44599.541666664481</v>
      </c>
      <c r="C913" s="1">
        <f t="shared" si="171"/>
        <v>2</v>
      </c>
      <c r="D913" s="1">
        <f t="shared" si="172"/>
        <v>1</v>
      </c>
      <c r="E913" s="12">
        <f t="shared" si="173"/>
        <v>14</v>
      </c>
      <c r="F913" s="124" t="str">
        <f t="shared" si="174"/>
        <v>0</v>
      </c>
      <c r="G913" s="1">
        <f ca="1">(OFFSET(O913,0,MATCH(Customer!$J$6,'CDH &amp; HDH'!$P$11:$X$11,0)))</f>
        <v>26</v>
      </c>
      <c r="H913" s="1" t="str">
        <f t="shared" si="175"/>
        <v>Heating</v>
      </c>
      <c r="I913" s="1">
        <f ca="1">OFFSET(IF($H913="Cooling",Customer!$C$25,Customer!$C$52),E913,D913)</f>
        <v>70</v>
      </c>
      <c r="J913" s="1">
        <f ca="1">OFFSET(IF($H913="Cooling",Customer!$L$25,Customer!$L$52),$E913,$D913)</f>
        <v>70</v>
      </c>
      <c r="K913" s="16">
        <f t="shared" si="176"/>
        <v>0</v>
      </c>
      <c r="L913" s="16">
        <f t="shared" si="177"/>
        <v>0</v>
      </c>
      <c r="M913" s="17">
        <f t="shared" ca="1" si="169"/>
        <v>44</v>
      </c>
      <c r="N913" s="17">
        <f t="shared" ca="1" si="170"/>
        <v>44</v>
      </c>
      <c r="O913" s="4"/>
      <c r="P913" s="4">
        <v>21</v>
      </c>
      <c r="Q913" s="4">
        <v>22</v>
      </c>
      <c r="R913" s="4">
        <v>16</v>
      </c>
      <c r="S913" s="4">
        <v>20</v>
      </c>
      <c r="T913" s="4">
        <v>23</v>
      </c>
      <c r="U913" s="4">
        <v>51</v>
      </c>
      <c r="V913" s="13">
        <v>26</v>
      </c>
      <c r="W913" s="4">
        <v>18</v>
      </c>
      <c r="X913" s="4">
        <v>24</v>
      </c>
      <c r="Y913">
        <f t="shared" si="178"/>
        <v>0</v>
      </c>
      <c r="Z913">
        <f t="shared" si="179"/>
        <v>0</v>
      </c>
    </row>
    <row r="914" spans="2:26" x14ac:dyDescent="0.25">
      <c r="B914" s="11">
        <f t="shared" si="180"/>
        <v>44599.583333331146</v>
      </c>
      <c r="C914" s="1">
        <f t="shared" si="171"/>
        <v>2</v>
      </c>
      <c r="D914" s="1">
        <f t="shared" si="172"/>
        <v>1</v>
      </c>
      <c r="E914" s="12">
        <f t="shared" si="173"/>
        <v>15</v>
      </c>
      <c r="F914" s="124" t="str">
        <f t="shared" si="174"/>
        <v>0</v>
      </c>
      <c r="G914" s="1">
        <f ca="1">(OFFSET(O914,0,MATCH(Customer!$J$6,'CDH &amp; HDH'!$P$11:$X$11,0)))</f>
        <v>28</v>
      </c>
      <c r="H914" s="1" t="str">
        <f t="shared" si="175"/>
        <v>Heating</v>
      </c>
      <c r="I914" s="1">
        <f ca="1">OFFSET(IF($H914="Cooling",Customer!$C$25,Customer!$C$52),E914,D914)</f>
        <v>70</v>
      </c>
      <c r="J914" s="1">
        <f ca="1">OFFSET(IF($H914="Cooling",Customer!$L$25,Customer!$L$52),$E914,$D914)</f>
        <v>70</v>
      </c>
      <c r="K914" s="16">
        <f t="shared" si="176"/>
        <v>0</v>
      </c>
      <c r="L914" s="16">
        <f t="shared" si="177"/>
        <v>0</v>
      </c>
      <c r="M914" s="17">
        <f t="shared" ca="1" si="169"/>
        <v>42</v>
      </c>
      <c r="N914" s="17">
        <f t="shared" ca="1" si="170"/>
        <v>42</v>
      </c>
      <c r="O914" s="4"/>
      <c r="P914" s="4">
        <v>23</v>
      </c>
      <c r="Q914" s="4">
        <v>25</v>
      </c>
      <c r="R914" s="4">
        <v>18</v>
      </c>
      <c r="S914" s="4">
        <v>22</v>
      </c>
      <c r="T914" s="4">
        <v>25</v>
      </c>
      <c r="U914" s="4">
        <v>50</v>
      </c>
      <c r="V914" s="13">
        <v>28</v>
      </c>
      <c r="W914" s="4">
        <v>20</v>
      </c>
      <c r="X914" s="4">
        <v>23</v>
      </c>
      <c r="Y914">
        <f t="shared" si="178"/>
        <v>0</v>
      </c>
      <c r="Z914">
        <f t="shared" si="179"/>
        <v>0</v>
      </c>
    </row>
    <row r="915" spans="2:26" x14ac:dyDescent="0.25">
      <c r="B915" s="11">
        <f t="shared" si="180"/>
        <v>44599.62499999781</v>
      </c>
      <c r="C915" s="1">
        <f t="shared" si="171"/>
        <v>2</v>
      </c>
      <c r="D915" s="1">
        <f t="shared" si="172"/>
        <v>1</v>
      </c>
      <c r="E915" s="12">
        <f t="shared" si="173"/>
        <v>16</v>
      </c>
      <c r="F915" s="124" t="str">
        <f t="shared" si="174"/>
        <v>0</v>
      </c>
      <c r="G915" s="1">
        <f ca="1">(OFFSET(O915,0,MATCH(Customer!$J$6,'CDH &amp; HDH'!$P$11:$X$11,0)))</f>
        <v>29</v>
      </c>
      <c r="H915" s="1" t="str">
        <f t="shared" si="175"/>
        <v>Heating</v>
      </c>
      <c r="I915" s="1">
        <f ca="1">OFFSET(IF($H915="Cooling",Customer!$C$25,Customer!$C$52),E915,D915)</f>
        <v>70</v>
      </c>
      <c r="J915" s="1">
        <f ca="1">OFFSET(IF($H915="Cooling",Customer!$L$25,Customer!$L$52),$E915,$D915)</f>
        <v>70</v>
      </c>
      <c r="K915" s="16">
        <f t="shared" si="176"/>
        <v>0</v>
      </c>
      <c r="L915" s="16">
        <f t="shared" si="177"/>
        <v>0</v>
      </c>
      <c r="M915" s="17">
        <f t="shared" ca="1" si="169"/>
        <v>41</v>
      </c>
      <c r="N915" s="17">
        <f t="shared" ca="1" si="170"/>
        <v>41</v>
      </c>
      <c r="O915" s="4"/>
      <c r="P915" s="4">
        <v>24</v>
      </c>
      <c r="Q915" s="4">
        <v>26</v>
      </c>
      <c r="R915" s="4">
        <v>18</v>
      </c>
      <c r="S915" s="4">
        <v>22</v>
      </c>
      <c r="T915" s="4">
        <v>27</v>
      </c>
      <c r="U915" s="4">
        <v>48</v>
      </c>
      <c r="V915" s="13">
        <v>29</v>
      </c>
      <c r="W915" s="4">
        <v>20</v>
      </c>
      <c r="X915" s="4">
        <v>22</v>
      </c>
      <c r="Y915">
        <f t="shared" si="178"/>
        <v>0</v>
      </c>
      <c r="Z915">
        <f t="shared" si="179"/>
        <v>0</v>
      </c>
    </row>
    <row r="916" spans="2:26" x14ac:dyDescent="0.25">
      <c r="B916" s="11">
        <f t="shared" si="180"/>
        <v>44599.666666664474</v>
      </c>
      <c r="C916" s="1">
        <f t="shared" si="171"/>
        <v>2</v>
      </c>
      <c r="D916" s="1">
        <f t="shared" si="172"/>
        <v>1</v>
      </c>
      <c r="E916" s="12">
        <f t="shared" si="173"/>
        <v>17</v>
      </c>
      <c r="F916" s="124" t="str">
        <f t="shared" si="174"/>
        <v>0</v>
      </c>
      <c r="G916" s="1">
        <f ca="1">(OFFSET(O916,0,MATCH(Customer!$J$6,'CDH &amp; HDH'!$P$11:$X$11,0)))</f>
        <v>29</v>
      </c>
      <c r="H916" s="1" t="str">
        <f t="shared" si="175"/>
        <v>Heating</v>
      </c>
      <c r="I916" s="1">
        <f ca="1">OFFSET(IF($H916="Cooling",Customer!$C$25,Customer!$C$52),E916,D916)</f>
        <v>70</v>
      </c>
      <c r="J916" s="1">
        <f ca="1">OFFSET(IF($H916="Cooling",Customer!$L$25,Customer!$L$52),$E916,$D916)</f>
        <v>70</v>
      </c>
      <c r="K916" s="16">
        <f t="shared" si="176"/>
        <v>0</v>
      </c>
      <c r="L916" s="16">
        <f t="shared" si="177"/>
        <v>0</v>
      </c>
      <c r="M916" s="17">
        <f t="shared" ca="1" si="169"/>
        <v>41</v>
      </c>
      <c r="N916" s="17">
        <f t="shared" ca="1" si="170"/>
        <v>41</v>
      </c>
      <c r="O916" s="4"/>
      <c r="P916" s="4">
        <v>23</v>
      </c>
      <c r="Q916" s="4">
        <v>26</v>
      </c>
      <c r="R916" s="4">
        <v>18</v>
      </c>
      <c r="S916" s="4">
        <v>20</v>
      </c>
      <c r="T916" s="4">
        <v>25</v>
      </c>
      <c r="U916" s="4">
        <v>45</v>
      </c>
      <c r="V916" s="13">
        <v>29</v>
      </c>
      <c r="W916" s="4">
        <v>20</v>
      </c>
      <c r="X916" s="4">
        <v>21</v>
      </c>
      <c r="Y916">
        <f t="shared" si="178"/>
        <v>0</v>
      </c>
      <c r="Z916">
        <f t="shared" si="179"/>
        <v>0</v>
      </c>
    </row>
    <row r="917" spans="2:26" x14ac:dyDescent="0.25">
      <c r="B917" s="11">
        <f t="shared" si="180"/>
        <v>44599.708333331138</v>
      </c>
      <c r="C917" s="1">
        <f t="shared" si="171"/>
        <v>2</v>
      </c>
      <c r="D917" s="1">
        <f t="shared" si="172"/>
        <v>1</v>
      </c>
      <c r="E917" s="12">
        <f t="shared" si="173"/>
        <v>18</v>
      </c>
      <c r="F917" s="124" t="str">
        <f t="shared" si="174"/>
        <v>0</v>
      </c>
      <c r="G917" s="1">
        <f ca="1">(OFFSET(O917,0,MATCH(Customer!$J$6,'CDH &amp; HDH'!$P$11:$X$11,0)))</f>
        <v>27</v>
      </c>
      <c r="H917" s="1" t="str">
        <f t="shared" si="175"/>
        <v>Heating</v>
      </c>
      <c r="I917" s="1">
        <f ca="1">OFFSET(IF($H917="Cooling",Customer!$C$25,Customer!$C$52),E917,D917)</f>
        <v>70</v>
      </c>
      <c r="J917" s="1">
        <f ca="1">OFFSET(IF($H917="Cooling",Customer!$L$25,Customer!$L$52),$E917,$D917)</f>
        <v>70</v>
      </c>
      <c r="K917" s="16">
        <f t="shared" si="176"/>
        <v>0</v>
      </c>
      <c r="L917" s="16">
        <f t="shared" si="177"/>
        <v>0</v>
      </c>
      <c r="M917" s="17">
        <f t="shared" ca="1" si="169"/>
        <v>43</v>
      </c>
      <c r="N917" s="17">
        <f t="shared" ca="1" si="170"/>
        <v>43</v>
      </c>
      <c r="O917" s="4"/>
      <c r="P917" s="4">
        <v>22</v>
      </c>
      <c r="Q917" s="4">
        <v>24</v>
      </c>
      <c r="R917" s="4">
        <v>18</v>
      </c>
      <c r="S917" s="4">
        <v>18</v>
      </c>
      <c r="T917" s="4">
        <v>25</v>
      </c>
      <c r="U917" s="4">
        <v>43</v>
      </c>
      <c r="V917" s="13">
        <v>27</v>
      </c>
      <c r="W917" s="4">
        <v>18</v>
      </c>
      <c r="X917" s="4">
        <v>20</v>
      </c>
      <c r="Y917">
        <f t="shared" si="178"/>
        <v>0</v>
      </c>
      <c r="Z917">
        <f t="shared" si="179"/>
        <v>0</v>
      </c>
    </row>
    <row r="918" spans="2:26" x14ac:dyDescent="0.25">
      <c r="B918" s="11">
        <f t="shared" si="180"/>
        <v>44599.749999997803</v>
      </c>
      <c r="C918" s="1">
        <f t="shared" si="171"/>
        <v>2</v>
      </c>
      <c r="D918" s="1">
        <f t="shared" si="172"/>
        <v>1</v>
      </c>
      <c r="E918" s="12">
        <f t="shared" si="173"/>
        <v>19</v>
      </c>
      <c r="F918" s="124" t="str">
        <f t="shared" si="174"/>
        <v>1</v>
      </c>
      <c r="G918" s="1">
        <f ca="1">(OFFSET(O918,0,MATCH(Customer!$J$6,'CDH &amp; HDH'!$P$11:$X$11,0)))</f>
        <v>25</v>
      </c>
      <c r="H918" s="1" t="str">
        <f t="shared" si="175"/>
        <v>Heating</v>
      </c>
      <c r="I918" s="1">
        <f ca="1">OFFSET(IF($H918="Cooling",Customer!$C$25,Customer!$C$52),E918,D918)</f>
        <v>66</v>
      </c>
      <c r="J918" s="1">
        <f ca="1">OFFSET(IF($H918="Cooling",Customer!$L$25,Customer!$L$52),$E918,$D918)</f>
        <v>64</v>
      </c>
      <c r="K918" s="16">
        <f t="shared" si="176"/>
        <v>0</v>
      </c>
      <c r="L918" s="16">
        <f t="shared" si="177"/>
        <v>0</v>
      </c>
      <c r="M918" s="17">
        <f t="shared" ca="1" si="169"/>
        <v>41</v>
      </c>
      <c r="N918" s="17">
        <f t="shared" ca="1" si="170"/>
        <v>39</v>
      </c>
      <c r="O918" s="4"/>
      <c r="P918" s="4">
        <v>22</v>
      </c>
      <c r="Q918" s="4">
        <v>22</v>
      </c>
      <c r="R918" s="4">
        <v>18</v>
      </c>
      <c r="S918" s="4">
        <v>16</v>
      </c>
      <c r="T918" s="4">
        <v>24</v>
      </c>
      <c r="U918" s="4">
        <v>40</v>
      </c>
      <c r="V918" s="13">
        <v>25</v>
      </c>
      <c r="W918" s="4">
        <v>18</v>
      </c>
      <c r="X918" s="4">
        <v>17</v>
      </c>
      <c r="Y918">
        <f t="shared" si="178"/>
        <v>0</v>
      </c>
      <c r="Z918">
        <f t="shared" si="179"/>
        <v>0</v>
      </c>
    </row>
    <row r="919" spans="2:26" x14ac:dyDescent="0.25">
      <c r="B919" s="11">
        <f t="shared" si="180"/>
        <v>44599.791666664467</v>
      </c>
      <c r="C919" s="1">
        <f t="shared" si="171"/>
        <v>2</v>
      </c>
      <c r="D919" s="1">
        <f t="shared" si="172"/>
        <v>1</v>
      </c>
      <c r="E919" s="12">
        <f t="shared" si="173"/>
        <v>20</v>
      </c>
      <c r="F919" s="124" t="str">
        <f t="shared" si="174"/>
        <v>1</v>
      </c>
      <c r="G919" s="1">
        <f ca="1">(OFFSET(O919,0,MATCH(Customer!$J$6,'CDH &amp; HDH'!$P$11:$X$11,0)))</f>
        <v>25</v>
      </c>
      <c r="H919" s="1" t="str">
        <f t="shared" si="175"/>
        <v>Heating</v>
      </c>
      <c r="I919" s="1">
        <f ca="1">OFFSET(IF($H919="Cooling",Customer!$C$25,Customer!$C$52),E919,D919)</f>
        <v>66</v>
      </c>
      <c r="J919" s="1">
        <f ca="1">OFFSET(IF($H919="Cooling",Customer!$L$25,Customer!$L$52),$E919,$D919)</f>
        <v>64</v>
      </c>
      <c r="K919" s="16">
        <f t="shared" si="176"/>
        <v>0</v>
      </c>
      <c r="L919" s="16">
        <f t="shared" si="177"/>
        <v>0</v>
      </c>
      <c r="M919" s="17">
        <f t="shared" ca="1" si="169"/>
        <v>41</v>
      </c>
      <c r="N919" s="17">
        <f t="shared" ca="1" si="170"/>
        <v>39</v>
      </c>
      <c r="O919" s="4"/>
      <c r="P919" s="4">
        <v>21</v>
      </c>
      <c r="Q919" s="4">
        <v>22</v>
      </c>
      <c r="R919" s="4">
        <v>18</v>
      </c>
      <c r="S919" s="4">
        <v>15</v>
      </c>
      <c r="T919" s="4">
        <v>25</v>
      </c>
      <c r="U919" s="4">
        <v>39</v>
      </c>
      <c r="V919" s="13">
        <v>25</v>
      </c>
      <c r="W919" s="4">
        <v>18</v>
      </c>
      <c r="X919" s="4">
        <v>16</v>
      </c>
      <c r="Y919">
        <f t="shared" si="178"/>
        <v>0</v>
      </c>
      <c r="Z919">
        <f t="shared" si="179"/>
        <v>0</v>
      </c>
    </row>
    <row r="920" spans="2:26" x14ac:dyDescent="0.25">
      <c r="B920" s="11">
        <f t="shared" si="180"/>
        <v>44599.833333331131</v>
      </c>
      <c r="C920" s="1">
        <f t="shared" si="171"/>
        <v>2</v>
      </c>
      <c r="D920" s="1">
        <f t="shared" si="172"/>
        <v>1</v>
      </c>
      <c r="E920" s="12">
        <f t="shared" si="173"/>
        <v>21</v>
      </c>
      <c r="F920" s="124" t="str">
        <f t="shared" si="174"/>
        <v>0</v>
      </c>
      <c r="G920" s="1">
        <f ca="1">(OFFSET(O920,0,MATCH(Customer!$J$6,'CDH &amp; HDH'!$P$11:$X$11,0)))</f>
        <v>24</v>
      </c>
      <c r="H920" s="1" t="str">
        <f t="shared" si="175"/>
        <v>Heating</v>
      </c>
      <c r="I920" s="1">
        <f ca="1">OFFSET(IF($H920="Cooling",Customer!$C$25,Customer!$C$52),E920,D920)</f>
        <v>66</v>
      </c>
      <c r="J920" s="1">
        <f ca="1">OFFSET(IF($H920="Cooling",Customer!$L$25,Customer!$L$52),$E920,$D920)</f>
        <v>64</v>
      </c>
      <c r="K920" s="16">
        <f t="shared" si="176"/>
        <v>0</v>
      </c>
      <c r="L920" s="16">
        <f t="shared" si="177"/>
        <v>0</v>
      </c>
      <c r="M920" s="17">
        <f t="shared" ca="1" si="169"/>
        <v>42</v>
      </c>
      <c r="N920" s="17">
        <f t="shared" ca="1" si="170"/>
        <v>40</v>
      </c>
      <c r="O920" s="4"/>
      <c r="P920" s="4">
        <v>22</v>
      </c>
      <c r="Q920" s="4">
        <v>22</v>
      </c>
      <c r="R920" s="4">
        <v>18</v>
      </c>
      <c r="S920" s="4">
        <v>15</v>
      </c>
      <c r="T920" s="4">
        <v>24</v>
      </c>
      <c r="U920" s="4">
        <v>38</v>
      </c>
      <c r="V920" s="13">
        <v>24</v>
      </c>
      <c r="W920" s="4">
        <v>19</v>
      </c>
      <c r="X920" s="4">
        <v>14</v>
      </c>
      <c r="Y920">
        <f t="shared" si="178"/>
        <v>0</v>
      </c>
      <c r="Z920">
        <f t="shared" si="179"/>
        <v>0</v>
      </c>
    </row>
    <row r="921" spans="2:26" x14ac:dyDescent="0.25">
      <c r="B921" s="11">
        <f t="shared" si="180"/>
        <v>44599.874999997795</v>
      </c>
      <c r="C921" s="1">
        <f t="shared" si="171"/>
        <v>2</v>
      </c>
      <c r="D921" s="1">
        <f t="shared" si="172"/>
        <v>1</v>
      </c>
      <c r="E921" s="12">
        <f t="shared" si="173"/>
        <v>22</v>
      </c>
      <c r="F921" s="124" t="str">
        <f t="shared" si="174"/>
        <v>0</v>
      </c>
      <c r="G921" s="1">
        <f ca="1">(OFFSET(O921,0,MATCH(Customer!$J$6,'CDH &amp; HDH'!$P$11:$X$11,0)))</f>
        <v>23</v>
      </c>
      <c r="H921" s="1" t="str">
        <f t="shared" si="175"/>
        <v>Heating</v>
      </c>
      <c r="I921" s="1">
        <f ca="1">OFFSET(IF($H921="Cooling",Customer!$C$25,Customer!$C$52),E921,D921)</f>
        <v>66</v>
      </c>
      <c r="J921" s="1">
        <f ca="1">OFFSET(IF($H921="Cooling",Customer!$L$25,Customer!$L$52),$E921,$D921)</f>
        <v>64</v>
      </c>
      <c r="K921" s="16">
        <f t="shared" si="176"/>
        <v>0</v>
      </c>
      <c r="L921" s="16">
        <f t="shared" si="177"/>
        <v>0</v>
      </c>
      <c r="M921" s="17">
        <f t="shared" ca="1" si="169"/>
        <v>43</v>
      </c>
      <c r="N921" s="17">
        <f t="shared" ca="1" si="170"/>
        <v>41</v>
      </c>
      <c r="O921" s="4"/>
      <c r="P921" s="4">
        <v>22</v>
      </c>
      <c r="Q921" s="4">
        <v>22</v>
      </c>
      <c r="R921" s="4">
        <v>17</v>
      </c>
      <c r="S921" s="4">
        <v>15</v>
      </c>
      <c r="T921" s="4">
        <v>24</v>
      </c>
      <c r="U921" s="4">
        <v>35</v>
      </c>
      <c r="V921" s="13">
        <v>23</v>
      </c>
      <c r="W921" s="4">
        <v>19</v>
      </c>
      <c r="X921" s="4">
        <v>16</v>
      </c>
      <c r="Y921">
        <f t="shared" si="178"/>
        <v>0</v>
      </c>
      <c r="Z921">
        <f t="shared" si="179"/>
        <v>0</v>
      </c>
    </row>
    <row r="922" spans="2:26" x14ac:dyDescent="0.25">
      <c r="B922" s="11">
        <f t="shared" si="180"/>
        <v>44599.91666666446</v>
      </c>
      <c r="C922" s="1">
        <f t="shared" si="171"/>
        <v>2</v>
      </c>
      <c r="D922" s="1">
        <f t="shared" si="172"/>
        <v>1</v>
      </c>
      <c r="E922" s="12">
        <f t="shared" si="173"/>
        <v>23</v>
      </c>
      <c r="F922" s="124" t="str">
        <f t="shared" si="174"/>
        <v>0</v>
      </c>
      <c r="G922" s="1">
        <f ca="1">(OFFSET(O922,0,MATCH(Customer!$J$6,'CDH &amp; HDH'!$P$11:$X$11,0)))</f>
        <v>23</v>
      </c>
      <c r="H922" s="1" t="str">
        <f t="shared" si="175"/>
        <v>Heating</v>
      </c>
      <c r="I922" s="1">
        <f ca="1">OFFSET(IF($H922="Cooling",Customer!$C$25,Customer!$C$52),E922,D922)</f>
        <v>66</v>
      </c>
      <c r="J922" s="1">
        <f ca="1">OFFSET(IF($H922="Cooling",Customer!$L$25,Customer!$L$52),$E922,$D922)</f>
        <v>64</v>
      </c>
      <c r="K922" s="16">
        <f t="shared" si="176"/>
        <v>0</v>
      </c>
      <c r="L922" s="16">
        <f t="shared" si="177"/>
        <v>0</v>
      </c>
      <c r="M922" s="17">
        <f t="shared" ca="1" si="169"/>
        <v>43</v>
      </c>
      <c r="N922" s="17">
        <f t="shared" ca="1" si="170"/>
        <v>41</v>
      </c>
      <c r="O922" s="4"/>
      <c r="P922" s="4">
        <v>22</v>
      </c>
      <c r="Q922" s="4">
        <v>22</v>
      </c>
      <c r="R922" s="4">
        <v>18</v>
      </c>
      <c r="S922" s="4">
        <v>15</v>
      </c>
      <c r="T922" s="4">
        <v>26</v>
      </c>
      <c r="U922" s="4">
        <v>32</v>
      </c>
      <c r="V922" s="13">
        <v>23</v>
      </c>
      <c r="W922" s="4">
        <v>19</v>
      </c>
      <c r="X922" s="4">
        <v>15</v>
      </c>
      <c r="Y922">
        <f t="shared" si="178"/>
        <v>0</v>
      </c>
      <c r="Z922">
        <f t="shared" si="179"/>
        <v>0</v>
      </c>
    </row>
    <row r="923" spans="2:26" x14ac:dyDescent="0.25">
      <c r="B923" s="11">
        <f t="shared" si="180"/>
        <v>44599.958333331124</v>
      </c>
      <c r="C923" s="1">
        <f t="shared" si="171"/>
        <v>2</v>
      </c>
      <c r="D923" s="1">
        <f t="shared" si="172"/>
        <v>1</v>
      </c>
      <c r="E923" s="12">
        <f t="shared" si="173"/>
        <v>24</v>
      </c>
      <c r="F923" s="124" t="str">
        <f t="shared" si="174"/>
        <v>0</v>
      </c>
      <c r="G923" s="1">
        <f ca="1">(OFFSET(O923,0,MATCH(Customer!$J$6,'CDH &amp; HDH'!$P$11:$X$11,0)))</f>
        <v>24</v>
      </c>
      <c r="H923" s="1" t="str">
        <f t="shared" si="175"/>
        <v>Heating</v>
      </c>
      <c r="I923" s="1">
        <f ca="1">OFFSET(IF($H923="Cooling",Customer!$C$25,Customer!$C$52),E923,D923)</f>
        <v>66</v>
      </c>
      <c r="J923" s="1">
        <f ca="1">OFFSET(IF($H923="Cooling",Customer!$L$25,Customer!$L$52),$E923,$D923)</f>
        <v>64</v>
      </c>
      <c r="K923" s="16">
        <f t="shared" si="176"/>
        <v>0</v>
      </c>
      <c r="L923" s="16">
        <f t="shared" si="177"/>
        <v>0</v>
      </c>
      <c r="M923" s="17">
        <f t="shared" ca="1" si="169"/>
        <v>42</v>
      </c>
      <c r="N923" s="17">
        <f t="shared" ca="1" si="170"/>
        <v>40</v>
      </c>
      <c r="O923" s="4"/>
      <c r="P923" s="4">
        <v>22</v>
      </c>
      <c r="Q923" s="4">
        <v>22</v>
      </c>
      <c r="R923" s="4">
        <v>18</v>
      </c>
      <c r="S923" s="4">
        <v>15</v>
      </c>
      <c r="T923" s="4">
        <v>26</v>
      </c>
      <c r="U923" s="4">
        <v>31</v>
      </c>
      <c r="V923" s="13">
        <v>24</v>
      </c>
      <c r="W923" s="4">
        <v>19</v>
      </c>
      <c r="X923" s="4">
        <v>14</v>
      </c>
      <c r="Y923">
        <f t="shared" si="178"/>
        <v>0</v>
      </c>
      <c r="Z923">
        <f t="shared" si="179"/>
        <v>0</v>
      </c>
    </row>
    <row r="924" spans="2:26" x14ac:dyDescent="0.25">
      <c r="B924" s="11">
        <f t="shared" si="180"/>
        <v>44599.999999997788</v>
      </c>
      <c r="C924" s="1">
        <f t="shared" si="171"/>
        <v>2</v>
      </c>
      <c r="D924" s="1">
        <f t="shared" si="172"/>
        <v>2</v>
      </c>
      <c r="E924" s="12">
        <f t="shared" si="173"/>
        <v>1</v>
      </c>
      <c r="F924" s="124" t="str">
        <f t="shared" si="174"/>
        <v>0</v>
      </c>
      <c r="G924" s="1">
        <f ca="1">(OFFSET(O924,0,MATCH(Customer!$J$6,'CDH &amp; HDH'!$P$11:$X$11,0)))</f>
        <v>25</v>
      </c>
      <c r="H924" s="1" t="str">
        <f t="shared" si="175"/>
        <v>Heating</v>
      </c>
      <c r="I924" s="1">
        <f ca="1">OFFSET(IF($H924="Cooling",Customer!$C$25,Customer!$C$52),E924,D924)</f>
        <v>66</v>
      </c>
      <c r="J924" s="1">
        <f ca="1">OFFSET(IF($H924="Cooling",Customer!$L$25,Customer!$L$52),$E924,$D924)</f>
        <v>64</v>
      </c>
      <c r="K924" s="16">
        <f t="shared" si="176"/>
        <v>0</v>
      </c>
      <c r="L924" s="16">
        <f t="shared" si="177"/>
        <v>0</v>
      </c>
      <c r="M924" s="17">
        <f t="shared" ca="1" si="169"/>
        <v>41</v>
      </c>
      <c r="N924" s="17">
        <f t="shared" ca="1" si="170"/>
        <v>39</v>
      </c>
      <c r="O924" s="4"/>
      <c r="P924" s="4">
        <v>23</v>
      </c>
      <c r="Q924" s="4">
        <v>22</v>
      </c>
      <c r="R924" s="4">
        <v>18</v>
      </c>
      <c r="S924" s="4">
        <v>16</v>
      </c>
      <c r="T924" s="4">
        <v>27</v>
      </c>
      <c r="U924" s="4">
        <v>30</v>
      </c>
      <c r="V924" s="13">
        <v>25</v>
      </c>
      <c r="W924" s="4">
        <v>20</v>
      </c>
      <c r="X924" s="4">
        <v>14</v>
      </c>
      <c r="Y924">
        <f t="shared" si="178"/>
        <v>0</v>
      </c>
      <c r="Z924">
        <f t="shared" si="179"/>
        <v>0</v>
      </c>
    </row>
    <row r="925" spans="2:26" x14ac:dyDescent="0.25">
      <c r="B925" s="11">
        <f t="shared" si="180"/>
        <v>44600.041666664452</v>
      </c>
      <c r="C925" s="1">
        <f t="shared" si="171"/>
        <v>2</v>
      </c>
      <c r="D925" s="1">
        <f t="shared" si="172"/>
        <v>2</v>
      </c>
      <c r="E925" s="12">
        <f t="shared" si="173"/>
        <v>2</v>
      </c>
      <c r="F925" s="124" t="str">
        <f t="shared" si="174"/>
        <v>0</v>
      </c>
      <c r="G925" s="1">
        <f ca="1">(OFFSET(O925,0,MATCH(Customer!$J$6,'CDH &amp; HDH'!$P$11:$X$11,0)))</f>
        <v>22</v>
      </c>
      <c r="H925" s="1" t="str">
        <f t="shared" si="175"/>
        <v>Heating</v>
      </c>
      <c r="I925" s="1">
        <f ca="1">OFFSET(IF($H925="Cooling",Customer!$C$25,Customer!$C$52),E925,D925)</f>
        <v>66</v>
      </c>
      <c r="J925" s="1">
        <f ca="1">OFFSET(IF($H925="Cooling",Customer!$L$25,Customer!$L$52),$E925,$D925)</f>
        <v>64</v>
      </c>
      <c r="K925" s="16">
        <f t="shared" si="176"/>
        <v>0</v>
      </c>
      <c r="L925" s="16">
        <f t="shared" si="177"/>
        <v>0</v>
      </c>
      <c r="M925" s="17">
        <f t="shared" ca="1" si="169"/>
        <v>44</v>
      </c>
      <c r="N925" s="17">
        <f t="shared" ca="1" si="170"/>
        <v>42</v>
      </c>
      <c r="O925" s="4"/>
      <c r="P925" s="4">
        <v>23</v>
      </c>
      <c r="Q925" s="4">
        <v>22</v>
      </c>
      <c r="R925" s="4">
        <v>18</v>
      </c>
      <c r="S925" s="4">
        <v>15</v>
      </c>
      <c r="T925" s="4">
        <v>28</v>
      </c>
      <c r="U925" s="4">
        <v>29</v>
      </c>
      <c r="V925" s="13">
        <v>22</v>
      </c>
      <c r="W925" s="4">
        <v>21</v>
      </c>
      <c r="X925" s="4">
        <v>13</v>
      </c>
      <c r="Y925">
        <f t="shared" si="178"/>
        <v>0</v>
      </c>
      <c r="Z925">
        <f t="shared" si="179"/>
        <v>0</v>
      </c>
    </row>
    <row r="926" spans="2:26" x14ac:dyDescent="0.25">
      <c r="B926" s="11">
        <f t="shared" si="180"/>
        <v>44600.083333331117</v>
      </c>
      <c r="C926" s="1">
        <f t="shared" si="171"/>
        <v>2</v>
      </c>
      <c r="D926" s="1">
        <f t="shared" si="172"/>
        <v>2</v>
      </c>
      <c r="E926" s="12">
        <f t="shared" si="173"/>
        <v>3</v>
      </c>
      <c r="F926" s="124" t="str">
        <f t="shared" si="174"/>
        <v>0</v>
      </c>
      <c r="G926" s="1">
        <f ca="1">(OFFSET(O926,0,MATCH(Customer!$J$6,'CDH &amp; HDH'!$P$11:$X$11,0)))</f>
        <v>21</v>
      </c>
      <c r="H926" s="1" t="str">
        <f t="shared" si="175"/>
        <v>Heating</v>
      </c>
      <c r="I926" s="1">
        <f ca="1">OFFSET(IF($H926="Cooling",Customer!$C$25,Customer!$C$52),E926,D926)</f>
        <v>66</v>
      </c>
      <c r="J926" s="1">
        <f ca="1">OFFSET(IF($H926="Cooling",Customer!$L$25,Customer!$L$52),$E926,$D926)</f>
        <v>64</v>
      </c>
      <c r="K926" s="16">
        <f t="shared" si="176"/>
        <v>0</v>
      </c>
      <c r="L926" s="16">
        <f t="shared" si="177"/>
        <v>0</v>
      </c>
      <c r="M926" s="17">
        <f t="shared" ca="1" si="169"/>
        <v>45</v>
      </c>
      <c r="N926" s="17">
        <f t="shared" ca="1" si="170"/>
        <v>43</v>
      </c>
      <c r="O926" s="4"/>
      <c r="P926" s="4">
        <v>22</v>
      </c>
      <c r="Q926" s="4">
        <v>22</v>
      </c>
      <c r="R926" s="4">
        <v>18</v>
      </c>
      <c r="S926" s="4">
        <v>14</v>
      </c>
      <c r="T926" s="4">
        <v>27</v>
      </c>
      <c r="U926" s="4">
        <v>27</v>
      </c>
      <c r="V926" s="13">
        <v>21</v>
      </c>
      <c r="W926" s="4">
        <v>22</v>
      </c>
      <c r="X926" s="4">
        <v>11</v>
      </c>
      <c r="Y926">
        <f t="shared" si="178"/>
        <v>0</v>
      </c>
      <c r="Z926">
        <f t="shared" si="179"/>
        <v>0</v>
      </c>
    </row>
    <row r="927" spans="2:26" x14ac:dyDescent="0.25">
      <c r="B927" s="11">
        <f t="shared" si="180"/>
        <v>44600.124999997781</v>
      </c>
      <c r="C927" s="1">
        <f t="shared" si="171"/>
        <v>2</v>
      </c>
      <c r="D927" s="1">
        <f t="shared" si="172"/>
        <v>2</v>
      </c>
      <c r="E927" s="12">
        <f t="shared" si="173"/>
        <v>4</v>
      </c>
      <c r="F927" s="124" t="str">
        <f t="shared" si="174"/>
        <v>0</v>
      </c>
      <c r="G927" s="1">
        <f ca="1">(OFFSET(O927,0,MATCH(Customer!$J$6,'CDH &amp; HDH'!$P$11:$X$11,0)))</f>
        <v>20</v>
      </c>
      <c r="H927" s="1" t="str">
        <f t="shared" si="175"/>
        <v>Heating</v>
      </c>
      <c r="I927" s="1">
        <f ca="1">OFFSET(IF($H927="Cooling",Customer!$C$25,Customer!$C$52),E927,D927)</f>
        <v>66</v>
      </c>
      <c r="J927" s="1">
        <f ca="1">OFFSET(IF($H927="Cooling",Customer!$L$25,Customer!$L$52),$E927,$D927)</f>
        <v>64</v>
      </c>
      <c r="K927" s="16">
        <f t="shared" si="176"/>
        <v>0</v>
      </c>
      <c r="L927" s="16">
        <f t="shared" si="177"/>
        <v>0</v>
      </c>
      <c r="M927" s="17">
        <f t="shared" ca="1" si="169"/>
        <v>46</v>
      </c>
      <c r="N927" s="17">
        <f t="shared" ca="1" si="170"/>
        <v>44</v>
      </c>
      <c r="O927" s="4"/>
      <c r="P927" s="4">
        <v>22</v>
      </c>
      <c r="Q927" s="4">
        <v>21</v>
      </c>
      <c r="R927" s="4">
        <v>17</v>
      </c>
      <c r="S927" s="4">
        <v>14</v>
      </c>
      <c r="T927" s="4">
        <v>28</v>
      </c>
      <c r="U927" s="4">
        <v>25</v>
      </c>
      <c r="V927" s="13">
        <v>20</v>
      </c>
      <c r="W927" s="4">
        <v>22</v>
      </c>
      <c r="X927" s="4">
        <v>9</v>
      </c>
      <c r="Y927">
        <f t="shared" si="178"/>
        <v>0</v>
      </c>
      <c r="Z927">
        <f t="shared" si="179"/>
        <v>0</v>
      </c>
    </row>
    <row r="928" spans="2:26" x14ac:dyDescent="0.25">
      <c r="B928" s="11">
        <f t="shared" si="180"/>
        <v>44600.166666664445</v>
      </c>
      <c r="C928" s="1">
        <f t="shared" si="171"/>
        <v>2</v>
      </c>
      <c r="D928" s="1">
        <f t="shared" si="172"/>
        <v>2</v>
      </c>
      <c r="E928" s="12">
        <f t="shared" si="173"/>
        <v>5</v>
      </c>
      <c r="F928" s="124" t="str">
        <f t="shared" si="174"/>
        <v>0</v>
      </c>
      <c r="G928" s="1">
        <f ca="1">(OFFSET(O928,0,MATCH(Customer!$J$6,'CDH &amp; HDH'!$P$11:$X$11,0)))</f>
        <v>19</v>
      </c>
      <c r="H928" s="1" t="str">
        <f t="shared" si="175"/>
        <v>Heating</v>
      </c>
      <c r="I928" s="1">
        <f ca="1">OFFSET(IF($H928="Cooling",Customer!$C$25,Customer!$C$52),E928,D928)</f>
        <v>66</v>
      </c>
      <c r="J928" s="1">
        <f ca="1">OFFSET(IF($H928="Cooling",Customer!$L$25,Customer!$L$52),$E928,$D928)</f>
        <v>64</v>
      </c>
      <c r="K928" s="16">
        <f t="shared" si="176"/>
        <v>0</v>
      </c>
      <c r="L928" s="16">
        <f t="shared" si="177"/>
        <v>0</v>
      </c>
      <c r="M928" s="17">
        <f t="shared" ca="1" si="169"/>
        <v>47</v>
      </c>
      <c r="N928" s="17">
        <f t="shared" ca="1" si="170"/>
        <v>45</v>
      </c>
      <c r="O928" s="4"/>
      <c r="P928" s="4">
        <v>23</v>
      </c>
      <c r="Q928" s="4">
        <v>21</v>
      </c>
      <c r="R928" s="4">
        <v>17</v>
      </c>
      <c r="S928" s="4">
        <v>14</v>
      </c>
      <c r="T928" s="4">
        <v>28</v>
      </c>
      <c r="U928" s="4">
        <v>25</v>
      </c>
      <c r="V928" s="13">
        <v>19</v>
      </c>
      <c r="W928" s="4">
        <v>22</v>
      </c>
      <c r="X928" s="4">
        <v>8</v>
      </c>
      <c r="Y928">
        <f t="shared" si="178"/>
        <v>0</v>
      </c>
      <c r="Z928">
        <f t="shared" si="179"/>
        <v>0</v>
      </c>
    </row>
    <row r="929" spans="2:26" x14ac:dyDescent="0.25">
      <c r="B929" s="11">
        <f t="shared" si="180"/>
        <v>44600.208333331109</v>
      </c>
      <c r="C929" s="1">
        <f t="shared" si="171"/>
        <v>2</v>
      </c>
      <c r="D929" s="1">
        <f t="shared" si="172"/>
        <v>2</v>
      </c>
      <c r="E929" s="12">
        <f t="shared" si="173"/>
        <v>6</v>
      </c>
      <c r="F929" s="124" t="str">
        <f t="shared" si="174"/>
        <v>0</v>
      </c>
      <c r="G929" s="1">
        <f ca="1">(OFFSET(O929,0,MATCH(Customer!$J$6,'CDH &amp; HDH'!$P$11:$X$11,0)))</f>
        <v>19</v>
      </c>
      <c r="H929" s="1" t="str">
        <f t="shared" si="175"/>
        <v>Heating</v>
      </c>
      <c r="I929" s="1">
        <f ca="1">OFFSET(IF($H929="Cooling",Customer!$C$25,Customer!$C$52),E929,D929)</f>
        <v>66</v>
      </c>
      <c r="J929" s="1">
        <f ca="1">OFFSET(IF($H929="Cooling",Customer!$L$25,Customer!$L$52),$E929,$D929)</f>
        <v>64</v>
      </c>
      <c r="K929" s="16">
        <f t="shared" si="176"/>
        <v>0</v>
      </c>
      <c r="L929" s="16">
        <f t="shared" si="177"/>
        <v>0</v>
      </c>
      <c r="M929" s="17">
        <f t="shared" ca="1" si="169"/>
        <v>47</v>
      </c>
      <c r="N929" s="17">
        <f t="shared" ca="1" si="170"/>
        <v>45</v>
      </c>
      <c r="O929" s="4"/>
      <c r="P929" s="4">
        <v>22</v>
      </c>
      <c r="Q929" s="4">
        <v>20</v>
      </c>
      <c r="R929" s="4">
        <v>16</v>
      </c>
      <c r="S929" s="4">
        <v>15</v>
      </c>
      <c r="T929" s="4">
        <v>27</v>
      </c>
      <c r="U929" s="4">
        <v>25</v>
      </c>
      <c r="V929" s="13">
        <v>19</v>
      </c>
      <c r="W929" s="4">
        <v>23</v>
      </c>
      <c r="X929" s="4">
        <v>6</v>
      </c>
      <c r="Y929">
        <f t="shared" si="178"/>
        <v>0</v>
      </c>
      <c r="Z929">
        <f t="shared" si="179"/>
        <v>0</v>
      </c>
    </row>
    <row r="930" spans="2:26" x14ac:dyDescent="0.25">
      <c r="B930" s="11">
        <f t="shared" si="180"/>
        <v>44600.249999997774</v>
      </c>
      <c r="C930" s="1">
        <f t="shared" si="171"/>
        <v>2</v>
      </c>
      <c r="D930" s="1">
        <f t="shared" si="172"/>
        <v>2</v>
      </c>
      <c r="E930" s="12">
        <f t="shared" si="173"/>
        <v>7</v>
      </c>
      <c r="F930" s="124" t="str">
        <f t="shared" si="174"/>
        <v>0</v>
      </c>
      <c r="G930" s="1">
        <f ca="1">(OFFSET(O930,0,MATCH(Customer!$J$6,'CDH &amp; HDH'!$P$11:$X$11,0)))</f>
        <v>19</v>
      </c>
      <c r="H930" s="1" t="str">
        <f t="shared" si="175"/>
        <v>Heating</v>
      </c>
      <c r="I930" s="1">
        <f ca="1">OFFSET(IF($H930="Cooling",Customer!$C$25,Customer!$C$52),E930,D930)</f>
        <v>66</v>
      </c>
      <c r="J930" s="1">
        <f ca="1">OFFSET(IF($H930="Cooling",Customer!$L$25,Customer!$L$52),$E930,$D930)</f>
        <v>64</v>
      </c>
      <c r="K930" s="16">
        <f t="shared" si="176"/>
        <v>0</v>
      </c>
      <c r="L930" s="16">
        <f t="shared" si="177"/>
        <v>0</v>
      </c>
      <c r="M930" s="17">
        <f t="shared" ca="1" si="169"/>
        <v>47</v>
      </c>
      <c r="N930" s="17">
        <f t="shared" ca="1" si="170"/>
        <v>45</v>
      </c>
      <c r="O930" s="4"/>
      <c r="P930" s="4">
        <v>21</v>
      </c>
      <c r="Q930" s="4">
        <v>20</v>
      </c>
      <c r="R930" s="4">
        <v>14</v>
      </c>
      <c r="S930" s="4">
        <v>15</v>
      </c>
      <c r="T930" s="4">
        <v>27</v>
      </c>
      <c r="U930" s="4">
        <v>25</v>
      </c>
      <c r="V930" s="13">
        <v>19</v>
      </c>
      <c r="W930" s="4">
        <v>22</v>
      </c>
      <c r="X930" s="4">
        <v>6</v>
      </c>
      <c r="Y930">
        <f t="shared" si="178"/>
        <v>0</v>
      </c>
      <c r="Z930">
        <f t="shared" si="179"/>
        <v>0</v>
      </c>
    </row>
    <row r="931" spans="2:26" x14ac:dyDescent="0.25">
      <c r="B931" s="11">
        <f t="shared" si="180"/>
        <v>44600.291666664438</v>
      </c>
      <c r="C931" s="1">
        <f t="shared" si="171"/>
        <v>2</v>
      </c>
      <c r="D931" s="1">
        <f t="shared" si="172"/>
        <v>2</v>
      </c>
      <c r="E931" s="12">
        <f t="shared" si="173"/>
        <v>8</v>
      </c>
      <c r="F931" s="124" t="str">
        <f t="shared" si="174"/>
        <v>1</v>
      </c>
      <c r="G931" s="1">
        <f ca="1">(OFFSET(O931,0,MATCH(Customer!$J$6,'CDH &amp; HDH'!$P$11:$X$11,0)))</f>
        <v>19</v>
      </c>
      <c r="H931" s="1" t="str">
        <f t="shared" si="175"/>
        <v>Heating</v>
      </c>
      <c r="I931" s="1">
        <f ca="1">OFFSET(IF($H931="Cooling",Customer!$C$25,Customer!$C$52),E931,D931)</f>
        <v>70</v>
      </c>
      <c r="J931" s="1">
        <f ca="1">OFFSET(IF($H931="Cooling",Customer!$L$25,Customer!$L$52),$E931,$D931)</f>
        <v>70</v>
      </c>
      <c r="K931" s="16">
        <f t="shared" si="176"/>
        <v>0</v>
      </c>
      <c r="L931" s="16">
        <f t="shared" si="177"/>
        <v>0</v>
      </c>
      <c r="M931" s="17">
        <f t="shared" ca="1" si="169"/>
        <v>51</v>
      </c>
      <c r="N931" s="17">
        <f t="shared" ca="1" si="170"/>
        <v>51</v>
      </c>
      <c r="O931" s="4"/>
      <c r="P931" s="4">
        <v>21</v>
      </c>
      <c r="Q931" s="4">
        <v>20</v>
      </c>
      <c r="R931" s="4">
        <v>12</v>
      </c>
      <c r="S931" s="4">
        <v>16</v>
      </c>
      <c r="T931" s="4">
        <v>28</v>
      </c>
      <c r="U931" s="4">
        <v>25</v>
      </c>
      <c r="V931" s="13">
        <v>19</v>
      </c>
      <c r="W931" s="4">
        <v>22</v>
      </c>
      <c r="X931" s="4">
        <v>9</v>
      </c>
      <c r="Y931">
        <f t="shared" si="178"/>
        <v>0</v>
      </c>
      <c r="Z931">
        <f t="shared" si="179"/>
        <v>0</v>
      </c>
    </row>
    <row r="932" spans="2:26" x14ac:dyDescent="0.25">
      <c r="B932" s="11">
        <f t="shared" si="180"/>
        <v>44600.333333331102</v>
      </c>
      <c r="C932" s="1">
        <f t="shared" si="171"/>
        <v>2</v>
      </c>
      <c r="D932" s="1">
        <f t="shared" si="172"/>
        <v>2</v>
      </c>
      <c r="E932" s="12">
        <f t="shared" si="173"/>
        <v>9</v>
      </c>
      <c r="F932" s="124" t="str">
        <f t="shared" si="174"/>
        <v>1</v>
      </c>
      <c r="G932" s="1">
        <f ca="1">(OFFSET(O932,0,MATCH(Customer!$J$6,'CDH &amp; HDH'!$P$11:$X$11,0)))</f>
        <v>22</v>
      </c>
      <c r="H932" s="1" t="str">
        <f t="shared" si="175"/>
        <v>Heating</v>
      </c>
      <c r="I932" s="1">
        <f ca="1">OFFSET(IF($H932="Cooling",Customer!$C$25,Customer!$C$52),E932,D932)</f>
        <v>70</v>
      </c>
      <c r="J932" s="1">
        <f ca="1">OFFSET(IF($H932="Cooling",Customer!$L$25,Customer!$L$52),$E932,$D932)</f>
        <v>70</v>
      </c>
      <c r="K932" s="16">
        <f t="shared" si="176"/>
        <v>0</v>
      </c>
      <c r="L932" s="16">
        <f t="shared" si="177"/>
        <v>0</v>
      </c>
      <c r="M932" s="17">
        <f t="shared" ca="1" si="169"/>
        <v>48</v>
      </c>
      <c r="N932" s="17">
        <f t="shared" ca="1" si="170"/>
        <v>48</v>
      </c>
      <c r="O932" s="4"/>
      <c r="P932" s="4">
        <v>27</v>
      </c>
      <c r="Q932" s="4">
        <v>24</v>
      </c>
      <c r="R932" s="4">
        <v>11</v>
      </c>
      <c r="S932" s="4">
        <v>18</v>
      </c>
      <c r="T932" s="4">
        <v>32</v>
      </c>
      <c r="U932" s="4">
        <v>25</v>
      </c>
      <c r="V932" s="13">
        <v>22</v>
      </c>
      <c r="W932" s="4">
        <v>25</v>
      </c>
      <c r="X932" s="4">
        <v>11</v>
      </c>
      <c r="Y932">
        <f t="shared" si="178"/>
        <v>0</v>
      </c>
      <c r="Z932">
        <f t="shared" si="179"/>
        <v>0</v>
      </c>
    </row>
    <row r="933" spans="2:26" x14ac:dyDescent="0.25">
      <c r="B933" s="11">
        <f t="shared" si="180"/>
        <v>44600.374999997766</v>
      </c>
      <c r="C933" s="1">
        <f t="shared" si="171"/>
        <v>2</v>
      </c>
      <c r="D933" s="1">
        <f t="shared" si="172"/>
        <v>2</v>
      </c>
      <c r="E933" s="12">
        <f t="shared" si="173"/>
        <v>10</v>
      </c>
      <c r="F933" s="124" t="str">
        <f t="shared" si="174"/>
        <v>0</v>
      </c>
      <c r="G933" s="1">
        <f ca="1">(OFFSET(O933,0,MATCH(Customer!$J$6,'CDH &amp; HDH'!$P$11:$X$11,0)))</f>
        <v>25</v>
      </c>
      <c r="H933" s="1" t="str">
        <f t="shared" si="175"/>
        <v>Heating</v>
      </c>
      <c r="I933" s="1">
        <f ca="1">OFFSET(IF($H933="Cooling",Customer!$C$25,Customer!$C$52),E933,D933)</f>
        <v>70</v>
      </c>
      <c r="J933" s="1">
        <f ca="1">OFFSET(IF($H933="Cooling",Customer!$L$25,Customer!$L$52),$E933,$D933)</f>
        <v>70</v>
      </c>
      <c r="K933" s="16">
        <f t="shared" si="176"/>
        <v>0</v>
      </c>
      <c r="L933" s="16">
        <f t="shared" si="177"/>
        <v>0</v>
      </c>
      <c r="M933" s="17">
        <f t="shared" ca="1" si="169"/>
        <v>45</v>
      </c>
      <c r="N933" s="17">
        <f t="shared" ca="1" si="170"/>
        <v>45</v>
      </c>
      <c r="O933" s="4"/>
      <c r="P933" s="4">
        <v>31</v>
      </c>
      <c r="Q933" s="4">
        <v>25</v>
      </c>
      <c r="R933" s="4">
        <v>12</v>
      </c>
      <c r="S933" s="4">
        <v>20</v>
      </c>
      <c r="T933" s="4">
        <v>32</v>
      </c>
      <c r="U933" s="4">
        <v>25</v>
      </c>
      <c r="V933" s="13">
        <v>25</v>
      </c>
      <c r="W933" s="4">
        <v>27</v>
      </c>
      <c r="X933" s="4">
        <v>13</v>
      </c>
      <c r="Y933">
        <f t="shared" si="178"/>
        <v>0</v>
      </c>
      <c r="Z933">
        <f t="shared" si="179"/>
        <v>0</v>
      </c>
    </row>
    <row r="934" spans="2:26" x14ac:dyDescent="0.25">
      <c r="B934" s="11">
        <f t="shared" si="180"/>
        <v>44600.416666664431</v>
      </c>
      <c r="C934" s="1">
        <f t="shared" si="171"/>
        <v>2</v>
      </c>
      <c r="D934" s="1">
        <f t="shared" si="172"/>
        <v>2</v>
      </c>
      <c r="E934" s="12">
        <f t="shared" si="173"/>
        <v>11</v>
      </c>
      <c r="F934" s="124" t="str">
        <f t="shared" si="174"/>
        <v>0</v>
      </c>
      <c r="G934" s="1">
        <f ca="1">(OFFSET(O934,0,MATCH(Customer!$J$6,'CDH &amp; HDH'!$P$11:$X$11,0)))</f>
        <v>27</v>
      </c>
      <c r="H934" s="1" t="str">
        <f t="shared" si="175"/>
        <v>Heating</v>
      </c>
      <c r="I934" s="1">
        <f ca="1">OFFSET(IF($H934="Cooling",Customer!$C$25,Customer!$C$52),E934,D934)</f>
        <v>70</v>
      </c>
      <c r="J934" s="1">
        <f ca="1">OFFSET(IF($H934="Cooling",Customer!$L$25,Customer!$L$52),$E934,$D934)</f>
        <v>70</v>
      </c>
      <c r="K934" s="16">
        <f t="shared" si="176"/>
        <v>0</v>
      </c>
      <c r="L934" s="16">
        <f t="shared" si="177"/>
        <v>0</v>
      </c>
      <c r="M934" s="17">
        <f t="shared" ca="1" si="169"/>
        <v>43</v>
      </c>
      <c r="N934" s="17">
        <f t="shared" ca="1" si="170"/>
        <v>43</v>
      </c>
      <c r="O934" s="4"/>
      <c r="P934" s="4">
        <v>32</v>
      </c>
      <c r="Q934" s="4">
        <v>26</v>
      </c>
      <c r="R934" s="4">
        <v>13</v>
      </c>
      <c r="S934" s="4">
        <v>22</v>
      </c>
      <c r="T934" s="4">
        <v>34</v>
      </c>
      <c r="U934" s="4">
        <v>25</v>
      </c>
      <c r="V934" s="13">
        <v>27</v>
      </c>
      <c r="W934" s="4">
        <v>25</v>
      </c>
      <c r="X934" s="4">
        <v>16</v>
      </c>
      <c r="Y934">
        <f t="shared" si="178"/>
        <v>0</v>
      </c>
      <c r="Z934">
        <f t="shared" si="179"/>
        <v>0</v>
      </c>
    </row>
    <row r="935" spans="2:26" x14ac:dyDescent="0.25">
      <c r="B935" s="11">
        <f t="shared" si="180"/>
        <v>44600.458333331095</v>
      </c>
      <c r="C935" s="1">
        <f t="shared" si="171"/>
        <v>2</v>
      </c>
      <c r="D935" s="1">
        <f t="shared" si="172"/>
        <v>2</v>
      </c>
      <c r="E935" s="12">
        <f t="shared" si="173"/>
        <v>12</v>
      </c>
      <c r="F935" s="124" t="str">
        <f t="shared" si="174"/>
        <v>0</v>
      </c>
      <c r="G935" s="1">
        <f ca="1">(OFFSET(O935,0,MATCH(Customer!$J$6,'CDH &amp; HDH'!$P$11:$X$11,0)))</f>
        <v>30</v>
      </c>
      <c r="H935" s="1" t="str">
        <f t="shared" si="175"/>
        <v>Heating</v>
      </c>
      <c r="I935" s="1">
        <f ca="1">OFFSET(IF($H935="Cooling",Customer!$C$25,Customer!$C$52),E935,D935)</f>
        <v>70</v>
      </c>
      <c r="J935" s="1">
        <f ca="1">OFFSET(IF($H935="Cooling",Customer!$L$25,Customer!$L$52),$E935,$D935)</f>
        <v>70</v>
      </c>
      <c r="K935" s="16">
        <f t="shared" si="176"/>
        <v>0</v>
      </c>
      <c r="L935" s="16">
        <f t="shared" si="177"/>
        <v>0</v>
      </c>
      <c r="M935" s="17">
        <f t="shared" ca="1" si="169"/>
        <v>40</v>
      </c>
      <c r="N935" s="17">
        <f t="shared" ca="1" si="170"/>
        <v>40</v>
      </c>
      <c r="O935" s="4"/>
      <c r="P935" s="4">
        <v>33</v>
      </c>
      <c r="Q935" s="4">
        <v>28</v>
      </c>
      <c r="R935" s="4">
        <v>16</v>
      </c>
      <c r="S935" s="4">
        <v>24</v>
      </c>
      <c r="T935" s="4">
        <v>35</v>
      </c>
      <c r="U935" s="4">
        <v>25</v>
      </c>
      <c r="V935" s="13">
        <v>30</v>
      </c>
      <c r="W935" s="4">
        <v>25</v>
      </c>
      <c r="X935" s="4">
        <v>17</v>
      </c>
      <c r="Y935">
        <f t="shared" si="178"/>
        <v>0</v>
      </c>
      <c r="Z935">
        <f t="shared" si="179"/>
        <v>0</v>
      </c>
    </row>
    <row r="936" spans="2:26" x14ac:dyDescent="0.25">
      <c r="B936" s="11">
        <f t="shared" si="180"/>
        <v>44600.499999997759</v>
      </c>
      <c r="C936" s="1">
        <f t="shared" si="171"/>
        <v>2</v>
      </c>
      <c r="D936" s="1">
        <f t="shared" si="172"/>
        <v>2</v>
      </c>
      <c r="E936" s="12">
        <f t="shared" si="173"/>
        <v>13</v>
      </c>
      <c r="F936" s="124" t="str">
        <f t="shared" si="174"/>
        <v>0</v>
      </c>
      <c r="G936" s="1">
        <f ca="1">(OFFSET(O936,0,MATCH(Customer!$J$6,'CDH &amp; HDH'!$P$11:$X$11,0)))</f>
        <v>31</v>
      </c>
      <c r="H936" s="1" t="str">
        <f t="shared" si="175"/>
        <v>Heating</v>
      </c>
      <c r="I936" s="1">
        <f ca="1">OFFSET(IF($H936="Cooling",Customer!$C$25,Customer!$C$52),E936,D936)</f>
        <v>70</v>
      </c>
      <c r="J936" s="1">
        <f ca="1">OFFSET(IF($H936="Cooling",Customer!$L$25,Customer!$L$52),$E936,$D936)</f>
        <v>70</v>
      </c>
      <c r="K936" s="16">
        <f t="shared" si="176"/>
        <v>0</v>
      </c>
      <c r="L936" s="16">
        <f t="shared" si="177"/>
        <v>0</v>
      </c>
      <c r="M936" s="17">
        <f t="shared" ca="1" si="169"/>
        <v>39</v>
      </c>
      <c r="N936" s="17">
        <f t="shared" ca="1" si="170"/>
        <v>39</v>
      </c>
      <c r="O936" s="4"/>
      <c r="P936" s="4">
        <v>32</v>
      </c>
      <c r="Q936" s="4">
        <v>29</v>
      </c>
      <c r="R936" s="4">
        <v>17</v>
      </c>
      <c r="S936" s="4">
        <v>23</v>
      </c>
      <c r="T936" s="4">
        <v>34</v>
      </c>
      <c r="U936" s="4">
        <v>25</v>
      </c>
      <c r="V936" s="13">
        <v>31</v>
      </c>
      <c r="W936" s="4">
        <v>26</v>
      </c>
      <c r="X936" s="4">
        <v>19</v>
      </c>
      <c r="Y936">
        <f t="shared" si="178"/>
        <v>0</v>
      </c>
      <c r="Z936">
        <f t="shared" si="179"/>
        <v>0</v>
      </c>
    </row>
    <row r="937" spans="2:26" x14ac:dyDescent="0.25">
      <c r="B937" s="11">
        <f t="shared" si="180"/>
        <v>44600.541666664423</v>
      </c>
      <c r="C937" s="1">
        <f t="shared" si="171"/>
        <v>2</v>
      </c>
      <c r="D937" s="1">
        <f t="shared" si="172"/>
        <v>2</v>
      </c>
      <c r="E937" s="12">
        <f t="shared" si="173"/>
        <v>14</v>
      </c>
      <c r="F937" s="124" t="str">
        <f t="shared" si="174"/>
        <v>0</v>
      </c>
      <c r="G937" s="1">
        <f ca="1">(OFFSET(O937,0,MATCH(Customer!$J$6,'CDH &amp; HDH'!$P$11:$X$11,0)))</f>
        <v>32</v>
      </c>
      <c r="H937" s="1" t="str">
        <f t="shared" si="175"/>
        <v>Heating</v>
      </c>
      <c r="I937" s="1">
        <f ca="1">OFFSET(IF($H937="Cooling",Customer!$C$25,Customer!$C$52),E937,D937)</f>
        <v>70</v>
      </c>
      <c r="J937" s="1">
        <f ca="1">OFFSET(IF($H937="Cooling",Customer!$L$25,Customer!$L$52),$E937,$D937)</f>
        <v>70</v>
      </c>
      <c r="K937" s="16">
        <f t="shared" si="176"/>
        <v>0</v>
      </c>
      <c r="L937" s="16">
        <f t="shared" si="177"/>
        <v>0</v>
      </c>
      <c r="M937" s="17">
        <f t="shared" ca="1" si="169"/>
        <v>38</v>
      </c>
      <c r="N937" s="17">
        <f t="shared" ca="1" si="170"/>
        <v>38</v>
      </c>
      <c r="O937" s="4"/>
      <c r="P937" s="4">
        <v>32</v>
      </c>
      <c r="Q937" s="4">
        <v>30</v>
      </c>
      <c r="R937" s="4">
        <v>18</v>
      </c>
      <c r="S937" s="4">
        <v>24</v>
      </c>
      <c r="T937" s="4">
        <v>34</v>
      </c>
      <c r="U937" s="4">
        <v>23</v>
      </c>
      <c r="V937" s="13">
        <v>32</v>
      </c>
      <c r="W937" s="4">
        <v>25</v>
      </c>
      <c r="X937" s="4">
        <v>20</v>
      </c>
      <c r="Y937">
        <f t="shared" si="178"/>
        <v>0</v>
      </c>
      <c r="Z937">
        <f t="shared" si="179"/>
        <v>0</v>
      </c>
    </row>
    <row r="938" spans="2:26" x14ac:dyDescent="0.25">
      <c r="B938" s="11">
        <f t="shared" si="180"/>
        <v>44600.583333331087</v>
      </c>
      <c r="C938" s="1">
        <f t="shared" si="171"/>
        <v>2</v>
      </c>
      <c r="D938" s="1">
        <f t="shared" si="172"/>
        <v>2</v>
      </c>
      <c r="E938" s="12">
        <f t="shared" si="173"/>
        <v>15</v>
      </c>
      <c r="F938" s="124" t="str">
        <f t="shared" si="174"/>
        <v>0</v>
      </c>
      <c r="G938" s="1">
        <f ca="1">(OFFSET(O938,0,MATCH(Customer!$J$6,'CDH &amp; HDH'!$P$11:$X$11,0)))</f>
        <v>32</v>
      </c>
      <c r="H938" s="1" t="str">
        <f t="shared" si="175"/>
        <v>Heating</v>
      </c>
      <c r="I938" s="1">
        <f ca="1">OFFSET(IF($H938="Cooling",Customer!$C$25,Customer!$C$52),E938,D938)</f>
        <v>70</v>
      </c>
      <c r="J938" s="1">
        <f ca="1">OFFSET(IF($H938="Cooling",Customer!$L$25,Customer!$L$52),$E938,$D938)</f>
        <v>70</v>
      </c>
      <c r="K938" s="16">
        <f t="shared" si="176"/>
        <v>0</v>
      </c>
      <c r="L938" s="16">
        <f t="shared" si="177"/>
        <v>0</v>
      </c>
      <c r="M938" s="17">
        <f t="shared" ca="1" si="169"/>
        <v>38</v>
      </c>
      <c r="N938" s="17">
        <f t="shared" ca="1" si="170"/>
        <v>38</v>
      </c>
      <c r="O938" s="4"/>
      <c r="P938" s="4">
        <v>33</v>
      </c>
      <c r="Q938" s="4">
        <v>30</v>
      </c>
      <c r="R938" s="4">
        <v>19</v>
      </c>
      <c r="S938" s="4">
        <v>23</v>
      </c>
      <c r="T938" s="4">
        <v>34</v>
      </c>
      <c r="U938" s="4">
        <v>21</v>
      </c>
      <c r="V938" s="13">
        <v>32</v>
      </c>
      <c r="W938" s="4">
        <v>26</v>
      </c>
      <c r="X938" s="4">
        <v>18</v>
      </c>
      <c r="Y938">
        <f t="shared" si="178"/>
        <v>0</v>
      </c>
      <c r="Z938">
        <f t="shared" si="179"/>
        <v>0</v>
      </c>
    </row>
    <row r="939" spans="2:26" x14ac:dyDescent="0.25">
      <c r="B939" s="11">
        <f t="shared" si="180"/>
        <v>44600.624999997752</v>
      </c>
      <c r="C939" s="1">
        <f t="shared" si="171"/>
        <v>2</v>
      </c>
      <c r="D939" s="1">
        <f t="shared" si="172"/>
        <v>2</v>
      </c>
      <c r="E939" s="12">
        <f t="shared" si="173"/>
        <v>16</v>
      </c>
      <c r="F939" s="124" t="str">
        <f t="shared" si="174"/>
        <v>0</v>
      </c>
      <c r="G939" s="1">
        <f ca="1">(OFFSET(O939,0,MATCH(Customer!$J$6,'CDH &amp; HDH'!$P$11:$X$11,0)))</f>
        <v>33</v>
      </c>
      <c r="H939" s="1" t="str">
        <f t="shared" si="175"/>
        <v>Heating</v>
      </c>
      <c r="I939" s="1">
        <f ca="1">OFFSET(IF($H939="Cooling",Customer!$C$25,Customer!$C$52),E939,D939)</f>
        <v>70</v>
      </c>
      <c r="J939" s="1">
        <f ca="1">OFFSET(IF($H939="Cooling",Customer!$L$25,Customer!$L$52),$E939,$D939)</f>
        <v>70</v>
      </c>
      <c r="K939" s="16">
        <f t="shared" si="176"/>
        <v>0</v>
      </c>
      <c r="L939" s="16">
        <f t="shared" si="177"/>
        <v>0</v>
      </c>
      <c r="M939" s="17">
        <f t="shared" ca="1" si="169"/>
        <v>37</v>
      </c>
      <c r="N939" s="17">
        <f t="shared" ca="1" si="170"/>
        <v>37</v>
      </c>
      <c r="O939" s="4"/>
      <c r="P939" s="4">
        <v>32</v>
      </c>
      <c r="Q939" s="4">
        <v>32</v>
      </c>
      <c r="R939" s="4">
        <v>19</v>
      </c>
      <c r="S939" s="4">
        <v>24</v>
      </c>
      <c r="T939" s="4">
        <v>33</v>
      </c>
      <c r="U939" s="4">
        <v>20</v>
      </c>
      <c r="V939" s="13">
        <v>33</v>
      </c>
      <c r="W939" s="4">
        <v>25</v>
      </c>
      <c r="X939" s="4">
        <v>19</v>
      </c>
      <c r="Y939">
        <f t="shared" si="178"/>
        <v>0</v>
      </c>
      <c r="Z939">
        <f t="shared" si="179"/>
        <v>0</v>
      </c>
    </row>
    <row r="940" spans="2:26" x14ac:dyDescent="0.25">
      <c r="B940" s="11">
        <f t="shared" si="180"/>
        <v>44600.666666664416</v>
      </c>
      <c r="C940" s="1">
        <f t="shared" si="171"/>
        <v>2</v>
      </c>
      <c r="D940" s="1">
        <f t="shared" si="172"/>
        <v>2</v>
      </c>
      <c r="E940" s="12">
        <f t="shared" si="173"/>
        <v>17</v>
      </c>
      <c r="F940" s="124" t="str">
        <f t="shared" si="174"/>
        <v>0</v>
      </c>
      <c r="G940" s="1">
        <f ca="1">(OFFSET(O940,0,MATCH(Customer!$J$6,'CDH &amp; HDH'!$P$11:$X$11,0)))</f>
        <v>34</v>
      </c>
      <c r="H940" s="1" t="str">
        <f t="shared" si="175"/>
        <v>Heating</v>
      </c>
      <c r="I940" s="1">
        <f ca="1">OFFSET(IF($H940="Cooling",Customer!$C$25,Customer!$C$52),E940,D940)</f>
        <v>70</v>
      </c>
      <c r="J940" s="1">
        <f ca="1">OFFSET(IF($H940="Cooling",Customer!$L$25,Customer!$L$52),$E940,$D940)</f>
        <v>70</v>
      </c>
      <c r="K940" s="16">
        <f t="shared" si="176"/>
        <v>0</v>
      </c>
      <c r="L940" s="16">
        <f t="shared" si="177"/>
        <v>0</v>
      </c>
      <c r="M940" s="17">
        <f t="shared" ca="1" si="169"/>
        <v>36</v>
      </c>
      <c r="N940" s="17">
        <f t="shared" ca="1" si="170"/>
        <v>36</v>
      </c>
      <c r="O940" s="4"/>
      <c r="P940" s="4">
        <v>30</v>
      </c>
      <c r="Q940" s="4">
        <v>30</v>
      </c>
      <c r="R940" s="4">
        <v>18</v>
      </c>
      <c r="S940" s="4">
        <v>22</v>
      </c>
      <c r="T940" s="4">
        <v>32</v>
      </c>
      <c r="U940" s="4">
        <v>21</v>
      </c>
      <c r="V940" s="13">
        <v>34</v>
      </c>
      <c r="W940" s="4">
        <v>24</v>
      </c>
      <c r="X940" s="4">
        <v>18</v>
      </c>
      <c r="Y940">
        <f t="shared" si="178"/>
        <v>0</v>
      </c>
      <c r="Z940">
        <f t="shared" si="179"/>
        <v>0</v>
      </c>
    </row>
    <row r="941" spans="2:26" x14ac:dyDescent="0.25">
      <c r="B941" s="11">
        <f t="shared" si="180"/>
        <v>44600.70833333108</v>
      </c>
      <c r="C941" s="1">
        <f t="shared" si="171"/>
        <v>2</v>
      </c>
      <c r="D941" s="1">
        <f t="shared" si="172"/>
        <v>2</v>
      </c>
      <c r="E941" s="12">
        <f t="shared" si="173"/>
        <v>18</v>
      </c>
      <c r="F941" s="124" t="str">
        <f t="shared" si="174"/>
        <v>0</v>
      </c>
      <c r="G941" s="1">
        <f ca="1">(OFFSET(O941,0,MATCH(Customer!$J$6,'CDH &amp; HDH'!$P$11:$X$11,0)))</f>
        <v>33</v>
      </c>
      <c r="H941" s="1" t="str">
        <f t="shared" si="175"/>
        <v>Heating</v>
      </c>
      <c r="I941" s="1">
        <f ca="1">OFFSET(IF($H941="Cooling",Customer!$C$25,Customer!$C$52),E941,D941)</f>
        <v>70</v>
      </c>
      <c r="J941" s="1">
        <f ca="1">OFFSET(IF($H941="Cooling",Customer!$L$25,Customer!$L$52),$E941,$D941)</f>
        <v>70</v>
      </c>
      <c r="K941" s="16">
        <f t="shared" si="176"/>
        <v>0</v>
      </c>
      <c r="L941" s="16">
        <f t="shared" si="177"/>
        <v>0</v>
      </c>
      <c r="M941" s="17">
        <f t="shared" ca="1" si="169"/>
        <v>37</v>
      </c>
      <c r="N941" s="17">
        <f t="shared" ca="1" si="170"/>
        <v>37</v>
      </c>
      <c r="O941" s="4"/>
      <c r="P941" s="4">
        <v>29</v>
      </c>
      <c r="Q941" s="4">
        <v>27</v>
      </c>
      <c r="R941" s="4">
        <v>17</v>
      </c>
      <c r="S941" s="4">
        <v>21</v>
      </c>
      <c r="T941" s="4">
        <v>31</v>
      </c>
      <c r="U941" s="4">
        <v>21</v>
      </c>
      <c r="V941" s="13">
        <v>33</v>
      </c>
      <c r="W941" s="4">
        <v>22</v>
      </c>
      <c r="X941" s="4">
        <v>18</v>
      </c>
      <c r="Y941">
        <f t="shared" si="178"/>
        <v>0</v>
      </c>
      <c r="Z941">
        <f t="shared" si="179"/>
        <v>0</v>
      </c>
    </row>
    <row r="942" spans="2:26" x14ac:dyDescent="0.25">
      <c r="B942" s="11">
        <f t="shared" si="180"/>
        <v>44600.749999997744</v>
      </c>
      <c r="C942" s="1">
        <f t="shared" si="171"/>
        <v>2</v>
      </c>
      <c r="D942" s="1">
        <f t="shared" si="172"/>
        <v>2</v>
      </c>
      <c r="E942" s="12">
        <f t="shared" si="173"/>
        <v>19</v>
      </c>
      <c r="F942" s="124" t="str">
        <f t="shared" si="174"/>
        <v>1</v>
      </c>
      <c r="G942" s="1">
        <f ca="1">(OFFSET(O942,0,MATCH(Customer!$J$6,'CDH &amp; HDH'!$P$11:$X$11,0)))</f>
        <v>32</v>
      </c>
      <c r="H942" s="1" t="str">
        <f t="shared" si="175"/>
        <v>Heating</v>
      </c>
      <c r="I942" s="1">
        <f ca="1">OFFSET(IF($H942="Cooling",Customer!$C$25,Customer!$C$52),E942,D942)</f>
        <v>66</v>
      </c>
      <c r="J942" s="1">
        <f ca="1">OFFSET(IF($H942="Cooling",Customer!$L$25,Customer!$L$52),$E942,$D942)</f>
        <v>64</v>
      </c>
      <c r="K942" s="16">
        <f t="shared" si="176"/>
        <v>0</v>
      </c>
      <c r="L942" s="16">
        <f t="shared" si="177"/>
        <v>0</v>
      </c>
      <c r="M942" s="17">
        <f t="shared" ca="1" si="169"/>
        <v>34</v>
      </c>
      <c r="N942" s="17">
        <f t="shared" ca="1" si="170"/>
        <v>32</v>
      </c>
      <c r="O942" s="4"/>
      <c r="P942" s="4">
        <v>28</v>
      </c>
      <c r="Q942" s="4">
        <v>27</v>
      </c>
      <c r="R942" s="4">
        <v>15</v>
      </c>
      <c r="S942" s="4">
        <v>20</v>
      </c>
      <c r="T942" s="4">
        <v>30</v>
      </c>
      <c r="U942" s="4">
        <v>22</v>
      </c>
      <c r="V942" s="13">
        <v>32</v>
      </c>
      <c r="W942" s="4">
        <v>21</v>
      </c>
      <c r="X942" s="4">
        <v>17</v>
      </c>
      <c r="Y942">
        <f t="shared" si="178"/>
        <v>0</v>
      </c>
      <c r="Z942">
        <f t="shared" si="179"/>
        <v>0</v>
      </c>
    </row>
    <row r="943" spans="2:26" x14ac:dyDescent="0.25">
      <c r="B943" s="11">
        <f t="shared" si="180"/>
        <v>44600.791666664409</v>
      </c>
      <c r="C943" s="1">
        <f t="shared" si="171"/>
        <v>2</v>
      </c>
      <c r="D943" s="1">
        <f t="shared" si="172"/>
        <v>2</v>
      </c>
      <c r="E943" s="12">
        <f t="shared" si="173"/>
        <v>20</v>
      </c>
      <c r="F943" s="124" t="str">
        <f t="shared" si="174"/>
        <v>1</v>
      </c>
      <c r="G943" s="1">
        <f ca="1">(OFFSET(O943,0,MATCH(Customer!$J$6,'CDH &amp; HDH'!$P$11:$X$11,0)))</f>
        <v>32</v>
      </c>
      <c r="H943" s="1" t="str">
        <f t="shared" si="175"/>
        <v>Heating</v>
      </c>
      <c r="I943" s="1">
        <f ca="1">OFFSET(IF($H943="Cooling",Customer!$C$25,Customer!$C$52),E943,D943)</f>
        <v>66</v>
      </c>
      <c r="J943" s="1">
        <f ca="1">OFFSET(IF($H943="Cooling",Customer!$L$25,Customer!$L$52),$E943,$D943)</f>
        <v>64</v>
      </c>
      <c r="K943" s="16">
        <f t="shared" si="176"/>
        <v>0</v>
      </c>
      <c r="L943" s="16">
        <f t="shared" si="177"/>
        <v>0</v>
      </c>
      <c r="M943" s="17">
        <f t="shared" ca="1" si="169"/>
        <v>34</v>
      </c>
      <c r="N943" s="17">
        <f t="shared" ca="1" si="170"/>
        <v>32</v>
      </c>
      <c r="O943" s="4"/>
      <c r="P943" s="4">
        <v>27</v>
      </c>
      <c r="Q943" s="4">
        <v>27</v>
      </c>
      <c r="R943" s="4">
        <v>14</v>
      </c>
      <c r="S943" s="4">
        <v>19</v>
      </c>
      <c r="T943" s="4">
        <v>28</v>
      </c>
      <c r="U943" s="4">
        <v>22</v>
      </c>
      <c r="V943" s="13">
        <v>32</v>
      </c>
      <c r="W943" s="4">
        <v>20</v>
      </c>
      <c r="X943" s="4">
        <v>17</v>
      </c>
      <c r="Y943">
        <f t="shared" si="178"/>
        <v>0</v>
      </c>
      <c r="Z943">
        <f t="shared" si="179"/>
        <v>0</v>
      </c>
    </row>
    <row r="944" spans="2:26" x14ac:dyDescent="0.25">
      <c r="B944" s="11">
        <f t="shared" si="180"/>
        <v>44600.833333331073</v>
      </c>
      <c r="C944" s="1">
        <f t="shared" si="171"/>
        <v>2</v>
      </c>
      <c r="D944" s="1">
        <f t="shared" si="172"/>
        <v>2</v>
      </c>
      <c r="E944" s="12">
        <f t="shared" si="173"/>
        <v>21</v>
      </c>
      <c r="F944" s="124" t="str">
        <f t="shared" si="174"/>
        <v>0</v>
      </c>
      <c r="G944" s="1">
        <f ca="1">(OFFSET(O944,0,MATCH(Customer!$J$6,'CDH &amp; HDH'!$P$11:$X$11,0)))</f>
        <v>32</v>
      </c>
      <c r="H944" s="1" t="str">
        <f t="shared" si="175"/>
        <v>Heating</v>
      </c>
      <c r="I944" s="1">
        <f ca="1">OFFSET(IF($H944="Cooling",Customer!$C$25,Customer!$C$52),E944,D944)</f>
        <v>66</v>
      </c>
      <c r="J944" s="1">
        <f ca="1">OFFSET(IF($H944="Cooling",Customer!$L$25,Customer!$L$52),$E944,$D944)</f>
        <v>64</v>
      </c>
      <c r="K944" s="16">
        <f t="shared" si="176"/>
        <v>0</v>
      </c>
      <c r="L944" s="16">
        <f t="shared" si="177"/>
        <v>0</v>
      </c>
      <c r="M944" s="17">
        <f t="shared" ca="1" si="169"/>
        <v>34</v>
      </c>
      <c r="N944" s="17">
        <f t="shared" ca="1" si="170"/>
        <v>32</v>
      </c>
      <c r="O944" s="4"/>
      <c r="P944" s="4">
        <v>27</v>
      </c>
      <c r="Q944" s="4">
        <v>25</v>
      </c>
      <c r="R944" s="4">
        <v>11</v>
      </c>
      <c r="S944" s="4">
        <v>17</v>
      </c>
      <c r="T944" s="4">
        <v>28</v>
      </c>
      <c r="U944" s="4">
        <v>22</v>
      </c>
      <c r="V944" s="13">
        <v>32</v>
      </c>
      <c r="W944" s="4">
        <v>20</v>
      </c>
      <c r="X944" s="4">
        <v>17</v>
      </c>
      <c r="Y944">
        <f t="shared" si="178"/>
        <v>0</v>
      </c>
      <c r="Z944">
        <f t="shared" si="179"/>
        <v>0</v>
      </c>
    </row>
    <row r="945" spans="2:26" x14ac:dyDescent="0.25">
      <c r="B945" s="11">
        <f t="shared" si="180"/>
        <v>44600.874999997737</v>
      </c>
      <c r="C945" s="1">
        <f t="shared" si="171"/>
        <v>2</v>
      </c>
      <c r="D945" s="1">
        <f t="shared" si="172"/>
        <v>2</v>
      </c>
      <c r="E945" s="12">
        <f t="shared" si="173"/>
        <v>22</v>
      </c>
      <c r="F945" s="124" t="str">
        <f t="shared" si="174"/>
        <v>0</v>
      </c>
      <c r="G945" s="1">
        <f ca="1">(OFFSET(O945,0,MATCH(Customer!$J$6,'CDH &amp; HDH'!$P$11:$X$11,0)))</f>
        <v>31</v>
      </c>
      <c r="H945" s="1" t="str">
        <f t="shared" si="175"/>
        <v>Heating</v>
      </c>
      <c r="I945" s="1">
        <f ca="1">OFFSET(IF($H945="Cooling",Customer!$C$25,Customer!$C$52),E945,D945)</f>
        <v>66</v>
      </c>
      <c r="J945" s="1">
        <f ca="1">OFFSET(IF($H945="Cooling",Customer!$L$25,Customer!$L$52),$E945,$D945)</f>
        <v>64</v>
      </c>
      <c r="K945" s="16">
        <f t="shared" si="176"/>
        <v>0</v>
      </c>
      <c r="L945" s="16">
        <f t="shared" si="177"/>
        <v>0</v>
      </c>
      <c r="M945" s="17">
        <f t="shared" ca="1" si="169"/>
        <v>35</v>
      </c>
      <c r="N945" s="17">
        <f t="shared" ca="1" si="170"/>
        <v>33</v>
      </c>
      <c r="O945" s="4"/>
      <c r="P945" s="4">
        <v>25</v>
      </c>
      <c r="Q945" s="4">
        <v>27</v>
      </c>
      <c r="R945" s="4">
        <v>10</v>
      </c>
      <c r="S945" s="4">
        <v>15</v>
      </c>
      <c r="T945" s="4">
        <v>28</v>
      </c>
      <c r="U945" s="4">
        <v>22</v>
      </c>
      <c r="V945" s="13">
        <v>31</v>
      </c>
      <c r="W945" s="4">
        <v>19</v>
      </c>
      <c r="X945" s="4">
        <v>18</v>
      </c>
      <c r="Y945">
        <f t="shared" si="178"/>
        <v>0</v>
      </c>
      <c r="Z945">
        <f t="shared" si="179"/>
        <v>0</v>
      </c>
    </row>
    <row r="946" spans="2:26" x14ac:dyDescent="0.25">
      <c r="B946" s="11">
        <f t="shared" si="180"/>
        <v>44600.916666664401</v>
      </c>
      <c r="C946" s="1">
        <f t="shared" si="171"/>
        <v>2</v>
      </c>
      <c r="D946" s="1">
        <f t="shared" si="172"/>
        <v>2</v>
      </c>
      <c r="E946" s="12">
        <f t="shared" si="173"/>
        <v>23</v>
      </c>
      <c r="F946" s="124" t="str">
        <f t="shared" si="174"/>
        <v>0</v>
      </c>
      <c r="G946" s="1">
        <f ca="1">(OFFSET(O946,0,MATCH(Customer!$J$6,'CDH &amp; HDH'!$P$11:$X$11,0)))</f>
        <v>31</v>
      </c>
      <c r="H946" s="1" t="str">
        <f t="shared" si="175"/>
        <v>Heating</v>
      </c>
      <c r="I946" s="1">
        <f ca="1">OFFSET(IF($H946="Cooling",Customer!$C$25,Customer!$C$52),E946,D946)</f>
        <v>66</v>
      </c>
      <c r="J946" s="1">
        <f ca="1">OFFSET(IF($H946="Cooling",Customer!$L$25,Customer!$L$52),$E946,$D946)</f>
        <v>64</v>
      </c>
      <c r="K946" s="16">
        <f t="shared" si="176"/>
        <v>0</v>
      </c>
      <c r="L946" s="16">
        <f t="shared" si="177"/>
        <v>0</v>
      </c>
      <c r="M946" s="17">
        <f t="shared" ca="1" si="169"/>
        <v>35</v>
      </c>
      <c r="N946" s="17">
        <f t="shared" ca="1" si="170"/>
        <v>33</v>
      </c>
      <c r="O946" s="4"/>
      <c r="P946" s="4">
        <v>26</v>
      </c>
      <c r="Q946" s="4">
        <v>27</v>
      </c>
      <c r="R946" s="4">
        <v>7</v>
      </c>
      <c r="S946" s="4">
        <v>14</v>
      </c>
      <c r="T946" s="4">
        <v>28</v>
      </c>
      <c r="U946" s="4">
        <v>23</v>
      </c>
      <c r="V946" s="13">
        <v>31</v>
      </c>
      <c r="W946" s="4">
        <v>19</v>
      </c>
      <c r="X946" s="4">
        <v>18</v>
      </c>
      <c r="Y946">
        <f t="shared" si="178"/>
        <v>0</v>
      </c>
      <c r="Z946">
        <f t="shared" si="179"/>
        <v>0</v>
      </c>
    </row>
    <row r="947" spans="2:26" x14ac:dyDescent="0.25">
      <c r="B947" s="11">
        <f t="shared" si="180"/>
        <v>44600.958333331066</v>
      </c>
      <c r="C947" s="1">
        <f t="shared" si="171"/>
        <v>2</v>
      </c>
      <c r="D947" s="1">
        <f t="shared" si="172"/>
        <v>2</v>
      </c>
      <c r="E947" s="12">
        <f t="shared" si="173"/>
        <v>24</v>
      </c>
      <c r="F947" s="124" t="str">
        <f t="shared" si="174"/>
        <v>0</v>
      </c>
      <c r="G947" s="1">
        <f ca="1">(OFFSET(O947,0,MATCH(Customer!$J$6,'CDH &amp; HDH'!$P$11:$X$11,0)))</f>
        <v>31</v>
      </c>
      <c r="H947" s="1" t="str">
        <f t="shared" si="175"/>
        <v>Heating</v>
      </c>
      <c r="I947" s="1">
        <f ca="1">OFFSET(IF($H947="Cooling",Customer!$C$25,Customer!$C$52),E947,D947)</f>
        <v>66</v>
      </c>
      <c r="J947" s="1">
        <f ca="1">OFFSET(IF($H947="Cooling",Customer!$L$25,Customer!$L$52),$E947,$D947)</f>
        <v>64</v>
      </c>
      <c r="K947" s="16">
        <f t="shared" si="176"/>
        <v>0</v>
      </c>
      <c r="L947" s="16">
        <f t="shared" si="177"/>
        <v>0</v>
      </c>
      <c r="M947" s="17">
        <f t="shared" ca="1" si="169"/>
        <v>35</v>
      </c>
      <c r="N947" s="17">
        <f t="shared" ca="1" si="170"/>
        <v>33</v>
      </c>
      <c r="O947" s="4"/>
      <c r="P947" s="4">
        <v>25</v>
      </c>
      <c r="Q947" s="4">
        <v>27</v>
      </c>
      <c r="R947" s="4">
        <v>7</v>
      </c>
      <c r="S947" s="4">
        <v>13</v>
      </c>
      <c r="T947" s="4">
        <v>27</v>
      </c>
      <c r="U947" s="4">
        <v>23</v>
      </c>
      <c r="V947" s="13">
        <v>31</v>
      </c>
      <c r="W947" s="4">
        <v>18</v>
      </c>
      <c r="X947" s="4">
        <v>18</v>
      </c>
      <c r="Y947">
        <f t="shared" si="178"/>
        <v>0</v>
      </c>
      <c r="Z947">
        <f t="shared" si="179"/>
        <v>0</v>
      </c>
    </row>
    <row r="948" spans="2:26" x14ac:dyDescent="0.25">
      <c r="B948" s="11">
        <f t="shared" si="180"/>
        <v>44600.99999999773</v>
      </c>
      <c r="C948" s="1">
        <f t="shared" si="171"/>
        <v>2</v>
      </c>
      <c r="D948" s="1">
        <f t="shared" si="172"/>
        <v>3</v>
      </c>
      <c r="E948" s="12">
        <f t="shared" si="173"/>
        <v>1</v>
      </c>
      <c r="F948" s="124" t="str">
        <f t="shared" si="174"/>
        <v>0</v>
      </c>
      <c r="G948" s="1">
        <f ca="1">(OFFSET(O948,0,MATCH(Customer!$J$6,'CDH &amp; HDH'!$P$11:$X$11,0)))</f>
        <v>29</v>
      </c>
      <c r="H948" s="1" t="str">
        <f t="shared" si="175"/>
        <v>Heating</v>
      </c>
      <c r="I948" s="1">
        <f ca="1">OFFSET(IF($H948="Cooling",Customer!$C$25,Customer!$C$52),E948,D948)</f>
        <v>66</v>
      </c>
      <c r="J948" s="1">
        <f ca="1">OFFSET(IF($H948="Cooling",Customer!$L$25,Customer!$L$52),$E948,$D948)</f>
        <v>64</v>
      </c>
      <c r="K948" s="16">
        <f t="shared" si="176"/>
        <v>0</v>
      </c>
      <c r="L948" s="16">
        <f t="shared" si="177"/>
        <v>0</v>
      </c>
      <c r="M948" s="17">
        <f t="shared" ca="1" si="169"/>
        <v>37</v>
      </c>
      <c r="N948" s="17">
        <f t="shared" ca="1" si="170"/>
        <v>35</v>
      </c>
      <c r="O948" s="4"/>
      <c r="P948" s="4">
        <v>24</v>
      </c>
      <c r="Q948" s="4">
        <v>27</v>
      </c>
      <c r="R948" s="4">
        <v>7</v>
      </c>
      <c r="S948" s="4">
        <v>12</v>
      </c>
      <c r="T948" s="4">
        <v>24</v>
      </c>
      <c r="U948" s="4">
        <v>21</v>
      </c>
      <c r="V948" s="13">
        <v>29</v>
      </c>
      <c r="W948" s="4">
        <v>18</v>
      </c>
      <c r="X948" s="4">
        <v>19</v>
      </c>
      <c r="Y948">
        <f t="shared" si="178"/>
        <v>0</v>
      </c>
      <c r="Z948">
        <f t="shared" si="179"/>
        <v>0</v>
      </c>
    </row>
    <row r="949" spans="2:26" x14ac:dyDescent="0.25">
      <c r="B949" s="11">
        <f t="shared" si="180"/>
        <v>44601.041666664394</v>
      </c>
      <c r="C949" s="1">
        <f t="shared" si="171"/>
        <v>2</v>
      </c>
      <c r="D949" s="1">
        <f t="shared" si="172"/>
        <v>3</v>
      </c>
      <c r="E949" s="12">
        <f t="shared" si="173"/>
        <v>2</v>
      </c>
      <c r="F949" s="124" t="str">
        <f t="shared" si="174"/>
        <v>0</v>
      </c>
      <c r="G949" s="1">
        <f ca="1">(OFFSET(O949,0,MATCH(Customer!$J$6,'CDH &amp; HDH'!$P$11:$X$11,0)))</f>
        <v>27</v>
      </c>
      <c r="H949" s="1" t="str">
        <f t="shared" si="175"/>
        <v>Heating</v>
      </c>
      <c r="I949" s="1">
        <f ca="1">OFFSET(IF($H949="Cooling",Customer!$C$25,Customer!$C$52),E949,D949)</f>
        <v>66</v>
      </c>
      <c r="J949" s="1">
        <f ca="1">OFFSET(IF($H949="Cooling",Customer!$L$25,Customer!$L$52),$E949,$D949)</f>
        <v>64</v>
      </c>
      <c r="K949" s="16">
        <f t="shared" si="176"/>
        <v>0</v>
      </c>
      <c r="L949" s="16">
        <f t="shared" si="177"/>
        <v>0</v>
      </c>
      <c r="M949" s="17">
        <f t="shared" ca="1" si="169"/>
        <v>39</v>
      </c>
      <c r="N949" s="17">
        <f t="shared" ca="1" si="170"/>
        <v>37</v>
      </c>
      <c r="O949" s="4"/>
      <c r="P949" s="4">
        <v>22</v>
      </c>
      <c r="Q949" s="4">
        <v>27</v>
      </c>
      <c r="R949" s="4">
        <v>6</v>
      </c>
      <c r="S949" s="4">
        <v>13</v>
      </c>
      <c r="T949" s="4">
        <v>23</v>
      </c>
      <c r="U949" s="4">
        <v>21</v>
      </c>
      <c r="V949" s="13">
        <v>27</v>
      </c>
      <c r="W949" s="4">
        <v>15</v>
      </c>
      <c r="X949" s="4">
        <v>19</v>
      </c>
      <c r="Y949">
        <f t="shared" si="178"/>
        <v>0</v>
      </c>
      <c r="Z949">
        <f t="shared" si="179"/>
        <v>0</v>
      </c>
    </row>
    <row r="950" spans="2:26" x14ac:dyDescent="0.25">
      <c r="B950" s="11">
        <f t="shared" si="180"/>
        <v>44601.083333331058</v>
      </c>
      <c r="C950" s="1">
        <f t="shared" si="171"/>
        <v>2</v>
      </c>
      <c r="D950" s="1">
        <f t="shared" si="172"/>
        <v>3</v>
      </c>
      <c r="E950" s="12">
        <f t="shared" si="173"/>
        <v>3</v>
      </c>
      <c r="F950" s="124" t="str">
        <f t="shared" si="174"/>
        <v>0</v>
      </c>
      <c r="G950" s="1">
        <f ca="1">(OFFSET(O950,0,MATCH(Customer!$J$6,'CDH &amp; HDH'!$P$11:$X$11,0)))</f>
        <v>27</v>
      </c>
      <c r="H950" s="1" t="str">
        <f t="shared" si="175"/>
        <v>Heating</v>
      </c>
      <c r="I950" s="1">
        <f ca="1">OFFSET(IF($H950="Cooling",Customer!$C$25,Customer!$C$52),E950,D950)</f>
        <v>66</v>
      </c>
      <c r="J950" s="1">
        <f ca="1">OFFSET(IF($H950="Cooling",Customer!$L$25,Customer!$L$52),$E950,$D950)</f>
        <v>64</v>
      </c>
      <c r="K950" s="16">
        <f t="shared" si="176"/>
        <v>0</v>
      </c>
      <c r="L950" s="16">
        <f t="shared" si="177"/>
        <v>0</v>
      </c>
      <c r="M950" s="17">
        <f t="shared" ca="1" si="169"/>
        <v>39</v>
      </c>
      <c r="N950" s="17">
        <f t="shared" ca="1" si="170"/>
        <v>37</v>
      </c>
      <c r="O950" s="4"/>
      <c r="P950" s="4">
        <v>21</v>
      </c>
      <c r="Q950" s="4">
        <v>27</v>
      </c>
      <c r="R950" s="4">
        <v>9</v>
      </c>
      <c r="S950" s="4">
        <v>11</v>
      </c>
      <c r="T950" s="4">
        <v>20</v>
      </c>
      <c r="U950" s="4">
        <v>21</v>
      </c>
      <c r="V950" s="13">
        <v>27</v>
      </c>
      <c r="W950" s="4">
        <v>15</v>
      </c>
      <c r="X950" s="4">
        <v>19</v>
      </c>
      <c r="Y950">
        <f t="shared" si="178"/>
        <v>0</v>
      </c>
      <c r="Z950">
        <f t="shared" si="179"/>
        <v>0</v>
      </c>
    </row>
    <row r="951" spans="2:26" x14ac:dyDescent="0.25">
      <c r="B951" s="11">
        <f t="shared" si="180"/>
        <v>44601.124999997723</v>
      </c>
      <c r="C951" s="1">
        <f t="shared" si="171"/>
        <v>2</v>
      </c>
      <c r="D951" s="1">
        <f t="shared" si="172"/>
        <v>3</v>
      </c>
      <c r="E951" s="12">
        <f t="shared" si="173"/>
        <v>4</v>
      </c>
      <c r="F951" s="124" t="str">
        <f t="shared" si="174"/>
        <v>0</v>
      </c>
      <c r="G951" s="1">
        <f ca="1">(OFFSET(O951,0,MATCH(Customer!$J$6,'CDH &amp; HDH'!$P$11:$X$11,0)))</f>
        <v>27</v>
      </c>
      <c r="H951" s="1" t="str">
        <f t="shared" si="175"/>
        <v>Heating</v>
      </c>
      <c r="I951" s="1">
        <f ca="1">OFFSET(IF($H951="Cooling",Customer!$C$25,Customer!$C$52),E951,D951)</f>
        <v>66</v>
      </c>
      <c r="J951" s="1">
        <f ca="1">OFFSET(IF($H951="Cooling",Customer!$L$25,Customer!$L$52),$E951,$D951)</f>
        <v>64</v>
      </c>
      <c r="K951" s="16">
        <f t="shared" si="176"/>
        <v>0</v>
      </c>
      <c r="L951" s="16">
        <f t="shared" si="177"/>
        <v>0</v>
      </c>
      <c r="M951" s="17">
        <f t="shared" ca="1" si="169"/>
        <v>39</v>
      </c>
      <c r="N951" s="17">
        <f t="shared" ca="1" si="170"/>
        <v>37</v>
      </c>
      <c r="O951" s="4"/>
      <c r="P951" s="4">
        <v>20</v>
      </c>
      <c r="Q951" s="4">
        <v>25</v>
      </c>
      <c r="R951" s="4">
        <v>11</v>
      </c>
      <c r="S951" s="4">
        <v>11</v>
      </c>
      <c r="T951" s="4">
        <v>19</v>
      </c>
      <c r="U951" s="4">
        <v>21</v>
      </c>
      <c r="V951" s="13">
        <v>27</v>
      </c>
      <c r="W951" s="4">
        <v>14</v>
      </c>
      <c r="X951" s="4">
        <v>19</v>
      </c>
      <c r="Y951">
        <f t="shared" si="178"/>
        <v>0</v>
      </c>
      <c r="Z951">
        <f t="shared" si="179"/>
        <v>0</v>
      </c>
    </row>
    <row r="952" spans="2:26" x14ac:dyDescent="0.25">
      <c r="B952" s="11">
        <f t="shared" si="180"/>
        <v>44601.166666664387</v>
      </c>
      <c r="C952" s="1">
        <f t="shared" si="171"/>
        <v>2</v>
      </c>
      <c r="D952" s="1">
        <f t="shared" si="172"/>
        <v>3</v>
      </c>
      <c r="E952" s="12">
        <f t="shared" si="173"/>
        <v>5</v>
      </c>
      <c r="F952" s="124" t="str">
        <f t="shared" si="174"/>
        <v>0</v>
      </c>
      <c r="G952" s="1">
        <f ca="1">(OFFSET(O952,0,MATCH(Customer!$J$6,'CDH &amp; HDH'!$P$11:$X$11,0)))</f>
        <v>26</v>
      </c>
      <c r="H952" s="1" t="str">
        <f t="shared" si="175"/>
        <v>Heating</v>
      </c>
      <c r="I952" s="1">
        <f ca="1">OFFSET(IF($H952="Cooling",Customer!$C$25,Customer!$C$52),E952,D952)</f>
        <v>66</v>
      </c>
      <c r="J952" s="1">
        <f ca="1">OFFSET(IF($H952="Cooling",Customer!$L$25,Customer!$L$52),$E952,$D952)</f>
        <v>64</v>
      </c>
      <c r="K952" s="16">
        <f t="shared" si="176"/>
        <v>0</v>
      </c>
      <c r="L952" s="16">
        <f t="shared" si="177"/>
        <v>0</v>
      </c>
      <c r="M952" s="17">
        <f t="shared" ca="1" si="169"/>
        <v>40</v>
      </c>
      <c r="N952" s="17">
        <f t="shared" ca="1" si="170"/>
        <v>38</v>
      </c>
      <c r="O952" s="4"/>
      <c r="P952" s="4">
        <v>21</v>
      </c>
      <c r="Q952" s="4">
        <v>25</v>
      </c>
      <c r="R952" s="4">
        <v>15</v>
      </c>
      <c r="S952" s="4">
        <v>10</v>
      </c>
      <c r="T952" s="4">
        <v>18</v>
      </c>
      <c r="U952" s="4">
        <v>21</v>
      </c>
      <c r="V952" s="13">
        <v>26</v>
      </c>
      <c r="W952" s="4">
        <v>13</v>
      </c>
      <c r="X952" s="4">
        <v>19</v>
      </c>
      <c r="Y952">
        <f t="shared" si="178"/>
        <v>0</v>
      </c>
      <c r="Z952">
        <f t="shared" si="179"/>
        <v>0</v>
      </c>
    </row>
    <row r="953" spans="2:26" x14ac:dyDescent="0.25">
      <c r="B953" s="11">
        <f t="shared" si="180"/>
        <v>44601.208333331051</v>
      </c>
      <c r="C953" s="1">
        <f t="shared" si="171"/>
        <v>2</v>
      </c>
      <c r="D953" s="1">
        <f t="shared" si="172"/>
        <v>3</v>
      </c>
      <c r="E953" s="12">
        <f t="shared" si="173"/>
        <v>6</v>
      </c>
      <c r="F953" s="124" t="str">
        <f t="shared" si="174"/>
        <v>0</v>
      </c>
      <c r="G953" s="1">
        <f ca="1">(OFFSET(O953,0,MATCH(Customer!$J$6,'CDH &amp; HDH'!$P$11:$X$11,0)))</f>
        <v>27</v>
      </c>
      <c r="H953" s="1" t="str">
        <f t="shared" si="175"/>
        <v>Heating</v>
      </c>
      <c r="I953" s="1">
        <f ca="1">OFFSET(IF($H953="Cooling",Customer!$C$25,Customer!$C$52),E953,D953)</f>
        <v>66</v>
      </c>
      <c r="J953" s="1">
        <f ca="1">OFFSET(IF($H953="Cooling",Customer!$L$25,Customer!$L$52),$E953,$D953)</f>
        <v>64</v>
      </c>
      <c r="K953" s="16">
        <f t="shared" si="176"/>
        <v>0</v>
      </c>
      <c r="L953" s="16">
        <f t="shared" si="177"/>
        <v>0</v>
      </c>
      <c r="M953" s="17">
        <f t="shared" ca="1" si="169"/>
        <v>39</v>
      </c>
      <c r="N953" s="17">
        <f t="shared" ca="1" si="170"/>
        <v>37</v>
      </c>
      <c r="O953" s="4"/>
      <c r="P953" s="4">
        <v>22</v>
      </c>
      <c r="Q953" s="4">
        <v>26</v>
      </c>
      <c r="R953" s="4">
        <v>16</v>
      </c>
      <c r="S953" s="4">
        <v>9</v>
      </c>
      <c r="T953" s="4">
        <v>17</v>
      </c>
      <c r="U953" s="4">
        <v>21</v>
      </c>
      <c r="V953" s="13">
        <v>27</v>
      </c>
      <c r="W953" s="4">
        <v>14</v>
      </c>
      <c r="X953" s="4">
        <v>18</v>
      </c>
      <c r="Y953">
        <f t="shared" si="178"/>
        <v>0</v>
      </c>
      <c r="Z953">
        <f t="shared" si="179"/>
        <v>0</v>
      </c>
    </row>
    <row r="954" spans="2:26" x14ac:dyDescent="0.25">
      <c r="B954" s="11">
        <f t="shared" si="180"/>
        <v>44601.249999997715</v>
      </c>
      <c r="C954" s="1">
        <f t="shared" si="171"/>
        <v>2</v>
      </c>
      <c r="D954" s="1">
        <f t="shared" si="172"/>
        <v>3</v>
      </c>
      <c r="E954" s="12">
        <f t="shared" si="173"/>
        <v>7</v>
      </c>
      <c r="F954" s="124" t="str">
        <f t="shared" si="174"/>
        <v>0</v>
      </c>
      <c r="G954" s="1">
        <f ca="1">(OFFSET(O954,0,MATCH(Customer!$J$6,'CDH &amp; HDH'!$P$11:$X$11,0)))</f>
        <v>27</v>
      </c>
      <c r="H954" s="1" t="str">
        <f t="shared" si="175"/>
        <v>Heating</v>
      </c>
      <c r="I954" s="1">
        <f ca="1">OFFSET(IF($H954="Cooling",Customer!$C$25,Customer!$C$52),E954,D954)</f>
        <v>66</v>
      </c>
      <c r="J954" s="1">
        <f ca="1">OFFSET(IF($H954="Cooling",Customer!$L$25,Customer!$L$52),$E954,$D954)</f>
        <v>64</v>
      </c>
      <c r="K954" s="16">
        <f t="shared" si="176"/>
        <v>0</v>
      </c>
      <c r="L954" s="16">
        <f t="shared" si="177"/>
        <v>0</v>
      </c>
      <c r="M954" s="17">
        <f t="shared" ca="1" si="169"/>
        <v>39</v>
      </c>
      <c r="N954" s="17">
        <f t="shared" ca="1" si="170"/>
        <v>37</v>
      </c>
      <c r="O954" s="4"/>
      <c r="P954" s="4">
        <v>21</v>
      </c>
      <c r="Q954" s="4">
        <v>26</v>
      </c>
      <c r="R954" s="4">
        <v>16</v>
      </c>
      <c r="S954" s="4">
        <v>9</v>
      </c>
      <c r="T954" s="4">
        <v>16</v>
      </c>
      <c r="U954" s="4">
        <v>21</v>
      </c>
      <c r="V954" s="13">
        <v>27</v>
      </c>
      <c r="W954" s="4">
        <v>15</v>
      </c>
      <c r="X954" s="4">
        <v>19</v>
      </c>
      <c r="Y954">
        <f t="shared" si="178"/>
        <v>0</v>
      </c>
      <c r="Z954">
        <f t="shared" si="179"/>
        <v>0</v>
      </c>
    </row>
    <row r="955" spans="2:26" x14ac:dyDescent="0.25">
      <c r="B955" s="11">
        <f t="shared" si="180"/>
        <v>44601.29166666438</v>
      </c>
      <c r="C955" s="1">
        <f t="shared" si="171"/>
        <v>2</v>
      </c>
      <c r="D955" s="1">
        <f t="shared" si="172"/>
        <v>3</v>
      </c>
      <c r="E955" s="12">
        <f t="shared" si="173"/>
        <v>8</v>
      </c>
      <c r="F955" s="124" t="str">
        <f t="shared" si="174"/>
        <v>1</v>
      </c>
      <c r="G955" s="1">
        <f ca="1">(OFFSET(O955,0,MATCH(Customer!$J$6,'CDH &amp; HDH'!$P$11:$X$11,0)))</f>
        <v>27</v>
      </c>
      <c r="H955" s="1" t="str">
        <f t="shared" si="175"/>
        <v>Heating</v>
      </c>
      <c r="I955" s="1">
        <f ca="1">OFFSET(IF($H955="Cooling",Customer!$C$25,Customer!$C$52),E955,D955)</f>
        <v>70</v>
      </c>
      <c r="J955" s="1">
        <f ca="1">OFFSET(IF($H955="Cooling",Customer!$L$25,Customer!$L$52),$E955,$D955)</f>
        <v>70</v>
      </c>
      <c r="K955" s="16">
        <f t="shared" si="176"/>
        <v>0</v>
      </c>
      <c r="L955" s="16">
        <f t="shared" si="177"/>
        <v>0</v>
      </c>
      <c r="M955" s="17">
        <f t="shared" ca="1" si="169"/>
        <v>43</v>
      </c>
      <c r="N955" s="17">
        <f t="shared" ca="1" si="170"/>
        <v>43</v>
      </c>
      <c r="O955" s="4"/>
      <c r="P955" s="4">
        <v>21</v>
      </c>
      <c r="Q955" s="4">
        <v>25</v>
      </c>
      <c r="R955" s="4">
        <v>18</v>
      </c>
      <c r="S955" s="4">
        <v>9</v>
      </c>
      <c r="T955" s="4">
        <v>19</v>
      </c>
      <c r="U955" s="4">
        <v>21</v>
      </c>
      <c r="V955" s="13">
        <v>27</v>
      </c>
      <c r="W955" s="4">
        <v>16</v>
      </c>
      <c r="X955" s="4">
        <v>19</v>
      </c>
      <c r="Y955">
        <f t="shared" si="178"/>
        <v>0</v>
      </c>
      <c r="Z955">
        <f t="shared" si="179"/>
        <v>0</v>
      </c>
    </row>
    <row r="956" spans="2:26" x14ac:dyDescent="0.25">
      <c r="B956" s="11">
        <f t="shared" si="180"/>
        <v>44601.333333331044</v>
      </c>
      <c r="C956" s="1">
        <f t="shared" si="171"/>
        <v>2</v>
      </c>
      <c r="D956" s="1">
        <f t="shared" si="172"/>
        <v>3</v>
      </c>
      <c r="E956" s="12">
        <f t="shared" si="173"/>
        <v>9</v>
      </c>
      <c r="F956" s="124" t="str">
        <f t="shared" si="174"/>
        <v>1</v>
      </c>
      <c r="G956" s="1">
        <f ca="1">(OFFSET(O956,0,MATCH(Customer!$J$6,'CDH &amp; HDH'!$P$11:$X$11,0)))</f>
        <v>27</v>
      </c>
      <c r="H956" s="1" t="str">
        <f t="shared" si="175"/>
        <v>Heating</v>
      </c>
      <c r="I956" s="1">
        <f ca="1">OFFSET(IF($H956="Cooling",Customer!$C$25,Customer!$C$52),E956,D956)</f>
        <v>70</v>
      </c>
      <c r="J956" s="1">
        <f ca="1">OFFSET(IF($H956="Cooling",Customer!$L$25,Customer!$L$52),$E956,$D956)</f>
        <v>70</v>
      </c>
      <c r="K956" s="16">
        <f t="shared" si="176"/>
        <v>0</v>
      </c>
      <c r="L956" s="16">
        <f t="shared" si="177"/>
        <v>0</v>
      </c>
      <c r="M956" s="17">
        <f t="shared" ca="1" si="169"/>
        <v>43</v>
      </c>
      <c r="N956" s="17">
        <f t="shared" ca="1" si="170"/>
        <v>43</v>
      </c>
      <c r="O956" s="4"/>
      <c r="P956" s="4">
        <v>23</v>
      </c>
      <c r="Q956" s="4">
        <v>26</v>
      </c>
      <c r="R956" s="4">
        <v>21</v>
      </c>
      <c r="S956" s="4">
        <v>9</v>
      </c>
      <c r="T956" s="4">
        <v>22</v>
      </c>
      <c r="U956" s="4">
        <v>22</v>
      </c>
      <c r="V956" s="13">
        <v>27</v>
      </c>
      <c r="W956" s="4">
        <v>19</v>
      </c>
      <c r="X956" s="4">
        <v>19</v>
      </c>
      <c r="Y956">
        <f t="shared" si="178"/>
        <v>0</v>
      </c>
      <c r="Z956">
        <f t="shared" si="179"/>
        <v>0</v>
      </c>
    </row>
    <row r="957" spans="2:26" x14ac:dyDescent="0.25">
      <c r="B957" s="11">
        <f t="shared" si="180"/>
        <v>44601.374999997708</v>
      </c>
      <c r="C957" s="1">
        <f t="shared" si="171"/>
        <v>2</v>
      </c>
      <c r="D957" s="1">
        <f t="shared" si="172"/>
        <v>3</v>
      </c>
      <c r="E957" s="12">
        <f t="shared" si="173"/>
        <v>10</v>
      </c>
      <c r="F957" s="124" t="str">
        <f t="shared" si="174"/>
        <v>0</v>
      </c>
      <c r="G957" s="1">
        <f ca="1">(OFFSET(O957,0,MATCH(Customer!$J$6,'CDH &amp; HDH'!$P$11:$X$11,0)))</f>
        <v>27</v>
      </c>
      <c r="H957" s="1" t="str">
        <f t="shared" si="175"/>
        <v>Heating</v>
      </c>
      <c r="I957" s="1">
        <f ca="1">OFFSET(IF($H957="Cooling",Customer!$C$25,Customer!$C$52),E957,D957)</f>
        <v>70</v>
      </c>
      <c r="J957" s="1">
        <f ca="1">OFFSET(IF($H957="Cooling",Customer!$L$25,Customer!$L$52),$E957,$D957)</f>
        <v>70</v>
      </c>
      <c r="K957" s="16">
        <f t="shared" si="176"/>
        <v>0</v>
      </c>
      <c r="L957" s="16">
        <f t="shared" si="177"/>
        <v>0</v>
      </c>
      <c r="M957" s="17">
        <f t="shared" ca="1" si="169"/>
        <v>43</v>
      </c>
      <c r="N957" s="17">
        <f t="shared" ca="1" si="170"/>
        <v>43</v>
      </c>
      <c r="O957" s="4"/>
      <c r="P957" s="4">
        <v>26</v>
      </c>
      <c r="Q957" s="4">
        <v>27</v>
      </c>
      <c r="R957" s="4">
        <v>23</v>
      </c>
      <c r="S957" s="4">
        <v>10</v>
      </c>
      <c r="T957" s="4">
        <v>27</v>
      </c>
      <c r="U957" s="4">
        <v>22</v>
      </c>
      <c r="V957" s="13">
        <v>27</v>
      </c>
      <c r="W957" s="4">
        <v>24</v>
      </c>
      <c r="X957" s="4">
        <v>21</v>
      </c>
      <c r="Y957">
        <f t="shared" si="178"/>
        <v>0</v>
      </c>
      <c r="Z957">
        <f t="shared" si="179"/>
        <v>0</v>
      </c>
    </row>
    <row r="958" spans="2:26" x14ac:dyDescent="0.25">
      <c r="B958" s="11">
        <f t="shared" si="180"/>
        <v>44601.416666664372</v>
      </c>
      <c r="C958" s="1">
        <f t="shared" si="171"/>
        <v>2</v>
      </c>
      <c r="D958" s="1">
        <f t="shared" si="172"/>
        <v>3</v>
      </c>
      <c r="E958" s="12">
        <f t="shared" si="173"/>
        <v>11</v>
      </c>
      <c r="F958" s="124" t="str">
        <f t="shared" si="174"/>
        <v>0</v>
      </c>
      <c r="G958" s="1">
        <f ca="1">(OFFSET(O958,0,MATCH(Customer!$J$6,'CDH &amp; HDH'!$P$11:$X$11,0)))</f>
        <v>27</v>
      </c>
      <c r="H958" s="1" t="str">
        <f t="shared" si="175"/>
        <v>Heating</v>
      </c>
      <c r="I958" s="1">
        <f ca="1">OFFSET(IF($H958="Cooling",Customer!$C$25,Customer!$C$52),E958,D958)</f>
        <v>70</v>
      </c>
      <c r="J958" s="1">
        <f ca="1">OFFSET(IF($H958="Cooling",Customer!$L$25,Customer!$L$52),$E958,$D958)</f>
        <v>70</v>
      </c>
      <c r="K958" s="16">
        <f t="shared" si="176"/>
        <v>0</v>
      </c>
      <c r="L958" s="16">
        <f t="shared" si="177"/>
        <v>0</v>
      </c>
      <c r="M958" s="17">
        <f t="shared" ca="1" si="169"/>
        <v>43</v>
      </c>
      <c r="N958" s="17">
        <f t="shared" ca="1" si="170"/>
        <v>43</v>
      </c>
      <c r="O958" s="4"/>
      <c r="P958" s="4">
        <v>29</v>
      </c>
      <c r="Q958" s="4">
        <v>28</v>
      </c>
      <c r="R958" s="4">
        <v>27</v>
      </c>
      <c r="S958" s="4">
        <v>11</v>
      </c>
      <c r="T958" s="4">
        <v>30</v>
      </c>
      <c r="U958" s="4">
        <v>23</v>
      </c>
      <c r="V958" s="13">
        <v>27</v>
      </c>
      <c r="W958" s="4">
        <v>26</v>
      </c>
      <c r="X958" s="4">
        <v>21</v>
      </c>
      <c r="Y958">
        <f t="shared" si="178"/>
        <v>0</v>
      </c>
      <c r="Z958">
        <f t="shared" si="179"/>
        <v>0</v>
      </c>
    </row>
    <row r="959" spans="2:26" x14ac:dyDescent="0.25">
      <c r="B959" s="11">
        <f t="shared" si="180"/>
        <v>44601.458333331037</v>
      </c>
      <c r="C959" s="1">
        <f t="shared" si="171"/>
        <v>2</v>
      </c>
      <c r="D959" s="1">
        <f t="shared" si="172"/>
        <v>3</v>
      </c>
      <c r="E959" s="12">
        <f t="shared" si="173"/>
        <v>12</v>
      </c>
      <c r="F959" s="124" t="str">
        <f t="shared" si="174"/>
        <v>0</v>
      </c>
      <c r="G959" s="1">
        <f ca="1">(OFFSET(O959,0,MATCH(Customer!$J$6,'CDH &amp; HDH'!$P$11:$X$11,0)))</f>
        <v>27</v>
      </c>
      <c r="H959" s="1" t="str">
        <f t="shared" si="175"/>
        <v>Heating</v>
      </c>
      <c r="I959" s="1">
        <f ca="1">OFFSET(IF($H959="Cooling",Customer!$C$25,Customer!$C$52),E959,D959)</f>
        <v>70</v>
      </c>
      <c r="J959" s="1">
        <f ca="1">OFFSET(IF($H959="Cooling",Customer!$L$25,Customer!$L$52),$E959,$D959)</f>
        <v>70</v>
      </c>
      <c r="K959" s="16">
        <f t="shared" si="176"/>
        <v>0</v>
      </c>
      <c r="L959" s="16">
        <f t="shared" si="177"/>
        <v>0</v>
      </c>
      <c r="M959" s="17">
        <f t="shared" ca="1" si="169"/>
        <v>43</v>
      </c>
      <c r="N959" s="17">
        <f t="shared" ca="1" si="170"/>
        <v>43</v>
      </c>
      <c r="O959" s="4"/>
      <c r="P959" s="4">
        <v>34</v>
      </c>
      <c r="Q959" s="4">
        <v>29</v>
      </c>
      <c r="R959" s="4">
        <v>27</v>
      </c>
      <c r="S959" s="4">
        <v>13</v>
      </c>
      <c r="T959" s="4">
        <v>32</v>
      </c>
      <c r="U959" s="4">
        <v>25</v>
      </c>
      <c r="V959" s="13">
        <v>27</v>
      </c>
      <c r="W959" s="4">
        <v>29</v>
      </c>
      <c r="X959" s="4">
        <v>23</v>
      </c>
      <c r="Y959">
        <f t="shared" si="178"/>
        <v>0</v>
      </c>
      <c r="Z959">
        <f t="shared" si="179"/>
        <v>0</v>
      </c>
    </row>
    <row r="960" spans="2:26" x14ac:dyDescent="0.25">
      <c r="B960" s="11">
        <f t="shared" si="180"/>
        <v>44601.499999997701</v>
      </c>
      <c r="C960" s="1">
        <f t="shared" si="171"/>
        <v>2</v>
      </c>
      <c r="D960" s="1">
        <f t="shared" si="172"/>
        <v>3</v>
      </c>
      <c r="E960" s="12">
        <f t="shared" si="173"/>
        <v>13</v>
      </c>
      <c r="F960" s="124" t="str">
        <f t="shared" si="174"/>
        <v>0</v>
      </c>
      <c r="G960" s="1">
        <f ca="1">(OFFSET(O960,0,MATCH(Customer!$J$6,'CDH &amp; HDH'!$P$11:$X$11,0)))</f>
        <v>27</v>
      </c>
      <c r="H960" s="1" t="str">
        <f t="shared" si="175"/>
        <v>Heating</v>
      </c>
      <c r="I960" s="1">
        <f ca="1">OFFSET(IF($H960="Cooling",Customer!$C$25,Customer!$C$52),E960,D960)</f>
        <v>70</v>
      </c>
      <c r="J960" s="1">
        <f ca="1">OFFSET(IF($H960="Cooling",Customer!$L$25,Customer!$L$52),$E960,$D960)</f>
        <v>70</v>
      </c>
      <c r="K960" s="16">
        <f t="shared" si="176"/>
        <v>0</v>
      </c>
      <c r="L960" s="16">
        <f t="shared" si="177"/>
        <v>0</v>
      </c>
      <c r="M960" s="17">
        <f t="shared" ca="1" si="169"/>
        <v>43</v>
      </c>
      <c r="N960" s="17">
        <f t="shared" ca="1" si="170"/>
        <v>43</v>
      </c>
      <c r="O960" s="4"/>
      <c r="P960" s="4">
        <v>35</v>
      </c>
      <c r="Q960" s="4">
        <v>30</v>
      </c>
      <c r="R960" s="4">
        <v>28</v>
      </c>
      <c r="S960" s="4">
        <v>13</v>
      </c>
      <c r="T960" s="4">
        <v>33</v>
      </c>
      <c r="U960" s="4">
        <v>24</v>
      </c>
      <c r="V960" s="13">
        <v>27</v>
      </c>
      <c r="W960" s="4">
        <v>32</v>
      </c>
      <c r="X960" s="4">
        <v>24</v>
      </c>
      <c r="Y960">
        <f t="shared" si="178"/>
        <v>0</v>
      </c>
      <c r="Z960">
        <f t="shared" si="179"/>
        <v>0</v>
      </c>
    </row>
    <row r="961" spans="2:26" x14ac:dyDescent="0.25">
      <c r="B961" s="11">
        <f t="shared" si="180"/>
        <v>44601.541666664365</v>
      </c>
      <c r="C961" s="1">
        <f t="shared" si="171"/>
        <v>2</v>
      </c>
      <c r="D961" s="1">
        <f t="shared" si="172"/>
        <v>3</v>
      </c>
      <c r="E961" s="12">
        <f t="shared" si="173"/>
        <v>14</v>
      </c>
      <c r="F961" s="124" t="str">
        <f t="shared" si="174"/>
        <v>0</v>
      </c>
      <c r="G961" s="1">
        <f ca="1">(OFFSET(O961,0,MATCH(Customer!$J$6,'CDH &amp; HDH'!$P$11:$X$11,0)))</f>
        <v>27</v>
      </c>
      <c r="H961" s="1" t="str">
        <f t="shared" si="175"/>
        <v>Heating</v>
      </c>
      <c r="I961" s="1">
        <f ca="1">OFFSET(IF($H961="Cooling",Customer!$C$25,Customer!$C$52),E961,D961)</f>
        <v>70</v>
      </c>
      <c r="J961" s="1">
        <f ca="1">OFFSET(IF($H961="Cooling",Customer!$L$25,Customer!$L$52),$E961,$D961)</f>
        <v>70</v>
      </c>
      <c r="K961" s="16">
        <f t="shared" si="176"/>
        <v>0</v>
      </c>
      <c r="L961" s="16">
        <f t="shared" si="177"/>
        <v>0</v>
      </c>
      <c r="M961" s="17">
        <f t="shared" ca="1" si="169"/>
        <v>43</v>
      </c>
      <c r="N961" s="17">
        <f t="shared" ca="1" si="170"/>
        <v>43</v>
      </c>
      <c r="O961" s="4"/>
      <c r="P961" s="4">
        <v>35</v>
      </c>
      <c r="Q961" s="4">
        <v>31</v>
      </c>
      <c r="R961" s="4">
        <v>29</v>
      </c>
      <c r="S961" s="4">
        <v>13</v>
      </c>
      <c r="T961" s="4">
        <v>36</v>
      </c>
      <c r="U961" s="4">
        <v>24</v>
      </c>
      <c r="V961" s="13">
        <v>27</v>
      </c>
      <c r="W961" s="4">
        <v>32</v>
      </c>
      <c r="X961" s="4">
        <v>27</v>
      </c>
      <c r="Y961">
        <f t="shared" si="178"/>
        <v>0</v>
      </c>
      <c r="Z961">
        <f t="shared" si="179"/>
        <v>0</v>
      </c>
    </row>
    <row r="962" spans="2:26" x14ac:dyDescent="0.25">
      <c r="B962" s="11">
        <f t="shared" si="180"/>
        <v>44601.583333331029</v>
      </c>
      <c r="C962" s="1">
        <f t="shared" si="171"/>
        <v>2</v>
      </c>
      <c r="D962" s="1">
        <f t="shared" si="172"/>
        <v>3</v>
      </c>
      <c r="E962" s="12">
        <f t="shared" si="173"/>
        <v>15</v>
      </c>
      <c r="F962" s="124" t="str">
        <f t="shared" si="174"/>
        <v>0</v>
      </c>
      <c r="G962" s="1">
        <f ca="1">(OFFSET(O962,0,MATCH(Customer!$J$6,'CDH &amp; HDH'!$P$11:$X$11,0)))</f>
        <v>28</v>
      </c>
      <c r="H962" s="1" t="str">
        <f t="shared" si="175"/>
        <v>Heating</v>
      </c>
      <c r="I962" s="1">
        <f ca="1">OFFSET(IF($H962="Cooling",Customer!$C$25,Customer!$C$52),E962,D962)</f>
        <v>70</v>
      </c>
      <c r="J962" s="1">
        <f ca="1">OFFSET(IF($H962="Cooling",Customer!$L$25,Customer!$L$52),$E962,$D962)</f>
        <v>70</v>
      </c>
      <c r="K962" s="16">
        <f t="shared" si="176"/>
        <v>0</v>
      </c>
      <c r="L962" s="16">
        <f t="shared" si="177"/>
        <v>0</v>
      </c>
      <c r="M962" s="17">
        <f t="shared" ca="1" si="169"/>
        <v>42</v>
      </c>
      <c r="N962" s="17">
        <f t="shared" ca="1" si="170"/>
        <v>42</v>
      </c>
      <c r="O962" s="4"/>
      <c r="P962" s="4">
        <v>36</v>
      </c>
      <c r="Q962" s="4">
        <v>30</v>
      </c>
      <c r="R962" s="4">
        <v>28</v>
      </c>
      <c r="S962" s="4">
        <v>14</v>
      </c>
      <c r="T962" s="4">
        <v>37</v>
      </c>
      <c r="U962" s="4">
        <v>24</v>
      </c>
      <c r="V962" s="13">
        <v>28</v>
      </c>
      <c r="W962" s="4">
        <v>32</v>
      </c>
      <c r="X962" s="4">
        <v>29</v>
      </c>
      <c r="Y962">
        <f t="shared" si="178"/>
        <v>0</v>
      </c>
      <c r="Z962">
        <f t="shared" si="179"/>
        <v>0</v>
      </c>
    </row>
    <row r="963" spans="2:26" x14ac:dyDescent="0.25">
      <c r="B963" s="11">
        <f t="shared" si="180"/>
        <v>44601.624999997694</v>
      </c>
      <c r="C963" s="1">
        <f t="shared" si="171"/>
        <v>2</v>
      </c>
      <c r="D963" s="1">
        <f t="shared" si="172"/>
        <v>3</v>
      </c>
      <c r="E963" s="12">
        <f t="shared" si="173"/>
        <v>16</v>
      </c>
      <c r="F963" s="124" t="str">
        <f t="shared" si="174"/>
        <v>0</v>
      </c>
      <c r="G963" s="1">
        <f ca="1">(OFFSET(O963,0,MATCH(Customer!$J$6,'CDH &amp; HDH'!$P$11:$X$11,0)))</f>
        <v>27</v>
      </c>
      <c r="H963" s="1" t="str">
        <f t="shared" si="175"/>
        <v>Heating</v>
      </c>
      <c r="I963" s="1">
        <f ca="1">OFFSET(IF($H963="Cooling",Customer!$C$25,Customer!$C$52),E963,D963)</f>
        <v>70</v>
      </c>
      <c r="J963" s="1">
        <f ca="1">OFFSET(IF($H963="Cooling",Customer!$L$25,Customer!$L$52),$E963,$D963)</f>
        <v>70</v>
      </c>
      <c r="K963" s="16">
        <f t="shared" si="176"/>
        <v>0</v>
      </c>
      <c r="L963" s="16">
        <f t="shared" si="177"/>
        <v>0</v>
      </c>
      <c r="M963" s="17">
        <f t="shared" ca="1" si="169"/>
        <v>43</v>
      </c>
      <c r="N963" s="17">
        <f t="shared" ca="1" si="170"/>
        <v>43</v>
      </c>
      <c r="O963" s="4"/>
      <c r="P963" s="4">
        <v>37</v>
      </c>
      <c r="Q963" s="4">
        <v>30</v>
      </c>
      <c r="R963" s="4">
        <v>28</v>
      </c>
      <c r="S963" s="4">
        <v>15</v>
      </c>
      <c r="T963" s="4">
        <v>38</v>
      </c>
      <c r="U963" s="4">
        <v>23</v>
      </c>
      <c r="V963" s="13">
        <v>27</v>
      </c>
      <c r="W963" s="4">
        <v>33</v>
      </c>
      <c r="X963" s="4">
        <v>28</v>
      </c>
      <c r="Y963">
        <f t="shared" si="178"/>
        <v>0</v>
      </c>
      <c r="Z963">
        <f t="shared" si="179"/>
        <v>0</v>
      </c>
    </row>
    <row r="964" spans="2:26" x14ac:dyDescent="0.25">
      <c r="B964" s="11">
        <f t="shared" si="180"/>
        <v>44601.666666664358</v>
      </c>
      <c r="C964" s="1">
        <f t="shared" si="171"/>
        <v>2</v>
      </c>
      <c r="D964" s="1">
        <f t="shared" si="172"/>
        <v>3</v>
      </c>
      <c r="E964" s="12">
        <f t="shared" si="173"/>
        <v>17</v>
      </c>
      <c r="F964" s="124" t="str">
        <f t="shared" si="174"/>
        <v>0</v>
      </c>
      <c r="G964" s="1">
        <f ca="1">(OFFSET(O964,0,MATCH(Customer!$J$6,'CDH &amp; HDH'!$P$11:$X$11,0)))</f>
        <v>25</v>
      </c>
      <c r="H964" s="1" t="str">
        <f t="shared" si="175"/>
        <v>Heating</v>
      </c>
      <c r="I964" s="1">
        <f ca="1">OFFSET(IF($H964="Cooling",Customer!$C$25,Customer!$C$52),E964,D964)</f>
        <v>70</v>
      </c>
      <c r="J964" s="1">
        <f ca="1">OFFSET(IF($H964="Cooling",Customer!$L$25,Customer!$L$52),$E964,$D964)</f>
        <v>70</v>
      </c>
      <c r="K964" s="16">
        <f t="shared" si="176"/>
        <v>0</v>
      </c>
      <c r="L964" s="16">
        <f t="shared" si="177"/>
        <v>0</v>
      </c>
      <c r="M964" s="17">
        <f t="shared" ca="1" si="169"/>
        <v>45</v>
      </c>
      <c r="N964" s="17">
        <f t="shared" ca="1" si="170"/>
        <v>45</v>
      </c>
      <c r="O964" s="4"/>
      <c r="P964" s="4">
        <v>36</v>
      </c>
      <c r="Q964" s="4">
        <v>27</v>
      </c>
      <c r="R964" s="4">
        <v>27</v>
      </c>
      <c r="S964" s="4">
        <v>16</v>
      </c>
      <c r="T964" s="4">
        <v>38</v>
      </c>
      <c r="U964" s="4">
        <v>24</v>
      </c>
      <c r="V964" s="13">
        <v>25</v>
      </c>
      <c r="W964" s="4">
        <v>33</v>
      </c>
      <c r="X964" s="4">
        <v>27</v>
      </c>
      <c r="Y964">
        <f t="shared" si="178"/>
        <v>0</v>
      </c>
      <c r="Z964">
        <f t="shared" si="179"/>
        <v>0</v>
      </c>
    </row>
    <row r="965" spans="2:26" x14ac:dyDescent="0.25">
      <c r="B965" s="11">
        <f t="shared" si="180"/>
        <v>44601.708333331022</v>
      </c>
      <c r="C965" s="1">
        <f t="shared" si="171"/>
        <v>2</v>
      </c>
      <c r="D965" s="1">
        <f t="shared" si="172"/>
        <v>3</v>
      </c>
      <c r="E965" s="12">
        <f t="shared" si="173"/>
        <v>18</v>
      </c>
      <c r="F965" s="124" t="str">
        <f t="shared" si="174"/>
        <v>0</v>
      </c>
      <c r="G965" s="1">
        <f ca="1">(OFFSET(O965,0,MATCH(Customer!$J$6,'CDH &amp; HDH'!$P$11:$X$11,0)))</f>
        <v>24</v>
      </c>
      <c r="H965" s="1" t="str">
        <f t="shared" si="175"/>
        <v>Heating</v>
      </c>
      <c r="I965" s="1">
        <f ca="1">OFFSET(IF($H965="Cooling",Customer!$C$25,Customer!$C$52),E965,D965)</f>
        <v>70</v>
      </c>
      <c r="J965" s="1">
        <f ca="1">OFFSET(IF($H965="Cooling",Customer!$L$25,Customer!$L$52),$E965,$D965)</f>
        <v>70</v>
      </c>
      <c r="K965" s="16">
        <f t="shared" si="176"/>
        <v>0</v>
      </c>
      <c r="L965" s="16">
        <f t="shared" si="177"/>
        <v>0</v>
      </c>
      <c r="M965" s="17">
        <f t="shared" ca="1" si="169"/>
        <v>46</v>
      </c>
      <c r="N965" s="17">
        <f t="shared" ca="1" si="170"/>
        <v>46</v>
      </c>
      <c r="O965" s="4"/>
      <c r="P965" s="4">
        <v>36</v>
      </c>
      <c r="Q965" s="4">
        <v>24</v>
      </c>
      <c r="R965" s="4">
        <v>27</v>
      </c>
      <c r="S965" s="4">
        <v>14</v>
      </c>
      <c r="T965" s="4">
        <v>37</v>
      </c>
      <c r="U965" s="4">
        <v>22</v>
      </c>
      <c r="V965" s="13">
        <v>24</v>
      </c>
      <c r="W965" s="4">
        <v>32</v>
      </c>
      <c r="X965" s="4">
        <v>26</v>
      </c>
      <c r="Y965">
        <f t="shared" si="178"/>
        <v>0</v>
      </c>
      <c r="Z965">
        <f t="shared" si="179"/>
        <v>0</v>
      </c>
    </row>
    <row r="966" spans="2:26" x14ac:dyDescent="0.25">
      <c r="B966" s="11">
        <f t="shared" si="180"/>
        <v>44601.749999997686</v>
      </c>
      <c r="C966" s="1">
        <f t="shared" si="171"/>
        <v>2</v>
      </c>
      <c r="D966" s="1">
        <f t="shared" si="172"/>
        <v>3</v>
      </c>
      <c r="E966" s="12">
        <f t="shared" si="173"/>
        <v>19</v>
      </c>
      <c r="F966" s="124" t="str">
        <f t="shared" si="174"/>
        <v>1</v>
      </c>
      <c r="G966" s="1">
        <f ca="1">(OFFSET(O966,0,MATCH(Customer!$J$6,'CDH &amp; HDH'!$P$11:$X$11,0)))</f>
        <v>23</v>
      </c>
      <c r="H966" s="1" t="str">
        <f t="shared" si="175"/>
        <v>Heating</v>
      </c>
      <c r="I966" s="1">
        <f ca="1">OFFSET(IF($H966="Cooling",Customer!$C$25,Customer!$C$52),E966,D966)</f>
        <v>66</v>
      </c>
      <c r="J966" s="1">
        <f ca="1">OFFSET(IF($H966="Cooling",Customer!$L$25,Customer!$L$52),$E966,$D966)</f>
        <v>64</v>
      </c>
      <c r="K966" s="16">
        <f t="shared" si="176"/>
        <v>0</v>
      </c>
      <c r="L966" s="16">
        <f t="shared" si="177"/>
        <v>0</v>
      </c>
      <c r="M966" s="17">
        <f t="shared" ca="1" si="169"/>
        <v>43</v>
      </c>
      <c r="N966" s="17">
        <f t="shared" ca="1" si="170"/>
        <v>41</v>
      </c>
      <c r="O966" s="4"/>
      <c r="P966" s="4">
        <v>35</v>
      </c>
      <c r="Q966" s="4">
        <v>24</v>
      </c>
      <c r="R966" s="4">
        <v>27</v>
      </c>
      <c r="S966" s="4">
        <v>13</v>
      </c>
      <c r="T966" s="4">
        <v>34</v>
      </c>
      <c r="U966" s="4">
        <v>22</v>
      </c>
      <c r="V966" s="13">
        <v>23</v>
      </c>
      <c r="W966" s="4">
        <v>31</v>
      </c>
      <c r="X966" s="4">
        <v>25</v>
      </c>
      <c r="Y966">
        <f t="shared" si="178"/>
        <v>0</v>
      </c>
      <c r="Z966">
        <f t="shared" si="179"/>
        <v>0</v>
      </c>
    </row>
    <row r="967" spans="2:26" x14ac:dyDescent="0.25">
      <c r="B967" s="11">
        <f t="shared" si="180"/>
        <v>44601.79166666435</v>
      </c>
      <c r="C967" s="1">
        <f t="shared" si="171"/>
        <v>2</v>
      </c>
      <c r="D967" s="1">
        <f t="shared" si="172"/>
        <v>3</v>
      </c>
      <c r="E967" s="12">
        <f t="shared" si="173"/>
        <v>20</v>
      </c>
      <c r="F967" s="124" t="str">
        <f t="shared" si="174"/>
        <v>1</v>
      </c>
      <c r="G967" s="1">
        <f ca="1">(OFFSET(O967,0,MATCH(Customer!$J$6,'CDH &amp; HDH'!$P$11:$X$11,0)))</f>
        <v>21</v>
      </c>
      <c r="H967" s="1" t="str">
        <f t="shared" si="175"/>
        <v>Heating</v>
      </c>
      <c r="I967" s="1">
        <f ca="1">OFFSET(IF($H967="Cooling",Customer!$C$25,Customer!$C$52),E967,D967)</f>
        <v>66</v>
      </c>
      <c r="J967" s="1">
        <f ca="1">OFFSET(IF($H967="Cooling",Customer!$L$25,Customer!$L$52),$E967,$D967)</f>
        <v>64</v>
      </c>
      <c r="K967" s="16">
        <f t="shared" si="176"/>
        <v>0</v>
      </c>
      <c r="L967" s="16">
        <f t="shared" si="177"/>
        <v>0</v>
      </c>
      <c r="M967" s="17">
        <f t="shared" ca="1" si="169"/>
        <v>45</v>
      </c>
      <c r="N967" s="17">
        <f t="shared" ca="1" si="170"/>
        <v>43</v>
      </c>
      <c r="O967" s="4"/>
      <c r="P967" s="4">
        <v>34</v>
      </c>
      <c r="Q967" s="4">
        <v>24</v>
      </c>
      <c r="R967" s="4">
        <v>26</v>
      </c>
      <c r="S967" s="4">
        <v>13</v>
      </c>
      <c r="T967" s="4">
        <v>33</v>
      </c>
      <c r="U967" s="4">
        <v>22</v>
      </c>
      <c r="V967" s="13">
        <v>21</v>
      </c>
      <c r="W967" s="4">
        <v>31</v>
      </c>
      <c r="X967" s="4">
        <v>23</v>
      </c>
      <c r="Y967">
        <f t="shared" si="178"/>
        <v>0</v>
      </c>
      <c r="Z967">
        <f t="shared" si="179"/>
        <v>0</v>
      </c>
    </row>
    <row r="968" spans="2:26" x14ac:dyDescent="0.25">
      <c r="B968" s="11">
        <f t="shared" si="180"/>
        <v>44601.833333331015</v>
      </c>
      <c r="C968" s="1">
        <f t="shared" si="171"/>
        <v>2</v>
      </c>
      <c r="D968" s="1">
        <f t="shared" si="172"/>
        <v>3</v>
      </c>
      <c r="E968" s="12">
        <f t="shared" si="173"/>
        <v>21</v>
      </c>
      <c r="F968" s="124" t="str">
        <f t="shared" si="174"/>
        <v>0</v>
      </c>
      <c r="G968" s="1">
        <f ca="1">(OFFSET(O968,0,MATCH(Customer!$J$6,'CDH &amp; HDH'!$P$11:$X$11,0)))</f>
        <v>20</v>
      </c>
      <c r="H968" s="1" t="str">
        <f t="shared" si="175"/>
        <v>Heating</v>
      </c>
      <c r="I968" s="1">
        <f ca="1">OFFSET(IF($H968="Cooling",Customer!$C$25,Customer!$C$52),E968,D968)</f>
        <v>66</v>
      </c>
      <c r="J968" s="1">
        <f ca="1">OFFSET(IF($H968="Cooling",Customer!$L$25,Customer!$L$52),$E968,$D968)</f>
        <v>64</v>
      </c>
      <c r="K968" s="16">
        <f t="shared" si="176"/>
        <v>0</v>
      </c>
      <c r="L968" s="16">
        <f t="shared" si="177"/>
        <v>0</v>
      </c>
      <c r="M968" s="17">
        <f t="shared" ca="1" si="169"/>
        <v>46</v>
      </c>
      <c r="N968" s="17">
        <f t="shared" ca="1" si="170"/>
        <v>44</v>
      </c>
      <c r="O968" s="4"/>
      <c r="P968" s="4">
        <v>33</v>
      </c>
      <c r="Q968" s="4">
        <v>23</v>
      </c>
      <c r="R968" s="4">
        <v>26</v>
      </c>
      <c r="S968" s="4">
        <v>14</v>
      </c>
      <c r="T968" s="4">
        <v>33</v>
      </c>
      <c r="U968" s="4">
        <v>22</v>
      </c>
      <c r="V968" s="13">
        <v>20</v>
      </c>
      <c r="W968" s="4">
        <v>31</v>
      </c>
      <c r="X968" s="4">
        <v>22</v>
      </c>
      <c r="Y968">
        <f t="shared" si="178"/>
        <v>0</v>
      </c>
      <c r="Z968">
        <f t="shared" si="179"/>
        <v>0</v>
      </c>
    </row>
    <row r="969" spans="2:26" x14ac:dyDescent="0.25">
      <c r="B969" s="11">
        <f t="shared" si="180"/>
        <v>44601.874999997679</v>
      </c>
      <c r="C969" s="1">
        <f t="shared" si="171"/>
        <v>2</v>
      </c>
      <c r="D969" s="1">
        <f t="shared" si="172"/>
        <v>3</v>
      </c>
      <c r="E969" s="12">
        <f t="shared" si="173"/>
        <v>22</v>
      </c>
      <c r="F969" s="124" t="str">
        <f t="shared" si="174"/>
        <v>0</v>
      </c>
      <c r="G969" s="1">
        <f ca="1">(OFFSET(O969,0,MATCH(Customer!$J$6,'CDH &amp; HDH'!$P$11:$X$11,0)))</f>
        <v>19</v>
      </c>
      <c r="H969" s="1" t="str">
        <f t="shared" si="175"/>
        <v>Heating</v>
      </c>
      <c r="I969" s="1">
        <f ca="1">OFFSET(IF($H969="Cooling",Customer!$C$25,Customer!$C$52),E969,D969)</f>
        <v>66</v>
      </c>
      <c r="J969" s="1">
        <f ca="1">OFFSET(IF($H969="Cooling",Customer!$L$25,Customer!$L$52),$E969,$D969)</f>
        <v>64</v>
      </c>
      <c r="K969" s="16">
        <f t="shared" si="176"/>
        <v>0</v>
      </c>
      <c r="L969" s="16">
        <f t="shared" si="177"/>
        <v>0</v>
      </c>
      <c r="M969" s="17">
        <f t="shared" ca="1" si="169"/>
        <v>47</v>
      </c>
      <c r="N969" s="17">
        <f t="shared" ca="1" si="170"/>
        <v>45</v>
      </c>
      <c r="O969" s="4"/>
      <c r="P969" s="4">
        <v>33</v>
      </c>
      <c r="Q969" s="4">
        <v>22</v>
      </c>
      <c r="R969" s="4">
        <v>25</v>
      </c>
      <c r="S969" s="4">
        <v>14</v>
      </c>
      <c r="T969" s="4">
        <v>34</v>
      </c>
      <c r="U969" s="4">
        <v>21</v>
      </c>
      <c r="V969" s="13">
        <v>19</v>
      </c>
      <c r="W969" s="4">
        <v>31</v>
      </c>
      <c r="X969" s="4">
        <v>22</v>
      </c>
      <c r="Y969">
        <f t="shared" si="178"/>
        <v>0</v>
      </c>
      <c r="Z969">
        <f t="shared" si="179"/>
        <v>0</v>
      </c>
    </row>
    <row r="970" spans="2:26" x14ac:dyDescent="0.25">
      <c r="B970" s="11">
        <f t="shared" si="180"/>
        <v>44601.916666664343</v>
      </c>
      <c r="C970" s="1">
        <f t="shared" si="171"/>
        <v>2</v>
      </c>
      <c r="D970" s="1">
        <f t="shared" si="172"/>
        <v>3</v>
      </c>
      <c r="E970" s="12">
        <f t="shared" si="173"/>
        <v>23</v>
      </c>
      <c r="F970" s="124" t="str">
        <f t="shared" si="174"/>
        <v>0</v>
      </c>
      <c r="G970" s="1">
        <f ca="1">(OFFSET(O970,0,MATCH(Customer!$J$6,'CDH &amp; HDH'!$P$11:$X$11,0)))</f>
        <v>16</v>
      </c>
      <c r="H970" s="1" t="str">
        <f t="shared" si="175"/>
        <v>Heating</v>
      </c>
      <c r="I970" s="1">
        <f ca="1">OFFSET(IF($H970="Cooling",Customer!$C$25,Customer!$C$52),E970,D970)</f>
        <v>66</v>
      </c>
      <c r="J970" s="1">
        <f ca="1">OFFSET(IF($H970="Cooling",Customer!$L$25,Customer!$L$52),$E970,$D970)</f>
        <v>64</v>
      </c>
      <c r="K970" s="16">
        <f t="shared" si="176"/>
        <v>0</v>
      </c>
      <c r="L970" s="16">
        <f t="shared" si="177"/>
        <v>0</v>
      </c>
      <c r="M970" s="17">
        <f t="shared" ca="1" si="169"/>
        <v>50</v>
      </c>
      <c r="N970" s="17">
        <f t="shared" ca="1" si="170"/>
        <v>48</v>
      </c>
      <c r="O970" s="4"/>
      <c r="P970" s="4">
        <v>34</v>
      </c>
      <c r="Q970" s="4">
        <v>22</v>
      </c>
      <c r="R970" s="4">
        <v>24</v>
      </c>
      <c r="S970" s="4">
        <v>14</v>
      </c>
      <c r="T970" s="4">
        <v>33</v>
      </c>
      <c r="U970" s="4">
        <v>18</v>
      </c>
      <c r="V970" s="13">
        <v>16</v>
      </c>
      <c r="W970" s="4">
        <v>32</v>
      </c>
      <c r="X970" s="4">
        <v>22</v>
      </c>
      <c r="Y970">
        <f t="shared" si="178"/>
        <v>0</v>
      </c>
      <c r="Z970">
        <f t="shared" si="179"/>
        <v>0</v>
      </c>
    </row>
    <row r="971" spans="2:26" x14ac:dyDescent="0.25">
      <c r="B971" s="11">
        <f t="shared" si="180"/>
        <v>44601.958333331007</v>
      </c>
      <c r="C971" s="1">
        <f t="shared" si="171"/>
        <v>2</v>
      </c>
      <c r="D971" s="1">
        <f t="shared" si="172"/>
        <v>3</v>
      </c>
      <c r="E971" s="12">
        <f t="shared" si="173"/>
        <v>24</v>
      </c>
      <c r="F971" s="124" t="str">
        <f t="shared" si="174"/>
        <v>0</v>
      </c>
      <c r="G971" s="1">
        <f ca="1">(OFFSET(O971,0,MATCH(Customer!$J$6,'CDH &amp; HDH'!$P$11:$X$11,0)))</f>
        <v>14</v>
      </c>
      <c r="H971" s="1" t="str">
        <f t="shared" si="175"/>
        <v>Heating</v>
      </c>
      <c r="I971" s="1">
        <f ca="1">OFFSET(IF($H971="Cooling",Customer!$C$25,Customer!$C$52),E971,D971)</f>
        <v>66</v>
      </c>
      <c r="J971" s="1">
        <f ca="1">OFFSET(IF($H971="Cooling",Customer!$L$25,Customer!$L$52),$E971,$D971)</f>
        <v>64</v>
      </c>
      <c r="K971" s="16">
        <f t="shared" si="176"/>
        <v>0</v>
      </c>
      <c r="L971" s="16">
        <f t="shared" si="177"/>
        <v>0</v>
      </c>
      <c r="M971" s="17">
        <f t="shared" ca="1" si="169"/>
        <v>52</v>
      </c>
      <c r="N971" s="17">
        <f t="shared" ca="1" si="170"/>
        <v>50</v>
      </c>
      <c r="O971" s="4"/>
      <c r="P971" s="4">
        <v>33</v>
      </c>
      <c r="Q971" s="4">
        <v>21</v>
      </c>
      <c r="R971" s="4">
        <v>22</v>
      </c>
      <c r="S971" s="4">
        <v>14</v>
      </c>
      <c r="T971" s="4">
        <v>34</v>
      </c>
      <c r="U971" s="4">
        <v>18</v>
      </c>
      <c r="V971" s="13">
        <v>14</v>
      </c>
      <c r="W971" s="4">
        <v>31</v>
      </c>
      <c r="X971" s="4">
        <v>21</v>
      </c>
      <c r="Y971">
        <f t="shared" si="178"/>
        <v>0</v>
      </c>
      <c r="Z971">
        <f t="shared" si="179"/>
        <v>0</v>
      </c>
    </row>
    <row r="972" spans="2:26" x14ac:dyDescent="0.25">
      <c r="B972" s="11">
        <f t="shared" si="180"/>
        <v>44601.999999997672</v>
      </c>
      <c r="C972" s="1">
        <f t="shared" si="171"/>
        <v>2</v>
      </c>
      <c r="D972" s="1">
        <f t="shared" si="172"/>
        <v>4</v>
      </c>
      <c r="E972" s="12">
        <f t="shared" si="173"/>
        <v>1</v>
      </c>
      <c r="F972" s="124" t="str">
        <f t="shared" si="174"/>
        <v>0</v>
      </c>
      <c r="G972" s="1">
        <f ca="1">(OFFSET(O972,0,MATCH(Customer!$J$6,'CDH &amp; HDH'!$P$11:$X$11,0)))</f>
        <v>14</v>
      </c>
      <c r="H972" s="1" t="str">
        <f t="shared" si="175"/>
        <v>Heating</v>
      </c>
      <c r="I972" s="1">
        <f ca="1">OFFSET(IF($H972="Cooling",Customer!$C$25,Customer!$C$52),E972,D972)</f>
        <v>66</v>
      </c>
      <c r="J972" s="1">
        <f ca="1">OFFSET(IF($H972="Cooling",Customer!$L$25,Customer!$L$52),$E972,$D972)</f>
        <v>64</v>
      </c>
      <c r="K972" s="16">
        <f t="shared" si="176"/>
        <v>0</v>
      </c>
      <c r="L972" s="16">
        <f t="shared" si="177"/>
        <v>0</v>
      </c>
      <c r="M972" s="17">
        <f t="shared" ref="M972:M1035" ca="1" si="181">IF($H972="Cooling",0,MAX(0,I972-$G972))</f>
        <v>52</v>
      </c>
      <c r="N972" s="17">
        <f t="shared" ref="N972:N1035" ca="1" si="182">IF($H972="Cooling",0,MAX(0,J972-$G972))</f>
        <v>50</v>
      </c>
      <c r="O972" s="4"/>
      <c r="P972" s="4">
        <v>33</v>
      </c>
      <c r="Q972" s="4">
        <v>18</v>
      </c>
      <c r="R972" s="4">
        <v>21</v>
      </c>
      <c r="S972" s="4">
        <v>14</v>
      </c>
      <c r="T972" s="4">
        <v>34</v>
      </c>
      <c r="U972" s="4">
        <v>16</v>
      </c>
      <c r="V972" s="13">
        <v>14</v>
      </c>
      <c r="W972" s="4">
        <v>31</v>
      </c>
      <c r="X972" s="4">
        <v>21</v>
      </c>
      <c r="Y972">
        <f t="shared" si="178"/>
        <v>0</v>
      </c>
      <c r="Z972">
        <f t="shared" si="179"/>
        <v>0</v>
      </c>
    </row>
    <row r="973" spans="2:26" x14ac:dyDescent="0.25">
      <c r="B973" s="11">
        <f t="shared" si="180"/>
        <v>44602.041666664336</v>
      </c>
      <c r="C973" s="1">
        <f t="shared" ref="C973:C1036" si="183">MONTH(B973)</f>
        <v>2</v>
      </c>
      <c r="D973" s="1">
        <f t="shared" ref="D973:D1036" si="184">WEEKDAY(B973,2)</f>
        <v>4</v>
      </c>
      <c r="E973" s="12">
        <f t="shared" ref="E973:E1036" si="185">HOUR(B973)+1</f>
        <v>2</v>
      </c>
      <c r="F973" s="124" t="str">
        <f t="shared" ref="F973:F1036" si="186">IF(AND(C973&gt;5,C973&lt;9,D973&lt;6,E973&gt;14,E973&lt;19),"1",IF(AND(OR(E973=8,E973=9,E973=19,E973=20),C973&lt;3,D973&lt;6),"1","0"))</f>
        <v>0</v>
      </c>
      <c r="G973" s="1">
        <f ca="1">(OFFSET(O973,0,MATCH(Customer!$J$6,'CDH &amp; HDH'!$P$11:$X$11,0)))</f>
        <v>13</v>
      </c>
      <c r="H973" s="1" t="str">
        <f t="shared" ref="H973:H1036" si="187">IF(AND(C973&gt;=5,C973&lt;=9),"Cooling","Heating")</f>
        <v>Heating</v>
      </c>
      <c r="I973" s="1">
        <f ca="1">OFFSET(IF($H973="Cooling",Customer!$C$25,Customer!$C$52),E973,D973)</f>
        <v>66</v>
      </c>
      <c r="J973" s="1">
        <f ca="1">OFFSET(IF($H973="Cooling",Customer!$L$25,Customer!$L$52),$E973,$D973)</f>
        <v>64</v>
      </c>
      <c r="K973" s="16">
        <f t="shared" ref="K973:K1036" si="188">IF($H973="Heating",0,MAX(0,$G973-I973))</f>
        <v>0</v>
      </c>
      <c r="L973" s="16">
        <f t="shared" ref="L973:L1036" si="189">IF($H973="Heating",0,MAX(0,$G973-J973))</f>
        <v>0</v>
      </c>
      <c r="M973" s="17">
        <f t="shared" ca="1" si="181"/>
        <v>53</v>
      </c>
      <c r="N973" s="17">
        <f t="shared" ca="1" si="182"/>
        <v>51</v>
      </c>
      <c r="O973" s="4"/>
      <c r="P973" s="4">
        <v>32</v>
      </c>
      <c r="Q973" s="4">
        <v>17</v>
      </c>
      <c r="R973" s="4">
        <v>20</v>
      </c>
      <c r="S973" s="4">
        <v>15</v>
      </c>
      <c r="T973" s="4">
        <v>33</v>
      </c>
      <c r="U973" s="4">
        <v>15</v>
      </c>
      <c r="V973" s="13">
        <v>13</v>
      </c>
      <c r="W973" s="4">
        <v>31</v>
      </c>
      <c r="X973" s="4">
        <v>21</v>
      </c>
      <c r="Y973">
        <f t="shared" ref="Y973:Y1036" si="190">1.08*400*K973</f>
        <v>0</v>
      </c>
      <c r="Z973">
        <f t="shared" ref="Z973:Z1036" si="191">1.08*400*L973</f>
        <v>0</v>
      </c>
    </row>
    <row r="974" spans="2:26" x14ac:dyDescent="0.25">
      <c r="B974" s="11">
        <f t="shared" ref="B974:B1037" si="192">B973+1/24</f>
        <v>44602.083333331</v>
      </c>
      <c r="C974" s="1">
        <f t="shared" si="183"/>
        <v>2</v>
      </c>
      <c r="D974" s="1">
        <f t="shared" si="184"/>
        <v>4</v>
      </c>
      <c r="E974" s="12">
        <f t="shared" si="185"/>
        <v>3</v>
      </c>
      <c r="F974" s="124" t="str">
        <f t="shared" si="186"/>
        <v>0</v>
      </c>
      <c r="G974" s="1">
        <f ca="1">(OFFSET(O974,0,MATCH(Customer!$J$6,'CDH &amp; HDH'!$P$11:$X$11,0)))</f>
        <v>10</v>
      </c>
      <c r="H974" s="1" t="str">
        <f t="shared" si="187"/>
        <v>Heating</v>
      </c>
      <c r="I974" s="1">
        <f ca="1">OFFSET(IF($H974="Cooling",Customer!$C$25,Customer!$C$52),E974,D974)</f>
        <v>66</v>
      </c>
      <c r="J974" s="1">
        <f ca="1">OFFSET(IF($H974="Cooling",Customer!$L$25,Customer!$L$52),$E974,$D974)</f>
        <v>64</v>
      </c>
      <c r="K974" s="16">
        <f t="shared" si="188"/>
        <v>0</v>
      </c>
      <c r="L974" s="16">
        <f t="shared" si="189"/>
        <v>0</v>
      </c>
      <c r="M974" s="17">
        <f t="shared" ca="1" si="181"/>
        <v>56</v>
      </c>
      <c r="N974" s="17">
        <f t="shared" ca="1" si="182"/>
        <v>54</v>
      </c>
      <c r="O974" s="4"/>
      <c r="P974" s="4">
        <v>32</v>
      </c>
      <c r="Q974" s="4">
        <v>15</v>
      </c>
      <c r="R974" s="4">
        <v>19</v>
      </c>
      <c r="S974" s="4">
        <v>14</v>
      </c>
      <c r="T974" s="4">
        <v>32</v>
      </c>
      <c r="U974" s="4">
        <v>14</v>
      </c>
      <c r="V974" s="13">
        <v>10</v>
      </c>
      <c r="W974" s="4">
        <v>30</v>
      </c>
      <c r="X974" s="4">
        <v>21</v>
      </c>
      <c r="Y974">
        <f t="shared" si="190"/>
        <v>0</v>
      </c>
      <c r="Z974">
        <f t="shared" si="191"/>
        <v>0</v>
      </c>
    </row>
    <row r="975" spans="2:26" x14ac:dyDescent="0.25">
      <c r="B975" s="11">
        <f t="shared" si="192"/>
        <v>44602.124999997664</v>
      </c>
      <c r="C975" s="1">
        <f t="shared" si="183"/>
        <v>2</v>
      </c>
      <c r="D975" s="1">
        <f t="shared" si="184"/>
        <v>4</v>
      </c>
      <c r="E975" s="12">
        <f t="shared" si="185"/>
        <v>4</v>
      </c>
      <c r="F975" s="124" t="str">
        <f t="shared" si="186"/>
        <v>0</v>
      </c>
      <c r="G975" s="1">
        <f ca="1">(OFFSET(O975,0,MATCH(Customer!$J$6,'CDH &amp; HDH'!$P$11:$X$11,0)))</f>
        <v>7</v>
      </c>
      <c r="H975" s="1" t="str">
        <f t="shared" si="187"/>
        <v>Heating</v>
      </c>
      <c r="I975" s="1">
        <f ca="1">OFFSET(IF($H975="Cooling",Customer!$C$25,Customer!$C$52),E975,D975)</f>
        <v>66</v>
      </c>
      <c r="J975" s="1">
        <f ca="1">OFFSET(IF($H975="Cooling",Customer!$L$25,Customer!$L$52),$E975,$D975)</f>
        <v>64</v>
      </c>
      <c r="K975" s="16">
        <f t="shared" si="188"/>
        <v>0</v>
      </c>
      <c r="L975" s="16">
        <f t="shared" si="189"/>
        <v>0</v>
      </c>
      <c r="M975" s="17">
        <f t="shared" ca="1" si="181"/>
        <v>59</v>
      </c>
      <c r="N975" s="17">
        <f t="shared" ca="1" si="182"/>
        <v>57</v>
      </c>
      <c r="O975" s="4"/>
      <c r="P975" s="4">
        <v>31</v>
      </c>
      <c r="Q975" s="4">
        <v>13</v>
      </c>
      <c r="R975" s="4">
        <v>19</v>
      </c>
      <c r="S975" s="4">
        <v>14</v>
      </c>
      <c r="T975" s="4">
        <v>30</v>
      </c>
      <c r="U975" s="4">
        <v>14</v>
      </c>
      <c r="V975" s="13">
        <v>7</v>
      </c>
      <c r="W975" s="4">
        <v>28</v>
      </c>
      <c r="X975" s="4">
        <v>21</v>
      </c>
      <c r="Y975">
        <f t="shared" si="190"/>
        <v>0</v>
      </c>
      <c r="Z975">
        <f t="shared" si="191"/>
        <v>0</v>
      </c>
    </row>
    <row r="976" spans="2:26" x14ac:dyDescent="0.25">
      <c r="B976" s="11">
        <f t="shared" si="192"/>
        <v>44602.166666664329</v>
      </c>
      <c r="C976" s="1">
        <f t="shared" si="183"/>
        <v>2</v>
      </c>
      <c r="D976" s="1">
        <f t="shared" si="184"/>
        <v>4</v>
      </c>
      <c r="E976" s="12">
        <f t="shared" si="185"/>
        <v>5</v>
      </c>
      <c r="F976" s="124" t="str">
        <f t="shared" si="186"/>
        <v>0</v>
      </c>
      <c r="G976" s="1">
        <f ca="1">(OFFSET(O976,0,MATCH(Customer!$J$6,'CDH &amp; HDH'!$P$11:$X$11,0)))</f>
        <v>4</v>
      </c>
      <c r="H976" s="1" t="str">
        <f t="shared" si="187"/>
        <v>Heating</v>
      </c>
      <c r="I976" s="1">
        <f ca="1">OFFSET(IF($H976="Cooling",Customer!$C$25,Customer!$C$52),E976,D976)</f>
        <v>66</v>
      </c>
      <c r="J976" s="1">
        <f ca="1">OFFSET(IF($H976="Cooling",Customer!$L$25,Customer!$L$52),$E976,$D976)</f>
        <v>64</v>
      </c>
      <c r="K976" s="16">
        <f t="shared" si="188"/>
        <v>0</v>
      </c>
      <c r="L976" s="16">
        <f t="shared" si="189"/>
        <v>0</v>
      </c>
      <c r="M976" s="17">
        <f t="shared" ca="1" si="181"/>
        <v>62</v>
      </c>
      <c r="N976" s="17">
        <f t="shared" ca="1" si="182"/>
        <v>60</v>
      </c>
      <c r="O976" s="4"/>
      <c r="P976" s="4">
        <v>30</v>
      </c>
      <c r="Q976" s="4">
        <v>11</v>
      </c>
      <c r="R976" s="4">
        <v>18</v>
      </c>
      <c r="S976" s="4">
        <v>14</v>
      </c>
      <c r="T976" s="4">
        <v>25</v>
      </c>
      <c r="U976" s="4">
        <v>13</v>
      </c>
      <c r="V976" s="13">
        <v>4</v>
      </c>
      <c r="W976" s="4">
        <v>27</v>
      </c>
      <c r="X976" s="4">
        <v>21</v>
      </c>
      <c r="Y976">
        <f t="shared" si="190"/>
        <v>0</v>
      </c>
      <c r="Z976">
        <f t="shared" si="191"/>
        <v>0</v>
      </c>
    </row>
    <row r="977" spans="2:26" x14ac:dyDescent="0.25">
      <c r="B977" s="11">
        <f t="shared" si="192"/>
        <v>44602.208333330993</v>
      </c>
      <c r="C977" s="1">
        <f t="shared" si="183"/>
        <v>2</v>
      </c>
      <c r="D977" s="1">
        <f t="shared" si="184"/>
        <v>4</v>
      </c>
      <c r="E977" s="12">
        <f t="shared" si="185"/>
        <v>6</v>
      </c>
      <c r="F977" s="124" t="str">
        <f t="shared" si="186"/>
        <v>0</v>
      </c>
      <c r="G977" s="1">
        <f ca="1">(OFFSET(O977,0,MATCH(Customer!$J$6,'CDH &amp; HDH'!$P$11:$X$11,0)))</f>
        <v>2</v>
      </c>
      <c r="H977" s="1" t="str">
        <f t="shared" si="187"/>
        <v>Heating</v>
      </c>
      <c r="I977" s="1">
        <f ca="1">OFFSET(IF($H977="Cooling",Customer!$C$25,Customer!$C$52),E977,D977)</f>
        <v>66</v>
      </c>
      <c r="J977" s="1">
        <f ca="1">OFFSET(IF($H977="Cooling",Customer!$L$25,Customer!$L$52),$E977,$D977)</f>
        <v>64</v>
      </c>
      <c r="K977" s="16">
        <f t="shared" si="188"/>
        <v>0</v>
      </c>
      <c r="L977" s="16">
        <f t="shared" si="189"/>
        <v>0</v>
      </c>
      <c r="M977" s="17">
        <f t="shared" ca="1" si="181"/>
        <v>64</v>
      </c>
      <c r="N977" s="17">
        <f t="shared" ca="1" si="182"/>
        <v>62</v>
      </c>
      <c r="O977" s="4"/>
      <c r="P977" s="4">
        <v>29</v>
      </c>
      <c r="Q977" s="4">
        <v>9</v>
      </c>
      <c r="R977" s="4">
        <v>16</v>
      </c>
      <c r="S977" s="4">
        <v>14</v>
      </c>
      <c r="T977" s="4">
        <v>31</v>
      </c>
      <c r="U977" s="4">
        <v>11</v>
      </c>
      <c r="V977" s="13">
        <v>2</v>
      </c>
      <c r="W977" s="4">
        <v>28</v>
      </c>
      <c r="X977" s="4">
        <v>21</v>
      </c>
      <c r="Y977">
        <f t="shared" si="190"/>
        <v>0</v>
      </c>
      <c r="Z977">
        <f t="shared" si="191"/>
        <v>0</v>
      </c>
    </row>
    <row r="978" spans="2:26" x14ac:dyDescent="0.25">
      <c r="B978" s="11">
        <f t="shared" si="192"/>
        <v>44602.249999997657</v>
      </c>
      <c r="C978" s="1">
        <f t="shared" si="183"/>
        <v>2</v>
      </c>
      <c r="D978" s="1">
        <f t="shared" si="184"/>
        <v>4</v>
      </c>
      <c r="E978" s="12">
        <f t="shared" si="185"/>
        <v>7</v>
      </c>
      <c r="F978" s="124" t="str">
        <f t="shared" si="186"/>
        <v>0</v>
      </c>
      <c r="G978" s="1">
        <f ca="1">(OFFSET(O978,0,MATCH(Customer!$J$6,'CDH &amp; HDH'!$P$11:$X$11,0)))</f>
        <v>1</v>
      </c>
      <c r="H978" s="1" t="str">
        <f t="shared" si="187"/>
        <v>Heating</v>
      </c>
      <c r="I978" s="1">
        <f ca="1">OFFSET(IF($H978="Cooling",Customer!$C$25,Customer!$C$52),E978,D978)</f>
        <v>66</v>
      </c>
      <c r="J978" s="1">
        <f ca="1">OFFSET(IF($H978="Cooling",Customer!$L$25,Customer!$L$52),$E978,$D978)</f>
        <v>64</v>
      </c>
      <c r="K978" s="16">
        <f t="shared" si="188"/>
        <v>0</v>
      </c>
      <c r="L978" s="16">
        <f t="shared" si="189"/>
        <v>0</v>
      </c>
      <c r="M978" s="17">
        <f t="shared" ca="1" si="181"/>
        <v>65</v>
      </c>
      <c r="N978" s="17">
        <f t="shared" ca="1" si="182"/>
        <v>63</v>
      </c>
      <c r="O978" s="4"/>
      <c r="P978" s="4">
        <v>25</v>
      </c>
      <c r="Q978" s="4">
        <v>8</v>
      </c>
      <c r="R978" s="4">
        <v>15</v>
      </c>
      <c r="S978" s="4">
        <v>15</v>
      </c>
      <c r="T978" s="4">
        <v>30</v>
      </c>
      <c r="U978" s="4">
        <v>11</v>
      </c>
      <c r="V978" s="13">
        <v>1</v>
      </c>
      <c r="W978" s="4">
        <v>27</v>
      </c>
      <c r="X978" s="4">
        <v>22</v>
      </c>
      <c r="Y978">
        <f t="shared" si="190"/>
        <v>0</v>
      </c>
      <c r="Z978">
        <f t="shared" si="191"/>
        <v>0</v>
      </c>
    </row>
    <row r="979" spans="2:26" x14ac:dyDescent="0.25">
      <c r="B979" s="11">
        <f t="shared" si="192"/>
        <v>44602.291666664321</v>
      </c>
      <c r="C979" s="1">
        <f t="shared" si="183"/>
        <v>2</v>
      </c>
      <c r="D979" s="1">
        <f t="shared" si="184"/>
        <v>4</v>
      </c>
      <c r="E979" s="12">
        <f t="shared" si="185"/>
        <v>8</v>
      </c>
      <c r="F979" s="124" t="str">
        <f t="shared" si="186"/>
        <v>1</v>
      </c>
      <c r="G979" s="1">
        <f ca="1">(OFFSET(O979,0,MATCH(Customer!$J$6,'CDH &amp; HDH'!$P$11:$X$11,0)))</f>
        <v>-1</v>
      </c>
      <c r="H979" s="1" t="str">
        <f t="shared" si="187"/>
        <v>Heating</v>
      </c>
      <c r="I979" s="1">
        <f ca="1">OFFSET(IF($H979="Cooling",Customer!$C$25,Customer!$C$52),E979,D979)</f>
        <v>70</v>
      </c>
      <c r="J979" s="1">
        <f ca="1">OFFSET(IF($H979="Cooling",Customer!$L$25,Customer!$L$52),$E979,$D979)</f>
        <v>70</v>
      </c>
      <c r="K979" s="16">
        <f t="shared" si="188"/>
        <v>0</v>
      </c>
      <c r="L979" s="16">
        <f t="shared" si="189"/>
        <v>0</v>
      </c>
      <c r="M979" s="17">
        <f t="shared" ca="1" si="181"/>
        <v>71</v>
      </c>
      <c r="N979" s="17">
        <f t="shared" ca="1" si="182"/>
        <v>71</v>
      </c>
      <c r="O979" s="4"/>
      <c r="P979" s="4">
        <v>29</v>
      </c>
      <c r="Q979" s="4">
        <v>8</v>
      </c>
      <c r="R979" s="4">
        <v>13</v>
      </c>
      <c r="S979" s="4">
        <v>16</v>
      </c>
      <c r="T979" s="4">
        <v>34</v>
      </c>
      <c r="U979" s="4">
        <v>12</v>
      </c>
      <c r="V979" s="13">
        <v>-1</v>
      </c>
      <c r="W979" s="4">
        <v>26</v>
      </c>
      <c r="X979" s="4">
        <v>22</v>
      </c>
      <c r="Y979">
        <f t="shared" si="190"/>
        <v>0</v>
      </c>
      <c r="Z979">
        <f t="shared" si="191"/>
        <v>0</v>
      </c>
    </row>
    <row r="980" spans="2:26" x14ac:dyDescent="0.25">
      <c r="B980" s="11">
        <f t="shared" si="192"/>
        <v>44602.333333330986</v>
      </c>
      <c r="C980" s="1">
        <f t="shared" si="183"/>
        <v>2</v>
      </c>
      <c r="D980" s="1">
        <f t="shared" si="184"/>
        <v>4</v>
      </c>
      <c r="E980" s="12">
        <f t="shared" si="185"/>
        <v>9</v>
      </c>
      <c r="F980" s="124" t="str">
        <f t="shared" si="186"/>
        <v>1</v>
      </c>
      <c r="G980" s="1">
        <f ca="1">(OFFSET(O980,0,MATCH(Customer!$J$6,'CDH &amp; HDH'!$P$11:$X$11,0)))</f>
        <v>1</v>
      </c>
      <c r="H980" s="1" t="str">
        <f t="shared" si="187"/>
        <v>Heating</v>
      </c>
      <c r="I980" s="1">
        <f ca="1">OFFSET(IF($H980="Cooling",Customer!$C$25,Customer!$C$52),E980,D980)</f>
        <v>70</v>
      </c>
      <c r="J980" s="1">
        <f ca="1">OFFSET(IF($H980="Cooling",Customer!$L$25,Customer!$L$52),$E980,$D980)</f>
        <v>70</v>
      </c>
      <c r="K980" s="16">
        <f t="shared" si="188"/>
        <v>0</v>
      </c>
      <c r="L980" s="16">
        <f t="shared" si="189"/>
        <v>0</v>
      </c>
      <c r="M980" s="17">
        <f t="shared" ca="1" si="181"/>
        <v>69</v>
      </c>
      <c r="N980" s="17">
        <f t="shared" ca="1" si="182"/>
        <v>69</v>
      </c>
      <c r="O980" s="4"/>
      <c r="P980" s="4">
        <v>33</v>
      </c>
      <c r="Q980" s="4">
        <v>9</v>
      </c>
      <c r="R980" s="4">
        <v>14</v>
      </c>
      <c r="S980" s="4">
        <v>17</v>
      </c>
      <c r="T980" s="4">
        <v>35</v>
      </c>
      <c r="U980" s="4">
        <v>13</v>
      </c>
      <c r="V980" s="13">
        <v>1</v>
      </c>
      <c r="W980" s="4">
        <v>27</v>
      </c>
      <c r="X980" s="4">
        <v>22</v>
      </c>
      <c r="Y980">
        <f t="shared" si="190"/>
        <v>0</v>
      </c>
      <c r="Z980">
        <f t="shared" si="191"/>
        <v>0</v>
      </c>
    </row>
    <row r="981" spans="2:26" x14ac:dyDescent="0.25">
      <c r="B981" s="11">
        <f t="shared" si="192"/>
        <v>44602.37499999765</v>
      </c>
      <c r="C981" s="1">
        <f t="shared" si="183"/>
        <v>2</v>
      </c>
      <c r="D981" s="1">
        <f t="shared" si="184"/>
        <v>4</v>
      </c>
      <c r="E981" s="12">
        <f t="shared" si="185"/>
        <v>10</v>
      </c>
      <c r="F981" s="124" t="str">
        <f t="shared" si="186"/>
        <v>0</v>
      </c>
      <c r="G981" s="1">
        <f ca="1">(OFFSET(O981,0,MATCH(Customer!$J$6,'CDH &amp; HDH'!$P$11:$X$11,0)))</f>
        <v>4</v>
      </c>
      <c r="H981" s="1" t="str">
        <f t="shared" si="187"/>
        <v>Heating</v>
      </c>
      <c r="I981" s="1">
        <f ca="1">OFFSET(IF($H981="Cooling",Customer!$C$25,Customer!$C$52),E981,D981)</f>
        <v>70</v>
      </c>
      <c r="J981" s="1">
        <f ca="1">OFFSET(IF($H981="Cooling",Customer!$L$25,Customer!$L$52),$E981,$D981)</f>
        <v>70</v>
      </c>
      <c r="K981" s="16">
        <f t="shared" si="188"/>
        <v>0</v>
      </c>
      <c r="L981" s="16">
        <f t="shared" si="189"/>
        <v>0</v>
      </c>
      <c r="M981" s="17">
        <f t="shared" ca="1" si="181"/>
        <v>66</v>
      </c>
      <c r="N981" s="17">
        <f t="shared" ca="1" si="182"/>
        <v>66</v>
      </c>
      <c r="O981" s="4"/>
      <c r="P981" s="4">
        <v>34</v>
      </c>
      <c r="Q981" s="4">
        <v>10</v>
      </c>
      <c r="R981" s="4">
        <v>14</v>
      </c>
      <c r="S981" s="4">
        <v>18</v>
      </c>
      <c r="T981" s="4">
        <v>36</v>
      </c>
      <c r="U981" s="4">
        <v>15</v>
      </c>
      <c r="V981" s="13">
        <v>4</v>
      </c>
      <c r="W981" s="4">
        <v>27</v>
      </c>
      <c r="X981" s="4">
        <v>23</v>
      </c>
      <c r="Y981">
        <f t="shared" si="190"/>
        <v>0</v>
      </c>
      <c r="Z981">
        <f t="shared" si="191"/>
        <v>0</v>
      </c>
    </row>
    <row r="982" spans="2:26" x14ac:dyDescent="0.25">
      <c r="B982" s="11">
        <f t="shared" si="192"/>
        <v>44602.416666664314</v>
      </c>
      <c r="C982" s="1">
        <f t="shared" si="183"/>
        <v>2</v>
      </c>
      <c r="D982" s="1">
        <f t="shared" si="184"/>
        <v>4</v>
      </c>
      <c r="E982" s="12">
        <f t="shared" si="185"/>
        <v>11</v>
      </c>
      <c r="F982" s="124" t="str">
        <f t="shared" si="186"/>
        <v>0</v>
      </c>
      <c r="G982" s="1">
        <f ca="1">(OFFSET(O982,0,MATCH(Customer!$J$6,'CDH &amp; HDH'!$P$11:$X$11,0)))</f>
        <v>6</v>
      </c>
      <c r="H982" s="1" t="str">
        <f t="shared" si="187"/>
        <v>Heating</v>
      </c>
      <c r="I982" s="1">
        <f ca="1">OFFSET(IF($H982="Cooling",Customer!$C$25,Customer!$C$52),E982,D982)</f>
        <v>70</v>
      </c>
      <c r="J982" s="1">
        <f ca="1">OFFSET(IF($H982="Cooling",Customer!$L$25,Customer!$L$52),$E982,$D982)</f>
        <v>70</v>
      </c>
      <c r="K982" s="16">
        <f t="shared" si="188"/>
        <v>0</v>
      </c>
      <c r="L982" s="16">
        <f t="shared" si="189"/>
        <v>0</v>
      </c>
      <c r="M982" s="17">
        <f t="shared" ca="1" si="181"/>
        <v>64</v>
      </c>
      <c r="N982" s="17">
        <f t="shared" ca="1" si="182"/>
        <v>64</v>
      </c>
      <c r="O982" s="4"/>
      <c r="P982" s="4">
        <v>36</v>
      </c>
      <c r="Q982" s="4">
        <v>13</v>
      </c>
      <c r="R982" s="4">
        <v>17</v>
      </c>
      <c r="S982" s="4">
        <v>20</v>
      </c>
      <c r="T982" s="4">
        <v>35</v>
      </c>
      <c r="U982" s="4">
        <v>16</v>
      </c>
      <c r="V982" s="13">
        <v>6</v>
      </c>
      <c r="W982" s="4">
        <v>26</v>
      </c>
      <c r="X982" s="4">
        <v>24</v>
      </c>
      <c r="Y982">
        <f t="shared" si="190"/>
        <v>0</v>
      </c>
      <c r="Z982">
        <f t="shared" si="191"/>
        <v>0</v>
      </c>
    </row>
    <row r="983" spans="2:26" x14ac:dyDescent="0.25">
      <c r="B983" s="11">
        <f t="shared" si="192"/>
        <v>44602.458333330978</v>
      </c>
      <c r="C983" s="1">
        <f t="shared" si="183"/>
        <v>2</v>
      </c>
      <c r="D983" s="1">
        <f t="shared" si="184"/>
        <v>4</v>
      </c>
      <c r="E983" s="12">
        <f t="shared" si="185"/>
        <v>12</v>
      </c>
      <c r="F983" s="124" t="str">
        <f t="shared" si="186"/>
        <v>0</v>
      </c>
      <c r="G983" s="1">
        <f ca="1">(OFFSET(O983,0,MATCH(Customer!$J$6,'CDH &amp; HDH'!$P$11:$X$11,0)))</f>
        <v>8</v>
      </c>
      <c r="H983" s="1" t="str">
        <f t="shared" si="187"/>
        <v>Heating</v>
      </c>
      <c r="I983" s="1">
        <f ca="1">OFFSET(IF($H983="Cooling",Customer!$C$25,Customer!$C$52),E983,D983)</f>
        <v>70</v>
      </c>
      <c r="J983" s="1">
        <f ca="1">OFFSET(IF($H983="Cooling",Customer!$L$25,Customer!$L$52),$E983,$D983)</f>
        <v>70</v>
      </c>
      <c r="K983" s="16">
        <f t="shared" si="188"/>
        <v>0</v>
      </c>
      <c r="L983" s="16">
        <f t="shared" si="189"/>
        <v>0</v>
      </c>
      <c r="M983" s="17">
        <f t="shared" ca="1" si="181"/>
        <v>62</v>
      </c>
      <c r="N983" s="17">
        <f t="shared" ca="1" si="182"/>
        <v>62</v>
      </c>
      <c r="O983" s="4"/>
      <c r="P983" s="4">
        <v>35</v>
      </c>
      <c r="Q983" s="4">
        <v>15</v>
      </c>
      <c r="R983" s="4">
        <v>20</v>
      </c>
      <c r="S983" s="4">
        <v>22</v>
      </c>
      <c r="T983" s="4">
        <v>37</v>
      </c>
      <c r="U983" s="4">
        <v>17</v>
      </c>
      <c r="V983" s="13">
        <v>8</v>
      </c>
      <c r="W983" s="4">
        <v>26</v>
      </c>
      <c r="X983" s="4">
        <v>25</v>
      </c>
      <c r="Y983">
        <f t="shared" si="190"/>
        <v>0</v>
      </c>
      <c r="Z983">
        <f t="shared" si="191"/>
        <v>0</v>
      </c>
    </row>
    <row r="984" spans="2:26" x14ac:dyDescent="0.25">
      <c r="B984" s="11">
        <f t="shared" si="192"/>
        <v>44602.499999997643</v>
      </c>
      <c r="C984" s="1">
        <f t="shared" si="183"/>
        <v>2</v>
      </c>
      <c r="D984" s="1">
        <f t="shared" si="184"/>
        <v>4</v>
      </c>
      <c r="E984" s="12">
        <f t="shared" si="185"/>
        <v>13</v>
      </c>
      <c r="F984" s="124" t="str">
        <f t="shared" si="186"/>
        <v>0</v>
      </c>
      <c r="G984" s="1">
        <f ca="1">(OFFSET(O984,0,MATCH(Customer!$J$6,'CDH &amp; HDH'!$P$11:$X$11,0)))</f>
        <v>10</v>
      </c>
      <c r="H984" s="1" t="str">
        <f t="shared" si="187"/>
        <v>Heating</v>
      </c>
      <c r="I984" s="1">
        <f ca="1">OFFSET(IF($H984="Cooling",Customer!$C$25,Customer!$C$52),E984,D984)</f>
        <v>70</v>
      </c>
      <c r="J984" s="1">
        <f ca="1">OFFSET(IF($H984="Cooling",Customer!$L$25,Customer!$L$52),$E984,$D984)</f>
        <v>70</v>
      </c>
      <c r="K984" s="16">
        <f t="shared" si="188"/>
        <v>0</v>
      </c>
      <c r="L984" s="16">
        <f t="shared" si="189"/>
        <v>0</v>
      </c>
      <c r="M984" s="17">
        <f t="shared" ca="1" si="181"/>
        <v>60</v>
      </c>
      <c r="N984" s="17">
        <f t="shared" ca="1" si="182"/>
        <v>60</v>
      </c>
      <c r="O984" s="4"/>
      <c r="P984" s="4">
        <v>37</v>
      </c>
      <c r="Q984" s="4">
        <v>16</v>
      </c>
      <c r="R984" s="4">
        <v>22</v>
      </c>
      <c r="S984" s="4">
        <v>21</v>
      </c>
      <c r="T984" s="4">
        <v>38</v>
      </c>
      <c r="U984" s="4">
        <v>19</v>
      </c>
      <c r="V984" s="13">
        <v>10</v>
      </c>
      <c r="W984" s="4">
        <v>28</v>
      </c>
      <c r="X984" s="4">
        <v>27</v>
      </c>
      <c r="Y984">
        <f t="shared" si="190"/>
        <v>0</v>
      </c>
      <c r="Z984">
        <f t="shared" si="191"/>
        <v>0</v>
      </c>
    </row>
    <row r="985" spans="2:26" x14ac:dyDescent="0.25">
      <c r="B985" s="11">
        <f t="shared" si="192"/>
        <v>44602.541666664307</v>
      </c>
      <c r="C985" s="1">
        <f t="shared" si="183"/>
        <v>2</v>
      </c>
      <c r="D985" s="1">
        <f t="shared" si="184"/>
        <v>4</v>
      </c>
      <c r="E985" s="12">
        <f t="shared" si="185"/>
        <v>14</v>
      </c>
      <c r="F985" s="124" t="str">
        <f t="shared" si="186"/>
        <v>0</v>
      </c>
      <c r="G985" s="1">
        <f ca="1">(OFFSET(O985,0,MATCH(Customer!$J$6,'CDH &amp; HDH'!$P$11:$X$11,0)))</f>
        <v>12</v>
      </c>
      <c r="H985" s="1" t="str">
        <f t="shared" si="187"/>
        <v>Heating</v>
      </c>
      <c r="I985" s="1">
        <f ca="1">OFFSET(IF($H985="Cooling",Customer!$C$25,Customer!$C$52),E985,D985)</f>
        <v>70</v>
      </c>
      <c r="J985" s="1">
        <f ca="1">OFFSET(IF($H985="Cooling",Customer!$L$25,Customer!$L$52),$E985,$D985)</f>
        <v>70</v>
      </c>
      <c r="K985" s="16">
        <f t="shared" si="188"/>
        <v>0</v>
      </c>
      <c r="L985" s="16">
        <f t="shared" si="189"/>
        <v>0</v>
      </c>
      <c r="M985" s="17">
        <f t="shared" ca="1" si="181"/>
        <v>58</v>
      </c>
      <c r="N985" s="17">
        <f t="shared" ca="1" si="182"/>
        <v>58</v>
      </c>
      <c r="O985" s="4"/>
      <c r="P985" s="4">
        <v>37</v>
      </c>
      <c r="Q985" s="4">
        <v>17</v>
      </c>
      <c r="R985" s="4">
        <v>23</v>
      </c>
      <c r="S985" s="4">
        <v>22</v>
      </c>
      <c r="T985" s="4">
        <v>39</v>
      </c>
      <c r="U985" s="4">
        <v>21</v>
      </c>
      <c r="V985" s="13">
        <v>12</v>
      </c>
      <c r="W985" s="4">
        <v>29</v>
      </c>
      <c r="X985" s="4">
        <v>31</v>
      </c>
      <c r="Y985">
        <f t="shared" si="190"/>
        <v>0</v>
      </c>
      <c r="Z985">
        <f t="shared" si="191"/>
        <v>0</v>
      </c>
    </row>
    <row r="986" spans="2:26" x14ac:dyDescent="0.25">
      <c r="B986" s="11">
        <f t="shared" si="192"/>
        <v>44602.583333330971</v>
      </c>
      <c r="C986" s="1">
        <f t="shared" si="183"/>
        <v>2</v>
      </c>
      <c r="D986" s="1">
        <f t="shared" si="184"/>
        <v>4</v>
      </c>
      <c r="E986" s="12">
        <f t="shared" si="185"/>
        <v>15</v>
      </c>
      <c r="F986" s="124" t="str">
        <f t="shared" si="186"/>
        <v>0</v>
      </c>
      <c r="G986" s="1">
        <f ca="1">(OFFSET(O986,0,MATCH(Customer!$J$6,'CDH &amp; HDH'!$P$11:$X$11,0)))</f>
        <v>13</v>
      </c>
      <c r="H986" s="1" t="str">
        <f t="shared" si="187"/>
        <v>Heating</v>
      </c>
      <c r="I986" s="1">
        <f ca="1">OFFSET(IF($H986="Cooling",Customer!$C$25,Customer!$C$52),E986,D986)</f>
        <v>70</v>
      </c>
      <c r="J986" s="1">
        <f ca="1">OFFSET(IF($H986="Cooling",Customer!$L$25,Customer!$L$52),$E986,$D986)</f>
        <v>70</v>
      </c>
      <c r="K986" s="16">
        <f t="shared" si="188"/>
        <v>0</v>
      </c>
      <c r="L986" s="16">
        <f t="shared" si="189"/>
        <v>0</v>
      </c>
      <c r="M986" s="17">
        <f t="shared" ca="1" si="181"/>
        <v>57</v>
      </c>
      <c r="N986" s="17">
        <f t="shared" ca="1" si="182"/>
        <v>57</v>
      </c>
      <c r="O986" s="4"/>
      <c r="P986" s="4">
        <v>38</v>
      </c>
      <c r="Q986" s="4">
        <v>18</v>
      </c>
      <c r="R986" s="4">
        <v>24</v>
      </c>
      <c r="S986" s="4">
        <v>23</v>
      </c>
      <c r="T986" s="4">
        <v>40</v>
      </c>
      <c r="U986" s="4">
        <v>22</v>
      </c>
      <c r="V986" s="13">
        <v>13</v>
      </c>
      <c r="W986" s="4">
        <v>29</v>
      </c>
      <c r="X986" s="4">
        <v>33</v>
      </c>
      <c r="Y986">
        <f t="shared" si="190"/>
        <v>0</v>
      </c>
      <c r="Z986">
        <f t="shared" si="191"/>
        <v>0</v>
      </c>
    </row>
    <row r="987" spans="2:26" x14ac:dyDescent="0.25">
      <c r="B987" s="11">
        <f t="shared" si="192"/>
        <v>44602.624999997635</v>
      </c>
      <c r="C987" s="1">
        <f t="shared" si="183"/>
        <v>2</v>
      </c>
      <c r="D987" s="1">
        <f t="shared" si="184"/>
        <v>4</v>
      </c>
      <c r="E987" s="12">
        <f t="shared" si="185"/>
        <v>16</v>
      </c>
      <c r="F987" s="124" t="str">
        <f t="shared" si="186"/>
        <v>0</v>
      </c>
      <c r="G987" s="1">
        <f ca="1">(OFFSET(O987,0,MATCH(Customer!$J$6,'CDH &amp; HDH'!$P$11:$X$11,0)))</f>
        <v>14</v>
      </c>
      <c r="H987" s="1" t="str">
        <f t="shared" si="187"/>
        <v>Heating</v>
      </c>
      <c r="I987" s="1">
        <f ca="1">OFFSET(IF($H987="Cooling",Customer!$C$25,Customer!$C$52),E987,D987)</f>
        <v>70</v>
      </c>
      <c r="J987" s="1">
        <f ca="1">OFFSET(IF($H987="Cooling",Customer!$L$25,Customer!$L$52),$E987,$D987)</f>
        <v>70</v>
      </c>
      <c r="K987" s="16">
        <f t="shared" si="188"/>
        <v>0</v>
      </c>
      <c r="L987" s="16">
        <f t="shared" si="189"/>
        <v>0</v>
      </c>
      <c r="M987" s="17">
        <f t="shared" ca="1" si="181"/>
        <v>56</v>
      </c>
      <c r="N987" s="17">
        <f t="shared" ca="1" si="182"/>
        <v>56</v>
      </c>
      <c r="O987" s="4"/>
      <c r="P987" s="4">
        <v>39</v>
      </c>
      <c r="Q987" s="4">
        <v>18</v>
      </c>
      <c r="R987" s="4">
        <v>24</v>
      </c>
      <c r="S987" s="4">
        <v>23</v>
      </c>
      <c r="T987" s="4">
        <v>39</v>
      </c>
      <c r="U987" s="4">
        <v>23</v>
      </c>
      <c r="V987" s="13">
        <v>14</v>
      </c>
      <c r="W987" s="4">
        <v>28</v>
      </c>
      <c r="X987" s="4">
        <v>33</v>
      </c>
      <c r="Y987">
        <f t="shared" si="190"/>
        <v>0</v>
      </c>
      <c r="Z987">
        <f t="shared" si="191"/>
        <v>0</v>
      </c>
    </row>
    <row r="988" spans="2:26" x14ac:dyDescent="0.25">
      <c r="B988" s="11">
        <f t="shared" si="192"/>
        <v>44602.6666666643</v>
      </c>
      <c r="C988" s="1">
        <f t="shared" si="183"/>
        <v>2</v>
      </c>
      <c r="D988" s="1">
        <f t="shared" si="184"/>
        <v>4</v>
      </c>
      <c r="E988" s="12">
        <f t="shared" si="185"/>
        <v>17</v>
      </c>
      <c r="F988" s="124" t="str">
        <f t="shared" si="186"/>
        <v>0</v>
      </c>
      <c r="G988" s="1">
        <f ca="1">(OFFSET(O988,0,MATCH(Customer!$J$6,'CDH &amp; HDH'!$P$11:$X$11,0)))</f>
        <v>13</v>
      </c>
      <c r="H988" s="1" t="str">
        <f t="shared" si="187"/>
        <v>Heating</v>
      </c>
      <c r="I988" s="1">
        <f ca="1">OFFSET(IF($H988="Cooling",Customer!$C$25,Customer!$C$52),E988,D988)</f>
        <v>70</v>
      </c>
      <c r="J988" s="1">
        <f ca="1">OFFSET(IF($H988="Cooling",Customer!$L$25,Customer!$L$52),$E988,$D988)</f>
        <v>70</v>
      </c>
      <c r="K988" s="16">
        <f t="shared" si="188"/>
        <v>0</v>
      </c>
      <c r="L988" s="16">
        <f t="shared" si="189"/>
        <v>0</v>
      </c>
      <c r="M988" s="17">
        <f t="shared" ca="1" si="181"/>
        <v>57</v>
      </c>
      <c r="N988" s="17">
        <f t="shared" ca="1" si="182"/>
        <v>57</v>
      </c>
      <c r="O988" s="4"/>
      <c r="P988" s="4">
        <v>36</v>
      </c>
      <c r="Q988" s="4">
        <v>16</v>
      </c>
      <c r="R988" s="4">
        <v>24</v>
      </c>
      <c r="S988" s="4">
        <v>21</v>
      </c>
      <c r="T988" s="4">
        <v>39</v>
      </c>
      <c r="U988" s="4">
        <v>21</v>
      </c>
      <c r="V988" s="13">
        <v>13</v>
      </c>
      <c r="W988" s="4">
        <v>28</v>
      </c>
      <c r="X988" s="4">
        <v>32</v>
      </c>
      <c r="Y988">
        <f t="shared" si="190"/>
        <v>0</v>
      </c>
      <c r="Z988">
        <f t="shared" si="191"/>
        <v>0</v>
      </c>
    </row>
    <row r="989" spans="2:26" x14ac:dyDescent="0.25">
      <c r="B989" s="11">
        <f t="shared" si="192"/>
        <v>44602.708333330964</v>
      </c>
      <c r="C989" s="1">
        <f t="shared" si="183"/>
        <v>2</v>
      </c>
      <c r="D989" s="1">
        <f t="shared" si="184"/>
        <v>4</v>
      </c>
      <c r="E989" s="12">
        <f t="shared" si="185"/>
        <v>18</v>
      </c>
      <c r="F989" s="124" t="str">
        <f t="shared" si="186"/>
        <v>0</v>
      </c>
      <c r="G989" s="1">
        <f ca="1">(OFFSET(O989,0,MATCH(Customer!$J$6,'CDH &amp; HDH'!$P$11:$X$11,0)))</f>
        <v>12</v>
      </c>
      <c r="H989" s="1" t="str">
        <f t="shared" si="187"/>
        <v>Heating</v>
      </c>
      <c r="I989" s="1">
        <f ca="1">OFFSET(IF($H989="Cooling",Customer!$C$25,Customer!$C$52),E989,D989)</f>
        <v>70</v>
      </c>
      <c r="J989" s="1">
        <f ca="1">OFFSET(IF($H989="Cooling",Customer!$L$25,Customer!$L$52),$E989,$D989)</f>
        <v>70</v>
      </c>
      <c r="K989" s="16">
        <f t="shared" si="188"/>
        <v>0</v>
      </c>
      <c r="L989" s="16">
        <f t="shared" si="189"/>
        <v>0</v>
      </c>
      <c r="M989" s="17">
        <f t="shared" ca="1" si="181"/>
        <v>58</v>
      </c>
      <c r="N989" s="17">
        <f t="shared" ca="1" si="182"/>
        <v>58</v>
      </c>
      <c r="O989" s="4"/>
      <c r="P989" s="4">
        <v>32</v>
      </c>
      <c r="Q989" s="4">
        <v>13</v>
      </c>
      <c r="R989" s="4">
        <v>21</v>
      </c>
      <c r="S989" s="4">
        <v>20</v>
      </c>
      <c r="T989" s="4">
        <v>36</v>
      </c>
      <c r="U989" s="4">
        <v>21</v>
      </c>
      <c r="V989" s="13">
        <v>12</v>
      </c>
      <c r="W989" s="4">
        <v>26</v>
      </c>
      <c r="X989" s="4">
        <v>30</v>
      </c>
      <c r="Y989">
        <f t="shared" si="190"/>
        <v>0</v>
      </c>
      <c r="Z989">
        <f t="shared" si="191"/>
        <v>0</v>
      </c>
    </row>
    <row r="990" spans="2:26" x14ac:dyDescent="0.25">
      <c r="B990" s="11">
        <f t="shared" si="192"/>
        <v>44602.749999997628</v>
      </c>
      <c r="C990" s="1">
        <f t="shared" si="183"/>
        <v>2</v>
      </c>
      <c r="D990" s="1">
        <f t="shared" si="184"/>
        <v>4</v>
      </c>
      <c r="E990" s="12">
        <f t="shared" si="185"/>
        <v>19</v>
      </c>
      <c r="F990" s="124" t="str">
        <f t="shared" si="186"/>
        <v>1</v>
      </c>
      <c r="G990" s="1">
        <f ca="1">(OFFSET(O990,0,MATCH(Customer!$J$6,'CDH &amp; HDH'!$P$11:$X$11,0)))</f>
        <v>12</v>
      </c>
      <c r="H990" s="1" t="str">
        <f t="shared" si="187"/>
        <v>Heating</v>
      </c>
      <c r="I990" s="1">
        <f ca="1">OFFSET(IF($H990="Cooling",Customer!$C$25,Customer!$C$52),E990,D990)</f>
        <v>66</v>
      </c>
      <c r="J990" s="1">
        <f ca="1">OFFSET(IF($H990="Cooling",Customer!$L$25,Customer!$L$52),$E990,$D990)</f>
        <v>64</v>
      </c>
      <c r="K990" s="16">
        <f t="shared" si="188"/>
        <v>0</v>
      </c>
      <c r="L990" s="16">
        <f t="shared" si="189"/>
        <v>0</v>
      </c>
      <c r="M990" s="17">
        <f t="shared" ca="1" si="181"/>
        <v>54</v>
      </c>
      <c r="N990" s="17">
        <f t="shared" ca="1" si="182"/>
        <v>52</v>
      </c>
      <c r="O990" s="4"/>
      <c r="P990" s="4">
        <v>31</v>
      </c>
      <c r="Q990" s="4">
        <v>12</v>
      </c>
      <c r="R990" s="4">
        <v>19</v>
      </c>
      <c r="S990" s="4">
        <v>19</v>
      </c>
      <c r="T990" s="4">
        <v>32</v>
      </c>
      <c r="U990" s="4">
        <v>20</v>
      </c>
      <c r="V990" s="13">
        <v>12</v>
      </c>
      <c r="W990" s="4">
        <v>24</v>
      </c>
      <c r="X990" s="4">
        <v>25</v>
      </c>
      <c r="Y990">
        <f t="shared" si="190"/>
        <v>0</v>
      </c>
      <c r="Z990">
        <f t="shared" si="191"/>
        <v>0</v>
      </c>
    </row>
    <row r="991" spans="2:26" x14ac:dyDescent="0.25">
      <c r="B991" s="11">
        <f t="shared" si="192"/>
        <v>44602.791666664292</v>
      </c>
      <c r="C991" s="1">
        <f t="shared" si="183"/>
        <v>2</v>
      </c>
      <c r="D991" s="1">
        <f t="shared" si="184"/>
        <v>4</v>
      </c>
      <c r="E991" s="12">
        <f t="shared" si="185"/>
        <v>20</v>
      </c>
      <c r="F991" s="124" t="str">
        <f t="shared" si="186"/>
        <v>1</v>
      </c>
      <c r="G991" s="1">
        <f ca="1">(OFFSET(O991,0,MATCH(Customer!$J$6,'CDH &amp; HDH'!$P$11:$X$11,0)))</f>
        <v>11</v>
      </c>
      <c r="H991" s="1" t="str">
        <f t="shared" si="187"/>
        <v>Heating</v>
      </c>
      <c r="I991" s="1">
        <f ca="1">OFFSET(IF($H991="Cooling",Customer!$C$25,Customer!$C$52),E991,D991)</f>
        <v>66</v>
      </c>
      <c r="J991" s="1">
        <f ca="1">OFFSET(IF($H991="Cooling",Customer!$L$25,Customer!$L$52),$E991,$D991)</f>
        <v>64</v>
      </c>
      <c r="K991" s="16">
        <f t="shared" si="188"/>
        <v>0</v>
      </c>
      <c r="L991" s="16">
        <f t="shared" si="189"/>
        <v>0</v>
      </c>
      <c r="M991" s="17">
        <f t="shared" ca="1" si="181"/>
        <v>55</v>
      </c>
      <c r="N991" s="17">
        <f t="shared" ca="1" si="182"/>
        <v>53</v>
      </c>
      <c r="O991" s="4"/>
      <c r="P991" s="4">
        <v>30</v>
      </c>
      <c r="Q991" s="4">
        <v>11</v>
      </c>
      <c r="R991" s="4">
        <v>18</v>
      </c>
      <c r="S991" s="4">
        <v>21</v>
      </c>
      <c r="T991" s="4">
        <v>29</v>
      </c>
      <c r="U991" s="4">
        <v>20</v>
      </c>
      <c r="V991" s="13">
        <v>11</v>
      </c>
      <c r="W991" s="4">
        <v>23</v>
      </c>
      <c r="X991" s="4">
        <v>26</v>
      </c>
      <c r="Y991">
        <f t="shared" si="190"/>
        <v>0</v>
      </c>
      <c r="Z991">
        <f t="shared" si="191"/>
        <v>0</v>
      </c>
    </row>
    <row r="992" spans="2:26" x14ac:dyDescent="0.25">
      <c r="B992" s="11">
        <f t="shared" si="192"/>
        <v>44602.833333330957</v>
      </c>
      <c r="C992" s="1">
        <f t="shared" si="183"/>
        <v>2</v>
      </c>
      <c r="D992" s="1">
        <f t="shared" si="184"/>
        <v>4</v>
      </c>
      <c r="E992" s="12">
        <f t="shared" si="185"/>
        <v>21</v>
      </c>
      <c r="F992" s="124" t="str">
        <f t="shared" si="186"/>
        <v>0</v>
      </c>
      <c r="G992" s="1">
        <f ca="1">(OFFSET(O992,0,MATCH(Customer!$J$6,'CDH &amp; HDH'!$P$11:$X$11,0)))</f>
        <v>11</v>
      </c>
      <c r="H992" s="1" t="str">
        <f t="shared" si="187"/>
        <v>Heating</v>
      </c>
      <c r="I992" s="1">
        <f ca="1">OFFSET(IF($H992="Cooling",Customer!$C$25,Customer!$C$52),E992,D992)</f>
        <v>66</v>
      </c>
      <c r="J992" s="1">
        <f ca="1">OFFSET(IF($H992="Cooling",Customer!$L$25,Customer!$L$52),$E992,$D992)</f>
        <v>64</v>
      </c>
      <c r="K992" s="16">
        <f t="shared" si="188"/>
        <v>0</v>
      </c>
      <c r="L992" s="16">
        <f t="shared" si="189"/>
        <v>0</v>
      </c>
      <c r="M992" s="17">
        <f t="shared" ca="1" si="181"/>
        <v>55</v>
      </c>
      <c r="N992" s="17">
        <f t="shared" ca="1" si="182"/>
        <v>53</v>
      </c>
      <c r="O992" s="4"/>
      <c r="P992" s="4">
        <v>28</v>
      </c>
      <c r="Q992" s="4">
        <v>11</v>
      </c>
      <c r="R992" s="4">
        <v>17</v>
      </c>
      <c r="S992" s="4">
        <v>21</v>
      </c>
      <c r="T992" s="4">
        <v>28</v>
      </c>
      <c r="U992" s="4">
        <v>20</v>
      </c>
      <c r="V992" s="13">
        <v>11</v>
      </c>
      <c r="W992" s="4">
        <v>21</v>
      </c>
      <c r="X992" s="4">
        <v>22</v>
      </c>
      <c r="Y992">
        <f t="shared" si="190"/>
        <v>0</v>
      </c>
      <c r="Z992">
        <f t="shared" si="191"/>
        <v>0</v>
      </c>
    </row>
    <row r="993" spans="2:26" x14ac:dyDescent="0.25">
      <c r="B993" s="11">
        <f t="shared" si="192"/>
        <v>44602.874999997621</v>
      </c>
      <c r="C993" s="1">
        <f t="shared" si="183"/>
        <v>2</v>
      </c>
      <c r="D993" s="1">
        <f t="shared" si="184"/>
        <v>4</v>
      </c>
      <c r="E993" s="12">
        <f t="shared" si="185"/>
        <v>22</v>
      </c>
      <c r="F993" s="124" t="str">
        <f t="shared" si="186"/>
        <v>0</v>
      </c>
      <c r="G993" s="1">
        <f ca="1">(OFFSET(O993,0,MATCH(Customer!$J$6,'CDH &amp; HDH'!$P$11:$X$11,0)))</f>
        <v>11</v>
      </c>
      <c r="H993" s="1" t="str">
        <f t="shared" si="187"/>
        <v>Heating</v>
      </c>
      <c r="I993" s="1">
        <f ca="1">OFFSET(IF($H993="Cooling",Customer!$C$25,Customer!$C$52),E993,D993)</f>
        <v>66</v>
      </c>
      <c r="J993" s="1">
        <f ca="1">OFFSET(IF($H993="Cooling",Customer!$L$25,Customer!$L$52),$E993,$D993)</f>
        <v>64</v>
      </c>
      <c r="K993" s="16">
        <f t="shared" si="188"/>
        <v>0</v>
      </c>
      <c r="L993" s="16">
        <f t="shared" si="189"/>
        <v>0</v>
      </c>
      <c r="M993" s="17">
        <f t="shared" ca="1" si="181"/>
        <v>55</v>
      </c>
      <c r="N993" s="17">
        <f t="shared" ca="1" si="182"/>
        <v>53</v>
      </c>
      <c r="O993" s="4"/>
      <c r="P993" s="4">
        <v>26</v>
      </c>
      <c r="Q993" s="4">
        <v>10</v>
      </c>
      <c r="R993" s="4">
        <v>17</v>
      </c>
      <c r="S993" s="4">
        <v>21</v>
      </c>
      <c r="T993" s="4">
        <v>30</v>
      </c>
      <c r="U993" s="4">
        <v>20</v>
      </c>
      <c r="V993" s="13">
        <v>11</v>
      </c>
      <c r="W993" s="4">
        <v>20</v>
      </c>
      <c r="X993" s="4">
        <v>22</v>
      </c>
      <c r="Y993">
        <f t="shared" si="190"/>
        <v>0</v>
      </c>
      <c r="Z993">
        <f t="shared" si="191"/>
        <v>0</v>
      </c>
    </row>
    <row r="994" spans="2:26" x14ac:dyDescent="0.25">
      <c r="B994" s="11">
        <f t="shared" si="192"/>
        <v>44602.916666664285</v>
      </c>
      <c r="C994" s="1">
        <f t="shared" si="183"/>
        <v>2</v>
      </c>
      <c r="D994" s="1">
        <f t="shared" si="184"/>
        <v>4</v>
      </c>
      <c r="E994" s="12">
        <f t="shared" si="185"/>
        <v>23</v>
      </c>
      <c r="F994" s="124" t="str">
        <f t="shared" si="186"/>
        <v>0</v>
      </c>
      <c r="G994" s="1">
        <f ca="1">(OFFSET(O994,0,MATCH(Customer!$J$6,'CDH &amp; HDH'!$P$11:$X$11,0)))</f>
        <v>11</v>
      </c>
      <c r="H994" s="1" t="str">
        <f t="shared" si="187"/>
        <v>Heating</v>
      </c>
      <c r="I994" s="1">
        <f ca="1">OFFSET(IF($H994="Cooling",Customer!$C$25,Customer!$C$52),E994,D994)</f>
        <v>66</v>
      </c>
      <c r="J994" s="1">
        <f ca="1">OFFSET(IF($H994="Cooling",Customer!$L$25,Customer!$L$52),$E994,$D994)</f>
        <v>64</v>
      </c>
      <c r="K994" s="16">
        <f t="shared" si="188"/>
        <v>0</v>
      </c>
      <c r="L994" s="16">
        <f t="shared" si="189"/>
        <v>0</v>
      </c>
      <c r="M994" s="17">
        <f t="shared" ca="1" si="181"/>
        <v>55</v>
      </c>
      <c r="N994" s="17">
        <f t="shared" ca="1" si="182"/>
        <v>53</v>
      </c>
      <c r="O994" s="4"/>
      <c r="P994" s="4">
        <v>27</v>
      </c>
      <c r="Q994" s="4">
        <v>8</v>
      </c>
      <c r="R994" s="4">
        <v>17</v>
      </c>
      <c r="S994" s="4">
        <v>22</v>
      </c>
      <c r="T994" s="4">
        <v>30</v>
      </c>
      <c r="U994" s="4">
        <v>20</v>
      </c>
      <c r="V994" s="13">
        <v>11</v>
      </c>
      <c r="W994" s="4">
        <v>18</v>
      </c>
      <c r="X994" s="4">
        <v>19</v>
      </c>
      <c r="Y994">
        <f t="shared" si="190"/>
        <v>0</v>
      </c>
      <c r="Z994">
        <f t="shared" si="191"/>
        <v>0</v>
      </c>
    </row>
    <row r="995" spans="2:26" x14ac:dyDescent="0.25">
      <c r="B995" s="11">
        <f t="shared" si="192"/>
        <v>44602.958333330949</v>
      </c>
      <c r="C995" s="1">
        <f t="shared" si="183"/>
        <v>2</v>
      </c>
      <c r="D995" s="1">
        <f t="shared" si="184"/>
        <v>4</v>
      </c>
      <c r="E995" s="12">
        <f t="shared" si="185"/>
        <v>24</v>
      </c>
      <c r="F995" s="124" t="str">
        <f t="shared" si="186"/>
        <v>0</v>
      </c>
      <c r="G995" s="1">
        <f ca="1">(OFFSET(O995,0,MATCH(Customer!$J$6,'CDH &amp; HDH'!$P$11:$X$11,0)))</f>
        <v>12</v>
      </c>
      <c r="H995" s="1" t="str">
        <f t="shared" si="187"/>
        <v>Heating</v>
      </c>
      <c r="I995" s="1">
        <f ca="1">OFFSET(IF($H995="Cooling",Customer!$C$25,Customer!$C$52),E995,D995)</f>
        <v>66</v>
      </c>
      <c r="J995" s="1">
        <f ca="1">OFFSET(IF($H995="Cooling",Customer!$L$25,Customer!$L$52),$E995,$D995)</f>
        <v>64</v>
      </c>
      <c r="K995" s="16">
        <f t="shared" si="188"/>
        <v>0</v>
      </c>
      <c r="L995" s="16">
        <f t="shared" si="189"/>
        <v>0</v>
      </c>
      <c r="M995" s="17">
        <f t="shared" ca="1" si="181"/>
        <v>54</v>
      </c>
      <c r="N995" s="17">
        <f t="shared" ca="1" si="182"/>
        <v>52</v>
      </c>
      <c r="O995" s="4"/>
      <c r="P995" s="4">
        <v>25</v>
      </c>
      <c r="Q995" s="4">
        <v>8</v>
      </c>
      <c r="R995" s="4">
        <v>16</v>
      </c>
      <c r="S995" s="4">
        <v>23</v>
      </c>
      <c r="T995" s="4">
        <v>27</v>
      </c>
      <c r="U995" s="4">
        <v>18</v>
      </c>
      <c r="V995" s="13">
        <v>12</v>
      </c>
      <c r="W995" s="4">
        <v>18</v>
      </c>
      <c r="X995" s="4">
        <v>19</v>
      </c>
      <c r="Y995">
        <f t="shared" si="190"/>
        <v>0</v>
      </c>
      <c r="Z995">
        <f t="shared" si="191"/>
        <v>0</v>
      </c>
    </row>
    <row r="996" spans="2:26" x14ac:dyDescent="0.25">
      <c r="B996" s="11">
        <f t="shared" si="192"/>
        <v>44602.999999997613</v>
      </c>
      <c r="C996" s="1">
        <f t="shared" si="183"/>
        <v>2</v>
      </c>
      <c r="D996" s="1">
        <f t="shared" si="184"/>
        <v>5</v>
      </c>
      <c r="E996" s="12">
        <f t="shared" si="185"/>
        <v>1</v>
      </c>
      <c r="F996" s="124" t="str">
        <f t="shared" si="186"/>
        <v>0</v>
      </c>
      <c r="G996" s="1">
        <f ca="1">(OFFSET(O996,0,MATCH(Customer!$J$6,'CDH &amp; HDH'!$P$11:$X$11,0)))</f>
        <v>11</v>
      </c>
      <c r="H996" s="1" t="str">
        <f t="shared" si="187"/>
        <v>Heating</v>
      </c>
      <c r="I996" s="1">
        <f ca="1">OFFSET(IF($H996="Cooling",Customer!$C$25,Customer!$C$52),E996,D996)</f>
        <v>66</v>
      </c>
      <c r="J996" s="1">
        <f ca="1">OFFSET(IF($H996="Cooling",Customer!$L$25,Customer!$L$52),$E996,$D996)</f>
        <v>64</v>
      </c>
      <c r="K996" s="16">
        <f t="shared" si="188"/>
        <v>0</v>
      </c>
      <c r="L996" s="16">
        <f t="shared" si="189"/>
        <v>0</v>
      </c>
      <c r="M996" s="17">
        <f t="shared" ca="1" si="181"/>
        <v>55</v>
      </c>
      <c r="N996" s="17">
        <f t="shared" ca="1" si="182"/>
        <v>53</v>
      </c>
      <c r="O996" s="4"/>
      <c r="P996" s="4">
        <v>25</v>
      </c>
      <c r="Q996" s="4">
        <v>6</v>
      </c>
      <c r="R996" s="4">
        <v>16</v>
      </c>
      <c r="S996" s="4">
        <v>24</v>
      </c>
      <c r="T996" s="4">
        <v>27</v>
      </c>
      <c r="U996" s="4">
        <v>18</v>
      </c>
      <c r="V996" s="13">
        <v>11</v>
      </c>
      <c r="W996" s="4">
        <v>20</v>
      </c>
      <c r="X996" s="4">
        <v>19</v>
      </c>
      <c r="Y996">
        <f t="shared" si="190"/>
        <v>0</v>
      </c>
      <c r="Z996">
        <f t="shared" si="191"/>
        <v>0</v>
      </c>
    </row>
    <row r="997" spans="2:26" x14ac:dyDescent="0.25">
      <c r="B997" s="11">
        <f t="shared" si="192"/>
        <v>44603.041666664278</v>
      </c>
      <c r="C997" s="1">
        <f t="shared" si="183"/>
        <v>2</v>
      </c>
      <c r="D997" s="1">
        <f t="shared" si="184"/>
        <v>5</v>
      </c>
      <c r="E997" s="12">
        <f t="shared" si="185"/>
        <v>2</v>
      </c>
      <c r="F997" s="124" t="str">
        <f t="shared" si="186"/>
        <v>0</v>
      </c>
      <c r="G997" s="1">
        <f ca="1">(OFFSET(O997,0,MATCH(Customer!$J$6,'CDH &amp; HDH'!$P$11:$X$11,0)))</f>
        <v>9</v>
      </c>
      <c r="H997" s="1" t="str">
        <f t="shared" si="187"/>
        <v>Heating</v>
      </c>
      <c r="I997" s="1">
        <f ca="1">OFFSET(IF($H997="Cooling",Customer!$C$25,Customer!$C$52),E997,D997)</f>
        <v>66</v>
      </c>
      <c r="J997" s="1">
        <f ca="1">OFFSET(IF($H997="Cooling",Customer!$L$25,Customer!$L$52),$E997,$D997)</f>
        <v>64</v>
      </c>
      <c r="K997" s="16">
        <f t="shared" si="188"/>
        <v>0</v>
      </c>
      <c r="L997" s="16">
        <f t="shared" si="189"/>
        <v>0</v>
      </c>
      <c r="M997" s="17">
        <f t="shared" ca="1" si="181"/>
        <v>57</v>
      </c>
      <c r="N997" s="17">
        <f t="shared" ca="1" si="182"/>
        <v>55</v>
      </c>
      <c r="O997" s="4"/>
      <c r="P997" s="4">
        <v>25</v>
      </c>
      <c r="Q997" s="4">
        <v>7</v>
      </c>
      <c r="R997" s="4">
        <v>16</v>
      </c>
      <c r="S997" s="4">
        <v>25</v>
      </c>
      <c r="T997" s="4">
        <v>27</v>
      </c>
      <c r="U997" s="4">
        <v>18</v>
      </c>
      <c r="V997" s="13">
        <v>9</v>
      </c>
      <c r="W997" s="4">
        <v>20</v>
      </c>
      <c r="X997" s="4">
        <v>20</v>
      </c>
      <c r="Y997">
        <f t="shared" si="190"/>
        <v>0</v>
      </c>
      <c r="Z997">
        <f t="shared" si="191"/>
        <v>0</v>
      </c>
    </row>
    <row r="998" spans="2:26" x14ac:dyDescent="0.25">
      <c r="B998" s="11">
        <f t="shared" si="192"/>
        <v>44603.083333330942</v>
      </c>
      <c r="C998" s="1">
        <f t="shared" si="183"/>
        <v>2</v>
      </c>
      <c r="D998" s="1">
        <f t="shared" si="184"/>
        <v>5</v>
      </c>
      <c r="E998" s="12">
        <f t="shared" si="185"/>
        <v>3</v>
      </c>
      <c r="F998" s="124" t="str">
        <f t="shared" si="186"/>
        <v>0</v>
      </c>
      <c r="G998" s="1">
        <f ca="1">(OFFSET(O998,0,MATCH(Customer!$J$6,'CDH &amp; HDH'!$P$11:$X$11,0)))</f>
        <v>8</v>
      </c>
      <c r="H998" s="1" t="str">
        <f t="shared" si="187"/>
        <v>Heating</v>
      </c>
      <c r="I998" s="1">
        <f ca="1">OFFSET(IF($H998="Cooling",Customer!$C$25,Customer!$C$52),E998,D998)</f>
        <v>66</v>
      </c>
      <c r="J998" s="1">
        <f ca="1">OFFSET(IF($H998="Cooling",Customer!$L$25,Customer!$L$52),$E998,$D998)</f>
        <v>64</v>
      </c>
      <c r="K998" s="16">
        <f t="shared" si="188"/>
        <v>0</v>
      </c>
      <c r="L998" s="16">
        <f t="shared" si="189"/>
        <v>0</v>
      </c>
      <c r="M998" s="17">
        <f t="shared" ca="1" si="181"/>
        <v>58</v>
      </c>
      <c r="N998" s="17">
        <f t="shared" ca="1" si="182"/>
        <v>56</v>
      </c>
      <c r="O998" s="4"/>
      <c r="P998" s="4">
        <v>25</v>
      </c>
      <c r="Q998" s="4">
        <v>7</v>
      </c>
      <c r="R998" s="4">
        <v>15</v>
      </c>
      <c r="S998" s="4">
        <v>26</v>
      </c>
      <c r="T998" s="4">
        <v>26</v>
      </c>
      <c r="U998" s="4">
        <v>17</v>
      </c>
      <c r="V998" s="13">
        <v>8</v>
      </c>
      <c r="W998" s="4">
        <v>20</v>
      </c>
      <c r="X998" s="4">
        <v>20</v>
      </c>
      <c r="Y998">
        <f t="shared" si="190"/>
        <v>0</v>
      </c>
      <c r="Z998">
        <f t="shared" si="191"/>
        <v>0</v>
      </c>
    </row>
    <row r="999" spans="2:26" x14ac:dyDescent="0.25">
      <c r="B999" s="11">
        <f t="shared" si="192"/>
        <v>44603.124999997606</v>
      </c>
      <c r="C999" s="1">
        <f t="shared" si="183"/>
        <v>2</v>
      </c>
      <c r="D999" s="1">
        <f t="shared" si="184"/>
        <v>5</v>
      </c>
      <c r="E999" s="12">
        <f t="shared" si="185"/>
        <v>4</v>
      </c>
      <c r="F999" s="124" t="str">
        <f t="shared" si="186"/>
        <v>0</v>
      </c>
      <c r="G999" s="1">
        <f ca="1">(OFFSET(O999,0,MATCH(Customer!$J$6,'CDH &amp; HDH'!$P$11:$X$11,0)))</f>
        <v>6</v>
      </c>
      <c r="H999" s="1" t="str">
        <f t="shared" si="187"/>
        <v>Heating</v>
      </c>
      <c r="I999" s="1">
        <f ca="1">OFFSET(IF($H999="Cooling",Customer!$C$25,Customer!$C$52),E999,D999)</f>
        <v>66</v>
      </c>
      <c r="J999" s="1">
        <f ca="1">OFFSET(IF($H999="Cooling",Customer!$L$25,Customer!$L$52),$E999,$D999)</f>
        <v>64</v>
      </c>
      <c r="K999" s="16">
        <f t="shared" si="188"/>
        <v>0</v>
      </c>
      <c r="L999" s="16">
        <f t="shared" si="189"/>
        <v>0</v>
      </c>
      <c r="M999" s="17">
        <f t="shared" ca="1" si="181"/>
        <v>60</v>
      </c>
      <c r="N999" s="17">
        <f t="shared" ca="1" si="182"/>
        <v>58</v>
      </c>
      <c r="O999" s="4"/>
      <c r="P999" s="4">
        <v>25</v>
      </c>
      <c r="Q999" s="4">
        <v>7</v>
      </c>
      <c r="R999" s="4">
        <v>15</v>
      </c>
      <c r="S999" s="4">
        <v>26</v>
      </c>
      <c r="T999" s="4">
        <v>25</v>
      </c>
      <c r="U999" s="4">
        <v>17</v>
      </c>
      <c r="V999" s="13">
        <v>6</v>
      </c>
      <c r="W999" s="4">
        <v>20</v>
      </c>
      <c r="X999" s="4">
        <v>22</v>
      </c>
      <c r="Y999">
        <f t="shared" si="190"/>
        <v>0</v>
      </c>
      <c r="Z999">
        <f t="shared" si="191"/>
        <v>0</v>
      </c>
    </row>
    <row r="1000" spans="2:26" x14ac:dyDescent="0.25">
      <c r="B1000" s="11">
        <f t="shared" si="192"/>
        <v>44603.16666666427</v>
      </c>
      <c r="C1000" s="1">
        <f t="shared" si="183"/>
        <v>2</v>
      </c>
      <c r="D1000" s="1">
        <f t="shared" si="184"/>
        <v>5</v>
      </c>
      <c r="E1000" s="12">
        <f t="shared" si="185"/>
        <v>5</v>
      </c>
      <c r="F1000" s="124" t="str">
        <f t="shared" si="186"/>
        <v>0</v>
      </c>
      <c r="G1000" s="1">
        <f ca="1">(OFFSET(O1000,0,MATCH(Customer!$J$6,'CDH &amp; HDH'!$P$11:$X$11,0)))</f>
        <v>9</v>
      </c>
      <c r="H1000" s="1" t="str">
        <f t="shared" si="187"/>
        <v>Heating</v>
      </c>
      <c r="I1000" s="1">
        <f ca="1">OFFSET(IF($H1000="Cooling",Customer!$C$25,Customer!$C$52),E1000,D1000)</f>
        <v>66</v>
      </c>
      <c r="J1000" s="1">
        <f ca="1">OFFSET(IF($H1000="Cooling",Customer!$L$25,Customer!$L$52),$E1000,$D1000)</f>
        <v>64</v>
      </c>
      <c r="K1000" s="16">
        <f t="shared" si="188"/>
        <v>0</v>
      </c>
      <c r="L1000" s="16">
        <f t="shared" si="189"/>
        <v>0</v>
      </c>
      <c r="M1000" s="17">
        <f t="shared" ca="1" si="181"/>
        <v>57</v>
      </c>
      <c r="N1000" s="17">
        <f t="shared" ca="1" si="182"/>
        <v>55</v>
      </c>
      <c r="O1000" s="4"/>
      <c r="P1000" s="4">
        <v>21</v>
      </c>
      <c r="Q1000" s="4">
        <v>5</v>
      </c>
      <c r="R1000" s="4">
        <v>14</v>
      </c>
      <c r="S1000" s="4">
        <v>27</v>
      </c>
      <c r="T1000" s="4">
        <v>25</v>
      </c>
      <c r="U1000" s="4">
        <v>17</v>
      </c>
      <c r="V1000" s="13">
        <v>9</v>
      </c>
      <c r="W1000" s="4">
        <v>19</v>
      </c>
      <c r="X1000" s="4">
        <v>22</v>
      </c>
      <c r="Y1000">
        <f t="shared" si="190"/>
        <v>0</v>
      </c>
      <c r="Z1000">
        <f t="shared" si="191"/>
        <v>0</v>
      </c>
    </row>
    <row r="1001" spans="2:26" x14ac:dyDescent="0.25">
      <c r="B1001" s="11">
        <f t="shared" si="192"/>
        <v>44603.208333330935</v>
      </c>
      <c r="C1001" s="1">
        <f t="shared" si="183"/>
        <v>2</v>
      </c>
      <c r="D1001" s="1">
        <f t="shared" si="184"/>
        <v>5</v>
      </c>
      <c r="E1001" s="12">
        <f t="shared" si="185"/>
        <v>6</v>
      </c>
      <c r="F1001" s="124" t="str">
        <f t="shared" si="186"/>
        <v>0</v>
      </c>
      <c r="G1001" s="1">
        <f ca="1">(OFFSET(O1001,0,MATCH(Customer!$J$6,'CDH &amp; HDH'!$P$11:$X$11,0)))</f>
        <v>8</v>
      </c>
      <c r="H1001" s="1" t="str">
        <f t="shared" si="187"/>
        <v>Heating</v>
      </c>
      <c r="I1001" s="1">
        <f ca="1">OFFSET(IF($H1001="Cooling",Customer!$C$25,Customer!$C$52),E1001,D1001)</f>
        <v>66</v>
      </c>
      <c r="J1001" s="1">
        <f ca="1">OFFSET(IF($H1001="Cooling",Customer!$L$25,Customer!$L$52),$E1001,$D1001)</f>
        <v>64</v>
      </c>
      <c r="K1001" s="16">
        <f t="shared" si="188"/>
        <v>0</v>
      </c>
      <c r="L1001" s="16">
        <f t="shared" si="189"/>
        <v>0</v>
      </c>
      <c r="M1001" s="17">
        <f t="shared" ca="1" si="181"/>
        <v>58</v>
      </c>
      <c r="N1001" s="17">
        <f t="shared" ca="1" si="182"/>
        <v>56</v>
      </c>
      <c r="O1001" s="4"/>
      <c r="P1001" s="4">
        <v>22</v>
      </c>
      <c r="Q1001" s="4">
        <v>6</v>
      </c>
      <c r="R1001" s="4">
        <v>14</v>
      </c>
      <c r="S1001" s="4">
        <v>26</v>
      </c>
      <c r="T1001" s="4">
        <v>25</v>
      </c>
      <c r="U1001" s="4">
        <v>18</v>
      </c>
      <c r="V1001" s="13">
        <v>8</v>
      </c>
      <c r="W1001" s="4">
        <v>19</v>
      </c>
      <c r="X1001" s="4">
        <v>22</v>
      </c>
      <c r="Y1001">
        <f t="shared" si="190"/>
        <v>0</v>
      </c>
      <c r="Z1001">
        <f t="shared" si="191"/>
        <v>0</v>
      </c>
    </row>
    <row r="1002" spans="2:26" x14ac:dyDescent="0.25">
      <c r="B1002" s="11">
        <f t="shared" si="192"/>
        <v>44603.249999997599</v>
      </c>
      <c r="C1002" s="1">
        <f t="shared" si="183"/>
        <v>2</v>
      </c>
      <c r="D1002" s="1">
        <f t="shared" si="184"/>
        <v>5</v>
      </c>
      <c r="E1002" s="12">
        <f t="shared" si="185"/>
        <v>7</v>
      </c>
      <c r="F1002" s="124" t="str">
        <f t="shared" si="186"/>
        <v>0</v>
      </c>
      <c r="G1002" s="1">
        <f ca="1">(OFFSET(O1002,0,MATCH(Customer!$J$6,'CDH &amp; HDH'!$P$11:$X$11,0)))</f>
        <v>8</v>
      </c>
      <c r="H1002" s="1" t="str">
        <f t="shared" si="187"/>
        <v>Heating</v>
      </c>
      <c r="I1002" s="1">
        <f ca="1">OFFSET(IF($H1002="Cooling",Customer!$C$25,Customer!$C$52),E1002,D1002)</f>
        <v>66</v>
      </c>
      <c r="J1002" s="1">
        <f ca="1">OFFSET(IF($H1002="Cooling",Customer!$L$25,Customer!$L$52),$E1002,$D1002)</f>
        <v>64</v>
      </c>
      <c r="K1002" s="16">
        <f t="shared" si="188"/>
        <v>0</v>
      </c>
      <c r="L1002" s="16">
        <f t="shared" si="189"/>
        <v>0</v>
      </c>
      <c r="M1002" s="17">
        <f t="shared" ca="1" si="181"/>
        <v>58</v>
      </c>
      <c r="N1002" s="17">
        <f t="shared" ca="1" si="182"/>
        <v>56</v>
      </c>
      <c r="O1002" s="4"/>
      <c r="P1002" s="4">
        <v>22</v>
      </c>
      <c r="Q1002" s="4">
        <v>5</v>
      </c>
      <c r="R1002" s="4">
        <v>16</v>
      </c>
      <c r="S1002" s="4">
        <v>26</v>
      </c>
      <c r="T1002" s="4">
        <v>24</v>
      </c>
      <c r="U1002" s="4">
        <v>19</v>
      </c>
      <c r="V1002" s="13">
        <v>8</v>
      </c>
      <c r="W1002" s="4">
        <v>19</v>
      </c>
      <c r="X1002" s="4">
        <v>23</v>
      </c>
      <c r="Y1002">
        <f t="shared" si="190"/>
        <v>0</v>
      </c>
      <c r="Z1002">
        <f t="shared" si="191"/>
        <v>0</v>
      </c>
    </row>
    <row r="1003" spans="2:26" x14ac:dyDescent="0.25">
      <c r="B1003" s="11">
        <f t="shared" si="192"/>
        <v>44603.291666664263</v>
      </c>
      <c r="C1003" s="1">
        <f t="shared" si="183"/>
        <v>2</v>
      </c>
      <c r="D1003" s="1">
        <f t="shared" si="184"/>
        <v>5</v>
      </c>
      <c r="E1003" s="12">
        <f t="shared" si="185"/>
        <v>8</v>
      </c>
      <c r="F1003" s="124" t="str">
        <f t="shared" si="186"/>
        <v>1</v>
      </c>
      <c r="G1003" s="1">
        <f ca="1">(OFFSET(O1003,0,MATCH(Customer!$J$6,'CDH &amp; HDH'!$P$11:$X$11,0)))</f>
        <v>4</v>
      </c>
      <c r="H1003" s="1" t="str">
        <f t="shared" si="187"/>
        <v>Heating</v>
      </c>
      <c r="I1003" s="1">
        <f ca="1">OFFSET(IF($H1003="Cooling",Customer!$C$25,Customer!$C$52),E1003,D1003)</f>
        <v>70</v>
      </c>
      <c r="J1003" s="1">
        <f ca="1">OFFSET(IF($H1003="Cooling",Customer!$L$25,Customer!$L$52),$E1003,$D1003)</f>
        <v>70</v>
      </c>
      <c r="K1003" s="16">
        <f t="shared" si="188"/>
        <v>0</v>
      </c>
      <c r="L1003" s="16">
        <f t="shared" si="189"/>
        <v>0</v>
      </c>
      <c r="M1003" s="17">
        <f t="shared" ca="1" si="181"/>
        <v>66</v>
      </c>
      <c r="N1003" s="17">
        <f t="shared" ca="1" si="182"/>
        <v>66</v>
      </c>
      <c r="O1003" s="4"/>
      <c r="P1003" s="4">
        <v>22</v>
      </c>
      <c r="Q1003" s="4">
        <v>7</v>
      </c>
      <c r="R1003" s="4">
        <v>18</v>
      </c>
      <c r="S1003" s="4">
        <v>26</v>
      </c>
      <c r="T1003" s="4">
        <v>23</v>
      </c>
      <c r="U1003" s="4">
        <v>20</v>
      </c>
      <c r="V1003" s="13">
        <v>4</v>
      </c>
      <c r="W1003" s="4">
        <v>20</v>
      </c>
      <c r="X1003" s="4">
        <v>23</v>
      </c>
      <c r="Y1003">
        <f t="shared" si="190"/>
        <v>0</v>
      </c>
      <c r="Z1003">
        <f t="shared" si="191"/>
        <v>0</v>
      </c>
    </row>
    <row r="1004" spans="2:26" x14ac:dyDescent="0.25">
      <c r="B1004" s="11">
        <f t="shared" si="192"/>
        <v>44603.333333330927</v>
      </c>
      <c r="C1004" s="1">
        <f t="shared" si="183"/>
        <v>2</v>
      </c>
      <c r="D1004" s="1">
        <f t="shared" si="184"/>
        <v>5</v>
      </c>
      <c r="E1004" s="12">
        <f t="shared" si="185"/>
        <v>9</v>
      </c>
      <c r="F1004" s="124" t="str">
        <f t="shared" si="186"/>
        <v>1</v>
      </c>
      <c r="G1004" s="1">
        <f ca="1">(OFFSET(O1004,0,MATCH(Customer!$J$6,'CDH &amp; HDH'!$P$11:$X$11,0)))</f>
        <v>10</v>
      </c>
      <c r="H1004" s="1" t="str">
        <f t="shared" si="187"/>
        <v>Heating</v>
      </c>
      <c r="I1004" s="1">
        <f ca="1">OFFSET(IF($H1004="Cooling",Customer!$C$25,Customer!$C$52),E1004,D1004)</f>
        <v>70</v>
      </c>
      <c r="J1004" s="1">
        <f ca="1">OFFSET(IF($H1004="Cooling",Customer!$L$25,Customer!$L$52),$E1004,$D1004)</f>
        <v>70</v>
      </c>
      <c r="K1004" s="16">
        <f t="shared" si="188"/>
        <v>0</v>
      </c>
      <c r="L1004" s="16">
        <f t="shared" si="189"/>
        <v>0</v>
      </c>
      <c r="M1004" s="17">
        <f t="shared" ca="1" si="181"/>
        <v>60</v>
      </c>
      <c r="N1004" s="17">
        <f t="shared" ca="1" si="182"/>
        <v>60</v>
      </c>
      <c r="O1004" s="4"/>
      <c r="P1004" s="4">
        <v>25</v>
      </c>
      <c r="Q1004" s="4">
        <v>8</v>
      </c>
      <c r="R1004" s="4">
        <v>20</v>
      </c>
      <c r="S1004" s="4">
        <v>25</v>
      </c>
      <c r="T1004" s="4">
        <v>27</v>
      </c>
      <c r="U1004" s="4">
        <v>21</v>
      </c>
      <c r="V1004" s="13">
        <v>10</v>
      </c>
      <c r="W1004" s="4">
        <v>21</v>
      </c>
      <c r="X1004" s="4">
        <v>24</v>
      </c>
      <c r="Y1004">
        <f t="shared" si="190"/>
        <v>0</v>
      </c>
      <c r="Z1004">
        <f t="shared" si="191"/>
        <v>0</v>
      </c>
    </row>
    <row r="1005" spans="2:26" x14ac:dyDescent="0.25">
      <c r="B1005" s="11">
        <f t="shared" si="192"/>
        <v>44603.374999997592</v>
      </c>
      <c r="C1005" s="1">
        <f t="shared" si="183"/>
        <v>2</v>
      </c>
      <c r="D1005" s="1">
        <f t="shared" si="184"/>
        <v>5</v>
      </c>
      <c r="E1005" s="12">
        <f t="shared" si="185"/>
        <v>10</v>
      </c>
      <c r="F1005" s="124" t="str">
        <f t="shared" si="186"/>
        <v>0</v>
      </c>
      <c r="G1005" s="1">
        <f ca="1">(OFFSET(O1005,0,MATCH(Customer!$J$6,'CDH &amp; HDH'!$P$11:$X$11,0)))</f>
        <v>14</v>
      </c>
      <c r="H1005" s="1" t="str">
        <f t="shared" si="187"/>
        <v>Heating</v>
      </c>
      <c r="I1005" s="1">
        <f ca="1">OFFSET(IF($H1005="Cooling",Customer!$C$25,Customer!$C$52),E1005,D1005)</f>
        <v>70</v>
      </c>
      <c r="J1005" s="1">
        <f ca="1">OFFSET(IF($H1005="Cooling",Customer!$L$25,Customer!$L$52),$E1005,$D1005)</f>
        <v>70</v>
      </c>
      <c r="K1005" s="16">
        <f t="shared" si="188"/>
        <v>0</v>
      </c>
      <c r="L1005" s="16">
        <f t="shared" si="189"/>
        <v>0</v>
      </c>
      <c r="M1005" s="17">
        <f t="shared" ca="1" si="181"/>
        <v>56</v>
      </c>
      <c r="N1005" s="17">
        <f t="shared" ca="1" si="182"/>
        <v>56</v>
      </c>
      <c r="O1005" s="4"/>
      <c r="P1005" s="4">
        <v>27</v>
      </c>
      <c r="Q1005" s="4">
        <v>11</v>
      </c>
      <c r="R1005" s="4">
        <v>22</v>
      </c>
      <c r="S1005" s="4">
        <v>26</v>
      </c>
      <c r="T1005" s="4">
        <v>30</v>
      </c>
      <c r="U1005" s="4">
        <v>21</v>
      </c>
      <c r="V1005" s="13">
        <v>14</v>
      </c>
      <c r="W1005" s="4">
        <v>24</v>
      </c>
      <c r="X1005" s="4">
        <v>25</v>
      </c>
      <c r="Y1005">
        <f t="shared" si="190"/>
        <v>0</v>
      </c>
      <c r="Z1005">
        <f t="shared" si="191"/>
        <v>0</v>
      </c>
    </row>
    <row r="1006" spans="2:26" x14ac:dyDescent="0.25">
      <c r="B1006" s="11">
        <f t="shared" si="192"/>
        <v>44603.416666664256</v>
      </c>
      <c r="C1006" s="1">
        <f t="shared" si="183"/>
        <v>2</v>
      </c>
      <c r="D1006" s="1">
        <f t="shared" si="184"/>
        <v>5</v>
      </c>
      <c r="E1006" s="12">
        <f t="shared" si="185"/>
        <v>11</v>
      </c>
      <c r="F1006" s="124" t="str">
        <f t="shared" si="186"/>
        <v>0</v>
      </c>
      <c r="G1006" s="1">
        <f ca="1">(OFFSET(O1006,0,MATCH(Customer!$J$6,'CDH &amp; HDH'!$P$11:$X$11,0)))</f>
        <v>16</v>
      </c>
      <c r="H1006" s="1" t="str">
        <f t="shared" si="187"/>
        <v>Heating</v>
      </c>
      <c r="I1006" s="1">
        <f ca="1">OFFSET(IF($H1006="Cooling",Customer!$C$25,Customer!$C$52),E1006,D1006)</f>
        <v>70</v>
      </c>
      <c r="J1006" s="1">
        <f ca="1">OFFSET(IF($H1006="Cooling",Customer!$L$25,Customer!$L$52),$E1006,$D1006)</f>
        <v>70</v>
      </c>
      <c r="K1006" s="16">
        <f t="shared" si="188"/>
        <v>0</v>
      </c>
      <c r="L1006" s="16">
        <f t="shared" si="189"/>
        <v>0</v>
      </c>
      <c r="M1006" s="17">
        <f t="shared" ca="1" si="181"/>
        <v>54</v>
      </c>
      <c r="N1006" s="17">
        <f t="shared" ca="1" si="182"/>
        <v>54</v>
      </c>
      <c r="O1006" s="4"/>
      <c r="P1006" s="4">
        <v>30</v>
      </c>
      <c r="Q1006" s="4">
        <v>15</v>
      </c>
      <c r="R1006" s="4">
        <v>24</v>
      </c>
      <c r="S1006" s="4">
        <v>26</v>
      </c>
      <c r="T1006" s="4">
        <v>33</v>
      </c>
      <c r="U1006" s="4">
        <v>23</v>
      </c>
      <c r="V1006" s="13">
        <v>16</v>
      </c>
      <c r="W1006" s="4">
        <v>29</v>
      </c>
      <c r="X1006" s="4">
        <v>27</v>
      </c>
      <c r="Y1006">
        <f t="shared" si="190"/>
        <v>0</v>
      </c>
      <c r="Z1006">
        <f t="shared" si="191"/>
        <v>0</v>
      </c>
    </row>
    <row r="1007" spans="2:26" x14ac:dyDescent="0.25">
      <c r="B1007" s="11">
        <f t="shared" si="192"/>
        <v>44603.45833333092</v>
      </c>
      <c r="C1007" s="1">
        <f t="shared" si="183"/>
        <v>2</v>
      </c>
      <c r="D1007" s="1">
        <f t="shared" si="184"/>
        <v>5</v>
      </c>
      <c r="E1007" s="12">
        <f t="shared" si="185"/>
        <v>12</v>
      </c>
      <c r="F1007" s="124" t="str">
        <f t="shared" si="186"/>
        <v>0</v>
      </c>
      <c r="G1007" s="1">
        <f ca="1">(OFFSET(O1007,0,MATCH(Customer!$J$6,'CDH &amp; HDH'!$P$11:$X$11,0)))</f>
        <v>19</v>
      </c>
      <c r="H1007" s="1" t="str">
        <f t="shared" si="187"/>
        <v>Heating</v>
      </c>
      <c r="I1007" s="1">
        <f ca="1">OFFSET(IF($H1007="Cooling",Customer!$C$25,Customer!$C$52),E1007,D1007)</f>
        <v>70</v>
      </c>
      <c r="J1007" s="1">
        <f ca="1">OFFSET(IF($H1007="Cooling",Customer!$L$25,Customer!$L$52),$E1007,$D1007)</f>
        <v>70</v>
      </c>
      <c r="K1007" s="16">
        <f t="shared" si="188"/>
        <v>0</v>
      </c>
      <c r="L1007" s="16">
        <f t="shared" si="189"/>
        <v>0</v>
      </c>
      <c r="M1007" s="17">
        <f t="shared" ca="1" si="181"/>
        <v>51</v>
      </c>
      <c r="N1007" s="17">
        <f t="shared" ca="1" si="182"/>
        <v>51</v>
      </c>
      <c r="O1007" s="4"/>
      <c r="P1007" s="4">
        <v>33</v>
      </c>
      <c r="Q1007" s="4">
        <v>15</v>
      </c>
      <c r="R1007" s="4">
        <v>28</v>
      </c>
      <c r="S1007" s="4">
        <v>27</v>
      </c>
      <c r="T1007" s="4">
        <v>35</v>
      </c>
      <c r="U1007" s="4">
        <v>24</v>
      </c>
      <c r="V1007" s="13">
        <v>19</v>
      </c>
      <c r="W1007" s="4">
        <v>32</v>
      </c>
      <c r="X1007" s="4">
        <v>30</v>
      </c>
      <c r="Y1007">
        <f t="shared" si="190"/>
        <v>0</v>
      </c>
      <c r="Z1007">
        <f t="shared" si="191"/>
        <v>0</v>
      </c>
    </row>
    <row r="1008" spans="2:26" x14ac:dyDescent="0.25">
      <c r="B1008" s="11">
        <f t="shared" si="192"/>
        <v>44603.499999997584</v>
      </c>
      <c r="C1008" s="1">
        <f t="shared" si="183"/>
        <v>2</v>
      </c>
      <c r="D1008" s="1">
        <f t="shared" si="184"/>
        <v>5</v>
      </c>
      <c r="E1008" s="12">
        <f t="shared" si="185"/>
        <v>13</v>
      </c>
      <c r="F1008" s="124" t="str">
        <f t="shared" si="186"/>
        <v>0</v>
      </c>
      <c r="G1008" s="1">
        <f ca="1">(OFFSET(O1008,0,MATCH(Customer!$J$6,'CDH &amp; HDH'!$P$11:$X$11,0)))</f>
        <v>22</v>
      </c>
      <c r="H1008" s="1" t="str">
        <f t="shared" si="187"/>
        <v>Heating</v>
      </c>
      <c r="I1008" s="1">
        <f ca="1">OFFSET(IF($H1008="Cooling",Customer!$C$25,Customer!$C$52),E1008,D1008)</f>
        <v>70</v>
      </c>
      <c r="J1008" s="1">
        <f ca="1">OFFSET(IF($H1008="Cooling",Customer!$L$25,Customer!$L$52),$E1008,$D1008)</f>
        <v>70</v>
      </c>
      <c r="K1008" s="16">
        <f t="shared" si="188"/>
        <v>0</v>
      </c>
      <c r="L1008" s="16">
        <f t="shared" si="189"/>
        <v>0</v>
      </c>
      <c r="M1008" s="17">
        <f t="shared" ca="1" si="181"/>
        <v>48</v>
      </c>
      <c r="N1008" s="17">
        <f t="shared" ca="1" si="182"/>
        <v>48</v>
      </c>
      <c r="O1008" s="4"/>
      <c r="P1008" s="4">
        <v>36</v>
      </c>
      <c r="Q1008" s="4">
        <v>20</v>
      </c>
      <c r="R1008" s="4">
        <v>30</v>
      </c>
      <c r="S1008" s="4">
        <v>29</v>
      </c>
      <c r="T1008" s="4">
        <v>37</v>
      </c>
      <c r="U1008" s="4">
        <v>25</v>
      </c>
      <c r="V1008" s="13">
        <v>22</v>
      </c>
      <c r="W1008" s="4">
        <v>33</v>
      </c>
      <c r="X1008" s="4">
        <v>31</v>
      </c>
      <c r="Y1008">
        <f t="shared" si="190"/>
        <v>0</v>
      </c>
      <c r="Z1008">
        <f t="shared" si="191"/>
        <v>0</v>
      </c>
    </row>
    <row r="1009" spans="2:26" x14ac:dyDescent="0.25">
      <c r="B1009" s="11">
        <f t="shared" si="192"/>
        <v>44603.541666664249</v>
      </c>
      <c r="C1009" s="1">
        <f t="shared" si="183"/>
        <v>2</v>
      </c>
      <c r="D1009" s="1">
        <f t="shared" si="184"/>
        <v>5</v>
      </c>
      <c r="E1009" s="12">
        <f t="shared" si="185"/>
        <v>14</v>
      </c>
      <c r="F1009" s="124" t="str">
        <f t="shared" si="186"/>
        <v>0</v>
      </c>
      <c r="G1009" s="1">
        <f ca="1">(OFFSET(O1009,0,MATCH(Customer!$J$6,'CDH &amp; HDH'!$P$11:$X$11,0)))</f>
        <v>24</v>
      </c>
      <c r="H1009" s="1" t="str">
        <f t="shared" si="187"/>
        <v>Heating</v>
      </c>
      <c r="I1009" s="1">
        <f ca="1">OFFSET(IF($H1009="Cooling",Customer!$C$25,Customer!$C$52),E1009,D1009)</f>
        <v>70</v>
      </c>
      <c r="J1009" s="1">
        <f ca="1">OFFSET(IF($H1009="Cooling",Customer!$L$25,Customer!$L$52),$E1009,$D1009)</f>
        <v>70</v>
      </c>
      <c r="K1009" s="16">
        <f t="shared" si="188"/>
        <v>0</v>
      </c>
      <c r="L1009" s="16">
        <f t="shared" si="189"/>
        <v>0</v>
      </c>
      <c r="M1009" s="17">
        <f t="shared" ca="1" si="181"/>
        <v>46</v>
      </c>
      <c r="N1009" s="17">
        <f t="shared" ca="1" si="182"/>
        <v>46</v>
      </c>
      <c r="O1009" s="4"/>
      <c r="P1009" s="4">
        <v>38</v>
      </c>
      <c r="Q1009" s="4">
        <v>21</v>
      </c>
      <c r="R1009" s="4">
        <v>31</v>
      </c>
      <c r="S1009" s="4">
        <v>28</v>
      </c>
      <c r="T1009" s="4">
        <v>38</v>
      </c>
      <c r="U1009" s="4">
        <v>26</v>
      </c>
      <c r="V1009" s="13">
        <v>24</v>
      </c>
      <c r="W1009" s="4">
        <v>35</v>
      </c>
      <c r="X1009" s="4">
        <v>34</v>
      </c>
      <c r="Y1009">
        <f t="shared" si="190"/>
        <v>0</v>
      </c>
      <c r="Z1009">
        <f t="shared" si="191"/>
        <v>0</v>
      </c>
    </row>
    <row r="1010" spans="2:26" x14ac:dyDescent="0.25">
      <c r="B1010" s="11">
        <f t="shared" si="192"/>
        <v>44603.583333330913</v>
      </c>
      <c r="C1010" s="1">
        <f t="shared" si="183"/>
        <v>2</v>
      </c>
      <c r="D1010" s="1">
        <f t="shared" si="184"/>
        <v>5</v>
      </c>
      <c r="E1010" s="12">
        <f t="shared" si="185"/>
        <v>15</v>
      </c>
      <c r="F1010" s="124" t="str">
        <f t="shared" si="186"/>
        <v>0</v>
      </c>
      <c r="G1010" s="1">
        <f ca="1">(OFFSET(O1010,0,MATCH(Customer!$J$6,'CDH &amp; HDH'!$P$11:$X$11,0)))</f>
        <v>26</v>
      </c>
      <c r="H1010" s="1" t="str">
        <f t="shared" si="187"/>
        <v>Heating</v>
      </c>
      <c r="I1010" s="1">
        <f ca="1">OFFSET(IF($H1010="Cooling",Customer!$C$25,Customer!$C$52),E1010,D1010)</f>
        <v>70</v>
      </c>
      <c r="J1010" s="1">
        <f ca="1">OFFSET(IF($H1010="Cooling",Customer!$L$25,Customer!$L$52),$E1010,$D1010)</f>
        <v>70</v>
      </c>
      <c r="K1010" s="16">
        <f t="shared" si="188"/>
        <v>0</v>
      </c>
      <c r="L1010" s="16">
        <f t="shared" si="189"/>
        <v>0</v>
      </c>
      <c r="M1010" s="17">
        <f t="shared" ca="1" si="181"/>
        <v>44</v>
      </c>
      <c r="N1010" s="17">
        <f t="shared" ca="1" si="182"/>
        <v>44</v>
      </c>
      <c r="O1010" s="4"/>
      <c r="P1010" s="4">
        <v>37</v>
      </c>
      <c r="Q1010" s="4">
        <v>23</v>
      </c>
      <c r="R1010" s="4">
        <v>31</v>
      </c>
      <c r="S1010" s="4">
        <v>31</v>
      </c>
      <c r="T1010" s="4">
        <v>39</v>
      </c>
      <c r="U1010" s="4">
        <v>27</v>
      </c>
      <c r="V1010" s="13">
        <v>26</v>
      </c>
      <c r="W1010" s="4">
        <v>35</v>
      </c>
      <c r="X1010" s="4">
        <v>36</v>
      </c>
      <c r="Y1010">
        <f t="shared" si="190"/>
        <v>0</v>
      </c>
      <c r="Z1010">
        <f t="shared" si="191"/>
        <v>0</v>
      </c>
    </row>
    <row r="1011" spans="2:26" x14ac:dyDescent="0.25">
      <c r="B1011" s="11">
        <f t="shared" si="192"/>
        <v>44603.624999997577</v>
      </c>
      <c r="C1011" s="1">
        <f t="shared" si="183"/>
        <v>2</v>
      </c>
      <c r="D1011" s="1">
        <f t="shared" si="184"/>
        <v>5</v>
      </c>
      <c r="E1011" s="12">
        <f t="shared" si="185"/>
        <v>16</v>
      </c>
      <c r="F1011" s="124" t="str">
        <f t="shared" si="186"/>
        <v>0</v>
      </c>
      <c r="G1011" s="1">
        <f ca="1">(OFFSET(O1011,0,MATCH(Customer!$J$6,'CDH &amp; HDH'!$P$11:$X$11,0)))</f>
        <v>26</v>
      </c>
      <c r="H1011" s="1" t="str">
        <f t="shared" si="187"/>
        <v>Heating</v>
      </c>
      <c r="I1011" s="1">
        <f ca="1">OFFSET(IF($H1011="Cooling",Customer!$C$25,Customer!$C$52),E1011,D1011)</f>
        <v>70</v>
      </c>
      <c r="J1011" s="1">
        <f ca="1">OFFSET(IF($H1011="Cooling",Customer!$L$25,Customer!$L$52),$E1011,$D1011)</f>
        <v>70</v>
      </c>
      <c r="K1011" s="16">
        <f t="shared" si="188"/>
        <v>0</v>
      </c>
      <c r="L1011" s="16">
        <f t="shared" si="189"/>
        <v>0</v>
      </c>
      <c r="M1011" s="17">
        <f t="shared" ca="1" si="181"/>
        <v>44</v>
      </c>
      <c r="N1011" s="17">
        <f t="shared" ca="1" si="182"/>
        <v>44</v>
      </c>
      <c r="O1011" s="4"/>
      <c r="P1011" s="4">
        <v>36</v>
      </c>
      <c r="Q1011" s="4">
        <v>24</v>
      </c>
      <c r="R1011" s="4">
        <v>30</v>
      </c>
      <c r="S1011" s="4">
        <v>29</v>
      </c>
      <c r="T1011" s="4">
        <v>38</v>
      </c>
      <c r="U1011" s="4">
        <v>28</v>
      </c>
      <c r="V1011" s="13">
        <v>26</v>
      </c>
      <c r="W1011" s="4">
        <v>34</v>
      </c>
      <c r="X1011" s="4">
        <v>37</v>
      </c>
      <c r="Y1011">
        <f t="shared" si="190"/>
        <v>0</v>
      </c>
      <c r="Z1011">
        <f t="shared" si="191"/>
        <v>0</v>
      </c>
    </row>
    <row r="1012" spans="2:26" x14ac:dyDescent="0.25">
      <c r="B1012" s="11">
        <f t="shared" si="192"/>
        <v>44603.666666664241</v>
      </c>
      <c r="C1012" s="1">
        <f t="shared" si="183"/>
        <v>2</v>
      </c>
      <c r="D1012" s="1">
        <f t="shared" si="184"/>
        <v>5</v>
      </c>
      <c r="E1012" s="12">
        <f t="shared" si="185"/>
        <v>17</v>
      </c>
      <c r="F1012" s="124" t="str">
        <f t="shared" si="186"/>
        <v>0</v>
      </c>
      <c r="G1012" s="1">
        <f ca="1">(OFFSET(O1012,0,MATCH(Customer!$J$6,'CDH &amp; HDH'!$P$11:$X$11,0)))</f>
        <v>26</v>
      </c>
      <c r="H1012" s="1" t="str">
        <f t="shared" si="187"/>
        <v>Heating</v>
      </c>
      <c r="I1012" s="1">
        <f ca="1">OFFSET(IF($H1012="Cooling",Customer!$C$25,Customer!$C$52),E1012,D1012)</f>
        <v>70</v>
      </c>
      <c r="J1012" s="1">
        <f ca="1">OFFSET(IF($H1012="Cooling",Customer!$L$25,Customer!$L$52),$E1012,$D1012)</f>
        <v>70</v>
      </c>
      <c r="K1012" s="16">
        <f t="shared" si="188"/>
        <v>0</v>
      </c>
      <c r="L1012" s="16">
        <f t="shared" si="189"/>
        <v>0</v>
      </c>
      <c r="M1012" s="17">
        <f t="shared" ca="1" si="181"/>
        <v>44</v>
      </c>
      <c r="N1012" s="17">
        <f t="shared" ca="1" si="182"/>
        <v>44</v>
      </c>
      <c r="O1012" s="4"/>
      <c r="P1012" s="4">
        <v>36</v>
      </c>
      <c r="Q1012" s="4">
        <v>22</v>
      </c>
      <c r="R1012" s="4">
        <v>28</v>
      </c>
      <c r="S1012" s="4">
        <v>29</v>
      </c>
      <c r="T1012" s="4">
        <v>37</v>
      </c>
      <c r="U1012" s="4">
        <v>28</v>
      </c>
      <c r="V1012" s="13">
        <v>26</v>
      </c>
      <c r="W1012" s="4">
        <v>34</v>
      </c>
      <c r="X1012" s="4">
        <v>37</v>
      </c>
      <c r="Y1012">
        <f t="shared" si="190"/>
        <v>0</v>
      </c>
      <c r="Z1012">
        <f t="shared" si="191"/>
        <v>0</v>
      </c>
    </row>
    <row r="1013" spans="2:26" x14ac:dyDescent="0.25">
      <c r="B1013" s="11">
        <f t="shared" si="192"/>
        <v>44603.708333330906</v>
      </c>
      <c r="C1013" s="1">
        <f t="shared" si="183"/>
        <v>2</v>
      </c>
      <c r="D1013" s="1">
        <f t="shared" si="184"/>
        <v>5</v>
      </c>
      <c r="E1013" s="12">
        <f t="shared" si="185"/>
        <v>18</v>
      </c>
      <c r="F1013" s="124" t="str">
        <f t="shared" si="186"/>
        <v>0</v>
      </c>
      <c r="G1013" s="1">
        <f ca="1">(OFFSET(O1013,0,MATCH(Customer!$J$6,'CDH &amp; HDH'!$P$11:$X$11,0)))</f>
        <v>24</v>
      </c>
      <c r="H1013" s="1" t="str">
        <f t="shared" si="187"/>
        <v>Heating</v>
      </c>
      <c r="I1013" s="1">
        <f ca="1">OFFSET(IF($H1013="Cooling",Customer!$C$25,Customer!$C$52),E1013,D1013)</f>
        <v>70</v>
      </c>
      <c r="J1013" s="1">
        <f ca="1">OFFSET(IF($H1013="Cooling",Customer!$L$25,Customer!$L$52),$E1013,$D1013)</f>
        <v>70</v>
      </c>
      <c r="K1013" s="16">
        <f t="shared" si="188"/>
        <v>0</v>
      </c>
      <c r="L1013" s="16">
        <f t="shared" si="189"/>
        <v>0</v>
      </c>
      <c r="M1013" s="17">
        <f t="shared" ca="1" si="181"/>
        <v>46</v>
      </c>
      <c r="N1013" s="17">
        <f t="shared" ca="1" si="182"/>
        <v>46</v>
      </c>
      <c r="O1013" s="4"/>
      <c r="P1013" s="4">
        <v>35</v>
      </c>
      <c r="Q1013" s="4">
        <v>20</v>
      </c>
      <c r="R1013" s="4">
        <v>28</v>
      </c>
      <c r="S1013" s="4">
        <v>28</v>
      </c>
      <c r="T1013" s="4">
        <v>37</v>
      </c>
      <c r="U1013" s="4">
        <v>27</v>
      </c>
      <c r="V1013" s="13">
        <v>24</v>
      </c>
      <c r="W1013" s="4">
        <v>33</v>
      </c>
      <c r="X1013" s="4">
        <v>38</v>
      </c>
      <c r="Y1013">
        <f t="shared" si="190"/>
        <v>0</v>
      </c>
      <c r="Z1013">
        <f t="shared" si="191"/>
        <v>0</v>
      </c>
    </row>
    <row r="1014" spans="2:26" x14ac:dyDescent="0.25">
      <c r="B1014" s="11">
        <f t="shared" si="192"/>
        <v>44603.74999999757</v>
      </c>
      <c r="C1014" s="1">
        <f t="shared" si="183"/>
        <v>2</v>
      </c>
      <c r="D1014" s="1">
        <f t="shared" si="184"/>
        <v>5</v>
      </c>
      <c r="E1014" s="12">
        <f t="shared" si="185"/>
        <v>19</v>
      </c>
      <c r="F1014" s="124" t="str">
        <f t="shared" si="186"/>
        <v>1</v>
      </c>
      <c r="G1014" s="1">
        <f ca="1">(OFFSET(O1014,0,MATCH(Customer!$J$6,'CDH &amp; HDH'!$P$11:$X$11,0)))</f>
        <v>22</v>
      </c>
      <c r="H1014" s="1" t="str">
        <f t="shared" si="187"/>
        <v>Heating</v>
      </c>
      <c r="I1014" s="1">
        <f ca="1">OFFSET(IF($H1014="Cooling",Customer!$C$25,Customer!$C$52),E1014,D1014)</f>
        <v>66</v>
      </c>
      <c r="J1014" s="1">
        <f ca="1">OFFSET(IF($H1014="Cooling",Customer!$L$25,Customer!$L$52),$E1014,$D1014)</f>
        <v>64</v>
      </c>
      <c r="K1014" s="16">
        <f t="shared" si="188"/>
        <v>0</v>
      </c>
      <c r="L1014" s="16">
        <f t="shared" si="189"/>
        <v>0</v>
      </c>
      <c r="M1014" s="17">
        <f t="shared" ca="1" si="181"/>
        <v>44</v>
      </c>
      <c r="N1014" s="17">
        <f t="shared" ca="1" si="182"/>
        <v>42</v>
      </c>
      <c r="O1014" s="4"/>
      <c r="P1014" s="4">
        <v>35</v>
      </c>
      <c r="Q1014" s="4">
        <v>19</v>
      </c>
      <c r="R1014" s="4">
        <v>27</v>
      </c>
      <c r="S1014" s="4">
        <v>27</v>
      </c>
      <c r="T1014" s="4">
        <v>36</v>
      </c>
      <c r="U1014" s="4">
        <v>27</v>
      </c>
      <c r="V1014" s="13">
        <v>22</v>
      </c>
      <c r="W1014" s="4">
        <v>32</v>
      </c>
      <c r="X1014" s="4">
        <v>37</v>
      </c>
      <c r="Y1014">
        <f t="shared" si="190"/>
        <v>0</v>
      </c>
      <c r="Z1014">
        <f t="shared" si="191"/>
        <v>0</v>
      </c>
    </row>
    <row r="1015" spans="2:26" x14ac:dyDescent="0.25">
      <c r="B1015" s="11">
        <f t="shared" si="192"/>
        <v>44603.791666664234</v>
      </c>
      <c r="C1015" s="1">
        <f t="shared" si="183"/>
        <v>2</v>
      </c>
      <c r="D1015" s="1">
        <f t="shared" si="184"/>
        <v>5</v>
      </c>
      <c r="E1015" s="12">
        <f t="shared" si="185"/>
        <v>20</v>
      </c>
      <c r="F1015" s="124" t="str">
        <f t="shared" si="186"/>
        <v>1</v>
      </c>
      <c r="G1015" s="1">
        <f ca="1">(OFFSET(O1015,0,MATCH(Customer!$J$6,'CDH &amp; HDH'!$P$11:$X$11,0)))</f>
        <v>20</v>
      </c>
      <c r="H1015" s="1" t="str">
        <f t="shared" si="187"/>
        <v>Heating</v>
      </c>
      <c r="I1015" s="1">
        <f ca="1">OFFSET(IF($H1015="Cooling",Customer!$C$25,Customer!$C$52),E1015,D1015)</f>
        <v>66</v>
      </c>
      <c r="J1015" s="1">
        <f ca="1">OFFSET(IF($H1015="Cooling",Customer!$L$25,Customer!$L$52),$E1015,$D1015)</f>
        <v>64</v>
      </c>
      <c r="K1015" s="16">
        <f t="shared" si="188"/>
        <v>0</v>
      </c>
      <c r="L1015" s="16">
        <f t="shared" si="189"/>
        <v>0</v>
      </c>
      <c r="M1015" s="17">
        <f t="shared" ca="1" si="181"/>
        <v>46</v>
      </c>
      <c r="N1015" s="17">
        <f t="shared" ca="1" si="182"/>
        <v>44</v>
      </c>
      <c r="O1015" s="4"/>
      <c r="P1015" s="4">
        <v>34</v>
      </c>
      <c r="Q1015" s="4">
        <v>18</v>
      </c>
      <c r="R1015" s="4">
        <v>27</v>
      </c>
      <c r="S1015" s="4">
        <v>27</v>
      </c>
      <c r="T1015" s="4">
        <v>36</v>
      </c>
      <c r="U1015" s="4">
        <v>27</v>
      </c>
      <c r="V1015" s="13">
        <v>20</v>
      </c>
      <c r="W1015" s="4">
        <v>32</v>
      </c>
      <c r="X1015" s="4">
        <v>35</v>
      </c>
      <c r="Y1015">
        <f t="shared" si="190"/>
        <v>0</v>
      </c>
      <c r="Z1015">
        <f t="shared" si="191"/>
        <v>0</v>
      </c>
    </row>
    <row r="1016" spans="2:26" x14ac:dyDescent="0.25">
      <c r="B1016" s="11">
        <f t="shared" si="192"/>
        <v>44603.833333330898</v>
      </c>
      <c r="C1016" s="1">
        <f t="shared" si="183"/>
        <v>2</v>
      </c>
      <c r="D1016" s="1">
        <f t="shared" si="184"/>
        <v>5</v>
      </c>
      <c r="E1016" s="12">
        <f t="shared" si="185"/>
        <v>21</v>
      </c>
      <c r="F1016" s="124" t="str">
        <f t="shared" si="186"/>
        <v>0</v>
      </c>
      <c r="G1016" s="1">
        <f ca="1">(OFFSET(O1016,0,MATCH(Customer!$J$6,'CDH &amp; HDH'!$P$11:$X$11,0)))</f>
        <v>19</v>
      </c>
      <c r="H1016" s="1" t="str">
        <f t="shared" si="187"/>
        <v>Heating</v>
      </c>
      <c r="I1016" s="1">
        <f ca="1">OFFSET(IF($H1016="Cooling",Customer!$C$25,Customer!$C$52),E1016,D1016)</f>
        <v>66</v>
      </c>
      <c r="J1016" s="1">
        <f ca="1">OFFSET(IF($H1016="Cooling",Customer!$L$25,Customer!$L$52),$E1016,$D1016)</f>
        <v>64</v>
      </c>
      <c r="K1016" s="16">
        <f t="shared" si="188"/>
        <v>0</v>
      </c>
      <c r="L1016" s="16">
        <f t="shared" si="189"/>
        <v>0</v>
      </c>
      <c r="M1016" s="17">
        <f t="shared" ca="1" si="181"/>
        <v>47</v>
      </c>
      <c r="N1016" s="17">
        <f t="shared" ca="1" si="182"/>
        <v>45</v>
      </c>
      <c r="O1016" s="4"/>
      <c r="P1016" s="4">
        <v>32</v>
      </c>
      <c r="Q1016" s="4">
        <v>18</v>
      </c>
      <c r="R1016" s="4">
        <v>27</v>
      </c>
      <c r="S1016" s="4">
        <v>29</v>
      </c>
      <c r="T1016" s="4">
        <v>33</v>
      </c>
      <c r="U1016" s="4">
        <v>27</v>
      </c>
      <c r="V1016" s="13">
        <v>19</v>
      </c>
      <c r="W1016" s="4">
        <v>32</v>
      </c>
      <c r="X1016" s="4">
        <v>36</v>
      </c>
      <c r="Y1016">
        <f t="shared" si="190"/>
        <v>0</v>
      </c>
      <c r="Z1016">
        <f t="shared" si="191"/>
        <v>0</v>
      </c>
    </row>
    <row r="1017" spans="2:26" x14ac:dyDescent="0.25">
      <c r="B1017" s="11">
        <f t="shared" si="192"/>
        <v>44603.874999997563</v>
      </c>
      <c r="C1017" s="1">
        <f t="shared" si="183"/>
        <v>2</v>
      </c>
      <c r="D1017" s="1">
        <f t="shared" si="184"/>
        <v>5</v>
      </c>
      <c r="E1017" s="12">
        <f t="shared" si="185"/>
        <v>22</v>
      </c>
      <c r="F1017" s="124" t="str">
        <f t="shared" si="186"/>
        <v>0</v>
      </c>
      <c r="G1017" s="1">
        <f ca="1">(OFFSET(O1017,0,MATCH(Customer!$J$6,'CDH &amp; HDH'!$P$11:$X$11,0)))</f>
        <v>18</v>
      </c>
      <c r="H1017" s="1" t="str">
        <f t="shared" si="187"/>
        <v>Heating</v>
      </c>
      <c r="I1017" s="1">
        <f ca="1">OFFSET(IF($H1017="Cooling",Customer!$C$25,Customer!$C$52),E1017,D1017)</f>
        <v>66</v>
      </c>
      <c r="J1017" s="1">
        <f ca="1">OFFSET(IF($H1017="Cooling",Customer!$L$25,Customer!$L$52),$E1017,$D1017)</f>
        <v>64</v>
      </c>
      <c r="K1017" s="16">
        <f t="shared" si="188"/>
        <v>0</v>
      </c>
      <c r="L1017" s="16">
        <f t="shared" si="189"/>
        <v>0</v>
      </c>
      <c r="M1017" s="17">
        <f t="shared" ca="1" si="181"/>
        <v>48</v>
      </c>
      <c r="N1017" s="17">
        <f t="shared" ca="1" si="182"/>
        <v>46</v>
      </c>
      <c r="O1017" s="4"/>
      <c r="P1017" s="4">
        <v>32</v>
      </c>
      <c r="Q1017" s="4">
        <v>18</v>
      </c>
      <c r="R1017" s="4">
        <v>27</v>
      </c>
      <c r="S1017" s="4">
        <v>29</v>
      </c>
      <c r="T1017" s="4">
        <v>32</v>
      </c>
      <c r="U1017" s="4">
        <v>27</v>
      </c>
      <c r="V1017" s="13">
        <v>18</v>
      </c>
      <c r="W1017" s="4">
        <v>32</v>
      </c>
      <c r="X1017" s="4">
        <v>34</v>
      </c>
      <c r="Y1017">
        <f t="shared" si="190"/>
        <v>0</v>
      </c>
      <c r="Z1017">
        <f t="shared" si="191"/>
        <v>0</v>
      </c>
    </row>
    <row r="1018" spans="2:26" x14ac:dyDescent="0.25">
      <c r="B1018" s="11">
        <f t="shared" si="192"/>
        <v>44603.916666664227</v>
      </c>
      <c r="C1018" s="1">
        <f t="shared" si="183"/>
        <v>2</v>
      </c>
      <c r="D1018" s="1">
        <f t="shared" si="184"/>
        <v>5</v>
      </c>
      <c r="E1018" s="12">
        <f t="shared" si="185"/>
        <v>23</v>
      </c>
      <c r="F1018" s="124" t="str">
        <f t="shared" si="186"/>
        <v>0</v>
      </c>
      <c r="G1018" s="1">
        <f ca="1">(OFFSET(O1018,0,MATCH(Customer!$J$6,'CDH &amp; HDH'!$P$11:$X$11,0)))</f>
        <v>17</v>
      </c>
      <c r="H1018" s="1" t="str">
        <f t="shared" si="187"/>
        <v>Heating</v>
      </c>
      <c r="I1018" s="1">
        <f ca="1">OFFSET(IF($H1018="Cooling",Customer!$C$25,Customer!$C$52),E1018,D1018)</f>
        <v>66</v>
      </c>
      <c r="J1018" s="1">
        <f ca="1">OFFSET(IF($H1018="Cooling",Customer!$L$25,Customer!$L$52),$E1018,$D1018)</f>
        <v>64</v>
      </c>
      <c r="K1018" s="16">
        <f t="shared" si="188"/>
        <v>0</v>
      </c>
      <c r="L1018" s="16">
        <f t="shared" si="189"/>
        <v>0</v>
      </c>
      <c r="M1018" s="17">
        <f t="shared" ca="1" si="181"/>
        <v>49</v>
      </c>
      <c r="N1018" s="17">
        <f t="shared" ca="1" si="182"/>
        <v>47</v>
      </c>
      <c r="O1018" s="4"/>
      <c r="P1018" s="4">
        <v>32</v>
      </c>
      <c r="Q1018" s="4">
        <v>15</v>
      </c>
      <c r="R1018" s="4">
        <v>27</v>
      </c>
      <c r="S1018" s="4">
        <v>29</v>
      </c>
      <c r="T1018" s="4">
        <v>32</v>
      </c>
      <c r="U1018" s="4">
        <v>24</v>
      </c>
      <c r="V1018" s="13">
        <v>17</v>
      </c>
      <c r="W1018" s="4">
        <v>30</v>
      </c>
      <c r="X1018" s="4">
        <v>36</v>
      </c>
      <c r="Y1018">
        <f t="shared" si="190"/>
        <v>0</v>
      </c>
      <c r="Z1018">
        <f t="shared" si="191"/>
        <v>0</v>
      </c>
    </row>
    <row r="1019" spans="2:26" x14ac:dyDescent="0.25">
      <c r="B1019" s="11">
        <f t="shared" si="192"/>
        <v>44603.958333330891</v>
      </c>
      <c r="C1019" s="1">
        <f t="shared" si="183"/>
        <v>2</v>
      </c>
      <c r="D1019" s="1">
        <f t="shared" si="184"/>
        <v>5</v>
      </c>
      <c r="E1019" s="12">
        <f t="shared" si="185"/>
        <v>24</v>
      </c>
      <c r="F1019" s="124" t="str">
        <f t="shared" si="186"/>
        <v>0</v>
      </c>
      <c r="G1019" s="1">
        <f ca="1">(OFFSET(O1019,0,MATCH(Customer!$J$6,'CDH &amp; HDH'!$P$11:$X$11,0)))</f>
        <v>15</v>
      </c>
      <c r="H1019" s="1" t="str">
        <f t="shared" si="187"/>
        <v>Heating</v>
      </c>
      <c r="I1019" s="1">
        <f ca="1">OFFSET(IF($H1019="Cooling",Customer!$C$25,Customer!$C$52),E1019,D1019)</f>
        <v>66</v>
      </c>
      <c r="J1019" s="1">
        <f ca="1">OFFSET(IF($H1019="Cooling",Customer!$L$25,Customer!$L$52),$E1019,$D1019)</f>
        <v>64</v>
      </c>
      <c r="K1019" s="16">
        <f t="shared" si="188"/>
        <v>0</v>
      </c>
      <c r="L1019" s="16">
        <f t="shared" si="189"/>
        <v>0</v>
      </c>
      <c r="M1019" s="17">
        <f t="shared" ca="1" si="181"/>
        <v>51</v>
      </c>
      <c r="N1019" s="17">
        <f t="shared" ca="1" si="182"/>
        <v>49</v>
      </c>
      <c r="O1019" s="4"/>
      <c r="P1019" s="4">
        <v>32</v>
      </c>
      <c r="Q1019" s="4">
        <v>15</v>
      </c>
      <c r="R1019" s="4">
        <v>28</v>
      </c>
      <c r="S1019" s="4">
        <v>28</v>
      </c>
      <c r="T1019" s="4">
        <v>33</v>
      </c>
      <c r="U1019" s="4">
        <v>25</v>
      </c>
      <c r="V1019" s="13">
        <v>15</v>
      </c>
      <c r="W1019" s="4">
        <v>30</v>
      </c>
      <c r="X1019" s="4">
        <v>36</v>
      </c>
      <c r="Y1019">
        <f t="shared" si="190"/>
        <v>0</v>
      </c>
      <c r="Z1019">
        <f t="shared" si="191"/>
        <v>0</v>
      </c>
    </row>
    <row r="1020" spans="2:26" x14ac:dyDescent="0.25">
      <c r="B1020" s="11">
        <f t="shared" si="192"/>
        <v>44603.999999997555</v>
      </c>
      <c r="C1020" s="1">
        <f t="shared" si="183"/>
        <v>2</v>
      </c>
      <c r="D1020" s="1">
        <f t="shared" si="184"/>
        <v>6</v>
      </c>
      <c r="E1020" s="12">
        <f t="shared" si="185"/>
        <v>1</v>
      </c>
      <c r="F1020" s="124" t="str">
        <f t="shared" si="186"/>
        <v>0</v>
      </c>
      <c r="G1020" s="1">
        <f ca="1">(OFFSET(O1020,0,MATCH(Customer!$J$6,'CDH &amp; HDH'!$P$11:$X$11,0)))</f>
        <v>15</v>
      </c>
      <c r="H1020" s="1" t="str">
        <f t="shared" si="187"/>
        <v>Heating</v>
      </c>
      <c r="I1020" s="1">
        <f ca="1">OFFSET(IF($H1020="Cooling",Customer!$C$25,Customer!$C$52),E1020,D1020)</f>
        <v>66</v>
      </c>
      <c r="J1020" s="1">
        <f ca="1">OFFSET(IF($H1020="Cooling",Customer!$L$25,Customer!$L$52),$E1020,$D1020)</f>
        <v>64</v>
      </c>
      <c r="K1020" s="16">
        <f t="shared" si="188"/>
        <v>0</v>
      </c>
      <c r="L1020" s="16">
        <f t="shared" si="189"/>
        <v>0</v>
      </c>
      <c r="M1020" s="17">
        <f t="shared" ca="1" si="181"/>
        <v>51</v>
      </c>
      <c r="N1020" s="17">
        <f t="shared" ca="1" si="182"/>
        <v>49</v>
      </c>
      <c r="O1020" s="4"/>
      <c r="P1020" s="4">
        <v>32</v>
      </c>
      <c r="Q1020" s="4">
        <v>16</v>
      </c>
      <c r="R1020" s="4">
        <v>27</v>
      </c>
      <c r="S1020" s="4">
        <v>28</v>
      </c>
      <c r="T1020" s="4">
        <v>34</v>
      </c>
      <c r="U1020" s="4">
        <v>25</v>
      </c>
      <c r="V1020" s="13">
        <v>15</v>
      </c>
      <c r="W1020" s="4">
        <v>30</v>
      </c>
      <c r="X1020" s="4">
        <v>36</v>
      </c>
      <c r="Y1020">
        <f t="shared" si="190"/>
        <v>0</v>
      </c>
      <c r="Z1020">
        <f t="shared" si="191"/>
        <v>0</v>
      </c>
    </row>
    <row r="1021" spans="2:26" x14ac:dyDescent="0.25">
      <c r="B1021" s="11">
        <f t="shared" si="192"/>
        <v>44604.04166666422</v>
      </c>
      <c r="C1021" s="1">
        <f t="shared" si="183"/>
        <v>2</v>
      </c>
      <c r="D1021" s="1">
        <f t="shared" si="184"/>
        <v>6</v>
      </c>
      <c r="E1021" s="12">
        <f t="shared" si="185"/>
        <v>2</v>
      </c>
      <c r="F1021" s="124" t="str">
        <f t="shared" si="186"/>
        <v>0</v>
      </c>
      <c r="G1021" s="1">
        <f ca="1">(OFFSET(O1021,0,MATCH(Customer!$J$6,'CDH &amp; HDH'!$P$11:$X$11,0)))</f>
        <v>14</v>
      </c>
      <c r="H1021" s="1" t="str">
        <f t="shared" si="187"/>
        <v>Heating</v>
      </c>
      <c r="I1021" s="1">
        <f ca="1">OFFSET(IF($H1021="Cooling",Customer!$C$25,Customer!$C$52),E1021,D1021)</f>
        <v>66</v>
      </c>
      <c r="J1021" s="1">
        <f ca="1">OFFSET(IF($H1021="Cooling",Customer!$L$25,Customer!$L$52),$E1021,$D1021)</f>
        <v>64</v>
      </c>
      <c r="K1021" s="16">
        <f t="shared" si="188"/>
        <v>0</v>
      </c>
      <c r="L1021" s="16">
        <f t="shared" si="189"/>
        <v>0</v>
      </c>
      <c r="M1021" s="17">
        <f t="shared" ca="1" si="181"/>
        <v>52</v>
      </c>
      <c r="N1021" s="17">
        <f t="shared" ca="1" si="182"/>
        <v>50</v>
      </c>
      <c r="O1021" s="4"/>
      <c r="P1021" s="4">
        <v>32</v>
      </c>
      <c r="Q1021" s="4">
        <v>16</v>
      </c>
      <c r="R1021" s="4">
        <v>26</v>
      </c>
      <c r="S1021" s="4">
        <v>28</v>
      </c>
      <c r="T1021" s="4">
        <v>33</v>
      </c>
      <c r="U1021" s="4">
        <v>26</v>
      </c>
      <c r="V1021" s="13">
        <v>14</v>
      </c>
      <c r="W1021" s="4">
        <v>29</v>
      </c>
      <c r="X1021" s="4">
        <v>35</v>
      </c>
      <c r="Y1021">
        <f t="shared" si="190"/>
        <v>0</v>
      </c>
      <c r="Z1021">
        <f t="shared" si="191"/>
        <v>0</v>
      </c>
    </row>
    <row r="1022" spans="2:26" x14ac:dyDescent="0.25">
      <c r="B1022" s="11">
        <f t="shared" si="192"/>
        <v>44604.083333330884</v>
      </c>
      <c r="C1022" s="1">
        <f t="shared" si="183"/>
        <v>2</v>
      </c>
      <c r="D1022" s="1">
        <f t="shared" si="184"/>
        <v>6</v>
      </c>
      <c r="E1022" s="12">
        <f t="shared" si="185"/>
        <v>3</v>
      </c>
      <c r="F1022" s="124" t="str">
        <f t="shared" si="186"/>
        <v>0</v>
      </c>
      <c r="G1022" s="1">
        <f ca="1">(OFFSET(O1022,0,MATCH(Customer!$J$6,'CDH &amp; HDH'!$P$11:$X$11,0)))</f>
        <v>14</v>
      </c>
      <c r="H1022" s="1" t="str">
        <f t="shared" si="187"/>
        <v>Heating</v>
      </c>
      <c r="I1022" s="1">
        <f ca="1">OFFSET(IF($H1022="Cooling",Customer!$C$25,Customer!$C$52),E1022,D1022)</f>
        <v>66</v>
      </c>
      <c r="J1022" s="1">
        <f ca="1">OFFSET(IF($H1022="Cooling",Customer!$L$25,Customer!$L$52),$E1022,$D1022)</f>
        <v>64</v>
      </c>
      <c r="K1022" s="16">
        <f t="shared" si="188"/>
        <v>0</v>
      </c>
      <c r="L1022" s="16">
        <f t="shared" si="189"/>
        <v>0</v>
      </c>
      <c r="M1022" s="17">
        <f t="shared" ca="1" si="181"/>
        <v>52</v>
      </c>
      <c r="N1022" s="17">
        <f t="shared" ca="1" si="182"/>
        <v>50</v>
      </c>
      <c r="O1022" s="4"/>
      <c r="P1022" s="4">
        <v>32</v>
      </c>
      <c r="Q1022" s="4">
        <v>13</v>
      </c>
      <c r="R1022" s="4">
        <v>26</v>
      </c>
      <c r="S1022" s="4">
        <v>28</v>
      </c>
      <c r="T1022" s="4">
        <v>34</v>
      </c>
      <c r="U1022" s="4">
        <v>26</v>
      </c>
      <c r="V1022" s="13">
        <v>14</v>
      </c>
      <c r="W1022" s="4">
        <v>30</v>
      </c>
      <c r="X1022" s="4">
        <v>37</v>
      </c>
      <c r="Y1022">
        <f t="shared" si="190"/>
        <v>0</v>
      </c>
      <c r="Z1022">
        <f t="shared" si="191"/>
        <v>0</v>
      </c>
    </row>
    <row r="1023" spans="2:26" x14ac:dyDescent="0.25">
      <c r="B1023" s="11">
        <f t="shared" si="192"/>
        <v>44604.124999997548</v>
      </c>
      <c r="C1023" s="1">
        <f t="shared" si="183"/>
        <v>2</v>
      </c>
      <c r="D1023" s="1">
        <f t="shared" si="184"/>
        <v>6</v>
      </c>
      <c r="E1023" s="12">
        <f t="shared" si="185"/>
        <v>4</v>
      </c>
      <c r="F1023" s="124" t="str">
        <f t="shared" si="186"/>
        <v>0</v>
      </c>
      <c r="G1023" s="1">
        <f ca="1">(OFFSET(O1023,0,MATCH(Customer!$J$6,'CDH &amp; HDH'!$P$11:$X$11,0)))</f>
        <v>10</v>
      </c>
      <c r="H1023" s="1" t="str">
        <f t="shared" si="187"/>
        <v>Heating</v>
      </c>
      <c r="I1023" s="1">
        <f ca="1">OFFSET(IF($H1023="Cooling",Customer!$C$25,Customer!$C$52),E1023,D1023)</f>
        <v>66</v>
      </c>
      <c r="J1023" s="1">
        <f ca="1">OFFSET(IF($H1023="Cooling",Customer!$L$25,Customer!$L$52),$E1023,$D1023)</f>
        <v>64</v>
      </c>
      <c r="K1023" s="16">
        <f t="shared" si="188"/>
        <v>0</v>
      </c>
      <c r="L1023" s="16">
        <f t="shared" si="189"/>
        <v>0</v>
      </c>
      <c r="M1023" s="17">
        <f t="shared" ca="1" si="181"/>
        <v>56</v>
      </c>
      <c r="N1023" s="17">
        <f t="shared" ca="1" si="182"/>
        <v>54</v>
      </c>
      <c r="O1023" s="4"/>
      <c r="P1023" s="4">
        <v>32</v>
      </c>
      <c r="Q1023" s="4">
        <v>14</v>
      </c>
      <c r="R1023" s="4">
        <v>26</v>
      </c>
      <c r="S1023" s="4">
        <v>26</v>
      </c>
      <c r="T1023" s="4">
        <v>34</v>
      </c>
      <c r="U1023" s="4">
        <v>27</v>
      </c>
      <c r="V1023" s="13">
        <v>10</v>
      </c>
      <c r="W1023" s="4">
        <v>31</v>
      </c>
      <c r="X1023" s="4">
        <v>38</v>
      </c>
      <c r="Y1023">
        <f t="shared" si="190"/>
        <v>0</v>
      </c>
      <c r="Z1023">
        <f t="shared" si="191"/>
        <v>0</v>
      </c>
    </row>
    <row r="1024" spans="2:26" x14ac:dyDescent="0.25">
      <c r="B1024" s="11">
        <f t="shared" si="192"/>
        <v>44604.166666664212</v>
      </c>
      <c r="C1024" s="1">
        <f t="shared" si="183"/>
        <v>2</v>
      </c>
      <c r="D1024" s="1">
        <f t="shared" si="184"/>
        <v>6</v>
      </c>
      <c r="E1024" s="12">
        <f t="shared" si="185"/>
        <v>5</v>
      </c>
      <c r="F1024" s="124" t="str">
        <f t="shared" si="186"/>
        <v>0</v>
      </c>
      <c r="G1024" s="1">
        <f ca="1">(OFFSET(O1024,0,MATCH(Customer!$J$6,'CDH &amp; HDH'!$P$11:$X$11,0)))</f>
        <v>7</v>
      </c>
      <c r="H1024" s="1" t="str">
        <f t="shared" si="187"/>
        <v>Heating</v>
      </c>
      <c r="I1024" s="1">
        <f ca="1">OFFSET(IF($H1024="Cooling",Customer!$C$25,Customer!$C$52),E1024,D1024)</f>
        <v>66</v>
      </c>
      <c r="J1024" s="1">
        <f ca="1">OFFSET(IF($H1024="Cooling",Customer!$L$25,Customer!$L$52),$E1024,$D1024)</f>
        <v>64</v>
      </c>
      <c r="K1024" s="16">
        <f t="shared" si="188"/>
        <v>0</v>
      </c>
      <c r="L1024" s="16">
        <f t="shared" si="189"/>
        <v>0</v>
      </c>
      <c r="M1024" s="17">
        <f t="shared" ca="1" si="181"/>
        <v>59</v>
      </c>
      <c r="N1024" s="17">
        <f t="shared" ca="1" si="182"/>
        <v>57</v>
      </c>
      <c r="O1024" s="4"/>
      <c r="P1024" s="4">
        <v>33</v>
      </c>
      <c r="Q1024" s="4">
        <v>13</v>
      </c>
      <c r="R1024" s="4">
        <v>26</v>
      </c>
      <c r="S1024" s="4">
        <v>26</v>
      </c>
      <c r="T1024" s="4">
        <v>34</v>
      </c>
      <c r="U1024" s="4">
        <v>28</v>
      </c>
      <c r="V1024" s="13">
        <v>7</v>
      </c>
      <c r="W1024" s="4">
        <v>30</v>
      </c>
      <c r="X1024" s="4">
        <v>39</v>
      </c>
      <c r="Y1024">
        <f t="shared" si="190"/>
        <v>0</v>
      </c>
      <c r="Z1024">
        <f t="shared" si="191"/>
        <v>0</v>
      </c>
    </row>
    <row r="1025" spans="2:26" x14ac:dyDescent="0.25">
      <c r="B1025" s="11">
        <f t="shared" si="192"/>
        <v>44604.208333330876</v>
      </c>
      <c r="C1025" s="1">
        <f t="shared" si="183"/>
        <v>2</v>
      </c>
      <c r="D1025" s="1">
        <f t="shared" si="184"/>
        <v>6</v>
      </c>
      <c r="E1025" s="12">
        <f t="shared" si="185"/>
        <v>6</v>
      </c>
      <c r="F1025" s="124" t="str">
        <f t="shared" si="186"/>
        <v>0</v>
      </c>
      <c r="G1025" s="1">
        <f ca="1">(OFFSET(O1025,0,MATCH(Customer!$J$6,'CDH &amp; HDH'!$P$11:$X$11,0)))</f>
        <v>6</v>
      </c>
      <c r="H1025" s="1" t="str">
        <f t="shared" si="187"/>
        <v>Heating</v>
      </c>
      <c r="I1025" s="1">
        <f ca="1">OFFSET(IF($H1025="Cooling",Customer!$C$25,Customer!$C$52),E1025,D1025)</f>
        <v>66</v>
      </c>
      <c r="J1025" s="1">
        <f ca="1">OFFSET(IF($H1025="Cooling",Customer!$L$25,Customer!$L$52),$E1025,$D1025)</f>
        <v>64</v>
      </c>
      <c r="K1025" s="16">
        <f t="shared" si="188"/>
        <v>0</v>
      </c>
      <c r="L1025" s="16">
        <f t="shared" si="189"/>
        <v>0</v>
      </c>
      <c r="M1025" s="17">
        <f t="shared" ca="1" si="181"/>
        <v>60</v>
      </c>
      <c r="N1025" s="17">
        <f t="shared" ca="1" si="182"/>
        <v>58</v>
      </c>
      <c r="O1025" s="4"/>
      <c r="P1025" s="4">
        <v>33</v>
      </c>
      <c r="Q1025" s="4">
        <v>13</v>
      </c>
      <c r="R1025" s="4">
        <v>27</v>
      </c>
      <c r="S1025" s="4">
        <v>25</v>
      </c>
      <c r="T1025" s="4">
        <v>34</v>
      </c>
      <c r="U1025" s="4">
        <v>28</v>
      </c>
      <c r="V1025" s="13">
        <v>6</v>
      </c>
      <c r="W1025" s="4">
        <v>31</v>
      </c>
      <c r="X1025" s="4">
        <v>38</v>
      </c>
      <c r="Y1025">
        <f t="shared" si="190"/>
        <v>0</v>
      </c>
      <c r="Z1025">
        <f t="shared" si="191"/>
        <v>0</v>
      </c>
    </row>
    <row r="1026" spans="2:26" x14ac:dyDescent="0.25">
      <c r="B1026" s="11">
        <f t="shared" si="192"/>
        <v>44604.249999997541</v>
      </c>
      <c r="C1026" s="1">
        <f t="shared" si="183"/>
        <v>2</v>
      </c>
      <c r="D1026" s="1">
        <f t="shared" si="184"/>
        <v>6</v>
      </c>
      <c r="E1026" s="12">
        <f t="shared" si="185"/>
        <v>7</v>
      </c>
      <c r="F1026" s="124" t="str">
        <f t="shared" si="186"/>
        <v>0</v>
      </c>
      <c r="G1026" s="1">
        <f ca="1">(OFFSET(O1026,0,MATCH(Customer!$J$6,'CDH &amp; HDH'!$P$11:$X$11,0)))</f>
        <v>9</v>
      </c>
      <c r="H1026" s="1" t="str">
        <f t="shared" si="187"/>
        <v>Heating</v>
      </c>
      <c r="I1026" s="1">
        <f ca="1">OFFSET(IF($H1026="Cooling",Customer!$C$25,Customer!$C$52),E1026,D1026)</f>
        <v>66</v>
      </c>
      <c r="J1026" s="1">
        <f ca="1">OFFSET(IF($H1026="Cooling",Customer!$L$25,Customer!$L$52),$E1026,$D1026)</f>
        <v>64</v>
      </c>
      <c r="K1026" s="16">
        <f t="shared" si="188"/>
        <v>0</v>
      </c>
      <c r="L1026" s="16">
        <f t="shared" si="189"/>
        <v>0</v>
      </c>
      <c r="M1026" s="17">
        <f t="shared" ca="1" si="181"/>
        <v>57</v>
      </c>
      <c r="N1026" s="17">
        <f t="shared" ca="1" si="182"/>
        <v>55</v>
      </c>
      <c r="O1026" s="4"/>
      <c r="P1026" s="4">
        <v>34</v>
      </c>
      <c r="Q1026" s="4">
        <v>13</v>
      </c>
      <c r="R1026" s="4">
        <v>28</v>
      </c>
      <c r="S1026" s="4">
        <v>25</v>
      </c>
      <c r="T1026" s="4">
        <v>34</v>
      </c>
      <c r="U1026" s="4">
        <v>28</v>
      </c>
      <c r="V1026" s="13">
        <v>9</v>
      </c>
      <c r="W1026" s="4">
        <v>32</v>
      </c>
      <c r="X1026" s="4">
        <v>39</v>
      </c>
      <c r="Y1026">
        <f t="shared" si="190"/>
        <v>0</v>
      </c>
      <c r="Z1026">
        <f t="shared" si="191"/>
        <v>0</v>
      </c>
    </row>
    <row r="1027" spans="2:26" x14ac:dyDescent="0.25">
      <c r="B1027" s="11">
        <f t="shared" si="192"/>
        <v>44604.291666664205</v>
      </c>
      <c r="C1027" s="1">
        <f t="shared" si="183"/>
        <v>2</v>
      </c>
      <c r="D1027" s="1">
        <f t="shared" si="184"/>
        <v>6</v>
      </c>
      <c r="E1027" s="12">
        <f t="shared" si="185"/>
        <v>8</v>
      </c>
      <c r="F1027" s="124" t="str">
        <f t="shared" si="186"/>
        <v>0</v>
      </c>
      <c r="G1027" s="1">
        <f ca="1">(OFFSET(O1027,0,MATCH(Customer!$J$6,'CDH &amp; HDH'!$P$11:$X$11,0)))</f>
        <v>11</v>
      </c>
      <c r="H1027" s="1" t="str">
        <f t="shared" si="187"/>
        <v>Heating</v>
      </c>
      <c r="I1027" s="1">
        <f ca="1">OFFSET(IF($H1027="Cooling",Customer!$C$25,Customer!$C$52),E1027,D1027)</f>
        <v>66</v>
      </c>
      <c r="J1027" s="1">
        <f ca="1">OFFSET(IF($H1027="Cooling",Customer!$L$25,Customer!$L$52),$E1027,$D1027)</f>
        <v>64</v>
      </c>
      <c r="K1027" s="16">
        <f t="shared" si="188"/>
        <v>0</v>
      </c>
      <c r="L1027" s="16">
        <f t="shared" si="189"/>
        <v>0</v>
      </c>
      <c r="M1027" s="17">
        <f t="shared" ca="1" si="181"/>
        <v>55</v>
      </c>
      <c r="N1027" s="17">
        <f t="shared" ca="1" si="182"/>
        <v>53</v>
      </c>
      <c r="O1027" s="4"/>
      <c r="P1027" s="4">
        <v>34</v>
      </c>
      <c r="Q1027" s="4">
        <v>13</v>
      </c>
      <c r="R1027" s="4">
        <v>29</v>
      </c>
      <c r="S1027" s="4">
        <v>25</v>
      </c>
      <c r="T1027" s="4">
        <v>34</v>
      </c>
      <c r="U1027" s="4">
        <v>29</v>
      </c>
      <c r="V1027" s="13">
        <v>11</v>
      </c>
      <c r="W1027" s="4">
        <v>32</v>
      </c>
      <c r="X1027" s="4">
        <v>38</v>
      </c>
      <c r="Y1027">
        <f t="shared" si="190"/>
        <v>0</v>
      </c>
      <c r="Z1027">
        <f t="shared" si="191"/>
        <v>0</v>
      </c>
    </row>
    <row r="1028" spans="2:26" x14ac:dyDescent="0.25">
      <c r="B1028" s="11">
        <f t="shared" si="192"/>
        <v>44604.333333330869</v>
      </c>
      <c r="C1028" s="1">
        <f t="shared" si="183"/>
        <v>2</v>
      </c>
      <c r="D1028" s="1">
        <f t="shared" si="184"/>
        <v>6</v>
      </c>
      <c r="E1028" s="12">
        <f t="shared" si="185"/>
        <v>9</v>
      </c>
      <c r="F1028" s="124" t="str">
        <f t="shared" si="186"/>
        <v>0</v>
      </c>
      <c r="G1028" s="1">
        <f ca="1">(OFFSET(O1028,0,MATCH(Customer!$J$6,'CDH &amp; HDH'!$P$11:$X$11,0)))</f>
        <v>13</v>
      </c>
      <c r="H1028" s="1" t="str">
        <f t="shared" si="187"/>
        <v>Heating</v>
      </c>
      <c r="I1028" s="1">
        <f ca="1">OFFSET(IF($H1028="Cooling",Customer!$C$25,Customer!$C$52),E1028,D1028)</f>
        <v>66</v>
      </c>
      <c r="J1028" s="1">
        <f ca="1">OFFSET(IF($H1028="Cooling",Customer!$L$25,Customer!$L$52),$E1028,$D1028)</f>
        <v>64</v>
      </c>
      <c r="K1028" s="16">
        <f t="shared" si="188"/>
        <v>0</v>
      </c>
      <c r="L1028" s="16">
        <f t="shared" si="189"/>
        <v>0</v>
      </c>
      <c r="M1028" s="17">
        <f t="shared" ca="1" si="181"/>
        <v>53</v>
      </c>
      <c r="N1028" s="17">
        <f t="shared" ca="1" si="182"/>
        <v>51</v>
      </c>
      <c r="O1028" s="4"/>
      <c r="P1028" s="4">
        <v>33</v>
      </c>
      <c r="Q1028" s="4">
        <v>16</v>
      </c>
      <c r="R1028" s="4">
        <v>29</v>
      </c>
      <c r="S1028" s="4">
        <v>27</v>
      </c>
      <c r="T1028" s="4">
        <v>34</v>
      </c>
      <c r="U1028" s="4">
        <v>29</v>
      </c>
      <c r="V1028" s="13">
        <v>13</v>
      </c>
      <c r="W1028" s="4">
        <v>33</v>
      </c>
      <c r="X1028" s="4">
        <v>39</v>
      </c>
      <c r="Y1028">
        <f t="shared" si="190"/>
        <v>0</v>
      </c>
      <c r="Z1028">
        <f t="shared" si="191"/>
        <v>0</v>
      </c>
    </row>
    <row r="1029" spans="2:26" x14ac:dyDescent="0.25">
      <c r="B1029" s="11">
        <f t="shared" si="192"/>
        <v>44604.374999997533</v>
      </c>
      <c r="C1029" s="1">
        <f t="shared" si="183"/>
        <v>2</v>
      </c>
      <c r="D1029" s="1">
        <f t="shared" si="184"/>
        <v>6</v>
      </c>
      <c r="E1029" s="12">
        <f t="shared" si="185"/>
        <v>10</v>
      </c>
      <c r="F1029" s="124" t="str">
        <f t="shared" si="186"/>
        <v>0</v>
      </c>
      <c r="G1029" s="1">
        <f ca="1">(OFFSET(O1029,0,MATCH(Customer!$J$6,'CDH &amp; HDH'!$P$11:$X$11,0)))</f>
        <v>17</v>
      </c>
      <c r="H1029" s="1" t="str">
        <f t="shared" si="187"/>
        <v>Heating</v>
      </c>
      <c r="I1029" s="1">
        <f ca="1">OFFSET(IF($H1029="Cooling",Customer!$C$25,Customer!$C$52),E1029,D1029)</f>
        <v>66</v>
      </c>
      <c r="J1029" s="1">
        <f ca="1">OFFSET(IF($H1029="Cooling",Customer!$L$25,Customer!$L$52),$E1029,$D1029)</f>
        <v>64</v>
      </c>
      <c r="K1029" s="16">
        <f t="shared" si="188"/>
        <v>0</v>
      </c>
      <c r="L1029" s="16">
        <f t="shared" si="189"/>
        <v>0</v>
      </c>
      <c r="M1029" s="17">
        <f t="shared" ca="1" si="181"/>
        <v>49</v>
      </c>
      <c r="N1029" s="17">
        <f t="shared" ca="1" si="182"/>
        <v>47</v>
      </c>
      <c r="O1029" s="4"/>
      <c r="P1029" s="4">
        <v>33</v>
      </c>
      <c r="Q1029" s="4">
        <v>17</v>
      </c>
      <c r="R1029" s="4">
        <v>30</v>
      </c>
      <c r="S1029" s="4">
        <v>29</v>
      </c>
      <c r="T1029" s="4">
        <v>35</v>
      </c>
      <c r="U1029" s="4">
        <v>30</v>
      </c>
      <c r="V1029" s="13">
        <v>17</v>
      </c>
      <c r="W1029" s="4">
        <v>34</v>
      </c>
      <c r="X1029" s="4">
        <v>39</v>
      </c>
      <c r="Y1029">
        <f t="shared" si="190"/>
        <v>0</v>
      </c>
      <c r="Z1029">
        <f t="shared" si="191"/>
        <v>0</v>
      </c>
    </row>
    <row r="1030" spans="2:26" x14ac:dyDescent="0.25">
      <c r="B1030" s="11">
        <f t="shared" si="192"/>
        <v>44604.416666664198</v>
      </c>
      <c r="C1030" s="1">
        <f t="shared" si="183"/>
        <v>2</v>
      </c>
      <c r="D1030" s="1">
        <f t="shared" si="184"/>
        <v>6</v>
      </c>
      <c r="E1030" s="12">
        <f t="shared" si="185"/>
        <v>11</v>
      </c>
      <c r="F1030" s="124" t="str">
        <f t="shared" si="186"/>
        <v>0</v>
      </c>
      <c r="G1030" s="1">
        <f ca="1">(OFFSET(O1030,0,MATCH(Customer!$J$6,'CDH &amp; HDH'!$P$11:$X$11,0)))</f>
        <v>20</v>
      </c>
      <c r="H1030" s="1" t="str">
        <f t="shared" si="187"/>
        <v>Heating</v>
      </c>
      <c r="I1030" s="1">
        <f ca="1">OFFSET(IF($H1030="Cooling",Customer!$C$25,Customer!$C$52),E1030,D1030)</f>
        <v>66</v>
      </c>
      <c r="J1030" s="1">
        <f ca="1">OFFSET(IF($H1030="Cooling",Customer!$L$25,Customer!$L$52),$E1030,$D1030)</f>
        <v>64</v>
      </c>
      <c r="K1030" s="16">
        <f t="shared" si="188"/>
        <v>0</v>
      </c>
      <c r="L1030" s="16">
        <f t="shared" si="189"/>
        <v>0</v>
      </c>
      <c r="M1030" s="17">
        <f t="shared" ca="1" si="181"/>
        <v>46</v>
      </c>
      <c r="N1030" s="17">
        <f t="shared" ca="1" si="182"/>
        <v>44</v>
      </c>
      <c r="O1030" s="4"/>
      <c r="P1030" s="4">
        <v>34</v>
      </c>
      <c r="Q1030" s="4">
        <v>21</v>
      </c>
      <c r="R1030" s="4">
        <v>30</v>
      </c>
      <c r="S1030" s="4">
        <v>30</v>
      </c>
      <c r="T1030" s="4">
        <v>36</v>
      </c>
      <c r="U1030" s="4">
        <v>32</v>
      </c>
      <c r="V1030" s="13">
        <v>20</v>
      </c>
      <c r="W1030" s="4">
        <v>33</v>
      </c>
      <c r="X1030" s="4">
        <v>39</v>
      </c>
      <c r="Y1030">
        <f t="shared" si="190"/>
        <v>0</v>
      </c>
      <c r="Z1030">
        <f t="shared" si="191"/>
        <v>0</v>
      </c>
    </row>
    <row r="1031" spans="2:26" x14ac:dyDescent="0.25">
      <c r="B1031" s="11">
        <f t="shared" si="192"/>
        <v>44604.458333330862</v>
      </c>
      <c r="C1031" s="1">
        <f t="shared" si="183"/>
        <v>2</v>
      </c>
      <c r="D1031" s="1">
        <f t="shared" si="184"/>
        <v>6</v>
      </c>
      <c r="E1031" s="12">
        <f t="shared" si="185"/>
        <v>12</v>
      </c>
      <c r="F1031" s="124" t="str">
        <f t="shared" si="186"/>
        <v>0</v>
      </c>
      <c r="G1031" s="1">
        <f ca="1">(OFFSET(O1031,0,MATCH(Customer!$J$6,'CDH &amp; HDH'!$P$11:$X$11,0)))</f>
        <v>24</v>
      </c>
      <c r="H1031" s="1" t="str">
        <f t="shared" si="187"/>
        <v>Heating</v>
      </c>
      <c r="I1031" s="1">
        <f ca="1">OFFSET(IF($H1031="Cooling",Customer!$C$25,Customer!$C$52),E1031,D1031)</f>
        <v>66</v>
      </c>
      <c r="J1031" s="1">
        <f ca="1">OFFSET(IF($H1031="Cooling",Customer!$L$25,Customer!$L$52),$E1031,$D1031)</f>
        <v>64</v>
      </c>
      <c r="K1031" s="16">
        <f t="shared" si="188"/>
        <v>0</v>
      </c>
      <c r="L1031" s="16">
        <f t="shared" si="189"/>
        <v>0</v>
      </c>
      <c r="M1031" s="17">
        <f t="shared" ca="1" si="181"/>
        <v>42</v>
      </c>
      <c r="N1031" s="17">
        <f t="shared" ca="1" si="182"/>
        <v>40</v>
      </c>
      <c r="O1031" s="4"/>
      <c r="P1031" s="4">
        <v>34</v>
      </c>
      <c r="Q1031" s="4">
        <v>22</v>
      </c>
      <c r="R1031" s="4">
        <v>23</v>
      </c>
      <c r="S1031" s="4">
        <v>31</v>
      </c>
      <c r="T1031" s="4">
        <v>36</v>
      </c>
      <c r="U1031" s="4">
        <v>32</v>
      </c>
      <c r="V1031" s="13">
        <v>24</v>
      </c>
      <c r="W1031" s="4">
        <v>34</v>
      </c>
      <c r="X1031" s="4">
        <v>40</v>
      </c>
      <c r="Y1031">
        <f t="shared" si="190"/>
        <v>0</v>
      </c>
      <c r="Z1031">
        <f t="shared" si="191"/>
        <v>0</v>
      </c>
    </row>
    <row r="1032" spans="2:26" x14ac:dyDescent="0.25">
      <c r="B1032" s="11">
        <f t="shared" si="192"/>
        <v>44604.499999997526</v>
      </c>
      <c r="C1032" s="1">
        <f t="shared" si="183"/>
        <v>2</v>
      </c>
      <c r="D1032" s="1">
        <f t="shared" si="184"/>
        <v>6</v>
      </c>
      <c r="E1032" s="12">
        <f t="shared" si="185"/>
        <v>13</v>
      </c>
      <c r="F1032" s="124" t="str">
        <f t="shared" si="186"/>
        <v>0</v>
      </c>
      <c r="G1032" s="1">
        <f ca="1">(OFFSET(O1032,0,MATCH(Customer!$J$6,'CDH &amp; HDH'!$P$11:$X$11,0)))</f>
        <v>26</v>
      </c>
      <c r="H1032" s="1" t="str">
        <f t="shared" si="187"/>
        <v>Heating</v>
      </c>
      <c r="I1032" s="1">
        <f ca="1">OFFSET(IF($H1032="Cooling",Customer!$C$25,Customer!$C$52),E1032,D1032)</f>
        <v>66</v>
      </c>
      <c r="J1032" s="1">
        <f ca="1">OFFSET(IF($H1032="Cooling",Customer!$L$25,Customer!$L$52),$E1032,$D1032)</f>
        <v>64</v>
      </c>
      <c r="K1032" s="16">
        <f t="shared" si="188"/>
        <v>0</v>
      </c>
      <c r="L1032" s="16">
        <f t="shared" si="189"/>
        <v>0</v>
      </c>
      <c r="M1032" s="17">
        <f t="shared" ca="1" si="181"/>
        <v>40</v>
      </c>
      <c r="N1032" s="17">
        <f t="shared" ca="1" si="182"/>
        <v>38</v>
      </c>
      <c r="O1032" s="4"/>
      <c r="P1032" s="4">
        <v>35</v>
      </c>
      <c r="Q1032" s="4">
        <v>24</v>
      </c>
      <c r="R1032" s="4">
        <v>22</v>
      </c>
      <c r="S1032" s="4">
        <v>32</v>
      </c>
      <c r="T1032" s="4">
        <v>35</v>
      </c>
      <c r="U1032" s="4">
        <v>33</v>
      </c>
      <c r="V1032" s="13">
        <v>26</v>
      </c>
      <c r="W1032" s="4">
        <v>33</v>
      </c>
      <c r="X1032" s="4">
        <v>40</v>
      </c>
      <c r="Y1032">
        <f t="shared" si="190"/>
        <v>0</v>
      </c>
      <c r="Z1032">
        <f t="shared" si="191"/>
        <v>0</v>
      </c>
    </row>
    <row r="1033" spans="2:26" x14ac:dyDescent="0.25">
      <c r="B1033" s="11">
        <f t="shared" si="192"/>
        <v>44604.54166666419</v>
      </c>
      <c r="C1033" s="1">
        <f t="shared" si="183"/>
        <v>2</v>
      </c>
      <c r="D1033" s="1">
        <f t="shared" si="184"/>
        <v>6</v>
      </c>
      <c r="E1033" s="12">
        <f t="shared" si="185"/>
        <v>14</v>
      </c>
      <c r="F1033" s="124" t="str">
        <f t="shared" si="186"/>
        <v>0</v>
      </c>
      <c r="G1033" s="1">
        <f ca="1">(OFFSET(O1033,0,MATCH(Customer!$J$6,'CDH &amp; HDH'!$P$11:$X$11,0)))</f>
        <v>26</v>
      </c>
      <c r="H1033" s="1" t="str">
        <f t="shared" si="187"/>
        <v>Heating</v>
      </c>
      <c r="I1033" s="1">
        <f ca="1">OFFSET(IF($H1033="Cooling",Customer!$C$25,Customer!$C$52),E1033,D1033)</f>
        <v>66</v>
      </c>
      <c r="J1033" s="1">
        <f ca="1">OFFSET(IF($H1033="Cooling",Customer!$L$25,Customer!$L$52),$E1033,$D1033)</f>
        <v>64</v>
      </c>
      <c r="K1033" s="16">
        <f t="shared" si="188"/>
        <v>0</v>
      </c>
      <c r="L1033" s="16">
        <f t="shared" si="189"/>
        <v>0</v>
      </c>
      <c r="M1033" s="17">
        <f t="shared" ca="1" si="181"/>
        <v>40</v>
      </c>
      <c r="N1033" s="17">
        <f t="shared" ca="1" si="182"/>
        <v>38</v>
      </c>
      <c r="O1033" s="4"/>
      <c r="P1033" s="4">
        <v>35</v>
      </c>
      <c r="Q1033" s="4">
        <v>24</v>
      </c>
      <c r="R1033" s="4">
        <v>20</v>
      </c>
      <c r="S1033" s="4">
        <v>30</v>
      </c>
      <c r="T1033" s="4">
        <v>35</v>
      </c>
      <c r="U1033" s="4">
        <v>32</v>
      </c>
      <c r="V1033" s="13">
        <v>26</v>
      </c>
      <c r="W1033" s="4">
        <v>33</v>
      </c>
      <c r="X1033" s="4">
        <v>41</v>
      </c>
      <c r="Y1033">
        <f t="shared" si="190"/>
        <v>0</v>
      </c>
      <c r="Z1033">
        <f t="shared" si="191"/>
        <v>0</v>
      </c>
    </row>
    <row r="1034" spans="2:26" x14ac:dyDescent="0.25">
      <c r="B1034" s="11">
        <f t="shared" si="192"/>
        <v>44604.583333330855</v>
      </c>
      <c r="C1034" s="1">
        <f t="shared" si="183"/>
        <v>2</v>
      </c>
      <c r="D1034" s="1">
        <f t="shared" si="184"/>
        <v>6</v>
      </c>
      <c r="E1034" s="12">
        <f t="shared" si="185"/>
        <v>15</v>
      </c>
      <c r="F1034" s="124" t="str">
        <f t="shared" si="186"/>
        <v>0</v>
      </c>
      <c r="G1034" s="1">
        <f ca="1">(OFFSET(O1034,0,MATCH(Customer!$J$6,'CDH &amp; HDH'!$P$11:$X$11,0)))</f>
        <v>28</v>
      </c>
      <c r="H1034" s="1" t="str">
        <f t="shared" si="187"/>
        <v>Heating</v>
      </c>
      <c r="I1034" s="1">
        <f ca="1">OFFSET(IF($H1034="Cooling",Customer!$C$25,Customer!$C$52),E1034,D1034)</f>
        <v>66</v>
      </c>
      <c r="J1034" s="1">
        <f ca="1">OFFSET(IF($H1034="Cooling",Customer!$L$25,Customer!$L$52),$E1034,$D1034)</f>
        <v>64</v>
      </c>
      <c r="K1034" s="16">
        <f t="shared" si="188"/>
        <v>0</v>
      </c>
      <c r="L1034" s="16">
        <f t="shared" si="189"/>
        <v>0</v>
      </c>
      <c r="M1034" s="17">
        <f t="shared" ca="1" si="181"/>
        <v>38</v>
      </c>
      <c r="N1034" s="17">
        <f t="shared" ca="1" si="182"/>
        <v>36</v>
      </c>
      <c r="O1034" s="4"/>
      <c r="P1034" s="4">
        <v>34</v>
      </c>
      <c r="Q1034" s="4">
        <v>24</v>
      </c>
      <c r="R1034" s="4">
        <v>19</v>
      </c>
      <c r="S1034" s="4">
        <v>31</v>
      </c>
      <c r="T1034" s="4">
        <v>35</v>
      </c>
      <c r="U1034" s="4">
        <v>33</v>
      </c>
      <c r="V1034" s="13">
        <v>28</v>
      </c>
      <c r="W1034" s="4">
        <v>32</v>
      </c>
      <c r="X1034" s="4">
        <v>40</v>
      </c>
      <c r="Y1034">
        <f t="shared" si="190"/>
        <v>0</v>
      </c>
      <c r="Z1034">
        <f t="shared" si="191"/>
        <v>0</v>
      </c>
    </row>
    <row r="1035" spans="2:26" x14ac:dyDescent="0.25">
      <c r="B1035" s="11">
        <f t="shared" si="192"/>
        <v>44604.624999997519</v>
      </c>
      <c r="C1035" s="1">
        <f t="shared" si="183"/>
        <v>2</v>
      </c>
      <c r="D1035" s="1">
        <f t="shared" si="184"/>
        <v>6</v>
      </c>
      <c r="E1035" s="12">
        <f t="shared" si="185"/>
        <v>16</v>
      </c>
      <c r="F1035" s="124" t="str">
        <f t="shared" si="186"/>
        <v>0</v>
      </c>
      <c r="G1035" s="1">
        <f ca="1">(OFFSET(O1035,0,MATCH(Customer!$J$6,'CDH &amp; HDH'!$P$11:$X$11,0)))</f>
        <v>28</v>
      </c>
      <c r="H1035" s="1" t="str">
        <f t="shared" si="187"/>
        <v>Heating</v>
      </c>
      <c r="I1035" s="1">
        <f ca="1">OFFSET(IF($H1035="Cooling",Customer!$C$25,Customer!$C$52),E1035,D1035)</f>
        <v>66</v>
      </c>
      <c r="J1035" s="1">
        <f ca="1">OFFSET(IF($H1035="Cooling",Customer!$L$25,Customer!$L$52),$E1035,$D1035)</f>
        <v>64</v>
      </c>
      <c r="K1035" s="16">
        <f t="shared" si="188"/>
        <v>0</v>
      </c>
      <c r="L1035" s="16">
        <f t="shared" si="189"/>
        <v>0</v>
      </c>
      <c r="M1035" s="17">
        <f t="shared" ca="1" si="181"/>
        <v>38</v>
      </c>
      <c r="N1035" s="17">
        <f t="shared" ca="1" si="182"/>
        <v>36</v>
      </c>
      <c r="O1035" s="4"/>
      <c r="P1035" s="4">
        <v>34</v>
      </c>
      <c r="Q1035" s="4">
        <v>22</v>
      </c>
      <c r="R1035" s="4">
        <v>18</v>
      </c>
      <c r="S1035" s="4">
        <v>32</v>
      </c>
      <c r="T1035" s="4">
        <v>33</v>
      </c>
      <c r="U1035" s="4">
        <v>32</v>
      </c>
      <c r="V1035" s="13">
        <v>28</v>
      </c>
      <c r="W1035" s="4">
        <v>33</v>
      </c>
      <c r="X1035" s="4">
        <v>42</v>
      </c>
      <c r="Y1035">
        <f t="shared" si="190"/>
        <v>0</v>
      </c>
      <c r="Z1035">
        <f t="shared" si="191"/>
        <v>0</v>
      </c>
    </row>
    <row r="1036" spans="2:26" x14ac:dyDescent="0.25">
      <c r="B1036" s="11">
        <f t="shared" si="192"/>
        <v>44604.666666664183</v>
      </c>
      <c r="C1036" s="1">
        <f t="shared" si="183"/>
        <v>2</v>
      </c>
      <c r="D1036" s="1">
        <f t="shared" si="184"/>
        <v>6</v>
      </c>
      <c r="E1036" s="12">
        <f t="shared" si="185"/>
        <v>17</v>
      </c>
      <c r="F1036" s="124" t="str">
        <f t="shared" si="186"/>
        <v>0</v>
      </c>
      <c r="G1036" s="1">
        <f ca="1">(OFFSET(O1036,0,MATCH(Customer!$J$6,'CDH &amp; HDH'!$P$11:$X$11,0)))</f>
        <v>27</v>
      </c>
      <c r="H1036" s="1" t="str">
        <f t="shared" si="187"/>
        <v>Heating</v>
      </c>
      <c r="I1036" s="1">
        <f ca="1">OFFSET(IF($H1036="Cooling",Customer!$C$25,Customer!$C$52),E1036,D1036)</f>
        <v>66</v>
      </c>
      <c r="J1036" s="1">
        <f ca="1">OFFSET(IF($H1036="Cooling",Customer!$L$25,Customer!$L$52),$E1036,$D1036)</f>
        <v>64</v>
      </c>
      <c r="K1036" s="16">
        <f t="shared" si="188"/>
        <v>0</v>
      </c>
      <c r="L1036" s="16">
        <f t="shared" si="189"/>
        <v>0</v>
      </c>
      <c r="M1036" s="17">
        <f t="shared" ref="M1036:M1099" ca="1" si="193">IF($H1036="Cooling",0,MAX(0,I1036-$G1036))</f>
        <v>39</v>
      </c>
      <c r="N1036" s="17">
        <f t="shared" ref="N1036:N1099" ca="1" si="194">IF($H1036="Cooling",0,MAX(0,J1036-$G1036))</f>
        <v>37</v>
      </c>
      <c r="O1036" s="4"/>
      <c r="P1036" s="4">
        <v>35</v>
      </c>
      <c r="Q1036" s="4">
        <v>22</v>
      </c>
      <c r="R1036" s="4">
        <v>17</v>
      </c>
      <c r="S1036" s="4">
        <v>31</v>
      </c>
      <c r="T1036" s="4">
        <v>31</v>
      </c>
      <c r="U1036" s="4">
        <v>31</v>
      </c>
      <c r="V1036" s="13">
        <v>27</v>
      </c>
      <c r="W1036" s="4">
        <v>33</v>
      </c>
      <c r="X1036" s="4">
        <v>39</v>
      </c>
      <c r="Y1036">
        <f t="shared" si="190"/>
        <v>0</v>
      </c>
      <c r="Z1036">
        <f t="shared" si="191"/>
        <v>0</v>
      </c>
    </row>
    <row r="1037" spans="2:26" x14ac:dyDescent="0.25">
      <c r="B1037" s="11">
        <f t="shared" si="192"/>
        <v>44604.708333330847</v>
      </c>
      <c r="C1037" s="1">
        <f t="shared" ref="C1037:C1100" si="195">MONTH(B1037)</f>
        <v>2</v>
      </c>
      <c r="D1037" s="1">
        <f t="shared" ref="D1037:D1100" si="196">WEEKDAY(B1037,2)</f>
        <v>6</v>
      </c>
      <c r="E1037" s="12">
        <f t="shared" ref="E1037:E1100" si="197">HOUR(B1037)+1</f>
        <v>18</v>
      </c>
      <c r="F1037" s="124" t="str">
        <f t="shared" ref="F1037:F1100" si="198">IF(AND(C1037&gt;5,C1037&lt;9,D1037&lt;6,E1037&gt;14,E1037&lt;19),"1",IF(AND(OR(E1037=8,E1037=9,E1037=19,E1037=20),C1037&lt;3,D1037&lt;6),"1","0"))</f>
        <v>0</v>
      </c>
      <c r="G1037" s="1">
        <f ca="1">(OFFSET(O1037,0,MATCH(Customer!$J$6,'CDH &amp; HDH'!$P$11:$X$11,0)))</f>
        <v>27</v>
      </c>
      <c r="H1037" s="1" t="str">
        <f t="shared" ref="H1037:H1100" si="199">IF(AND(C1037&gt;=5,C1037&lt;=9),"Cooling","Heating")</f>
        <v>Heating</v>
      </c>
      <c r="I1037" s="1">
        <f ca="1">OFFSET(IF($H1037="Cooling",Customer!$C$25,Customer!$C$52),E1037,D1037)</f>
        <v>66</v>
      </c>
      <c r="J1037" s="1">
        <f ca="1">OFFSET(IF($H1037="Cooling",Customer!$L$25,Customer!$L$52),$E1037,$D1037)</f>
        <v>64</v>
      </c>
      <c r="K1037" s="16">
        <f t="shared" ref="K1037:K1100" si="200">IF($H1037="Heating",0,MAX(0,$G1037-I1037))</f>
        <v>0</v>
      </c>
      <c r="L1037" s="16">
        <f t="shared" ref="L1037:L1100" si="201">IF($H1037="Heating",0,MAX(0,$G1037-J1037))</f>
        <v>0</v>
      </c>
      <c r="M1037" s="17">
        <f t="shared" ca="1" si="193"/>
        <v>39</v>
      </c>
      <c r="N1037" s="17">
        <f t="shared" ca="1" si="194"/>
        <v>37</v>
      </c>
      <c r="O1037" s="4"/>
      <c r="P1037" s="4">
        <v>35</v>
      </c>
      <c r="Q1037" s="4">
        <v>21</v>
      </c>
      <c r="R1037" s="4">
        <v>15</v>
      </c>
      <c r="S1037" s="4">
        <v>28</v>
      </c>
      <c r="T1037" s="4">
        <v>29</v>
      </c>
      <c r="U1037" s="4">
        <v>31</v>
      </c>
      <c r="V1037" s="13">
        <v>27</v>
      </c>
      <c r="W1037" s="4">
        <v>31</v>
      </c>
      <c r="X1037" s="4">
        <v>38</v>
      </c>
      <c r="Y1037">
        <f t="shared" ref="Y1037:Y1100" si="202">1.08*400*K1037</f>
        <v>0</v>
      </c>
      <c r="Z1037">
        <f t="shared" ref="Z1037:Z1100" si="203">1.08*400*L1037</f>
        <v>0</v>
      </c>
    </row>
    <row r="1038" spans="2:26" x14ac:dyDescent="0.25">
      <c r="B1038" s="11">
        <f t="shared" ref="B1038:B1101" si="204">B1037+1/24</f>
        <v>44604.749999997512</v>
      </c>
      <c r="C1038" s="1">
        <f t="shared" si="195"/>
        <v>2</v>
      </c>
      <c r="D1038" s="1">
        <f t="shared" si="196"/>
        <v>6</v>
      </c>
      <c r="E1038" s="12">
        <f t="shared" si="197"/>
        <v>19</v>
      </c>
      <c r="F1038" s="124" t="str">
        <f t="shared" si="198"/>
        <v>0</v>
      </c>
      <c r="G1038" s="1">
        <f ca="1">(OFFSET(O1038,0,MATCH(Customer!$J$6,'CDH &amp; HDH'!$P$11:$X$11,0)))</f>
        <v>26</v>
      </c>
      <c r="H1038" s="1" t="str">
        <f t="shared" si="199"/>
        <v>Heating</v>
      </c>
      <c r="I1038" s="1">
        <f ca="1">OFFSET(IF($H1038="Cooling",Customer!$C$25,Customer!$C$52),E1038,D1038)</f>
        <v>66</v>
      </c>
      <c r="J1038" s="1">
        <f ca="1">OFFSET(IF($H1038="Cooling",Customer!$L$25,Customer!$L$52),$E1038,$D1038)</f>
        <v>64</v>
      </c>
      <c r="K1038" s="16">
        <f t="shared" si="200"/>
        <v>0</v>
      </c>
      <c r="L1038" s="16">
        <f t="shared" si="201"/>
        <v>0</v>
      </c>
      <c r="M1038" s="17">
        <f t="shared" ca="1" si="193"/>
        <v>40</v>
      </c>
      <c r="N1038" s="17">
        <f t="shared" ca="1" si="194"/>
        <v>38</v>
      </c>
      <c r="O1038" s="4"/>
      <c r="P1038" s="4">
        <v>31</v>
      </c>
      <c r="Q1038" s="4">
        <v>20</v>
      </c>
      <c r="R1038" s="4">
        <v>12</v>
      </c>
      <c r="S1038" s="4">
        <v>26</v>
      </c>
      <c r="T1038" s="4">
        <v>28</v>
      </c>
      <c r="U1038" s="4">
        <v>30</v>
      </c>
      <c r="V1038" s="13">
        <v>26</v>
      </c>
      <c r="W1038" s="4">
        <v>29</v>
      </c>
      <c r="X1038" s="4">
        <v>37</v>
      </c>
      <c r="Y1038">
        <f t="shared" si="202"/>
        <v>0</v>
      </c>
      <c r="Z1038">
        <f t="shared" si="203"/>
        <v>0</v>
      </c>
    </row>
    <row r="1039" spans="2:26" x14ac:dyDescent="0.25">
      <c r="B1039" s="11">
        <f t="shared" si="204"/>
        <v>44604.791666664176</v>
      </c>
      <c r="C1039" s="1">
        <f t="shared" si="195"/>
        <v>2</v>
      </c>
      <c r="D1039" s="1">
        <f t="shared" si="196"/>
        <v>6</v>
      </c>
      <c r="E1039" s="12">
        <f t="shared" si="197"/>
        <v>20</v>
      </c>
      <c r="F1039" s="124" t="str">
        <f t="shared" si="198"/>
        <v>0</v>
      </c>
      <c r="G1039" s="1">
        <f ca="1">(OFFSET(O1039,0,MATCH(Customer!$J$6,'CDH &amp; HDH'!$P$11:$X$11,0)))</f>
        <v>26</v>
      </c>
      <c r="H1039" s="1" t="str">
        <f t="shared" si="199"/>
        <v>Heating</v>
      </c>
      <c r="I1039" s="1">
        <f ca="1">OFFSET(IF($H1039="Cooling",Customer!$C$25,Customer!$C$52),E1039,D1039)</f>
        <v>66</v>
      </c>
      <c r="J1039" s="1">
        <f ca="1">OFFSET(IF($H1039="Cooling",Customer!$L$25,Customer!$L$52),$E1039,$D1039)</f>
        <v>64</v>
      </c>
      <c r="K1039" s="16">
        <f t="shared" si="200"/>
        <v>0</v>
      </c>
      <c r="L1039" s="16">
        <f t="shared" si="201"/>
        <v>0</v>
      </c>
      <c r="M1039" s="17">
        <f t="shared" ca="1" si="193"/>
        <v>40</v>
      </c>
      <c r="N1039" s="17">
        <f t="shared" ca="1" si="194"/>
        <v>38</v>
      </c>
      <c r="O1039" s="4"/>
      <c r="P1039" s="4">
        <v>29</v>
      </c>
      <c r="Q1039" s="4">
        <v>20</v>
      </c>
      <c r="R1039" s="4">
        <v>10</v>
      </c>
      <c r="S1039" s="4">
        <v>22</v>
      </c>
      <c r="T1039" s="4">
        <v>26</v>
      </c>
      <c r="U1039" s="4">
        <v>30</v>
      </c>
      <c r="V1039" s="13">
        <v>26</v>
      </c>
      <c r="W1039" s="4">
        <v>27</v>
      </c>
      <c r="X1039" s="4">
        <v>36</v>
      </c>
      <c r="Y1039">
        <f t="shared" si="202"/>
        <v>0</v>
      </c>
      <c r="Z1039">
        <f t="shared" si="203"/>
        <v>0</v>
      </c>
    </row>
    <row r="1040" spans="2:26" x14ac:dyDescent="0.25">
      <c r="B1040" s="11">
        <f t="shared" si="204"/>
        <v>44604.83333333084</v>
      </c>
      <c r="C1040" s="1">
        <f t="shared" si="195"/>
        <v>2</v>
      </c>
      <c r="D1040" s="1">
        <f t="shared" si="196"/>
        <v>6</v>
      </c>
      <c r="E1040" s="12">
        <f t="shared" si="197"/>
        <v>21</v>
      </c>
      <c r="F1040" s="124" t="str">
        <f t="shared" si="198"/>
        <v>0</v>
      </c>
      <c r="G1040" s="1">
        <f ca="1">(OFFSET(O1040,0,MATCH(Customer!$J$6,'CDH &amp; HDH'!$P$11:$X$11,0)))</f>
        <v>25</v>
      </c>
      <c r="H1040" s="1" t="str">
        <f t="shared" si="199"/>
        <v>Heating</v>
      </c>
      <c r="I1040" s="1">
        <f ca="1">OFFSET(IF($H1040="Cooling",Customer!$C$25,Customer!$C$52),E1040,D1040)</f>
        <v>66</v>
      </c>
      <c r="J1040" s="1">
        <f ca="1">OFFSET(IF($H1040="Cooling",Customer!$L$25,Customer!$L$52),$E1040,$D1040)</f>
        <v>64</v>
      </c>
      <c r="K1040" s="16">
        <f t="shared" si="200"/>
        <v>0</v>
      </c>
      <c r="L1040" s="16">
        <f t="shared" si="201"/>
        <v>0</v>
      </c>
      <c r="M1040" s="17">
        <f t="shared" ca="1" si="193"/>
        <v>41</v>
      </c>
      <c r="N1040" s="17">
        <f t="shared" ca="1" si="194"/>
        <v>39</v>
      </c>
      <c r="O1040" s="4"/>
      <c r="P1040" s="4">
        <v>26</v>
      </c>
      <c r="Q1040" s="4">
        <v>20</v>
      </c>
      <c r="R1040" s="4">
        <v>10</v>
      </c>
      <c r="S1040" s="4">
        <v>22</v>
      </c>
      <c r="T1040" s="4">
        <v>25</v>
      </c>
      <c r="U1040" s="4">
        <v>30</v>
      </c>
      <c r="V1040" s="13">
        <v>25</v>
      </c>
      <c r="W1040" s="4">
        <v>24</v>
      </c>
      <c r="X1040" s="4">
        <v>35</v>
      </c>
      <c r="Y1040">
        <f t="shared" si="202"/>
        <v>0</v>
      </c>
      <c r="Z1040">
        <f t="shared" si="203"/>
        <v>0</v>
      </c>
    </row>
    <row r="1041" spans="2:26" x14ac:dyDescent="0.25">
      <c r="B1041" s="11">
        <f t="shared" si="204"/>
        <v>44604.874999997504</v>
      </c>
      <c r="C1041" s="1">
        <f t="shared" si="195"/>
        <v>2</v>
      </c>
      <c r="D1041" s="1">
        <f t="shared" si="196"/>
        <v>6</v>
      </c>
      <c r="E1041" s="12">
        <f t="shared" si="197"/>
        <v>22</v>
      </c>
      <c r="F1041" s="124" t="str">
        <f t="shared" si="198"/>
        <v>0</v>
      </c>
      <c r="G1041" s="1">
        <f ca="1">(OFFSET(O1041,0,MATCH(Customer!$J$6,'CDH &amp; HDH'!$P$11:$X$11,0)))</f>
        <v>25</v>
      </c>
      <c r="H1041" s="1" t="str">
        <f t="shared" si="199"/>
        <v>Heating</v>
      </c>
      <c r="I1041" s="1">
        <f ca="1">OFFSET(IF($H1041="Cooling",Customer!$C$25,Customer!$C$52),E1041,D1041)</f>
        <v>66</v>
      </c>
      <c r="J1041" s="1">
        <f ca="1">OFFSET(IF($H1041="Cooling",Customer!$L$25,Customer!$L$52),$E1041,$D1041)</f>
        <v>64</v>
      </c>
      <c r="K1041" s="16">
        <f t="shared" si="200"/>
        <v>0</v>
      </c>
      <c r="L1041" s="16">
        <f t="shared" si="201"/>
        <v>0</v>
      </c>
      <c r="M1041" s="17">
        <f t="shared" ca="1" si="193"/>
        <v>41</v>
      </c>
      <c r="N1041" s="17">
        <f t="shared" ca="1" si="194"/>
        <v>39</v>
      </c>
      <c r="O1041" s="4"/>
      <c r="P1041" s="4">
        <v>25</v>
      </c>
      <c r="Q1041" s="4">
        <v>20</v>
      </c>
      <c r="R1041" s="4">
        <v>10</v>
      </c>
      <c r="S1041" s="4">
        <v>20</v>
      </c>
      <c r="T1041" s="4">
        <v>23</v>
      </c>
      <c r="U1041" s="4">
        <v>31</v>
      </c>
      <c r="V1041" s="13">
        <v>25</v>
      </c>
      <c r="W1041" s="4">
        <v>22</v>
      </c>
      <c r="X1041" s="4">
        <v>34</v>
      </c>
      <c r="Y1041">
        <f t="shared" si="202"/>
        <v>0</v>
      </c>
      <c r="Z1041">
        <f t="shared" si="203"/>
        <v>0</v>
      </c>
    </row>
    <row r="1042" spans="2:26" x14ac:dyDescent="0.25">
      <c r="B1042" s="11">
        <f t="shared" si="204"/>
        <v>44604.916666664169</v>
      </c>
      <c r="C1042" s="1">
        <f t="shared" si="195"/>
        <v>2</v>
      </c>
      <c r="D1042" s="1">
        <f t="shared" si="196"/>
        <v>6</v>
      </c>
      <c r="E1042" s="12">
        <f t="shared" si="197"/>
        <v>23</v>
      </c>
      <c r="F1042" s="124" t="str">
        <f t="shared" si="198"/>
        <v>0</v>
      </c>
      <c r="G1042" s="1">
        <f ca="1">(OFFSET(O1042,0,MATCH(Customer!$J$6,'CDH &amp; HDH'!$P$11:$X$11,0)))</f>
        <v>24</v>
      </c>
      <c r="H1042" s="1" t="str">
        <f t="shared" si="199"/>
        <v>Heating</v>
      </c>
      <c r="I1042" s="1">
        <f ca="1">OFFSET(IF($H1042="Cooling",Customer!$C$25,Customer!$C$52),E1042,D1042)</f>
        <v>66</v>
      </c>
      <c r="J1042" s="1">
        <f ca="1">OFFSET(IF($H1042="Cooling",Customer!$L$25,Customer!$L$52),$E1042,$D1042)</f>
        <v>64</v>
      </c>
      <c r="K1042" s="16">
        <f t="shared" si="200"/>
        <v>0</v>
      </c>
      <c r="L1042" s="16">
        <f t="shared" si="201"/>
        <v>0</v>
      </c>
      <c r="M1042" s="17">
        <f t="shared" ca="1" si="193"/>
        <v>42</v>
      </c>
      <c r="N1042" s="17">
        <f t="shared" ca="1" si="194"/>
        <v>40</v>
      </c>
      <c r="O1042" s="4"/>
      <c r="P1042" s="4">
        <v>24</v>
      </c>
      <c r="Q1042" s="4">
        <v>20</v>
      </c>
      <c r="R1042" s="4">
        <v>9</v>
      </c>
      <c r="S1042" s="4">
        <v>19</v>
      </c>
      <c r="T1042" s="4">
        <v>22</v>
      </c>
      <c r="U1042" s="4">
        <v>31</v>
      </c>
      <c r="V1042" s="13">
        <v>24</v>
      </c>
      <c r="W1042" s="4">
        <v>20</v>
      </c>
      <c r="X1042" s="4">
        <v>34</v>
      </c>
      <c r="Y1042">
        <f t="shared" si="202"/>
        <v>0</v>
      </c>
      <c r="Z1042">
        <f t="shared" si="203"/>
        <v>0</v>
      </c>
    </row>
    <row r="1043" spans="2:26" x14ac:dyDescent="0.25">
      <c r="B1043" s="11">
        <f t="shared" si="204"/>
        <v>44604.958333330833</v>
      </c>
      <c r="C1043" s="1">
        <f t="shared" si="195"/>
        <v>2</v>
      </c>
      <c r="D1043" s="1">
        <f t="shared" si="196"/>
        <v>6</v>
      </c>
      <c r="E1043" s="12">
        <f t="shared" si="197"/>
        <v>24</v>
      </c>
      <c r="F1043" s="124" t="str">
        <f t="shared" si="198"/>
        <v>0</v>
      </c>
      <c r="G1043" s="1">
        <f ca="1">(OFFSET(O1043,0,MATCH(Customer!$J$6,'CDH &amp; HDH'!$P$11:$X$11,0)))</f>
        <v>23</v>
      </c>
      <c r="H1043" s="1" t="str">
        <f t="shared" si="199"/>
        <v>Heating</v>
      </c>
      <c r="I1043" s="1">
        <f ca="1">OFFSET(IF($H1043="Cooling",Customer!$C$25,Customer!$C$52),E1043,D1043)</f>
        <v>66</v>
      </c>
      <c r="J1043" s="1">
        <f ca="1">OFFSET(IF($H1043="Cooling",Customer!$L$25,Customer!$L$52),$E1043,$D1043)</f>
        <v>64</v>
      </c>
      <c r="K1043" s="16">
        <f t="shared" si="200"/>
        <v>0</v>
      </c>
      <c r="L1043" s="16">
        <f t="shared" si="201"/>
        <v>0</v>
      </c>
      <c r="M1043" s="17">
        <f t="shared" ca="1" si="193"/>
        <v>43</v>
      </c>
      <c r="N1043" s="17">
        <f t="shared" ca="1" si="194"/>
        <v>41</v>
      </c>
      <c r="O1043" s="4"/>
      <c r="P1043" s="4">
        <v>23</v>
      </c>
      <c r="Q1043" s="4">
        <v>20</v>
      </c>
      <c r="R1043" s="4">
        <v>9</v>
      </c>
      <c r="S1043" s="4">
        <v>18</v>
      </c>
      <c r="T1043" s="4">
        <v>20</v>
      </c>
      <c r="U1043" s="4">
        <v>31</v>
      </c>
      <c r="V1043" s="13">
        <v>23</v>
      </c>
      <c r="W1043" s="4">
        <v>18</v>
      </c>
      <c r="X1043" s="4">
        <v>34</v>
      </c>
      <c r="Y1043">
        <f t="shared" si="202"/>
        <v>0</v>
      </c>
      <c r="Z1043">
        <f t="shared" si="203"/>
        <v>0</v>
      </c>
    </row>
    <row r="1044" spans="2:26" x14ac:dyDescent="0.25">
      <c r="B1044" s="11">
        <f t="shared" si="204"/>
        <v>44604.999999997497</v>
      </c>
      <c r="C1044" s="1">
        <f t="shared" si="195"/>
        <v>2</v>
      </c>
      <c r="D1044" s="1">
        <f t="shared" si="196"/>
        <v>7</v>
      </c>
      <c r="E1044" s="12">
        <f t="shared" si="197"/>
        <v>1</v>
      </c>
      <c r="F1044" s="124" t="str">
        <f t="shared" si="198"/>
        <v>0</v>
      </c>
      <c r="G1044" s="1">
        <f ca="1">(OFFSET(O1044,0,MATCH(Customer!$J$6,'CDH &amp; HDH'!$P$11:$X$11,0)))</f>
        <v>22</v>
      </c>
      <c r="H1044" s="1" t="str">
        <f t="shared" si="199"/>
        <v>Heating</v>
      </c>
      <c r="I1044" s="1">
        <f ca="1">OFFSET(IF($H1044="Cooling",Customer!$C$25,Customer!$C$52),E1044,D1044)</f>
        <v>66</v>
      </c>
      <c r="J1044" s="1">
        <f ca="1">OFFSET(IF($H1044="Cooling",Customer!$L$25,Customer!$L$52),$E1044,$D1044)</f>
        <v>64</v>
      </c>
      <c r="K1044" s="16">
        <f t="shared" si="200"/>
        <v>0</v>
      </c>
      <c r="L1044" s="16">
        <f t="shared" si="201"/>
        <v>0</v>
      </c>
      <c r="M1044" s="17">
        <f t="shared" ca="1" si="193"/>
        <v>44</v>
      </c>
      <c r="N1044" s="17">
        <f t="shared" ca="1" si="194"/>
        <v>42</v>
      </c>
      <c r="O1044" s="4"/>
      <c r="P1044" s="4">
        <v>21</v>
      </c>
      <c r="Q1044" s="4">
        <v>19</v>
      </c>
      <c r="R1044" s="4">
        <v>9</v>
      </c>
      <c r="S1044" s="4">
        <v>19</v>
      </c>
      <c r="T1044" s="4">
        <v>19</v>
      </c>
      <c r="U1044" s="4">
        <v>31</v>
      </c>
      <c r="V1044" s="13">
        <v>22</v>
      </c>
      <c r="W1044" s="4">
        <v>16</v>
      </c>
      <c r="X1044" s="4">
        <v>33</v>
      </c>
      <c r="Y1044">
        <f t="shared" si="202"/>
        <v>0</v>
      </c>
      <c r="Z1044">
        <f t="shared" si="203"/>
        <v>0</v>
      </c>
    </row>
    <row r="1045" spans="2:26" x14ac:dyDescent="0.25">
      <c r="B1045" s="11">
        <f t="shared" si="204"/>
        <v>44605.041666664161</v>
      </c>
      <c r="C1045" s="1">
        <f t="shared" si="195"/>
        <v>2</v>
      </c>
      <c r="D1045" s="1">
        <f t="shared" si="196"/>
        <v>7</v>
      </c>
      <c r="E1045" s="12">
        <f t="shared" si="197"/>
        <v>2</v>
      </c>
      <c r="F1045" s="124" t="str">
        <f t="shared" si="198"/>
        <v>0</v>
      </c>
      <c r="G1045" s="1">
        <f ca="1">(OFFSET(O1045,0,MATCH(Customer!$J$6,'CDH &amp; HDH'!$P$11:$X$11,0)))</f>
        <v>22</v>
      </c>
      <c r="H1045" s="1" t="str">
        <f t="shared" si="199"/>
        <v>Heating</v>
      </c>
      <c r="I1045" s="1">
        <f ca="1">OFFSET(IF($H1045="Cooling",Customer!$C$25,Customer!$C$52),E1045,D1045)</f>
        <v>66</v>
      </c>
      <c r="J1045" s="1">
        <f ca="1">OFFSET(IF($H1045="Cooling",Customer!$L$25,Customer!$L$52),$E1045,$D1045)</f>
        <v>64</v>
      </c>
      <c r="K1045" s="16">
        <f t="shared" si="200"/>
        <v>0</v>
      </c>
      <c r="L1045" s="16">
        <f t="shared" si="201"/>
        <v>0</v>
      </c>
      <c r="M1045" s="17">
        <f t="shared" ca="1" si="193"/>
        <v>44</v>
      </c>
      <c r="N1045" s="17">
        <f t="shared" ca="1" si="194"/>
        <v>42</v>
      </c>
      <c r="O1045" s="4"/>
      <c r="P1045" s="4">
        <v>19</v>
      </c>
      <c r="Q1045" s="4">
        <v>19</v>
      </c>
      <c r="R1045" s="4">
        <v>9</v>
      </c>
      <c r="S1045" s="4">
        <v>20</v>
      </c>
      <c r="T1045" s="4">
        <v>19</v>
      </c>
      <c r="U1045" s="4">
        <v>31</v>
      </c>
      <c r="V1045" s="13">
        <v>22</v>
      </c>
      <c r="W1045" s="4">
        <v>16</v>
      </c>
      <c r="X1045" s="4">
        <v>32</v>
      </c>
      <c r="Y1045">
        <f t="shared" si="202"/>
        <v>0</v>
      </c>
      <c r="Z1045">
        <f t="shared" si="203"/>
        <v>0</v>
      </c>
    </row>
    <row r="1046" spans="2:26" x14ac:dyDescent="0.25">
      <c r="B1046" s="11">
        <f t="shared" si="204"/>
        <v>44605.083333330826</v>
      </c>
      <c r="C1046" s="1">
        <f t="shared" si="195"/>
        <v>2</v>
      </c>
      <c r="D1046" s="1">
        <f t="shared" si="196"/>
        <v>7</v>
      </c>
      <c r="E1046" s="12">
        <f t="shared" si="197"/>
        <v>3</v>
      </c>
      <c r="F1046" s="124" t="str">
        <f t="shared" si="198"/>
        <v>0</v>
      </c>
      <c r="G1046" s="1">
        <f ca="1">(OFFSET(O1046,0,MATCH(Customer!$J$6,'CDH &amp; HDH'!$P$11:$X$11,0)))</f>
        <v>22</v>
      </c>
      <c r="H1046" s="1" t="str">
        <f t="shared" si="199"/>
        <v>Heating</v>
      </c>
      <c r="I1046" s="1">
        <f ca="1">OFFSET(IF($H1046="Cooling",Customer!$C$25,Customer!$C$52),E1046,D1046)</f>
        <v>66</v>
      </c>
      <c r="J1046" s="1">
        <f ca="1">OFFSET(IF($H1046="Cooling",Customer!$L$25,Customer!$L$52),$E1046,$D1046)</f>
        <v>64</v>
      </c>
      <c r="K1046" s="16">
        <f t="shared" si="200"/>
        <v>0</v>
      </c>
      <c r="L1046" s="16">
        <f t="shared" si="201"/>
        <v>0</v>
      </c>
      <c r="M1046" s="17">
        <f t="shared" ca="1" si="193"/>
        <v>44</v>
      </c>
      <c r="N1046" s="17">
        <f t="shared" ca="1" si="194"/>
        <v>42</v>
      </c>
      <c r="O1046" s="4"/>
      <c r="P1046" s="4">
        <v>18</v>
      </c>
      <c r="Q1046" s="4">
        <v>18</v>
      </c>
      <c r="R1046" s="4">
        <v>9</v>
      </c>
      <c r="S1046" s="4">
        <v>21</v>
      </c>
      <c r="T1046" s="4">
        <v>19</v>
      </c>
      <c r="U1046" s="4">
        <v>30</v>
      </c>
      <c r="V1046" s="13">
        <v>22</v>
      </c>
      <c r="W1046" s="4">
        <v>16</v>
      </c>
      <c r="X1046" s="4">
        <v>32</v>
      </c>
      <c r="Y1046">
        <f t="shared" si="202"/>
        <v>0</v>
      </c>
      <c r="Z1046">
        <f t="shared" si="203"/>
        <v>0</v>
      </c>
    </row>
    <row r="1047" spans="2:26" x14ac:dyDescent="0.25">
      <c r="B1047" s="11">
        <f t="shared" si="204"/>
        <v>44605.12499999749</v>
      </c>
      <c r="C1047" s="1">
        <f t="shared" si="195"/>
        <v>2</v>
      </c>
      <c r="D1047" s="1">
        <f t="shared" si="196"/>
        <v>7</v>
      </c>
      <c r="E1047" s="12">
        <f t="shared" si="197"/>
        <v>4</v>
      </c>
      <c r="F1047" s="124" t="str">
        <f t="shared" si="198"/>
        <v>0</v>
      </c>
      <c r="G1047" s="1">
        <f ca="1">(OFFSET(O1047,0,MATCH(Customer!$J$6,'CDH &amp; HDH'!$P$11:$X$11,0)))</f>
        <v>20</v>
      </c>
      <c r="H1047" s="1" t="str">
        <f t="shared" si="199"/>
        <v>Heating</v>
      </c>
      <c r="I1047" s="1">
        <f ca="1">OFFSET(IF($H1047="Cooling",Customer!$C$25,Customer!$C$52),E1047,D1047)</f>
        <v>66</v>
      </c>
      <c r="J1047" s="1">
        <f ca="1">OFFSET(IF($H1047="Cooling",Customer!$L$25,Customer!$L$52),$E1047,$D1047)</f>
        <v>64</v>
      </c>
      <c r="K1047" s="16">
        <f t="shared" si="200"/>
        <v>0</v>
      </c>
      <c r="L1047" s="16">
        <f t="shared" si="201"/>
        <v>0</v>
      </c>
      <c r="M1047" s="17">
        <f t="shared" ca="1" si="193"/>
        <v>46</v>
      </c>
      <c r="N1047" s="17">
        <f t="shared" ca="1" si="194"/>
        <v>44</v>
      </c>
      <c r="O1047" s="4"/>
      <c r="P1047" s="4">
        <v>18</v>
      </c>
      <c r="Q1047" s="4">
        <v>18</v>
      </c>
      <c r="R1047" s="4">
        <v>9</v>
      </c>
      <c r="S1047" s="4">
        <v>21</v>
      </c>
      <c r="T1047" s="4">
        <v>19</v>
      </c>
      <c r="U1047" s="4">
        <v>31</v>
      </c>
      <c r="V1047" s="13">
        <v>20</v>
      </c>
      <c r="W1047" s="4">
        <v>15</v>
      </c>
      <c r="X1047" s="4">
        <v>31</v>
      </c>
      <c r="Y1047">
        <f t="shared" si="202"/>
        <v>0</v>
      </c>
      <c r="Z1047">
        <f t="shared" si="203"/>
        <v>0</v>
      </c>
    </row>
    <row r="1048" spans="2:26" x14ac:dyDescent="0.25">
      <c r="B1048" s="11">
        <f t="shared" si="204"/>
        <v>44605.166666664154</v>
      </c>
      <c r="C1048" s="1">
        <f t="shared" si="195"/>
        <v>2</v>
      </c>
      <c r="D1048" s="1">
        <f t="shared" si="196"/>
        <v>7</v>
      </c>
      <c r="E1048" s="12">
        <f t="shared" si="197"/>
        <v>5</v>
      </c>
      <c r="F1048" s="124" t="str">
        <f t="shared" si="198"/>
        <v>0</v>
      </c>
      <c r="G1048" s="1">
        <f ca="1">(OFFSET(O1048,0,MATCH(Customer!$J$6,'CDH &amp; HDH'!$P$11:$X$11,0)))</f>
        <v>20</v>
      </c>
      <c r="H1048" s="1" t="str">
        <f t="shared" si="199"/>
        <v>Heating</v>
      </c>
      <c r="I1048" s="1">
        <f ca="1">OFFSET(IF($H1048="Cooling",Customer!$C$25,Customer!$C$52),E1048,D1048)</f>
        <v>66</v>
      </c>
      <c r="J1048" s="1">
        <f ca="1">OFFSET(IF($H1048="Cooling",Customer!$L$25,Customer!$L$52),$E1048,$D1048)</f>
        <v>64</v>
      </c>
      <c r="K1048" s="16">
        <f t="shared" si="200"/>
        <v>0</v>
      </c>
      <c r="L1048" s="16">
        <f t="shared" si="201"/>
        <v>0</v>
      </c>
      <c r="M1048" s="17">
        <f t="shared" ca="1" si="193"/>
        <v>46</v>
      </c>
      <c r="N1048" s="17">
        <f t="shared" ca="1" si="194"/>
        <v>44</v>
      </c>
      <c r="O1048" s="4"/>
      <c r="P1048" s="4">
        <v>18</v>
      </c>
      <c r="Q1048" s="4">
        <v>18</v>
      </c>
      <c r="R1048" s="4">
        <v>9</v>
      </c>
      <c r="S1048" s="4">
        <v>23</v>
      </c>
      <c r="T1048" s="4">
        <v>19</v>
      </c>
      <c r="U1048" s="4">
        <v>31</v>
      </c>
      <c r="V1048" s="13">
        <v>20</v>
      </c>
      <c r="W1048" s="4">
        <v>15</v>
      </c>
      <c r="X1048" s="4">
        <v>31</v>
      </c>
      <c r="Y1048">
        <f t="shared" si="202"/>
        <v>0</v>
      </c>
      <c r="Z1048">
        <f t="shared" si="203"/>
        <v>0</v>
      </c>
    </row>
    <row r="1049" spans="2:26" x14ac:dyDescent="0.25">
      <c r="B1049" s="11">
        <f t="shared" si="204"/>
        <v>44605.208333330818</v>
      </c>
      <c r="C1049" s="1">
        <f t="shared" si="195"/>
        <v>2</v>
      </c>
      <c r="D1049" s="1">
        <f t="shared" si="196"/>
        <v>7</v>
      </c>
      <c r="E1049" s="12">
        <f t="shared" si="197"/>
        <v>6</v>
      </c>
      <c r="F1049" s="124" t="str">
        <f t="shared" si="198"/>
        <v>0</v>
      </c>
      <c r="G1049" s="1">
        <f ca="1">(OFFSET(O1049,0,MATCH(Customer!$J$6,'CDH &amp; HDH'!$P$11:$X$11,0)))</f>
        <v>20</v>
      </c>
      <c r="H1049" s="1" t="str">
        <f t="shared" si="199"/>
        <v>Heating</v>
      </c>
      <c r="I1049" s="1">
        <f ca="1">OFFSET(IF($H1049="Cooling",Customer!$C$25,Customer!$C$52),E1049,D1049)</f>
        <v>66</v>
      </c>
      <c r="J1049" s="1">
        <f ca="1">OFFSET(IF($H1049="Cooling",Customer!$L$25,Customer!$L$52),$E1049,$D1049)</f>
        <v>64</v>
      </c>
      <c r="K1049" s="16">
        <f t="shared" si="200"/>
        <v>0</v>
      </c>
      <c r="L1049" s="16">
        <f t="shared" si="201"/>
        <v>0</v>
      </c>
      <c r="M1049" s="17">
        <f t="shared" ca="1" si="193"/>
        <v>46</v>
      </c>
      <c r="N1049" s="17">
        <f t="shared" ca="1" si="194"/>
        <v>44</v>
      </c>
      <c r="O1049" s="4"/>
      <c r="P1049" s="4">
        <v>18</v>
      </c>
      <c r="Q1049" s="4">
        <v>18</v>
      </c>
      <c r="R1049" s="4">
        <v>8</v>
      </c>
      <c r="S1049" s="4">
        <v>26</v>
      </c>
      <c r="T1049" s="4">
        <v>19</v>
      </c>
      <c r="U1049" s="4">
        <v>31</v>
      </c>
      <c r="V1049" s="13">
        <v>20</v>
      </c>
      <c r="W1049" s="4">
        <v>14</v>
      </c>
      <c r="X1049" s="4">
        <v>32</v>
      </c>
      <c r="Y1049">
        <f t="shared" si="202"/>
        <v>0</v>
      </c>
      <c r="Z1049">
        <f t="shared" si="203"/>
        <v>0</v>
      </c>
    </row>
    <row r="1050" spans="2:26" x14ac:dyDescent="0.25">
      <c r="B1050" s="11">
        <f t="shared" si="204"/>
        <v>44605.249999997483</v>
      </c>
      <c r="C1050" s="1">
        <f t="shared" si="195"/>
        <v>2</v>
      </c>
      <c r="D1050" s="1">
        <f t="shared" si="196"/>
        <v>7</v>
      </c>
      <c r="E1050" s="12">
        <f t="shared" si="197"/>
        <v>7</v>
      </c>
      <c r="F1050" s="124" t="str">
        <f t="shared" si="198"/>
        <v>0</v>
      </c>
      <c r="G1050" s="1">
        <f ca="1">(OFFSET(O1050,0,MATCH(Customer!$J$6,'CDH &amp; HDH'!$P$11:$X$11,0)))</f>
        <v>19</v>
      </c>
      <c r="H1050" s="1" t="str">
        <f t="shared" si="199"/>
        <v>Heating</v>
      </c>
      <c r="I1050" s="1">
        <f ca="1">OFFSET(IF($H1050="Cooling",Customer!$C$25,Customer!$C$52),E1050,D1050)</f>
        <v>66</v>
      </c>
      <c r="J1050" s="1">
        <f ca="1">OFFSET(IF($H1050="Cooling",Customer!$L$25,Customer!$L$52),$E1050,$D1050)</f>
        <v>64</v>
      </c>
      <c r="K1050" s="16">
        <f t="shared" si="200"/>
        <v>0</v>
      </c>
      <c r="L1050" s="16">
        <f t="shared" si="201"/>
        <v>0</v>
      </c>
      <c r="M1050" s="17">
        <f t="shared" ca="1" si="193"/>
        <v>47</v>
      </c>
      <c r="N1050" s="17">
        <f t="shared" ca="1" si="194"/>
        <v>45</v>
      </c>
      <c r="O1050" s="4"/>
      <c r="P1050" s="4">
        <v>18</v>
      </c>
      <c r="Q1050" s="4">
        <v>18</v>
      </c>
      <c r="R1050" s="4">
        <v>8</v>
      </c>
      <c r="S1050" s="4">
        <v>27</v>
      </c>
      <c r="T1050" s="4">
        <v>19</v>
      </c>
      <c r="U1050" s="4">
        <v>31</v>
      </c>
      <c r="V1050" s="13">
        <v>19</v>
      </c>
      <c r="W1050" s="4">
        <v>15</v>
      </c>
      <c r="X1050" s="4">
        <v>32</v>
      </c>
      <c r="Y1050">
        <f t="shared" si="202"/>
        <v>0</v>
      </c>
      <c r="Z1050">
        <f t="shared" si="203"/>
        <v>0</v>
      </c>
    </row>
    <row r="1051" spans="2:26" x14ac:dyDescent="0.25">
      <c r="B1051" s="11">
        <f t="shared" si="204"/>
        <v>44605.291666664147</v>
      </c>
      <c r="C1051" s="1">
        <f t="shared" si="195"/>
        <v>2</v>
      </c>
      <c r="D1051" s="1">
        <f t="shared" si="196"/>
        <v>7</v>
      </c>
      <c r="E1051" s="12">
        <f t="shared" si="197"/>
        <v>8</v>
      </c>
      <c r="F1051" s="124" t="str">
        <f t="shared" si="198"/>
        <v>0</v>
      </c>
      <c r="G1051" s="1">
        <f ca="1">(OFFSET(O1051,0,MATCH(Customer!$J$6,'CDH &amp; HDH'!$P$11:$X$11,0)))</f>
        <v>18</v>
      </c>
      <c r="H1051" s="1" t="str">
        <f t="shared" si="199"/>
        <v>Heating</v>
      </c>
      <c r="I1051" s="1">
        <f ca="1">OFFSET(IF($H1051="Cooling",Customer!$C$25,Customer!$C$52),E1051,D1051)</f>
        <v>66</v>
      </c>
      <c r="J1051" s="1">
        <f ca="1">OFFSET(IF($H1051="Cooling",Customer!$L$25,Customer!$L$52),$E1051,$D1051)</f>
        <v>64</v>
      </c>
      <c r="K1051" s="16">
        <f t="shared" si="200"/>
        <v>0</v>
      </c>
      <c r="L1051" s="16">
        <f t="shared" si="201"/>
        <v>0</v>
      </c>
      <c r="M1051" s="17">
        <f t="shared" ca="1" si="193"/>
        <v>48</v>
      </c>
      <c r="N1051" s="17">
        <f t="shared" ca="1" si="194"/>
        <v>46</v>
      </c>
      <c r="O1051" s="4"/>
      <c r="P1051" s="4">
        <v>18</v>
      </c>
      <c r="Q1051" s="4">
        <v>18</v>
      </c>
      <c r="R1051" s="4">
        <v>9</v>
      </c>
      <c r="S1051" s="4">
        <v>27</v>
      </c>
      <c r="T1051" s="4">
        <v>18</v>
      </c>
      <c r="U1051" s="4">
        <v>31</v>
      </c>
      <c r="V1051" s="13">
        <v>18</v>
      </c>
      <c r="W1051" s="4">
        <v>15</v>
      </c>
      <c r="X1051" s="4">
        <v>32</v>
      </c>
      <c r="Y1051">
        <f t="shared" si="202"/>
        <v>0</v>
      </c>
      <c r="Z1051">
        <f t="shared" si="203"/>
        <v>0</v>
      </c>
    </row>
    <row r="1052" spans="2:26" x14ac:dyDescent="0.25">
      <c r="B1052" s="11">
        <f t="shared" si="204"/>
        <v>44605.333333330811</v>
      </c>
      <c r="C1052" s="1">
        <f t="shared" si="195"/>
        <v>2</v>
      </c>
      <c r="D1052" s="1">
        <f t="shared" si="196"/>
        <v>7</v>
      </c>
      <c r="E1052" s="12">
        <f t="shared" si="197"/>
        <v>9</v>
      </c>
      <c r="F1052" s="124" t="str">
        <f t="shared" si="198"/>
        <v>0</v>
      </c>
      <c r="G1052" s="1">
        <f ca="1">(OFFSET(O1052,0,MATCH(Customer!$J$6,'CDH &amp; HDH'!$P$11:$X$11,0)))</f>
        <v>18</v>
      </c>
      <c r="H1052" s="1" t="str">
        <f t="shared" si="199"/>
        <v>Heating</v>
      </c>
      <c r="I1052" s="1">
        <f ca="1">OFFSET(IF($H1052="Cooling",Customer!$C$25,Customer!$C$52),E1052,D1052)</f>
        <v>66</v>
      </c>
      <c r="J1052" s="1">
        <f ca="1">OFFSET(IF($H1052="Cooling",Customer!$L$25,Customer!$L$52),$E1052,$D1052)</f>
        <v>64</v>
      </c>
      <c r="K1052" s="16">
        <f t="shared" si="200"/>
        <v>0</v>
      </c>
      <c r="L1052" s="16">
        <f t="shared" si="201"/>
        <v>0</v>
      </c>
      <c r="M1052" s="17">
        <f t="shared" ca="1" si="193"/>
        <v>48</v>
      </c>
      <c r="N1052" s="17">
        <f t="shared" ca="1" si="194"/>
        <v>46</v>
      </c>
      <c r="O1052" s="4"/>
      <c r="P1052" s="4">
        <v>19</v>
      </c>
      <c r="Q1052" s="4">
        <v>18</v>
      </c>
      <c r="R1052" s="4">
        <v>9</v>
      </c>
      <c r="S1052" s="4">
        <v>29</v>
      </c>
      <c r="T1052" s="4">
        <v>19</v>
      </c>
      <c r="U1052" s="4">
        <v>33</v>
      </c>
      <c r="V1052" s="13">
        <v>18</v>
      </c>
      <c r="W1052" s="4">
        <v>16</v>
      </c>
      <c r="X1052" s="4">
        <v>32</v>
      </c>
      <c r="Y1052">
        <f t="shared" si="202"/>
        <v>0</v>
      </c>
      <c r="Z1052">
        <f t="shared" si="203"/>
        <v>0</v>
      </c>
    </row>
    <row r="1053" spans="2:26" x14ac:dyDescent="0.25">
      <c r="B1053" s="11">
        <f t="shared" si="204"/>
        <v>44605.374999997475</v>
      </c>
      <c r="C1053" s="1">
        <f t="shared" si="195"/>
        <v>2</v>
      </c>
      <c r="D1053" s="1">
        <f t="shared" si="196"/>
        <v>7</v>
      </c>
      <c r="E1053" s="12">
        <f t="shared" si="197"/>
        <v>10</v>
      </c>
      <c r="F1053" s="124" t="str">
        <f t="shared" si="198"/>
        <v>0</v>
      </c>
      <c r="G1053" s="1">
        <f ca="1">(OFFSET(O1053,0,MATCH(Customer!$J$6,'CDH &amp; HDH'!$P$11:$X$11,0)))</f>
        <v>18</v>
      </c>
      <c r="H1053" s="1" t="str">
        <f t="shared" si="199"/>
        <v>Heating</v>
      </c>
      <c r="I1053" s="1">
        <f ca="1">OFFSET(IF($H1053="Cooling",Customer!$C$25,Customer!$C$52),E1053,D1053)</f>
        <v>66</v>
      </c>
      <c r="J1053" s="1">
        <f ca="1">OFFSET(IF($H1053="Cooling",Customer!$L$25,Customer!$L$52),$E1053,$D1053)</f>
        <v>64</v>
      </c>
      <c r="K1053" s="16">
        <f t="shared" si="200"/>
        <v>0</v>
      </c>
      <c r="L1053" s="16">
        <f t="shared" si="201"/>
        <v>0</v>
      </c>
      <c r="M1053" s="17">
        <f t="shared" ca="1" si="193"/>
        <v>48</v>
      </c>
      <c r="N1053" s="17">
        <f t="shared" ca="1" si="194"/>
        <v>46</v>
      </c>
      <c r="O1053" s="4"/>
      <c r="P1053" s="4">
        <v>19</v>
      </c>
      <c r="Q1053" s="4">
        <v>20</v>
      </c>
      <c r="R1053" s="4">
        <v>11</v>
      </c>
      <c r="S1053" s="4">
        <v>30</v>
      </c>
      <c r="T1053" s="4">
        <v>20</v>
      </c>
      <c r="U1053" s="4">
        <v>35</v>
      </c>
      <c r="V1053" s="13">
        <v>18</v>
      </c>
      <c r="W1053" s="4">
        <v>17</v>
      </c>
      <c r="X1053" s="4">
        <v>32</v>
      </c>
      <c r="Y1053">
        <f t="shared" si="202"/>
        <v>0</v>
      </c>
      <c r="Z1053">
        <f t="shared" si="203"/>
        <v>0</v>
      </c>
    </row>
    <row r="1054" spans="2:26" x14ac:dyDescent="0.25">
      <c r="B1054" s="11">
        <f t="shared" si="204"/>
        <v>44605.416666664139</v>
      </c>
      <c r="C1054" s="1">
        <f t="shared" si="195"/>
        <v>2</v>
      </c>
      <c r="D1054" s="1">
        <f t="shared" si="196"/>
        <v>7</v>
      </c>
      <c r="E1054" s="12">
        <f t="shared" si="197"/>
        <v>11</v>
      </c>
      <c r="F1054" s="124" t="str">
        <f t="shared" si="198"/>
        <v>0</v>
      </c>
      <c r="G1054" s="1">
        <f ca="1">(OFFSET(O1054,0,MATCH(Customer!$J$6,'CDH &amp; HDH'!$P$11:$X$11,0)))</f>
        <v>19</v>
      </c>
      <c r="H1054" s="1" t="str">
        <f t="shared" si="199"/>
        <v>Heating</v>
      </c>
      <c r="I1054" s="1">
        <f ca="1">OFFSET(IF($H1054="Cooling",Customer!$C$25,Customer!$C$52),E1054,D1054)</f>
        <v>66</v>
      </c>
      <c r="J1054" s="1">
        <f ca="1">OFFSET(IF($H1054="Cooling",Customer!$L$25,Customer!$L$52),$E1054,$D1054)</f>
        <v>64</v>
      </c>
      <c r="K1054" s="16">
        <f t="shared" si="200"/>
        <v>0</v>
      </c>
      <c r="L1054" s="16">
        <f t="shared" si="201"/>
        <v>0</v>
      </c>
      <c r="M1054" s="17">
        <f t="shared" ca="1" si="193"/>
        <v>47</v>
      </c>
      <c r="N1054" s="17">
        <f t="shared" ca="1" si="194"/>
        <v>45</v>
      </c>
      <c r="O1054" s="4"/>
      <c r="P1054" s="4">
        <v>20</v>
      </c>
      <c r="Q1054" s="4">
        <v>22</v>
      </c>
      <c r="R1054" s="4">
        <v>12</v>
      </c>
      <c r="S1054" s="4">
        <v>33</v>
      </c>
      <c r="T1054" s="4">
        <v>21</v>
      </c>
      <c r="U1054" s="4">
        <v>37</v>
      </c>
      <c r="V1054" s="13">
        <v>19</v>
      </c>
      <c r="W1054" s="4">
        <v>18</v>
      </c>
      <c r="X1054" s="4">
        <v>32</v>
      </c>
      <c r="Y1054">
        <f t="shared" si="202"/>
        <v>0</v>
      </c>
      <c r="Z1054">
        <f t="shared" si="203"/>
        <v>0</v>
      </c>
    </row>
    <row r="1055" spans="2:26" x14ac:dyDescent="0.25">
      <c r="B1055" s="11">
        <f t="shared" si="204"/>
        <v>44605.458333330804</v>
      </c>
      <c r="C1055" s="1">
        <f t="shared" si="195"/>
        <v>2</v>
      </c>
      <c r="D1055" s="1">
        <f t="shared" si="196"/>
        <v>7</v>
      </c>
      <c r="E1055" s="12">
        <f t="shared" si="197"/>
        <v>12</v>
      </c>
      <c r="F1055" s="124" t="str">
        <f t="shared" si="198"/>
        <v>0</v>
      </c>
      <c r="G1055" s="1">
        <f ca="1">(OFFSET(O1055,0,MATCH(Customer!$J$6,'CDH &amp; HDH'!$P$11:$X$11,0)))</f>
        <v>21</v>
      </c>
      <c r="H1055" s="1" t="str">
        <f t="shared" si="199"/>
        <v>Heating</v>
      </c>
      <c r="I1055" s="1">
        <f ca="1">OFFSET(IF($H1055="Cooling",Customer!$C$25,Customer!$C$52),E1055,D1055)</f>
        <v>66</v>
      </c>
      <c r="J1055" s="1">
        <f ca="1">OFFSET(IF($H1055="Cooling",Customer!$L$25,Customer!$L$52),$E1055,$D1055)</f>
        <v>64</v>
      </c>
      <c r="K1055" s="16">
        <f t="shared" si="200"/>
        <v>0</v>
      </c>
      <c r="L1055" s="16">
        <f t="shared" si="201"/>
        <v>0</v>
      </c>
      <c r="M1055" s="17">
        <f t="shared" ca="1" si="193"/>
        <v>45</v>
      </c>
      <c r="N1055" s="17">
        <f t="shared" ca="1" si="194"/>
        <v>43</v>
      </c>
      <c r="O1055" s="4"/>
      <c r="P1055" s="4">
        <v>21</v>
      </c>
      <c r="Q1055" s="4">
        <v>24</v>
      </c>
      <c r="R1055" s="4">
        <v>13</v>
      </c>
      <c r="S1055" s="4">
        <v>34</v>
      </c>
      <c r="T1055" s="4">
        <v>21</v>
      </c>
      <c r="U1055" s="4">
        <v>37</v>
      </c>
      <c r="V1055" s="13">
        <v>21</v>
      </c>
      <c r="W1055" s="4">
        <v>19</v>
      </c>
      <c r="X1055" s="4">
        <v>33</v>
      </c>
      <c r="Y1055">
        <f t="shared" si="202"/>
        <v>0</v>
      </c>
      <c r="Z1055">
        <f t="shared" si="203"/>
        <v>0</v>
      </c>
    </row>
    <row r="1056" spans="2:26" x14ac:dyDescent="0.25">
      <c r="B1056" s="11">
        <f t="shared" si="204"/>
        <v>44605.499999997468</v>
      </c>
      <c r="C1056" s="1">
        <f t="shared" si="195"/>
        <v>2</v>
      </c>
      <c r="D1056" s="1">
        <f t="shared" si="196"/>
        <v>7</v>
      </c>
      <c r="E1056" s="12">
        <f t="shared" si="197"/>
        <v>13</v>
      </c>
      <c r="F1056" s="124" t="str">
        <f t="shared" si="198"/>
        <v>0</v>
      </c>
      <c r="G1056" s="1">
        <f ca="1">(OFFSET(O1056,0,MATCH(Customer!$J$6,'CDH &amp; HDH'!$P$11:$X$11,0)))</f>
        <v>22</v>
      </c>
      <c r="H1056" s="1" t="str">
        <f t="shared" si="199"/>
        <v>Heating</v>
      </c>
      <c r="I1056" s="1">
        <f ca="1">OFFSET(IF($H1056="Cooling",Customer!$C$25,Customer!$C$52),E1056,D1056)</f>
        <v>66</v>
      </c>
      <c r="J1056" s="1">
        <f ca="1">OFFSET(IF($H1056="Cooling",Customer!$L$25,Customer!$L$52),$E1056,$D1056)</f>
        <v>64</v>
      </c>
      <c r="K1056" s="16">
        <f t="shared" si="200"/>
        <v>0</v>
      </c>
      <c r="L1056" s="16">
        <f t="shared" si="201"/>
        <v>0</v>
      </c>
      <c r="M1056" s="17">
        <f t="shared" ca="1" si="193"/>
        <v>44</v>
      </c>
      <c r="N1056" s="17">
        <f t="shared" ca="1" si="194"/>
        <v>42</v>
      </c>
      <c r="O1056" s="4"/>
      <c r="P1056" s="4">
        <v>22</v>
      </c>
      <c r="Q1056" s="4">
        <v>23</v>
      </c>
      <c r="R1056" s="4">
        <v>12</v>
      </c>
      <c r="S1056" s="4">
        <v>33</v>
      </c>
      <c r="T1056" s="4">
        <v>21</v>
      </c>
      <c r="U1056" s="4">
        <v>40</v>
      </c>
      <c r="V1056" s="13">
        <v>22</v>
      </c>
      <c r="W1056" s="4">
        <v>20</v>
      </c>
      <c r="X1056" s="4">
        <v>33</v>
      </c>
      <c r="Y1056">
        <f t="shared" si="202"/>
        <v>0</v>
      </c>
      <c r="Z1056">
        <f t="shared" si="203"/>
        <v>0</v>
      </c>
    </row>
    <row r="1057" spans="2:26" x14ac:dyDescent="0.25">
      <c r="B1057" s="11">
        <f t="shared" si="204"/>
        <v>44605.541666664132</v>
      </c>
      <c r="C1057" s="1">
        <f t="shared" si="195"/>
        <v>2</v>
      </c>
      <c r="D1057" s="1">
        <f t="shared" si="196"/>
        <v>7</v>
      </c>
      <c r="E1057" s="12">
        <f t="shared" si="197"/>
        <v>14</v>
      </c>
      <c r="F1057" s="124" t="str">
        <f t="shared" si="198"/>
        <v>0</v>
      </c>
      <c r="G1057" s="1">
        <f ca="1">(OFFSET(O1057,0,MATCH(Customer!$J$6,'CDH &amp; HDH'!$P$11:$X$11,0)))</f>
        <v>25</v>
      </c>
      <c r="H1057" s="1" t="str">
        <f t="shared" si="199"/>
        <v>Heating</v>
      </c>
      <c r="I1057" s="1">
        <f ca="1">OFFSET(IF($H1057="Cooling",Customer!$C$25,Customer!$C$52),E1057,D1057)</f>
        <v>66</v>
      </c>
      <c r="J1057" s="1">
        <f ca="1">OFFSET(IF($H1057="Cooling",Customer!$L$25,Customer!$L$52),$E1057,$D1057)</f>
        <v>64</v>
      </c>
      <c r="K1057" s="16">
        <f t="shared" si="200"/>
        <v>0</v>
      </c>
      <c r="L1057" s="16">
        <f t="shared" si="201"/>
        <v>0</v>
      </c>
      <c r="M1057" s="17">
        <f t="shared" ca="1" si="193"/>
        <v>41</v>
      </c>
      <c r="N1057" s="17">
        <f t="shared" ca="1" si="194"/>
        <v>39</v>
      </c>
      <c r="O1057" s="4"/>
      <c r="P1057" s="4">
        <v>22</v>
      </c>
      <c r="Q1057" s="4">
        <v>24</v>
      </c>
      <c r="R1057" s="4">
        <v>12</v>
      </c>
      <c r="S1057" s="4">
        <v>33</v>
      </c>
      <c r="T1057" s="4">
        <v>22</v>
      </c>
      <c r="U1057" s="4">
        <v>42</v>
      </c>
      <c r="V1057" s="13">
        <v>25</v>
      </c>
      <c r="W1057" s="4">
        <v>19</v>
      </c>
      <c r="X1057" s="4">
        <v>32</v>
      </c>
      <c r="Y1057">
        <f t="shared" si="202"/>
        <v>0</v>
      </c>
      <c r="Z1057">
        <f t="shared" si="203"/>
        <v>0</v>
      </c>
    </row>
    <row r="1058" spans="2:26" x14ac:dyDescent="0.25">
      <c r="B1058" s="11">
        <f t="shared" si="204"/>
        <v>44605.583333330796</v>
      </c>
      <c r="C1058" s="1">
        <f t="shared" si="195"/>
        <v>2</v>
      </c>
      <c r="D1058" s="1">
        <f t="shared" si="196"/>
        <v>7</v>
      </c>
      <c r="E1058" s="12">
        <f t="shared" si="197"/>
        <v>15</v>
      </c>
      <c r="F1058" s="124" t="str">
        <f t="shared" si="198"/>
        <v>0</v>
      </c>
      <c r="G1058" s="1">
        <f ca="1">(OFFSET(O1058,0,MATCH(Customer!$J$6,'CDH &amp; HDH'!$P$11:$X$11,0)))</f>
        <v>27</v>
      </c>
      <c r="H1058" s="1" t="str">
        <f t="shared" si="199"/>
        <v>Heating</v>
      </c>
      <c r="I1058" s="1">
        <f ca="1">OFFSET(IF($H1058="Cooling",Customer!$C$25,Customer!$C$52),E1058,D1058)</f>
        <v>66</v>
      </c>
      <c r="J1058" s="1">
        <f ca="1">OFFSET(IF($H1058="Cooling",Customer!$L$25,Customer!$L$52),$E1058,$D1058)</f>
        <v>64</v>
      </c>
      <c r="K1058" s="16">
        <f t="shared" si="200"/>
        <v>0</v>
      </c>
      <c r="L1058" s="16">
        <f t="shared" si="201"/>
        <v>0</v>
      </c>
      <c r="M1058" s="17">
        <f t="shared" ca="1" si="193"/>
        <v>39</v>
      </c>
      <c r="N1058" s="17">
        <f t="shared" ca="1" si="194"/>
        <v>37</v>
      </c>
      <c r="O1058" s="4"/>
      <c r="P1058" s="4">
        <v>22</v>
      </c>
      <c r="Q1058" s="4">
        <v>22</v>
      </c>
      <c r="R1058" s="4">
        <v>13</v>
      </c>
      <c r="S1058" s="4">
        <v>35</v>
      </c>
      <c r="T1058" s="4">
        <v>22</v>
      </c>
      <c r="U1058" s="4">
        <v>44</v>
      </c>
      <c r="V1058" s="13">
        <v>27</v>
      </c>
      <c r="W1058" s="4">
        <v>20</v>
      </c>
      <c r="X1058" s="4">
        <v>32</v>
      </c>
      <c r="Y1058">
        <f t="shared" si="202"/>
        <v>0</v>
      </c>
      <c r="Z1058">
        <f t="shared" si="203"/>
        <v>0</v>
      </c>
    </row>
    <row r="1059" spans="2:26" x14ac:dyDescent="0.25">
      <c r="B1059" s="11">
        <f t="shared" si="204"/>
        <v>44605.624999997461</v>
      </c>
      <c r="C1059" s="1">
        <f t="shared" si="195"/>
        <v>2</v>
      </c>
      <c r="D1059" s="1">
        <f t="shared" si="196"/>
        <v>7</v>
      </c>
      <c r="E1059" s="12">
        <f t="shared" si="197"/>
        <v>16</v>
      </c>
      <c r="F1059" s="124" t="str">
        <f t="shared" si="198"/>
        <v>0</v>
      </c>
      <c r="G1059" s="1">
        <f ca="1">(OFFSET(O1059,0,MATCH(Customer!$J$6,'CDH &amp; HDH'!$P$11:$X$11,0)))</f>
        <v>26</v>
      </c>
      <c r="H1059" s="1" t="str">
        <f t="shared" si="199"/>
        <v>Heating</v>
      </c>
      <c r="I1059" s="1">
        <f ca="1">OFFSET(IF($H1059="Cooling",Customer!$C$25,Customer!$C$52),E1059,D1059)</f>
        <v>66</v>
      </c>
      <c r="J1059" s="1">
        <f ca="1">OFFSET(IF($H1059="Cooling",Customer!$L$25,Customer!$L$52),$E1059,$D1059)</f>
        <v>64</v>
      </c>
      <c r="K1059" s="16">
        <f t="shared" si="200"/>
        <v>0</v>
      </c>
      <c r="L1059" s="16">
        <f t="shared" si="201"/>
        <v>0</v>
      </c>
      <c r="M1059" s="17">
        <f t="shared" ca="1" si="193"/>
        <v>40</v>
      </c>
      <c r="N1059" s="17">
        <f t="shared" ca="1" si="194"/>
        <v>38</v>
      </c>
      <c r="O1059" s="4"/>
      <c r="P1059" s="4">
        <v>23</v>
      </c>
      <c r="Q1059" s="4">
        <v>21</v>
      </c>
      <c r="R1059" s="4">
        <v>12</v>
      </c>
      <c r="S1059" s="4">
        <v>35</v>
      </c>
      <c r="T1059" s="4">
        <v>22</v>
      </c>
      <c r="U1059" s="4">
        <v>44</v>
      </c>
      <c r="V1059" s="13">
        <v>26</v>
      </c>
      <c r="W1059" s="4">
        <v>20</v>
      </c>
      <c r="X1059" s="4">
        <v>32</v>
      </c>
      <c r="Y1059">
        <f t="shared" si="202"/>
        <v>0</v>
      </c>
      <c r="Z1059">
        <f t="shared" si="203"/>
        <v>0</v>
      </c>
    </row>
    <row r="1060" spans="2:26" x14ac:dyDescent="0.25">
      <c r="B1060" s="11">
        <f t="shared" si="204"/>
        <v>44605.666666664125</v>
      </c>
      <c r="C1060" s="1">
        <f t="shared" si="195"/>
        <v>2</v>
      </c>
      <c r="D1060" s="1">
        <f t="shared" si="196"/>
        <v>7</v>
      </c>
      <c r="E1060" s="12">
        <f t="shared" si="197"/>
        <v>17</v>
      </c>
      <c r="F1060" s="124" t="str">
        <f t="shared" si="198"/>
        <v>0</v>
      </c>
      <c r="G1060" s="1">
        <f ca="1">(OFFSET(O1060,0,MATCH(Customer!$J$6,'CDH &amp; HDH'!$P$11:$X$11,0)))</f>
        <v>26</v>
      </c>
      <c r="H1060" s="1" t="str">
        <f t="shared" si="199"/>
        <v>Heating</v>
      </c>
      <c r="I1060" s="1">
        <f ca="1">OFFSET(IF($H1060="Cooling",Customer!$C$25,Customer!$C$52),E1060,D1060)</f>
        <v>66</v>
      </c>
      <c r="J1060" s="1">
        <f ca="1">OFFSET(IF($H1060="Cooling",Customer!$L$25,Customer!$L$52),$E1060,$D1060)</f>
        <v>64</v>
      </c>
      <c r="K1060" s="16">
        <f t="shared" si="200"/>
        <v>0</v>
      </c>
      <c r="L1060" s="16">
        <f t="shared" si="201"/>
        <v>0</v>
      </c>
      <c r="M1060" s="17">
        <f t="shared" ca="1" si="193"/>
        <v>40</v>
      </c>
      <c r="N1060" s="17">
        <f t="shared" ca="1" si="194"/>
        <v>38</v>
      </c>
      <c r="O1060" s="4"/>
      <c r="P1060" s="4">
        <v>22</v>
      </c>
      <c r="Q1060" s="4">
        <v>19</v>
      </c>
      <c r="R1060" s="4">
        <v>12</v>
      </c>
      <c r="S1060" s="4">
        <v>37</v>
      </c>
      <c r="T1060" s="4">
        <v>22</v>
      </c>
      <c r="U1060" s="4">
        <v>42</v>
      </c>
      <c r="V1060" s="13">
        <v>26</v>
      </c>
      <c r="W1060" s="4">
        <v>20</v>
      </c>
      <c r="X1060" s="4">
        <v>31</v>
      </c>
      <c r="Y1060">
        <f t="shared" si="202"/>
        <v>0</v>
      </c>
      <c r="Z1060">
        <f t="shared" si="203"/>
        <v>0</v>
      </c>
    </row>
    <row r="1061" spans="2:26" x14ac:dyDescent="0.25">
      <c r="B1061" s="11">
        <f t="shared" si="204"/>
        <v>44605.708333330789</v>
      </c>
      <c r="C1061" s="1">
        <f t="shared" si="195"/>
        <v>2</v>
      </c>
      <c r="D1061" s="1">
        <f t="shared" si="196"/>
        <v>7</v>
      </c>
      <c r="E1061" s="12">
        <f t="shared" si="197"/>
        <v>18</v>
      </c>
      <c r="F1061" s="124" t="str">
        <f t="shared" si="198"/>
        <v>0</v>
      </c>
      <c r="G1061" s="1">
        <f ca="1">(OFFSET(O1061,0,MATCH(Customer!$J$6,'CDH &amp; HDH'!$P$11:$X$11,0)))</f>
        <v>25</v>
      </c>
      <c r="H1061" s="1" t="str">
        <f t="shared" si="199"/>
        <v>Heating</v>
      </c>
      <c r="I1061" s="1">
        <f ca="1">OFFSET(IF($H1061="Cooling",Customer!$C$25,Customer!$C$52),E1061,D1061)</f>
        <v>66</v>
      </c>
      <c r="J1061" s="1">
        <f ca="1">OFFSET(IF($H1061="Cooling",Customer!$L$25,Customer!$L$52),$E1061,$D1061)</f>
        <v>64</v>
      </c>
      <c r="K1061" s="16">
        <f t="shared" si="200"/>
        <v>0</v>
      </c>
      <c r="L1061" s="16">
        <f t="shared" si="201"/>
        <v>0</v>
      </c>
      <c r="M1061" s="17">
        <f t="shared" ca="1" si="193"/>
        <v>41</v>
      </c>
      <c r="N1061" s="17">
        <f t="shared" ca="1" si="194"/>
        <v>39</v>
      </c>
      <c r="O1061" s="4"/>
      <c r="P1061" s="4">
        <v>21</v>
      </c>
      <c r="Q1061" s="4">
        <v>18</v>
      </c>
      <c r="R1061" s="4">
        <v>12</v>
      </c>
      <c r="S1061" s="4">
        <v>37</v>
      </c>
      <c r="T1061" s="4">
        <v>22</v>
      </c>
      <c r="U1061" s="4">
        <v>40</v>
      </c>
      <c r="V1061" s="13">
        <v>25</v>
      </c>
      <c r="W1061" s="4">
        <v>20</v>
      </c>
      <c r="X1061" s="4">
        <v>29</v>
      </c>
      <c r="Y1061">
        <f t="shared" si="202"/>
        <v>0</v>
      </c>
      <c r="Z1061">
        <f t="shared" si="203"/>
        <v>0</v>
      </c>
    </row>
    <row r="1062" spans="2:26" x14ac:dyDescent="0.25">
      <c r="B1062" s="11">
        <f t="shared" si="204"/>
        <v>44605.749999997453</v>
      </c>
      <c r="C1062" s="1">
        <f t="shared" si="195"/>
        <v>2</v>
      </c>
      <c r="D1062" s="1">
        <f t="shared" si="196"/>
        <v>7</v>
      </c>
      <c r="E1062" s="12">
        <f t="shared" si="197"/>
        <v>19</v>
      </c>
      <c r="F1062" s="124" t="str">
        <f t="shared" si="198"/>
        <v>0</v>
      </c>
      <c r="G1062" s="1">
        <f ca="1">(OFFSET(O1062,0,MATCH(Customer!$J$6,'CDH &amp; HDH'!$P$11:$X$11,0)))</f>
        <v>22</v>
      </c>
      <c r="H1062" s="1" t="str">
        <f t="shared" si="199"/>
        <v>Heating</v>
      </c>
      <c r="I1062" s="1">
        <f ca="1">OFFSET(IF($H1062="Cooling",Customer!$C$25,Customer!$C$52),E1062,D1062)</f>
        <v>66</v>
      </c>
      <c r="J1062" s="1">
        <f ca="1">OFFSET(IF($H1062="Cooling",Customer!$L$25,Customer!$L$52),$E1062,$D1062)</f>
        <v>64</v>
      </c>
      <c r="K1062" s="16">
        <f t="shared" si="200"/>
        <v>0</v>
      </c>
      <c r="L1062" s="16">
        <f t="shared" si="201"/>
        <v>0</v>
      </c>
      <c r="M1062" s="17">
        <f t="shared" ca="1" si="193"/>
        <v>44</v>
      </c>
      <c r="N1062" s="17">
        <f t="shared" ca="1" si="194"/>
        <v>42</v>
      </c>
      <c r="O1062" s="4"/>
      <c r="P1062" s="4">
        <v>20</v>
      </c>
      <c r="Q1062" s="4">
        <v>16</v>
      </c>
      <c r="R1062" s="4">
        <v>12</v>
      </c>
      <c r="S1062" s="4">
        <v>40</v>
      </c>
      <c r="T1062" s="4">
        <v>21</v>
      </c>
      <c r="U1062" s="4">
        <v>39</v>
      </c>
      <c r="V1062" s="13">
        <v>22</v>
      </c>
      <c r="W1062" s="4">
        <v>19</v>
      </c>
      <c r="X1062" s="4">
        <v>29</v>
      </c>
      <c r="Y1062">
        <f t="shared" si="202"/>
        <v>0</v>
      </c>
      <c r="Z1062">
        <f t="shared" si="203"/>
        <v>0</v>
      </c>
    </row>
    <row r="1063" spans="2:26" x14ac:dyDescent="0.25">
      <c r="B1063" s="11">
        <f t="shared" si="204"/>
        <v>44605.791666664118</v>
      </c>
      <c r="C1063" s="1">
        <f t="shared" si="195"/>
        <v>2</v>
      </c>
      <c r="D1063" s="1">
        <f t="shared" si="196"/>
        <v>7</v>
      </c>
      <c r="E1063" s="12">
        <f t="shared" si="197"/>
        <v>20</v>
      </c>
      <c r="F1063" s="124" t="str">
        <f t="shared" si="198"/>
        <v>0</v>
      </c>
      <c r="G1063" s="1">
        <f ca="1">(OFFSET(O1063,0,MATCH(Customer!$J$6,'CDH &amp; HDH'!$P$11:$X$11,0)))</f>
        <v>21</v>
      </c>
      <c r="H1063" s="1" t="str">
        <f t="shared" si="199"/>
        <v>Heating</v>
      </c>
      <c r="I1063" s="1">
        <f ca="1">OFFSET(IF($H1063="Cooling",Customer!$C$25,Customer!$C$52),E1063,D1063)</f>
        <v>66</v>
      </c>
      <c r="J1063" s="1">
        <f ca="1">OFFSET(IF($H1063="Cooling",Customer!$L$25,Customer!$L$52),$E1063,$D1063)</f>
        <v>64</v>
      </c>
      <c r="K1063" s="16">
        <f t="shared" si="200"/>
        <v>0</v>
      </c>
      <c r="L1063" s="16">
        <f t="shared" si="201"/>
        <v>0</v>
      </c>
      <c r="M1063" s="17">
        <f t="shared" ca="1" si="193"/>
        <v>45</v>
      </c>
      <c r="N1063" s="17">
        <f t="shared" ca="1" si="194"/>
        <v>43</v>
      </c>
      <c r="O1063" s="4"/>
      <c r="P1063" s="4">
        <v>21</v>
      </c>
      <c r="Q1063" s="4">
        <v>16</v>
      </c>
      <c r="R1063" s="4">
        <v>11</v>
      </c>
      <c r="S1063" s="4">
        <v>39</v>
      </c>
      <c r="T1063" s="4">
        <v>21</v>
      </c>
      <c r="U1063" s="4">
        <v>37</v>
      </c>
      <c r="V1063" s="13">
        <v>21</v>
      </c>
      <c r="W1063" s="4">
        <v>19</v>
      </c>
      <c r="X1063" s="4">
        <v>29</v>
      </c>
      <c r="Y1063">
        <f t="shared" si="202"/>
        <v>0</v>
      </c>
      <c r="Z1063">
        <f t="shared" si="203"/>
        <v>0</v>
      </c>
    </row>
    <row r="1064" spans="2:26" x14ac:dyDescent="0.25">
      <c r="B1064" s="11">
        <f t="shared" si="204"/>
        <v>44605.833333330782</v>
      </c>
      <c r="C1064" s="1">
        <f t="shared" si="195"/>
        <v>2</v>
      </c>
      <c r="D1064" s="1">
        <f t="shared" si="196"/>
        <v>7</v>
      </c>
      <c r="E1064" s="12">
        <f t="shared" si="197"/>
        <v>21</v>
      </c>
      <c r="F1064" s="124" t="str">
        <f t="shared" si="198"/>
        <v>0</v>
      </c>
      <c r="G1064" s="1">
        <f ca="1">(OFFSET(O1064,0,MATCH(Customer!$J$6,'CDH &amp; HDH'!$P$11:$X$11,0)))</f>
        <v>19</v>
      </c>
      <c r="H1064" s="1" t="str">
        <f t="shared" si="199"/>
        <v>Heating</v>
      </c>
      <c r="I1064" s="1">
        <f ca="1">OFFSET(IF($H1064="Cooling",Customer!$C$25,Customer!$C$52),E1064,D1064)</f>
        <v>66</v>
      </c>
      <c r="J1064" s="1">
        <f ca="1">OFFSET(IF($H1064="Cooling",Customer!$L$25,Customer!$L$52),$E1064,$D1064)</f>
        <v>64</v>
      </c>
      <c r="K1064" s="16">
        <f t="shared" si="200"/>
        <v>0</v>
      </c>
      <c r="L1064" s="16">
        <f t="shared" si="201"/>
        <v>0</v>
      </c>
      <c r="M1064" s="17">
        <f t="shared" ca="1" si="193"/>
        <v>47</v>
      </c>
      <c r="N1064" s="17">
        <f t="shared" ca="1" si="194"/>
        <v>45</v>
      </c>
      <c r="O1064" s="4"/>
      <c r="P1064" s="4">
        <v>20</v>
      </c>
      <c r="Q1064" s="4">
        <v>16</v>
      </c>
      <c r="R1064" s="4">
        <v>12</v>
      </c>
      <c r="S1064" s="4">
        <v>41</v>
      </c>
      <c r="T1064" s="4">
        <v>21</v>
      </c>
      <c r="U1064" s="4">
        <v>35</v>
      </c>
      <c r="V1064" s="13">
        <v>19</v>
      </c>
      <c r="W1064" s="4">
        <v>19</v>
      </c>
      <c r="X1064" s="4">
        <v>28</v>
      </c>
      <c r="Y1064">
        <f t="shared" si="202"/>
        <v>0</v>
      </c>
      <c r="Z1064">
        <f t="shared" si="203"/>
        <v>0</v>
      </c>
    </row>
    <row r="1065" spans="2:26" x14ac:dyDescent="0.25">
      <c r="B1065" s="11">
        <f t="shared" si="204"/>
        <v>44605.874999997446</v>
      </c>
      <c r="C1065" s="1">
        <f t="shared" si="195"/>
        <v>2</v>
      </c>
      <c r="D1065" s="1">
        <f t="shared" si="196"/>
        <v>7</v>
      </c>
      <c r="E1065" s="12">
        <f t="shared" si="197"/>
        <v>22</v>
      </c>
      <c r="F1065" s="124" t="str">
        <f t="shared" si="198"/>
        <v>0</v>
      </c>
      <c r="G1065" s="1">
        <f ca="1">(OFFSET(O1065,0,MATCH(Customer!$J$6,'CDH &amp; HDH'!$P$11:$X$11,0)))</f>
        <v>20</v>
      </c>
      <c r="H1065" s="1" t="str">
        <f t="shared" si="199"/>
        <v>Heating</v>
      </c>
      <c r="I1065" s="1">
        <f ca="1">OFFSET(IF($H1065="Cooling",Customer!$C$25,Customer!$C$52),E1065,D1065)</f>
        <v>66</v>
      </c>
      <c r="J1065" s="1">
        <f ca="1">OFFSET(IF($H1065="Cooling",Customer!$L$25,Customer!$L$52),$E1065,$D1065)</f>
        <v>64</v>
      </c>
      <c r="K1065" s="16">
        <f t="shared" si="200"/>
        <v>0</v>
      </c>
      <c r="L1065" s="16">
        <f t="shared" si="201"/>
        <v>0</v>
      </c>
      <c r="M1065" s="17">
        <f t="shared" ca="1" si="193"/>
        <v>46</v>
      </c>
      <c r="N1065" s="17">
        <f t="shared" ca="1" si="194"/>
        <v>44</v>
      </c>
      <c r="O1065" s="4"/>
      <c r="P1065" s="4">
        <v>21</v>
      </c>
      <c r="Q1065" s="4">
        <v>14</v>
      </c>
      <c r="R1065" s="4">
        <v>12</v>
      </c>
      <c r="S1065" s="4">
        <v>41</v>
      </c>
      <c r="T1065" s="4">
        <v>21</v>
      </c>
      <c r="U1065" s="4">
        <v>34</v>
      </c>
      <c r="V1065" s="13">
        <v>20</v>
      </c>
      <c r="W1065" s="4">
        <v>19</v>
      </c>
      <c r="X1065" s="4">
        <v>27</v>
      </c>
      <c r="Y1065">
        <f t="shared" si="202"/>
        <v>0</v>
      </c>
      <c r="Z1065">
        <f t="shared" si="203"/>
        <v>0</v>
      </c>
    </row>
    <row r="1066" spans="2:26" x14ac:dyDescent="0.25">
      <c r="B1066" s="11">
        <f t="shared" si="204"/>
        <v>44605.91666666411</v>
      </c>
      <c r="C1066" s="1">
        <f t="shared" si="195"/>
        <v>2</v>
      </c>
      <c r="D1066" s="1">
        <f t="shared" si="196"/>
        <v>7</v>
      </c>
      <c r="E1066" s="12">
        <f t="shared" si="197"/>
        <v>23</v>
      </c>
      <c r="F1066" s="124" t="str">
        <f t="shared" si="198"/>
        <v>0</v>
      </c>
      <c r="G1066" s="1">
        <f ca="1">(OFFSET(O1066,0,MATCH(Customer!$J$6,'CDH &amp; HDH'!$P$11:$X$11,0)))</f>
        <v>18</v>
      </c>
      <c r="H1066" s="1" t="str">
        <f t="shared" si="199"/>
        <v>Heating</v>
      </c>
      <c r="I1066" s="1">
        <f ca="1">OFFSET(IF($H1066="Cooling",Customer!$C$25,Customer!$C$52),E1066,D1066)</f>
        <v>66</v>
      </c>
      <c r="J1066" s="1">
        <f ca="1">OFFSET(IF($H1066="Cooling",Customer!$L$25,Customer!$L$52),$E1066,$D1066)</f>
        <v>64</v>
      </c>
      <c r="K1066" s="16">
        <f t="shared" si="200"/>
        <v>0</v>
      </c>
      <c r="L1066" s="16">
        <f t="shared" si="201"/>
        <v>0</v>
      </c>
      <c r="M1066" s="17">
        <f t="shared" ca="1" si="193"/>
        <v>48</v>
      </c>
      <c r="N1066" s="17">
        <f t="shared" ca="1" si="194"/>
        <v>46</v>
      </c>
      <c r="O1066" s="4"/>
      <c r="P1066" s="4">
        <v>21</v>
      </c>
      <c r="Q1066" s="4">
        <v>14</v>
      </c>
      <c r="R1066" s="4">
        <v>11</v>
      </c>
      <c r="S1066" s="4">
        <v>40</v>
      </c>
      <c r="T1066" s="4">
        <v>21</v>
      </c>
      <c r="U1066" s="4">
        <v>32</v>
      </c>
      <c r="V1066" s="13">
        <v>18</v>
      </c>
      <c r="W1066" s="4">
        <v>20</v>
      </c>
      <c r="X1066" s="4">
        <v>26</v>
      </c>
      <c r="Y1066">
        <f t="shared" si="202"/>
        <v>0</v>
      </c>
      <c r="Z1066">
        <f t="shared" si="203"/>
        <v>0</v>
      </c>
    </row>
    <row r="1067" spans="2:26" x14ac:dyDescent="0.25">
      <c r="B1067" s="11">
        <f t="shared" si="204"/>
        <v>44605.958333330775</v>
      </c>
      <c r="C1067" s="1">
        <f t="shared" si="195"/>
        <v>2</v>
      </c>
      <c r="D1067" s="1">
        <f t="shared" si="196"/>
        <v>7</v>
      </c>
      <c r="E1067" s="12">
        <f t="shared" si="197"/>
        <v>24</v>
      </c>
      <c r="F1067" s="124" t="str">
        <f t="shared" si="198"/>
        <v>0</v>
      </c>
      <c r="G1067" s="1">
        <f ca="1">(OFFSET(O1067,0,MATCH(Customer!$J$6,'CDH &amp; HDH'!$P$11:$X$11,0)))</f>
        <v>21</v>
      </c>
      <c r="H1067" s="1" t="str">
        <f t="shared" si="199"/>
        <v>Heating</v>
      </c>
      <c r="I1067" s="1">
        <f ca="1">OFFSET(IF($H1067="Cooling",Customer!$C$25,Customer!$C$52),E1067,D1067)</f>
        <v>66</v>
      </c>
      <c r="J1067" s="1">
        <f ca="1">OFFSET(IF($H1067="Cooling",Customer!$L$25,Customer!$L$52),$E1067,$D1067)</f>
        <v>64</v>
      </c>
      <c r="K1067" s="16">
        <f t="shared" si="200"/>
        <v>0</v>
      </c>
      <c r="L1067" s="16">
        <f t="shared" si="201"/>
        <v>0</v>
      </c>
      <c r="M1067" s="17">
        <f t="shared" ca="1" si="193"/>
        <v>45</v>
      </c>
      <c r="N1067" s="17">
        <f t="shared" ca="1" si="194"/>
        <v>43</v>
      </c>
      <c r="O1067" s="4"/>
      <c r="P1067" s="4">
        <v>21</v>
      </c>
      <c r="Q1067" s="4">
        <v>13</v>
      </c>
      <c r="R1067" s="4">
        <v>11</v>
      </c>
      <c r="S1067" s="4">
        <v>41</v>
      </c>
      <c r="T1067" s="4">
        <v>21</v>
      </c>
      <c r="U1067" s="4">
        <v>31</v>
      </c>
      <c r="V1067" s="13">
        <v>21</v>
      </c>
      <c r="W1067" s="4">
        <v>20</v>
      </c>
      <c r="X1067" s="4">
        <v>26</v>
      </c>
      <c r="Y1067">
        <f t="shared" si="202"/>
        <v>0</v>
      </c>
      <c r="Z1067">
        <f t="shared" si="203"/>
        <v>0</v>
      </c>
    </row>
    <row r="1068" spans="2:26" x14ac:dyDescent="0.25">
      <c r="B1068" s="11">
        <f t="shared" si="204"/>
        <v>44605.999999997439</v>
      </c>
      <c r="C1068" s="1">
        <f t="shared" si="195"/>
        <v>2</v>
      </c>
      <c r="D1068" s="1">
        <f t="shared" si="196"/>
        <v>1</v>
      </c>
      <c r="E1068" s="12">
        <f t="shared" si="197"/>
        <v>1</v>
      </c>
      <c r="F1068" s="124" t="str">
        <f t="shared" si="198"/>
        <v>0</v>
      </c>
      <c r="G1068" s="1">
        <f ca="1">(OFFSET(O1068,0,MATCH(Customer!$J$6,'CDH &amp; HDH'!$P$11:$X$11,0)))</f>
        <v>22</v>
      </c>
      <c r="H1068" s="1" t="str">
        <f t="shared" si="199"/>
        <v>Heating</v>
      </c>
      <c r="I1068" s="1">
        <f ca="1">OFFSET(IF($H1068="Cooling",Customer!$C$25,Customer!$C$52),E1068,D1068)</f>
        <v>66</v>
      </c>
      <c r="J1068" s="1">
        <f ca="1">OFFSET(IF($H1068="Cooling",Customer!$L$25,Customer!$L$52),$E1068,$D1068)</f>
        <v>64</v>
      </c>
      <c r="K1068" s="16">
        <f t="shared" si="200"/>
        <v>0</v>
      </c>
      <c r="L1068" s="16">
        <f t="shared" si="201"/>
        <v>0</v>
      </c>
      <c r="M1068" s="17">
        <f t="shared" ca="1" si="193"/>
        <v>44</v>
      </c>
      <c r="N1068" s="17">
        <f t="shared" ca="1" si="194"/>
        <v>42</v>
      </c>
      <c r="O1068" s="4"/>
      <c r="P1068" s="4">
        <v>21</v>
      </c>
      <c r="Q1068" s="4">
        <v>14</v>
      </c>
      <c r="R1068" s="4">
        <v>10</v>
      </c>
      <c r="S1068" s="4">
        <v>42</v>
      </c>
      <c r="T1068" s="4">
        <v>20</v>
      </c>
      <c r="U1068" s="4">
        <v>30</v>
      </c>
      <c r="V1068" s="13">
        <v>22</v>
      </c>
      <c r="W1068" s="4">
        <v>20</v>
      </c>
      <c r="X1068" s="4">
        <v>26</v>
      </c>
      <c r="Y1068">
        <f t="shared" si="202"/>
        <v>0</v>
      </c>
      <c r="Z1068">
        <f t="shared" si="203"/>
        <v>0</v>
      </c>
    </row>
    <row r="1069" spans="2:26" x14ac:dyDescent="0.25">
      <c r="B1069" s="11">
        <f t="shared" si="204"/>
        <v>44606.041666664103</v>
      </c>
      <c r="C1069" s="1">
        <f t="shared" si="195"/>
        <v>2</v>
      </c>
      <c r="D1069" s="1">
        <f t="shared" si="196"/>
        <v>1</v>
      </c>
      <c r="E1069" s="12">
        <f t="shared" si="197"/>
        <v>2</v>
      </c>
      <c r="F1069" s="124" t="str">
        <f t="shared" si="198"/>
        <v>0</v>
      </c>
      <c r="G1069" s="1">
        <f ca="1">(OFFSET(O1069,0,MATCH(Customer!$J$6,'CDH &amp; HDH'!$P$11:$X$11,0)))</f>
        <v>22</v>
      </c>
      <c r="H1069" s="1" t="str">
        <f t="shared" si="199"/>
        <v>Heating</v>
      </c>
      <c r="I1069" s="1">
        <f ca="1">OFFSET(IF($H1069="Cooling",Customer!$C$25,Customer!$C$52),E1069,D1069)</f>
        <v>66</v>
      </c>
      <c r="J1069" s="1">
        <f ca="1">OFFSET(IF($H1069="Cooling",Customer!$L$25,Customer!$L$52),$E1069,$D1069)</f>
        <v>64</v>
      </c>
      <c r="K1069" s="16">
        <f t="shared" si="200"/>
        <v>0</v>
      </c>
      <c r="L1069" s="16">
        <f t="shared" si="201"/>
        <v>0</v>
      </c>
      <c r="M1069" s="17">
        <f t="shared" ca="1" si="193"/>
        <v>44</v>
      </c>
      <c r="N1069" s="17">
        <f t="shared" ca="1" si="194"/>
        <v>42</v>
      </c>
      <c r="O1069" s="4"/>
      <c r="P1069" s="4">
        <v>21</v>
      </c>
      <c r="Q1069" s="4">
        <v>14</v>
      </c>
      <c r="R1069" s="4">
        <v>9</v>
      </c>
      <c r="S1069" s="4">
        <v>42</v>
      </c>
      <c r="T1069" s="4">
        <v>19</v>
      </c>
      <c r="U1069" s="4">
        <v>29</v>
      </c>
      <c r="V1069" s="13">
        <v>22</v>
      </c>
      <c r="W1069" s="4">
        <v>21</v>
      </c>
      <c r="X1069" s="4">
        <v>26</v>
      </c>
      <c r="Y1069">
        <f t="shared" si="202"/>
        <v>0</v>
      </c>
      <c r="Z1069">
        <f t="shared" si="203"/>
        <v>0</v>
      </c>
    </row>
    <row r="1070" spans="2:26" x14ac:dyDescent="0.25">
      <c r="B1070" s="11">
        <f t="shared" si="204"/>
        <v>44606.083333330767</v>
      </c>
      <c r="C1070" s="1">
        <f t="shared" si="195"/>
        <v>2</v>
      </c>
      <c r="D1070" s="1">
        <f t="shared" si="196"/>
        <v>1</v>
      </c>
      <c r="E1070" s="12">
        <f t="shared" si="197"/>
        <v>3</v>
      </c>
      <c r="F1070" s="124" t="str">
        <f t="shared" si="198"/>
        <v>0</v>
      </c>
      <c r="G1070" s="1">
        <f ca="1">(OFFSET(O1070,0,MATCH(Customer!$J$6,'CDH &amp; HDH'!$P$11:$X$11,0)))</f>
        <v>22</v>
      </c>
      <c r="H1070" s="1" t="str">
        <f t="shared" si="199"/>
        <v>Heating</v>
      </c>
      <c r="I1070" s="1">
        <f ca="1">OFFSET(IF($H1070="Cooling",Customer!$C$25,Customer!$C$52),E1070,D1070)</f>
        <v>66</v>
      </c>
      <c r="J1070" s="1">
        <f ca="1">OFFSET(IF($H1070="Cooling",Customer!$L$25,Customer!$L$52),$E1070,$D1070)</f>
        <v>64</v>
      </c>
      <c r="K1070" s="16">
        <f t="shared" si="200"/>
        <v>0</v>
      </c>
      <c r="L1070" s="16">
        <f t="shared" si="201"/>
        <v>0</v>
      </c>
      <c r="M1070" s="17">
        <f t="shared" ca="1" si="193"/>
        <v>44</v>
      </c>
      <c r="N1070" s="17">
        <f t="shared" ca="1" si="194"/>
        <v>42</v>
      </c>
      <c r="O1070" s="4"/>
      <c r="P1070" s="4">
        <v>21</v>
      </c>
      <c r="Q1070" s="4">
        <v>14</v>
      </c>
      <c r="R1070" s="4">
        <v>8</v>
      </c>
      <c r="S1070" s="4">
        <v>42</v>
      </c>
      <c r="T1070" s="4">
        <v>19</v>
      </c>
      <c r="U1070" s="4">
        <v>28</v>
      </c>
      <c r="V1070" s="13">
        <v>22</v>
      </c>
      <c r="W1070" s="4">
        <v>21</v>
      </c>
      <c r="X1070" s="4">
        <v>25</v>
      </c>
      <c r="Y1070">
        <f t="shared" si="202"/>
        <v>0</v>
      </c>
      <c r="Z1070">
        <f t="shared" si="203"/>
        <v>0</v>
      </c>
    </row>
    <row r="1071" spans="2:26" x14ac:dyDescent="0.25">
      <c r="B1071" s="11">
        <f t="shared" si="204"/>
        <v>44606.124999997432</v>
      </c>
      <c r="C1071" s="1">
        <f t="shared" si="195"/>
        <v>2</v>
      </c>
      <c r="D1071" s="1">
        <f t="shared" si="196"/>
        <v>1</v>
      </c>
      <c r="E1071" s="12">
        <f t="shared" si="197"/>
        <v>4</v>
      </c>
      <c r="F1071" s="124" t="str">
        <f t="shared" si="198"/>
        <v>0</v>
      </c>
      <c r="G1071" s="1">
        <f ca="1">(OFFSET(O1071,0,MATCH(Customer!$J$6,'CDH &amp; HDH'!$P$11:$X$11,0)))</f>
        <v>22</v>
      </c>
      <c r="H1071" s="1" t="str">
        <f t="shared" si="199"/>
        <v>Heating</v>
      </c>
      <c r="I1071" s="1">
        <f ca="1">OFFSET(IF($H1071="Cooling",Customer!$C$25,Customer!$C$52),E1071,D1071)</f>
        <v>66</v>
      </c>
      <c r="J1071" s="1">
        <f ca="1">OFFSET(IF($H1071="Cooling",Customer!$L$25,Customer!$L$52),$E1071,$D1071)</f>
        <v>64</v>
      </c>
      <c r="K1071" s="16">
        <f t="shared" si="200"/>
        <v>0</v>
      </c>
      <c r="L1071" s="16">
        <f t="shared" si="201"/>
        <v>0</v>
      </c>
      <c r="M1071" s="17">
        <f t="shared" ca="1" si="193"/>
        <v>44</v>
      </c>
      <c r="N1071" s="17">
        <f t="shared" ca="1" si="194"/>
        <v>42</v>
      </c>
      <c r="O1071" s="4"/>
      <c r="P1071" s="4">
        <v>21</v>
      </c>
      <c r="Q1071" s="4">
        <v>14</v>
      </c>
      <c r="R1071" s="4">
        <v>7</v>
      </c>
      <c r="S1071" s="4">
        <v>38</v>
      </c>
      <c r="T1071" s="4">
        <v>18</v>
      </c>
      <c r="U1071" s="4">
        <v>29</v>
      </c>
      <c r="V1071" s="13">
        <v>22</v>
      </c>
      <c r="W1071" s="4">
        <v>21</v>
      </c>
      <c r="X1071" s="4">
        <v>24</v>
      </c>
      <c r="Y1071">
        <f t="shared" si="202"/>
        <v>0</v>
      </c>
      <c r="Z1071">
        <f t="shared" si="203"/>
        <v>0</v>
      </c>
    </row>
    <row r="1072" spans="2:26" x14ac:dyDescent="0.25">
      <c r="B1072" s="11">
        <f t="shared" si="204"/>
        <v>44606.166666664096</v>
      </c>
      <c r="C1072" s="1">
        <f t="shared" si="195"/>
        <v>2</v>
      </c>
      <c r="D1072" s="1">
        <f t="shared" si="196"/>
        <v>1</v>
      </c>
      <c r="E1072" s="12">
        <f t="shared" si="197"/>
        <v>5</v>
      </c>
      <c r="F1072" s="124" t="str">
        <f t="shared" si="198"/>
        <v>0</v>
      </c>
      <c r="G1072" s="1">
        <f ca="1">(OFFSET(O1072,0,MATCH(Customer!$J$6,'CDH &amp; HDH'!$P$11:$X$11,0)))</f>
        <v>22</v>
      </c>
      <c r="H1072" s="1" t="str">
        <f t="shared" si="199"/>
        <v>Heating</v>
      </c>
      <c r="I1072" s="1">
        <f ca="1">OFFSET(IF($H1072="Cooling",Customer!$C$25,Customer!$C$52),E1072,D1072)</f>
        <v>66</v>
      </c>
      <c r="J1072" s="1">
        <f ca="1">OFFSET(IF($H1072="Cooling",Customer!$L$25,Customer!$L$52),$E1072,$D1072)</f>
        <v>64</v>
      </c>
      <c r="K1072" s="16">
        <f t="shared" si="200"/>
        <v>0</v>
      </c>
      <c r="L1072" s="16">
        <f t="shared" si="201"/>
        <v>0</v>
      </c>
      <c r="M1072" s="17">
        <f t="shared" ca="1" si="193"/>
        <v>44</v>
      </c>
      <c r="N1072" s="17">
        <f t="shared" ca="1" si="194"/>
        <v>42</v>
      </c>
      <c r="O1072" s="4"/>
      <c r="P1072" s="4">
        <v>21</v>
      </c>
      <c r="Q1072" s="4">
        <v>15</v>
      </c>
      <c r="R1072" s="4">
        <v>7</v>
      </c>
      <c r="S1072" s="4">
        <v>38</v>
      </c>
      <c r="T1072" s="4">
        <v>18</v>
      </c>
      <c r="U1072" s="4">
        <v>27</v>
      </c>
      <c r="V1072" s="13">
        <v>22</v>
      </c>
      <c r="W1072" s="4">
        <v>20</v>
      </c>
      <c r="X1072" s="4">
        <v>23</v>
      </c>
      <c r="Y1072">
        <f t="shared" si="202"/>
        <v>0</v>
      </c>
      <c r="Z1072">
        <f t="shared" si="203"/>
        <v>0</v>
      </c>
    </row>
    <row r="1073" spans="2:26" x14ac:dyDescent="0.25">
      <c r="B1073" s="11">
        <f t="shared" si="204"/>
        <v>44606.20833333076</v>
      </c>
      <c r="C1073" s="1">
        <f t="shared" si="195"/>
        <v>2</v>
      </c>
      <c r="D1073" s="1">
        <f t="shared" si="196"/>
        <v>1</v>
      </c>
      <c r="E1073" s="12">
        <f t="shared" si="197"/>
        <v>6</v>
      </c>
      <c r="F1073" s="124" t="str">
        <f t="shared" si="198"/>
        <v>0</v>
      </c>
      <c r="G1073" s="1">
        <f ca="1">(OFFSET(O1073,0,MATCH(Customer!$J$6,'CDH &amp; HDH'!$P$11:$X$11,0)))</f>
        <v>23</v>
      </c>
      <c r="H1073" s="1" t="str">
        <f t="shared" si="199"/>
        <v>Heating</v>
      </c>
      <c r="I1073" s="1">
        <f ca="1">OFFSET(IF($H1073="Cooling",Customer!$C$25,Customer!$C$52),E1073,D1073)</f>
        <v>66</v>
      </c>
      <c r="J1073" s="1">
        <f ca="1">OFFSET(IF($H1073="Cooling",Customer!$L$25,Customer!$L$52),$E1073,$D1073)</f>
        <v>64</v>
      </c>
      <c r="K1073" s="16">
        <f t="shared" si="200"/>
        <v>0</v>
      </c>
      <c r="L1073" s="16">
        <f t="shared" si="201"/>
        <v>0</v>
      </c>
      <c r="M1073" s="17">
        <f t="shared" ca="1" si="193"/>
        <v>43</v>
      </c>
      <c r="N1073" s="17">
        <f t="shared" ca="1" si="194"/>
        <v>41</v>
      </c>
      <c r="O1073" s="4"/>
      <c r="P1073" s="4">
        <v>20</v>
      </c>
      <c r="Q1073" s="4">
        <v>15</v>
      </c>
      <c r="R1073" s="4">
        <v>7</v>
      </c>
      <c r="S1073" s="4">
        <v>37</v>
      </c>
      <c r="T1073" s="4">
        <v>18</v>
      </c>
      <c r="U1073" s="4">
        <v>28</v>
      </c>
      <c r="V1073" s="13">
        <v>23</v>
      </c>
      <c r="W1073" s="4">
        <v>19</v>
      </c>
      <c r="X1073" s="4">
        <v>23</v>
      </c>
      <c r="Y1073">
        <f t="shared" si="202"/>
        <v>0</v>
      </c>
      <c r="Z1073">
        <f t="shared" si="203"/>
        <v>0</v>
      </c>
    </row>
    <row r="1074" spans="2:26" x14ac:dyDescent="0.25">
      <c r="B1074" s="11">
        <f t="shared" si="204"/>
        <v>44606.249999997424</v>
      </c>
      <c r="C1074" s="1">
        <f t="shared" si="195"/>
        <v>2</v>
      </c>
      <c r="D1074" s="1">
        <f t="shared" si="196"/>
        <v>1</v>
      </c>
      <c r="E1074" s="12">
        <f t="shared" si="197"/>
        <v>7</v>
      </c>
      <c r="F1074" s="124" t="str">
        <f t="shared" si="198"/>
        <v>0</v>
      </c>
      <c r="G1074" s="1">
        <f ca="1">(OFFSET(O1074,0,MATCH(Customer!$J$6,'CDH &amp; HDH'!$P$11:$X$11,0)))</f>
        <v>24</v>
      </c>
      <c r="H1074" s="1" t="str">
        <f t="shared" si="199"/>
        <v>Heating</v>
      </c>
      <c r="I1074" s="1">
        <f ca="1">OFFSET(IF($H1074="Cooling",Customer!$C$25,Customer!$C$52),E1074,D1074)</f>
        <v>66</v>
      </c>
      <c r="J1074" s="1">
        <f ca="1">OFFSET(IF($H1074="Cooling",Customer!$L$25,Customer!$L$52),$E1074,$D1074)</f>
        <v>64</v>
      </c>
      <c r="K1074" s="16">
        <f t="shared" si="200"/>
        <v>0</v>
      </c>
      <c r="L1074" s="16">
        <f t="shared" si="201"/>
        <v>0</v>
      </c>
      <c r="M1074" s="17">
        <f t="shared" ca="1" si="193"/>
        <v>42</v>
      </c>
      <c r="N1074" s="17">
        <f t="shared" ca="1" si="194"/>
        <v>40</v>
      </c>
      <c r="O1074" s="4"/>
      <c r="P1074" s="4">
        <v>16</v>
      </c>
      <c r="Q1074" s="4">
        <v>15</v>
      </c>
      <c r="R1074" s="4">
        <v>4</v>
      </c>
      <c r="S1074" s="4">
        <v>36</v>
      </c>
      <c r="T1074" s="4">
        <v>17</v>
      </c>
      <c r="U1074" s="4">
        <v>27</v>
      </c>
      <c r="V1074" s="13">
        <v>24</v>
      </c>
      <c r="W1074" s="4">
        <v>18</v>
      </c>
      <c r="X1074" s="4">
        <v>24</v>
      </c>
      <c r="Y1074">
        <f t="shared" si="202"/>
        <v>0</v>
      </c>
      <c r="Z1074">
        <f t="shared" si="203"/>
        <v>0</v>
      </c>
    </row>
    <row r="1075" spans="2:26" x14ac:dyDescent="0.25">
      <c r="B1075" s="11">
        <f t="shared" si="204"/>
        <v>44606.291666664089</v>
      </c>
      <c r="C1075" s="1">
        <f t="shared" si="195"/>
        <v>2</v>
      </c>
      <c r="D1075" s="1">
        <f t="shared" si="196"/>
        <v>1</v>
      </c>
      <c r="E1075" s="12">
        <f t="shared" si="197"/>
        <v>8</v>
      </c>
      <c r="F1075" s="124" t="str">
        <f t="shared" si="198"/>
        <v>1</v>
      </c>
      <c r="G1075" s="1">
        <f ca="1">(OFFSET(O1075,0,MATCH(Customer!$J$6,'CDH &amp; HDH'!$P$11:$X$11,0)))</f>
        <v>25</v>
      </c>
      <c r="H1075" s="1" t="str">
        <f t="shared" si="199"/>
        <v>Heating</v>
      </c>
      <c r="I1075" s="1">
        <f ca="1">OFFSET(IF($H1075="Cooling",Customer!$C$25,Customer!$C$52),E1075,D1075)</f>
        <v>70</v>
      </c>
      <c r="J1075" s="1">
        <f ca="1">OFFSET(IF($H1075="Cooling",Customer!$L$25,Customer!$L$52),$E1075,$D1075)</f>
        <v>70</v>
      </c>
      <c r="K1075" s="16">
        <f t="shared" si="200"/>
        <v>0</v>
      </c>
      <c r="L1075" s="16">
        <f t="shared" si="201"/>
        <v>0</v>
      </c>
      <c r="M1075" s="17">
        <f t="shared" ca="1" si="193"/>
        <v>45</v>
      </c>
      <c r="N1075" s="17">
        <f t="shared" ca="1" si="194"/>
        <v>45</v>
      </c>
      <c r="O1075" s="4"/>
      <c r="P1075" s="4">
        <v>18</v>
      </c>
      <c r="Q1075" s="4">
        <v>17</v>
      </c>
      <c r="R1075" s="4">
        <v>2</v>
      </c>
      <c r="S1075" s="4">
        <v>35</v>
      </c>
      <c r="T1075" s="4">
        <v>17</v>
      </c>
      <c r="U1075" s="4">
        <v>30</v>
      </c>
      <c r="V1075" s="13">
        <v>25</v>
      </c>
      <c r="W1075" s="4">
        <v>19</v>
      </c>
      <c r="X1075" s="4">
        <v>25</v>
      </c>
      <c r="Y1075">
        <f t="shared" si="202"/>
        <v>0</v>
      </c>
      <c r="Z1075">
        <f t="shared" si="203"/>
        <v>0</v>
      </c>
    </row>
    <row r="1076" spans="2:26" x14ac:dyDescent="0.25">
      <c r="B1076" s="11">
        <f t="shared" si="204"/>
        <v>44606.333333330753</v>
      </c>
      <c r="C1076" s="1">
        <f t="shared" si="195"/>
        <v>2</v>
      </c>
      <c r="D1076" s="1">
        <f t="shared" si="196"/>
        <v>1</v>
      </c>
      <c r="E1076" s="12">
        <f t="shared" si="197"/>
        <v>9</v>
      </c>
      <c r="F1076" s="124" t="str">
        <f t="shared" si="198"/>
        <v>1</v>
      </c>
      <c r="G1076" s="1">
        <f ca="1">(OFFSET(O1076,0,MATCH(Customer!$J$6,'CDH &amp; HDH'!$P$11:$X$11,0)))</f>
        <v>26</v>
      </c>
      <c r="H1076" s="1" t="str">
        <f t="shared" si="199"/>
        <v>Heating</v>
      </c>
      <c r="I1076" s="1">
        <f ca="1">OFFSET(IF($H1076="Cooling",Customer!$C$25,Customer!$C$52),E1076,D1076)</f>
        <v>70</v>
      </c>
      <c r="J1076" s="1">
        <f ca="1">OFFSET(IF($H1076="Cooling",Customer!$L$25,Customer!$L$52),$E1076,$D1076)</f>
        <v>70</v>
      </c>
      <c r="K1076" s="16">
        <f t="shared" si="200"/>
        <v>0</v>
      </c>
      <c r="L1076" s="16">
        <f t="shared" si="201"/>
        <v>0</v>
      </c>
      <c r="M1076" s="17">
        <f t="shared" ca="1" si="193"/>
        <v>44</v>
      </c>
      <c r="N1076" s="17">
        <f t="shared" ca="1" si="194"/>
        <v>44</v>
      </c>
      <c r="O1076" s="4"/>
      <c r="P1076" s="4">
        <v>19</v>
      </c>
      <c r="Q1076" s="4">
        <v>19</v>
      </c>
      <c r="R1076" s="4">
        <v>5</v>
      </c>
      <c r="S1076" s="4">
        <v>35</v>
      </c>
      <c r="T1076" s="4">
        <v>19</v>
      </c>
      <c r="U1076" s="4">
        <v>33</v>
      </c>
      <c r="V1076" s="13">
        <v>26</v>
      </c>
      <c r="W1076" s="4">
        <v>20</v>
      </c>
      <c r="X1076" s="4">
        <v>25</v>
      </c>
      <c r="Y1076">
        <f t="shared" si="202"/>
        <v>0</v>
      </c>
      <c r="Z1076">
        <f t="shared" si="203"/>
        <v>0</v>
      </c>
    </row>
    <row r="1077" spans="2:26" x14ac:dyDescent="0.25">
      <c r="B1077" s="11">
        <f t="shared" si="204"/>
        <v>44606.374999997417</v>
      </c>
      <c r="C1077" s="1">
        <f t="shared" si="195"/>
        <v>2</v>
      </c>
      <c r="D1077" s="1">
        <f t="shared" si="196"/>
        <v>1</v>
      </c>
      <c r="E1077" s="12">
        <f t="shared" si="197"/>
        <v>10</v>
      </c>
      <c r="F1077" s="124" t="str">
        <f t="shared" si="198"/>
        <v>0</v>
      </c>
      <c r="G1077" s="1">
        <f ca="1">(OFFSET(O1077,0,MATCH(Customer!$J$6,'CDH &amp; HDH'!$P$11:$X$11,0)))</f>
        <v>27</v>
      </c>
      <c r="H1077" s="1" t="str">
        <f t="shared" si="199"/>
        <v>Heating</v>
      </c>
      <c r="I1077" s="1">
        <f ca="1">OFFSET(IF($H1077="Cooling",Customer!$C$25,Customer!$C$52),E1077,D1077)</f>
        <v>70</v>
      </c>
      <c r="J1077" s="1">
        <f ca="1">OFFSET(IF($H1077="Cooling",Customer!$L$25,Customer!$L$52),$E1077,$D1077)</f>
        <v>70</v>
      </c>
      <c r="K1077" s="16">
        <f t="shared" si="200"/>
        <v>0</v>
      </c>
      <c r="L1077" s="16">
        <f t="shared" si="201"/>
        <v>0</v>
      </c>
      <c r="M1077" s="17">
        <f t="shared" ca="1" si="193"/>
        <v>43</v>
      </c>
      <c r="N1077" s="17">
        <f t="shared" ca="1" si="194"/>
        <v>43</v>
      </c>
      <c r="O1077" s="4"/>
      <c r="P1077" s="4">
        <v>21</v>
      </c>
      <c r="Q1077" s="4">
        <v>21</v>
      </c>
      <c r="R1077" s="4">
        <v>12</v>
      </c>
      <c r="S1077" s="4">
        <v>35</v>
      </c>
      <c r="T1077" s="4">
        <v>21</v>
      </c>
      <c r="U1077" s="4">
        <v>34</v>
      </c>
      <c r="V1077" s="13">
        <v>27</v>
      </c>
      <c r="W1077" s="4">
        <v>21</v>
      </c>
      <c r="X1077" s="4">
        <v>27</v>
      </c>
      <c r="Y1077">
        <f t="shared" si="202"/>
        <v>0</v>
      </c>
      <c r="Z1077">
        <f t="shared" si="203"/>
        <v>0</v>
      </c>
    </row>
    <row r="1078" spans="2:26" x14ac:dyDescent="0.25">
      <c r="B1078" s="11">
        <f t="shared" si="204"/>
        <v>44606.416666664081</v>
      </c>
      <c r="C1078" s="1">
        <f t="shared" si="195"/>
        <v>2</v>
      </c>
      <c r="D1078" s="1">
        <f t="shared" si="196"/>
        <v>1</v>
      </c>
      <c r="E1078" s="12">
        <f t="shared" si="197"/>
        <v>11</v>
      </c>
      <c r="F1078" s="124" t="str">
        <f t="shared" si="198"/>
        <v>0</v>
      </c>
      <c r="G1078" s="1">
        <f ca="1">(OFFSET(O1078,0,MATCH(Customer!$J$6,'CDH &amp; HDH'!$P$11:$X$11,0)))</f>
        <v>29</v>
      </c>
      <c r="H1078" s="1" t="str">
        <f t="shared" si="199"/>
        <v>Heating</v>
      </c>
      <c r="I1078" s="1">
        <f ca="1">OFFSET(IF($H1078="Cooling",Customer!$C$25,Customer!$C$52),E1078,D1078)</f>
        <v>70</v>
      </c>
      <c r="J1078" s="1">
        <f ca="1">OFFSET(IF($H1078="Cooling",Customer!$L$25,Customer!$L$52),$E1078,$D1078)</f>
        <v>70</v>
      </c>
      <c r="K1078" s="16">
        <f t="shared" si="200"/>
        <v>0</v>
      </c>
      <c r="L1078" s="16">
        <f t="shared" si="201"/>
        <v>0</v>
      </c>
      <c r="M1078" s="17">
        <f t="shared" ca="1" si="193"/>
        <v>41</v>
      </c>
      <c r="N1078" s="17">
        <f t="shared" ca="1" si="194"/>
        <v>41</v>
      </c>
      <c r="O1078" s="4"/>
      <c r="P1078" s="4">
        <v>23</v>
      </c>
      <c r="Q1078" s="4">
        <v>23</v>
      </c>
      <c r="R1078" s="4">
        <v>18</v>
      </c>
      <c r="S1078" s="4">
        <v>37</v>
      </c>
      <c r="T1078" s="4">
        <v>23</v>
      </c>
      <c r="U1078" s="4">
        <v>33</v>
      </c>
      <c r="V1078" s="13">
        <v>29</v>
      </c>
      <c r="W1078" s="4">
        <v>22</v>
      </c>
      <c r="X1078" s="4">
        <v>29</v>
      </c>
      <c r="Y1078">
        <f t="shared" si="202"/>
        <v>0</v>
      </c>
      <c r="Z1078">
        <f t="shared" si="203"/>
        <v>0</v>
      </c>
    </row>
    <row r="1079" spans="2:26" x14ac:dyDescent="0.25">
      <c r="B1079" s="11">
        <f t="shared" si="204"/>
        <v>44606.458333330746</v>
      </c>
      <c r="C1079" s="1">
        <f t="shared" si="195"/>
        <v>2</v>
      </c>
      <c r="D1079" s="1">
        <f t="shared" si="196"/>
        <v>1</v>
      </c>
      <c r="E1079" s="12">
        <f t="shared" si="197"/>
        <v>12</v>
      </c>
      <c r="F1079" s="124" t="str">
        <f t="shared" si="198"/>
        <v>0</v>
      </c>
      <c r="G1079" s="1">
        <f ca="1">(OFFSET(O1079,0,MATCH(Customer!$J$6,'CDH &amp; HDH'!$P$11:$X$11,0)))</f>
        <v>31</v>
      </c>
      <c r="H1079" s="1" t="str">
        <f t="shared" si="199"/>
        <v>Heating</v>
      </c>
      <c r="I1079" s="1">
        <f ca="1">OFFSET(IF($H1079="Cooling",Customer!$C$25,Customer!$C$52),E1079,D1079)</f>
        <v>70</v>
      </c>
      <c r="J1079" s="1">
        <f ca="1">OFFSET(IF($H1079="Cooling",Customer!$L$25,Customer!$L$52),$E1079,$D1079)</f>
        <v>70</v>
      </c>
      <c r="K1079" s="16">
        <f t="shared" si="200"/>
        <v>0</v>
      </c>
      <c r="L1079" s="16">
        <f t="shared" si="201"/>
        <v>0</v>
      </c>
      <c r="M1079" s="17">
        <f t="shared" ca="1" si="193"/>
        <v>39</v>
      </c>
      <c r="N1079" s="17">
        <f t="shared" ca="1" si="194"/>
        <v>39</v>
      </c>
      <c r="O1079" s="4"/>
      <c r="P1079" s="4">
        <v>25</v>
      </c>
      <c r="Q1079" s="4">
        <v>26</v>
      </c>
      <c r="R1079" s="4">
        <v>21</v>
      </c>
      <c r="S1079" s="4">
        <v>39</v>
      </c>
      <c r="T1079" s="4">
        <v>25</v>
      </c>
      <c r="U1079" s="4">
        <v>33</v>
      </c>
      <c r="V1079" s="13">
        <v>31</v>
      </c>
      <c r="W1079" s="4">
        <v>23</v>
      </c>
      <c r="X1079" s="4">
        <v>30</v>
      </c>
      <c r="Y1079">
        <f t="shared" si="202"/>
        <v>0</v>
      </c>
      <c r="Z1079">
        <f t="shared" si="203"/>
        <v>0</v>
      </c>
    </row>
    <row r="1080" spans="2:26" x14ac:dyDescent="0.25">
      <c r="B1080" s="11">
        <f t="shared" si="204"/>
        <v>44606.49999999741</v>
      </c>
      <c r="C1080" s="1">
        <f t="shared" si="195"/>
        <v>2</v>
      </c>
      <c r="D1080" s="1">
        <f t="shared" si="196"/>
        <v>1</v>
      </c>
      <c r="E1080" s="12">
        <f t="shared" si="197"/>
        <v>13</v>
      </c>
      <c r="F1080" s="124" t="str">
        <f t="shared" si="198"/>
        <v>0</v>
      </c>
      <c r="G1080" s="1">
        <f ca="1">(OFFSET(O1080,0,MATCH(Customer!$J$6,'CDH &amp; HDH'!$P$11:$X$11,0)))</f>
        <v>33</v>
      </c>
      <c r="H1080" s="1" t="str">
        <f t="shared" si="199"/>
        <v>Heating</v>
      </c>
      <c r="I1080" s="1">
        <f ca="1">OFFSET(IF($H1080="Cooling",Customer!$C$25,Customer!$C$52),E1080,D1080)</f>
        <v>70</v>
      </c>
      <c r="J1080" s="1">
        <f ca="1">OFFSET(IF($H1080="Cooling",Customer!$L$25,Customer!$L$52),$E1080,$D1080)</f>
        <v>70</v>
      </c>
      <c r="K1080" s="16">
        <f t="shared" si="200"/>
        <v>0</v>
      </c>
      <c r="L1080" s="16">
        <f t="shared" si="201"/>
        <v>0</v>
      </c>
      <c r="M1080" s="17">
        <f t="shared" ca="1" si="193"/>
        <v>37</v>
      </c>
      <c r="N1080" s="17">
        <f t="shared" ca="1" si="194"/>
        <v>37</v>
      </c>
      <c r="O1080" s="4"/>
      <c r="P1080" s="4">
        <v>27</v>
      </c>
      <c r="Q1080" s="4">
        <v>26</v>
      </c>
      <c r="R1080" s="4">
        <v>25</v>
      </c>
      <c r="S1080" s="4">
        <v>38</v>
      </c>
      <c r="T1080" s="4">
        <v>28</v>
      </c>
      <c r="U1080" s="4">
        <v>33</v>
      </c>
      <c r="V1080" s="13">
        <v>33</v>
      </c>
      <c r="W1080" s="4">
        <v>24</v>
      </c>
      <c r="X1080" s="4">
        <v>31</v>
      </c>
      <c r="Y1080">
        <f t="shared" si="202"/>
        <v>0</v>
      </c>
      <c r="Z1080">
        <f t="shared" si="203"/>
        <v>0</v>
      </c>
    </row>
    <row r="1081" spans="2:26" x14ac:dyDescent="0.25">
      <c r="B1081" s="11">
        <f t="shared" si="204"/>
        <v>44606.541666664074</v>
      </c>
      <c r="C1081" s="1">
        <f t="shared" si="195"/>
        <v>2</v>
      </c>
      <c r="D1081" s="1">
        <f t="shared" si="196"/>
        <v>1</v>
      </c>
      <c r="E1081" s="12">
        <f t="shared" si="197"/>
        <v>14</v>
      </c>
      <c r="F1081" s="124" t="str">
        <f t="shared" si="198"/>
        <v>0</v>
      </c>
      <c r="G1081" s="1">
        <f ca="1">(OFFSET(O1081,0,MATCH(Customer!$J$6,'CDH &amp; HDH'!$P$11:$X$11,0)))</f>
        <v>36</v>
      </c>
      <c r="H1081" s="1" t="str">
        <f t="shared" si="199"/>
        <v>Heating</v>
      </c>
      <c r="I1081" s="1">
        <f ca="1">OFFSET(IF($H1081="Cooling",Customer!$C$25,Customer!$C$52),E1081,D1081)</f>
        <v>70</v>
      </c>
      <c r="J1081" s="1">
        <f ca="1">OFFSET(IF($H1081="Cooling",Customer!$L$25,Customer!$L$52),$E1081,$D1081)</f>
        <v>70</v>
      </c>
      <c r="K1081" s="16">
        <f t="shared" si="200"/>
        <v>0</v>
      </c>
      <c r="L1081" s="16">
        <f t="shared" si="201"/>
        <v>0</v>
      </c>
      <c r="M1081" s="17">
        <f t="shared" ca="1" si="193"/>
        <v>34</v>
      </c>
      <c r="N1081" s="17">
        <f t="shared" ca="1" si="194"/>
        <v>34</v>
      </c>
      <c r="O1081" s="4"/>
      <c r="P1081" s="4">
        <v>29</v>
      </c>
      <c r="Q1081" s="4">
        <v>27</v>
      </c>
      <c r="R1081" s="4">
        <v>27</v>
      </c>
      <c r="S1081" s="4">
        <v>41</v>
      </c>
      <c r="T1081" s="4">
        <v>29</v>
      </c>
      <c r="U1081" s="4">
        <v>35</v>
      </c>
      <c r="V1081" s="13">
        <v>36</v>
      </c>
      <c r="W1081" s="4">
        <v>26</v>
      </c>
      <c r="X1081" s="4">
        <v>31</v>
      </c>
      <c r="Y1081">
        <f t="shared" si="202"/>
        <v>0</v>
      </c>
      <c r="Z1081">
        <f t="shared" si="203"/>
        <v>0</v>
      </c>
    </row>
    <row r="1082" spans="2:26" x14ac:dyDescent="0.25">
      <c r="B1082" s="11">
        <f t="shared" si="204"/>
        <v>44606.583333330738</v>
      </c>
      <c r="C1082" s="1">
        <f t="shared" si="195"/>
        <v>2</v>
      </c>
      <c r="D1082" s="1">
        <f t="shared" si="196"/>
        <v>1</v>
      </c>
      <c r="E1082" s="12">
        <f t="shared" si="197"/>
        <v>15</v>
      </c>
      <c r="F1082" s="124" t="str">
        <f t="shared" si="198"/>
        <v>0</v>
      </c>
      <c r="G1082" s="1">
        <f ca="1">(OFFSET(O1082,0,MATCH(Customer!$J$6,'CDH &amp; HDH'!$P$11:$X$11,0)))</f>
        <v>37</v>
      </c>
      <c r="H1082" s="1" t="str">
        <f t="shared" si="199"/>
        <v>Heating</v>
      </c>
      <c r="I1082" s="1">
        <f ca="1">OFFSET(IF($H1082="Cooling",Customer!$C$25,Customer!$C$52),E1082,D1082)</f>
        <v>70</v>
      </c>
      <c r="J1082" s="1">
        <f ca="1">OFFSET(IF($H1082="Cooling",Customer!$L$25,Customer!$L$52),$E1082,$D1082)</f>
        <v>70</v>
      </c>
      <c r="K1082" s="16">
        <f t="shared" si="200"/>
        <v>0</v>
      </c>
      <c r="L1082" s="16">
        <f t="shared" si="201"/>
        <v>0</v>
      </c>
      <c r="M1082" s="17">
        <f t="shared" ca="1" si="193"/>
        <v>33</v>
      </c>
      <c r="N1082" s="17">
        <f t="shared" ca="1" si="194"/>
        <v>33</v>
      </c>
      <c r="O1082" s="4"/>
      <c r="P1082" s="4">
        <v>30</v>
      </c>
      <c r="Q1082" s="4">
        <v>28</v>
      </c>
      <c r="R1082" s="4">
        <v>28</v>
      </c>
      <c r="S1082" s="4">
        <v>38</v>
      </c>
      <c r="T1082" s="4">
        <v>33</v>
      </c>
      <c r="U1082" s="4">
        <v>34</v>
      </c>
      <c r="V1082" s="13">
        <v>37</v>
      </c>
      <c r="W1082" s="4">
        <v>28</v>
      </c>
      <c r="X1082" s="4">
        <v>33</v>
      </c>
      <c r="Y1082">
        <f t="shared" si="202"/>
        <v>0</v>
      </c>
      <c r="Z1082">
        <f t="shared" si="203"/>
        <v>0</v>
      </c>
    </row>
    <row r="1083" spans="2:26" x14ac:dyDescent="0.25">
      <c r="B1083" s="11">
        <f t="shared" si="204"/>
        <v>44606.624999997402</v>
      </c>
      <c r="C1083" s="1">
        <f t="shared" si="195"/>
        <v>2</v>
      </c>
      <c r="D1083" s="1">
        <f t="shared" si="196"/>
        <v>1</v>
      </c>
      <c r="E1083" s="12">
        <f t="shared" si="197"/>
        <v>16</v>
      </c>
      <c r="F1083" s="124" t="str">
        <f t="shared" si="198"/>
        <v>0</v>
      </c>
      <c r="G1083" s="1">
        <f ca="1">(OFFSET(O1083,0,MATCH(Customer!$J$6,'CDH &amp; HDH'!$P$11:$X$11,0)))</f>
        <v>38</v>
      </c>
      <c r="H1083" s="1" t="str">
        <f t="shared" si="199"/>
        <v>Heating</v>
      </c>
      <c r="I1083" s="1">
        <f ca="1">OFFSET(IF($H1083="Cooling",Customer!$C$25,Customer!$C$52),E1083,D1083)</f>
        <v>70</v>
      </c>
      <c r="J1083" s="1">
        <f ca="1">OFFSET(IF($H1083="Cooling",Customer!$L$25,Customer!$L$52),$E1083,$D1083)</f>
        <v>70</v>
      </c>
      <c r="K1083" s="16">
        <f t="shared" si="200"/>
        <v>0</v>
      </c>
      <c r="L1083" s="16">
        <f t="shared" si="201"/>
        <v>0</v>
      </c>
      <c r="M1083" s="17">
        <f t="shared" ca="1" si="193"/>
        <v>32</v>
      </c>
      <c r="N1083" s="17">
        <f t="shared" ca="1" si="194"/>
        <v>32</v>
      </c>
      <c r="O1083" s="4"/>
      <c r="P1083" s="4">
        <v>30</v>
      </c>
      <c r="Q1083" s="4">
        <v>28</v>
      </c>
      <c r="R1083" s="4">
        <v>30</v>
      </c>
      <c r="S1083" s="4">
        <v>38</v>
      </c>
      <c r="T1083" s="4">
        <v>33</v>
      </c>
      <c r="U1083" s="4">
        <v>32</v>
      </c>
      <c r="V1083" s="13">
        <v>38</v>
      </c>
      <c r="W1083" s="4">
        <v>29</v>
      </c>
      <c r="X1083" s="4">
        <v>33</v>
      </c>
      <c r="Y1083">
        <f t="shared" si="202"/>
        <v>0</v>
      </c>
      <c r="Z1083">
        <f t="shared" si="203"/>
        <v>0</v>
      </c>
    </row>
    <row r="1084" spans="2:26" x14ac:dyDescent="0.25">
      <c r="B1084" s="11">
        <f t="shared" si="204"/>
        <v>44606.666666664067</v>
      </c>
      <c r="C1084" s="1">
        <f t="shared" si="195"/>
        <v>2</v>
      </c>
      <c r="D1084" s="1">
        <f t="shared" si="196"/>
        <v>1</v>
      </c>
      <c r="E1084" s="12">
        <f t="shared" si="197"/>
        <v>17</v>
      </c>
      <c r="F1084" s="124" t="str">
        <f t="shared" si="198"/>
        <v>0</v>
      </c>
      <c r="G1084" s="1">
        <f ca="1">(OFFSET(O1084,0,MATCH(Customer!$J$6,'CDH &amp; HDH'!$P$11:$X$11,0)))</f>
        <v>38</v>
      </c>
      <c r="H1084" s="1" t="str">
        <f t="shared" si="199"/>
        <v>Heating</v>
      </c>
      <c r="I1084" s="1">
        <f ca="1">OFFSET(IF($H1084="Cooling",Customer!$C$25,Customer!$C$52),E1084,D1084)</f>
        <v>70</v>
      </c>
      <c r="J1084" s="1">
        <f ca="1">OFFSET(IF($H1084="Cooling",Customer!$L$25,Customer!$L$52),$E1084,$D1084)</f>
        <v>70</v>
      </c>
      <c r="K1084" s="16">
        <f t="shared" si="200"/>
        <v>0</v>
      </c>
      <c r="L1084" s="16">
        <f t="shared" si="201"/>
        <v>0</v>
      </c>
      <c r="M1084" s="17">
        <f t="shared" ca="1" si="193"/>
        <v>32</v>
      </c>
      <c r="N1084" s="17">
        <f t="shared" ca="1" si="194"/>
        <v>32</v>
      </c>
      <c r="O1084" s="4"/>
      <c r="P1084" s="4">
        <v>29</v>
      </c>
      <c r="Q1084" s="4">
        <v>26</v>
      </c>
      <c r="R1084" s="4">
        <v>29</v>
      </c>
      <c r="S1084" s="4">
        <v>38</v>
      </c>
      <c r="T1084" s="4">
        <v>34</v>
      </c>
      <c r="U1084" s="4">
        <v>31</v>
      </c>
      <c r="V1084" s="13">
        <v>38</v>
      </c>
      <c r="W1084" s="4">
        <v>28</v>
      </c>
      <c r="X1084" s="4">
        <v>32</v>
      </c>
      <c r="Y1084">
        <f t="shared" si="202"/>
        <v>0</v>
      </c>
      <c r="Z1084">
        <f t="shared" si="203"/>
        <v>0</v>
      </c>
    </row>
    <row r="1085" spans="2:26" x14ac:dyDescent="0.25">
      <c r="B1085" s="11">
        <f t="shared" si="204"/>
        <v>44606.708333330731</v>
      </c>
      <c r="C1085" s="1">
        <f t="shared" si="195"/>
        <v>2</v>
      </c>
      <c r="D1085" s="1">
        <f t="shared" si="196"/>
        <v>1</v>
      </c>
      <c r="E1085" s="12">
        <f t="shared" si="197"/>
        <v>18</v>
      </c>
      <c r="F1085" s="124" t="str">
        <f t="shared" si="198"/>
        <v>0</v>
      </c>
      <c r="G1085" s="1">
        <f ca="1">(OFFSET(O1085,0,MATCH(Customer!$J$6,'CDH &amp; HDH'!$P$11:$X$11,0)))</f>
        <v>36</v>
      </c>
      <c r="H1085" s="1" t="str">
        <f t="shared" si="199"/>
        <v>Heating</v>
      </c>
      <c r="I1085" s="1">
        <f ca="1">OFFSET(IF($H1085="Cooling",Customer!$C$25,Customer!$C$52),E1085,D1085)</f>
        <v>70</v>
      </c>
      <c r="J1085" s="1">
        <f ca="1">OFFSET(IF($H1085="Cooling",Customer!$L$25,Customer!$L$52),$E1085,$D1085)</f>
        <v>70</v>
      </c>
      <c r="K1085" s="16">
        <f t="shared" si="200"/>
        <v>0</v>
      </c>
      <c r="L1085" s="16">
        <f t="shared" si="201"/>
        <v>0</v>
      </c>
      <c r="M1085" s="17">
        <f t="shared" ca="1" si="193"/>
        <v>34</v>
      </c>
      <c r="N1085" s="17">
        <f t="shared" ca="1" si="194"/>
        <v>34</v>
      </c>
      <c r="O1085" s="4"/>
      <c r="P1085" s="4">
        <v>28</v>
      </c>
      <c r="Q1085" s="4">
        <v>24</v>
      </c>
      <c r="R1085" s="4">
        <v>29</v>
      </c>
      <c r="S1085" s="4">
        <v>36</v>
      </c>
      <c r="T1085" s="4">
        <v>31</v>
      </c>
      <c r="U1085" s="4">
        <v>30</v>
      </c>
      <c r="V1085" s="13">
        <v>36</v>
      </c>
      <c r="W1085" s="4">
        <v>26</v>
      </c>
      <c r="X1085" s="4">
        <v>30</v>
      </c>
      <c r="Y1085">
        <f t="shared" si="202"/>
        <v>0</v>
      </c>
      <c r="Z1085">
        <f t="shared" si="203"/>
        <v>0</v>
      </c>
    </row>
    <row r="1086" spans="2:26" x14ac:dyDescent="0.25">
      <c r="B1086" s="11">
        <f t="shared" si="204"/>
        <v>44606.749999997395</v>
      </c>
      <c r="C1086" s="1">
        <f t="shared" si="195"/>
        <v>2</v>
      </c>
      <c r="D1086" s="1">
        <f t="shared" si="196"/>
        <v>1</v>
      </c>
      <c r="E1086" s="12">
        <f t="shared" si="197"/>
        <v>19</v>
      </c>
      <c r="F1086" s="124" t="str">
        <f t="shared" si="198"/>
        <v>1</v>
      </c>
      <c r="G1086" s="1">
        <f ca="1">(OFFSET(O1086,0,MATCH(Customer!$J$6,'CDH &amp; HDH'!$P$11:$X$11,0)))</f>
        <v>35</v>
      </c>
      <c r="H1086" s="1" t="str">
        <f t="shared" si="199"/>
        <v>Heating</v>
      </c>
      <c r="I1086" s="1">
        <f ca="1">OFFSET(IF($H1086="Cooling",Customer!$C$25,Customer!$C$52),E1086,D1086)</f>
        <v>66</v>
      </c>
      <c r="J1086" s="1">
        <f ca="1">OFFSET(IF($H1086="Cooling",Customer!$L$25,Customer!$L$52),$E1086,$D1086)</f>
        <v>64</v>
      </c>
      <c r="K1086" s="16">
        <f t="shared" si="200"/>
        <v>0</v>
      </c>
      <c r="L1086" s="16">
        <f t="shared" si="201"/>
        <v>0</v>
      </c>
      <c r="M1086" s="17">
        <f t="shared" ca="1" si="193"/>
        <v>31</v>
      </c>
      <c r="N1086" s="17">
        <f t="shared" ca="1" si="194"/>
        <v>29</v>
      </c>
      <c r="O1086" s="4"/>
      <c r="P1086" s="4">
        <v>26</v>
      </c>
      <c r="Q1086" s="4">
        <v>22</v>
      </c>
      <c r="R1086" s="4">
        <v>27</v>
      </c>
      <c r="S1086" s="4">
        <v>34</v>
      </c>
      <c r="T1086" s="4">
        <v>30</v>
      </c>
      <c r="U1086" s="4">
        <v>29</v>
      </c>
      <c r="V1086" s="13">
        <v>35</v>
      </c>
      <c r="W1086" s="4">
        <v>24</v>
      </c>
      <c r="X1086" s="4">
        <v>28</v>
      </c>
      <c r="Y1086">
        <f t="shared" si="202"/>
        <v>0</v>
      </c>
      <c r="Z1086">
        <f t="shared" si="203"/>
        <v>0</v>
      </c>
    </row>
    <row r="1087" spans="2:26" x14ac:dyDescent="0.25">
      <c r="B1087" s="11">
        <f t="shared" si="204"/>
        <v>44606.791666664059</v>
      </c>
      <c r="C1087" s="1">
        <f t="shared" si="195"/>
        <v>2</v>
      </c>
      <c r="D1087" s="1">
        <f t="shared" si="196"/>
        <v>1</v>
      </c>
      <c r="E1087" s="12">
        <f t="shared" si="197"/>
        <v>20</v>
      </c>
      <c r="F1087" s="124" t="str">
        <f t="shared" si="198"/>
        <v>1</v>
      </c>
      <c r="G1087" s="1">
        <f ca="1">(OFFSET(O1087,0,MATCH(Customer!$J$6,'CDH &amp; HDH'!$P$11:$X$11,0)))</f>
        <v>35</v>
      </c>
      <c r="H1087" s="1" t="str">
        <f t="shared" si="199"/>
        <v>Heating</v>
      </c>
      <c r="I1087" s="1">
        <f ca="1">OFFSET(IF($H1087="Cooling",Customer!$C$25,Customer!$C$52),E1087,D1087)</f>
        <v>66</v>
      </c>
      <c r="J1087" s="1">
        <f ca="1">OFFSET(IF($H1087="Cooling",Customer!$L$25,Customer!$L$52),$E1087,$D1087)</f>
        <v>64</v>
      </c>
      <c r="K1087" s="16">
        <f t="shared" si="200"/>
        <v>0</v>
      </c>
      <c r="L1087" s="16">
        <f t="shared" si="201"/>
        <v>0</v>
      </c>
      <c r="M1087" s="17">
        <f t="shared" ca="1" si="193"/>
        <v>31</v>
      </c>
      <c r="N1087" s="17">
        <f t="shared" ca="1" si="194"/>
        <v>29</v>
      </c>
      <c r="O1087" s="4"/>
      <c r="P1087" s="4">
        <v>26</v>
      </c>
      <c r="Q1087" s="4">
        <v>22</v>
      </c>
      <c r="R1087" s="4">
        <v>27</v>
      </c>
      <c r="S1087" s="4">
        <v>32</v>
      </c>
      <c r="T1087" s="4">
        <v>29</v>
      </c>
      <c r="U1087" s="4">
        <v>28</v>
      </c>
      <c r="V1087" s="13">
        <v>35</v>
      </c>
      <c r="W1087" s="4">
        <v>23</v>
      </c>
      <c r="X1087" s="4">
        <v>28</v>
      </c>
      <c r="Y1087">
        <f t="shared" si="202"/>
        <v>0</v>
      </c>
      <c r="Z1087">
        <f t="shared" si="203"/>
        <v>0</v>
      </c>
    </row>
    <row r="1088" spans="2:26" x14ac:dyDescent="0.25">
      <c r="B1088" s="11">
        <f t="shared" si="204"/>
        <v>44606.833333330724</v>
      </c>
      <c r="C1088" s="1">
        <f t="shared" si="195"/>
        <v>2</v>
      </c>
      <c r="D1088" s="1">
        <f t="shared" si="196"/>
        <v>1</v>
      </c>
      <c r="E1088" s="12">
        <f t="shared" si="197"/>
        <v>21</v>
      </c>
      <c r="F1088" s="124" t="str">
        <f t="shared" si="198"/>
        <v>0</v>
      </c>
      <c r="G1088" s="1">
        <f ca="1">(OFFSET(O1088,0,MATCH(Customer!$J$6,'CDH &amp; HDH'!$P$11:$X$11,0)))</f>
        <v>33</v>
      </c>
      <c r="H1088" s="1" t="str">
        <f t="shared" si="199"/>
        <v>Heating</v>
      </c>
      <c r="I1088" s="1">
        <f ca="1">OFFSET(IF($H1088="Cooling",Customer!$C$25,Customer!$C$52),E1088,D1088)</f>
        <v>66</v>
      </c>
      <c r="J1088" s="1">
        <f ca="1">OFFSET(IF($H1088="Cooling",Customer!$L$25,Customer!$L$52),$E1088,$D1088)</f>
        <v>64</v>
      </c>
      <c r="K1088" s="16">
        <f t="shared" si="200"/>
        <v>0</v>
      </c>
      <c r="L1088" s="16">
        <f t="shared" si="201"/>
        <v>0</v>
      </c>
      <c r="M1088" s="17">
        <f t="shared" ca="1" si="193"/>
        <v>33</v>
      </c>
      <c r="N1088" s="17">
        <f t="shared" ca="1" si="194"/>
        <v>31</v>
      </c>
      <c r="O1088" s="4"/>
      <c r="P1088" s="4">
        <v>25</v>
      </c>
      <c r="Q1088" s="4">
        <v>22</v>
      </c>
      <c r="R1088" s="4">
        <v>27</v>
      </c>
      <c r="S1088" s="4">
        <v>32</v>
      </c>
      <c r="T1088" s="4">
        <v>27</v>
      </c>
      <c r="U1088" s="4">
        <v>28</v>
      </c>
      <c r="V1088" s="13">
        <v>33</v>
      </c>
      <c r="W1088" s="4">
        <v>24</v>
      </c>
      <c r="X1088" s="4">
        <v>27</v>
      </c>
      <c r="Y1088">
        <f t="shared" si="202"/>
        <v>0</v>
      </c>
      <c r="Z1088">
        <f t="shared" si="203"/>
        <v>0</v>
      </c>
    </row>
    <row r="1089" spans="2:26" x14ac:dyDescent="0.25">
      <c r="B1089" s="11">
        <f t="shared" si="204"/>
        <v>44606.874999997388</v>
      </c>
      <c r="C1089" s="1">
        <f t="shared" si="195"/>
        <v>2</v>
      </c>
      <c r="D1089" s="1">
        <f t="shared" si="196"/>
        <v>1</v>
      </c>
      <c r="E1089" s="12">
        <f t="shared" si="197"/>
        <v>22</v>
      </c>
      <c r="F1089" s="124" t="str">
        <f t="shared" si="198"/>
        <v>0</v>
      </c>
      <c r="G1089" s="1">
        <f ca="1">(OFFSET(O1089,0,MATCH(Customer!$J$6,'CDH &amp; HDH'!$P$11:$X$11,0)))</f>
        <v>34</v>
      </c>
      <c r="H1089" s="1" t="str">
        <f t="shared" si="199"/>
        <v>Heating</v>
      </c>
      <c r="I1089" s="1">
        <f ca="1">OFFSET(IF($H1089="Cooling",Customer!$C$25,Customer!$C$52),E1089,D1089)</f>
        <v>66</v>
      </c>
      <c r="J1089" s="1">
        <f ca="1">OFFSET(IF($H1089="Cooling",Customer!$L$25,Customer!$L$52),$E1089,$D1089)</f>
        <v>64</v>
      </c>
      <c r="K1089" s="16">
        <f t="shared" si="200"/>
        <v>0</v>
      </c>
      <c r="L1089" s="16">
        <f t="shared" si="201"/>
        <v>0</v>
      </c>
      <c r="M1089" s="17">
        <f t="shared" ca="1" si="193"/>
        <v>32</v>
      </c>
      <c r="N1089" s="17">
        <f t="shared" ca="1" si="194"/>
        <v>30</v>
      </c>
      <c r="O1089" s="4"/>
      <c r="P1089" s="4">
        <v>22</v>
      </c>
      <c r="Q1089" s="4">
        <v>22</v>
      </c>
      <c r="R1089" s="4">
        <v>27</v>
      </c>
      <c r="S1089" s="4">
        <v>33</v>
      </c>
      <c r="T1089" s="4">
        <v>27</v>
      </c>
      <c r="U1089" s="4">
        <v>27</v>
      </c>
      <c r="V1089" s="13">
        <v>34</v>
      </c>
      <c r="W1089" s="4">
        <v>24</v>
      </c>
      <c r="X1089" s="4">
        <v>26</v>
      </c>
      <c r="Y1089">
        <f t="shared" si="202"/>
        <v>0</v>
      </c>
      <c r="Z1089">
        <f t="shared" si="203"/>
        <v>0</v>
      </c>
    </row>
    <row r="1090" spans="2:26" x14ac:dyDescent="0.25">
      <c r="B1090" s="11">
        <f t="shared" si="204"/>
        <v>44606.916666664052</v>
      </c>
      <c r="C1090" s="1">
        <f t="shared" si="195"/>
        <v>2</v>
      </c>
      <c r="D1090" s="1">
        <f t="shared" si="196"/>
        <v>1</v>
      </c>
      <c r="E1090" s="12">
        <f t="shared" si="197"/>
        <v>23</v>
      </c>
      <c r="F1090" s="124" t="str">
        <f t="shared" si="198"/>
        <v>0</v>
      </c>
      <c r="G1090" s="1">
        <f ca="1">(OFFSET(O1090,0,MATCH(Customer!$J$6,'CDH &amp; HDH'!$P$11:$X$11,0)))</f>
        <v>35</v>
      </c>
      <c r="H1090" s="1" t="str">
        <f t="shared" si="199"/>
        <v>Heating</v>
      </c>
      <c r="I1090" s="1">
        <f ca="1">OFFSET(IF($H1090="Cooling",Customer!$C$25,Customer!$C$52),E1090,D1090)</f>
        <v>66</v>
      </c>
      <c r="J1090" s="1">
        <f ca="1">OFFSET(IF($H1090="Cooling",Customer!$L$25,Customer!$L$52),$E1090,$D1090)</f>
        <v>64</v>
      </c>
      <c r="K1090" s="16">
        <f t="shared" si="200"/>
        <v>0</v>
      </c>
      <c r="L1090" s="16">
        <f t="shared" si="201"/>
        <v>0</v>
      </c>
      <c r="M1090" s="17">
        <f t="shared" ca="1" si="193"/>
        <v>31</v>
      </c>
      <c r="N1090" s="17">
        <f t="shared" ca="1" si="194"/>
        <v>29</v>
      </c>
      <c r="O1090" s="4"/>
      <c r="P1090" s="4">
        <v>19</v>
      </c>
      <c r="Q1090" s="4">
        <v>24</v>
      </c>
      <c r="R1090" s="4">
        <v>29</v>
      </c>
      <c r="S1090" s="4">
        <v>33</v>
      </c>
      <c r="T1090" s="4">
        <v>29</v>
      </c>
      <c r="U1090" s="4">
        <v>25</v>
      </c>
      <c r="V1090" s="13">
        <v>35</v>
      </c>
      <c r="W1090" s="4">
        <v>23</v>
      </c>
      <c r="X1090" s="4">
        <v>25</v>
      </c>
      <c r="Y1090">
        <f t="shared" si="202"/>
        <v>0</v>
      </c>
      <c r="Z1090">
        <f t="shared" si="203"/>
        <v>0</v>
      </c>
    </row>
    <row r="1091" spans="2:26" x14ac:dyDescent="0.25">
      <c r="B1091" s="11">
        <f t="shared" si="204"/>
        <v>44606.958333330716</v>
      </c>
      <c r="C1091" s="1">
        <f t="shared" si="195"/>
        <v>2</v>
      </c>
      <c r="D1091" s="1">
        <f t="shared" si="196"/>
        <v>1</v>
      </c>
      <c r="E1091" s="12">
        <f t="shared" si="197"/>
        <v>24</v>
      </c>
      <c r="F1091" s="124" t="str">
        <f t="shared" si="198"/>
        <v>0</v>
      </c>
      <c r="G1091" s="1">
        <f ca="1">(OFFSET(O1091,0,MATCH(Customer!$J$6,'CDH &amp; HDH'!$P$11:$X$11,0)))</f>
        <v>34</v>
      </c>
      <c r="H1091" s="1" t="str">
        <f t="shared" si="199"/>
        <v>Heating</v>
      </c>
      <c r="I1091" s="1">
        <f ca="1">OFFSET(IF($H1091="Cooling",Customer!$C$25,Customer!$C$52),E1091,D1091)</f>
        <v>66</v>
      </c>
      <c r="J1091" s="1">
        <f ca="1">OFFSET(IF($H1091="Cooling",Customer!$L$25,Customer!$L$52),$E1091,$D1091)</f>
        <v>64</v>
      </c>
      <c r="K1091" s="16">
        <f t="shared" si="200"/>
        <v>0</v>
      </c>
      <c r="L1091" s="16">
        <f t="shared" si="201"/>
        <v>0</v>
      </c>
      <c r="M1091" s="17">
        <f t="shared" ca="1" si="193"/>
        <v>32</v>
      </c>
      <c r="N1091" s="17">
        <f t="shared" ca="1" si="194"/>
        <v>30</v>
      </c>
      <c r="O1091" s="4"/>
      <c r="P1091" s="4">
        <v>20</v>
      </c>
      <c r="Q1091" s="4">
        <v>25</v>
      </c>
      <c r="R1091" s="4">
        <v>29</v>
      </c>
      <c r="S1091" s="4">
        <v>33</v>
      </c>
      <c r="T1091" s="4">
        <v>27</v>
      </c>
      <c r="U1091" s="4">
        <v>24</v>
      </c>
      <c r="V1091" s="13">
        <v>34</v>
      </c>
      <c r="W1091" s="4">
        <v>26</v>
      </c>
      <c r="X1091" s="4">
        <v>22</v>
      </c>
      <c r="Y1091">
        <f t="shared" si="202"/>
        <v>0</v>
      </c>
      <c r="Z1091">
        <f t="shared" si="203"/>
        <v>0</v>
      </c>
    </row>
    <row r="1092" spans="2:26" x14ac:dyDescent="0.25">
      <c r="B1092" s="11">
        <f t="shared" si="204"/>
        <v>44606.999999997381</v>
      </c>
      <c r="C1092" s="1">
        <f t="shared" si="195"/>
        <v>2</v>
      </c>
      <c r="D1092" s="1">
        <f t="shared" si="196"/>
        <v>2</v>
      </c>
      <c r="E1092" s="12">
        <f t="shared" si="197"/>
        <v>1</v>
      </c>
      <c r="F1092" s="124" t="str">
        <f t="shared" si="198"/>
        <v>0</v>
      </c>
      <c r="G1092" s="1">
        <f ca="1">(OFFSET(O1092,0,MATCH(Customer!$J$6,'CDH &amp; HDH'!$P$11:$X$11,0)))</f>
        <v>33</v>
      </c>
      <c r="H1092" s="1" t="str">
        <f t="shared" si="199"/>
        <v>Heating</v>
      </c>
      <c r="I1092" s="1">
        <f ca="1">OFFSET(IF($H1092="Cooling",Customer!$C$25,Customer!$C$52),E1092,D1092)</f>
        <v>66</v>
      </c>
      <c r="J1092" s="1">
        <f ca="1">OFFSET(IF($H1092="Cooling",Customer!$L$25,Customer!$L$52),$E1092,$D1092)</f>
        <v>64</v>
      </c>
      <c r="K1092" s="16">
        <f t="shared" si="200"/>
        <v>0</v>
      </c>
      <c r="L1092" s="16">
        <f t="shared" si="201"/>
        <v>0</v>
      </c>
      <c r="M1092" s="17">
        <f t="shared" ca="1" si="193"/>
        <v>33</v>
      </c>
      <c r="N1092" s="17">
        <f t="shared" ca="1" si="194"/>
        <v>31</v>
      </c>
      <c r="O1092" s="4"/>
      <c r="P1092" s="4">
        <v>17</v>
      </c>
      <c r="Q1092" s="4">
        <v>26</v>
      </c>
      <c r="R1092" s="4">
        <v>31</v>
      </c>
      <c r="S1092" s="4">
        <v>34</v>
      </c>
      <c r="T1092" s="4">
        <v>25</v>
      </c>
      <c r="U1092" s="4">
        <v>24</v>
      </c>
      <c r="V1092" s="13">
        <v>33</v>
      </c>
      <c r="W1092" s="4">
        <v>27</v>
      </c>
      <c r="X1092" s="4">
        <v>22</v>
      </c>
      <c r="Y1092">
        <f t="shared" si="202"/>
        <v>0</v>
      </c>
      <c r="Z1092">
        <f t="shared" si="203"/>
        <v>0</v>
      </c>
    </row>
    <row r="1093" spans="2:26" x14ac:dyDescent="0.25">
      <c r="B1093" s="11">
        <f t="shared" si="204"/>
        <v>44607.041666664045</v>
      </c>
      <c r="C1093" s="1">
        <f t="shared" si="195"/>
        <v>2</v>
      </c>
      <c r="D1093" s="1">
        <f t="shared" si="196"/>
        <v>2</v>
      </c>
      <c r="E1093" s="12">
        <f t="shared" si="197"/>
        <v>2</v>
      </c>
      <c r="F1093" s="124" t="str">
        <f t="shared" si="198"/>
        <v>0</v>
      </c>
      <c r="G1093" s="1">
        <f ca="1">(OFFSET(O1093,0,MATCH(Customer!$J$6,'CDH &amp; HDH'!$P$11:$X$11,0)))</f>
        <v>33</v>
      </c>
      <c r="H1093" s="1" t="str">
        <f t="shared" si="199"/>
        <v>Heating</v>
      </c>
      <c r="I1093" s="1">
        <f ca="1">OFFSET(IF($H1093="Cooling",Customer!$C$25,Customer!$C$52),E1093,D1093)</f>
        <v>66</v>
      </c>
      <c r="J1093" s="1">
        <f ca="1">OFFSET(IF($H1093="Cooling",Customer!$L$25,Customer!$L$52),$E1093,$D1093)</f>
        <v>64</v>
      </c>
      <c r="K1093" s="16">
        <f t="shared" si="200"/>
        <v>0</v>
      </c>
      <c r="L1093" s="16">
        <f t="shared" si="201"/>
        <v>0</v>
      </c>
      <c r="M1093" s="17">
        <f t="shared" ca="1" si="193"/>
        <v>33</v>
      </c>
      <c r="N1093" s="17">
        <f t="shared" ca="1" si="194"/>
        <v>31</v>
      </c>
      <c r="O1093" s="4"/>
      <c r="P1093" s="4">
        <v>19</v>
      </c>
      <c r="Q1093" s="4">
        <v>26</v>
      </c>
      <c r="R1093" s="4">
        <v>32</v>
      </c>
      <c r="S1093" s="4">
        <v>34</v>
      </c>
      <c r="T1093" s="4">
        <v>24</v>
      </c>
      <c r="U1093" s="4">
        <v>22</v>
      </c>
      <c r="V1093" s="13">
        <v>33</v>
      </c>
      <c r="W1093" s="4">
        <v>26</v>
      </c>
      <c r="X1093" s="4">
        <v>20</v>
      </c>
      <c r="Y1093">
        <f t="shared" si="202"/>
        <v>0</v>
      </c>
      <c r="Z1093">
        <f t="shared" si="203"/>
        <v>0</v>
      </c>
    </row>
    <row r="1094" spans="2:26" x14ac:dyDescent="0.25">
      <c r="B1094" s="11">
        <f t="shared" si="204"/>
        <v>44607.083333330709</v>
      </c>
      <c r="C1094" s="1">
        <f t="shared" si="195"/>
        <v>2</v>
      </c>
      <c r="D1094" s="1">
        <f t="shared" si="196"/>
        <v>2</v>
      </c>
      <c r="E1094" s="12">
        <f t="shared" si="197"/>
        <v>3</v>
      </c>
      <c r="F1094" s="124" t="str">
        <f t="shared" si="198"/>
        <v>0</v>
      </c>
      <c r="G1094" s="1">
        <f ca="1">(OFFSET(O1094,0,MATCH(Customer!$J$6,'CDH &amp; HDH'!$P$11:$X$11,0)))</f>
        <v>36</v>
      </c>
      <c r="H1094" s="1" t="str">
        <f t="shared" si="199"/>
        <v>Heating</v>
      </c>
      <c r="I1094" s="1">
        <f ca="1">OFFSET(IF($H1094="Cooling",Customer!$C$25,Customer!$C$52),E1094,D1094)</f>
        <v>66</v>
      </c>
      <c r="J1094" s="1">
        <f ca="1">OFFSET(IF($H1094="Cooling",Customer!$L$25,Customer!$L$52),$E1094,$D1094)</f>
        <v>64</v>
      </c>
      <c r="K1094" s="16">
        <f t="shared" si="200"/>
        <v>0</v>
      </c>
      <c r="L1094" s="16">
        <f t="shared" si="201"/>
        <v>0</v>
      </c>
      <c r="M1094" s="17">
        <f t="shared" ca="1" si="193"/>
        <v>30</v>
      </c>
      <c r="N1094" s="17">
        <f t="shared" ca="1" si="194"/>
        <v>28</v>
      </c>
      <c r="O1094" s="4"/>
      <c r="P1094" s="4">
        <v>19</v>
      </c>
      <c r="Q1094" s="4">
        <v>28</v>
      </c>
      <c r="R1094" s="4">
        <v>32</v>
      </c>
      <c r="S1094" s="4">
        <v>33</v>
      </c>
      <c r="T1094" s="4">
        <v>24</v>
      </c>
      <c r="U1094" s="4">
        <v>22</v>
      </c>
      <c r="V1094" s="13">
        <v>36</v>
      </c>
      <c r="W1094" s="4">
        <v>29</v>
      </c>
      <c r="X1094" s="4">
        <v>19</v>
      </c>
      <c r="Y1094">
        <f t="shared" si="202"/>
        <v>0</v>
      </c>
      <c r="Z1094">
        <f t="shared" si="203"/>
        <v>0</v>
      </c>
    </row>
    <row r="1095" spans="2:26" x14ac:dyDescent="0.25">
      <c r="B1095" s="11">
        <f t="shared" si="204"/>
        <v>44607.124999997373</v>
      </c>
      <c r="C1095" s="1">
        <f t="shared" si="195"/>
        <v>2</v>
      </c>
      <c r="D1095" s="1">
        <f t="shared" si="196"/>
        <v>2</v>
      </c>
      <c r="E1095" s="12">
        <f t="shared" si="197"/>
        <v>4</v>
      </c>
      <c r="F1095" s="124" t="str">
        <f t="shared" si="198"/>
        <v>0</v>
      </c>
      <c r="G1095" s="1">
        <f ca="1">(OFFSET(O1095,0,MATCH(Customer!$J$6,'CDH &amp; HDH'!$P$11:$X$11,0)))</f>
        <v>38</v>
      </c>
      <c r="H1095" s="1" t="str">
        <f t="shared" si="199"/>
        <v>Heating</v>
      </c>
      <c r="I1095" s="1">
        <f ca="1">OFFSET(IF($H1095="Cooling",Customer!$C$25,Customer!$C$52),E1095,D1095)</f>
        <v>66</v>
      </c>
      <c r="J1095" s="1">
        <f ca="1">OFFSET(IF($H1095="Cooling",Customer!$L$25,Customer!$L$52),$E1095,$D1095)</f>
        <v>64</v>
      </c>
      <c r="K1095" s="16">
        <f t="shared" si="200"/>
        <v>0</v>
      </c>
      <c r="L1095" s="16">
        <f t="shared" si="201"/>
        <v>0</v>
      </c>
      <c r="M1095" s="17">
        <f t="shared" ca="1" si="193"/>
        <v>28</v>
      </c>
      <c r="N1095" s="17">
        <f t="shared" ca="1" si="194"/>
        <v>26</v>
      </c>
      <c r="O1095" s="4"/>
      <c r="P1095" s="4">
        <v>18</v>
      </c>
      <c r="Q1095" s="4">
        <v>29</v>
      </c>
      <c r="R1095" s="4">
        <v>30</v>
      </c>
      <c r="S1095" s="4">
        <v>33</v>
      </c>
      <c r="T1095" s="4">
        <v>23</v>
      </c>
      <c r="U1095" s="4">
        <v>22</v>
      </c>
      <c r="V1095" s="13">
        <v>38</v>
      </c>
      <c r="W1095" s="4">
        <v>28</v>
      </c>
      <c r="X1095" s="4">
        <v>19</v>
      </c>
      <c r="Y1095">
        <f t="shared" si="202"/>
        <v>0</v>
      </c>
      <c r="Z1095">
        <f t="shared" si="203"/>
        <v>0</v>
      </c>
    </row>
    <row r="1096" spans="2:26" x14ac:dyDescent="0.25">
      <c r="B1096" s="11">
        <f t="shared" si="204"/>
        <v>44607.166666664038</v>
      </c>
      <c r="C1096" s="1">
        <f t="shared" si="195"/>
        <v>2</v>
      </c>
      <c r="D1096" s="1">
        <f t="shared" si="196"/>
        <v>2</v>
      </c>
      <c r="E1096" s="12">
        <f t="shared" si="197"/>
        <v>5</v>
      </c>
      <c r="F1096" s="124" t="str">
        <f t="shared" si="198"/>
        <v>0</v>
      </c>
      <c r="G1096" s="1">
        <f ca="1">(OFFSET(O1096,0,MATCH(Customer!$J$6,'CDH &amp; HDH'!$P$11:$X$11,0)))</f>
        <v>43</v>
      </c>
      <c r="H1096" s="1" t="str">
        <f t="shared" si="199"/>
        <v>Heating</v>
      </c>
      <c r="I1096" s="1">
        <f ca="1">OFFSET(IF($H1096="Cooling",Customer!$C$25,Customer!$C$52),E1096,D1096)</f>
        <v>66</v>
      </c>
      <c r="J1096" s="1">
        <f ca="1">OFFSET(IF($H1096="Cooling",Customer!$L$25,Customer!$L$52),$E1096,$D1096)</f>
        <v>64</v>
      </c>
      <c r="K1096" s="16">
        <f t="shared" si="200"/>
        <v>0</v>
      </c>
      <c r="L1096" s="16">
        <f t="shared" si="201"/>
        <v>0</v>
      </c>
      <c r="M1096" s="17">
        <f t="shared" ca="1" si="193"/>
        <v>23</v>
      </c>
      <c r="N1096" s="17">
        <f t="shared" ca="1" si="194"/>
        <v>21</v>
      </c>
      <c r="O1096" s="4"/>
      <c r="P1096" s="4">
        <v>20</v>
      </c>
      <c r="Q1096" s="4">
        <v>29</v>
      </c>
      <c r="R1096" s="4">
        <v>32</v>
      </c>
      <c r="S1096" s="4">
        <v>34</v>
      </c>
      <c r="T1096" s="4">
        <v>25</v>
      </c>
      <c r="U1096" s="4">
        <v>23</v>
      </c>
      <c r="V1096" s="13">
        <v>43</v>
      </c>
      <c r="W1096" s="4">
        <v>28</v>
      </c>
      <c r="X1096" s="4">
        <v>18</v>
      </c>
      <c r="Y1096">
        <f t="shared" si="202"/>
        <v>0</v>
      </c>
      <c r="Z1096">
        <f t="shared" si="203"/>
        <v>0</v>
      </c>
    </row>
    <row r="1097" spans="2:26" x14ac:dyDescent="0.25">
      <c r="B1097" s="11">
        <f t="shared" si="204"/>
        <v>44607.208333330702</v>
      </c>
      <c r="C1097" s="1">
        <f t="shared" si="195"/>
        <v>2</v>
      </c>
      <c r="D1097" s="1">
        <f t="shared" si="196"/>
        <v>2</v>
      </c>
      <c r="E1097" s="12">
        <f t="shared" si="197"/>
        <v>6</v>
      </c>
      <c r="F1097" s="124" t="str">
        <f t="shared" si="198"/>
        <v>0</v>
      </c>
      <c r="G1097" s="1">
        <f ca="1">(OFFSET(O1097,0,MATCH(Customer!$J$6,'CDH &amp; HDH'!$P$11:$X$11,0)))</f>
        <v>43</v>
      </c>
      <c r="H1097" s="1" t="str">
        <f t="shared" si="199"/>
        <v>Heating</v>
      </c>
      <c r="I1097" s="1">
        <f ca="1">OFFSET(IF($H1097="Cooling",Customer!$C$25,Customer!$C$52),E1097,D1097)</f>
        <v>66</v>
      </c>
      <c r="J1097" s="1">
        <f ca="1">OFFSET(IF($H1097="Cooling",Customer!$L$25,Customer!$L$52),$E1097,$D1097)</f>
        <v>64</v>
      </c>
      <c r="K1097" s="16">
        <f t="shared" si="200"/>
        <v>0</v>
      </c>
      <c r="L1097" s="16">
        <f t="shared" si="201"/>
        <v>0</v>
      </c>
      <c r="M1097" s="17">
        <f t="shared" ca="1" si="193"/>
        <v>23</v>
      </c>
      <c r="N1097" s="17">
        <f t="shared" ca="1" si="194"/>
        <v>21</v>
      </c>
      <c r="O1097" s="4"/>
      <c r="P1097" s="4">
        <v>21</v>
      </c>
      <c r="Q1097" s="4">
        <v>30</v>
      </c>
      <c r="R1097" s="4">
        <v>33</v>
      </c>
      <c r="S1097" s="4">
        <v>33</v>
      </c>
      <c r="T1097" s="4">
        <v>25</v>
      </c>
      <c r="U1097" s="4">
        <v>23</v>
      </c>
      <c r="V1097" s="13">
        <v>43</v>
      </c>
      <c r="W1097" s="4">
        <v>28</v>
      </c>
      <c r="X1097" s="4">
        <v>17</v>
      </c>
      <c r="Y1097">
        <f t="shared" si="202"/>
        <v>0</v>
      </c>
      <c r="Z1097">
        <f t="shared" si="203"/>
        <v>0</v>
      </c>
    </row>
    <row r="1098" spans="2:26" x14ac:dyDescent="0.25">
      <c r="B1098" s="11">
        <f t="shared" si="204"/>
        <v>44607.249999997366</v>
      </c>
      <c r="C1098" s="1">
        <f t="shared" si="195"/>
        <v>2</v>
      </c>
      <c r="D1098" s="1">
        <f t="shared" si="196"/>
        <v>2</v>
      </c>
      <c r="E1098" s="12">
        <f t="shared" si="197"/>
        <v>7</v>
      </c>
      <c r="F1098" s="124" t="str">
        <f t="shared" si="198"/>
        <v>0</v>
      </c>
      <c r="G1098" s="1">
        <f ca="1">(OFFSET(O1098,0,MATCH(Customer!$J$6,'CDH &amp; HDH'!$P$11:$X$11,0)))</f>
        <v>43</v>
      </c>
      <c r="H1098" s="1" t="str">
        <f t="shared" si="199"/>
        <v>Heating</v>
      </c>
      <c r="I1098" s="1">
        <f ca="1">OFFSET(IF($H1098="Cooling",Customer!$C$25,Customer!$C$52),E1098,D1098)</f>
        <v>66</v>
      </c>
      <c r="J1098" s="1">
        <f ca="1">OFFSET(IF($H1098="Cooling",Customer!$L$25,Customer!$L$52),$E1098,$D1098)</f>
        <v>64</v>
      </c>
      <c r="K1098" s="16">
        <f t="shared" si="200"/>
        <v>0</v>
      </c>
      <c r="L1098" s="16">
        <f t="shared" si="201"/>
        <v>0</v>
      </c>
      <c r="M1098" s="17">
        <f t="shared" ca="1" si="193"/>
        <v>23</v>
      </c>
      <c r="N1098" s="17">
        <f t="shared" ca="1" si="194"/>
        <v>21</v>
      </c>
      <c r="O1098" s="4"/>
      <c r="P1098" s="4">
        <v>22</v>
      </c>
      <c r="Q1098" s="4">
        <v>30</v>
      </c>
      <c r="R1098" s="4">
        <v>33</v>
      </c>
      <c r="S1098" s="4">
        <v>33</v>
      </c>
      <c r="T1098" s="4">
        <v>24</v>
      </c>
      <c r="U1098" s="4">
        <v>23</v>
      </c>
      <c r="V1098" s="13">
        <v>43</v>
      </c>
      <c r="W1098" s="4">
        <v>29</v>
      </c>
      <c r="X1098" s="4">
        <v>18</v>
      </c>
      <c r="Y1098">
        <f t="shared" si="202"/>
        <v>0</v>
      </c>
      <c r="Z1098">
        <f t="shared" si="203"/>
        <v>0</v>
      </c>
    </row>
    <row r="1099" spans="2:26" x14ac:dyDescent="0.25">
      <c r="B1099" s="11">
        <f t="shared" si="204"/>
        <v>44607.29166666403</v>
      </c>
      <c r="C1099" s="1">
        <f t="shared" si="195"/>
        <v>2</v>
      </c>
      <c r="D1099" s="1">
        <f t="shared" si="196"/>
        <v>2</v>
      </c>
      <c r="E1099" s="12">
        <f t="shared" si="197"/>
        <v>8</v>
      </c>
      <c r="F1099" s="124" t="str">
        <f t="shared" si="198"/>
        <v>1</v>
      </c>
      <c r="G1099" s="1">
        <f ca="1">(OFFSET(O1099,0,MATCH(Customer!$J$6,'CDH &amp; HDH'!$P$11:$X$11,0)))</f>
        <v>45</v>
      </c>
      <c r="H1099" s="1" t="str">
        <f t="shared" si="199"/>
        <v>Heating</v>
      </c>
      <c r="I1099" s="1">
        <f ca="1">OFFSET(IF($H1099="Cooling",Customer!$C$25,Customer!$C$52),E1099,D1099)</f>
        <v>70</v>
      </c>
      <c r="J1099" s="1">
        <f ca="1">OFFSET(IF($H1099="Cooling",Customer!$L$25,Customer!$L$52),$E1099,$D1099)</f>
        <v>70</v>
      </c>
      <c r="K1099" s="16">
        <f t="shared" si="200"/>
        <v>0</v>
      </c>
      <c r="L1099" s="16">
        <f t="shared" si="201"/>
        <v>0</v>
      </c>
      <c r="M1099" s="17">
        <f t="shared" ca="1" si="193"/>
        <v>25</v>
      </c>
      <c r="N1099" s="17">
        <f t="shared" ca="1" si="194"/>
        <v>25</v>
      </c>
      <c r="O1099" s="4"/>
      <c r="P1099" s="4">
        <v>23</v>
      </c>
      <c r="Q1099" s="4">
        <v>33</v>
      </c>
      <c r="R1099" s="4">
        <v>32</v>
      </c>
      <c r="S1099" s="4">
        <v>33</v>
      </c>
      <c r="T1099" s="4">
        <v>25</v>
      </c>
      <c r="U1099" s="4">
        <v>25</v>
      </c>
      <c r="V1099" s="13">
        <v>45</v>
      </c>
      <c r="W1099" s="4">
        <v>29</v>
      </c>
      <c r="X1099" s="4">
        <v>19</v>
      </c>
      <c r="Y1099">
        <f t="shared" si="202"/>
        <v>0</v>
      </c>
      <c r="Z1099">
        <f t="shared" si="203"/>
        <v>0</v>
      </c>
    </row>
    <row r="1100" spans="2:26" x14ac:dyDescent="0.25">
      <c r="B1100" s="11">
        <f t="shared" si="204"/>
        <v>44607.333333330695</v>
      </c>
      <c r="C1100" s="1">
        <f t="shared" si="195"/>
        <v>2</v>
      </c>
      <c r="D1100" s="1">
        <f t="shared" si="196"/>
        <v>2</v>
      </c>
      <c r="E1100" s="12">
        <f t="shared" si="197"/>
        <v>9</v>
      </c>
      <c r="F1100" s="124" t="str">
        <f t="shared" si="198"/>
        <v>1</v>
      </c>
      <c r="G1100" s="1">
        <f ca="1">(OFFSET(O1100,0,MATCH(Customer!$J$6,'CDH &amp; HDH'!$P$11:$X$11,0)))</f>
        <v>45</v>
      </c>
      <c r="H1100" s="1" t="str">
        <f t="shared" si="199"/>
        <v>Heating</v>
      </c>
      <c r="I1100" s="1">
        <f ca="1">OFFSET(IF($H1100="Cooling",Customer!$C$25,Customer!$C$52),E1100,D1100)</f>
        <v>70</v>
      </c>
      <c r="J1100" s="1">
        <f ca="1">OFFSET(IF($H1100="Cooling",Customer!$L$25,Customer!$L$52),$E1100,$D1100)</f>
        <v>70</v>
      </c>
      <c r="K1100" s="16">
        <f t="shared" si="200"/>
        <v>0</v>
      </c>
      <c r="L1100" s="16">
        <f t="shared" si="201"/>
        <v>0</v>
      </c>
      <c r="M1100" s="17">
        <f t="shared" ref="M1100:M1163" ca="1" si="205">IF($H1100="Cooling",0,MAX(0,I1100-$G1100))</f>
        <v>25</v>
      </c>
      <c r="N1100" s="17">
        <f t="shared" ref="N1100:N1163" ca="1" si="206">IF($H1100="Cooling",0,MAX(0,J1100-$G1100))</f>
        <v>25</v>
      </c>
      <c r="O1100" s="4"/>
      <c r="P1100" s="4">
        <v>26</v>
      </c>
      <c r="Q1100" s="4">
        <v>37</v>
      </c>
      <c r="R1100" s="4">
        <v>33</v>
      </c>
      <c r="S1100" s="4">
        <v>33</v>
      </c>
      <c r="T1100" s="4">
        <v>36</v>
      </c>
      <c r="U1100" s="4">
        <v>29</v>
      </c>
      <c r="V1100" s="13">
        <v>45</v>
      </c>
      <c r="W1100" s="4">
        <v>32</v>
      </c>
      <c r="X1100" s="4">
        <v>21</v>
      </c>
      <c r="Y1100">
        <f t="shared" si="202"/>
        <v>0</v>
      </c>
      <c r="Z1100">
        <f t="shared" si="203"/>
        <v>0</v>
      </c>
    </row>
    <row r="1101" spans="2:26" x14ac:dyDescent="0.25">
      <c r="B1101" s="11">
        <f t="shared" si="204"/>
        <v>44607.374999997359</v>
      </c>
      <c r="C1101" s="1">
        <f t="shared" ref="C1101:C1164" si="207">MONTH(B1101)</f>
        <v>2</v>
      </c>
      <c r="D1101" s="1">
        <f t="shared" ref="D1101:D1164" si="208">WEEKDAY(B1101,2)</f>
        <v>2</v>
      </c>
      <c r="E1101" s="12">
        <f t="shared" ref="E1101:E1164" si="209">HOUR(B1101)+1</f>
        <v>10</v>
      </c>
      <c r="F1101" s="124" t="str">
        <f t="shared" ref="F1101:F1164" si="210">IF(AND(C1101&gt;5,C1101&lt;9,D1101&lt;6,E1101&gt;14,E1101&lt;19),"1",IF(AND(OR(E1101=8,E1101=9,E1101=19,E1101=20),C1101&lt;3,D1101&lt;6),"1","0"))</f>
        <v>0</v>
      </c>
      <c r="G1101" s="1">
        <f ca="1">(OFFSET(O1101,0,MATCH(Customer!$J$6,'CDH &amp; HDH'!$P$11:$X$11,0)))</f>
        <v>46</v>
      </c>
      <c r="H1101" s="1" t="str">
        <f t="shared" ref="H1101:H1164" si="211">IF(AND(C1101&gt;=5,C1101&lt;=9),"Cooling","Heating")</f>
        <v>Heating</v>
      </c>
      <c r="I1101" s="1">
        <f ca="1">OFFSET(IF($H1101="Cooling",Customer!$C$25,Customer!$C$52),E1101,D1101)</f>
        <v>70</v>
      </c>
      <c r="J1101" s="1">
        <f ca="1">OFFSET(IF($H1101="Cooling",Customer!$L$25,Customer!$L$52),$E1101,$D1101)</f>
        <v>70</v>
      </c>
      <c r="K1101" s="16">
        <f t="shared" ref="K1101:K1164" si="212">IF($H1101="Heating",0,MAX(0,$G1101-I1101))</f>
        <v>0</v>
      </c>
      <c r="L1101" s="16">
        <f t="shared" ref="L1101:L1164" si="213">IF($H1101="Heating",0,MAX(0,$G1101-J1101))</f>
        <v>0</v>
      </c>
      <c r="M1101" s="17">
        <f t="shared" ca="1" si="205"/>
        <v>24</v>
      </c>
      <c r="N1101" s="17">
        <f t="shared" ca="1" si="206"/>
        <v>24</v>
      </c>
      <c r="O1101" s="4"/>
      <c r="P1101" s="4">
        <v>31</v>
      </c>
      <c r="Q1101" s="4">
        <v>39</v>
      </c>
      <c r="R1101" s="4">
        <v>34</v>
      </c>
      <c r="S1101" s="4">
        <v>33</v>
      </c>
      <c r="T1101" s="4">
        <v>39</v>
      </c>
      <c r="U1101" s="4">
        <v>33</v>
      </c>
      <c r="V1101" s="13">
        <v>46</v>
      </c>
      <c r="W1101" s="4">
        <v>38</v>
      </c>
      <c r="X1101" s="4">
        <v>22</v>
      </c>
      <c r="Y1101">
        <f t="shared" ref="Y1101:Y1164" si="214">1.08*400*K1101</f>
        <v>0</v>
      </c>
      <c r="Z1101">
        <f t="shared" ref="Z1101:Z1164" si="215">1.08*400*L1101</f>
        <v>0</v>
      </c>
    </row>
    <row r="1102" spans="2:26" x14ac:dyDescent="0.25">
      <c r="B1102" s="11">
        <f t="shared" ref="B1102:B1165" si="216">B1101+1/24</f>
        <v>44607.416666664023</v>
      </c>
      <c r="C1102" s="1">
        <f t="shared" si="207"/>
        <v>2</v>
      </c>
      <c r="D1102" s="1">
        <f t="shared" si="208"/>
        <v>2</v>
      </c>
      <c r="E1102" s="12">
        <f t="shared" si="209"/>
        <v>11</v>
      </c>
      <c r="F1102" s="124" t="str">
        <f t="shared" si="210"/>
        <v>0</v>
      </c>
      <c r="G1102" s="1">
        <f ca="1">(OFFSET(O1102,0,MATCH(Customer!$J$6,'CDH &amp; HDH'!$P$11:$X$11,0)))</f>
        <v>47</v>
      </c>
      <c r="H1102" s="1" t="str">
        <f t="shared" si="211"/>
        <v>Heating</v>
      </c>
      <c r="I1102" s="1">
        <f ca="1">OFFSET(IF($H1102="Cooling",Customer!$C$25,Customer!$C$52),E1102,D1102)</f>
        <v>70</v>
      </c>
      <c r="J1102" s="1">
        <f ca="1">OFFSET(IF($H1102="Cooling",Customer!$L$25,Customer!$L$52),$E1102,$D1102)</f>
        <v>70</v>
      </c>
      <c r="K1102" s="16">
        <f t="shared" si="212"/>
        <v>0</v>
      </c>
      <c r="L1102" s="16">
        <f t="shared" si="213"/>
        <v>0</v>
      </c>
      <c r="M1102" s="17">
        <f t="shared" ca="1" si="205"/>
        <v>23</v>
      </c>
      <c r="N1102" s="17">
        <f t="shared" ca="1" si="206"/>
        <v>23</v>
      </c>
      <c r="O1102" s="4"/>
      <c r="P1102" s="4">
        <v>37</v>
      </c>
      <c r="Q1102" s="4">
        <v>42</v>
      </c>
      <c r="R1102" s="4">
        <v>36</v>
      </c>
      <c r="S1102" s="4">
        <v>35</v>
      </c>
      <c r="T1102" s="4">
        <v>43</v>
      </c>
      <c r="U1102" s="4">
        <v>38</v>
      </c>
      <c r="V1102" s="13">
        <v>47</v>
      </c>
      <c r="W1102" s="4">
        <v>40</v>
      </c>
      <c r="X1102" s="4">
        <v>23</v>
      </c>
      <c r="Y1102">
        <f t="shared" si="214"/>
        <v>0</v>
      </c>
      <c r="Z1102">
        <f t="shared" si="215"/>
        <v>0</v>
      </c>
    </row>
    <row r="1103" spans="2:26" x14ac:dyDescent="0.25">
      <c r="B1103" s="11">
        <f t="shared" si="216"/>
        <v>44607.458333330687</v>
      </c>
      <c r="C1103" s="1">
        <f t="shared" si="207"/>
        <v>2</v>
      </c>
      <c r="D1103" s="1">
        <f t="shared" si="208"/>
        <v>2</v>
      </c>
      <c r="E1103" s="12">
        <f t="shared" si="209"/>
        <v>12</v>
      </c>
      <c r="F1103" s="124" t="str">
        <f t="shared" si="210"/>
        <v>0</v>
      </c>
      <c r="G1103" s="1">
        <f ca="1">(OFFSET(O1103,0,MATCH(Customer!$J$6,'CDH &amp; HDH'!$P$11:$X$11,0)))</f>
        <v>49</v>
      </c>
      <c r="H1103" s="1" t="str">
        <f t="shared" si="211"/>
        <v>Heating</v>
      </c>
      <c r="I1103" s="1">
        <f ca="1">OFFSET(IF($H1103="Cooling",Customer!$C$25,Customer!$C$52),E1103,D1103)</f>
        <v>70</v>
      </c>
      <c r="J1103" s="1">
        <f ca="1">OFFSET(IF($H1103="Cooling",Customer!$L$25,Customer!$L$52),$E1103,$D1103)</f>
        <v>70</v>
      </c>
      <c r="K1103" s="16">
        <f t="shared" si="212"/>
        <v>0</v>
      </c>
      <c r="L1103" s="16">
        <f t="shared" si="213"/>
        <v>0</v>
      </c>
      <c r="M1103" s="17">
        <f t="shared" ca="1" si="205"/>
        <v>21</v>
      </c>
      <c r="N1103" s="17">
        <f t="shared" ca="1" si="206"/>
        <v>21</v>
      </c>
      <c r="O1103" s="4"/>
      <c r="P1103" s="4">
        <v>35</v>
      </c>
      <c r="Q1103" s="4">
        <v>44</v>
      </c>
      <c r="R1103" s="4">
        <v>37</v>
      </c>
      <c r="S1103" s="4">
        <v>36</v>
      </c>
      <c r="T1103" s="4">
        <v>45</v>
      </c>
      <c r="U1103" s="4">
        <v>42</v>
      </c>
      <c r="V1103" s="13">
        <v>49</v>
      </c>
      <c r="W1103" s="4">
        <v>42</v>
      </c>
      <c r="X1103" s="4">
        <v>24</v>
      </c>
      <c r="Y1103">
        <f t="shared" si="214"/>
        <v>0</v>
      </c>
      <c r="Z1103">
        <f t="shared" si="215"/>
        <v>0</v>
      </c>
    </row>
    <row r="1104" spans="2:26" x14ac:dyDescent="0.25">
      <c r="B1104" s="11">
        <f t="shared" si="216"/>
        <v>44607.499999997352</v>
      </c>
      <c r="C1104" s="1">
        <f t="shared" si="207"/>
        <v>2</v>
      </c>
      <c r="D1104" s="1">
        <f t="shared" si="208"/>
        <v>2</v>
      </c>
      <c r="E1104" s="12">
        <f t="shared" si="209"/>
        <v>13</v>
      </c>
      <c r="F1104" s="124" t="str">
        <f t="shared" si="210"/>
        <v>0</v>
      </c>
      <c r="G1104" s="1">
        <f ca="1">(OFFSET(O1104,0,MATCH(Customer!$J$6,'CDH &amp; HDH'!$P$11:$X$11,0)))</f>
        <v>52</v>
      </c>
      <c r="H1104" s="1" t="str">
        <f t="shared" si="211"/>
        <v>Heating</v>
      </c>
      <c r="I1104" s="1">
        <f ca="1">OFFSET(IF($H1104="Cooling",Customer!$C$25,Customer!$C$52),E1104,D1104)</f>
        <v>70</v>
      </c>
      <c r="J1104" s="1">
        <f ca="1">OFFSET(IF($H1104="Cooling",Customer!$L$25,Customer!$L$52),$E1104,$D1104)</f>
        <v>70</v>
      </c>
      <c r="K1104" s="16">
        <f t="shared" si="212"/>
        <v>0</v>
      </c>
      <c r="L1104" s="16">
        <f t="shared" si="213"/>
        <v>0</v>
      </c>
      <c r="M1104" s="17">
        <f t="shared" ca="1" si="205"/>
        <v>18</v>
      </c>
      <c r="N1104" s="17">
        <f t="shared" ca="1" si="206"/>
        <v>18</v>
      </c>
      <c r="O1104" s="4"/>
      <c r="P1104" s="4">
        <v>38</v>
      </c>
      <c r="Q1104" s="4">
        <v>44</v>
      </c>
      <c r="R1104" s="4">
        <v>38</v>
      </c>
      <c r="S1104" s="4">
        <v>34</v>
      </c>
      <c r="T1104" s="4">
        <v>46</v>
      </c>
      <c r="U1104" s="4">
        <v>46</v>
      </c>
      <c r="V1104" s="13">
        <v>52</v>
      </c>
      <c r="W1104" s="4">
        <v>42</v>
      </c>
      <c r="X1104" s="4">
        <v>25</v>
      </c>
      <c r="Y1104">
        <f t="shared" si="214"/>
        <v>0</v>
      </c>
      <c r="Z1104">
        <f t="shared" si="215"/>
        <v>0</v>
      </c>
    </row>
    <row r="1105" spans="2:26" x14ac:dyDescent="0.25">
      <c r="B1105" s="11">
        <f t="shared" si="216"/>
        <v>44607.541666664016</v>
      </c>
      <c r="C1105" s="1">
        <f t="shared" si="207"/>
        <v>2</v>
      </c>
      <c r="D1105" s="1">
        <f t="shared" si="208"/>
        <v>2</v>
      </c>
      <c r="E1105" s="12">
        <f t="shared" si="209"/>
        <v>14</v>
      </c>
      <c r="F1105" s="124" t="str">
        <f t="shared" si="210"/>
        <v>0</v>
      </c>
      <c r="G1105" s="1">
        <f ca="1">(OFFSET(O1105,0,MATCH(Customer!$J$6,'CDH &amp; HDH'!$P$11:$X$11,0)))</f>
        <v>53</v>
      </c>
      <c r="H1105" s="1" t="str">
        <f t="shared" si="211"/>
        <v>Heating</v>
      </c>
      <c r="I1105" s="1">
        <f ca="1">OFFSET(IF($H1105="Cooling",Customer!$C$25,Customer!$C$52),E1105,D1105)</f>
        <v>70</v>
      </c>
      <c r="J1105" s="1">
        <f ca="1">OFFSET(IF($H1105="Cooling",Customer!$L$25,Customer!$L$52),$E1105,$D1105)</f>
        <v>70</v>
      </c>
      <c r="K1105" s="16">
        <f t="shared" si="212"/>
        <v>0</v>
      </c>
      <c r="L1105" s="16">
        <f t="shared" si="213"/>
        <v>0</v>
      </c>
      <c r="M1105" s="17">
        <f t="shared" ca="1" si="205"/>
        <v>17</v>
      </c>
      <c r="N1105" s="17">
        <f t="shared" ca="1" si="206"/>
        <v>17</v>
      </c>
      <c r="O1105" s="4"/>
      <c r="P1105" s="4">
        <v>44</v>
      </c>
      <c r="Q1105" s="4">
        <v>44</v>
      </c>
      <c r="R1105" s="4">
        <v>35</v>
      </c>
      <c r="S1105" s="4">
        <v>33</v>
      </c>
      <c r="T1105" s="4">
        <v>45</v>
      </c>
      <c r="U1105" s="4">
        <v>46</v>
      </c>
      <c r="V1105" s="13">
        <v>53</v>
      </c>
      <c r="W1105" s="4">
        <v>41</v>
      </c>
      <c r="X1105" s="4">
        <v>28</v>
      </c>
      <c r="Y1105">
        <f t="shared" si="214"/>
        <v>0</v>
      </c>
      <c r="Z1105">
        <f t="shared" si="215"/>
        <v>0</v>
      </c>
    </row>
    <row r="1106" spans="2:26" x14ac:dyDescent="0.25">
      <c r="B1106" s="11">
        <f t="shared" si="216"/>
        <v>44607.58333333068</v>
      </c>
      <c r="C1106" s="1">
        <f t="shared" si="207"/>
        <v>2</v>
      </c>
      <c r="D1106" s="1">
        <f t="shared" si="208"/>
        <v>2</v>
      </c>
      <c r="E1106" s="12">
        <f t="shared" si="209"/>
        <v>15</v>
      </c>
      <c r="F1106" s="124" t="str">
        <f t="shared" si="210"/>
        <v>0</v>
      </c>
      <c r="G1106" s="1">
        <f ca="1">(OFFSET(O1106,0,MATCH(Customer!$J$6,'CDH &amp; HDH'!$P$11:$X$11,0)))</f>
        <v>53</v>
      </c>
      <c r="H1106" s="1" t="str">
        <f t="shared" si="211"/>
        <v>Heating</v>
      </c>
      <c r="I1106" s="1">
        <f ca="1">OFFSET(IF($H1106="Cooling",Customer!$C$25,Customer!$C$52),E1106,D1106)</f>
        <v>70</v>
      </c>
      <c r="J1106" s="1">
        <f ca="1">OFFSET(IF($H1106="Cooling",Customer!$L$25,Customer!$L$52),$E1106,$D1106)</f>
        <v>70</v>
      </c>
      <c r="K1106" s="16">
        <f t="shared" si="212"/>
        <v>0</v>
      </c>
      <c r="L1106" s="16">
        <f t="shared" si="213"/>
        <v>0</v>
      </c>
      <c r="M1106" s="17">
        <f t="shared" ca="1" si="205"/>
        <v>17</v>
      </c>
      <c r="N1106" s="17">
        <f t="shared" ca="1" si="206"/>
        <v>17</v>
      </c>
      <c r="O1106" s="4"/>
      <c r="P1106" s="4">
        <v>44</v>
      </c>
      <c r="Q1106" s="4">
        <v>47</v>
      </c>
      <c r="R1106" s="4">
        <v>35</v>
      </c>
      <c r="S1106" s="4">
        <v>33</v>
      </c>
      <c r="T1106" s="4">
        <v>44</v>
      </c>
      <c r="U1106" s="4">
        <v>47</v>
      </c>
      <c r="V1106" s="13">
        <v>53</v>
      </c>
      <c r="W1106" s="4">
        <v>41</v>
      </c>
      <c r="X1106" s="4">
        <v>26</v>
      </c>
      <c r="Y1106">
        <f t="shared" si="214"/>
        <v>0</v>
      </c>
      <c r="Z1106">
        <f t="shared" si="215"/>
        <v>0</v>
      </c>
    </row>
    <row r="1107" spans="2:26" x14ac:dyDescent="0.25">
      <c r="B1107" s="11">
        <f t="shared" si="216"/>
        <v>44607.624999997344</v>
      </c>
      <c r="C1107" s="1">
        <f t="shared" si="207"/>
        <v>2</v>
      </c>
      <c r="D1107" s="1">
        <f t="shared" si="208"/>
        <v>2</v>
      </c>
      <c r="E1107" s="12">
        <f t="shared" si="209"/>
        <v>16</v>
      </c>
      <c r="F1107" s="124" t="str">
        <f t="shared" si="210"/>
        <v>0</v>
      </c>
      <c r="G1107" s="1">
        <f ca="1">(OFFSET(O1107,0,MATCH(Customer!$J$6,'CDH &amp; HDH'!$P$11:$X$11,0)))</f>
        <v>53</v>
      </c>
      <c r="H1107" s="1" t="str">
        <f t="shared" si="211"/>
        <v>Heating</v>
      </c>
      <c r="I1107" s="1">
        <f ca="1">OFFSET(IF($H1107="Cooling",Customer!$C$25,Customer!$C$52),E1107,D1107)</f>
        <v>70</v>
      </c>
      <c r="J1107" s="1">
        <f ca="1">OFFSET(IF($H1107="Cooling",Customer!$L$25,Customer!$L$52),$E1107,$D1107)</f>
        <v>70</v>
      </c>
      <c r="K1107" s="16">
        <f t="shared" si="212"/>
        <v>0</v>
      </c>
      <c r="L1107" s="16">
        <f t="shared" si="213"/>
        <v>0</v>
      </c>
      <c r="M1107" s="17">
        <f t="shared" ca="1" si="205"/>
        <v>17</v>
      </c>
      <c r="N1107" s="17">
        <f t="shared" ca="1" si="206"/>
        <v>17</v>
      </c>
      <c r="O1107" s="4"/>
      <c r="P1107" s="4">
        <v>44</v>
      </c>
      <c r="Q1107" s="4">
        <v>45</v>
      </c>
      <c r="R1107" s="4">
        <v>34</v>
      </c>
      <c r="S1107" s="4">
        <v>33</v>
      </c>
      <c r="T1107" s="4">
        <v>44</v>
      </c>
      <c r="U1107" s="4">
        <v>44</v>
      </c>
      <c r="V1107" s="13">
        <v>53</v>
      </c>
      <c r="W1107" s="4">
        <v>44</v>
      </c>
      <c r="X1107" s="4">
        <v>27</v>
      </c>
      <c r="Y1107">
        <f t="shared" si="214"/>
        <v>0</v>
      </c>
      <c r="Z1107">
        <f t="shared" si="215"/>
        <v>0</v>
      </c>
    </row>
    <row r="1108" spans="2:26" x14ac:dyDescent="0.25">
      <c r="B1108" s="11">
        <f t="shared" si="216"/>
        <v>44607.666666664009</v>
      </c>
      <c r="C1108" s="1">
        <f t="shared" si="207"/>
        <v>2</v>
      </c>
      <c r="D1108" s="1">
        <f t="shared" si="208"/>
        <v>2</v>
      </c>
      <c r="E1108" s="12">
        <f t="shared" si="209"/>
        <v>17</v>
      </c>
      <c r="F1108" s="124" t="str">
        <f t="shared" si="210"/>
        <v>0</v>
      </c>
      <c r="G1108" s="1">
        <f ca="1">(OFFSET(O1108,0,MATCH(Customer!$J$6,'CDH &amp; HDH'!$P$11:$X$11,0)))</f>
        <v>52</v>
      </c>
      <c r="H1108" s="1" t="str">
        <f t="shared" si="211"/>
        <v>Heating</v>
      </c>
      <c r="I1108" s="1">
        <f ca="1">OFFSET(IF($H1108="Cooling",Customer!$C$25,Customer!$C$52),E1108,D1108)</f>
        <v>70</v>
      </c>
      <c r="J1108" s="1">
        <f ca="1">OFFSET(IF($H1108="Cooling",Customer!$L$25,Customer!$L$52),$E1108,$D1108)</f>
        <v>70</v>
      </c>
      <c r="K1108" s="16">
        <f t="shared" si="212"/>
        <v>0</v>
      </c>
      <c r="L1108" s="16">
        <f t="shared" si="213"/>
        <v>0</v>
      </c>
      <c r="M1108" s="17">
        <f t="shared" ca="1" si="205"/>
        <v>18</v>
      </c>
      <c r="N1108" s="17">
        <f t="shared" ca="1" si="206"/>
        <v>18</v>
      </c>
      <c r="O1108" s="4"/>
      <c r="P1108" s="4">
        <v>43</v>
      </c>
      <c r="Q1108" s="4">
        <v>44</v>
      </c>
      <c r="R1108" s="4">
        <v>34</v>
      </c>
      <c r="S1108" s="4">
        <v>33</v>
      </c>
      <c r="T1108" s="4">
        <v>44</v>
      </c>
      <c r="U1108" s="4">
        <v>43</v>
      </c>
      <c r="V1108" s="13">
        <v>52</v>
      </c>
      <c r="W1108" s="4">
        <v>42</v>
      </c>
      <c r="X1108" s="4">
        <v>25</v>
      </c>
      <c r="Y1108">
        <f t="shared" si="214"/>
        <v>0</v>
      </c>
      <c r="Z1108">
        <f t="shared" si="215"/>
        <v>0</v>
      </c>
    </row>
    <row r="1109" spans="2:26" x14ac:dyDescent="0.25">
      <c r="B1109" s="11">
        <f t="shared" si="216"/>
        <v>44607.708333330673</v>
      </c>
      <c r="C1109" s="1">
        <f t="shared" si="207"/>
        <v>2</v>
      </c>
      <c r="D1109" s="1">
        <f t="shared" si="208"/>
        <v>2</v>
      </c>
      <c r="E1109" s="12">
        <f t="shared" si="209"/>
        <v>18</v>
      </c>
      <c r="F1109" s="124" t="str">
        <f t="shared" si="210"/>
        <v>0</v>
      </c>
      <c r="G1109" s="1">
        <f ca="1">(OFFSET(O1109,0,MATCH(Customer!$J$6,'CDH &amp; HDH'!$P$11:$X$11,0)))</f>
        <v>51</v>
      </c>
      <c r="H1109" s="1" t="str">
        <f t="shared" si="211"/>
        <v>Heating</v>
      </c>
      <c r="I1109" s="1">
        <f ca="1">OFFSET(IF($H1109="Cooling",Customer!$C$25,Customer!$C$52),E1109,D1109)</f>
        <v>70</v>
      </c>
      <c r="J1109" s="1">
        <f ca="1">OFFSET(IF($H1109="Cooling",Customer!$L$25,Customer!$L$52),$E1109,$D1109)</f>
        <v>70</v>
      </c>
      <c r="K1109" s="16">
        <f t="shared" si="212"/>
        <v>0</v>
      </c>
      <c r="L1109" s="16">
        <f t="shared" si="213"/>
        <v>0</v>
      </c>
      <c r="M1109" s="17">
        <f t="shared" ca="1" si="205"/>
        <v>19</v>
      </c>
      <c r="N1109" s="17">
        <f t="shared" ca="1" si="206"/>
        <v>19</v>
      </c>
      <c r="O1109" s="4"/>
      <c r="P1109" s="4">
        <v>38</v>
      </c>
      <c r="Q1109" s="4">
        <v>44</v>
      </c>
      <c r="R1109" s="4">
        <v>33</v>
      </c>
      <c r="S1109" s="4">
        <v>33</v>
      </c>
      <c r="T1109" s="4">
        <v>43</v>
      </c>
      <c r="U1109" s="4">
        <v>40</v>
      </c>
      <c r="V1109" s="13">
        <v>51</v>
      </c>
      <c r="W1109" s="4">
        <v>41</v>
      </c>
      <c r="X1109" s="4">
        <v>24</v>
      </c>
      <c r="Y1109">
        <f t="shared" si="214"/>
        <v>0</v>
      </c>
      <c r="Z1109">
        <f t="shared" si="215"/>
        <v>0</v>
      </c>
    </row>
    <row r="1110" spans="2:26" x14ac:dyDescent="0.25">
      <c r="B1110" s="11">
        <f t="shared" si="216"/>
        <v>44607.749999997337</v>
      </c>
      <c r="C1110" s="1">
        <f t="shared" si="207"/>
        <v>2</v>
      </c>
      <c r="D1110" s="1">
        <f t="shared" si="208"/>
        <v>2</v>
      </c>
      <c r="E1110" s="12">
        <f t="shared" si="209"/>
        <v>19</v>
      </c>
      <c r="F1110" s="124" t="str">
        <f t="shared" si="210"/>
        <v>1</v>
      </c>
      <c r="G1110" s="1">
        <f ca="1">(OFFSET(O1110,0,MATCH(Customer!$J$6,'CDH &amp; HDH'!$P$11:$X$11,0)))</f>
        <v>50</v>
      </c>
      <c r="H1110" s="1" t="str">
        <f t="shared" si="211"/>
        <v>Heating</v>
      </c>
      <c r="I1110" s="1">
        <f ca="1">OFFSET(IF($H1110="Cooling",Customer!$C$25,Customer!$C$52),E1110,D1110)</f>
        <v>66</v>
      </c>
      <c r="J1110" s="1">
        <f ca="1">OFFSET(IF($H1110="Cooling",Customer!$L$25,Customer!$L$52),$E1110,$D1110)</f>
        <v>64</v>
      </c>
      <c r="K1110" s="16">
        <f t="shared" si="212"/>
        <v>0</v>
      </c>
      <c r="L1110" s="16">
        <f t="shared" si="213"/>
        <v>0</v>
      </c>
      <c r="M1110" s="17">
        <f t="shared" ca="1" si="205"/>
        <v>16</v>
      </c>
      <c r="N1110" s="17">
        <f t="shared" ca="1" si="206"/>
        <v>14</v>
      </c>
      <c r="O1110" s="4"/>
      <c r="P1110" s="4">
        <v>39</v>
      </c>
      <c r="Q1110" s="4">
        <v>44</v>
      </c>
      <c r="R1110" s="4">
        <v>32</v>
      </c>
      <c r="S1110" s="4">
        <v>33</v>
      </c>
      <c r="T1110" s="4">
        <v>41</v>
      </c>
      <c r="U1110" s="4">
        <v>39</v>
      </c>
      <c r="V1110" s="13">
        <v>50</v>
      </c>
      <c r="W1110" s="4">
        <v>41</v>
      </c>
      <c r="X1110" s="4">
        <v>23</v>
      </c>
      <c r="Y1110">
        <f t="shared" si="214"/>
        <v>0</v>
      </c>
      <c r="Z1110">
        <f t="shared" si="215"/>
        <v>0</v>
      </c>
    </row>
    <row r="1111" spans="2:26" x14ac:dyDescent="0.25">
      <c r="B1111" s="11">
        <f t="shared" si="216"/>
        <v>44607.791666664001</v>
      </c>
      <c r="C1111" s="1">
        <f t="shared" si="207"/>
        <v>2</v>
      </c>
      <c r="D1111" s="1">
        <f t="shared" si="208"/>
        <v>2</v>
      </c>
      <c r="E1111" s="12">
        <f t="shared" si="209"/>
        <v>20</v>
      </c>
      <c r="F1111" s="124" t="str">
        <f t="shared" si="210"/>
        <v>1</v>
      </c>
      <c r="G1111" s="1">
        <f ca="1">(OFFSET(O1111,0,MATCH(Customer!$J$6,'CDH &amp; HDH'!$P$11:$X$11,0)))</f>
        <v>49</v>
      </c>
      <c r="H1111" s="1" t="str">
        <f t="shared" si="211"/>
        <v>Heating</v>
      </c>
      <c r="I1111" s="1">
        <f ca="1">OFFSET(IF($H1111="Cooling",Customer!$C$25,Customer!$C$52),E1111,D1111)</f>
        <v>66</v>
      </c>
      <c r="J1111" s="1">
        <f ca="1">OFFSET(IF($H1111="Cooling",Customer!$L$25,Customer!$L$52),$E1111,$D1111)</f>
        <v>64</v>
      </c>
      <c r="K1111" s="16">
        <f t="shared" si="212"/>
        <v>0</v>
      </c>
      <c r="L1111" s="16">
        <f t="shared" si="213"/>
        <v>0</v>
      </c>
      <c r="M1111" s="17">
        <f t="shared" ca="1" si="205"/>
        <v>17</v>
      </c>
      <c r="N1111" s="17">
        <f t="shared" ca="1" si="206"/>
        <v>15</v>
      </c>
      <c r="O1111" s="4"/>
      <c r="P1111" s="4">
        <v>38</v>
      </c>
      <c r="Q1111" s="4">
        <v>45</v>
      </c>
      <c r="R1111" s="4">
        <v>31</v>
      </c>
      <c r="S1111" s="4">
        <v>33</v>
      </c>
      <c r="T1111" s="4">
        <v>40</v>
      </c>
      <c r="U1111" s="4">
        <v>38</v>
      </c>
      <c r="V1111" s="13">
        <v>49</v>
      </c>
      <c r="W1111" s="4">
        <v>38</v>
      </c>
      <c r="X1111" s="4">
        <v>22</v>
      </c>
      <c r="Y1111">
        <f t="shared" si="214"/>
        <v>0</v>
      </c>
      <c r="Z1111">
        <f t="shared" si="215"/>
        <v>0</v>
      </c>
    </row>
    <row r="1112" spans="2:26" x14ac:dyDescent="0.25">
      <c r="B1112" s="11">
        <f t="shared" si="216"/>
        <v>44607.833333330665</v>
      </c>
      <c r="C1112" s="1">
        <f t="shared" si="207"/>
        <v>2</v>
      </c>
      <c r="D1112" s="1">
        <f t="shared" si="208"/>
        <v>2</v>
      </c>
      <c r="E1112" s="12">
        <f t="shared" si="209"/>
        <v>21</v>
      </c>
      <c r="F1112" s="124" t="str">
        <f t="shared" si="210"/>
        <v>0</v>
      </c>
      <c r="G1112" s="1">
        <f ca="1">(OFFSET(O1112,0,MATCH(Customer!$J$6,'CDH &amp; HDH'!$P$11:$X$11,0)))</f>
        <v>47</v>
      </c>
      <c r="H1112" s="1" t="str">
        <f t="shared" si="211"/>
        <v>Heating</v>
      </c>
      <c r="I1112" s="1">
        <f ca="1">OFFSET(IF($H1112="Cooling",Customer!$C$25,Customer!$C$52),E1112,D1112)</f>
        <v>66</v>
      </c>
      <c r="J1112" s="1">
        <f ca="1">OFFSET(IF($H1112="Cooling",Customer!$L$25,Customer!$L$52),$E1112,$D1112)</f>
        <v>64</v>
      </c>
      <c r="K1112" s="16">
        <f t="shared" si="212"/>
        <v>0</v>
      </c>
      <c r="L1112" s="16">
        <f t="shared" si="213"/>
        <v>0</v>
      </c>
      <c r="M1112" s="17">
        <f t="shared" ca="1" si="205"/>
        <v>19</v>
      </c>
      <c r="N1112" s="17">
        <f t="shared" ca="1" si="206"/>
        <v>17</v>
      </c>
      <c r="O1112" s="4"/>
      <c r="P1112" s="4">
        <v>37</v>
      </c>
      <c r="Q1112" s="4">
        <v>44</v>
      </c>
      <c r="R1112" s="4">
        <v>30</v>
      </c>
      <c r="S1112" s="4">
        <v>32</v>
      </c>
      <c r="T1112" s="4">
        <v>40</v>
      </c>
      <c r="U1112" s="4">
        <v>37</v>
      </c>
      <c r="V1112" s="13">
        <v>47</v>
      </c>
      <c r="W1112" s="4">
        <v>39</v>
      </c>
      <c r="X1112" s="4">
        <v>22</v>
      </c>
      <c r="Y1112">
        <f t="shared" si="214"/>
        <v>0</v>
      </c>
      <c r="Z1112">
        <f t="shared" si="215"/>
        <v>0</v>
      </c>
    </row>
    <row r="1113" spans="2:26" x14ac:dyDescent="0.25">
      <c r="B1113" s="11">
        <f t="shared" si="216"/>
        <v>44607.87499999733</v>
      </c>
      <c r="C1113" s="1">
        <f t="shared" si="207"/>
        <v>2</v>
      </c>
      <c r="D1113" s="1">
        <f t="shared" si="208"/>
        <v>2</v>
      </c>
      <c r="E1113" s="12">
        <f t="shared" si="209"/>
        <v>22</v>
      </c>
      <c r="F1113" s="124" t="str">
        <f t="shared" si="210"/>
        <v>0</v>
      </c>
      <c r="G1113" s="1">
        <f ca="1">(OFFSET(O1113,0,MATCH(Customer!$J$6,'CDH &amp; HDH'!$P$11:$X$11,0)))</f>
        <v>46</v>
      </c>
      <c r="H1113" s="1" t="str">
        <f t="shared" si="211"/>
        <v>Heating</v>
      </c>
      <c r="I1113" s="1">
        <f ca="1">OFFSET(IF($H1113="Cooling",Customer!$C$25,Customer!$C$52),E1113,D1113)</f>
        <v>66</v>
      </c>
      <c r="J1113" s="1">
        <f ca="1">OFFSET(IF($H1113="Cooling",Customer!$L$25,Customer!$L$52),$E1113,$D1113)</f>
        <v>64</v>
      </c>
      <c r="K1113" s="16">
        <f t="shared" si="212"/>
        <v>0</v>
      </c>
      <c r="L1113" s="16">
        <f t="shared" si="213"/>
        <v>0</v>
      </c>
      <c r="M1113" s="17">
        <f t="shared" ca="1" si="205"/>
        <v>20</v>
      </c>
      <c r="N1113" s="17">
        <f t="shared" ca="1" si="206"/>
        <v>18</v>
      </c>
      <c r="O1113" s="4"/>
      <c r="P1113" s="4">
        <v>37</v>
      </c>
      <c r="Q1113" s="4">
        <v>44</v>
      </c>
      <c r="R1113" s="4">
        <v>29</v>
      </c>
      <c r="S1113" s="4">
        <v>33</v>
      </c>
      <c r="T1113" s="4">
        <v>39</v>
      </c>
      <c r="U1113" s="4">
        <v>35</v>
      </c>
      <c r="V1113" s="13">
        <v>46</v>
      </c>
      <c r="W1113" s="4">
        <v>39</v>
      </c>
      <c r="X1113" s="4">
        <v>21</v>
      </c>
      <c r="Y1113">
        <f t="shared" si="214"/>
        <v>0</v>
      </c>
      <c r="Z1113">
        <f t="shared" si="215"/>
        <v>0</v>
      </c>
    </row>
    <row r="1114" spans="2:26" x14ac:dyDescent="0.25">
      <c r="B1114" s="11">
        <f t="shared" si="216"/>
        <v>44607.916666663994</v>
      </c>
      <c r="C1114" s="1">
        <f t="shared" si="207"/>
        <v>2</v>
      </c>
      <c r="D1114" s="1">
        <f t="shared" si="208"/>
        <v>2</v>
      </c>
      <c r="E1114" s="12">
        <f t="shared" si="209"/>
        <v>23</v>
      </c>
      <c r="F1114" s="124" t="str">
        <f t="shared" si="210"/>
        <v>0</v>
      </c>
      <c r="G1114" s="1">
        <f ca="1">(OFFSET(O1114,0,MATCH(Customer!$J$6,'CDH &amp; HDH'!$P$11:$X$11,0)))</f>
        <v>45</v>
      </c>
      <c r="H1114" s="1" t="str">
        <f t="shared" si="211"/>
        <v>Heating</v>
      </c>
      <c r="I1114" s="1">
        <f ca="1">OFFSET(IF($H1114="Cooling",Customer!$C$25,Customer!$C$52),E1114,D1114)</f>
        <v>66</v>
      </c>
      <c r="J1114" s="1">
        <f ca="1">OFFSET(IF($H1114="Cooling",Customer!$L$25,Customer!$L$52),$E1114,$D1114)</f>
        <v>64</v>
      </c>
      <c r="K1114" s="16">
        <f t="shared" si="212"/>
        <v>0</v>
      </c>
      <c r="L1114" s="16">
        <f t="shared" si="213"/>
        <v>0</v>
      </c>
      <c r="M1114" s="17">
        <f t="shared" ca="1" si="205"/>
        <v>21</v>
      </c>
      <c r="N1114" s="17">
        <f t="shared" ca="1" si="206"/>
        <v>19</v>
      </c>
      <c r="O1114" s="4"/>
      <c r="P1114" s="4">
        <v>38</v>
      </c>
      <c r="Q1114" s="4">
        <v>43</v>
      </c>
      <c r="R1114" s="4">
        <v>28</v>
      </c>
      <c r="S1114" s="4">
        <v>33</v>
      </c>
      <c r="T1114" s="4">
        <v>39</v>
      </c>
      <c r="U1114" s="4">
        <v>37</v>
      </c>
      <c r="V1114" s="13">
        <v>45</v>
      </c>
      <c r="W1114" s="4">
        <v>38</v>
      </c>
      <c r="X1114" s="4">
        <v>21</v>
      </c>
      <c r="Y1114">
        <f t="shared" si="214"/>
        <v>0</v>
      </c>
      <c r="Z1114">
        <f t="shared" si="215"/>
        <v>0</v>
      </c>
    </row>
    <row r="1115" spans="2:26" x14ac:dyDescent="0.25">
      <c r="B1115" s="11">
        <f t="shared" si="216"/>
        <v>44607.958333330658</v>
      </c>
      <c r="C1115" s="1">
        <f t="shared" si="207"/>
        <v>2</v>
      </c>
      <c r="D1115" s="1">
        <f t="shared" si="208"/>
        <v>2</v>
      </c>
      <c r="E1115" s="12">
        <f t="shared" si="209"/>
        <v>24</v>
      </c>
      <c r="F1115" s="124" t="str">
        <f t="shared" si="210"/>
        <v>0</v>
      </c>
      <c r="G1115" s="1">
        <f ca="1">(OFFSET(O1115,0,MATCH(Customer!$J$6,'CDH &amp; HDH'!$P$11:$X$11,0)))</f>
        <v>45</v>
      </c>
      <c r="H1115" s="1" t="str">
        <f t="shared" si="211"/>
        <v>Heating</v>
      </c>
      <c r="I1115" s="1">
        <f ca="1">OFFSET(IF($H1115="Cooling",Customer!$C$25,Customer!$C$52),E1115,D1115)</f>
        <v>66</v>
      </c>
      <c r="J1115" s="1">
        <f ca="1">OFFSET(IF($H1115="Cooling",Customer!$L$25,Customer!$L$52),$E1115,$D1115)</f>
        <v>64</v>
      </c>
      <c r="K1115" s="16">
        <f t="shared" si="212"/>
        <v>0</v>
      </c>
      <c r="L1115" s="16">
        <f t="shared" si="213"/>
        <v>0</v>
      </c>
      <c r="M1115" s="17">
        <f t="shared" ca="1" si="205"/>
        <v>21</v>
      </c>
      <c r="N1115" s="17">
        <f t="shared" ca="1" si="206"/>
        <v>19</v>
      </c>
      <c r="O1115" s="4"/>
      <c r="P1115" s="4">
        <v>36</v>
      </c>
      <c r="Q1115" s="4">
        <v>43</v>
      </c>
      <c r="R1115" s="4">
        <v>27</v>
      </c>
      <c r="S1115" s="4">
        <v>33</v>
      </c>
      <c r="T1115" s="4">
        <v>39</v>
      </c>
      <c r="U1115" s="4">
        <v>40</v>
      </c>
      <c r="V1115" s="13">
        <v>45</v>
      </c>
      <c r="W1115" s="4">
        <v>36</v>
      </c>
      <c r="X1115" s="4">
        <v>21</v>
      </c>
      <c r="Y1115">
        <f t="shared" si="214"/>
        <v>0</v>
      </c>
      <c r="Z1115">
        <f t="shared" si="215"/>
        <v>0</v>
      </c>
    </row>
    <row r="1116" spans="2:26" x14ac:dyDescent="0.25">
      <c r="B1116" s="11">
        <f t="shared" si="216"/>
        <v>44607.999999997322</v>
      </c>
      <c r="C1116" s="1">
        <f t="shared" si="207"/>
        <v>2</v>
      </c>
      <c r="D1116" s="1">
        <f t="shared" si="208"/>
        <v>3</v>
      </c>
      <c r="E1116" s="12">
        <f t="shared" si="209"/>
        <v>1</v>
      </c>
      <c r="F1116" s="124" t="str">
        <f t="shared" si="210"/>
        <v>0</v>
      </c>
      <c r="G1116" s="1">
        <f ca="1">(OFFSET(O1116,0,MATCH(Customer!$J$6,'CDH &amp; HDH'!$P$11:$X$11,0)))</f>
        <v>45</v>
      </c>
      <c r="H1116" s="1" t="str">
        <f t="shared" si="211"/>
        <v>Heating</v>
      </c>
      <c r="I1116" s="1">
        <f ca="1">OFFSET(IF($H1116="Cooling",Customer!$C$25,Customer!$C$52),E1116,D1116)</f>
        <v>66</v>
      </c>
      <c r="J1116" s="1">
        <f ca="1">OFFSET(IF($H1116="Cooling",Customer!$L$25,Customer!$L$52),$E1116,$D1116)</f>
        <v>64</v>
      </c>
      <c r="K1116" s="16">
        <f t="shared" si="212"/>
        <v>0</v>
      </c>
      <c r="L1116" s="16">
        <f t="shared" si="213"/>
        <v>0</v>
      </c>
      <c r="M1116" s="17">
        <f t="shared" ca="1" si="205"/>
        <v>21</v>
      </c>
      <c r="N1116" s="17">
        <f t="shared" ca="1" si="206"/>
        <v>19</v>
      </c>
      <c r="O1116" s="4"/>
      <c r="P1116" s="4">
        <v>35</v>
      </c>
      <c r="Q1116" s="4">
        <v>42</v>
      </c>
      <c r="R1116" s="4">
        <v>26</v>
      </c>
      <c r="S1116" s="4">
        <v>32</v>
      </c>
      <c r="T1116" s="4">
        <v>37</v>
      </c>
      <c r="U1116" s="4">
        <v>40</v>
      </c>
      <c r="V1116" s="13">
        <v>45</v>
      </c>
      <c r="W1116" s="4">
        <v>37</v>
      </c>
      <c r="X1116" s="4">
        <v>21</v>
      </c>
      <c r="Y1116">
        <f t="shared" si="214"/>
        <v>0</v>
      </c>
      <c r="Z1116">
        <f t="shared" si="215"/>
        <v>0</v>
      </c>
    </row>
    <row r="1117" spans="2:26" x14ac:dyDescent="0.25">
      <c r="B1117" s="11">
        <f t="shared" si="216"/>
        <v>44608.041666663987</v>
      </c>
      <c r="C1117" s="1">
        <f t="shared" si="207"/>
        <v>2</v>
      </c>
      <c r="D1117" s="1">
        <f t="shared" si="208"/>
        <v>3</v>
      </c>
      <c r="E1117" s="12">
        <f t="shared" si="209"/>
        <v>2</v>
      </c>
      <c r="F1117" s="124" t="str">
        <f t="shared" si="210"/>
        <v>0</v>
      </c>
      <c r="G1117" s="1">
        <f ca="1">(OFFSET(O1117,0,MATCH(Customer!$J$6,'CDH &amp; HDH'!$P$11:$X$11,0)))</f>
        <v>45</v>
      </c>
      <c r="H1117" s="1" t="str">
        <f t="shared" si="211"/>
        <v>Heating</v>
      </c>
      <c r="I1117" s="1">
        <f ca="1">OFFSET(IF($H1117="Cooling",Customer!$C$25,Customer!$C$52),E1117,D1117)</f>
        <v>66</v>
      </c>
      <c r="J1117" s="1">
        <f ca="1">OFFSET(IF($H1117="Cooling",Customer!$L$25,Customer!$L$52),$E1117,$D1117)</f>
        <v>64</v>
      </c>
      <c r="K1117" s="16">
        <f t="shared" si="212"/>
        <v>0</v>
      </c>
      <c r="L1117" s="16">
        <f t="shared" si="213"/>
        <v>0</v>
      </c>
      <c r="M1117" s="17">
        <f t="shared" ca="1" si="205"/>
        <v>21</v>
      </c>
      <c r="N1117" s="17">
        <f t="shared" ca="1" si="206"/>
        <v>19</v>
      </c>
      <c r="O1117" s="4"/>
      <c r="P1117" s="4">
        <v>35</v>
      </c>
      <c r="Q1117" s="4">
        <v>42</v>
      </c>
      <c r="R1117" s="4">
        <v>26</v>
      </c>
      <c r="S1117" s="4">
        <v>32</v>
      </c>
      <c r="T1117" s="4">
        <v>38</v>
      </c>
      <c r="U1117" s="4">
        <v>39</v>
      </c>
      <c r="V1117" s="13">
        <v>45</v>
      </c>
      <c r="W1117" s="4">
        <v>37</v>
      </c>
      <c r="X1117" s="4">
        <v>21</v>
      </c>
      <c r="Y1117">
        <f t="shared" si="214"/>
        <v>0</v>
      </c>
      <c r="Z1117">
        <f t="shared" si="215"/>
        <v>0</v>
      </c>
    </row>
    <row r="1118" spans="2:26" x14ac:dyDescent="0.25">
      <c r="B1118" s="11">
        <f t="shared" si="216"/>
        <v>44608.083333330651</v>
      </c>
      <c r="C1118" s="1">
        <f t="shared" si="207"/>
        <v>2</v>
      </c>
      <c r="D1118" s="1">
        <f t="shared" si="208"/>
        <v>3</v>
      </c>
      <c r="E1118" s="12">
        <f t="shared" si="209"/>
        <v>3</v>
      </c>
      <c r="F1118" s="124" t="str">
        <f t="shared" si="210"/>
        <v>0</v>
      </c>
      <c r="G1118" s="1">
        <f ca="1">(OFFSET(O1118,0,MATCH(Customer!$J$6,'CDH &amp; HDH'!$P$11:$X$11,0)))</f>
        <v>45</v>
      </c>
      <c r="H1118" s="1" t="str">
        <f t="shared" si="211"/>
        <v>Heating</v>
      </c>
      <c r="I1118" s="1">
        <f ca="1">OFFSET(IF($H1118="Cooling",Customer!$C$25,Customer!$C$52),E1118,D1118)</f>
        <v>66</v>
      </c>
      <c r="J1118" s="1">
        <f ca="1">OFFSET(IF($H1118="Cooling",Customer!$L$25,Customer!$L$52),$E1118,$D1118)</f>
        <v>64</v>
      </c>
      <c r="K1118" s="16">
        <f t="shared" si="212"/>
        <v>0</v>
      </c>
      <c r="L1118" s="16">
        <f t="shared" si="213"/>
        <v>0</v>
      </c>
      <c r="M1118" s="17">
        <f t="shared" ca="1" si="205"/>
        <v>21</v>
      </c>
      <c r="N1118" s="17">
        <f t="shared" ca="1" si="206"/>
        <v>19</v>
      </c>
      <c r="O1118" s="4"/>
      <c r="P1118" s="4">
        <v>36</v>
      </c>
      <c r="Q1118" s="4">
        <v>42</v>
      </c>
      <c r="R1118" s="4">
        <v>26</v>
      </c>
      <c r="S1118" s="4">
        <v>31</v>
      </c>
      <c r="T1118" s="4">
        <v>39</v>
      </c>
      <c r="U1118" s="4">
        <v>38</v>
      </c>
      <c r="V1118" s="13">
        <v>45</v>
      </c>
      <c r="W1118" s="4">
        <v>36</v>
      </c>
      <c r="X1118" s="4">
        <v>20</v>
      </c>
      <c r="Y1118">
        <f t="shared" si="214"/>
        <v>0</v>
      </c>
      <c r="Z1118">
        <f t="shared" si="215"/>
        <v>0</v>
      </c>
    </row>
    <row r="1119" spans="2:26" x14ac:dyDescent="0.25">
      <c r="B1119" s="11">
        <f t="shared" si="216"/>
        <v>44608.124999997315</v>
      </c>
      <c r="C1119" s="1">
        <f t="shared" si="207"/>
        <v>2</v>
      </c>
      <c r="D1119" s="1">
        <f t="shared" si="208"/>
        <v>3</v>
      </c>
      <c r="E1119" s="12">
        <f t="shared" si="209"/>
        <v>4</v>
      </c>
      <c r="F1119" s="124" t="str">
        <f t="shared" si="210"/>
        <v>0</v>
      </c>
      <c r="G1119" s="1">
        <f ca="1">(OFFSET(O1119,0,MATCH(Customer!$J$6,'CDH &amp; HDH'!$P$11:$X$11,0)))</f>
        <v>45</v>
      </c>
      <c r="H1119" s="1" t="str">
        <f t="shared" si="211"/>
        <v>Heating</v>
      </c>
      <c r="I1119" s="1">
        <f ca="1">OFFSET(IF($H1119="Cooling",Customer!$C$25,Customer!$C$52),E1119,D1119)</f>
        <v>66</v>
      </c>
      <c r="J1119" s="1">
        <f ca="1">OFFSET(IF($H1119="Cooling",Customer!$L$25,Customer!$L$52),$E1119,$D1119)</f>
        <v>64</v>
      </c>
      <c r="K1119" s="16">
        <f t="shared" si="212"/>
        <v>0</v>
      </c>
      <c r="L1119" s="16">
        <f t="shared" si="213"/>
        <v>0</v>
      </c>
      <c r="M1119" s="17">
        <f t="shared" ca="1" si="205"/>
        <v>21</v>
      </c>
      <c r="N1119" s="17">
        <f t="shared" ca="1" si="206"/>
        <v>19</v>
      </c>
      <c r="O1119" s="4"/>
      <c r="P1119" s="4">
        <v>36</v>
      </c>
      <c r="Q1119" s="4">
        <v>42</v>
      </c>
      <c r="R1119" s="4">
        <v>25</v>
      </c>
      <c r="S1119" s="4">
        <v>30</v>
      </c>
      <c r="T1119" s="4">
        <v>38</v>
      </c>
      <c r="U1119" s="4">
        <v>37</v>
      </c>
      <c r="V1119" s="13">
        <v>45</v>
      </c>
      <c r="W1119" s="4">
        <v>36</v>
      </c>
      <c r="X1119" s="4">
        <v>20</v>
      </c>
      <c r="Y1119">
        <f t="shared" si="214"/>
        <v>0</v>
      </c>
      <c r="Z1119">
        <f t="shared" si="215"/>
        <v>0</v>
      </c>
    </row>
    <row r="1120" spans="2:26" x14ac:dyDescent="0.25">
      <c r="B1120" s="11">
        <f t="shared" si="216"/>
        <v>44608.166666663979</v>
      </c>
      <c r="C1120" s="1">
        <f t="shared" si="207"/>
        <v>2</v>
      </c>
      <c r="D1120" s="1">
        <f t="shared" si="208"/>
        <v>3</v>
      </c>
      <c r="E1120" s="12">
        <f t="shared" si="209"/>
        <v>5</v>
      </c>
      <c r="F1120" s="124" t="str">
        <f t="shared" si="210"/>
        <v>0</v>
      </c>
      <c r="G1120" s="1">
        <f ca="1">(OFFSET(O1120,0,MATCH(Customer!$J$6,'CDH &amp; HDH'!$P$11:$X$11,0)))</f>
        <v>44</v>
      </c>
      <c r="H1120" s="1" t="str">
        <f t="shared" si="211"/>
        <v>Heating</v>
      </c>
      <c r="I1120" s="1">
        <f ca="1">OFFSET(IF($H1120="Cooling",Customer!$C$25,Customer!$C$52),E1120,D1120)</f>
        <v>66</v>
      </c>
      <c r="J1120" s="1">
        <f ca="1">OFFSET(IF($H1120="Cooling",Customer!$L$25,Customer!$L$52),$E1120,$D1120)</f>
        <v>64</v>
      </c>
      <c r="K1120" s="16">
        <f t="shared" si="212"/>
        <v>0</v>
      </c>
      <c r="L1120" s="16">
        <f t="shared" si="213"/>
        <v>0</v>
      </c>
      <c r="M1120" s="17">
        <f t="shared" ca="1" si="205"/>
        <v>22</v>
      </c>
      <c r="N1120" s="17">
        <f t="shared" ca="1" si="206"/>
        <v>20</v>
      </c>
      <c r="O1120" s="4"/>
      <c r="P1120" s="4">
        <v>38</v>
      </c>
      <c r="Q1120" s="4">
        <v>40</v>
      </c>
      <c r="R1120" s="4">
        <v>22</v>
      </c>
      <c r="S1120" s="4">
        <v>29</v>
      </c>
      <c r="T1120" s="4">
        <v>34</v>
      </c>
      <c r="U1120" s="4">
        <v>39</v>
      </c>
      <c r="V1120" s="13">
        <v>44</v>
      </c>
      <c r="W1120" s="4">
        <v>34</v>
      </c>
      <c r="X1120" s="4">
        <v>20</v>
      </c>
      <c r="Y1120">
        <f t="shared" si="214"/>
        <v>0</v>
      </c>
      <c r="Z1120">
        <f t="shared" si="215"/>
        <v>0</v>
      </c>
    </row>
    <row r="1121" spans="2:26" x14ac:dyDescent="0.25">
      <c r="B1121" s="11">
        <f t="shared" si="216"/>
        <v>44608.208333330644</v>
      </c>
      <c r="C1121" s="1">
        <f t="shared" si="207"/>
        <v>2</v>
      </c>
      <c r="D1121" s="1">
        <f t="shared" si="208"/>
        <v>3</v>
      </c>
      <c r="E1121" s="12">
        <f t="shared" si="209"/>
        <v>6</v>
      </c>
      <c r="F1121" s="124" t="str">
        <f t="shared" si="210"/>
        <v>0</v>
      </c>
      <c r="G1121" s="1">
        <f ca="1">(OFFSET(O1121,0,MATCH(Customer!$J$6,'CDH &amp; HDH'!$P$11:$X$11,0)))</f>
        <v>43</v>
      </c>
      <c r="H1121" s="1" t="str">
        <f t="shared" si="211"/>
        <v>Heating</v>
      </c>
      <c r="I1121" s="1">
        <f ca="1">OFFSET(IF($H1121="Cooling",Customer!$C$25,Customer!$C$52),E1121,D1121)</f>
        <v>66</v>
      </c>
      <c r="J1121" s="1">
        <f ca="1">OFFSET(IF($H1121="Cooling",Customer!$L$25,Customer!$L$52),$E1121,$D1121)</f>
        <v>64</v>
      </c>
      <c r="K1121" s="16">
        <f t="shared" si="212"/>
        <v>0</v>
      </c>
      <c r="L1121" s="16">
        <f t="shared" si="213"/>
        <v>0</v>
      </c>
      <c r="M1121" s="17">
        <f t="shared" ca="1" si="205"/>
        <v>23</v>
      </c>
      <c r="N1121" s="17">
        <f t="shared" ca="1" si="206"/>
        <v>21</v>
      </c>
      <c r="O1121" s="4"/>
      <c r="P1121" s="4">
        <v>38</v>
      </c>
      <c r="Q1121" s="4">
        <v>38</v>
      </c>
      <c r="R1121" s="4">
        <v>20</v>
      </c>
      <c r="S1121" s="4">
        <v>27</v>
      </c>
      <c r="T1121" s="4">
        <v>37</v>
      </c>
      <c r="U1121" s="4">
        <v>39</v>
      </c>
      <c r="V1121" s="13">
        <v>43</v>
      </c>
      <c r="W1121" s="4">
        <v>33</v>
      </c>
      <c r="X1121" s="4">
        <v>19</v>
      </c>
      <c r="Y1121">
        <f t="shared" si="214"/>
        <v>0</v>
      </c>
      <c r="Z1121">
        <f t="shared" si="215"/>
        <v>0</v>
      </c>
    </row>
    <row r="1122" spans="2:26" x14ac:dyDescent="0.25">
      <c r="B1122" s="11">
        <f t="shared" si="216"/>
        <v>44608.249999997308</v>
      </c>
      <c r="C1122" s="1">
        <f t="shared" si="207"/>
        <v>2</v>
      </c>
      <c r="D1122" s="1">
        <f t="shared" si="208"/>
        <v>3</v>
      </c>
      <c r="E1122" s="12">
        <f t="shared" si="209"/>
        <v>7</v>
      </c>
      <c r="F1122" s="124" t="str">
        <f t="shared" si="210"/>
        <v>0</v>
      </c>
      <c r="G1122" s="1">
        <f ca="1">(OFFSET(O1122,0,MATCH(Customer!$J$6,'CDH &amp; HDH'!$P$11:$X$11,0)))</f>
        <v>44</v>
      </c>
      <c r="H1122" s="1" t="str">
        <f t="shared" si="211"/>
        <v>Heating</v>
      </c>
      <c r="I1122" s="1">
        <f ca="1">OFFSET(IF($H1122="Cooling",Customer!$C$25,Customer!$C$52),E1122,D1122)</f>
        <v>66</v>
      </c>
      <c r="J1122" s="1">
        <f ca="1">OFFSET(IF($H1122="Cooling",Customer!$L$25,Customer!$L$52),$E1122,$D1122)</f>
        <v>64</v>
      </c>
      <c r="K1122" s="16">
        <f t="shared" si="212"/>
        <v>0</v>
      </c>
      <c r="L1122" s="16">
        <f t="shared" si="213"/>
        <v>0</v>
      </c>
      <c r="M1122" s="17">
        <f t="shared" ca="1" si="205"/>
        <v>22</v>
      </c>
      <c r="N1122" s="17">
        <f t="shared" ca="1" si="206"/>
        <v>20</v>
      </c>
      <c r="O1122" s="4"/>
      <c r="P1122" s="4">
        <v>36</v>
      </c>
      <c r="Q1122" s="4">
        <v>38</v>
      </c>
      <c r="R1122" s="4">
        <v>20</v>
      </c>
      <c r="S1122" s="4">
        <v>25</v>
      </c>
      <c r="T1122" s="4">
        <v>36</v>
      </c>
      <c r="U1122" s="4">
        <v>37</v>
      </c>
      <c r="V1122" s="13">
        <v>44</v>
      </c>
      <c r="W1122" s="4">
        <v>33</v>
      </c>
      <c r="X1122" s="4">
        <v>18</v>
      </c>
      <c r="Y1122">
        <f t="shared" si="214"/>
        <v>0</v>
      </c>
      <c r="Z1122">
        <f t="shared" si="215"/>
        <v>0</v>
      </c>
    </row>
    <row r="1123" spans="2:26" x14ac:dyDescent="0.25">
      <c r="B1123" s="11">
        <f t="shared" si="216"/>
        <v>44608.291666663972</v>
      </c>
      <c r="C1123" s="1">
        <f t="shared" si="207"/>
        <v>2</v>
      </c>
      <c r="D1123" s="1">
        <f t="shared" si="208"/>
        <v>3</v>
      </c>
      <c r="E1123" s="12">
        <f t="shared" si="209"/>
        <v>8</v>
      </c>
      <c r="F1123" s="124" t="str">
        <f t="shared" si="210"/>
        <v>1</v>
      </c>
      <c r="G1123" s="1">
        <f ca="1">(OFFSET(O1123,0,MATCH(Customer!$J$6,'CDH &amp; HDH'!$P$11:$X$11,0)))</f>
        <v>42</v>
      </c>
      <c r="H1123" s="1" t="str">
        <f t="shared" si="211"/>
        <v>Heating</v>
      </c>
      <c r="I1123" s="1">
        <f ca="1">OFFSET(IF($H1123="Cooling",Customer!$C$25,Customer!$C$52),E1123,D1123)</f>
        <v>70</v>
      </c>
      <c r="J1123" s="1">
        <f ca="1">OFFSET(IF($H1123="Cooling",Customer!$L$25,Customer!$L$52),$E1123,$D1123)</f>
        <v>70</v>
      </c>
      <c r="K1123" s="16">
        <f t="shared" si="212"/>
        <v>0</v>
      </c>
      <c r="L1123" s="16">
        <f t="shared" si="213"/>
        <v>0</v>
      </c>
      <c r="M1123" s="17">
        <f t="shared" ca="1" si="205"/>
        <v>28</v>
      </c>
      <c r="N1123" s="17">
        <f t="shared" ca="1" si="206"/>
        <v>28</v>
      </c>
      <c r="O1123" s="4"/>
      <c r="P1123" s="4">
        <v>36</v>
      </c>
      <c r="Q1123" s="4">
        <v>37</v>
      </c>
      <c r="R1123" s="4">
        <v>20</v>
      </c>
      <c r="S1123" s="4">
        <v>25</v>
      </c>
      <c r="T1123" s="4">
        <v>36</v>
      </c>
      <c r="U1123" s="4">
        <v>37</v>
      </c>
      <c r="V1123" s="13">
        <v>42</v>
      </c>
      <c r="W1123" s="4">
        <v>33</v>
      </c>
      <c r="X1123" s="4">
        <v>17</v>
      </c>
      <c r="Y1123">
        <f t="shared" si="214"/>
        <v>0</v>
      </c>
      <c r="Z1123">
        <f t="shared" si="215"/>
        <v>0</v>
      </c>
    </row>
    <row r="1124" spans="2:26" x14ac:dyDescent="0.25">
      <c r="B1124" s="11">
        <f t="shared" si="216"/>
        <v>44608.333333330636</v>
      </c>
      <c r="C1124" s="1">
        <f t="shared" si="207"/>
        <v>2</v>
      </c>
      <c r="D1124" s="1">
        <f t="shared" si="208"/>
        <v>3</v>
      </c>
      <c r="E1124" s="12">
        <f t="shared" si="209"/>
        <v>9</v>
      </c>
      <c r="F1124" s="124" t="str">
        <f t="shared" si="210"/>
        <v>1</v>
      </c>
      <c r="G1124" s="1">
        <f ca="1">(OFFSET(O1124,0,MATCH(Customer!$J$6,'CDH &amp; HDH'!$P$11:$X$11,0)))</f>
        <v>44</v>
      </c>
      <c r="H1124" s="1" t="str">
        <f t="shared" si="211"/>
        <v>Heating</v>
      </c>
      <c r="I1124" s="1">
        <f ca="1">OFFSET(IF($H1124="Cooling",Customer!$C$25,Customer!$C$52),E1124,D1124)</f>
        <v>70</v>
      </c>
      <c r="J1124" s="1">
        <f ca="1">OFFSET(IF($H1124="Cooling",Customer!$L$25,Customer!$L$52),$E1124,$D1124)</f>
        <v>70</v>
      </c>
      <c r="K1124" s="16">
        <f t="shared" si="212"/>
        <v>0</v>
      </c>
      <c r="L1124" s="16">
        <f t="shared" si="213"/>
        <v>0</v>
      </c>
      <c r="M1124" s="17">
        <f t="shared" ca="1" si="205"/>
        <v>26</v>
      </c>
      <c r="N1124" s="17">
        <f t="shared" ca="1" si="206"/>
        <v>26</v>
      </c>
      <c r="O1124" s="4"/>
      <c r="P1124" s="4">
        <v>36</v>
      </c>
      <c r="Q1124" s="4">
        <v>37</v>
      </c>
      <c r="R1124" s="4">
        <v>20</v>
      </c>
      <c r="S1124" s="4">
        <v>25</v>
      </c>
      <c r="T1124" s="4">
        <v>36</v>
      </c>
      <c r="U1124" s="4">
        <v>39</v>
      </c>
      <c r="V1124" s="13">
        <v>44</v>
      </c>
      <c r="W1124" s="4">
        <v>33</v>
      </c>
      <c r="X1124" s="4">
        <v>19</v>
      </c>
      <c r="Y1124">
        <f t="shared" si="214"/>
        <v>0</v>
      </c>
      <c r="Z1124">
        <f t="shared" si="215"/>
        <v>0</v>
      </c>
    </row>
    <row r="1125" spans="2:26" x14ac:dyDescent="0.25">
      <c r="B1125" s="11">
        <f t="shared" si="216"/>
        <v>44608.374999997301</v>
      </c>
      <c r="C1125" s="1">
        <f t="shared" si="207"/>
        <v>2</v>
      </c>
      <c r="D1125" s="1">
        <f t="shared" si="208"/>
        <v>3</v>
      </c>
      <c r="E1125" s="12">
        <f t="shared" si="209"/>
        <v>10</v>
      </c>
      <c r="F1125" s="124" t="str">
        <f t="shared" si="210"/>
        <v>0</v>
      </c>
      <c r="G1125" s="1">
        <f ca="1">(OFFSET(O1125,0,MATCH(Customer!$J$6,'CDH &amp; HDH'!$P$11:$X$11,0)))</f>
        <v>44</v>
      </c>
      <c r="H1125" s="1" t="str">
        <f t="shared" si="211"/>
        <v>Heating</v>
      </c>
      <c r="I1125" s="1">
        <f ca="1">OFFSET(IF($H1125="Cooling",Customer!$C$25,Customer!$C$52),E1125,D1125)</f>
        <v>70</v>
      </c>
      <c r="J1125" s="1">
        <f ca="1">OFFSET(IF($H1125="Cooling",Customer!$L$25,Customer!$L$52),$E1125,$D1125)</f>
        <v>70</v>
      </c>
      <c r="K1125" s="16">
        <f t="shared" si="212"/>
        <v>0</v>
      </c>
      <c r="L1125" s="16">
        <f t="shared" si="213"/>
        <v>0</v>
      </c>
      <c r="M1125" s="17">
        <f t="shared" ca="1" si="205"/>
        <v>26</v>
      </c>
      <c r="N1125" s="17">
        <f t="shared" ca="1" si="206"/>
        <v>26</v>
      </c>
      <c r="O1125" s="4"/>
      <c r="P1125" s="4">
        <v>37</v>
      </c>
      <c r="Q1125" s="4">
        <v>37</v>
      </c>
      <c r="R1125" s="4">
        <v>21</v>
      </c>
      <c r="S1125" s="4">
        <v>25</v>
      </c>
      <c r="T1125" s="4">
        <v>37</v>
      </c>
      <c r="U1125" s="4">
        <v>41</v>
      </c>
      <c r="V1125" s="13">
        <v>44</v>
      </c>
      <c r="W1125" s="4">
        <v>32</v>
      </c>
      <c r="X1125" s="4">
        <v>20</v>
      </c>
      <c r="Y1125">
        <f t="shared" si="214"/>
        <v>0</v>
      </c>
      <c r="Z1125">
        <f t="shared" si="215"/>
        <v>0</v>
      </c>
    </row>
    <row r="1126" spans="2:26" x14ac:dyDescent="0.25">
      <c r="B1126" s="11">
        <f t="shared" si="216"/>
        <v>44608.416666663965</v>
      </c>
      <c r="C1126" s="1">
        <f t="shared" si="207"/>
        <v>2</v>
      </c>
      <c r="D1126" s="1">
        <f t="shared" si="208"/>
        <v>3</v>
      </c>
      <c r="E1126" s="12">
        <f t="shared" si="209"/>
        <v>11</v>
      </c>
      <c r="F1126" s="124" t="str">
        <f t="shared" si="210"/>
        <v>0</v>
      </c>
      <c r="G1126" s="1">
        <f ca="1">(OFFSET(O1126,0,MATCH(Customer!$J$6,'CDH &amp; HDH'!$P$11:$X$11,0)))</f>
        <v>45</v>
      </c>
      <c r="H1126" s="1" t="str">
        <f t="shared" si="211"/>
        <v>Heating</v>
      </c>
      <c r="I1126" s="1">
        <f ca="1">OFFSET(IF($H1126="Cooling",Customer!$C$25,Customer!$C$52),E1126,D1126)</f>
        <v>70</v>
      </c>
      <c r="J1126" s="1">
        <f ca="1">OFFSET(IF($H1126="Cooling",Customer!$L$25,Customer!$L$52),$E1126,$D1126)</f>
        <v>70</v>
      </c>
      <c r="K1126" s="16">
        <f t="shared" si="212"/>
        <v>0</v>
      </c>
      <c r="L1126" s="16">
        <f t="shared" si="213"/>
        <v>0</v>
      </c>
      <c r="M1126" s="17">
        <f t="shared" ca="1" si="205"/>
        <v>25</v>
      </c>
      <c r="N1126" s="17">
        <f t="shared" ca="1" si="206"/>
        <v>25</v>
      </c>
      <c r="O1126" s="4"/>
      <c r="P1126" s="4">
        <v>37</v>
      </c>
      <c r="Q1126" s="4">
        <v>36</v>
      </c>
      <c r="R1126" s="4">
        <v>23</v>
      </c>
      <c r="S1126" s="4">
        <v>26</v>
      </c>
      <c r="T1126" s="4">
        <v>37</v>
      </c>
      <c r="U1126" s="4">
        <v>42</v>
      </c>
      <c r="V1126" s="13">
        <v>45</v>
      </c>
      <c r="W1126" s="4">
        <v>30</v>
      </c>
      <c r="X1126" s="4">
        <v>21</v>
      </c>
      <c r="Y1126">
        <f t="shared" si="214"/>
        <v>0</v>
      </c>
      <c r="Z1126">
        <f t="shared" si="215"/>
        <v>0</v>
      </c>
    </row>
    <row r="1127" spans="2:26" x14ac:dyDescent="0.25">
      <c r="B1127" s="11">
        <f t="shared" si="216"/>
        <v>44608.458333330629</v>
      </c>
      <c r="C1127" s="1">
        <f t="shared" si="207"/>
        <v>2</v>
      </c>
      <c r="D1127" s="1">
        <f t="shared" si="208"/>
        <v>3</v>
      </c>
      <c r="E1127" s="12">
        <f t="shared" si="209"/>
        <v>12</v>
      </c>
      <c r="F1127" s="124" t="str">
        <f t="shared" si="210"/>
        <v>0</v>
      </c>
      <c r="G1127" s="1">
        <f ca="1">(OFFSET(O1127,0,MATCH(Customer!$J$6,'CDH &amp; HDH'!$P$11:$X$11,0)))</f>
        <v>46</v>
      </c>
      <c r="H1127" s="1" t="str">
        <f t="shared" si="211"/>
        <v>Heating</v>
      </c>
      <c r="I1127" s="1">
        <f ca="1">OFFSET(IF($H1127="Cooling",Customer!$C$25,Customer!$C$52),E1127,D1127)</f>
        <v>70</v>
      </c>
      <c r="J1127" s="1">
        <f ca="1">OFFSET(IF($H1127="Cooling",Customer!$L$25,Customer!$L$52),$E1127,$D1127)</f>
        <v>70</v>
      </c>
      <c r="K1127" s="16">
        <f t="shared" si="212"/>
        <v>0</v>
      </c>
      <c r="L1127" s="16">
        <f t="shared" si="213"/>
        <v>0</v>
      </c>
      <c r="M1127" s="17">
        <f t="shared" ca="1" si="205"/>
        <v>24</v>
      </c>
      <c r="N1127" s="17">
        <f t="shared" ca="1" si="206"/>
        <v>24</v>
      </c>
      <c r="O1127" s="4"/>
      <c r="P1127" s="4">
        <v>38</v>
      </c>
      <c r="Q1127" s="4">
        <v>36</v>
      </c>
      <c r="R1127" s="4">
        <v>23</v>
      </c>
      <c r="S1127" s="4">
        <v>26</v>
      </c>
      <c r="T1127" s="4">
        <v>38</v>
      </c>
      <c r="U1127" s="4">
        <v>43</v>
      </c>
      <c r="V1127" s="13">
        <v>46</v>
      </c>
      <c r="W1127" s="4">
        <v>30</v>
      </c>
      <c r="X1127" s="4">
        <v>23</v>
      </c>
      <c r="Y1127">
        <f t="shared" si="214"/>
        <v>0</v>
      </c>
      <c r="Z1127">
        <f t="shared" si="215"/>
        <v>0</v>
      </c>
    </row>
    <row r="1128" spans="2:26" x14ac:dyDescent="0.25">
      <c r="B1128" s="11">
        <f t="shared" si="216"/>
        <v>44608.499999997293</v>
      </c>
      <c r="C1128" s="1">
        <f t="shared" si="207"/>
        <v>2</v>
      </c>
      <c r="D1128" s="1">
        <f t="shared" si="208"/>
        <v>3</v>
      </c>
      <c r="E1128" s="12">
        <f t="shared" si="209"/>
        <v>13</v>
      </c>
      <c r="F1128" s="124" t="str">
        <f t="shared" si="210"/>
        <v>0</v>
      </c>
      <c r="G1128" s="1">
        <f ca="1">(OFFSET(O1128,0,MATCH(Customer!$J$6,'CDH &amp; HDH'!$P$11:$X$11,0)))</f>
        <v>45</v>
      </c>
      <c r="H1128" s="1" t="str">
        <f t="shared" si="211"/>
        <v>Heating</v>
      </c>
      <c r="I1128" s="1">
        <f ca="1">OFFSET(IF($H1128="Cooling",Customer!$C$25,Customer!$C$52),E1128,D1128)</f>
        <v>70</v>
      </c>
      <c r="J1128" s="1">
        <f ca="1">OFFSET(IF($H1128="Cooling",Customer!$L$25,Customer!$L$52),$E1128,$D1128)</f>
        <v>70</v>
      </c>
      <c r="K1128" s="16">
        <f t="shared" si="212"/>
        <v>0</v>
      </c>
      <c r="L1128" s="16">
        <f t="shared" si="213"/>
        <v>0</v>
      </c>
      <c r="M1128" s="17">
        <f t="shared" ca="1" si="205"/>
        <v>25</v>
      </c>
      <c r="N1128" s="17">
        <f t="shared" ca="1" si="206"/>
        <v>25</v>
      </c>
      <c r="O1128" s="4"/>
      <c r="P1128" s="4">
        <v>37</v>
      </c>
      <c r="Q1128" s="4">
        <v>37</v>
      </c>
      <c r="R1128" s="4">
        <v>23</v>
      </c>
      <c r="S1128" s="4">
        <v>26</v>
      </c>
      <c r="T1128" s="4">
        <v>39</v>
      </c>
      <c r="U1128" s="4">
        <v>44</v>
      </c>
      <c r="V1128" s="13">
        <v>45</v>
      </c>
      <c r="W1128" s="4">
        <v>31</v>
      </c>
      <c r="X1128" s="4">
        <v>25</v>
      </c>
      <c r="Y1128">
        <f t="shared" si="214"/>
        <v>0</v>
      </c>
      <c r="Z1128">
        <f t="shared" si="215"/>
        <v>0</v>
      </c>
    </row>
    <row r="1129" spans="2:26" x14ac:dyDescent="0.25">
      <c r="B1129" s="11">
        <f t="shared" si="216"/>
        <v>44608.541666663958</v>
      </c>
      <c r="C1129" s="1">
        <f t="shared" si="207"/>
        <v>2</v>
      </c>
      <c r="D1129" s="1">
        <f t="shared" si="208"/>
        <v>3</v>
      </c>
      <c r="E1129" s="12">
        <f t="shared" si="209"/>
        <v>14</v>
      </c>
      <c r="F1129" s="124" t="str">
        <f t="shared" si="210"/>
        <v>0</v>
      </c>
      <c r="G1129" s="1">
        <f ca="1">(OFFSET(O1129,0,MATCH(Customer!$J$6,'CDH &amp; HDH'!$P$11:$X$11,0)))</f>
        <v>46</v>
      </c>
      <c r="H1129" s="1" t="str">
        <f t="shared" si="211"/>
        <v>Heating</v>
      </c>
      <c r="I1129" s="1">
        <f ca="1">OFFSET(IF($H1129="Cooling",Customer!$C$25,Customer!$C$52),E1129,D1129)</f>
        <v>70</v>
      </c>
      <c r="J1129" s="1">
        <f ca="1">OFFSET(IF($H1129="Cooling",Customer!$L$25,Customer!$L$52),$E1129,$D1129)</f>
        <v>70</v>
      </c>
      <c r="K1129" s="16">
        <f t="shared" si="212"/>
        <v>0</v>
      </c>
      <c r="L1129" s="16">
        <f t="shared" si="213"/>
        <v>0</v>
      </c>
      <c r="M1129" s="17">
        <f t="shared" ca="1" si="205"/>
        <v>24</v>
      </c>
      <c r="N1129" s="17">
        <f t="shared" ca="1" si="206"/>
        <v>24</v>
      </c>
      <c r="O1129" s="4"/>
      <c r="P1129" s="4">
        <v>37</v>
      </c>
      <c r="Q1129" s="4">
        <v>36</v>
      </c>
      <c r="R1129" s="4">
        <v>24</v>
      </c>
      <c r="S1129" s="4">
        <v>26</v>
      </c>
      <c r="T1129" s="4">
        <v>40</v>
      </c>
      <c r="U1129" s="4">
        <v>46</v>
      </c>
      <c r="V1129" s="13">
        <v>46</v>
      </c>
      <c r="W1129" s="4">
        <v>32</v>
      </c>
      <c r="X1129" s="4">
        <v>27</v>
      </c>
      <c r="Y1129">
        <f t="shared" si="214"/>
        <v>0</v>
      </c>
      <c r="Z1129">
        <f t="shared" si="215"/>
        <v>0</v>
      </c>
    </row>
    <row r="1130" spans="2:26" x14ac:dyDescent="0.25">
      <c r="B1130" s="11">
        <f t="shared" si="216"/>
        <v>44608.583333330622</v>
      </c>
      <c r="C1130" s="1">
        <f t="shared" si="207"/>
        <v>2</v>
      </c>
      <c r="D1130" s="1">
        <f t="shared" si="208"/>
        <v>3</v>
      </c>
      <c r="E1130" s="12">
        <f t="shared" si="209"/>
        <v>15</v>
      </c>
      <c r="F1130" s="124" t="str">
        <f t="shared" si="210"/>
        <v>0</v>
      </c>
      <c r="G1130" s="1">
        <f ca="1">(OFFSET(O1130,0,MATCH(Customer!$J$6,'CDH &amp; HDH'!$P$11:$X$11,0)))</f>
        <v>46</v>
      </c>
      <c r="H1130" s="1" t="str">
        <f t="shared" si="211"/>
        <v>Heating</v>
      </c>
      <c r="I1130" s="1">
        <f ca="1">OFFSET(IF($H1130="Cooling",Customer!$C$25,Customer!$C$52),E1130,D1130)</f>
        <v>70</v>
      </c>
      <c r="J1130" s="1">
        <f ca="1">OFFSET(IF($H1130="Cooling",Customer!$L$25,Customer!$L$52),$E1130,$D1130)</f>
        <v>70</v>
      </c>
      <c r="K1130" s="16">
        <f t="shared" si="212"/>
        <v>0</v>
      </c>
      <c r="L1130" s="16">
        <f t="shared" si="213"/>
        <v>0</v>
      </c>
      <c r="M1130" s="17">
        <f t="shared" ca="1" si="205"/>
        <v>24</v>
      </c>
      <c r="N1130" s="17">
        <f t="shared" ca="1" si="206"/>
        <v>24</v>
      </c>
      <c r="O1130" s="4"/>
      <c r="P1130" s="4">
        <v>37</v>
      </c>
      <c r="Q1130" s="4">
        <v>38</v>
      </c>
      <c r="R1130" s="4">
        <v>26</v>
      </c>
      <c r="S1130" s="4">
        <v>27</v>
      </c>
      <c r="T1130" s="4">
        <v>39</v>
      </c>
      <c r="U1130" s="4">
        <v>47</v>
      </c>
      <c r="V1130" s="13">
        <v>46</v>
      </c>
      <c r="W1130" s="4">
        <v>32</v>
      </c>
      <c r="X1130" s="4">
        <v>28</v>
      </c>
      <c r="Y1130">
        <f t="shared" si="214"/>
        <v>0</v>
      </c>
      <c r="Z1130">
        <f t="shared" si="215"/>
        <v>0</v>
      </c>
    </row>
    <row r="1131" spans="2:26" x14ac:dyDescent="0.25">
      <c r="B1131" s="11">
        <f t="shared" si="216"/>
        <v>44608.624999997286</v>
      </c>
      <c r="C1131" s="1">
        <f t="shared" si="207"/>
        <v>2</v>
      </c>
      <c r="D1131" s="1">
        <f t="shared" si="208"/>
        <v>3</v>
      </c>
      <c r="E1131" s="12">
        <f t="shared" si="209"/>
        <v>16</v>
      </c>
      <c r="F1131" s="124" t="str">
        <f t="shared" si="210"/>
        <v>0</v>
      </c>
      <c r="G1131" s="1">
        <f ca="1">(OFFSET(O1131,0,MATCH(Customer!$J$6,'CDH &amp; HDH'!$P$11:$X$11,0)))</f>
        <v>45</v>
      </c>
      <c r="H1131" s="1" t="str">
        <f t="shared" si="211"/>
        <v>Heating</v>
      </c>
      <c r="I1131" s="1">
        <f ca="1">OFFSET(IF($H1131="Cooling",Customer!$C$25,Customer!$C$52),E1131,D1131)</f>
        <v>70</v>
      </c>
      <c r="J1131" s="1">
        <f ca="1">OFFSET(IF($H1131="Cooling",Customer!$L$25,Customer!$L$52),$E1131,$D1131)</f>
        <v>70</v>
      </c>
      <c r="K1131" s="16">
        <f t="shared" si="212"/>
        <v>0</v>
      </c>
      <c r="L1131" s="16">
        <f t="shared" si="213"/>
        <v>0</v>
      </c>
      <c r="M1131" s="17">
        <f t="shared" ca="1" si="205"/>
        <v>25</v>
      </c>
      <c r="N1131" s="17">
        <f t="shared" ca="1" si="206"/>
        <v>25</v>
      </c>
      <c r="O1131" s="4"/>
      <c r="P1131" s="4">
        <v>38</v>
      </c>
      <c r="Q1131" s="4">
        <v>37</v>
      </c>
      <c r="R1131" s="4">
        <v>27</v>
      </c>
      <c r="S1131" s="4">
        <v>26</v>
      </c>
      <c r="T1131" s="4">
        <v>39</v>
      </c>
      <c r="U1131" s="4">
        <v>47</v>
      </c>
      <c r="V1131" s="13">
        <v>45</v>
      </c>
      <c r="W1131" s="4">
        <v>32</v>
      </c>
      <c r="X1131" s="4">
        <v>27</v>
      </c>
      <c r="Y1131">
        <f t="shared" si="214"/>
        <v>0</v>
      </c>
      <c r="Z1131">
        <f t="shared" si="215"/>
        <v>0</v>
      </c>
    </row>
    <row r="1132" spans="2:26" x14ac:dyDescent="0.25">
      <c r="B1132" s="11">
        <f t="shared" si="216"/>
        <v>44608.66666666395</v>
      </c>
      <c r="C1132" s="1">
        <f t="shared" si="207"/>
        <v>2</v>
      </c>
      <c r="D1132" s="1">
        <f t="shared" si="208"/>
        <v>3</v>
      </c>
      <c r="E1132" s="12">
        <f t="shared" si="209"/>
        <v>17</v>
      </c>
      <c r="F1132" s="124" t="str">
        <f t="shared" si="210"/>
        <v>0</v>
      </c>
      <c r="G1132" s="1">
        <f ca="1">(OFFSET(O1132,0,MATCH(Customer!$J$6,'CDH &amp; HDH'!$P$11:$X$11,0)))</f>
        <v>44</v>
      </c>
      <c r="H1132" s="1" t="str">
        <f t="shared" si="211"/>
        <v>Heating</v>
      </c>
      <c r="I1132" s="1">
        <f ca="1">OFFSET(IF($H1132="Cooling",Customer!$C$25,Customer!$C$52),E1132,D1132)</f>
        <v>70</v>
      </c>
      <c r="J1132" s="1">
        <f ca="1">OFFSET(IF($H1132="Cooling",Customer!$L$25,Customer!$L$52),$E1132,$D1132)</f>
        <v>70</v>
      </c>
      <c r="K1132" s="16">
        <f t="shared" si="212"/>
        <v>0</v>
      </c>
      <c r="L1132" s="16">
        <f t="shared" si="213"/>
        <v>0</v>
      </c>
      <c r="M1132" s="17">
        <f t="shared" ca="1" si="205"/>
        <v>26</v>
      </c>
      <c r="N1132" s="17">
        <f t="shared" ca="1" si="206"/>
        <v>26</v>
      </c>
      <c r="O1132" s="4"/>
      <c r="P1132" s="4">
        <v>37</v>
      </c>
      <c r="Q1132" s="4">
        <v>36</v>
      </c>
      <c r="R1132" s="4">
        <v>25</v>
      </c>
      <c r="S1132" s="4">
        <v>24</v>
      </c>
      <c r="T1132" s="4">
        <v>38</v>
      </c>
      <c r="U1132" s="4">
        <v>45</v>
      </c>
      <c r="V1132" s="13">
        <v>44</v>
      </c>
      <c r="W1132" s="4">
        <v>32</v>
      </c>
      <c r="X1132" s="4">
        <v>28</v>
      </c>
      <c r="Y1132">
        <f t="shared" si="214"/>
        <v>0</v>
      </c>
      <c r="Z1132">
        <f t="shared" si="215"/>
        <v>0</v>
      </c>
    </row>
    <row r="1133" spans="2:26" x14ac:dyDescent="0.25">
      <c r="B1133" s="11">
        <f t="shared" si="216"/>
        <v>44608.708333330615</v>
      </c>
      <c r="C1133" s="1">
        <f t="shared" si="207"/>
        <v>2</v>
      </c>
      <c r="D1133" s="1">
        <f t="shared" si="208"/>
        <v>3</v>
      </c>
      <c r="E1133" s="12">
        <f t="shared" si="209"/>
        <v>18</v>
      </c>
      <c r="F1133" s="124" t="str">
        <f t="shared" si="210"/>
        <v>0</v>
      </c>
      <c r="G1133" s="1">
        <f ca="1">(OFFSET(O1133,0,MATCH(Customer!$J$6,'CDH &amp; HDH'!$P$11:$X$11,0)))</f>
        <v>44</v>
      </c>
      <c r="H1133" s="1" t="str">
        <f t="shared" si="211"/>
        <v>Heating</v>
      </c>
      <c r="I1133" s="1">
        <f ca="1">OFFSET(IF($H1133="Cooling",Customer!$C$25,Customer!$C$52),E1133,D1133)</f>
        <v>70</v>
      </c>
      <c r="J1133" s="1">
        <f ca="1">OFFSET(IF($H1133="Cooling",Customer!$L$25,Customer!$L$52),$E1133,$D1133)</f>
        <v>70</v>
      </c>
      <c r="K1133" s="16">
        <f t="shared" si="212"/>
        <v>0</v>
      </c>
      <c r="L1133" s="16">
        <f t="shared" si="213"/>
        <v>0</v>
      </c>
      <c r="M1133" s="17">
        <f t="shared" ca="1" si="205"/>
        <v>26</v>
      </c>
      <c r="N1133" s="17">
        <f t="shared" ca="1" si="206"/>
        <v>26</v>
      </c>
      <c r="O1133" s="4"/>
      <c r="P1133" s="4">
        <v>35</v>
      </c>
      <c r="Q1133" s="4">
        <v>34</v>
      </c>
      <c r="R1133" s="4">
        <v>23</v>
      </c>
      <c r="S1133" s="4">
        <v>22</v>
      </c>
      <c r="T1133" s="4">
        <v>36</v>
      </c>
      <c r="U1133" s="4">
        <v>43</v>
      </c>
      <c r="V1133" s="13">
        <v>44</v>
      </c>
      <c r="W1133" s="4">
        <v>31</v>
      </c>
      <c r="X1133" s="4">
        <v>25</v>
      </c>
      <c r="Y1133">
        <f t="shared" si="214"/>
        <v>0</v>
      </c>
      <c r="Z1133">
        <f t="shared" si="215"/>
        <v>0</v>
      </c>
    </row>
    <row r="1134" spans="2:26" x14ac:dyDescent="0.25">
      <c r="B1134" s="11">
        <f t="shared" si="216"/>
        <v>44608.749999997279</v>
      </c>
      <c r="C1134" s="1">
        <f t="shared" si="207"/>
        <v>2</v>
      </c>
      <c r="D1134" s="1">
        <f t="shared" si="208"/>
        <v>3</v>
      </c>
      <c r="E1134" s="12">
        <f t="shared" si="209"/>
        <v>19</v>
      </c>
      <c r="F1134" s="124" t="str">
        <f t="shared" si="210"/>
        <v>1</v>
      </c>
      <c r="G1134" s="1">
        <f ca="1">(OFFSET(O1134,0,MATCH(Customer!$J$6,'CDH &amp; HDH'!$P$11:$X$11,0)))</f>
        <v>43</v>
      </c>
      <c r="H1134" s="1" t="str">
        <f t="shared" si="211"/>
        <v>Heating</v>
      </c>
      <c r="I1134" s="1">
        <f ca="1">OFFSET(IF($H1134="Cooling",Customer!$C$25,Customer!$C$52),E1134,D1134)</f>
        <v>66</v>
      </c>
      <c r="J1134" s="1">
        <f ca="1">OFFSET(IF($H1134="Cooling",Customer!$L$25,Customer!$L$52),$E1134,$D1134)</f>
        <v>64</v>
      </c>
      <c r="K1134" s="16">
        <f t="shared" si="212"/>
        <v>0</v>
      </c>
      <c r="L1134" s="16">
        <f t="shared" si="213"/>
        <v>0</v>
      </c>
      <c r="M1134" s="17">
        <f t="shared" ca="1" si="205"/>
        <v>23</v>
      </c>
      <c r="N1134" s="17">
        <f t="shared" ca="1" si="206"/>
        <v>21</v>
      </c>
      <c r="O1134" s="4"/>
      <c r="P1134" s="4">
        <v>34</v>
      </c>
      <c r="Q1134" s="4">
        <v>33</v>
      </c>
      <c r="R1134" s="4">
        <v>21</v>
      </c>
      <c r="S1134" s="4">
        <v>22</v>
      </c>
      <c r="T1134" s="4">
        <v>34</v>
      </c>
      <c r="U1134" s="4">
        <v>40</v>
      </c>
      <c r="V1134" s="13">
        <v>43</v>
      </c>
      <c r="W1134" s="4">
        <v>30</v>
      </c>
      <c r="X1134" s="4">
        <v>25</v>
      </c>
      <c r="Y1134">
        <f t="shared" si="214"/>
        <v>0</v>
      </c>
      <c r="Z1134">
        <f t="shared" si="215"/>
        <v>0</v>
      </c>
    </row>
    <row r="1135" spans="2:26" x14ac:dyDescent="0.25">
      <c r="B1135" s="11">
        <f t="shared" si="216"/>
        <v>44608.791666663943</v>
      </c>
      <c r="C1135" s="1">
        <f t="shared" si="207"/>
        <v>2</v>
      </c>
      <c r="D1135" s="1">
        <f t="shared" si="208"/>
        <v>3</v>
      </c>
      <c r="E1135" s="12">
        <f t="shared" si="209"/>
        <v>20</v>
      </c>
      <c r="F1135" s="124" t="str">
        <f t="shared" si="210"/>
        <v>1</v>
      </c>
      <c r="G1135" s="1">
        <f ca="1">(OFFSET(O1135,0,MATCH(Customer!$J$6,'CDH &amp; HDH'!$P$11:$X$11,0)))</f>
        <v>42</v>
      </c>
      <c r="H1135" s="1" t="str">
        <f t="shared" si="211"/>
        <v>Heating</v>
      </c>
      <c r="I1135" s="1">
        <f ca="1">OFFSET(IF($H1135="Cooling",Customer!$C$25,Customer!$C$52),E1135,D1135)</f>
        <v>66</v>
      </c>
      <c r="J1135" s="1">
        <f ca="1">OFFSET(IF($H1135="Cooling",Customer!$L$25,Customer!$L$52),$E1135,$D1135)</f>
        <v>64</v>
      </c>
      <c r="K1135" s="16">
        <f t="shared" si="212"/>
        <v>0</v>
      </c>
      <c r="L1135" s="16">
        <f t="shared" si="213"/>
        <v>0</v>
      </c>
      <c r="M1135" s="17">
        <f t="shared" ca="1" si="205"/>
        <v>24</v>
      </c>
      <c r="N1135" s="17">
        <f t="shared" ca="1" si="206"/>
        <v>22</v>
      </c>
      <c r="O1135" s="4"/>
      <c r="P1135" s="4">
        <v>32</v>
      </c>
      <c r="Q1135" s="4">
        <v>31</v>
      </c>
      <c r="R1135" s="4">
        <v>22</v>
      </c>
      <c r="S1135" s="4">
        <v>22</v>
      </c>
      <c r="T1135" s="4">
        <v>33</v>
      </c>
      <c r="U1135" s="4">
        <v>39</v>
      </c>
      <c r="V1135" s="13">
        <v>42</v>
      </c>
      <c r="W1135" s="4">
        <v>29</v>
      </c>
      <c r="X1135" s="4">
        <v>27</v>
      </c>
      <c r="Y1135">
        <f t="shared" si="214"/>
        <v>0</v>
      </c>
      <c r="Z1135">
        <f t="shared" si="215"/>
        <v>0</v>
      </c>
    </row>
    <row r="1136" spans="2:26" x14ac:dyDescent="0.25">
      <c r="B1136" s="11">
        <f t="shared" si="216"/>
        <v>44608.833333330607</v>
      </c>
      <c r="C1136" s="1">
        <f t="shared" si="207"/>
        <v>2</v>
      </c>
      <c r="D1136" s="1">
        <f t="shared" si="208"/>
        <v>3</v>
      </c>
      <c r="E1136" s="12">
        <f t="shared" si="209"/>
        <v>21</v>
      </c>
      <c r="F1136" s="124" t="str">
        <f t="shared" si="210"/>
        <v>0</v>
      </c>
      <c r="G1136" s="1">
        <f ca="1">(OFFSET(O1136,0,MATCH(Customer!$J$6,'CDH &amp; HDH'!$P$11:$X$11,0)))</f>
        <v>42</v>
      </c>
      <c r="H1136" s="1" t="str">
        <f t="shared" si="211"/>
        <v>Heating</v>
      </c>
      <c r="I1136" s="1">
        <f ca="1">OFFSET(IF($H1136="Cooling",Customer!$C$25,Customer!$C$52),E1136,D1136)</f>
        <v>66</v>
      </c>
      <c r="J1136" s="1">
        <f ca="1">OFFSET(IF($H1136="Cooling",Customer!$L$25,Customer!$L$52),$E1136,$D1136)</f>
        <v>64</v>
      </c>
      <c r="K1136" s="16">
        <f t="shared" si="212"/>
        <v>0</v>
      </c>
      <c r="L1136" s="16">
        <f t="shared" si="213"/>
        <v>0</v>
      </c>
      <c r="M1136" s="17">
        <f t="shared" ca="1" si="205"/>
        <v>24</v>
      </c>
      <c r="N1136" s="17">
        <f t="shared" ca="1" si="206"/>
        <v>22</v>
      </c>
      <c r="O1136" s="4"/>
      <c r="P1136" s="4">
        <v>30</v>
      </c>
      <c r="Q1136" s="4">
        <v>30</v>
      </c>
      <c r="R1136" s="4">
        <v>23</v>
      </c>
      <c r="S1136" s="4">
        <v>21</v>
      </c>
      <c r="T1136" s="4">
        <v>32</v>
      </c>
      <c r="U1136" s="4">
        <v>36</v>
      </c>
      <c r="V1136" s="13">
        <v>42</v>
      </c>
      <c r="W1136" s="4">
        <v>28</v>
      </c>
      <c r="X1136" s="4">
        <v>26</v>
      </c>
      <c r="Y1136">
        <f t="shared" si="214"/>
        <v>0</v>
      </c>
      <c r="Z1136">
        <f t="shared" si="215"/>
        <v>0</v>
      </c>
    </row>
    <row r="1137" spans="2:26" x14ac:dyDescent="0.25">
      <c r="B1137" s="11">
        <f t="shared" si="216"/>
        <v>44608.874999997272</v>
      </c>
      <c r="C1137" s="1">
        <f t="shared" si="207"/>
        <v>2</v>
      </c>
      <c r="D1137" s="1">
        <f t="shared" si="208"/>
        <v>3</v>
      </c>
      <c r="E1137" s="12">
        <f t="shared" si="209"/>
        <v>22</v>
      </c>
      <c r="F1137" s="124" t="str">
        <f t="shared" si="210"/>
        <v>0</v>
      </c>
      <c r="G1137" s="1">
        <f ca="1">(OFFSET(O1137,0,MATCH(Customer!$J$6,'CDH &amp; HDH'!$P$11:$X$11,0)))</f>
        <v>42</v>
      </c>
      <c r="H1137" s="1" t="str">
        <f t="shared" si="211"/>
        <v>Heating</v>
      </c>
      <c r="I1137" s="1">
        <f ca="1">OFFSET(IF($H1137="Cooling",Customer!$C$25,Customer!$C$52),E1137,D1137)</f>
        <v>66</v>
      </c>
      <c r="J1137" s="1">
        <f ca="1">OFFSET(IF($H1137="Cooling",Customer!$L$25,Customer!$L$52),$E1137,$D1137)</f>
        <v>64</v>
      </c>
      <c r="K1137" s="16">
        <f t="shared" si="212"/>
        <v>0</v>
      </c>
      <c r="L1137" s="16">
        <f t="shared" si="213"/>
        <v>0</v>
      </c>
      <c r="M1137" s="17">
        <f t="shared" ca="1" si="205"/>
        <v>24</v>
      </c>
      <c r="N1137" s="17">
        <f t="shared" ca="1" si="206"/>
        <v>22</v>
      </c>
      <c r="O1137" s="4"/>
      <c r="P1137" s="4">
        <v>30</v>
      </c>
      <c r="Q1137" s="4">
        <v>29</v>
      </c>
      <c r="R1137" s="4">
        <v>23</v>
      </c>
      <c r="S1137" s="4">
        <v>20</v>
      </c>
      <c r="T1137" s="4">
        <v>31</v>
      </c>
      <c r="U1137" s="4">
        <v>35</v>
      </c>
      <c r="V1137" s="13">
        <v>42</v>
      </c>
      <c r="W1137" s="4">
        <v>26</v>
      </c>
      <c r="X1137" s="4">
        <v>28</v>
      </c>
      <c r="Y1137">
        <f t="shared" si="214"/>
        <v>0</v>
      </c>
      <c r="Z1137">
        <f t="shared" si="215"/>
        <v>0</v>
      </c>
    </row>
    <row r="1138" spans="2:26" x14ac:dyDescent="0.25">
      <c r="B1138" s="11">
        <f t="shared" si="216"/>
        <v>44608.916666663936</v>
      </c>
      <c r="C1138" s="1">
        <f t="shared" si="207"/>
        <v>2</v>
      </c>
      <c r="D1138" s="1">
        <f t="shared" si="208"/>
        <v>3</v>
      </c>
      <c r="E1138" s="12">
        <f t="shared" si="209"/>
        <v>23</v>
      </c>
      <c r="F1138" s="124" t="str">
        <f t="shared" si="210"/>
        <v>0</v>
      </c>
      <c r="G1138" s="1">
        <f ca="1">(OFFSET(O1138,0,MATCH(Customer!$J$6,'CDH &amp; HDH'!$P$11:$X$11,0)))</f>
        <v>41</v>
      </c>
      <c r="H1138" s="1" t="str">
        <f t="shared" si="211"/>
        <v>Heating</v>
      </c>
      <c r="I1138" s="1">
        <f ca="1">OFFSET(IF($H1138="Cooling",Customer!$C$25,Customer!$C$52),E1138,D1138)</f>
        <v>66</v>
      </c>
      <c r="J1138" s="1">
        <f ca="1">OFFSET(IF($H1138="Cooling",Customer!$L$25,Customer!$L$52),$E1138,$D1138)</f>
        <v>64</v>
      </c>
      <c r="K1138" s="16">
        <f t="shared" si="212"/>
        <v>0</v>
      </c>
      <c r="L1138" s="16">
        <f t="shared" si="213"/>
        <v>0</v>
      </c>
      <c r="M1138" s="17">
        <f t="shared" ca="1" si="205"/>
        <v>25</v>
      </c>
      <c r="N1138" s="17">
        <f t="shared" ca="1" si="206"/>
        <v>23</v>
      </c>
      <c r="O1138" s="4"/>
      <c r="P1138" s="4">
        <v>30</v>
      </c>
      <c r="Q1138" s="4">
        <v>28</v>
      </c>
      <c r="R1138" s="4">
        <v>22</v>
      </c>
      <c r="S1138" s="4">
        <v>20</v>
      </c>
      <c r="T1138" s="4">
        <v>31</v>
      </c>
      <c r="U1138" s="4">
        <v>33</v>
      </c>
      <c r="V1138" s="13">
        <v>41</v>
      </c>
      <c r="W1138" s="4">
        <v>24</v>
      </c>
      <c r="X1138" s="4">
        <v>27</v>
      </c>
      <c r="Y1138">
        <f t="shared" si="214"/>
        <v>0</v>
      </c>
      <c r="Z1138">
        <f t="shared" si="215"/>
        <v>0</v>
      </c>
    </row>
    <row r="1139" spans="2:26" x14ac:dyDescent="0.25">
      <c r="B1139" s="11">
        <f t="shared" si="216"/>
        <v>44608.9583333306</v>
      </c>
      <c r="C1139" s="1">
        <f t="shared" si="207"/>
        <v>2</v>
      </c>
      <c r="D1139" s="1">
        <f t="shared" si="208"/>
        <v>3</v>
      </c>
      <c r="E1139" s="12">
        <f t="shared" si="209"/>
        <v>24</v>
      </c>
      <c r="F1139" s="124" t="str">
        <f t="shared" si="210"/>
        <v>0</v>
      </c>
      <c r="G1139" s="1">
        <f ca="1">(OFFSET(O1139,0,MATCH(Customer!$J$6,'CDH &amp; HDH'!$P$11:$X$11,0)))</f>
        <v>41</v>
      </c>
      <c r="H1139" s="1" t="str">
        <f t="shared" si="211"/>
        <v>Heating</v>
      </c>
      <c r="I1139" s="1">
        <f ca="1">OFFSET(IF($H1139="Cooling",Customer!$C$25,Customer!$C$52),E1139,D1139)</f>
        <v>66</v>
      </c>
      <c r="J1139" s="1">
        <f ca="1">OFFSET(IF($H1139="Cooling",Customer!$L$25,Customer!$L$52),$E1139,$D1139)</f>
        <v>64</v>
      </c>
      <c r="K1139" s="16">
        <f t="shared" si="212"/>
        <v>0</v>
      </c>
      <c r="L1139" s="16">
        <f t="shared" si="213"/>
        <v>0</v>
      </c>
      <c r="M1139" s="17">
        <f t="shared" ca="1" si="205"/>
        <v>25</v>
      </c>
      <c r="N1139" s="17">
        <f t="shared" ca="1" si="206"/>
        <v>23</v>
      </c>
      <c r="O1139" s="4"/>
      <c r="P1139" s="4">
        <v>28</v>
      </c>
      <c r="Q1139" s="4">
        <v>28</v>
      </c>
      <c r="R1139" s="4">
        <v>22</v>
      </c>
      <c r="S1139" s="4">
        <v>19</v>
      </c>
      <c r="T1139" s="4">
        <v>28</v>
      </c>
      <c r="U1139" s="4">
        <v>32</v>
      </c>
      <c r="V1139" s="13">
        <v>41</v>
      </c>
      <c r="W1139" s="4">
        <v>24</v>
      </c>
      <c r="X1139" s="4">
        <v>27</v>
      </c>
      <c r="Y1139">
        <f t="shared" si="214"/>
        <v>0</v>
      </c>
      <c r="Z1139">
        <f t="shared" si="215"/>
        <v>0</v>
      </c>
    </row>
    <row r="1140" spans="2:26" x14ac:dyDescent="0.25">
      <c r="B1140" s="11">
        <f t="shared" si="216"/>
        <v>44608.999999997264</v>
      </c>
      <c r="C1140" s="1">
        <f t="shared" si="207"/>
        <v>2</v>
      </c>
      <c r="D1140" s="1">
        <f t="shared" si="208"/>
        <v>4</v>
      </c>
      <c r="E1140" s="12">
        <f t="shared" si="209"/>
        <v>1</v>
      </c>
      <c r="F1140" s="124" t="str">
        <f t="shared" si="210"/>
        <v>0</v>
      </c>
      <c r="G1140" s="1">
        <f ca="1">(OFFSET(O1140,0,MATCH(Customer!$J$6,'CDH &amp; HDH'!$P$11:$X$11,0)))</f>
        <v>41</v>
      </c>
      <c r="H1140" s="1" t="str">
        <f t="shared" si="211"/>
        <v>Heating</v>
      </c>
      <c r="I1140" s="1">
        <f ca="1">OFFSET(IF($H1140="Cooling",Customer!$C$25,Customer!$C$52),E1140,D1140)</f>
        <v>66</v>
      </c>
      <c r="J1140" s="1">
        <f ca="1">OFFSET(IF($H1140="Cooling",Customer!$L$25,Customer!$L$52),$E1140,$D1140)</f>
        <v>64</v>
      </c>
      <c r="K1140" s="16">
        <f t="shared" si="212"/>
        <v>0</v>
      </c>
      <c r="L1140" s="16">
        <f t="shared" si="213"/>
        <v>0</v>
      </c>
      <c r="M1140" s="17">
        <f t="shared" ca="1" si="205"/>
        <v>25</v>
      </c>
      <c r="N1140" s="17">
        <f t="shared" ca="1" si="206"/>
        <v>23</v>
      </c>
      <c r="O1140" s="4"/>
      <c r="P1140" s="4">
        <v>27</v>
      </c>
      <c r="Q1140" s="4">
        <v>27</v>
      </c>
      <c r="R1140" s="4">
        <v>22</v>
      </c>
      <c r="S1140" s="4">
        <v>18</v>
      </c>
      <c r="T1140" s="4">
        <v>29</v>
      </c>
      <c r="U1140" s="4">
        <v>31</v>
      </c>
      <c r="V1140" s="13">
        <v>41</v>
      </c>
      <c r="W1140" s="4">
        <v>23</v>
      </c>
      <c r="X1140" s="4">
        <v>28</v>
      </c>
      <c r="Y1140">
        <f t="shared" si="214"/>
        <v>0</v>
      </c>
      <c r="Z1140">
        <f t="shared" si="215"/>
        <v>0</v>
      </c>
    </row>
    <row r="1141" spans="2:26" x14ac:dyDescent="0.25">
      <c r="B1141" s="11">
        <f t="shared" si="216"/>
        <v>44609.041666663928</v>
      </c>
      <c r="C1141" s="1">
        <f t="shared" si="207"/>
        <v>2</v>
      </c>
      <c r="D1141" s="1">
        <f t="shared" si="208"/>
        <v>4</v>
      </c>
      <c r="E1141" s="12">
        <f t="shared" si="209"/>
        <v>2</v>
      </c>
      <c r="F1141" s="124" t="str">
        <f t="shared" si="210"/>
        <v>0</v>
      </c>
      <c r="G1141" s="1">
        <f ca="1">(OFFSET(O1141,0,MATCH(Customer!$J$6,'CDH &amp; HDH'!$P$11:$X$11,0)))</f>
        <v>39</v>
      </c>
      <c r="H1141" s="1" t="str">
        <f t="shared" si="211"/>
        <v>Heating</v>
      </c>
      <c r="I1141" s="1">
        <f ca="1">OFFSET(IF($H1141="Cooling",Customer!$C$25,Customer!$C$52),E1141,D1141)</f>
        <v>66</v>
      </c>
      <c r="J1141" s="1">
        <f ca="1">OFFSET(IF($H1141="Cooling",Customer!$L$25,Customer!$L$52),$E1141,$D1141)</f>
        <v>64</v>
      </c>
      <c r="K1141" s="16">
        <f t="shared" si="212"/>
        <v>0</v>
      </c>
      <c r="L1141" s="16">
        <f t="shared" si="213"/>
        <v>0</v>
      </c>
      <c r="M1141" s="17">
        <f t="shared" ca="1" si="205"/>
        <v>27</v>
      </c>
      <c r="N1141" s="17">
        <f t="shared" ca="1" si="206"/>
        <v>25</v>
      </c>
      <c r="O1141" s="4"/>
      <c r="P1141" s="4">
        <v>28</v>
      </c>
      <c r="Q1141" s="4">
        <v>26</v>
      </c>
      <c r="R1141" s="4">
        <v>23</v>
      </c>
      <c r="S1141" s="4">
        <v>17</v>
      </c>
      <c r="T1141" s="4">
        <v>28</v>
      </c>
      <c r="U1141" s="4">
        <v>30</v>
      </c>
      <c r="V1141" s="13">
        <v>39</v>
      </c>
      <c r="W1141" s="4">
        <v>24</v>
      </c>
      <c r="X1141" s="4">
        <v>28</v>
      </c>
      <c r="Y1141">
        <f t="shared" si="214"/>
        <v>0</v>
      </c>
      <c r="Z1141">
        <f t="shared" si="215"/>
        <v>0</v>
      </c>
    </row>
    <row r="1142" spans="2:26" x14ac:dyDescent="0.25">
      <c r="B1142" s="11">
        <f t="shared" si="216"/>
        <v>44609.083333330593</v>
      </c>
      <c r="C1142" s="1">
        <f t="shared" si="207"/>
        <v>2</v>
      </c>
      <c r="D1142" s="1">
        <f t="shared" si="208"/>
        <v>4</v>
      </c>
      <c r="E1142" s="12">
        <f t="shared" si="209"/>
        <v>3</v>
      </c>
      <c r="F1142" s="124" t="str">
        <f t="shared" si="210"/>
        <v>0</v>
      </c>
      <c r="G1142" s="1">
        <f ca="1">(OFFSET(O1142,0,MATCH(Customer!$J$6,'CDH &amp; HDH'!$P$11:$X$11,0)))</f>
        <v>38</v>
      </c>
      <c r="H1142" s="1" t="str">
        <f t="shared" si="211"/>
        <v>Heating</v>
      </c>
      <c r="I1142" s="1">
        <f ca="1">OFFSET(IF($H1142="Cooling",Customer!$C$25,Customer!$C$52),E1142,D1142)</f>
        <v>66</v>
      </c>
      <c r="J1142" s="1">
        <f ca="1">OFFSET(IF($H1142="Cooling",Customer!$L$25,Customer!$L$52),$E1142,$D1142)</f>
        <v>64</v>
      </c>
      <c r="K1142" s="16">
        <f t="shared" si="212"/>
        <v>0</v>
      </c>
      <c r="L1142" s="16">
        <f t="shared" si="213"/>
        <v>0</v>
      </c>
      <c r="M1142" s="17">
        <f t="shared" ca="1" si="205"/>
        <v>28</v>
      </c>
      <c r="N1142" s="17">
        <f t="shared" ca="1" si="206"/>
        <v>26</v>
      </c>
      <c r="O1142" s="4"/>
      <c r="P1142" s="4">
        <v>27</v>
      </c>
      <c r="Q1142" s="4">
        <v>26</v>
      </c>
      <c r="R1142" s="4">
        <v>23</v>
      </c>
      <c r="S1142" s="4">
        <v>16</v>
      </c>
      <c r="T1142" s="4">
        <v>26</v>
      </c>
      <c r="U1142" s="4">
        <v>30</v>
      </c>
      <c r="V1142" s="13">
        <v>38</v>
      </c>
      <c r="W1142" s="4">
        <v>24</v>
      </c>
      <c r="X1142" s="4">
        <v>29</v>
      </c>
      <c r="Y1142">
        <f t="shared" si="214"/>
        <v>0</v>
      </c>
      <c r="Z1142">
        <f t="shared" si="215"/>
        <v>0</v>
      </c>
    </row>
    <row r="1143" spans="2:26" x14ac:dyDescent="0.25">
      <c r="B1143" s="11">
        <f t="shared" si="216"/>
        <v>44609.124999997257</v>
      </c>
      <c r="C1143" s="1">
        <f t="shared" si="207"/>
        <v>2</v>
      </c>
      <c r="D1143" s="1">
        <f t="shared" si="208"/>
        <v>4</v>
      </c>
      <c r="E1143" s="12">
        <f t="shared" si="209"/>
        <v>4</v>
      </c>
      <c r="F1143" s="124" t="str">
        <f t="shared" si="210"/>
        <v>0</v>
      </c>
      <c r="G1143" s="1">
        <f ca="1">(OFFSET(O1143,0,MATCH(Customer!$J$6,'CDH &amp; HDH'!$P$11:$X$11,0)))</f>
        <v>36</v>
      </c>
      <c r="H1143" s="1" t="str">
        <f t="shared" si="211"/>
        <v>Heating</v>
      </c>
      <c r="I1143" s="1">
        <f ca="1">OFFSET(IF($H1143="Cooling",Customer!$C$25,Customer!$C$52),E1143,D1143)</f>
        <v>66</v>
      </c>
      <c r="J1143" s="1">
        <f ca="1">OFFSET(IF($H1143="Cooling",Customer!$L$25,Customer!$L$52),$E1143,$D1143)</f>
        <v>64</v>
      </c>
      <c r="K1143" s="16">
        <f t="shared" si="212"/>
        <v>0</v>
      </c>
      <c r="L1143" s="16">
        <f t="shared" si="213"/>
        <v>0</v>
      </c>
      <c r="M1143" s="17">
        <f t="shared" ca="1" si="205"/>
        <v>30</v>
      </c>
      <c r="N1143" s="17">
        <f t="shared" ca="1" si="206"/>
        <v>28</v>
      </c>
      <c r="O1143" s="4"/>
      <c r="P1143" s="4">
        <v>26</v>
      </c>
      <c r="Q1143" s="4">
        <v>25</v>
      </c>
      <c r="R1143" s="4">
        <v>22</v>
      </c>
      <c r="S1143" s="4">
        <v>15</v>
      </c>
      <c r="T1143" s="4">
        <v>26</v>
      </c>
      <c r="U1143" s="4">
        <v>29</v>
      </c>
      <c r="V1143" s="13">
        <v>36</v>
      </c>
      <c r="W1143" s="4">
        <v>26</v>
      </c>
      <c r="X1143" s="4">
        <v>29</v>
      </c>
      <c r="Y1143">
        <f t="shared" si="214"/>
        <v>0</v>
      </c>
      <c r="Z1143">
        <f t="shared" si="215"/>
        <v>0</v>
      </c>
    </row>
    <row r="1144" spans="2:26" x14ac:dyDescent="0.25">
      <c r="B1144" s="11">
        <f t="shared" si="216"/>
        <v>44609.166666663921</v>
      </c>
      <c r="C1144" s="1">
        <f t="shared" si="207"/>
        <v>2</v>
      </c>
      <c r="D1144" s="1">
        <f t="shared" si="208"/>
        <v>4</v>
      </c>
      <c r="E1144" s="12">
        <f t="shared" si="209"/>
        <v>5</v>
      </c>
      <c r="F1144" s="124" t="str">
        <f t="shared" si="210"/>
        <v>0</v>
      </c>
      <c r="G1144" s="1">
        <f ca="1">(OFFSET(O1144,0,MATCH(Customer!$J$6,'CDH &amp; HDH'!$P$11:$X$11,0)))</f>
        <v>35</v>
      </c>
      <c r="H1144" s="1" t="str">
        <f t="shared" si="211"/>
        <v>Heating</v>
      </c>
      <c r="I1144" s="1">
        <f ca="1">OFFSET(IF($H1144="Cooling",Customer!$C$25,Customer!$C$52),E1144,D1144)</f>
        <v>66</v>
      </c>
      <c r="J1144" s="1">
        <f ca="1">OFFSET(IF($H1144="Cooling",Customer!$L$25,Customer!$L$52),$E1144,$D1144)</f>
        <v>64</v>
      </c>
      <c r="K1144" s="16">
        <f t="shared" si="212"/>
        <v>0</v>
      </c>
      <c r="L1144" s="16">
        <f t="shared" si="213"/>
        <v>0</v>
      </c>
      <c r="M1144" s="17">
        <f t="shared" ca="1" si="205"/>
        <v>31</v>
      </c>
      <c r="N1144" s="17">
        <f t="shared" ca="1" si="206"/>
        <v>29</v>
      </c>
      <c r="O1144" s="4"/>
      <c r="P1144" s="4">
        <v>26</v>
      </c>
      <c r="Q1144" s="4">
        <v>24</v>
      </c>
      <c r="R1144" s="4">
        <v>22</v>
      </c>
      <c r="S1144" s="4">
        <v>15</v>
      </c>
      <c r="T1144" s="4">
        <v>25</v>
      </c>
      <c r="U1144" s="4">
        <v>26</v>
      </c>
      <c r="V1144" s="13">
        <v>35</v>
      </c>
      <c r="W1144" s="4">
        <v>28</v>
      </c>
      <c r="X1144" s="4">
        <v>30</v>
      </c>
      <c r="Y1144">
        <f t="shared" si="214"/>
        <v>0</v>
      </c>
      <c r="Z1144">
        <f t="shared" si="215"/>
        <v>0</v>
      </c>
    </row>
    <row r="1145" spans="2:26" x14ac:dyDescent="0.25">
      <c r="B1145" s="11">
        <f t="shared" si="216"/>
        <v>44609.208333330585</v>
      </c>
      <c r="C1145" s="1">
        <f t="shared" si="207"/>
        <v>2</v>
      </c>
      <c r="D1145" s="1">
        <f t="shared" si="208"/>
        <v>4</v>
      </c>
      <c r="E1145" s="12">
        <f t="shared" si="209"/>
        <v>6</v>
      </c>
      <c r="F1145" s="124" t="str">
        <f t="shared" si="210"/>
        <v>0</v>
      </c>
      <c r="G1145" s="1">
        <f ca="1">(OFFSET(O1145,0,MATCH(Customer!$J$6,'CDH &amp; HDH'!$P$11:$X$11,0)))</f>
        <v>35</v>
      </c>
      <c r="H1145" s="1" t="str">
        <f t="shared" si="211"/>
        <v>Heating</v>
      </c>
      <c r="I1145" s="1">
        <f ca="1">OFFSET(IF($H1145="Cooling",Customer!$C$25,Customer!$C$52),E1145,D1145)</f>
        <v>66</v>
      </c>
      <c r="J1145" s="1">
        <f ca="1">OFFSET(IF($H1145="Cooling",Customer!$L$25,Customer!$L$52),$E1145,$D1145)</f>
        <v>64</v>
      </c>
      <c r="K1145" s="16">
        <f t="shared" si="212"/>
        <v>0</v>
      </c>
      <c r="L1145" s="16">
        <f t="shared" si="213"/>
        <v>0</v>
      </c>
      <c r="M1145" s="17">
        <f t="shared" ca="1" si="205"/>
        <v>31</v>
      </c>
      <c r="N1145" s="17">
        <f t="shared" ca="1" si="206"/>
        <v>29</v>
      </c>
      <c r="O1145" s="4"/>
      <c r="P1145" s="4">
        <v>25</v>
      </c>
      <c r="Q1145" s="4">
        <v>24</v>
      </c>
      <c r="R1145" s="4">
        <v>22</v>
      </c>
      <c r="S1145" s="4">
        <v>14</v>
      </c>
      <c r="T1145" s="4">
        <v>25</v>
      </c>
      <c r="U1145" s="4">
        <v>27</v>
      </c>
      <c r="V1145" s="13">
        <v>35</v>
      </c>
      <c r="W1145" s="4">
        <v>28</v>
      </c>
      <c r="X1145" s="4">
        <v>29</v>
      </c>
      <c r="Y1145">
        <f t="shared" si="214"/>
        <v>0</v>
      </c>
      <c r="Z1145">
        <f t="shared" si="215"/>
        <v>0</v>
      </c>
    </row>
    <row r="1146" spans="2:26" x14ac:dyDescent="0.25">
      <c r="B1146" s="11">
        <f t="shared" si="216"/>
        <v>44609.24999999725</v>
      </c>
      <c r="C1146" s="1">
        <f t="shared" si="207"/>
        <v>2</v>
      </c>
      <c r="D1146" s="1">
        <f t="shared" si="208"/>
        <v>4</v>
      </c>
      <c r="E1146" s="12">
        <f t="shared" si="209"/>
        <v>7</v>
      </c>
      <c r="F1146" s="124" t="str">
        <f t="shared" si="210"/>
        <v>0</v>
      </c>
      <c r="G1146" s="1">
        <f ca="1">(OFFSET(O1146,0,MATCH(Customer!$J$6,'CDH &amp; HDH'!$P$11:$X$11,0)))</f>
        <v>35</v>
      </c>
      <c r="H1146" s="1" t="str">
        <f t="shared" si="211"/>
        <v>Heating</v>
      </c>
      <c r="I1146" s="1">
        <f ca="1">OFFSET(IF($H1146="Cooling",Customer!$C$25,Customer!$C$52),E1146,D1146)</f>
        <v>66</v>
      </c>
      <c r="J1146" s="1">
        <f ca="1">OFFSET(IF($H1146="Cooling",Customer!$L$25,Customer!$L$52),$E1146,$D1146)</f>
        <v>64</v>
      </c>
      <c r="K1146" s="16">
        <f t="shared" si="212"/>
        <v>0</v>
      </c>
      <c r="L1146" s="16">
        <f t="shared" si="213"/>
        <v>0</v>
      </c>
      <c r="M1146" s="17">
        <f t="shared" ca="1" si="205"/>
        <v>31</v>
      </c>
      <c r="N1146" s="17">
        <f t="shared" ca="1" si="206"/>
        <v>29</v>
      </c>
      <c r="O1146" s="4"/>
      <c r="P1146" s="4">
        <v>23</v>
      </c>
      <c r="Q1146" s="4">
        <v>24</v>
      </c>
      <c r="R1146" s="4">
        <v>20</v>
      </c>
      <c r="S1146" s="4">
        <v>13</v>
      </c>
      <c r="T1146" s="4">
        <v>25</v>
      </c>
      <c r="U1146" s="4">
        <v>25</v>
      </c>
      <c r="V1146" s="13">
        <v>35</v>
      </c>
      <c r="W1146" s="4">
        <v>29</v>
      </c>
      <c r="X1146" s="4">
        <v>28</v>
      </c>
      <c r="Y1146">
        <f t="shared" si="214"/>
        <v>0</v>
      </c>
      <c r="Z1146">
        <f t="shared" si="215"/>
        <v>0</v>
      </c>
    </row>
    <row r="1147" spans="2:26" x14ac:dyDescent="0.25">
      <c r="B1147" s="11">
        <f t="shared" si="216"/>
        <v>44609.291666663914</v>
      </c>
      <c r="C1147" s="1">
        <f t="shared" si="207"/>
        <v>2</v>
      </c>
      <c r="D1147" s="1">
        <f t="shared" si="208"/>
        <v>4</v>
      </c>
      <c r="E1147" s="12">
        <f t="shared" si="209"/>
        <v>8</v>
      </c>
      <c r="F1147" s="124" t="str">
        <f t="shared" si="210"/>
        <v>1</v>
      </c>
      <c r="G1147" s="1">
        <f ca="1">(OFFSET(O1147,0,MATCH(Customer!$J$6,'CDH &amp; HDH'!$P$11:$X$11,0)))</f>
        <v>35</v>
      </c>
      <c r="H1147" s="1" t="str">
        <f t="shared" si="211"/>
        <v>Heating</v>
      </c>
      <c r="I1147" s="1">
        <f ca="1">OFFSET(IF($H1147="Cooling",Customer!$C$25,Customer!$C$52),E1147,D1147)</f>
        <v>70</v>
      </c>
      <c r="J1147" s="1">
        <f ca="1">OFFSET(IF($H1147="Cooling",Customer!$L$25,Customer!$L$52),$E1147,$D1147)</f>
        <v>70</v>
      </c>
      <c r="K1147" s="16">
        <f t="shared" si="212"/>
        <v>0</v>
      </c>
      <c r="L1147" s="16">
        <f t="shared" si="213"/>
        <v>0</v>
      </c>
      <c r="M1147" s="17">
        <f t="shared" ca="1" si="205"/>
        <v>35</v>
      </c>
      <c r="N1147" s="17">
        <f t="shared" ca="1" si="206"/>
        <v>35</v>
      </c>
      <c r="O1147" s="4"/>
      <c r="P1147" s="4">
        <v>27</v>
      </c>
      <c r="Q1147" s="4">
        <v>23</v>
      </c>
      <c r="R1147" s="4">
        <v>19</v>
      </c>
      <c r="S1147" s="4">
        <v>14</v>
      </c>
      <c r="T1147" s="4">
        <v>26</v>
      </c>
      <c r="U1147" s="4">
        <v>28</v>
      </c>
      <c r="V1147" s="13">
        <v>35</v>
      </c>
      <c r="W1147" s="4">
        <v>30</v>
      </c>
      <c r="X1147" s="4">
        <v>30</v>
      </c>
      <c r="Y1147">
        <f t="shared" si="214"/>
        <v>0</v>
      </c>
      <c r="Z1147">
        <f t="shared" si="215"/>
        <v>0</v>
      </c>
    </row>
    <row r="1148" spans="2:26" x14ac:dyDescent="0.25">
      <c r="B1148" s="11">
        <f t="shared" si="216"/>
        <v>44609.333333330578</v>
      </c>
      <c r="C1148" s="1">
        <f t="shared" si="207"/>
        <v>2</v>
      </c>
      <c r="D1148" s="1">
        <f t="shared" si="208"/>
        <v>4</v>
      </c>
      <c r="E1148" s="12">
        <f t="shared" si="209"/>
        <v>9</v>
      </c>
      <c r="F1148" s="124" t="str">
        <f t="shared" si="210"/>
        <v>1</v>
      </c>
      <c r="G1148" s="1">
        <f ca="1">(OFFSET(O1148,0,MATCH(Customer!$J$6,'CDH &amp; HDH'!$P$11:$X$11,0)))</f>
        <v>35</v>
      </c>
      <c r="H1148" s="1" t="str">
        <f t="shared" si="211"/>
        <v>Heating</v>
      </c>
      <c r="I1148" s="1">
        <f ca="1">OFFSET(IF($H1148="Cooling",Customer!$C$25,Customer!$C$52),E1148,D1148)</f>
        <v>70</v>
      </c>
      <c r="J1148" s="1">
        <f ca="1">OFFSET(IF($H1148="Cooling",Customer!$L$25,Customer!$L$52),$E1148,$D1148)</f>
        <v>70</v>
      </c>
      <c r="K1148" s="16">
        <f t="shared" si="212"/>
        <v>0</v>
      </c>
      <c r="L1148" s="16">
        <f t="shared" si="213"/>
        <v>0</v>
      </c>
      <c r="M1148" s="17">
        <f t="shared" ca="1" si="205"/>
        <v>35</v>
      </c>
      <c r="N1148" s="17">
        <f t="shared" ca="1" si="206"/>
        <v>35</v>
      </c>
      <c r="O1148" s="4"/>
      <c r="P1148" s="4">
        <v>29</v>
      </c>
      <c r="Q1148" s="4">
        <v>23</v>
      </c>
      <c r="R1148" s="4">
        <v>25</v>
      </c>
      <c r="S1148" s="4">
        <v>18</v>
      </c>
      <c r="T1148" s="4">
        <v>32</v>
      </c>
      <c r="U1148" s="4">
        <v>30</v>
      </c>
      <c r="V1148" s="13">
        <v>35</v>
      </c>
      <c r="W1148" s="4">
        <v>32</v>
      </c>
      <c r="X1148" s="4">
        <v>37</v>
      </c>
      <c r="Y1148">
        <f t="shared" si="214"/>
        <v>0</v>
      </c>
      <c r="Z1148">
        <f t="shared" si="215"/>
        <v>0</v>
      </c>
    </row>
    <row r="1149" spans="2:26" x14ac:dyDescent="0.25">
      <c r="B1149" s="11">
        <f t="shared" si="216"/>
        <v>44609.374999997242</v>
      </c>
      <c r="C1149" s="1">
        <f t="shared" si="207"/>
        <v>2</v>
      </c>
      <c r="D1149" s="1">
        <f t="shared" si="208"/>
        <v>4</v>
      </c>
      <c r="E1149" s="12">
        <f t="shared" si="209"/>
        <v>10</v>
      </c>
      <c r="F1149" s="124" t="str">
        <f t="shared" si="210"/>
        <v>0</v>
      </c>
      <c r="G1149" s="1">
        <f ca="1">(OFFSET(O1149,0,MATCH(Customer!$J$6,'CDH &amp; HDH'!$P$11:$X$11,0)))</f>
        <v>35</v>
      </c>
      <c r="H1149" s="1" t="str">
        <f t="shared" si="211"/>
        <v>Heating</v>
      </c>
      <c r="I1149" s="1">
        <f ca="1">OFFSET(IF($H1149="Cooling",Customer!$C$25,Customer!$C$52),E1149,D1149)</f>
        <v>70</v>
      </c>
      <c r="J1149" s="1">
        <f ca="1">OFFSET(IF($H1149="Cooling",Customer!$L$25,Customer!$L$52),$E1149,$D1149)</f>
        <v>70</v>
      </c>
      <c r="K1149" s="16">
        <f t="shared" si="212"/>
        <v>0</v>
      </c>
      <c r="L1149" s="16">
        <f t="shared" si="213"/>
        <v>0</v>
      </c>
      <c r="M1149" s="17">
        <f t="shared" ca="1" si="205"/>
        <v>35</v>
      </c>
      <c r="N1149" s="17">
        <f t="shared" ca="1" si="206"/>
        <v>35</v>
      </c>
      <c r="O1149" s="4"/>
      <c r="P1149" s="4">
        <v>35</v>
      </c>
      <c r="Q1149" s="4">
        <v>24</v>
      </c>
      <c r="R1149" s="4">
        <v>29</v>
      </c>
      <c r="S1149" s="4">
        <v>21</v>
      </c>
      <c r="T1149" s="4">
        <v>36</v>
      </c>
      <c r="U1149" s="4">
        <v>33</v>
      </c>
      <c r="V1149" s="13">
        <v>35</v>
      </c>
      <c r="W1149" s="4">
        <v>35</v>
      </c>
      <c r="X1149" s="4">
        <v>42</v>
      </c>
      <c r="Y1149">
        <f t="shared" si="214"/>
        <v>0</v>
      </c>
      <c r="Z1149">
        <f t="shared" si="215"/>
        <v>0</v>
      </c>
    </row>
    <row r="1150" spans="2:26" x14ac:dyDescent="0.25">
      <c r="B1150" s="11">
        <f t="shared" si="216"/>
        <v>44609.416666663907</v>
      </c>
      <c r="C1150" s="1">
        <f t="shared" si="207"/>
        <v>2</v>
      </c>
      <c r="D1150" s="1">
        <f t="shared" si="208"/>
        <v>4</v>
      </c>
      <c r="E1150" s="12">
        <f t="shared" si="209"/>
        <v>11</v>
      </c>
      <c r="F1150" s="124" t="str">
        <f t="shared" si="210"/>
        <v>0</v>
      </c>
      <c r="G1150" s="1">
        <f ca="1">(OFFSET(O1150,0,MATCH(Customer!$J$6,'CDH &amp; HDH'!$P$11:$X$11,0)))</f>
        <v>35</v>
      </c>
      <c r="H1150" s="1" t="str">
        <f t="shared" si="211"/>
        <v>Heating</v>
      </c>
      <c r="I1150" s="1">
        <f ca="1">OFFSET(IF($H1150="Cooling",Customer!$C$25,Customer!$C$52),E1150,D1150)</f>
        <v>70</v>
      </c>
      <c r="J1150" s="1">
        <f ca="1">OFFSET(IF($H1150="Cooling",Customer!$L$25,Customer!$L$52),$E1150,$D1150)</f>
        <v>70</v>
      </c>
      <c r="K1150" s="16">
        <f t="shared" si="212"/>
        <v>0</v>
      </c>
      <c r="L1150" s="16">
        <f t="shared" si="213"/>
        <v>0</v>
      </c>
      <c r="M1150" s="17">
        <f t="shared" ca="1" si="205"/>
        <v>35</v>
      </c>
      <c r="N1150" s="17">
        <f t="shared" ca="1" si="206"/>
        <v>35</v>
      </c>
      <c r="O1150" s="4"/>
      <c r="P1150" s="4">
        <v>38</v>
      </c>
      <c r="Q1150" s="4">
        <v>25</v>
      </c>
      <c r="R1150" s="4">
        <v>33</v>
      </c>
      <c r="S1150" s="4">
        <v>24</v>
      </c>
      <c r="T1150" s="4">
        <v>39</v>
      </c>
      <c r="U1150" s="4">
        <v>37</v>
      </c>
      <c r="V1150" s="13">
        <v>35</v>
      </c>
      <c r="W1150" s="4">
        <v>36</v>
      </c>
      <c r="X1150" s="4">
        <v>40</v>
      </c>
      <c r="Y1150">
        <f t="shared" si="214"/>
        <v>0</v>
      </c>
      <c r="Z1150">
        <f t="shared" si="215"/>
        <v>0</v>
      </c>
    </row>
    <row r="1151" spans="2:26" x14ac:dyDescent="0.25">
      <c r="B1151" s="11">
        <f t="shared" si="216"/>
        <v>44609.458333330571</v>
      </c>
      <c r="C1151" s="1">
        <f t="shared" si="207"/>
        <v>2</v>
      </c>
      <c r="D1151" s="1">
        <f t="shared" si="208"/>
        <v>4</v>
      </c>
      <c r="E1151" s="12">
        <f t="shared" si="209"/>
        <v>12</v>
      </c>
      <c r="F1151" s="124" t="str">
        <f t="shared" si="210"/>
        <v>0</v>
      </c>
      <c r="G1151" s="1">
        <f ca="1">(OFFSET(O1151,0,MATCH(Customer!$J$6,'CDH &amp; HDH'!$P$11:$X$11,0)))</f>
        <v>35</v>
      </c>
      <c r="H1151" s="1" t="str">
        <f t="shared" si="211"/>
        <v>Heating</v>
      </c>
      <c r="I1151" s="1">
        <f ca="1">OFFSET(IF($H1151="Cooling",Customer!$C$25,Customer!$C$52),E1151,D1151)</f>
        <v>70</v>
      </c>
      <c r="J1151" s="1">
        <f ca="1">OFFSET(IF($H1151="Cooling",Customer!$L$25,Customer!$L$52),$E1151,$D1151)</f>
        <v>70</v>
      </c>
      <c r="K1151" s="16">
        <f t="shared" si="212"/>
        <v>0</v>
      </c>
      <c r="L1151" s="16">
        <f t="shared" si="213"/>
        <v>0</v>
      </c>
      <c r="M1151" s="17">
        <f t="shared" ca="1" si="205"/>
        <v>35</v>
      </c>
      <c r="N1151" s="17">
        <f t="shared" ca="1" si="206"/>
        <v>35</v>
      </c>
      <c r="O1151" s="4"/>
      <c r="P1151" s="4">
        <v>40</v>
      </c>
      <c r="Q1151" s="4">
        <v>27</v>
      </c>
      <c r="R1151" s="4">
        <v>36</v>
      </c>
      <c r="S1151" s="4">
        <v>25</v>
      </c>
      <c r="T1151" s="4">
        <v>43</v>
      </c>
      <c r="U1151" s="4">
        <v>40</v>
      </c>
      <c r="V1151" s="13">
        <v>35</v>
      </c>
      <c r="W1151" s="4">
        <v>39</v>
      </c>
      <c r="X1151" s="4">
        <v>39</v>
      </c>
      <c r="Y1151">
        <f t="shared" si="214"/>
        <v>0</v>
      </c>
      <c r="Z1151">
        <f t="shared" si="215"/>
        <v>0</v>
      </c>
    </row>
    <row r="1152" spans="2:26" x14ac:dyDescent="0.25">
      <c r="B1152" s="11">
        <f t="shared" si="216"/>
        <v>44609.499999997235</v>
      </c>
      <c r="C1152" s="1">
        <f t="shared" si="207"/>
        <v>2</v>
      </c>
      <c r="D1152" s="1">
        <f t="shared" si="208"/>
        <v>4</v>
      </c>
      <c r="E1152" s="12">
        <f t="shared" si="209"/>
        <v>13</v>
      </c>
      <c r="F1152" s="124" t="str">
        <f t="shared" si="210"/>
        <v>0</v>
      </c>
      <c r="G1152" s="1">
        <f ca="1">(OFFSET(O1152,0,MATCH(Customer!$J$6,'CDH &amp; HDH'!$P$11:$X$11,0)))</f>
        <v>35</v>
      </c>
      <c r="H1152" s="1" t="str">
        <f t="shared" si="211"/>
        <v>Heating</v>
      </c>
      <c r="I1152" s="1">
        <f ca="1">OFFSET(IF($H1152="Cooling",Customer!$C$25,Customer!$C$52),E1152,D1152)</f>
        <v>70</v>
      </c>
      <c r="J1152" s="1">
        <f ca="1">OFFSET(IF($H1152="Cooling",Customer!$L$25,Customer!$L$52),$E1152,$D1152)</f>
        <v>70</v>
      </c>
      <c r="K1152" s="16">
        <f t="shared" si="212"/>
        <v>0</v>
      </c>
      <c r="L1152" s="16">
        <f t="shared" si="213"/>
        <v>0</v>
      </c>
      <c r="M1152" s="17">
        <f t="shared" ca="1" si="205"/>
        <v>35</v>
      </c>
      <c r="N1152" s="17">
        <f t="shared" ca="1" si="206"/>
        <v>35</v>
      </c>
      <c r="O1152" s="4"/>
      <c r="P1152" s="4">
        <v>41</v>
      </c>
      <c r="Q1152" s="4">
        <v>27</v>
      </c>
      <c r="R1152" s="4">
        <v>40</v>
      </c>
      <c r="S1152" s="4">
        <v>25</v>
      </c>
      <c r="T1152" s="4">
        <v>45</v>
      </c>
      <c r="U1152" s="4">
        <v>42</v>
      </c>
      <c r="V1152" s="13">
        <v>35</v>
      </c>
      <c r="W1152" s="4">
        <v>40</v>
      </c>
      <c r="X1152" s="4">
        <v>40</v>
      </c>
      <c r="Y1152">
        <f t="shared" si="214"/>
        <v>0</v>
      </c>
      <c r="Z1152">
        <f t="shared" si="215"/>
        <v>0</v>
      </c>
    </row>
    <row r="1153" spans="2:26" x14ac:dyDescent="0.25">
      <c r="B1153" s="11">
        <f t="shared" si="216"/>
        <v>44609.541666663899</v>
      </c>
      <c r="C1153" s="1">
        <f t="shared" si="207"/>
        <v>2</v>
      </c>
      <c r="D1153" s="1">
        <f t="shared" si="208"/>
        <v>4</v>
      </c>
      <c r="E1153" s="12">
        <f t="shared" si="209"/>
        <v>14</v>
      </c>
      <c r="F1153" s="124" t="str">
        <f t="shared" si="210"/>
        <v>0</v>
      </c>
      <c r="G1153" s="1">
        <f ca="1">(OFFSET(O1153,0,MATCH(Customer!$J$6,'CDH &amp; HDH'!$P$11:$X$11,0)))</f>
        <v>35</v>
      </c>
      <c r="H1153" s="1" t="str">
        <f t="shared" si="211"/>
        <v>Heating</v>
      </c>
      <c r="I1153" s="1">
        <f ca="1">OFFSET(IF($H1153="Cooling",Customer!$C$25,Customer!$C$52),E1153,D1153)</f>
        <v>70</v>
      </c>
      <c r="J1153" s="1">
        <f ca="1">OFFSET(IF($H1153="Cooling",Customer!$L$25,Customer!$L$52),$E1153,$D1153)</f>
        <v>70</v>
      </c>
      <c r="K1153" s="16">
        <f t="shared" si="212"/>
        <v>0</v>
      </c>
      <c r="L1153" s="16">
        <f t="shared" si="213"/>
        <v>0</v>
      </c>
      <c r="M1153" s="17">
        <f t="shared" ca="1" si="205"/>
        <v>35</v>
      </c>
      <c r="N1153" s="17">
        <f t="shared" ca="1" si="206"/>
        <v>35</v>
      </c>
      <c r="O1153" s="4"/>
      <c r="P1153" s="4">
        <v>44</v>
      </c>
      <c r="Q1153" s="4">
        <v>29</v>
      </c>
      <c r="R1153" s="4">
        <v>41</v>
      </c>
      <c r="S1153" s="4">
        <v>25</v>
      </c>
      <c r="T1153" s="4">
        <v>50</v>
      </c>
      <c r="U1153" s="4">
        <v>43</v>
      </c>
      <c r="V1153" s="13">
        <v>35</v>
      </c>
      <c r="W1153" s="4">
        <v>42</v>
      </c>
      <c r="X1153" s="4">
        <v>39</v>
      </c>
      <c r="Y1153">
        <f t="shared" si="214"/>
        <v>0</v>
      </c>
      <c r="Z1153">
        <f t="shared" si="215"/>
        <v>0</v>
      </c>
    </row>
    <row r="1154" spans="2:26" x14ac:dyDescent="0.25">
      <c r="B1154" s="11">
        <f t="shared" si="216"/>
        <v>44609.583333330564</v>
      </c>
      <c r="C1154" s="1">
        <f t="shared" si="207"/>
        <v>2</v>
      </c>
      <c r="D1154" s="1">
        <f t="shared" si="208"/>
        <v>4</v>
      </c>
      <c r="E1154" s="12">
        <f t="shared" si="209"/>
        <v>15</v>
      </c>
      <c r="F1154" s="124" t="str">
        <f t="shared" si="210"/>
        <v>0</v>
      </c>
      <c r="G1154" s="1">
        <f ca="1">(OFFSET(O1154,0,MATCH(Customer!$J$6,'CDH &amp; HDH'!$P$11:$X$11,0)))</f>
        <v>35</v>
      </c>
      <c r="H1154" s="1" t="str">
        <f t="shared" si="211"/>
        <v>Heating</v>
      </c>
      <c r="I1154" s="1">
        <f ca="1">OFFSET(IF($H1154="Cooling",Customer!$C$25,Customer!$C$52),E1154,D1154)</f>
        <v>70</v>
      </c>
      <c r="J1154" s="1">
        <f ca="1">OFFSET(IF($H1154="Cooling",Customer!$L$25,Customer!$L$52),$E1154,$D1154)</f>
        <v>70</v>
      </c>
      <c r="K1154" s="16">
        <f t="shared" si="212"/>
        <v>0</v>
      </c>
      <c r="L1154" s="16">
        <f t="shared" si="213"/>
        <v>0</v>
      </c>
      <c r="M1154" s="17">
        <f t="shared" ca="1" si="205"/>
        <v>35</v>
      </c>
      <c r="N1154" s="17">
        <f t="shared" ca="1" si="206"/>
        <v>35</v>
      </c>
      <c r="O1154" s="4"/>
      <c r="P1154" s="4">
        <v>44</v>
      </c>
      <c r="Q1154" s="4">
        <v>30</v>
      </c>
      <c r="R1154" s="4">
        <v>41</v>
      </c>
      <c r="S1154" s="4">
        <v>24</v>
      </c>
      <c r="T1154" s="4">
        <v>51</v>
      </c>
      <c r="U1154" s="4">
        <v>46</v>
      </c>
      <c r="V1154" s="13">
        <v>35</v>
      </c>
      <c r="W1154" s="4">
        <v>44</v>
      </c>
      <c r="X1154" s="4">
        <v>39</v>
      </c>
      <c r="Y1154">
        <f t="shared" si="214"/>
        <v>0</v>
      </c>
      <c r="Z1154">
        <f t="shared" si="215"/>
        <v>0</v>
      </c>
    </row>
    <row r="1155" spans="2:26" x14ac:dyDescent="0.25">
      <c r="B1155" s="11">
        <f t="shared" si="216"/>
        <v>44609.624999997228</v>
      </c>
      <c r="C1155" s="1">
        <f t="shared" si="207"/>
        <v>2</v>
      </c>
      <c r="D1155" s="1">
        <f t="shared" si="208"/>
        <v>4</v>
      </c>
      <c r="E1155" s="12">
        <f t="shared" si="209"/>
        <v>16</v>
      </c>
      <c r="F1155" s="124" t="str">
        <f t="shared" si="210"/>
        <v>0</v>
      </c>
      <c r="G1155" s="1">
        <f ca="1">(OFFSET(O1155,0,MATCH(Customer!$J$6,'CDH &amp; HDH'!$P$11:$X$11,0)))</f>
        <v>35</v>
      </c>
      <c r="H1155" s="1" t="str">
        <f t="shared" si="211"/>
        <v>Heating</v>
      </c>
      <c r="I1155" s="1">
        <f ca="1">OFFSET(IF($H1155="Cooling",Customer!$C$25,Customer!$C$52),E1155,D1155)</f>
        <v>70</v>
      </c>
      <c r="J1155" s="1">
        <f ca="1">OFFSET(IF($H1155="Cooling",Customer!$L$25,Customer!$L$52),$E1155,$D1155)</f>
        <v>70</v>
      </c>
      <c r="K1155" s="16">
        <f t="shared" si="212"/>
        <v>0</v>
      </c>
      <c r="L1155" s="16">
        <f t="shared" si="213"/>
        <v>0</v>
      </c>
      <c r="M1155" s="17">
        <f t="shared" ca="1" si="205"/>
        <v>35</v>
      </c>
      <c r="N1155" s="17">
        <f t="shared" ca="1" si="206"/>
        <v>35</v>
      </c>
      <c r="O1155" s="4"/>
      <c r="P1155" s="4">
        <v>46</v>
      </c>
      <c r="Q1155" s="4">
        <v>30</v>
      </c>
      <c r="R1155" s="4">
        <v>41</v>
      </c>
      <c r="S1155" s="4">
        <v>26</v>
      </c>
      <c r="T1155" s="4">
        <v>50</v>
      </c>
      <c r="U1155" s="4">
        <v>45</v>
      </c>
      <c r="V1155" s="13">
        <v>35</v>
      </c>
      <c r="W1155" s="4">
        <v>44</v>
      </c>
      <c r="X1155" s="4">
        <v>38</v>
      </c>
      <c r="Y1155">
        <f t="shared" si="214"/>
        <v>0</v>
      </c>
      <c r="Z1155">
        <f t="shared" si="215"/>
        <v>0</v>
      </c>
    </row>
    <row r="1156" spans="2:26" x14ac:dyDescent="0.25">
      <c r="B1156" s="11">
        <f t="shared" si="216"/>
        <v>44609.666666663892</v>
      </c>
      <c r="C1156" s="1">
        <f t="shared" si="207"/>
        <v>2</v>
      </c>
      <c r="D1156" s="1">
        <f t="shared" si="208"/>
        <v>4</v>
      </c>
      <c r="E1156" s="12">
        <f t="shared" si="209"/>
        <v>17</v>
      </c>
      <c r="F1156" s="124" t="str">
        <f t="shared" si="210"/>
        <v>0</v>
      </c>
      <c r="G1156" s="1">
        <f ca="1">(OFFSET(O1156,0,MATCH(Customer!$J$6,'CDH &amp; HDH'!$P$11:$X$11,0)))</f>
        <v>34</v>
      </c>
      <c r="H1156" s="1" t="str">
        <f t="shared" si="211"/>
        <v>Heating</v>
      </c>
      <c r="I1156" s="1">
        <f ca="1">OFFSET(IF($H1156="Cooling",Customer!$C$25,Customer!$C$52),E1156,D1156)</f>
        <v>70</v>
      </c>
      <c r="J1156" s="1">
        <f ca="1">OFFSET(IF($H1156="Cooling",Customer!$L$25,Customer!$L$52),$E1156,$D1156)</f>
        <v>70</v>
      </c>
      <c r="K1156" s="16">
        <f t="shared" si="212"/>
        <v>0</v>
      </c>
      <c r="L1156" s="16">
        <f t="shared" si="213"/>
        <v>0</v>
      </c>
      <c r="M1156" s="17">
        <f t="shared" ca="1" si="205"/>
        <v>36</v>
      </c>
      <c r="N1156" s="17">
        <f t="shared" ca="1" si="206"/>
        <v>36</v>
      </c>
      <c r="O1156" s="4"/>
      <c r="P1156" s="4">
        <v>42</v>
      </c>
      <c r="Q1156" s="4">
        <v>29</v>
      </c>
      <c r="R1156" s="4">
        <v>39</v>
      </c>
      <c r="S1156" s="4">
        <v>23</v>
      </c>
      <c r="T1156" s="4">
        <v>50</v>
      </c>
      <c r="U1156" s="4">
        <v>42</v>
      </c>
      <c r="V1156" s="13">
        <v>34</v>
      </c>
      <c r="W1156" s="4">
        <v>43</v>
      </c>
      <c r="X1156" s="4">
        <v>37</v>
      </c>
      <c r="Y1156">
        <f t="shared" si="214"/>
        <v>0</v>
      </c>
      <c r="Z1156">
        <f t="shared" si="215"/>
        <v>0</v>
      </c>
    </row>
    <row r="1157" spans="2:26" x14ac:dyDescent="0.25">
      <c r="B1157" s="11">
        <f t="shared" si="216"/>
        <v>44609.708333330556</v>
      </c>
      <c r="C1157" s="1">
        <f t="shared" si="207"/>
        <v>2</v>
      </c>
      <c r="D1157" s="1">
        <f t="shared" si="208"/>
        <v>4</v>
      </c>
      <c r="E1157" s="12">
        <f t="shared" si="209"/>
        <v>18</v>
      </c>
      <c r="F1157" s="124" t="str">
        <f t="shared" si="210"/>
        <v>0</v>
      </c>
      <c r="G1157" s="1">
        <f ca="1">(OFFSET(O1157,0,MATCH(Customer!$J$6,'CDH &amp; HDH'!$P$11:$X$11,0)))</f>
        <v>33</v>
      </c>
      <c r="H1157" s="1" t="str">
        <f t="shared" si="211"/>
        <v>Heating</v>
      </c>
      <c r="I1157" s="1">
        <f ca="1">OFFSET(IF($H1157="Cooling",Customer!$C$25,Customer!$C$52),E1157,D1157)</f>
        <v>70</v>
      </c>
      <c r="J1157" s="1">
        <f ca="1">OFFSET(IF($H1157="Cooling",Customer!$L$25,Customer!$L$52),$E1157,$D1157)</f>
        <v>70</v>
      </c>
      <c r="K1157" s="16">
        <f t="shared" si="212"/>
        <v>0</v>
      </c>
      <c r="L1157" s="16">
        <f t="shared" si="213"/>
        <v>0</v>
      </c>
      <c r="M1157" s="17">
        <f t="shared" ca="1" si="205"/>
        <v>37</v>
      </c>
      <c r="N1157" s="17">
        <f t="shared" ca="1" si="206"/>
        <v>37</v>
      </c>
      <c r="O1157" s="4"/>
      <c r="P1157" s="4">
        <v>41</v>
      </c>
      <c r="Q1157" s="4">
        <v>29</v>
      </c>
      <c r="R1157" s="4">
        <v>38</v>
      </c>
      <c r="S1157" s="4">
        <v>21</v>
      </c>
      <c r="T1157" s="4">
        <v>47</v>
      </c>
      <c r="U1157" s="4">
        <v>42</v>
      </c>
      <c r="V1157" s="13">
        <v>33</v>
      </c>
      <c r="W1157" s="4">
        <v>41</v>
      </c>
      <c r="X1157" s="4">
        <v>35</v>
      </c>
      <c r="Y1157">
        <f t="shared" si="214"/>
        <v>0</v>
      </c>
      <c r="Z1157">
        <f t="shared" si="215"/>
        <v>0</v>
      </c>
    </row>
    <row r="1158" spans="2:26" x14ac:dyDescent="0.25">
      <c r="B1158" s="11">
        <f t="shared" si="216"/>
        <v>44609.749999997221</v>
      </c>
      <c r="C1158" s="1">
        <f t="shared" si="207"/>
        <v>2</v>
      </c>
      <c r="D1158" s="1">
        <f t="shared" si="208"/>
        <v>4</v>
      </c>
      <c r="E1158" s="12">
        <f t="shared" si="209"/>
        <v>19</v>
      </c>
      <c r="F1158" s="124" t="str">
        <f t="shared" si="210"/>
        <v>1</v>
      </c>
      <c r="G1158" s="1">
        <f ca="1">(OFFSET(O1158,0,MATCH(Customer!$J$6,'CDH &amp; HDH'!$P$11:$X$11,0)))</f>
        <v>33</v>
      </c>
      <c r="H1158" s="1" t="str">
        <f t="shared" si="211"/>
        <v>Heating</v>
      </c>
      <c r="I1158" s="1">
        <f ca="1">OFFSET(IF($H1158="Cooling",Customer!$C$25,Customer!$C$52),E1158,D1158)</f>
        <v>66</v>
      </c>
      <c r="J1158" s="1">
        <f ca="1">OFFSET(IF($H1158="Cooling",Customer!$L$25,Customer!$L$52),$E1158,$D1158)</f>
        <v>64</v>
      </c>
      <c r="K1158" s="16">
        <f t="shared" si="212"/>
        <v>0</v>
      </c>
      <c r="L1158" s="16">
        <f t="shared" si="213"/>
        <v>0</v>
      </c>
      <c r="M1158" s="17">
        <f t="shared" ca="1" si="205"/>
        <v>33</v>
      </c>
      <c r="N1158" s="17">
        <f t="shared" ca="1" si="206"/>
        <v>31</v>
      </c>
      <c r="O1158" s="4"/>
      <c r="P1158" s="4">
        <v>39</v>
      </c>
      <c r="Q1158" s="4">
        <v>27</v>
      </c>
      <c r="R1158" s="4">
        <v>35</v>
      </c>
      <c r="S1158" s="4">
        <v>22</v>
      </c>
      <c r="T1158" s="4">
        <v>42</v>
      </c>
      <c r="U1158" s="4">
        <v>40</v>
      </c>
      <c r="V1158" s="13">
        <v>33</v>
      </c>
      <c r="W1158" s="4">
        <v>39</v>
      </c>
      <c r="X1158" s="4">
        <v>30</v>
      </c>
      <c r="Y1158">
        <f t="shared" si="214"/>
        <v>0</v>
      </c>
      <c r="Z1158">
        <f t="shared" si="215"/>
        <v>0</v>
      </c>
    </row>
    <row r="1159" spans="2:26" x14ac:dyDescent="0.25">
      <c r="B1159" s="11">
        <f t="shared" si="216"/>
        <v>44609.791666663885</v>
      </c>
      <c r="C1159" s="1">
        <f t="shared" si="207"/>
        <v>2</v>
      </c>
      <c r="D1159" s="1">
        <f t="shared" si="208"/>
        <v>4</v>
      </c>
      <c r="E1159" s="12">
        <f t="shared" si="209"/>
        <v>20</v>
      </c>
      <c r="F1159" s="124" t="str">
        <f t="shared" si="210"/>
        <v>1</v>
      </c>
      <c r="G1159" s="1">
        <f ca="1">(OFFSET(O1159,0,MATCH(Customer!$J$6,'CDH &amp; HDH'!$P$11:$X$11,0)))</f>
        <v>33</v>
      </c>
      <c r="H1159" s="1" t="str">
        <f t="shared" si="211"/>
        <v>Heating</v>
      </c>
      <c r="I1159" s="1">
        <f ca="1">OFFSET(IF($H1159="Cooling",Customer!$C$25,Customer!$C$52),E1159,D1159)</f>
        <v>66</v>
      </c>
      <c r="J1159" s="1">
        <f ca="1">OFFSET(IF($H1159="Cooling",Customer!$L$25,Customer!$L$52),$E1159,$D1159)</f>
        <v>64</v>
      </c>
      <c r="K1159" s="16">
        <f t="shared" si="212"/>
        <v>0</v>
      </c>
      <c r="L1159" s="16">
        <f t="shared" si="213"/>
        <v>0</v>
      </c>
      <c r="M1159" s="17">
        <f t="shared" ca="1" si="205"/>
        <v>33</v>
      </c>
      <c r="N1159" s="17">
        <f t="shared" ca="1" si="206"/>
        <v>31</v>
      </c>
      <c r="O1159" s="4"/>
      <c r="P1159" s="4">
        <v>37</v>
      </c>
      <c r="Q1159" s="4">
        <v>26</v>
      </c>
      <c r="R1159" s="4">
        <v>34</v>
      </c>
      <c r="S1159" s="4">
        <v>21</v>
      </c>
      <c r="T1159" s="4">
        <v>37</v>
      </c>
      <c r="U1159" s="4">
        <v>38</v>
      </c>
      <c r="V1159" s="13">
        <v>33</v>
      </c>
      <c r="W1159" s="4">
        <v>37</v>
      </c>
      <c r="X1159" s="4">
        <v>32</v>
      </c>
      <c r="Y1159">
        <f t="shared" si="214"/>
        <v>0</v>
      </c>
      <c r="Z1159">
        <f t="shared" si="215"/>
        <v>0</v>
      </c>
    </row>
    <row r="1160" spans="2:26" x14ac:dyDescent="0.25">
      <c r="B1160" s="11">
        <f t="shared" si="216"/>
        <v>44609.833333330549</v>
      </c>
      <c r="C1160" s="1">
        <f t="shared" si="207"/>
        <v>2</v>
      </c>
      <c r="D1160" s="1">
        <f t="shared" si="208"/>
        <v>4</v>
      </c>
      <c r="E1160" s="12">
        <f t="shared" si="209"/>
        <v>21</v>
      </c>
      <c r="F1160" s="124" t="str">
        <f t="shared" si="210"/>
        <v>0</v>
      </c>
      <c r="G1160" s="1">
        <f ca="1">(OFFSET(O1160,0,MATCH(Customer!$J$6,'CDH &amp; HDH'!$P$11:$X$11,0)))</f>
        <v>32</v>
      </c>
      <c r="H1160" s="1" t="str">
        <f t="shared" si="211"/>
        <v>Heating</v>
      </c>
      <c r="I1160" s="1">
        <f ca="1">OFFSET(IF($H1160="Cooling",Customer!$C$25,Customer!$C$52),E1160,D1160)</f>
        <v>66</v>
      </c>
      <c r="J1160" s="1">
        <f ca="1">OFFSET(IF($H1160="Cooling",Customer!$L$25,Customer!$L$52),$E1160,$D1160)</f>
        <v>64</v>
      </c>
      <c r="K1160" s="16">
        <f t="shared" si="212"/>
        <v>0</v>
      </c>
      <c r="L1160" s="16">
        <f t="shared" si="213"/>
        <v>0</v>
      </c>
      <c r="M1160" s="17">
        <f t="shared" ca="1" si="205"/>
        <v>34</v>
      </c>
      <c r="N1160" s="17">
        <f t="shared" ca="1" si="206"/>
        <v>32</v>
      </c>
      <c r="O1160" s="4"/>
      <c r="P1160" s="4">
        <v>31</v>
      </c>
      <c r="Q1160" s="4">
        <v>26</v>
      </c>
      <c r="R1160" s="4">
        <v>31</v>
      </c>
      <c r="S1160" s="4">
        <v>20</v>
      </c>
      <c r="T1160" s="4">
        <v>34</v>
      </c>
      <c r="U1160" s="4">
        <v>37</v>
      </c>
      <c r="V1160" s="13">
        <v>32</v>
      </c>
      <c r="W1160" s="4">
        <v>36</v>
      </c>
      <c r="X1160" s="4">
        <v>30</v>
      </c>
      <c r="Y1160">
        <f t="shared" si="214"/>
        <v>0</v>
      </c>
      <c r="Z1160">
        <f t="shared" si="215"/>
        <v>0</v>
      </c>
    </row>
    <row r="1161" spans="2:26" x14ac:dyDescent="0.25">
      <c r="B1161" s="11">
        <f t="shared" si="216"/>
        <v>44609.874999997213</v>
      </c>
      <c r="C1161" s="1">
        <f t="shared" si="207"/>
        <v>2</v>
      </c>
      <c r="D1161" s="1">
        <f t="shared" si="208"/>
        <v>4</v>
      </c>
      <c r="E1161" s="12">
        <f t="shared" si="209"/>
        <v>22</v>
      </c>
      <c r="F1161" s="124" t="str">
        <f t="shared" si="210"/>
        <v>0</v>
      </c>
      <c r="G1161" s="1">
        <f ca="1">(OFFSET(O1161,0,MATCH(Customer!$J$6,'CDH &amp; HDH'!$P$11:$X$11,0)))</f>
        <v>32</v>
      </c>
      <c r="H1161" s="1" t="str">
        <f t="shared" si="211"/>
        <v>Heating</v>
      </c>
      <c r="I1161" s="1">
        <f ca="1">OFFSET(IF($H1161="Cooling",Customer!$C$25,Customer!$C$52),E1161,D1161)</f>
        <v>66</v>
      </c>
      <c r="J1161" s="1">
        <f ca="1">OFFSET(IF($H1161="Cooling",Customer!$L$25,Customer!$L$52),$E1161,$D1161)</f>
        <v>64</v>
      </c>
      <c r="K1161" s="16">
        <f t="shared" si="212"/>
        <v>0</v>
      </c>
      <c r="L1161" s="16">
        <f t="shared" si="213"/>
        <v>0</v>
      </c>
      <c r="M1161" s="17">
        <f t="shared" ca="1" si="205"/>
        <v>34</v>
      </c>
      <c r="N1161" s="17">
        <f t="shared" ca="1" si="206"/>
        <v>32</v>
      </c>
      <c r="O1161" s="4"/>
      <c r="P1161" s="4">
        <v>32</v>
      </c>
      <c r="Q1161" s="4">
        <v>25</v>
      </c>
      <c r="R1161" s="4">
        <v>30</v>
      </c>
      <c r="S1161" s="4">
        <v>19</v>
      </c>
      <c r="T1161" s="4">
        <v>33</v>
      </c>
      <c r="U1161" s="4">
        <v>36</v>
      </c>
      <c r="V1161" s="13">
        <v>32</v>
      </c>
      <c r="W1161" s="4">
        <v>33</v>
      </c>
      <c r="X1161" s="4">
        <v>27</v>
      </c>
      <c r="Y1161">
        <f t="shared" si="214"/>
        <v>0</v>
      </c>
      <c r="Z1161">
        <f t="shared" si="215"/>
        <v>0</v>
      </c>
    </row>
    <row r="1162" spans="2:26" x14ac:dyDescent="0.25">
      <c r="B1162" s="11">
        <f t="shared" si="216"/>
        <v>44609.916666663878</v>
      </c>
      <c r="C1162" s="1">
        <f t="shared" si="207"/>
        <v>2</v>
      </c>
      <c r="D1162" s="1">
        <f t="shared" si="208"/>
        <v>4</v>
      </c>
      <c r="E1162" s="12">
        <f t="shared" si="209"/>
        <v>23</v>
      </c>
      <c r="F1162" s="124" t="str">
        <f t="shared" si="210"/>
        <v>0</v>
      </c>
      <c r="G1162" s="1">
        <f ca="1">(OFFSET(O1162,0,MATCH(Customer!$J$6,'CDH &amp; HDH'!$P$11:$X$11,0)))</f>
        <v>31</v>
      </c>
      <c r="H1162" s="1" t="str">
        <f t="shared" si="211"/>
        <v>Heating</v>
      </c>
      <c r="I1162" s="1">
        <f ca="1">OFFSET(IF($H1162="Cooling",Customer!$C$25,Customer!$C$52),E1162,D1162)</f>
        <v>66</v>
      </c>
      <c r="J1162" s="1">
        <f ca="1">OFFSET(IF($H1162="Cooling",Customer!$L$25,Customer!$L$52),$E1162,$D1162)</f>
        <v>64</v>
      </c>
      <c r="K1162" s="16">
        <f t="shared" si="212"/>
        <v>0</v>
      </c>
      <c r="L1162" s="16">
        <f t="shared" si="213"/>
        <v>0</v>
      </c>
      <c r="M1162" s="17">
        <f t="shared" ca="1" si="205"/>
        <v>35</v>
      </c>
      <c r="N1162" s="17">
        <f t="shared" ca="1" si="206"/>
        <v>33</v>
      </c>
      <c r="O1162" s="4"/>
      <c r="P1162" s="4">
        <v>32</v>
      </c>
      <c r="Q1162" s="4">
        <v>24</v>
      </c>
      <c r="R1162" s="4">
        <v>28</v>
      </c>
      <c r="S1162" s="4">
        <v>18</v>
      </c>
      <c r="T1162" s="4">
        <v>33</v>
      </c>
      <c r="U1162" s="4">
        <v>34</v>
      </c>
      <c r="V1162" s="13">
        <v>31</v>
      </c>
      <c r="W1162" s="4">
        <v>34</v>
      </c>
      <c r="X1162" s="4">
        <v>29</v>
      </c>
      <c r="Y1162">
        <f t="shared" si="214"/>
        <v>0</v>
      </c>
      <c r="Z1162">
        <f t="shared" si="215"/>
        <v>0</v>
      </c>
    </row>
    <row r="1163" spans="2:26" x14ac:dyDescent="0.25">
      <c r="B1163" s="11">
        <f t="shared" si="216"/>
        <v>44609.958333330542</v>
      </c>
      <c r="C1163" s="1">
        <f t="shared" si="207"/>
        <v>2</v>
      </c>
      <c r="D1163" s="1">
        <f t="shared" si="208"/>
        <v>4</v>
      </c>
      <c r="E1163" s="12">
        <f t="shared" si="209"/>
        <v>24</v>
      </c>
      <c r="F1163" s="124" t="str">
        <f t="shared" si="210"/>
        <v>0</v>
      </c>
      <c r="G1163" s="1">
        <f ca="1">(OFFSET(O1163,0,MATCH(Customer!$J$6,'CDH &amp; HDH'!$P$11:$X$11,0)))</f>
        <v>31</v>
      </c>
      <c r="H1163" s="1" t="str">
        <f t="shared" si="211"/>
        <v>Heating</v>
      </c>
      <c r="I1163" s="1">
        <f ca="1">OFFSET(IF($H1163="Cooling",Customer!$C$25,Customer!$C$52),E1163,D1163)</f>
        <v>66</v>
      </c>
      <c r="J1163" s="1">
        <f ca="1">OFFSET(IF($H1163="Cooling",Customer!$L$25,Customer!$L$52),$E1163,$D1163)</f>
        <v>64</v>
      </c>
      <c r="K1163" s="16">
        <f t="shared" si="212"/>
        <v>0</v>
      </c>
      <c r="L1163" s="16">
        <f t="shared" si="213"/>
        <v>0</v>
      </c>
      <c r="M1163" s="17">
        <f t="shared" ca="1" si="205"/>
        <v>35</v>
      </c>
      <c r="N1163" s="17">
        <f t="shared" ca="1" si="206"/>
        <v>33</v>
      </c>
      <c r="O1163" s="4"/>
      <c r="P1163" s="4">
        <v>30</v>
      </c>
      <c r="Q1163" s="4">
        <v>24</v>
      </c>
      <c r="R1163" s="4">
        <v>28</v>
      </c>
      <c r="S1163" s="4">
        <v>18</v>
      </c>
      <c r="T1163" s="4">
        <v>30</v>
      </c>
      <c r="U1163" s="4">
        <v>33</v>
      </c>
      <c r="V1163" s="13">
        <v>31</v>
      </c>
      <c r="W1163" s="4">
        <v>32</v>
      </c>
      <c r="X1163" s="4">
        <v>32</v>
      </c>
      <c r="Y1163">
        <f t="shared" si="214"/>
        <v>0</v>
      </c>
      <c r="Z1163">
        <f t="shared" si="215"/>
        <v>0</v>
      </c>
    </row>
    <row r="1164" spans="2:26" x14ac:dyDescent="0.25">
      <c r="B1164" s="11">
        <f t="shared" si="216"/>
        <v>44609.999999997206</v>
      </c>
      <c r="C1164" s="1">
        <f t="shared" si="207"/>
        <v>2</v>
      </c>
      <c r="D1164" s="1">
        <f t="shared" si="208"/>
        <v>5</v>
      </c>
      <c r="E1164" s="12">
        <f t="shared" si="209"/>
        <v>1</v>
      </c>
      <c r="F1164" s="124" t="str">
        <f t="shared" si="210"/>
        <v>0</v>
      </c>
      <c r="G1164" s="1">
        <f ca="1">(OFFSET(O1164,0,MATCH(Customer!$J$6,'CDH &amp; HDH'!$P$11:$X$11,0)))</f>
        <v>31</v>
      </c>
      <c r="H1164" s="1" t="str">
        <f t="shared" si="211"/>
        <v>Heating</v>
      </c>
      <c r="I1164" s="1">
        <f ca="1">OFFSET(IF($H1164="Cooling",Customer!$C$25,Customer!$C$52),E1164,D1164)</f>
        <v>66</v>
      </c>
      <c r="J1164" s="1">
        <f ca="1">OFFSET(IF($H1164="Cooling",Customer!$L$25,Customer!$L$52),$E1164,$D1164)</f>
        <v>64</v>
      </c>
      <c r="K1164" s="16">
        <f t="shared" si="212"/>
        <v>0</v>
      </c>
      <c r="L1164" s="16">
        <f t="shared" si="213"/>
        <v>0</v>
      </c>
      <c r="M1164" s="17">
        <f t="shared" ref="M1164:M1227" ca="1" si="217">IF($H1164="Cooling",0,MAX(0,I1164-$G1164))</f>
        <v>35</v>
      </c>
      <c r="N1164" s="17">
        <f t="shared" ref="N1164:N1227" ca="1" si="218">IF($H1164="Cooling",0,MAX(0,J1164-$G1164))</f>
        <v>33</v>
      </c>
      <c r="O1164" s="4"/>
      <c r="P1164" s="4">
        <v>28</v>
      </c>
      <c r="Q1164" s="4">
        <v>24</v>
      </c>
      <c r="R1164" s="4">
        <v>26</v>
      </c>
      <c r="S1164" s="4">
        <v>18</v>
      </c>
      <c r="T1164" s="4">
        <v>30</v>
      </c>
      <c r="U1164" s="4">
        <v>33</v>
      </c>
      <c r="V1164" s="13">
        <v>31</v>
      </c>
      <c r="W1164" s="4">
        <v>33</v>
      </c>
      <c r="X1164" s="4">
        <v>31</v>
      </c>
      <c r="Y1164">
        <f t="shared" si="214"/>
        <v>0</v>
      </c>
      <c r="Z1164">
        <f t="shared" si="215"/>
        <v>0</v>
      </c>
    </row>
    <row r="1165" spans="2:26" x14ac:dyDescent="0.25">
      <c r="B1165" s="11">
        <f t="shared" si="216"/>
        <v>44610.04166666387</v>
      </c>
      <c r="C1165" s="1">
        <f t="shared" ref="C1165:C1228" si="219">MONTH(B1165)</f>
        <v>2</v>
      </c>
      <c r="D1165" s="1">
        <f t="shared" ref="D1165:D1228" si="220">WEEKDAY(B1165,2)</f>
        <v>5</v>
      </c>
      <c r="E1165" s="12">
        <f t="shared" ref="E1165:E1228" si="221">HOUR(B1165)+1</f>
        <v>2</v>
      </c>
      <c r="F1165" s="124" t="str">
        <f t="shared" ref="F1165:F1228" si="222">IF(AND(C1165&gt;5,C1165&lt;9,D1165&lt;6,E1165&gt;14,E1165&lt;19),"1",IF(AND(OR(E1165=8,E1165=9,E1165=19,E1165=20),C1165&lt;3,D1165&lt;6),"1","0"))</f>
        <v>0</v>
      </c>
      <c r="G1165" s="1">
        <f ca="1">(OFFSET(O1165,0,MATCH(Customer!$J$6,'CDH &amp; HDH'!$P$11:$X$11,0)))</f>
        <v>31</v>
      </c>
      <c r="H1165" s="1" t="str">
        <f t="shared" ref="H1165:H1228" si="223">IF(AND(C1165&gt;=5,C1165&lt;=9),"Cooling","Heating")</f>
        <v>Heating</v>
      </c>
      <c r="I1165" s="1">
        <f ca="1">OFFSET(IF($H1165="Cooling",Customer!$C$25,Customer!$C$52),E1165,D1165)</f>
        <v>66</v>
      </c>
      <c r="J1165" s="1">
        <f ca="1">OFFSET(IF($H1165="Cooling",Customer!$L$25,Customer!$L$52),$E1165,$D1165)</f>
        <v>64</v>
      </c>
      <c r="K1165" s="16">
        <f t="shared" ref="K1165:K1228" si="224">IF($H1165="Heating",0,MAX(0,$G1165-I1165))</f>
        <v>0</v>
      </c>
      <c r="L1165" s="16">
        <f t="shared" ref="L1165:L1228" si="225">IF($H1165="Heating",0,MAX(0,$G1165-J1165))</f>
        <v>0</v>
      </c>
      <c r="M1165" s="17">
        <f t="shared" ca="1" si="217"/>
        <v>35</v>
      </c>
      <c r="N1165" s="17">
        <f t="shared" ca="1" si="218"/>
        <v>33</v>
      </c>
      <c r="O1165" s="4"/>
      <c r="P1165" s="4">
        <v>27</v>
      </c>
      <c r="Q1165" s="4">
        <v>24</v>
      </c>
      <c r="R1165" s="4">
        <v>26</v>
      </c>
      <c r="S1165" s="4">
        <v>17</v>
      </c>
      <c r="T1165" s="4">
        <v>31</v>
      </c>
      <c r="U1165" s="4">
        <v>32</v>
      </c>
      <c r="V1165" s="13">
        <v>31</v>
      </c>
      <c r="W1165" s="4">
        <v>30</v>
      </c>
      <c r="X1165" s="4">
        <v>32</v>
      </c>
      <c r="Y1165">
        <f t="shared" ref="Y1165:Y1228" si="226">1.08*400*K1165</f>
        <v>0</v>
      </c>
      <c r="Z1165">
        <f t="shared" ref="Z1165:Z1228" si="227">1.08*400*L1165</f>
        <v>0</v>
      </c>
    </row>
    <row r="1166" spans="2:26" x14ac:dyDescent="0.25">
      <c r="B1166" s="11">
        <f t="shared" ref="B1166:B1229" si="228">B1165+1/24</f>
        <v>44610.083333330535</v>
      </c>
      <c r="C1166" s="1">
        <f t="shared" si="219"/>
        <v>2</v>
      </c>
      <c r="D1166" s="1">
        <f t="shared" si="220"/>
        <v>5</v>
      </c>
      <c r="E1166" s="12">
        <f t="shared" si="221"/>
        <v>3</v>
      </c>
      <c r="F1166" s="124" t="str">
        <f t="shared" si="222"/>
        <v>0</v>
      </c>
      <c r="G1166" s="1">
        <f ca="1">(OFFSET(O1166,0,MATCH(Customer!$J$6,'CDH &amp; HDH'!$P$11:$X$11,0)))</f>
        <v>31</v>
      </c>
      <c r="H1166" s="1" t="str">
        <f t="shared" si="223"/>
        <v>Heating</v>
      </c>
      <c r="I1166" s="1">
        <f ca="1">OFFSET(IF($H1166="Cooling",Customer!$C$25,Customer!$C$52),E1166,D1166)</f>
        <v>66</v>
      </c>
      <c r="J1166" s="1">
        <f ca="1">OFFSET(IF($H1166="Cooling",Customer!$L$25,Customer!$L$52),$E1166,$D1166)</f>
        <v>64</v>
      </c>
      <c r="K1166" s="16">
        <f t="shared" si="224"/>
        <v>0</v>
      </c>
      <c r="L1166" s="16">
        <f t="shared" si="225"/>
        <v>0</v>
      </c>
      <c r="M1166" s="17">
        <f t="shared" ca="1" si="217"/>
        <v>35</v>
      </c>
      <c r="N1166" s="17">
        <f t="shared" ca="1" si="218"/>
        <v>33</v>
      </c>
      <c r="O1166" s="4"/>
      <c r="P1166" s="4">
        <v>27</v>
      </c>
      <c r="Q1166" s="4">
        <v>24</v>
      </c>
      <c r="R1166" s="4">
        <v>26</v>
      </c>
      <c r="S1166" s="4">
        <v>16</v>
      </c>
      <c r="T1166" s="4">
        <v>33</v>
      </c>
      <c r="U1166" s="4">
        <v>32</v>
      </c>
      <c r="V1166" s="13">
        <v>31</v>
      </c>
      <c r="W1166" s="4">
        <v>33</v>
      </c>
      <c r="X1166" s="4">
        <v>30</v>
      </c>
      <c r="Y1166">
        <f t="shared" si="226"/>
        <v>0</v>
      </c>
      <c r="Z1166">
        <f t="shared" si="227"/>
        <v>0</v>
      </c>
    </row>
    <row r="1167" spans="2:26" x14ac:dyDescent="0.25">
      <c r="B1167" s="11">
        <f t="shared" si="228"/>
        <v>44610.124999997199</v>
      </c>
      <c r="C1167" s="1">
        <f t="shared" si="219"/>
        <v>2</v>
      </c>
      <c r="D1167" s="1">
        <f t="shared" si="220"/>
        <v>5</v>
      </c>
      <c r="E1167" s="12">
        <f t="shared" si="221"/>
        <v>4</v>
      </c>
      <c r="F1167" s="124" t="str">
        <f t="shared" si="222"/>
        <v>0</v>
      </c>
      <c r="G1167" s="1">
        <f ca="1">(OFFSET(O1167,0,MATCH(Customer!$J$6,'CDH &amp; HDH'!$P$11:$X$11,0)))</f>
        <v>31</v>
      </c>
      <c r="H1167" s="1" t="str">
        <f t="shared" si="223"/>
        <v>Heating</v>
      </c>
      <c r="I1167" s="1">
        <f ca="1">OFFSET(IF($H1167="Cooling",Customer!$C$25,Customer!$C$52),E1167,D1167)</f>
        <v>66</v>
      </c>
      <c r="J1167" s="1">
        <f ca="1">OFFSET(IF($H1167="Cooling",Customer!$L$25,Customer!$L$52),$E1167,$D1167)</f>
        <v>64</v>
      </c>
      <c r="K1167" s="16">
        <f t="shared" si="224"/>
        <v>0</v>
      </c>
      <c r="L1167" s="16">
        <f t="shared" si="225"/>
        <v>0</v>
      </c>
      <c r="M1167" s="17">
        <f t="shared" ca="1" si="217"/>
        <v>35</v>
      </c>
      <c r="N1167" s="17">
        <f t="shared" ca="1" si="218"/>
        <v>33</v>
      </c>
      <c r="O1167" s="4"/>
      <c r="P1167" s="4">
        <v>28</v>
      </c>
      <c r="Q1167" s="4">
        <v>24</v>
      </c>
      <c r="R1167" s="4">
        <v>22</v>
      </c>
      <c r="S1167" s="4">
        <v>15</v>
      </c>
      <c r="T1167" s="4">
        <v>33</v>
      </c>
      <c r="U1167" s="4">
        <v>31</v>
      </c>
      <c r="V1167" s="13">
        <v>31</v>
      </c>
      <c r="W1167" s="4">
        <v>34</v>
      </c>
      <c r="X1167" s="4">
        <v>30</v>
      </c>
      <c r="Y1167">
        <f t="shared" si="226"/>
        <v>0</v>
      </c>
      <c r="Z1167">
        <f t="shared" si="227"/>
        <v>0</v>
      </c>
    </row>
    <row r="1168" spans="2:26" x14ac:dyDescent="0.25">
      <c r="B1168" s="11">
        <f t="shared" si="228"/>
        <v>44610.166666663863</v>
      </c>
      <c r="C1168" s="1">
        <f t="shared" si="219"/>
        <v>2</v>
      </c>
      <c r="D1168" s="1">
        <f t="shared" si="220"/>
        <v>5</v>
      </c>
      <c r="E1168" s="12">
        <f t="shared" si="221"/>
        <v>5</v>
      </c>
      <c r="F1168" s="124" t="str">
        <f t="shared" si="222"/>
        <v>0</v>
      </c>
      <c r="G1168" s="1">
        <f ca="1">(OFFSET(O1168,0,MATCH(Customer!$J$6,'CDH &amp; HDH'!$P$11:$X$11,0)))</f>
        <v>31</v>
      </c>
      <c r="H1168" s="1" t="str">
        <f t="shared" si="223"/>
        <v>Heating</v>
      </c>
      <c r="I1168" s="1">
        <f ca="1">OFFSET(IF($H1168="Cooling",Customer!$C$25,Customer!$C$52),E1168,D1168)</f>
        <v>66</v>
      </c>
      <c r="J1168" s="1">
        <f ca="1">OFFSET(IF($H1168="Cooling",Customer!$L$25,Customer!$L$52),$E1168,$D1168)</f>
        <v>64</v>
      </c>
      <c r="K1168" s="16">
        <f t="shared" si="224"/>
        <v>0</v>
      </c>
      <c r="L1168" s="16">
        <f t="shared" si="225"/>
        <v>0</v>
      </c>
      <c r="M1168" s="17">
        <f t="shared" ca="1" si="217"/>
        <v>35</v>
      </c>
      <c r="N1168" s="17">
        <f t="shared" ca="1" si="218"/>
        <v>33</v>
      </c>
      <c r="O1168" s="4"/>
      <c r="P1168" s="4">
        <v>28</v>
      </c>
      <c r="Q1168" s="4">
        <v>24</v>
      </c>
      <c r="R1168" s="4">
        <v>20</v>
      </c>
      <c r="S1168" s="4">
        <v>14</v>
      </c>
      <c r="T1168" s="4">
        <v>34</v>
      </c>
      <c r="U1168" s="4">
        <v>30</v>
      </c>
      <c r="V1168" s="13">
        <v>31</v>
      </c>
      <c r="W1168" s="4">
        <v>33</v>
      </c>
      <c r="X1168" s="4">
        <v>29</v>
      </c>
      <c r="Y1168">
        <f t="shared" si="226"/>
        <v>0</v>
      </c>
      <c r="Z1168">
        <f t="shared" si="227"/>
        <v>0</v>
      </c>
    </row>
    <row r="1169" spans="2:26" x14ac:dyDescent="0.25">
      <c r="B1169" s="11">
        <f t="shared" si="228"/>
        <v>44610.208333330527</v>
      </c>
      <c r="C1169" s="1">
        <f t="shared" si="219"/>
        <v>2</v>
      </c>
      <c r="D1169" s="1">
        <f t="shared" si="220"/>
        <v>5</v>
      </c>
      <c r="E1169" s="12">
        <f t="shared" si="221"/>
        <v>6</v>
      </c>
      <c r="F1169" s="124" t="str">
        <f t="shared" si="222"/>
        <v>0</v>
      </c>
      <c r="G1169" s="1">
        <f ca="1">(OFFSET(O1169,0,MATCH(Customer!$J$6,'CDH &amp; HDH'!$P$11:$X$11,0)))</f>
        <v>30</v>
      </c>
      <c r="H1169" s="1" t="str">
        <f t="shared" si="223"/>
        <v>Heating</v>
      </c>
      <c r="I1169" s="1">
        <f ca="1">OFFSET(IF($H1169="Cooling",Customer!$C$25,Customer!$C$52),E1169,D1169)</f>
        <v>66</v>
      </c>
      <c r="J1169" s="1">
        <f ca="1">OFFSET(IF($H1169="Cooling",Customer!$L$25,Customer!$L$52),$E1169,$D1169)</f>
        <v>64</v>
      </c>
      <c r="K1169" s="16">
        <f t="shared" si="224"/>
        <v>0</v>
      </c>
      <c r="L1169" s="16">
        <f t="shared" si="225"/>
        <v>0</v>
      </c>
      <c r="M1169" s="17">
        <f t="shared" ca="1" si="217"/>
        <v>36</v>
      </c>
      <c r="N1169" s="17">
        <f t="shared" ca="1" si="218"/>
        <v>34</v>
      </c>
      <c r="O1169" s="4"/>
      <c r="P1169" s="4">
        <v>28</v>
      </c>
      <c r="Q1169" s="4">
        <v>24</v>
      </c>
      <c r="R1169" s="4">
        <v>18</v>
      </c>
      <c r="S1169" s="4">
        <v>13</v>
      </c>
      <c r="T1169" s="4">
        <v>33</v>
      </c>
      <c r="U1169" s="4">
        <v>28</v>
      </c>
      <c r="V1169" s="13">
        <v>30</v>
      </c>
      <c r="W1169" s="4">
        <v>33</v>
      </c>
      <c r="X1169" s="4">
        <v>27</v>
      </c>
      <c r="Y1169">
        <f t="shared" si="226"/>
        <v>0</v>
      </c>
      <c r="Z1169">
        <f t="shared" si="227"/>
        <v>0</v>
      </c>
    </row>
    <row r="1170" spans="2:26" x14ac:dyDescent="0.25">
      <c r="B1170" s="11">
        <f t="shared" si="228"/>
        <v>44610.249999997191</v>
      </c>
      <c r="C1170" s="1">
        <f t="shared" si="219"/>
        <v>2</v>
      </c>
      <c r="D1170" s="1">
        <f t="shared" si="220"/>
        <v>5</v>
      </c>
      <c r="E1170" s="12">
        <f t="shared" si="221"/>
        <v>7</v>
      </c>
      <c r="F1170" s="124" t="str">
        <f t="shared" si="222"/>
        <v>0</v>
      </c>
      <c r="G1170" s="1">
        <f ca="1">(OFFSET(O1170,0,MATCH(Customer!$J$6,'CDH &amp; HDH'!$P$11:$X$11,0)))</f>
        <v>30</v>
      </c>
      <c r="H1170" s="1" t="str">
        <f t="shared" si="223"/>
        <v>Heating</v>
      </c>
      <c r="I1170" s="1">
        <f ca="1">OFFSET(IF($H1170="Cooling",Customer!$C$25,Customer!$C$52),E1170,D1170)</f>
        <v>66</v>
      </c>
      <c r="J1170" s="1">
        <f ca="1">OFFSET(IF($H1170="Cooling",Customer!$L$25,Customer!$L$52),$E1170,$D1170)</f>
        <v>64</v>
      </c>
      <c r="K1170" s="16">
        <f t="shared" si="224"/>
        <v>0</v>
      </c>
      <c r="L1170" s="16">
        <f t="shared" si="225"/>
        <v>0</v>
      </c>
      <c r="M1170" s="17">
        <f t="shared" ca="1" si="217"/>
        <v>36</v>
      </c>
      <c r="N1170" s="17">
        <f t="shared" ca="1" si="218"/>
        <v>34</v>
      </c>
      <c r="O1170" s="4"/>
      <c r="P1170" s="4">
        <v>27</v>
      </c>
      <c r="Q1170" s="4">
        <v>23</v>
      </c>
      <c r="R1170" s="4">
        <v>16</v>
      </c>
      <c r="S1170" s="4">
        <v>11</v>
      </c>
      <c r="T1170" s="4">
        <v>33</v>
      </c>
      <c r="U1170" s="4">
        <v>29</v>
      </c>
      <c r="V1170" s="13">
        <v>30</v>
      </c>
      <c r="W1170" s="4">
        <v>32</v>
      </c>
      <c r="X1170" s="4">
        <v>26</v>
      </c>
      <c r="Y1170">
        <f t="shared" si="226"/>
        <v>0</v>
      </c>
      <c r="Z1170">
        <f t="shared" si="227"/>
        <v>0</v>
      </c>
    </row>
    <row r="1171" spans="2:26" x14ac:dyDescent="0.25">
      <c r="B1171" s="11">
        <f t="shared" si="228"/>
        <v>44610.291666663856</v>
      </c>
      <c r="C1171" s="1">
        <f t="shared" si="219"/>
        <v>2</v>
      </c>
      <c r="D1171" s="1">
        <f t="shared" si="220"/>
        <v>5</v>
      </c>
      <c r="E1171" s="12">
        <f t="shared" si="221"/>
        <v>8</v>
      </c>
      <c r="F1171" s="124" t="str">
        <f t="shared" si="222"/>
        <v>1</v>
      </c>
      <c r="G1171" s="1">
        <f ca="1">(OFFSET(O1171,0,MATCH(Customer!$J$6,'CDH &amp; HDH'!$P$11:$X$11,0)))</f>
        <v>30</v>
      </c>
      <c r="H1171" s="1" t="str">
        <f t="shared" si="223"/>
        <v>Heating</v>
      </c>
      <c r="I1171" s="1">
        <f ca="1">OFFSET(IF($H1171="Cooling",Customer!$C$25,Customer!$C$52),E1171,D1171)</f>
        <v>70</v>
      </c>
      <c r="J1171" s="1">
        <f ca="1">OFFSET(IF($H1171="Cooling",Customer!$L$25,Customer!$L$52),$E1171,$D1171)</f>
        <v>70</v>
      </c>
      <c r="K1171" s="16">
        <f t="shared" si="224"/>
        <v>0</v>
      </c>
      <c r="L1171" s="16">
        <f t="shared" si="225"/>
        <v>0</v>
      </c>
      <c r="M1171" s="17">
        <f t="shared" ca="1" si="217"/>
        <v>40</v>
      </c>
      <c r="N1171" s="17">
        <f t="shared" ca="1" si="218"/>
        <v>40</v>
      </c>
      <c r="O1171" s="4"/>
      <c r="P1171" s="4">
        <v>30</v>
      </c>
      <c r="Q1171" s="4">
        <v>23</v>
      </c>
      <c r="R1171" s="4">
        <v>16</v>
      </c>
      <c r="S1171" s="4">
        <v>13</v>
      </c>
      <c r="T1171" s="4">
        <v>33</v>
      </c>
      <c r="U1171" s="4">
        <v>31</v>
      </c>
      <c r="V1171" s="13">
        <v>30</v>
      </c>
      <c r="W1171" s="4">
        <v>33</v>
      </c>
      <c r="X1171" s="4">
        <v>28</v>
      </c>
      <c r="Y1171">
        <f t="shared" si="226"/>
        <v>0</v>
      </c>
      <c r="Z1171">
        <f t="shared" si="227"/>
        <v>0</v>
      </c>
    </row>
    <row r="1172" spans="2:26" x14ac:dyDescent="0.25">
      <c r="B1172" s="11">
        <f t="shared" si="228"/>
        <v>44610.33333333052</v>
      </c>
      <c r="C1172" s="1">
        <f t="shared" si="219"/>
        <v>2</v>
      </c>
      <c r="D1172" s="1">
        <f t="shared" si="220"/>
        <v>5</v>
      </c>
      <c r="E1172" s="12">
        <f t="shared" si="221"/>
        <v>9</v>
      </c>
      <c r="F1172" s="124" t="str">
        <f t="shared" si="222"/>
        <v>1</v>
      </c>
      <c r="G1172" s="1">
        <f ca="1">(OFFSET(O1172,0,MATCH(Customer!$J$6,'CDH &amp; HDH'!$P$11:$X$11,0)))</f>
        <v>30</v>
      </c>
      <c r="H1172" s="1" t="str">
        <f t="shared" si="223"/>
        <v>Heating</v>
      </c>
      <c r="I1172" s="1">
        <f ca="1">OFFSET(IF($H1172="Cooling",Customer!$C$25,Customer!$C$52),E1172,D1172)</f>
        <v>70</v>
      </c>
      <c r="J1172" s="1">
        <f ca="1">OFFSET(IF($H1172="Cooling",Customer!$L$25,Customer!$L$52),$E1172,$D1172)</f>
        <v>70</v>
      </c>
      <c r="K1172" s="16">
        <f t="shared" si="224"/>
        <v>0</v>
      </c>
      <c r="L1172" s="16">
        <f t="shared" si="225"/>
        <v>0</v>
      </c>
      <c r="M1172" s="17">
        <f t="shared" ca="1" si="217"/>
        <v>40</v>
      </c>
      <c r="N1172" s="17">
        <f t="shared" ca="1" si="218"/>
        <v>40</v>
      </c>
      <c r="O1172" s="4"/>
      <c r="P1172" s="4">
        <v>35</v>
      </c>
      <c r="Q1172" s="4">
        <v>24</v>
      </c>
      <c r="R1172" s="4">
        <v>21</v>
      </c>
      <c r="S1172" s="4">
        <v>17</v>
      </c>
      <c r="T1172" s="4">
        <v>38</v>
      </c>
      <c r="U1172" s="4">
        <v>37</v>
      </c>
      <c r="V1172" s="13">
        <v>30</v>
      </c>
      <c r="W1172" s="4">
        <v>34</v>
      </c>
      <c r="X1172" s="4">
        <v>31</v>
      </c>
      <c r="Y1172">
        <f t="shared" si="226"/>
        <v>0</v>
      </c>
      <c r="Z1172">
        <f t="shared" si="227"/>
        <v>0</v>
      </c>
    </row>
    <row r="1173" spans="2:26" x14ac:dyDescent="0.25">
      <c r="B1173" s="11">
        <f t="shared" si="228"/>
        <v>44610.374999997184</v>
      </c>
      <c r="C1173" s="1">
        <f t="shared" si="219"/>
        <v>2</v>
      </c>
      <c r="D1173" s="1">
        <f t="shared" si="220"/>
        <v>5</v>
      </c>
      <c r="E1173" s="12">
        <f t="shared" si="221"/>
        <v>10</v>
      </c>
      <c r="F1173" s="124" t="str">
        <f t="shared" si="222"/>
        <v>0</v>
      </c>
      <c r="G1173" s="1">
        <f ca="1">(OFFSET(O1173,0,MATCH(Customer!$J$6,'CDH &amp; HDH'!$P$11:$X$11,0)))</f>
        <v>31</v>
      </c>
      <c r="H1173" s="1" t="str">
        <f t="shared" si="223"/>
        <v>Heating</v>
      </c>
      <c r="I1173" s="1">
        <f ca="1">OFFSET(IF($H1173="Cooling",Customer!$C$25,Customer!$C$52),E1173,D1173)</f>
        <v>70</v>
      </c>
      <c r="J1173" s="1">
        <f ca="1">OFFSET(IF($H1173="Cooling",Customer!$L$25,Customer!$L$52),$E1173,$D1173)</f>
        <v>70</v>
      </c>
      <c r="K1173" s="16">
        <f t="shared" si="224"/>
        <v>0</v>
      </c>
      <c r="L1173" s="16">
        <f t="shared" si="225"/>
        <v>0</v>
      </c>
      <c r="M1173" s="17">
        <f t="shared" ca="1" si="217"/>
        <v>39</v>
      </c>
      <c r="N1173" s="17">
        <f t="shared" ca="1" si="218"/>
        <v>39</v>
      </c>
      <c r="O1173" s="4"/>
      <c r="P1173" s="4">
        <v>39</v>
      </c>
      <c r="Q1173" s="4">
        <v>26</v>
      </c>
      <c r="R1173" s="4">
        <v>33</v>
      </c>
      <c r="S1173" s="4">
        <v>19</v>
      </c>
      <c r="T1173" s="4">
        <v>44</v>
      </c>
      <c r="U1173" s="4">
        <v>42</v>
      </c>
      <c r="V1173" s="13">
        <v>31</v>
      </c>
      <c r="W1173" s="4">
        <v>36</v>
      </c>
      <c r="X1173" s="4">
        <v>34</v>
      </c>
      <c r="Y1173">
        <f t="shared" si="226"/>
        <v>0</v>
      </c>
      <c r="Z1173">
        <f t="shared" si="227"/>
        <v>0</v>
      </c>
    </row>
    <row r="1174" spans="2:26" x14ac:dyDescent="0.25">
      <c r="B1174" s="11">
        <f t="shared" si="228"/>
        <v>44610.416666663848</v>
      </c>
      <c r="C1174" s="1">
        <f t="shared" si="219"/>
        <v>2</v>
      </c>
      <c r="D1174" s="1">
        <f t="shared" si="220"/>
        <v>5</v>
      </c>
      <c r="E1174" s="12">
        <f t="shared" si="221"/>
        <v>11</v>
      </c>
      <c r="F1174" s="124" t="str">
        <f t="shared" si="222"/>
        <v>0</v>
      </c>
      <c r="G1174" s="1">
        <f ca="1">(OFFSET(O1174,0,MATCH(Customer!$J$6,'CDH &amp; HDH'!$P$11:$X$11,0)))</f>
        <v>31</v>
      </c>
      <c r="H1174" s="1" t="str">
        <f t="shared" si="223"/>
        <v>Heating</v>
      </c>
      <c r="I1174" s="1">
        <f ca="1">OFFSET(IF($H1174="Cooling",Customer!$C$25,Customer!$C$52),E1174,D1174)</f>
        <v>70</v>
      </c>
      <c r="J1174" s="1">
        <f ca="1">OFFSET(IF($H1174="Cooling",Customer!$L$25,Customer!$L$52),$E1174,$D1174)</f>
        <v>70</v>
      </c>
      <c r="K1174" s="16">
        <f t="shared" si="224"/>
        <v>0</v>
      </c>
      <c r="L1174" s="16">
        <f t="shared" si="225"/>
        <v>0</v>
      </c>
      <c r="M1174" s="17">
        <f t="shared" ca="1" si="217"/>
        <v>39</v>
      </c>
      <c r="N1174" s="17">
        <f t="shared" ca="1" si="218"/>
        <v>39</v>
      </c>
      <c r="O1174" s="4"/>
      <c r="P1174" s="4">
        <v>40</v>
      </c>
      <c r="Q1174" s="4">
        <v>27</v>
      </c>
      <c r="R1174" s="4">
        <v>38</v>
      </c>
      <c r="S1174" s="4">
        <v>22</v>
      </c>
      <c r="T1174" s="4">
        <v>44</v>
      </c>
      <c r="U1174" s="4">
        <v>48</v>
      </c>
      <c r="V1174" s="13">
        <v>31</v>
      </c>
      <c r="W1174" s="4">
        <v>36</v>
      </c>
      <c r="X1174" s="4">
        <v>36</v>
      </c>
      <c r="Y1174">
        <f t="shared" si="226"/>
        <v>0</v>
      </c>
      <c r="Z1174">
        <f t="shared" si="227"/>
        <v>0</v>
      </c>
    </row>
    <row r="1175" spans="2:26" x14ac:dyDescent="0.25">
      <c r="B1175" s="11">
        <f t="shared" si="228"/>
        <v>44610.458333330513</v>
      </c>
      <c r="C1175" s="1">
        <f t="shared" si="219"/>
        <v>2</v>
      </c>
      <c r="D1175" s="1">
        <f t="shared" si="220"/>
        <v>5</v>
      </c>
      <c r="E1175" s="12">
        <f t="shared" si="221"/>
        <v>12</v>
      </c>
      <c r="F1175" s="124" t="str">
        <f t="shared" si="222"/>
        <v>0</v>
      </c>
      <c r="G1175" s="1">
        <f ca="1">(OFFSET(O1175,0,MATCH(Customer!$J$6,'CDH &amp; HDH'!$P$11:$X$11,0)))</f>
        <v>31</v>
      </c>
      <c r="H1175" s="1" t="str">
        <f t="shared" si="223"/>
        <v>Heating</v>
      </c>
      <c r="I1175" s="1">
        <f ca="1">OFFSET(IF($H1175="Cooling",Customer!$C$25,Customer!$C$52),E1175,D1175)</f>
        <v>70</v>
      </c>
      <c r="J1175" s="1">
        <f ca="1">OFFSET(IF($H1175="Cooling",Customer!$L$25,Customer!$L$52),$E1175,$D1175)</f>
        <v>70</v>
      </c>
      <c r="K1175" s="16">
        <f t="shared" si="224"/>
        <v>0</v>
      </c>
      <c r="L1175" s="16">
        <f t="shared" si="225"/>
        <v>0</v>
      </c>
      <c r="M1175" s="17">
        <f t="shared" ca="1" si="217"/>
        <v>39</v>
      </c>
      <c r="N1175" s="17">
        <f t="shared" ca="1" si="218"/>
        <v>39</v>
      </c>
      <c r="O1175" s="4"/>
      <c r="P1175" s="4">
        <v>43</v>
      </c>
      <c r="Q1175" s="4">
        <v>29</v>
      </c>
      <c r="R1175" s="4">
        <v>40</v>
      </c>
      <c r="S1175" s="4">
        <v>23</v>
      </c>
      <c r="T1175" s="4">
        <v>45</v>
      </c>
      <c r="U1175" s="4">
        <v>52</v>
      </c>
      <c r="V1175" s="13">
        <v>31</v>
      </c>
      <c r="W1175" s="4">
        <v>38</v>
      </c>
      <c r="X1175" s="4">
        <v>37</v>
      </c>
      <c r="Y1175">
        <f t="shared" si="226"/>
        <v>0</v>
      </c>
      <c r="Z1175">
        <f t="shared" si="227"/>
        <v>0</v>
      </c>
    </row>
    <row r="1176" spans="2:26" x14ac:dyDescent="0.25">
      <c r="B1176" s="11">
        <f t="shared" si="228"/>
        <v>44610.499999997177</v>
      </c>
      <c r="C1176" s="1">
        <f t="shared" si="219"/>
        <v>2</v>
      </c>
      <c r="D1176" s="1">
        <f t="shared" si="220"/>
        <v>5</v>
      </c>
      <c r="E1176" s="12">
        <f t="shared" si="221"/>
        <v>13</v>
      </c>
      <c r="F1176" s="124" t="str">
        <f t="shared" si="222"/>
        <v>0</v>
      </c>
      <c r="G1176" s="1">
        <f ca="1">(OFFSET(O1176,0,MATCH(Customer!$J$6,'CDH &amp; HDH'!$P$11:$X$11,0)))</f>
        <v>32</v>
      </c>
      <c r="H1176" s="1" t="str">
        <f t="shared" si="223"/>
        <v>Heating</v>
      </c>
      <c r="I1176" s="1">
        <f ca="1">OFFSET(IF($H1176="Cooling",Customer!$C$25,Customer!$C$52),E1176,D1176)</f>
        <v>70</v>
      </c>
      <c r="J1176" s="1">
        <f ca="1">OFFSET(IF($H1176="Cooling",Customer!$L$25,Customer!$L$52),$E1176,$D1176)</f>
        <v>70</v>
      </c>
      <c r="K1176" s="16">
        <f t="shared" si="224"/>
        <v>0</v>
      </c>
      <c r="L1176" s="16">
        <f t="shared" si="225"/>
        <v>0</v>
      </c>
      <c r="M1176" s="17">
        <f t="shared" ca="1" si="217"/>
        <v>38</v>
      </c>
      <c r="N1176" s="17">
        <f t="shared" ca="1" si="218"/>
        <v>38</v>
      </c>
      <c r="O1176" s="4"/>
      <c r="P1176" s="4">
        <v>45</v>
      </c>
      <c r="Q1176" s="4">
        <v>32</v>
      </c>
      <c r="R1176" s="4">
        <v>40</v>
      </c>
      <c r="S1176" s="4">
        <v>23</v>
      </c>
      <c r="T1176" s="4">
        <v>47</v>
      </c>
      <c r="U1176" s="4">
        <v>55</v>
      </c>
      <c r="V1176" s="13">
        <v>32</v>
      </c>
      <c r="W1176" s="4">
        <v>40</v>
      </c>
      <c r="X1176" s="4">
        <v>39</v>
      </c>
      <c r="Y1176">
        <f t="shared" si="226"/>
        <v>0</v>
      </c>
      <c r="Z1176">
        <f t="shared" si="227"/>
        <v>0</v>
      </c>
    </row>
    <row r="1177" spans="2:26" x14ac:dyDescent="0.25">
      <c r="B1177" s="11">
        <f t="shared" si="228"/>
        <v>44610.541666663841</v>
      </c>
      <c r="C1177" s="1">
        <f t="shared" si="219"/>
        <v>2</v>
      </c>
      <c r="D1177" s="1">
        <f t="shared" si="220"/>
        <v>5</v>
      </c>
      <c r="E1177" s="12">
        <f t="shared" si="221"/>
        <v>14</v>
      </c>
      <c r="F1177" s="124" t="str">
        <f t="shared" si="222"/>
        <v>0</v>
      </c>
      <c r="G1177" s="1">
        <f ca="1">(OFFSET(O1177,0,MATCH(Customer!$J$6,'CDH &amp; HDH'!$P$11:$X$11,0)))</f>
        <v>32</v>
      </c>
      <c r="H1177" s="1" t="str">
        <f t="shared" si="223"/>
        <v>Heating</v>
      </c>
      <c r="I1177" s="1">
        <f ca="1">OFFSET(IF($H1177="Cooling",Customer!$C$25,Customer!$C$52),E1177,D1177)</f>
        <v>70</v>
      </c>
      <c r="J1177" s="1">
        <f ca="1">OFFSET(IF($H1177="Cooling",Customer!$L$25,Customer!$L$52),$E1177,$D1177)</f>
        <v>70</v>
      </c>
      <c r="K1177" s="16">
        <f t="shared" si="224"/>
        <v>0</v>
      </c>
      <c r="L1177" s="16">
        <f t="shared" si="225"/>
        <v>0</v>
      </c>
      <c r="M1177" s="17">
        <f t="shared" ca="1" si="217"/>
        <v>38</v>
      </c>
      <c r="N1177" s="17">
        <f t="shared" ca="1" si="218"/>
        <v>38</v>
      </c>
      <c r="O1177" s="4"/>
      <c r="P1177" s="4">
        <v>46</v>
      </c>
      <c r="Q1177" s="4">
        <v>33</v>
      </c>
      <c r="R1177" s="4">
        <v>40</v>
      </c>
      <c r="S1177" s="4">
        <v>23</v>
      </c>
      <c r="T1177" s="4">
        <v>48</v>
      </c>
      <c r="U1177" s="4">
        <v>57</v>
      </c>
      <c r="V1177" s="13">
        <v>32</v>
      </c>
      <c r="W1177" s="4">
        <v>41</v>
      </c>
      <c r="X1177" s="4">
        <v>43</v>
      </c>
      <c r="Y1177">
        <f t="shared" si="226"/>
        <v>0</v>
      </c>
      <c r="Z1177">
        <f t="shared" si="227"/>
        <v>0</v>
      </c>
    </row>
    <row r="1178" spans="2:26" x14ac:dyDescent="0.25">
      <c r="B1178" s="11">
        <f t="shared" si="228"/>
        <v>44610.583333330505</v>
      </c>
      <c r="C1178" s="1">
        <f t="shared" si="219"/>
        <v>2</v>
      </c>
      <c r="D1178" s="1">
        <f t="shared" si="220"/>
        <v>5</v>
      </c>
      <c r="E1178" s="12">
        <f t="shared" si="221"/>
        <v>15</v>
      </c>
      <c r="F1178" s="124" t="str">
        <f t="shared" si="222"/>
        <v>0</v>
      </c>
      <c r="G1178" s="1">
        <f ca="1">(OFFSET(O1178,0,MATCH(Customer!$J$6,'CDH &amp; HDH'!$P$11:$X$11,0)))</f>
        <v>33</v>
      </c>
      <c r="H1178" s="1" t="str">
        <f t="shared" si="223"/>
        <v>Heating</v>
      </c>
      <c r="I1178" s="1">
        <f ca="1">OFFSET(IF($H1178="Cooling",Customer!$C$25,Customer!$C$52),E1178,D1178)</f>
        <v>70</v>
      </c>
      <c r="J1178" s="1">
        <f ca="1">OFFSET(IF($H1178="Cooling",Customer!$L$25,Customer!$L$52),$E1178,$D1178)</f>
        <v>70</v>
      </c>
      <c r="K1178" s="16">
        <f t="shared" si="224"/>
        <v>0</v>
      </c>
      <c r="L1178" s="16">
        <f t="shared" si="225"/>
        <v>0</v>
      </c>
      <c r="M1178" s="17">
        <f t="shared" ca="1" si="217"/>
        <v>37</v>
      </c>
      <c r="N1178" s="17">
        <f t="shared" ca="1" si="218"/>
        <v>37</v>
      </c>
      <c r="O1178" s="4"/>
      <c r="P1178" s="4">
        <v>46</v>
      </c>
      <c r="Q1178" s="4">
        <v>34</v>
      </c>
      <c r="R1178" s="4">
        <v>41</v>
      </c>
      <c r="S1178" s="4">
        <v>23</v>
      </c>
      <c r="T1178" s="4">
        <v>49</v>
      </c>
      <c r="U1178" s="4">
        <v>53</v>
      </c>
      <c r="V1178" s="13">
        <v>33</v>
      </c>
      <c r="W1178" s="4">
        <v>42</v>
      </c>
      <c r="X1178" s="4">
        <v>45</v>
      </c>
      <c r="Y1178">
        <f t="shared" si="226"/>
        <v>0</v>
      </c>
      <c r="Z1178">
        <f t="shared" si="227"/>
        <v>0</v>
      </c>
    </row>
    <row r="1179" spans="2:26" x14ac:dyDescent="0.25">
      <c r="B1179" s="11">
        <f t="shared" si="228"/>
        <v>44610.62499999717</v>
      </c>
      <c r="C1179" s="1">
        <f t="shared" si="219"/>
        <v>2</v>
      </c>
      <c r="D1179" s="1">
        <f t="shared" si="220"/>
        <v>5</v>
      </c>
      <c r="E1179" s="12">
        <f t="shared" si="221"/>
        <v>16</v>
      </c>
      <c r="F1179" s="124" t="str">
        <f t="shared" si="222"/>
        <v>0</v>
      </c>
      <c r="G1179" s="1">
        <f ca="1">(OFFSET(O1179,0,MATCH(Customer!$J$6,'CDH &amp; HDH'!$P$11:$X$11,0)))</f>
        <v>33</v>
      </c>
      <c r="H1179" s="1" t="str">
        <f t="shared" si="223"/>
        <v>Heating</v>
      </c>
      <c r="I1179" s="1">
        <f ca="1">OFFSET(IF($H1179="Cooling",Customer!$C$25,Customer!$C$52),E1179,D1179)</f>
        <v>70</v>
      </c>
      <c r="J1179" s="1">
        <f ca="1">OFFSET(IF($H1179="Cooling",Customer!$L$25,Customer!$L$52),$E1179,$D1179)</f>
        <v>70</v>
      </c>
      <c r="K1179" s="16">
        <f t="shared" si="224"/>
        <v>0</v>
      </c>
      <c r="L1179" s="16">
        <f t="shared" si="225"/>
        <v>0</v>
      </c>
      <c r="M1179" s="17">
        <f t="shared" ca="1" si="217"/>
        <v>37</v>
      </c>
      <c r="N1179" s="17">
        <f t="shared" ca="1" si="218"/>
        <v>37</v>
      </c>
      <c r="O1179" s="4"/>
      <c r="P1179" s="4">
        <v>46</v>
      </c>
      <c r="Q1179" s="4">
        <v>36</v>
      </c>
      <c r="R1179" s="4">
        <v>41</v>
      </c>
      <c r="S1179" s="4">
        <v>22</v>
      </c>
      <c r="T1179" s="4">
        <v>50</v>
      </c>
      <c r="U1179" s="4">
        <v>54</v>
      </c>
      <c r="V1179" s="13">
        <v>33</v>
      </c>
      <c r="W1179" s="4">
        <v>43</v>
      </c>
      <c r="X1179" s="4">
        <v>45</v>
      </c>
      <c r="Y1179">
        <f t="shared" si="226"/>
        <v>0</v>
      </c>
      <c r="Z1179">
        <f t="shared" si="227"/>
        <v>0</v>
      </c>
    </row>
    <row r="1180" spans="2:26" x14ac:dyDescent="0.25">
      <c r="B1180" s="11">
        <f t="shared" si="228"/>
        <v>44610.666666663834</v>
      </c>
      <c r="C1180" s="1">
        <f t="shared" si="219"/>
        <v>2</v>
      </c>
      <c r="D1180" s="1">
        <f t="shared" si="220"/>
        <v>5</v>
      </c>
      <c r="E1180" s="12">
        <f t="shared" si="221"/>
        <v>17</v>
      </c>
      <c r="F1180" s="124" t="str">
        <f t="shared" si="222"/>
        <v>0</v>
      </c>
      <c r="G1180" s="1">
        <f ca="1">(OFFSET(O1180,0,MATCH(Customer!$J$6,'CDH &amp; HDH'!$P$11:$X$11,0)))</f>
        <v>34</v>
      </c>
      <c r="H1180" s="1" t="str">
        <f t="shared" si="223"/>
        <v>Heating</v>
      </c>
      <c r="I1180" s="1">
        <f ca="1">OFFSET(IF($H1180="Cooling",Customer!$C$25,Customer!$C$52),E1180,D1180)</f>
        <v>70</v>
      </c>
      <c r="J1180" s="1">
        <f ca="1">OFFSET(IF($H1180="Cooling",Customer!$L$25,Customer!$L$52),$E1180,$D1180)</f>
        <v>70</v>
      </c>
      <c r="K1180" s="16">
        <f t="shared" si="224"/>
        <v>0</v>
      </c>
      <c r="L1180" s="16">
        <f t="shared" si="225"/>
        <v>0</v>
      </c>
      <c r="M1180" s="17">
        <f t="shared" ca="1" si="217"/>
        <v>36</v>
      </c>
      <c r="N1180" s="17">
        <f t="shared" ca="1" si="218"/>
        <v>36</v>
      </c>
      <c r="O1180" s="4"/>
      <c r="P1180" s="4">
        <v>45</v>
      </c>
      <c r="Q1180" s="4">
        <v>33</v>
      </c>
      <c r="R1180" s="4">
        <v>40</v>
      </c>
      <c r="S1180" s="4">
        <v>20</v>
      </c>
      <c r="T1180" s="4">
        <v>47</v>
      </c>
      <c r="U1180" s="4">
        <v>53</v>
      </c>
      <c r="V1180" s="13">
        <v>34</v>
      </c>
      <c r="W1180" s="4">
        <v>42</v>
      </c>
      <c r="X1180" s="4">
        <v>43</v>
      </c>
      <c r="Y1180">
        <f t="shared" si="226"/>
        <v>0</v>
      </c>
      <c r="Z1180">
        <f t="shared" si="227"/>
        <v>0</v>
      </c>
    </row>
    <row r="1181" spans="2:26" x14ac:dyDescent="0.25">
      <c r="B1181" s="11">
        <f t="shared" si="228"/>
        <v>44610.708333330498</v>
      </c>
      <c r="C1181" s="1">
        <f t="shared" si="219"/>
        <v>2</v>
      </c>
      <c r="D1181" s="1">
        <f t="shared" si="220"/>
        <v>5</v>
      </c>
      <c r="E1181" s="12">
        <f t="shared" si="221"/>
        <v>18</v>
      </c>
      <c r="F1181" s="124" t="str">
        <f t="shared" si="222"/>
        <v>0</v>
      </c>
      <c r="G1181" s="1">
        <f ca="1">(OFFSET(O1181,0,MATCH(Customer!$J$6,'CDH &amp; HDH'!$P$11:$X$11,0)))</f>
        <v>34</v>
      </c>
      <c r="H1181" s="1" t="str">
        <f t="shared" si="223"/>
        <v>Heating</v>
      </c>
      <c r="I1181" s="1">
        <f ca="1">OFFSET(IF($H1181="Cooling",Customer!$C$25,Customer!$C$52),E1181,D1181)</f>
        <v>70</v>
      </c>
      <c r="J1181" s="1">
        <f ca="1">OFFSET(IF($H1181="Cooling",Customer!$L$25,Customer!$L$52),$E1181,$D1181)</f>
        <v>70</v>
      </c>
      <c r="K1181" s="16">
        <f t="shared" si="224"/>
        <v>0</v>
      </c>
      <c r="L1181" s="16">
        <f t="shared" si="225"/>
        <v>0</v>
      </c>
      <c r="M1181" s="17">
        <f t="shared" ca="1" si="217"/>
        <v>36</v>
      </c>
      <c r="N1181" s="17">
        <f t="shared" ca="1" si="218"/>
        <v>36</v>
      </c>
      <c r="O1181" s="4"/>
      <c r="P1181" s="4">
        <v>42</v>
      </c>
      <c r="Q1181" s="4">
        <v>32</v>
      </c>
      <c r="R1181" s="4">
        <v>36</v>
      </c>
      <c r="S1181" s="4">
        <v>20</v>
      </c>
      <c r="T1181" s="4">
        <v>43</v>
      </c>
      <c r="U1181" s="4">
        <v>48</v>
      </c>
      <c r="V1181" s="13">
        <v>34</v>
      </c>
      <c r="W1181" s="4">
        <v>39</v>
      </c>
      <c r="X1181" s="4">
        <v>38</v>
      </c>
      <c r="Y1181">
        <f t="shared" si="226"/>
        <v>0</v>
      </c>
      <c r="Z1181">
        <f t="shared" si="227"/>
        <v>0</v>
      </c>
    </row>
    <row r="1182" spans="2:26" x14ac:dyDescent="0.25">
      <c r="B1182" s="11">
        <f t="shared" si="228"/>
        <v>44610.749999997162</v>
      </c>
      <c r="C1182" s="1">
        <f t="shared" si="219"/>
        <v>2</v>
      </c>
      <c r="D1182" s="1">
        <f t="shared" si="220"/>
        <v>5</v>
      </c>
      <c r="E1182" s="12">
        <f t="shared" si="221"/>
        <v>19</v>
      </c>
      <c r="F1182" s="124" t="str">
        <f t="shared" si="222"/>
        <v>1</v>
      </c>
      <c r="G1182" s="1">
        <f ca="1">(OFFSET(O1182,0,MATCH(Customer!$J$6,'CDH &amp; HDH'!$P$11:$X$11,0)))</f>
        <v>34</v>
      </c>
      <c r="H1182" s="1" t="str">
        <f t="shared" si="223"/>
        <v>Heating</v>
      </c>
      <c r="I1182" s="1">
        <f ca="1">OFFSET(IF($H1182="Cooling",Customer!$C$25,Customer!$C$52),E1182,D1182)</f>
        <v>66</v>
      </c>
      <c r="J1182" s="1">
        <f ca="1">OFFSET(IF($H1182="Cooling",Customer!$L$25,Customer!$L$52),$E1182,$D1182)</f>
        <v>64</v>
      </c>
      <c r="K1182" s="16">
        <f t="shared" si="224"/>
        <v>0</v>
      </c>
      <c r="L1182" s="16">
        <f t="shared" si="225"/>
        <v>0</v>
      </c>
      <c r="M1182" s="17">
        <f t="shared" ca="1" si="217"/>
        <v>32</v>
      </c>
      <c r="N1182" s="17">
        <f t="shared" ca="1" si="218"/>
        <v>30</v>
      </c>
      <c r="O1182" s="4"/>
      <c r="P1182" s="4">
        <v>42</v>
      </c>
      <c r="Q1182" s="4">
        <v>31</v>
      </c>
      <c r="R1182" s="4">
        <v>30</v>
      </c>
      <c r="S1182" s="4">
        <v>20</v>
      </c>
      <c r="T1182" s="4">
        <v>36</v>
      </c>
      <c r="U1182" s="4">
        <v>44</v>
      </c>
      <c r="V1182" s="13">
        <v>34</v>
      </c>
      <c r="W1182" s="4">
        <v>39</v>
      </c>
      <c r="X1182" s="4">
        <v>34</v>
      </c>
      <c r="Y1182">
        <f t="shared" si="226"/>
        <v>0</v>
      </c>
      <c r="Z1182">
        <f t="shared" si="227"/>
        <v>0</v>
      </c>
    </row>
    <row r="1183" spans="2:26" x14ac:dyDescent="0.25">
      <c r="B1183" s="11">
        <f t="shared" si="228"/>
        <v>44610.791666663827</v>
      </c>
      <c r="C1183" s="1">
        <f t="shared" si="219"/>
        <v>2</v>
      </c>
      <c r="D1183" s="1">
        <f t="shared" si="220"/>
        <v>5</v>
      </c>
      <c r="E1183" s="12">
        <f t="shared" si="221"/>
        <v>20</v>
      </c>
      <c r="F1183" s="124" t="str">
        <f t="shared" si="222"/>
        <v>1</v>
      </c>
      <c r="G1183" s="1">
        <f ca="1">(OFFSET(O1183,0,MATCH(Customer!$J$6,'CDH &amp; HDH'!$P$11:$X$11,0)))</f>
        <v>35</v>
      </c>
      <c r="H1183" s="1" t="str">
        <f t="shared" si="223"/>
        <v>Heating</v>
      </c>
      <c r="I1183" s="1">
        <f ca="1">OFFSET(IF($H1183="Cooling",Customer!$C$25,Customer!$C$52),E1183,D1183)</f>
        <v>66</v>
      </c>
      <c r="J1183" s="1">
        <f ca="1">OFFSET(IF($H1183="Cooling",Customer!$L$25,Customer!$L$52),$E1183,$D1183)</f>
        <v>64</v>
      </c>
      <c r="K1183" s="16">
        <f t="shared" si="224"/>
        <v>0</v>
      </c>
      <c r="L1183" s="16">
        <f t="shared" si="225"/>
        <v>0</v>
      </c>
      <c r="M1183" s="17">
        <f t="shared" ca="1" si="217"/>
        <v>31</v>
      </c>
      <c r="N1183" s="17">
        <f t="shared" ca="1" si="218"/>
        <v>29</v>
      </c>
      <c r="O1183" s="4"/>
      <c r="P1183" s="4">
        <v>36</v>
      </c>
      <c r="Q1183" s="4">
        <v>31</v>
      </c>
      <c r="R1183" s="4">
        <v>27</v>
      </c>
      <c r="S1183" s="4">
        <v>20</v>
      </c>
      <c r="T1183" s="4">
        <v>34</v>
      </c>
      <c r="U1183" s="4">
        <v>44</v>
      </c>
      <c r="V1183" s="13">
        <v>35</v>
      </c>
      <c r="W1183" s="4">
        <v>34</v>
      </c>
      <c r="X1183" s="4">
        <v>35</v>
      </c>
      <c r="Y1183">
        <f t="shared" si="226"/>
        <v>0</v>
      </c>
      <c r="Z1183">
        <f t="shared" si="227"/>
        <v>0</v>
      </c>
    </row>
    <row r="1184" spans="2:26" x14ac:dyDescent="0.25">
      <c r="B1184" s="11">
        <f t="shared" si="228"/>
        <v>44610.833333330491</v>
      </c>
      <c r="C1184" s="1">
        <f t="shared" si="219"/>
        <v>2</v>
      </c>
      <c r="D1184" s="1">
        <f t="shared" si="220"/>
        <v>5</v>
      </c>
      <c r="E1184" s="12">
        <f t="shared" si="221"/>
        <v>21</v>
      </c>
      <c r="F1184" s="124" t="str">
        <f t="shared" si="222"/>
        <v>0</v>
      </c>
      <c r="G1184" s="1">
        <f ca="1">(OFFSET(O1184,0,MATCH(Customer!$J$6,'CDH &amp; HDH'!$P$11:$X$11,0)))</f>
        <v>35</v>
      </c>
      <c r="H1184" s="1" t="str">
        <f t="shared" si="223"/>
        <v>Heating</v>
      </c>
      <c r="I1184" s="1">
        <f ca="1">OFFSET(IF($H1184="Cooling",Customer!$C$25,Customer!$C$52),E1184,D1184)</f>
        <v>66</v>
      </c>
      <c r="J1184" s="1">
        <f ca="1">OFFSET(IF($H1184="Cooling",Customer!$L$25,Customer!$L$52),$E1184,$D1184)</f>
        <v>64</v>
      </c>
      <c r="K1184" s="16">
        <f t="shared" si="224"/>
        <v>0</v>
      </c>
      <c r="L1184" s="16">
        <f t="shared" si="225"/>
        <v>0</v>
      </c>
      <c r="M1184" s="17">
        <f t="shared" ca="1" si="217"/>
        <v>31</v>
      </c>
      <c r="N1184" s="17">
        <f t="shared" ca="1" si="218"/>
        <v>29</v>
      </c>
      <c r="O1184" s="4"/>
      <c r="P1184" s="4">
        <v>36</v>
      </c>
      <c r="Q1184" s="4">
        <v>30</v>
      </c>
      <c r="R1184" s="4">
        <v>24</v>
      </c>
      <c r="S1184" s="4">
        <v>20</v>
      </c>
      <c r="T1184" s="4">
        <v>32</v>
      </c>
      <c r="U1184" s="4">
        <v>42</v>
      </c>
      <c r="V1184" s="13">
        <v>35</v>
      </c>
      <c r="W1184" s="4">
        <v>33</v>
      </c>
      <c r="X1184" s="4">
        <v>39</v>
      </c>
      <c r="Y1184">
        <f t="shared" si="226"/>
        <v>0</v>
      </c>
      <c r="Z1184">
        <f t="shared" si="227"/>
        <v>0</v>
      </c>
    </row>
    <row r="1185" spans="2:26" x14ac:dyDescent="0.25">
      <c r="B1185" s="11">
        <f t="shared" si="228"/>
        <v>44610.874999997155</v>
      </c>
      <c r="C1185" s="1">
        <f t="shared" si="219"/>
        <v>2</v>
      </c>
      <c r="D1185" s="1">
        <f t="shared" si="220"/>
        <v>5</v>
      </c>
      <c r="E1185" s="12">
        <f t="shared" si="221"/>
        <v>22</v>
      </c>
      <c r="F1185" s="124" t="str">
        <f t="shared" si="222"/>
        <v>0</v>
      </c>
      <c r="G1185" s="1">
        <f ca="1">(OFFSET(O1185,0,MATCH(Customer!$J$6,'CDH &amp; HDH'!$P$11:$X$11,0)))</f>
        <v>35</v>
      </c>
      <c r="H1185" s="1" t="str">
        <f t="shared" si="223"/>
        <v>Heating</v>
      </c>
      <c r="I1185" s="1">
        <f ca="1">OFFSET(IF($H1185="Cooling",Customer!$C$25,Customer!$C$52),E1185,D1185)</f>
        <v>66</v>
      </c>
      <c r="J1185" s="1">
        <f ca="1">OFFSET(IF($H1185="Cooling",Customer!$L$25,Customer!$L$52),$E1185,$D1185)</f>
        <v>64</v>
      </c>
      <c r="K1185" s="16">
        <f t="shared" si="224"/>
        <v>0</v>
      </c>
      <c r="L1185" s="16">
        <f t="shared" si="225"/>
        <v>0</v>
      </c>
      <c r="M1185" s="17">
        <f t="shared" ca="1" si="217"/>
        <v>31</v>
      </c>
      <c r="N1185" s="17">
        <f t="shared" ca="1" si="218"/>
        <v>29</v>
      </c>
      <c r="O1185" s="4"/>
      <c r="P1185" s="4">
        <v>32</v>
      </c>
      <c r="Q1185" s="4">
        <v>30</v>
      </c>
      <c r="R1185" s="4">
        <v>23</v>
      </c>
      <c r="S1185" s="4">
        <v>20</v>
      </c>
      <c r="T1185" s="4">
        <v>31</v>
      </c>
      <c r="U1185" s="4">
        <v>37</v>
      </c>
      <c r="V1185" s="13">
        <v>35</v>
      </c>
      <c r="W1185" s="4">
        <v>31</v>
      </c>
      <c r="X1185" s="4">
        <v>38</v>
      </c>
      <c r="Y1185">
        <f t="shared" si="226"/>
        <v>0</v>
      </c>
      <c r="Z1185">
        <f t="shared" si="227"/>
        <v>0</v>
      </c>
    </row>
    <row r="1186" spans="2:26" x14ac:dyDescent="0.25">
      <c r="B1186" s="11">
        <f t="shared" si="228"/>
        <v>44610.916666663819</v>
      </c>
      <c r="C1186" s="1">
        <f t="shared" si="219"/>
        <v>2</v>
      </c>
      <c r="D1186" s="1">
        <f t="shared" si="220"/>
        <v>5</v>
      </c>
      <c r="E1186" s="12">
        <f t="shared" si="221"/>
        <v>23</v>
      </c>
      <c r="F1186" s="124" t="str">
        <f t="shared" si="222"/>
        <v>0</v>
      </c>
      <c r="G1186" s="1">
        <f ca="1">(OFFSET(O1186,0,MATCH(Customer!$J$6,'CDH &amp; HDH'!$P$11:$X$11,0)))</f>
        <v>35</v>
      </c>
      <c r="H1186" s="1" t="str">
        <f t="shared" si="223"/>
        <v>Heating</v>
      </c>
      <c r="I1186" s="1">
        <f ca="1">OFFSET(IF($H1186="Cooling",Customer!$C$25,Customer!$C$52),E1186,D1186)</f>
        <v>66</v>
      </c>
      <c r="J1186" s="1">
        <f ca="1">OFFSET(IF($H1186="Cooling",Customer!$L$25,Customer!$L$52),$E1186,$D1186)</f>
        <v>64</v>
      </c>
      <c r="K1186" s="16">
        <f t="shared" si="224"/>
        <v>0</v>
      </c>
      <c r="L1186" s="16">
        <f t="shared" si="225"/>
        <v>0</v>
      </c>
      <c r="M1186" s="17">
        <f t="shared" ca="1" si="217"/>
        <v>31</v>
      </c>
      <c r="N1186" s="17">
        <f t="shared" ca="1" si="218"/>
        <v>29</v>
      </c>
      <c r="O1186" s="4"/>
      <c r="P1186" s="4">
        <v>30</v>
      </c>
      <c r="Q1186" s="4">
        <v>30</v>
      </c>
      <c r="R1186" s="4">
        <v>25</v>
      </c>
      <c r="S1186" s="4">
        <v>20</v>
      </c>
      <c r="T1186" s="4">
        <v>29</v>
      </c>
      <c r="U1186" s="4">
        <v>38</v>
      </c>
      <c r="V1186" s="13">
        <v>35</v>
      </c>
      <c r="W1186" s="4">
        <v>30</v>
      </c>
      <c r="X1186" s="4">
        <v>38</v>
      </c>
      <c r="Y1186">
        <f t="shared" si="226"/>
        <v>0</v>
      </c>
      <c r="Z1186">
        <f t="shared" si="227"/>
        <v>0</v>
      </c>
    </row>
    <row r="1187" spans="2:26" x14ac:dyDescent="0.25">
      <c r="B1187" s="11">
        <f t="shared" si="228"/>
        <v>44610.958333330484</v>
      </c>
      <c r="C1187" s="1">
        <f t="shared" si="219"/>
        <v>2</v>
      </c>
      <c r="D1187" s="1">
        <f t="shared" si="220"/>
        <v>5</v>
      </c>
      <c r="E1187" s="12">
        <f t="shared" si="221"/>
        <v>24</v>
      </c>
      <c r="F1187" s="124" t="str">
        <f t="shared" si="222"/>
        <v>0</v>
      </c>
      <c r="G1187" s="1">
        <f ca="1">(OFFSET(O1187,0,MATCH(Customer!$J$6,'CDH &amp; HDH'!$P$11:$X$11,0)))</f>
        <v>35</v>
      </c>
      <c r="H1187" s="1" t="str">
        <f t="shared" si="223"/>
        <v>Heating</v>
      </c>
      <c r="I1187" s="1">
        <f ca="1">OFFSET(IF($H1187="Cooling",Customer!$C$25,Customer!$C$52),E1187,D1187)</f>
        <v>66</v>
      </c>
      <c r="J1187" s="1">
        <f ca="1">OFFSET(IF($H1187="Cooling",Customer!$L$25,Customer!$L$52),$E1187,$D1187)</f>
        <v>64</v>
      </c>
      <c r="K1187" s="16">
        <f t="shared" si="224"/>
        <v>0</v>
      </c>
      <c r="L1187" s="16">
        <f t="shared" si="225"/>
        <v>0</v>
      </c>
      <c r="M1187" s="17">
        <f t="shared" ca="1" si="217"/>
        <v>31</v>
      </c>
      <c r="N1187" s="17">
        <f t="shared" ca="1" si="218"/>
        <v>29</v>
      </c>
      <c r="O1187" s="4"/>
      <c r="P1187" s="4">
        <v>27</v>
      </c>
      <c r="Q1187" s="4">
        <v>29</v>
      </c>
      <c r="R1187" s="4">
        <v>22</v>
      </c>
      <c r="S1187" s="4">
        <v>20</v>
      </c>
      <c r="T1187" s="4">
        <v>28</v>
      </c>
      <c r="U1187" s="4">
        <v>35</v>
      </c>
      <c r="V1187" s="13">
        <v>35</v>
      </c>
      <c r="W1187" s="4">
        <v>28</v>
      </c>
      <c r="X1187" s="4">
        <v>37</v>
      </c>
      <c r="Y1187">
        <f t="shared" si="226"/>
        <v>0</v>
      </c>
      <c r="Z1187">
        <f t="shared" si="227"/>
        <v>0</v>
      </c>
    </row>
    <row r="1188" spans="2:26" x14ac:dyDescent="0.25">
      <c r="B1188" s="11">
        <f t="shared" si="228"/>
        <v>44610.999999997148</v>
      </c>
      <c r="C1188" s="1">
        <f t="shared" si="219"/>
        <v>2</v>
      </c>
      <c r="D1188" s="1">
        <f t="shared" si="220"/>
        <v>6</v>
      </c>
      <c r="E1188" s="12">
        <f t="shared" si="221"/>
        <v>1</v>
      </c>
      <c r="F1188" s="124" t="str">
        <f t="shared" si="222"/>
        <v>0</v>
      </c>
      <c r="G1188" s="1">
        <f ca="1">(OFFSET(O1188,0,MATCH(Customer!$J$6,'CDH &amp; HDH'!$P$11:$X$11,0)))</f>
        <v>35</v>
      </c>
      <c r="H1188" s="1" t="str">
        <f t="shared" si="223"/>
        <v>Heating</v>
      </c>
      <c r="I1188" s="1">
        <f ca="1">OFFSET(IF($H1188="Cooling",Customer!$C$25,Customer!$C$52),E1188,D1188)</f>
        <v>66</v>
      </c>
      <c r="J1188" s="1">
        <f ca="1">OFFSET(IF($H1188="Cooling",Customer!$L$25,Customer!$L$52),$E1188,$D1188)</f>
        <v>64</v>
      </c>
      <c r="K1188" s="16">
        <f t="shared" si="224"/>
        <v>0</v>
      </c>
      <c r="L1188" s="16">
        <f t="shared" si="225"/>
        <v>0</v>
      </c>
      <c r="M1188" s="17">
        <f t="shared" ca="1" si="217"/>
        <v>31</v>
      </c>
      <c r="N1188" s="17">
        <f t="shared" ca="1" si="218"/>
        <v>29</v>
      </c>
      <c r="O1188" s="4"/>
      <c r="P1188" s="4">
        <v>27</v>
      </c>
      <c r="Q1188" s="4">
        <v>28</v>
      </c>
      <c r="R1188" s="4">
        <v>24</v>
      </c>
      <c r="S1188" s="4">
        <v>20</v>
      </c>
      <c r="T1188" s="4">
        <v>28</v>
      </c>
      <c r="U1188" s="4">
        <v>34</v>
      </c>
      <c r="V1188" s="13">
        <v>35</v>
      </c>
      <c r="W1188" s="4">
        <v>27</v>
      </c>
      <c r="X1188" s="4">
        <v>37</v>
      </c>
      <c r="Y1188">
        <f t="shared" si="226"/>
        <v>0</v>
      </c>
      <c r="Z1188">
        <f t="shared" si="227"/>
        <v>0</v>
      </c>
    </row>
    <row r="1189" spans="2:26" x14ac:dyDescent="0.25">
      <c r="B1189" s="11">
        <f t="shared" si="228"/>
        <v>44611.041666663812</v>
      </c>
      <c r="C1189" s="1">
        <f t="shared" si="219"/>
        <v>2</v>
      </c>
      <c r="D1189" s="1">
        <f t="shared" si="220"/>
        <v>6</v>
      </c>
      <c r="E1189" s="12">
        <f t="shared" si="221"/>
        <v>2</v>
      </c>
      <c r="F1189" s="124" t="str">
        <f t="shared" si="222"/>
        <v>0</v>
      </c>
      <c r="G1189" s="1">
        <f ca="1">(OFFSET(O1189,0,MATCH(Customer!$J$6,'CDH &amp; HDH'!$P$11:$X$11,0)))</f>
        <v>35</v>
      </c>
      <c r="H1189" s="1" t="str">
        <f t="shared" si="223"/>
        <v>Heating</v>
      </c>
      <c r="I1189" s="1">
        <f ca="1">OFFSET(IF($H1189="Cooling",Customer!$C$25,Customer!$C$52),E1189,D1189)</f>
        <v>66</v>
      </c>
      <c r="J1189" s="1">
        <f ca="1">OFFSET(IF($H1189="Cooling",Customer!$L$25,Customer!$L$52),$E1189,$D1189)</f>
        <v>64</v>
      </c>
      <c r="K1189" s="16">
        <f t="shared" si="224"/>
        <v>0</v>
      </c>
      <c r="L1189" s="16">
        <f t="shared" si="225"/>
        <v>0</v>
      </c>
      <c r="M1189" s="17">
        <f t="shared" ca="1" si="217"/>
        <v>31</v>
      </c>
      <c r="N1189" s="17">
        <f t="shared" ca="1" si="218"/>
        <v>29</v>
      </c>
      <c r="O1189" s="4"/>
      <c r="P1189" s="4">
        <v>24</v>
      </c>
      <c r="Q1189" s="4">
        <v>28</v>
      </c>
      <c r="R1189" s="4">
        <v>24</v>
      </c>
      <c r="S1189" s="4">
        <v>19</v>
      </c>
      <c r="T1189" s="4">
        <v>26</v>
      </c>
      <c r="U1189" s="4">
        <v>31</v>
      </c>
      <c r="V1189" s="13">
        <v>35</v>
      </c>
      <c r="W1189" s="4">
        <v>27</v>
      </c>
      <c r="X1189" s="4">
        <v>37</v>
      </c>
      <c r="Y1189">
        <f t="shared" si="226"/>
        <v>0</v>
      </c>
      <c r="Z1189">
        <f t="shared" si="227"/>
        <v>0</v>
      </c>
    </row>
    <row r="1190" spans="2:26" x14ac:dyDescent="0.25">
      <c r="B1190" s="11">
        <f t="shared" si="228"/>
        <v>44611.083333330476</v>
      </c>
      <c r="C1190" s="1">
        <f t="shared" si="219"/>
        <v>2</v>
      </c>
      <c r="D1190" s="1">
        <f t="shared" si="220"/>
        <v>6</v>
      </c>
      <c r="E1190" s="12">
        <f t="shared" si="221"/>
        <v>3</v>
      </c>
      <c r="F1190" s="124" t="str">
        <f t="shared" si="222"/>
        <v>0</v>
      </c>
      <c r="G1190" s="1">
        <f ca="1">(OFFSET(O1190,0,MATCH(Customer!$J$6,'CDH &amp; HDH'!$P$11:$X$11,0)))</f>
        <v>35</v>
      </c>
      <c r="H1190" s="1" t="str">
        <f t="shared" si="223"/>
        <v>Heating</v>
      </c>
      <c r="I1190" s="1">
        <f ca="1">OFFSET(IF($H1190="Cooling",Customer!$C$25,Customer!$C$52),E1190,D1190)</f>
        <v>66</v>
      </c>
      <c r="J1190" s="1">
        <f ca="1">OFFSET(IF($H1190="Cooling",Customer!$L$25,Customer!$L$52),$E1190,$D1190)</f>
        <v>64</v>
      </c>
      <c r="K1190" s="16">
        <f t="shared" si="224"/>
        <v>0</v>
      </c>
      <c r="L1190" s="16">
        <f t="shared" si="225"/>
        <v>0</v>
      </c>
      <c r="M1190" s="17">
        <f t="shared" ca="1" si="217"/>
        <v>31</v>
      </c>
      <c r="N1190" s="17">
        <f t="shared" ca="1" si="218"/>
        <v>29</v>
      </c>
      <c r="O1190" s="4"/>
      <c r="P1190" s="4">
        <v>23</v>
      </c>
      <c r="Q1190" s="4">
        <v>27</v>
      </c>
      <c r="R1190" s="4">
        <v>25</v>
      </c>
      <c r="S1190" s="4">
        <v>20</v>
      </c>
      <c r="T1190" s="4">
        <v>27</v>
      </c>
      <c r="U1190" s="4">
        <v>30</v>
      </c>
      <c r="V1190" s="13">
        <v>35</v>
      </c>
      <c r="W1190" s="4">
        <v>27</v>
      </c>
      <c r="X1190" s="4">
        <v>36</v>
      </c>
      <c r="Y1190">
        <f t="shared" si="226"/>
        <v>0</v>
      </c>
      <c r="Z1190">
        <f t="shared" si="227"/>
        <v>0</v>
      </c>
    </row>
    <row r="1191" spans="2:26" x14ac:dyDescent="0.25">
      <c r="B1191" s="11">
        <f t="shared" si="228"/>
        <v>44611.124999997141</v>
      </c>
      <c r="C1191" s="1">
        <f t="shared" si="219"/>
        <v>2</v>
      </c>
      <c r="D1191" s="1">
        <f t="shared" si="220"/>
        <v>6</v>
      </c>
      <c r="E1191" s="12">
        <f t="shared" si="221"/>
        <v>4</v>
      </c>
      <c r="F1191" s="124" t="str">
        <f t="shared" si="222"/>
        <v>0</v>
      </c>
      <c r="G1191" s="1">
        <f ca="1">(OFFSET(O1191,0,MATCH(Customer!$J$6,'CDH &amp; HDH'!$P$11:$X$11,0)))</f>
        <v>35</v>
      </c>
      <c r="H1191" s="1" t="str">
        <f t="shared" si="223"/>
        <v>Heating</v>
      </c>
      <c r="I1191" s="1">
        <f ca="1">OFFSET(IF($H1191="Cooling",Customer!$C$25,Customer!$C$52),E1191,D1191)</f>
        <v>66</v>
      </c>
      <c r="J1191" s="1">
        <f ca="1">OFFSET(IF($H1191="Cooling",Customer!$L$25,Customer!$L$52),$E1191,$D1191)</f>
        <v>64</v>
      </c>
      <c r="K1191" s="16">
        <f t="shared" si="224"/>
        <v>0</v>
      </c>
      <c r="L1191" s="16">
        <f t="shared" si="225"/>
        <v>0</v>
      </c>
      <c r="M1191" s="17">
        <f t="shared" ca="1" si="217"/>
        <v>31</v>
      </c>
      <c r="N1191" s="17">
        <f t="shared" ca="1" si="218"/>
        <v>29</v>
      </c>
      <c r="O1191" s="4"/>
      <c r="P1191" s="4">
        <v>23</v>
      </c>
      <c r="Q1191" s="4">
        <v>26</v>
      </c>
      <c r="R1191" s="4">
        <v>25</v>
      </c>
      <c r="S1191" s="4">
        <v>19</v>
      </c>
      <c r="T1191" s="4">
        <v>28</v>
      </c>
      <c r="U1191" s="4">
        <v>32</v>
      </c>
      <c r="V1191" s="13">
        <v>35</v>
      </c>
      <c r="W1191" s="4">
        <v>25</v>
      </c>
      <c r="X1191" s="4">
        <v>36</v>
      </c>
      <c r="Y1191">
        <f t="shared" si="226"/>
        <v>0</v>
      </c>
      <c r="Z1191">
        <f t="shared" si="227"/>
        <v>0</v>
      </c>
    </row>
    <row r="1192" spans="2:26" x14ac:dyDescent="0.25">
      <c r="B1192" s="11">
        <f t="shared" si="228"/>
        <v>44611.166666663805</v>
      </c>
      <c r="C1192" s="1">
        <f t="shared" si="219"/>
        <v>2</v>
      </c>
      <c r="D1192" s="1">
        <f t="shared" si="220"/>
        <v>6</v>
      </c>
      <c r="E1192" s="12">
        <f t="shared" si="221"/>
        <v>5</v>
      </c>
      <c r="F1192" s="124" t="str">
        <f t="shared" si="222"/>
        <v>0</v>
      </c>
      <c r="G1192" s="1">
        <f ca="1">(OFFSET(O1192,0,MATCH(Customer!$J$6,'CDH &amp; HDH'!$P$11:$X$11,0)))</f>
        <v>35</v>
      </c>
      <c r="H1192" s="1" t="str">
        <f t="shared" si="223"/>
        <v>Heating</v>
      </c>
      <c r="I1192" s="1">
        <f ca="1">OFFSET(IF($H1192="Cooling",Customer!$C$25,Customer!$C$52),E1192,D1192)</f>
        <v>66</v>
      </c>
      <c r="J1192" s="1">
        <f ca="1">OFFSET(IF($H1192="Cooling",Customer!$L$25,Customer!$L$52),$E1192,$D1192)</f>
        <v>64</v>
      </c>
      <c r="K1192" s="16">
        <f t="shared" si="224"/>
        <v>0</v>
      </c>
      <c r="L1192" s="16">
        <f t="shared" si="225"/>
        <v>0</v>
      </c>
      <c r="M1192" s="17">
        <f t="shared" ca="1" si="217"/>
        <v>31</v>
      </c>
      <c r="N1192" s="17">
        <f t="shared" ca="1" si="218"/>
        <v>29</v>
      </c>
      <c r="O1192" s="4"/>
      <c r="P1192" s="4">
        <v>24</v>
      </c>
      <c r="Q1192" s="4">
        <v>26</v>
      </c>
      <c r="R1192" s="4">
        <v>27</v>
      </c>
      <c r="S1192" s="4">
        <v>19</v>
      </c>
      <c r="T1192" s="4">
        <v>29</v>
      </c>
      <c r="U1192" s="4">
        <v>30</v>
      </c>
      <c r="V1192" s="13">
        <v>35</v>
      </c>
      <c r="W1192" s="4">
        <v>26</v>
      </c>
      <c r="X1192" s="4">
        <v>36</v>
      </c>
      <c r="Y1192">
        <f t="shared" si="226"/>
        <v>0</v>
      </c>
      <c r="Z1192">
        <f t="shared" si="227"/>
        <v>0</v>
      </c>
    </row>
    <row r="1193" spans="2:26" x14ac:dyDescent="0.25">
      <c r="B1193" s="11">
        <f t="shared" si="228"/>
        <v>44611.208333330469</v>
      </c>
      <c r="C1193" s="1">
        <f t="shared" si="219"/>
        <v>2</v>
      </c>
      <c r="D1193" s="1">
        <f t="shared" si="220"/>
        <v>6</v>
      </c>
      <c r="E1193" s="12">
        <f t="shared" si="221"/>
        <v>6</v>
      </c>
      <c r="F1193" s="124" t="str">
        <f t="shared" si="222"/>
        <v>0</v>
      </c>
      <c r="G1193" s="1">
        <f ca="1">(OFFSET(O1193,0,MATCH(Customer!$J$6,'CDH &amp; HDH'!$P$11:$X$11,0)))</f>
        <v>35</v>
      </c>
      <c r="H1193" s="1" t="str">
        <f t="shared" si="223"/>
        <v>Heating</v>
      </c>
      <c r="I1193" s="1">
        <f ca="1">OFFSET(IF($H1193="Cooling",Customer!$C$25,Customer!$C$52),E1193,D1193)</f>
        <v>66</v>
      </c>
      <c r="J1193" s="1">
        <f ca="1">OFFSET(IF($H1193="Cooling",Customer!$L$25,Customer!$L$52),$E1193,$D1193)</f>
        <v>64</v>
      </c>
      <c r="K1193" s="16">
        <f t="shared" si="224"/>
        <v>0</v>
      </c>
      <c r="L1193" s="16">
        <f t="shared" si="225"/>
        <v>0</v>
      </c>
      <c r="M1193" s="17">
        <f t="shared" ca="1" si="217"/>
        <v>31</v>
      </c>
      <c r="N1193" s="17">
        <f t="shared" ca="1" si="218"/>
        <v>29</v>
      </c>
      <c r="O1193" s="4"/>
      <c r="P1193" s="4">
        <v>26</v>
      </c>
      <c r="Q1193" s="4">
        <v>27</v>
      </c>
      <c r="R1193" s="4">
        <v>28</v>
      </c>
      <c r="S1193" s="4">
        <v>19</v>
      </c>
      <c r="T1193" s="4">
        <v>31</v>
      </c>
      <c r="U1193" s="4">
        <v>30</v>
      </c>
      <c r="V1193" s="13">
        <v>35</v>
      </c>
      <c r="W1193" s="4">
        <v>24</v>
      </c>
      <c r="X1193" s="4">
        <v>37</v>
      </c>
      <c r="Y1193">
        <f t="shared" si="226"/>
        <v>0</v>
      </c>
      <c r="Z1193">
        <f t="shared" si="227"/>
        <v>0</v>
      </c>
    </row>
    <row r="1194" spans="2:26" x14ac:dyDescent="0.25">
      <c r="B1194" s="11">
        <f t="shared" si="228"/>
        <v>44611.249999997133</v>
      </c>
      <c r="C1194" s="1">
        <f t="shared" si="219"/>
        <v>2</v>
      </c>
      <c r="D1194" s="1">
        <f t="shared" si="220"/>
        <v>6</v>
      </c>
      <c r="E1194" s="12">
        <f t="shared" si="221"/>
        <v>7</v>
      </c>
      <c r="F1194" s="124" t="str">
        <f t="shared" si="222"/>
        <v>0</v>
      </c>
      <c r="G1194" s="1">
        <f ca="1">(OFFSET(O1194,0,MATCH(Customer!$J$6,'CDH &amp; HDH'!$P$11:$X$11,0)))</f>
        <v>36</v>
      </c>
      <c r="H1194" s="1" t="str">
        <f t="shared" si="223"/>
        <v>Heating</v>
      </c>
      <c r="I1194" s="1">
        <f ca="1">OFFSET(IF($H1194="Cooling",Customer!$C$25,Customer!$C$52),E1194,D1194)</f>
        <v>66</v>
      </c>
      <c r="J1194" s="1">
        <f ca="1">OFFSET(IF($H1194="Cooling",Customer!$L$25,Customer!$L$52),$E1194,$D1194)</f>
        <v>64</v>
      </c>
      <c r="K1194" s="16">
        <f t="shared" si="224"/>
        <v>0</v>
      </c>
      <c r="L1194" s="16">
        <f t="shared" si="225"/>
        <v>0</v>
      </c>
      <c r="M1194" s="17">
        <f t="shared" ca="1" si="217"/>
        <v>30</v>
      </c>
      <c r="N1194" s="17">
        <f t="shared" ca="1" si="218"/>
        <v>28</v>
      </c>
      <c r="O1194" s="4"/>
      <c r="P1194" s="4">
        <v>25</v>
      </c>
      <c r="Q1194" s="4">
        <v>27</v>
      </c>
      <c r="R1194" s="4">
        <v>30</v>
      </c>
      <c r="S1194" s="4">
        <v>18</v>
      </c>
      <c r="T1194" s="4">
        <v>32</v>
      </c>
      <c r="U1194" s="4">
        <v>30</v>
      </c>
      <c r="V1194" s="13">
        <v>36</v>
      </c>
      <c r="W1194" s="4">
        <v>24</v>
      </c>
      <c r="X1194" s="4">
        <v>39</v>
      </c>
      <c r="Y1194">
        <f t="shared" si="226"/>
        <v>0</v>
      </c>
      <c r="Z1194">
        <f t="shared" si="227"/>
        <v>0</v>
      </c>
    </row>
    <row r="1195" spans="2:26" x14ac:dyDescent="0.25">
      <c r="B1195" s="11">
        <f t="shared" si="228"/>
        <v>44611.291666663798</v>
      </c>
      <c r="C1195" s="1">
        <f t="shared" si="219"/>
        <v>2</v>
      </c>
      <c r="D1195" s="1">
        <f t="shared" si="220"/>
        <v>6</v>
      </c>
      <c r="E1195" s="12">
        <f t="shared" si="221"/>
        <v>8</v>
      </c>
      <c r="F1195" s="124" t="str">
        <f t="shared" si="222"/>
        <v>0</v>
      </c>
      <c r="G1195" s="1">
        <f ca="1">(OFFSET(O1195,0,MATCH(Customer!$J$6,'CDH &amp; HDH'!$P$11:$X$11,0)))</f>
        <v>37</v>
      </c>
      <c r="H1195" s="1" t="str">
        <f t="shared" si="223"/>
        <v>Heating</v>
      </c>
      <c r="I1195" s="1">
        <f ca="1">OFFSET(IF($H1195="Cooling",Customer!$C$25,Customer!$C$52),E1195,D1195)</f>
        <v>66</v>
      </c>
      <c r="J1195" s="1">
        <f ca="1">OFFSET(IF($H1195="Cooling",Customer!$L$25,Customer!$L$52),$E1195,$D1195)</f>
        <v>64</v>
      </c>
      <c r="K1195" s="16">
        <f t="shared" si="224"/>
        <v>0</v>
      </c>
      <c r="L1195" s="16">
        <f t="shared" si="225"/>
        <v>0</v>
      </c>
      <c r="M1195" s="17">
        <f t="shared" ca="1" si="217"/>
        <v>29</v>
      </c>
      <c r="N1195" s="17">
        <f t="shared" ca="1" si="218"/>
        <v>27</v>
      </c>
      <c r="O1195" s="4"/>
      <c r="P1195" s="4">
        <v>27</v>
      </c>
      <c r="Q1195" s="4">
        <v>28</v>
      </c>
      <c r="R1195" s="4">
        <v>31</v>
      </c>
      <c r="S1195" s="4">
        <v>18</v>
      </c>
      <c r="T1195" s="4">
        <v>33</v>
      </c>
      <c r="U1195" s="4">
        <v>33</v>
      </c>
      <c r="V1195" s="13">
        <v>37</v>
      </c>
      <c r="W1195" s="4">
        <v>25</v>
      </c>
      <c r="X1195" s="4">
        <v>38</v>
      </c>
      <c r="Y1195">
        <f t="shared" si="226"/>
        <v>0</v>
      </c>
      <c r="Z1195">
        <f t="shared" si="227"/>
        <v>0</v>
      </c>
    </row>
    <row r="1196" spans="2:26" x14ac:dyDescent="0.25">
      <c r="B1196" s="11">
        <f t="shared" si="228"/>
        <v>44611.333333330462</v>
      </c>
      <c r="C1196" s="1">
        <f t="shared" si="219"/>
        <v>2</v>
      </c>
      <c r="D1196" s="1">
        <f t="shared" si="220"/>
        <v>6</v>
      </c>
      <c r="E1196" s="12">
        <f t="shared" si="221"/>
        <v>9</v>
      </c>
      <c r="F1196" s="124" t="str">
        <f t="shared" si="222"/>
        <v>0</v>
      </c>
      <c r="G1196" s="1">
        <f ca="1">(OFFSET(O1196,0,MATCH(Customer!$J$6,'CDH &amp; HDH'!$P$11:$X$11,0)))</f>
        <v>36</v>
      </c>
      <c r="H1196" s="1" t="str">
        <f t="shared" si="223"/>
        <v>Heating</v>
      </c>
      <c r="I1196" s="1">
        <f ca="1">OFFSET(IF($H1196="Cooling",Customer!$C$25,Customer!$C$52),E1196,D1196)</f>
        <v>66</v>
      </c>
      <c r="J1196" s="1">
        <f ca="1">OFFSET(IF($H1196="Cooling",Customer!$L$25,Customer!$L$52),$E1196,$D1196)</f>
        <v>64</v>
      </c>
      <c r="K1196" s="16">
        <f t="shared" si="224"/>
        <v>0</v>
      </c>
      <c r="L1196" s="16">
        <f t="shared" si="225"/>
        <v>0</v>
      </c>
      <c r="M1196" s="17">
        <f t="shared" ca="1" si="217"/>
        <v>30</v>
      </c>
      <c r="N1196" s="17">
        <f t="shared" ca="1" si="218"/>
        <v>28</v>
      </c>
      <c r="O1196" s="4"/>
      <c r="P1196" s="4">
        <v>30</v>
      </c>
      <c r="Q1196" s="4">
        <v>29</v>
      </c>
      <c r="R1196" s="4">
        <v>32</v>
      </c>
      <c r="S1196" s="4">
        <v>24</v>
      </c>
      <c r="T1196" s="4">
        <v>34</v>
      </c>
      <c r="U1196" s="4">
        <v>38</v>
      </c>
      <c r="V1196" s="13">
        <v>36</v>
      </c>
      <c r="W1196" s="4">
        <v>29</v>
      </c>
      <c r="X1196" s="4">
        <v>40</v>
      </c>
      <c r="Y1196">
        <f t="shared" si="226"/>
        <v>0</v>
      </c>
      <c r="Z1196">
        <f t="shared" si="227"/>
        <v>0</v>
      </c>
    </row>
    <row r="1197" spans="2:26" x14ac:dyDescent="0.25">
      <c r="B1197" s="11">
        <f t="shared" si="228"/>
        <v>44611.374999997126</v>
      </c>
      <c r="C1197" s="1">
        <f t="shared" si="219"/>
        <v>2</v>
      </c>
      <c r="D1197" s="1">
        <f t="shared" si="220"/>
        <v>6</v>
      </c>
      <c r="E1197" s="12">
        <f t="shared" si="221"/>
        <v>10</v>
      </c>
      <c r="F1197" s="124" t="str">
        <f t="shared" si="222"/>
        <v>0</v>
      </c>
      <c r="G1197" s="1">
        <f ca="1">(OFFSET(O1197,0,MATCH(Customer!$J$6,'CDH &amp; HDH'!$P$11:$X$11,0)))</f>
        <v>35</v>
      </c>
      <c r="H1197" s="1" t="str">
        <f t="shared" si="223"/>
        <v>Heating</v>
      </c>
      <c r="I1197" s="1">
        <f ca="1">OFFSET(IF($H1197="Cooling",Customer!$C$25,Customer!$C$52),E1197,D1197)</f>
        <v>66</v>
      </c>
      <c r="J1197" s="1">
        <f ca="1">OFFSET(IF($H1197="Cooling",Customer!$L$25,Customer!$L$52),$E1197,$D1197)</f>
        <v>64</v>
      </c>
      <c r="K1197" s="16">
        <f t="shared" si="224"/>
        <v>0</v>
      </c>
      <c r="L1197" s="16">
        <f t="shared" si="225"/>
        <v>0</v>
      </c>
      <c r="M1197" s="17">
        <f t="shared" ca="1" si="217"/>
        <v>31</v>
      </c>
      <c r="N1197" s="17">
        <f t="shared" ca="1" si="218"/>
        <v>29</v>
      </c>
      <c r="O1197" s="4"/>
      <c r="P1197" s="4">
        <v>33</v>
      </c>
      <c r="Q1197" s="4">
        <v>30</v>
      </c>
      <c r="R1197" s="4">
        <v>32</v>
      </c>
      <c r="S1197" s="4">
        <v>26</v>
      </c>
      <c r="T1197" s="4">
        <v>34</v>
      </c>
      <c r="U1197" s="4">
        <v>45</v>
      </c>
      <c r="V1197" s="13">
        <v>35</v>
      </c>
      <c r="W1197" s="4">
        <v>34</v>
      </c>
      <c r="X1197" s="4">
        <v>40</v>
      </c>
      <c r="Y1197">
        <f t="shared" si="226"/>
        <v>0</v>
      </c>
      <c r="Z1197">
        <f t="shared" si="227"/>
        <v>0</v>
      </c>
    </row>
    <row r="1198" spans="2:26" x14ac:dyDescent="0.25">
      <c r="B1198" s="11">
        <f t="shared" si="228"/>
        <v>44611.41666666379</v>
      </c>
      <c r="C1198" s="1">
        <f t="shared" si="219"/>
        <v>2</v>
      </c>
      <c r="D1198" s="1">
        <f t="shared" si="220"/>
        <v>6</v>
      </c>
      <c r="E1198" s="12">
        <f t="shared" si="221"/>
        <v>11</v>
      </c>
      <c r="F1198" s="124" t="str">
        <f t="shared" si="222"/>
        <v>0</v>
      </c>
      <c r="G1198" s="1">
        <f ca="1">(OFFSET(O1198,0,MATCH(Customer!$J$6,'CDH &amp; HDH'!$P$11:$X$11,0)))</f>
        <v>34</v>
      </c>
      <c r="H1198" s="1" t="str">
        <f t="shared" si="223"/>
        <v>Heating</v>
      </c>
      <c r="I1198" s="1">
        <f ca="1">OFFSET(IF($H1198="Cooling",Customer!$C$25,Customer!$C$52),E1198,D1198)</f>
        <v>66</v>
      </c>
      <c r="J1198" s="1">
        <f ca="1">OFFSET(IF($H1198="Cooling",Customer!$L$25,Customer!$L$52),$E1198,$D1198)</f>
        <v>64</v>
      </c>
      <c r="K1198" s="16">
        <f t="shared" si="224"/>
        <v>0</v>
      </c>
      <c r="L1198" s="16">
        <f t="shared" si="225"/>
        <v>0</v>
      </c>
      <c r="M1198" s="17">
        <f t="shared" ca="1" si="217"/>
        <v>32</v>
      </c>
      <c r="N1198" s="17">
        <f t="shared" ca="1" si="218"/>
        <v>30</v>
      </c>
      <c r="O1198" s="4"/>
      <c r="P1198" s="4">
        <v>34</v>
      </c>
      <c r="Q1198" s="4">
        <v>30</v>
      </c>
      <c r="R1198" s="4">
        <v>31</v>
      </c>
      <c r="S1198" s="4">
        <v>28</v>
      </c>
      <c r="T1198" s="4">
        <v>36</v>
      </c>
      <c r="U1198" s="4">
        <v>49</v>
      </c>
      <c r="V1198" s="13">
        <v>34</v>
      </c>
      <c r="W1198" s="4">
        <v>35</v>
      </c>
      <c r="X1198" s="4">
        <v>40</v>
      </c>
      <c r="Y1198">
        <f t="shared" si="226"/>
        <v>0</v>
      </c>
      <c r="Z1198">
        <f t="shared" si="227"/>
        <v>0</v>
      </c>
    </row>
    <row r="1199" spans="2:26" x14ac:dyDescent="0.25">
      <c r="B1199" s="11">
        <f t="shared" si="228"/>
        <v>44611.458333330454</v>
      </c>
      <c r="C1199" s="1">
        <f t="shared" si="219"/>
        <v>2</v>
      </c>
      <c r="D1199" s="1">
        <f t="shared" si="220"/>
        <v>6</v>
      </c>
      <c r="E1199" s="12">
        <f t="shared" si="221"/>
        <v>12</v>
      </c>
      <c r="F1199" s="124" t="str">
        <f t="shared" si="222"/>
        <v>0</v>
      </c>
      <c r="G1199" s="1">
        <f ca="1">(OFFSET(O1199,0,MATCH(Customer!$J$6,'CDH &amp; HDH'!$P$11:$X$11,0)))</f>
        <v>33</v>
      </c>
      <c r="H1199" s="1" t="str">
        <f t="shared" si="223"/>
        <v>Heating</v>
      </c>
      <c r="I1199" s="1">
        <f ca="1">OFFSET(IF($H1199="Cooling",Customer!$C$25,Customer!$C$52),E1199,D1199)</f>
        <v>66</v>
      </c>
      <c r="J1199" s="1">
        <f ca="1">OFFSET(IF($H1199="Cooling",Customer!$L$25,Customer!$L$52),$E1199,$D1199)</f>
        <v>64</v>
      </c>
      <c r="K1199" s="16">
        <f t="shared" si="224"/>
        <v>0</v>
      </c>
      <c r="L1199" s="16">
        <f t="shared" si="225"/>
        <v>0</v>
      </c>
      <c r="M1199" s="17">
        <f t="shared" ca="1" si="217"/>
        <v>33</v>
      </c>
      <c r="N1199" s="17">
        <f t="shared" ca="1" si="218"/>
        <v>31</v>
      </c>
      <c r="O1199" s="4"/>
      <c r="P1199" s="4">
        <v>37</v>
      </c>
      <c r="Q1199" s="4">
        <v>31</v>
      </c>
      <c r="R1199" s="4">
        <v>34</v>
      </c>
      <c r="S1199" s="4">
        <v>29</v>
      </c>
      <c r="T1199" s="4">
        <v>40</v>
      </c>
      <c r="U1199" s="4">
        <v>51</v>
      </c>
      <c r="V1199" s="13">
        <v>33</v>
      </c>
      <c r="W1199" s="4">
        <v>38</v>
      </c>
      <c r="X1199" s="4">
        <v>41</v>
      </c>
      <c r="Y1199">
        <f t="shared" si="226"/>
        <v>0</v>
      </c>
      <c r="Z1199">
        <f t="shared" si="227"/>
        <v>0</v>
      </c>
    </row>
    <row r="1200" spans="2:26" x14ac:dyDescent="0.25">
      <c r="B1200" s="11">
        <f t="shared" si="228"/>
        <v>44611.499999997119</v>
      </c>
      <c r="C1200" s="1">
        <f t="shared" si="219"/>
        <v>2</v>
      </c>
      <c r="D1200" s="1">
        <f t="shared" si="220"/>
        <v>6</v>
      </c>
      <c r="E1200" s="12">
        <f t="shared" si="221"/>
        <v>13</v>
      </c>
      <c r="F1200" s="124" t="str">
        <f t="shared" si="222"/>
        <v>0</v>
      </c>
      <c r="G1200" s="1">
        <f ca="1">(OFFSET(O1200,0,MATCH(Customer!$J$6,'CDH &amp; HDH'!$P$11:$X$11,0)))</f>
        <v>34</v>
      </c>
      <c r="H1200" s="1" t="str">
        <f t="shared" si="223"/>
        <v>Heating</v>
      </c>
      <c r="I1200" s="1">
        <f ca="1">OFFSET(IF($H1200="Cooling",Customer!$C$25,Customer!$C$52),E1200,D1200)</f>
        <v>66</v>
      </c>
      <c r="J1200" s="1">
        <f ca="1">OFFSET(IF($H1200="Cooling",Customer!$L$25,Customer!$L$52),$E1200,$D1200)</f>
        <v>64</v>
      </c>
      <c r="K1200" s="16">
        <f t="shared" si="224"/>
        <v>0</v>
      </c>
      <c r="L1200" s="16">
        <f t="shared" si="225"/>
        <v>0</v>
      </c>
      <c r="M1200" s="17">
        <f t="shared" ca="1" si="217"/>
        <v>32</v>
      </c>
      <c r="N1200" s="17">
        <f t="shared" ca="1" si="218"/>
        <v>30</v>
      </c>
      <c r="O1200" s="4"/>
      <c r="P1200" s="4">
        <v>38</v>
      </c>
      <c r="Q1200" s="4">
        <v>31</v>
      </c>
      <c r="R1200" s="4">
        <v>33</v>
      </c>
      <c r="S1200" s="4">
        <v>31</v>
      </c>
      <c r="T1200" s="4">
        <v>41</v>
      </c>
      <c r="U1200" s="4">
        <v>54</v>
      </c>
      <c r="V1200" s="13">
        <v>34</v>
      </c>
      <c r="W1200" s="4">
        <v>37</v>
      </c>
      <c r="X1200" s="4">
        <v>41</v>
      </c>
      <c r="Y1200">
        <f t="shared" si="226"/>
        <v>0</v>
      </c>
      <c r="Z1200">
        <f t="shared" si="227"/>
        <v>0</v>
      </c>
    </row>
    <row r="1201" spans="2:26" x14ac:dyDescent="0.25">
      <c r="B1201" s="11">
        <f t="shared" si="228"/>
        <v>44611.541666663783</v>
      </c>
      <c r="C1201" s="1">
        <f t="shared" si="219"/>
        <v>2</v>
      </c>
      <c r="D1201" s="1">
        <f t="shared" si="220"/>
        <v>6</v>
      </c>
      <c r="E1201" s="12">
        <f t="shared" si="221"/>
        <v>14</v>
      </c>
      <c r="F1201" s="124" t="str">
        <f t="shared" si="222"/>
        <v>0</v>
      </c>
      <c r="G1201" s="1">
        <f ca="1">(OFFSET(O1201,0,MATCH(Customer!$J$6,'CDH &amp; HDH'!$P$11:$X$11,0)))</f>
        <v>34</v>
      </c>
      <c r="H1201" s="1" t="str">
        <f t="shared" si="223"/>
        <v>Heating</v>
      </c>
      <c r="I1201" s="1">
        <f ca="1">OFFSET(IF($H1201="Cooling",Customer!$C$25,Customer!$C$52),E1201,D1201)</f>
        <v>66</v>
      </c>
      <c r="J1201" s="1">
        <f ca="1">OFFSET(IF($H1201="Cooling",Customer!$L$25,Customer!$L$52),$E1201,$D1201)</f>
        <v>64</v>
      </c>
      <c r="K1201" s="16">
        <f t="shared" si="224"/>
        <v>0</v>
      </c>
      <c r="L1201" s="16">
        <f t="shared" si="225"/>
        <v>0</v>
      </c>
      <c r="M1201" s="17">
        <f t="shared" ca="1" si="217"/>
        <v>32</v>
      </c>
      <c r="N1201" s="17">
        <f t="shared" ca="1" si="218"/>
        <v>30</v>
      </c>
      <c r="O1201" s="4"/>
      <c r="P1201" s="4">
        <v>40</v>
      </c>
      <c r="Q1201" s="4">
        <v>31</v>
      </c>
      <c r="R1201" s="4">
        <v>32</v>
      </c>
      <c r="S1201" s="4">
        <v>33</v>
      </c>
      <c r="T1201" s="4">
        <v>40</v>
      </c>
      <c r="U1201" s="4">
        <v>56</v>
      </c>
      <c r="V1201" s="13">
        <v>34</v>
      </c>
      <c r="W1201" s="4">
        <v>38</v>
      </c>
      <c r="X1201" s="4">
        <v>42</v>
      </c>
      <c r="Y1201">
        <f t="shared" si="226"/>
        <v>0</v>
      </c>
      <c r="Z1201">
        <f t="shared" si="227"/>
        <v>0</v>
      </c>
    </row>
    <row r="1202" spans="2:26" x14ac:dyDescent="0.25">
      <c r="B1202" s="11">
        <f t="shared" si="228"/>
        <v>44611.583333330447</v>
      </c>
      <c r="C1202" s="1">
        <f t="shared" si="219"/>
        <v>2</v>
      </c>
      <c r="D1202" s="1">
        <f t="shared" si="220"/>
        <v>6</v>
      </c>
      <c r="E1202" s="12">
        <f t="shared" si="221"/>
        <v>15</v>
      </c>
      <c r="F1202" s="124" t="str">
        <f t="shared" si="222"/>
        <v>0</v>
      </c>
      <c r="G1202" s="1">
        <f ca="1">(OFFSET(O1202,0,MATCH(Customer!$J$6,'CDH &amp; HDH'!$P$11:$X$11,0)))</f>
        <v>34</v>
      </c>
      <c r="H1202" s="1" t="str">
        <f t="shared" si="223"/>
        <v>Heating</v>
      </c>
      <c r="I1202" s="1">
        <f ca="1">OFFSET(IF($H1202="Cooling",Customer!$C$25,Customer!$C$52),E1202,D1202)</f>
        <v>66</v>
      </c>
      <c r="J1202" s="1">
        <f ca="1">OFFSET(IF($H1202="Cooling",Customer!$L$25,Customer!$L$52),$E1202,$D1202)</f>
        <v>64</v>
      </c>
      <c r="K1202" s="16">
        <f t="shared" si="224"/>
        <v>0</v>
      </c>
      <c r="L1202" s="16">
        <f t="shared" si="225"/>
        <v>0</v>
      </c>
      <c r="M1202" s="17">
        <f t="shared" ca="1" si="217"/>
        <v>32</v>
      </c>
      <c r="N1202" s="17">
        <f t="shared" ca="1" si="218"/>
        <v>30</v>
      </c>
      <c r="O1202" s="4"/>
      <c r="P1202" s="4">
        <v>38</v>
      </c>
      <c r="Q1202" s="4">
        <v>31</v>
      </c>
      <c r="R1202" s="4">
        <v>32</v>
      </c>
      <c r="S1202" s="4">
        <v>31</v>
      </c>
      <c r="T1202" s="4">
        <v>34</v>
      </c>
      <c r="U1202" s="4">
        <v>57</v>
      </c>
      <c r="V1202" s="13">
        <v>34</v>
      </c>
      <c r="W1202" s="4">
        <v>39</v>
      </c>
      <c r="X1202" s="4">
        <v>42</v>
      </c>
      <c r="Y1202">
        <f t="shared" si="226"/>
        <v>0</v>
      </c>
      <c r="Z1202">
        <f t="shared" si="227"/>
        <v>0</v>
      </c>
    </row>
    <row r="1203" spans="2:26" x14ac:dyDescent="0.25">
      <c r="B1203" s="11">
        <f t="shared" si="228"/>
        <v>44611.624999997111</v>
      </c>
      <c r="C1203" s="1">
        <f t="shared" si="219"/>
        <v>2</v>
      </c>
      <c r="D1203" s="1">
        <f t="shared" si="220"/>
        <v>6</v>
      </c>
      <c r="E1203" s="12">
        <f t="shared" si="221"/>
        <v>16</v>
      </c>
      <c r="F1203" s="124" t="str">
        <f t="shared" si="222"/>
        <v>0</v>
      </c>
      <c r="G1203" s="1">
        <f ca="1">(OFFSET(O1203,0,MATCH(Customer!$J$6,'CDH &amp; HDH'!$P$11:$X$11,0)))</f>
        <v>34</v>
      </c>
      <c r="H1203" s="1" t="str">
        <f t="shared" si="223"/>
        <v>Heating</v>
      </c>
      <c r="I1203" s="1">
        <f ca="1">OFFSET(IF($H1203="Cooling",Customer!$C$25,Customer!$C$52),E1203,D1203)</f>
        <v>66</v>
      </c>
      <c r="J1203" s="1">
        <f ca="1">OFFSET(IF($H1203="Cooling",Customer!$L$25,Customer!$L$52),$E1203,$D1203)</f>
        <v>64</v>
      </c>
      <c r="K1203" s="16">
        <f t="shared" si="224"/>
        <v>0</v>
      </c>
      <c r="L1203" s="16">
        <f t="shared" si="225"/>
        <v>0</v>
      </c>
      <c r="M1203" s="17">
        <f t="shared" ca="1" si="217"/>
        <v>32</v>
      </c>
      <c r="N1203" s="17">
        <f t="shared" ca="1" si="218"/>
        <v>30</v>
      </c>
      <c r="O1203" s="4"/>
      <c r="P1203" s="4">
        <v>38</v>
      </c>
      <c r="Q1203" s="4">
        <v>31</v>
      </c>
      <c r="R1203" s="4">
        <v>32</v>
      </c>
      <c r="S1203" s="4">
        <v>30</v>
      </c>
      <c r="T1203" s="4">
        <v>34</v>
      </c>
      <c r="U1203" s="4">
        <v>57</v>
      </c>
      <c r="V1203" s="13">
        <v>34</v>
      </c>
      <c r="W1203" s="4">
        <v>37</v>
      </c>
      <c r="X1203" s="4">
        <v>41</v>
      </c>
      <c r="Y1203">
        <f t="shared" si="226"/>
        <v>0</v>
      </c>
      <c r="Z1203">
        <f t="shared" si="227"/>
        <v>0</v>
      </c>
    </row>
    <row r="1204" spans="2:26" x14ac:dyDescent="0.25">
      <c r="B1204" s="11">
        <f t="shared" si="228"/>
        <v>44611.666666663776</v>
      </c>
      <c r="C1204" s="1">
        <f t="shared" si="219"/>
        <v>2</v>
      </c>
      <c r="D1204" s="1">
        <f t="shared" si="220"/>
        <v>6</v>
      </c>
      <c r="E1204" s="12">
        <f t="shared" si="221"/>
        <v>17</v>
      </c>
      <c r="F1204" s="124" t="str">
        <f t="shared" si="222"/>
        <v>0</v>
      </c>
      <c r="G1204" s="1">
        <f ca="1">(OFFSET(O1204,0,MATCH(Customer!$J$6,'CDH &amp; HDH'!$P$11:$X$11,0)))</f>
        <v>33</v>
      </c>
      <c r="H1204" s="1" t="str">
        <f t="shared" si="223"/>
        <v>Heating</v>
      </c>
      <c r="I1204" s="1">
        <f ca="1">OFFSET(IF($H1204="Cooling",Customer!$C$25,Customer!$C$52),E1204,D1204)</f>
        <v>66</v>
      </c>
      <c r="J1204" s="1">
        <f ca="1">OFFSET(IF($H1204="Cooling",Customer!$L$25,Customer!$L$52),$E1204,$D1204)</f>
        <v>64</v>
      </c>
      <c r="K1204" s="16">
        <f t="shared" si="224"/>
        <v>0</v>
      </c>
      <c r="L1204" s="16">
        <f t="shared" si="225"/>
        <v>0</v>
      </c>
      <c r="M1204" s="17">
        <f t="shared" ca="1" si="217"/>
        <v>33</v>
      </c>
      <c r="N1204" s="17">
        <f t="shared" ca="1" si="218"/>
        <v>31</v>
      </c>
      <c r="O1204" s="4"/>
      <c r="P1204" s="4">
        <v>36</v>
      </c>
      <c r="Q1204" s="4">
        <v>31</v>
      </c>
      <c r="R1204" s="4">
        <v>31</v>
      </c>
      <c r="S1204" s="4">
        <v>29</v>
      </c>
      <c r="T1204" s="4">
        <v>34</v>
      </c>
      <c r="U1204" s="4">
        <v>57</v>
      </c>
      <c r="V1204" s="13">
        <v>33</v>
      </c>
      <c r="W1204" s="4">
        <v>33</v>
      </c>
      <c r="X1204" s="4">
        <v>39</v>
      </c>
      <c r="Y1204">
        <f t="shared" si="226"/>
        <v>0</v>
      </c>
      <c r="Z1204">
        <f t="shared" si="227"/>
        <v>0</v>
      </c>
    </row>
    <row r="1205" spans="2:26" x14ac:dyDescent="0.25">
      <c r="B1205" s="11">
        <f t="shared" si="228"/>
        <v>44611.70833333044</v>
      </c>
      <c r="C1205" s="1">
        <f t="shared" si="219"/>
        <v>2</v>
      </c>
      <c r="D1205" s="1">
        <f t="shared" si="220"/>
        <v>6</v>
      </c>
      <c r="E1205" s="12">
        <f t="shared" si="221"/>
        <v>18</v>
      </c>
      <c r="F1205" s="124" t="str">
        <f t="shared" si="222"/>
        <v>0</v>
      </c>
      <c r="G1205" s="1">
        <f ca="1">(OFFSET(O1205,0,MATCH(Customer!$J$6,'CDH &amp; HDH'!$P$11:$X$11,0)))</f>
        <v>32</v>
      </c>
      <c r="H1205" s="1" t="str">
        <f t="shared" si="223"/>
        <v>Heating</v>
      </c>
      <c r="I1205" s="1">
        <f ca="1">OFFSET(IF($H1205="Cooling",Customer!$C$25,Customer!$C$52),E1205,D1205)</f>
        <v>66</v>
      </c>
      <c r="J1205" s="1">
        <f ca="1">OFFSET(IF($H1205="Cooling",Customer!$L$25,Customer!$L$52),$E1205,$D1205)</f>
        <v>64</v>
      </c>
      <c r="K1205" s="16">
        <f t="shared" si="224"/>
        <v>0</v>
      </c>
      <c r="L1205" s="16">
        <f t="shared" si="225"/>
        <v>0</v>
      </c>
      <c r="M1205" s="17">
        <f t="shared" ca="1" si="217"/>
        <v>34</v>
      </c>
      <c r="N1205" s="17">
        <f t="shared" ca="1" si="218"/>
        <v>32</v>
      </c>
      <c r="O1205" s="4"/>
      <c r="P1205" s="4">
        <v>36</v>
      </c>
      <c r="Q1205" s="4">
        <v>31</v>
      </c>
      <c r="R1205" s="4">
        <v>31</v>
      </c>
      <c r="S1205" s="4">
        <v>29</v>
      </c>
      <c r="T1205" s="4">
        <v>34</v>
      </c>
      <c r="U1205" s="4">
        <v>54</v>
      </c>
      <c r="V1205" s="13">
        <v>32</v>
      </c>
      <c r="W1205" s="4">
        <v>33</v>
      </c>
      <c r="X1205" s="4">
        <v>34</v>
      </c>
      <c r="Y1205">
        <f t="shared" si="226"/>
        <v>0</v>
      </c>
      <c r="Z1205">
        <f t="shared" si="227"/>
        <v>0</v>
      </c>
    </row>
    <row r="1206" spans="2:26" x14ac:dyDescent="0.25">
      <c r="B1206" s="11">
        <f t="shared" si="228"/>
        <v>44611.749999997104</v>
      </c>
      <c r="C1206" s="1">
        <f t="shared" si="219"/>
        <v>2</v>
      </c>
      <c r="D1206" s="1">
        <f t="shared" si="220"/>
        <v>6</v>
      </c>
      <c r="E1206" s="12">
        <f t="shared" si="221"/>
        <v>19</v>
      </c>
      <c r="F1206" s="124" t="str">
        <f t="shared" si="222"/>
        <v>0</v>
      </c>
      <c r="G1206" s="1">
        <f ca="1">(OFFSET(O1206,0,MATCH(Customer!$J$6,'CDH &amp; HDH'!$P$11:$X$11,0)))</f>
        <v>32</v>
      </c>
      <c r="H1206" s="1" t="str">
        <f t="shared" si="223"/>
        <v>Heating</v>
      </c>
      <c r="I1206" s="1">
        <f ca="1">OFFSET(IF($H1206="Cooling",Customer!$C$25,Customer!$C$52),E1206,D1206)</f>
        <v>66</v>
      </c>
      <c r="J1206" s="1">
        <f ca="1">OFFSET(IF($H1206="Cooling",Customer!$L$25,Customer!$L$52),$E1206,$D1206)</f>
        <v>64</v>
      </c>
      <c r="K1206" s="16">
        <f t="shared" si="224"/>
        <v>0</v>
      </c>
      <c r="L1206" s="16">
        <f t="shared" si="225"/>
        <v>0</v>
      </c>
      <c r="M1206" s="17">
        <f t="shared" ca="1" si="217"/>
        <v>34</v>
      </c>
      <c r="N1206" s="17">
        <f t="shared" ca="1" si="218"/>
        <v>32</v>
      </c>
      <c r="O1206" s="4"/>
      <c r="P1206" s="4">
        <v>36</v>
      </c>
      <c r="Q1206" s="4">
        <v>32</v>
      </c>
      <c r="R1206" s="4">
        <v>32</v>
      </c>
      <c r="S1206" s="4">
        <v>29</v>
      </c>
      <c r="T1206" s="4">
        <v>35</v>
      </c>
      <c r="U1206" s="4">
        <v>52</v>
      </c>
      <c r="V1206" s="13">
        <v>32</v>
      </c>
      <c r="W1206" s="4">
        <v>35</v>
      </c>
      <c r="X1206" s="4">
        <v>32</v>
      </c>
      <c r="Y1206">
        <f t="shared" si="226"/>
        <v>0</v>
      </c>
      <c r="Z1206">
        <f t="shared" si="227"/>
        <v>0</v>
      </c>
    </row>
    <row r="1207" spans="2:26" x14ac:dyDescent="0.25">
      <c r="B1207" s="11">
        <f t="shared" si="228"/>
        <v>44611.791666663768</v>
      </c>
      <c r="C1207" s="1">
        <f t="shared" si="219"/>
        <v>2</v>
      </c>
      <c r="D1207" s="1">
        <f t="shared" si="220"/>
        <v>6</v>
      </c>
      <c r="E1207" s="12">
        <f t="shared" si="221"/>
        <v>20</v>
      </c>
      <c r="F1207" s="124" t="str">
        <f t="shared" si="222"/>
        <v>0</v>
      </c>
      <c r="G1207" s="1">
        <f ca="1">(OFFSET(O1207,0,MATCH(Customer!$J$6,'CDH &amp; HDH'!$P$11:$X$11,0)))</f>
        <v>32</v>
      </c>
      <c r="H1207" s="1" t="str">
        <f t="shared" si="223"/>
        <v>Heating</v>
      </c>
      <c r="I1207" s="1">
        <f ca="1">OFFSET(IF($H1207="Cooling",Customer!$C$25,Customer!$C$52),E1207,D1207)</f>
        <v>66</v>
      </c>
      <c r="J1207" s="1">
        <f ca="1">OFFSET(IF($H1207="Cooling",Customer!$L$25,Customer!$L$52),$E1207,$D1207)</f>
        <v>64</v>
      </c>
      <c r="K1207" s="16">
        <f t="shared" si="224"/>
        <v>0</v>
      </c>
      <c r="L1207" s="16">
        <f t="shared" si="225"/>
        <v>0</v>
      </c>
      <c r="M1207" s="17">
        <f t="shared" ca="1" si="217"/>
        <v>34</v>
      </c>
      <c r="N1207" s="17">
        <f t="shared" ca="1" si="218"/>
        <v>32</v>
      </c>
      <c r="O1207" s="4"/>
      <c r="P1207" s="4">
        <v>36</v>
      </c>
      <c r="Q1207" s="4">
        <v>31</v>
      </c>
      <c r="R1207" s="4">
        <v>32</v>
      </c>
      <c r="S1207" s="4">
        <v>32</v>
      </c>
      <c r="T1207" s="4">
        <v>36</v>
      </c>
      <c r="U1207" s="4">
        <v>48</v>
      </c>
      <c r="V1207" s="13">
        <v>32</v>
      </c>
      <c r="W1207" s="4">
        <v>36</v>
      </c>
      <c r="X1207" s="4">
        <v>31</v>
      </c>
      <c r="Y1207">
        <f t="shared" si="226"/>
        <v>0</v>
      </c>
      <c r="Z1207">
        <f t="shared" si="227"/>
        <v>0</v>
      </c>
    </row>
    <row r="1208" spans="2:26" x14ac:dyDescent="0.25">
      <c r="B1208" s="11">
        <f t="shared" si="228"/>
        <v>44611.833333330433</v>
      </c>
      <c r="C1208" s="1">
        <f t="shared" si="219"/>
        <v>2</v>
      </c>
      <c r="D1208" s="1">
        <f t="shared" si="220"/>
        <v>6</v>
      </c>
      <c r="E1208" s="12">
        <f t="shared" si="221"/>
        <v>21</v>
      </c>
      <c r="F1208" s="124" t="str">
        <f t="shared" si="222"/>
        <v>0</v>
      </c>
      <c r="G1208" s="1">
        <f ca="1">(OFFSET(O1208,0,MATCH(Customer!$J$6,'CDH &amp; HDH'!$P$11:$X$11,0)))</f>
        <v>32</v>
      </c>
      <c r="H1208" s="1" t="str">
        <f t="shared" si="223"/>
        <v>Heating</v>
      </c>
      <c r="I1208" s="1">
        <f ca="1">OFFSET(IF($H1208="Cooling",Customer!$C$25,Customer!$C$52),E1208,D1208)</f>
        <v>66</v>
      </c>
      <c r="J1208" s="1">
        <f ca="1">OFFSET(IF($H1208="Cooling",Customer!$L$25,Customer!$L$52),$E1208,$D1208)</f>
        <v>64</v>
      </c>
      <c r="K1208" s="16">
        <f t="shared" si="224"/>
        <v>0</v>
      </c>
      <c r="L1208" s="16">
        <f t="shared" si="225"/>
        <v>0</v>
      </c>
      <c r="M1208" s="17">
        <f t="shared" ca="1" si="217"/>
        <v>34</v>
      </c>
      <c r="N1208" s="17">
        <f t="shared" ca="1" si="218"/>
        <v>32</v>
      </c>
      <c r="O1208" s="4"/>
      <c r="P1208" s="4">
        <v>37</v>
      </c>
      <c r="Q1208" s="4">
        <v>31</v>
      </c>
      <c r="R1208" s="4">
        <v>33</v>
      </c>
      <c r="S1208" s="4">
        <v>33</v>
      </c>
      <c r="T1208" s="4">
        <v>37</v>
      </c>
      <c r="U1208" s="4">
        <v>47</v>
      </c>
      <c r="V1208" s="13">
        <v>32</v>
      </c>
      <c r="W1208" s="4">
        <v>37</v>
      </c>
      <c r="X1208" s="4">
        <v>29</v>
      </c>
      <c r="Y1208">
        <f t="shared" si="226"/>
        <v>0</v>
      </c>
      <c r="Z1208">
        <f t="shared" si="227"/>
        <v>0</v>
      </c>
    </row>
    <row r="1209" spans="2:26" x14ac:dyDescent="0.25">
      <c r="B1209" s="11">
        <f t="shared" si="228"/>
        <v>44611.874999997097</v>
      </c>
      <c r="C1209" s="1">
        <f t="shared" si="219"/>
        <v>2</v>
      </c>
      <c r="D1209" s="1">
        <f t="shared" si="220"/>
        <v>6</v>
      </c>
      <c r="E1209" s="12">
        <f t="shared" si="221"/>
        <v>22</v>
      </c>
      <c r="F1209" s="124" t="str">
        <f t="shared" si="222"/>
        <v>0</v>
      </c>
      <c r="G1209" s="1">
        <f ca="1">(OFFSET(O1209,0,MATCH(Customer!$J$6,'CDH &amp; HDH'!$P$11:$X$11,0)))</f>
        <v>32</v>
      </c>
      <c r="H1209" s="1" t="str">
        <f t="shared" si="223"/>
        <v>Heating</v>
      </c>
      <c r="I1209" s="1">
        <f ca="1">OFFSET(IF($H1209="Cooling",Customer!$C$25,Customer!$C$52),E1209,D1209)</f>
        <v>66</v>
      </c>
      <c r="J1209" s="1">
        <f ca="1">OFFSET(IF($H1209="Cooling",Customer!$L$25,Customer!$L$52),$E1209,$D1209)</f>
        <v>64</v>
      </c>
      <c r="K1209" s="16">
        <f t="shared" si="224"/>
        <v>0</v>
      </c>
      <c r="L1209" s="16">
        <f t="shared" si="225"/>
        <v>0</v>
      </c>
      <c r="M1209" s="17">
        <f t="shared" ca="1" si="217"/>
        <v>34</v>
      </c>
      <c r="N1209" s="17">
        <f t="shared" ca="1" si="218"/>
        <v>32</v>
      </c>
      <c r="O1209" s="4"/>
      <c r="P1209" s="4">
        <v>39</v>
      </c>
      <c r="Q1209" s="4">
        <v>31</v>
      </c>
      <c r="R1209" s="4">
        <v>33</v>
      </c>
      <c r="S1209" s="4">
        <v>34</v>
      </c>
      <c r="T1209" s="4">
        <v>35</v>
      </c>
      <c r="U1209" s="4">
        <v>45</v>
      </c>
      <c r="V1209" s="13">
        <v>32</v>
      </c>
      <c r="W1209" s="4">
        <v>38</v>
      </c>
      <c r="X1209" s="4">
        <v>29</v>
      </c>
      <c r="Y1209">
        <f t="shared" si="226"/>
        <v>0</v>
      </c>
      <c r="Z1209">
        <f t="shared" si="227"/>
        <v>0</v>
      </c>
    </row>
    <row r="1210" spans="2:26" x14ac:dyDescent="0.25">
      <c r="B1210" s="11">
        <f t="shared" si="228"/>
        <v>44611.916666663761</v>
      </c>
      <c r="C1210" s="1">
        <f t="shared" si="219"/>
        <v>2</v>
      </c>
      <c r="D1210" s="1">
        <f t="shared" si="220"/>
        <v>6</v>
      </c>
      <c r="E1210" s="12">
        <f t="shared" si="221"/>
        <v>23</v>
      </c>
      <c r="F1210" s="124" t="str">
        <f t="shared" si="222"/>
        <v>0</v>
      </c>
      <c r="G1210" s="1">
        <f ca="1">(OFFSET(O1210,0,MATCH(Customer!$J$6,'CDH &amp; HDH'!$P$11:$X$11,0)))</f>
        <v>32</v>
      </c>
      <c r="H1210" s="1" t="str">
        <f t="shared" si="223"/>
        <v>Heating</v>
      </c>
      <c r="I1210" s="1">
        <f ca="1">OFFSET(IF($H1210="Cooling",Customer!$C$25,Customer!$C$52),E1210,D1210)</f>
        <v>66</v>
      </c>
      <c r="J1210" s="1">
        <f ca="1">OFFSET(IF($H1210="Cooling",Customer!$L$25,Customer!$L$52),$E1210,$D1210)</f>
        <v>64</v>
      </c>
      <c r="K1210" s="16">
        <f t="shared" si="224"/>
        <v>0</v>
      </c>
      <c r="L1210" s="16">
        <f t="shared" si="225"/>
        <v>0</v>
      </c>
      <c r="M1210" s="17">
        <f t="shared" ca="1" si="217"/>
        <v>34</v>
      </c>
      <c r="N1210" s="17">
        <f t="shared" ca="1" si="218"/>
        <v>32</v>
      </c>
      <c r="O1210" s="4"/>
      <c r="P1210" s="4">
        <v>38</v>
      </c>
      <c r="Q1210" s="4">
        <v>31</v>
      </c>
      <c r="R1210" s="4">
        <v>33</v>
      </c>
      <c r="S1210" s="4">
        <v>35</v>
      </c>
      <c r="T1210" s="4">
        <v>35</v>
      </c>
      <c r="U1210" s="4">
        <v>44</v>
      </c>
      <c r="V1210" s="13">
        <v>32</v>
      </c>
      <c r="W1210" s="4">
        <v>38</v>
      </c>
      <c r="X1210" s="4">
        <v>25</v>
      </c>
      <c r="Y1210">
        <f t="shared" si="226"/>
        <v>0</v>
      </c>
      <c r="Z1210">
        <f t="shared" si="227"/>
        <v>0</v>
      </c>
    </row>
    <row r="1211" spans="2:26" x14ac:dyDescent="0.25">
      <c r="B1211" s="11">
        <f t="shared" si="228"/>
        <v>44611.958333330425</v>
      </c>
      <c r="C1211" s="1">
        <f t="shared" si="219"/>
        <v>2</v>
      </c>
      <c r="D1211" s="1">
        <f t="shared" si="220"/>
        <v>6</v>
      </c>
      <c r="E1211" s="12">
        <f t="shared" si="221"/>
        <v>24</v>
      </c>
      <c r="F1211" s="124" t="str">
        <f t="shared" si="222"/>
        <v>0</v>
      </c>
      <c r="G1211" s="1">
        <f ca="1">(OFFSET(O1211,0,MATCH(Customer!$J$6,'CDH &amp; HDH'!$P$11:$X$11,0)))</f>
        <v>32</v>
      </c>
      <c r="H1211" s="1" t="str">
        <f t="shared" si="223"/>
        <v>Heating</v>
      </c>
      <c r="I1211" s="1">
        <f ca="1">OFFSET(IF($H1211="Cooling",Customer!$C$25,Customer!$C$52),E1211,D1211)</f>
        <v>66</v>
      </c>
      <c r="J1211" s="1">
        <f ca="1">OFFSET(IF($H1211="Cooling",Customer!$L$25,Customer!$L$52),$E1211,$D1211)</f>
        <v>64</v>
      </c>
      <c r="K1211" s="16">
        <f t="shared" si="224"/>
        <v>0</v>
      </c>
      <c r="L1211" s="16">
        <f t="shared" si="225"/>
        <v>0</v>
      </c>
      <c r="M1211" s="17">
        <f t="shared" ca="1" si="217"/>
        <v>34</v>
      </c>
      <c r="N1211" s="17">
        <f t="shared" ca="1" si="218"/>
        <v>32</v>
      </c>
      <c r="O1211" s="4"/>
      <c r="P1211" s="4">
        <v>37</v>
      </c>
      <c r="Q1211" s="4">
        <v>30</v>
      </c>
      <c r="R1211" s="4">
        <v>34</v>
      </c>
      <c r="S1211" s="4">
        <v>35</v>
      </c>
      <c r="T1211" s="4">
        <v>35</v>
      </c>
      <c r="U1211" s="4">
        <v>44</v>
      </c>
      <c r="V1211" s="13">
        <v>32</v>
      </c>
      <c r="W1211" s="4">
        <v>37</v>
      </c>
      <c r="X1211" s="4">
        <v>27</v>
      </c>
      <c r="Y1211">
        <f t="shared" si="226"/>
        <v>0</v>
      </c>
      <c r="Z1211">
        <f t="shared" si="227"/>
        <v>0</v>
      </c>
    </row>
    <row r="1212" spans="2:26" x14ac:dyDescent="0.25">
      <c r="B1212" s="11">
        <f t="shared" si="228"/>
        <v>44611.99999999709</v>
      </c>
      <c r="C1212" s="1">
        <f t="shared" si="219"/>
        <v>2</v>
      </c>
      <c r="D1212" s="1">
        <f t="shared" si="220"/>
        <v>7</v>
      </c>
      <c r="E1212" s="12">
        <f t="shared" si="221"/>
        <v>1</v>
      </c>
      <c r="F1212" s="124" t="str">
        <f t="shared" si="222"/>
        <v>0</v>
      </c>
      <c r="G1212" s="1">
        <f ca="1">(OFFSET(O1212,0,MATCH(Customer!$J$6,'CDH &amp; HDH'!$P$11:$X$11,0)))</f>
        <v>32</v>
      </c>
      <c r="H1212" s="1" t="str">
        <f t="shared" si="223"/>
        <v>Heating</v>
      </c>
      <c r="I1212" s="1">
        <f ca="1">OFFSET(IF($H1212="Cooling",Customer!$C$25,Customer!$C$52),E1212,D1212)</f>
        <v>66</v>
      </c>
      <c r="J1212" s="1">
        <f ca="1">OFFSET(IF($H1212="Cooling",Customer!$L$25,Customer!$L$52),$E1212,$D1212)</f>
        <v>64</v>
      </c>
      <c r="K1212" s="16">
        <f t="shared" si="224"/>
        <v>0</v>
      </c>
      <c r="L1212" s="16">
        <f t="shared" si="225"/>
        <v>0</v>
      </c>
      <c r="M1212" s="17">
        <f t="shared" ca="1" si="217"/>
        <v>34</v>
      </c>
      <c r="N1212" s="17">
        <f t="shared" ca="1" si="218"/>
        <v>32</v>
      </c>
      <c r="O1212" s="4"/>
      <c r="P1212" s="4">
        <v>37</v>
      </c>
      <c r="Q1212" s="4">
        <v>29</v>
      </c>
      <c r="R1212" s="4">
        <v>35</v>
      </c>
      <c r="S1212" s="4">
        <v>35</v>
      </c>
      <c r="T1212" s="4">
        <v>35</v>
      </c>
      <c r="U1212" s="4">
        <v>42</v>
      </c>
      <c r="V1212" s="13">
        <v>32</v>
      </c>
      <c r="W1212" s="4">
        <v>36</v>
      </c>
      <c r="X1212" s="4">
        <v>22</v>
      </c>
      <c r="Y1212">
        <f t="shared" si="226"/>
        <v>0</v>
      </c>
      <c r="Z1212">
        <f t="shared" si="227"/>
        <v>0</v>
      </c>
    </row>
    <row r="1213" spans="2:26" x14ac:dyDescent="0.25">
      <c r="B1213" s="11">
        <f t="shared" si="228"/>
        <v>44612.041666663754</v>
      </c>
      <c r="C1213" s="1">
        <f t="shared" si="219"/>
        <v>2</v>
      </c>
      <c r="D1213" s="1">
        <f t="shared" si="220"/>
        <v>7</v>
      </c>
      <c r="E1213" s="12">
        <f t="shared" si="221"/>
        <v>2</v>
      </c>
      <c r="F1213" s="124" t="str">
        <f t="shared" si="222"/>
        <v>0</v>
      </c>
      <c r="G1213" s="1">
        <f ca="1">(OFFSET(O1213,0,MATCH(Customer!$J$6,'CDH &amp; HDH'!$P$11:$X$11,0)))</f>
        <v>32</v>
      </c>
      <c r="H1213" s="1" t="str">
        <f t="shared" si="223"/>
        <v>Heating</v>
      </c>
      <c r="I1213" s="1">
        <f ca="1">OFFSET(IF($H1213="Cooling",Customer!$C$25,Customer!$C$52),E1213,D1213)</f>
        <v>66</v>
      </c>
      <c r="J1213" s="1">
        <f ca="1">OFFSET(IF($H1213="Cooling",Customer!$L$25,Customer!$L$52),$E1213,$D1213)</f>
        <v>64</v>
      </c>
      <c r="K1213" s="16">
        <f t="shared" si="224"/>
        <v>0</v>
      </c>
      <c r="L1213" s="16">
        <f t="shared" si="225"/>
        <v>0</v>
      </c>
      <c r="M1213" s="17">
        <f t="shared" ca="1" si="217"/>
        <v>34</v>
      </c>
      <c r="N1213" s="17">
        <f t="shared" ca="1" si="218"/>
        <v>32</v>
      </c>
      <c r="O1213" s="4"/>
      <c r="P1213" s="4">
        <v>37</v>
      </c>
      <c r="Q1213" s="4">
        <v>29</v>
      </c>
      <c r="R1213" s="4">
        <v>36</v>
      </c>
      <c r="S1213" s="4">
        <v>35</v>
      </c>
      <c r="T1213" s="4">
        <v>35</v>
      </c>
      <c r="U1213" s="4">
        <v>42</v>
      </c>
      <c r="V1213" s="13">
        <v>32</v>
      </c>
      <c r="W1213" s="4">
        <v>36</v>
      </c>
      <c r="X1213" s="4">
        <v>22</v>
      </c>
      <c r="Y1213">
        <f t="shared" si="226"/>
        <v>0</v>
      </c>
      <c r="Z1213">
        <f t="shared" si="227"/>
        <v>0</v>
      </c>
    </row>
    <row r="1214" spans="2:26" x14ac:dyDescent="0.25">
      <c r="B1214" s="11">
        <f t="shared" si="228"/>
        <v>44612.083333330418</v>
      </c>
      <c r="C1214" s="1">
        <f t="shared" si="219"/>
        <v>2</v>
      </c>
      <c r="D1214" s="1">
        <f t="shared" si="220"/>
        <v>7</v>
      </c>
      <c r="E1214" s="12">
        <f t="shared" si="221"/>
        <v>3</v>
      </c>
      <c r="F1214" s="124" t="str">
        <f t="shared" si="222"/>
        <v>0</v>
      </c>
      <c r="G1214" s="1">
        <f ca="1">(OFFSET(O1214,0,MATCH(Customer!$J$6,'CDH &amp; HDH'!$P$11:$X$11,0)))</f>
        <v>32</v>
      </c>
      <c r="H1214" s="1" t="str">
        <f t="shared" si="223"/>
        <v>Heating</v>
      </c>
      <c r="I1214" s="1">
        <f ca="1">OFFSET(IF($H1214="Cooling",Customer!$C$25,Customer!$C$52),E1214,D1214)</f>
        <v>66</v>
      </c>
      <c r="J1214" s="1">
        <f ca="1">OFFSET(IF($H1214="Cooling",Customer!$L$25,Customer!$L$52),$E1214,$D1214)</f>
        <v>64</v>
      </c>
      <c r="K1214" s="16">
        <f t="shared" si="224"/>
        <v>0</v>
      </c>
      <c r="L1214" s="16">
        <f t="shared" si="225"/>
        <v>0</v>
      </c>
      <c r="M1214" s="17">
        <f t="shared" ca="1" si="217"/>
        <v>34</v>
      </c>
      <c r="N1214" s="17">
        <f t="shared" ca="1" si="218"/>
        <v>32</v>
      </c>
      <c r="O1214" s="4"/>
      <c r="P1214" s="4">
        <v>37</v>
      </c>
      <c r="Q1214" s="4">
        <v>29</v>
      </c>
      <c r="R1214" s="4">
        <v>37</v>
      </c>
      <c r="S1214" s="4">
        <v>35</v>
      </c>
      <c r="T1214" s="4">
        <v>35</v>
      </c>
      <c r="U1214" s="4">
        <v>38</v>
      </c>
      <c r="V1214" s="13">
        <v>32</v>
      </c>
      <c r="W1214" s="4">
        <v>36</v>
      </c>
      <c r="X1214" s="4">
        <v>19</v>
      </c>
      <c r="Y1214">
        <f t="shared" si="226"/>
        <v>0</v>
      </c>
      <c r="Z1214">
        <f t="shared" si="227"/>
        <v>0</v>
      </c>
    </row>
    <row r="1215" spans="2:26" x14ac:dyDescent="0.25">
      <c r="B1215" s="11">
        <f t="shared" si="228"/>
        <v>44612.124999997082</v>
      </c>
      <c r="C1215" s="1">
        <f t="shared" si="219"/>
        <v>2</v>
      </c>
      <c r="D1215" s="1">
        <f t="shared" si="220"/>
        <v>7</v>
      </c>
      <c r="E1215" s="12">
        <f t="shared" si="221"/>
        <v>4</v>
      </c>
      <c r="F1215" s="124" t="str">
        <f t="shared" si="222"/>
        <v>0</v>
      </c>
      <c r="G1215" s="1">
        <f ca="1">(OFFSET(O1215,0,MATCH(Customer!$J$6,'CDH &amp; HDH'!$P$11:$X$11,0)))</f>
        <v>32</v>
      </c>
      <c r="H1215" s="1" t="str">
        <f t="shared" si="223"/>
        <v>Heating</v>
      </c>
      <c r="I1215" s="1">
        <f ca="1">OFFSET(IF($H1215="Cooling",Customer!$C$25,Customer!$C$52),E1215,D1215)</f>
        <v>66</v>
      </c>
      <c r="J1215" s="1">
        <f ca="1">OFFSET(IF($H1215="Cooling",Customer!$L$25,Customer!$L$52),$E1215,$D1215)</f>
        <v>64</v>
      </c>
      <c r="K1215" s="16">
        <f t="shared" si="224"/>
        <v>0</v>
      </c>
      <c r="L1215" s="16">
        <f t="shared" si="225"/>
        <v>0</v>
      </c>
      <c r="M1215" s="17">
        <f t="shared" ca="1" si="217"/>
        <v>34</v>
      </c>
      <c r="N1215" s="17">
        <f t="shared" ca="1" si="218"/>
        <v>32</v>
      </c>
      <c r="O1215" s="4"/>
      <c r="P1215" s="4">
        <v>36</v>
      </c>
      <c r="Q1215" s="4">
        <v>29</v>
      </c>
      <c r="R1215" s="4">
        <v>36</v>
      </c>
      <c r="S1215" s="4">
        <v>35</v>
      </c>
      <c r="T1215" s="4">
        <v>34</v>
      </c>
      <c r="U1215" s="4">
        <v>36</v>
      </c>
      <c r="V1215" s="13">
        <v>32</v>
      </c>
      <c r="W1215" s="4">
        <v>38</v>
      </c>
      <c r="X1215" s="4">
        <v>20</v>
      </c>
      <c r="Y1215">
        <f t="shared" si="226"/>
        <v>0</v>
      </c>
      <c r="Z1215">
        <f t="shared" si="227"/>
        <v>0</v>
      </c>
    </row>
    <row r="1216" spans="2:26" x14ac:dyDescent="0.25">
      <c r="B1216" s="11">
        <f t="shared" si="228"/>
        <v>44612.166666663747</v>
      </c>
      <c r="C1216" s="1">
        <f t="shared" si="219"/>
        <v>2</v>
      </c>
      <c r="D1216" s="1">
        <f t="shared" si="220"/>
        <v>7</v>
      </c>
      <c r="E1216" s="12">
        <f t="shared" si="221"/>
        <v>5</v>
      </c>
      <c r="F1216" s="124" t="str">
        <f t="shared" si="222"/>
        <v>0</v>
      </c>
      <c r="G1216" s="1">
        <f ca="1">(OFFSET(O1216,0,MATCH(Customer!$J$6,'CDH &amp; HDH'!$P$11:$X$11,0)))</f>
        <v>32</v>
      </c>
      <c r="H1216" s="1" t="str">
        <f t="shared" si="223"/>
        <v>Heating</v>
      </c>
      <c r="I1216" s="1">
        <f ca="1">OFFSET(IF($H1216="Cooling",Customer!$C$25,Customer!$C$52),E1216,D1216)</f>
        <v>66</v>
      </c>
      <c r="J1216" s="1">
        <f ca="1">OFFSET(IF($H1216="Cooling",Customer!$L$25,Customer!$L$52),$E1216,$D1216)</f>
        <v>64</v>
      </c>
      <c r="K1216" s="16">
        <f t="shared" si="224"/>
        <v>0</v>
      </c>
      <c r="L1216" s="16">
        <f t="shared" si="225"/>
        <v>0</v>
      </c>
      <c r="M1216" s="17">
        <f t="shared" ca="1" si="217"/>
        <v>34</v>
      </c>
      <c r="N1216" s="17">
        <f t="shared" ca="1" si="218"/>
        <v>32</v>
      </c>
      <c r="O1216" s="4"/>
      <c r="P1216" s="4">
        <v>36</v>
      </c>
      <c r="Q1216" s="4">
        <v>29</v>
      </c>
      <c r="R1216" s="4">
        <v>34</v>
      </c>
      <c r="S1216" s="4">
        <v>35</v>
      </c>
      <c r="T1216" s="4">
        <v>34</v>
      </c>
      <c r="U1216" s="4">
        <v>36</v>
      </c>
      <c r="V1216" s="13">
        <v>32</v>
      </c>
      <c r="W1216" s="4">
        <v>39</v>
      </c>
      <c r="X1216" s="4">
        <v>21</v>
      </c>
      <c r="Y1216">
        <f t="shared" si="226"/>
        <v>0</v>
      </c>
      <c r="Z1216">
        <f t="shared" si="227"/>
        <v>0</v>
      </c>
    </row>
    <row r="1217" spans="2:26" x14ac:dyDescent="0.25">
      <c r="B1217" s="11">
        <f t="shared" si="228"/>
        <v>44612.208333330411</v>
      </c>
      <c r="C1217" s="1">
        <f t="shared" si="219"/>
        <v>2</v>
      </c>
      <c r="D1217" s="1">
        <f t="shared" si="220"/>
        <v>7</v>
      </c>
      <c r="E1217" s="12">
        <f t="shared" si="221"/>
        <v>6</v>
      </c>
      <c r="F1217" s="124" t="str">
        <f t="shared" si="222"/>
        <v>0</v>
      </c>
      <c r="G1217" s="1">
        <f ca="1">(OFFSET(O1217,0,MATCH(Customer!$J$6,'CDH &amp; HDH'!$P$11:$X$11,0)))</f>
        <v>32</v>
      </c>
      <c r="H1217" s="1" t="str">
        <f t="shared" si="223"/>
        <v>Heating</v>
      </c>
      <c r="I1217" s="1">
        <f ca="1">OFFSET(IF($H1217="Cooling",Customer!$C$25,Customer!$C$52),E1217,D1217)</f>
        <v>66</v>
      </c>
      <c r="J1217" s="1">
        <f ca="1">OFFSET(IF($H1217="Cooling",Customer!$L$25,Customer!$L$52),$E1217,$D1217)</f>
        <v>64</v>
      </c>
      <c r="K1217" s="16">
        <f t="shared" si="224"/>
        <v>0</v>
      </c>
      <c r="L1217" s="16">
        <f t="shared" si="225"/>
        <v>0</v>
      </c>
      <c r="M1217" s="17">
        <f t="shared" ca="1" si="217"/>
        <v>34</v>
      </c>
      <c r="N1217" s="17">
        <f t="shared" ca="1" si="218"/>
        <v>32</v>
      </c>
      <c r="O1217" s="4"/>
      <c r="P1217" s="4">
        <v>38</v>
      </c>
      <c r="Q1217" s="4">
        <v>29</v>
      </c>
      <c r="R1217" s="4">
        <v>33</v>
      </c>
      <c r="S1217" s="4">
        <v>35</v>
      </c>
      <c r="T1217" s="4">
        <v>35</v>
      </c>
      <c r="U1217" s="4">
        <v>35</v>
      </c>
      <c r="V1217" s="13">
        <v>32</v>
      </c>
      <c r="W1217" s="4">
        <v>38</v>
      </c>
      <c r="X1217" s="4">
        <v>21</v>
      </c>
      <c r="Y1217">
        <f t="shared" si="226"/>
        <v>0</v>
      </c>
      <c r="Z1217">
        <f t="shared" si="227"/>
        <v>0</v>
      </c>
    </row>
    <row r="1218" spans="2:26" x14ac:dyDescent="0.25">
      <c r="B1218" s="11">
        <f t="shared" si="228"/>
        <v>44612.249999997075</v>
      </c>
      <c r="C1218" s="1">
        <f t="shared" si="219"/>
        <v>2</v>
      </c>
      <c r="D1218" s="1">
        <f t="shared" si="220"/>
        <v>7</v>
      </c>
      <c r="E1218" s="12">
        <f t="shared" si="221"/>
        <v>7</v>
      </c>
      <c r="F1218" s="124" t="str">
        <f t="shared" si="222"/>
        <v>0</v>
      </c>
      <c r="G1218" s="1">
        <f ca="1">(OFFSET(O1218,0,MATCH(Customer!$J$6,'CDH &amp; HDH'!$P$11:$X$11,0)))</f>
        <v>32</v>
      </c>
      <c r="H1218" s="1" t="str">
        <f t="shared" si="223"/>
        <v>Heating</v>
      </c>
      <c r="I1218" s="1">
        <f ca="1">OFFSET(IF($H1218="Cooling",Customer!$C$25,Customer!$C$52),E1218,D1218)</f>
        <v>66</v>
      </c>
      <c r="J1218" s="1">
        <f ca="1">OFFSET(IF($H1218="Cooling",Customer!$L$25,Customer!$L$52),$E1218,$D1218)</f>
        <v>64</v>
      </c>
      <c r="K1218" s="16">
        <f t="shared" si="224"/>
        <v>0</v>
      </c>
      <c r="L1218" s="16">
        <f t="shared" si="225"/>
        <v>0</v>
      </c>
      <c r="M1218" s="17">
        <f t="shared" ca="1" si="217"/>
        <v>34</v>
      </c>
      <c r="N1218" s="17">
        <f t="shared" ca="1" si="218"/>
        <v>32</v>
      </c>
      <c r="O1218" s="4"/>
      <c r="P1218" s="4">
        <v>37</v>
      </c>
      <c r="Q1218" s="4">
        <v>29</v>
      </c>
      <c r="R1218" s="4">
        <v>32</v>
      </c>
      <c r="S1218" s="4">
        <v>32</v>
      </c>
      <c r="T1218" s="4">
        <v>35</v>
      </c>
      <c r="U1218" s="4">
        <v>35</v>
      </c>
      <c r="V1218" s="13">
        <v>32</v>
      </c>
      <c r="W1218" s="4">
        <v>38</v>
      </c>
      <c r="X1218" s="4">
        <v>21</v>
      </c>
      <c r="Y1218">
        <f t="shared" si="226"/>
        <v>0</v>
      </c>
      <c r="Z1218">
        <f t="shared" si="227"/>
        <v>0</v>
      </c>
    </row>
    <row r="1219" spans="2:26" x14ac:dyDescent="0.25">
      <c r="B1219" s="11">
        <f t="shared" si="228"/>
        <v>44612.291666663739</v>
      </c>
      <c r="C1219" s="1">
        <f t="shared" si="219"/>
        <v>2</v>
      </c>
      <c r="D1219" s="1">
        <f t="shared" si="220"/>
        <v>7</v>
      </c>
      <c r="E1219" s="12">
        <f t="shared" si="221"/>
        <v>8</v>
      </c>
      <c r="F1219" s="124" t="str">
        <f t="shared" si="222"/>
        <v>0</v>
      </c>
      <c r="G1219" s="1">
        <f ca="1">(OFFSET(O1219,0,MATCH(Customer!$J$6,'CDH &amp; HDH'!$P$11:$X$11,0)))</f>
        <v>32</v>
      </c>
      <c r="H1219" s="1" t="str">
        <f t="shared" si="223"/>
        <v>Heating</v>
      </c>
      <c r="I1219" s="1">
        <f ca="1">OFFSET(IF($H1219="Cooling",Customer!$C$25,Customer!$C$52),E1219,D1219)</f>
        <v>66</v>
      </c>
      <c r="J1219" s="1">
        <f ca="1">OFFSET(IF($H1219="Cooling",Customer!$L$25,Customer!$L$52),$E1219,$D1219)</f>
        <v>64</v>
      </c>
      <c r="K1219" s="16">
        <f t="shared" si="224"/>
        <v>0</v>
      </c>
      <c r="L1219" s="16">
        <f t="shared" si="225"/>
        <v>0</v>
      </c>
      <c r="M1219" s="17">
        <f t="shared" ca="1" si="217"/>
        <v>34</v>
      </c>
      <c r="N1219" s="17">
        <f t="shared" ca="1" si="218"/>
        <v>32</v>
      </c>
      <c r="O1219" s="4"/>
      <c r="P1219" s="4">
        <v>38</v>
      </c>
      <c r="Q1219" s="4">
        <v>29</v>
      </c>
      <c r="R1219" s="4">
        <v>31</v>
      </c>
      <c r="S1219" s="4">
        <v>33</v>
      </c>
      <c r="T1219" s="4">
        <v>35</v>
      </c>
      <c r="U1219" s="4">
        <v>39</v>
      </c>
      <c r="V1219" s="13">
        <v>32</v>
      </c>
      <c r="W1219" s="4">
        <v>37</v>
      </c>
      <c r="X1219" s="4">
        <v>22</v>
      </c>
      <c r="Y1219">
        <f t="shared" si="226"/>
        <v>0</v>
      </c>
      <c r="Z1219">
        <f t="shared" si="227"/>
        <v>0</v>
      </c>
    </row>
    <row r="1220" spans="2:26" x14ac:dyDescent="0.25">
      <c r="B1220" s="11">
        <f t="shared" si="228"/>
        <v>44612.333333330404</v>
      </c>
      <c r="C1220" s="1">
        <f t="shared" si="219"/>
        <v>2</v>
      </c>
      <c r="D1220" s="1">
        <f t="shared" si="220"/>
        <v>7</v>
      </c>
      <c r="E1220" s="12">
        <f t="shared" si="221"/>
        <v>9</v>
      </c>
      <c r="F1220" s="124" t="str">
        <f t="shared" si="222"/>
        <v>0</v>
      </c>
      <c r="G1220" s="1">
        <f ca="1">(OFFSET(O1220,0,MATCH(Customer!$J$6,'CDH &amp; HDH'!$P$11:$X$11,0)))</f>
        <v>32</v>
      </c>
      <c r="H1220" s="1" t="str">
        <f t="shared" si="223"/>
        <v>Heating</v>
      </c>
      <c r="I1220" s="1">
        <f ca="1">OFFSET(IF($H1220="Cooling",Customer!$C$25,Customer!$C$52),E1220,D1220)</f>
        <v>66</v>
      </c>
      <c r="J1220" s="1">
        <f ca="1">OFFSET(IF($H1220="Cooling",Customer!$L$25,Customer!$L$52),$E1220,$D1220)</f>
        <v>64</v>
      </c>
      <c r="K1220" s="16">
        <f t="shared" si="224"/>
        <v>0</v>
      </c>
      <c r="L1220" s="16">
        <f t="shared" si="225"/>
        <v>0</v>
      </c>
      <c r="M1220" s="17">
        <f t="shared" ca="1" si="217"/>
        <v>34</v>
      </c>
      <c r="N1220" s="17">
        <f t="shared" ca="1" si="218"/>
        <v>32</v>
      </c>
      <c r="O1220" s="4"/>
      <c r="P1220" s="4">
        <v>38</v>
      </c>
      <c r="Q1220" s="4">
        <v>30</v>
      </c>
      <c r="R1220" s="4">
        <v>31</v>
      </c>
      <c r="S1220" s="4">
        <v>34</v>
      </c>
      <c r="T1220" s="4">
        <v>35</v>
      </c>
      <c r="U1220" s="4">
        <v>43</v>
      </c>
      <c r="V1220" s="13">
        <v>32</v>
      </c>
      <c r="W1220" s="4">
        <v>37</v>
      </c>
      <c r="X1220" s="4">
        <v>27</v>
      </c>
      <c r="Y1220">
        <f t="shared" si="226"/>
        <v>0</v>
      </c>
      <c r="Z1220">
        <f t="shared" si="227"/>
        <v>0</v>
      </c>
    </row>
    <row r="1221" spans="2:26" x14ac:dyDescent="0.25">
      <c r="B1221" s="11">
        <f t="shared" si="228"/>
        <v>44612.374999997068</v>
      </c>
      <c r="C1221" s="1">
        <f t="shared" si="219"/>
        <v>2</v>
      </c>
      <c r="D1221" s="1">
        <f t="shared" si="220"/>
        <v>7</v>
      </c>
      <c r="E1221" s="12">
        <f t="shared" si="221"/>
        <v>10</v>
      </c>
      <c r="F1221" s="124" t="str">
        <f t="shared" si="222"/>
        <v>0</v>
      </c>
      <c r="G1221" s="1">
        <f ca="1">(OFFSET(O1221,0,MATCH(Customer!$J$6,'CDH &amp; HDH'!$P$11:$X$11,0)))</f>
        <v>33</v>
      </c>
      <c r="H1221" s="1" t="str">
        <f t="shared" si="223"/>
        <v>Heating</v>
      </c>
      <c r="I1221" s="1">
        <f ca="1">OFFSET(IF($H1221="Cooling",Customer!$C$25,Customer!$C$52),E1221,D1221)</f>
        <v>66</v>
      </c>
      <c r="J1221" s="1">
        <f ca="1">OFFSET(IF($H1221="Cooling",Customer!$L$25,Customer!$L$52),$E1221,$D1221)</f>
        <v>64</v>
      </c>
      <c r="K1221" s="16">
        <f t="shared" si="224"/>
        <v>0</v>
      </c>
      <c r="L1221" s="16">
        <f t="shared" si="225"/>
        <v>0</v>
      </c>
      <c r="M1221" s="17">
        <f t="shared" ca="1" si="217"/>
        <v>33</v>
      </c>
      <c r="N1221" s="17">
        <f t="shared" ca="1" si="218"/>
        <v>31</v>
      </c>
      <c r="O1221" s="4"/>
      <c r="P1221" s="4">
        <v>38</v>
      </c>
      <c r="Q1221" s="4">
        <v>32</v>
      </c>
      <c r="R1221" s="4">
        <v>32</v>
      </c>
      <c r="S1221" s="4">
        <v>35</v>
      </c>
      <c r="T1221" s="4">
        <v>36</v>
      </c>
      <c r="U1221" s="4">
        <v>49</v>
      </c>
      <c r="V1221" s="13">
        <v>33</v>
      </c>
      <c r="W1221" s="4">
        <v>37</v>
      </c>
      <c r="X1221" s="4">
        <v>30</v>
      </c>
      <c r="Y1221">
        <f t="shared" si="226"/>
        <v>0</v>
      </c>
      <c r="Z1221">
        <f t="shared" si="227"/>
        <v>0</v>
      </c>
    </row>
    <row r="1222" spans="2:26" x14ac:dyDescent="0.25">
      <c r="B1222" s="11">
        <f t="shared" si="228"/>
        <v>44612.416666663732</v>
      </c>
      <c r="C1222" s="1">
        <f t="shared" si="219"/>
        <v>2</v>
      </c>
      <c r="D1222" s="1">
        <f t="shared" si="220"/>
        <v>7</v>
      </c>
      <c r="E1222" s="12">
        <f t="shared" si="221"/>
        <v>11</v>
      </c>
      <c r="F1222" s="124" t="str">
        <f t="shared" si="222"/>
        <v>0</v>
      </c>
      <c r="G1222" s="1">
        <f ca="1">(OFFSET(O1222,0,MATCH(Customer!$J$6,'CDH &amp; HDH'!$P$11:$X$11,0)))</f>
        <v>34</v>
      </c>
      <c r="H1222" s="1" t="str">
        <f t="shared" si="223"/>
        <v>Heating</v>
      </c>
      <c r="I1222" s="1">
        <f ca="1">OFFSET(IF($H1222="Cooling",Customer!$C$25,Customer!$C$52),E1222,D1222)</f>
        <v>66</v>
      </c>
      <c r="J1222" s="1">
        <f ca="1">OFFSET(IF($H1222="Cooling",Customer!$L$25,Customer!$L$52),$E1222,$D1222)</f>
        <v>64</v>
      </c>
      <c r="K1222" s="16">
        <f t="shared" si="224"/>
        <v>0</v>
      </c>
      <c r="L1222" s="16">
        <f t="shared" si="225"/>
        <v>0</v>
      </c>
      <c r="M1222" s="17">
        <f t="shared" ca="1" si="217"/>
        <v>32</v>
      </c>
      <c r="N1222" s="17">
        <f t="shared" ca="1" si="218"/>
        <v>30</v>
      </c>
      <c r="O1222" s="4"/>
      <c r="P1222" s="4">
        <v>39</v>
      </c>
      <c r="Q1222" s="4">
        <v>32</v>
      </c>
      <c r="R1222" s="4">
        <v>34</v>
      </c>
      <c r="S1222" s="4">
        <v>37</v>
      </c>
      <c r="T1222" s="4">
        <v>39</v>
      </c>
      <c r="U1222" s="4">
        <v>53</v>
      </c>
      <c r="V1222" s="13">
        <v>34</v>
      </c>
      <c r="W1222" s="4">
        <v>38</v>
      </c>
      <c r="X1222" s="4">
        <v>33</v>
      </c>
      <c r="Y1222">
        <f t="shared" si="226"/>
        <v>0</v>
      </c>
      <c r="Z1222">
        <f t="shared" si="227"/>
        <v>0</v>
      </c>
    </row>
    <row r="1223" spans="2:26" x14ac:dyDescent="0.25">
      <c r="B1223" s="11">
        <f t="shared" si="228"/>
        <v>44612.458333330396</v>
      </c>
      <c r="C1223" s="1">
        <f t="shared" si="219"/>
        <v>2</v>
      </c>
      <c r="D1223" s="1">
        <f t="shared" si="220"/>
        <v>7</v>
      </c>
      <c r="E1223" s="12">
        <f t="shared" si="221"/>
        <v>12</v>
      </c>
      <c r="F1223" s="124" t="str">
        <f t="shared" si="222"/>
        <v>0</v>
      </c>
      <c r="G1223" s="1">
        <f ca="1">(OFFSET(O1223,0,MATCH(Customer!$J$6,'CDH &amp; HDH'!$P$11:$X$11,0)))</f>
        <v>36</v>
      </c>
      <c r="H1223" s="1" t="str">
        <f t="shared" si="223"/>
        <v>Heating</v>
      </c>
      <c r="I1223" s="1">
        <f ca="1">OFFSET(IF($H1223="Cooling",Customer!$C$25,Customer!$C$52),E1223,D1223)</f>
        <v>66</v>
      </c>
      <c r="J1223" s="1">
        <f ca="1">OFFSET(IF($H1223="Cooling",Customer!$L$25,Customer!$L$52),$E1223,$D1223)</f>
        <v>64</v>
      </c>
      <c r="K1223" s="16">
        <f t="shared" si="224"/>
        <v>0</v>
      </c>
      <c r="L1223" s="16">
        <f t="shared" si="225"/>
        <v>0</v>
      </c>
      <c r="M1223" s="17">
        <f t="shared" ca="1" si="217"/>
        <v>30</v>
      </c>
      <c r="N1223" s="17">
        <f t="shared" ca="1" si="218"/>
        <v>28</v>
      </c>
      <c r="O1223" s="4"/>
      <c r="P1223" s="4">
        <v>41</v>
      </c>
      <c r="Q1223" s="4">
        <v>33</v>
      </c>
      <c r="R1223" s="4">
        <v>35</v>
      </c>
      <c r="S1223" s="4">
        <v>38</v>
      </c>
      <c r="T1223" s="4">
        <v>43</v>
      </c>
      <c r="U1223" s="4">
        <v>54</v>
      </c>
      <c r="V1223" s="13">
        <v>36</v>
      </c>
      <c r="W1223" s="4">
        <v>41</v>
      </c>
      <c r="X1223" s="4">
        <v>37</v>
      </c>
      <c r="Y1223">
        <f t="shared" si="226"/>
        <v>0</v>
      </c>
      <c r="Z1223">
        <f t="shared" si="227"/>
        <v>0</v>
      </c>
    </row>
    <row r="1224" spans="2:26" x14ac:dyDescent="0.25">
      <c r="B1224" s="11">
        <f t="shared" si="228"/>
        <v>44612.499999997061</v>
      </c>
      <c r="C1224" s="1">
        <f t="shared" si="219"/>
        <v>2</v>
      </c>
      <c r="D1224" s="1">
        <f t="shared" si="220"/>
        <v>7</v>
      </c>
      <c r="E1224" s="12">
        <f t="shared" si="221"/>
        <v>13</v>
      </c>
      <c r="F1224" s="124" t="str">
        <f t="shared" si="222"/>
        <v>0</v>
      </c>
      <c r="G1224" s="1">
        <f ca="1">(OFFSET(O1224,0,MATCH(Customer!$J$6,'CDH &amp; HDH'!$P$11:$X$11,0)))</f>
        <v>37</v>
      </c>
      <c r="H1224" s="1" t="str">
        <f t="shared" si="223"/>
        <v>Heating</v>
      </c>
      <c r="I1224" s="1">
        <f ca="1">OFFSET(IF($H1224="Cooling",Customer!$C$25,Customer!$C$52),E1224,D1224)</f>
        <v>66</v>
      </c>
      <c r="J1224" s="1">
        <f ca="1">OFFSET(IF($H1224="Cooling",Customer!$L$25,Customer!$L$52),$E1224,$D1224)</f>
        <v>64</v>
      </c>
      <c r="K1224" s="16">
        <f t="shared" si="224"/>
        <v>0</v>
      </c>
      <c r="L1224" s="16">
        <f t="shared" si="225"/>
        <v>0</v>
      </c>
      <c r="M1224" s="17">
        <f t="shared" ca="1" si="217"/>
        <v>29</v>
      </c>
      <c r="N1224" s="17">
        <f t="shared" ca="1" si="218"/>
        <v>27</v>
      </c>
      <c r="O1224" s="4"/>
      <c r="P1224" s="4">
        <v>43</v>
      </c>
      <c r="Q1224" s="4">
        <v>34</v>
      </c>
      <c r="R1224" s="4">
        <v>34</v>
      </c>
      <c r="S1224" s="4">
        <v>39</v>
      </c>
      <c r="T1224" s="4">
        <v>45</v>
      </c>
      <c r="U1224" s="4">
        <v>58</v>
      </c>
      <c r="V1224" s="13">
        <v>37</v>
      </c>
      <c r="W1224" s="4">
        <v>42</v>
      </c>
      <c r="X1224" s="4">
        <v>39</v>
      </c>
      <c r="Y1224">
        <f t="shared" si="226"/>
        <v>0</v>
      </c>
      <c r="Z1224">
        <f t="shared" si="227"/>
        <v>0</v>
      </c>
    </row>
    <row r="1225" spans="2:26" x14ac:dyDescent="0.25">
      <c r="B1225" s="11">
        <f t="shared" si="228"/>
        <v>44612.541666663725</v>
      </c>
      <c r="C1225" s="1">
        <f t="shared" si="219"/>
        <v>2</v>
      </c>
      <c r="D1225" s="1">
        <f t="shared" si="220"/>
        <v>7</v>
      </c>
      <c r="E1225" s="12">
        <f t="shared" si="221"/>
        <v>14</v>
      </c>
      <c r="F1225" s="124" t="str">
        <f t="shared" si="222"/>
        <v>0</v>
      </c>
      <c r="G1225" s="1">
        <f ca="1">(OFFSET(O1225,0,MATCH(Customer!$J$6,'CDH &amp; HDH'!$P$11:$X$11,0)))</f>
        <v>38</v>
      </c>
      <c r="H1225" s="1" t="str">
        <f t="shared" si="223"/>
        <v>Heating</v>
      </c>
      <c r="I1225" s="1">
        <f ca="1">OFFSET(IF($H1225="Cooling",Customer!$C$25,Customer!$C$52),E1225,D1225)</f>
        <v>66</v>
      </c>
      <c r="J1225" s="1">
        <f ca="1">OFFSET(IF($H1225="Cooling",Customer!$L$25,Customer!$L$52),$E1225,$D1225)</f>
        <v>64</v>
      </c>
      <c r="K1225" s="16">
        <f t="shared" si="224"/>
        <v>0</v>
      </c>
      <c r="L1225" s="16">
        <f t="shared" si="225"/>
        <v>0</v>
      </c>
      <c r="M1225" s="17">
        <f t="shared" ca="1" si="217"/>
        <v>28</v>
      </c>
      <c r="N1225" s="17">
        <f t="shared" ca="1" si="218"/>
        <v>26</v>
      </c>
      <c r="O1225" s="4"/>
      <c r="P1225" s="4">
        <v>45</v>
      </c>
      <c r="Q1225" s="4">
        <v>35</v>
      </c>
      <c r="R1225" s="4">
        <v>34</v>
      </c>
      <c r="S1225" s="4">
        <v>39</v>
      </c>
      <c r="T1225" s="4">
        <v>47</v>
      </c>
      <c r="U1225" s="4">
        <v>59</v>
      </c>
      <c r="V1225" s="13">
        <v>38</v>
      </c>
      <c r="W1225" s="4">
        <v>42</v>
      </c>
      <c r="X1225" s="4">
        <v>40</v>
      </c>
      <c r="Y1225">
        <f t="shared" si="226"/>
        <v>0</v>
      </c>
      <c r="Z1225">
        <f t="shared" si="227"/>
        <v>0</v>
      </c>
    </row>
    <row r="1226" spans="2:26" x14ac:dyDescent="0.25">
      <c r="B1226" s="11">
        <f t="shared" si="228"/>
        <v>44612.583333330389</v>
      </c>
      <c r="C1226" s="1">
        <f t="shared" si="219"/>
        <v>2</v>
      </c>
      <c r="D1226" s="1">
        <f t="shared" si="220"/>
        <v>7</v>
      </c>
      <c r="E1226" s="12">
        <f t="shared" si="221"/>
        <v>15</v>
      </c>
      <c r="F1226" s="124" t="str">
        <f t="shared" si="222"/>
        <v>0</v>
      </c>
      <c r="G1226" s="1">
        <f ca="1">(OFFSET(O1226,0,MATCH(Customer!$J$6,'CDH &amp; HDH'!$P$11:$X$11,0)))</f>
        <v>39</v>
      </c>
      <c r="H1226" s="1" t="str">
        <f t="shared" si="223"/>
        <v>Heating</v>
      </c>
      <c r="I1226" s="1">
        <f ca="1">OFFSET(IF($H1226="Cooling",Customer!$C$25,Customer!$C$52),E1226,D1226)</f>
        <v>66</v>
      </c>
      <c r="J1226" s="1">
        <f ca="1">OFFSET(IF($H1226="Cooling",Customer!$L$25,Customer!$L$52),$E1226,$D1226)</f>
        <v>64</v>
      </c>
      <c r="K1226" s="16">
        <f t="shared" si="224"/>
        <v>0</v>
      </c>
      <c r="L1226" s="16">
        <f t="shared" si="225"/>
        <v>0</v>
      </c>
      <c r="M1226" s="17">
        <f t="shared" ca="1" si="217"/>
        <v>27</v>
      </c>
      <c r="N1226" s="17">
        <f t="shared" ca="1" si="218"/>
        <v>25</v>
      </c>
      <c r="O1226" s="4"/>
      <c r="P1226" s="4">
        <v>43</v>
      </c>
      <c r="Q1226" s="4">
        <v>34</v>
      </c>
      <c r="R1226" s="4">
        <v>33</v>
      </c>
      <c r="S1226" s="4">
        <v>42</v>
      </c>
      <c r="T1226" s="4">
        <v>49</v>
      </c>
      <c r="U1226" s="4">
        <v>58</v>
      </c>
      <c r="V1226" s="13">
        <v>39</v>
      </c>
      <c r="W1226" s="4">
        <v>42</v>
      </c>
      <c r="X1226" s="4">
        <v>41</v>
      </c>
      <c r="Y1226">
        <f t="shared" si="226"/>
        <v>0</v>
      </c>
      <c r="Z1226">
        <f t="shared" si="227"/>
        <v>0</v>
      </c>
    </row>
    <row r="1227" spans="2:26" x14ac:dyDescent="0.25">
      <c r="B1227" s="11">
        <f t="shared" si="228"/>
        <v>44612.624999997053</v>
      </c>
      <c r="C1227" s="1">
        <f t="shared" si="219"/>
        <v>2</v>
      </c>
      <c r="D1227" s="1">
        <f t="shared" si="220"/>
        <v>7</v>
      </c>
      <c r="E1227" s="12">
        <f t="shared" si="221"/>
        <v>16</v>
      </c>
      <c r="F1227" s="124" t="str">
        <f t="shared" si="222"/>
        <v>0</v>
      </c>
      <c r="G1227" s="1">
        <f ca="1">(OFFSET(O1227,0,MATCH(Customer!$J$6,'CDH &amp; HDH'!$P$11:$X$11,0)))</f>
        <v>40</v>
      </c>
      <c r="H1227" s="1" t="str">
        <f t="shared" si="223"/>
        <v>Heating</v>
      </c>
      <c r="I1227" s="1">
        <f ca="1">OFFSET(IF($H1227="Cooling",Customer!$C$25,Customer!$C$52),E1227,D1227)</f>
        <v>66</v>
      </c>
      <c r="J1227" s="1">
        <f ca="1">OFFSET(IF($H1227="Cooling",Customer!$L$25,Customer!$L$52),$E1227,$D1227)</f>
        <v>64</v>
      </c>
      <c r="K1227" s="16">
        <f t="shared" si="224"/>
        <v>0</v>
      </c>
      <c r="L1227" s="16">
        <f t="shared" si="225"/>
        <v>0</v>
      </c>
      <c r="M1227" s="17">
        <f t="shared" ca="1" si="217"/>
        <v>26</v>
      </c>
      <c r="N1227" s="17">
        <f t="shared" ca="1" si="218"/>
        <v>24</v>
      </c>
      <c r="O1227" s="4"/>
      <c r="P1227" s="4">
        <v>45</v>
      </c>
      <c r="Q1227" s="4">
        <v>34</v>
      </c>
      <c r="R1227" s="4">
        <v>32</v>
      </c>
      <c r="S1227" s="4">
        <v>39</v>
      </c>
      <c r="T1227" s="4">
        <v>50</v>
      </c>
      <c r="U1227" s="4">
        <v>60</v>
      </c>
      <c r="V1227" s="13">
        <v>40</v>
      </c>
      <c r="W1227" s="4">
        <v>43</v>
      </c>
      <c r="X1227" s="4">
        <v>43</v>
      </c>
      <c r="Y1227">
        <f t="shared" si="226"/>
        <v>0</v>
      </c>
      <c r="Z1227">
        <f t="shared" si="227"/>
        <v>0</v>
      </c>
    </row>
    <row r="1228" spans="2:26" x14ac:dyDescent="0.25">
      <c r="B1228" s="11">
        <f t="shared" si="228"/>
        <v>44612.666666663717</v>
      </c>
      <c r="C1228" s="1">
        <f t="shared" si="219"/>
        <v>2</v>
      </c>
      <c r="D1228" s="1">
        <f t="shared" si="220"/>
        <v>7</v>
      </c>
      <c r="E1228" s="12">
        <f t="shared" si="221"/>
        <v>17</v>
      </c>
      <c r="F1228" s="124" t="str">
        <f t="shared" si="222"/>
        <v>0</v>
      </c>
      <c r="G1228" s="1">
        <f ca="1">(OFFSET(O1228,0,MATCH(Customer!$J$6,'CDH &amp; HDH'!$P$11:$X$11,0)))</f>
        <v>40</v>
      </c>
      <c r="H1228" s="1" t="str">
        <f t="shared" si="223"/>
        <v>Heating</v>
      </c>
      <c r="I1228" s="1">
        <f ca="1">OFFSET(IF($H1228="Cooling",Customer!$C$25,Customer!$C$52),E1228,D1228)</f>
        <v>66</v>
      </c>
      <c r="J1228" s="1">
        <f ca="1">OFFSET(IF($H1228="Cooling",Customer!$L$25,Customer!$L$52),$E1228,$D1228)</f>
        <v>64</v>
      </c>
      <c r="K1228" s="16">
        <f t="shared" si="224"/>
        <v>0</v>
      </c>
      <c r="L1228" s="16">
        <f t="shared" si="225"/>
        <v>0</v>
      </c>
      <c r="M1228" s="17">
        <f t="shared" ref="M1228:M1291" ca="1" si="229">IF($H1228="Cooling",0,MAX(0,I1228-$G1228))</f>
        <v>26</v>
      </c>
      <c r="N1228" s="17">
        <f t="shared" ref="N1228:N1291" ca="1" si="230">IF($H1228="Cooling",0,MAX(0,J1228-$G1228))</f>
        <v>24</v>
      </c>
      <c r="O1228" s="4"/>
      <c r="P1228" s="4">
        <v>44</v>
      </c>
      <c r="Q1228" s="4">
        <v>33</v>
      </c>
      <c r="R1228" s="4">
        <v>32</v>
      </c>
      <c r="S1228" s="4">
        <v>37</v>
      </c>
      <c r="T1228" s="4">
        <v>49</v>
      </c>
      <c r="U1228" s="4">
        <v>60</v>
      </c>
      <c r="V1228" s="13">
        <v>40</v>
      </c>
      <c r="W1228" s="4">
        <v>43</v>
      </c>
      <c r="X1228" s="4">
        <v>42</v>
      </c>
      <c r="Y1228">
        <f t="shared" si="226"/>
        <v>0</v>
      </c>
      <c r="Z1228">
        <f t="shared" si="227"/>
        <v>0</v>
      </c>
    </row>
    <row r="1229" spans="2:26" x14ac:dyDescent="0.25">
      <c r="B1229" s="11">
        <f t="shared" si="228"/>
        <v>44612.708333330382</v>
      </c>
      <c r="C1229" s="1">
        <f t="shared" ref="C1229:C1292" si="231">MONTH(B1229)</f>
        <v>2</v>
      </c>
      <c r="D1229" s="1">
        <f t="shared" ref="D1229:D1292" si="232">WEEKDAY(B1229,2)</f>
        <v>7</v>
      </c>
      <c r="E1229" s="12">
        <f t="shared" ref="E1229:E1292" si="233">HOUR(B1229)+1</f>
        <v>18</v>
      </c>
      <c r="F1229" s="124" t="str">
        <f t="shared" ref="F1229:F1292" si="234">IF(AND(C1229&gt;5,C1229&lt;9,D1229&lt;6,E1229&gt;14,E1229&lt;19),"1",IF(AND(OR(E1229=8,E1229=9,E1229=19,E1229=20),C1229&lt;3,D1229&lt;6),"1","0"))</f>
        <v>0</v>
      </c>
      <c r="G1229" s="1">
        <f ca="1">(OFFSET(O1229,0,MATCH(Customer!$J$6,'CDH &amp; HDH'!$P$11:$X$11,0)))</f>
        <v>40</v>
      </c>
      <c r="H1229" s="1" t="str">
        <f t="shared" ref="H1229:H1292" si="235">IF(AND(C1229&gt;=5,C1229&lt;=9),"Cooling","Heating")</f>
        <v>Heating</v>
      </c>
      <c r="I1229" s="1">
        <f ca="1">OFFSET(IF($H1229="Cooling",Customer!$C$25,Customer!$C$52),E1229,D1229)</f>
        <v>66</v>
      </c>
      <c r="J1229" s="1">
        <f ca="1">OFFSET(IF($H1229="Cooling",Customer!$L$25,Customer!$L$52),$E1229,$D1229)</f>
        <v>64</v>
      </c>
      <c r="K1229" s="16">
        <f t="shared" ref="K1229:K1292" si="236">IF($H1229="Heating",0,MAX(0,$G1229-I1229))</f>
        <v>0</v>
      </c>
      <c r="L1229" s="16">
        <f t="shared" ref="L1229:L1292" si="237">IF($H1229="Heating",0,MAX(0,$G1229-J1229))</f>
        <v>0</v>
      </c>
      <c r="M1229" s="17">
        <f t="shared" ca="1" si="229"/>
        <v>26</v>
      </c>
      <c r="N1229" s="17">
        <f t="shared" ca="1" si="230"/>
        <v>24</v>
      </c>
      <c r="O1229" s="4"/>
      <c r="P1229" s="4">
        <v>43</v>
      </c>
      <c r="Q1229" s="4">
        <v>32</v>
      </c>
      <c r="R1229" s="4">
        <v>29</v>
      </c>
      <c r="S1229" s="4">
        <v>36</v>
      </c>
      <c r="T1229" s="4">
        <v>46</v>
      </c>
      <c r="U1229" s="4">
        <v>56</v>
      </c>
      <c r="V1229" s="13">
        <v>40</v>
      </c>
      <c r="W1229" s="4">
        <v>41</v>
      </c>
      <c r="X1229" s="4">
        <v>37</v>
      </c>
      <c r="Y1229">
        <f t="shared" ref="Y1229:Y1292" si="238">1.08*400*K1229</f>
        <v>0</v>
      </c>
      <c r="Z1229">
        <f t="shared" ref="Z1229:Z1292" si="239">1.08*400*L1229</f>
        <v>0</v>
      </c>
    </row>
    <row r="1230" spans="2:26" x14ac:dyDescent="0.25">
      <c r="B1230" s="11">
        <f t="shared" ref="B1230:B1293" si="240">B1229+1/24</f>
        <v>44612.749999997046</v>
      </c>
      <c r="C1230" s="1">
        <f t="shared" si="231"/>
        <v>2</v>
      </c>
      <c r="D1230" s="1">
        <f t="shared" si="232"/>
        <v>7</v>
      </c>
      <c r="E1230" s="12">
        <f t="shared" si="233"/>
        <v>19</v>
      </c>
      <c r="F1230" s="124" t="str">
        <f t="shared" si="234"/>
        <v>0</v>
      </c>
      <c r="G1230" s="1">
        <f ca="1">(OFFSET(O1230,0,MATCH(Customer!$J$6,'CDH &amp; HDH'!$P$11:$X$11,0)))</f>
        <v>41</v>
      </c>
      <c r="H1230" s="1" t="str">
        <f t="shared" si="235"/>
        <v>Heating</v>
      </c>
      <c r="I1230" s="1">
        <f ca="1">OFFSET(IF($H1230="Cooling",Customer!$C$25,Customer!$C$52),E1230,D1230)</f>
        <v>66</v>
      </c>
      <c r="J1230" s="1">
        <f ca="1">OFFSET(IF($H1230="Cooling",Customer!$L$25,Customer!$L$52),$E1230,$D1230)</f>
        <v>64</v>
      </c>
      <c r="K1230" s="16">
        <f t="shared" si="236"/>
        <v>0</v>
      </c>
      <c r="L1230" s="16">
        <f t="shared" si="237"/>
        <v>0</v>
      </c>
      <c r="M1230" s="17">
        <f t="shared" ca="1" si="229"/>
        <v>25</v>
      </c>
      <c r="N1230" s="17">
        <f t="shared" ca="1" si="230"/>
        <v>23</v>
      </c>
      <c r="O1230" s="4"/>
      <c r="P1230" s="4">
        <v>43</v>
      </c>
      <c r="Q1230" s="4">
        <v>32</v>
      </c>
      <c r="R1230" s="4">
        <v>31</v>
      </c>
      <c r="S1230" s="4">
        <v>36</v>
      </c>
      <c r="T1230" s="4">
        <v>45</v>
      </c>
      <c r="U1230" s="4">
        <v>54</v>
      </c>
      <c r="V1230" s="13">
        <v>41</v>
      </c>
      <c r="W1230" s="4">
        <v>41</v>
      </c>
      <c r="X1230" s="4">
        <v>33</v>
      </c>
      <c r="Y1230">
        <f t="shared" si="238"/>
        <v>0</v>
      </c>
      <c r="Z1230">
        <f t="shared" si="239"/>
        <v>0</v>
      </c>
    </row>
    <row r="1231" spans="2:26" x14ac:dyDescent="0.25">
      <c r="B1231" s="11">
        <f t="shared" si="240"/>
        <v>44612.79166666371</v>
      </c>
      <c r="C1231" s="1">
        <f t="shared" si="231"/>
        <v>2</v>
      </c>
      <c r="D1231" s="1">
        <f t="shared" si="232"/>
        <v>7</v>
      </c>
      <c r="E1231" s="12">
        <f t="shared" si="233"/>
        <v>20</v>
      </c>
      <c r="F1231" s="124" t="str">
        <f t="shared" si="234"/>
        <v>0</v>
      </c>
      <c r="G1231" s="1">
        <f ca="1">(OFFSET(O1231,0,MATCH(Customer!$J$6,'CDH &amp; HDH'!$P$11:$X$11,0)))</f>
        <v>41</v>
      </c>
      <c r="H1231" s="1" t="str">
        <f t="shared" si="235"/>
        <v>Heating</v>
      </c>
      <c r="I1231" s="1">
        <f ca="1">OFFSET(IF($H1231="Cooling",Customer!$C$25,Customer!$C$52),E1231,D1231)</f>
        <v>66</v>
      </c>
      <c r="J1231" s="1">
        <f ca="1">OFFSET(IF($H1231="Cooling",Customer!$L$25,Customer!$L$52),$E1231,$D1231)</f>
        <v>64</v>
      </c>
      <c r="K1231" s="16">
        <f t="shared" si="236"/>
        <v>0</v>
      </c>
      <c r="L1231" s="16">
        <f t="shared" si="237"/>
        <v>0</v>
      </c>
      <c r="M1231" s="17">
        <f t="shared" ca="1" si="229"/>
        <v>25</v>
      </c>
      <c r="N1231" s="17">
        <f t="shared" ca="1" si="230"/>
        <v>23</v>
      </c>
      <c r="O1231" s="4"/>
      <c r="P1231" s="4">
        <v>39</v>
      </c>
      <c r="Q1231" s="4">
        <v>32</v>
      </c>
      <c r="R1231" s="4">
        <v>26</v>
      </c>
      <c r="S1231" s="4">
        <v>36</v>
      </c>
      <c r="T1231" s="4">
        <v>42</v>
      </c>
      <c r="U1231" s="4">
        <v>53</v>
      </c>
      <c r="V1231" s="13">
        <v>41</v>
      </c>
      <c r="W1231" s="4">
        <v>38</v>
      </c>
      <c r="X1231" s="4">
        <v>28</v>
      </c>
      <c r="Y1231">
        <f t="shared" si="238"/>
        <v>0</v>
      </c>
      <c r="Z1231">
        <f t="shared" si="239"/>
        <v>0</v>
      </c>
    </row>
    <row r="1232" spans="2:26" x14ac:dyDescent="0.25">
      <c r="B1232" s="11">
        <f t="shared" si="240"/>
        <v>44612.833333330374</v>
      </c>
      <c r="C1232" s="1">
        <f t="shared" si="231"/>
        <v>2</v>
      </c>
      <c r="D1232" s="1">
        <f t="shared" si="232"/>
        <v>7</v>
      </c>
      <c r="E1232" s="12">
        <f t="shared" si="233"/>
        <v>21</v>
      </c>
      <c r="F1232" s="124" t="str">
        <f t="shared" si="234"/>
        <v>0</v>
      </c>
      <c r="G1232" s="1">
        <f ca="1">(OFFSET(O1232,0,MATCH(Customer!$J$6,'CDH &amp; HDH'!$P$11:$X$11,0)))</f>
        <v>42</v>
      </c>
      <c r="H1232" s="1" t="str">
        <f t="shared" si="235"/>
        <v>Heating</v>
      </c>
      <c r="I1232" s="1">
        <f ca="1">OFFSET(IF($H1232="Cooling",Customer!$C$25,Customer!$C$52),E1232,D1232)</f>
        <v>66</v>
      </c>
      <c r="J1232" s="1">
        <f ca="1">OFFSET(IF($H1232="Cooling",Customer!$L$25,Customer!$L$52),$E1232,$D1232)</f>
        <v>64</v>
      </c>
      <c r="K1232" s="16">
        <f t="shared" si="236"/>
        <v>0</v>
      </c>
      <c r="L1232" s="16">
        <f t="shared" si="237"/>
        <v>0</v>
      </c>
      <c r="M1232" s="17">
        <f t="shared" ca="1" si="229"/>
        <v>24</v>
      </c>
      <c r="N1232" s="17">
        <f t="shared" ca="1" si="230"/>
        <v>22</v>
      </c>
      <c r="O1232" s="4"/>
      <c r="P1232" s="4">
        <v>39</v>
      </c>
      <c r="Q1232" s="4">
        <v>31</v>
      </c>
      <c r="R1232" s="4">
        <v>24</v>
      </c>
      <c r="S1232" s="4">
        <v>37</v>
      </c>
      <c r="T1232" s="4">
        <v>40</v>
      </c>
      <c r="U1232" s="4">
        <v>50</v>
      </c>
      <c r="V1232" s="13">
        <v>42</v>
      </c>
      <c r="W1232" s="4">
        <v>37</v>
      </c>
      <c r="X1232" s="4">
        <v>27</v>
      </c>
      <c r="Y1232">
        <f t="shared" si="238"/>
        <v>0</v>
      </c>
      <c r="Z1232">
        <f t="shared" si="239"/>
        <v>0</v>
      </c>
    </row>
    <row r="1233" spans="2:26" x14ac:dyDescent="0.25">
      <c r="B1233" s="11">
        <f t="shared" si="240"/>
        <v>44612.874999997039</v>
      </c>
      <c r="C1233" s="1">
        <f t="shared" si="231"/>
        <v>2</v>
      </c>
      <c r="D1233" s="1">
        <f t="shared" si="232"/>
        <v>7</v>
      </c>
      <c r="E1233" s="12">
        <f t="shared" si="233"/>
        <v>22</v>
      </c>
      <c r="F1233" s="124" t="str">
        <f t="shared" si="234"/>
        <v>0</v>
      </c>
      <c r="G1233" s="1">
        <f ca="1">(OFFSET(O1233,0,MATCH(Customer!$J$6,'CDH &amp; HDH'!$P$11:$X$11,0)))</f>
        <v>42</v>
      </c>
      <c r="H1233" s="1" t="str">
        <f t="shared" si="235"/>
        <v>Heating</v>
      </c>
      <c r="I1233" s="1">
        <f ca="1">OFFSET(IF($H1233="Cooling",Customer!$C$25,Customer!$C$52),E1233,D1233)</f>
        <v>66</v>
      </c>
      <c r="J1233" s="1">
        <f ca="1">OFFSET(IF($H1233="Cooling",Customer!$L$25,Customer!$L$52),$E1233,$D1233)</f>
        <v>64</v>
      </c>
      <c r="K1233" s="16">
        <f t="shared" si="236"/>
        <v>0</v>
      </c>
      <c r="L1233" s="16">
        <f t="shared" si="237"/>
        <v>0</v>
      </c>
      <c r="M1233" s="17">
        <f t="shared" ca="1" si="229"/>
        <v>24</v>
      </c>
      <c r="N1233" s="17">
        <f t="shared" ca="1" si="230"/>
        <v>22</v>
      </c>
      <c r="O1233" s="4"/>
      <c r="P1233" s="4">
        <v>40</v>
      </c>
      <c r="Q1233" s="4">
        <v>31</v>
      </c>
      <c r="R1233" s="4">
        <v>22</v>
      </c>
      <c r="S1233" s="4">
        <v>37</v>
      </c>
      <c r="T1233" s="4">
        <v>40</v>
      </c>
      <c r="U1233" s="4">
        <v>49</v>
      </c>
      <c r="V1233" s="13">
        <v>42</v>
      </c>
      <c r="W1233" s="4">
        <v>37</v>
      </c>
      <c r="X1233" s="4">
        <v>27</v>
      </c>
      <c r="Y1233">
        <f t="shared" si="238"/>
        <v>0</v>
      </c>
      <c r="Z1233">
        <f t="shared" si="239"/>
        <v>0</v>
      </c>
    </row>
    <row r="1234" spans="2:26" x14ac:dyDescent="0.25">
      <c r="B1234" s="11">
        <f t="shared" si="240"/>
        <v>44612.916666663703</v>
      </c>
      <c r="C1234" s="1">
        <f t="shared" si="231"/>
        <v>2</v>
      </c>
      <c r="D1234" s="1">
        <f t="shared" si="232"/>
        <v>7</v>
      </c>
      <c r="E1234" s="12">
        <f t="shared" si="233"/>
        <v>23</v>
      </c>
      <c r="F1234" s="124" t="str">
        <f t="shared" si="234"/>
        <v>0</v>
      </c>
      <c r="G1234" s="1">
        <f ca="1">(OFFSET(O1234,0,MATCH(Customer!$J$6,'CDH &amp; HDH'!$P$11:$X$11,0)))</f>
        <v>38</v>
      </c>
      <c r="H1234" s="1" t="str">
        <f t="shared" si="235"/>
        <v>Heating</v>
      </c>
      <c r="I1234" s="1">
        <f ca="1">OFFSET(IF($H1234="Cooling",Customer!$C$25,Customer!$C$52),E1234,D1234)</f>
        <v>66</v>
      </c>
      <c r="J1234" s="1">
        <f ca="1">OFFSET(IF($H1234="Cooling",Customer!$L$25,Customer!$L$52),$E1234,$D1234)</f>
        <v>64</v>
      </c>
      <c r="K1234" s="16">
        <f t="shared" si="236"/>
        <v>0</v>
      </c>
      <c r="L1234" s="16">
        <f t="shared" si="237"/>
        <v>0</v>
      </c>
      <c r="M1234" s="17">
        <f t="shared" ca="1" si="229"/>
        <v>28</v>
      </c>
      <c r="N1234" s="17">
        <f t="shared" ca="1" si="230"/>
        <v>26</v>
      </c>
      <c r="O1234" s="4"/>
      <c r="P1234" s="4">
        <v>38</v>
      </c>
      <c r="Q1234" s="4">
        <v>31</v>
      </c>
      <c r="R1234" s="4">
        <v>18</v>
      </c>
      <c r="S1234" s="4">
        <v>38</v>
      </c>
      <c r="T1234" s="4">
        <v>37</v>
      </c>
      <c r="U1234" s="4">
        <v>50</v>
      </c>
      <c r="V1234" s="13">
        <v>38</v>
      </c>
      <c r="W1234" s="4">
        <v>36</v>
      </c>
      <c r="X1234" s="4">
        <v>25</v>
      </c>
      <c r="Y1234">
        <f t="shared" si="238"/>
        <v>0</v>
      </c>
      <c r="Z1234">
        <f t="shared" si="239"/>
        <v>0</v>
      </c>
    </row>
    <row r="1235" spans="2:26" x14ac:dyDescent="0.25">
      <c r="B1235" s="11">
        <f t="shared" si="240"/>
        <v>44612.958333330367</v>
      </c>
      <c r="C1235" s="1">
        <f t="shared" si="231"/>
        <v>2</v>
      </c>
      <c r="D1235" s="1">
        <f t="shared" si="232"/>
        <v>7</v>
      </c>
      <c r="E1235" s="12">
        <f t="shared" si="233"/>
        <v>24</v>
      </c>
      <c r="F1235" s="124" t="str">
        <f t="shared" si="234"/>
        <v>0</v>
      </c>
      <c r="G1235" s="1">
        <f ca="1">(OFFSET(O1235,0,MATCH(Customer!$J$6,'CDH &amp; HDH'!$P$11:$X$11,0)))</f>
        <v>37</v>
      </c>
      <c r="H1235" s="1" t="str">
        <f t="shared" si="235"/>
        <v>Heating</v>
      </c>
      <c r="I1235" s="1">
        <f ca="1">OFFSET(IF($H1235="Cooling",Customer!$C$25,Customer!$C$52),E1235,D1235)</f>
        <v>66</v>
      </c>
      <c r="J1235" s="1">
        <f ca="1">OFFSET(IF($H1235="Cooling",Customer!$L$25,Customer!$L$52),$E1235,$D1235)</f>
        <v>64</v>
      </c>
      <c r="K1235" s="16">
        <f t="shared" si="236"/>
        <v>0</v>
      </c>
      <c r="L1235" s="16">
        <f t="shared" si="237"/>
        <v>0</v>
      </c>
      <c r="M1235" s="17">
        <f t="shared" ca="1" si="229"/>
        <v>29</v>
      </c>
      <c r="N1235" s="17">
        <f t="shared" ca="1" si="230"/>
        <v>27</v>
      </c>
      <c r="O1235" s="4"/>
      <c r="P1235" s="4">
        <v>38</v>
      </c>
      <c r="Q1235" s="4">
        <v>30</v>
      </c>
      <c r="R1235" s="4">
        <v>16</v>
      </c>
      <c r="S1235" s="4">
        <v>38</v>
      </c>
      <c r="T1235" s="4">
        <v>37</v>
      </c>
      <c r="U1235" s="4">
        <v>46</v>
      </c>
      <c r="V1235" s="13">
        <v>37</v>
      </c>
      <c r="W1235" s="4">
        <v>34</v>
      </c>
      <c r="X1235" s="4">
        <v>23</v>
      </c>
      <c r="Y1235">
        <f t="shared" si="238"/>
        <v>0</v>
      </c>
      <c r="Z1235">
        <f t="shared" si="239"/>
        <v>0</v>
      </c>
    </row>
    <row r="1236" spans="2:26" x14ac:dyDescent="0.25">
      <c r="B1236" s="11">
        <f t="shared" si="240"/>
        <v>44612.999999997031</v>
      </c>
      <c r="C1236" s="1">
        <f t="shared" si="231"/>
        <v>2</v>
      </c>
      <c r="D1236" s="1">
        <f t="shared" si="232"/>
        <v>1</v>
      </c>
      <c r="E1236" s="12">
        <f t="shared" si="233"/>
        <v>1</v>
      </c>
      <c r="F1236" s="124" t="str">
        <f t="shared" si="234"/>
        <v>0</v>
      </c>
      <c r="G1236" s="1">
        <f ca="1">(OFFSET(O1236,0,MATCH(Customer!$J$6,'CDH &amp; HDH'!$P$11:$X$11,0)))</f>
        <v>37</v>
      </c>
      <c r="H1236" s="1" t="str">
        <f t="shared" si="235"/>
        <v>Heating</v>
      </c>
      <c r="I1236" s="1">
        <f ca="1">OFFSET(IF($H1236="Cooling",Customer!$C$25,Customer!$C$52),E1236,D1236)</f>
        <v>66</v>
      </c>
      <c r="J1236" s="1">
        <f ca="1">OFFSET(IF($H1236="Cooling",Customer!$L$25,Customer!$L$52),$E1236,$D1236)</f>
        <v>64</v>
      </c>
      <c r="K1236" s="16">
        <f t="shared" si="236"/>
        <v>0</v>
      </c>
      <c r="L1236" s="16">
        <f t="shared" si="237"/>
        <v>0</v>
      </c>
      <c r="M1236" s="17">
        <f t="shared" ca="1" si="229"/>
        <v>29</v>
      </c>
      <c r="N1236" s="17">
        <f t="shared" ca="1" si="230"/>
        <v>27</v>
      </c>
      <c r="O1236" s="4"/>
      <c r="P1236" s="4">
        <v>37</v>
      </c>
      <c r="Q1236" s="4">
        <v>30</v>
      </c>
      <c r="R1236" s="4">
        <v>14</v>
      </c>
      <c r="S1236" s="4">
        <v>39</v>
      </c>
      <c r="T1236" s="4">
        <v>36</v>
      </c>
      <c r="U1236" s="4">
        <v>44</v>
      </c>
      <c r="V1236" s="13">
        <v>37</v>
      </c>
      <c r="W1236" s="4">
        <v>33</v>
      </c>
      <c r="X1236" s="4">
        <v>23</v>
      </c>
      <c r="Y1236">
        <f t="shared" si="238"/>
        <v>0</v>
      </c>
      <c r="Z1236">
        <f t="shared" si="239"/>
        <v>0</v>
      </c>
    </row>
    <row r="1237" spans="2:26" x14ac:dyDescent="0.25">
      <c r="B1237" s="11">
        <f t="shared" si="240"/>
        <v>44613.041666663696</v>
      </c>
      <c r="C1237" s="1">
        <f t="shared" si="231"/>
        <v>2</v>
      </c>
      <c r="D1237" s="1">
        <f t="shared" si="232"/>
        <v>1</v>
      </c>
      <c r="E1237" s="12">
        <f t="shared" si="233"/>
        <v>2</v>
      </c>
      <c r="F1237" s="124" t="str">
        <f t="shared" si="234"/>
        <v>0</v>
      </c>
      <c r="G1237" s="1">
        <f ca="1">(OFFSET(O1237,0,MATCH(Customer!$J$6,'CDH &amp; HDH'!$P$11:$X$11,0)))</f>
        <v>35</v>
      </c>
      <c r="H1237" s="1" t="str">
        <f t="shared" si="235"/>
        <v>Heating</v>
      </c>
      <c r="I1237" s="1">
        <f ca="1">OFFSET(IF($H1237="Cooling",Customer!$C$25,Customer!$C$52),E1237,D1237)</f>
        <v>66</v>
      </c>
      <c r="J1237" s="1">
        <f ca="1">OFFSET(IF($H1237="Cooling",Customer!$L$25,Customer!$L$52),$E1237,$D1237)</f>
        <v>64</v>
      </c>
      <c r="K1237" s="16">
        <f t="shared" si="236"/>
        <v>0</v>
      </c>
      <c r="L1237" s="16">
        <f t="shared" si="237"/>
        <v>0</v>
      </c>
      <c r="M1237" s="17">
        <f t="shared" ca="1" si="229"/>
        <v>31</v>
      </c>
      <c r="N1237" s="17">
        <f t="shared" ca="1" si="230"/>
        <v>29</v>
      </c>
      <c r="O1237" s="4"/>
      <c r="P1237" s="4">
        <v>35</v>
      </c>
      <c r="Q1237" s="4">
        <v>30</v>
      </c>
      <c r="R1237" s="4">
        <v>10</v>
      </c>
      <c r="S1237" s="4">
        <v>40</v>
      </c>
      <c r="T1237" s="4">
        <v>33</v>
      </c>
      <c r="U1237" s="4">
        <v>45</v>
      </c>
      <c r="V1237" s="13">
        <v>35</v>
      </c>
      <c r="W1237" s="4">
        <v>31</v>
      </c>
      <c r="X1237" s="4">
        <v>22</v>
      </c>
      <c r="Y1237">
        <f t="shared" si="238"/>
        <v>0</v>
      </c>
      <c r="Z1237">
        <f t="shared" si="239"/>
        <v>0</v>
      </c>
    </row>
    <row r="1238" spans="2:26" x14ac:dyDescent="0.25">
      <c r="B1238" s="11">
        <f t="shared" si="240"/>
        <v>44613.08333333036</v>
      </c>
      <c r="C1238" s="1">
        <f t="shared" si="231"/>
        <v>2</v>
      </c>
      <c r="D1238" s="1">
        <f t="shared" si="232"/>
        <v>1</v>
      </c>
      <c r="E1238" s="12">
        <f t="shared" si="233"/>
        <v>3</v>
      </c>
      <c r="F1238" s="124" t="str">
        <f t="shared" si="234"/>
        <v>0</v>
      </c>
      <c r="G1238" s="1">
        <f ca="1">(OFFSET(O1238,0,MATCH(Customer!$J$6,'CDH &amp; HDH'!$P$11:$X$11,0)))</f>
        <v>35</v>
      </c>
      <c r="H1238" s="1" t="str">
        <f t="shared" si="235"/>
        <v>Heating</v>
      </c>
      <c r="I1238" s="1">
        <f ca="1">OFFSET(IF($H1238="Cooling",Customer!$C$25,Customer!$C$52),E1238,D1238)</f>
        <v>66</v>
      </c>
      <c r="J1238" s="1">
        <f ca="1">OFFSET(IF($H1238="Cooling",Customer!$L$25,Customer!$L$52),$E1238,$D1238)</f>
        <v>64</v>
      </c>
      <c r="K1238" s="16">
        <f t="shared" si="236"/>
        <v>0</v>
      </c>
      <c r="L1238" s="16">
        <f t="shared" si="237"/>
        <v>0</v>
      </c>
      <c r="M1238" s="17">
        <f t="shared" ca="1" si="229"/>
        <v>31</v>
      </c>
      <c r="N1238" s="17">
        <f t="shared" ca="1" si="230"/>
        <v>29</v>
      </c>
      <c r="O1238" s="4"/>
      <c r="P1238" s="4">
        <v>33</v>
      </c>
      <c r="Q1238" s="4">
        <v>30</v>
      </c>
      <c r="R1238" s="4">
        <v>7</v>
      </c>
      <c r="S1238" s="4">
        <v>40</v>
      </c>
      <c r="T1238" s="4">
        <v>32</v>
      </c>
      <c r="U1238" s="4">
        <v>43</v>
      </c>
      <c r="V1238" s="13">
        <v>35</v>
      </c>
      <c r="W1238" s="4">
        <v>29</v>
      </c>
      <c r="X1238" s="4">
        <v>19</v>
      </c>
      <c r="Y1238">
        <f t="shared" si="238"/>
        <v>0</v>
      </c>
      <c r="Z1238">
        <f t="shared" si="239"/>
        <v>0</v>
      </c>
    </row>
    <row r="1239" spans="2:26" x14ac:dyDescent="0.25">
      <c r="B1239" s="11">
        <f t="shared" si="240"/>
        <v>44613.124999997024</v>
      </c>
      <c r="C1239" s="1">
        <f t="shared" si="231"/>
        <v>2</v>
      </c>
      <c r="D1239" s="1">
        <f t="shared" si="232"/>
        <v>1</v>
      </c>
      <c r="E1239" s="12">
        <f t="shared" si="233"/>
        <v>4</v>
      </c>
      <c r="F1239" s="124" t="str">
        <f t="shared" si="234"/>
        <v>0</v>
      </c>
      <c r="G1239" s="1">
        <f ca="1">(OFFSET(O1239,0,MATCH(Customer!$J$6,'CDH &amp; HDH'!$P$11:$X$11,0)))</f>
        <v>34</v>
      </c>
      <c r="H1239" s="1" t="str">
        <f t="shared" si="235"/>
        <v>Heating</v>
      </c>
      <c r="I1239" s="1">
        <f ca="1">OFFSET(IF($H1239="Cooling",Customer!$C$25,Customer!$C$52),E1239,D1239)</f>
        <v>66</v>
      </c>
      <c r="J1239" s="1">
        <f ca="1">OFFSET(IF($H1239="Cooling",Customer!$L$25,Customer!$L$52),$E1239,$D1239)</f>
        <v>64</v>
      </c>
      <c r="K1239" s="16">
        <f t="shared" si="236"/>
        <v>0</v>
      </c>
      <c r="L1239" s="16">
        <f t="shared" si="237"/>
        <v>0</v>
      </c>
      <c r="M1239" s="17">
        <f t="shared" ca="1" si="229"/>
        <v>32</v>
      </c>
      <c r="N1239" s="17">
        <f t="shared" ca="1" si="230"/>
        <v>30</v>
      </c>
      <c r="O1239" s="4"/>
      <c r="P1239" s="4">
        <v>31</v>
      </c>
      <c r="Q1239" s="4">
        <v>30</v>
      </c>
      <c r="R1239" s="4">
        <v>5</v>
      </c>
      <c r="S1239" s="4">
        <v>37</v>
      </c>
      <c r="T1239" s="4">
        <v>29</v>
      </c>
      <c r="U1239" s="4">
        <v>42</v>
      </c>
      <c r="V1239" s="13">
        <v>34</v>
      </c>
      <c r="W1239" s="4">
        <v>27</v>
      </c>
      <c r="X1239" s="4">
        <v>20</v>
      </c>
      <c r="Y1239">
        <f t="shared" si="238"/>
        <v>0</v>
      </c>
      <c r="Z1239">
        <f t="shared" si="239"/>
        <v>0</v>
      </c>
    </row>
    <row r="1240" spans="2:26" x14ac:dyDescent="0.25">
      <c r="B1240" s="11">
        <f t="shared" si="240"/>
        <v>44613.166666663688</v>
      </c>
      <c r="C1240" s="1">
        <f t="shared" si="231"/>
        <v>2</v>
      </c>
      <c r="D1240" s="1">
        <f t="shared" si="232"/>
        <v>1</v>
      </c>
      <c r="E1240" s="12">
        <f t="shared" si="233"/>
        <v>5</v>
      </c>
      <c r="F1240" s="124" t="str">
        <f t="shared" si="234"/>
        <v>0</v>
      </c>
      <c r="G1240" s="1">
        <f ca="1">(OFFSET(O1240,0,MATCH(Customer!$J$6,'CDH &amp; HDH'!$P$11:$X$11,0)))</f>
        <v>33</v>
      </c>
      <c r="H1240" s="1" t="str">
        <f t="shared" si="235"/>
        <v>Heating</v>
      </c>
      <c r="I1240" s="1">
        <f ca="1">OFFSET(IF($H1240="Cooling",Customer!$C$25,Customer!$C$52),E1240,D1240)</f>
        <v>66</v>
      </c>
      <c r="J1240" s="1">
        <f ca="1">OFFSET(IF($H1240="Cooling",Customer!$L$25,Customer!$L$52),$E1240,$D1240)</f>
        <v>64</v>
      </c>
      <c r="K1240" s="16">
        <f t="shared" si="236"/>
        <v>0</v>
      </c>
      <c r="L1240" s="16">
        <f t="shared" si="237"/>
        <v>0</v>
      </c>
      <c r="M1240" s="17">
        <f t="shared" ca="1" si="229"/>
        <v>33</v>
      </c>
      <c r="N1240" s="17">
        <f t="shared" ca="1" si="230"/>
        <v>31</v>
      </c>
      <c r="O1240" s="4"/>
      <c r="P1240" s="4">
        <v>27</v>
      </c>
      <c r="Q1240" s="4">
        <v>29</v>
      </c>
      <c r="R1240" s="4">
        <v>3</v>
      </c>
      <c r="S1240" s="4">
        <v>36</v>
      </c>
      <c r="T1240" s="4">
        <v>28</v>
      </c>
      <c r="U1240" s="4">
        <v>42</v>
      </c>
      <c r="V1240" s="13">
        <v>33</v>
      </c>
      <c r="W1240" s="4">
        <v>24</v>
      </c>
      <c r="X1240" s="4">
        <v>18</v>
      </c>
      <c r="Y1240">
        <f t="shared" si="238"/>
        <v>0</v>
      </c>
      <c r="Z1240">
        <f t="shared" si="239"/>
        <v>0</v>
      </c>
    </row>
    <row r="1241" spans="2:26" x14ac:dyDescent="0.25">
      <c r="B1241" s="11">
        <f t="shared" si="240"/>
        <v>44613.208333330353</v>
      </c>
      <c r="C1241" s="1">
        <f t="shared" si="231"/>
        <v>2</v>
      </c>
      <c r="D1241" s="1">
        <f t="shared" si="232"/>
        <v>1</v>
      </c>
      <c r="E1241" s="12">
        <f t="shared" si="233"/>
        <v>6</v>
      </c>
      <c r="F1241" s="124" t="str">
        <f t="shared" si="234"/>
        <v>0</v>
      </c>
      <c r="G1241" s="1">
        <f ca="1">(OFFSET(O1241,0,MATCH(Customer!$J$6,'CDH &amp; HDH'!$P$11:$X$11,0)))</f>
        <v>33</v>
      </c>
      <c r="H1241" s="1" t="str">
        <f t="shared" si="235"/>
        <v>Heating</v>
      </c>
      <c r="I1241" s="1">
        <f ca="1">OFFSET(IF($H1241="Cooling",Customer!$C$25,Customer!$C$52),E1241,D1241)</f>
        <v>66</v>
      </c>
      <c r="J1241" s="1">
        <f ca="1">OFFSET(IF($H1241="Cooling",Customer!$L$25,Customer!$L$52),$E1241,$D1241)</f>
        <v>64</v>
      </c>
      <c r="K1241" s="16">
        <f t="shared" si="236"/>
        <v>0</v>
      </c>
      <c r="L1241" s="16">
        <f t="shared" si="237"/>
        <v>0</v>
      </c>
      <c r="M1241" s="17">
        <f t="shared" ca="1" si="229"/>
        <v>33</v>
      </c>
      <c r="N1241" s="17">
        <f t="shared" ca="1" si="230"/>
        <v>31</v>
      </c>
      <c r="O1241" s="4"/>
      <c r="P1241" s="4">
        <v>25</v>
      </c>
      <c r="Q1241" s="4">
        <v>30</v>
      </c>
      <c r="R1241" s="4">
        <v>1</v>
      </c>
      <c r="S1241" s="4">
        <v>36</v>
      </c>
      <c r="T1241" s="4">
        <v>26</v>
      </c>
      <c r="U1241" s="4">
        <v>41</v>
      </c>
      <c r="V1241" s="13">
        <v>33</v>
      </c>
      <c r="W1241" s="4">
        <v>22</v>
      </c>
      <c r="X1241" s="4">
        <v>19</v>
      </c>
      <c r="Y1241">
        <f t="shared" si="238"/>
        <v>0</v>
      </c>
      <c r="Z1241">
        <f t="shared" si="239"/>
        <v>0</v>
      </c>
    </row>
    <row r="1242" spans="2:26" x14ac:dyDescent="0.25">
      <c r="B1242" s="11">
        <f t="shared" si="240"/>
        <v>44613.249999997017</v>
      </c>
      <c r="C1242" s="1">
        <f t="shared" si="231"/>
        <v>2</v>
      </c>
      <c r="D1242" s="1">
        <f t="shared" si="232"/>
        <v>1</v>
      </c>
      <c r="E1242" s="12">
        <f t="shared" si="233"/>
        <v>7</v>
      </c>
      <c r="F1242" s="124" t="str">
        <f t="shared" si="234"/>
        <v>0</v>
      </c>
      <c r="G1242" s="1">
        <f ca="1">(OFFSET(O1242,0,MATCH(Customer!$J$6,'CDH &amp; HDH'!$P$11:$X$11,0)))</f>
        <v>33</v>
      </c>
      <c r="H1242" s="1" t="str">
        <f t="shared" si="235"/>
        <v>Heating</v>
      </c>
      <c r="I1242" s="1">
        <f ca="1">OFFSET(IF($H1242="Cooling",Customer!$C$25,Customer!$C$52),E1242,D1242)</f>
        <v>66</v>
      </c>
      <c r="J1242" s="1">
        <f ca="1">OFFSET(IF($H1242="Cooling",Customer!$L$25,Customer!$L$52),$E1242,$D1242)</f>
        <v>64</v>
      </c>
      <c r="K1242" s="16">
        <f t="shared" si="236"/>
        <v>0</v>
      </c>
      <c r="L1242" s="16">
        <f t="shared" si="237"/>
        <v>0</v>
      </c>
      <c r="M1242" s="17">
        <f t="shared" ca="1" si="229"/>
        <v>33</v>
      </c>
      <c r="N1242" s="17">
        <f t="shared" ca="1" si="230"/>
        <v>31</v>
      </c>
      <c r="O1242" s="4"/>
      <c r="P1242" s="4">
        <v>23</v>
      </c>
      <c r="Q1242" s="4">
        <v>30</v>
      </c>
      <c r="R1242" s="4">
        <v>0</v>
      </c>
      <c r="S1242" s="4">
        <v>36</v>
      </c>
      <c r="T1242" s="4">
        <v>22</v>
      </c>
      <c r="U1242" s="4">
        <v>42</v>
      </c>
      <c r="V1242" s="13">
        <v>33</v>
      </c>
      <c r="W1242" s="4">
        <v>19</v>
      </c>
      <c r="X1242" s="4">
        <v>18</v>
      </c>
      <c r="Y1242">
        <f t="shared" si="238"/>
        <v>0</v>
      </c>
      <c r="Z1242">
        <f t="shared" si="239"/>
        <v>0</v>
      </c>
    </row>
    <row r="1243" spans="2:26" x14ac:dyDescent="0.25">
      <c r="B1243" s="11">
        <f t="shared" si="240"/>
        <v>44613.291666663681</v>
      </c>
      <c r="C1243" s="1">
        <f t="shared" si="231"/>
        <v>2</v>
      </c>
      <c r="D1243" s="1">
        <f t="shared" si="232"/>
        <v>1</v>
      </c>
      <c r="E1243" s="12">
        <f t="shared" si="233"/>
        <v>8</v>
      </c>
      <c r="F1243" s="124" t="str">
        <f t="shared" si="234"/>
        <v>1</v>
      </c>
      <c r="G1243" s="1">
        <f ca="1">(OFFSET(O1243,0,MATCH(Customer!$J$6,'CDH &amp; HDH'!$P$11:$X$11,0)))</f>
        <v>32</v>
      </c>
      <c r="H1243" s="1" t="str">
        <f t="shared" si="235"/>
        <v>Heating</v>
      </c>
      <c r="I1243" s="1">
        <f ca="1">OFFSET(IF($H1243="Cooling",Customer!$C$25,Customer!$C$52),E1243,D1243)</f>
        <v>70</v>
      </c>
      <c r="J1243" s="1">
        <f ca="1">OFFSET(IF($H1243="Cooling",Customer!$L$25,Customer!$L$52),$E1243,$D1243)</f>
        <v>70</v>
      </c>
      <c r="K1243" s="16">
        <f t="shared" si="236"/>
        <v>0</v>
      </c>
      <c r="L1243" s="16">
        <f t="shared" si="237"/>
        <v>0</v>
      </c>
      <c r="M1243" s="17">
        <f t="shared" ca="1" si="229"/>
        <v>38</v>
      </c>
      <c r="N1243" s="17">
        <f t="shared" ca="1" si="230"/>
        <v>38</v>
      </c>
      <c r="O1243" s="4"/>
      <c r="P1243" s="4">
        <v>22</v>
      </c>
      <c r="Q1243" s="4">
        <v>30</v>
      </c>
      <c r="R1243" s="4">
        <v>1</v>
      </c>
      <c r="S1243" s="4">
        <v>36</v>
      </c>
      <c r="T1243" s="4">
        <v>21</v>
      </c>
      <c r="U1243" s="4">
        <v>43</v>
      </c>
      <c r="V1243" s="13">
        <v>32</v>
      </c>
      <c r="W1243" s="4">
        <v>18</v>
      </c>
      <c r="X1243" s="4">
        <v>20</v>
      </c>
      <c r="Y1243">
        <f t="shared" si="238"/>
        <v>0</v>
      </c>
      <c r="Z1243">
        <f t="shared" si="239"/>
        <v>0</v>
      </c>
    </row>
    <row r="1244" spans="2:26" x14ac:dyDescent="0.25">
      <c r="B1244" s="11">
        <f t="shared" si="240"/>
        <v>44613.333333330345</v>
      </c>
      <c r="C1244" s="1">
        <f t="shared" si="231"/>
        <v>2</v>
      </c>
      <c r="D1244" s="1">
        <f t="shared" si="232"/>
        <v>1</v>
      </c>
      <c r="E1244" s="12">
        <f t="shared" si="233"/>
        <v>9</v>
      </c>
      <c r="F1244" s="124" t="str">
        <f t="shared" si="234"/>
        <v>1</v>
      </c>
      <c r="G1244" s="1">
        <f ca="1">(OFFSET(O1244,0,MATCH(Customer!$J$6,'CDH &amp; HDH'!$P$11:$X$11,0)))</f>
        <v>32</v>
      </c>
      <c r="H1244" s="1" t="str">
        <f t="shared" si="235"/>
        <v>Heating</v>
      </c>
      <c r="I1244" s="1">
        <f ca="1">OFFSET(IF($H1244="Cooling",Customer!$C$25,Customer!$C$52),E1244,D1244)</f>
        <v>70</v>
      </c>
      <c r="J1244" s="1">
        <f ca="1">OFFSET(IF($H1244="Cooling",Customer!$L$25,Customer!$L$52),$E1244,$D1244)</f>
        <v>70</v>
      </c>
      <c r="K1244" s="16">
        <f t="shared" si="236"/>
        <v>0</v>
      </c>
      <c r="L1244" s="16">
        <f t="shared" si="237"/>
        <v>0</v>
      </c>
      <c r="M1244" s="17">
        <f t="shared" ca="1" si="229"/>
        <v>38</v>
      </c>
      <c r="N1244" s="17">
        <f t="shared" ca="1" si="230"/>
        <v>38</v>
      </c>
      <c r="O1244" s="4"/>
      <c r="P1244" s="4">
        <v>22</v>
      </c>
      <c r="Q1244" s="4">
        <v>30</v>
      </c>
      <c r="R1244" s="4">
        <v>3</v>
      </c>
      <c r="S1244" s="4">
        <v>38</v>
      </c>
      <c r="T1244" s="4">
        <v>21</v>
      </c>
      <c r="U1244" s="4">
        <v>44</v>
      </c>
      <c r="V1244" s="13">
        <v>32</v>
      </c>
      <c r="W1244" s="4">
        <v>15</v>
      </c>
      <c r="X1244" s="4">
        <v>24</v>
      </c>
      <c r="Y1244">
        <f t="shared" si="238"/>
        <v>0</v>
      </c>
      <c r="Z1244">
        <f t="shared" si="239"/>
        <v>0</v>
      </c>
    </row>
    <row r="1245" spans="2:26" x14ac:dyDescent="0.25">
      <c r="B1245" s="11">
        <f t="shared" si="240"/>
        <v>44613.37499999701</v>
      </c>
      <c r="C1245" s="1">
        <f t="shared" si="231"/>
        <v>2</v>
      </c>
      <c r="D1245" s="1">
        <f t="shared" si="232"/>
        <v>1</v>
      </c>
      <c r="E1245" s="12">
        <f t="shared" si="233"/>
        <v>10</v>
      </c>
      <c r="F1245" s="124" t="str">
        <f t="shared" si="234"/>
        <v>0</v>
      </c>
      <c r="G1245" s="1">
        <f ca="1">(OFFSET(O1245,0,MATCH(Customer!$J$6,'CDH &amp; HDH'!$P$11:$X$11,0)))</f>
        <v>32</v>
      </c>
      <c r="H1245" s="1" t="str">
        <f t="shared" si="235"/>
        <v>Heating</v>
      </c>
      <c r="I1245" s="1">
        <f ca="1">OFFSET(IF($H1245="Cooling",Customer!$C$25,Customer!$C$52),E1245,D1245)</f>
        <v>70</v>
      </c>
      <c r="J1245" s="1">
        <f ca="1">OFFSET(IF($H1245="Cooling",Customer!$L$25,Customer!$L$52),$E1245,$D1245)</f>
        <v>70</v>
      </c>
      <c r="K1245" s="16">
        <f t="shared" si="236"/>
        <v>0</v>
      </c>
      <c r="L1245" s="16">
        <f t="shared" si="237"/>
        <v>0</v>
      </c>
      <c r="M1245" s="17">
        <f t="shared" ca="1" si="229"/>
        <v>38</v>
      </c>
      <c r="N1245" s="17">
        <f t="shared" ca="1" si="230"/>
        <v>38</v>
      </c>
      <c r="O1245" s="4"/>
      <c r="P1245" s="4">
        <v>22</v>
      </c>
      <c r="Q1245" s="4">
        <v>31</v>
      </c>
      <c r="R1245" s="4">
        <v>5</v>
      </c>
      <c r="S1245" s="4">
        <v>39</v>
      </c>
      <c r="T1245" s="4">
        <v>21</v>
      </c>
      <c r="U1245" s="4">
        <v>46</v>
      </c>
      <c r="V1245" s="13">
        <v>32</v>
      </c>
      <c r="W1245" s="4">
        <v>15</v>
      </c>
      <c r="X1245" s="4">
        <v>29</v>
      </c>
      <c r="Y1245">
        <f t="shared" si="238"/>
        <v>0</v>
      </c>
      <c r="Z1245">
        <f t="shared" si="239"/>
        <v>0</v>
      </c>
    </row>
    <row r="1246" spans="2:26" x14ac:dyDescent="0.25">
      <c r="B1246" s="11">
        <f t="shared" si="240"/>
        <v>44613.416666663674</v>
      </c>
      <c r="C1246" s="1">
        <f t="shared" si="231"/>
        <v>2</v>
      </c>
      <c r="D1246" s="1">
        <f t="shared" si="232"/>
        <v>1</v>
      </c>
      <c r="E1246" s="12">
        <f t="shared" si="233"/>
        <v>11</v>
      </c>
      <c r="F1246" s="124" t="str">
        <f t="shared" si="234"/>
        <v>0</v>
      </c>
      <c r="G1246" s="1">
        <f ca="1">(OFFSET(O1246,0,MATCH(Customer!$J$6,'CDH &amp; HDH'!$P$11:$X$11,0)))</f>
        <v>32</v>
      </c>
      <c r="H1246" s="1" t="str">
        <f t="shared" si="235"/>
        <v>Heating</v>
      </c>
      <c r="I1246" s="1">
        <f ca="1">OFFSET(IF($H1246="Cooling",Customer!$C$25,Customer!$C$52),E1246,D1246)</f>
        <v>70</v>
      </c>
      <c r="J1246" s="1">
        <f ca="1">OFFSET(IF($H1246="Cooling",Customer!$L$25,Customer!$L$52),$E1246,$D1246)</f>
        <v>70</v>
      </c>
      <c r="K1246" s="16">
        <f t="shared" si="236"/>
        <v>0</v>
      </c>
      <c r="L1246" s="16">
        <f t="shared" si="237"/>
        <v>0</v>
      </c>
      <c r="M1246" s="17">
        <f t="shared" ca="1" si="229"/>
        <v>38</v>
      </c>
      <c r="N1246" s="17">
        <f t="shared" ca="1" si="230"/>
        <v>38</v>
      </c>
      <c r="O1246" s="4"/>
      <c r="P1246" s="4">
        <v>23</v>
      </c>
      <c r="Q1246" s="4">
        <v>32</v>
      </c>
      <c r="R1246" s="4">
        <v>5</v>
      </c>
      <c r="S1246" s="4">
        <v>41</v>
      </c>
      <c r="T1246" s="4">
        <v>22</v>
      </c>
      <c r="U1246" s="4">
        <v>48</v>
      </c>
      <c r="V1246" s="13">
        <v>32</v>
      </c>
      <c r="W1246" s="4">
        <v>16</v>
      </c>
      <c r="X1246" s="4">
        <v>32</v>
      </c>
      <c r="Y1246">
        <f t="shared" si="238"/>
        <v>0</v>
      </c>
      <c r="Z1246">
        <f t="shared" si="239"/>
        <v>0</v>
      </c>
    </row>
    <row r="1247" spans="2:26" x14ac:dyDescent="0.25">
      <c r="B1247" s="11">
        <f t="shared" si="240"/>
        <v>44613.458333330338</v>
      </c>
      <c r="C1247" s="1">
        <f t="shared" si="231"/>
        <v>2</v>
      </c>
      <c r="D1247" s="1">
        <f t="shared" si="232"/>
        <v>1</v>
      </c>
      <c r="E1247" s="12">
        <f t="shared" si="233"/>
        <v>12</v>
      </c>
      <c r="F1247" s="124" t="str">
        <f t="shared" si="234"/>
        <v>0</v>
      </c>
      <c r="G1247" s="1">
        <f ca="1">(OFFSET(O1247,0,MATCH(Customer!$J$6,'CDH &amp; HDH'!$P$11:$X$11,0)))</f>
        <v>32</v>
      </c>
      <c r="H1247" s="1" t="str">
        <f t="shared" si="235"/>
        <v>Heating</v>
      </c>
      <c r="I1247" s="1">
        <f ca="1">OFFSET(IF($H1247="Cooling",Customer!$C$25,Customer!$C$52),E1247,D1247)</f>
        <v>70</v>
      </c>
      <c r="J1247" s="1">
        <f ca="1">OFFSET(IF($H1247="Cooling",Customer!$L$25,Customer!$L$52),$E1247,$D1247)</f>
        <v>70</v>
      </c>
      <c r="K1247" s="16">
        <f t="shared" si="236"/>
        <v>0</v>
      </c>
      <c r="L1247" s="16">
        <f t="shared" si="237"/>
        <v>0</v>
      </c>
      <c r="M1247" s="17">
        <f t="shared" ca="1" si="229"/>
        <v>38</v>
      </c>
      <c r="N1247" s="17">
        <f t="shared" ca="1" si="230"/>
        <v>38</v>
      </c>
      <c r="O1247" s="4"/>
      <c r="P1247" s="4">
        <v>22</v>
      </c>
      <c r="Q1247" s="4">
        <v>33</v>
      </c>
      <c r="R1247" s="4">
        <v>7</v>
      </c>
      <c r="S1247" s="4">
        <v>40</v>
      </c>
      <c r="T1247" s="4">
        <v>23</v>
      </c>
      <c r="U1247" s="4">
        <v>50</v>
      </c>
      <c r="V1247" s="13">
        <v>32</v>
      </c>
      <c r="W1247" s="4">
        <v>16</v>
      </c>
      <c r="X1247" s="4">
        <v>41</v>
      </c>
      <c r="Y1247">
        <f t="shared" si="238"/>
        <v>0</v>
      </c>
      <c r="Z1247">
        <f t="shared" si="239"/>
        <v>0</v>
      </c>
    </row>
    <row r="1248" spans="2:26" x14ac:dyDescent="0.25">
      <c r="B1248" s="11">
        <f t="shared" si="240"/>
        <v>44613.499999997002</v>
      </c>
      <c r="C1248" s="1">
        <f t="shared" si="231"/>
        <v>2</v>
      </c>
      <c r="D1248" s="1">
        <f t="shared" si="232"/>
        <v>1</v>
      </c>
      <c r="E1248" s="12">
        <f t="shared" si="233"/>
        <v>13</v>
      </c>
      <c r="F1248" s="124" t="str">
        <f t="shared" si="234"/>
        <v>0</v>
      </c>
      <c r="G1248" s="1">
        <f ca="1">(OFFSET(O1248,0,MATCH(Customer!$J$6,'CDH &amp; HDH'!$P$11:$X$11,0)))</f>
        <v>33</v>
      </c>
      <c r="H1248" s="1" t="str">
        <f t="shared" si="235"/>
        <v>Heating</v>
      </c>
      <c r="I1248" s="1">
        <f ca="1">OFFSET(IF($H1248="Cooling",Customer!$C$25,Customer!$C$52),E1248,D1248)</f>
        <v>70</v>
      </c>
      <c r="J1248" s="1">
        <f ca="1">OFFSET(IF($H1248="Cooling",Customer!$L$25,Customer!$L$52),$E1248,$D1248)</f>
        <v>70</v>
      </c>
      <c r="K1248" s="16">
        <f t="shared" si="236"/>
        <v>0</v>
      </c>
      <c r="L1248" s="16">
        <f t="shared" si="237"/>
        <v>0</v>
      </c>
      <c r="M1248" s="17">
        <f t="shared" ca="1" si="229"/>
        <v>37</v>
      </c>
      <c r="N1248" s="17">
        <f t="shared" ca="1" si="230"/>
        <v>37</v>
      </c>
      <c r="O1248" s="4"/>
      <c r="P1248" s="4">
        <v>24</v>
      </c>
      <c r="Q1248" s="4">
        <v>34</v>
      </c>
      <c r="R1248" s="4">
        <v>9</v>
      </c>
      <c r="S1248" s="4">
        <v>37</v>
      </c>
      <c r="T1248" s="4">
        <v>24</v>
      </c>
      <c r="U1248" s="4">
        <v>52</v>
      </c>
      <c r="V1248" s="13">
        <v>33</v>
      </c>
      <c r="W1248" s="4">
        <v>18</v>
      </c>
      <c r="X1248" s="4">
        <v>43</v>
      </c>
      <c r="Y1248">
        <f t="shared" si="238"/>
        <v>0</v>
      </c>
      <c r="Z1248">
        <f t="shared" si="239"/>
        <v>0</v>
      </c>
    </row>
    <row r="1249" spans="2:26" x14ac:dyDescent="0.25">
      <c r="B1249" s="11">
        <f t="shared" si="240"/>
        <v>44613.541666663667</v>
      </c>
      <c r="C1249" s="1">
        <f t="shared" si="231"/>
        <v>2</v>
      </c>
      <c r="D1249" s="1">
        <f t="shared" si="232"/>
        <v>1</v>
      </c>
      <c r="E1249" s="12">
        <f t="shared" si="233"/>
        <v>14</v>
      </c>
      <c r="F1249" s="124" t="str">
        <f t="shared" si="234"/>
        <v>0</v>
      </c>
      <c r="G1249" s="1">
        <f ca="1">(OFFSET(O1249,0,MATCH(Customer!$J$6,'CDH &amp; HDH'!$P$11:$X$11,0)))</f>
        <v>34</v>
      </c>
      <c r="H1249" s="1" t="str">
        <f t="shared" si="235"/>
        <v>Heating</v>
      </c>
      <c r="I1249" s="1">
        <f ca="1">OFFSET(IF($H1249="Cooling",Customer!$C$25,Customer!$C$52),E1249,D1249)</f>
        <v>70</v>
      </c>
      <c r="J1249" s="1">
        <f ca="1">OFFSET(IF($H1249="Cooling",Customer!$L$25,Customer!$L$52),$E1249,$D1249)</f>
        <v>70</v>
      </c>
      <c r="K1249" s="16">
        <f t="shared" si="236"/>
        <v>0</v>
      </c>
      <c r="L1249" s="16">
        <f t="shared" si="237"/>
        <v>0</v>
      </c>
      <c r="M1249" s="17">
        <f t="shared" ca="1" si="229"/>
        <v>36</v>
      </c>
      <c r="N1249" s="17">
        <f t="shared" ca="1" si="230"/>
        <v>36</v>
      </c>
      <c r="O1249" s="4"/>
      <c r="P1249" s="4">
        <v>24</v>
      </c>
      <c r="Q1249" s="4">
        <v>35</v>
      </c>
      <c r="R1249" s="4">
        <v>9</v>
      </c>
      <c r="S1249" s="4">
        <v>34</v>
      </c>
      <c r="T1249" s="4">
        <v>25</v>
      </c>
      <c r="U1249" s="4">
        <v>52</v>
      </c>
      <c r="V1249" s="13">
        <v>34</v>
      </c>
      <c r="W1249" s="4">
        <v>19</v>
      </c>
      <c r="X1249" s="4">
        <v>44</v>
      </c>
      <c r="Y1249">
        <f t="shared" si="238"/>
        <v>0</v>
      </c>
      <c r="Z1249">
        <f t="shared" si="239"/>
        <v>0</v>
      </c>
    </row>
    <row r="1250" spans="2:26" x14ac:dyDescent="0.25">
      <c r="B1250" s="11">
        <f t="shared" si="240"/>
        <v>44613.583333330331</v>
      </c>
      <c r="C1250" s="1">
        <f t="shared" si="231"/>
        <v>2</v>
      </c>
      <c r="D1250" s="1">
        <f t="shared" si="232"/>
        <v>1</v>
      </c>
      <c r="E1250" s="12">
        <f t="shared" si="233"/>
        <v>15</v>
      </c>
      <c r="F1250" s="124" t="str">
        <f t="shared" si="234"/>
        <v>0</v>
      </c>
      <c r="G1250" s="1">
        <f ca="1">(OFFSET(O1250,0,MATCH(Customer!$J$6,'CDH &amp; HDH'!$P$11:$X$11,0)))</f>
        <v>33</v>
      </c>
      <c r="H1250" s="1" t="str">
        <f t="shared" si="235"/>
        <v>Heating</v>
      </c>
      <c r="I1250" s="1">
        <f ca="1">OFFSET(IF($H1250="Cooling",Customer!$C$25,Customer!$C$52),E1250,D1250)</f>
        <v>70</v>
      </c>
      <c r="J1250" s="1">
        <f ca="1">OFFSET(IF($H1250="Cooling",Customer!$L$25,Customer!$L$52),$E1250,$D1250)</f>
        <v>70</v>
      </c>
      <c r="K1250" s="16">
        <f t="shared" si="236"/>
        <v>0</v>
      </c>
      <c r="L1250" s="16">
        <f t="shared" si="237"/>
        <v>0</v>
      </c>
      <c r="M1250" s="17">
        <f t="shared" ca="1" si="229"/>
        <v>37</v>
      </c>
      <c r="N1250" s="17">
        <f t="shared" ca="1" si="230"/>
        <v>37</v>
      </c>
      <c r="O1250" s="4"/>
      <c r="P1250" s="4">
        <v>25</v>
      </c>
      <c r="Q1250" s="4">
        <v>34</v>
      </c>
      <c r="R1250" s="4">
        <v>12</v>
      </c>
      <c r="S1250" s="4">
        <v>34</v>
      </c>
      <c r="T1250" s="4">
        <v>25</v>
      </c>
      <c r="U1250" s="4">
        <v>51</v>
      </c>
      <c r="V1250" s="13">
        <v>33</v>
      </c>
      <c r="W1250" s="4">
        <v>19</v>
      </c>
      <c r="X1250" s="4">
        <v>45</v>
      </c>
      <c r="Y1250">
        <f t="shared" si="238"/>
        <v>0</v>
      </c>
      <c r="Z1250">
        <f t="shared" si="239"/>
        <v>0</v>
      </c>
    </row>
    <row r="1251" spans="2:26" x14ac:dyDescent="0.25">
      <c r="B1251" s="11">
        <f t="shared" si="240"/>
        <v>44613.624999996995</v>
      </c>
      <c r="C1251" s="1">
        <f t="shared" si="231"/>
        <v>2</v>
      </c>
      <c r="D1251" s="1">
        <f t="shared" si="232"/>
        <v>1</v>
      </c>
      <c r="E1251" s="12">
        <f t="shared" si="233"/>
        <v>16</v>
      </c>
      <c r="F1251" s="124" t="str">
        <f t="shared" si="234"/>
        <v>0</v>
      </c>
      <c r="G1251" s="1">
        <f ca="1">(OFFSET(O1251,0,MATCH(Customer!$J$6,'CDH &amp; HDH'!$P$11:$X$11,0)))</f>
        <v>35</v>
      </c>
      <c r="H1251" s="1" t="str">
        <f t="shared" si="235"/>
        <v>Heating</v>
      </c>
      <c r="I1251" s="1">
        <f ca="1">OFFSET(IF($H1251="Cooling",Customer!$C$25,Customer!$C$52),E1251,D1251)</f>
        <v>70</v>
      </c>
      <c r="J1251" s="1">
        <f ca="1">OFFSET(IF($H1251="Cooling",Customer!$L$25,Customer!$L$52),$E1251,$D1251)</f>
        <v>70</v>
      </c>
      <c r="K1251" s="16">
        <f t="shared" si="236"/>
        <v>0</v>
      </c>
      <c r="L1251" s="16">
        <f t="shared" si="237"/>
        <v>0</v>
      </c>
      <c r="M1251" s="17">
        <f t="shared" ca="1" si="229"/>
        <v>35</v>
      </c>
      <c r="N1251" s="17">
        <f t="shared" ca="1" si="230"/>
        <v>35</v>
      </c>
      <c r="O1251" s="4"/>
      <c r="P1251" s="4">
        <v>24</v>
      </c>
      <c r="Q1251" s="4">
        <v>33</v>
      </c>
      <c r="R1251" s="4">
        <v>13</v>
      </c>
      <c r="S1251" s="4">
        <v>34</v>
      </c>
      <c r="T1251" s="4">
        <v>26</v>
      </c>
      <c r="U1251" s="4">
        <v>51</v>
      </c>
      <c r="V1251" s="13">
        <v>35</v>
      </c>
      <c r="W1251" s="4">
        <v>20</v>
      </c>
      <c r="X1251" s="4">
        <v>46</v>
      </c>
      <c r="Y1251">
        <f t="shared" si="238"/>
        <v>0</v>
      </c>
      <c r="Z1251">
        <f t="shared" si="239"/>
        <v>0</v>
      </c>
    </row>
    <row r="1252" spans="2:26" x14ac:dyDescent="0.25">
      <c r="B1252" s="11">
        <f t="shared" si="240"/>
        <v>44613.666666663659</v>
      </c>
      <c r="C1252" s="1">
        <f t="shared" si="231"/>
        <v>2</v>
      </c>
      <c r="D1252" s="1">
        <f t="shared" si="232"/>
        <v>1</v>
      </c>
      <c r="E1252" s="12">
        <f t="shared" si="233"/>
        <v>17</v>
      </c>
      <c r="F1252" s="124" t="str">
        <f t="shared" si="234"/>
        <v>0</v>
      </c>
      <c r="G1252" s="1">
        <f ca="1">(OFFSET(O1252,0,MATCH(Customer!$J$6,'CDH &amp; HDH'!$P$11:$X$11,0)))</f>
        <v>35</v>
      </c>
      <c r="H1252" s="1" t="str">
        <f t="shared" si="235"/>
        <v>Heating</v>
      </c>
      <c r="I1252" s="1">
        <f ca="1">OFFSET(IF($H1252="Cooling",Customer!$C$25,Customer!$C$52),E1252,D1252)</f>
        <v>70</v>
      </c>
      <c r="J1252" s="1">
        <f ca="1">OFFSET(IF($H1252="Cooling",Customer!$L$25,Customer!$L$52),$E1252,$D1252)</f>
        <v>70</v>
      </c>
      <c r="K1252" s="16">
        <f t="shared" si="236"/>
        <v>0</v>
      </c>
      <c r="L1252" s="16">
        <f t="shared" si="237"/>
        <v>0</v>
      </c>
      <c r="M1252" s="17">
        <f t="shared" ca="1" si="229"/>
        <v>35</v>
      </c>
      <c r="N1252" s="17">
        <f t="shared" ca="1" si="230"/>
        <v>35</v>
      </c>
      <c r="O1252" s="4"/>
      <c r="P1252" s="4">
        <v>24</v>
      </c>
      <c r="Q1252" s="4">
        <v>33</v>
      </c>
      <c r="R1252" s="4">
        <v>12</v>
      </c>
      <c r="S1252" s="4">
        <v>33</v>
      </c>
      <c r="T1252" s="4">
        <v>25</v>
      </c>
      <c r="U1252" s="4">
        <v>51</v>
      </c>
      <c r="V1252" s="13">
        <v>35</v>
      </c>
      <c r="W1252" s="4">
        <v>20</v>
      </c>
      <c r="X1252" s="4">
        <v>45</v>
      </c>
      <c r="Y1252">
        <f t="shared" si="238"/>
        <v>0</v>
      </c>
      <c r="Z1252">
        <f t="shared" si="239"/>
        <v>0</v>
      </c>
    </row>
    <row r="1253" spans="2:26" x14ac:dyDescent="0.25">
      <c r="B1253" s="11">
        <f t="shared" si="240"/>
        <v>44613.708333330324</v>
      </c>
      <c r="C1253" s="1">
        <f t="shared" si="231"/>
        <v>2</v>
      </c>
      <c r="D1253" s="1">
        <f t="shared" si="232"/>
        <v>1</v>
      </c>
      <c r="E1253" s="12">
        <f t="shared" si="233"/>
        <v>18</v>
      </c>
      <c r="F1253" s="124" t="str">
        <f t="shared" si="234"/>
        <v>0</v>
      </c>
      <c r="G1253" s="1">
        <f ca="1">(OFFSET(O1253,0,MATCH(Customer!$J$6,'CDH &amp; HDH'!$P$11:$X$11,0)))</f>
        <v>34</v>
      </c>
      <c r="H1253" s="1" t="str">
        <f t="shared" si="235"/>
        <v>Heating</v>
      </c>
      <c r="I1253" s="1">
        <f ca="1">OFFSET(IF($H1253="Cooling",Customer!$C$25,Customer!$C$52),E1253,D1253)</f>
        <v>70</v>
      </c>
      <c r="J1253" s="1">
        <f ca="1">OFFSET(IF($H1253="Cooling",Customer!$L$25,Customer!$L$52),$E1253,$D1253)</f>
        <v>70</v>
      </c>
      <c r="K1253" s="16">
        <f t="shared" si="236"/>
        <v>0</v>
      </c>
      <c r="L1253" s="16">
        <f t="shared" si="237"/>
        <v>0</v>
      </c>
      <c r="M1253" s="17">
        <f t="shared" ca="1" si="229"/>
        <v>36</v>
      </c>
      <c r="N1253" s="17">
        <f t="shared" ca="1" si="230"/>
        <v>36</v>
      </c>
      <c r="O1253" s="4"/>
      <c r="P1253" s="4">
        <v>22</v>
      </c>
      <c r="Q1253" s="4">
        <v>32</v>
      </c>
      <c r="R1253" s="4">
        <v>11</v>
      </c>
      <c r="S1253" s="4">
        <v>33</v>
      </c>
      <c r="T1253" s="4">
        <v>24</v>
      </c>
      <c r="U1253" s="4">
        <v>50</v>
      </c>
      <c r="V1253" s="13">
        <v>34</v>
      </c>
      <c r="W1253" s="4">
        <v>18</v>
      </c>
      <c r="X1253" s="4">
        <v>45</v>
      </c>
      <c r="Y1253">
        <f t="shared" si="238"/>
        <v>0</v>
      </c>
      <c r="Z1253">
        <f t="shared" si="239"/>
        <v>0</v>
      </c>
    </row>
    <row r="1254" spans="2:26" x14ac:dyDescent="0.25">
      <c r="B1254" s="11">
        <f t="shared" si="240"/>
        <v>44613.749999996988</v>
      </c>
      <c r="C1254" s="1">
        <f t="shared" si="231"/>
        <v>2</v>
      </c>
      <c r="D1254" s="1">
        <f t="shared" si="232"/>
        <v>1</v>
      </c>
      <c r="E1254" s="12">
        <f t="shared" si="233"/>
        <v>19</v>
      </c>
      <c r="F1254" s="124" t="str">
        <f t="shared" si="234"/>
        <v>1</v>
      </c>
      <c r="G1254" s="1">
        <f ca="1">(OFFSET(O1254,0,MATCH(Customer!$J$6,'CDH &amp; HDH'!$P$11:$X$11,0)))</f>
        <v>33</v>
      </c>
      <c r="H1254" s="1" t="str">
        <f t="shared" si="235"/>
        <v>Heating</v>
      </c>
      <c r="I1254" s="1">
        <f ca="1">OFFSET(IF($H1254="Cooling",Customer!$C$25,Customer!$C$52),E1254,D1254)</f>
        <v>66</v>
      </c>
      <c r="J1254" s="1">
        <f ca="1">OFFSET(IF($H1254="Cooling",Customer!$L$25,Customer!$L$52),$E1254,$D1254)</f>
        <v>64</v>
      </c>
      <c r="K1254" s="16">
        <f t="shared" si="236"/>
        <v>0</v>
      </c>
      <c r="L1254" s="16">
        <f t="shared" si="237"/>
        <v>0</v>
      </c>
      <c r="M1254" s="17">
        <f t="shared" ca="1" si="229"/>
        <v>33</v>
      </c>
      <c r="N1254" s="17">
        <f t="shared" ca="1" si="230"/>
        <v>31</v>
      </c>
      <c r="O1254" s="4"/>
      <c r="P1254" s="4">
        <v>21</v>
      </c>
      <c r="Q1254" s="4">
        <v>33</v>
      </c>
      <c r="R1254" s="4">
        <v>10</v>
      </c>
      <c r="S1254" s="4">
        <v>33</v>
      </c>
      <c r="T1254" s="4">
        <v>22</v>
      </c>
      <c r="U1254" s="4">
        <v>49</v>
      </c>
      <c r="V1254" s="13">
        <v>33</v>
      </c>
      <c r="W1254" s="4">
        <v>17</v>
      </c>
      <c r="X1254" s="4">
        <v>45</v>
      </c>
      <c r="Y1254">
        <f t="shared" si="238"/>
        <v>0</v>
      </c>
      <c r="Z1254">
        <f t="shared" si="239"/>
        <v>0</v>
      </c>
    </row>
    <row r="1255" spans="2:26" x14ac:dyDescent="0.25">
      <c r="B1255" s="11">
        <f t="shared" si="240"/>
        <v>44613.791666663652</v>
      </c>
      <c r="C1255" s="1">
        <f t="shared" si="231"/>
        <v>2</v>
      </c>
      <c r="D1255" s="1">
        <f t="shared" si="232"/>
        <v>1</v>
      </c>
      <c r="E1255" s="12">
        <f t="shared" si="233"/>
        <v>20</v>
      </c>
      <c r="F1255" s="124" t="str">
        <f t="shared" si="234"/>
        <v>1</v>
      </c>
      <c r="G1255" s="1">
        <f ca="1">(OFFSET(O1255,0,MATCH(Customer!$J$6,'CDH &amp; HDH'!$P$11:$X$11,0)))</f>
        <v>33</v>
      </c>
      <c r="H1255" s="1" t="str">
        <f t="shared" si="235"/>
        <v>Heating</v>
      </c>
      <c r="I1255" s="1">
        <f ca="1">OFFSET(IF($H1255="Cooling",Customer!$C$25,Customer!$C$52),E1255,D1255)</f>
        <v>66</v>
      </c>
      <c r="J1255" s="1">
        <f ca="1">OFFSET(IF($H1255="Cooling",Customer!$L$25,Customer!$L$52),$E1255,$D1255)</f>
        <v>64</v>
      </c>
      <c r="K1255" s="16">
        <f t="shared" si="236"/>
        <v>0</v>
      </c>
      <c r="L1255" s="16">
        <f t="shared" si="237"/>
        <v>0</v>
      </c>
      <c r="M1255" s="17">
        <f t="shared" ca="1" si="229"/>
        <v>33</v>
      </c>
      <c r="N1255" s="17">
        <f t="shared" ca="1" si="230"/>
        <v>31</v>
      </c>
      <c r="O1255" s="4"/>
      <c r="P1255" s="4">
        <v>20</v>
      </c>
      <c r="Q1255" s="4">
        <v>32</v>
      </c>
      <c r="R1255" s="4">
        <v>8</v>
      </c>
      <c r="S1255" s="4">
        <v>33</v>
      </c>
      <c r="T1255" s="4">
        <v>21</v>
      </c>
      <c r="U1255" s="4">
        <v>48</v>
      </c>
      <c r="V1255" s="13">
        <v>33</v>
      </c>
      <c r="W1255" s="4">
        <v>16</v>
      </c>
      <c r="X1255" s="4">
        <v>45</v>
      </c>
      <c r="Y1255">
        <f t="shared" si="238"/>
        <v>0</v>
      </c>
      <c r="Z1255">
        <f t="shared" si="239"/>
        <v>0</v>
      </c>
    </row>
    <row r="1256" spans="2:26" x14ac:dyDescent="0.25">
      <c r="B1256" s="11">
        <f t="shared" si="240"/>
        <v>44613.833333330316</v>
      </c>
      <c r="C1256" s="1">
        <f t="shared" si="231"/>
        <v>2</v>
      </c>
      <c r="D1256" s="1">
        <f t="shared" si="232"/>
        <v>1</v>
      </c>
      <c r="E1256" s="12">
        <f t="shared" si="233"/>
        <v>21</v>
      </c>
      <c r="F1256" s="124" t="str">
        <f t="shared" si="234"/>
        <v>0</v>
      </c>
      <c r="G1256" s="1">
        <f ca="1">(OFFSET(O1256,0,MATCH(Customer!$J$6,'CDH &amp; HDH'!$P$11:$X$11,0)))</f>
        <v>32</v>
      </c>
      <c r="H1256" s="1" t="str">
        <f t="shared" si="235"/>
        <v>Heating</v>
      </c>
      <c r="I1256" s="1">
        <f ca="1">OFFSET(IF($H1256="Cooling",Customer!$C$25,Customer!$C$52),E1256,D1256)</f>
        <v>66</v>
      </c>
      <c r="J1256" s="1">
        <f ca="1">OFFSET(IF($H1256="Cooling",Customer!$L$25,Customer!$L$52),$E1256,$D1256)</f>
        <v>64</v>
      </c>
      <c r="K1256" s="16">
        <f t="shared" si="236"/>
        <v>0</v>
      </c>
      <c r="L1256" s="16">
        <f t="shared" si="237"/>
        <v>0</v>
      </c>
      <c r="M1256" s="17">
        <f t="shared" ca="1" si="229"/>
        <v>34</v>
      </c>
      <c r="N1256" s="17">
        <f t="shared" ca="1" si="230"/>
        <v>32</v>
      </c>
      <c r="O1256" s="4"/>
      <c r="P1256" s="4">
        <v>20</v>
      </c>
      <c r="Q1256" s="4">
        <v>32</v>
      </c>
      <c r="R1256" s="4">
        <v>8</v>
      </c>
      <c r="S1256" s="4">
        <v>33</v>
      </c>
      <c r="T1256" s="4">
        <v>20</v>
      </c>
      <c r="U1256" s="4">
        <v>48</v>
      </c>
      <c r="V1256" s="13">
        <v>32</v>
      </c>
      <c r="W1256" s="4">
        <v>18</v>
      </c>
      <c r="X1256" s="4">
        <v>44</v>
      </c>
      <c r="Y1256">
        <f t="shared" si="238"/>
        <v>0</v>
      </c>
      <c r="Z1256">
        <f t="shared" si="239"/>
        <v>0</v>
      </c>
    </row>
    <row r="1257" spans="2:26" x14ac:dyDescent="0.25">
      <c r="B1257" s="11">
        <f t="shared" si="240"/>
        <v>44613.87499999698</v>
      </c>
      <c r="C1257" s="1">
        <f t="shared" si="231"/>
        <v>2</v>
      </c>
      <c r="D1257" s="1">
        <f t="shared" si="232"/>
        <v>1</v>
      </c>
      <c r="E1257" s="12">
        <f t="shared" si="233"/>
        <v>22</v>
      </c>
      <c r="F1257" s="124" t="str">
        <f t="shared" si="234"/>
        <v>0</v>
      </c>
      <c r="G1257" s="1">
        <f ca="1">(OFFSET(O1257,0,MATCH(Customer!$J$6,'CDH &amp; HDH'!$P$11:$X$11,0)))</f>
        <v>32</v>
      </c>
      <c r="H1257" s="1" t="str">
        <f t="shared" si="235"/>
        <v>Heating</v>
      </c>
      <c r="I1257" s="1">
        <f ca="1">OFFSET(IF($H1257="Cooling",Customer!$C$25,Customer!$C$52),E1257,D1257)</f>
        <v>66</v>
      </c>
      <c r="J1257" s="1">
        <f ca="1">OFFSET(IF($H1257="Cooling",Customer!$L$25,Customer!$L$52),$E1257,$D1257)</f>
        <v>64</v>
      </c>
      <c r="K1257" s="16">
        <f t="shared" si="236"/>
        <v>0</v>
      </c>
      <c r="L1257" s="16">
        <f t="shared" si="237"/>
        <v>0</v>
      </c>
      <c r="M1257" s="17">
        <f t="shared" ca="1" si="229"/>
        <v>34</v>
      </c>
      <c r="N1257" s="17">
        <f t="shared" ca="1" si="230"/>
        <v>32</v>
      </c>
      <c r="O1257" s="4"/>
      <c r="P1257" s="4">
        <v>19</v>
      </c>
      <c r="Q1257" s="4">
        <v>31</v>
      </c>
      <c r="R1257" s="4">
        <v>8</v>
      </c>
      <c r="S1257" s="4">
        <v>32</v>
      </c>
      <c r="T1257" s="4">
        <v>19</v>
      </c>
      <c r="U1257" s="4">
        <v>46</v>
      </c>
      <c r="V1257" s="13">
        <v>32</v>
      </c>
      <c r="W1257" s="4">
        <v>17</v>
      </c>
      <c r="X1257" s="4">
        <v>42</v>
      </c>
      <c r="Y1257">
        <f t="shared" si="238"/>
        <v>0</v>
      </c>
      <c r="Z1257">
        <f t="shared" si="239"/>
        <v>0</v>
      </c>
    </row>
    <row r="1258" spans="2:26" x14ac:dyDescent="0.25">
      <c r="B1258" s="11">
        <f t="shared" si="240"/>
        <v>44613.916666663645</v>
      </c>
      <c r="C1258" s="1">
        <f t="shared" si="231"/>
        <v>2</v>
      </c>
      <c r="D1258" s="1">
        <f t="shared" si="232"/>
        <v>1</v>
      </c>
      <c r="E1258" s="12">
        <f t="shared" si="233"/>
        <v>23</v>
      </c>
      <c r="F1258" s="124" t="str">
        <f t="shared" si="234"/>
        <v>0</v>
      </c>
      <c r="G1258" s="1">
        <f ca="1">(OFFSET(O1258,0,MATCH(Customer!$J$6,'CDH &amp; HDH'!$P$11:$X$11,0)))</f>
        <v>32</v>
      </c>
      <c r="H1258" s="1" t="str">
        <f t="shared" si="235"/>
        <v>Heating</v>
      </c>
      <c r="I1258" s="1">
        <f ca="1">OFFSET(IF($H1258="Cooling",Customer!$C$25,Customer!$C$52),E1258,D1258)</f>
        <v>66</v>
      </c>
      <c r="J1258" s="1">
        <f ca="1">OFFSET(IF($H1258="Cooling",Customer!$L$25,Customer!$L$52),$E1258,$D1258)</f>
        <v>64</v>
      </c>
      <c r="K1258" s="16">
        <f t="shared" si="236"/>
        <v>0</v>
      </c>
      <c r="L1258" s="16">
        <f t="shared" si="237"/>
        <v>0</v>
      </c>
      <c r="M1258" s="17">
        <f t="shared" ca="1" si="229"/>
        <v>34</v>
      </c>
      <c r="N1258" s="17">
        <f t="shared" ca="1" si="230"/>
        <v>32</v>
      </c>
      <c r="O1258" s="4"/>
      <c r="P1258" s="4">
        <v>19</v>
      </c>
      <c r="Q1258" s="4">
        <v>31</v>
      </c>
      <c r="R1258" s="4">
        <v>10</v>
      </c>
      <c r="S1258" s="4">
        <v>32</v>
      </c>
      <c r="T1258" s="4">
        <v>17</v>
      </c>
      <c r="U1258" s="4">
        <v>47</v>
      </c>
      <c r="V1258" s="13">
        <v>32</v>
      </c>
      <c r="W1258" s="4">
        <v>17</v>
      </c>
      <c r="X1258" s="4">
        <v>43</v>
      </c>
      <c r="Y1258">
        <f t="shared" si="238"/>
        <v>0</v>
      </c>
      <c r="Z1258">
        <f t="shared" si="239"/>
        <v>0</v>
      </c>
    </row>
    <row r="1259" spans="2:26" x14ac:dyDescent="0.25">
      <c r="B1259" s="11">
        <f t="shared" si="240"/>
        <v>44613.958333330309</v>
      </c>
      <c r="C1259" s="1">
        <f t="shared" si="231"/>
        <v>2</v>
      </c>
      <c r="D1259" s="1">
        <f t="shared" si="232"/>
        <v>1</v>
      </c>
      <c r="E1259" s="12">
        <f t="shared" si="233"/>
        <v>24</v>
      </c>
      <c r="F1259" s="124" t="str">
        <f t="shared" si="234"/>
        <v>0</v>
      </c>
      <c r="G1259" s="1">
        <f ca="1">(OFFSET(O1259,0,MATCH(Customer!$J$6,'CDH &amp; HDH'!$P$11:$X$11,0)))</f>
        <v>32</v>
      </c>
      <c r="H1259" s="1" t="str">
        <f t="shared" si="235"/>
        <v>Heating</v>
      </c>
      <c r="I1259" s="1">
        <f ca="1">OFFSET(IF($H1259="Cooling",Customer!$C$25,Customer!$C$52),E1259,D1259)</f>
        <v>66</v>
      </c>
      <c r="J1259" s="1">
        <f ca="1">OFFSET(IF($H1259="Cooling",Customer!$L$25,Customer!$L$52),$E1259,$D1259)</f>
        <v>64</v>
      </c>
      <c r="K1259" s="16">
        <f t="shared" si="236"/>
        <v>0</v>
      </c>
      <c r="L1259" s="16">
        <f t="shared" si="237"/>
        <v>0</v>
      </c>
      <c r="M1259" s="17">
        <f t="shared" ca="1" si="229"/>
        <v>34</v>
      </c>
      <c r="N1259" s="17">
        <f t="shared" ca="1" si="230"/>
        <v>32</v>
      </c>
      <c r="O1259" s="4"/>
      <c r="P1259" s="4">
        <v>17</v>
      </c>
      <c r="Q1259" s="4">
        <v>30</v>
      </c>
      <c r="R1259" s="4">
        <v>11</v>
      </c>
      <c r="S1259" s="4">
        <v>32</v>
      </c>
      <c r="T1259" s="4">
        <v>15</v>
      </c>
      <c r="U1259" s="4">
        <v>45</v>
      </c>
      <c r="V1259" s="13">
        <v>32</v>
      </c>
      <c r="W1259" s="4">
        <v>16</v>
      </c>
      <c r="X1259" s="4">
        <v>42</v>
      </c>
      <c r="Y1259">
        <f t="shared" si="238"/>
        <v>0</v>
      </c>
      <c r="Z1259">
        <f t="shared" si="239"/>
        <v>0</v>
      </c>
    </row>
    <row r="1260" spans="2:26" x14ac:dyDescent="0.25">
      <c r="B1260" s="11">
        <f t="shared" si="240"/>
        <v>44613.999999996973</v>
      </c>
      <c r="C1260" s="1">
        <f t="shared" si="231"/>
        <v>2</v>
      </c>
      <c r="D1260" s="1">
        <f t="shared" si="232"/>
        <v>2</v>
      </c>
      <c r="E1260" s="12">
        <f t="shared" si="233"/>
        <v>1</v>
      </c>
      <c r="F1260" s="124" t="str">
        <f t="shared" si="234"/>
        <v>0</v>
      </c>
      <c r="G1260" s="1">
        <f ca="1">(OFFSET(O1260,0,MATCH(Customer!$J$6,'CDH &amp; HDH'!$P$11:$X$11,0)))</f>
        <v>32</v>
      </c>
      <c r="H1260" s="1" t="str">
        <f t="shared" si="235"/>
        <v>Heating</v>
      </c>
      <c r="I1260" s="1">
        <f ca="1">OFFSET(IF($H1260="Cooling",Customer!$C$25,Customer!$C$52),E1260,D1260)</f>
        <v>66</v>
      </c>
      <c r="J1260" s="1">
        <f ca="1">OFFSET(IF($H1260="Cooling",Customer!$L$25,Customer!$L$52),$E1260,$D1260)</f>
        <v>64</v>
      </c>
      <c r="K1260" s="16">
        <f t="shared" si="236"/>
        <v>0</v>
      </c>
      <c r="L1260" s="16">
        <f t="shared" si="237"/>
        <v>0</v>
      </c>
      <c r="M1260" s="17">
        <f t="shared" ca="1" si="229"/>
        <v>34</v>
      </c>
      <c r="N1260" s="17">
        <f t="shared" ca="1" si="230"/>
        <v>32</v>
      </c>
      <c r="O1260" s="4"/>
      <c r="P1260" s="4">
        <v>16</v>
      </c>
      <c r="Q1260" s="4">
        <v>30</v>
      </c>
      <c r="R1260" s="4">
        <v>11</v>
      </c>
      <c r="S1260" s="4">
        <v>32</v>
      </c>
      <c r="T1260" s="4">
        <v>15</v>
      </c>
      <c r="U1260" s="4">
        <v>43</v>
      </c>
      <c r="V1260" s="13">
        <v>32</v>
      </c>
      <c r="W1260" s="4">
        <v>16</v>
      </c>
      <c r="X1260" s="4">
        <v>42</v>
      </c>
      <c r="Y1260">
        <f t="shared" si="238"/>
        <v>0</v>
      </c>
      <c r="Z1260">
        <f t="shared" si="239"/>
        <v>0</v>
      </c>
    </row>
    <row r="1261" spans="2:26" x14ac:dyDescent="0.25">
      <c r="B1261" s="11">
        <f t="shared" si="240"/>
        <v>44614.041666663637</v>
      </c>
      <c r="C1261" s="1">
        <f t="shared" si="231"/>
        <v>2</v>
      </c>
      <c r="D1261" s="1">
        <f t="shared" si="232"/>
        <v>2</v>
      </c>
      <c r="E1261" s="12">
        <f t="shared" si="233"/>
        <v>2</v>
      </c>
      <c r="F1261" s="124" t="str">
        <f t="shared" si="234"/>
        <v>0</v>
      </c>
      <c r="G1261" s="1">
        <f ca="1">(OFFSET(O1261,0,MATCH(Customer!$J$6,'CDH &amp; HDH'!$P$11:$X$11,0)))</f>
        <v>32</v>
      </c>
      <c r="H1261" s="1" t="str">
        <f t="shared" si="235"/>
        <v>Heating</v>
      </c>
      <c r="I1261" s="1">
        <f ca="1">OFFSET(IF($H1261="Cooling",Customer!$C$25,Customer!$C$52),E1261,D1261)</f>
        <v>66</v>
      </c>
      <c r="J1261" s="1">
        <f ca="1">OFFSET(IF($H1261="Cooling",Customer!$L$25,Customer!$L$52),$E1261,$D1261)</f>
        <v>64</v>
      </c>
      <c r="K1261" s="16">
        <f t="shared" si="236"/>
        <v>0</v>
      </c>
      <c r="L1261" s="16">
        <f t="shared" si="237"/>
        <v>0</v>
      </c>
      <c r="M1261" s="17">
        <f t="shared" ca="1" si="229"/>
        <v>34</v>
      </c>
      <c r="N1261" s="17">
        <f t="shared" ca="1" si="230"/>
        <v>32</v>
      </c>
      <c r="O1261" s="4"/>
      <c r="P1261" s="4">
        <v>15</v>
      </c>
      <c r="Q1261" s="4">
        <v>29</v>
      </c>
      <c r="R1261" s="4">
        <v>12</v>
      </c>
      <c r="S1261" s="4">
        <v>31</v>
      </c>
      <c r="T1261" s="4">
        <v>15</v>
      </c>
      <c r="U1261" s="4">
        <v>40</v>
      </c>
      <c r="V1261" s="13">
        <v>32</v>
      </c>
      <c r="W1261" s="4">
        <v>15</v>
      </c>
      <c r="X1261" s="4">
        <v>41</v>
      </c>
      <c r="Y1261">
        <f t="shared" si="238"/>
        <v>0</v>
      </c>
      <c r="Z1261">
        <f t="shared" si="239"/>
        <v>0</v>
      </c>
    </row>
    <row r="1262" spans="2:26" x14ac:dyDescent="0.25">
      <c r="B1262" s="11">
        <f t="shared" si="240"/>
        <v>44614.083333330302</v>
      </c>
      <c r="C1262" s="1">
        <f t="shared" si="231"/>
        <v>2</v>
      </c>
      <c r="D1262" s="1">
        <f t="shared" si="232"/>
        <v>2</v>
      </c>
      <c r="E1262" s="12">
        <f t="shared" si="233"/>
        <v>3</v>
      </c>
      <c r="F1262" s="124" t="str">
        <f t="shared" si="234"/>
        <v>0</v>
      </c>
      <c r="G1262" s="1">
        <f ca="1">(OFFSET(O1262,0,MATCH(Customer!$J$6,'CDH &amp; HDH'!$P$11:$X$11,0)))</f>
        <v>32</v>
      </c>
      <c r="H1262" s="1" t="str">
        <f t="shared" si="235"/>
        <v>Heating</v>
      </c>
      <c r="I1262" s="1">
        <f ca="1">OFFSET(IF($H1262="Cooling",Customer!$C$25,Customer!$C$52),E1262,D1262)</f>
        <v>66</v>
      </c>
      <c r="J1262" s="1">
        <f ca="1">OFFSET(IF($H1262="Cooling",Customer!$L$25,Customer!$L$52),$E1262,$D1262)</f>
        <v>64</v>
      </c>
      <c r="K1262" s="16">
        <f t="shared" si="236"/>
        <v>0</v>
      </c>
      <c r="L1262" s="16">
        <f t="shared" si="237"/>
        <v>0</v>
      </c>
      <c r="M1262" s="17">
        <f t="shared" ca="1" si="229"/>
        <v>34</v>
      </c>
      <c r="N1262" s="17">
        <f t="shared" ca="1" si="230"/>
        <v>32</v>
      </c>
      <c r="O1262" s="4"/>
      <c r="P1262" s="4">
        <v>16</v>
      </c>
      <c r="Q1262" s="4">
        <v>27</v>
      </c>
      <c r="R1262" s="4">
        <v>12</v>
      </c>
      <c r="S1262" s="4">
        <v>31</v>
      </c>
      <c r="T1262" s="4">
        <v>15</v>
      </c>
      <c r="U1262" s="4">
        <v>39</v>
      </c>
      <c r="V1262" s="13">
        <v>32</v>
      </c>
      <c r="W1262" s="4">
        <v>13</v>
      </c>
      <c r="X1262" s="4">
        <v>42</v>
      </c>
      <c r="Y1262">
        <f t="shared" si="238"/>
        <v>0</v>
      </c>
      <c r="Z1262">
        <f t="shared" si="239"/>
        <v>0</v>
      </c>
    </row>
    <row r="1263" spans="2:26" x14ac:dyDescent="0.25">
      <c r="B1263" s="11">
        <f t="shared" si="240"/>
        <v>44614.124999996966</v>
      </c>
      <c r="C1263" s="1">
        <f t="shared" si="231"/>
        <v>2</v>
      </c>
      <c r="D1263" s="1">
        <f t="shared" si="232"/>
        <v>2</v>
      </c>
      <c r="E1263" s="12">
        <f t="shared" si="233"/>
        <v>4</v>
      </c>
      <c r="F1263" s="124" t="str">
        <f t="shared" si="234"/>
        <v>0</v>
      </c>
      <c r="G1263" s="1">
        <f ca="1">(OFFSET(O1263,0,MATCH(Customer!$J$6,'CDH &amp; HDH'!$P$11:$X$11,0)))</f>
        <v>32</v>
      </c>
      <c r="H1263" s="1" t="str">
        <f t="shared" si="235"/>
        <v>Heating</v>
      </c>
      <c r="I1263" s="1">
        <f ca="1">OFFSET(IF($H1263="Cooling",Customer!$C$25,Customer!$C$52),E1263,D1263)</f>
        <v>66</v>
      </c>
      <c r="J1263" s="1">
        <f ca="1">OFFSET(IF($H1263="Cooling",Customer!$L$25,Customer!$L$52),$E1263,$D1263)</f>
        <v>64</v>
      </c>
      <c r="K1263" s="16">
        <f t="shared" si="236"/>
        <v>0</v>
      </c>
      <c r="L1263" s="16">
        <f t="shared" si="237"/>
        <v>0</v>
      </c>
      <c r="M1263" s="17">
        <f t="shared" ca="1" si="229"/>
        <v>34</v>
      </c>
      <c r="N1263" s="17">
        <f t="shared" ca="1" si="230"/>
        <v>32</v>
      </c>
      <c r="O1263" s="4"/>
      <c r="P1263" s="4">
        <v>16</v>
      </c>
      <c r="Q1263" s="4">
        <v>28</v>
      </c>
      <c r="R1263" s="4">
        <v>13</v>
      </c>
      <c r="S1263" s="4">
        <v>31</v>
      </c>
      <c r="T1263" s="4">
        <v>15</v>
      </c>
      <c r="U1263" s="4">
        <v>42</v>
      </c>
      <c r="V1263" s="13">
        <v>32</v>
      </c>
      <c r="W1263" s="4">
        <v>13</v>
      </c>
      <c r="X1263" s="4">
        <v>40</v>
      </c>
      <c r="Y1263">
        <f t="shared" si="238"/>
        <v>0</v>
      </c>
      <c r="Z1263">
        <f t="shared" si="239"/>
        <v>0</v>
      </c>
    </row>
    <row r="1264" spans="2:26" x14ac:dyDescent="0.25">
      <c r="B1264" s="11">
        <f t="shared" si="240"/>
        <v>44614.16666666363</v>
      </c>
      <c r="C1264" s="1">
        <f t="shared" si="231"/>
        <v>2</v>
      </c>
      <c r="D1264" s="1">
        <f t="shared" si="232"/>
        <v>2</v>
      </c>
      <c r="E1264" s="12">
        <f t="shared" si="233"/>
        <v>5</v>
      </c>
      <c r="F1264" s="124" t="str">
        <f t="shared" si="234"/>
        <v>0</v>
      </c>
      <c r="G1264" s="1">
        <f ca="1">(OFFSET(O1264,0,MATCH(Customer!$J$6,'CDH &amp; HDH'!$P$11:$X$11,0)))</f>
        <v>32</v>
      </c>
      <c r="H1264" s="1" t="str">
        <f t="shared" si="235"/>
        <v>Heating</v>
      </c>
      <c r="I1264" s="1">
        <f ca="1">OFFSET(IF($H1264="Cooling",Customer!$C$25,Customer!$C$52),E1264,D1264)</f>
        <v>66</v>
      </c>
      <c r="J1264" s="1">
        <f ca="1">OFFSET(IF($H1264="Cooling",Customer!$L$25,Customer!$L$52),$E1264,$D1264)</f>
        <v>64</v>
      </c>
      <c r="K1264" s="16">
        <f t="shared" si="236"/>
        <v>0</v>
      </c>
      <c r="L1264" s="16">
        <f t="shared" si="237"/>
        <v>0</v>
      </c>
      <c r="M1264" s="17">
        <f t="shared" ca="1" si="229"/>
        <v>34</v>
      </c>
      <c r="N1264" s="17">
        <f t="shared" ca="1" si="230"/>
        <v>32</v>
      </c>
      <c r="O1264" s="4"/>
      <c r="P1264" s="4">
        <v>15</v>
      </c>
      <c r="Q1264" s="4">
        <v>26</v>
      </c>
      <c r="R1264" s="4">
        <v>14</v>
      </c>
      <c r="S1264" s="4">
        <v>31</v>
      </c>
      <c r="T1264" s="4">
        <v>14</v>
      </c>
      <c r="U1264" s="4">
        <v>41</v>
      </c>
      <c r="V1264" s="13">
        <v>32</v>
      </c>
      <c r="W1264" s="4">
        <v>13</v>
      </c>
      <c r="X1264" s="4">
        <v>41</v>
      </c>
      <c r="Y1264">
        <f t="shared" si="238"/>
        <v>0</v>
      </c>
      <c r="Z1264">
        <f t="shared" si="239"/>
        <v>0</v>
      </c>
    </row>
    <row r="1265" spans="2:26" x14ac:dyDescent="0.25">
      <c r="B1265" s="11">
        <f t="shared" si="240"/>
        <v>44614.208333330294</v>
      </c>
      <c r="C1265" s="1">
        <f t="shared" si="231"/>
        <v>2</v>
      </c>
      <c r="D1265" s="1">
        <f t="shared" si="232"/>
        <v>2</v>
      </c>
      <c r="E1265" s="12">
        <f t="shared" si="233"/>
        <v>6</v>
      </c>
      <c r="F1265" s="124" t="str">
        <f t="shared" si="234"/>
        <v>0</v>
      </c>
      <c r="G1265" s="1">
        <f ca="1">(OFFSET(O1265,0,MATCH(Customer!$J$6,'CDH &amp; HDH'!$P$11:$X$11,0)))</f>
        <v>32</v>
      </c>
      <c r="H1265" s="1" t="str">
        <f t="shared" si="235"/>
        <v>Heating</v>
      </c>
      <c r="I1265" s="1">
        <f ca="1">OFFSET(IF($H1265="Cooling",Customer!$C$25,Customer!$C$52),E1265,D1265)</f>
        <v>66</v>
      </c>
      <c r="J1265" s="1">
        <f ca="1">OFFSET(IF($H1265="Cooling",Customer!$L$25,Customer!$L$52),$E1265,$D1265)</f>
        <v>64</v>
      </c>
      <c r="K1265" s="16">
        <f t="shared" si="236"/>
        <v>0</v>
      </c>
      <c r="L1265" s="16">
        <f t="shared" si="237"/>
        <v>0</v>
      </c>
      <c r="M1265" s="17">
        <f t="shared" ca="1" si="229"/>
        <v>34</v>
      </c>
      <c r="N1265" s="17">
        <f t="shared" ca="1" si="230"/>
        <v>32</v>
      </c>
      <c r="O1265" s="4"/>
      <c r="P1265" s="4">
        <v>15</v>
      </c>
      <c r="Q1265" s="4">
        <v>25</v>
      </c>
      <c r="R1265" s="4">
        <v>17</v>
      </c>
      <c r="S1265" s="4">
        <v>31</v>
      </c>
      <c r="T1265" s="4">
        <v>20</v>
      </c>
      <c r="U1265" s="4">
        <v>40</v>
      </c>
      <c r="V1265" s="13">
        <v>32</v>
      </c>
      <c r="W1265" s="4">
        <v>14</v>
      </c>
      <c r="X1265" s="4">
        <v>42</v>
      </c>
      <c r="Y1265">
        <f t="shared" si="238"/>
        <v>0</v>
      </c>
      <c r="Z1265">
        <f t="shared" si="239"/>
        <v>0</v>
      </c>
    </row>
    <row r="1266" spans="2:26" x14ac:dyDescent="0.25">
      <c r="B1266" s="11">
        <f t="shared" si="240"/>
        <v>44614.249999996959</v>
      </c>
      <c r="C1266" s="1">
        <f t="shared" si="231"/>
        <v>2</v>
      </c>
      <c r="D1266" s="1">
        <f t="shared" si="232"/>
        <v>2</v>
      </c>
      <c r="E1266" s="12">
        <f t="shared" si="233"/>
        <v>7</v>
      </c>
      <c r="F1266" s="124" t="str">
        <f t="shared" si="234"/>
        <v>0</v>
      </c>
      <c r="G1266" s="1">
        <f ca="1">(OFFSET(O1266,0,MATCH(Customer!$J$6,'CDH &amp; HDH'!$P$11:$X$11,0)))</f>
        <v>32</v>
      </c>
      <c r="H1266" s="1" t="str">
        <f t="shared" si="235"/>
        <v>Heating</v>
      </c>
      <c r="I1266" s="1">
        <f ca="1">OFFSET(IF($H1266="Cooling",Customer!$C$25,Customer!$C$52),E1266,D1266)</f>
        <v>66</v>
      </c>
      <c r="J1266" s="1">
        <f ca="1">OFFSET(IF($H1266="Cooling",Customer!$L$25,Customer!$L$52),$E1266,$D1266)</f>
        <v>64</v>
      </c>
      <c r="K1266" s="16">
        <f t="shared" si="236"/>
        <v>0</v>
      </c>
      <c r="L1266" s="16">
        <f t="shared" si="237"/>
        <v>0</v>
      </c>
      <c r="M1266" s="17">
        <f t="shared" ca="1" si="229"/>
        <v>34</v>
      </c>
      <c r="N1266" s="17">
        <f t="shared" ca="1" si="230"/>
        <v>32</v>
      </c>
      <c r="O1266" s="4"/>
      <c r="P1266" s="4">
        <v>16</v>
      </c>
      <c r="Q1266" s="4">
        <v>25</v>
      </c>
      <c r="R1266" s="4">
        <v>19</v>
      </c>
      <c r="S1266" s="4">
        <v>31</v>
      </c>
      <c r="T1266" s="4">
        <v>24</v>
      </c>
      <c r="U1266" s="4">
        <v>38</v>
      </c>
      <c r="V1266" s="13">
        <v>32</v>
      </c>
      <c r="W1266" s="4">
        <v>17</v>
      </c>
      <c r="X1266" s="4">
        <v>41</v>
      </c>
      <c r="Y1266">
        <f t="shared" si="238"/>
        <v>0</v>
      </c>
      <c r="Z1266">
        <f t="shared" si="239"/>
        <v>0</v>
      </c>
    </row>
    <row r="1267" spans="2:26" x14ac:dyDescent="0.25">
      <c r="B1267" s="11">
        <f t="shared" si="240"/>
        <v>44614.291666663623</v>
      </c>
      <c r="C1267" s="1">
        <f t="shared" si="231"/>
        <v>2</v>
      </c>
      <c r="D1267" s="1">
        <f t="shared" si="232"/>
        <v>2</v>
      </c>
      <c r="E1267" s="12">
        <f t="shared" si="233"/>
        <v>8</v>
      </c>
      <c r="F1267" s="124" t="str">
        <f t="shared" si="234"/>
        <v>1</v>
      </c>
      <c r="G1267" s="1">
        <f ca="1">(OFFSET(O1267,0,MATCH(Customer!$J$6,'CDH &amp; HDH'!$P$11:$X$11,0)))</f>
        <v>32</v>
      </c>
      <c r="H1267" s="1" t="str">
        <f t="shared" si="235"/>
        <v>Heating</v>
      </c>
      <c r="I1267" s="1">
        <f ca="1">OFFSET(IF($H1267="Cooling",Customer!$C$25,Customer!$C$52),E1267,D1267)</f>
        <v>70</v>
      </c>
      <c r="J1267" s="1">
        <f ca="1">OFFSET(IF($H1267="Cooling",Customer!$L$25,Customer!$L$52),$E1267,$D1267)</f>
        <v>70</v>
      </c>
      <c r="K1267" s="16">
        <f t="shared" si="236"/>
        <v>0</v>
      </c>
      <c r="L1267" s="16">
        <f t="shared" si="237"/>
        <v>0</v>
      </c>
      <c r="M1267" s="17">
        <f t="shared" ca="1" si="229"/>
        <v>38</v>
      </c>
      <c r="N1267" s="17">
        <f t="shared" ca="1" si="230"/>
        <v>38</v>
      </c>
      <c r="O1267" s="4"/>
      <c r="P1267" s="4">
        <v>19</v>
      </c>
      <c r="Q1267" s="4">
        <v>25</v>
      </c>
      <c r="R1267" s="4">
        <v>21</v>
      </c>
      <c r="S1267" s="4">
        <v>30</v>
      </c>
      <c r="T1267" s="4">
        <v>25</v>
      </c>
      <c r="U1267" s="4">
        <v>39</v>
      </c>
      <c r="V1267" s="13">
        <v>32</v>
      </c>
      <c r="W1267" s="4">
        <v>20</v>
      </c>
      <c r="X1267" s="4">
        <v>42</v>
      </c>
      <c r="Y1267">
        <f t="shared" si="238"/>
        <v>0</v>
      </c>
      <c r="Z1267">
        <f t="shared" si="239"/>
        <v>0</v>
      </c>
    </row>
    <row r="1268" spans="2:26" x14ac:dyDescent="0.25">
      <c r="B1268" s="11">
        <f t="shared" si="240"/>
        <v>44614.333333330287</v>
      </c>
      <c r="C1268" s="1">
        <f t="shared" si="231"/>
        <v>2</v>
      </c>
      <c r="D1268" s="1">
        <f t="shared" si="232"/>
        <v>2</v>
      </c>
      <c r="E1268" s="12">
        <f t="shared" si="233"/>
        <v>9</v>
      </c>
      <c r="F1268" s="124" t="str">
        <f t="shared" si="234"/>
        <v>1</v>
      </c>
      <c r="G1268" s="1">
        <f ca="1">(OFFSET(O1268,0,MATCH(Customer!$J$6,'CDH &amp; HDH'!$P$11:$X$11,0)))</f>
        <v>33</v>
      </c>
      <c r="H1268" s="1" t="str">
        <f t="shared" si="235"/>
        <v>Heating</v>
      </c>
      <c r="I1268" s="1">
        <f ca="1">OFFSET(IF($H1268="Cooling",Customer!$C$25,Customer!$C$52),E1268,D1268)</f>
        <v>70</v>
      </c>
      <c r="J1268" s="1">
        <f ca="1">OFFSET(IF($H1268="Cooling",Customer!$L$25,Customer!$L$52),$E1268,$D1268)</f>
        <v>70</v>
      </c>
      <c r="K1268" s="16">
        <f t="shared" si="236"/>
        <v>0</v>
      </c>
      <c r="L1268" s="16">
        <f t="shared" si="237"/>
        <v>0</v>
      </c>
      <c r="M1268" s="17">
        <f t="shared" ca="1" si="229"/>
        <v>37</v>
      </c>
      <c r="N1268" s="17">
        <f t="shared" ca="1" si="230"/>
        <v>37</v>
      </c>
      <c r="O1268" s="4"/>
      <c r="P1268" s="4">
        <v>26</v>
      </c>
      <c r="Q1268" s="4">
        <v>27</v>
      </c>
      <c r="R1268" s="4">
        <v>24</v>
      </c>
      <c r="S1268" s="4">
        <v>30</v>
      </c>
      <c r="T1268" s="4">
        <v>29</v>
      </c>
      <c r="U1268" s="4">
        <v>40</v>
      </c>
      <c r="V1268" s="13">
        <v>33</v>
      </c>
      <c r="W1268" s="4">
        <v>24</v>
      </c>
      <c r="X1268" s="4">
        <v>40</v>
      </c>
      <c r="Y1268">
        <f t="shared" si="238"/>
        <v>0</v>
      </c>
      <c r="Z1268">
        <f t="shared" si="239"/>
        <v>0</v>
      </c>
    </row>
    <row r="1269" spans="2:26" x14ac:dyDescent="0.25">
      <c r="B1269" s="11">
        <f t="shared" si="240"/>
        <v>44614.374999996951</v>
      </c>
      <c r="C1269" s="1">
        <f t="shared" si="231"/>
        <v>2</v>
      </c>
      <c r="D1269" s="1">
        <f t="shared" si="232"/>
        <v>2</v>
      </c>
      <c r="E1269" s="12">
        <f t="shared" si="233"/>
        <v>10</v>
      </c>
      <c r="F1269" s="124" t="str">
        <f t="shared" si="234"/>
        <v>0</v>
      </c>
      <c r="G1269" s="1">
        <f ca="1">(OFFSET(O1269,0,MATCH(Customer!$J$6,'CDH &amp; HDH'!$P$11:$X$11,0)))</f>
        <v>33</v>
      </c>
      <c r="H1269" s="1" t="str">
        <f t="shared" si="235"/>
        <v>Heating</v>
      </c>
      <c r="I1269" s="1">
        <f ca="1">OFFSET(IF($H1269="Cooling",Customer!$C$25,Customer!$C$52),E1269,D1269)</f>
        <v>70</v>
      </c>
      <c r="J1269" s="1">
        <f ca="1">OFFSET(IF($H1269="Cooling",Customer!$L$25,Customer!$L$52),$E1269,$D1269)</f>
        <v>70</v>
      </c>
      <c r="K1269" s="16">
        <f t="shared" si="236"/>
        <v>0</v>
      </c>
      <c r="L1269" s="16">
        <f t="shared" si="237"/>
        <v>0</v>
      </c>
      <c r="M1269" s="17">
        <f t="shared" ca="1" si="229"/>
        <v>37</v>
      </c>
      <c r="N1269" s="17">
        <f t="shared" ca="1" si="230"/>
        <v>37</v>
      </c>
      <c r="O1269" s="4"/>
      <c r="P1269" s="4">
        <v>31</v>
      </c>
      <c r="Q1269" s="4">
        <v>28</v>
      </c>
      <c r="R1269" s="4">
        <v>29</v>
      </c>
      <c r="S1269" s="4">
        <v>30</v>
      </c>
      <c r="T1269" s="4">
        <v>33</v>
      </c>
      <c r="U1269" s="4">
        <v>42</v>
      </c>
      <c r="V1269" s="13">
        <v>33</v>
      </c>
      <c r="W1269" s="4">
        <v>30</v>
      </c>
      <c r="X1269" s="4">
        <v>41</v>
      </c>
      <c r="Y1269">
        <f t="shared" si="238"/>
        <v>0</v>
      </c>
      <c r="Z1269">
        <f t="shared" si="239"/>
        <v>0</v>
      </c>
    </row>
    <row r="1270" spans="2:26" x14ac:dyDescent="0.25">
      <c r="B1270" s="11">
        <f t="shared" si="240"/>
        <v>44614.416666663616</v>
      </c>
      <c r="C1270" s="1">
        <f t="shared" si="231"/>
        <v>2</v>
      </c>
      <c r="D1270" s="1">
        <f t="shared" si="232"/>
        <v>2</v>
      </c>
      <c r="E1270" s="12">
        <f t="shared" si="233"/>
        <v>11</v>
      </c>
      <c r="F1270" s="124" t="str">
        <f t="shared" si="234"/>
        <v>0</v>
      </c>
      <c r="G1270" s="1">
        <f ca="1">(OFFSET(O1270,0,MATCH(Customer!$J$6,'CDH &amp; HDH'!$P$11:$X$11,0)))</f>
        <v>34</v>
      </c>
      <c r="H1270" s="1" t="str">
        <f t="shared" si="235"/>
        <v>Heating</v>
      </c>
      <c r="I1270" s="1">
        <f ca="1">OFFSET(IF($H1270="Cooling",Customer!$C$25,Customer!$C$52),E1270,D1270)</f>
        <v>70</v>
      </c>
      <c r="J1270" s="1">
        <f ca="1">OFFSET(IF($H1270="Cooling",Customer!$L$25,Customer!$L$52),$E1270,$D1270)</f>
        <v>70</v>
      </c>
      <c r="K1270" s="16">
        <f t="shared" si="236"/>
        <v>0</v>
      </c>
      <c r="L1270" s="16">
        <f t="shared" si="237"/>
        <v>0</v>
      </c>
      <c r="M1270" s="17">
        <f t="shared" ca="1" si="229"/>
        <v>36</v>
      </c>
      <c r="N1270" s="17">
        <f t="shared" ca="1" si="230"/>
        <v>36</v>
      </c>
      <c r="O1270" s="4"/>
      <c r="P1270" s="4">
        <v>36</v>
      </c>
      <c r="Q1270" s="4">
        <v>29</v>
      </c>
      <c r="R1270" s="4">
        <v>32</v>
      </c>
      <c r="S1270" s="4">
        <v>30</v>
      </c>
      <c r="T1270" s="4">
        <v>38</v>
      </c>
      <c r="U1270" s="4">
        <v>44</v>
      </c>
      <c r="V1270" s="13">
        <v>34</v>
      </c>
      <c r="W1270" s="4">
        <v>34</v>
      </c>
      <c r="X1270" s="4">
        <v>43</v>
      </c>
      <c r="Y1270">
        <f t="shared" si="238"/>
        <v>0</v>
      </c>
      <c r="Z1270">
        <f t="shared" si="239"/>
        <v>0</v>
      </c>
    </row>
    <row r="1271" spans="2:26" x14ac:dyDescent="0.25">
      <c r="B1271" s="11">
        <f t="shared" si="240"/>
        <v>44614.45833333028</v>
      </c>
      <c r="C1271" s="1">
        <f t="shared" si="231"/>
        <v>2</v>
      </c>
      <c r="D1271" s="1">
        <f t="shared" si="232"/>
        <v>2</v>
      </c>
      <c r="E1271" s="12">
        <f t="shared" si="233"/>
        <v>12</v>
      </c>
      <c r="F1271" s="124" t="str">
        <f t="shared" si="234"/>
        <v>0</v>
      </c>
      <c r="G1271" s="1">
        <f ca="1">(OFFSET(O1271,0,MATCH(Customer!$J$6,'CDH &amp; HDH'!$P$11:$X$11,0)))</f>
        <v>35</v>
      </c>
      <c r="H1271" s="1" t="str">
        <f t="shared" si="235"/>
        <v>Heating</v>
      </c>
      <c r="I1271" s="1">
        <f ca="1">OFFSET(IF($H1271="Cooling",Customer!$C$25,Customer!$C$52),E1271,D1271)</f>
        <v>70</v>
      </c>
      <c r="J1271" s="1">
        <f ca="1">OFFSET(IF($H1271="Cooling",Customer!$L$25,Customer!$L$52),$E1271,$D1271)</f>
        <v>70</v>
      </c>
      <c r="K1271" s="16">
        <f t="shared" si="236"/>
        <v>0</v>
      </c>
      <c r="L1271" s="16">
        <f t="shared" si="237"/>
        <v>0</v>
      </c>
      <c r="M1271" s="17">
        <f t="shared" ca="1" si="229"/>
        <v>35</v>
      </c>
      <c r="N1271" s="17">
        <f t="shared" ca="1" si="230"/>
        <v>35</v>
      </c>
      <c r="O1271" s="4"/>
      <c r="P1271" s="4">
        <v>39</v>
      </c>
      <c r="Q1271" s="4">
        <v>31</v>
      </c>
      <c r="R1271" s="4">
        <v>38</v>
      </c>
      <c r="S1271" s="4">
        <v>30</v>
      </c>
      <c r="T1271" s="4">
        <v>41</v>
      </c>
      <c r="U1271" s="4">
        <v>45</v>
      </c>
      <c r="V1271" s="13">
        <v>35</v>
      </c>
      <c r="W1271" s="4">
        <v>36</v>
      </c>
      <c r="X1271" s="4">
        <v>44</v>
      </c>
      <c r="Y1271">
        <f t="shared" si="238"/>
        <v>0</v>
      </c>
      <c r="Z1271">
        <f t="shared" si="239"/>
        <v>0</v>
      </c>
    </row>
    <row r="1272" spans="2:26" x14ac:dyDescent="0.25">
      <c r="B1272" s="11">
        <f t="shared" si="240"/>
        <v>44614.499999996944</v>
      </c>
      <c r="C1272" s="1">
        <f t="shared" si="231"/>
        <v>2</v>
      </c>
      <c r="D1272" s="1">
        <f t="shared" si="232"/>
        <v>2</v>
      </c>
      <c r="E1272" s="12">
        <f t="shared" si="233"/>
        <v>13</v>
      </c>
      <c r="F1272" s="124" t="str">
        <f t="shared" si="234"/>
        <v>0</v>
      </c>
      <c r="G1272" s="1">
        <f ca="1">(OFFSET(O1272,0,MATCH(Customer!$J$6,'CDH &amp; HDH'!$P$11:$X$11,0)))</f>
        <v>36</v>
      </c>
      <c r="H1272" s="1" t="str">
        <f t="shared" si="235"/>
        <v>Heating</v>
      </c>
      <c r="I1272" s="1">
        <f ca="1">OFFSET(IF($H1272="Cooling",Customer!$C$25,Customer!$C$52),E1272,D1272)</f>
        <v>70</v>
      </c>
      <c r="J1272" s="1">
        <f ca="1">OFFSET(IF($H1272="Cooling",Customer!$L$25,Customer!$L$52),$E1272,$D1272)</f>
        <v>70</v>
      </c>
      <c r="K1272" s="16">
        <f t="shared" si="236"/>
        <v>0</v>
      </c>
      <c r="L1272" s="16">
        <f t="shared" si="237"/>
        <v>0</v>
      </c>
      <c r="M1272" s="17">
        <f t="shared" ca="1" si="229"/>
        <v>34</v>
      </c>
      <c r="N1272" s="17">
        <f t="shared" ca="1" si="230"/>
        <v>34</v>
      </c>
      <c r="O1272" s="4"/>
      <c r="P1272" s="4">
        <v>42</v>
      </c>
      <c r="Q1272" s="4">
        <v>31</v>
      </c>
      <c r="R1272" s="4">
        <v>42</v>
      </c>
      <c r="S1272" s="4">
        <v>32</v>
      </c>
      <c r="T1272" s="4">
        <v>44</v>
      </c>
      <c r="U1272" s="4">
        <v>47</v>
      </c>
      <c r="V1272" s="13">
        <v>36</v>
      </c>
      <c r="W1272" s="4">
        <v>39</v>
      </c>
      <c r="X1272" s="4">
        <v>44</v>
      </c>
      <c r="Y1272">
        <f t="shared" si="238"/>
        <v>0</v>
      </c>
      <c r="Z1272">
        <f t="shared" si="239"/>
        <v>0</v>
      </c>
    </row>
    <row r="1273" spans="2:26" x14ac:dyDescent="0.25">
      <c r="B1273" s="11">
        <f t="shared" si="240"/>
        <v>44614.541666663608</v>
      </c>
      <c r="C1273" s="1">
        <f t="shared" si="231"/>
        <v>2</v>
      </c>
      <c r="D1273" s="1">
        <f t="shared" si="232"/>
        <v>2</v>
      </c>
      <c r="E1273" s="12">
        <f t="shared" si="233"/>
        <v>14</v>
      </c>
      <c r="F1273" s="124" t="str">
        <f t="shared" si="234"/>
        <v>0</v>
      </c>
      <c r="G1273" s="1">
        <f ca="1">(OFFSET(O1273,0,MATCH(Customer!$J$6,'CDH &amp; HDH'!$P$11:$X$11,0)))</f>
        <v>35</v>
      </c>
      <c r="H1273" s="1" t="str">
        <f t="shared" si="235"/>
        <v>Heating</v>
      </c>
      <c r="I1273" s="1">
        <f ca="1">OFFSET(IF($H1273="Cooling",Customer!$C$25,Customer!$C$52),E1273,D1273)</f>
        <v>70</v>
      </c>
      <c r="J1273" s="1">
        <f ca="1">OFFSET(IF($H1273="Cooling",Customer!$L$25,Customer!$L$52),$E1273,$D1273)</f>
        <v>70</v>
      </c>
      <c r="K1273" s="16">
        <f t="shared" si="236"/>
        <v>0</v>
      </c>
      <c r="L1273" s="16">
        <f t="shared" si="237"/>
        <v>0</v>
      </c>
      <c r="M1273" s="17">
        <f t="shared" ca="1" si="229"/>
        <v>35</v>
      </c>
      <c r="N1273" s="17">
        <f t="shared" ca="1" si="230"/>
        <v>35</v>
      </c>
      <c r="O1273" s="4"/>
      <c r="P1273" s="4">
        <v>43</v>
      </c>
      <c r="Q1273" s="4">
        <v>31</v>
      </c>
      <c r="R1273" s="4">
        <v>45</v>
      </c>
      <c r="S1273" s="4">
        <v>33</v>
      </c>
      <c r="T1273" s="4">
        <v>46</v>
      </c>
      <c r="U1273" s="4">
        <v>48</v>
      </c>
      <c r="V1273" s="13">
        <v>35</v>
      </c>
      <c r="W1273" s="4">
        <v>41</v>
      </c>
      <c r="X1273" s="4">
        <v>45</v>
      </c>
      <c r="Y1273">
        <f t="shared" si="238"/>
        <v>0</v>
      </c>
      <c r="Z1273">
        <f t="shared" si="239"/>
        <v>0</v>
      </c>
    </row>
    <row r="1274" spans="2:26" x14ac:dyDescent="0.25">
      <c r="B1274" s="11">
        <f t="shared" si="240"/>
        <v>44614.583333330273</v>
      </c>
      <c r="C1274" s="1">
        <f t="shared" si="231"/>
        <v>2</v>
      </c>
      <c r="D1274" s="1">
        <f t="shared" si="232"/>
        <v>2</v>
      </c>
      <c r="E1274" s="12">
        <f t="shared" si="233"/>
        <v>15</v>
      </c>
      <c r="F1274" s="124" t="str">
        <f t="shared" si="234"/>
        <v>0</v>
      </c>
      <c r="G1274" s="1">
        <f ca="1">(OFFSET(O1274,0,MATCH(Customer!$J$6,'CDH &amp; HDH'!$P$11:$X$11,0)))</f>
        <v>35</v>
      </c>
      <c r="H1274" s="1" t="str">
        <f t="shared" si="235"/>
        <v>Heating</v>
      </c>
      <c r="I1274" s="1">
        <f ca="1">OFFSET(IF($H1274="Cooling",Customer!$C$25,Customer!$C$52),E1274,D1274)</f>
        <v>70</v>
      </c>
      <c r="J1274" s="1">
        <f ca="1">OFFSET(IF($H1274="Cooling",Customer!$L$25,Customer!$L$52),$E1274,$D1274)</f>
        <v>70</v>
      </c>
      <c r="K1274" s="16">
        <f t="shared" si="236"/>
        <v>0</v>
      </c>
      <c r="L1274" s="16">
        <f t="shared" si="237"/>
        <v>0</v>
      </c>
      <c r="M1274" s="17">
        <f t="shared" ca="1" si="229"/>
        <v>35</v>
      </c>
      <c r="N1274" s="17">
        <f t="shared" ca="1" si="230"/>
        <v>35</v>
      </c>
      <c r="O1274" s="4"/>
      <c r="P1274" s="4">
        <v>44</v>
      </c>
      <c r="Q1274" s="4">
        <v>31</v>
      </c>
      <c r="R1274" s="4">
        <v>46</v>
      </c>
      <c r="S1274" s="4">
        <v>32</v>
      </c>
      <c r="T1274" s="4">
        <v>47</v>
      </c>
      <c r="U1274" s="4">
        <v>49</v>
      </c>
      <c r="V1274" s="13">
        <v>35</v>
      </c>
      <c r="W1274" s="4">
        <v>41</v>
      </c>
      <c r="X1274" s="4">
        <v>46</v>
      </c>
      <c r="Y1274">
        <f t="shared" si="238"/>
        <v>0</v>
      </c>
      <c r="Z1274">
        <f t="shared" si="239"/>
        <v>0</v>
      </c>
    </row>
    <row r="1275" spans="2:26" x14ac:dyDescent="0.25">
      <c r="B1275" s="11">
        <f t="shared" si="240"/>
        <v>44614.624999996937</v>
      </c>
      <c r="C1275" s="1">
        <f t="shared" si="231"/>
        <v>2</v>
      </c>
      <c r="D1275" s="1">
        <f t="shared" si="232"/>
        <v>2</v>
      </c>
      <c r="E1275" s="12">
        <f t="shared" si="233"/>
        <v>16</v>
      </c>
      <c r="F1275" s="124" t="str">
        <f t="shared" si="234"/>
        <v>0</v>
      </c>
      <c r="G1275" s="1">
        <f ca="1">(OFFSET(O1275,0,MATCH(Customer!$J$6,'CDH &amp; HDH'!$P$11:$X$11,0)))</f>
        <v>35</v>
      </c>
      <c r="H1275" s="1" t="str">
        <f t="shared" si="235"/>
        <v>Heating</v>
      </c>
      <c r="I1275" s="1">
        <f ca="1">OFFSET(IF($H1275="Cooling",Customer!$C$25,Customer!$C$52),E1275,D1275)</f>
        <v>70</v>
      </c>
      <c r="J1275" s="1">
        <f ca="1">OFFSET(IF($H1275="Cooling",Customer!$L$25,Customer!$L$52),$E1275,$D1275)</f>
        <v>70</v>
      </c>
      <c r="K1275" s="16">
        <f t="shared" si="236"/>
        <v>0</v>
      </c>
      <c r="L1275" s="16">
        <f t="shared" si="237"/>
        <v>0</v>
      </c>
      <c r="M1275" s="17">
        <f t="shared" ca="1" si="229"/>
        <v>35</v>
      </c>
      <c r="N1275" s="17">
        <f t="shared" ca="1" si="230"/>
        <v>35</v>
      </c>
      <c r="O1275" s="4"/>
      <c r="P1275" s="4">
        <v>44</v>
      </c>
      <c r="Q1275" s="4">
        <v>30</v>
      </c>
      <c r="R1275" s="4">
        <v>49</v>
      </c>
      <c r="S1275" s="4">
        <v>30</v>
      </c>
      <c r="T1275" s="4">
        <v>49</v>
      </c>
      <c r="U1275" s="4">
        <v>48</v>
      </c>
      <c r="V1275" s="13">
        <v>35</v>
      </c>
      <c r="W1275" s="4">
        <v>40</v>
      </c>
      <c r="X1275" s="4">
        <v>45</v>
      </c>
      <c r="Y1275">
        <f t="shared" si="238"/>
        <v>0</v>
      </c>
      <c r="Z1275">
        <f t="shared" si="239"/>
        <v>0</v>
      </c>
    </row>
    <row r="1276" spans="2:26" x14ac:dyDescent="0.25">
      <c r="B1276" s="11">
        <f t="shared" si="240"/>
        <v>44614.666666663601</v>
      </c>
      <c r="C1276" s="1">
        <f t="shared" si="231"/>
        <v>2</v>
      </c>
      <c r="D1276" s="1">
        <f t="shared" si="232"/>
        <v>2</v>
      </c>
      <c r="E1276" s="12">
        <f t="shared" si="233"/>
        <v>17</v>
      </c>
      <c r="F1276" s="124" t="str">
        <f t="shared" si="234"/>
        <v>0</v>
      </c>
      <c r="G1276" s="1">
        <f ca="1">(OFFSET(O1276,0,MATCH(Customer!$J$6,'CDH &amp; HDH'!$P$11:$X$11,0)))</f>
        <v>35</v>
      </c>
      <c r="H1276" s="1" t="str">
        <f t="shared" si="235"/>
        <v>Heating</v>
      </c>
      <c r="I1276" s="1">
        <f ca="1">OFFSET(IF($H1276="Cooling",Customer!$C$25,Customer!$C$52),E1276,D1276)</f>
        <v>70</v>
      </c>
      <c r="J1276" s="1">
        <f ca="1">OFFSET(IF($H1276="Cooling",Customer!$L$25,Customer!$L$52),$E1276,$D1276)</f>
        <v>70</v>
      </c>
      <c r="K1276" s="16">
        <f t="shared" si="236"/>
        <v>0</v>
      </c>
      <c r="L1276" s="16">
        <f t="shared" si="237"/>
        <v>0</v>
      </c>
      <c r="M1276" s="17">
        <f t="shared" ca="1" si="229"/>
        <v>35</v>
      </c>
      <c r="N1276" s="17">
        <f t="shared" ca="1" si="230"/>
        <v>35</v>
      </c>
      <c r="O1276" s="4"/>
      <c r="P1276" s="4">
        <v>43</v>
      </c>
      <c r="Q1276" s="4">
        <v>29</v>
      </c>
      <c r="R1276" s="4">
        <v>48</v>
      </c>
      <c r="S1276" s="4">
        <v>30</v>
      </c>
      <c r="T1276" s="4">
        <v>48</v>
      </c>
      <c r="U1276" s="4">
        <v>47</v>
      </c>
      <c r="V1276" s="13">
        <v>35</v>
      </c>
      <c r="W1276" s="4">
        <v>40</v>
      </c>
      <c r="X1276" s="4">
        <v>45</v>
      </c>
      <c r="Y1276">
        <f t="shared" si="238"/>
        <v>0</v>
      </c>
      <c r="Z1276">
        <f t="shared" si="239"/>
        <v>0</v>
      </c>
    </row>
    <row r="1277" spans="2:26" x14ac:dyDescent="0.25">
      <c r="B1277" s="11">
        <f t="shared" si="240"/>
        <v>44614.708333330265</v>
      </c>
      <c r="C1277" s="1">
        <f t="shared" si="231"/>
        <v>2</v>
      </c>
      <c r="D1277" s="1">
        <f t="shared" si="232"/>
        <v>2</v>
      </c>
      <c r="E1277" s="12">
        <f t="shared" si="233"/>
        <v>18</v>
      </c>
      <c r="F1277" s="124" t="str">
        <f t="shared" si="234"/>
        <v>0</v>
      </c>
      <c r="G1277" s="1">
        <f ca="1">(OFFSET(O1277,0,MATCH(Customer!$J$6,'CDH &amp; HDH'!$P$11:$X$11,0)))</f>
        <v>34</v>
      </c>
      <c r="H1277" s="1" t="str">
        <f t="shared" si="235"/>
        <v>Heating</v>
      </c>
      <c r="I1277" s="1">
        <f ca="1">OFFSET(IF($H1277="Cooling",Customer!$C$25,Customer!$C$52),E1277,D1277)</f>
        <v>70</v>
      </c>
      <c r="J1277" s="1">
        <f ca="1">OFFSET(IF($H1277="Cooling",Customer!$L$25,Customer!$L$52),$E1277,$D1277)</f>
        <v>70</v>
      </c>
      <c r="K1277" s="16">
        <f t="shared" si="236"/>
        <v>0</v>
      </c>
      <c r="L1277" s="16">
        <f t="shared" si="237"/>
        <v>0</v>
      </c>
      <c r="M1277" s="17">
        <f t="shared" ca="1" si="229"/>
        <v>36</v>
      </c>
      <c r="N1277" s="17">
        <f t="shared" ca="1" si="230"/>
        <v>36</v>
      </c>
      <c r="O1277" s="4"/>
      <c r="P1277" s="4">
        <v>42</v>
      </c>
      <c r="Q1277" s="4">
        <v>29</v>
      </c>
      <c r="R1277" s="4">
        <v>45</v>
      </c>
      <c r="S1277" s="4">
        <v>28</v>
      </c>
      <c r="T1277" s="4">
        <v>47</v>
      </c>
      <c r="U1277" s="4">
        <v>44</v>
      </c>
      <c r="V1277" s="13">
        <v>34</v>
      </c>
      <c r="W1277" s="4">
        <v>39</v>
      </c>
      <c r="X1277" s="4">
        <v>43</v>
      </c>
      <c r="Y1277">
        <f t="shared" si="238"/>
        <v>0</v>
      </c>
      <c r="Z1277">
        <f t="shared" si="239"/>
        <v>0</v>
      </c>
    </row>
    <row r="1278" spans="2:26" x14ac:dyDescent="0.25">
      <c r="B1278" s="11">
        <f t="shared" si="240"/>
        <v>44614.74999999693</v>
      </c>
      <c r="C1278" s="1">
        <f t="shared" si="231"/>
        <v>2</v>
      </c>
      <c r="D1278" s="1">
        <f t="shared" si="232"/>
        <v>2</v>
      </c>
      <c r="E1278" s="12">
        <f t="shared" si="233"/>
        <v>19</v>
      </c>
      <c r="F1278" s="124" t="str">
        <f t="shared" si="234"/>
        <v>1</v>
      </c>
      <c r="G1278" s="1">
        <f ca="1">(OFFSET(O1278,0,MATCH(Customer!$J$6,'CDH &amp; HDH'!$P$11:$X$11,0)))</f>
        <v>34</v>
      </c>
      <c r="H1278" s="1" t="str">
        <f t="shared" si="235"/>
        <v>Heating</v>
      </c>
      <c r="I1278" s="1">
        <f ca="1">OFFSET(IF($H1278="Cooling",Customer!$C$25,Customer!$C$52),E1278,D1278)</f>
        <v>66</v>
      </c>
      <c r="J1278" s="1">
        <f ca="1">OFFSET(IF($H1278="Cooling",Customer!$L$25,Customer!$L$52),$E1278,$D1278)</f>
        <v>64</v>
      </c>
      <c r="K1278" s="16">
        <f t="shared" si="236"/>
        <v>0</v>
      </c>
      <c r="L1278" s="16">
        <f t="shared" si="237"/>
        <v>0</v>
      </c>
      <c r="M1278" s="17">
        <f t="shared" ca="1" si="229"/>
        <v>32</v>
      </c>
      <c r="N1278" s="17">
        <f t="shared" ca="1" si="230"/>
        <v>30</v>
      </c>
      <c r="O1278" s="4"/>
      <c r="P1278" s="4">
        <v>41</v>
      </c>
      <c r="Q1278" s="4">
        <v>28</v>
      </c>
      <c r="R1278" s="4">
        <v>47</v>
      </c>
      <c r="S1278" s="4">
        <v>27</v>
      </c>
      <c r="T1278" s="4">
        <v>46</v>
      </c>
      <c r="U1278" s="4">
        <v>44</v>
      </c>
      <c r="V1278" s="13">
        <v>34</v>
      </c>
      <c r="W1278" s="4">
        <v>38</v>
      </c>
      <c r="X1278" s="4">
        <v>42</v>
      </c>
      <c r="Y1278">
        <f t="shared" si="238"/>
        <v>0</v>
      </c>
      <c r="Z1278">
        <f t="shared" si="239"/>
        <v>0</v>
      </c>
    </row>
    <row r="1279" spans="2:26" x14ac:dyDescent="0.25">
      <c r="B1279" s="11">
        <f t="shared" si="240"/>
        <v>44614.791666663594</v>
      </c>
      <c r="C1279" s="1">
        <f t="shared" si="231"/>
        <v>2</v>
      </c>
      <c r="D1279" s="1">
        <f t="shared" si="232"/>
        <v>2</v>
      </c>
      <c r="E1279" s="12">
        <f t="shared" si="233"/>
        <v>20</v>
      </c>
      <c r="F1279" s="124" t="str">
        <f t="shared" si="234"/>
        <v>1</v>
      </c>
      <c r="G1279" s="1">
        <f ca="1">(OFFSET(O1279,0,MATCH(Customer!$J$6,'CDH &amp; HDH'!$P$11:$X$11,0)))</f>
        <v>34</v>
      </c>
      <c r="H1279" s="1" t="str">
        <f t="shared" si="235"/>
        <v>Heating</v>
      </c>
      <c r="I1279" s="1">
        <f ca="1">OFFSET(IF($H1279="Cooling",Customer!$C$25,Customer!$C$52),E1279,D1279)</f>
        <v>66</v>
      </c>
      <c r="J1279" s="1">
        <f ca="1">OFFSET(IF($H1279="Cooling",Customer!$L$25,Customer!$L$52),$E1279,$D1279)</f>
        <v>64</v>
      </c>
      <c r="K1279" s="16">
        <f t="shared" si="236"/>
        <v>0</v>
      </c>
      <c r="L1279" s="16">
        <f t="shared" si="237"/>
        <v>0</v>
      </c>
      <c r="M1279" s="17">
        <f t="shared" ca="1" si="229"/>
        <v>32</v>
      </c>
      <c r="N1279" s="17">
        <f t="shared" ca="1" si="230"/>
        <v>30</v>
      </c>
      <c r="O1279" s="4"/>
      <c r="P1279" s="4">
        <v>41</v>
      </c>
      <c r="Q1279" s="4">
        <v>28</v>
      </c>
      <c r="R1279" s="4">
        <v>47</v>
      </c>
      <c r="S1279" s="4">
        <v>25</v>
      </c>
      <c r="T1279" s="4">
        <v>45</v>
      </c>
      <c r="U1279" s="4">
        <v>42</v>
      </c>
      <c r="V1279" s="13">
        <v>34</v>
      </c>
      <c r="W1279" s="4">
        <v>38</v>
      </c>
      <c r="X1279" s="4">
        <v>41</v>
      </c>
      <c r="Y1279">
        <f t="shared" si="238"/>
        <v>0</v>
      </c>
      <c r="Z1279">
        <f t="shared" si="239"/>
        <v>0</v>
      </c>
    </row>
    <row r="1280" spans="2:26" x14ac:dyDescent="0.25">
      <c r="B1280" s="11">
        <f t="shared" si="240"/>
        <v>44614.833333330258</v>
      </c>
      <c r="C1280" s="1">
        <f t="shared" si="231"/>
        <v>2</v>
      </c>
      <c r="D1280" s="1">
        <f t="shared" si="232"/>
        <v>2</v>
      </c>
      <c r="E1280" s="12">
        <f t="shared" si="233"/>
        <v>21</v>
      </c>
      <c r="F1280" s="124" t="str">
        <f t="shared" si="234"/>
        <v>0</v>
      </c>
      <c r="G1280" s="1">
        <f ca="1">(OFFSET(O1280,0,MATCH(Customer!$J$6,'CDH &amp; HDH'!$P$11:$X$11,0)))</f>
        <v>33</v>
      </c>
      <c r="H1280" s="1" t="str">
        <f t="shared" si="235"/>
        <v>Heating</v>
      </c>
      <c r="I1280" s="1">
        <f ca="1">OFFSET(IF($H1280="Cooling",Customer!$C$25,Customer!$C$52),E1280,D1280)</f>
        <v>66</v>
      </c>
      <c r="J1280" s="1">
        <f ca="1">OFFSET(IF($H1280="Cooling",Customer!$L$25,Customer!$L$52),$E1280,$D1280)</f>
        <v>64</v>
      </c>
      <c r="K1280" s="16">
        <f t="shared" si="236"/>
        <v>0</v>
      </c>
      <c r="L1280" s="16">
        <f t="shared" si="237"/>
        <v>0</v>
      </c>
      <c r="M1280" s="17">
        <f t="shared" ca="1" si="229"/>
        <v>33</v>
      </c>
      <c r="N1280" s="17">
        <f t="shared" ca="1" si="230"/>
        <v>31</v>
      </c>
      <c r="O1280" s="4"/>
      <c r="P1280" s="4">
        <v>40</v>
      </c>
      <c r="Q1280" s="4">
        <v>28</v>
      </c>
      <c r="R1280" s="4">
        <v>44</v>
      </c>
      <c r="S1280" s="4">
        <v>24</v>
      </c>
      <c r="T1280" s="4">
        <v>45</v>
      </c>
      <c r="U1280" s="4">
        <v>40</v>
      </c>
      <c r="V1280" s="13">
        <v>33</v>
      </c>
      <c r="W1280" s="4">
        <v>39</v>
      </c>
      <c r="X1280" s="4">
        <v>42</v>
      </c>
      <c r="Y1280">
        <f t="shared" si="238"/>
        <v>0</v>
      </c>
      <c r="Z1280">
        <f t="shared" si="239"/>
        <v>0</v>
      </c>
    </row>
    <row r="1281" spans="2:26" x14ac:dyDescent="0.25">
      <c r="B1281" s="11">
        <f t="shared" si="240"/>
        <v>44614.874999996922</v>
      </c>
      <c r="C1281" s="1">
        <f t="shared" si="231"/>
        <v>2</v>
      </c>
      <c r="D1281" s="1">
        <f t="shared" si="232"/>
        <v>2</v>
      </c>
      <c r="E1281" s="12">
        <f t="shared" si="233"/>
        <v>22</v>
      </c>
      <c r="F1281" s="124" t="str">
        <f t="shared" si="234"/>
        <v>0</v>
      </c>
      <c r="G1281" s="1">
        <f ca="1">(OFFSET(O1281,0,MATCH(Customer!$J$6,'CDH &amp; HDH'!$P$11:$X$11,0)))</f>
        <v>33</v>
      </c>
      <c r="H1281" s="1" t="str">
        <f t="shared" si="235"/>
        <v>Heating</v>
      </c>
      <c r="I1281" s="1">
        <f ca="1">OFFSET(IF($H1281="Cooling",Customer!$C$25,Customer!$C$52),E1281,D1281)</f>
        <v>66</v>
      </c>
      <c r="J1281" s="1">
        <f ca="1">OFFSET(IF($H1281="Cooling",Customer!$L$25,Customer!$L$52),$E1281,$D1281)</f>
        <v>64</v>
      </c>
      <c r="K1281" s="16">
        <f t="shared" si="236"/>
        <v>0</v>
      </c>
      <c r="L1281" s="16">
        <f t="shared" si="237"/>
        <v>0</v>
      </c>
      <c r="M1281" s="17">
        <f t="shared" ca="1" si="229"/>
        <v>33</v>
      </c>
      <c r="N1281" s="17">
        <f t="shared" ca="1" si="230"/>
        <v>31</v>
      </c>
      <c r="O1281" s="4"/>
      <c r="P1281" s="4">
        <v>40</v>
      </c>
      <c r="Q1281" s="4">
        <v>27</v>
      </c>
      <c r="R1281" s="4">
        <v>44</v>
      </c>
      <c r="S1281" s="4">
        <v>22</v>
      </c>
      <c r="T1281" s="4">
        <v>47</v>
      </c>
      <c r="U1281" s="4">
        <v>40</v>
      </c>
      <c r="V1281" s="13">
        <v>33</v>
      </c>
      <c r="W1281" s="4">
        <v>40</v>
      </c>
      <c r="X1281" s="4">
        <v>41</v>
      </c>
      <c r="Y1281">
        <f t="shared" si="238"/>
        <v>0</v>
      </c>
      <c r="Z1281">
        <f t="shared" si="239"/>
        <v>0</v>
      </c>
    </row>
    <row r="1282" spans="2:26" x14ac:dyDescent="0.25">
      <c r="B1282" s="11">
        <f t="shared" si="240"/>
        <v>44614.916666663587</v>
      </c>
      <c r="C1282" s="1">
        <f t="shared" si="231"/>
        <v>2</v>
      </c>
      <c r="D1282" s="1">
        <f t="shared" si="232"/>
        <v>2</v>
      </c>
      <c r="E1282" s="12">
        <f t="shared" si="233"/>
        <v>23</v>
      </c>
      <c r="F1282" s="124" t="str">
        <f t="shared" si="234"/>
        <v>0</v>
      </c>
      <c r="G1282" s="1">
        <f ca="1">(OFFSET(O1282,0,MATCH(Customer!$J$6,'CDH &amp; HDH'!$P$11:$X$11,0)))</f>
        <v>33</v>
      </c>
      <c r="H1282" s="1" t="str">
        <f t="shared" si="235"/>
        <v>Heating</v>
      </c>
      <c r="I1282" s="1">
        <f ca="1">OFFSET(IF($H1282="Cooling",Customer!$C$25,Customer!$C$52),E1282,D1282)</f>
        <v>66</v>
      </c>
      <c r="J1282" s="1">
        <f ca="1">OFFSET(IF($H1282="Cooling",Customer!$L$25,Customer!$L$52),$E1282,$D1282)</f>
        <v>64</v>
      </c>
      <c r="K1282" s="16">
        <f t="shared" si="236"/>
        <v>0</v>
      </c>
      <c r="L1282" s="16">
        <f t="shared" si="237"/>
        <v>0</v>
      </c>
      <c r="M1282" s="17">
        <f t="shared" ca="1" si="229"/>
        <v>33</v>
      </c>
      <c r="N1282" s="17">
        <f t="shared" ca="1" si="230"/>
        <v>31</v>
      </c>
      <c r="O1282" s="4"/>
      <c r="P1282" s="4">
        <v>39</v>
      </c>
      <c r="Q1282" s="4">
        <v>27</v>
      </c>
      <c r="R1282" s="4">
        <v>46</v>
      </c>
      <c r="S1282" s="4">
        <v>21</v>
      </c>
      <c r="T1282" s="4">
        <v>47</v>
      </c>
      <c r="U1282" s="4">
        <v>38</v>
      </c>
      <c r="V1282" s="13">
        <v>33</v>
      </c>
      <c r="W1282" s="4">
        <v>40</v>
      </c>
      <c r="X1282" s="4">
        <v>40</v>
      </c>
      <c r="Y1282">
        <f t="shared" si="238"/>
        <v>0</v>
      </c>
      <c r="Z1282">
        <f t="shared" si="239"/>
        <v>0</v>
      </c>
    </row>
    <row r="1283" spans="2:26" x14ac:dyDescent="0.25">
      <c r="B1283" s="11">
        <f t="shared" si="240"/>
        <v>44614.958333330251</v>
      </c>
      <c r="C1283" s="1">
        <f t="shared" si="231"/>
        <v>2</v>
      </c>
      <c r="D1283" s="1">
        <f t="shared" si="232"/>
        <v>2</v>
      </c>
      <c r="E1283" s="12">
        <f t="shared" si="233"/>
        <v>24</v>
      </c>
      <c r="F1283" s="124" t="str">
        <f t="shared" si="234"/>
        <v>0</v>
      </c>
      <c r="G1283" s="1">
        <f ca="1">(OFFSET(O1283,0,MATCH(Customer!$J$6,'CDH &amp; HDH'!$P$11:$X$11,0)))</f>
        <v>32</v>
      </c>
      <c r="H1283" s="1" t="str">
        <f t="shared" si="235"/>
        <v>Heating</v>
      </c>
      <c r="I1283" s="1">
        <f ca="1">OFFSET(IF($H1283="Cooling",Customer!$C$25,Customer!$C$52),E1283,D1283)</f>
        <v>66</v>
      </c>
      <c r="J1283" s="1">
        <f ca="1">OFFSET(IF($H1283="Cooling",Customer!$L$25,Customer!$L$52),$E1283,$D1283)</f>
        <v>64</v>
      </c>
      <c r="K1283" s="16">
        <f t="shared" si="236"/>
        <v>0</v>
      </c>
      <c r="L1283" s="16">
        <f t="shared" si="237"/>
        <v>0</v>
      </c>
      <c r="M1283" s="17">
        <f t="shared" ca="1" si="229"/>
        <v>34</v>
      </c>
      <c r="N1283" s="17">
        <f t="shared" ca="1" si="230"/>
        <v>32</v>
      </c>
      <c r="O1283" s="4"/>
      <c r="P1283" s="4">
        <v>39</v>
      </c>
      <c r="Q1283" s="4">
        <v>27</v>
      </c>
      <c r="R1283" s="4">
        <v>47</v>
      </c>
      <c r="S1283" s="4">
        <v>19</v>
      </c>
      <c r="T1283" s="4">
        <v>47</v>
      </c>
      <c r="U1283" s="4">
        <v>38</v>
      </c>
      <c r="V1283" s="13">
        <v>32</v>
      </c>
      <c r="W1283" s="4">
        <v>40</v>
      </c>
      <c r="X1283" s="4">
        <v>40</v>
      </c>
      <c r="Y1283">
        <f t="shared" si="238"/>
        <v>0</v>
      </c>
      <c r="Z1283">
        <f t="shared" si="239"/>
        <v>0</v>
      </c>
    </row>
    <row r="1284" spans="2:26" x14ac:dyDescent="0.25">
      <c r="B1284" s="11">
        <f t="shared" si="240"/>
        <v>44614.999999996915</v>
      </c>
      <c r="C1284" s="1">
        <f t="shared" si="231"/>
        <v>2</v>
      </c>
      <c r="D1284" s="1">
        <f t="shared" si="232"/>
        <v>3</v>
      </c>
      <c r="E1284" s="12">
        <f t="shared" si="233"/>
        <v>1</v>
      </c>
      <c r="F1284" s="124" t="str">
        <f t="shared" si="234"/>
        <v>0</v>
      </c>
      <c r="G1284" s="1">
        <f ca="1">(OFFSET(O1284,0,MATCH(Customer!$J$6,'CDH &amp; HDH'!$P$11:$X$11,0)))</f>
        <v>31</v>
      </c>
      <c r="H1284" s="1" t="str">
        <f t="shared" si="235"/>
        <v>Heating</v>
      </c>
      <c r="I1284" s="1">
        <f ca="1">OFFSET(IF($H1284="Cooling",Customer!$C$25,Customer!$C$52),E1284,D1284)</f>
        <v>66</v>
      </c>
      <c r="J1284" s="1">
        <f ca="1">OFFSET(IF($H1284="Cooling",Customer!$L$25,Customer!$L$52),$E1284,$D1284)</f>
        <v>64</v>
      </c>
      <c r="K1284" s="16">
        <f t="shared" si="236"/>
        <v>0</v>
      </c>
      <c r="L1284" s="16">
        <f t="shared" si="237"/>
        <v>0</v>
      </c>
      <c r="M1284" s="17">
        <f t="shared" ca="1" si="229"/>
        <v>35</v>
      </c>
      <c r="N1284" s="17">
        <f t="shared" ca="1" si="230"/>
        <v>33</v>
      </c>
      <c r="O1284" s="4"/>
      <c r="P1284" s="4">
        <v>39</v>
      </c>
      <c r="Q1284" s="4">
        <v>27</v>
      </c>
      <c r="R1284" s="4">
        <v>47</v>
      </c>
      <c r="S1284" s="4">
        <v>17</v>
      </c>
      <c r="T1284" s="4">
        <v>47</v>
      </c>
      <c r="U1284" s="4">
        <v>37</v>
      </c>
      <c r="V1284" s="13">
        <v>31</v>
      </c>
      <c r="W1284" s="4">
        <v>40</v>
      </c>
      <c r="X1284" s="4">
        <v>39</v>
      </c>
      <c r="Y1284">
        <f t="shared" si="238"/>
        <v>0</v>
      </c>
      <c r="Z1284">
        <f t="shared" si="239"/>
        <v>0</v>
      </c>
    </row>
    <row r="1285" spans="2:26" x14ac:dyDescent="0.25">
      <c r="B1285" s="11">
        <f t="shared" si="240"/>
        <v>44615.041666663579</v>
      </c>
      <c r="C1285" s="1">
        <f t="shared" si="231"/>
        <v>2</v>
      </c>
      <c r="D1285" s="1">
        <f t="shared" si="232"/>
        <v>3</v>
      </c>
      <c r="E1285" s="12">
        <f t="shared" si="233"/>
        <v>2</v>
      </c>
      <c r="F1285" s="124" t="str">
        <f t="shared" si="234"/>
        <v>0</v>
      </c>
      <c r="G1285" s="1">
        <f ca="1">(OFFSET(O1285,0,MATCH(Customer!$J$6,'CDH &amp; HDH'!$P$11:$X$11,0)))</f>
        <v>31</v>
      </c>
      <c r="H1285" s="1" t="str">
        <f t="shared" si="235"/>
        <v>Heating</v>
      </c>
      <c r="I1285" s="1">
        <f ca="1">OFFSET(IF($H1285="Cooling",Customer!$C$25,Customer!$C$52),E1285,D1285)</f>
        <v>66</v>
      </c>
      <c r="J1285" s="1">
        <f ca="1">OFFSET(IF($H1285="Cooling",Customer!$L$25,Customer!$L$52),$E1285,$D1285)</f>
        <v>64</v>
      </c>
      <c r="K1285" s="16">
        <f t="shared" si="236"/>
        <v>0</v>
      </c>
      <c r="L1285" s="16">
        <f t="shared" si="237"/>
        <v>0</v>
      </c>
      <c r="M1285" s="17">
        <f t="shared" ca="1" si="229"/>
        <v>35</v>
      </c>
      <c r="N1285" s="17">
        <f t="shared" ca="1" si="230"/>
        <v>33</v>
      </c>
      <c r="O1285" s="4"/>
      <c r="P1285" s="4">
        <v>39</v>
      </c>
      <c r="Q1285" s="4">
        <v>27</v>
      </c>
      <c r="R1285" s="4">
        <v>43</v>
      </c>
      <c r="S1285" s="4">
        <v>17</v>
      </c>
      <c r="T1285" s="4">
        <v>46</v>
      </c>
      <c r="U1285" s="4">
        <v>37</v>
      </c>
      <c r="V1285" s="13">
        <v>31</v>
      </c>
      <c r="W1285" s="4">
        <v>41</v>
      </c>
      <c r="X1285" s="4">
        <v>39</v>
      </c>
      <c r="Y1285">
        <f t="shared" si="238"/>
        <v>0</v>
      </c>
      <c r="Z1285">
        <f t="shared" si="239"/>
        <v>0</v>
      </c>
    </row>
    <row r="1286" spans="2:26" x14ac:dyDescent="0.25">
      <c r="B1286" s="11">
        <f t="shared" si="240"/>
        <v>44615.083333330243</v>
      </c>
      <c r="C1286" s="1">
        <f t="shared" si="231"/>
        <v>2</v>
      </c>
      <c r="D1286" s="1">
        <f t="shared" si="232"/>
        <v>3</v>
      </c>
      <c r="E1286" s="12">
        <f t="shared" si="233"/>
        <v>3</v>
      </c>
      <c r="F1286" s="124" t="str">
        <f t="shared" si="234"/>
        <v>0</v>
      </c>
      <c r="G1286" s="1">
        <f ca="1">(OFFSET(O1286,0,MATCH(Customer!$J$6,'CDH &amp; HDH'!$P$11:$X$11,0)))</f>
        <v>30</v>
      </c>
      <c r="H1286" s="1" t="str">
        <f t="shared" si="235"/>
        <v>Heating</v>
      </c>
      <c r="I1286" s="1">
        <f ca="1">OFFSET(IF($H1286="Cooling",Customer!$C$25,Customer!$C$52),E1286,D1286)</f>
        <v>66</v>
      </c>
      <c r="J1286" s="1">
        <f ca="1">OFFSET(IF($H1286="Cooling",Customer!$L$25,Customer!$L$52),$E1286,$D1286)</f>
        <v>64</v>
      </c>
      <c r="K1286" s="16">
        <f t="shared" si="236"/>
        <v>0</v>
      </c>
      <c r="L1286" s="16">
        <f t="shared" si="237"/>
        <v>0</v>
      </c>
      <c r="M1286" s="17">
        <f t="shared" ca="1" si="229"/>
        <v>36</v>
      </c>
      <c r="N1286" s="17">
        <f t="shared" ca="1" si="230"/>
        <v>34</v>
      </c>
      <c r="O1286" s="4"/>
      <c r="P1286" s="4">
        <v>40</v>
      </c>
      <c r="Q1286" s="4">
        <v>28</v>
      </c>
      <c r="R1286" s="4">
        <v>35</v>
      </c>
      <c r="S1286" s="4">
        <v>16</v>
      </c>
      <c r="T1286" s="4">
        <v>45</v>
      </c>
      <c r="U1286" s="4">
        <v>37</v>
      </c>
      <c r="V1286" s="13">
        <v>30</v>
      </c>
      <c r="W1286" s="4">
        <v>41</v>
      </c>
      <c r="X1286" s="4">
        <v>38</v>
      </c>
      <c r="Y1286">
        <f t="shared" si="238"/>
        <v>0</v>
      </c>
      <c r="Z1286">
        <f t="shared" si="239"/>
        <v>0</v>
      </c>
    </row>
    <row r="1287" spans="2:26" x14ac:dyDescent="0.25">
      <c r="B1287" s="11">
        <f t="shared" si="240"/>
        <v>44615.124999996908</v>
      </c>
      <c r="C1287" s="1">
        <f t="shared" si="231"/>
        <v>2</v>
      </c>
      <c r="D1287" s="1">
        <f t="shared" si="232"/>
        <v>3</v>
      </c>
      <c r="E1287" s="12">
        <f t="shared" si="233"/>
        <v>4</v>
      </c>
      <c r="F1287" s="124" t="str">
        <f t="shared" si="234"/>
        <v>0</v>
      </c>
      <c r="G1287" s="1">
        <f ca="1">(OFFSET(O1287,0,MATCH(Customer!$J$6,'CDH &amp; HDH'!$P$11:$X$11,0)))</f>
        <v>29</v>
      </c>
      <c r="H1287" s="1" t="str">
        <f t="shared" si="235"/>
        <v>Heating</v>
      </c>
      <c r="I1287" s="1">
        <f ca="1">OFFSET(IF($H1287="Cooling",Customer!$C$25,Customer!$C$52),E1287,D1287)</f>
        <v>66</v>
      </c>
      <c r="J1287" s="1">
        <f ca="1">OFFSET(IF($H1287="Cooling",Customer!$L$25,Customer!$L$52),$E1287,$D1287)</f>
        <v>64</v>
      </c>
      <c r="K1287" s="16">
        <f t="shared" si="236"/>
        <v>0</v>
      </c>
      <c r="L1287" s="16">
        <f t="shared" si="237"/>
        <v>0</v>
      </c>
      <c r="M1287" s="17">
        <f t="shared" ca="1" si="229"/>
        <v>37</v>
      </c>
      <c r="N1287" s="17">
        <f t="shared" ca="1" si="230"/>
        <v>35</v>
      </c>
      <c r="O1287" s="4"/>
      <c r="P1287" s="4">
        <v>40</v>
      </c>
      <c r="Q1287" s="4">
        <v>27</v>
      </c>
      <c r="R1287" s="4">
        <v>33</v>
      </c>
      <c r="S1287" s="4">
        <v>15</v>
      </c>
      <c r="T1287" s="4">
        <v>45</v>
      </c>
      <c r="U1287" s="4">
        <v>36</v>
      </c>
      <c r="V1287" s="13">
        <v>29</v>
      </c>
      <c r="W1287" s="4">
        <v>41</v>
      </c>
      <c r="X1287" s="4">
        <v>40</v>
      </c>
      <c r="Y1287">
        <f t="shared" si="238"/>
        <v>0</v>
      </c>
      <c r="Z1287">
        <f t="shared" si="239"/>
        <v>0</v>
      </c>
    </row>
    <row r="1288" spans="2:26" x14ac:dyDescent="0.25">
      <c r="B1288" s="11">
        <f t="shared" si="240"/>
        <v>44615.166666663572</v>
      </c>
      <c r="C1288" s="1">
        <f t="shared" si="231"/>
        <v>2</v>
      </c>
      <c r="D1288" s="1">
        <f t="shared" si="232"/>
        <v>3</v>
      </c>
      <c r="E1288" s="12">
        <f t="shared" si="233"/>
        <v>5</v>
      </c>
      <c r="F1288" s="124" t="str">
        <f t="shared" si="234"/>
        <v>0</v>
      </c>
      <c r="G1288" s="1">
        <f ca="1">(OFFSET(O1288,0,MATCH(Customer!$J$6,'CDH &amp; HDH'!$P$11:$X$11,0)))</f>
        <v>29</v>
      </c>
      <c r="H1288" s="1" t="str">
        <f t="shared" si="235"/>
        <v>Heating</v>
      </c>
      <c r="I1288" s="1">
        <f ca="1">OFFSET(IF($H1288="Cooling",Customer!$C$25,Customer!$C$52),E1288,D1288)</f>
        <v>66</v>
      </c>
      <c r="J1288" s="1">
        <f ca="1">OFFSET(IF($H1288="Cooling",Customer!$L$25,Customer!$L$52),$E1288,$D1288)</f>
        <v>64</v>
      </c>
      <c r="K1288" s="16">
        <f t="shared" si="236"/>
        <v>0</v>
      </c>
      <c r="L1288" s="16">
        <f t="shared" si="237"/>
        <v>0</v>
      </c>
      <c r="M1288" s="17">
        <f t="shared" ca="1" si="229"/>
        <v>37</v>
      </c>
      <c r="N1288" s="17">
        <f t="shared" ca="1" si="230"/>
        <v>35</v>
      </c>
      <c r="O1288" s="4"/>
      <c r="P1288" s="4">
        <v>41</v>
      </c>
      <c r="Q1288" s="4">
        <v>27</v>
      </c>
      <c r="R1288" s="4">
        <v>33</v>
      </c>
      <c r="S1288" s="4">
        <v>15</v>
      </c>
      <c r="T1288" s="4">
        <v>45</v>
      </c>
      <c r="U1288" s="4">
        <v>33</v>
      </c>
      <c r="V1288" s="13">
        <v>29</v>
      </c>
      <c r="W1288" s="4">
        <v>42</v>
      </c>
      <c r="X1288" s="4">
        <v>39</v>
      </c>
      <c r="Y1288">
        <f t="shared" si="238"/>
        <v>0</v>
      </c>
      <c r="Z1288">
        <f t="shared" si="239"/>
        <v>0</v>
      </c>
    </row>
    <row r="1289" spans="2:26" x14ac:dyDescent="0.25">
      <c r="B1289" s="11">
        <f t="shared" si="240"/>
        <v>44615.208333330236</v>
      </c>
      <c r="C1289" s="1">
        <f t="shared" si="231"/>
        <v>2</v>
      </c>
      <c r="D1289" s="1">
        <f t="shared" si="232"/>
        <v>3</v>
      </c>
      <c r="E1289" s="12">
        <f t="shared" si="233"/>
        <v>6</v>
      </c>
      <c r="F1289" s="124" t="str">
        <f t="shared" si="234"/>
        <v>0</v>
      </c>
      <c r="G1289" s="1">
        <f ca="1">(OFFSET(O1289,0,MATCH(Customer!$J$6,'CDH &amp; HDH'!$P$11:$X$11,0)))</f>
        <v>29</v>
      </c>
      <c r="H1289" s="1" t="str">
        <f t="shared" si="235"/>
        <v>Heating</v>
      </c>
      <c r="I1289" s="1">
        <f ca="1">OFFSET(IF($H1289="Cooling",Customer!$C$25,Customer!$C$52),E1289,D1289)</f>
        <v>66</v>
      </c>
      <c r="J1289" s="1">
        <f ca="1">OFFSET(IF($H1289="Cooling",Customer!$L$25,Customer!$L$52),$E1289,$D1289)</f>
        <v>64</v>
      </c>
      <c r="K1289" s="16">
        <f t="shared" si="236"/>
        <v>0</v>
      </c>
      <c r="L1289" s="16">
        <f t="shared" si="237"/>
        <v>0</v>
      </c>
      <c r="M1289" s="17">
        <f t="shared" ca="1" si="229"/>
        <v>37</v>
      </c>
      <c r="N1289" s="17">
        <f t="shared" ca="1" si="230"/>
        <v>35</v>
      </c>
      <c r="O1289" s="4"/>
      <c r="P1289" s="4">
        <v>41</v>
      </c>
      <c r="Q1289" s="4">
        <v>27</v>
      </c>
      <c r="R1289" s="4">
        <v>32</v>
      </c>
      <c r="S1289" s="4">
        <v>14</v>
      </c>
      <c r="T1289" s="4">
        <v>45</v>
      </c>
      <c r="U1289" s="4">
        <v>32</v>
      </c>
      <c r="V1289" s="13">
        <v>29</v>
      </c>
      <c r="W1289" s="4">
        <v>41</v>
      </c>
      <c r="X1289" s="4">
        <v>40</v>
      </c>
      <c r="Y1289">
        <f t="shared" si="238"/>
        <v>0</v>
      </c>
      <c r="Z1289">
        <f t="shared" si="239"/>
        <v>0</v>
      </c>
    </row>
    <row r="1290" spans="2:26" x14ac:dyDescent="0.25">
      <c r="B1290" s="11">
        <f t="shared" si="240"/>
        <v>44615.2499999969</v>
      </c>
      <c r="C1290" s="1">
        <f t="shared" si="231"/>
        <v>2</v>
      </c>
      <c r="D1290" s="1">
        <f t="shared" si="232"/>
        <v>3</v>
      </c>
      <c r="E1290" s="12">
        <f t="shared" si="233"/>
        <v>7</v>
      </c>
      <c r="F1290" s="124" t="str">
        <f t="shared" si="234"/>
        <v>0</v>
      </c>
      <c r="G1290" s="1">
        <f ca="1">(OFFSET(O1290,0,MATCH(Customer!$J$6,'CDH &amp; HDH'!$P$11:$X$11,0)))</f>
        <v>30</v>
      </c>
      <c r="H1290" s="1" t="str">
        <f t="shared" si="235"/>
        <v>Heating</v>
      </c>
      <c r="I1290" s="1">
        <f ca="1">OFFSET(IF($H1290="Cooling",Customer!$C$25,Customer!$C$52),E1290,D1290)</f>
        <v>66</v>
      </c>
      <c r="J1290" s="1">
        <f ca="1">OFFSET(IF($H1290="Cooling",Customer!$L$25,Customer!$L$52),$E1290,$D1290)</f>
        <v>64</v>
      </c>
      <c r="K1290" s="16">
        <f t="shared" si="236"/>
        <v>0</v>
      </c>
      <c r="L1290" s="16">
        <f t="shared" si="237"/>
        <v>0</v>
      </c>
      <c r="M1290" s="17">
        <f t="shared" ca="1" si="229"/>
        <v>36</v>
      </c>
      <c r="N1290" s="17">
        <f t="shared" ca="1" si="230"/>
        <v>34</v>
      </c>
      <c r="O1290" s="4"/>
      <c r="P1290" s="4">
        <v>41</v>
      </c>
      <c r="Q1290" s="4">
        <v>28</v>
      </c>
      <c r="R1290" s="4">
        <v>32</v>
      </c>
      <c r="S1290" s="4">
        <v>13</v>
      </c>
      <c r="T1290" s="4">
        <v>44</v>
      </c>
      <c r="U1290" s="4">
        <v>32</v>
      </c>
      <c r="V1290" s="13">
        <v>30</v>
      </c>
      <c r="W1290" s="4">
        <v>39</v>
      </c>
      <c r="X1290" s="4">
        <v>38</v>
      </c>
      <c r="Y1290">
        <f t="shared" si="238"/>
        <v>0</v>
      </c>
      <c r="Z1290">
        <f t="shared" si="239"/>
        <v>0</v>
      </c>
    </row>
    <row r="1291" spans="2:26" x14ac:dyDescent="0.25">
      <c r="B1291" s="11">
        <f t="shared" si="240"/>
        <v>44615.291666663565</v>
      </c>
      <c r="C1291" s="1">
        <f t="shared" si="231"/>
        <v>2</v>
      </c>
      <c r="D1291" s="1">
        <f t="shared" si="232"/>
        <v>3</v>
      </c>
      <c r="E1291" s="12">
        <f t="shared" si="233"/>
        <v>8</v>
      </c>
      <c r="F1291" s="124" t="str">
        <f t="shared" si="234"/>
        <v>1</v>
      </c>
      <c r="G1291" s="1">
        <f ca="1">(OFFSET(O1291,0,MATCH(Customer!$J$6,'CDH &amp; HDH'!$P$11:$X$11,0)))</f>
        <v>32</v>
      </c>
      <c r="H1291" s="1" t="str">
        <f t="shared" si="235"/>
        <v>Heating</v>
      </c>
      <c r="I1291" s="1">
        <f ca="1">OFFSET(IF($H1291="Cooling",Customer!$C$25,Customer!$C$52),E1291,D1291)</f>
        <v>70</v>
      </c>
      <c r="J1291" s="1">
        <f ca="1">OFFSET(IF($H1291="Cooling",Customer!$L$25,Customer!$L$52),$E1291,$D1291)</f>
        <v>70</v>
      </c>
      <c r="K1291" s="16">
        <f t="shared" si="236"/>
        <v>0</v>
      </c>
      <c r="L1291" s="16">
        <f t="shared" si="237"/>
        <v>0</v>
      </c>
      <c r="M1291" s="17">
        <f t="shared" ca="1" si="229"/>
        <v>38</v>
      </c>
      <c r="N1291" s="17">
        <f t="shared" ca="1" si="230"/>
        <v>38</v>
      </c>
      <c r="O1291" s="4"/>
      <c r="P1291" s="4">
        <v>43</v>
      </c>
      <c r="Q1291" s="4">
        <v>28</v>
      </c>
      <c r="R1291" s="4">
        <v>32</v>
      </c>
      <c r="S1291" s="4">
        <v>13</v>
      </c>
      <c r="T1291" s="4">
        <v>45</v>
      </c>
      <c r="U1291" s="4">
        <v>33</v>
      </c>
      <c r="V1291" s="13">
        <v>32</v>
      </c>
      <c r="W1291" s="4">
        <v>42</v>
      </c>
      <c r="X1291" s="4">
        <v>42</v>
      </c>
      <c r="Y1291">
        <f t="shared" si="238"/>
        <v>0</v>
      </c>
      <c r="Z1291">
        <f t="shared" si="239"/>
        <v>0</v>
      </c>
    </row>
    <row r="1292" spans="2:26" x14ac:dyDescent="0.25">
      <c r="B1292" s="11">
        <f t="shared" si="240"/>
        <v>44615.333333330229</v>
      </c>
      <c r="C1292" s="1">
        <f t="shared" si="231"/>
        <v>2</v>
      </c>
      <c r="D1292" s="1">
        <f t="shared" si="232"/>
        <v>3</v>
      </c>
      <c r="E1292" s="12">
        <f t="shared" si="233"/>
        <v>9</v>
      </c>
      <c r="F1292" s="124" t="str">
        <f t="shared" si="234"/>
        <v>1</v>
      </c>
      <c r="G1292" s="1">
        <f ca="1">(OFFSET(O1292,0,MATCH(Customer!$J$6,'CDH &amp; HDH'!$P$11:$X$11,0)))</f>
        <v>35</v>
      </c>
      <c r="H1292" s="1" t="str">
        <f t="shared" si="235"/>
        <v>Heating</v>
      </c>
      <c r="I1292" s="1">
        <f ca="1">OFFSET(IF($H1292="Cooling",Customer!$C$25,Customer!$C$52),E1292,D1292)</f>
        <v>70</v>
      </c>
      <c r="J1292" s="1">
        <f ca="1">OFFSET(IF($H1292="Cooling",Customer!$L$25,Customer!$L$52),$E1292,$D1292)</f>
        <v>70</v>
      </c>
      <c r="K1292" s="16">
        <f t="shared" si="236"/>
        <v>0</v>
      </c>
      <c r="L1292" s="16">
        <f t="shared" si="237"/>
        <v>0</v>
      </c>
      <c r="M1292" s="17">
        <f t="shared" ref="M1292:M1355" ca="1" si="241">IF($H1292="Cooling",0,MAX(0,I1292-$G1292))</f>
        <v>35</v>
      </c>
      <c r="N1292" s="17">
        <f t="shared" ref="N1292:N1355" ca="1" si="242">IF($H1292="Cooling",0,MAX(0,J1292-$G1292))</f>
        <v>35</v>
      </c>
      <c r="O1292" s="4"/>
      <c r="P1292" s="4">
        <v>45</v>
      </c>
      <c r="Q1292" s="4">
        <v>31</v>
      </c>
      <c r="R1292" s="4">
        <v>32</v>
      </c>
      <c r="S1292" s="4">
        <v>13</v>
      </c>
      <c r="T1292" s="4">
        <v>47</v>
      </c>
      <c r="U1292" s="4">
        <v>35</v>
      </c>
      <c r="V1292" s="13">
        <v>35</v>
      </c>
      <c r="W1292" s="4">
        <v>45</v>
      </c>
      <c r="X1292" s="4">
        <v>45</v>
      </c>
      <c r="Y1292">
        <f t="shared" si="238"/>
        <v>0</v>
      </c>
      <c r="Z1292">
        <f t="shared" si="239"/>
        <v>0</v>
      </c>
    </row>
    <row r="1293" spans="2:26" x14ac:dyDescent="0.25">
      <c r="B1293" s="11">
        <f t="shared" si="240"/>
        <v>44615.374999996893</v>
      </c>
      <c r="C1293" s="1">
        <f t="shared" ref="C1293:C1356" si="243">MONTH(B1293)</f>
        <v>2</v>
      </c>
      <c r="D1293" s="1">
        <f t="shared" ref="D1293:D1356" si="244">WEEKDAY(B1293,2)</f>
        <v>3</v>
      </c>
      <c r="E1293" s="12">
        <f t="shared" ref="E1293:E1356" si="245">HOUR(B1293)+1</f>
        <v>10</v>
      </c>
      <c r="F1293" s="124" t="str">
        <f t="shared" ref="F1293:F1356" si="246">IF(AND(C1293&gt;5,C1293&lt;9,D1293&lt;6,E1293&gt;14,E1293&lt;19),"1",IF(AND(OR(E1293=8,E1293=9,E1293=19,E1293=20),C1293&lt;3,D1293&lt;6),"1","0"))</f>
        <v>0</v>
      </c>
      <c r="G1293" s="1">
        <f ca="1">(OFFSET(O1293,0,MATCH(Customer!$J$6,'CDH &amp; HDH'!$P$11:$X$11,0)))</f>
        <v>39</v>
      </c>
      <c r="H1293" s="1" t="str">
        <f t="shared" ref="H1293:H1356" si="247">IF(AND(C1293&gt;=5,C1293&lt;=9),"Cooling","Heating")</f>
        <v>Heating</v>
      </c>
      <c r="I1293" s="1">
        <f ca="1">OFFSET(IF($H1293="Cooling",Customer!$C$25,Customer!$C$52),E1293,D1293)</f>
        <v>70</v>
      </c>
      <c r="J1293" s="1">
        <f ca="1">OFFSET(IF($H1293="Cooling",Customer!$L$25,Customer!$L$52),$E1293,$D1293)</f>
        <v>70</v>
      </c>
      <c r="K1293" s="16">
        <f t="shared" ref="K1293:K1356" si="248">IF($H1293="Heating",0,MAX(0,$G1293-I1293))</f>
        <v>0</v>
      </c>
      <c r="L1293" s="16">
        <f t="shared" ref="L1293:L1356" si="249">IF($H1293="Heating",0,MAX(0,$G1293-J1293))</f>
        <v>0</v>
      </c>
      <c r="M1293" s="17">
        <f t="shared" ca="1" si="241"/>
        <v>31</v>
      </c>
      <c r="N1293" s="17">
        <f t="shared" ca="1" si="242"/>
        <v>31</v>
      </c>
      <c r="O1293" s="4"/>
      <c r="P1293" s="4">
        <v>49</v>
      </c>
      <c r="Q1293" s="4">
        <v>32</v>
      </c>
      <c r="R1293" s="4">
        <v>32</v>
      </c>
      <c r="S1293" s="4">
        <v>14</v>
      </c>
      <c r="T1293" s="4">
        <v>49</v>
      </c>
      <c r="U1293" s="4">
        <v>34</v>
      </c>
      <c r="V1293" s="13">
        <v>39</v>
      </c>
      <c r="W1293" s="4">
        <v>47</v>
      </c>
      <c r="X1293" s="4">
        <v>46</v>
      </c>
      <c r="Y1293">
        <f t="shared" ref="Y1293:Y1356" si="250">1.08*400*K1293</f>
        <v>0</v>
      </c>
      <c r="Z1293">
        <f t="shared" ref="Z1293:Z1356" si="251">1.08*400*L1293</f>
        <v>0</v>
      </c>
    </row>
    <row r="1294" spans="2:26" x14ac:dyDescent="0.25">
      <c r="B1294" s="11">
        <f t="shared" ref="B1294:B1357" si="252">B1293+1/24</f>
        <v>44615.416666663557</v>
      </c>
      <c r="C1294" s="1">
        <f t="shared" si="243"/>
        <v>2</v>
      </c>
      <c r="D1294" s="1">
        <f t="shared" si="244"/>
        <v>3</v>
      </c>
      <c r="E1294" s="12">
        <f t="shared" si="245"/>
        <v>11</v>
      </c>
      <c r="F1294" s="124" t="str">
        <f t="shared" si="246"/>
        <v>0</v>
      </c>
      <c r="G1294" s="1">
        <f ca="1">(OFFSET(O1294,0,MATCH(Customer!$J$6,'CDH &amp; HDH'!$P$11:$X$11,0)))</f>
        <v>43</v>
      </c>
      <c r="H1294" s="1" t="str">
        <f t="shared" si="247"/>
        <v>Heating</v>
      </c>
      <c r="I1294" s="1">
        <f ca="1">OFFSET(IF($H1294="Cooling",Customer!$C$25,Customer!$C$52),E1294,D1294)</f>
        <v>70</v>
      </c>
      <c r="J1294" s="1">
        <f ca="1">OFFSET(IF($H1294="Cooling",Customer!$L$25,Customer!$L$52),$E1294,$D1294)</f>
        <v>70</v>
      </c>
      <c r="K1294" s="16">
        <f t="shared" si="248"/>
        <v>0</v>
      </c>
      <c r="L1294" s="16">
        <f t="shared" si="249"/>
        <v>0</v>
      </c>
      <c r="M1294" s="17">
        <f t="shared" ca="1" si="241"/>
        <v>27</v>
      </c>
      <c r="N1294" s="17">
        <f t="shared" ca="1" si="242"/>
        <v>27</v>
      </c>
      <c r="O1294" s="4"/>
      <c r="P1294" s="4">
        <v>48</v>
      </c>
      <c r="Q1294" s="4">
        <v>33</v>
      </c>
      <c r="R1294" s="4">
        <v>33</v>
      </c>
      <c r="S1294" s="4">
        <v>14</v>
      </c>
      <c r="T1294" s="4">
        <v>50</v>
      </c>
      <c r="U1294" s="4">
        <v>34</v>
      </c>
      <c r="V1294" s="13">
        <v>43</v>
      </c>
      <c r="W1294" s="4">
        <v>45</v>
      </c>
      <c r="X1294" s="4">
        <v>54</v>
      </c>
      <c r="Y1294">
        <f t="shared" si="250"/>
        <v>0</v>
      </c>
      <c r="Z1294">
        <f t="shared" si="251"/>
        <v>0</v>
      </c>
    </row>
    <row r="1295" spans="2:26" x14ac:dyDescent="0.25">
      <c r="B1295" s="11">
        <f t="shared" si="252"/>
        <v>44615.458333330222</v>
      </c>
      <c r="C1295" s="1">
        <f t="shared" si="243"/>
        <v>2</v>
      </c>
      <c r="D1295" s="1">
        <f t="shared" si="244"/>
        <v>3</v>
      </c>
      <c r="E1295" s="12">
        <f t="shared" si="245"/>
        <v>12</v>
      </c>
      <c r="F1295" s="124" t="str">
        <f t="shared" si="246"/>
        <v>0</v>
      </c>
      <c r="G1295" s="1">
        <f ca="1">(OFFSET(O1295,0,MATCH(Customer!$J$6,'CDH &amp; HDH'!$P$11:$X$11,0)))</f>
        <v>45</v>
      </c>
      <c r="H1295" s="1" t="str">
        <f t="shared" si="247"/>
        <v>Heating</v>
      </c>
      <c r="I1295" s="1">
        <f ca="1">OFFSET(IF($H1295="Cooling",Customer!$C$25,Customer!$C$52),E1295,D1295)</f>
        <v>70</v>
      </c>
      <c r="J1295" s="1">
        <f ca="1">OFFSET(IF($H1295="Cooling",Customer!$L$25,Customer!$L$52),$E1295,$D1295)</f>
        <v>70</v>
      </c>
      <c r="K1295" s="16">
        <f t="shared" si="248"/>
        <v>0</v>
      </c>
      <c r="L1295" s="16">
        <f t="shared" si="249"/>
        <v>0</v>
      </c>
      <c r="M1295" s="17">
        <f t="shared" ca="1" si="241"/>
        <v>25</v>
      </c>
      <c r="N1295" s="17">
        <f t="shared" ca="1" si="242"/>
        <v>25</v>
      </c>
      <c r="O1295" s="4"/>
      <c r="P1295" s="4">
        <v>49</v>
      </c>
      <c r="Q1295" s="4">
        <v>37</v>
      </c>
      <c r="R1295" s="4">
        <v>32</v>
      </c>
      <c r="S1295" s="4">
        <v>15</v>
      </c>
      <c r="T1295" s="4">
        <v>47</v>
      </c>
      <c r="U1295" s="4">
        <v>35</v>
      </c>
      <c r="V1295" s="13">
        <v>45</v>
      </c>
      <c r="W1295" s="4">
        <v>43</v>
      </c>
      <c r="X1295" s="4">
        <v>58</v>
      </c>
      <c r="Y1295">
        <f t="shared" si="250"/>
        <v>0</v>
      </c>
      <c r="Z1295">
        <f t="shared" si="251"/>
        <v>0</v>
      </c>
    </row>
    <row r="1296" spans="2:26" x14ac:dyDescent="0.25">
      <c r="B1296" s="11">
        <f t="shared" si="252"/>
        <v>44615.499999996886</v>
      </c>
      <c r="C1296" s="1">
        <f t="shared" si="243"/>
        <v>2</v>
      </c>
      <c r="D1296" s="1">
        <f t="shared" si="244"/>
        <v>3</v>
      </c>
      <c r="E1296" s="12">
        <f t="shared" si="245"/>
        <v>13</v>
      </c>
      <c r="F1296" s="124" t="str">
        <f t="shared" si="246"/>
        <v>0</v>
      </c>
      <c r="G1296" s="1">
        <f ca="1">(OFFSET(O1296,0,MATCH(Customer!$J$6,'CDH &amp; HDH'!$P$11:$X$11,0)))</f>
        <v>49</v>
      </c>
      <c r="H1296" s="1" t="str">
        <f t="shared" si="247"/>
        <v>Heating</v>
      </c>
      <c r="I1296" s="1">
        <f ca="1">OFFSET(IF($H1296="Cooling",Customer!$C$25,Customer!$C$52),E1296,D1296)</f>
        <v>70</v>
      </c>
      <c r="J1296" s="1">
        <f ca="1">OFFSET(IF($H1296="Cooling",Customer!$L$25,Customer!$L$52),$E1296,$D1296)</f>
        <v>70</v>
      </c>
      <c r="K1296" s="16">
        <f t="shared" si="248"/>
        <v>0</v>
      </c>
      <c r="L1296" s="16">
        <f t="shared" si="249"/>
        <v>0</v>
      </c>
      <c r="M1296" s="17">
        <f t="shared" ca="1" si="241"/>
        <v>21</v>
      </c>
      <c r="N1296" s="17">
        <f t="shared" ca="1" si="242"/>
        <v>21</v>
      </c>
      <c r="O1296" s="4"/>
      <c r="P1296" s="4">
        <v>48</v>
      </c>
      <c r="Q1296" s="4">
        <v>39</v>
      </c>
      <c r="R1296" s="4">
        <v>33</v>
      </c>
      <c r="S1296" s="4">
        <v>14</v>
      </c>
      <c r="T1296" s="4">
        <v>43</v>
      </c>
      <c r="U1296" s="4">
        <v>36</v>
      </c>
      <c r="V1296" s="13">
        <v>49</v>
      </c>
      <c r="W1296" s="4">
        <v>40</v>
      </c>
      <c r="X1296" s="4">
        <v>63</v>
      </c>
      <c r="Y1296">
        <f t="shared" si="250"/>
        <v>0</v>
      </c>
      <c r="Z1296">
        <f t="shared" si="251"/>
        <v>0</v>
      </c>
    </row>
    <row r="1297" spans="2:26" x14ac:dyDescent="0.25">
      <c r="B1297" s="11">
        <f t="shared" si="252"/>
        <v>44615.54166666355</v>
      </c>
      <c r="C1297" s="1">
        <f t="shared" si="243"/>
        <v>2</v>
      </c>
      <c r="D1297" s="1">
        <f t="shared" si="244"/>
        <v>3</v>
      </c>
      <c r="E1297" s="12">
        <f t="shared" si="245"/>
        <v>14</v>
      </c>
      <c r="F1297" s="124" t="str">
        <f t="shared" si="246"/>
        <v>0</v>
      </c>
      <c r="G1297" s="1">
        <f ca="1">(OFFSET(O1297,0,MATCH(Customer!$J$6,'CDH &amp; HDH'!$P$11:$X$11,0)))</f>
        <v>50</v>
      </c>
      <c r="H1297" s="1" t="str">
        <f t="shared" si="247"/>
        <v>Heating</v>
      </c>
      <c r="I1297" s="1">
        <f ca="1">OFFSET(IF($H1297="Cooling",Customer!$C$25,Customer!$C$52),E1297,D1297)</f>
        <v>70</v>
      </c>
      <c r="J1297" s="1">
        <f ca="1">OFFSET(IF($H1297="Cooling",Customer!$L$25,Customer!$L$52),$E1297,$D1297)</f>
        <v>70</v>
      </c>
      <c r="K1297" s="16">
        <f t="shared" si="248"/>
        <v>0</v>
      </c>
      <c r="L1297" s="16">
        <f t="shared" si="249"/>
        <v>0</v>
      </c>
      <c r="M1297" s="17">
        <f t="shared" ca="1" si="241"/>
        <v>20</v>
      </c>
      <c r="N1297" s="17">
        <f t="shared" ca="1" si="242"/>
        <v>20</v>
      </c>
      <c r="O1297" s="4"/>
      <c r="P1297" s="4">
        <v>42</v>
      </c>
      <c r="Q1297" s="4">
        <v>38</v>
      </c>
      <c r="R1297" s="4">
        <v>34</v>
      </c>
      <c r="S1297" s="4">
        <v>15</v>
      </c>
      <c r="T1297" s="4">
        <v>40</v>
      </c>
      <c r="U1297" s="4">
        <v>36</v>
      </c>
      <c r="V1297" s="13">
        <v>50</v>
      </c>
      <c r="W1297" s="4">
        <v>38</v>
      </c>
      <c r="X1297" s="4">
        <v>69</v>
      </c>
      <c r="Y1297">
        <f t="shared" si="250"/>
        <v>0</v>
      </c>
      <c r="Z1297">
        <f t="shared" si="251"/>
        <v>0</v>
      </c>
    </row>
    <row r="1298" spans="2:26" x14ac:dyDescent="0.25">
      <c r="B1298" s="11">
        <f t="shared" si="252"/>
        <v>44615.583333330214</v>
      </c>
      <c r="C1298" s="1">
        <f t="shared" si="243"/>
        <v>2</v>
      </c>
      <c r="D1298" s="1">
        <f t="shared" si="244"/>
        <v>3</v>
      </c>
      <c r="E1298" s="12">
        <f t="shared" si="245"/>
        <v>15</v>
      </c>
      <c r="F1298" s="124" t="str">
        <f t="shared" si="246"/>
        <v>0</v>
      </c>
      <c r="G1298" s="1">
        <f ca="1">(OFFSET(O1298,0,MATCH(Customer!$J$6,'CDH &amp; HDH'!$P$11:$X$11,0)))</f>
        <v>53</v>
      </c>
      <c r="H1298" s="1" t="str">
        <f t="shared" si="247"/>
        <v>Heating</v>
      </c>
      <c r="I1298" s="1">
        <f ca="1">OFFSET(IF($H1298="Cooling",Customer!$C$25,Customer!$C$52),E1298,D1298)</f>
        <v>70</v>
      </c>
      <c r="J1298" s="1">
        <f ca="1">OFFSET(IF($H1298="Cooling",Customer!$L$25,Customer!$L$52),$E1298,$D1298)</f>
        <v>70</v>
      </c>
      <c r="K1298" s="16">
        <f t="shared" si="248"/>
        <v>0</v>
      </c>
      <c r="L1298" s="16">
        <f t="shared" si="249"/>
        <v>0</v>
      </c>
      <c r="M1298" s="17">
        <f t="shared" ca="1" si="241"/>
        <v>17</v>
      </c>
      <c r="N1298" s="17">
        <f t="shared" ca="1" si="242"/>
        <v>17</v>
      </c>
      <c r="O1298" s="4"/>
      <c r="P1298" s="4">
        <v>40</v>
      </c>
      <c r="Q1298" s="4">
        <v>38</v>
      </c>
      <c r="R1298" s="4">
        <v>31</v>
      </c>
      <c r="S1298" s="4">
        <v>16</v>
      </c>
      <c r="T1298" s="4">
        <v>40</v>
      </c>
      <c r="U1298" s="4">
        <v>37</v>
      </c>
      <c r="V1298" s="13">
        <v>53</v>
      </c>
      <c r="W1298" s="4">
        <v>37</v>
      </c>
      <c r="X1298" s="4">
        <v>70</v>
      </c>
      <c r="Y1298">
        <f t="shared" si="250"/>
        <v>0</v>
      </c>
      <c r="Z1298">
        <f t="shared" si="251"/>
        <v>0</v>
      </c>
    </row>
    <row r="1299" spans="2:26" x14ac:dyDescent="0.25">
      <c r="B1299" s="11">
        <f t="shared" si="252"/>
        <v>44615.624999996879</v>
      </c>
      <c r="C1299" s="1">
        <f t="shared" si="243"/>
        <v>2</v>
      </c>
      <c r="D1299" s="1">
        <f t="shared" si="244"/>
        <v>3</v>
      </c>
      <c r="E1299" s="12">
        <f t="shared" si="245"/>
        <v>16</v>
      </c>
      <c r="F1299" s="124" t="str">
        <f t="shared" si="246"/>
        <v>0</v>
      </c>
      <c r="G1299" s="1">
        <f ca="1">(OFFSET(O1299,0,MATCH(Customer!$J$6,'CDH &amp; HDH'!$P$11:$X$11,0)))</f>
        <v>53</v>
      </c>
      <c r="H1299" s="1" t="str">
        <f t="shared" si="247"/>
        <v>Heating</v>
      </c>
      <c r="I1299" s="1">
        <f ca="1">OFFSET(IF($H1299="Cooling",Customer!$C$25,Customer!$C$52),E1299,D1299)</f>
        <v>70</v>
      </c>
      <c r="J1299" s="1">
        <f ca="1">OFFSET(IF($H1299="Cooling",Customer!$L$25,Customer!$L$52),$E1299,$D1299)</f>
        <v>70</v>
      </c>
      <c r="K1299" s="16">
        <f t="shared" si="248"/>
        <v>0</v>
      </c>
      <c r="L1299" s="16">
        <f t="shared" si="249"/>
        <v>0</v>
      </c>
      <c r="M1299" s="17">
        <f t="shared" ca="1" si="241"/>
        <v>17</v>
      </c>
      <c r="N1299" s="17">
        <f t="shared" ca="1" si="242"/>
        <v>17</v>
      </c>
      <c r="O1299" s="4"/>
      <c r="P1299" s="4">
        <v>39</v>
      </c>
      <c r="Q1299" s="4">
        <v>38</v>
      </c>
      <c r="R1299" s="4">
        <v>32</v>
      </c>
      <c r="S1299" s="4">
        <v>17</v>
      </c>
      <c r="T1299" s="4">
        <v>40</v>
      </c>
      <c r="U1299" s="4">
        <v>37</v>
      </c>
      <c r="V1299" s="13">
        <v>53</v>
      </c>
      <c r="W1299" s="4">
        <v>37</v>
      </c>
      <c r="X1299" s="4">
        <v>70</v>
      </c>
      <c r="Y1299">
        <f t="shared" si="250"/>
        <v>0</v>
      </c>
      <c r="Z1299">
        <f t="shared" si="251"/>
        <v>0</v>
      </c>
    </row>
    <row r="1300" spans="2:26" x14ac:dyDescent="0.25">
      <c r="B1300" s="11">
        <f t="shared" si="252"/>
        <v>44615.666666663543</v>
      </c>
      <c r="C1300" s="1">
        <f t="shared" si="243"/>
        <v>2</v>
      </c>
      <c r="D1300" s="1">
        <f t="shared" si="244"/>
        <v>3</v>
      </c>
      <c r="E1300" s="12">
        <f t="shared" si="245"/>
        <v>17</v>
      </c>
      <c r="F1300" s="124" t="str">
        <f t="shared" si="246"/>
        <v>0</v>
      </c>
      <c r="G1300" s="1">
        <f ca="1">(OFFSET(O1300,0,MATCH(Customer!$J$6,'CDH &amp; HDH'!$P$11:$X$11,0)))</f>
        <v>52</v>
      </c>
      <c r="H1300" s="1" t="str">
        <f t="shared" si="247"/>
        <v>Heating</v>
      </c>
      <c r="I1300" s="1">
        <f ca="1">OFFSET(IF($H1300="Cooling",Customer!$C$25,Customer!$C$52),E1300,D1300)</f>
        <v>70</v>
      </c>
      <c r="J1300" s="1">
        <f ca="1">OFFSET(IF($H1300="Cooling",Customer!$L$25,Customer!$L$52),$E1300,$D1300)</f>
        <v>70</v>
      </c>
      <c r="K1300" s="16">
        <f t="shared" si="248"/>
        <v>0</v>
      </c>
      <c r="L1300" s="16">
        <f t="shared" si="249"/>
        <v>0</v>
      </c>
      <c r="M1300" s="17">
        <f t="shared" ca="1" si="241"/>
        <v>18</v>
      </c>
      <c r="N1300" s="17">
        <f t="shared" ca="1" si="242"/>
        <v>18</v>
      </c>
      <c r="O1300" s="4"/>
      <c r="P1300" s="4">
        <v>38</v>
      </c>
      <c r="Q1300" s="4">
        <v>36</v>
      </c>
      <c r="R1300" s="4">
        <v>30</v>
      </c>
      <c r="S1300" s="4">
        <v>15</v>
      </c>
      <c r="T1300" s="4">
        <v>40</v>
      </c>
      <c r="U1300" s="4">
        <v>37</v>
      </c>
      <c r="V1300" s="13">
        <v>52</v>
      </c>
      <c r="W1300" s="4">
        <v>37</v>
      </c>
      <c r="X1300" s="4">
        <v>68</v>
      </c>
      <c r="Y1300">
        <f t="shared" si="250"/>
        <v>0</v>
      </c>
      <c r="Z1300">
        <f t="shared" si="251"/>
        <v>0</v>
      </c>
    </row>
    <row r="1301" spans="2:26" x14ac:dyDescent="0.25">
      <c r="B1301" s="11">
        <f t="shared" si="252"/>
        <v>44615.708333330207</v>
      </c>
      <c r="C1301" s="1">
        <f t="shared" si="243"/>
        <v>2</v>
      </c>
      <c r="D1301" s="1">
        <f t="shared" si="244"/>
        <v>3</v>
      </c>
      <c r="E1301" s="12">
        <f t="shared" si="245"/>
        <v>18</v>
      </c>
      <c r="F1301" s="124" t="str">
        <f t="shared" si="246"/>
        <v>0</v>
      </c>
      <c r="G1301" s="1">
        <f ca="1">(OFFSET(O1301,0,MATCH(Customer!$J$6,'CDH &amp; HDH'!$P$11:$X$11,0)))</f>
        <v>49</v>
      </c>
      <c r="H1301" s="1" t="str">
        <f t="shared" si="247"/>
        <v>Heating</v>
      </c>
      <c r="I1301" s="1">
        <f ca="1">OFFSET(IF($H1301="Cooling",Customer!$C$25,Customer!$C$52),E1301,D1301)</f>
        <v>70</v>
      </c>
      <c r="J1301" s="1">
        <f ca="1">OFFSET(IF($H1301="Cooling",Customer!$L$25,Customer!$L$52),$E1301,$D1301)</f>
        <v>70</v>
      </c>
      <c r="K1301" s="16">
        <f t="shared" si="248"/>
        <v>0</v>
      </c>
      <c r="L1301" s="16">
        <f t="shared" si="249"/>
        <v>0</v>
      </c>
      <c r="M1301" s="17">
        <f t="shared" ca="1" si="241"/>
        <v>21</v>
      </c>
      <c r="N1301" s="17">
        <f t="shared" ca="1" si="242"/>
        <v>21</v>
      </c>
      <c r="O1301" s="4"/>
      <c r="P1301" s="4">
        <v>38</v>
      </c>
      <c r="Q1301" s="4">
        <v>34</v>
      </c>
      <c r="R1301" s="4">
        <v>29</v>
      </c>
      <c r="S1301" s="4">
        <v>13</v>
      </c>
      <c r="T1301" s="4">
        <v>40</v>
      </c>
      <c r="U1301" s="4">
        <v>37</v>
      </c>
      <c r="V1301" s="13">
        <v>49</v>
      </c>
      <c r="W1301" s="4">
        <v>37</v>
      </c>
      <c r="X1301" s="4">
        <v>58</v>
      </c>
      <c r="Y1301">
        <f t="shared" si="250"/>
        <v>0</v>
      </c>
      <c r="Z1301">
        <f t="shared" si="251"/>
        <v>0</v>
      </c>
    </row>
    <row r="1302" spans="2:26" x14ac:dyDescent="0.25">
      <c r="B1302" s="11">
        <f t="shared" si="252"/>
        <v>44615.749999996871</v>
      </c>
      <c r="C1302" s="1">
        <f t="shared" si="243"/>
        <v>2</v>
      </c>
      <c r="D1302" s="1">
        <f t="shared" si="244"/>
        <v>3</v>
      </c>
      <c r="E1302" s="12">
        <f t="shared" si="245"/>
        <v>19</v>
      </c>
      <c r="F1302" s="124" t="str">
        <f t="shared" si="246"/>
        <v>1</v>
      </c>
      <c r="G1302" s="1">
        <f ca="1">(OFFSET(O1302,0,MATCH(Customer!$J$6,'CDH &amp; HDH'!$P$11:$X$11,0)))</f>
        <v>40</v>
      </c>
      <c r="H1302" s="1" t="str">
        <f t="shared" si="247"/>
        <v>Heating</v>
      </c>
      <c r="I1302" s="1">
        <f ca="1">OFFSET(IF($H1302="Cooling",Customer!$C$25,Customer!$C$52),E1302,D1302)</f>
        <v>66</v>
      </c>
      <c r="J1302" s="1">
        <f ca="1">OFFSET(IF($H1302="Cooling",Customer!$L$25,Customer!$L$52),$E1302,$D1302)</f>
        <v>64</v>
      </c>
      <c r="K1302" s="16">
        <f t="shared" si="248"/>
        <v>0</v>
      </c>
      <c r="L1302" s="16">
        <f t="shared" si="249"/>
        <v>0</v>
      </c>
      <c r="M1302" s="17">
        <f t="shared" ca="1" si="241"/>
        <v>26</v>
      </c>
      <c r="N1302" s="17">
        <f t="shared" ca="1" si="242"/>
        <v>24</v>
      </c>
      <c r="O1302" s="4"/>
      <c r="P1302" s="4">
        <v>36</v>
      </c>
      <c r="Q1302" s="4">
        <v>33</v>
      </c>
      <c r="R1302" s="4">
        <v>26</v>
      </c>
      <c r="S1302" s="4">
        <v>12</v>
      </c>
      <c r="T1302" s="4">
        <v>39</v>
      </c>
      <c r="U1302" s="4">
        <v>36</v>
      </c>
      <c r="V1302" s="13">
        <v>40</v>
      </c>
      <c r="W1302" s="4">
        <v>36</v>
      </c>
      <c r="X1302" s="4">
        <v>58</v>
      </c>
      <c r="Y1302">
        <f t="shared" si="250"/>
        <v>0</v>
      </c>
      <c r="Z1302">
        <f t="shared" si="251"/>
        <v>0</v>
      </c>
    </row>
    <row r="1303" spans="2:26" x14ac:dyDescent="0.25">
      <c r="B1303" s="11">
        <f t="shared" si="252"/>
        <v>44615.791666663536</v>
      </c>
      <c r="C1303" s="1">
        <f t="shared" si="243"/>
        <v>2</v>
      </c>
      <c r="D1303" s="1">
        <f t="shared" si="244"/>
        <v>3</v>
      </c>
      <c r="E1303" s="12">
        <f t="shared" si="245"/>
        <v>20</v>
      </c>
      <c r="F1303" s="124" t="str">
        <f t="shared" si="246"/>
        <v>1</v>
      </c>
      <c r="G1303" s="1">
        <f ca="1">(OFFSET(O1303,0,MATCH(Customer!$J$6,'CDH &amp; HDH'!$P$11:$X$11,0)))</f>
        <v>38</v>
      </c>
      <c r="H1303" s="1" t="str">
        <f t="shared" si="247"/>
        <v>Heating</v>
      </c>
      <c r="I1303" s="1">
        <f ca="1">OFFSET(IF($H1303="Cooling",Customer!$C$25,Customer!$C$52),E1303,D1303)</f>
        <v>66</v>
      </c>
      <c r="J1303" s="1">
        <f ca="1">OFFSET(IF($H1303="Cooling",Customer!$L$25,Customer!$L$52),$E1303,$D1303)</f>
        <v>64</v>
      </c>
      <c r="K1303" s="16">
        <f t="shared" si="248"/>
        <v>0</v>
      </c>
      <c r="L1303" s="16">
        <f t="shared" si="249"/>
        <v>0</v>
      </c>
      <c r="M1303" s="17">
        <f t="shared" ca="1" si="241"/>
        <v>28</v>
      </c>
      <c r="N1303" s="17">
        <f t="shared" ca="1" si="242"/>
        <v>26</v>
      </c>
      <c r="O1303" s="4"/>
      <c r="P1303" s="4">
        <v>36</v>
      </c>
      <c r="Q1303" s="4">
        <v>33</v>
      </c>
      <c r="R1303" s="4">
        <v>25</v>
      </c>
      <c r="S1303" s="4">
        <v>12</v>
      </c>
      <c r="T1303" s="4">
        <v>40</v>
      </c>
      <c r="U1303" s="4">
        <v>35</v>
      </c>
      <c r="V1303" s="13">
        <v>38</v>
      </c>
      <c r="W1303" s="4">
        <v>36</v>
      </c>
      <c r="X1303" s="4">
        <v>56</v>
      </c>
      <c r="Y1303">
        <f t="shared" si="250"/>
        <v>0</v>
      </c>
      <c r="Z1303">
        <f t="shared" si="251"/>
        <v>0</v>
      </c>
    </row>
    <row r="1304" spans="2:26" x14ac:dyDescent="0.25">
      <c r="B1304" s="11">
        <f t="shared" si="252"/>
        <v>44615.8333333302</v>
      </c>
      <c r="C1304" s="1">
        <f t="shared" si="243"/>
        <v>2</v>
      </c>
      <c r="D1304" s="1">
        <f t="shared" si="244"/>
        <v>3</v>
      </c>
      <c r="E1304" s="12">
        <f t="shared" si="245"/>
        <v>21</v>
      </c>
      <c r="F1304" s="124" t="str">
        <f t="shared" si="246"/>
        <v>0</v>
      </c>
      <c r="G1304" s="1">
        <f ca="1">(OFFSET(O1304,0,MATCH(Customer!$J$6,'CDH &amp; HDH'!$P$11:$X$11,0)))</f>
        <v>36</v>
      </c>
      <c r="H1304" s="1" t="str">
        <f t="shared" si="247"/>
        <v>Heating</v>
      </c>
      <c r="I1304" s="1">
        <f ca="1">OFFSET(IF($H1304="Cooling",Customer!$C$25,Customer!$C$52),E1304,D1304)</f>
        <v>66</v>
      </c>
      <c r="J1304" s="1">
        <f ca="1">OFFSET(IF($H1304="Cooling",Customer!$L$25,Customer!$L$52),$E1304,$D1304)</f>
        <v>64</v>
      </c>
      <c r="K1304" s="16">
        <f t="shared" si="248"/>
        <v>0</v>
      </c>
      <c r="L1304" s="16">
        <f t="shared" si="249"/>
        <v>0</v>
      </c>
      <c r="M1304" s="17">
        <f t="shared" ca="1" si="241"/>
        <v>30</v>
      </c>
      <c r="N1304" s="17">
        <f t="shared" ca="1" si="242"/>
        <v>28</v>
      </c>
      <c r="O1304" s="4"/>
      <c r="P1304" s="4">
        <v>35</v>
      </c>
      <c r="Q1304" s="4">
        <v>33</v>
      </c>
      <c r="R1304" s="4">
        <v>24</v>
      </c>
      <c r="S1304" s="4">
        <v>12</v>
      </c>
      <c r="T1304" s="4">
        <v>39</v>
      </c>
      <c r="U1304" s="4">
        <v>35</v>
      </c>
      <c r="V1304" s="13">
        <v>36</v>
      </c>
      <c r="W1304" s="4">
        <v>35</v>
      </c>
      <c r="X1304" s="4">
        <v>53</v>
      </c>
      <c r="Y1304">
        <f t="shared" si="250"/>
        <v>0</v>
      </c>
      <c r="Z1304">
        <f t="shared" si="251"/>
        <v>0</v>
      </c>
    </row>
    <row r="1305" spans="2:26" x14ac:dyDescent="0.25">
      <c r="B1305" s="11">
        <f t="shared" si="252"/>
        <v>44615.874999996864</v>
      </c>
      <c r="C1305" s="1">
        <f t="shared" si="243"/>
        <v>2</v>
      </c>
      <c r="D1305" s="1">
        <f t="shared" si="244"/>
        <v>3</v>
      </c>
      <c r="E1305" s="12">
        <f t="shared" si="245"/>
        <v>22</v>
      </c>
      <c r="F1305" s="124" t="str">
        <f t="shared" si="246"/>
        <v>0</v>
      </c>
      <c r="G1305" s="1">
        <f ca="1">(OFFSET(O1305,0,MATCH(Customer!$J$6,'CDH &amp; HDH'!$P$11:$X$11,0)))</f>
        <v>35</v>
      </c>
      <c r="H1305" s="1" t="str">
        <f t="shared" si="247"/>
        <v>Heating</v>
      </c>
      <c r="I1305" s="1">
        <f ca="1">OFFSET(IF($H1305="Cooling",Customer!$C$25,Customer!$C$52),E1305,D1305)</f>
        <v>66</v>
      </c>
      <c r="J1305" s="1">
        <f ca="1">OFFSET(IF($H1305="Cooling",Customer!$L$25,Customer!$L$52),$E1305,$D1305)</f>
        <v>64</v>
      </c>
      <c r="K1305" s="16">
        <f t="shared" si="248"/>
        <v>0</v>
      </c>
      <c r="L1305" s="16">
        <f t="shared" si="249"/>
        <v>0</v>
      </c>
      <c r="M1305" s="17">
        <f t="shared" ca="1" si="241"/>
        <v>31</v>
      </c>
      <c r="N1305" s="17">
        <f t="shared" ca="1" si="242"/>
        <v>29</v>
      </c>
      <c r="O1305" s="4"/>
      <c r="P1305" s="4">
        <v>36</v>
      </c>
      <c r="Q1305" s="4">
        <v>32</v>
      </c>
      <c r="R1305" s="4">
        <v>24</v>
      </c>
      <c r="S1305" s="4">
        <v>12</v>
      </c>
      <c r="T1305" s="4">
        <v>38</v>
      </c>
      <c r="U1305" s="4">
        <v>34</v>
      </c>
      <c r="V1305" s="13">
        <v>35</v>
      </c>
      <c r="W1305" s="4">
        <v>34</v>
      </c>
      <c r="X1305" s="4">
        <v>50</v>
      </c>
      <c r="Y1305">
        <f t="shared" si="250"/>
        <v>0</v>
      </c>
      <c r="Z1305">
        <f t="shared" si="251"/>
        <v>0</v>
      </c>
    </row>
    <row r="1306" spans="2:26" x14ac:dyDescent="0.25">
      <c r="B1306" s="11">
        <f t="shared" si="252"/>
        <v>44615.916666663528</v>
      </c>
      <c r="C1306" s="1">
        <f t="shared" si="243"/>
        <v>2</v>
      </c>
      <c r="D1306" s="1">
        <f t="shared" si="244"/>
        <v>3</v>
      </c>
      <c r="E1306" s="12">
        <f t="shared" si="245"/>
        <v>23</v>
      </c>
      <c r="F1306" s="124" t="str">
        <f t="shared" si="246"/>
        <v>0</v>
      </c>
      <c r="G1306" s="1">
        <f ca="1">(OFFSET(O1306,0,MATCH(Customer!$J$6,'CDH &amp; HDH'!$P$11:$X$11,0)))</f>
        <v>35</v>
      </c>
      <c r="H1306" s="1" t="str">
        <f t="shared" si="247"/>
        <v>Heating</v>
      </c>
      <c r="I1306" s="1">
        <f ca="1">OFFSET(IF($H1306="Cooling",Customer!$C$25,Customer!$C$52),E1306,D1306)</f>
        <v>66</v>
      </c>
      <c r="J1306" s="1">
        <f ca="1">OFFSET(IF($H1306="Cooling",Customer!$L$25,Customer!$L$52),$E1306,$D1306)</f>
        <v>64</v>
      </c>
      <c r="K1306" s="16">
        <f t="shared" si="248"/>
        <v>0</v>
      </c>
      <c r="L1306" s="16">
        <f t="shared" si="249"/>
        <v>0</v>
      </c>
      <c r="M1306" s="17">
        <f t="shared" ca="1" si="241"/>
        <v>31</v>
      </c>
      <c r="N1306" s="17">
        <f t="shared" ca="1" si="242"/>
        <v>29</v>
      </c>
      <c r="O1306" s="4"/>
      <c r="P1306" s="4">
        <v>36</v>
      </c>
      <c r="Q1306" s="4">
        <v>31</v>
      </c>
      <c r="R1306" s="4">
        <v>23</v>
      </c>
      <c r="S1306" s="4">
        <v>12</v>
      </c>
      <c r="T1306" s="4">
        <v>37</v>
      </c>
      <c r="U1306" s="4">
        <v>34</v>
      </c>
      <c r="V1306" s="13">
        <v>35</v>
      </c>
      <c r="W1306" s="4">
        <v>34</v>
      </c>
      <c r="X1306" s="4">
        <v>47</v>
      </c>
      <c r="Y1306">
        <f t="shared" si="250"/>
        <v>0</v>
      </c>
      <c r="Z1306">
        <f t="shared" si="251"/>
        <v>0</v>
      </c>
    </row>
    <row r="1307" spans="2:26" x14ac:dyDescent="0.25">
      <c r="B1307" s="11">
        <f t="shared" si="252"/>
        <v>44615.958333330193</v>
      </c>
      <c r="C1307" s="1">
        <f t="shared" si="243"/>
        <v>2</v>
      </c>
      <c r="D1307" s="1">
        <f t="shared" si="244"/>
        <v>3</v>
      </c>
      <c r="E1307" s="12">
        <f t="shared" si="245"/>
        <v>24</v>
      </c>
      <c r="F1307" s="124" t="str">
        <f t="shared" si="246"/>
        <v>0</v>
      </c>
      <c r="G1307" s="1">
        <f ca="1">(OFFSET(O1307,0,MATCH(Customer!$J$6,'CDH &amp; HDH'!$P$11:$X$11,0)))</f>
        <v>34</v>
      </c>
      <c r="H1307" s="1" t="str">
        <f t="shared" si="247"/>
        <v>Heating</v>
      </c>
      <c r="I1307" s="1">
        <f ca="1">OFFSET(IF($H1307="Cooling",Customer!$C$25,Customer!$C$52),E1307,D1307)</f>
        <v>66</v>
      </c>
      <c r="J1307" s="1">
        <f ca="1">OFFSET(IF($H1307="Cooling",Customer!$L$25,Customer!$L$52),$E1307,$D1307)</f>
        <v>64</v>
      </c>
      <c r="K1307" s="16">
        <f t="shared" si="248"/>
        <v>0</v>
      </c>
      <c r="L1307" s="16">
        <f t="shared" si="249"/>
        <v>0</v>
      </c>
      <c r="M1307" s="17">
        <f t="shared" ca="1" si="241"/>
        <v>32</v>
      </c>
      <c r="N1307" s="17">
        <f t="shared" ca="1" si="242"/>
        <v>30</v>
      </c>
      <c r="O1307" s="4"/>
      <c r="P1307" s="4">
        <v>36</v>
      </c>
      <c r="Q1307" s="4">
        <v>30</v>
      </c>
      <c r="R1307" s="4">
        <v>22</v>
      </c>
      <c r="S1307" s="4">
        <v>11</v>
      </c>
      <c r="T1307" s="4">
        <v>37</v>
      </c>
      <c r="U1307" s="4">
        <v>34</v>
      </c>
      <c r="V1307" s="13">
        <v>34</v>
      </c>
      <c r="W1307" s="4">
        <v>34</v>
      </c>
      <c r="X1307" s="4">
        <v>45</v>
      </c>
      <c r="Y1307">
        <f t="shared" si="250"/>
        <v>0</v>
      </c>
      <c r="Z1307">
        <f t="shared" si="251"/>
        <v>0</v>
      </c>
    </row>
    <row r="1308" spans="2:26" x14ac:dyDescent="0.25">
      <c r="B1308" s="11">
        <f t="shared" si="252"/>
        <v>44615.999999996857</v>
      </c>
      <c r="C1308" s="1">
        <f t="shared" si="243"/>
        <v>2</v>
      </c>
      <c r="D1308" s="1">
        <f t="shared" si="244"/>
        <v>4</v>
      </c>
      <c r="E1308" s="12">
        <f t="shared" si="245"/>
        <v>1</v>
      </c>
      <c r="F1308" s="124" t="str">
        <f t="shared" si="246"/>
        <v>0</v>
      </c>
      <c r="G1308" s="1">
        <f ca="1">(OFFSET(O1308,0,MATCH(Customer!$J$6,'CDH &amp; HDH'!$P$11:$X$11,0)))</f>
        <v>34</v>
      </c>
      <c r="H1308" s="1" t="str">
        <f t="shared" si="247"/>
        <v>Heating</v>
      </c>
      <c r="I1308" s="1">
        <f ca="1">OFFSET(IF($H1308="Cooling",Customer!$C$25,Customer!$C$52),E1308,D1308)</f>
        <v>66</v>
      </c>
      <c r="J1308" s="1">
        <f ca="1">OFFSET(IF($H1308="Cooling",Customer!$L$25,Customer!$L$52),$E1308,$D1308)</f>
        <v>64</v>
      </c>
      <c r="K1308" s="16">
        <f t="shared" si="248"/>
        <v>0</v>
      </c>
      <c r="L1308" s="16">
        <f t="shared" si="249"/>
        <v>0</v>
      </c>
      <c r="M1308" s="17">
        <f t="shared" ca="1" si="241"/>
        <v>32</v>
      </c>
      <c r="N1308" s="17">
        <f t="shared" ca="1" si="242"/>
        <v>30</v>
      </c>
      <c r="O1308" s="4"/>
      <c r="P1308" s="4">
        <v>35</v>
      </c>
      <c r="Q1308" s="4">
        <v>28</v>
      </c>
      <c r="R1308" s="4">
        <v>19</v>
      </c>
      <c r="S1308" s="4">
        <v>11</v>
      </c>
      <c r="T1308" s="4">
        <v>37</v>
      </c>
      <c r="U1308" s="4">
        <v>34</v>
      </c>
      <c r="V1308" s="13">
        <v>34</v>
      </c>
      <c r="W1308" s="4">
        <v>31</v>
      </c>
      <c r="X1308" s="4">
        <v>44</v>
      </c>
      <c r="Y1308">
        <f t="shared" si="250"/>
        <v>0</v>
      </c>
      <c r="Z1308">
        <f t="shared" si="251"/>
        <v>0</v>
      </c>
    </row>
    <row r="1309" spans="2:26" x14ac:dyDescent="0.25">
      <c r="B1309" s="11">
        <f t="shared" si="252"/>
        <v>44616.041666663521</v>
      </c>
      <c r="C1309" s="1">
        <f t="shared" si="243"/>
        <v>2</v>
      </c>
      <c r="D1309" s="1">
        <f t="shared" si="244"/>
        <v>4</v>
      </c>
      <c r="E1309" s="12">
        <f t="shared" si="245"/>
        <v>2</v>
      </c>
      <c r="F1309" s="124" t="str">
        <f t="shared" si="246"/>
        <v>0</v>
      </c>
      <c r="G1309" s="1">
        <f ca="1">(OFFSET(O1309,0,MATCH(Customer!$J$6,'CDH &amp; HDH'!$P$11:$X$11,0)))</f>
        <v>34</v>
      </c>
      <c r="H1309" s="1" t="str">
        <f t="shared" si="247"/>
        <v>Heating</v>
      </c>
      <c r="I1309" s="1">
        <f ca="1">OFFSET(IF($H1309="Cooling",Customer!$C$25,Customer!$C$52),E1309,D1309)</f>
        <v>66</v>
      </c>
      <c r="J1309" s="1">
        <f ca="1">OFFSET(IF($H1309="Cooling",Customer!$L$25,Customer!$L$52),$E1309,$D1309)</f>
        <v>64</v>
      </c>
      <c r="K1309" s="16">
        <f t="shared" si="248"/>
        <v>0</v>
      </c>
      <c r="L1309" s="16">
        <f t="shared" si="249"/>
        <v>0</v>
      </c>
      <c r="M1309" s="17">
        <f t="shared" ca="1" si="241"/>
        <v>32</v>
      </c>
      <c r="N1309" s="17">
        <f t="shared" ca="1" si="242"/>
        <v>30</v>
      </c>
      <c r="O1309" s="4"/>
      <c r="P1309" s="4">
        <v>35</v>
      </c>
      <c r="Q1309" s="4">
        <v>24</v>
      </c>
      <c r="R1309" s="4">
        <v>17</v>
      </c>
      <c r="S1309" s="4">
        <v>12</v>
      </c>
      <c r="T1309" s="4">
        <v>36</v>
      </c>
      <c r="U1309" s="4">
        <v>34</v>
      </c>
      <c r="V1309" s="13">
        <v>34</v>
      </c>
      <c r="W1309" s="4">
        <v>30</v>
      </c>
      <c r="X1309" s="4">
        <v>42</v>
      </c>
      <c r="Y1309">
        <f t="shared" si="250"/>
        <v>0</v>
      </c>
      <c r="Z1309">
        <f t="shared" si="251"/>
        <v>0</v>
      </c>
    </row>
    <row r="1310" spans="2:26" x14ac:dyDescent="0.25">
      <c r="B1310" s="11">
        <f t="shared" si="252"/>
        <v>44616.083333330185</v>
      </c>
      <c r="C1310" s="1">
        <f t="shared" si="243"/>
        <v>2</v>
      </c>
      <c r="D1310" s="1">
        <f t="shared" si="244"/>
        <v>4</v>
      </c>
      <c r="E1310" s="12">
        <f t="shared" si="245"/>
        <v>3</v>
      </c>
      <c r="F1310" s="124" t="str">
        <f t="shared" si="246"/>
        <v>0</v>
      </c>
      <c r="G1310" s="1">
        <f ca="1">(OFFSET(O1310,0,MATCH(Customer!$J$6,'CDH &amp; HDH'!$P$11:$X$11,0)))</f>
        <v>34</v>
      </c>
      <c r="H1310" s="1" t="str">
        <f t="shared" si="247"/>
        <v>Heating</v>
      </c>
      <c r="I1310" s="1">
        <f ca="1">OFFSET(IF($H1310="Cooling",Customer!$C$25,Customer!$C$52),E1310,D1310)</f>
        <v>66</v>
      </c>
      <c r="J1310" s="1">
        <f ca="1">OFFSET(IF($H1310="Cooling",Customer!$L$25,Customer!$L$52),$E1310,$D1310)</f>
        <v>64</v>
      </c>
      <c r="K1310" s="16">
        <f t="shared" si="248"/>
        <v>0</v>
      </c>
      <c r="L1310" s="16">
        <f t="shared" si="249"/>
        <v>0</v>
      </c>
      <c r="M1310" s="17">
        <f t="shared" ca="1" si="241"/>
        <v>32</v>
      </c>
      <c r="N1310" s="17">
        <f t="shared" ca="1" si="242"/>
        <v>30</v>
      </c>
      <c r="O1310" s="4"/>
      <c r="P1310" s="4">
        <v>35</v>
      </c>
      <c r="Q1310" s="4">
        <v>20</v>
      </c>
      <c r="R1310" s="4">
        <v>14</v>
      </c>
      <c r="S1310" s="4">
        <v>12</v>
      </c>
      <c r="T1310" s="4">
        <v>33</v>
      </c>
      <c r="U1310" s="4">
        <v>34</v>
      </c>
      <c r="V1310" s="13">
        <v>34</v>
      </c>
      <c r="W1310" s="4">
        <v>30</v>
      </c>
      <c r="X1310" s="4">
        <v>40</v>
      </c>
      <c r="Y1310">
        <f t="shared" si="250"/>
        <v>0</v>
      </c>
      <c r="Z1310">
        <f t="shared" si="251"/>
        <v>0</v>
      </c>
    </row>
    <row r="1311" spans="2:26" x14ac:dyDescent="0.25">
      <c r="B1311" s="11">
        <f t="shared" si="252"/>
        <v>44616.12499999685</v>
      </c>
      <c r="C1311" s="1">
        <f t="shared" si="243"/>
        <v>2</v>
      </c>
      <c r="D1311" s="1">
        <f t="shared" si="244"/>
        <v>4</v>
      </c>
      <c r="E1311" s="12">
        <f t="shared" si="245"/>
        <v>4</v>
      </c>
      <c r="F1311" s="124" t="str">
        <f t="shared" si="246"/>
        <v>0</v>
      </c>
      <c r="G1311" s="1">
        <f ca="1">(OFFSET(O1311,0,MATCH(Customer!$J$6,'CDH &amp; HDH'!$P$11:$X$11,0)))</f>
        <v>34</v>
      </c>
      <c r="H1311" s="1" t="str">
        <f t="shared" si="247"/>
        <v>Heating</v>
      </c>
      <c r="I1311" s="1">
        <f ca="1">OFFSET(IF($H1311="Cooling",Customer!$C$25,Customer!$C$52),E1311,D1311)</f>
        <v>66</v>
      </c>
      <c r="J1311" s="1">
        <f ca="1">OFFSET(IF($H1311="Cooling",Customer!$L$25,Customer!$L$52),$E1311,$D1311)</f>
        <v>64</v>
      </c>
      <c r="K1311" s="16">
        <f t="shared" si="248"/>
        <v>0</v>
      </c>
      <c r="L1311" s="16">
        <f t="shared" si="249"/>
        <v>0</v>
      </c>
      <c r="M1311" s="17">
        <f t="shared" ca="1" si="241"/>
        <v>32</v>
      </c>
      <c r="N1311" s="17">
        <f t="shared" ca="1" si="242"/>
        <v>30</v>
      </c>
      <c r="O1311" s="4"/>
      <c r="P1311" s="4">
        <v>33</v>
      </c>
      <c r="Q1311" s="4">
        <v>18</v>
      </c>
      <c r="R1311" s="4">
        <v>10</v>
      </c>
      <c r="S1311" s="4">
        <v>11</v>
      </c>
      <c r="T1311" s="4">
        <v>32</v>
      </c>
      <c r="U1311" s="4">
        <v>34</v>
      </c>
      <c r="V1311" s="13">
        <v>34</v>
      </c>
      <c r="W1311" s="4">
        <v>28</v>
      </c>
      <c r="X1311" s="4">
        <v>39</v>
      </c>
      <c r="Y1311">
        <f t="shared" si="250"/>
        <v>0</v>
      </c>
      <c r="Z1311">
        <f t="shared" si="251"/>
        <v>0</v>
      </c>
    </row>
    <row r="1312" spans="2:26" x14ac:dyDescent="0.25">
      <c r="B1312" s="11">
        <f t="shared" si="252"/>
        <v>44616.166666663514</v>
      </c>
      <c r="C1312" s="1">
        <f t="shared" si="243"/>
        <v>2</v>
      </c>
      <c r="D1312" s="1">
        <f t="shared" si="244"/>
        <v>4</v>
      </c>
      <c r="E1312" s="12">
        <f t="shared" si="245"/>
        <v>5</v>
      </c>
      <c r="F1312" s="124" t="str">
        <f t="shared" si="246"/>
        <v>0</v>
      </c>
      <c r="G1312" s="1">
        <f ca="1">(OFFSET(O1312,0,MATCH(Customer!$J$6,'CDH &amp; HDH'!$P$11:$X$11,0)))</f>
        <v>34</v>
      </c>
      <c r="H1312" s="1" t="str">
        <f t="shared" si="247"/>
        <v>Heating</v>
      </c>
      <c r="I1312" s="1">
        <f ca="1">OFFSET(IF($H1312="Cooling",Customer!$C$25,Customer!$C$52),E1312,D1312)</f>
        <v>66</v>
      </c>
      <c r="J1312" s="1">
        <f ca="1">OFFSET(IF($H1312="Cooling",Customer!$L$25,Customer!$L$52),$E1312,$D1312)</f>
        <v>64</v>
      </c>
      <c r="K1312" s="16">
        <f t="shared" si="248"/>
        <v>0</v>
      </c>
      <c r="L1312" s="16">
        <f t="shared" si="249"/>
        <v>0</v>
      </c>
      <c r="M1312" s="17">
        <f t="shared" ca="1" si="241"/>
        <v>32</v>
      </c>
      <c r="N1312" s="17">
        <f t="shared" ca="1" si="242"/>
        <v>30</v>
      </c>
      <c r="O1312" s="4"/>
      <c r="P1312" s="4">
        <v>32</v>
      </c>
      <c r="Q1312" s="4">
        <v>17</v>
      </c>
      <c r="R1312" s="4">
        <v>8</v>
      </c>
      <c r="S1312" s="4">
        <v>10</v>
      </c>
      <c r="T1312" s="4">
        <v>31</v>
      </c>
      <c r="U1312" s="4">
        <v>34</v>
      </c>
      <c r="V1312" s="13">
        <v>34</v>
      </c>
      <c r="W1312" s="4">
        <v>27</v>
      </c>
      <c r="X1312" s="4">
        <v>39</v>
      </c>
      <c r="Y1312">
        <f t="shared" si="250"/>
        <v>0</v>
      </c>
      <c r="Z1312">
        <f t="shared" si="251"/>
        <v>0</v>
      </c>
    </row>
    <row r="1313" spans="2:26" x14ac:dyDescent="0.25">
      <c r="B1313" s="11">
        <f t="shared" si="252"/>
        <v>44616.208333330178</v>
      </c>
      <c r="C1313" s="1">
        <f t="shared" si="243"/>
        <v>2</v>
      </c>
      <c r="D1313" s="1">
        <f t="shared" si="244"/>
        <v>4</v>
      </c>
      <c r="E1313" s="12">
        <f t="shared" si="245"/>
        <v>6</v>
      </c>
      <c r="F1313" s="124" t="str">
        <f t="shared" si="246"/>
        <v>0</v>
      </c>
      <c r="G1313" s="1">
        <f ca="1">(OFFSET(O1313,0,MATCH(Customer!$J$6,'CDH &amp; HDH'!$P$11:$X$11,0)))</f>
        <v>33</v>
      </c>
      <c r="H1313" s="1" t="str">
        <f t="shared" si="247"/>
        <v>Heating</v>
      </c>
      <c r="I1313" s="1">
        <f ca="1">OFFSET(IF($H1313="Cooling",Customer!$C$25,Customer!$C$52),E1313,D1313)</f>
        <v>66</v>
      </c>
      <c r="J1313" s="1">
        <f ca="1">OFFSET(IF($H1313="Cooling",Customer!$L$25,Customer!$L$52),$E1313,$D1313)</f>
        <v>64</v>
      </c>
      <c r="K1313" s="16">
        <f t="shared" si="248"/>
        <v>0</v>
      </c>
      <c r="L1313" s="16">
        <f t="shared" si="249"/>
        <v>0</v>
      </c>
      <c r="M1313" s="17">
        <f t="shared" ca="1" si="241"/>
        <v>33</v>
      </c>
      <c r="N1313" s="17">
        <f t="shared" ca="1" si="242"/>
        <v>31</v>
      </c>
      <c r="O1313" s="4"/>
      <c r="P1313" s="4">
        <v>31</v>
      </c>
      <c r="Q1313" s="4">
        <v>17</v>
      </c>
      <c r="R1313" s="4">
        <v>10</v>
      </c>
      <c r="S1313" s="4">
        <v>10</v>
      </c>
      <c r="T1313" s="4">
        <v>30</v>
      </c>
      <c r="U1313" s="4">
        <v>34</v>
      </c>
      <c r="V1313" s="13">
        <v>33</v>
      </c>
      <c r="W1313" s="4">
        <v>26</v>
      </c>
      <c r="X1313" s="4">
        <v>33</v>
      </c>
      <c r="Y1313">
        <f t="shared" si="250"/>
        <v>0</v>
      </c>
      <c r="Z1313">
        <f t="shared" si="251"/>
        <v>0</v>
      </c>
    </row>
    <row r="1314" spans="2:26" x14ac:dyDescent="0.25">
      <c r="B1314" s="11">
        <f t="shared" si="252"/>
        <v>44616.249999996842</v>
      </c>
      <c r="C1314" s="1">
        <f t="shared" si="243"/>
        <v>2</v>
      </c>
      <c r="D1314" s="1">
        <f t="shared" si="244"/>
        <v>4</v>
      </c>
      <c r="E1314" s="12">
        <f t="shared" si="245"/>
        <v>7</v>
      </c>
      <c r="F1314" s="124" t="str">
        <f t="shared" si="246"/>
        <v>0</v>
      </c>
      <c r="G1314" s="1">
        <f ca="1">(OFFSET(O1314,0,MATCH(Customer!$J$6,'CDH &amp; HDH'!$P$11:$X$11,0)))</f>
        <v>32</v>
      </c>
      <c r="H1314" s="1" t="str">
        <f t="shared" si="247"/>
        <v>Heating</v>
      </c>
      <c r="I1314" s="1">
        <f ca="1">OFFSET(IF($H1314="Cooling",Customer!$C$25,Customer!$C$52),E1314,D1314)</f>
        <v>66</v>
      </c>
      <c r="J1314" s="1">
        <f ca="1">OFFSET(IF($H1314="Cooling",Customer!$L$25,Customer!$L$52),$E1314,$D1314)</f>
        <v>64</v>
      </c>
      <c r="K1314" s="16">
        <f t="shared" si="248"/>
        <v>0</v>
      </c>
      <c r="L1314" s="16">
        <f t="shared" si="249"/>
        <v>0</v>
      </c>
      <c r="M1314" s="17">
        <f t="shared" ca="1" si="241"/>
        <v>34</v>
      </c>
      <c r="N1314" s="17">
        <f t="shared" ca="1" si="242"/>
        <v>32</v>
      </c>
      <c r="O1314" s="4"/>
      <c r="P1314" s="4">
        <v>29</v>
      </c>
      <c r="Q1314" s="4">
        <v>16</v>
      </c>
      <c r="R1314" s="4">
        <v>15</v>
      </c>
      <c r="S1314" s="4">
        <v>12</v>
      </c>
      <c r="T1314" s="4">
        <v>29</v>
      </c>
      <c r="U1314" s="4">
        <v>34</v>
      </c>
      <c r="V1314" s="13">
        <v>32</v>
      </c>
      <c r="W1314" s="4">
        <v>25</v>
      </c>
      <c r="X1314" s="4">
        <v>33</v>
      </c>
      <c r="Y1314">
        <f t="shared" si="250"/>
        <v>0</v>
      </c>
      <c r="Z1314">
        <f t="shared" si="251"/>
        <v>0</v>
      </c>
    </row>
    <row r="1315" spans="2:26" x14ac:dyDescent="0.25">
      <c r="B1315" s="11">
        <f t="shared" si="252"/>
        <v>44616.291666663506</v>
      </c>
      <c r="C1315" s="1">
        <f t="shared" si="243"/>
        <v>2</v>
      </c>
      <c r="D1315" s="1">
        <f t="shared" si="244"/>
        <v>4</v>
      </c>
      <c r="E1315" s="12">
        <f t="shared" si="245"/>
        <v>8</v>
      </c>
      <c r="F1315" s="124" t="str">
        <f t="shared" si="246"/>
        <v>1</v>
      </c>
      <c r="G1315" s="1">
        <f ca="1">(OFFSET(O1315,0,MATCH(Customer!$J$6,'CDH &amp; HDH'!$P$11:$X$11,0)))</f>
        <v>32</v>
      </c>
      <c r="H1315" s="1" t="str">
        <f t="shared" si="247"/>
        <v>Heating</v>
      </c>
      <c r="I1315" s="1">
        <f ca="1">OFFSET(IF($H1315="Cooling",Customer!$C$25,Customer!$C$52),E1315,D1315)</f>
        <v>70</v>
      </c>
      <c r="J1315" s="1">
        <f ca="1">OFFSET(IF($H1315="Cooling",Customer!$L$25,Customer!$L$52),$E1315,$D1315)</f>
        <v>70</v>
      </c>
      <c r="K1315" s="16">
        <f t="shared" si="248"/>
        <v>0</v>
      </c>
      <c r="L1315" s="16">
        <f t="shared" si="249"/>
        <v>0</v>
      </c>
      <c r="M1315" s="17">
        <f t="shared" ca="1" si="241"/>
        <v>38</v>
      </c>
      <c r="N1315" s="17">
        <f t="shared" ca="1" si="242"/>
        <v>38</v>
      </c>
      <c r="O1315" s="4"/>
      <c r="P1315" s="4">
        <v>31</v>
      </c>
      <c r="Q1315" s="4">
        <v>15</v>
      </c>
      <c r="R1315" s="4">
        <v>15</v>
      </c>
      <c r="S1315" s="4">
        <v>13</v>
      </c>
      <c r="T1315" s="4">
        <v>28</v>
      </c>
      <c r="U1315" s="4">
        <v>34</v>
      </c>
      <c r="V1315" s="13">
        <v>32</v>
      </c>
      <c r="W1315" s="4">
        <v>25</v>
      </c>
      <c r="X1315" s="4">
        <v>36</v>
      </c>
      <c r="Y1315">
        <f t="shared" si="250"/>
        <v>0</v>
      </c>
      <c r="Z1315">
        <f t="shared" si="251"/>
        <v>0</v>
      </c>
    </row>
    <row r="1316" spans="2:26" x14ac:dyDescent="0.25">
      <c r="B1316" s="11">
        <f t="shared" si="252"/>
        <v>44616.333333330171</v>
      </c>
      <c r="C1316" s="1">
        <f t="shared" si="243"/>
        <v>2</v>
      </c>
      <c r="D1316" s="1">
        <f t="shared" si="244"/>
        <v>4</v>
      </c>
      <c r="E1316" s="12">
        <f t="shared" si="245"/>
        <v>9</v>
      </c>
      <c r="F1316" s="124" t="str">
        <f t="shared" si="246"/>
        <v>1</v>
      </c>
      <c r="G1316" s="1">
        <f ca="1">(OFFSET(O1316,0,MATCH(Customer!$J$6,'CDH &amp; HDH'!$P$11:$X$11,0)))</f>
        <v>32</v>
      </c>
      <c r="H1316" s="1" t="str">
        <f t="shared" si="247"/>
        <v>Heating</v>
      </c>
      <c r="I1316" s="1">
        <f ca="1">OFFSET(IF($H1316="Cooling",Customer!$C$25,Customer!$C$52),E1316,D1316)</f>
        <v>70</v>
      </c>
      <c r="J1316" s="1">
        <f ca="1">OFFSET(IF($H1316="Cooling",Customer!$L$25,Customer!$L$52),$E1316,$D1316)</f>
        <v>70</v>
      </c>
      <c r="K1316" s="16">
        <f t="shared" si="248"/>
        <v>0</v>
      </c>
      <c r="L1316" s="16">
        <f t="shared" si="249"/>
        <v>0</v>
      </c>
      <c r="M1316" s="17">
        <f t="shared" ca="1" si="241"/>
        <v>38</v>
      </c>
      <c r="N1316" s="17">
        <f t="shared" ca="1" si="242"/>
        <v>38</v>
      </c>
      <c r="O1316" s="4"/>
      <c r="P1316" s="4">
        <v>32</v>
      </c>
      <c r="Q1316" s="4">
        <v>15</v>
      </c>
      <c r="R1316" s="4">
        <v>17</v>
      </c>
      <c r="S1316" s="4">
        <v>14</v>
      </c>
      <c r="T1316" s="4">
        <v>29</v>
      </c>
      <c r="U1316" s="4">
        <v>36</v>
      </c>
      <c r="V1316" s="13">
        <v>32</v>
      </c>
      <c r="W1316" s="4">
        <v>24</v>
      </c>
      <c r="X1316" s="4">
        <v>39</v>
      </c>
      <c r="Y1316">
        <f t="shared" si="250"/>
        <v>0</v>
      </c>
      <c r="Z1316">
        <f t="shared" si="251"/>
        <v>0</v>
      </c>
    </row>
    <row r="1317" spans="2:26" x14ac:dyDescent="0.25">
      <c r="B1317" s="11">
        <f t="shared" si="252"/>
        <v>44616.374999996835</v>
      </c>
      <c r="C1317" s="1">
        <f t="shared" si="243"/>
        <v>2</v>
      </c>
      <c r="D1317" s="1">
        <f t="shared" si="244"/>
        <v>4</v>
      </c>
      <c r="E1317" s="12">
        <f t="shared" si="245"/>
        <v>10</v>
      </c>
      <c r="F1317" s="124" t="str">
        <f t="shared" si="246"/>
        <v>0</v>
      </c>
      <c r="G1317" s="1">
        <f ca="1">(OFFSET(O1317,0,MATCH(Customer!$J$6,'CDH &amp; HDH'!$P$11:$X$11,0)))</f>
        <v>33</v>
      </c>
      <c r="H1317" s="1" t="str">
        <f t="shared" si="247"/>
        <v>Heating</v>
      </c>
      <c r="I1317" s="1">
        <f ca="1">OFFSET(IF($H1317="Cooling",Customer!$C$25,Customer!$C$52),E1317,D1317)</f>
        <v>70</v>
      </c>
      <c r="J1317" s="1">
        <f ca="1">OFFSET(IF($H1317="Cooling",Customer!$L$25,Customer!$L$52),$E1317,$D1317)</f>
        <v>70</v>
      </c>
      <c r="K1317" s="16">
        <f t="shared" si="248"/>
        <v>0</v>
      </c>
      <c r="L1317" s="16">
        <f t="shared" si="249"/>
        <v>0</v>
      </c>
      <c r="M1317" s="17">
        <f t="shared" ca="1" si="241"/>
        <v>37</v>
      </c>
      <c r="N1317" s="17">
        <f t="shared" ca="1" si="242"/>
        <v>37</v>
      </c>
      <c r="O1317" s="4"/>
      <c r="P1317" s="4">
        <v>32</v>
      </c>
      <c r="Q1317" s="4">
        <v>16</v>
      </c>
      <c r="R1317" s="4">
        <v>19</v>
      </c>
      <c r="S1317" s="4">
        <v>15</v>
      </c>
      <c r="T1317" s="4">
        <v>32</v>
      </c>
      <c r="U1317" s="4">
        <v>36</v>
      </c>
      <c r="V1317" s="13">
        <v>33</v>
      </c>
      <c r="W1317" s="4">
        <v>27</v>
      </c>
      <c r="X1317" s="4">
        <v>45</v>
      </c>
      <c r="Y1317">
        <f t="shared" si="250"/>
        <v>0</v>
      </c>
      <c r="Z1317">
        <f t="shared" si="251"/>
        <v>0</v>
      </c>
    </row>
    <row r="1318" spans="2:26" x14ac:dyDescent="0.25">
      <c r="B1318" s="11">
        <f t="shared" si="252"/>
        <v>44616.416666663499</v>
      </c>
      <c r="C1318" s="1">
        <f t="shared" si="243"/>
        <v>2</v>
      </c>
      <c r="D1318" s="1">
        <f t="shared" si="244"/>
        <v>4</v>
      </c>
      <c r="E1318" s="12">
        <f t="shared" si="245"/>
        <v>11</v>
      </c>
      <c r="F1318" s="124" t="str">
        <f t="shared" si="246"/>
        <v>0</v>
      </c>
      <c r="G1318" s="1">
        <f ca="1">(OFFSET(O1318,0,MATCH(Customer!$J$6,'CDH &amp; HDH'!$P$11:$X$11,0)))</f>
        <v>34</v>
      </c>
      <c r="H1318" s="1" t="str">
        <f t="shared" si="247"/>
        <v>Heating</v>
      </c>
      <c r="I1318" s="1">
        <f ca="1">OFFSET(IF($H1318="Cooling",Customer!$C$25,Customer!$C$52),E1318,D1318)</f>
        <v>70</v>
      </c>
      <c r="J1318" s="1">
        <f ca="1">OFFSET(IF($H1318="Cooling",Customer!$L$25,Customer!$L$52),$E1318,$D1318)</f>
        <v>70</v>
      </c>
      <c r="K1318" s="16">
        <f t="shared" si="248"/>
        <v>0</v>
      </c>
      <c r="L1318" s="16">
        <f t="shared" si="249"/>
        <v>0</v>
      </c>
      <c r="M1318" s="17">
        <f t="shared" ca="1" si="241"/>
        <v>36</v>
      </c>
      <c r="N1318" s="17">
        <f t="shared" ca="1" si="242"/>
        <v>36</v>
      </c>
      <c r="O1318" s="4"/>
      <c r="P1318" s="4">
        <v>33</v>
      </c>
      <c r="Q1318" s="4">
        <v>18</v>
      </c>
      <c r="R1318" s="4">
        <v>21</v>
      </c>
      <c r="S1318" s="4">
        <v>15</v>
      </c>
      <c r="T1318" s="4">
        <v>33</v>
      </c>
      <c r="U1318" s="4">
        <v>36</v>
      </c>
      <c r="V1318" s="13">
        <v>34</v>
      </c>
      <c r="W1318" s="4">
        <v>28</v>
      </c>
      <c r="X1318" s="4">
        <v>52</v>
      </c>
      <c r="Y1318">
        <f t="shared" si="250"/>
        <v>0</v>
      </c>
      <c r="Z1318">
        <f t="shared" si="251"/>
        <v>0</v>
      </c>
    </row>
    <row r="1319" spans="2:26" x14ac:dyDescent="0.25">
      <c r="B1319" s="11">
        <f t="shared" si="252"/>
        <v>44616.458333330163</v>
      </c>
      <c r="C1319" s="1">
        <f t="shared" si="243"/>
        <v>2</v>
      </c>
      <c r="D1319" s="1">
        <f t="shared" si="244"/>
        <v>4</v>
      </c>
      <c r="E1319" s="12">
        <f t="shared" si="245"/>
        <v>12</v>
      </c>
      <c r="F1319" s="124" t="str">
        <f t="shared" si="246"/>
        <v>0</v>
      </c>
      <c r="G1319" s="1">
        <f ca="1">(OFFSET(O1319,0,MATCH(Customer!$J$6,'CDH &amp; HDH'!$P$11:$X$11,0)))</f>
        <v>35</v>
      </c>
      <c r="H1319" s="1" t="str">
        <f t="shared" si="247"/>
        <v>Heating</v>
      </c>
      <c r="I1319" s="1">
        <f ca="1">OFFSET(IF($H1319="Cooling",Customer!$C$25,Customer!$C$52),E1319,D1319)</f>
        <v>70</v>
      </c>
      <c r="J1319" s="1">
        <f ca="1">OFFSET(IF($H1319="Cooling",Customer!$L$25,Customer!$L$52),$E1319,$D1319)</f>
        <v>70</v>
      </c>
      <c r="K1319" s="16">
        <f t="shared" si="248"/>
        <v>0</v>
      </c>
      <c r="L1319" s="16">
        <f t="shared" si="249"/>
        <v>0</v>
      </c>
      <c r="M1319" s="17">
        <f t="shared" ca="1" si="241"/>
        <v>35</v>
      </c>
      <c r="N1319" s="17">
        <f t="shared" ca="1" si="242"/>
        <v>35</v>
      </c>
      <c r="O1319" s="4"/>
      <c r="P1319" s="4">
        <v>34</v>
      </c>
      <c r="Q1319" s="4">
        <v>19</v>
      </c>
      <c r="R1319" s="4">
        <v>22</v>
      </c>
      <c r="S1319" s="4">
        <v>16</v>
      </c>
      <c r="T1319" s="4">
        <v>35</v>
      </c>
      <c r="U1319" s="4">
        <v>38</v>
      </c>
      <c r="V1319" s="13">
        <v>35</v>
      </c>
      <c r="W1319" s="4">
        <v>28</v>
      </c>
      <c r="X1319" s="4">
        <v>56</v>
      </c>
      <c r="Y1319">
        <f t="shared" si="250"/>
        <v>0</v>
      </c>
      <c r="Z1319">
        <f t="shared" si="251"/>
        <v>0</v>
      </c>
    </row>
    <row r="1320" spans="2:26" x14ac:dyDescent="0.25">
      <c r="B1320" s="11">
        <f t="shared" si="252"/>
        <v>44616.499999996828</v>
      </c>
      <c r="C1320" s="1">
        <f t="shared" si="243"/>
        <v>2</v>
      </c>
      <c r="D1320" s="1">
        <f t="shared" si="244"/>
        <v>4</v>
      </c>
      <c r="E1320" s="12">
        <f t="shared" si="245"/>
        <v>13</v>
      </c>
      <c r="F1320" s="124" t="str">
        <f t="shared" si="246"/>
        <v>0</v>
      </c>
      <c r="G1320" s="1">
        <f ca="1">(OFFSET(O1320,0,MATCH(Customer!$J$6,'CDH &amp; HDH'!$P$11:$X$11,0)))</f>
        <v>35</v>
      </c>
      <c r="H1320" s="1" t="str">
        <f t="shared" si="247"/>
        <v>Heating</v>
      </c>
      <c r="I1320" s="1">
        <f ca="1">OFFSET(IF($H1320="Cooling",Customer!$C$25,Customer!$C$52),E1320,D1320)</f>
        <v>70</v>
      </c>
      <c r="J1320" s="1">
        <f ca="1">OFFSET(IF($H1320="Cooling",Customer!$L$25,Customer!$L$52),$E1320,$D1320)</f>
        <v>70</v>
      </c>
      <c r="K1320" s="16">
        <f t="shared" si="248"/>
        <v>0</v>
      </c>
      <c r="L1320" s="16">
        <f t="shared" si="249"/>
        <v>0</v>
      </c>
      <c r="M1320" s="17">
        <f t="shared" ca="1" si="241"/>
        <v>35</v>
      </c>
      <c r="N1320" s="17">
        <f t="shared" ca="1" si="242"/>
        <v>35</v>
      </c>
      <c r="O1320" s="4"/>
      <c r="P1320" s="4">
        <v>34</v>
      </c>
      <c r="Q1320" s="4">
        <v>18</v>
      </c>
      <c r="R1320" s="4">
        <v>22</v>
      </c>
      <c r="S1320" s="4">
        <v>18</v>
      </c>
      <c r="T1320" s="4">
        <v>33</v>
      </c>
      <c r="U1320" s="4">
        <v>42</v>
      </c>
      <c r="V1320" s="13">
        <v>35</v>
      </c>
      <c r="W1320" s="4">
        <v>30</v>
      </c>
      <c r="X1320" s="4">
        <v>64</v>
      </c>
      <c r="Y1320">
        <f t="shared" si="250"/>
        <v>0</v>
      </c>
      <c r="Z1320">
        <f t="shared" si="251"/>
        <v>0</v>
      </c>
    </row>
    <row r="1321" spans="2:26" x14ac:dyDescent="0.25">
      <c r="B1321" s="11">
        <f t="shared" si="252"/>
        <v>44616.541666663492</v>
      </c>
      <c r="C1321" s="1">
        <f t="shared" si="243"/>
        <v>2</v>
      </c>
      <c r="D1321" s="1">
        <f t="shared" si="244"/>
        <v>4</v>
      </c>
      <c r="E1321" s="12">
        <f t="shared" si="245"/>
        <v>14</v>
      </c>
      <c r="F1321" s="124" t="str">
        <f t="shared" si="246"/>
        <v>0</v>
      </c>
      <c r="G1321" s="1">
        <f ca="1">(OFFSET(O1321,0,MATCH(Customer!$J$6,'CDH &amp; HDH'!$P$11:$X$11,0)))</f>
        <v>36</v>
      </c>
      <c r="H1321" s="1" t="str">
        <f t="shared" si="247"/>
        <v>Heating</v>
      </c>
      <c r="I1321" s="1">
        <f ca="1">OFFSET(IF($H1321="Cooling",Customer!$C$25,Customer!$C$52),E1321,D1321)</f>
        <v>70</v>
      </c>
      <c r="J1321" s="1">
        <f ca="1">OFFSET(IF($H1321="Cooling",Customer!$L$25,Customer!$L$52),$E1321,$D1321)</f>
        <v>70</v>
      </c>
      <c r="K1321" s="16">
        <f t="shared" si="248"/>
        <v>0</v>
      </c>
      <c r="L1321" s="16">
        <f t="shared" si="249"/>
        <v>0</v>
      </c>
      <c r="M1321" s="17">
        <f t="shared" ca="1" si="241"/>
        <v>34</v>
      </c>
      <c r="N1321" s="17">
        <f t="shared" ca="1" si="242"/>
        <v>34</v>
      </c>
      <c r="O1321" s="4"/>
      <c r="P1321" s="4">
        <v>35</v>
      </c>
      <c r="Q1321" s="4">
        <v>19</v>
      </c>
      <c r="R1321" s="4">
        <v>23</v>
      </c>
      <c r="S1321" s="4">
        <v>18</v>
      </c>
      <c r="T1321" s="4">
        <v>36</v>
      </c>
      <c r="U1321" s="4">
        <v>45</v>
      </c>
      <c r="V1321" s="13">
        <v>36</v>
      </c>
      <c r="W1321" s="4">
        <v>31</v>
      </c>
      <c r="X1321" s="4">
        <v>70</v>
      </c>
      <c r="Y1321">
        <f t="shared" si="250"/>
        <v>0</v>
      </c>
      <c r="Z1321">
        <f t="shared" si="251"/>
        <v>0</v>
      </c>
    </row>
    <row r="1322" spans="2:26" x14ac:dyDescent="0.25">
      <c r="B1322" s="11">
        <f t="shared" si="252"/>
        <v>44616.583333330156</v>
      </c>
      <c r="C1322" s="1">
        <f t="shared" si="243"/>
        <v>2</v>
      </c>
      <c r="D1322" s="1">
        <f t="shared" si="244"/>
        <v>4</v>
      </c>
      <c r="E1322" s="12">
        <f t="shared" si="245"/>
        <v>15</v>
      </c>
      <c r="F1322" s="124" t="str">
        <f t="shared" si="246"/>
        <v>0</v>
      </c>
      <c r="G1322" s="1">
        <f ca="1">(OFFSET(O1322,0,MATCH(Customer!$J$6,'CDH &amp; HDH'!$P$11:$X$11,0)))</f>
        <v>35</v>
      </c>
      <c r="H1322" s="1" t="str">
        <f t="shared" si="247"/>
        <v>Heating</v>
      </c>
      <c r="I1322" s="1">
        <f ca="1">OFFSET(IF($H1322="Cooling",Customer!$C$25,Customer!$C$52),E1322,D1322)</f>
        <v>70</v>
      </c>
      <c r="J1322" s="1">
        <f ca="1">OFFSET(IF($H1322="Cooling",Customer!$L$25,Customer!$L$52),$E1322,$D1322)</f>
        <v>70</v>
      </c>
      <c r="K1322" s="16">
        <f t="shared" si="248"/>
        <v>0</v>
      </c>
      <c r="L1322" s="16">
        <f t="shared" si="249"/>
        <v>0</v>
      </c>
      <c r="M1322" s="17">
        <f t="shared" ca="1" si="241"/>
        <v>35</v>
      </c>
      <c r="N1322" s="17">
        <f t="shared" ca="1" si="242"/>
        <v>35</v>
      </c>
      <c r="O1322" s="4"/>
      <c r="P1322" s="4">
        <v>35</v>
      </c>
      <c r="Q1322" s="4">
        <v>19</v>
      </c>
      <c r="R1322" s="4">
        <v>22</v>
      </c>
      <c r="S1322" s="4">
        <v>18</v>
      </c>
      <c r="T1322" s="4">
        <v>35</v>
      </c>
      <c r="U1322" s="4">
        <v>45</v>
      </c>
      <c r="V1322" s="13">
        <v>35</v>
      </c>
      <c r="W1322" s="4">
        <v>31</v>
      </c>
      <c r="X1322" s="4">
        <v>68</v>
      </c>
      <c r="Y1322">
        <f t="shared" si="250"/>
        <v>0</v>
      </c>
      <c r="Z1322">
        <f t="shared" si="251"/>
        <v>0</v>
      </c>
    </row>
    <row r="1323" spans="2:26" x14ac:dyDescent="0.25">
      <c r="B1323" s="11">
        <f t="shared" si="252"/>
        <v>44616.62499999682</v>
      </c>
      <c r="C1323" s="1">
        <f t="shared" si="243"/>
        <v>2</v>
      </c>
      <c r="D1323" s="1">
        <f t="shared" si="244"/>
        <v>4</v>
      </c>
      <c r="E1323" s="12">
        <f t="shared" si="245"/>
        <v>16</v>
      </c>
      <c r="F1323" s="124" t="str">
        <f t="shared" si="246"/>
        <v>0</v>
      </c>
      <c r="G1323" s="1">
        <f ca="1">(OFFSET(O1323,0,MATCH(Customer!$J$6,'CDH &amp; HDH'!$P$11:$X$11,0)))</f>
        <v>35</v>
      </c>
      <c r="H1323" s="1" t="str">
        <f t="shared" si="247"/>
        <v>Heating</v>
      </c>
      <c r="I1323" s="1">
        <f ca="1">OFFSET(IF($H1323="Cooling",Customer!$C$25,Customer!$C$52),E1323,D1323)</f>
        <v>70</v>
      </c>
      <c r="J1323" s="1">
        <f ca="1">OFFSET(IF($H1323="Cooling",Customer!$L$25,Customer!$L$52),$E1323,$D1323)</f>
        <v>70</v>
      </c>
      <c r="K1323" s="16">
        <f t="shared" si="248"/>
        <v>0</v>
      </c>
      <c r="L1323" s="16">
        <f t="shared" si="249"/>
        <v>0</v>
      </c>
      <c r="M1323" s="17">
        <f t="shared" ca="1" si="241"/>
        <v>35</v>
      </c>
      <c r="N1323" s="17">
        <f t="shared" ca="1" si="242"/>
        <v>35</v>
      </c>
      <c r="O1323" s="4"/>
      <c r="P1323" s="4">
        <v>34</v>
      </c>
      <c r="Q1323" s="4">
        <v>18</v>
      </c>
      <c r="R1323" s="4">
        <v>21</v>
      </c>
      <c r="S1323" s="4">
        <v>18</v>
      </c>
      <c r="T1323" s="4">
        <v>34</v>
      </c>
      <c r="U1323" s="4">
        <v>43</v>
      </c>
      <c r="V1323" s="13">
        <v>35</v>
      </c>
      <c r="W1323" s="4">
        <v>30</v>
      </c>
      <c r="X1323" s="4">
        <v>68</v>
      </c>
      <c r="Y1323">
        <f t="shared" si="250"/>
        <v>0</v>
      </c>
      <c r="Z1323">
        <f t="shared" si="251"/>
        <v>0</v>
      </c>
    </row>
    <row r="1324" spans="2:26" x14ac:dyDescent="0.25">
      <c r="B1324" s="11">
        <f t="shared" si="252"/>
        <v>44616.666666663485</v>
      </c>
      <c r="C1324" s="1">
        <f t="shared" si="243"/>
        <v>2</v>
      </c>
      <c r="D1324" s="1">
        <f t="shared" si="244"/>
        <v>4</v>
      </c>
      <c r="E1324" s="12">
        <f t="shared" si="245"/>
        <v>17</v>
      </c>
      <c r="F1324" s="124" t="str">
        <f t="shared" si="246"/>
        <v>0</v>
      </c>
      <c r="G1324" s="1">
        <f ca="1">(OFFSET(O1324,0,MATCH(Customer!$J$6,'CDH &amp; HDH'!$P$11:$X$11,0)))</f>
        <v>34</v>
      </c>
      <c r="H1324" s="1" t="str">
        <f t="shared" si="247"/>
        <v>Heating</v>
      </c>
      <c r="I1324" s="1">
        <f ca="1">OFFSET(IF($H1324="Cooling",Customer!$C$25,Customer!$C$52),E1324,D1324)</f>
        <v>70</v>
      </c>
      <c r="J1324" s="1">
        <f ca="1">OFFSET(IF($H1324="Cooling",Customer!$L$25,Customer!$L$52),$E1324,$D1324)</f>
        <v>70</v>
      </c>
      <c r="K1324" s="16">
        <f t="shared" si="248"/>
        <v>0</v>
      </c>
      <c r="L1324" s="16">
        <f t="shared" si="249"/>
        <v>0</v>
      </c>
      <c r="M1324" s="17">
        <f t="shared" ca="1" si="241"/>
        <v>36</v>
      </c>
      <c r="N1324" s="17">
        <f t="shared" ca="1" si="242"/>
        <v>36</v>
      </c>
      <c r="O1324" s="4"/>
      <c r="P1324" s="4">
        <v>33</v>
      </c>
      <c r="Q1324" s="4">
        <v>18</v>
      </c>
      <c r="R1324" s="4">
        <v>21</v>
      </c>
      <c r="S1324" s="4">
        <v>16</v>
      </c>
      <c r="T1324" s="4">
        <v>33</v>
      </c>
      <c r="U1324" s="4">
        <v>42</v>
      </c>
      <c r="V1324" s="13">
        <v>34</v>
      </c>
      <c r="W1324" s="4">
        <v>30</v>
      </c>
      <c r="X1324" s="4">
        <v>67</v>
      </c>
      <c r="Y1324">
        <f t="shared" si="250"/>
        <v>0</v>
      </c>
      <c r="Z1324">
        <f t="shared" si="251"/>
        <v>0</v>
      </c>
    </row>
    <row r="1325" spans="2:26" x14ac:dyDescent="0.25">
      <c r="B1325" s="11">
        <f t="shared" si="252"/>
        <v>44616.708333330149</v>
      </c>
      <c r="C1325" s="1">
        <f t="shared" si="243"/>
        <v>2</v>
      </c>
      <c r="D1325" s="1">
        <f t="shared" si="244"/>
        <v>4</v>
      </c>
      <c r="E1325" s="12">
        <f t="shared" si="245"/>
        <v>18</v>
      </c>
      <c r="F1325" s="124" t="str">
        <f t="shared" si="246"/>
        <v>0</v>
      </c>
      <c r="G1325" s="1">
        <f ca="1">(OFFSET(O1325,0,MATCH(Customer!$J$6,'CDH &amp; HDH'!$P$11:$X$11,0)))</f>
        <v>31</v>
      </c>
      <c r="H1325" s="1" t="str">
        <f t="shared" si="247"/>
        <v>Heating</v>
      </c>
      <c r="I1325" s="1">
        <f ca="1">OFFSET(IF($H1325="Cooling",Customer!$C$25,Customer!$C$52),E1325,D1325)</f>
        <v>70</v>
      </c>
      <c r="J1325" s="1">
        <f ca="1">OFFSET(IF($H1325="Cooling",Customer!$L$25,Customer!$L$52),$E1325,$D1325)</f>
        <v>70</v>
      </c>
      <c r="K1325" s="16">
        <f t="shared" si="248"/>
        <v>0</v>
      </c>
      <c r="L1325" s="16">
        <f t="shared" si="249"/>
        <v>0</v>
      </c>
      <c r="M1325" s="17">
        <f t="shared" ca="1" si="241"/>
        <v>39</v>
      </c>
      <c r="N1325" s="17">
        <f t="shared" ca="1" si="242"/>
        <v>39</v>
      </c>
      <c r="O1325" s="4"/>
      <c r="P1325" s="4">
        <v>31</v>
      </c>
      <c r="Q1325" s="4">
        <v>16</v>
      </c>
      <c r="R1325" s="4">
        <v>19</v>
      </c>
      <c r="S1325" s="4">
        <v>15</v>
      </c>
      <c r="T1325" s="4">
        <v>33</v>
      </c>
      <c r="U1325" s="4">
        <v>40</v>
      </c>
      <c r="V1325" s="13">
        <v>31</v>
      </c>
      <c r="W1325" s="4">
        <v>29</v>
      </c>
      <c r="X1325" s="4">
        <v>67</v>
      </c>
      <c r="Y1325">
        <f t="shared" si="250"/>
        <v>0</v>
      </c>
      <c r="Z1325">
        <f t="shared" si="251"/>
        <v>0</v>
      </c>
    </row>
    <row r="1326" spans="2:26" x14ac:dyDescent="0.25">
      <c r="B1326" s="11">
        <f t="shared" si="252"/>
        <v>44616.749999996813</v>
      </c>
      <c r="C1326" s="1">
        <f t="shared" si="243"/>
        <v>2</v>
      </c>
      <c r="D1326" s="1">
        <f t="shared" si="244"/>
        <v>4</v>
      </c>
      <c r="E1326" s="12">
        <f t="shared" si="245"/>
        <v>19</v>
      </c>
      <c r="F1326" s="124" t="str">
        <f t="shared" si="246"/>
        <v>1</v>
      </c>
      <c r="G1326" s="1">
        <f ca="1">(OFFSET(O1326,0,MATCH(Customer!$J$6,'CDH &amp; HDH'!$P$11:$X$11,0)))</f>
        <v>30</v>
      </c>
      <c r="H1326" s="1" t="str">
        <f t="shared" si="247"/>
        <v>Heating</v>
      </c>
      <c r="I1326" s="1">
        <f ca="1">OFFSET(IF($H1326="Cooling",Customer!$C$25,Customer!$C$52),E1326,D1326)</f>
        <v>66</v>
      </c>
      <c r="J1326" s="1">
        <f ca="1">OFFSET(IF($H1326="Cooling",Customer!$L$25,Customer!$L$52),$E1326,$D1326)</f>
        <v>64</v>
      </c>
      <c r="K1326" s="16">
        <f t="shared" si="248"/>
        <v>0</v>
      </c>
      <c r="L1326" s="16">
        <f t="shared" si="249"/>
        <v>0</v>
      </c>
      <c r="M1326" s="17">
        <f t="shared" ca="1" si="241"/>
        <v>36</v>
      </c>
      <c r="N1326" s="17">
        <f t="shared" ca="1" si="242"/>
        <v>34</v>
      </c>
      <c r="O1326" s="4"/>
      <c r="P1326" s="4">
        <v>30</v>
      </c>
      <c r="Q1326" s="4">
        <v>16</v>
      </c>
      <c r="R1326" s="4">
        <v>18</v>
      </c>
      <c r="S1326" s="4">
        <v>14</v>
      </c>
      <c r="T1326" s="4">
        <v>31</v>
      </c>
      <c r="U1326" s="4">
        <v>39</v>
      </c>
      <c r="V1326" s="13">
        <v>30</v>
      </c>
      <c r="W1326" s="4">
        <v>28</v>
      </c>
      <c r="X1326" s="4">
        <v>64</v>
      </c>
      <c r="Y1326">
        <f t="shared" si="250"/>
        <v>0</v>
      </c>
      <c r="Z1326">
        <f t="shared" si="251"/>
        <v>0</v>
      </c>
    </row>
    <row r="1327" spans="2:26" x14ac:dyDescent="0.25">
      <c r="B1327" s="11">
        <f t="shared" si="252"/>
        <v>44616.791666663477</v>
      </c>
      <c r="C1327" s="1">
        <f t="shared" si="243"/>
        <v>2</v>
      </c>
      <c r="D1327" s="1">
        <f t="shared" si="244"/>
        <v>4</v>
      </c>
      <c r="E1327" s="12">
        <f t="shared" si="245"/>
        <v>20</v>
      </c>
      <c r="F1327" s="124" t="str">
        <f t="shared" si="246"/>
        <v>1</v>
      </c>
      <c r="G1327" s="1">
        <f ca="1">(OFFSET(O1327,0,MATCH(Customer!$J$6,'CDH &amp; HDH'!$P$11:$X$11,0)))</f>
        <v>28</v>
      </c>
      <c r="H1327" s="1" t="str">
        <f t="shared" si="247"/>
        <v>Heating</v>
      </c>
      <c r="I1327" s="1">
        <f ca="1">OFFSET(IF($H1327="Cooling",Customer!$C$25,Customer!$C$52),E1327,D1327)</f>
        <v>66</v>
      </c>
      <c r="J1327" s="1">
        <f ca="1">OFFSET(IF($H1327="Cooling",Customer!$L$25,Customer!$L$52),$E1327,$D1327)</f>
        <v>64</v>
      </c>
      <c r="K1327" s="16">
        <f t="shared" si="248"/>
        <v>0</v>
      </c>
      <c r="L1327" s="16">
        <f t="shared" si="249"/>
        <v>0</v>
      </c>
      <c r="M1327" s="17">
        <f t="shared" ca="1" si="241"/>
        <v>38</v>
      </c>
      <c r="N1327" s="17">
        <f t="shared" ca="1" si="242"/>
        <v>36</v>
      </c>
      <c r="O1327" s="4"/>
      <c r="P1327" s="4">
        <v>28</v>
      </c>
      <c r="Q1327" s="4">
        <v>15</v>
      </c>
      <c r="R1327" s="4">
        <v>18</v>
      </c>
      <c r="S1327" s="4">
        <v>13</v>
      </c>
      <c r="T1327" s="4">
        <v>30</v>
      </c>
      <c r="U1327" s="4">
        <v>38</v>
      </c>
      <c r="V1327" s="13">
        <v>28</v>
      </c>
      <c r="W1327" s="4">
        <v>27</v>
      </c>
      <c r="X1327" s="4">
        <v>65</v>
      </c>
      <c r="Y1327">
        <f t="shared" si="250"/>
        <v>0</v>
      </c>
      <c r="Z1327">
        <f t="shared" si="251"/>
        <v>0</v>
      </c>
    </row>
    <row r="1328" spans="2:26" x14ac:dyDescent="0.25">
      <c r="B1328" s="11">
        <f t="shared" si="252"/>
        <v>44616.833333330142</v>
      </c>
      <c r="C1328" s="1">
        <f t="shared" si="243"/>
        <v>2</v>
      </c>
      <c r="D1328" s="1">
        <f t="shared" si="244"/>
        <v>4</v>
      </c>
      <c r="E1328" s="12">
        <f t="shared" si="245"/>
        <v>21</v>
      </c>
      <c r="F1328" s="124" t="str">
        <f t="shared" si="246"/>
        <v>0</v>
      </c>
      <c r="G1328" s="1">
        <f ca="1">(OFFSET(O1328,0,MATCH(Customer!$J$6,'CDH &amp; HDH'!$P$11:$X$11,0)))</f>
        <v>26</v>
      </c>
      <c r="H1328" s="1" t="str">
        <f t="shared" si="247"/>
        <v>Heating</v>
      </c>
      <c r="I1328" s="1">
        <f ca="1">OFFSET(IF($H1328="Cooling",Customer!$C$25,Customer!$C$52),E1328,D1328)</f>
        <v>66</v>
      </c>
      <c r="J1328" s="1">
        <f ca="1">OFFSET(IF($H1328="Cooling",Customer!$L$25,Customer!$L$52),$E1328,$D1328)</f>
        <v>64</v>
      </c>
      <c r="K1328" s="16">
        <f t="shared" si="248"/>
        <v>0</v>
      </c>
      <c r="L1328" s="16">
        <f t="shared" si="249"/>
        <v>0</v>
      </c>
      <c r="M1328" s="17">
        <f t="shared" ca="1" si="241"/>
        <v>40</v>
      </c>
      <c r="N1328" s="17">
        <f t="shared" ca="1" si="242"/>
        <v>38</v>
      </c>
      <c r="O1328" s="4"/>
      <c r="P1328" s="4">
        <v>28</v>
      </c>
      <c r="Q1328" s="4">
        <v>15</v>
      </c>
      <c r="R1328" s="4">
        <v>17</v>
      </c>
      <c r="S1328" s="4">
        <v>11</v>
      </c>
      <c r="T1328" s="4">
        <v>28</v>
      </c>
      <c r="U1328" s="4">
        <v>36</v>
      </c>
      <c r="V1328" s="13">
        <v>26</v>
      </c>
      <c r="W1328" s="4">
        <v>26</v>
      </c>
      <c r="X1328" s="4">
        <v>65</v>
      </c>
      <c r="Y1328">
        <f t="shared" si="250"/>
        <v>0</v>
      </c>
      <c r="Z1328">
        <f t="shared" si="251"/>
        <v>0</v>
      </c>
    </row>
    <row r="1329" spans="2:26" x14ac:dyDescent="0.25">
      <c r="B1329" s="11">
        <f t="shared" si="252"/>
        <v>44616.874999996806</v>
      </c>
      <c r="C1329" s="1">
        <f t="shared" si="243"/>
        <v>2</v>
      </c>
      <c r="D1329" s="1">
        <f t="shared" si="244"/>
        <v>4</v>
      </c>
      <c r="E1329" s="12">
        <f t="shared" si="245"/>
        <v>22</v>
      </c>
      <c r="F1329" s="124" t="str">
        <f t="shared" si="246"/>
        <v>0</v>
      </c>
      <c r="G1329" s="1">
        <f ca="1">(OFFSET(O1329,0,MATCH(Customer!$J$6,'CDH &amp; HDH'!$P$11:$X$11,0)))</f>
        <v>22</v>
      </c>
      <c r="H1329" s="1" t="str">
        <f t="shared" si="247"/>
        <v>Heating</v>
      </c>
      <c r="I1329" s="1">
        <f ca="1">OFFSET(IF($H1329="Cooling",Customer!$C$25,Customer!$C$52),E1329,D1329)</f>
        <v>66</v>
      </c>
      <c r="J1329" s="1">
        <f ca="1">OFFSET(IF($H1329="Cooling",Customer!$L$25,Customer!$L$52),$E1329,$D1329)</f>
        <v>64</v>
      </c>
      <c r="K1329" s="16">
        <f t="shared" si="248"/>
        <v>0</v>
      </c>
      <c r="L1329" s="16">
        <f t="shared" si="249"/>
        <v>0</v>
      </c>
      <c r="M1329" s="17">
        <f t="shared" ca="1" si="241"/>
        <v>44</v>
      </c>
      <c r="N1329" s="17">
        <f t="shared" ca="1" si="242"/>
        <v>42</v>
      </c>
      <c r="O1329" s="4"/>
      <c r="P1329" s="4">
        <v>27</v>
      </c>
      <c r="Q1329" s="4">
        <v>14</v>
      </c>
      <c r="R1329" s="4">
        <v>17</v>
      </c>
      <c r="S1329" s="4">
        <v>9</v>
      </c>
      <c r="T1329" s="4">
        <v>28</v>
      </c>
      <c r="U1329" s="4">
        <v>35</v>
      </c>
      <c r="V1329" s="13">
        <v>22</v>
      </c>
      <c r="W1329" s="4">
        <v>25</v>
      </c>
      <c r="X1329" s="4">
        <v>64</v>
      </c>
      <c r="Y1329">
        <f t="shared" si="250"/>
        <v>0</v>
      </c>
      <c r="Z1329">
        <f t="shared" si="251"/>
        <v>0</v>
      </c>
    </row>
    <row r="1330" spans="2:26" x14ac:dyDescent="0.25">
      <c r="B1330" s="11">
        <f t="shared" si="252"/>
        <v>44616.91666666347</v>
      </c>
      <c r="C1330" s="1">
        <f t="shared" si="243"/>
        <v>2</v>
      </c>
      <c r="D1330" s="1">
        <f t="shared" si="244"/>
        <v>4</v>
      </c>
      <c r="E1330" s="12">
        <f t="shared" si="245"/>
        <v>23</v>
      </c>
      <c r="F1330" s="124" t="str">
        <f t="shared" si="246"/>
        <v>0</v>
      </c>
      <c r="G1330" s="1">
        <f ca="1">(OFFSET(O1330,0,MATCH(Customer!$J$6,'CDH &amp; HDH'!$P$11:$X$11,0)))</f>
        <v>21</v>
      </c>
      <c r="H1330" s="1" t="str">
        <f t="shared" si="247"/>
        <v>Heating</v>
      </c>
      <c r="I1330" s="1">
        <f ca="1">OFFSET(IF($H1330="Cooling",Customer!$C$25,Customer!$C$52),E1330,D1330)</f>
        <v>66</v>
      </c>
      <c r="J1330" s="1">
        <f ca="1">OFFSET(IF($H1330="Cooling",Customer!$L$25,Customer!$L$52),$E1330,$D1330)</f>
        <v>64</v>
      </c>
      <c r="K1330" s="16">
        <f t="shared" si="248"/>
        <v>0</v>
      </c>
      <c r="L1330" s="16">
        <f t="shared" si="249"/>
        <v>0</v>
      </c>
      <c r="M1330" s="17">
        <f t="shared" ca="1" si="241"/>
        <v>45</v>
      </c>
      <c r="N1330" s="17">
        <f t="shared" ca="1" si="242"/>
        <v>43</v>
      </c>
      <c r="O1330" s="4"/>
      <c r="P1330" s="4">
        <v>25</v>
      </c>
      <c r="Q1330" s="4">
        <v>14</v>
      </c>
      <c r="R1330" s="4">
        <v>17</v>
      </c>
      <c r="S1330" s="4">
        <v>9</v>
      </c>
      <c r="T1330" s="4">
        <v>26</v>
      </c>
      <c r="U1330" s="4">
        <v>33</v>
      </c>
      <c r="V1330" s="13">
        <v>21</v>
      </c>
      <c r="W1330" s="4">
        <v>25</v>
      </c>
      <c r="X1330" s="4">
        <v>58</v>
      </c>
      <c r="Y1330">
        <f t="shared" si="250"/>
        <v>0</v>
      </c>
      <c r="Z1330">
        <f t="shared" si="251"/>
        <v>0</v>
      </c>
    </row>
    <row r="1331" spans="2:26" x14ac:dyDescent="0.25">
      <c r="B1331" s="11">
        <f t="shared" si="252"/>
        <v>44616.958333330134</v>
      </c>
      <c r="C1331" s="1">
        <f t="shared" si="243"/>
        <v>2</v>
      </c>
      <c r="D1331" s="1">
        <f t="shared" si="244"/>
        <v>4</v>
      </c>
      <c r="E1331" s="12">
        <f t="shared" si="245"/>
        <v>24</v>
      </c>
      <c r="F1331" s="124" t="str">
        <f t="shared" si="246"/>
        <v>0</v>
      </c>
      <c r="G1331" s="1">
        <f ca="1">(OFFSET(O1331,0,MATCH(Customer!$J$6,'CDH &amp; HDH'!$P$11:$X$11,0)))</f>
        <v>19</v>
      </c>
      <c r="H1331" s="1" t="str">
        <f t="shared" si="247"/>
        <v>Heating</v>
      </c>
      <c r="I1331" s="1">
        <f ca="1">OFFSET(IF($H1331="Cooling",Customer!$C$25,Customer!$C$52),E1331,D1331)</f>
        <v>66</v>
      </c>
      <c r="J1331" s="1">
        <f ca="1">OFFSET(IF($H1331="Cooling",Customer!$L$25,Customer!$L$52),$E1331,$D1331)</f>
        <v>64</v>
      </c>
      <c r="K1331" s="16">
        <f t="shared" si="248"/>
        <v>0</v>
      </c>
      <c r="L1331" s="16">
        <f t="shared" si="249"/>
        <v>0</v>
      </c>
      <c r="M1331" s="17">
        <f t="shared" ca="1" si="241"/>
        <v>47</v>
      </c>
      <c r="N1331" s="17">
        <f t="shared" ca="1" si="242"/>
        <v>45</v>
      </c>
      <c r="O1331" s="4"/>
      <c r="P1331" s="4">
        <v>24</v>
      </c>
      <c r="Q1331" s="4">
        <v>12</v>
      </c>
      <c r="R1331" s="4">
        <v>17</v>
      </c>
      <c r="S1331" s="4">
        <v>9</v>
      </c>
      <c r="T1331" s="4">
        <v>28</v>
      </c>
      <c r="U1331" s="4">
        <v>32</v>
      </c>
      <c r="V1331" s="13">
        <v>19</v>
      </c>
      <c r="W1331" s="4">
        <v>24</v>
      </c>
      <c r="X1331" s="4">
        <v>56</v>
      </c>
      <c r="Y1331">
        <f t="shared" si="250"/>
        <v>0</v>
      </c>
      <c r="Z1331">
        <f t="shared" si="251"/>
        <v>0</v>
      </c>
    </row>
    <row r="1332" spans="2:26" x14ac:dyDescent="0.25">
      <c r="B1332" s="11">
        <f t="shared" si="252"/>
        <v>44616.999999996799</v>
      </c>
      <c r="C1332" s="1">
        <f t="shared" si="243"/>
        <v>2</v>
      </c>
      <c r="D1332" s="1">
        <f t="shared" si="244"/>
        <v>5</v>
      </c>
      <c r="E1332" s="12">
        <f t="shared" si="245"/>
        <v>1</v>
      </c>
      <c r="F1332" s="124" t="str">
        <f t="shared" si="246"/>
        <v>0</v>
      </c>
      <c r="G1332" s="1">
        <f ca="1">(OFFSET(O1332,0,MATCH(Customer!$J$6,'CDH &amp; HDH'!$P$11:$X$11,0)))</f>
        <v>18</v>
      </c>
      <c r="H1332" s="1" t="str">
        <f t="shared" si="247"/>
        <v>Heating</v>
      </c>
      <c r="I1332" s="1">
        <f ca="1">OFFSET(IF($H1332="Cooling",Customer!$C$25,Customer!$C$52),E1332,D1332)</f>
        <v>66</v>
      </c>
      <c r="J1332" s="1">
        <f ca="1">OFFSET(IF($H1332="Cooling",Customer!$L$25,Customer!$L$52),$E1332,$D1332)</f>
        <v>64</v>
      </c>
      <c r="K1332" s="16">
        <f t="shared" si="248"/>
        <v>0</v>
      </c>
      <c r="L1332" s="16">
        <f t="shared" si="249"/>
        <v>0</v>
      </c>
      <c r="M1332" s="17">
        <f t="shared" ca="1" si="241"/>
        <v>48</v>
      </c>
      <c r="N1332" s="17">
        <f t="shared" ca="1" si="242"/>
        <v>46</v>
      </c>
      <c r="O1332" s="4"/>
      <c r="P1332" s="4">
        <v>25</v>
      </c>
      <c r="Q1332" s="4">
        <v>11</v>
      </c>
      <c r="R1332" s="4">
        <v>16</v>
      </c>
      <c r="S1332" s="4">
        <v>9</v>
      </c>
      <c r="T1332" s="4">
        <v>27</v>
      </c>
      <c r="U1332" s="4">
        <v>31</v>
      </c>
      <c r="V1332" s="13">
        <v>18</v>
      </c>
      <c r="W1332" s="4">
        <v>22</v>
      </c>
      <c r="X1332" s="4">
        <v>55</v>
      </c>
      <c r="Y1332">
        <f t="shared" si="250"/>
        <v>0</v>
      </c>
      <c r="Z1332">
        <f t="shared" si="251"/>
        <v>0</v>
      </c>
    </row>
    <row r="1333" spans="2:26" x14ac:dyDescent="0.25">
      <c r="B1333" s="11">
        <f t="shared" si="252"/>
        <v>44617.041666663463</v>
      </c>
      <c r="C1333" s="1">
        <f t="shared" si="243"/>
        <v>2</v>
      </c>
      <c r="D1333" s="1">
        <f t="shared" si="244"/>
        <v>5</v>
      </c>
      <c r="E1333" s="12">
        <f t="shared" si="245"/>
        <v>2</v>
      </c>
      <c r="F1333" s="124" t="str">
        <f t="shared" si="246"/>
        <v>0</v>
      </c>
      <c r="G1333" s="1">
        <f ca="1">(OFFSET(O1333,0,MATCH(Customer!$J$6,'CDH &amp; HDH'!$P$11:$X$11,0)))</f>
        <v>17</v>
      </c>
      <c r="H1333" s="1" t="str">
        <f t="shared" si="247"/>
        <v>Heating</v>
      </c>
      <c r="I1333" s="1">
        <f ca="1">OFFSET(IF($H1333="Cooling",Customer!$C$25,Customer!$C$52),E1333,D1333)</f>
        <v>66</v>
      </c>
      <c r="J1333" s="1">
        <f ca="1">OFFSET(IF($H1333="Cooling",Customer!$L$25,Customer!$L$52),$E1333,$D1333)</f>
        <v>64</v>
      </c>
      <c r="K1333" s="16">
        <f t="shared" si="248"/>
        <v>0</v>
      </c>
      <c r="L1333" s="16">
        <f t="shared" si="249"/>
        <v>0</v>
      </c>
      <c r="M1333" s="17">
        <f t="shared" ca="1" si="241"/>
        <v>49</v>
      </c>
      <c r="N1333" s="17">
        <f t="shared" ca="1" si="242"/>
        <v>47</v>
      </c>
      <c r="O1333" s="4"/>
      <c r="P1333" s="4">
        <v>23</v>
      </c>
      <c r="Q1333" s="4">
        <v>9</v>
      </c>
      <c r="R1333" s="4">
        <v>15</v>
      </c>
      <c r="S1333" s="4">
        <v>10</v>
      </c>
      <c r="T1333" s="4">
        <v>24</v>
      </c>
      <c r="U1333" s="4">
        <v>30</v>
      </c>
      <c r="V1333" s="13">
        <v>17</v>
      </c>
      <c r="W1333" s="4">
        <v>23</v>
      </c>
      <c r="X1333" s="4">
        <v>51</v>
      </c>
      <c r="Y1333">
        <f t="shared" si="250"/>
        <v>0</v>
      </c>
      <c r="Z1333">
        <f t="shared" si="251"/>
        <v>0</v>
      </c>
    </row>
    <row r="1334" spans="2:26" x14ac:dyDescent="0.25">
      <c r="B1334" s="11">
        <f t="shared" si="252"/>
        <v>44617.083333330127</v>
      </c>
      <c r="C1334" s="1">
        <f t="shared" si="243"/>
        <v>2</v>
      </c>
      <c r="D1334" s="1">
        <f t="shared" si="244"/>
        <v>5</v>
      </c>
      <c r="E1334" s="12">
        <f t="shared" si="245"/>
        <v>3</v>
      </c>
      <c r="F1334" s="124" t="str">
        <f t="shared" si="246"/>
        <v>0</v>
      </c>
      <c r="G1334" s="1">
        <f ca="1">(OFFSET(O1334,0,MATCH(Customer!$J$6,'CDH &amp; HDH'!$P$11:$X$11,0)))</f>
        <v>17</v>
      </c>
      <c r="H1334" s="1" t="str">
        <f t="shared" si="247"/>
        <v>Heating</v>
      </c>
      <c r="I1334" s="1">
        <f ca="1">OFFSET(IF($H1334="Cooling",Customer!$C$25,Customer!$C$52),E1334,D1334)</f>
        <v>66</v>
      </c>
      <c r="J1334" s="1">
        <f ca="1">OFFSET(IF($H1334="Cooling",Customer!$L$25,Customer!$L$52),$E1334,$D1334)</f>
        <v>64</v>
      </c>
      <c r="K1334" s="16">
        <f t="shared" si="248"/>
        <v>0</v>
      </c>
      <c r="L1334" s="16">
        <f t="shared" si="249"/>
        <v>0</v>
      </c>
      <c r="M1334" s="17">
        <f t="shared" ca="1" si="241"/>
        <v>49</v>
      </c>
      <c r="N1334" s="17">
        <f t="shared" ca="1" si="242"/>
        <v>47</v>
      </c>
      <c r="O1334" s="4"/>
      <c r="P1334" s="4">
        <v>24</v>
      </c>
      <c r="Q1334" s="4">
        <v>8</v>
      </c>
      <c r="R1334" s="4">
        <v>15</v>
      </c>
      <c r="S1334" s="4">
        <v>11</v>
      </c>
      <c r="T1334" s="4">
        <v>24</v>
      </c>
      <c r="U1334" s="4">
        <v>30</v>
      </c>
      <c r="V1334" s="13">
        <v>17</v>
      </c>
      <c r="W1334" s="4">
        <v>23</v>
      </c>
      <c r="X1334" s="4">
        <v>45</v>
      </c>
      <c r="Y1334">
        <f t="shared" si="250"/>
        <v>0</v>
      </c>
      <c r="Z1334">
        <f t="shared" si="251"/>
        <v>0</v>
      </c>
    </row>
    <row r="1335" spans="2:26" x14ac:dyDescent="0.25">
      <c r="B1335" s="11">
        <f t="shared" si="252"/>
        <v>44617.124999996791</v>
      </c>
      <c r="C1335" s="1">
        <f t="shared" si="243"/>
        <v>2</v>
      </c>
      <c r="D1335" s="1">
        <f t="shared" si="244"/>
        <v>5</v>
      </c>
      <c r="E1335" s="12">
        <f t="shared" si="245"/>
        <v>4</v>
      </c>
      <c r="F1335" s="124" t="str">
        <f t="shared" si="246"/>
        <v>0</v>
      </c>
      <c r="G1335" s="1">
        <f ca="1">(OFFSET(O1335,0,MATCH(Customer!$J$6,'CDH &amp; HDH'!$P$11:$X$11,0)))</f>
        <v>18</v>
      </c>
      <c r="H1335" s="1" t="str">
        <f t="shared" si="247"/>
        <v>Heating</v>
      </c>
      <c r="I1335" s="1">
        <f ca="1">OFFSET(IF($H1335="Cooling",Customer!$C$25,Customer!$C$52),E1335,D1335)</f>
        <v>66</v>
      </c>
      <c r="J1335" s="1">
        <f ca="1">OFFSET(IF($H1335="Cooling",Customer!$L$25,Customer!$L$52),$E1335,$D1335)</f>
        <v>64</v>
      </c>
      <c r="K1335" s="16">
        <f t="shared" si="248"/>
        <v>0</v>
      </c>
      <c r="L1335" s="16">
        <f t="shared" si="249"/>
        <v>0</v>
      </c>
      <c r="M1335" s="17">
        <f t="shared" ca="1" si="241"/>
        <v>48</v>
      </c>
      <c r="N1335" s="17">
        <f t="shared" ca="1" si="242"/>
        <v>46</v>
      </c>
      <c r="O1335" s="4"/>
      <c r="P1335" s="4">
        <v>21</v>
      </c>
      <c r="Q1335" s="4">
        <v>7</v>
      </c>
      <c r="R1335" s="4">
        <v>13</v>
      </c>
      <c r="S1335" s="4">
        <v>10</v>
      </c>
      <c r="T1335" s="4">
        <v>24</v>
      </c>
      <c r="U1335" s="4">
        <v>29</v>
      </c>
      <c r="V1335" s="13">
        <v>18</v>
      </c>
      <c r="W1335" s="4">
        <v>22</v>
      </c>
      <c r="X1335" s="4">
        <v>43</v>
      </c>
      <c r="Y1335">
        <f t="shared" si="250"/>
        <v>0</v>
      </c>
      <c r="Z1335">
        <f t="shared" si="251"/>
        <v>0</v>
      </c>
    </row>
    <row r="1336" spans="2:26" x14ac:dyDescent="0.25">
      <c r="B1336" s="11">
        <f t="shared" si="252"/>
        <v>44617.166666663456</v>
      </c>
      <c r="C1336" s="1">
        <f t="shared" si="243"/>
        <v>2</v>
      </c>
      <c r="D1336" s="1">
        <f t="shared" si="244"/>
        <v>5</v>
      </c>
      <c r="E1336" s="12">
        <f t="shared" si="245"/>
        <v>5</v>
      </c>
      <c r="F1336" s="124" t="str">
        <f t="shared" si="246"/>
        <v>0</v>
      </c>
      <c r="G1336" s="1">
        <f ca="1">(OFFSET(O1336,0,MATCH(Customer!$J$6,'CDH &amp; HDH'!$P$11:$X$11,0)))</f>
        <v>17</v>
      </c>
      <c r="H1336" s="1" t="str">
        <f t="shared" si="247"/>
        <v>Heating</v>
      </c>
      <c r="I1336" s="1">
        <f ca="1">OFFSET(IF($H1336="Cooling",Customer!$C$25,Customer!$C$52),E1336,D1336)</f>
        <v>66</v>
      </c>
      <c r="J1336" s="1">
        <f ca="1">OFFSET(IF($H1336="Cooling",Customer!$L$25,Customer!$L$52),$E1336,$D1336)</f>
        <v>64</v>
      </c>
      <c r="K1336" s="16">
        <f t="shared" si="248"/>
        <v>0</v>
      </c>
      <c r="L1336" s="16">
        <f t="shared" si="249"/>
        <v>0</v>
      </c>
      <c r="M1336" s="17">
        <f t="shared" ca="1" si="241"/>
        <v>49</v>
      </c>
      <c r="N1336" s="17">
        <f t="shared" ca="1" si="242"/>
        <v>47</v>
      </c>
      <c r="O1336" s="4"/>
      <c r="P1336" s="4">
        <v>22</v>
      </c>
      <c r="Q1336" s="4">
        <v>6</v>
      </c>
      <c r="R1336" s="4">
        <v>12</v>
      </c>
      <c r="S1336" s="4">
        <v>9</v>
      </c>
      <c r="T1336" s="4">
        <v>25</v>
      </c>
      <c r="U1336" s="4">
        <v>29</v>
      </c>
      <c r="V1336" s="13">
        <v>17</v>
      </c>
      <c r="W1336" s="4">
        <v>21</v>
      </c>
      <c r="X1336" s="4">
        <v>39</v>
      </c>
      <c r="Y1336">
        <f t="shared" si="250"/>
        <v>0</v>
      </c>
      <c r="Z1336">
        <f t="shared" si="251"/>
        <v>0</v>
      </c>
    </row>
    <row r="1337" spans="2:26" x14ac:dyDescent="0.25">
      <c r="B1337" s="11">
        <f t="shared" si="252"/>
        <v>44617.20833333012</v>
      </c>
      <c r="C1337" s="1">
        <f t="shared" si="243"/>
        <v>2</v>
      </c>
      <c r="D1337" s="1">
        <f t="shared" si="244"/>
        <v>5</v>
      </c>
      <c r="E1337" s="12">
        <f t="shared" si="245"/>
        <v>6</v>
      </c>
      <c r="F1337" s="124" t="str">
        <f t="shared" si="246"/>
        <v>0</v>
      </c>
      <c r="G1337" s="1">
        <f ca="1">(OFFSET(O1337,0,MATCH(Customer!$J$6,'CDH &amp; HDH'!$P$11:$X$11,0)))</f>
        <v>17</v>
      </c>
      <c r="H1337" s="1" t="str">
        <f t="shared" si="247"/>
        <v>Heating</v>
      </c>
      <c r="I1337" s="1">
        <f ca="1">OFFSET(IF($H1337="Cooling",Customer!$C$25,Customer!$C$52),E1337,D1337)</f>
        <v>66</v>
      </c>
      <c r="J1337" s="1">
        <f ca="1">OFFSET(IF($H1337="Cooling",Customer!$L$25,Customer!$L$52),$E1337,$D1337)</f>
        <v>64</v>
      </c>
      <c r="K1337" s="16">
        <f t="shared" si="248"/>
        <v>0</v>
      </c>
      <c r="L1337" s="16">
        <f t="shared" si="249"/>
        <v>0</v>
      </c>
      <c r="M1337" s="17">
        <f t="shared" ca="1" si="241"/>
        <v>49</v>
      </c>
      <c r="N1337" s="17">
        <f t="shared" ca="1" si="242"/>
        <v>47</v>
      </c>
      <c r="O1337" s="4"/>
      <c r="P1337" s="4">
        <v>21</v>
      </c>
      <c r="Q1337" s="4">
        <v>4</v>
      </c>
      <c r="R1337" s="4">
        <v>12</v>
      </c>
      <c r="S1337" s="4">
        <v>9</v>
      </c>
      <c r="T1337" s="4">
        <v>24</v>
      </c>
      <c r="U1337" s="4">
        <v>29</v>
      </c>
      <c r="V1337" s="13">
        <v>17</v>
      </c>
      <c r="W1337" s="4">
        <v>21</v>
      </c>
      <c r="X1337" s="4">
        <v>39</v>
      </c>
      <c r="Y1337">
        <f t="shared" si="250"/>
        <v>0</v>
      </c>
      <c r="Z1337">
        <f t="shared" si="251"/>
        <v>0</v>
      </c>
    </row>
    <row r="1338" spans="2:26" x14ac:dyDescent="0.25">
      <c r="B1338" s="11">
        <f t="shared" si="252"/>
        <v>44617.249999996784</v>
      </c>
      <c r="C1338" s="1">
        <f t="shared" si="243"/>
        <v>2</v>
      </c>
      <c r="D1338" s="1">
        <f t="shared" si="244"/>
        <v>5</v>
      </c>
      <c r="E1338" s="12">
        <f t="shared" si="245"/>
        <v>7</v>
      </c>
      <c r="F1338" s="124" t="str">
        <f t="shared" si="246"/>
        <v>0</v>
      </c>
      <c r="G1338" s="1">
        <f ca="1">(OFFSET(O1338,0,MATCH(Customer!$J$6,'CDH &amp; HDH'!$P$11:$X$11,0)))</f>
        <v>17</v>
      </c>
      <c r="H1338" s="1" t="str">
        <f t="shared" si="247"/>
        <v>Heating</v>
      </c>
      <c r="I1338" s="1">
        <f ca="1">OFFSET(IF($H1338="Cooling",Customer!$C$25,Customer!$C$52),E1338,D1338)</f>
        <v>66</v>
      </c>
      <c r="J1338" s="1">
        <f ca="1">OFFSET(IF($H1338="Cooling",Customer!$L$25,Customer!$L$52),$E1338,$D1338)</f>
        <v>64</v>
      </c>
      <c r="K1338" s="16">
        <f t="shared" si="248"/>
        <v>0</v>
      </c>
      <c r="L1338" s="16">
        <f t="shared" si="249"/>
        <v>0</v>
      </c>
      <c r="M1338" s="17">
        <f t="shared" ca="1" si="241"/>
        <v>49</v>
      </c>
      <c r="N1338" s="17">
        <f t="shared" ca="1" si="242"/>
        <v>47</v>
      </c>
      <c r="O1338" s="4"/>
      <c r="P1338" s="4">
        <v>21</v>
      </c>
      <c r="Q1338" s="4">
        <v>3</v>
      </c>
      <c r="R1338" s="4">
        <v>11</v>
      </c>
      <c r="S1338" s="4">
        <v>9</v>
      </c>
      <c r="T1338" s="4">
        <v>24</v>
      </c>
      <c r="U1338" s="4">
        <v>29</v>
      </c>
      <c r="V1338" s="13">
        <v>17</v>
      </c>
      <c r="W1338" s="4">
        <v>21</v>
      </c>
      <c r="X1338" s="4">
        <v>39</v>
      </c>
      <c r="Y1338">
        <f t="shared" si="250"/>
        <v>0</v>
      </c>
      <c r="Z1338">
        <f t="shared" si="251"/>
        <v>0</v>
      </c>
    </row>
    <row r="1339" spans="2:26" x14ac:dyDescent="0.25">
      <c r="B1339" s="11">
        <f t="shared" si="252"/>
        <v>44617.291666663448</v>
      </c>
      <c r="C1339" s="1">
        <f t="shared" si="243"/>
        <v>2</v>
      </c>
      <c r="D1339" s="1">
        <f t="shared" si="244"/>
        <v>5</v>
      </c>
      <c r="E1339" s="12">
        <f t="shared" si="245"/>
        <v>8</v>
      </c>
      <c r="F1339" s="124" t="str">
        <f t="shared" si="246"/>
        <v>1</v>
      </c>
      <c r="G1339" s="1">
        <f ca="1">(OFFSET(O1339,0,MATCH(Customer!$J$6,'CDH &amp; HDH'!$P$11:$X$11,0)))</f>
        <v>16</v>
      </c>
      <c r="H1339" s="1" t="str">
        <f t="shared" si="247"/>
        <v>Heating</v>
      </c>
      <c r="I1339" s="1">
        <f ca="1">OFFSET(IF($H1339="Cooling",Customer!$C$25,Customer!$C$52),E1339,D1339)</f>
        <v>70</v>
      </c>
      <c r="J1339" s="1">
        <f ca="1">OFFSET(IF($H1339="Cooling",Customer!$L$25,Customer!$L$52),$E1339,$D1339)</f>
        <v>70</v>
      </c>
      <c r="K1339" s="16">
        <f t="shared" si="248"/>
        <v>0</v>
      </c>
      <c r="L1339" s="16">
        <f t="shared" si="249"/>
        <v>0</v>
      </c>
      <c r="M1339" s="17">
        <f t="shared" ca="1" si="241"/>
        <v>54</v>
      </c>
      <c r="N1339" s="17">
        <f t="shared" ca="1" si="242"/>
        <v>54</v>
      </c>
      <c r="O1339" s="4"/>
      <c r="P1339" s="4">
        <v>25</v>
      </c>
      <c r="Q1339" s="4">
        <v>4</v>
      </c>
      <c r="R1339" s="4">
        <v>10</v>
      </c>
      <c r="S1339" s="4">
        <v>11</v>
      </c>
      <c r="T1339" s="4">
        <v>26</v>
      </c>
      <c r="U1339" s="4">
        <v>28</v>
      </c>
      <c r="V1339" s="13">
        <v>16</v>
      </c>
      <c r="W1339" s="4">
        <v>21</v>
      </c>
      <c r="X1339" s="4">
        <v>40</v>
      </c>
      <c r="Y1339">
        <f t="shared" si="250"/>
        <v>0</v>
      </c>
      <c r="Z1339">
        <f t="shared" si="251"/>
        <v>0</v>
      </c>
    </row>
    <row r="1340" spans="2:26" x14ac:dyDescent="0.25">
      <c r="B1340" s="11">
        <f t="shared" si="252"/>
        <v>44617.333333330113</v>
      </c>
      <c r="C1340" s="1">
        <f t="shared" si="243"/>
        <v>2</v>
      </c>
      <c r="D1340" s="1">
        <f t="shared" si="244"/>
        <v>5</v>
      </c>
      <c r="E1340" s="12">
        <f t="shared" si="245"/>
        <v>9</v>
      </c>
      <c r="F1340" s="124" t="str">
        <f t="shared" si="246"/>
        <v>1</v>
      </c>
      <c r="G1340" s="1">
        <f ca="1">(OFFSET(O1340,0,MATCH(Customer!$J$6,'CDH &amp; HDH'!$P$11:$X$11,0)))</f>
        <v>16</v>
      </c>
      <c r="H1340" s="1" t="str">
        <f t="shared" si="247"/>
        <v>Heating</v>
      </c>
      <c r="I1340" s="1">
        <f ca="1">OFFSET(IF($H1340="Cooling",Customer!$C$25,Customer!$C$52),E1340,D1340)</f>
        <v>70</v>
      </c>
      <c r="J1340" s="1">
        <f ca="1">OFFSET(IF($H1340="Cooling",Customer!$L$25,Customer!$L$52),$E1340,$D1340)</f>
        <v>70</v>
      </c>
      <c r="K1340" s="16">
        <f t="shared" si="248"/>
        <v>0</v>
      </c>
      <c r="L1340" s="16">
        <f t="shared" si="249"/>
        <v>0</v>
      </c>
      <c r="M1340" s="17">
        <f t="shared" ca="1" si="241"/>
        <v>54</v>
      </c>
      <c r="N1340" s="17">
        <f t="shared" ca="1" si="242"/>
        <v>54</v>
      </c>
      <c r="O1340" s="4"/>
      <c r="P1340" s="4">
        <v>27</v>
      </c>
      <c r="Q1340" s="4">
        <v>6</v>
      </c>
      <c r="R1340" s="4">
        <v>13</v>
      </c>
      <c r="S1340" s="4">
        <v>16</v>
      </c>
      <c r="T1340" s="4">
        <v>28</v>
      </c>
      <c r="U1340" s="4">
        <v>32</v>
      </c>
      <c r="V1340" s="13">
        <v>16</v>
      </c>
      <c r="W1340" s="4">
        <v>23</v>
      </c>
      <c r="X1340" s="4">
        <v>41</v>
      </c>
      <c r="Y1340">
        <f t="shared" si="250"/>
        <v>0</v>
      </c>
      <c r="Z1340">
        <f t="shared" si="251"/>
        <v>0</v>
      </c>
    </row>
    <row r="1341" spans="2:26" x14ac:dyDescent="0.25">
      <c r="B1341" s="11">
        <f t="shared" si="252"/>
        <v>44617.374999996777</v>
      </c>
      <c r="C1341" s="1">
        <f t="shared" si="243"/>
        <v>2</v>
      </c>
      <c r="D1341" s="1">
        <f t="shared" si="244"/>
        <v>5</v>
      </c>
      <c r="E1341" s="12">
        <f t="shared" si="245"/>
        <v>10</v>
      </c>
      <c r="F1341" s="124" t="str">
        <f t="shared" si="246"/>
        <v>0</v>
      </c>
      <c r="G1341" s="1">
        <f ca="1">(OFFSET(O1341,0,MATCH(Customer!$J$6,'CDH &amp; HDH'!$P$11:$X$11,0)))</f>
        <v>17</v>
      </c>
      <c r="H1341" s="1" t="str">
        <f t="shared" si="247"/>
        <v>Heating</v>
      </c>
      <c r="I1341" s="1">
        <f ca="1">OFFSET(IF($H1341="Cooling",Customer!$C$25,Customer!$C$52),E1341,D1341)</f>
        <v>70</v>
      </c>
      <c r="J1341" s="1">
        <f ca="1">OFFSET(IF($H1341="Cooling",Customer!$L$25,Customer!$L$52),$E1341,$D1341)</f>
        <v>70</v>
      </c>
      <c r="K1341" s="16">
        <f t="shared" si="248"/>
        <v>0</v>
      </c>
      <c r="L1341" s="16">
        <f t="shared" si="249"/>
        <v>0</v>
      </c>
      <c r="M1341" s="17">
        <f t="shared" ca="1" si="241"/>
        <v>53</v>
      </c>
      <c r="N1341" s="17">
        <f t="shared" ca="1" si="242"/>
        <v>53</v>
      </c>
      <c r="O1341" s="4"/>
      <c r="P1341" s="4">
        <v>30</v>
      </c>
      <c r="Q1341" s="4">
        <v>8</v>
      </c>
      <c r="R1341" s="4">
        <v>15</v>
      </c>
      <c r="S1341" s="4">
        <v>21</v>
      </c>
      <c r="T1341" s="4">
        <v>29</v>
      </c>
      <c r="U1341" s="4">
        <v>33</v>
      </c>
      <c r="V1341" s="13">
        <v>17</v>
      </c>
      <c r="W1341" s="4">
        <v>20</v>
      </c>
      <c r="X1341" s="4">
        <v>41</v>
      </c>
      <c r="Y1341">
        <f t="shared" si="250"/>
        <v>0</v>
      </c>
      <c r="Z1341">
        <f t="shared" si="251"/>
        <v>0</v>
      </c>
    </row>
    <row r="1342" spans="2:26" x14ac:dyDescent="0.25">
      <c r="B1342" s="11">
        <f t="shared" si="252"/>
        <v>44617.416666663441</v>
      </c>
      <c r="C1342" s="1">
        <f t="shared" si="243"/>
        <v>2</v>
      </c>
      <c r="D1342" s="1">
        <f t="shared" si="244"/>
        <v>5</v>
      </c>
      <c r="E1342" s="12">
        <f t="shared" si="245"/>
        <v>11</v>
      </c>
      <c r="F1342" s="124" t="str">
        <f t="shared" si="246"/>
        <v>0</v>
      </c>
      <c r="G1342" s="1">
        <f ca="1">(OFFSET(O1342,0,MATCH(Customer!$J$6,'CDH &amp; HDH'!$P$11:$X$11,0)))</f>
        <v>20</v>
      </c>
      <c r="H1342" s="1" t="str">
        <f t="shared" si="247"/>
        <v>Heating</v>
      </c>
      <c r="I1342" s="1">
        <f ca="1">OFFSET(IF($H1342="Cooling",Customer!$C$25,Customer!$C$52),E1342,D1342)</f>
        <v>70</v>
      </c>
      <c r="J1342" s="1">
        <f ca="1">OFFSET(IF($H1342="Cooling",Customer!$L$25,Customer!$L$52),$E1342,$D1342)</f>
        <v>70</v>
      </c>
      <c r="K1342" s="16">
        <f t="shared" si="248"/>
        <v>0</v>
      </c>
      <c r="L1342" s="16">
        <f t="shared" si="249"/>
        <v>0</v>
      </c>
      <c r="M1342" s="17">
        <f t="shared" ca="1" si="241"/>
        <v>50</v>
      </c>
      <c r="N1342" s="17">
        <f t="shared" ca="1" si="242"/>
        <v>50</v>
      </c>
      <c r="O1342" s="4"/>
      <c r="P1342" s="4">
        <v>28</v>
      </c>
      <c r="Q1342" s="4">
        <v>11</v>
      </c>
      <c r="R1342" s="4">
        <v>16</v>
      </c>
      <c r="S1342" s="4">
        <v>24</v>
      </c>
      <c r="T1342" s="4">
        <v>29</v>
      </c>
      <c r="U1342" s="4">
        <v>34</v>
      </c>
      <c r="V1342" s="13">
        <v>20</v>
      </c>
      <c r="W1342" s="4">
        <v>21</v>
      </c>
      <c r="X1342" s="4">
        <v>44</v>
      </c>
      <c r="Y1342">
        <f t="shared" si="250"/>
        <v>0</v>
      </c>
      <c r="Z1342">
        <f t="shared" si="251"/>
        <v>0</v>
      </c>
    </row>
    <row r="1343" spans="2:26" x14ac:dyDescent="0.25">
      <c r="B1343" s="11">
        <f t="shared" si="252"/>
        <v>44617.458333330105</v>
      </c>
      <c r="C1343" s="1">
        <f t="shared" si="243"/>
        <v>2</v>
      </c>
      <c r="D1343" s="1">
        <f t="shared" si="244"/>
        <v>5</v>
      </c>
      <c r="E1343" s="12">
        <f t="shared" si="245"/>
        <v>12</v>
      </c>
      <c r="F1343" s="124" t="str">
        <f t="shared" si="246"/>
        <v>0</v>
      </c>
      <c r="G1343" s="1">
        <f ca="1">(OFFSET(O1343,0,MATCH(Customer!$J$6,'CDH &amp; HDH'!$P$11:$X$11,0)))</f>
        <v>23</v>
      </c>
      <c r="H1343" s="1" t="str">
        <f t="shared" si="247"/>
        <v>Heating</v>
      </c>
      <c r="I1343" s="1">
        <f ca="1">OFFSET(IF($H1343="Cooling",Customer!$C$25,Customer!$C$52),E1343,D1343)</f>
        <v>70</v>
      </c>
      <c r="J1343" s="1">
        <f ca="1">OFFSET(IF($H1343="Cooling",Customer!$L$25,Customer!$L$52),$E1343,$D1343)</f>
        <v>70</v>
      </c>
      <c r="K1343" s="16">
        <f t="shared" si="248"/>
        <v>0</v>
      </c>
      <c r="L1343" s="16">
        <f t="shared" si="249"/>
        <v>0</v>
      </c>
      <c r="M1343" s="17">
        <f t="shared" ca="1" si="241"/>
        <v>47</v>
      </c>
      <c r="N1343" s="17">
        <f t="shared" ca="1" si="242"/>
        <v>47</v>
      </c>
      <c r="O1343" s="4"/>
      <c r="P1343" s="4">
        <v>29</v>
      </c>
      <c r="Q1343" s="4">
        <v>15</v>
      </c>
      <c r="R1343" s="4">
        <v>19</v>
      </c>
      <c r="S1343" s="4">
        <v>24</v>
      </c>
      <c r="T1343" s="4">
        <v>29</v>
      </c>
      <c r="U1343" s="4">
        <v>36</v>
      </c>
      <c r="V1343" s="13">
        <v>23</v>
      </c>
      <c r="W1343" s="4">
        <v>23</v>
      </c>
      <c r="X1343" s="4">
        <v>47</v>
      </c>
      <c r="Y1343">
        <f t="shared" si="250"/>
        <v>0</v>
      </c>
      <c r="Z1343">
        <f t="shared" si="251"/>
        <v>0</v>
      </c>
    </row>
    <row r="1344" spans="2:26" x14ac:dyDescent="0.25">
      <c r="B1344" s="11">
        <f t="shared" si="252"/>
        <v>44617.499999996769</v>
      </c>
      <c r="C1344" s="1">
        <f t="shared" si="243"/>
        <v>2</v>
      </c>
      <c r="D1344" s="1">
        <f t="shared" si="244"/>
        <v>5</v>
      </c>
      <c r="E1344" s="12">
        <f t="shared" si="245"/>
        <v>13</v>
      </c>
      <c r="F1344" s="124" t="str">
        <f t="shared" si="246"/>
        <v>0</v>
      </c>
      <c r="G1344" s="1">
        <f ca="1">(OFFSET(O1344,0,MATCH(Customer!$J$6,'CDH &amp; HDH'!$P$11:$X$11,0)))</f>
        <v>26</v>
      </c>
      <c r="H1344" s="1" t="str">
        <f t="shared" si="247"/>
        <v>Heating</v>
      </c>
      <c r="I1344" s="1">
        <f ca="1">OFFSET(IF($H1344="Cooling",Customer!$C$25,Customer!$C$52),E1344,D1344)</f>
        <v>70</v>
      </c>
      <c r="J1344" s="1">
        <f ca="1">OFFSET(IF($H1344="Cooling",Customer!$L$25,Customer!$L$52),$E1344,$D1344)</f>
        <v>70</v>
      </c>
      <c r="K1344" s="16">
        <f t="shared" si="248"/>
        <v>0</v>
      </c>
      <c r="L1344" s="16">
        <f t="shared" si="249"/>
        <v>0</v>
      </c>
      <c r="M1344" s="17">
        <f t="shared" ca="1" si="241"/>
        <v>44</v>
      </c>
      <c r="N1344" s="17">
        <f t="shared" ca="1" si="242"/>
        <v>44</v>
      </c>
      <c r="O1344" s="4"/>
      <c r="P1344" s="4">
        <v>31</v>
      </c>
      <c r="Q1344" s="4">
        <v>15</v>
      </c>
      <c r="R1344" s="4">
        <v>20</v>
      </c>
      <c r="S1344" s="4">
        <v>26</v>
      </c>
      <c r="T1344" s="4">
        <v>30</v>
      </c>
      <c r="U1344" s="4">
        <v>37</v>
      </c>
      <c r="V1344" s="13">
        <v>26</v>
      </c>
      <c r="W1344" s="4">
        <v>24</v>
      </c>
      <c r="X1344" s="4">
        <v>49</v>
      </c>
      <c r="Y1344">
        <f t="shared" si="250"/>
        <v>0</v>
      </c>
      <c r="Z1344">
        <f t="shared" si="251"/>
        <v>0</v>
      </c>
    </row>
    <row r="1345" spans="2:26" x14ac:dyDescent="0.25">
      <c r="B1345" s="11">
        <f t="shared" si="252"/>
        <v>44617.541666663434</v>
      </c>
      <c r="C1345" s="1">
        <f t="shared" si="243"/>
        <v>2</v>
      </c>
      <c r="D1345" s="1">
        <f t="shared" si="244"/>
        <v>5</v>
      </c>
      <c r="E1345" s="12">
        <f t="shared" si="245"/>
        <v>14</v>
      </c>
      <c r="F1345" s="124" t="str">
        <f t="shared" si="246"/>
        <v>0</v>
      </c>
      <c r="G1345" s="1">
        <f ca="1">(OFFSET(O1345,0,MATCH(Customer!$J$6,'CDH &amp; HDH'!$P$11:$X$11,0)))</f>
        <v>26</v>
      </c>
      <c r="H1345" s="1" t="str">
        <f t="shared" si="247"/>
        <v>Heating</v>
      </c>
      <c r="I1345" s="1">
        <f ca="1">OFFSET(IF($H1345="Cooling",Customer!$C$25,Customer!$C$52),E1345,D1345)</f>
        <v>70</v>
      </c>
      <c r="J1345" s="1">
        <f ca="1">OFFSET(IF($H1345="Cooling",Customer!$L$25,Customer!$L$52),$E1345,$D1345)</f>
        <v>70</v>
      </c>
      <c r="K1345" s="16">
        <f t="shared" si="248"/>
        <v>0</v>
      </c>
      <c r="L1345" s="16">
        <f t="shared" si="249"/>
        <v>0</v>
      </c>
      <c r="M1345" s="17">
        <f t="shared" ca="1" si="241"/>
        <v>44</v>
      </c>
      <c r="N1345" s="17">
        <f t="shared" ca="1" si="242"/>
        <v>44</v>
      </c>
      <c r="O1345" s="4"/>
      <c r="P1345" s="4">
        <v>31</v>
      </c>
      <c r="Q1345" s="4">
        <v>15</v>
      </c>
      <c r="R1345" s="4">
        <v>21</v>
      </c>
      <c r="S1345" s="4">
        <v>27</v>
      </c>
      <c r="T1345" s="4">
        <v>32</v>
      </c>
      <c r="U1345" s="4">
        <v>39</v>
      </c>
      <c r="V1345" s="13">
        <v>26</v>
      </c>
      <c r="W1345" s="4">
        <v>26</v>
      </c>
      <c r="X1345" s="4">
        <v>50</v>
      </c>
      <c r="Y1345">
        <f t="shared" si="250"/>
        <v>0</v>
      </c>
      <c r="Z1345">
        <f t="shared" si="251"/>
        <v>0</v>
      </c>
    </row>
    <row r="1346" spans="2:26" x14ac:dyDescent="0.25">
      <c r="B1346" s="11">
        <f t="shared" si="252"/>
        <v>44617.583333330098</v>
      </c>
      <c r="C1346" s="1">
        <f t="shared" si="243"/>
        <v>2</v>
      </c>
      <c r="D1346" s="1">
        <f t="shared" si="244"/>
        <v>5</v>
      </c>
      <c r="E1346" s="12">
        <f t="shared" si="245"/>
        <v>15</v>
      </c>
      <c r="F1346" s="124" t="str">
        <f t="shared" si="246"/>
        <v>0</v>
      </c>
      <c r="G1346" s="1">
        <f ca="1">(OFFSET(O1346,0,MATCH(Customer!$J$6,'CDH &amp; HDH'!$P$11:$X$11,0)))</f>
        <v>26</v>
      </c>
      <c r="H1346" s="1" t="str">
        <f t="shared" si="247"/>
        <v>Heating</v>
      </c>
      <c r="I1346" s="1">
        <f ca="1">OFFSET(IF($H1346="Cooling",Customer!$C$25,Customer!$C$52),E1346,D1346)</f>
        <v>70</v>
      </c>
      <c r="J1346" s="1">
        <f ca="1">OFFSET(IF($H1346="Cooling",Customer!$L$25,Customer!$L$52),$E1346,$D1346)</f>
        <v>70</v>
      </c>
      <c r="K1346" s="16">
        <f t="shared" si="248"/>
        <v>0</v>
      </c>
      <c r="L1346" s="16">
        <f t="shared" si="249"/>
        <v>0</v>
      </c>
      <c r="M1346" s="17">
        <f t="shared" ca="1" si="241"/>
        <v>44</v>
      </c>
      <c r="N1346" s="17">
        <f t="shared" ca="1" si="242"/>
        <v>44</v>
      </c>
      <c r="O1346" s="4"/>
      <c r="P1346" s="4">
        <v>32</v>
      </c>
      <c r="Q1346" s="4">
        <v>16</v>
      </c>
      <c r="R1346" s="4">
        <v>19</v>
      </c>
      <c r="S1346" s="4">
        <v>29</v>
      </c>
      <c r="T1346" s="4">
        <v>32</v>
      </c>
      <c r="U1346" s="4">
        <v>39</v>
      </c>
      <c r="V1346" s="13">
        <v>26</v>
      </c>
      <c r="W1346" s="4">
        <v>26</v>
      </c>
      <c r="X1346" s="4">
        <v>50</v>
      </c>
      <c r="Y1346">
        <f t="shared" si="250"/>
        <v>0</v>
      </c>
      <c r="Z1346">
        <f t="shared" si="251"/>
        <v>0</v>
      </c>
    </row>
    <row r="1347" spans="2:26" x14ac:dyDescent="0.25">
      <c r="B1347" s="11">
        <f t="shared" si="252"/>
        <v>44617.624999996762</v>
      </c>
      <c r="C1347" s="1">
        <f t="shared" si="243"/>
        <v>2</v>
      </c>
      <c r="D1347" s="1">
        <f t="shared" si="244"/>
        <v>5</v>
      </c>
      <c r="E1347" s="12">
        <f t="shared" si="245"/>
        <v>16</v>
      </c>
      <c r="F1347" s="124" t="str">
        <f t="shared" si="246"/>
        <v>0</v>
      </c>
      <c r="G1347" s="1">
        <f ca="1">(OFFSET(O1347,0,MATCH(Customer!$J$6,'CDH &amp; HDH'!$P$11:$X$11,0)))</f>
        <v>25</v>
      </c>
      <c r="H1347" s="1" t="str">
        <f t="shared" si="247"/>
        <v>Heating</v>
      </c>
      <c r="I1347" s="1">
        <f ca="1">OFFSET(IF($H1347="Cooling",Customer!$C$25,Customer!$C$52),E1347,D1347)</f>
        <v>70</v>
      </c>
      <c r="J1347" s="1">
        <f ca="1">OFFSET(IF($H1347="Cooling",Customer!$L$25,Customer!$L$52),$E1347,$D1347)</f>
        <v>70</v>
      </c>
      <c r="K1347" s="16">
        <f t="shared" si="248"/>
        <v>0</v>
      </c>
      <c r="L1347" s="16">
        <f t="shared" si="249"/>
        <v>0</v>
      </c>
      <c r="M1347" s="17">
        <f t="shared" ca="1" si="241"/>
        <v>45</v>
      </c>
      <c r="N1347" s="17">
        <f t="shared" ca="1" si="242"/>
        <v>45</v>
      </c>
      <c r="O1347" s="4"/>
      <c r="P1347" s="4">
        <v>30</v>
      </c>
      <c r="Q1347" s="4">
        <v>16</v>
      </c>
      <c r="R1347" s="4">
        <v>19</v>
      </c>
      <c r="S1347" s="4">
        <v>27</v>
      </c>
      <c r="T1347" s="4">
        <v>31</v>
      </c>
      <c r="U1347" s="4">
        <v>38</v>
      </c>
      <c r="V1347" s="13">
        <v>25</v>
      </c>
      <c r="W1347" s="4">
        <v>26</v>
      </c>
      <c r="X1347" s="4">
        <v>49</v>
      </c>
      <c r="Y1347">
        <f t="shared" si="250"/>
        <v>0</v>
      </c>
      <c r="Z1347">
        <f t="shared" si="251"/>
        <v>0</v>
      </c>
    </row>
    <row r="1348" spans="2:26" x14ac:dyDescent="0.25">
      <c r="B1348" s="11">
        <f t="shared" si="252"/>
        <v>44617.666666663426</v>
      </c>
      <c r="C1348" s="1">
        <f t="shared" si="243"/>
        <v>2</v>
      </c>
      <c r="D1348" s="1">
        <f t="shared" si="244"/>
        <v>5</v>
      </c>
      <c r="E1348" s="12">
        <f t="shared" si="245"/>
        <v>17</v>
      </c>
      <c r="F1348" s="124" t="str">
        <f t="shared" si="246"/>
        <v>0</v>
      </c>
      <c r="G1348" s="1">
        <f ca="1">(OFFSET(O1348,0,MATCH(Customer!$J$6,'CDH &amp; HDH'!$P$11:$X$11,0)))</f>
        <v>25</v>
      </c>
      <c r="H1348" s="1" t="str">
        <f t="shared" si="247"/>
        <v>Heating</v>
      </c>
      <c r="I1348" s="1">
        <f ca="1">OFFSET(IF($H1348="Cooling",Customer!$C$25,Customer!$C$52),E1348,D1348)</f>
        <v>70</v>
      </c>
      <c r="J1348" s="1">
        <f ca="1">OFFSET(IF($H1348="Cooling",Customer!$L$25,Customer!$L$52),$E1348,$D1348)</f>
        <v>70</v>
      </c>
      <c r="K1348" s="16">
        <f t="shared" si="248"/>
        <v>0</v>
      </c>
      <c r="L1348" s="16">
        <f t="shared" si="249"/>
        <v>0</v>
      </c>
      <c r="M1348" s="17">
        <f t="shared" ca="1" si="241"/>
        <v>45</v>
      </c>
      <c r="N1348" s="17">
        <f t="shared" ca="1" si="242"/>
        <v>45</v>
      </c>
      <c r="O1348" s="4"/>
      <c r="P1348" s="4">
        <v>29</v>
      </c>
      <c r="Q1348" s="4">
        <v>14</v>
      </c>
      <c r="R1348" s="4">
        <v>18</v>
      </c>
      <c r="S1348" s="4">
        <v>27</v>
      </c>
      <c r="T1348" s="4">
        <v>30</v>
      </c>
      <c r="U1348" s="4">
        <v>37</v>
      </c>
      <c r="V1348" s="13">
        <v>25</v>
      </c>
      <c r="W1348" s="4">
        <v>25</v>
      </c>
      <c r="X1348" s="4">
        <v>48</v>
      </c>
      <c r="Y1348">
        <f t="shared" si="250"/>
        <v>0</v>
      </c>
      <c r="Z1348">
        <f t="shared" si="251"/>
        <v>0</v>
      </c>
    </row>
    <row r="1349" spans="2:26" x14ac:dyDescent="0.25">
      <c r="B1349" s="11">
        <f t="shared" si="252"/>
        <v>44617.708333330091</v>
      </c>
      <c r="C1349" s="1">
        <f t="shared" si="243"/>
        <v>2</v>
      </c>
      <c r="D1349" s="1">
        <f t="shared" si="244"/>
        <v>5</v>
      </c>
      <c r="E1349" s="12">
        <f t="shared" si="245"/>
        <v>18</v>
      </c>
      <c r="F1349" s="124" t="str">
        <f t="shared" si="246"/>
        <v>0</v>
      </c>
      <c r="G1349" s="1">
        <f ca="1">(OFFSET(O1349,0,MATCH(Customer!$J$6,'CDH &amp; HDH'!$P$11:$X$11,0)))</f>
        <v>23</v>
      </c>
      <c r="H1349" s="1" t="str">
        <f t="shared" si="247"/>
        <v>Heating</v>
      </c>
      <c r="I1349" s="1">
        <f ca="1">OFFSET(IF($H1349="Cooling",Customer!$C$25,Customer!$C$52),E1349,D1349)</f>
        <v>70</v>
      </c>
      <c r="J1349" s="1">
        <f ca="1">OFFSET(IF($H1349="Cooling",Customer!$L$25,Customer!$L$52),$E1349,$D1349)</f>
        <v>70</v>
      </c>
      <c r="K1349" s="16">
        <f t="shared" si="248"/>
        <v>0</v>
      </c>
      <c r="L1349" s="16">
        <f t="shared" si="249"/>
        <v>0</v>
      </c>
      <c r="M1349" s="17">
        <f t="shared" ca="1" si="241"/>
        <v>47</v>
      </c>
      <c r="N1349" s="17">
        <f t="shared" ca="1" si="242"/>
        <v>47</v>
      </c>
      <c r="O1349" s="4"/>
      <c r="P1349" s="4">
        <v>27</v>
      </c>
      <c r="Q1349" s="4">
        <v>11</v>
      </c>
      <c r="R1349" s="4">
        <v>16</v>
      </c>
      <c r="S1349" s="4">
        <v>27</v>
      </c>
      <c r="T1349" s="4">
        <v>29</v>
      </c>
      <c r="U1349" s="4">
        <v>35</v>
      </c>
      <c r="V1349" s="13">
        <v>23</v>
      </c>
      <c r="W1349" s="4">
        <v>24</v>
      </c>
      <c r="X1349" s="4">
        <v>44</v>
      </c>
      <c r="Y1349">
        <f t="shared" si="250"/>
        <v>0</v>
      </c>
      <c r="Z1349">
        <f t="shared" si="251"/>
        <v>0</v>
      </c>
    </row>
    <row r="1350" spans="2:26" x14ac:dyDescent="0.25">
      <c r="B1350" s="11">
        <f t="shared" si="252"/>
        <v>44617.749999996755</v>
      </c>
      <c r="C1350" s="1">
        <f t="shared" si="243"/>
        <v>2</v>
      </c>
      <c r="D1350" s="1">
        <f t="shared" si="244"/>
        <v>5</v>
      </c>
      <c r="E1350" s="12">
        <f t="shared" si="245"/>
        <v>19</v>
      </c>
      <c r="F1350" s="124" t="str">
        <f t="shared" si="246"/>
        <v>1</v>
      </c>
      <c r="G1350" s="1">
        <f ca="1">(OFFSET(O1350,0,MATCH(Customer!$J$6,'CDH &amp; HDH'!$P$11:$X$11,0)))</f>
        <v>20</v>
      </c>
      <c r="H1350" s="1" t="str">
        <f t="shared" si="247"/>
        <v>Heating</v>
      </c>
      <c r="I1350" s="1">
        <f ca="1">OFFSET(IF($H1350="Cooling",Customer!$C$25,Customer!$C$52),E1350,D1350)</f>
        <v>66</v>
      </c>
      <c r="J1350" s="1">
        <f ca="1">OFFSET(IF($H1350="Cooling",Customer!$L$25,Customer!$L$52),$E1350,$D1350)</f>
        <v>64</v>
      </c>
      <c r="K1350" s="16">
        <f t="shared" si="248"/>
        <v>0</v>
      </c>
      <c r="L1350" s="16">
        <f t="shared" si="249"/>
        <v>0</v>
      </c>
      <c r="M1350" s="17">
        <f t="shared" ca="1" si="241"/>
        <v>46</v>
      </c>
      <c r="N1350" s="17">
        <f t="shared" ca="1" si="242"/>
        <v>44</v>
      </c>
      <c r="O1350" s="4"/>
      <c r="P1350" s="4">
        <v>25</v>
      </c>
      <c r="Q1350" s="4">
        <v>10</v>
      </c>
      <c r="R1350" s="4">
        <v>13</v>
      </c>
      <c r="S1350" s="4">
        <v>27</v>
      </c>
      <c r="T1350" s="4">
        <v>28</v>
      </c>
      <c r="U1350" s="4">
        <v>37</v>
      </c>
      <c r="V1350" s="13">
        <v>20</v>
      </c>
      <c r="W1350" s="4">
        <v>23</v>
      </c>
      <c r="X1350" s="4">
        <v>41</v>
      </c>
      <c r="Y1350">
        <f t="shared" si="250"/>
        <v>0</v>
      </c>
      <c r="Z1350">
        <f t="shared" si="251"/>
        <v>0</v>
      </c>
    </row>
    <row r="1351" spans="2:26" x14ac:dyDescent="0.25">
      <c r="B1351" s="11">
        <f t="shared" si="252"/>
        <v>44617.791666663419</v>
      </c>
      <c r="C1351" s="1">
        <f t="shared" si="243"/>
        <v>2</v>
      </c>
      <c r="D1351" s="1">
        <f t="shared" si="244"/>
        <v>5</v>
      </c>
      <c r="E1351" s="12">
        <f t="shared" si="245"/>
        <v>20</v>
      </c>
      <c r="F1351" s="124" t="str">
        <f t="shared" si="246"/>
        <v>1</v>
      </c>
      <c r="G1351" s="1">
        <f ca="1">(OFFSET(O1351,0,MATCH(Customer!$J$6,'CDH &amp; HDH'!$P$11:$X$11,0)))</f>
        <v>19</v>
      </c>
      <c r="H1351" s="1" t="str">
        <f t="shared" si="247"/>
        <v>Heating</v>
      </c>
      <c r="I1351" s="1">
        <f ca="1">OFFSET(IF($H1351="Cooling",Customer!$C$25,Customer!$C$52),E1351,D1351)</f>
        <v>66</v>
      </c>
      <c r="J1351" s="1">
        <f ca="1">OFFSET(IF($H1351="Cooling",Customer!$L$25,Customer!$L$52),$E1351,$D1351)</f>
        <v>64</v>
      </c>
      <c r="K1351" s="16">
        <f t="shared" si="248"/>
        <v>0</v>
      </c>
      <c r="L1351" s="16">
        <f t="shared" si="249"/>
        <v>0</v>
      </c>
      <c r="M1351" s="17">
        <f t="shared" ca="1" si="241"/>
        <v>47</v>
      </c>
      <c r="N1351" s="17">
        <f t="shared" ca="1" si="242"/>
        <v>45</v>
      </c>
      <c r="O1351" s="4"/>
      <c r="P1351" s="4">
        <v>24</v>
      </c>
      <c r="Q1351" s="4">
        <v>9</v>
      </c>
      <c r="R1351" s="4">
        <v>11</v>
      </c>
      <c r="S1351" s="4">
        <v>28</v>
      </c>
      <c r="T1351" s="4">
        <v>26</v>
      </c>
      <c r="U1351" s="4">
        <v>35</v>
      </c>
      <c r="V1351" s="13">
        <v>19</v>
      </c>
      <c r="W1351" s="4">
        <v>22</v>
      </c>
      <c r="X1351" s="4">
        <v>39</v>
      </c>
      <c r="Y1351">
        <f t="shared" si="250"/>
        <v>0</v>
      </c>
      <c r="Z1351">
        <f t="shared" si="251"/>
        <v>0</v>
      </c>
    </row>
    <row r="1352" spans="2:26" x14ac:dyDescent="0.25">
      <c r="B1352" s="11">
        <f t="shared" si="252"/>
        <v>44617.833333330083</v>
      </c>
      <c r="C1352" s="1">
        <f t="shared" si="243"/>
        <v>2</v>
      </c>
      <c r="D1352" s="1">
        <f t="shared" si="244"/>
        <v>5</v>
      </c>
      <c r="E1352" s="12">
        <f t="shared" si="245"/>
        <v>21</v>
      </c>
      <c r="F1352" s="124" t="str">
        <f t="shared" si="246"/>
        <v>0</v>
      </c>
      <c r="G1352" s="1">
        <f ca="1">(OFFSET(O1352,0,MATCH(Customer!$J$6,'CDH &amp; HDH'!$P$11:$X$11,0)))</f>
        <v>17</v>
      </c>
      <c r="H1352" s="1" t="str">
        <f t="shared" si="247"/>
        <v>Heating</v>
      </c>
      <c r="I1352" s="1">
        <f ca="1">OFFSET(IF($H1352="Cooling",Customer!$C$25,Customer!$C$52),E1352,D1352)</f>
        <v>66</v>
      </c>
      <c r="J1352" s="1">
        <f ca="1">OFFSET(IF($H1352="Cooling",Customer!$L$25,Customer!$L$52),$E1352,$D1352)</f>
        <v>64</v>
      </c>
      <c r="K1352" s="16">
        <f t="shared" si="248"/>
        <v>0</v>
      </c>
      <c r="L1352" s="16">
        <f t="shared" si="249"/>
        <v>0</v>
      </c>
      <c r="M1352" s="17">
        <f t="shared" ca="1" si="241"/>
        <v>49</v>
      </c>
      <c r="N1352" s="17">
        <f t="shared" ca="1" si="242"/>
        <v>47</v>
      </c>
      <c r="O1352" s="4"/>
      <c r="P1352" s="4">
        <v>24</v>
      </c>
      <c r="Q1352" s="4">
        <v>9</v>
      </c>
      <c r="R1352" s="4">
        <v>10</v>
      </c>
      <c r="S1352" s="4">
        <v>29</v>
      </c>
      <c r="T1352" s="4">
        <v>26</v>
      </c>
      <c r="U1352" s="4">
        <v>35</v>
      </c>
      <c r="V1352" s="13">
        <v>17</v>
      </c>
      <c r="W1352" s="4">
        <v>20</v>
      </c>
      <c r="X1352" s="4">
        <v>37</v>
      </c>
      <c r="Y1352">
        <f t="shared" si="250"/>
        <v>0</v>
      </c>
      <c r="Z1352">
        <f t="shared" si="251"/>
        <v>0</v>
      </c>
    </row>
    <row r="1353" spans="2:26" x14ac:dyDescent="0.25">
      <c r="B1353" s="11">
        <f t="shared" si="252"/>
        <v>44617.874999996748</v>
      </c>
      <c r="C1353" s="1">
        <f t="shared" si="243"/>
        <v>2</v>
      </c>
      <c r="D1353" s="1">
        <f t="shared" si="244"/>
        <v>5</v>
      </c>
      <c r="E1353" s="12">
        <f t="shared" si="245"/>
        <v>22</v>
      </c>
      <c r="F1353" s="124" t="str">
        <f t="shared" si="246"/>
        <v>0</v>
      </c>
      <c r="G1353" s="1">
        <f ca="1">(OFFSET(O1353,0,MATCH(Customer!$J$6,'CDH &amp; HDH'!$P$11:$X$11,0)))</f>
        <v>16</v>
      </c>
      <c r="H1353" s="1" t="str">
        <f t="shared" si="247"/>
        <v>Heating</v>
      </c>
      <c r="I1353" s="1">
        <f ca="1">OFFSET(IF($H1353="Cooling",Customer!$C$25,Customer!$C$52),E1353,D1353)</f>
        <v>66</v>
      </c>
      <c r="J1353" s="1">
        <f ca="1">OFFSET(IF($H1353="Cooling",Customer!$L$25,Customer!$L$52),$E1353,$D1353)</f>
        <v>64</v>
      </c>
      <c r="K1353" s="16">
        <f t="shared" si="248"/>
        <v>0</v>
      </c>
      <c r="L1353" s="16">
        <f t="shared" si="249"/>
        <v>0</v>
      </c>
      <c r="M1353" s="17">
        <f t="shared" ca="1" si="241"/>
        <v>50</v>
      </c>
      <c r="N1353" s="17">
        <f t="shared" ca="1" si="242"/>
        <v>48</v>
      </c>
      <c r="O1353" s="4"/>
      <c r="P1353" s="4">
        <v>23</v>
      </c>
      <c r="Q1353" s="4">
        <v>8</v>
      </c>
      <c r="R1353" s="4">
        <v>13</v>
      </c>
      <c r="S1353" s="4">
        <v>29</v>
      </c>
      <c r="T1353" s="4">
        <v>24</v>
      </c>
      <c r="U1353" s="4">
        <v>35</v>
      </c>
      <c r="V1353" s="13">
        <v>16</v>
      </c>
      <c r="W1353" s="4">
        <v>20</v>
      </c>
      <c r="X1353" s="4">
        <v>35</v>
      </c>
      <c r="Y1353">
        <f t="shared" si="250"/>
        <v>0</v>
      </c>
      <c r="Z1353">
        <f t="shared" si="251"/>
        <v>0</v>
      </c>
    </row>
    <row r="1354" spans="2:26" x14ac:dyDescent="0.25">
      <c r="B1354" s="11">
        <f t="shared" si="252"/>
        <v>44617.916666663412</v>
      </c>
      <c r="C1354" s="1">
        <f t="shared" si="243"/>
        <v>2</v>
      </c>
      <c r="D1354" s="1">
        <f t="shared" si="244"/>
        <v>5</v>
      </c>
      <c r="E1354" s="12">
        <f t="shared" si="245"/>
        <v>23</v>
      </c>
      <c r="F1354" s="124" t="str">
        <f t="shared" si="246"/>
        <v>0</v>
      </c>
      <c r="G1354" s="1">
        <f ca="1">(OFFSET(O1354,0,MATCH(Customer!$J$6,'CDH &amp; HDH'!$P$11:$X$11,0)))</f>
        <v>15</v>
      </c>
      <c r="H1354" s="1" t="str">
        <f t="shared" si="247"/>
        <v>Heating</v>
      </c>
      <c r="I1354" s="1">
        <f ca="1">OFFSET(IF($H1354="Cooling",Customer!$C$25,Customer!$C$52),E1354,D1354)</f>
        <v>66</v>
      </c>
      <c r="J1354" s="1">
        <f ca="1">OFFSET(IF($H1354="Cooling",Customer!$L$25,Customer!$L$52),$E1354,$D1354)</f>
        <v>64</v>
      </c>
      <c r="K1354" s="16">
        <f t="shared" si="248"/>
        <v>0</v>
      </c>
      <c r="L1354" s="16">
        <f t="shared" si="249"/>
        <v>0</v>
      </c>
      <c r="M1354" s="17">
        <f t="shared" ca="1" si="241"/>
        <v>51</v>
      </c>
      <c r="N1354" s="17">
        <f t="shared" ca="1" si="242"/>
        <v>49</v>
      </c>
      <c r="O1354" s="4"/>
      <c r="P1354" s="4">
        <v>22</v>
      </c>
      <c r="Q1354" s="4">
        <v>7</v>
      </c>
      <c r="R1354" s="4">
        <v>13</v>
      </c>
      <c r="S1354" s="4">
        <v>29</v>
      </c>
      <c r="T1354" s="4">
        <v>23</v>
      </c>
      <c r="U1354" s="4">
        <v>35</v>
      </c>
      <c r="V1354" s="13">
        <v>15</v>
      </c>
      <c r="W1354" s="4">
        <v>18</v>
      </c>
      <c r="X1354" s="4">
        <v>33</v>
      </c>
      <c r="Y1354">
        <f t="shared" si="250"/>
        <v>0</v>
      </c>
      <c r="Z1354">
        <f t="shared" si="251"/>
        <v>0</v>
      </c>
    </row>
    <row r="1355" spans="2:26" x14ac:dyDescent="0.25">
      <c r="B1355" s="11">
        <f t="shared" si="252"/>
        <v>44617.958333330076</v>
      </c>
      <c r="C1355" s="1">
        <f t="shared" si="243"/>
        <v>2</v>
      </c>
      <c r="D1355" s="1">
        <f t="shared" si="244"/>
        <v>5</v>
      </c>
      <c r="E1355" s="12">
        <f t="shared" si="245"/>
        <v>24</v>
      </c>
      <c r="F1355" s="124" t="str">
        <f t="shared" si="246"/>
        <v>0</v>
      </c>
      <c r="G1355" s="1">
        <f ca="1">(OFFSET(O1355,0,MATCH(Customer!$J$6,'CDH &amp; HDH'!$P$11:$X$11,0)))</f>
        <v>14</v>
      </c>
      <c r="H1355" s="1" t="str">
        <f t="shared" si="247"/>
        <v>Heating</v>
      </c>
      <c r="I1355" s="1">
        <f ca="1">OFFSET(IF($H1355="Cooling",Customer!$C$25,Customer!$C$52),E1355,D1355)</f>
        <v>66</v>
      </c>
      <c r="J1355" s="1">
        <f ca="1">OFFSET(IF($H1355="Cooling",Customer!$L$25,Customer!$L$52),$E1355,$D1355)</f>
        <v>64</v>
      </c>
      <c r="K1355" s="16">
        <f t="shared" si="248"/>
        <v>0</v>
      </c>
      <c r="L1355" s="16">
        <f t="shared" si="249"/>
        <v>0</v>
      </c>
      <c r="M1355" s="17">
        <f t="shared" ca="1" si="241"/>
        <v>52</v>
      </c>
      <c r="N1355" s="17">
        <f t="shared" ca="1" si="242"/>
        <v>50</v>
      </c>
      <c r="O1355" s="4"/>
      <c r="P1355" s="4">
        <v>21</v>
      </c>
      <c r="Q1355" s="4">
        <v>8</v>
      </c>
      <c r="R1355" s="4">
        <v>13</v>
      </c>
      <c r="S1355" s="4">
        <v>30</v>
      </c>
      <c r="T1355" s="4">
        <v>24</v>
      </c>
      <c r="U1355" s="4">
        <v>34</v>
      </c>
      <c r="V1355" s="13">
        <v>14</v>
      </c>
      <c r="W1355" s="4">
        <v>15</v>
      </c>
      <c r="X1355" s="4">
        <v>35</v>
      </c>
      <c r="Y1355">
        <f t="shared" si="250"/>
        <v>0</v>
      </c>
      <c r="Z1355">
        <f t="shared" si="251"/>
        <v>0</v>
      </c>
    </row>
    <row r="1356" spans="2:26" x14ac:dyDescent="0.25">
      <c r="B1356" s="11">
        <f t="shared" si="252"/>
        <v>44617.99999999674</v>
      </c>
      <c r="C1356" s="1">
        <f t="shared" si="243"/>
        <v>2</v>
      </c>
      <c r="D1356" s="1">
        <f t="shared" si="244"/>
        <v>6</v>
      </c>
      <c r="E1356" s="12">
        <f t="shared" si="245"/>
        <v>1</v>
      </c>
      <c r="F1356" s="124" t="str">
        <f t="shared" si="246"/>
        <v>0</v>
      </c>
      <c r="G1356" s="1">
        <f ca="1">(OFFSET(O1356,0,MATCH(Customer!$J$6,'CDH &amp; HDH'!$P$11:$X$11,0)))</f>
        <v>11</v>
      </c>
      <c r="H1356" s="1" t="str">
        <f t="shared" si="247"/>
        <v>Heating</v>
      </c>
      <c r="I1356" s="1">
        <f ca="1">OFFSET(IF($H1356="Cooling",Customer!$C$25,Customer!$C$52),E1356,D1356)</f>
        <v>66</v>
      </c>
      <c r="J1356" s="1">
        <f ca="1">OFFSET(IF($H1356="Cooling",Customer!$L$25,Customer!$L$52),$E1356,$D1356)</f>
        <v>64</v>
      </c>
      <c r="K1356" s="16">
        <f t="shared" si="248"/>
        <v>0</v>
      </c>
      <c r="L1356" s="16">
        <f t="shared" si="249"/>
        <v>0</v>
      </c>
      <c r="M1356" s="17">
        <f t="shared" ref="M1356:M1419" ca="1" si="253">IF($H1356="Cooling",0,MAX(0,I1356-$G1356))</f>
        <v>55</v>
      </c>
      <c r="N1356" s="17">
        <f t="shared" ref="N1356:N1419" ca="1" si="254">IF($H1356="Cooling",0,MAX(0,J1356-$G1356))</f>
        <v>53</v>
      </c>
      <c r="O1356" s="4"/>
      <c r="P1356" s="4">
        <v>22</v>
      </c>
      <c r="Q1356" s="4">
        <v>7</v>
      </c>
      <c r="R1356" s="4">
        <v>13</v>
      </c>
      <c r="S1356" s="4">
        <v>30</v>
      </c>
      <c r="T1356" s="4">
        <v>26</v>
      </c>
      <c r="U1356" s="4">
        <v>33</v>
      </c>
      <c r="V1356" s="13">
        <v>11</v>
      </c>
      <c r="W1356" s="4">
        <v>14</v>
      </c>
      <c r="X1356" s="4">
        <v>35</v>
      </c>
      <c r="Y1356">
        <f t="shared" si="250"/>
        <v>0</v>
      </c>
      <c r="Z1356">
        <f t="shared" si="251"/>
        <v>0</v>
      </c>
    </row>
    <row r="1357" spans="2:26" x14ac:dyDescent="0.25">
      <c r="B1357" s="11">
        <f t="shared" si="252"/>
        <v>44618.041666663405</v>
      </c>
      <c r="C1357" s="1">
        <f t="shared" ref="C1357:C1420" si="255">MONTH(B1357)</f>
        <v>2</v>
      </c>
      <c r="D1357" s="1">
        <f t="shared" ref="D1357:D1420" si="256">WEEKDAY(B1357,2)</f>
        <v>6</v>
      </c>
      <c r="E1357" s="12">
        <f t="shared" ref="E1357:E1420" si="257">HOUR(B1357)+1</f>
        <v>2</v>
      </c>
      <c r="F1357" s="124" t="str">
        <f t="shared" ref="F1357:F1420" si="258">IF(AND(C1357&gt;5,C1357&lt;9,D1357&lt;6,E1357&gt;14,E1357&lt;19),"1",IF(AND(OR(E1357=8,E1357=9,E1357=19,E1357=20),C1357&lt;3,D1357&lt;6),"1","0"))</f>
        <v>0</v>
      </c>
      <c r="G1357" s="1">
        <f ca="1">(OFFSET(O1357,0,MATCH(Customer!$J$6,'CDH &amp; HDH'!$P$11:$X$11,0)))</f>
        <v>11</v>
      </c>
      <c r="H1357" s="1" t="str">
        <f t="shared" ref="H1357:H1420" si="259">IF(AND(C1357&gt;=5,C1357&lt;=9),"Cooling","Heating")</f>
        <v>Heating</v>
      </c>
      <c r="I1357" s="1">
        <f ca="1">OFFSET(IF($H1357="Cooling",Customer!$C$25,Customer!$C$52),E1357,D1357)</f>
        <v>66</v>
      </c>
      <c r="J1357" s="1">
        <f ca="1">OFFSET(IF($H1357="Cooling",Customer!$L$25,Customer!$L$52),$E1357,$D1357)</f>
        <v>64</v>
      </c>
      <c r="K1357" s="16">
        <f t="shared" ref="K1357:K1420" si="260">IF($H1357="Heating",0,MAX(0,$G1357-I1357))</f>
        <v>0</v>
      </c>
      <c r="L1357" s="16">
        <f t="shared" ref="L1357:L1420" si="261">IF($H1357="Heating",0,MAX(0,$G1357-J1357))</f>
        <v>0</v>
      </c>
      <c r="M1357" s="17">
        <f t="shared" ca="1" si="253"/>
        <v>55</v>
      </c>
      <c r="N1357" s="17">
        <f t="shared" ca="1" si="254"/>
        <v>53</v>
      </c>
      <c r="O1357" s="4"/>
      <c r="P1357" s="4">
        <v>23</v>
      </c>
      <c r="Q1357" s="4">
        <v>9</v>
      </c>
      <c r="R1357" s="4">
        <v>10</v>
      </c>
      <c r="S1357" s="4">
        <v>31</v>
      </c>
      <c r="T1357" s="4">
        <v>26</v>
      </c>
      <c r="U1357" s="4">
        <v>34</v>
      </c>
      <c r="V1357" s="13">
        <v>11</v>
      </c>
      <c r="W1357" s="4">
        <v>19</v>
      </c>
      <c r="X1357" s="4">
        <v>38</v>
      </c>
      <c r="Y1357">
        <f t="shared" ref="Y1357:Y1420" si="262">1.08*400*K1357</f>
        <v>0</v>
      </c>
      <c r="Z1357">
        <f t="shared" ref="Z1357:Z1420" si="263">1.08*400*L1357</f>
        <v>0</v>
      </c>
    </row>
    <row r="1358" spans="2:26" x14ac:dyDescent="0.25">
      <c r="B1358" s="11">
        <f t="shared" ref="B1358:B1421" si="264">B1357+1/24</f>
        <v>44618.083333330069</v>
      </c>
      <c r="C1358" s="1">
        <f t="shared" si="255"/>
        <v>2</v>
      </c>
      <c r="D1358" s="1">
        <f t="shared" si="256"/>
        <v>6</v>
      </c>
      <c r="E1358" s="12">
        <f t="shared" si="257"/>
        <v>3</v>
      </c>
      <c r="F1358" s="124" t="str">
        <f t="shared" si="258"/>
        <v>0</v>
      </c>
      <c r="G1358" s="1">
        <f ca="1">(OFFSET(O1358,0,MATCH(Customer!$J$6,'CDH &amp; HDH'!$P$11:$X$11,0)))</f>
        <v>11</v>
      </c>
      <c r="H1358" s="1" t="str">
        <f t="shared" si="259"/>
        <v>Heating</v>
      </c>
      <c r="I1358" s="1">
        <f ca="1">OFFSET(IF($H1358="Cooling",Customer!$C$25,Customer!$C$52),E1358,D1358)</f>
        <v>66</v>
      </c>
      <c r="J1358" s="1">
        <f ca="1">OFFSET(IF($H1358="Cooling",Customer!$L$25,Customer!$L$52),$E1358,$D1358)</f>
        <v>64</v>
      </c>
      <c r="K1358" s="16">
        <f t="shared" si="260"/>
        <v>0</v>
      </c>
      <c r="L1358" s="16">
        <f t="shared" si="261"/>
        <v>0</v>
      </c>
      <c r="M1358" s="17">
        <f t="shared" ca="1" si="253"/>
        <v>55</v>
      </c>
      <c r="N1358" s="17">
        <f t="shared" ca="1" si="254"/>
        <v>53</v>
      </c>
      <c r="O1358" s="4"/>
      <c r="P1358" s="4">
        <v>22</v>
      </c>
      <c r="Q1358" s="4">
        <v>8</v>
      </c>
      <c r="R1358" s="4">
        <v>10</v>
      </c>
      <c r="S1358" s="4">
        <v>31</v>
      </c>
      <c r="T1358" s="4">
        <v>26</v>
      </c>
      <c r="U1358" s="4">
        <v>34</v>
      </c>
      <c r="V1358" s="13">
        <v>11</v>
      </c>
      <c r="W1358" s="4">
        <v>19</v>
      </c>
      <c r="X1358" s="4">
        <v>41</v>
      </c>
      <c r="Y1358">
        <f t="shared" si="262"/>
        <v>0</v>
      </c>
      <c r="Z1358">
        <f t="shared" si="263"/>
        <v>0</v>
      </c>
    </row>
    <row r="1359" spans="2:26" x14ac:dyDescent="0.25">
      <c r="B1359" s="11">
        <f t="shared" si="264"/>
        <v>44618.124999996733</v>
      </c>
      <c r="C1359" s="1">
        <f t="shared" si="255"/>
        <v>2</v>
      </c>
      <c r="D1359" s="1">
        <f t="shared" si="256"/>
        <v>6</v>
      </c>
      <c r="E1359" s="12">
        <f t="shared" si="257"/>
        <v>4</v>
      </c>
      <c r="F1359" s="124" t="str">
        <f t="shared" si="258"/>
        <v>0</v>
      </c>
      <c r="G1359" s="1">
        <f ca="1">(OFFSET(O1359,0,MATCH(Customer!$J$6,'CDH &amp; HDH'!$P$11:$X$11,0)))</f>
        <v>10</v>
      </c>
      <c r="H1359" s="1" t="str">
        <f t="shared" si="259"/>
        <v>Heating</v>
      </c>
      <c r="I1359" s="1">
        <f ca="1">OFFSET(IF($H1359="Cooling",Customer!$C$25,Customer!$C$52),E1359,D1359)</f>
        <v>66</v>
      </c>
      <c r="J1359" s="1">
        <f ca="1">OFFSET(IF($H1359="Cooling",Customer!$L$25,Customer!$L$52),$E1359,$D1359)</f>
        <v>64</v>
      </c>
      <c r="K1359" s="16">
        <f t="shared" si="260"/>
        <v>0</v>
      </c>
      <c r="L1359" s="16">
        <f t="shared" si="261"/>
        <v>0</v>
      </c>
      <c r="M1359" s="17">
        <f t="shared" ca="1" si="253"/>
        <v>56</v>
      </c>
      <c r="N1359" s="17">
        <f t="shared" ca="1" si="254"/>
        <v>54</v>
      </c>
      <c r="O1359" s="4"/>
      <c r="P1359" s="4">
        <v>23</v>
      </c>
      <c r="Q1359" s="4">
        <v>8</v>
      </c>
      <c r="R1359" s="4">
        <v>12</v>
      </c>
      <c r="S1359" s="4">
        <v>33</v>
      </c>
      <c r="T1359" s="4">
        <v>25</v>
      </c>
      <c r="U1359" s="4">
        <v>35</v>
      </c>
      <c r="V1359" s="13">
        <v>10</v>
      </c>
      <c r="W1359" s="4">
        <v>17</v>
      </c>
      <c r="X1359" s="4">
        <v>41</v>
      </c>
      <c r="Y1359">
        <f t="shared" si="262"/>
        <v>0</v>
      </c>
      <c r="Z1359">
        <f t="shared" si="263"/>
        <v>0</v>
      </c>
    </row>
    <row r="1360" spans="2:26" x14ac:dyDescent="0.25">
      <c r="B1360" s="11">
        <f t="shared" si="264"/>
        <v>44618.166666663397</v>
      </c>
      <c r="C1360" s="1">
        <f t="shared" si="255"/>
        <v>2</v>
      </c>
      <c r="D1360" s="1">
        <f t="shared" si="256"/>
        <v>6</v>
      </c>
      <c r="E1360" s="12">
        <f t="shared" si="257"/>
        <v>5</v>
      </c>
      <c r="F1360" s="124" t="str">
        <f t="shared" si="258"/>
        <v>0</v>
      </c>
      <c r="G1360" s="1">
        <f ca="1">(OFFSET(O1360,0,MATCH(Customer!$J$6,'CDH &amp; HDH'!$P$11:$X$11,0)))</f>
        <v>9</v>
      </c>
      <c r="H1360" s="1" t="str">
        <f t="shared" si="259"/>
        <v>Heating</v>
      </c>
      <c r="I1360" s="1">
        <f ca="1">OFFSET(IF($H1360="Cooling",Customer!$C$25,Customer!$C$52),E1360,D1360)</f>
        <v>66</v>
      </c>
      <c r="J1360" s="1">
        <f ca="1">OFFSET(IF($H1360="Cooling",Customer!$L$25,Customer!$L$52),$E1360,$D1360)</f>
        <v>64</v>
      </c>
      <c r="K1360" s="16">
        <f t="shared" si="260"/>
        <v>0</v>
      </c>
      <c r="L1360" s="16">
        <f t="shared" si="261"/>
        <v>0</v>
      </c>
      <c r="M1360" s="17">
        <f t="shared" ca="1" si="253"/>
        <v>57</v>
      </c>
      <c r="N1360" s="17">
        <f t="shared" ca="1" si="254"/>
        <v>55</v>
      </c>
      <c r="O1360" s="4"/>
      <c r="P1360" s="4">
        <v>23</v>
      </c>
      <c r="Q1360" s="4">
        <v>7</v>
      </c>
      <c r="R1360" s="4">
        <v>12</v>
      </c>
      <c r="S1360" s="4">
        <v>33</v>
      </c>
      <c r="T1360" s="4">
        <v>25</v>
      </c>
      <c r="U1360" s="4">
        <v>33</v>
      </c>
      <c r="V1360" s="13">
        <v>9</v>
      </c>
      <c r="W1360" s="4">
        <v>15</v>
      </c>
      <c r="X1360" s="4">
        <v>40</v>
      </c>
      <c r="Y1360">
        <f t="shared" si="262"/>
        <v>0</v>
      </c>
      <c r="Z1360">
        <f t="shared" si="263"/>
        <v>0</v>
      </c>
    </row>
    <row r="1361" spans="2:26" x14ac:dyDescent="0.25">
      <c r="B1361" s="11">
        <f t="shared" si="264"/>
        <v>44618.208333330062</v>
      </c>
      <c r="C1361" s="1">
        <f t="shared" si="255"/>
        <v>2</v>
      </c>
      <c r="D1361" s="1">
        <f t="shared" si="256"/>
        <v>6</v>
      </c>
      <c r="E1361" s="12">
        <f t="shared" si="257"/>
        <v>6</v>
      </c>
      <c r="F1361" s="124" t="str">
        <f t="shared" si="258"/>
        <v>0</v>
      </c>
      <c r="G1361" s="1">
        <f ca="1">(OFFSET(O1361,0,MATCH(Customer!$J$6,'CDH &amp; HDH'!$P$11:$X$11,0)))</f>
        <v>8</v>
      </c>
      <c r="H1361" s="1" t="str">
        <f t="shared" si="259"/>
        <v>Heating</v>
      </c>
      <c r="I1361" s="1">
        <f ca="1">OFFSET(IF($H1361="Cooling",Customer!$C$25,Customer!$C$52),E1361,D1361)</f>
        <v>66</v>
      </c>
      <c r="J1361" s="1">
        <f ca="1">OFFSET(IF($H1361="Cooling",Customer!$L$25,Customer!$L$52),$E1361,$D1361)</f>
        <v>64</v>
      </c>
      <c r="K1361" s="16">
        <f t="shared" si="260"/>
        <v>0</v>
      </c>
      <c r="L1361" s="16">
        <f t="shared" si="261"/>
        <v>0</v>
      </c>
      <c r="M1361" s="17">
        <f t="shared" ca="1" si="253"/>
        <v>58</v>
      </c>
      <c r="N1361" s="17">
        <f t="shared" ca="1" si="254"/>
        <v>56</v>
      </c>
      <c r="O1361" s="4"/>
      <c r="P1361" s="4">
        <v>22</v>
      </c>
      <c r="Q1361" s="4">
        <v>6</v>
      </c>
      <c r="R1361" s="4">
        <v>10</v>
      </c>
      <c r="S1361" s="4">
        <v>33</v>
      </c>
      <c r="T1361" s="4">
        <v>25</v>
      </c>
      <c r="U1361" s="4">
        <v>33</v>
      </c>
      <c r="V1361" s="13">
        <v>8</v>
      </c>
      <c r="W1361" s="4">
        <v>14</v>
      </c>
      <c r="X1361" s="4">
        <v>41</v>
      </c>
      <c r="Y1361">
        <f t="shared" si="262"/>
        <v>0</v>
      </c>
      <c r="Z1361">
        <f t="shared" si="263"/>
        <v>0</v>
      </c>
    </row>
    <row r="1362" spans="2:26" x14ac:dyDescent="0.25">
      <c r="B1362" s="11">
        <f t="shared" si="264"/>
        <v>44618.249999996726</v>
      </c>
      <c r="C1362" s="1">
        <f t="shared" si="255"/>
        <v>2</v>
      </c>
      <c r="D1362" s="1">
        <f t="shared" si="256"/>
        <v>6</v>
      </c>
      <c r="E1362" s="12">
        <f t="shared" si="257"/>
        <v>7</v>
      </c>
      <c r="F1362" s="124" t="str">
        <f t="shared" si="258"/>
        <v>0</v>
      </c>
      <c r="G1362" s="1">
        <f ca="1">(OFFSET(O1362,0,MATCH(Customer!$J$6,'CDH &amp; HDH'!$P$11:$X$11,0)))</f>
        <v>9</v>
      </c>
      <c r="H1362" s="1" t="str">
        <f t="shared" si="259"/>
        <v>Heating</v>
      </c>
      <c r="I1362" s="1">
        <f ca="1">OFFSET(IF($H1362="Cooling",Customer!$C$25,Customer!$C$52),E1362,D1362)</f>
        <v>66</v>
      </c>
      <c r="J1362" s="1">
        <f ca="1">OFFSET(IF($H1362="Cooling",Customer!$L$25,Customer!$L$52),$E1362,$D1362)</f>
        <v>64</v>
      </c>
      <c r="K1362" s="16">
        <f t="shared" si="260"/>
        <v>0</v>
      </c>
      <c r="L1362" s="16">
        <f t="shared" si="261"/>
        <v>0</v>
      </c>
      <c r="M1362" s="17">
        <f t="shared" ca="1" si="253"/>
        <v>57</v>
      </c>
      <c r="N1362" s="17">
        <f t="shared" ca="1" si="254"/>
        <v>55</v>
      </c>
      <c r="O1362" s="4"/>
      <c r="P1362" s="4">
        <v>19</v>
      </c>
      <c r="Q1362" s="4">
        <v>3</v>
      </c>
      <c r="R1362" s="4">
        <v>11</v>
      </c>
      <c r="S1362" s="4">
        <v>33</v>
      </c>
      <c r="T1362" s="4">
        <v>23</v>
      </c>
      <c r="U1362" s="4">
        <v>34</v>
      </c>
      <c r="V1362" s="13">
        <v>9</v>
      </c>
      <c r="W1362" s="4">
        <v>14</v>
      </c>
      <c r="X1362" s="4">
        <v>41</v>
      </c>
      <c r="Y1362">
        <f t="shared" si="262"/>
        <v>0</v>
      </c>
      <c r="Z1362">
        <f t="shared" si="263"/>
        <v>0</v>
      </c>
    </row>
    <row r="1363" spans="2:26" x14ac:dyDescent="0.25">
      <c r="B1363" s="11">
        <f t="shared" si="264"/>
        <v>44618.29166666339</v>
      </c>
      <c r="C1363" s="1">
        <f t="shared" si="255"/>
        <v>2</v>
      </c>
      <c r="D1363" s="1">
        <f t="shared" si="256"/>
        <v>6</v>
      </c>
      <c r="E1363" s="12">
        <f t="shared" si="257"/>
        <v>8</v>
      </c>
      <c r="F1363" s="124" t="str">
        <f t="shared" si="258"/>
        <v>0</v>
      </c>
      <c r="G1363" s="1">
        <f ca="1">(OFFSET(O1363,0,MATCH(Customer!$J$6,'CDH &amp; HDH'!$P$11:$X$11,0)))</f>
        <v>10</v>
      </c>
      <c r="H1363" s="1" t="str">
        <f t="shared" si="259"/>
        <v>Heating</v>
      </c>
      <c r="I1363" s="1">
        <f ca="1">OFFSET(IF($H1363="Cooling",Customer!$C$25,Customer!$C$52),E1363,D1363)</f>
        <v>66</v>
      </c>
      <c r="J1363" s="1">
        <f ca="1">OFFSET(IF($H1363="Cooling",Customer!$L$25,Customer!$L$52),$E1363,$D1363)</f>
        <v>64</v>
      </c>
      <c r="K1363" s="16">
        <f t="shared" si="260"/>
        <v>0</v>
      </c>
      <c r="L1363" s="16">
        <f t="shared" si="261"/>
        <v>0</v>
      </c>
      <c r="M1363" s="17">
        <f t="shared" ca="1" si="253"/>
        <v>56</v>
      </c>
      <c r="N1363" s="17">
        <f t="shared" ca="1" si="254"/>
        <v>54</v>
      </c>
      <c r="O1363" s="4"/>
      <c r="P1363" s="4">
        <v>23</v>
      </c>
      <c r="Q1363" s="4">
        <v>6</v>
      </c>
      <c r="R1363" s="4">
        <v>14</v>
      </c>
      <c r="S1363" s="4">
        <v>33</v>
      </c>
      <c r="T1363" s="4">
        <v>25</v>
      </c>
      <c r="U1363" s="4">
        <v>33</v>
      </c>
      <c r="V1363" s="13">
        <v>10</v>
      </c>
      <c r="W1363" s="4">
        <v>17</v>
      </c>
      <c r="X1363" s="4">
        <v>42</v>
      </c>
      <c r="Y1363">
        <f t="shared" si="262"/>
        <v>0</v>
      </c>
      <c r="Z1363">
        <f t="shared" si="263"/>
        <v>0</v>
      </c>
    </row>
    <row r="1364" spans="2:26" x14ac:dyDescent="0.25">
      <c r="B1364" s="11">
        <f t="shared" si="264"/>
        <v>44618.333333330054</v>
      </c>
      <c r="C1364" s="1">
        <f t="shared" si="255"/>
        <v>2</v>
      </c>
      <c r="D1364" s="1">
        <f t="shared" si="256"/>
        <v>6</v>
      </c>
      <c r="E1364" s="12">
        <f t="shared" si="257"/>
        <v>9</v>
      </c>
      <c r="F1364" s="124" t="str">
        <f t="shared" si="258"/>
        <v>0</v>
      </c>
      <c r="G1364" s="1">
        <f ca="1">(OFFSET(O1364,0,MATCH(Customer!$J$6,'CDH &amp; HDH'!$P$11:$X$11,0)))</f>
        <v>14</v>
      </c>
      <c r="H1364" s="1" t="str">
        <f t="shared" si="259"/>
        <v>Heating</v>
      </c>
      <c r="I1364" s="1">
        <f ca="1">OFFSET(IF($H1364="Cooling",Customer!$C$25,Customer!$C$52),E1364,D1364)</f>
        <v>66</v>
      </c>
      <c r="J1364" s="1">
        <f ca="1">OFFSET(IF($H1364="Cooling",Customer!$L$25,Customer!$L$52),$E1364,$D1364)</f>
        <v>64</v>
      </c>
      <c r="K1364" s="16">
        <f t="shared" si="260"/>
        <v>0</v>
      </c>
      <c r="L1364" s="16">
        <f t="shared" si="261"/>
        <v>0</v>
      </c>
      <c r="M1364" s="17">
        <f t="shared" ca="1" si="253"/>
        <v>52</v>
      </c>
      <c r="N1364" s="17">
        <f t="shared" ca="1" si="254"/>
        <v>50</v>
      </c>
      <c r="O1364" s="4"/>
      <c r="P1364" s="4">
        <v>25</v>
      </c>
      <c r="Q1364" s="4">
        <v>11</v>
      </c>
      <c r="R1364" s="4">
        <v>15</v>
      </c>
      <c r="S1364" s="4">
        <v>33</v>
      </c>
      <c r="T1364" s="4">
        <v>27</v>
      </c>
      <c r="U1364" s="4">
        <v>34</v>
      </c>
      <c r="V1364" s="13">
        <v>14</v>
      </c>
      <c r="W1364" s="4">
        <v>20</v>
      </c>
      <c r="X1364" s="4">
        <v>43</v>
      </c>
      <c r="Y1364">
        <f t="shared" si="262"/>
        <v>0</v>
      </c>
      <c r="Z1364">
        <f t="shared" si="263"/>
        <v>0</v>
      </c>
    </row>
    <row r="1365" spans="2:26" x14ac:dyDescent="0.25">
      <c r="B1365" s="11">
        <f t="shared" si="264"/>
        <v>44618.374999996719</v>
      </c>
      <c r="C1365" s="1">
        <f t="shared" si="255"/>
        <v>2</v>
      </c>
      <c r="D1365" s="1">
        <f t="shared" si="256"/>
        <v>6</v>
      </c>
      <c r="E1365" s="12">
        <f t="shared" si="257"/>
        <v>10</v>
      </c>
      <c r="F1365" s="124" t="str">
        <f t="shared" si="258"/>
        <v>0</v>
      </c>
      <c r="G1365" s="1">
        <f ca="1">(OFFSET(O1365,0,MATCH(Customer!$J$6,'CDH &amp; HDH'!$P$11:$X$11,0)))</f>
        <v>19</v>
      </c>
      <c r="H1365" s="1" t="str">
        <f t="shared" si="259"/>
        <v>Heating</v>
      </c>
      <c r="I1365" s="1">
        <f ca="1">OFFSET(IF($H1365="Cooling",Customer!$C$25,Customer!$C$52),E1365,D1365)</f>
        <v>66</v>
      </c>
      <c r="J1365" s="1">
        <f ca="1">OFFSET(IF($H1365="Cooling",Customer!$L$25,Customer!$L$52),$E1365,$D1365)</f>
        <v>64</v>
      </c>
      <c r="K1365" s="16">
        <f t="shared" si="260"/>
        <v>0</v>
      </c>
      <c r="L1365" s="16">
        <f t="shared" si="261"/>
        <v>0</v>
      </c>
      <c r="M1365" s="17">
        <f t="shared" ca="1" si="253"/>
        <v>47</v>
      </c>
      <c r="N1365" s="17">
        <f t="shared" ca="1" si="254"/>
        <v>45</v>
      </c>
      <c r="O1365" s="4"/>
      <c r="P1365" s="4">
        <v>27</v>
      </c>
      <c r="Q1365" s="4">
        <v>15</v>
      </c>
      <c r="R1365" s="4">
        <v>18</v>
      </c>
      <c r="S1365" s="4">
        <v>34</v>
      </c>
      <c r="T1365" s="4">
        <v>28</v>
      </c>
      <c r="U1365" s="4">
        <v>34</v>
      </c>
      <c r="V1365" s="13">
        <v>19</v>
      </c>
      <c r="W1365" s="4">
        <v>22</v>
      </c>
      <c r="X1365" s="4">
        <v>43</v>
      </c>
      <c r="Y1365">
        <f t="shared" si="262"/>
        <v>0</v>
      </c>
      <c r="Z1365">
        <f t="shared" si="263"/>
        <v>0</v>
      </c>
    </row>
    <row r="1366" spans="2:26" x14ac:dyDescent="0.25">
      <c r="B1366" s="11">
        <f t="shared" si="264"/>
        <v>44618.416666663383</v>
      </c>
      <c r="C1366" s="1">
        <f t="shared" si="255"/>
        <v>2</v>
      </c>
      <c r="D1366" s="1">
        <f t="shared" si="256"/>
        <v>6</v>
      </c>
      <c r="E1366" s="12">
        <f t="shared" si="257"/>
        <v>11</v>
      </c>
      <c r="F1366" s="124" t="str">
        <f t="shared" si="258"/>
        <v>0</v>
      </c>
      <c r="G1366" s="1">
        <f ca="1">(OFFSET(O1366,0,MATCH(Customer!$J$6,'CDH &amp; HDH'!$P$11:$X$11,0)))</f>
        <v>22</v>
      </c>
      <c r="H1366" s="1" t="str">
        <f t="shared" si="259"/>
        <v>Heating</v>
      </c>
      <c r="I1366" s="1">
        <f ca="1">OFFSET(IF($H1366="Cooling",Customer!$C$25,Customer!$C$52),E1366,D1366)</f>
        <v>66</v>
      </c>
      <c r="J1366" s="1">
        <f ca="1">OFFSET(IF($H1366="Cooling",Customer!$L$25,Customer!$L$52),$E1366,$D1366)</f>
        <v>64</v>
      </c>
      <c r="K1366" s="16">
        <f t="shared" si="260"/>
        <v>0</v>
      </c>
      <c r="L1366" s="16">
        <f t="shared" si="261"/>
        <v>0</v>
      </c>
      <c r="M1366" s="17">
        <f t="shared" ca="1" si="253"/>
        <v>44</v>
      </c>
      <c r="N1366" s="17">
        <f t="shared" ca="1" si="254"/>
        <v>42</v>
      </c>
      <c r="O1366" s="4"/>
      <c r="P1366" s="4">
        <v>28</v>
      </c>
      <c r="Q1366" s="4">
        <v>19</v>
      </c>
      <c r="R1366" s="4">
        <v>20</v>
      </c>
      <c r="S1366" s="4">
        <v>34</v>
      </c>
      <c r="T1366" s="4">
        <v>28</v>
      </c>
      <c r="U1366" s="4">
        <v>34</v>
      </c>
      <c r="V1366" s="13">
        <v>22</v>
      </c>
      <c r="W1366" s="4">
        <v>24</v>
      </c>
      <c r="X1366" s="4">
        <v>44</v>
      </c>
      <c r="Y1366">
        <f t="shared" si="262"/>
        <v>0</v>
      </c>
      <c r="Z1366">
        <f t="shared" si="263"/>
        <v>0</v>
      </c>
    </row>
    <row r="1367" spans="2:26" x14ac:dyDescent="0.25">
      <c r="B1367" s="11">
        <f t="shared" si="264"/>
        <v>44618.458333330047</v>
      </c>
      <c r="C1367" s="1">
        <f t="shared" si="255"/>
        <v>2</v>
      </c>
      <c r="D1367" s="1">
        <f t="shared" si="256"/>
        <v>6</v>
      </c>
      <c r="E1367" s="12">
        <f t="shared" si="257"/>
        <v>12</v>
      </c>
      <c r="F1367" s="124" t="str">
        <f t="shared" si="258"/>
        <v>0</v>
      </c>
      <c r="G1367" s="1">
        <f ca="1">(OFFSET(O1367,0,MATCH(Customer!$J$6,'CDH &amp; HDH'!$P$11:$X$11,0)))</f>
        <v>26</v>
      </c>
      <c r="H1367" s="1" t="str">
        <f t="shared" si="259"/>
        <v>Heating</v>
      </c>
      <c r="I1367" s="1">
        <f ca="1">OFFSET(IF($H1367="Cooling",Customer!$C$25,Customer!$C$52),E1367,D1367)</f>
        <v>66</v>
      </c>
      <c r="J1367" s="1">
        <f ca="1">OFFSET(IF($H1367="Cooling",Customer!$L$25,Customer!$L$52),$E1367,$D1367)</f>
        <v>64</v>
      </c>
      <c r="K1367" s="16">
        <f t="shared" si="260"/>
        <v>0</v>
      </c>
      <c r="L1367" s="16">
        <f t="shared" si="261"/>
        <v>0</v>
      </c>
      <c r="M1367" s="17">
        <f t="shared" ca="1" si="253"/>
        <v>40</v>
      </c>
      <c r="N1367" s="17">
        <f t="shared" ca="1" si="254"/>
        <v>38</v>
      </c>
      <c r="O1367" s="4"/>
      <c r="P1367" s="4">
        <v>31</v>
      </c>
      <c r="Q1367" s="4">
        <v>22</v>
      </c>
      <c r="R1367" s="4">
        <v>21</v>
      </c>
      <c r="S1367" s="4">
        <v>33</v>
      </c>
      <c r="T1367" s="4">
        <v>31</v>
      </c>
      <c r="U1367" s="4">
        <v>34</v>
      </c>
      <c r="V1367" s="13">
        <v>26</v>
      </c>
      <c r="W1367" s="4">
        <v>27</v>
      </c>
      <c r="X1367" s="4">
        <v>45</v>
      </c>
      <c r="Y1367">
        <f t="shared" si="262"/>
        <v>0</v>
      </c>
      <c r="Z1367">
        <f t="shared" si="263"/>
        <v>0</v>
      </c>
    </row>
    <row r="1368" spans="2:26" x14ac:dyDescent="0.25">
      <c r="B1368" s="11">
        <f t="shared" si="264"/>
        <v>44618.499999996711</v>
      </c>
      <c r="C1368" s="1">
        <f t="shared" si="255"/>
        <v>2</v>
      </c>
      <c r="D1368" s="1">
        <f t="shared" si="256"/>
        <v>6</v>
      </c>
      <c r="E1368" s="12">
        <f t="shared" si="257"/>
        <v>13</v>
      </c>
      <c r="F1368" s="124" t="str">
        <f t="shared" si="258"/>
        <v>0</v>
      </c>
      <c r="G1368" s="1">
        <f ca="1">(OFFSET(O1368,0,MATCH(Customer!$J$6,'CDH &amp; HDH'!$P$11:$X$11,0)))</f>
        <v>29</v>
      </c>
      <c r="H1368" s="1" t="str">
        <f t="shared" si="259"/>
        <v>Heating</v>
      </c>
      <c r="I1368" s="1">
        <f ca="1">OFFSET(IF($H1368="Cooling",Customer!$C$25,Customer!$C$52),E1368,D1368)</f>
        <v>66</v>
      </c>
      <c r="J1368" s="1">
        <f ca="1">OFFSET(IF($H1368="Cooling",Customer!$L$25,Customer!$L$52),$E1368,$D1368)</f>
        <v>64</v>
      </c>
      <c r="K1368" s="16">
        <f t="shared" si="260"/>
        <v>0</v>
      </c>
      <c r="L1368" s="16">
        <f t="shared" si="261"/>
        <v>0</v>
      </c>
      <c r="M1368" s="17">
        <f t="shared" ca="1" si="253"/>
        <v>37</v>
      </c>
      <c r="N1368" s="17">
        <f t="shared" ca="1" si="254"/>
        <v>35</v>
      </c>
      <c r="O1368" s="4"/>
      <c r="P1368" s="4">
        <v>32</v>
      </c>
      <c r="Q1368" s="4">
        <v>24</v>
      </c>
      <c r="R1368" s="4">
        <v>21</v>
      </c>
      <c r="S1368" s="4">
        <v>33</v>
      </c>
      <c r="T1368" s="4">
        <v>34</v>
      </c>
      <c r="U1368" s="4">
        <v>35</v>
      </c>
      <c r="V1368" s="13">
        <v>29</v>
      </c>
      <c r="W1368" s="4">
        <v>28</v>
      </c>
      <c r="X1368" s="4">
        <v>47</v>
      </c>
      <c r="Y1368">
        <f t="shared" si="262"/>
        <v>0</v>
      </c>
      <c r="Z1368">
        <f t="shared" si="263"/>
        <v>0</v>
      </c>
    </row>
    <row r="1369" spans="2:26" x14ac:dyDescent="0.25">
      <c r="B1369" s="11">
        <f t="shared" si="264"/>
        <v>44618.541666663376</v>
      </c>
      <c r="C1369" s="1">
        <f t="shared" si="255"/>
        <v>2</v>
      </c>
      <c r="D1369" s="1">
        <f t="shared" si="256"/>
        <v>6</v>
      </c>
      <c r="E1369" s="12">
        <f t="shared" si="257"/>
        <v>14</v>
      </c>
      <c r="F1369" s="124" t="str">
        <f t="shared" si="258"/>
        <v>0</v>
      </c>
      <c r="G1369" s="1">
        <f ca="1">(OFFSET(O1369,0,MATCH(Customer!$J$6,'CDH &amp; HDH'!$P$11:$X$11,0)))</f>
        <v>32</v>
      </c>
      <c r="H1369" s="1" t="str">
        <f t="shared" si="259"/>
        <v>Heating</v>
      </c>
      <c r="I1369" s="1">
        <f ca="1">OFFSET(IF($H1369="Cooling",Customer!$C$25,Customer!$C$52),E1369,D1369)</f>
        <v>66</v>
      </c>
      <c r="J1369" s="1">
        <f ca="1">OFFSET(IF($H1369="Cooling",Customer!$L$25,Customer!$L$52),$E1369,$D1369)</f>
        <v>64</v>
      </c>
      <c r="K1369" s="16">
        <f t="shared" si="260"/>
        <v>0</v>
      </c>
      <c r="L1369" s="16">
        <f t="shared" si="261"/>
        <v>0</v>
      </c>
      <c r="M1369" s="17">
        <f t="shared" ca="1" si="253"/>
        <v>34</v>
      </c>
      <c r="N1369" s="17">
        <f t="shared" ca="1" si="254"/>
        <v>32</v>
      </c>
      <c r="O1369" s="4"/>
      <c r="P1369" s="4">
        <v>32</v>
      </c>
      <c r="Q1369" s="4">
        <v>25</v>
      </c>
      <c r="R1369" s="4">
        <v>22</v>
      </c>
      <c r="S1369" s="4">
        <v>33</v>
      </c>
      <c r="T1369" s="4">
        <v>36</v>
      </c>
      <c r="U1369" s="4">
        <v>35</v>
      </c>
      <c r="V1369" s="13">
        <v>32</v>
      </c>
      <c r="W1369" s="4">
        <v>28</v>
      </c>
      <c r="X1369" s="4">
        <v>47</v>
      </c>
      <c r="Y1369">
        <f t="shared" si="262"/>
        <v>0</v>
      </c>
      <c r="Z1369">
        <f t="shared" si="263"/>
        <v>0</v>
      </c>
    </row>
    <row r="1370" spans="2:26" x14ac:dyDescent="0.25">
      <c r="B1370" s="11">
        <f t="shared" si="264"/>
        <v>44618.58333333004</v>
      </c>
      <c r="C1370" s="1">
        <f t="shared" si="255"/>
        <v>2</v>
      </c>
      <c r="D1370" s="1">
        <f t="shared" si="256"/>
        <v>6</v>
      </c>
      <c r="E1370" s="12">
        <f t="shared" si="257"/>
        <v>15</v>
      </c>
      <c r="F1370" s="124" t="str">
        <f t="shared" si="258"/>
        <v>0</v>
      </c>
      <c r="G1370" s="1">
        <f ca="1">(OFFSET(O1370,0,MATCH(Customer!$J$6,'CDH &amp; HDH'!$P$11:$X$11,0)))</f>
        <v>32</v>
      </c>
      <c r="H1370" s="1" t="str">
        <f t="shared" si="259"/>
        <v>Heating</v>
      </c>
      <c r="I1370" s="1">
        <f ca="1">OFFSET(IF($H1370="Cooling",Customer!$C$25,Customer!$C$52),E1370,D1370)</f>
        <v>66</v>
      </c>
      <c r="J1370" s="1">
        <f ca="1">OFFSET(IF($H1370="Cooling",Customer!$L$25,Customer!$L$52),$E1370,$D1370)</f>
        <v>64</v>
      </c>
      <c r="K1370" s="16">
        <f t="shared" si="260"/>
        <v>0</v>
      </c>
      <c r="L1370" s="16">
        <f t="shared" si="261"/>
        <v>0</v>
      </c>
      <c r="M1370" s="17">
        <f t="shared" ca="1" si="253"/>
        <v>34</v>
      </c>
      <c r="N1370" s="17">
        <f t="shared" ca="1" si="254"/>
        <v>32</v>
      </c>
      <c r="O1370" s="4"/>
      <c r="P1370" s="4">
        <v>33</v>
      </c>
      <c r="Q1370" s="4">
        <v>26</v>
      </c>
      <c r="R1370" s="4">
        <v>23</v>
      </c>
      <c r="S1370" s="4">
        <v>33</v>
      </c>
      <c r="T1370" s="4">
        <v>35</v>
      </c>
      <c r="U1370" s="4">
        <v>34</v>
      </c>
      <c r="V1370" s="13">
        <v>32</v>
      </c>
      <c r="W1370" s="4">
        <v>28</v>
      </c>
      <c r="X1370" s="4">
        <v>49</v>
      </c>
      <c r="Y1370">
        <f t="shared" si="262"/>
        <v>0</v>
      </c>
      <c r="Z1370">
        <f t="shared" si="263"/>
        <v>0</v>
      </c>
    </row>
    <row r="1371" spans="2:26" x14ac:dyDescent="0.25">
      <c r="B1371" s="11">
        <f t="shared" si="264"/>
        <v>44618.624999996704</v>
      </c>
      <c r="C1371" s="1">
        <f t="shared" si="255"/>
        <v>2</v>
      </c>
      <c r="D1371" s="1">
        <f t="shared" si="256"/>
        <v>6</v>
      </c>
      <c r="E1371" s="12">
        <f t="shared" si="257"/>
        <v>16</v>
      </c>
      <c r="F1371" s="124" t="str">
        <f t="shared" si="258"/>
        <v>0</v>
      </c>
      <c r="G1371" s="1">
        <f ca="1">(OFFSET(O1371,0,MATCH(Customer!$J$6,'CDH &amp; HDH'!$P$11:$X$11,0)))</f>
        <v>34</v>
      </c>
      <c r="H1371" s="1" t="str">
        <f t="shared" si="259"/>
        <v>Heating</v>
      </c>
      <c r="I1371" s="1">
        <f ca="1">OFFSET(IF($H1371="Cooling",Customer!$C$25,Customer!$C$52),E1371,D1371)</f>
        <v>66</v>
      </c>
      <c r="J1371" s="1">
        <f ca="1">OFFSET(IF($H1371="Cooling",Customer!$L$25,Customer!$L$52),$E1371,$D1371)</f>
        <v>64</v>
      </c>
      <c r="K1371" s="16">
        <f t="shared" si="260"/>
        <v>0</v>
      </c>
      <c r="L1371" s="16">
        <f t="shared" si="261"/>
        <v>0</v>
      </c>
      <c r="M1371" s="17">
        <f t="shared" ca="1" si="253"/>
        <v>32</v>
      </c>
      <c r="N1371" s="17">
        <f t="shared" ca="1" si="254"/>
        <v>30</v>
      </c>
      <c r="O1371" s="4"/>
      <c r="P1371" s="4">
        <v>32</v>
      </c>
      <c r="Q1371" s="4">
        <v>26</v>
      </c>
      <c r="R1371" s="4">
        <v>21</v>
      </c>
      <c r="S1371" s="4">
        <v>32</v>
      </c>
      <c r="T1371" s="4">
        <v>34</v>
      </c>
      <c r="U1371" s="4">
        <v>33</v>
      </c>
      <c r="V1371" s="13">
        <v>34</v>
      </c>
      <c r="W1371" s="4">
        <v>29</v>
      </c>
      <c r="X1371" s="4">
        <v>49</v>
      </c>
      <c r="Y1371">
        <f t="shared" si="262"/>
        <v>0</v>
      </c>
      <c r="Z1371">
        <f t="shared" si="263"/>
        <v>0</v>
      </c>
    </row>
    <row r="1372" spans="2:26" x14ac:dyDescent="0.25">
      <c r="B1372" s="11">
        <f t="shared" si="264"/>
        <v>44618.666666663368</v>
      </c>
      <c r="C1372" s="1">
        <f t="shared" si="255"/>
        <v>2</v>
      </c>
      <c r="D1372" s="1">
        <f t="shared" si="256"/>
        <v>6</v>
      </c>
      <c r="E1372" s="12">
        <f t="shared" si="257"/>
        <v>17</v>
      </c>
      <c r="F1372" s="124" t="str">
        <f t="shared" si="258"/>
        <v>0</v>
      </c>
      <c r="G1372" s="1">
        <f ca="1">(OFFSET(O1372,0,MATCH(Customer!$J$6,'CDH &amp; HDH'!$P$11:$X$11,0)))</f>
        <v>33</v>
      </c>
      <c r="H1372" s="1" t="str">
        <f t="shared" si="259"/>
        <v>Heating</v>
      </c>
      <c r="I1372" s="1">
        <f ca="1">OFFSET(IF($H1372="Cooling",Customer!$C$25,Customer!$C$52),E1372,D1372)</f>
        <v>66</v>
      </c>
      <c r="J1372" s="1">
        <f ca="1">OFFSET(IF($H1372="Cooling",Customer!$L$25,Customer!$L$52),$E1372,$D1372)</f>
        <v>64</v>
      </c>
      <c r="K1372" s="16">
        <f t="shared" si="260"/>
        <v>0</v>
      </c>
      <c r="L1372" s="16">
        <f t="shared" si="261"/>
        <v>0</v>
      </c>
      <c r="M1372" s="17">
        <f t="shared" ca="1" si="253"/>
        <v>33</v>
      </c>
      <c r="N1372" s="17">
        <f t="shared" ca="1" si="254"/>
        <v>31</v>
      </c>
      <c r="O1372" s="4"/>
      <c r="P1372" s="4">
        <v>32</v>
      </c>
      <c r="Q1372" s="4">
        <v>26</v>
      </c>
      <c r="R1372" s="4">
        <v>20</v>
      </c>
      <c r="S1372" s="4">
        <v>32</v>
      </c>
      <c r="T1372" s="4">
        <v>35</v>
      </c>
      <c r="U1372" s="4">
        <v>31</v>
      </c>
      <c r="V1372" s="13">
        <v>33</v>
      </c>
      <c r="W1372" s="4">
        <v>29</v>
      </c>
      <c r="X1372" s="4">
        <v>48</v>
      </c>
      <c r="Y1372">
        <f t="shared" si="262"/>
        <v>0</v>
      </c>
      <c r="Z1372">
        <f t="shared" si="263"/>
        <v>0</v>
      </c>
    </row>
    <row r="1373" spans="2:26" x14ac:dyDescent="0.25">
      <c r="B1373" s="11">
        <f t="shared" si="264"/>
        <v>44618.708333330032</v>
      </c>
      <c r="C1373" s="1">
        <f t="shared" si="255"/>
        <v>2</v>
      </c>
      <c r="D1373" s="1">
        <f t="shared" si="256"/>
        <v>6</v>
      </c>
      <c r="E1373" s="12">
        <f t="shared" si="257"/>
        <v>18</v>
      </c>
      <c r="F1373" s="124" t="str">
        <f t="shared" si="258"/>
        <v>0</v>
      </c>
      <c r="G1373" s="1">
        <f ca="1">(OFFSET(O1373,0,MATCH(Customer!$J$6,'CDH &amp; HDH'!$P$11:$X$11,0)))</f>
        <v>32</v>
      </c>
      <c r="H1373" s="1" t="str">
        <f t="shared" si="259"/>
        <v>Heating</v>
      </c>
      <c r="I1373" s="1">
        <f ca="1">OFFSET(IF($H1373="Cooling",Customer!$C$25,Customer!$C$52),E1373,D1373)</f>
        <v>66</v>
      </c>
      <c r="J1373" s="1">
        <f ca="1">OFFSET(IF($H1373="Cooling",Customer!$L$25,Customer!$L$52),$E1373,$D1373)</f>
        <v>64</v>
      </c>
      <c r="K1373" s="16">
        <f t="shared" si="260"/>
        <v>0</v>
      </c>
      <c r="L1373" s="16">
        <f t="shared" si="261"/>
        <v>0</v>
      </c>
      <c r="M1373" s="17">
        <f t="shared" ca="1" si="253"/>
        <v>34</v>
      </c>
      <c r="N1373" s="17">
        <f t="shared" ca="1" si="254"/>
        <v>32</v>
      </c>
      <c r="O1373" s="4"/>
      <c r="P1373" s="4">
        <v>31</v>
      </c>
      <c r="Q1373" s="4">
        <v>23</v>
      </c>
      <c r="R1373" s="4">
        <v>19</v>
      </c>
      <c r="S1373" s="4">
        <v>31</v>
      </c>
      <c r="T1373" s="4">
        <v>33</v>
      </c>
      <c r="U1373" s="4">
        <v>29</v>
      </c>
      <c r="V1373" s="13">
        <v>32</v>
      </c>
      <c r="W1373" s="4">
        <v>28</v>
      </c>
      <c r="X1373" s="4">
        <v>47</v>
      </c>
      <c r="Y1373">
        <f t="shared" si="262"/>
        <v>0</v>
      </c>
      <c r="Z1373">
        <f t="shared" si="263"/>
        <v>0</v>
      </c>
    </row>
    <row r="1374" spans="2:26" x14ac:dyDescent="0.25">
      <c r="B1374" s="11">
        <f t="shared" si="264"/>
        <v>44618.749999996697</v>
      </c>
      <c r="C1374" s="1">
        <f t="shared" si="255"/>
        <v>2</v>
      </c>
      <c r="D1374" s="1">
        <f t="shared" si="256"/>
        <v>6</v>
      </c>
      <c r="E1374" s="12">
        <f t="shared" si="257"/>
        <v>19</v>
      </c>
      <c r="F1374" s="124" t="str">
        <f t="shared" si="258"/>
        <v>0</v>
      </c>
      <c r="G1374" s="1">
        <f ca="1">(OFFSET(O1374,0,MATCH(Customer!$J$6,'CDH &amp; HDH'!$P$11:$X$11,0)))</f>
        <v>29</v>
      </c>
      <c r="H1374" s="1" t="str">
        <f t="shared" si="259"/>
        <v>Heating</v>
      </c>
      <c r="I1374" s="1">
        <f ca="1">OFFSET(IF($H1374="Cooling",Customer!$C$25,Customer!$C$52),E1374,D1374)</f>
        <v>66</v>
      </c>
      <c r="J1374" s="1">
        <f ca="1">OFFSET(IF($H1374="Cooling",Customer!$L$25,Customer!$L$52),$E1374,$D1374)</f>
        <v>64</v>
      </c>
      <c r="K1374" s="16">
        <f t="shared" si="260"/>
        <v>0</v>
      </c>
      <c r="L1374" s="16">
        <f t="shared" si="261"/>
        <v>0</v>
      </c>
      <c r="M1374" s="17">
        <f t="shared" ca="1" si="253"/>
        <v>37</v>
      </c>
      <c r="N1374" s="17">
        <f t="shared" ca="1" si="254"/>
        <v>35</v>
      </c>
      <c r="O1374" s="4"/>
      <c r="P1374" s="4">
        <v>31</v>
      </c>
      <c r="Q1374" s="4">
        <v>22</v>
      </c>
      <c r="R1374" s="4">
        <v>21</v>
      </c>
      <c r="S1374" s="4">
        <v>30</v>
      </c>
      <c r="T1374" s="4">
        <v>33</v>
      </c>
      <c r="U1374" s="4">
        <v>29</v>
      </c>
      <c r="V1374" s="13">
        <v>29</v>
      </c>
      <c r="W1374" s="4">
        <v>26</v>
      </c>
      <c r="X1374" s="4">
        <v>48</v>
      </c>
      <c r="Y1374">
        <f t="shared" si="262"/>
        <v>0</v>
      </c>
      <c r="Z1374">
        <f t="shared" si="263"/>
        <v>0</v>
      </c>
    </row>
    <row r="1375" spans="2:26" x14ac:dyDescent="0.25">
      <c r="B1375" s="11">
        <f t="shared" si="264"/>
        <v>44618.791666663361</v>
      </c>
      <c r="C1375" s="1">
        <f t="shared" si="255"/>
        <v>2</v>
      </c>
      <c r="D1375" s="1">
        <f t="shared" si="256"/>
        <v>6</v>
      </c>
      <c r="E1375" s="12">
        <f t="shared" si="257"/>
        <v>20</v>
      </c>
      <c r="F1375" s="124" t="str">
        <f t="shared" si="258"/>
        <v>0</v>
      </c>
      <c r="G1375" s="1">
        <f ca="1">(OFFSET(O1375,0,MATCH(Customer!$J$6,'CDH &amp; HDH'!$P$11:$X$11,0)))</f>
        <v>28</v>
      </c>
      <c r="H1375" s="1" t="str">
        <f t="shared" si="259"/>
        <v>Heating</v>
      </c>
      <c r="I1375" s="1">
        <f ca="1">OFFSET(IF($H1375="Cooling",Customer!$C$25,Customer!$C$52),E1375,D1375)</f>
        <v>66</v>
      </c>
      <c r="J1375" s="1">
        <f ca="1">OFFSET(IF($H1375="Cooling",Customer!$L$25,Customer!$L$52),$E1375,$D1375)</f>
        <v>64</v>
      </c>
      <c r="K1375" s="16">
        <f t="shared" si="260"/>
        <v>0</v>
      </c>
      <c r="L1375" s="16">
        <f t="shared" si="261"/>
        <v>0</v>
      </c>
      <c r="M1375" s="17">
        <f t="shared" ca="1" si="253"/>
        <v>38</v>
      </c>
      <c r="N1375" s="17">
        <f t="shared" ca="1" si="254"/>
        <v>36</v>
      </c>
      <c r="O1375" s="4"/>
      <c r="P1375" s="4">
        <v>30</v>
      </c>
      <c r="Q1375" s="4">
        <v>20</v>
      </c>
      <c r="R1375" s="4">
        <v>21</v>
      </c>
      <c r="S1375" s="4">
        <v>31</v>
      </c>
      <c r="T1375" s="4">
        <v>33</v>
      </c>
      <c r="U1375" s="4">
        <v>28</v>
      </c>
      <c r="V1375" s="13">
        <v>28</v>
      </c>
      <c r="W1375" s="4">
        <v>25</v>
      </c>
      <c r="X1375" s="4">
        <v>48</v>
      </c>
      <c r="Y1375">
        <f t="shared" si="262"/>
        <v>0</v>
      </c>
      <c r="Z1375">
        <f t="shared" si="263"/>
        <v>0</v>
      </c>
    </row>
    <row r="1376" spans="2:26" x14ac:dyDescent="0.25">
      <c r="B1376" s="11">
        <f t="shared" si="264"/>
        <v>44618.833333330025</v>
      </c>
      <c r="C1376" s="1">
        <f t="shared" si="255"/>
        <v>2</v>
      </c>
      <c r="D1376" s="1">
        <f t="shared" si="256"/>
        <v>6</v>
      </c>
      <c r="E1376" s="12">
        <f t="shared" si="257"/>
        <v>21</v>
      </c>
      <c r="F1376" s="124" t="str">
        <f t="shared" si="258"/>
        <v>0</v>
      </c>
      <c r="G1376" s="1">
        <f ca="1">(OFFSET(O1376,0,MATCH(Customer!$J$6,'CDH &amp; HDH'!$P$11:$X$11,0)))</f>
        <v>26</v>
      </c>
      <c r="H1376" s="1" t="str">
        <f t="shared" si="259"/>
        <v>Heating</v>
      </c>
      <c r="I1376" s="1">
        <f ca="1">OFFSET(IF($H1376="Cooling",Customer!$C$25,Customer!$C$52),E1376,D1376)</f>
        <v>66</v>
      </c>
      <c r="J1376" s="1">
        <f ca="1">OFFSET(IF($H1376="Cooling",Customer!$L$25,Customer!$L$52),$E1376,$D1376)</f>
        <v>64</v>
      </c>
      <c r="K1376" s="16">
        <f t="shared" si="260"/>
        <v>0</v>
      </c>
      <c r="L1376" s="16">
        <f t="shared" si="261"/>
        <v>0</v>
      </c>
      <c r="M1376" s="17">
        <f t="shared" ca="1" si="253"/>
        <v>40</v>
      </c>
      <c r="N1376" s="17">
        <f t="shared" ca="1" si="254"/>
        <v>38</v>
      </c>
      <c r="O1376" s="4"/>
      <c r="P1376" s="4">
        <v>30</v>
      </c>
      <c r="Q1376" s="4">
        <v>20</v>
      </c>
      <c r="R1376" s="4">
        <v>21</v>
      </c>
      <c r="S1376" s="4">
        <v>30</v>
      </c>
      <c r="T1376" s="4">
        <v>33</v>
      </c>
      <c r="U1376" s="4">
        <v>26</v>
      </c>
      <c r="V1376" s="13">
        <v>26</v>
      </c>
      <c r="W1376" s="4">
        <v>25</v>
      </c>
      <c r="X1376" s="4">
        <v>47</v>
      </c>
      <c r="Y1376">
        <f t="shared" si="262"/>
        <v>0</v>
      </c>
      <c r="Z1376">
        <f t="shared" si="263"/>
        <v>0</v>
      </c>
    </row>
    <row r="1377" spans="2:26" x14ac:dyDescent="0.25">
      <c r="B1377" s="11">
        <f t="shared" si="264"/>
        <v>44618.874999996689</v>
      </c>
      <c r="C1377" s="1">
        <f t="shared" si="255"/>
        <v>2</v>
      </c>
      <c r="D1377" s="1">
        <f t="shared" si="256"/>
        <v>6</v>
      </c>
      <c r="E1377" s="12">
        <f t="shared" si="257"/>
        <v>22</v>
      </c>
      <c r="F1377" s="124" t="str">
        <f t="shared" si="258"/>
        <v>0</v>
      </c>
      <c r="G1377" s="1">
        <f ca="1">(OFFSET(O1377,0,MATCH(Customer!$J$6,'CDH &amp; HDH'!$P$11:$X$11,0)))</f>
        <v>22</v>
      </c>
      <c r="H1377" s="1" t="str">
        <f t="shared" si="259"/>
        <v>Heating</v>
      </c>
      <c r="I1377" s="1">
        <f ca="1">OFFSET(IF($H1377="Cooling",Customer!$C$25,Customer!$C$52),E1377,D1377)</f>
        <v>66</v>
      </c>
      <c r="J1377" s="1">
        <f ca="1">OFFSET(IF($H1377="Cooling",Customer!$L$25,Customer!$L$52),$E1377,$D1377)</f>
        <v>64</v>
      </c>
      <c r="K1377" s="16">
        <f t="shared" si="260"/>
        <v>0</v>
      </c>
      <c r="L1377" s="16">
        <f t="shared" si="261"/>
        <v>0</v>
      </c>
      <c r="M1377" s="17">
        <f t="shared" ca="1" si="253"/>
        <v>44</v>
      </c>
      <c r="N1377" s="17">
        <f t="shared" ca="1" si="254"/>
        <v>42</v>
      </c>
      <c r="O1377" s="4"/>
      <c r="P1377" s="4">
        <v>29</v>
      </c>
      <c r="Q1377" s="4">
        <v>19</v>
      </c>
      <c r="R1377" s="4">
        <v>22</v>
      </c>
      <c r="S1377" s="4">
        <v>30</v>
      </c>
      <c r="T1377" s="4">
        <v>32</v>
      </c>
      <c r="U1377" s="4">
        <v>24</v>
      </c>
      <c r="V1377" s="13">
        <v>22</v>
      </c>
      <c r="W1377" s="4">
        <v>24</v>
      </c>
      <c r="X1377" s="4">
        <v>47</v>
      </c>
      <c r="Y1377">
        <f t="shared" si="262"/>
        <v>0</v>
      </c>
      <c r="Z1377">
        <f t="shared" si="263"/>
        <v>0</v>
      </c>
    </row>
    <row r="1378" spans="2:26" x14ac:dyDescent="0.25">
      <c r="B1378" s="11">
        <f t="shared" si="264"/>
        <v>44618.916666663354</v>
      </c>
      <c r="C1378" s="1">
        <f t="shared" si="255"/>
        <v>2</v>
      </c>
      <c r="D1378" s="1">
        <f t="shared" si="256"/>
        <v>6</v>
      </c>
      <c r="E1378" s="12">
        <f t="shared" si="257"/>
        <v>23</v>
      </c>
      <c r="F1378" s="124" t="str">
        <f t="shared" si="258"/>
        <v>0</v>
      </c>
      <c r="G1378" s="1">
        <f ca="1">(OFFSET(O1378,0,MATCH(Customer!$J$6,'CDH &amp; HDH'!$P$11:$X$11,0)))</f>
        <v>24</v>
      </c>
      <c r="H1378" s="1" t="str">
        <f t="shared" si="259"/>
        <v>Heating</v>
      </c>
      <c r="I1378" s="1">
        <f ca="1">OFFSET(IF($H1378="Cooling",Customer!$C$25,Customer!$C$52),E1378,D1378)</f>
        <v>66</v>
      </c>
      <c r="J1378" s="1">
        <f ca="1">OFFSET(IF($H1378="Cooling",Customer!$L$25,Customer!$L$52),$E1378,$D1378)</f>
        <v>64</v>
      </c>
      <c r="K1378" s="16">
        <f t="shared" si="260"/>
        <v>0</v>
      </c>
      <c r="L1378" s="16">
        <f t="shared" si="261"/>
        <v>0</v>
      </c>
      <c r="M1378" s="17">
        <f t="shared" ca="1" si="253"/>
        <v>42</v>
      </c>
      <c r="N1378" s="17">
        <f t="shared" ca="1" si="254"/>
        <v>40</v>
      </c>
      <c r="O1378" s="4"/>
      <c r="P1378" s="4">
        <v>27</v>
      </c>
      <c r="Q1378" s="4">
        <v>17</v>
      </c>
      <c r="R1378" s="4">
        <v>23</v>
      </c>
      <c r="S1378" s="4">
        <v>30</v>
      </c>
      <c r="T1378" s="4">
        <v>32</v>
      </c>
      <c r="U1378" s="4">
        <v>25</v>
      </c>
      <c r="V1378" s="13">
        <v>24</v>
      </c>
      <c r="W1378" s="4">
        <v>25</v>
      </c>
      <c r="X1378" s="4">
        <v>46</v>
      </c>
      <c r="Y1378">
        <f t="shared" si="262"/>
        <v>0</v>
      </c>
      <c r="Z1378">
        <f t="shared" si="263"/>
        <v>0</v>
      </c>
    </row>
    <row r="1379" spans="2:26" x14ac:dyDescent="0.25">
      <c r="B1379" s="11">
        <f t="shared" si="264"/>
        <v>44618.958333330018</v>
      </c>
      <c r="C1379" s="1">
        <f t="shared" si="255"/>
        <v>2</v>
      </c>
      <c r="D1379" s="1">
        <f t="shared" si="256"/>
        <v>6</v>
      </c>
      <c r="E1379" s="12">
        <f t="shared" si="257"/>
        <v>24</v>
      </c>
      <c r="F1379" s="124" t="str">
        <f t="shared" si="258"/>
        <v>0</v>
      </c>
      <c r="G1379" s="1">
        <f ca="1">(OFFSET(O1379,0,MATCH(Customer!$J$6,'CDH &amp; HDH'!$P$11:$X$11,0)))</f>
        <v>24</v>
      </c>
      <c r="H1379" s="1" t="str">
        <f t="shared" si="259"/>
        <v>Heating</v>
      </c>
      <c r="I1379" s="1">
        <f ca="1">OFFSET(IF($H1379="Cooling",Customer!$C$25,Customer!$C$52),E1379,D1379)</f>
        <v>66</v>
      </c>
      <c r="J1379" s="1">
        <f ca="1">OFFSET(IF($H1379="Cooling",Customer!$L$25,Customer!$L$52),$E1379,$D1379)</f>
        <v>64</v>
      </c>
      <c r="K1379" s="16">
        <f t="shared" si="260"/>
        <v>0</v>
      </c>
      <c r="L1379" s="16">
        <f t="shared" si="261"/>
        <v>0</v>
      </c>
      <c r="M1379" s="17">
        <f t="shared" ca="1" si="253"/>
        <v>42</v>
      </c>
      <c r="N1379" s="17">
        <f t="shared" ca="1" si="254"/>
        <v>40</v>
      </c>
      <c r="O1379" s="4"/>
      <c r="P1379" s="4">
        <v>27</v>
      </c>
      <c r="Q1379" s="4">
        <v>16</v>
      </c>
      <c r="R1379" s="4">
        <v>25</v>
      </c>
      <c r="S1379" s="4">
        <v>29</v>
      </c>
      <c r="T1379" s="4">
        <v>31</v>
      </c>
      <c r="U1379" s="4">
        <v>24</v>
      </c>
      <c r="V1379" s="13">
        <v>24</v>
      </c>
      <c r="W1379" s="4">
        <v>25</v>
      </c>
      <c r="X1379" s="4">
        <v>44</v>
      </c>
      <c r="Y1379">
        <f t="shared" si="262"/>
        <v>0</v>
      </c>
      <c r="Z1379">
        <f t="shared" si="263"/>
        <v>0</v>
      </c>
    </row>
    <row r="1380" spans="2:26" x14ac:dyDescent="0.25">
      <c r="B1380" s="11">
        <f t="shared" si="264"/>
        <v>44618.999999996682</v>
      </c>
      <c r="C1380" s="1">
        <f t="shared" si="255"/>
        <v>2</v>
      </c>
      <c r="D1380" s="1">
        <f t="shared" si="256"/>
        <v>7</v>
      </c>
      <c r="E1380" s="12">
        <f t="shared" si="257"/>
        <v>1</v>
      </c>
      <c r="F1380" s="124" t="str">
        <f t="shared" si="258"/>
        <v>0</v>
      </c>
      <c r="G1380" s="1">
        <f ca="1">(OFFSET(O1380,0,MATCH(Customer!$J$6,'CDH &amp; HDH'!$P$11:$X$11,0)))</f>
        <v>21</v>
      </c>
      <c r="H1380" s="1" t="str">
        <f t="shared" si="259"/>
        <v>Heating</v>
      </c>
      <c r="I1380" s="1">
        <f ca="1">OFFSET(IF($H1380="Cooling",Customer!$C$25,Customer!$C$52),E1380,D1380)</f>
        <v>66</v>
      </c>
      <c r="J1380" s="1">
        <f ca="1">OFFSET(IF($H1380="Cooling",Customer!$L$25,Customer!$L$52),$E1380,$D1380)</f>
        <v>64</v>
      </c>
      <c r="K1380" s="16">
        <f t="shared" si="260"/>
        <v>0</v>
      </c>
      <c r="L1380" s="16">
        <f t="shared" si="261"/>
        <v>0</v>
      </c>
      <c r="M1380" s="17">
        <f t="shared" ca="1" si="253"/>
        <v>45</v>
      </c>
      <c r="N1380" s="17">
        <f t="shared" ca="1" si="254"/>
        <v>43</v>
      </c>
      <c r="O1380" s="4"/>
      <c r="P1380" s="4">
        <v>27</v>
      </c>
      <c r="Q1380" s="4">
        <v>15</v>
      </c>
      <c r="R1380" s="4">
        <v>26</v>
      </c>
      <c r="S1380" s="4">
        <v>29</v>
      </c>
      <c r="T1380" s="4">
        <v>31</v>
      </c>
      <c r="U1380" s="4">
        <v>21</v>
      </c>
      <c r="V1380" s="13">
        <v>21</v>
      </c>
      <c r="W1380" s="4">
        <v>25</v>
      </c>
      <c r="X1380" s="4">
        <v>43</v>
      </c>
      <c r="Y1380">
        <f t="shared" si="262"/>
        <v>0</v>
      </c>
      <c r="Z1380">
        <f t="shared" si="263"/>
        <v>0</v>
      </c>
    </row>
    <row r="1381" spans="2:26" x14ac:dyDescent="0.25">
      <c r="B1381" s="11">
        <f t="shared" si="264"/>
        <v>44619.041666663346</v>
      </c>
      <c r="C1381" s="1">
        <f t="shared" si="255"/>
        <v>2</v>
      </c>
      <c r="D1381" s="1">
        <f t="shared" si="256"/>
        <v>7</v>
      </c>
      <c r="E1381" s="12">
        <f t="shared" si="257"/>
        <v>2</v>
      </c>
      <c r="F1381" s="124" t="str">
        <f t="shared" si="258"/>
        <v>0</v>
      </c>
      <c r="G1381" s="1">
        <f ca="1">(OFFSET(O1381,0,MATCH(Customer!$J$6,'CDH &amp; HDH'!$P$11:$X$11,0)))</f>
        <v>19</v>
      </c>
      <c r="H1381" s="1" t="str">
        <f t="shared" si="259"/>
        <v>Heating</v>
      </c>
      <c r="I1381" s="1">
        <f ca="1">OFFSET(IF($H1381="Cooling",Customer!$C$25,Customer!$C$52),E1381,D1381)</f>
        <v>66</v>
      </c>
      <c r="J1381" s="1">
        <f ca="1">OFFSET(IF($H1381="Cooling",Customer!$L$25,Customer!$L$52),$E1381,$D1381)</f>
        <v>64</v>
      </c>
      <c r="K1381" s="16">
        <f t="shared" si="260"/>
        <v>0</v>
      </c>
      <c r="L1381" s="16">
        <f t="shared" si="261"/>
        <v>0</v>
      </c>
      <c r="M1381" s="17">
        <f t="shared" ca="1" si="253"/>
        <v>47</v>
      </c>
      <c r="N1381" s="17">
        <f t="shared" ca="1" si="254"/>
        <v>45</v>
      </c>
      <c r="O1381" s="4"/>
      <c r="P1381" s="4">
        <v>27</v>
      </c>
      <c r="Q1381" s="4">
        <v>15</v>
      </c>
      <c r="R1381" s="4">
        <v>27</v>
      </c>
      <c r="S1381" s="4">
        <v>29</v>
      </c>
      <c r="T1381" s="4">
        <v>32</v>
      </c>
      <c r="U1381" s="4">
        <v>19</v>
      </c>
      <c r="V1381" s="13">
        <v>19</v>
      </c>
      <c r="W1381" s="4">
        <v>26</v>
      </c>
      <c r="X1381" s="4">
        <v>43</v>
      </c>
      <c r="Y1381">
        <f t="shared" si="262"/>
        <v>0</v>
      </c>
      <c r="Z1381">
        <f t="shared" si="263"/>
        <v>0</v>
      </c>
    </row>
    <row r="1382" spans="2:26" x14ac:dyDescent="0.25">
      <c r="B1382" s="11">
        <f t="shared" si="264"/>
        <v>44619.083333330011</v>
      </c>
      <c r="C1382" s="1">
        <f t="shared" si="255"/>
        <v>2</v>
      </c>
      <c r="D1382" s="1">
        <f t="shared" si="256"/>
        <v>7</v>
      </c>
      <c r="E1382" s="12">
        <f t="shared" si="257"/>
        <v>3</v>
      </c>
      <c r="F1382" s="124" t="str">
        <f t="shared" si="258"/>
        <v>0</v>
      </c>
      <c r="G1382" s="1">
        <f ca="1">(OFFSET(O1382,0,MATCH(Customer!$J$6,'CDH &amp; HDH'!$P$11:$X$11,0)))</f>
        <v>22</v>
      </c>
      <c r="H1382" s="1" t="str">
        <f t="shared" si="259"/>
        <v>Heating</v>
      </c>
      <c r="I1382" s="1">
        <f ca="1">OFFSET(IF($H1382="Cooling",Customer!$C$25,Customer!$C$52),E1382,D1382)</f>
        <v>66</v>
      </c>
      <c r="J1382" s="1">
        <f ca="1">OFFSET(IF($H1382="Cooling",Customer!$L$25,Customer!$L$52),$E1382,$D1382)</f>
        <v>64</v>
      </c>
      <c r="K1382" s="16">
        <f t="shared" si="260"/>
        <v>0</v>
      </c>
      <c r="L1382" s="16">
        <f t="shared" si="261"/>
        <v>0</v>
      </c>
      <c r="M1382" s="17">
        <f t="shared" ca="1" si="253"/>
        <v>44</v>
      </c>
      <c r="N1382" s="17">
        <f t="shared" ca="1" si="254"/>
        <v>42</v>
      </c>
      <c r="O1382" s="4"/>
      <c r="P1382" s="4">
        <v>27</v>
      </c>
      <c r="Q1382" s="4">
        <v>15</v>
      </c>
      <c r="R1382" s="4">
        <v>27</v>
      </c>
      <c r="S1382" s="4">
        <v>28</v>
      </c>
      <c r="T1382" s="4">
        <v>31</v>
      </c>
      <c r="U1382" s="4">
        <v>18</v>
      </c>
      <c r="V1382" s="13">
        <v>22</v>
      </c>
      <c r="W1382" s="4">
        <v>26</v>
      </c>
      <c r="X1382" s="4">
        <v>44</v>
      </c>
      <c r="Y1382">
        <f t="shared" si="262"/>
        <v>0</v>
      </c>
      <c r="Z1382">
        <f t="shared" si="263"/>
        <v>0</v>
      </c>
    </row>
    <row r="1383" spans="2:26" x14ac:dyDescent="0.25">
      <c r="B1383" s="11">
        <f t="shared" si="264"/>
        <v>44619.124999996675</v>
      </c>
      <c r="C1383" s="1">
        <f t="shared" si="255"/>
        <v>2</v>
      </c>
      <c r="D1383" s="1">
        <f t="shared" si="256"/>
        <v>7</v>
      </c>
      <c r="E1383" s="12">
        <f t="shared" si="257"/>
        <v>4</v>
      </c>
      <c r="F1383" s="124" t="str">
        <f t="shared" si="258"/>
        <v>0</v>
      </c>
      <c r="G1383" s="1">
        <f ca="1">(OFFSET(O1383,0,MATCH(Customer!$J$6,'CDH &amp; HDH'!$P$11:$X$11,0)))</f>
        <v>22</v>
      </c>
      <c r="H1383" s="1" t="str">
        <f t="shared" si="259"/>
        <v>Heating</v>
      </c>
      <c r="I1383" s="1">
        <f ca="1">OFFSET(IF($H1383="Cooling",Customer!$C$25,Customer!$C$52),E1383,D1383)</f>
        <v>66</v>
      </c>
      <c r="J1383" s="1">
        <f ca="1">OFFSET(IF($H1383="Cooling",Customer!$L$25,Customer!$L$52),$E1383,$D1383)</f>
        <v>64</v>
      </c>
      <c r="K1383" s="16">
        <f t="shared" si="260"/>
        <v>0</v>
      </c>
      <c r="L1383" s="16">
        <f t="shared" si="261"/>
        <v>0</v>
      </c>
      <c r="M1383" s="17">
        <f t="shared" ca="1" si="253"/>
        <v>44</v>
      </c>
      <c r="N1383" s="17">
        <f t="shared" ca="1" si="254"/>
        <v>42</v>
      </c>
      <c r="O1383" s="4"/>
      <c r="P1383" s="4">
        <v>27</v>
      </c>
      <c r="Q1383" s="4">
        <v>16</v>
      </c>
      <c r="R1383" s="4">
        <v>25</v>
      </c>
      <c r="S1383" s="4">
        <v>27</v>
      </c>
      <c r="T1383" s="4">
        <v>31</v>
      </c>
      <c r="U1383" s="4">
        <v>18</v>
      </c>
      <c r="V1383" s="13">
        <v>22</v>
      </c>
      <c r="W1383" s="4">
        <v>26</v>
      </c>
      <c r="X1383" s="4">
        <v>40</v>
      </c>
      <c r="Y1383">
        <f t="shared" si="262"/>
        <v>0</v>
      </c>
      <c r="Z1383">
        <f t="shared" si="263"/>
        <v>0</v>
      </c>
    </row>
    <row r="1384" spans="2:26" x14ac:dyDescent="0.25">
      <c r="B1384" s="11">
        <f t="shared" si="264"/>
        <v>44619.166666663339</v>
      </c>
      <c r="C1384" s="1">
        <f t="shared" si="255"/>
        <v>2</v>
      </c>
      <c r="D1384" s="1">
        <f t="shared" si="256"/>
        <v>7</v>
      </c>
      <c r="E1384" s="12">
        <f t="shared" si="257"/>
        <v>5</v>
      </c>
      <c r="F1384" s="124" t="str">
        <f t="shared" si="258"/>
        <v>0</v>
      </c>
      <c r="G1384" s="1">
        <f ca="1">(OFFSET(O1384,0,MATCH(Customer!$J$6,'CDH &amp; HDH'!$P$11:$X$11,0)))</f>
        <v>20</v>
      </c>
      <c r="H1384" s="1" t="str">
        <f t="shared" si="259"/>
        <v>Heating</v>
      </c>
      <c r="I1384" s="1">
        <f ca="1">OFFSET(IF($H1384="Cooling",Customer!$C$25,Customer!$C$52),E1384,D1384)</f>
        <v>66</v>
      </c>
      <c r="J1384" s="1">
        <f ca="1">OFFSET(IF($H1384="Cooling",Customer!$L$25,Customer!$L$52),$E1384,$D1384)</f>
        <v>64</v>
      </c>
      <c r="K1384" s="16">
        <f t="shared" si="260"/>
        <v>0</v>
      </c>
      <c r="L1384" s="16">
        <f t="shared" si="261"/>
        <v>0</v>
      </c>
      <c r="M1384" s="17">
        <f t="shared" ca="1" si="253"/>
        <v>46</v>
      </c>
      <c r="N1384" s="17">
        <f t="shared" ca="1" si="254"/>
        <v>44</v>
      </c>
      <c r="O1384" s="4"/>
      <c r="P1384" s="4">
        <v>27</v>
      </c>
      <c r="Q1384" s="4">
        <v>16</v>
      </c>
      <c r="R1384" s="4">
        <v>24</v>
      </c>
      <c r="S1384" s="4">
        <v>26</v>
      </c>
      <c r="T1384" s="4">
        <v>31</v>
      </c>
      <c r="U1384" s="4">
        <v>16</v>
      </c>
      <c r="V1384" s="13">
        <v>20</v>
      </c>
      <c r="W1384" s="4">
        <v>26</v>
      </c>
      <c r="X1384" s="4">
        <v>35</v>
      </c>
      <c r="Y1384">
        <f t="shared" si="262"/>
        <v>0</v>
      </c>
      <c r="Z1384">
        <f t="shared" si="263"/>
        <v>0</v>
      </c>
    </row>
    <row r="1385" spans="2:26" x14ac:dyDescent="0.25">
      <c r="B1385" s="11">
        <f t="shared" si="264"/>
        <v>44619.208333330003</v>
      </c>
      <c r="C1385" s="1">
        <f t="shared" si="255"/>
        <v>2</v>
      </c>
      <c r="D1385" s="1">
        <f t="shared" si="256"/>
        <v>7</v>
      </c>
      <c r="E1385" s="12">
        <f t="shared" si="257"/>
        <v>6</v>
      </c>
      <c r="F1385" s="124" t="str">
        <f t="shared" si="258"/>
        <v>0</v>
      </c>
      <c r="G1385" s="1">
        <f ca="1">(OFFSET(O1385,0,MATCH(Customer!$J$6,'CDH &amp; HDH'!$P$11:$X$11,0)))</f>
        <v>19</v>
      </c>
      <c r="H1385" s="1" t="str">
        <f t="shared" si="259"/>
        <v>Heating</v>
      </c>
      <c r="I1385" s="1">
        <f ca="1">OFFSET(IF($H1385="Cooling",Customer!$C$25,Customer!$C$52),E1385,D1385)</f>
        <v>66</v>
      </c>
      <c r="J1385" s="1">
        <f ca="1">OFFSET(IF($H1385="Cooling",Customer!$L$25,Customer!$L$52),$E1385,$D1385)</f>
        <v>64</v>
      </c>
      <c r="K1385" s="16">
        <f t="shared" si="260"/>
        <v>0</v>
      </c>
      <c r="L1385" s="16">
        <f t="shared" si="261"/>
        <v>0</v>
      </c>
      <c r="M1385" s="17">
        <f t="shared" ca="1" si="253"/>
        <v>47</v>
      </c>
      <c r="N1385" s="17">
        <f t="shared" ca="1" si="254"/>
        <v>45</v>
      </c>
      <c r="O1385" s="4"/>
      <c r="P1385" s="4">
        <v>27</v>
      </c>
      <c r="Q1385" s="4">
        <v>13</v>
      </c>
      <c r="R1385" s="4">
        <v>26</v>
      </c>
      <c r="S1385" s="4">
        <v>26</v>
      </c>
      <c r="T1385" s="4">
        <v>31</v>
      </c>
      <c r="U1385" s="4">
        <v>15</v>
      </c>
      <c r="V1385" s="13">
        <v>19</v>
      </c>
      <c r="W1385" s="4">
        <v>26</v>
      </c>
      <c r="X1385" s="4">
        <v>33</v>
      </c>
      <c r="Y1385">
        <f t="shared" si="262"/>
        <v>0</v>
      </c>
      <c r="Z1385">
        <f t="shared" si="263"/>
        <v>0</v>
      </c>
    </row>
    <row r="1386" spans="2:26" x14ac:dyDescent="0.25">
      <c r="B1386" s="11">
        <f t="shared" si="264"/>
        <v>44619.249999996668</v>
      </c>
      <c r="C1386" s="1">
        <f t="shared" si="255"/>
        <v>2</v>
      </c>
      <c r="D1386" s="1">
        <f t="shared" si="256"/>
        <v>7</v>
      </c>
      <c r="E1386" s="12">
        <f t="shared" si="257"/>
        <v>7</v>
      </c>
      <c r="F1386" s="124" t="str">
        <f t="shared" si="258"/>
        <v>0</v>
      </c>
      <c r="G1386" s="1">
        <f ca="1">(OFFSET(O1386,0,MATCH(Customer!$J$6,'CDH &amp; HDH'!$P$11:$X$11,0)))</f>
        <v>20</v>
      </c>
      <c r="H1386" s="1" t="str">
        <f t="shared" si="259"/>
        <v>Heating</v>
      </c>
      <c r="I1386" s="1">
        <f ca="1">OFFSET(IF($H1386="Cooling",Customer!$C$25,Customer!$C$52),E1386,D1386)</f>
        <v>66</v>
      </c>
      <c r="J1386" s="1">
        <f ca="1">OFFSET(IF($H1386="Cooling",Customer!$L$25,Customer!$L$52),$E1386,$D1386)</f>
        <v>64</v>
      </c>
      <c r="K1386" s="16">
        <f t="shared" si="260"/>
        <v>0</v>
      </c>
      <c r="L1386" s="16">
        <f t="shared" si="261"/>
        <v>0</v>
      </c>
      <c r="M1386" s="17">
        <f t="shared" ca="1" si="253"/>
        <v>46</v>
      </c>
      <c r="N1386" s="17">
        <f t="shared" ca="1" si="254"/>
        <v>44</v>
      </c>
      <c r="O1386" s="4"/>
      <c r="P1386" s="4">
        <v>27</v>
      </c>
      <c r="Q1386" s="4">
        <v>13</v>
      </c>
      <c r="R1386" s="4">
        <v>26</v>
      </c>
      <c r="S1386" s="4">
        <v>25</v>
      </c>
      <c r="T1386" s="4">
        <v>31</v>
      </c>
      <c r="U1386" s="4">
        <v>14</v>
      </c>
      <c r="V1386" s="13">
        <v>20</v>
      </c>
      <c r="W1386" s="4">
        <v>26</v>
      </c>
      <c r="X1386" s="4">
        <v>35</v>
      </c>
      <c r="Y1386">
        <f t="shared" si="262"/>
        <v>0</v>
      </c>
      <c r="Z1386">
        <f t="shared" si="263"/>
        <v>0</v>
      </c>
    </row>
    <row r="1387" spans="2:26" x14ac:dyDescent="0.25">
      <c r="B1387" s="11">
        <f t="shared" si="264"/>
        <v>44619.291666663332</v>
      </c>
      <c r="C1387" s="1">
        <f t="shared" si="255"/>
        <v>2</v>
      </c>
      <c r="D1387" s="1">
        <f t="shared" si="256"/>
        <v>7</v>
      </c>
      <c r="E1387" s="12">
        <f t="shared" si="257"/>
        <v>8</v>
      </c>
      <c r="F1387" s="124" t="str">
        <f t="shared" si="258"/>
        <v>0</v>
      </c>
      <c r="G1387" s="1">
        <f ca="1">(OFFSET(O1387,0,MATCH(Customer!$J$6,'CDH &amp; HDH'!$P$11:$X$11,0)))</f>
        <v>21</v>
      </c>
      <c r="H1387" s="1" t="str">
        <f t="shared" si="259"/>
        <v>Heating</v>
      </c>
      <c r="I1387" s="1">
        <f ca="1">OFFSET(IF($H1387="Cooling",Customer!$C$25,Customer!$C$52),E1387,D1387)</f>
        <v>66</v>
      </c>
      <c r="J1387" s="1">
        <f ca="1">OFFSET(IF($H1387="Cooling",Customer!$L$25,Customer!$L$52),$E1387,$D1387)</f>
        <v>64</v>
      </c>
      <c r="K1387" s="16">
        <f t="shared" si="260"/>
        <v>0</v>
      </c>
      <c r="L1387" s="16">
        <f t="shared" si="261"/>
        <v>0</v>
      </c>
      <c r="M1387" s="17">
        <f t="shared" ca="1" si="253"/>
        <v>45</v>
      </c>
      <c r="N1387" s="17">
        <f t="shared" ca="1" si="254"/>
        <v>43</v>
      </c>
      <c r="O1387" s="4"/>
      <c r="P1387" s="4">
        <v>27</v>
      </c>
      <c r="Q1387" s="4">
        <v>17</v>
      </c>
      <c r="R1387" s="4">
        <v>26</v>
      </c>
      <c r="S1387" s="4">
        <v>25</v>
      </c>
      <c r="T1387" s="4">
        <v>31</v>
      </c>
      <c r="U1387" s="4">
        <v>15</v>
      </c>
      <c r="V1387" s="13">
        <v>21</v>
      </c>
      <c r="W1387" s="4">
        <v>27</v>
      </c>
      <c r="X1387" s="4">
        <v>36</v>
      </c>
      <c r="Y1387">
        <f t="shared" si="262"/>
        <v>0</v>
      </c>
      <c r="Z1387">
        <f t="shared" si="263"/>
        <v>0</v>
      </c>
    </row>
    <row r="1388" spans="2:26" x14ac:dyDescent="0.25">
      <c r="B1388" s="11">
        <f t="shared" si="264"/>
        <v>44619.333333329996</v>
      </c>
      <c r="C1388" s="1">
        <f t="shared" si="255"/>
        <v>2</v>
      </c>
      <c r="D1388" s="1">
        <f t="shared" si="256"/>
        <v>7</v>
      </c>
      <c r="E1388" s="12">
        <f t="shared" si="257"/>
        <v>9</v>
      </c>
      <c r="F1388" s="124" t="str">
        <f t="shared" si="258"/>
        <v>0</v>
      </c>
      <c r="G1388" s="1">
        <f ca="1">(OFFSET(O1388,0,MATCH(Customer!$J$6,'CDH &amp; HDH'!$P$11:$X$11,0)))</f>
        <v>23</v>
      </c>
      <c r="H1388" s="1" t="str">
        <f t="shared" si="259"/>
        <v>Heating</v>
      </c>
      <c r="I1388" s="1">
        <f ca="1">OFFSET(IF($H1388="Cooling",Customer!$C$25,Customer!$C$52),E1388,D1388)</f>
        <v>66</v>
      </c>
      <c r="J1388" s="1">
        <f ca="1">OFFSET(IF($H1388="Cooling",Customer!$L$25,Customer!$L$52),$E1388,$D1388)</f>
        <v>64</v>
      </c>
      <c r="K1388" s="16">
        <f t="shared" si="260"/>
        <v>0</v>
      </c>
      <c r="L1388" s="16">
        <f t="shared" si="261"/>
        <v>0</v>
      </c>
      <c r="M1388" s="17">
        <f t="shared" ca="1" si="253"/>
        <v>43</v>
      </c>
      <c r="N1388" s="17">
        <f t="shared" ca="1" si="254"/>
        <v>41</v>
      </c>
      <c r="O1388" s="4"/>
      <c r="P1388" s="4">
        <v>28</v>
      </c>
      <c r="Q1388" s="4">
        <v>20</v>
      </c>
      <c r="R1388" s="4">
        <v>29</v>
      </c>
      <c r="S1388" s="4">
        <v>25</v>
      </c>
      <c r="T1388" s="4">
        <v>32</v>
      </c>
      <c r="U1388" s="4">
        <v>17</v>
      </c>
      <c r="V1388" s="13">
        <v>23</v>
      </c>
      <c r="W1388" s="4">
        <v>28</v>
      </c>
      <c r="X1388" s="4">
        <v>41</v>
      </c>
      <c r="Y1388">
        <f t="shared" si="262"/>
        <v>0</v>
      </c>
      <c r="Z1388">
        <f t="shared" si="263"/>
        <v>0</v>
      </c>
    </row>
    <row r="1389" spans="2:26" x14ac:dyDescent="0.25">
      <c r="B1389" s="11">
        <f t="shared" si="264"/>
        <v>44619.37499999666</v>
      </c>
      <c r="C1389" s="1">
        <f t="shared" si="255"/>
        <v>2</v>
      </c>
      <c r="D1389" s="1">
        <f t="shared" si="256"/>
        <v>7</v>
      </c>
      <c r="E1389" s="12">
        <f t="shared" si="257"/>
        <v>10</v>
      </c>
      <c r="F1389" s="124" t="str">
        <f t="shared" si="258"/>
        <v>0</v>
      </c>
      <c r="G1389" s="1">
        <f ca="1">(OFFSET(O1389,0,MATCH(Customer!$J$6,'CDH &amp; HDH'!$P$11:$X$11,0)))</f>
        <v>26</v>
      </c>
      <c r="H1389" s="1" t="str">
        <f t="shared" si="259"/>
        <v>Heating</v>
      </c>
      <c r="I1389" s="1">
        <f ca="1">OFFSET(IF($H1389="Cooling",Customer!$C$25,Customer!$C$52),E1389,D1389)</f>
        <v>66</v>
      </c>
      <c r="J1389" s="1">
        <f ca="1">OFFSET(IF($H1389="Cooling",Customer!$L$25,Customer!$L$52),$E1389,$D1389)</f>
        <v>64</v>
      </c>
      <c r="K1389" s="16">
        <f t="shared" si="260"/>
        <v>0</v>
      </c>
      <c r="L1389" s="16">
        <f t="shared" si="261"/>
        <v>0</v>
      </c>
      <c r="M1389" s="17">
        <f t="shared" ca="1" si="253"/>
        <v>40</v>
      </c>
      <c r="N1389" s="17">
        <f t="shared" ca="1" si="254"/>
        <v>38</v>
      </c>
      <c r="O1389" s="4"/>
      <c r="P1389" s="4">
        <v>30</v>
      </c>
      <c r="Q1389" s="4">
        <v>22</v>
      </c>
      <c r="R1389" s="4">
        <v>31</v>
      </c>
      <c r="S1389" s="4">
        <v>26</v>
      </c>
      <c r="T1389" s="4">
        <v>33</v>
      </c>
      <c r="U1389" s="4">
        <v>19</v>
      </c>
      <c r="V1389" s="13">
        <v>26</v>
      </c>
      <c r="W1389" s="4">
        <v>29</v>
      </c>
      <c r="X1389" s="4">
        <v>45</v>
      </c>
      <c r="Y1389">
        <f t="shared" si="262"/>
        <v>0</v>
      </c>
      <c r="Z1389">
        <f t="shared" si="263"/>
        <v>0</v>
      </c>
    </row>
    <row r="1390" spans="2:26" x14ac:dyDescent="0.25">
      <c r="B1390" s="11">
        <f t="shared" si="264"/>
        <v>44619.416666663325</v>
      </c>
      <c r="C1390" s="1">
        <f t="shared" si="255"/>
        <v>2</v>
      </c>
      <c r="D1390" s="1">
        <f t="shared" si="256"/>
        <v>7</v>
      </c>
      <c r="E1390" s="12">
        <f t="shared" si="257"/>
        <v>11</v>
      </c>
      <c r="F1390" s="124" t="str">
        <f t="shared" si="258"/>
        <v>0</v>
      </c>
      <c r="G1390" s="1">
        <f ca="1">(OFFSET(O1390,0,MATCH(Customer!$J$6,'CDH &amp; HDH'!$P$11:$X$11,0)))</f>
        <v>33</v>
      </c>
      <c r="H1390" s="1" t="str">
        <f t="shared" si="259"/>
        <v>Heating</v>
      </c>
      <c r="I1390" s="1">
        <f ca="1">OFFSET(IF($H1390="Cooling",Customer!$C$25,Customer!$C$52),E1390,D1390)</f>
        <v>66</v>
      </c>
      <c r="J1390" s="1">
        <f ca="1">OFFSET(IF($H1390="Cooling",Customer!$L$25,Customer!$L$52),$E1390,$D1390)</f>
        <v>64</v>
      </c>
      <c r="K1390" s="16">
        <f t="shared" si="260"/>
        <v>0</v>
      </c>
      <c r="L1390" s="16">
        <f t="shared" si="261"/>
        <v>0</v>
      </c>
      <c r="M1390" s="17">
        <f t="shared" ca="1" si="253"/>
        <v>33</v>
      </c>
      <c r="N1390" s="17">
        <f t="shared" ca="1" si="254"/>
        <v>31</v>
      </c>
      <c r="O1390" s="4"/>
      <c r="P1390" s="4">
        <v>31</v>
      </c>
      <c r="Q1390" s="4">
        <v>25</v>
      </c>
      <c r="R1390" s="4">
        <v>32</v>
      </c>
      <c r="S1390" s="4">
        <v>27</v>
      </c>
      <c r="T1390" s="4">
        <v>34</v>
      </c>
      <c r="U1390" s="4">
        <v>22</v>
      </c>
      <c r="V1390" s="13">
        <v>33</v>
      </c>
      <c r="W1390" s="4">
        <v>29</v>
      </c>
      <c r="X1390" s="4">
        <v>45</v>
      </c>
      <c r="Y1390">
        <f t="shared" si="262"/>
        <v>0</v>
      </c>
      <c r="Z1390">
        <f t="shared" si="263"/>
        <v>0</v>
      </c>
    </row>
    <row r="1391" spans="2:26" x14ac:dyDescent="0.25">
      <c r="B1391" s="11">
        <f t="shared" si="264"/>
        <v>44619.458333329989</v>
      </c>
      <c r="C1391" s="1">
        <f t="shared" si="255"/>
        <v>2</v>
      </c>
      <c r="D1391" s="1">
        <f t="shared" si="256"/>
        <v>7</v>
      </c>
      <c r="E1391" s="12">
        <f t="shared" si="257"/>
        <v>12</v>
      </c>
      <c r="F1391" s="124" t="str">
        <f t="shared" si="258"/>
        <v>0</v>
      </c>
      <c r="G1391" s="1">
        <f ca="1">(OFFSET(O1391,0,MATCH(Customer!$J$6,'CDH &amp; HDH'!$P$11:$X$11,0)))</f>
        <v>36</v>
      </c>
      <c r="H1391" s="1" t="str">
        <f t="shared" si="259"/>
        <v>Heating</v>
      </c>
      <c r="I1391" s="1">
        <f ca="1">OFFSET(IF($H1391="Cooling",Customer!$C$25,Customer!$C$52),E1391,D1391)</f>
        <v>66</v>
      </c>
      <c r="J1391" s="1">
        <f ca="1">OFFSET(IF($H1391="Cooling",Customer!$L$25,Customer!$L$52),$E1391,$D1391)</f>
        <v>64</v>
      </c>
      <c r="K1391" s="16">
        <f t="shared" si="260"/>
        <v>0</v>
      </c>
      <c r="L1391" s="16">
        <f t="shared" si="261"/>
        <v>0</v>
      </c>
      <c r="M1391" s="17">
        <f t="shared" ca="1" si="253"/>
        <v>30</v>
      </c>
      <c r="N1391" s="17">
        <f t="shared" ca="1" si="254"/>
        <v>28</v>
      </c>
      <c r="O1391" s="4"/>
      <c r="P1391" s="4">
        <v>31</v>
      </c>
      <c r="Q1391" s="4">
        <v>28</v>
      </c>
      <c r="R1391" s="4">
        <v>32</v>
      </c>
      <c r="S1391" s="4">
        <v>29</v>
      </c>
      <c r="T1391" s="4">
        <v>35</v>
      </c>
      <c r="U1391" s="4">
        <v>24</v>
      </c>
      <c r="V1391" s="13">
        <v>36</v>
      </c>
      <c r="W1391" s="4">
        <v>30</v>
      </c>
      <c r="X1391" s="4">
        <v>44</v>
      </c>
      <c r="Y1391">
        <f t="shared" si="262"/>
        <v>0</v>
      </c>
      <c r="Z1391">
        <f t="shared" si="263"/>
        <v>0</v>
      </c>
    </row>
    <row r="1392" spans="2:26" x14ac:dyDescent="0.25">
      <c r="B1392" s="11">
        <f t="shared" si="264"/>
        <v>44619.499999996653</v>
      </c>
      <c r="C1392" s="1">
        <f t="shared" si="255"/>
        <v>2</v>
      </c>
      <c r="D1392" s="1">
        <f t="shared" si="256"/>
        <v>7</v>
      </c>
      <c r="E1392" s="12">
        <f t="shared" si="257"/>
        <v>13</v>
      </c>
      <c r="F1392" s="124" t="str">
        <f t="shared" si="258"/>
        <v>0</v>
      </c>
      <c r="G1392" s="1">
        <f ca="1">(OFFSET(O1392,0,MATCH(Customer!$J$6,'CDH &amp; HDH'!$P$11:$X$11,0)))</f>
        <v>39</v>
      </c>
      <c r="H1392" s="1" t="str">
        <f t="shared" si="259"/>
        <v>Heating</v>
      </c>
      <c r="I1392" s="1">
        <f ca="1">OFFSET(IF($H1392="Cooling",Customer!$C$25,Customer!$C$52),E1392,D1392)</f>
        <v>66</v>
      </c>
      <c r="J1392" s="1">
        <f ca="1">OFFSET(IF($H1392="Cooling",Customer!$L$25,Customer!$L$52),$E1392,$D1392)</f>
        <v>64</v>
      </c>
      <c r="K1392" s="16">
        <f t="shared" si="260"/>
        <v>0</v>
      </c>
      <c r="L1392" s="16">
        <f t="shared" si="261"/>
        <v>0</v>
      </c>
      <c r="M1392" s="17">
        <f t="shared" ca="1" si="253"/>
        <v>27</v>
      </c>
      <c r="N1392" s="17">
        <f t="shared" ca="1" si="254"/>
        <v>25</v>
      </c>
      <c r="O1392" s="4"/>
      <c r="P1392" s="4">
        <v>32</v>
      </c>
      <c r="Q1392" s="4">
        <v>30</v>
      </c>
      <c r="R1392" s="4">
        <v>28</v>
      </c>
      <c r="S1392" s="4">
        <v>30</v>
      </c>
      <c r="T1392" s="4">
        <v>34</v>
      </c>
      <c r="U1392" s="4">
        <v>26</v>
      </c>
      <c r="V1392" s="13">
        <v>39</v>
      </c>
      <c r="W1392" s="4">
        <v>31</v>
      </c>
      <c r="X1392" s="4">
        <v>43</v>
      </c>
      <c r="Y1392">
        <f t="shared" si="262"/>
        <v>0</v>
      </c>
      <c r="Z1392">
        <f t="shared" si="263"/>
        <v>0</v>
      </c>
    </row>
    <row r="1393" spans="2:26" x14ac:dyDescent="0.25">
      <c r="B1393" s="11">
        <f t="shared" si="264"/>
        <v>44619.541666663317</v>
      </c>
      <c r="C1393" s="1">
        <f t="shared" si="255"/>
        <v>2</v>
      </c>
      <c r="D1393" s="1">
        <f t="shared" si="256"/>
        <v>7</v>
      </c>
      <c r="E1393" s="12">
        <f t="shared" si="257"/>
        <v>14</v>
      </c>
      <c r="F1393" s="124" t="str">
        <f t="shared" si="258"/>
        <v>0</v>
      </c>
      <c r="G1393" s="1">
        <f ca="1">(OFFSET(O1393,0,MATCH(Customer!$J$6,'CDH &amp; HDH'!$P$11:$X$11,0)))</f>
        <v>39</v>
      </c>
      <c r="H1393" s="1" t="str">
        <f t="shared" si="259"/>
        <v>Heating</v>
      </c>
      <c r="I1393" s="1">
        <f ca="1">OFFSET(IF($H1393="Cooling",Customer!$C$25,Customer!$C$52),E1393,D1393)</f>
        <v>66</v>
      </c>
      <c r="J1393" s="1">
        <f ca="1">OFFSET(IF($H1393="Cooling",Customer!$L$25,Customer!$L$52),$E1393,$D1393)</f>
        <v>64</v>
      </c>
      <c r="K1393" s="16">
        <f t="shared" si="260"/>
        <v>0</v>
      </c>
      <c r="L1393" s="16">
        <f t="shared" si="261"/>
        <v>0</v>
      </c>
      <c r="M1393" s="17">
        <f t="shared" ca="1" si="253"/>
        <v>27</v>
      </c>
      <c r="N1393" s="17">
        <f t="shared" ca="1" si="254"/>
        <v>25</v>
      </c>
      <c r="O1393" s="4"/>
      <c r="P1393" s="4">
        <v>33</v>
      </c>
      <c r="Q1393" s="4">
        <v>31</v>
      </c>
      <c r="R1393" s="4">
        <v>29</v>
      </c>
      <c r="S1393" s="4">
        <v>30</v>
      </c>
      <c r="T1393" s="4">
        <v>33</v>
      </c>
      <c r="U1393" s="4">
        <v>27</v>
      </c>
      <c r="V1393" s="13">
        <v>39</v>
      </c>
      <c r="W1393" s="4">
        <v>32</v>
      </c>
      <c r="X1393" s="4">
        <v>42</v>
      </c>
      <c r="Y1393">
        <f t="shared" si="262"/>
        <v>0</v>
      </c>
      <c r="Z1393">
        <f t="shared" si="263"/>
        <v>0</v>
      </c>
    </row>
    <row r="1394" spans="2:26" x14ac:dyDescent="0.25">
      <c r="B1394" s="11">
        <f t="shared" si="264"/>
        <v>44619.583333329982</v>
      </c>
      <c r="C1394" s="1">
        <f t="shared" si="255"/>
        <v>2</v>
      </c>
      <c r="D1394" s="1">
        <f t="shared" si="256"/>
        <v>7</v>
      </c>
      <c r="E1394" s="12">
        <f t="shared" si="257"/>
        <v>15</v>
      </c>
      <c r="F1394" s="124" t="str">
        <f t="shared" si="258"/>
        <v>0</v>
      </c>
      <c r="G1394" s="1">
        <f ca="1">(OFFSET(O1394,0,MATCH(Customer!$J$6,'CDH &amp; HDH'!$P$11:$X$11,0)))</f>
        <v>40</v>
      </c>
      <c r="H1394" s="1" t="str">
        <f t="shared" si="259"/>
        <v>Heating</v>
      </c>
      <c r="I1394" s="1">
        <f ca="1">OFFSET(IF($H1394="Cooling",Customer!$C$25,Customer!$C$52),E1394,D1394)</f>
        <v>66</v>
      </c>
      <c r="J1394" s="1">
        <f ca="1">OFFSET(IF($H1394="Cooling",Customer!$L$25,Customer!$L$52),$E1394,$D1394)</f>
        <v>64</v>
      </c>
      <c r="K1394" s="16">
        <f t="shared" si="260"/>
        <v>0</v>
      </c>
      <c r="L1394" s="16">
        <f t="shared" si="261"/>
        <v>0</v>
      </c>
      <c r="M1394" s="17">
        <f t="shared" ca="1" si="253"/>
        <v>26</v>
      </c>
      <c r="N1394" s="17">
        <f t="shared" ca="1" si="254"/>
        <v>24</v>
      </c>
      <c r="O1394" s="4"/>
      <c r="P1394" s="4">
        <v>33</v>
      </c>
      <c r="Q1394" s="4">
        <v>32</v>
      </c>
      <c r="R1394" s="4">
        <v>27</v>
      </c>
      <c r="S1394" s="4">
        <v>29</v>
      </c>
      <c r="T1394" s="4">
        <v>33</v>
      </c>
      <c r="U1394" s="4">
        <v>28</v>
      </c>
      <c r="V1394" s="13">
        <v>40</v>
      </c>
      <c r="W1394" s="4">
        <v>32</v>
      </c>
      <c r="X1394" s="4">
        <v>39</v>
      </c>
      <c r="Y1394">
        <f t="shared" si="262"/>
        <v>0</v>
      </c>
      <c r="Z1394">
        <f t="shared" si="263"/>
        <v>0</v>
      </c>
    </row>
    <row r="1395" spans="2:26" x14ac:dyDescent="0.25">
      <c r="B1395" s="11">
        <f t="shared" si="264"/>
        <v>44619.624999996646</v>
      </c>
      <c r="C1395" s="1">
        <f t="shared" si="255"/>
        <v>2</v>
      </c>
      <c r="D1395" s="1">
        <f t="shared" si="256"/>
        <v>7</v>
      </c>
      <c r="E1395" s="12">
        <f t="shared" si="257"/>
        <v>16</v>
      </c>
      <c r="F1395" s="124" t="str">
        <f t="shared" si="258"/>
        <v>0</v>
      </c>
      <c r="G1395" s="1">
        <f ca="1">(OFFSET(O1395,0,MATCH(Customer!$J$6,'CDH &amp; HDH'!$P$11:$X$11,0)))</f>
        <v>40</v>
      </c>
      <c r="H1395" s="1" t="str">
        <f t="shared" si="259"/>
        <v>Heating</v>
      </c>
      <c r="I1395" s="1">
        <f ca="1">OFFSET(IF($H1395="Cooling",Customer!$C$25,Customer!$C$52),E1395,D1395)</f>
        <v>66</v>
      </c>
      <c r="J1395" s="1">
        <f ca="1">OFFSET(IF($H1395="Cooling",Customer!$L$25,Customer!$L$52),$E1395,$D1395)</f>
        <v>64</v>
      </c>
      <c r="K1395" s="16">
        <f t="shared" si="260"/>
        <v>0</v>
      </c>
      <c r="L1395" s="16">
        <f t="shared" si="261"/>
        <v>0</v>
      </c>
      <c r="M1395" s="17">
        <f t="shared" ca="1" si="253"/>
        <v>26</v>
      </c>
      <c r="N1395" s="17">
        <f t="shared" ca="1" si="254"/>
        <v>24</v>
      </c>
      <c r="O1395" s="4"/>
      <c r="P1395" s="4">
        <v>33</v>
      </c>
      <c r="Q1395" s="4">
        <v>32</v>
      </c>
      <c r="R1395" s="4">
        <v>26</v>
      </c>
      <c r="S1395" s="4">
        <v>29</v>
      </c>
      <c r="T1395" s="4">
        <v>33</v>
      </c>
      <c r="U1395" s="4">
        <v>29</v>
      </c>
      <c r="V1395" s="13">
        <v>40</v>
      </c>
      <c r="W1395" s="4">
        <v>31</v>
      </c>
      <c r="X1395" s="4">
        <v>37</v>
      </c>
      <c r="Y1395">
        <f t="shared" si="262"/>
        <v>0</v>
      </c>
      <c r="Z1395">
        <f t="shared" si="263"/>
        <v>0</v>
      </c>
    </row>
    <row r="1396" spans="2:26" x14ac:dyDescent="0.25">
      <c r="B1396" s="11">
        <f t="shared" si="264"/>
        <v>44619.66666666331</v>
      </c>
      <c r="C1396" s="1">
        <f t="shared" si="255"/>
        <v>2</v>
      </c>
      <c r="D1396" s="1">
        <f t="shared" si="256"/>
        <v>7</v>
      </c>
      <c r="E1396" s="12">
        <f t="shared" si="257"/>
        <v>17</v>
      </c>
      <c r="F1396" s="124" t="str">
        <f t="shared" si="258"/>
        <v>0</v>
      </c>
      <c r="G1396" s="1">
        <f ca="1">(OFFSET(O1396,0,MATCH(Customer!$J$6,'CDH &amp; HDH'!$P$11:$X$11,0)))</f>
        <v>41</v>
      </c>
      <c r="H1396" s="1" t="str">
        <f t="shared" si="259"/>
        <v>Heating</v>
      </c>
      <c r="I1396" s="1">
        <f ca="1">OFFSET(IF($H1396="Cooling",Customer!$C$25,Customer!$C$52),E1396,D1396)</f>
        <v>66</v>
      </c>
      <c r="J1396" s="1">
        <f ca="1">OFFSET(IF($H1396="Cooling",Customer!$L$25,Customer!$L$52),$E1396,$D1396)</f>
        <v>64</v>
      </c>
      <c r="K1396" s="16">
        <f t="shared" si="260"/>
        <v>0</v>
      </c>
      <c r="L1396" s="16">
        <f t="shared" si="261"/>
        <v>0</v>
      </c>
      <c r="M1396" s="17">
        <f t="shared" ca="1" si="253"/>
        <v>25</v>
      </c>
      <c r="N1396" s="17">
        <f t="shared" ca="1" si="254"/>
        <v>23</v>
      </c>
      <c r="O1396" s="4"/>
      <c r="P1396" s="4">
        <v>33</v>
      </c>
      <c r="Q1396" s="4">
        <v>31</v>
      </c>
      <c r="R1396" s="4">
        <v>24</v>
      </c>
      <c r="S1396" s="4">
        <v>29</v>
      </c>
      <c r="T1396" s="4">
        <v>33</v>
      </c>
      <c r="U1396" s="4">
        <v>28</v>
      </c>
      <c r="V1396" s="13">
        <v>41</v>
      </c>
      <c r="W1396" s="4">
        <v>31</v>
      </c>
      <c r="X1396" s="4">
        <v>35</v>
      </c>
      <c r="Y1396">
        <f t="shared" si="262"/>
        <v>0</v>
      </c>
      <c r="Z1396">
        <f t="shared" si="263"/>
        <v>0</v>
      </c>
    </row>
    <row r="1397" spans="2:26" x14ac:dyDescent="0.25">
      <c r="B1397" s="11">
        <f t="shared" si="264"/>
        <v>44619.708333329974</v>
      </c>
      <c r="C1397" s="1">
        <f t="shared" si="255"/>
        <v>2</v>
      </c>
      <c r="D1397" s="1">
        <f t="shared" si="256"/>
        <v>7</v>
      </c>
      <c r="E1397" s="12">
        <f t="shared" si="257"/>
        <v>18</v>
      </c>
      <c r="F1397" s="124" t="str">
        <f t="shared" si="258"/>
        <v>0</v>
      </c>
      <c r="G1397" s="1">
        <f ca="1">(OFFSET(O1397,0,MATCH(Customer!$J$6,'CDH &amp; HDH'!$P$11:$X$11,0)))</f>
        <v>38</v>
      </c>
      <c r="H1397" s="1" t="str">
        <f t="shared" si="259"/>
        <v>Heating</v>
      </c>
      <c r="I1397" s="1">
        <f ca="1">OFFSET(IF($H1397="Cooling",Customer!$C$25,Customer!$C$52),E1397,D1397)</f>
        <v>66</v>
      </c>
      <c r="J1397" s="1">
        <f ca="1">OFFSET(IF($H1397="Cooling",Customer!$L$25,Customer!$L$52),$E1397,$D1397)</f>
        <v>64</v>
      </c>
      <c r="K1397" s="16">
        <f t="shared" si="260"/>
        <v>0</v>
      </c>
      <c r="L1397" s="16">
        <f t="shared" si="261"/>
        <v>0</v>
      </c>
      <c r="M1397" s="17">
        <f t="shared" ca="1" si="253"/>
        <v>28</v>
      </c>
      <c r="N1397" s="17">
        <f t="shared" ca="1" si="254"/>
        <v>26</v>
      </c>
      <c r="O1397" s="4"/>
      <c r="P1397" s="4">
        <v>33</v>
      </c>
      <c r="Q1397" s="4">
        <v>29</v>
      </c>
      <c r="R1397" s="4">
        <v>23</v>
      </c>
      <c r="S1397" s="4">
        <v>26</v>
      </c>
      <c r="T1397" s="4">
        <v>33</v>
      </c>
      <c r="U1397" s="4">
        <v>26</v>
      </c>
      <c r="V1397" s="13">
        <v>38</v>
      </c>
      <c r="W1397" s="4">
        <v>30</v>
      </c>
      <c r="X1397" s="4">
        <v>32</v>
      </c>
      <c r="Y1397">
        <f t="shared" si="262"/>
        <v>0</v>
      </c>
      <c r="Z1397">
        <f t="shared" si="263"/>
        <v>0</v>
      </c>
    </row>
    <row r="1398" spans="2:26" x14ac:dyDescent="0.25">
      <c r="B1398" s="11">
        <f t="shared" si="264"/>
        <v>44619.749999996639</v>
      </c>
      <c r="C1398" s="1">
        <f t="shared" si="255"/>
        <v>2</v>
      </c>
      <c r="D1398" s="1">
        <f t="shared" si="256"/>
        <v>7</v>
      </c>
      <c r="E1398" s="12">
        <f t="shared" si="257"/>
        <v>19</v>
      </c>
      <c r="F1398" s="124" t="str">
        <f t="shared" si="258"/>
        <v>0</v>
      </c>
      <c r="G1398" s="1">
        <f ca="1">(OFFSET(O1398,0,MATCH(Customer!$J$6,'CDH &amp; HDH'!$P$11:$X$11,0)))</f>
        <v>35</v>
      </c>
      <c r="H1398" s="1" t="str">
        <f t="shared" si="259"/>
        <v>Heating</v>
      </c>
      <c r="I1398" s="1">
        <f ca="1">OFFSET(IF($H1398="Cooling",Customer!$C$25,Customer!$C$52),E1398,D1398)</f>
        <v>66</v>
      </c>
      <c r="J1398" s="1">
        <f ca="1">OFFSET(IF($H1398="Cooling",Customer!$L$25,Customer!$L$52),$E1398,$D1398)</f>
        <v>64</v>
      </c>
      <c r="K1398" s="16">
        <f t="shared" si="260"/>
        <v>0</v>
      </c>
      <c r="L1398" s="16">
        <f t="shared" si="261"/>
        <v>0</v>
      </c>
      <c r="M1398" s="17">
        <f t="shared" ca="1" si="253"/>
        <v>31</v>
      </c>
      <c r="N1398" s="17">
        <f t="shared" ca="1" si="254"/>
        <v>29</v>
      </c>
      <c r="O1398" s="4"/>
      <c r="P1398" s="4">
        <v>32</v>
      </c>
      <c r="Q1398" s="4">
        <v>26</v>
      </c>
      <c r="R1398" s="4">
        <v>22</v>
      </c>
      <c r="S1398" s="4">
        <v>26</v>
      </c>
      <c r="T1398" s="4">
        <v>33</v>
      </c>
      <c r="U1398" s="4">
        <v>25</v>
      </c>
      <c r="V1398" s="13">
        <v>35</v>
      </c>
      <c r="W1398" s="4">
        <v>29</v>
      </c>
      <c r="X1398" s="4">
        <v>30</v>
      </c>
      <c r="Y1398">
        <f t="shared" si="262"/>
        <v>0</v>
      </c>
      <c r="Z1398">
        <f t="shared" si="263"/>
        <v>0</v>
      </c>
    </row>
    <row r="1399" spans="2:26" x14ac:dyDescent="0.25">
      <c r="B1399" s="11">
        <f t="shared" si="264"/>
        <v>44619.791666663303</v>
      </c>
      <c r="C1399" s="1">
        <f t="shared" si="255"/>
        <v>2</v>
      </c>
      <c r="D1399" s="1">
        <f t="shared" si="256"/>
        <v>7</v>
      </c>
      <c r="E1399" s="12">
        <f t="shared" si="257"/>
        <v>20</v>
      </c>
      <c r="F1399" s="124" t="str">
        <f t="shared" si="258"/>
        <v>0</v>
      </c>
      <c r="G1399" s="1">
        <f ca="1">(OFFSET(O1399,0,MATCH(Customer!$J$6,'CDH &amp; HDH'!$P$11:$X$11,0)))</f>
        <v>32</v>
      </c>
      <c r="H1399" s="1" t="str">
        <f t="shared" si="259"/>
        <v>Heating</v>
      </c>
      <c r="I1399" s="1">
        <f ca="1">OFFSET(IF($H1399="Cooling",Customer!$C$25,Customer!$C$52),E1399,D1399)</f>
        <v>66</v>
      </c>
      <c r="J1399" s="1">
        <f ca="1">OFFSET(IF($H1399="Cooling",Customer!$L$25,Customer!$L$52),$E1399,$D1399)</f>
        <v>64</v>
      </c>
      <c r="K1399" s="16">
        <f t="shared" si="260"/>
        <v>0</v>
      </c>
      <c r="L1399" s="16">
        <f t="shared" si="261"/>
        <v>0</v>
      </c>
      <c r="M1399" s="17">
        <f t="shared" ca="1" si="253"/>
        <v>34</v>
      </c>
      <c r="N1399" s="17">
        <f t="shared" ca="1" si="254"/>
        <v>32</v>
      </c>
      <c r="O1399" s="4"/>
      <c r="P1399" s="4">
        <v>31</v>
      </c>
      <c r="Q1399" s="4">
        <v>24</v>
      </c>
      <c r="R1399" s="4">
        <v>21</v>
      </c>
      <c r="S1399" s="4">
        <v>26</v>
      </c>
      <c r="T1399" s="4">
        <v>33</v>
      </c>
      <c r="U1399" s="4">
        <v>25</v>
      </c>
      <c r="V1399" s="13">
        <v>32</v>
      </c>
      <c r="W1399" s="4">
        <v>29</v>
      </c>
      <c r="X1399" s="4">
        <v>28</v>
      </c>
      <c r="Y1399">
        <f t="shared" si="262"/>
        <v>0</v>
      </c>
      <c r="Z1399">
        <f t="shared" si="263"/>
        <v>0</v>
      </c>
    </row>
    <row r="1400" spans="2:26" x14ac:dyDescent="0.25">
      <c r="B1400" s="11">
        <f t="shared" si="264"/>
        <v>44619.833333329967</v>
      </c>
      <c r="C1400" s="1">
        <f t="shared" si="255"/>
        <v>2</v>
      </c>
      <c r="D1400" s="1">
        <f t="shared" si="256"/>
        <v>7</v>
      </c>
      <c r="E1400" s="12">
        <f t="shared" si="257"/>
        <v>21</v>
      </c>
      <c r="F1400" s="124" t="str">
        <f t="shared" si="258"/>
        <v>0</v>
      </c>
      <c r="G1400" s="1">
        <f ca="1">(OFFSET(O1400,0,MATCH(Customer!$J$6,'CDH &amp; HDH'!$P$11:$X$11,0)))</f>
        <v>32</v>
      </c>
      <c r="H1400" s="1" t="str">
        <f t="shared" si="259"/>
        <v>Heating</v>
      </c>
      <c r="I1400" s="1">
        <f ca="1">OFFSET(IF($H1400="Cooling",Customer!$C$25,Customer!$C$52),E1400,D1400)</f>
        <v>66</v>
      </c>
      <c r="J1400" s="1">
        <f ca="1">OFFSET(IF($H1400="Cooling",Customer!$L$25,Customer!$L$52),$E1400,$D1400)</f>
        <v>64</v>
      </c>
      <c r="K1400" s="16">
        <f t="shared" si="260"/>
        <v>0</v>
      </c>
      <c r="L1400" s="16">
        <f t="shared" si="261"/>
        <v>0</v>
      </c>
      <c r="M1400" s="17">
        <f t="shared" ca="1" si="253"/>
        <v>34</v>
      </c>
      <c r="N1400" s="17">
        <f t="shared" ca="1" si="254"/>
        <v>32</v>
      </c>
      <c r="O1400" s="4"/>
      <c r="P1400" s="4">
        <v>30</v>
      </c>
      <c r="Q1400" s="4">
        <v>24</v>
      </c>
      <c r="R1400" s="4">
        <v>21</v>
      </c>
      <c r="S1400" s="4">
        <v>26</v>
      </c>
      <c r="T1400" s="4">
        <v>34</v>
      </c>
      <c r="U1400" s="4">
        <v>25</v>
      </c>
      <c r="V1400" s="13">
        <v>32</v>
      </c>
      <c r="W1400" s="4">
        <v>28</v>
      </c>
      <c r="X1400" s="4">
        <v>25</v>
      </c>
      <c r="Y1400">
        <f t="shared" si="262"/>
        <v>0</v>
      </c>
      <c r="Z1400">
        <f t="shared" si="263"/>
        <v>0</v>
      </c>
    </row>
    <row r="1401" spans="2:26" x14ac:dyDescent="0.25">
      <c r="B1401" s="11">
        <f t="shared" si="264"/>
        <v>44619.874999996631</v>
      </c>
      <c r="C1401" s="1">
        <f t="shared" si="255"/>
        <v>2</v>
      </c>
      <c r="D1401" s="1">
        <f t="shared" si="256"/>
        <v>7</v>
      </c>
      <c r="E1401" s="12">
        <f t="shared" si="257"/>
        <v>22</v>
      </c>
      <c r="F1401" s="124" t="str">
        <f t="shared" si="258"/>
        <v>0</v>
      </c>
      <c r="G1401" s="1">
        <f ca="1">(OFFSET(O1401,0,MATCH(Customer!$J$6,'CDH &amp; HDH'!$P$11:$X$11,0)))</f>
        <v>28</v>
      </c>
      <c r="H1401" s="1" t="str">
        <f t="shared" si="259"/>
        <v>Heating</v>
      </c>
      <c r="I1401" s="1">
        <f ca="1">OFFSET(IF($H1401="Cooling",Customer!$C$25,Customer!$C$52),E1401,D1401)</f>
        <v>66</v>
      </c>
      <c r="J1401" s="1">
        <f ca="1">OFFSET(IF($H1401="Cooling",Customer!$L$25,Customer!$L$52),$E1401,$D1401)</f>
        <v>64</v>
      </c>
      <c r="K1401" s="16">
        <f t="shared" si="260"/>
        <v>0</v>
      </c>
      <c r="L1401" s="16">
        <f t="shared" si="261"/>
        <v>0</v>
      </c>
      <c r="M1401" s="17">
        <f t="shared" ca="1" si="253"/>
        <v>38</v>
      </c>
      <c r="N1401" s="17">
        <f t="shared" ca="1" si="254"/>
        <v>36</v>
      </c>
      <c r="O1401" s="4"/>
      <c r="P1401" s="4">
        <v>30</v>
      </c>
      <c r="Q1401" s="4">
        <v>22</v>
      </c>
      <c r="R1401" s="4">
        <v>20</v>
      </c>
      <c r="S1401" s="4">
        <v>26</v>
      </c>
      <c r="T1401" s="4">
        <v>34</v>
      </c>
      <c r="U1401" s="4">
        <v>24</v>
      </c>
      <c r="V1401" s="13">
        <v>28</v>
      </c>
      <c r="W1401" s="4">
        <v>28</v>
      </c>
      <c r="X1401" s="4">
        <v>24</v>
      </c>
      <c r="Y1401">
        <f t="shared" si="262"/>
        <v>0</v>
      </c>
      <c r="Z1401">
        <f t="shared" si="263"/>
        <v>0</v>
      </c>
    </row>
    <row r="1402" spans="2:26" x14ac:dyDescent="0.25">
      <c r="B1402" s="11">
        <f t="shared" si="264"/>
        <v>44619.916666663295</v>
      </c>
      <c r="C1402" s="1">
        <f t="shared" si="255"/>
        <v>2</v>
      </c>
      <c r="D1402" s="1">
        <f t="shared" si="256"/>
        <v>7</v>
      </c>
      <c r="E1402" s="12">
        <f t="shared" si="257"/>
        <v>23</v>
      </c>
      <c r="F1402" s="124" t="str">
        <f t="shared" si="258"/>
        <v>0</v>
      </c>
      <c r="G1402" s="1">
        <f ca="1">(OFFSET(O1402,0,MATCH(Customer!$J$6,'CDH &amp; HDH'!$P$11:$X$11,0)))</f>
        <v>28</v>
      </c>
      <c r="H1402" s="1" t="str">
        <f t="shared" si="259"/>
        <v>Heating</v>
      </c>
      <c r="I1402" s="1">
        <f ca="1">OFFSET(IF($H1402="Cooling",Customer!$C$25,Customer!$C$52),E1402,D1402)</f>
        <v>66</v>
      </c>
      <c r="J1402" s="1">
        <f ca="1">OFFSET(IF($H1402="Cooling",Customer!$L$25,Customer!$L$52),$E1402,$D1402)</f>
        <v>64</v>
      </c>
      <c r="K1402" s="16">
        <f t="shared" si="260"/>
        <v>0</v>
      </c>
      <c r="L1402" s="16">
        <f t="shared" si="261"/>
        <v>0</v>
      </c>
      <c r="M1402" s="17">
        <f t="shared" ca="1" si="253"/>
        <v>38</v>
      </c>
      <c r="N1402" s="17">
        <f t="shared" ca="1" si="254"/>
        <v>36</v>
      </c>
      <c r="O1402" s="4"/>
      <c r="P1402" s="4">
        <v>30</v>
      </c>
      <c r="Q1402" s="4">
        <v>21</v>
      </c>
      <c r="R1402" s="4">
        <v>20</v>
      </c>
      <c r="S1402" s="4">
        <v>25</v>
      </c>
      <c r="T1402" s="4">
        <v>34</v>
      </c>
      <c r="U1402" s="4">
        <v>23</v>
      </c>
      <c r="V1402" s="13">
        <v>28</v>
      </c>
      <c r="W1402" s="4">
        <v>27</v>
      </c>
      <c r="X1402" s="4">
        <v>23</v>
      </c>
      <c r="Y1402">
        <f t="shared" si="262"/>
        <v>0</v>
      </c>
      <c r="Z1402">
        <f t="shared" si="263"/>
        <v>0</v>
      </c>
    </row>
    <row r="1403" spans="2:26" x14ac:dyDescent="0.25">
      <c r="B1403" s="11">
        <f t="shared" si="264"/>
        <v>44619.95833332996</v>
      </c>
      <c r="C1403" s="1">
        <f t="shared" si="255"/>
        <v>2</v>
      </c>
      <c r="D1403" s="1">
        <f t="shared" si="256"/>
        <v>7</v>
      </c>
      <c r="E1403" s="12">
        <f t="shared" si="257"/>
        <v>24</v>
      </c>
      <c r="F1403" s="124" t="str">
        <f t="shared" si="258"/>
        <v>0</v>
      </c>
      <c r="G1403" s="1">
        <f ca="1">(OFFSET(O1403,0,MATCH(Customer!$J$6,'CDH &amp; HDH'!$P$11:$X$11,0)))</f>
        <v>28</v>
      </c>
      <c r="H1403" s="1" t="str">
        <f t="shared" si="259"/>
        <v>Heating</v>
      </c>
      <c r="I1403" s="1">
        <f ca="1">OFFSET(IF($H1403="Cooling",Customer!$C$25,Customer!$C$52),E1403,D1403)</f>
        <v>66</v>
      </c>
      <c r="J1403" s="1">
        <f ca="1">OFFSET(IF($H1403="Cooling",Customer!$L$25,Customer!$L$52),$E1403,$D1403)</f>
        <v>64</v>
      </c>
      <c r="K1403" s="16">
        <f t="shared" si="260"/>
        <v>0</v>
      </c>
      <c r="L1403" s="16">
        <f t="shared" si="261"/>
        <v>0</v>
      </c>
      <c r="M1403" s="17">
        <f t="shared" ca="1" si="253"/>
        <v>38</v>
      </c>
      <c r="N1403" s="17">
        <f t="shared" ca="1" si="254"/>
        <v>36</v>
      </c>
      <c r="O1403" s="4"/>
      <c r="P1403" s="4">
        <v>29</v>
      </c>
      <c r="Q1403" s="4">
        <v>20</v>
      </c>
      <c r="R1403" s="4">
        <v>18</v>
      </c>
      <c r="S1403" s="4">
        <v>24</v>
      </c>
      <c r="T1403" s="4">
        <v>33</v>
      </c>
      <c r="U1403" s="4">
        <v>22</v>
      </c>
      <c r="V1403" s="13">
        <v>28</v>
      </c>
      <c r="W1403" s="4">
        <v>26</v>
      </c>
      <c r="X1403" s="4">
        <v>23</v>
      </c>
      <c r="Y1403">
        <f t="shared" si="262"/>
        <v>0</v>
      </c>
      <c r="Z1403">
        <f t="shared" si="263"/>
        <v>0</v>
      </c>
    </row>
    <row r="1404" spans="2:26" x14ac:dyDescent="0.25">
      <c r="B1404" s="11">
        <f t="shared" si="264"/>
        <v>44619.999999996624</v>
      </c>
      <c r="C1404" s="1">
        <f t="shared" si="255"/>
        <v>2</v>
      </c>
      <c r="D1404" s="1">
        <f t="shared" si="256"/>
        <v>1</v>
      </c>
      <c r="E1404" s="12">
        <f t="shared" si="257"/>
        <v>1</v>
      </c>
      <c r="F1404" s="124" t="str">
        <f t="shared" si="258"/>
        <v>0</v>
      </c>
      <c r="G1404" s="1">
        <f ca="1">(OFFSET(O1404,0,MATCH(Customer!$J$6,'CDH &amp; HDH'!$P$11:$X$11,0)))</f>
        <v>29</v>
      </c>
      <c r="H1404" s="1" t="str">
        <f t="shared" si="259"/>
        <v>Heating</v>
      </c>
      <c r="I1404" s="1">
        <f ca="1">OFFSET(IF($H1404="Cooling",Customer!$C$25,Customer!$C$52),E1404,D1404)</f>
        <v>66</v>
      </c>
      <c r="J1404" s="1">
        <f ca="1">OFFSET(IF($H1404="Cooling",Customer!$L$25,Customer!$L$52),$E1404,$D1404)</f>
        <v>64</v>
      </c>
      <c r="K1404" s="16">
        <f t="shared" si="260"/>
        <v>0</v>
      </c>
      <c r="L1404" s="16">
        <f t="shared" si="261"/>
        <v>0</v>
      </c>
      <c r="M1404" s="17">
        <f t="shared" ca="1" si="253"/>
        <v>37</v>
      </c>
      <c r="N1404" s="17">
        <f t="shared" ca="1" si="254"/>
        <v>35</v>
      </c>
      <c r="O1404" s="4"/>
      <c r="P1404" s="4">
        <v>28</v>
      </c>
      <c r="Q1404" s="4">
        <v>21</v>
      </c>
      <c r="R1404" s="4">
        <v>16</v>
      </c>
      <c r="S1404" s="4">
        <v>24</v>
      </c>
      <c r="T1404" s="4">
        <v>32</v>
      </c>
      <c r="U1404" s="4">
        <v>21</v>
      </c>
      <c r="V1404" s="13">
        <v>29</v>
      </c>
      <c r="W1404" s="4">
        <v>26</v>
      </c>
      <c r="X1404" s="4">
        <v>21</v>
      </c>
      <c r="Y1404">
        <f t="shared" si="262"/>
        <v>0</v>
      </c>
      <c r="Z1404">
        <f t="shared" si="263"/>
        <v>0</v>
      </c>
    </row>
    <row r="1405" spans="2:26" x14ac:dyDescent="0.25">
      <c r="B1405" s="11">
        <f t="shared" si="264"/>
        <v>44620.041666663288</v>
      </c>
      <c r="C1405" s="1">
        <f t="shared" si="255"/>
        <v>2</v>
      </c>
      <c r="D1405" s="1">
        <f t="shared" si="256"/>
        <v>1</v>
      </c>
      <c r="E1405" s="12">
        <f t="shared" si="257"/>
        <v>2</v>
      </c>
      <c r="F1405" s="124" t="str">
        <f t="shared" si="258"/>
        <v>0</v>
      </c>
      <c r="G1405" s="1">
        <f ca="1">(OFFSET(O1405,0,MATCH(Customer!$J$6,'CDH &amp; HDH'!$P$11:$X$11,0)))</f>
        <v>28</v>
      </c>
      <c r="H1405" s="1" t="str">
        <f t="shared" si="259"/>
        <v>Heating</v>
      </c>
      <c r="I1405" s="1">
        <f ca="1">OFFSET(IF($H1405="Cooling",Customer!$C$25,Customer!$C$52),E1405,D1405)</f>
        <v>66</v>
      </c>
      <c r="J1405" s="1">
        <f ca="1">OFFSET(IF($H1405="Cooling",Customer!$L$25,Customer!$L$52),$E1405,$D1405)</f>
        <v>64</v>
      </c>
      <c r="K1405" s="16">
        <f t="shared" si="260"/>
        <v>0</v>
      </c>
      <c r="L1405" s="16">
        <f t="shared" si="261"/>
        <v>0</v>
      </c>
      <c r="M1405" s="17">
        <f t="shared" ca="1" si="253"/>
        <v>38</v>
      </c>
      <c r="N1405" s="17">
        <f t="shared" ca="1" si="254"/>
        <v>36</v>
      </c>
      <c r="O1405" s="4"/>
      <c r="P1405" s="4">
        <v>28</v>
      </c>
      <c r="Q1405" s="4">
        <v>18</v>
      </c>
      <c r="R1405" s="4">
        <v>12</v>
      </c>
      <c r="S1405" s="4">
        <v>24</v>
      </c>
      <c r="T1405" s="4">
        <v>32</v>
      </c>
      <c r="U1405" s="4">
        <v>19</v>
      </c>
      <c r="V1405" s="13">
        <v>28</v>
      </c>
      <c r="W1405" s="4">
        <v>26</v>
      </c>
      <c r="X1405" s="4">
        <v>20</v>
      </c>
      <c r="Y1405">
        <f t="shared" si="262"/>
        <v>0</v>
      </c>
      <c r="Z1405">
        <f t="shared" si="263"/>
        <v>0</v>
      </c>
    </row>
    <row r="1406" spans="2:26" x14ac:dyDescent="0.25">
      <c r="B1406" s="11">
        <f t="shared" si="264"/>
        <v>44620.083333329952</v>
      </c>
      <c r="C1406" s="1">
        <f t="shared" si="255"/>
        <v>2</v>
      </c>
      <c r="D1406" s="1">
        <f t="shared" si="256"/>
        <v>1</v>
      </c>
      <c r="E1406" s="12">
        <f t="shared" si="257"/>
        <v>3</v>
      </c>
      <c r="F1406" s="124" t="str">
        <f t="shared" si="258"/>
        <v>0</v>
      </c>
      <c r="G1406" s="1">
        <f ca="1">(OFFSET(O1406,0,MATCH(Customer!$J$6,'CDH &amp; HDH'!$P$11:$X$11,0)))</f>
        <v>26</v>
      </c>
      <c r="H1406" s="1" t="str">
        <f t="shared" si="259"/>
        <v>Heating</v>
      </c>
      <c r="I1406" s="1">
        <f ca="1">OFFSET(IF($H1406="Cooling",Customer!$C$25,Customer!$C$52),E1406,D1406)</f>
        <v>66</v>
      </c>
      <c r="J1406" s="1">
        <f ca="1">OFFSET(IF($H1406="Cooling",Customer!$L$25,Customer!$L$52),$E1406,$D1406)</f>
        <v>64</v>
      </c>
      <c r="K1406" s="16">
        <f t="shared" si="260"/>
        <v>0</v>
      </c>
      <c r="L1406" s="16">
        <f t="shared" si="261"/>
        <v>0</v>
      </c>
      <c r="M1406" s="17">
        <f t="shared" ca="1" si="253"/>
        <v>40</v>
      </c>
      <c r="N1406" s="17">
        <f t="shared" ca="1" si="254"/>
        <v>38</v>
      </c>
      <c r="O1406" s="4"/>
      <c r="P1406" s="4">
        <v>26</v>
      </c>
      <c r="Q1406" s="4">
        <v>18</v>
      </c>
      <c r="R1406" s="4">
        <v>7</v>
      </c>
      <c r="S1406" s="4">
        <v>24</v>
      </c>
      <c r="T1406" s="4">
        <v>31</v>
      </c>
      <c r="U1406" s="4">
        <v>19</v>
      </c>
      <c r="V1406" s="13">
        <v>26</v>
      </c>
      <c r="W1406" s="4">
        <v>26</v>
      </c>
      <c r="X1406" s="4">
        <v>20</v>
      </c>
      <c r="Y1406">
        <f t="shared" si="262"/>
        <v>0</v>
      </c>
      <c r="Z1406">
        <f t="shared" si="263"/>
        <v>0</v>
      </c>
    </row>
    <row r="1407" spans="2:26" x14ac:dyDescent="0.25">
      <c r="B1407" s="11">
        <f t="shared" si="264"/>
        <v>44620.124999996617</v>
      </c>
      <c r="C1407" s="1">
        <f t="shared" si="255"/>
        <v>2</v>
      </c>
      <c r="D1407" s="1">
        <f t="shared" si="256"/>
        <v>1</v>
      </c>
      <c r="E1407" s="12">
        <f t="shared" si="257"/>
        <v>4</v>
      </c>
      <c r="F1407" s="124" t="str">
        <f t="shared" si="258"/>
        <v>0</v>
      </c>
      <c r="G1407" s="1">
        <f ca="1">(OFFSET(O1407,0,MATCH(Customer!$J$6,'CDH &amp; HDH'!$P$11:$X$11,0)))</f>
        <v>25</v>
      </c>
      <c r="H1407" s="1" t="str">
        <f t="shared" si="259"/>
        <v>Heating</v>
      </c>
      <c r="I1407" s="1">
        <f ca="1">OFFSET(IF($H1407="Cooling",Customer!$C$25,Customer!$C$52),E1407,D1407)</f>
        <v>66</v>
      </c>
      <c r="J1407" s="1">
        <f ca="1">OFFSET(IF($H1407="Cooling",Customer!$L$25,Customer!$L$52),$E1407,$D1407)</f>
        <v>64</v>
      </c>
      <c r="K1407" s="16">
        <f t="shared" si="260"/>
        <v>0</v>
      </c>
      <c r="L1407" s="16">
        <f t="shared" si="261"/>
        <v>0</v>
      </c>
      <c r="M1407" s="17">
        <f t="shared" ca="1" si="253"/>
        <v>41</v>
      </c>
      <c r="N1407" s="17">
        <f t="shared" ca="1" si="254"/>
        <v>39</v>
      </c>
      <c r="O1407" s="4"/>
      <c r="P1407" s="4">
        <v>27</v>
      </c>
      <c r="Q1407" s="4">
        <v>19</v>
      </c>
      <c r="R1407" s="4">
        <v>8</v>
      </c>
      <c r="S1407" s="4">
        <v>23</v>
      </c>
      <c r="T1407" s="4">
        <v>31</v>
      </c>
      <c r="U1407" s="4">
        <v>18</v>
      </c>
      <c r="V1407" s="13">
        <v>25</v>
      </c>
      <c r="W1407" s="4">
        <v>27</v>
      </c>
      <c r="X1407" s="4">
        <v>19</v>
      </c>
      <c r="Y1407">
        <f t="shared" si="262"/>
        <v>0</v>
      </c>
      <c r="Z1407">
        <f t="shared" si="263"/>
        <v>0</v>
      </c>
    </row>
    <row r="1408" spans="2:26" x14ac:dyDescent="0.25">
      <c r="B1408" s="11">
        <f t="shared" si="264"/>
        <v>44620.166666663281</v>
      </c>
      <c r="C1408" s="1">
        <f t="shared" si="255"/>
        <v>2</v>
      </c>
      <c r="D1408" s="1">
        <f t="shared" si="256"/>
        <v>1</v>
      </c>
      <c r="E1408" s="12">
        <f t="shared" si="257"/>
        <v>5</v>
      </c>
      <c r="F1408" s="124" t="str">
        <f t="shared" si="258"/>
        <v>0</v>
      </c>
      <c r="G1408" s="1">
        <f ca="1">(OFFSET(O1408,0,MATCH(Customer!$J$6,'CDH &amp; HDH'!$P$11:$X$11,0)))</f>
        <v>25</v>
      </c>
      <c r="H1408" s="1" t="str">
        <f t="shared" si="259"/>
        <v>Heating</v>
      </c>
      <c r="I1408" s="1">
        <f ca="1">OFFSET(IF($H1408="Cooling",Customer!$C$25,Customer!$C$52),E1408,D1408)</f>
        <v>66</v>
      </c>
      <c r="J1408" s="1">
        <f ca="1">OFFSET(IF($H1408="Cooling",Customer!$L$25,Customer!$L$52),$E1408,$D1408)</f>
        <v>64</v>
      </c>
      <c r="K1408" s="16">
        <f t="shared" si="260"/>
        <v>0</v>
      </c>
      <c r="L1408" s="16">
        <f t="shared" si="261"/>
        <v>0</v>
      </c>
      <c r="M1408" s="17">
        <f t="shared" ca="1" si="253"/>
        <v>41</v>
      </c>
      <c r="N1408" s="17">
        <f t="shared" ca="1" si="254"/>
        <v>39</v>
      </c>
      <c r="O1408" s="4"/>
      <c r="P1408" s="4">
        <v>26</v>
      </c>
      <c r="Q1408" s="4">
        <v>20</v>
      </c>
      <c r="R1408" s="4">
        <v>8</v>
      </c>
      <c r="S1408" s="4">
        <v>22</v>
      </c>
      <c r="T1408" s="4">
        <v>31</v>
      </c>
      <c r="U1408" s="4">
        <v>17</v>
      </c>
      <c r="V1408" s="13">
        <v>25</v>
      </c>
      <c r="W1408" s="4">
        <v>26</v>
      </c>
      <c r="X1408" s="4">
        <v>18</v>
      </c>
      <c r="Y1408">
        <f t="shared" si="262"/>
        <v>0</v>
      </c>
      <c r="Z1408">
        <f t="shared" si="263"/>
        <v>0</v>
      </c>
    </row>
    <row r="1409" spans="2:26" x14ac:dyDescent="0.25">
      <c r="B1409" s="11">
        <f t="shared" si="264"/>
        <v>44620.208333329945</v>
      </c>
      <c r="C1409" s="1">
        <f t="shared" si="255"/>
        <v>2</v>
      </c>
      <c r="D1409" s="1">
        <f t="shared" si="256"/>
        <v>1</v>
      </c>
      <c r="E1409" s="12">
        <f t="shared" si="257"/>
        <v>6</v>
      </c>
      <c r="F1409" s="124" t="str">
        <f t="shared" si="258"/>
        <v>0</v>
      </c>
      <c r="G1409" s="1">
        <f ca="1">(OFFSET(O1409,0,MATCH(Customer!$J$6,'CDH &amp; HDH'!$P$11:$X$11,0)))</f>
        <v>24</v>
      </c>
      <c r="H1409" s="1" t="str">
        <f t="shared" si="259"/>
        <v>Heating</v>
      </c>
      <c r="I1409" s="1">
        <f ca="1">OFFSET(IF($H1409="Cooling",Customer!$C$25,Customer!$C$52),E1409,D1409)</f>
        <v>66</v>
      </c>
      <c r="J1409" s="1">
        <f ca="1">OFFSET(IF($H1409="Cooling",Customer!$L$25,Customer!$L$52),$E1409,$D1409)</f>
        <v>64</v>
      </c>
      <c r="K1409" s="16">
        <f t="shared" si="260"/>
        <v>0</v>
      </c>
      <c r="L1409" s="16">
        <f t="shared" si="261"/>
        <v>0</v>
      </c>
      <c r="M1409" s="17">
        <f t="shared" ca="1" si="253"/>
        <v>42</v>
      </c>
      <c r="N1409" s="17">
        <f t="shared" ca="1" si="254"/>
        <v>40</v>
      </c>
      <c r="O1409" s="4"/>
      <c r="P1409" s="4">
        <v>26</v>
      </c>
      <c r="Q1409" s="4">
        <v>18</v>
      </c>
      <c r="R1409" s="4">
        <v>3</v>
      </c>
      <c r="S1409" s="4">
        <v>22</v>
      </c>
      <c r="T1409" s="4">
        <v>30</v>
      </c>
      <c r="U1409" s="4">
        <v>17</v>
      </c>
      <c r="V1409" s="13">
        <v>24</v>
      </c>
      <c r="W1409" s="4">
        <v>25</v>
      </c>
      <c r="X1409" s="4">
        <v>17</v>
      </c>
      <c r="Y1409">
        <f t="shared" si="262"/>
        <v>0</v>
      </c>
      <c r="Z1409">
        <f t="shared" si="263"/>
        <v>0</v>
      </c>
    </row>
    <row r="1410" spans="2:26" x14ac:dyDescent="0.25">
      <c r="B1410" s="11">
        <f t="shared" si="264"/>
        <v>44620.249999996609</v>
      </c>
      <c r="C1410" s="1">
        <f t="shared" si="255"/>
        <v>2</v>
      </c>
      <c r="D1410" s="1">
        <f t="shared" si="256"/>
        <v>1</v>
      </c>
      <c r="E1410" s="12">
        <f t="shared" si="257"/>
        <v>7</v>
      </c>
      <c r="F1410" s="124" t="str">
        <f t="shared" si="258"/>
        <v>0</v>
      </c>
      <c r="G1410" s="1">
        <f ca="1">(OFFSET(O1410,0,MATCH(Customer!$J$6,'CDH &amp; HDH'!$P$11:$X$11,0)))</f>
        <v>23</v>
      </c>
      <c r="H1410" s="1" t="str">
        <f t="shared" si="259"/>
        <v>Heating</v>
      </c>
      <c r="I1410" s="1">
        <f ca="1">OFFSET(IF($H1410="Cooling",Customer!$C$25,Customer!$C$52),E1410,D1410)</f>
        <v>66</v>
      </c>
      <c r="J1410" s="1">
        <f ca="1">OFFSET(IF($H1410="Cooling",Customer!$L$25,Customer!$L$52),$E1410,$D1410)</f>
        <v>64</v>
      </c>
      <c r="K1410" s="16">
        <f t="shared" si="260"/>
        <v>0</v>
      </c>
      <c r="L1410" s="16">
        <f t="shared" si="261"/>
        <v>0</v>
      </c>
      <c r="M1410" s="17">
        <f t="shared" ca="1" si="253"/>
        <v>43</v>
      </c>
      <c r="N1410" s="17">
        <f t="shared" ca="1" si="254"/>
        <v>41</v>
      </c>
      <c r="O1410" s="4"/>
      <c r="P1410" s="4">
        <v>24</v>
      </c>
      <c r="Q1410" s="4">
        <v>18</v>
      </c>
      <c r="R1410" s="4">
        <v>2</v>
      </c>
      <c r="S1410" s="4">
        <v>23</v>
      </c>
      <c r="T1410" s="4">
        <v>30</v>
      </c>
      <c r="U1410" s="4">
        <v>16</v>
      </c>
      <c r="V1410" s="13">
        <v>23</v>
      </c>
      <c r="W1410" s="4">
        <v>24</v>
      </c>
      <c r="X1410" s="4">
        <v>17</v>
      </c>
      <c r="Y1410">
        <f t="shared" si="262"/>
        <v>0</v>
      </c>
      <c r="Z1410">
        <f t="shared" si="263"/>
        <v>0</v>
      </c>
    </row>
    <row r="1411" spans="2:26" x14ac:dyDescent="0.25">
      <c r="B1411" s="11">
        <f t="shared" si="264"/>
        <v>44620.291666663274</v>
      </c>
      <c r="C1411" s="1">
        <f t="shared" si="255"/>
        <v>2</v>
      </c>
      <c r="D1411" s="1">
        <f t="shared" si="256"/>
        <v>1</v>
      </c>
      <c r="E1411" s="12">
        <f t="shared" si="257"/>
        <v>8</v>
      </c>
      <c r="F1411" s="124" t="str">
        <f t="shared" si="258"/>
        <v>1</v>
      </c>
      <c r="G1411" s="1">
        <f ca="1">(OFFSET(O1411,0,MATCH(Customer!$J$6,'CDH &amp; HDH'!$P$11:$X$11,0)))</f>
        <v>25</v>
      </c>
      <c r="H1411" s="1" t="str">
        <f t="shared" si="259"/>
        <v>Heating</v>
      </c>
      <c r="I1411" s="1">
        <f ca="1">OFFSET(IF($H1411="Cooling",Customer!$C$25,Customer!$C$52),E1411,D1411)</f>
        <v>70</v>
      </c>
      <c r="J1411" s="1">
        <f ca="1">OFFSET(IF($H1411="Cooling",Customer!$L$25,Customer!$L$52),$E1411,$D1411)</f>
        <v>70</v>
      </c>
      <c r="K1411" s="16">
        <f t="shared" si="260"/>
        <v>0</v>
      </c>
      <c r="L1411" s="16">
        <f t="shared" si="261"/>
        <v>0</v>
      </c>
      <c r="M1411" s="17">
        <f t="shared" ca="1" si="253"/>
        <v>45</v>
      </c>
      <c r="N1411" s="17">
        <f t="shared" ca="1" si="254"/>
        <v>45</v>
      </c>
      <c r="O1411" s="4"/>
      <c r="P1411" s="4">
        <v>26</v>
      </c>
      <c r="Q1411" s="4">
        <v>19</v>
      </c>
      <c r="R1411" s="4">
        <v>4</v>
      </c>
      <c r="S1411" s="4">
        <v>23</v>
      </c>
      <c r="T1411" s="4">
        <v>29</v>
      </c>
      <c r="U1411" s="4">
        <v>18</v>
      </c>
      <c r="V1411" s="13">
        <v>25</v>
      </c>
      <c r="W1411" s="4">
        <v>25</v>
      </c>
      <c r="X1411" s="4">
        <v>19</v>
      </c>
      <c r="Y1411">
        <f t="shared" si="262"/>
        <v>0</v>
      </c>
      <c r="Z1411">
        <f t="shared" si="263"/>
        <v>0</v>
      </c>
    </row>
    <row r="1412" spans="2:26" x14ac:dyDescent="0.25">
      <c r="B1412" s="11">
        <f t="shared" si="264"/>
        <v>44620.333333329938</v>
      </c>
      <c r="C1412" s="1">
        <f t="shared" si="255"/>
        <v>2</v>
      </c>
      <c r="D1412" s="1">
        <f t="shared" si="256"/>
        <v>1</v>
      </c>
      <c r="E1412" s="12">
        <f t="shared" si="257"/>
        <v>9</v>
      </c>
      <c r="F1412" s="124" t="str">
        <f t="shared" si="258"/>
        <v>1</v>
      </c>
      <c r="G1412" s="1">
        <f ca="1">(OFFSET(O1412,0,MATCH(Customer!$J$6,'CDH &amp; HDH'!$P$11:$X$11,0)))</f>
        <v>30</v>
      </c>
      <c r="H1412" s="1" t="str">
        <f t="shared" si="259"/>
        <v>Heating</v>
      </c>
      <c r="I1412" s="1">
        <f ca="1">OFFSET(IF($H1412="Cooling",Customer!$C$25,Customer!$C$52),E1412,D1412)</f>
        <v>70</v>
      </c>
      <c r="J1412" s="1">
        <f ca="1">OFFSET(IF($H1412="Cooling",Customer!$L$25,Customer!$L$52),$E1412,$D1412)</f>
        <v>70</v>
      </c>
      <c r="K1412" s="16">
        <f t="shared" si="260"/>
        <v>0</v>
      </c>
      <c r="L1412" s="16">
        <f t="shared" si="261"/>
        <v>0</v>
      </c>
      <c r="M1412" s="17">
        <f t="shared" ca="1" si="253"/>
        <v>40</v>
      </c>
      <c r="N1412" s="17">
        <f t="shared" ca="1" si="254"/>
        <v>40</v>
      </c>
      <c r="O1412" s="4"/>
      <c r="P1412" s="4">
        <v>29</v>
      </c>
      <c r="Q1412" s="4">
        <v>24</v>
      </c>
      <c r="R1412" s="4">
        <v>14</v>
      </c>
      <c r="S1412" s="4">
        <v>26</v>
      </c>
      <c r="T1412" s="4">
        <v>31</v>
      </c>
      <c r="U1412" s="4">
        <v>21</v>
      </c>
      <c r="V1412" s="13">
        <v>30</v>
      </c>
      <c r="W1412" s="4">
        <v>25</v>
      </c>
      <c r="X1412" s="4">
        <v>21</v>
      </c>
      <c r="Y1412">
        <f t="shared" si="262"/>
        <v>0</v>
      </c>
      <c r="Z1412">
        <f t="shared" si="263"/>
        <v>0</v>
      </c>
    </row>
    <row r="1413" spans="2:26" x14ac:dyDescent="0.25">
      <c r="B1413" s="11">
        <f t="shared" si="264"/>
        <v>44620.374999996602</v>
      </c>
      <c r="C1413" s="1">
        <f t="shared" si="255"/>
        <v>2</v>
      </c>
      <c r="D1413" s="1">
        <f t="shared" si="256"/>
        <v>1</v>
      </c>
      <c r="E1413" s="12">
        <f t="shared" si="257"/>
        <v>10</v>
      </c>
      <c r="F1413" s="124" t="str">
        <f t="shared" si="258"/>
        <v>0</v>
      </c>
      <c r="G1413" s="1">
        <f ca="1">(OFFSET(O1413,0,MATCH(Customer!$J$6,'CDH &amp; HDH'!$P$11:$X$11,0)))</f>
        <v>33</v>
      </c>
      <c r="H1413" s="1" t="str">
        <f t="shared" si="259"/>
        <v>Heating</v>
      </c>
      <c r="I1413" s="1">
        <f ca="1">OFFSET(IF($H1413="Cooling",Customer!$C$25,Customer!$C$52),E1413,D1413)</f>
        <v>70</v>
      </c>
      <c r="J1413" s="1">
        <f ca="1">OFFSET(IF($H1413="Cooling",Customer!$L$25,Customer!$L$52),$E1413,$D1413)</f>
        <v>70</v>
      </c>
      <c r="K1413" s="16">
        <f t="shared" si="260"/>
        <v>0</v>
      </c>
      <c r="L1413" s="16">
        <f t="shared" si="261"/>
        <v>0</v>
      </c>
      <c r="M1413" s="17">
        <f t="shared" ca="1" si="253"/>
        <v>37</v>
      </c>
      <c r="N1413" s="17">
        <f t="shared" ca="1" si="254"/>
        <v>37</v>
      </c>
      <c r="O1413" s="4"/>
      <c r="P1413" s="4">
        <v>33</v>
      </c>
      <c r="Q1413" s="4">
        <v>25</v>
      </c>
      <c r="R1413" s="4">
        <v>22</v>
      </c>
      <c r="S1413" s="4">
        <v>29</v>
      </c>
      <c r="T1413" s="4">
        <v>32</v>
      </c>
      <c r="U1413" s="4">
        <v>23</v>
      </c>
      <c r="V1413" s="13">
        <v>33</v>
      </c>
      <c r="W1413" s="4">
        <v>25</v>
      </c>
      <c r="X1413" s="4">
        <v>23</v>
      </c>
      <c r="Y1413">
        <f t="shared" si="262"/>
        <v>0</v>
      </c>
      <c r="Z1413">
        <f t="shared" si="263"/>
        <v>0</v>
      </c>
    </row>
    <row r="1414" spans="2:26" x14ac:dyDescent="0.25">
      <c r="B1414" s="11">
        <f t="shared" si="264"/>
        <v>44620.416666663266</v>
      </c>
      <c r="C1414" s="1">
        <f t="shared" si="255"/>
        <v>2</v>
      </c>
      <c r="D1414" s="1">
        <f t="shared" si="256"/>
        <v>1</v>
      </c>
      <c r="E1414" s="12">
        <f t="shared" si="257"/>
        <v>11</v>
      </c>
      <c r="F1414" s="124" t="str">
        <f t="shared" si="258"/>
        <v>0</v>
      </c>
      <c r="G1414" s="1">
        <f ca="1">(OFFSET(O1414,0,MATCH(Customer!$J$6,'CDH &amp; HDH'!$P$11:$X$11,0)))</f>
        <v>38</v>
      </c>
      <c r="H1414" s="1" t="str">
        <f t="shared" si="259"/>
        <v>Heating</v>
      </c>
      <c r="I1414" s="1">
        <f ca="1">OFFSET(IF($H1414="Cooling",Customer!$C$25,Customer!$C$52),E1414,D1414)</f>
        <v>70</v>
      </c>
      <c r="J1414" s="1">
        <f ca="1">OFFSET(IF($H1414="Cooling",Customer!$L$25,Customer!$L$52),$E1414,$D1414)</f>
        <v>70</v>
      </c>
      <c r="K1414" s="16">
        <f t="shared" si="260"/>
        <v>0</v>
      </c>
      <c r="L1414" s="16">
        <f t="shared" si="261"/>
        <v>0</v>
      </c>
      <c r="M1414" s="17">
        <f t="shared" ca="1" si="253"/>
        <v>32</v>
      </c>
      <c r="N1414" s="17">
        <f t="shared" ca="1" si="254"/>
        <v>32</v>
      </c>
      <c r="O1414" s="4"/>
      <c r="P1414" s="4">
        <v>34</v>
      </c>
      <c r="Q1414" s="4">
        <v>25</v>
      </c>
      <c r="R1414" s="4">
        <v>28</v>
      </c>
      <c r="S1414" s="4">
        <v>33</v>
      </c>
      <c r="T1414" s="4">
        <v>33</v>
      </c>
      <c r="U1414" s="4">
        <v>26</v>
      </c>
      <c r="V1414" s="13">
        <v>38</v>
      </c>
      <c r="W1414" s="4">
        <v>29</v>
      </c>
      <c r="X1414" s="4">
        <v>27</v>
      </c>
      <c r="Y1414">
        <f t="shared" si="262"/>
        <v>0</v>
      </c>
      <c r="Z1414">
        <f t="shared" si="263"/>
        <v>0</v>
      </c>
    </row>
    <row r="1415" spans="2:26" x14ac:dyDescent="0.25">
      <c r="B1415" s="11">
        <f t="shared" si="264"/>
        <v>44620.458333329931</v>
      </c>
      <c r="C1415" s="1">
        <f t="shared" si="255"/>
        <v>2</v>
      </c>
      <c r="D1415" s="1">
        <f t="shared" si="256"/>
        <v>1</v>
      </c>
      <c r="E1415" s="12">
        <f t="shared" si="257"/>
        <v>12</v>
      </c>
      <c r="F1415" s="124" t="str">
        <f t="shared" si="258"/>
        <v>0</v>
      </c>
      <c r="G1415" s="1">
        <f ca="1">(OFFSET(O1415,0,MATCH(Customer!$J$6,'CDH &amp; HDH'!$P$11:$X$11,0)))</f>
        <v>42</v>
      </c>
      <c r="H1415" s="1" t="str">
        <f t="shared" si="259"/>
        <v>Heating</v>
      </c>
      <c r="I1415" s="1">
        <f ca="1">OFFSET(IF($H1415="Cooling",Customer!$C$25,Customer!$C$52),E1415,D1415)</f>
        <v>70</v>
      </c>
      <c r="J1415" s="1">
        <f ca="1">OFFSET(IF($H1415="Cooling",Customer!$L$25,Customer!$L$52),$E1415,$D1415)</f>
        <v>70</v>
      </c>
      <c r="K1415" s="16">
        <f t="shared" si="260"/>
        <v>0</v>
      </c>
      <c r="L1415" s="16">
        <f t="shared" si="261"/>
        <v>0</v>
      </c>
      <c r="M1415" s="17">
        <f t="shared" ca="1" si="253"/>
        <v>28</v>
      </c>
      <c r="N1415" s="17">
        <f t="shared" ca="1" si="254"/>
        <v>28</v>
      </c>
      <c r="O1415" s="4"/>
      <c r="P1415" s="4">
        <v>34</v>
      </c>
      <c r="Q1415" s="4">
        <v>27</v>
      </c>
      <c r="R1415" s="4">
        <v>29</v>
      </c>
      <c r="S1415" s="4">
        <v>33</v>
      </c>
      <c r="T1415" s="4">
        <v>35</v>
      </c>
      <c r="U1415" s="4">
        <v>29</v>
      </c>
      <c r="V1415" s="13">
        <v>42</v>
      </c>
      <c r="W1415" s="4">
        <v>30</v>
      </c>
      <c r="X1415" s="4">
        <v>31</v>
      </c>
      <c r="Y1415">
        <f t="shared" si="262"/>
        <v>0</v>
      </c>
      <c r="Z1415">
        <f t="shared" si="263"/>
        <v>0</v>
      </c>
    </row>
    <row r="1416" spans="2:26" x14ac:dyDescent="0.25">
      <c r="B1416" s="11">
        <f t="shared" si="264"/>
        <v>44620.499999996595</v>
      </c>
      <c r="C1416" s="1">
        <f t="shared" si="255"/>
        <v>2</v>
      </c>
      <c r="D1416" s="1">
        <f t="shared" si="256"/>
        <v>1</v>
      </c>
      <c r="E1416" s="12">
        <f t="shared" si="257"/>
        <v>13</v>
      </c>
      <c r="F1416" s="124" t="str">
        <f t="shared" si="258"/>
        <v>0</v>
      </c>
      <c r="G1416" s="1">
        <f ca="1">(OFFSET(O1416,0,MATCH(Customer!$J$6,'CDH &amp; HDH'!$P$11:$X$11,0)))</f>
        <v>45</v>
      </c>
      <c r="H1416" s="1" t="str">
        <f t="shared" si="259"/>
        <v>Heating</v>
      </c>
      <c r="I1416" s="1">
        <f ca="1">OFFSET(IF($H1416="Cooling",Customer!$C$25,Customer!$C$52),E1416,D1416)</f>
        <v>70</v>
      </c>
      <c r="J1416" s="1">
        <f ca="1">OFFSET(IF($H1416="Cooling",Customer!$L$25,Customer!$L$52),$E1416,$D1416)</f>
        <v>70</v>
      </c>
      <c r="K1416" s="16">
        <f t="shared" si="260"/>
        <v>0</v>
      </c>
      <c r="L1416" s="16">
        <f t="shared" si="261"/>
        <v>0</v>
      </c>
      <c r="M1416" s="17">
        <f t="shared" ca="1" si="253"/>
        <v>25</v>
      </c>
      <c r="N1416" s="17">
        <f t="shared" ca="1" si="254"/>
        <v>25</v>
      </c>
      <c r="O1416" s="4"/>
      <c r="P1416" s="4">
        <v>38</v>
      </c>
      <c r="Q1416" s="4">
        <v>28</v>
      </c>
      <c r="R1416" s="4">
        <v>34</v>
      </c>
      <c r="S1416" s="4">
        <v>33</v>
      </c>
      <c r="T1416" s="4">
        <v>37</v>
      </c>
      <c r="U1416" s="4">
        <v>31</v>
      </c>
      <c r="V1416" s="13">
        <v>45</v>
      </c>
      <c r="W1416" s="4">
        <v>31</v>
      </c>
      <c r="X1416" s="4">
        <v>33</v>
      </c>
      <c r="Y1416">
        <f t="shared" si="262"/>
        <v>0</v>
      </c>
      <c r="Z1416">
        <f t="shared" si="263"/>
        <v>0</v>
      </c>
    </row>
    <row r="1417" spans="2:26" x14ac:dyDescent="0.25">
      <c r="B1417" s="11">
        <f t="shared" si="264"/>
        <v>44620.541666663259</v>
      </c>
      <c r="C1417" s="1">
        <f t="shared" si="255"/>
        <v>2</v>
      </c>
      <c r="D1417" s="1">
        <f t="shared" si="256"/>
        <v>1</v>
      </c>
      <c r="E1417" s="12">
        <f t="shared" si="257"/>
        <v>14</v>
      </c>
      <c r="F1417" s="124" t="str">
        <f t="shared" si="258"/>
        <v>0</v>
      </c>
      <c r="G1417" s="1">
        <f ca="1">(OFFSET(O1417,0,MATCH(Customer!$J$6,'CDH &amp; HDH'!$P$11:$X$11,0)))</f>
        <v>45</v>
      </c>
      <c r="H1417" s="1" t="str">
        <f t="shared" si="259"/>
        <v>Heating</v>
      </c>
      <c r="I1417" s="1">
        <f ca="1">OFFSET(IF($H1417="Cooling",Customer!$C$25,Customer!$C$52),E1417,D1417)</f>
        <v>70</v>
      </c>
      <c r="J1417" s="1">
        <f ca="1">OFFSET(IF($H1417="Cooling",Customer!$L$25,Customer!$L$52),$E1417,$D1417)</f>
        <v>70</v>
      </c>
      <c r="K1417" s="16">
        <f t="shared" si="260"/>
        <v>0</v>
      </c>
      <c r="L1417" s="16">
        <f t="shared" si="261"/>
        <v>0</v>
      </c>
      <c r="M1417" s="17">
        <f t="shared" ca="1" si="253"/>
        <v>25</v>
      </c>
      <c r="N1417" s="17">
        <f t="shared" ca="1" si="254"/>
        <v>25</v>
      </c>
      <c r="O1417" s="4"/>
      <c r="P1417" s="4">
        <v>35</v>
      </c>
      <c r="Q1417" s="4">
        <v>29</v>
      </c>
      <c r="R1417" s="4">
        <v>32</v>
      </c>
      <c r="S1417" s="4">
        <v>33</v>
      </c>
      <c r="T1417" s="4">
        <v>38</v>
      </c>
      <c r="U1417" s="4">
        <v>32</v>
      </c>
      <c r="V1417" s="13">
        <v>45</v>
      </c>
      <c r="W1417" s="4">
        <v>33</v>
      </c>
      <c r="X1417" s="4">
        <v>37</v>
      </c>
      <c r="Y1417">
        <f t="shared" si="262"/>
        <v>0</v>
      </c>
      <c r="Z1417">
        <f t="shared" si="263"/>
        <v>0</v>
      </c>
    </row>
    <row r="1418" spans="2:26" x14ac:dyDescent="0.25">
      <c r="B1418" s="11">
        <f t="shared" si="264"/>
        <v>44620.583333329923</v>
      </c>
      <c r="C1418" s="1">
        <f t="shared" si="255"/>
        <v>2</v>
      </c>
      <c r="D1418" s="1">
        <f t="shared" si="256"/>
        <v>1</v>
      </c>
      <c r="E1418" s="12">
        <f t="shared" si="257"/>
        <v>15</v>
      </c>
      <c r="F1418" s="124" t="str">
        <f t="shared" si="258"/>
        <v>0</v>
      </c>
      <c r="G1418" s="1">
        <f ca="1">(OFFSET(O1418,0,MATCH(Customer!$J$6,'CDH &amp; HDH'!$P$11:$X$11,0)))</f>
        <v>46</v>
      </c>
      <c r="H1418" s="1" t="str">
        <f t="shared" si="259"/>
        <v>Heating</v>
      </c>
      <c r="I1418" s="1">
        <f ca="1">OFFSET(IF($H1418="Cooling",Customer!$C$25,Customer!$C$52),E1418,D1418)</f>
        <v>70</v>
      </c>
      <c r="J1418" s="1">
        <f ca="1">OFFSET(IF($H1418="Cooling",Customer!$L$25,Customer!$L$52),$E1418,$D1418)</f>
        <v>70</v>
      </c>
      <c r="K1418" s="16">
        <f t="shared" si="260"/>
        <v>0</v>
      </c>
      <c r="L1418" s="16">
        <f t="shared" si="261"/>
        <v>0</v>
      </c>
      <c r="M1418" s="17">
        <f t="shared" ca="1" si="253"/>
        <v>24</v>
      </c>
      <c r="N1418" s="17">
        <f t="shared" ca="1" si="254"/>
        <v>24</v>
      </c>
      <c r="O1418" s="4"/>
      <c r="P1418" s="4">
        <v>38</v>
      </c>
      <c r="Q1418" s="4">
        <v>28</v>
      </c>
      <c r="R1418" s="4">
        <v>34</v>
      </c>
      <c r="S1418" s="4">
        <v>32</v>
      </c>
      <c r="T1418" s="4">
        <v>37</v>
      </c>
      <c r="U1418" s="4">
        <v>34</v>
      </c>
      <c r="V1418" s="13">
        <v>46</v>
      </c>
      <c r="W1418" s="4">
        <v>32</v>
      </c>
      <c r="X1418" s="4">
        <v>40</v>
      </c>
      <c r="Y1418">
        <f t="shared" si="262"/>
        <v>0</v>
      </c>
      <c r="Z1418">
        <f t="shared" si="263"/>
        <v>0</v>
      </c>
    </row>
    <row r="1419" spans="2:26" x14ac:dyDescent="0.25">
      <c r="B1419" s="11">
        <f t="shared" si="264"/>
        <v>44620.624999996588</v>
      </c>
      <c r="C1419" s="1">
        <f t="shared" si="255"/>
        <v>2</v>
      </c>
      <c r="D1419" s="1">
        <f t="shared" si="256"/>
        <v>1</v>
      </c>
      <c r="E1419" s="12">
        <f t="shared" si="257"/>
        <v>16</v>
      </c>
      <c r="F1419" s="124" t="str">
        <f t="shared" si="258"/>
        <v>0</v>
      </c>
      <c r="G1419" s="1">
        <f ca="1">(OFFSET(O1419,0,MATCH(Customer!$J$6,'CDH &amp; HDH'!$P$11:$X$11,0)))</f>
        <v>46</v>
      </c>
      <c r="H1419" s="1" t="str">
        <f t="shared" si="259"/>
        <v>Heating</v>
      </c>
      <c r="I1419" s="1">
        <f ca="1">OFFSET(IF($H1419="Cooling",Customer!$C$25,Customer!$C$52),E1419,D1419)</f>
        <v>70</v>
      </c>
      <c r="J1419" s="1">
        <f ca="1">OFFSET(IF($H1419="Cooling",Customer!$L$25,Customer!$L$52),$E1419,$D1419)</f>
        <v>70</v>
      </c>
      <c r="K1419" s="16">
        <f t="shared" si="260"/>
        <v>0</v>
      </c>
      <c r="L1419" s="16">
        <f t="shared" si="261"/>
        <v>0</v>
      </c>
      <c r="M1419" s="17">
        <f t="shared" ca="1" si="253"/>
        <v>24</v>
      </c>
      <c r="N1419" s="17">
        <f t="shared" ca="1" si="254"/>
        <v>24</v>
      </c>
      <c r="O1419" s="4"/>
      <c r="P1419" s="4">
        <v>37</v>
      </c>
      <c r="Q1419" s="4">
        <v>29</v>
      </c>
      <c r="R1419" s="4">
        <v>33</v>
      </c>
      <c r="S1419" s="4">
        <v>31</v>
      </c>
      <c r="T1419" s="4">
        <v>40</v>
      </c>
      <c r="U1419" s="4">
        <v>34</v>
      </c>
      <c r="V1419" s="13">
        <v>46</v>
      </c>
      <c r="W1419" s="4">
        <v>34</v>
      </c>
      <c r="X1419" s="4">
        <v>42</v>
      </c>
      <c r="Y1419">
        <f t="shared" si="262"/>
        <v>0</v>
      </c>
      <c r="Z1419">
        <f t="shared" si="263"/>
        <v>0</v>
      </c>
    </row>
    <row r="1420" spans="2:26" x14ac:dyDescent="0.25">
      <c r="B1420" s="11">
        <f t="shared" si="264"/>
        <v>44620.666666663252</v>
      </c>
      <c r="C1420" s="1">
        <f t="shared" si="255"/>
        <v>2</v>
      </c>
      <c r="D1420" s="1">
        <f t="shared" si="256"/>
        <v>1</v>
      </c>
      <c r="E1420" s="12">
        <f t="shared" si="257"/>
        <v>17</v>
      </c>
      <c r="F1420" s="124" t="str">
        <f t="shared" si="258"/>
        <v>0</v>
      </c>
      <c r="G1420" s="1">
        <f ca="1">(OFFSET(O1420,0,MATCH(Customer!$J$6,'CDH &amp; HDH'!$P$11:$X$11,0)))</f>
        <v>44</v>
      </c>
      <c r="H1420" s="1" t="str">
        <f t="shared" si="259"/>
        <v>Heating</v>
      </c>
      <c r="I1420" s="1">
        <f ca="1">OFFSET(IF($H1420="Cooling",Customer!$C$25,Customer!$C$52),E1420,D1420)</f>
        <v>70</v>
      </c>
      <c r="J1420" s="1">
        <f ca="1">OFFSET(IF($H1420="Cooling",Customer!$L$25,Customer!$L$52),$E1420,$D1420)</f>
        <v>70</v>
      </c>
      <c r="K1420" s="16">
        <f t="shared" si="260"/>
        <v>0</v>
      </c>
      <c r="L1420" s="16">
        <f t="shared" si="261"/>
        <v>0</v>
      </c>
      <c r="M1420" s="17">
        <f t="shared" ref="M1420:M1483" ca="1" si="265">IF($H1420="Cooling",0,MAX(0,I1420-$G1420))</f>
        <v>26</v>
      </c>
      <c r="N1420" s="17">
        <f t="shared" ref="N1420:N1483" ca="1" si="266">IF($H1420="Cooling",0,MAX(0,J1420-$G1420))</f>
        <v>26</v>
      </c>
      <c r="O1420" s="4"/>
      <c r="P1420" s="4">
        <v>37</v>
      </c>
      <c r="Q1420" s="4">
        <v>26</v>
      </c>
      <c r="R1420" s="4">
        <v>33</v>
      </c>
      <c r="S1420" s="4">
        <v>31</v>
      </c>
      <c r="T1420" s="4">
        <v>39</v>
      </c>
      <c r="U1420" s="4">
        <v>32</v>
      </c>
      <c r="V1420" s="13">
        <v>44</v>
      </c>
      <c r="W1420" s="4">
        <v>34</v>
      </c>
      <c r="X1420" s="4">
        <v>41</v>
      </c>
      <c r="Y1420">
        <f t="shared" si="262"/>
        <v>0</v>
      </c>
      <c r="Z1420">
        <f t="shared" si="263"/>
        <v>0</v>
      </c>
    </row>
    <row r="1421" spans="2:26" x14ac:dyDescent="0.25">
      <c r="B1421" s="11">
        <f t="shared" si="264"/>
        <v>44620.708333329916</v>
      </c>
      <c r="C1421" s="1">
        <f t="shared" ref="C1421:C1484" si="267">MONTH(B1421)</f>
        <v>2</v>
      </c>
      <c r="D1421" s="1">
        <f t="shared" ref="D1421:D1484" si="268">WEEKDAY(B1421,2)</f>
        <v>1</v>
      </c>
      <c r="E1421" s="12">
        <f t="shared" ref="E1421:E1484" si="269">HOUR(B1421)+1</f>
        <v>18</v>
      </c>
      <c r="F1421" s="124" t="str">
        <f t="shared" ref="F1421:F1484" si="270">IF(AND(C1421&gt;5,C1421&lt;9,D1421&lt;6,E1421&gt;14,E1421&lt;19),"1",IF(AND(OR(E1421=8,E1421=9,E1421=19,E1421=20),C1421&lt;3,D1421&lt;6),"1","0"))</f>
        <v>0</v>
      </c>
      <c r="G1421" s="1">
        <f ca="1">(OFFSET(O1421,0,MATCH(Customer!$J$6,'CDH &amp; HDH'!$P$11:$X$11,0)))</f>
        <v>42</v>
      </c>
      <c r="H1421" s="1" t="str">
        <f t="shared" ref="H1421:H1484" si="271">IF(AND(C1421&gt;=5,C1421&lt;=9),"Cooling","Heating")</f>
        <v>Heating</v>
      </c>
      <c r="I1421" s="1">
        <f ca="1">OFFSET(IF($H1421="Cooling",Customer!$C$25,Customer!$C$52),E1421,D1421)</f>
        <v>70</v>
      </c>
      <c r="J1421" s="1">
        <f ca="1">OFFSET(IF($H1421="Cooling",Customer!$L$25,Customer!$L$52),$E1421,$D1421)</f>
        <v>70</v>
      </c>
      <c r="K1421" s="16">
        <f t="shared" ref="K1421:K1484" si="272">IF($H1421="Heating",0,MAX(0,$G1421-I1421))</f>
        <v>0</v>
      </c>
      <c r="L1421" s="16">
        <f t="shared" ref="L1421:L1484" si="273">IF($H1421="Heating",0,MAX(0,$G1421-J1421))</f>
        <v>0</v>
      </c>
      <c r="M1421" s="17">
        <f t="shared" ca="1" si="265"/>
        <v>28</v>
      </c>
      <c r="N1421" s="17">
        <f t="shared" ca="1" si="266"/>
        <v>28</v>
      </c>
      <c r="O1421" s="4"/>
      <c r="P1421" s="4">
        <v>35</v>
      </c>
      <c r="Q1421" s="4">
        <v>22</v>
      </c>
      <c r="R1421" s="4">
        <v>31</v>
      </c>
      <c r="S1421" s="4">
        <v>29</v>
      </c>
      <c r="T1421" s="4">
        <v>37</v>
      </c>
      <c r="U1421" s="4">
        <v>30</v>
      </c>
      <c r="V1421" s="13">
        <v>42</v>
      </c>
      <c r="W1421" s="4">
        <v>32</v>
      </c>
      <c r="X1421" s="4">
        <v>37</v>
      </c>
      <c r="Y1421">
        <f t="shared" ref="Y1421:Y1484" si="274">1.08*400*K1421</f>
        <v>0</v>
      </c>
      <c r="Z1421">
        <f t="shared" ref="Z1421:Z1484" si="275">1.08*400*L1421</f>
        <v>0</v>
      </c>
    </row>
    <row r="1422" spans="2:26" x14ac:dyDescent="0.25">
      <c r="B1422" s="11">
        <f t="shared" ref="B1422:B1485" si="276">B1421+1/24</f>
        <v>44620.74999999658</v>
      </c>
      <c r="C1422" s="1">
        <f t="shared" si="267"/>
        <v>2</v>
      </c>
      <c r="D1422" s="1">
        <f t="shared" si="268"/>
        <v>1</v>
      </c>
      <c r="E1422" s="12">
        <f t="shared" si="269"/>
        <v>19</v>
      </c>
      <c r="F1422" s="124" t="str">
        <f t="shared" si="270"/>
        <v>1</v>
      </c>
      <c r="G1422" s="1">
        <f ca="1">(OFFSET(O1422,0,MATCH(Customer!$J$6,'CDH &amp; HDH'!$P$11:$X$11,0)))</f>
        <v>38</v>
      </c>
      <c r="H1422" s="1" t="str">
        <f t="shared" si="271"/>
        <v>Heating</v>
      </c>
      <c r="I1422" s="1">
        <f ca="1">OFFSET(IF($H1422="Cooling",Customer!$C$25,Customer!$C$52),E1422,D1422)</f>
        <v>66</v>
      </c>
      <c r="J1422" s="1">
        <f ca="1">OFFSET(IF($H1422="Cooling",Customer!$L$25,Customer!$L$52),$E1422,$D1422)</f>
        <v>64</v>
      </c>
      <c r="K1422" s="16">
        <f t="shared" si="272"/>
        <v>0</v>
      </c>
      <c r="L1422" s="16">
        <f t="shared" si="273"/>
        <v>0</v>
      </c>
      <c r="M1422" s="17">
        <f t="shared" ca="1" si="265"/>
        <v>28</v>
      </c>
      <c r="N1422" s="17">
        <f t="shared" ca="1" si="266"/>
        <v>26</v>
      </c>
      <c r="O1422" s="4"/>
      <c r="P1422" s="4">
        <v>33</v>
      </c>
      <c r="Q1422" s="4">
        <v>20</v>
      </c>
      <c r="R1422" s="4">
        <v>28</v>
      </c>
      <c r="S1422" s="4">
        <v>29</v>
      </c>
      <c r="T1422" s="4">
        <v>34</v>
      </c>
      <c r="U1422" s="4">
        <v>30</v>
      </c>
      <c r="V1422" s="13">
        <v>38</v>
      </c>
      <c r="W1422" s="4">
        <v>28</v>
      </c>
      <c r="X1422" s="4">
        <v>35</v>
      </c>
      <c r="Y1422">
        <f t="shared" si="274"/>
        <v>0</v>
      </c>
      <c r="Z1422">
        <f t="shared" si="275"/>
        <v>0</v>
      </c>
    </row>
    <row r="1423" spans="2:26" x14ac:dyDescent="0.25">
      <c r="B1423" s="11">
        <f t="shared" si="276"/>
        <v>44620.791666663245</v>
      </c>
      <c r="C1423" s="1">
        <f t="shared" si="267"/>
        <v>2</v>
      </c>
      <c r="D1423" s="1">
        <f t="shared" si="268"/>
        <v>1</v>
      </c>
      <c r="E1423" s="12">
        <f t="shared" si="269"/>
        <v>20</v>
      </c>
      <c r="F1423" s="124" t="str">
        <f t="shared" si="270"/>
        <v>1</v>
      </c>
      <c r="G1423" s="1">
        <f ca="1">(OFFSET(O1423,0,MATCH(Customer!$J$6,'CDH &amp; HDH'!$P$11:$X$11,0)))</f>
        <v>37</v>
      </c>
      <c r="H1423" s="1" t="str">
        <f t="shared" si="271"/>
        <v>Heating</v>
      </c>
      <c r="I1423" s="1">
        <f ca="1">OFFSET(IF($H1423="Cooling",Customer!$C$25,Customer!$C$52),E1423,D1423)</f>
        <v>66</v>
      </c>
      <c r="J1423" s="1">
        <f ca="1">OFFSET(IF($H1423="Cooling",Customer!$L$25,Customer!$L$52),$E1423,$D1423)</f>
        <v>64</v>
      </c>
      <c r="K1423" s="16">
        <f t="shared" si="272"/>
        <v>0</v>
      </c>
      <c r="L1423" s="16">
        <f t="shared" si="273"/>
        <v>0</v>
      </c>
      <c r="M1423" s="17">
        <f t="shared" ca="1" si="265"/>
        <v>29</v>
      </c>
      <c r="N1423" s="17">
        <f t="shared" ca="1" si="266"/>
        <v>27</v>
      </c>
      <c r="O1423" s="4"/>
      <c r="P1423" s="4">
        <v>32</v>
      </c>
      <c r="Q1423" s="4">
        <v>18</v>
      </c>
      <c r="R1423" s="4">
        <v>28</v>
      </c>
      <c r="S1423" s="4">
        <v>29</v>
      </c>
      <c r="T1423" s="4">
        <v>33</v>
      </c>
      <c r="U1423" s="4">
        <v>29</v>
      </c>
      <c r="V1423" s="13">
        <v>37</v>
      </c>
      <c r="W1423" s="4">
        <v>28</v>
      </c>
      <c r="X1423" s="4">
        <v>32</v>
      </c>
      <c r="Y1423">
        <f t="shared" si="274"/>
        <v>0</v>
      </c>
      <c r="Z1423">
        <f t="shared" si="275"/>
        <v>0</v>
      </c>
    </row>
    <row r="1424" spans="2:26" x14ac:dyDescent="0.25">
      <c r="B1424" s="11">
        <f t="shared" si="276"/>
        <v>44620.833333329909</v>
      </c>
      <c r="C1424" s="1">
        <f t="shared" si="267"/>
        <v>2</v>
      </c>
      <c r="D1424" s="1">
        <f t="shared" si="268"/>
        <v>1</v>
      </c>
      <c r="E1424" s="12">
        <f t="shared" si="269"/>
        <v>21</v>
      </c>
      <c r="F1424" s="124" t="str">
        <f t="shared" si="270"/>
        <v>0</v>
      </c>
      <c r="G1424" s="1">
        <f ca="1">(OFFSET(O1424,0,MATCH(Customer!$J$6,'CDH &amp; HDH'!$P$11:$X$11,0)))</f>
        <v>36</v>
      </c>
      <c r="H1424" s="1" t="str">
        <f t="shared" si="271"/>
        <v>Heating</v>
      </c>
      <c r="I1424" s="1">
        <f ca="1">OFFSET(IF($H1424="Cooling",Customer!$C$25,Customer!$C$52),E1424,D1424)</f>
        <v>66</v>
      </c>
      <c r="J1424" s="1">
        <f ca="1">OFFSET(IF($H1424="Cooling",Customer!$L$25,Customer!$L$52),$E1424,$D1424)</f>
        <v>64</v>
      </c>
      <c r="K1424" s="16">
        <f t="shared" si="272"/>
        <v>0</v>
      </c>
      <c r="L1424" s="16">
        <f t="shared" si="273"/>
        <v>0</v>
      </c>
      <c r="M1424" s="17">
        <f t="shared" ca="1" si="265"/>
        <v>30</v>
      </c>
      <c r="N1424" s="17">
        <f t="shared" ca="1" si="266"/>
        <v>28</v>
      </c>
      <c r="O1424" s="4"/>
      <c r="P1424" s="4">
        <v>31</v>
      </c>
      <c r="Q1424" s="4">
        <v>17</v>
      </c>
      <c r="R1424" s="4">
        <v>27</v>
      </c>
      <c r="S1424" s="4">
        <v>29</v>
      </c>
      <c r="T1424" s="4">
        <v>33</v>
      </c>
      <c r="U1424" s="4">
        <v>29</v>
      </c>
      <c r="V1424" s="13">
        <v>36</v>
      </c>
      <c r="W1424" s="4">
        <v>28</v>
      </c>
      <c r="X1424" s="4">
        <v>28</v>
      </c>
      <c r="Y1424">
        <f t="shared" si="274"/>
        <v>0</v>
      </c>
      <c r="Z1424">
        <f t="shared" si="275"/>
        <v>0</v>
      </c>
    </row>
    <row r="1425" spans="2:26" x14ac:dyDescent="0.25">
      <c r="B1425" s="11">
        <f t="shared" si="276"/>
        <v>44620.874999996573</v>
      </c>
      <c r="C1425" s="1">
        <f t="shared" si="267"/>
        <v>2</v>
      </c>
      <c r="D1425" s="1">
        <f t="shared" si="268"/>
        <v>1</v>
      </c>
      <c r="E1425" s="12">
        <f t="shared" si="269"/>
        <v>22</v>
      </c>
      <c r="F1425" s="124" t="str">
        <f t="shared" si="270"/>
        <v>0</v>
      </c>
      <c r="G1425" s="1">
        <f ca="1">(OFFSET(O1425,0,MATCH(Customer!$J$6,'CDH &amp; HDH'!$P$11:$X$11,0)))</f>
        <v>33</v>
      </c>
      <c r="H1425" s="1" t="str">
        <f t="shared" si="271"/>
        <v>Heating</v>
      </c>
      <c r="I1425" s="1">
        <f ca="1">OFFSET(IF($H1425="Cooling",Customer!$C$25,Customer!$C$52),E1425,D1425)</f>
        <v>66</v>
      </c>
      <c r="J1425" s="1">
        <f ca="1">OFFSET(IF($H1425="Cooling",Customer!$L$25,Customer!$L$52),$E1425,$D1425)</f>
        <v>64</v>
      </c>
      <c r="K1425" s="16">
        <f t="shared" si="272"/>
        <v>0</v>
      </c>
      <c r="L1425" s="16">
        <f t="shared" si="273"/>
        <v>0</v>
      </c>
      <c r="M1425" s="17">
        <f t="shared" ca="1" si="265"/>
        <v>33</v>
      </c>
      <c r="N1425" s="17">
        <f t="shared" ca="1" si="266"/>
        <v>31</v>
      </c>
      <c r="O1425" s="4"/>
      <c r="P1425" s="4">
        <v>33</v>
      </c>
      <c r="Q1425" s="4">
        <v>17</v>
      </c>
      <c r="R1425" s="4">
        <v>25</v>
      </c>
      <c r="S1425" s="4">
        <v>29</v>
      </c>
      <c r="T1425" s="4">
        <v>32</v>
      </c>
      <c r="U1425" s="4">
        <v>31</v>
      </c>
      <c r="V1425" s="13">
        <v>33</v>
      </c>
      <c r="W1425" s="4">
        <v>25</v>
      </c>
      <c r="X1425" s="4">
        <v>27</v>
      </c>
      <c r="Y1425">
        <f t="shared" si="274"/>
        <v>0</v>
      </c>
      <c r="Z1425">
        <f t="shared" si="275"/>
        <v>0</v>
      </c>
    </row>
    <row r="1426" spans="2:26" x14ac:dyDescent="0.25">
      <c r="B1426" s="11">
        <f t="shared" si="276"/>
        <v>44620.916666663237</v>
      </c>
      <c r="C1426" s="1">
        <f t="shared" si="267"/>
        <v>2</v>
      </c>
      <c r="D1426" s="1">
        <f t="shared" si="268"/>
        <v>1</v>
      </c>
      <c r="E1426" s="12">
        <f t="shared" si="269"/>
        <v>23</v>
      </c>
      <c r="F1426" s="124" t="str">
        <f t="shared" si="270"/>
        <v>0</v>
      </c>
      <c r="G1426" s="1">
        <f ca="1">(OFFSET(O1426,0,MATCH(Customer!$J$6,'CDH &amp; HDH'!$P$11:$X$11,0)))</f>
        <v>30</v>
      </c>
      <c r="H1426" s="1" t="str">
        <f t="shared" si="271"/>
        <v>Heating</v>
      </c>
      <c r="I1426" s="1">
        <f ca="1">OFFSET(IF($H1426="Cooling",Customer!$C$25,Customer!$C$52),E1426,D1426)</f>
        <v>66</v>
      </c>
      <c r="J1426" s="1">
        <f ca="1">OFFSET(IF($H1426="Cooling",Customer!$L$25,Customer!$L$52),$E1426,$D1426)</f>
        <v>64</v>
      </c>
      <c r="K1426" s="16">
        <f t="shared" si="272"/>
        <v>0</v>
      </c>
      <c r="L1426" s="16">
        <f t="shared" si="273"/>
        <v>0</v>
      </c>
      <c r="M1426" s="17">
        <f t="shared" ca="1" si="265"/>
        <v>36</v>
      </c>
      <c r="N1426" s="17">
        <f t="shared" ca="1" si="266"/>
        <v>34</v>
      </c>
      <c r="O1426" s="4"/>
      <c r="P1426" s="4">
        <v>35</v>
      </c>
      <c r="Q1426" s="4">
        <v>17</v>
      </c>
      <c r="R1426" s="4">
        <v>23</v>
      </c>
      <c r="S1426" s="4">
        <v>30</v>
      </c>
      <c r="T1426" s="4">
        <v>31</v>
      </c>
      <c r="U1426" s="4">
        <v>32</v>
      </c>
      <c r="V1426" s="13">
        <v>30</v>
      </c>
      <c r="W1426" s="4">
        <v>21</v>
      </c>
      <c r="X1426" s="4">
        <v>25</v>
      </c>
      <c r="Y1426">
        <f t="shared" si="274"/>
        <v>0</v>
      </c>
      <c r="Z1426">
        <f t="shared" si="275"/>
        <v>0</v>
      </c>
    </row>
    <row r="1427" spans="2:26" x14ac:dyDescent="0.25">
      <c r="B1427" s="11">
        <f t="shared" si="276"/>
        <v>44620.958333329902</v>
      </c>
      <c r="C1427" s="1">
        <f t="shared" si="267"/>
        <v>2</v>
      </c>
      <c r="D1427" s="1">
        <f t="shared" si="268"/>
        <v>1</v>
      </c>
      <c r="E1427" s="12">
        <f t="shared" si="269"/>
        <v>24</v>
      </c>
      <c r="F1427" s="124" t="str">
        <f t="shared" si="270"/>
        <v>0</v>
      </c>
      <c r="G1427" s="1">
        <f ca="1">(OFFSET(O1427,0,MATCH(Customer!$J$6,'CDH &amp; HDH'!$P$11:$X$11,0)))</f>
        <v>27</v>
      </c>
      <c r="H1427" s="1" t="str">
        <f t="shared" si="271"/>
        <v>Heating</v>
      </c>
      <c r="I1427" s="1">
        <f ca="1">OFFSET(IF($H1427="Cooling",Customer!$C$25,Customer!$C$52),E1427,D1427)</f>
        <v>66</v>
      </c>
      <c r="J1427" s="1">
        <f ca="1">OFFSET(IF($H1427="Cooling",Customer!$L$25,Customer!$L$52),$E1427,$D1427)</f>
        <v>64</v>
      </c>
      <c r="K1427" s="16">
        <f t="shared" si="272"/>
        <v>0</v>
      </c>
      <c r="L1427" s="16">
        <f t="shared" si="273"/>
        <v>0</v>
      </c>
      <c r="M1427" s="17">
        <f t="shared" ca="1" si="265"/>
        <v>39</v>
      </c>
      <c r="N1427" s="17">
        <f t="shared" ca="1" si="266"/>
        <v>37</v>
      </c>
      <c r="O1427" s="4"/>
      <c r="P1427" s="4">
        <v>37</v>
      </c>
      <c r="Q1427" s="4">
        <v>17</v>
      </c>
      <c r="R1427" s="4">
        <v>20</v>
      </c>
      <c r="S1427" s="4">
        <v>30</v>
      </c>
      <c r="T1427" s="4">
        <v>31</v>
      </c>
      <c r="U1427" s="4">
        <v>33</v>
      </c>
      <c r="V1427" s="13">
        <v>27</v>
      </c>
      <c r="W1427" s="4">
        <v>17</v>
      </c>
      <c r="X1427" s="4">
        <v>24</v>
      </c>
      <c r="Y1427">
        <f t="shared" si="274"/>
        <v>0</v>
      </c>
      <c r="Z1427">
        <f t="shared" si="275"/>
        <v>0</v>
      </c>
    </row>
    <row r="1428" spans="2:26" x14ac:dyDescent="0.25">
      <c r="B1428" s="11">
        <f t="shared" si="276"/>
        <v>44620.999999996566</v>
      </c>
      <c r="C1428" s="1">
        <f t="shared" si="267"/>
        <v>3</v>
      </c>
      <c r="D1428" s="1">
        <f t="shared" si="268"/>
        <v>2</v>
      </c>
      <c r="E1428" s="12">
        <f t="shared" si="269"/>
        <v>1</v>
      </c>
      <c r="F1428" s="124" t="str">
        <f t="shared" si="270"/>
        <v>0</v>
      </c>
      <c r="G1428" s="1">
        <f ca="1">(OFFSET(O1428,0,MATCH(Customer!$J$6,'CDH &amp; HDH'!$P$11:$X$11,0)))</f>
        <v>24</v>
      </c>
      <c r="H1428" s="1" t="str">
        <f t="shared" si="271"/>
        <v>Heating</v>
      </c>
      <c r="I1428" s="1">
        <f ca="1">OFFSET(IF($H1428="Cooling",Customer!$C$25,Customer!$C$52),E1428,D1428)</f>
        <v>66</v>
      </c>
      <c r="J1428" s="1">
        <f ca="1">OFFSET(IF($H1428="Cooling",Customer!$L$25,Customer!$L$52),$E1428,$D1428)</f>
        <v>64</v>
      </c>
      <c r="K1428" s="16">
        <f t="shared" si="272"/>
        <v>0</v>
      </c>
      <c r="L1428" s="16">
        <f t="shared" si="273"/>
        <v>0</v>
      </c>
      <c r="M1428" s="17">
        <f t="shared" ca="1" si="265"/>
        <v>42</v>
      </c>
      <c r="N1428" s="17">
        <f t="shared" ca="1" si="266"/>
        <v>40</v>
      </c>
      <c r="O1428" s="4"/>
      <c r="P1428" s="4">
        <v>38</v>
      </c>
      <c r="Q1428" s="4">
        <v>17</v>
      </c>
      <c r="R1428" s="4">
        <v>18</v>
      </c>
      <c r="S1428" s="4">
        <v>30</v>
      </c>
      <c r="T1428" s="4">
        <v>30</v>
      </c>
      <c r="U1428" s="4">
        <v>35</v>
      </c>
      <c r="V1428" s="13">
        <v>24</v>
      </c>
      <c r="W1428" s="4">
        <v>14</v>
      </c>
      <c r="X1428" s="4">
        <v>22</v>
      </c>
      <c r="Y1428">
        <f t="shared" si="274"/>
        <v>0</v>
      </c>
      <c r="Z1428">
        <f t="shared" si="275"/>
        <v>0</v>
      </c>
    </row>
    <row r="1429" spans="2:26" x14ac:dyDescent="0.25">
      <c r="B1429" s="11">
        <f t="shared" si="276"/>
        <v>44621.04166666323</v>
      </c>
      <c r="C1429" s="1">
        <f t="shared" si="267"/>
        <v>3</v>
      </c>
      <c r="D1429" s="1">
        <f t="shared" si="268"/>
        <v>2</v>
      </c>
      <c r="E1429" s="12">
        <f t="shared" si="269"/>
        <v>2</v>
      </c>
      <c r="F1429" s="124" t="str">
        <f t="shared" si="270"/>
        <v>0</v>
      </c>
      <c r="G1429" s="1">
        <f ca="1">(OFFSET(O1429,0,MATCH(Customer!$J$6,'CDH &amp; HDH'!$P$11:$X$11,0)))</f>
        <v>21</v>
      </c>
      <c r="H1429" s="1" t="str">
        <f t="shared" si="271"/>
        <v>Heating</v>
      </c>
      <c r="I1429" s="1">
        <f ca="1">OFFSET(IF($H1429="Cooling",Customer!$C$25,Customer!$C$52),E1429,D1429)</f>
        <v>66</v>
      </c>
      <c r="J1429" s="1">
        <f ca="1">OFFSET(IF($H1429="Cooling",Customer!$L$25,Customer!$L$52),$E1429,$D1429)</f>
        <v>64</v>
      </c>
      <c r="K1429" s="16">
        <f t="shared" si="272"/>
        <v>0</v>
      </c>
      <c r="L1429" s="16">
        <f t="shared" si="273"/>
        <v>0</v>
      </c>
      <c r="M1429" s="17">
        <f t="shared" ca="1" si="265"/>
        <v>45</v>
      </c>
      <c r="N1429" s="17">
        <f t="shared" ca="1" si="266"/>
        <v>43</v>
      </c>
      <c r="O1429" s="4"/>
      <c r="P1429" s="4">
        <v>40</v>
      </c>
      <c r="Q1429" s="4">
        <v>17</v>
      </c>
      <c r="R1429" s="4">
        <v>16</v>
      </c>
      <c r="S1429" s="4">
        <v>31</v>
      </c>
      <c r="T1429" s="4">
        <v>29</v>
      </c>
      <c r="U1429" s="4">
        <v>36</v>
      </c>
      <c r="V1429" s="13">
        <v>21</v>
      </c>
      <c r="W1429" s="4">
        <v>10</v>
      </c>
      <c r="X1429" s="4">
        <v>21</v>
      </c>
      <c r="Y1429">
        <f t="shared" si="274"/>
        <v>0</v>
      </c>
      <c r="Z1429">
        <f t="shared" si="275"/>
        <v>0</v>
      </c>
    </row>
    <row r="1430" spans="2:26" x14ac:dyDescent="0.25">
      <c r="B1430" s="11">
        <f t="shared" si="276"/>
        <v>44621.083333329894</v>
      </c>
      <c r="C1430" s="1">
        <f t="shared" si="267"/>
        <v>3</v>
      </c>
      <c r="D1430" s="1">
        <f t="shared" si="268"/>
        <v>2</v>
      </c>
      <c r="E1430" s="12">
        <f t="shared" si="269"/>
        <v>3</v>
      </c>
      <c r="F1430" s="124" t="str">
        <f t="shared" si="270"/>
        <v>0</v>
      </c>
      <c r="G1430" s="1">
        <f ca="1">(OFFSET(O1430,0,MATCH(Customer!$J$6,'CDH &amp; HDH'!$P$11:$X$11,0)))</f>
        <v>18</v>
      </c>
      <c r="H1430" s="1" t="str">
        <f t="shared" si="271"/>
        <v>Heating</v>
      </c>
      <c r="I1430" s="1">
        <f ca="1">OFFSET(IF($H1430="Cooling",Customer!$C$25,Customer!$C$52),E1430,D1430)</f>
        <v>66</v>
      </c>
      <c r="J1430" s="1">
        <f ca="1">OFFSET(IF($H1430="Cooling",Customer!$L$25,Customer!$L$52),$E1430,$D1430)</f>
        <v>64</v>
      </c>
      <c r="K1430" s="16">
        <f t="shared" si="272"/>
        <v>0</v>
      </c>
      <c r="L1430" s="16">
        <f t="shared" si="273"/>
        <v>0</v>
      </c>
      <c r="M1430" s="17">
        <f t="shared" ca="1" si="265"/>
        <v>48</v>
      </c>
      <c r="N1430" s="17">
        <f t="shared" ca="1" si="266"/>
        <v>46</v>
      </c>
      <c r="O1430" s="4"/>
      <c r="P1430" s="4">
        <v>42</v>
      </c>
      <c r="Q1430" s="4">
        <v>17</v>
      </c>
      <c r="R1430" s="4">
        <v>13</v>
      </c>
      <c r="S1430" s="4">
        <v>31</v>
      </c>
      <c r="T1430" s="4">
        <v>28</v>
      </c>
      <c r="U1430" s="4">
        <v>38</v>
      </c>
      <c r="V1430" s="13">
        <v>18</v>
      </c>
      <c r="W1430" s="4">
        <v>7</v>
      </c>
      <c r="X1430" s="4">
        <v>20</v>
      </c>
      <c r="Y1430">
        <f t="shared" si="274"/>
        <v>0</v>
      </c>
      <c r="Z1430">
        <f t="shared" si="275"/>
        <v>0</v>
      </c>
    </row>
    <row r="1431" spans="2:26" x14ac:dyDescent="0.25">
      <c r="B1431" s="11">
        <f t="shared" si="276"/>
        <v>44621.124999996558</v>
      </c>
      <c r="C1431" s="1">
        <f t="shared" si="267"/>
        <v>3</v>
      </c>
      <c r="D1431" s="1">
        <f t="shared" si="268"/>
        <v>2</v>
      </c>
      <c r="E1431" s="12">
        <f t="shared" si="269"/>
        <v>4</v>
      </c>
      <c r="F1431" s="124" t="str">
        <f t="shared" si="270"/>
        <v>0</v>
      </c>
      <c r="G1431" s="1">
        <f ca="1">(OFFSET(O1431,0,MATCH(Customer!$J$6,'CDH &amp; HDH'!$P$11:$X$11,0)))</f>
        <v>15</v>
      </c>
      <c r="H1431" s="1" t="str">
        <f t="shared" si="271"/>
        <v>Heating</v>
      </c>
      <c r="I1431" s="1">
        <f ca="1">OFFSET(IF($H1431="Cooling",Customer!$C$25,Customer!$C$52),E1431,D1431)</f>
        <v>66</v>
      </c>
      <c r="J1431" s="1">
        <f ca="1">OFFSET(IF($H1431="Cooling",Customer!$L$25,Customer!$L$52),$E1431,$D1431)</f>
        <v>64</v>
      </c>
      <c r="K1431" s="16">
        <f t="shared" si="272"/>
        <v>0</v>
      </c>
      <c r="L1431" s="16">
        <f t="shared" si="273"/>
        <v>0</v>
      </c>
      <c r="M1431" s="17">
        <f t="shared" ca="1" si="265"/>
        <v>51</v>
      </c>
      <c r="N1431" s="17">
        <f t="shared" ca="1" si="266"/>
        <v>49</v>
      </c>
      <c r="O1431" s="4"/>
      <c r="P1431" s="4">
        <v>44</v>
      </c>
      <c r="Q1431" s="4">
        <v>17</v>
      </c>
      <c r="R1431" s="4">
        <v>11</v>
      </c>
      <c r="S1431" s="4">
        <v>31</v>
      </c>
      <c r="T1431" s="4">
        <v>27</v>
      </c>
      <c r="U1431" s="4">
        <v>39</v>
      </c>
      <c r="V1431" s="13">
        <v>15</v>
      </c>
      <c r="W1431" s="4">
        <v>3</v>
      </c>
      <c r="X1431" s="4">
        <v>18</v>
      </c>
      <c r="Y1431">
        <f t="shared" si="274"/>
        <v>0</v>
      </c>
      <c r="Z1431">
        <f t="shared" si="275"/>
        <v>0</v>
      </c>
    </row>
    <row r="1432" spans="2:26" x14ac:dyDescent="0.25">
      <c r="B1432" s="11">
        <f t="shared" si="276"/>
        <v>44621.166666663223</v>
      </c>
      <c r="C1432" s="1">
        <f t="shared" si="267"/>
        <v>3</v>
      </c>
      <c r="D1432" s="1">
        <f t="shared" si="268"/>
        <v>2</v>
      </c>
      <c r="E1432" s="12">
        <f t="shared" si="269"/>
        <v>5</v>
      </c>
      <c r="F1432" s="124" t="str">
        <f t="shared" si="270"/>
        <v>0</v>
      </c>
      <c r="G1432" s="1">
        <f ca="1">(OFFSET(O1432,0,MATCH(Customer!$J$6,'CDH &amp; HDH'!$P$11:$X$11,0)))</f>
        <v>15</v>
      </c>
      <c r="H1432" s="1" t="str">
        <f t="shared" si="271"/>
        <v>Heating</v>
      </c>
      <c r="I1432" s="1">
        <f ca="1">OFFSET(IF($H1432="Cooling",Customer!$C$25,Customer!$C$52),E1432,D1432)</f>
        <v>66</v>
      </c>
      <c r="J1432" s="1">
        <f ca="1">OFFSET(IF($H1432="Cooling",Customer!$L$25,Customer!$L$52),$E1432,$D1432)</f>
        <v>64</v>
      </c>
      <c r="K1432" s="16">
        <f t="shared" si="272"/>
        <v>0</v>
      </c>
      <c r="L1432" s="16">
        <f t="shared" si="273"/>
        <v>0</v>
      </c>
      <c r="M1432" s="17">
        <f t="shared" ca="1" si="265"/>
        <v>51</v>
      </c>
      <c r="N1432" s="17">
        <f t="shared" ca="1" si="266"/>
        <v>49</v>
      </c>
      <c r="O1432" s="4"/>
      <c r="P1432" s="4">
        <v>43</v>
      </c>
      <c r="Q1432" s="4">
        <v>17</v>
      </c>
      <c r="R1432" s="4">
        <v>7</v>
      </c>
      <c r="S1432" s="4">
        <v>32</v>
      </c>
      <c r="T1432" s="4">
        <v>27</v>
      </c>
      <c r="U1432" s="4">
        <v>36</v>
      </c>
      <c r="V1432" s="13">
        <v>15</v>
      </c>
      <c r="W1432" s="4">
        <v>2</v>
      </c>
      <c r="X1432" s="4">
        <v>17</v>
      </c>
      <c r="Y1432">
        <f t="shared" si="274"/>
        <v>0</v>
      </c>
      <c r="Z1432">
        <f t="shared" si="275"/>
        <v>0</v>
      </c>
    </row>
    <row r="1433" spans="2:26" x14ac:dyDescent="0.25">
      <c r="B1433" s="11">
        <f t="shared" si="276"/>
        <v>44621.208333329887</v>
      </c>
      <c r="C1433" s="1">
        <f t="shared" si="267"/>
        <v>3</v>
      </c>
      <c r="D1433" s="1">
        <f t="shared" si="268"/>
        <v>2</v>
      </c>
      <c r="E1433" s="12">
        <f t="shared" si="269"/>
        <v>6</v>
      </c>
      <c r="F1433" s="124" t="str">
        <f t="shared" si="270"/>
        <v>0</v>
      </c>
      <c r="G1433" s="1">
        <f ca="1">(OFFSET(O1433,0,MATCH(Customer!$J$6,'CDH &amp; HDH'!$P$11:$X$11,0)))</f>
        <v>16</v>
      </c>
      <c r="H1433" s="1" t="str">
        <f t="shared" si="271"/>
        <v>Heating</v>
      </c>
      <c r="I1433" s="1">
        <f ca="1">OFFSET(IF($H1433="Cooling",Customer!$C$25,Customer!$C$52),E1433,D1433)</f>
        <v>66</v>
      </c>
      <c r="J1433" s="1">
        <f ca="1">OFFSET(IF($H1433="Cooling",Customer!$L$25,Customer!$L$52),$E1433,$D1433)</f>
        <v>64</v>
      </c>
      <c r="K1433" s="16">
        <f t="shared" si="272"/>
        <v>0</v>
      </c>
      <c r="L1433" s="16">
        <f t="shared" si="273"/>
        <v>0</v>
      </c>
      <c r="M1433" s="17">
        <f t="shared" ca="1" si="265"/>
        <v>50</v>
      </c>
      <c r="N1433" s="17">
        <f t="shared" ca="1" si="266"/>
        <v>48</v>
      </c>
      <c r="O1433" s="4"/>
      <c r="P1433" s="4">
        <v>41</v>
      </c>
      <c r="Q1433" s="4">
        <v>17</v>
      </c>
      <c r="R1433" s="4">
        <v>8</v>
      </c>
      <c r="S1433" s="4">
        <v>33</v>
      </c>
      <c r="T1433" s="4">
        <v>24</v>
      </c>
      <c r="U1433" s="4">
        <v>36</v>
      </c>
      <c r="V1433" s="13">
        <v>16</v>
      </c>
      <c r="W1433" s="4">
        <v>2</v>
      </c>
      <c r="X1433" s="4">
        <v>15</v>
      </c>
      <c r="Y1433">
        <f t="shared" si="274"/>
        <v>0</v>
      </c>
      <c r="Z1433">
        <f t="shared" si="275"/>
        <v>0</v>
      </c>
    </row>
    <row r="1434" spans="2:26" x14ac:dyDescent="0.25">
      <c r="B1434" s="11">
        <f t="shared" si="276"/>
        <v>44621.249999996551</v>
      </c>
      <c r="C1434" s="1">
        <f t="shared" si="267"/>
        <v>3</v>
      </c>
      <c r="D1434" s="1">
        <f t="shared" si="268"/>
        <v>2</v>
      </c>
      <c r="E1434" s="12">
        <f t="shared" si="269"/>
        <v>7</v>
      </c>
      <c r="F1434" s="124" t="str">
        <f t="shared" si="270"/>
        <v>0</v>
      </c>
      <c r="G1434" s="1">
        <f ca="1">(OFFSET(O1434,0,MATCH(Customer!$J$6,'CDH &amp; HDH'!$P$11:$X$11,0)))</f>
        <v>13</v>
      </c>
      <c r="H1434" s="1" t="str">
        <f t="shared" si="271"/>
        <v>Heating</v>
      </c>
      <c r="I1434" s="1">
        <f ca="1">OFFSET(IF($H1434="Cooling",Customer!$C$25,Customer!$C$52),E1434,D1434)</f>
        <v>66</v>
      </c>
      <c r="J1434" s="1">
        <f ca="1">OFFSET(IF($H1434="Cooling",Customer!$L$25,Customer!$L$52),$E1434,$D1434)</f>
        <v>64</v>
      </c>
      <c r="K1434" s="16">
        <f t="shared" si="272"/>
        <v>0</v>
      </c>
      <c r="L1434" s="16">
        <f t="shared" si="273"/>
        <v>0</v>
      </c>
      <c r="M1434" s="17">
        <f t="shared" ca="1" si="265"/>
        <v>53</v>
      </c>
      <c r="N1434" s="17">
        <f t="shared" ca="1" si="266"/>
        <v>51</v>
      </c>
      <c r="O1434" s="4"/>
      <c r="P1434" s="4">
        <v>40</v>
      </c>
      <c r="Q1434" s="4">
        <v>18</v>
      </c>
      <c r="R1434" s="4">
        <v>7</v>
      </c>
      <c r="S1434" s="4">
        <v>34</v>
      </c>
      <c r="T1434" s="4">
        <v>24</v>
      </c>
      <c r="U1434" s="4">
        <v>37</v>
      </c>
      <c r="V1434" s="13">
        <v>13</v>
      </c>
      <c r="W1434" s="4">
        <v>2</v>
      </c>
      <c r="X1434" s="4">
        <v>14</v>
      </c>
      <c r="Y1434">
        <f t="shared" si="274"/>
        <v>0</v>
      </c>
      <c r="Z1434">
        <f t="shared" si="275"/>
        <v>0</v>
      </c>
    </row>
    <row r="1435" spans="2:26" x14ac:dyDescent="0.25">
      <c r="B1435" s="11">
        <f t="shared" si="276"/>
        <v>44621.291666663215</v>
      </c>
      <c r="C1435" s="1">
        <f t="shared" si="267"/>
        <v>3</v>
      </c>
      <c r="D1435" s="1">
        <f t="shared" si="268"/>
        <v>2</v>
      </c>
      <c r="E1435" s="12">
        <f t="shared" si="269"/>
        <v>8</v>
      </c>
      <c r="F1435" s="124" t="str">
        <f t="shared" si="270"/>
        <v>0</v>
      </c>
      <c r="G1435" s="1">
        <f ca="1">(OFFSET(O1435,0,MATCH(Customer!$J$6,'CDH &amp; HDH'!$P$11:$X$11,0)))</f>
        <v>17</v>
      </c>
      <c r="H1435" s="1" t="str">
        <f t="shared" si="271"/>
        <v>Heating</v>
      </c>
      <c r="I1435" s="1">
        <f ca="1">OFFSET(IF($H1435="Cooling",Customer!$C$25,Customer!$C$52),E1435,D1435)</f>
        <v>70</v>
      </c>
      <c r="J1435" s="1">
        <f ca="1">OFFSET(IF($H1435="Cooling",Customer!$L$25,Customer!$L$52),$E1435,$D1435)</f>
        <v>70</v>
      </c>
      <c r="K1435" s="16">
        <f t="shared" si="272"/>
        <v>0</v>
      </c>
      <c r="L1435" s="16">
        <f t="shared" si="273"/>
        <v>0</v>
      </c>
      <c r="M1435" s="17">
        <f t="shared" ca="1" si="265"/>
        <v>53</v>
      </c>
      <c r="N1435" s="17">
        <f t="shared" ca="1" si="266"/>
        <v>53</v>
      </c>
      <c r="O1435" s="4"/>
      <c r="P1435" s="4">
        <v>44</v>
      </c>
      <c r="Q1435" s="4">
        <v>21</v>
      </c>
      <c r="R1435" s="4">
        <v>8</v>
      </c>
      <c r="S1435" s="4">
        <v>37</v>
      </c>
      <c r="T1435" s="4">
        <v>28</v>
      </c>
      <c r="U1435" s="4">
        <v>41</v>
      </c>
      <c r="V1435" s="13">
        <v>17</v>
      </c>
      <c r="W1435" s="4">
        <v>3</v>
      </c>
      <c r="X1435" s="4">
        <v>18</v>
      </c>
      <c r="Y1435">
        <f t="shared" si="274"/>
        <v>0</v>
      </c>
      <c r="Z1435">
        <f t="shared" si="275"/>
        <v>0</v>
      </c>
    </row>
    <row r="1436" spans="2:26" x14ac:dyDescent="0.25">
      <c r="B1436" s="11">
        <f t="shared" si="276"/>
        <v>44621.33333332988</v>
      </c>
      <c r="C1436" s="1">
        <f t="shared" si="267"/>
        <v>3</v>
      </c>
      <c r="D1436" s="1">
        <f t="shared" si="268"/>
        <v>2</v>
      </c>
      <c r="E1436" s="12">
        <f t="shared" si="269"/>
        <v>9</v>
      </c>
      <c r="F1436" s="124" t="str">
        <f t="shared" si="270"/>
        <v>0</v>
      </c>
      <c r="G1436" s="1">
        <f ca="1">(OFFSET(O1436,0,MATCH(Customer!$J$6,'CDH &amp; HDH'!$P$11:$X$11,0)))</f>
        <v>19</v>
      </c>
      <c r="H1436" s="1" t="str">
        <f t="shared" si="271"/>
        <v>Heating</v>
      </c>
      <c r="I1436" s="1">
        <f ca="1">OFFSET(IF($H1436="Cooling",Customer!$C$25,Customer!$C$52),E1436,D1436)</f>
        <v>70</v>
      </c>
      <c r="J1436" s="1">
        <f ca="1">OFFSET(IF($H1436="Cooling",Customer!$L$25,Customer!$L$52),$E1436,$D1436)</f>
        <v>70</v>
      </c>
      <c r="K1436" s="16">
        <f t="shared" si="272"/>
        <v>0</v>
      </c>
      <c r="L1436" s="16">
        <f t="shared" si="273"/>
        <v>0</v>
      </c>
      <c r="M1436" s="17">
        <f t="shared" ca="1" si="265"/>
        <v>51</v>
      </c>
      <c r="N1436" s="17">
        <f t="shared" ca="1" si="266"/>
        <v>51</v>
      </c>
      <c r="O1436" s="4"/>
      <c r="P1436" s="4">
        <v>48</v>
      </c>
      <c r="Q1436" s="4">
        <v>23</v>
      </c>
      <c r="R1436" s="4">
        <v>14</v>
      </c>
      <c r="S1436" s="4">
        <v>38</v>
      </c>
      <c r="T1436" s="4">
        <v>34</v>
      </c>
      <c r="U1436" s="4">
        <v>49</v>
      </c>
      <c r="V1436" s="13">
        <v>19</v>
      </c>
      <c r="W1436" s="4">
        <v>6</v>
      </c>
      <c r="X1436" s="4">
        <v>24</v>
      </c>
      <c r="Y1436">
        <f t="shared" si="274"/>
        <v>0</v>
      </c>
      <c r="Z1436">
        <f t="shared" si="275"/>
        <v>0</v>
      </c>
    </row>
    <row r="1437" spans="2:26" x14ac:dyDescent="0.25">
      <c r="B1437" s="11">
        <f t="shared" si="276"/>
        <v>44621.374999996544</v>
      </c>
      <c r="C1437" s="1">
        <f t="shared" si="267"/>
        <v>3</v>
      </c>
      <c r="D1437" s="1">
        <f t="shared" si="268"/>
        <v>2</v>
      </c>
      <c r="E1437" s="12">
        <f t="shared" si="269"/>
        <v>10</v>
      </c>
      <c r="F1437" s="124" t="str">
        <f t="shared" si="270"/>
        <v>0</v>
      </c>
      <c r="G1437" s="1">
        <f ca="1">(OFFSET(O1437,0,MATCH(Customer!$J$6,'CDH &amp; HDH'!$P$11:$X$11,0)))</f>
        <v>21</v>
      </c>
      <c r="H1437" s="1" t="str">
        <f t="shared" si="271"/>
        <v>Heating</v>
      </c>
      <c r="I1437" s="1">
        <f ca="1">OFFSET(IF($H1437="Cooling",Customer!$C$25,Customer!$C$52),E1437,D1437)</f>
        <v>70</v>
      </c>
      <c r="J1437" s="1">
        <f ca="1">OFFSET(IF($H1437="Cooling",Customer!$L$25,Customer!$L$52),$E1437,$D1437)</f>
        <v>70</v>
      </c>
      <c r="K1437" s="16">
        <f t="shared" si="272"/>
        <v>0</v>
      </c>
      <c r="L1437" s="16">
        <f t="shared" si="273"/>
        <v>0</v>
      </c>
      <c r="M1437" s="17">
        <f t="shared" ca="1" si="265"/>
        <v>49</v>
      </c>
      <c r="N1437" s="17">
        <f t="shared" ca="1" si="266"/>
        <v>49</v>
      </c>
      <c r="O1437" s="4"/>
      <c r="P1437" s="4">
        <v>52</v>
      </c>
      <c r="Q1437" s="4">
        <v>27</v>
      </c>
      <c r="R1437" s="4">
        <v>18</v>
      </c>
      <c r="S1437" s="4">
        <v>38</v>
      </c>
      <c r="T1437" s="4">
        <v>37</v>
      </c>
      <c r="U1437" s="4">
        <v>54</v>
      </c>
      <c r="V1437" s="13">
        <v>21</v>
      </c>
      <c r="W1437" s="4">
        <v>9</v>
      </c>
      <c r="X1437" s="4">
        <v>27</v>
      </c>
      <c r="Y1437">
        <f t="shared" si="274"/>
        <v>0</v>
      </c>
      <c r="Z1437">
        <f t="shared" si="275"/>
        <v>0</v>
      </c>
    </row>
    <row r="1438" spans="2:26" x14ac:dyDescent="0.25">
      <c r="B1438" s="11">
        <f t="shared" si="276"/>
        <v>44621.416666663208</v>
      </c>
      <c r="C1438" s="1">
        <f t="shared" si="267"/>
        <v>3</v>
      </c>
      <c r="D1438" s="1">
        <f t="shared" si="268"/>
        <v>2</v>
      </c>
      <c r="E1438" s="12">
        <f t="shared" si="269"/>
        <v>11</v>
      </c>
      <c r="F1438" s="124" t="str">
        <f t="shared" si="270"/>
        <v>0</v>
      </c>
      <c r="G1438" s="1">
        <f ca="1">(OFFSET(O1438,0,MATCH(Customer!$J$6,'CDH &amp; HDH'!$P$11:$X$11,0)))</f>
        <v>24</v>
      </c>
      <c r="H1438" s="1" t="str">
        <f t="shared" si="271"/>
        <v>Heating</v>
      </c>
      <c r="I1438" s="1">
        <f ca="1">OFFSET(IF($H1438="Cooling",Customer!$C$25,Customer!$C$52),E1438,D1438)</f>
        <v>70</v>
      </c>
      <c r="J1438" s="1">
        <f ca="1">OFFSET(IF($H1438="Cooling",Customer!$L$25,Customer!$L$52),$E1438,$D1438)</f>
        <v>70</v>
      </c>
      <c r="K1438" s="16">
        <f t="shared" si="272"/>
        <v>0</v>
      </c>
      <c r="L1438" s="16">
        <f t="shared" si="273"/>
        <v>0</v>
      </c>
      <c r="M1438" s="17">
        <f t="shared" ca="1" si="265"/>
        <v>46</v>
      </c>
      <c r="N1438" s="17">
        <f t="shared" ca="1" si="266"/>
        <v>46</v>
      </c>
      <c r="O1438" s="4"/>
      <c r="P1438" s="4">
        <v>54</v>
      </c>
      <c r="Q1438" s="4">
        <v>29</v>
      </c>
      <c r="R1438" s="4">
        <v>19</v>
      </c>
      <c r="S1438" s="4">
        <v>39</v>
      </c>
      <c r="T1438" s="4">
        <v>41</v>
      </c>
      <c r="U1438" s="4">
        <v>60</v>
      </c>
      <c r="V1438" s="13">
        <v>24</v>
      </c>
      <c r="W1438" s="4">
        <v>10</v>
      </c>
      <c r="X1438" s="4">
        <v>31</v>
      </c>
      <c r="Y1438">
        <f t="shared" si="274"/>
        <v>0</v>
      </c>
      <c r="Z1438">
        <f t="shared" si="275"/>
        <v>0</v>
      </c>
    </row>
    <row r="1439" spans="2:26" x14ac:dyDescent="0.25">
      <c r="B1439" s="11">
        <f t="shared" si="276"/>
        <v>44621.458333329872</v>
      </c>
      <c r="C1439" s="1">
        <f t="shared" si="267"/>
        <v>3</v>
      </c>
      <c r="D1439" s="1">
        <f t="shared" si="268"/>
        <v>2</v>
      </c>
      <c r="E1439" s="12">
        <f t="shared" si="269"/>
        <v>12</v>
      </c>
      <c r="F1439" s="124" t="str">
        <f t="shared" si="270"/>
        <v>0</v>
      </c>
      <c r="G1439" s="1">
        <f ca="1">(OFFSET(O1439,0,MATCH(Customer!$J$6,'CDH &amp; HDH'!$P$11:$X$11,0)))</f>
        <v>26</v>
      </c>
      <c r="H1439" s="1" t="str">
        <f t="shared" si="271"/>
        <v>Heating</v>
      </c>
      <c r="I1439" s="1">
        <f ca="1">OFFSET(IF($H1439="Cooling",Customer!$C$25,Customer!$C$52),E1439,D1439)</f>
        <v>70</v>
      </c>
      <c r="J1439" s="1">
        <f ca="1">OFFSET(IF($H1439="Cooling",Customer!$L$25,Customer!$L$52),$E1439,$D1439)</f>
        <v>70</v>
      </c>
      <c r="K1439" s="16">
        <f t="shared" si="272"/>
        <v>0</v>
      </c>
      <c r="L1439" s="16">
        <f t="shared" si="273"/>
        <v>0</v>
      </c>
      <c r="M1439" s="17">
        <f t="shared" ca="1" si="265"/>
        <v>44</v>
      </c>
      <c r="N1439" s="17">
        <f t="shared" ca="1" si="266"/>
        <v>44</v>
      </c>
      <c r="O1439" s="4"/>
      <c r="P1439" s="4">
        <v>55</v>
      </c>
      <c r="Q1439" s="4">
        <v>32</v>
      </c>
      <c r="R1439" s="4">
        <v>22</v>
      </c>
      <c r="S1439" s="4">
        <v>41</v>
      </c>
      <c r="T1439" s="4">
        <v>49</v>
      </c>
      <c r="U1439" s="4">
        <v>63</v>
      </c>
      <c r="V1439" s="13">
        <v>26</v>
      </c>
      <c r="W1439" s="4">
        <v>15</v>
      </c>
      <c r="X1439" s="4">
        <v>35</v>
      </c>
      <c r="Y1439">
        <f t="shared" si="274"/>
        <v>0</v>
      </c>
      <c r="Z1439">
        <f t="shared" si="275"/>
        <v>0</v>
      </c>
    </row>
    <row r="1440" spans="2:26" x14ac:dyDescent="0.25">
      <c r="B1440" s="11">
        <f t="shared" si="276"/>
        <v>44621.499999996537</v>
      </c>
      <c r="C1440" s="1">
        <f t="shared" si="267"/>
        <v>3</v>
      </c>
      <c r="D1440" s="1">
        <f t="shared" si="268"/>
        <v>2</v>
      </c>
      <c r="E1440" s="12">
        <f t="shared" si="269"/>
        <v>13</v>
      </c>
      <c r="F1440" s="124" t="str">
        <f t="shared" si="270"/>
        <v>0</v>
      </c>
      <c r="G1440" s="1">
        <f ca="1">(OFFSET(O1440,0,MATCH(Customer!$J$6,'CDH &amp; HDH'!$P$11:$X$11,0)))</f>
        <v>28</v>
      </c>
      <c r="H1440" s="1" t="str">
        <f t="shared" si="271"/>
        <v>Heating</v>
      </c>
      <c r="I1440" s="1">
        <f ca="1">OFFSET(IF($H1440="Cooling",Customer!$C$25,Customer!$C$52),E1440,D1440)</f>
        <v>70</v>
      </c>
      <c r="J1440" s="1">
        <f ca="1">OFFSET(IF($H1440="Cooling",Customer!$L$25,Customer!$L$52),$E1440,$D1440)</f>
        <v>70</v>
      </c>
      <c r="K1440" s="16">
        <f t="shared" si="272"/>
        <v>0</v>
      </c>
      <c r="L1440" s="16">
        <f t="shared" si="273"/>
        <v>0</v>
      </c>
      <c r="M1440" s="17">
        <f t="shared" ca="1" si="265"/>
        <v>42</v>
      </c>
      <c r="N1440" s="17">
        <f t="shared" ca="1" si="266"/>
        <v>42</v>
      </c>
      <c r="O1440" s="4"/>
      <c r="P1440" s="4">
        <v>57</v>
      </c>
      <c r="Q1440" s="4">
        <v>33</v>
      </c>
      <c r="R1440" s="4">
        <v>23</v>
      </c>
      <c r="S1440" s="4">
        <v>43</v>
      </c>
      <c r="T1440" s="4">
        <v>50</v>
      </c>
      <c r="U1440" s="4">
        <v>65</v>
      </c>
      <c r="V1440" s="13">
        <v>28</v>
      </c>
      <c r="W1440" s="4">
        <v>16</v>
      </c>
      <c r="X1440" s="4">
        <v>38</v>
      </c>
      <c r="Y1440">
        <f t="shared" si="274"/>
        <v>0</v>
      </c>
      <c r="Z1440">
        <f t="shared" si="275"/>
        <v>0</v>
      </c>
    </row>
    <row r="1441" spans="2:26" x14ac:dyDescent="0.25">
      <c r="B1441" s="11">
        <f t="shared" si="276"/>
        <v>44621.541666663201</v>
      </c>
      <c r="C1441" s="1">
        <f t="shared" si="267"/>
        <v>3</v>
      </c>
      <c r="D1441" s="1">
        <f t="shared" si="268"/>
        <v>2</v>
      </c>
      <c r="E1441" s="12">
        <f t="shared" si="269"/>
        <v>14</v>
      </c>
      <c r="F1441" s="124" t="str">
        <f t="shared" si="270"/>
        <v>0</v>
      </c>
      <c r="G1441" s="1">
        <f ca="1">(OFFSET(O1441,0,MATCH(Customer!$J$6,'CDH &amp; HDH'!$P$11:$X$11,0)))</f>
        <v>32</v>
      </c>
      <c r="H1441" s="1" t="str">
        <f t="shared" si="271"/>
        <v>Heating</v>
      </c>
      <c r="I1441" s="1">
        <f ca="1">OFFSET(IF($H1441="Cooling",Customer!$C$25,Customer!$C$52),E1441,D1441)</f>
        <v>70</v>
      </c>
      <c r="J1441" s="1">
        <f ca="1">OFFSET(IF($H1441="Cooling",Customer!$L$25,Customer!$L$52),$E1441,$D1441)</f>
        <v>70</v>
      </c>
      <c r="K1441" s="16">
        <f t="shared" si="272"/>
        <v>0</v>
      </c>
      <c r="L1441" s="16">
        <f t="shared" si="273"/>
        <v>0</v>
      </c>
      <c r="M1441" s="17">
        <f t="shared" ca="1" si="265"/>
        <v>38</v>
      </c>
      <c r="N1441" s="17">
        <f t="shared" ca="1" si="266"/>
        <v>38</v>
      </c>
      <c r="O1441" s="4"/>
      <c r="P1441" s="4">
        <v>57</v>
      </c>
      <c r="Q1441" s="4">
        <v>34</v>
      </c>
      <c r="R1441" s="4">
        <v>25</v>
      </c>
      <c r="S1441" s="4">
        <v>44</v>
      </c>
      <c r="T1441" s="4">
        <v>53</v>
      </c>
      <c r="U1441" s="4">
        <v>66</v>
      </c>
      <c r="V1441" s="13">
        <v>32</v>
      </c>
      <c r="W1441" s="4">
        <v>16</v>
      </c>
      <c r="X1441" s="4">
        <v>40</v>
      </c>
      <c r="Y1441">
        <f t="shared" si="274"/>
        <v>0</v>
      </c>
      <c r="Z1441">
        <f t="shared" si="275"/>
        <v>0</v>
      </c>
    </row>
    <row r="1442" spans="2:26" x14ac:dyDescent="0.25">
      <c r="B1442" s="11">
        <f t="shared" si="276"/>
        <v>44621.583333329865</v>
      </c>
      <c r="C1442" s="1">
        <f t="shared" si="267"/>
        <v>3</v>
      </c>
      <c r="D1442" s="1">
        <f t="shared" si="268"/>
        <v>2</v>
      </c>
      <c r="E1442" s="12">
        <f t="shared" si="269"/>
        <v>15</v>
      </c>
      <c r="F1442" s="124" t="str">
        <f t="shared" si="270"/>
        <v>0</v>
      </c>
      <c r="G1442" s="1">
        <f ca="1">(OFFSET(O1442,0,MATCH(Customer!$J$6,'CDH &amp; HDH'!$P$11:$X$11,0)))</f>
        <v>31</v>
      </c>
      <c r="H1442" s="1" t="str">
        <f t="shared" si="271"/>
        <v>Heating</v>
      </c>
      <c r="I1442" s="1">
        <f ca="1">OFFSET(IF($H1442="Cooling",Customer!$C$25,Customer!$C$52),E1442,D1442)</f>
        <v>70</v>
      </c>
      <c r="J1442" s="1">
        <f ca="1">OFFSET(IF($H1442="Cooling",Customer!$L$25,Customer!$L$52),$E1442,$D1442)</f>
        <v>70</v>
      </c>
      <c r="K1442" s="16">
        <f t="shared" si="272"/>
        <v>0</v>
      </c>
      <c r="L1442" s="16">
        <f t="shared" si="273"/>
        <v>0</v>
      </c>
      <c r="M1442" s="17">
        <f t="shared" ca="1" si="265"/>
        <v>39</v>
      </c>
      <c r="N1442" s="17">
        <f t="shared" ca="1" si="266"/>
        <v>39</v>
      </c>
      <c r="O1442" s="4"/>
      <c r="P1442" s="4">
        <v>57</v>
      </c>
      <c r="Q1442" s="4">
        <v>34</v>
      </c>
      <c r="R1442" s="4">
        <v>26</v>
      </c>
      <c r="S1442" s="4">
        <v>41</v>
      </c>
      <c r="T1442" s="4">
        <v>53</v>
      </c>
      <c r="U1442" s="4">
        <v>64</v>
      </c>
      <c r="V1442" s="13">
        <v>31</v>
      </c>
      <c r="W1442" s="4">
        <v>17</v>
      </c>
      <c r="X1442" s="4">
        <v>42</v>
      </c>
      <c r="Y1442">
        <f t="shared" si="274"/>
        <v>0</v>
      </c>
      <c r="Z1442">
        <f t="shared" si="275"/>
        <v>0</v>
      </c>
    </row>
    <row r="1443" spans="2:26" x14ac:dyDescent="0.25">
      <c r="B1443" s="11">
        <f t="shared" si="276"/>
        <v>44621.624999996529</v>
      </c>
      <c r="C1443" s="1">
        <f t="shared" si="267"/>
        <v>3</v>
      </c>
      <c r="D1443" s="1">
        <f t="shared" si="268"/>
        <v>2</v>
      </c>
      <c r="E1443" s="12">
        <f t="shared" si="269"/>
        <v>16</v>
      </c>
      <c r="F1443" s="124" t="str">
        <f t="shared" si="270"/>
        <v>0</v>
      </c>
      <c r="G1443" s="1">
        <f ca="1">(OFFSET(O1443,0,MATCH(Customer!$J$6,'CDH &amp; HDH'!$P$11:$X$11,0)))</f>
        <v>31</v>
      </c>
      <c r="H1443" s="1" t="str">
        <f t="shared" si="271"/>
        <v>Heating</v>
      </c>
      <c r="I1443" s="1">
        <f ca="1">OFFSET(IF($H1443="Cooling",Customer!$C$25,Customer!$C$52),E1443,D1443)</f>
        <v>70</v>
      </c>
      <c r="J1443" s="1">
        <f ca="1">OFFSET(IF($H1443="Cooling",Customer!$L$25,Customer!$L$52),$E1443,$D1443)</f>
        <v>70</v>
      </c>
      <c r="K1443" s="16">
        <f t="shared" si="272"/>
        <v>0</v>
      </c>
      <c r="L1443" s="16">
        <f t="shared" si="273"/>
        <v>0</v>
      </c>
      <c r="M1443" s="17">
        <f t="shared" ca="1" si="265"/>
        <v>39</v>
      </c>
      <c r="N1443" s="17">
        <f t="shared" ca="1" si="266"/>
        <v>39</v>
      </c>
      <c r="O1443" s="4"/>
      <c r="P1443" s="4">
        <v>57</v>
      </c>
      <c r="Q1443" s="4">
        <v>36</v>
      </c>
      <c r="R1443" s="4">
        <v>27</v>
      </c>
      <c r="S1443" s="4">
        <v>40</v>
      </c>
      <c r="T1443" s="4">
        <v>53</v>
      </c>
      <c r="U1443" s="4">
        <v>63</v>
      </c>
      <c r="V1443" s="13">
        <v>31</v>
      </c>
      <c r="W1443" s="4">
        <v>16</v>
      </c>
      <c r="X1443" s="4">
        <v>43</v>
      </c>
      <c r="Y1443">
        <f t="shared" si="274"/>
        <v>0</v>
      </c>
      <c r="Z1443">
        <f t="shared" si="275"/>
        <v>0</v>
      </c>
    </row>
    <row r="1444" spans="2:26" x14ac:dyDescent="0.25">
      <c r="B1444" s="11">
        <f t="shared" si="276"/>
        <v>44621.666666663194</v>
      </c>
      <c r="C1444" s="1">
        <f t="shared" si="267"/>
        <v>3</v>
      </c>
      <c r="D1444" s="1">
        <f t="shared" si="268"/>
        <v>2</v>
      </c>
      <c r="E1444" s="12">
        <f t="shared" si="269"/>
        <v>17</v>
      </c>
      <c r="F1444" s="124" t="str">
        <f t="shared" si="270"/>
        <v>0</v>
      </c>
      <c r="G1444" s="1">
        <f ca="1">(OFFSET(O1444,0,MATCH(Customer!$J$6,'CDH &amp; HDH'!$P$11:$X$11,0)))</f>
        <v>32</v>
      </c>
      <c r="H1444" s="1" t="str">
        <f t="shared" si="271"/>
        <v>Heating</v>
      </c>
      <c r="I1444" s="1">
        <f ca="1">OFFSET(IF($H1444="Cooling",Customer!$C$25,Customer!$C$52),E1444,D1444)</f>
        <v>70</v>
      </c>
      <c r="J1444" s="1">
        <f ca="1">OFFSET(IF($H1444="Cooling",Customer!$L$25,Customer!$L$52),$E1444,$D1444)</f>
        <v>70</v>
      </c>
      <c r="K1444" s="16">
        <f t="shared" si="272"/>
        <v>0</v>
      </c>
      <c r="L1444" s="16">
        <f t="shared" si="273"/>
        <v>0</v>
      </c>
      <c r="M1444" s="17">
        <f t="shared" ca="1" si="265"/>
        <v>38</v>
      </c>
      <c r="N1444" s="17">
        <f t="shared" ca="1" si="266"/>
        <v>38</v>
      </c>
      <c r="O1444" s="4"/>
      <c r="P1444" s="4">
        <v>54</v>
      </c>
      <c r="Q1444" s="4">
        <v>36</v>
      </c>
      <c r="R1444" s="4">
        <v>24</v>
      </c>
      <c r="S1444" s="4">
        <v>39</v>
      </c>
      <c r="T1444" s="4">
        <v>53</v>
      </c>
      <c r="U1444" s="4">
        <v>61</v>
      </c>
      <c r="V1444" s="13">
        <v>32</v>
      </c>
      <c r="W1444" s="4">
        <v>16</v>
      </c>
      <c r="X1444" s="4">
        <v>43</v>
      </c>
      <c r="Y1444">
        <f t="shared" si="274"/>
        <v>0</v>
      </c>
      <c r="Z1444">
        <f t="shared" si="275"/>
        <v>0</v>
      </c>
    </row>
    <row r="1445" spans="2:26" x14ac:dyDescent="0.25">
      <c r="B1445" s="11">
        <f t="shared" si="276"/>
        <v>44621.708333329858</v>
      </c>
      <c r="C1445" s="1">
        <f t="shared" si="267"/>
        <v>3</v>
      </c>
      <c r="D1445" s="1">
        <f t="shared" si="268"/>
        <v>2</v>
      </c>
      <c r="E1445" s="12">
        <f t="shared" si="269"/>
        <v>18</v>
      </c>
      <c r="F1445" s="124" t="str">
        <f t="shared" si="270"/>
        <v>0</v>
      </c>
      <c r="G1445" s="1">
        <f ca="1">(OFFSET(O1445,0,MATCH(Customer!$J$6,'CDH &amp; HDH'!$P$11:$X$11,0)))</f>
        <v>30</v>
      </c>
      <c r="H1445" s="1" t="str">
        <f t="shared" si="271"/>
        <v>Heating</v>
      </c>
      <c r="I1445" s="1">
        <f ca="1">OFFSET(IF($H1445="Cooling",Customer!$C$25,Customer!$C$52),E1445,D1445)</f>
        <v>70</v>
      </c>
      <c r="J1445" s="1">
        <f ca="1">OFFSET(IF($H1445="Cooling",Customer!$L$25,Customer!$L$52),$E1445,$D1445)</f>
        <v>70</v>
      </c>
      <c r="K1445" s="16">
        <f t="shared" si="272"/>
        <v>0</v>
      </c>
      <c r="L1445" s="16">
        <f t="shared" si="273"/>
        <v>0</v>
      </c>
      <c r="M1445" s="17">
        <f t="shared" ca="1" si="265"/>
        <v>40</v>
      </c>
      <c r="N1445" s="17">
        <f t="shared" ca="1" si="266"/>
        <v>40</v>
      </c>
      <c r="O1445" s="4"/>
      <c r="P1445" s="4">
        <v>52</v>
      </c>
      <c r="Q1445" s="4">
        <v>33</v>
      </c>
      <c r="R1445" s="4">
        <v>21</v>
      </c>
      <c r="S1445" s="4">
        <v>38</v>
      </c>
      <c r="T1445" s="4">
        <v>51</v>
      </c>
      <c r="U1445" s="4">
        <v>57</v>
      </c>
      <c r="V1445" s="13">
        <v>30</v>
      </c>
      <c r="W1445" s="4">
        <v>15</v>
      </c>
      <c r="X1445" s="4">
        <v>40</v>
      </c>
      <c r="Y1445">
        <f t="shared" si="274"/>
        <v>0</v>
      </c>
      <c r="Z1445">
        <f t="shared" si="275"/>
        <v>0</v>
      </c>
    </row>
    <row r="1446" spans="2:26" x14ac:dyDescent="0.25">
      <c r="B1446" s="11">
        <f t="shared" si="276"/>
        <v>44621.749999996522</v>
      </c>
      <c r="C1446" s="1">
        <f t="shared" si="267"/>
        <v>3</v>
      </c>
      <c r="D1446" s="1">
        <f t="shared" si="268"/>
        <v>2</v>
      </c>
      <c r="E1446" s="12">
        <f t="shared" si="269"/>
        <v>19</v>
      </c>
      <c r="F1446" s="124" t="str">
        <f t="shared" si="270"/>
        <v>0</v>
      </c>
      <c r="G1446" s="1">
        <f ca="1">(OFFSET(O1446,0,MATCH(Customer!$J$6,'CDH &amp; HDH'!$P$11:$X$11,0)))</f>
        <v>28</v>
      </c>
      <c r="H1446" s="1" t="str">
        <f t="shared" si="271"/>
        <v>Heating</v>
      </c>
      <c r="I1446" s="1">
        <f ca="1">OFFSET(IF($H1446="Cooling",Customer!$C$25,Customer!$C$52),E1446,D1446)</f>
        <v>66</v>
      </c>
      <c r="J1446" s="1">
        <f ca="1">OFFSET(IF($H1446="Cooling",Customer!$L$25,Customer!$L$52),$E1446,$D1446)</f>
        <v>64</v>
      </c>
      <c r="K1446" s="16">
        <f t="shared" si="272"/>
        <v>0</v>
      </c>
      <c r="L1446" s="16">
        <f t="shared" si="273"/>
        <v>0</v>
      </c>
      <c r="M1446" s="17">
        <f t="shared" ca="1" si="265"/>
        <v>38</v>
      </c>
      <c r="N1446" s="17">
        <f t="shared" ca="1" si="266"/>
        <v>36</v>
      </c>
      <c r="O1446" s="4"/>
      <c r="P1446" s="4">
        <v>49</v>
      </c>
      <c r="Q1446" s="4">
        <v>32</v>
      </c>
      <c r="R1446" s="4">
        <v>19</v>
      </c>
      <c r="S1446" s="4">
        <v>36</v>
      </c>
      <c r="T1446" s="4">
        <v>45</v>
      </c>
      <c r="U1446" s="4">
        <v>54</v>
      </c>
      <c r="V1446" s="13">
        <v>28</v>
      </c>
      <c r="W1446" s="4">
        <v>13</v>
      </c>
      <c r="X1446" s="4">
        <v>37</v>
      </c>
      <c r="Y1446">
        <f t="shared" si="274"/>
        <v>0</v>
      </c>
      <c r="Z1446">
        <f t="shared" si="275"/>
        <v>0</v>
      </c>
    </row>
    <row r="1447" spans="2:26" x14ac:dyDescent="0.25">
      <c r="B1447" s="11">
        <f t="shared" si="276"/>
        <v>44621.791666663186</v>
      </c>
      <c r="C1447" s="1">
        <f t="shared" si="267"/>
        <v>3</v>
      </c>
      <c r="D1447" s="1">
        <f t="shared" si="268"/>
        <v>2</v>
      </c>
      <c r="E1447" s="12">
        <f t="shared" si="269"/>
        <v>20</v>
      </c>
      <c r="F1447" s="124" t="str">
        <f t="shared" si="270"/>
        <v>0</v>
      </c>
      <c r="G1447" s="1">
        <f ca="1">(OFFSET(O1447,0,MATCH(Customer!$J$6,'CDH &amp; HDH'!$P$11:$X$11,0)))</f>
        <v>27</v>
      </c>
      <c r="H1447" s="1" t="str">
        <f t="shared" si="271"/>
        <v>Heating</v>
      </c>
      <c r="I1447" s="1">
        <f ca="1">OFFSET(IF($H1447="Cooling",Customer!$C$25,Customer!$C$52),E1447,D1447)</f>
        <v>66</v>
      </c>
      <c r="J1447" s="1">
        <f ca="1">OFFSET(IF($H1447="Cooling",Customer!$L$25,Customer!$L$52),$E1447,$D1447)</f>
        <v>64</v>
      </c>
      <c r="K1447" s="16">
        <f t="shared" si="272"/>
        <v>0</v>
      </c>
      <c r="L1447" s="16">
        <f t="shared" si="273"/>
        <v>0</v>
      </c>
      <c r="M1447" s="17">
        <f t="shared" ca="1" si="265"/>
        <v>39</v>
      </c>
      <c r="N1447" s="17">
        <f t="shared" ca="1" si="266"/>
        <v>37</v>
      </c>
      <c r="O1447" s="4"/>
      <c r="P1447" s="4">
        <v>47</v>
      </c>
      <c r="Q1447" s="4">
        <v>33</v>
      </c>
      <c r="R1447" s="4">
        <v>18</v>
      </c>
      <c r="S1447" s="4">
        <v>36</v>
      </c>
      <c r="T1447" s="4">
        <v>46</v>
      </c>
      <c r="U1447" s="4">
        <v>49</v>
      </c>
      <c r="V1447" s="13">
        <v>27</v>
      </c>
      <c r="W1447" s="4">
        <v>12</v>
      </c>
      <c r="X1447" s="4">
        <v>33</v>
      </c>
      <c r="Y1447">
        <f t="shared" si="274"/>
        <v>0</v>
      </c>
      <c r="Z1447">
        <f t="shared" si="275"/>
        <v>0</v>
      </c>
    </row>
    <row r="1448" spans="2:26" x14ac:dyDescent="0.25">
      <c r="B1448" s="11">
        <f t="shared" si="276"/>
        <v>44621.833333329851</v>
      </c>
      <c r="C1448" s="1">
        <f t="shared" si="267"/>
        <v>3</v>
      </c>
      <c r="D1448" s="1">
        <f t="shared" si="268"/>
        <v>2</v>
      </c>
      <c r="E1448" s="12">
        <f t="shared" si="269"/>
        <v>21</v>
      </c>
      <c r="F1448" s="124" t="str">
        <f t="shared" si="270"/>
        <v>0</v>
      </c>
      <c r="G1448" s="1">
        <f ca="1">(OFFSET(O1448,0,MATCH(Customer!$J$6,'CDH &amp; HDH'!$P$11:$X$11,0)))</f>
        <v>26</v>
      </c>
      <c r="H1448" s="1" t="str">
        <f t="shared" si="271"/>
        <v>Heating</v>
      </c>
      <c r="I1448" s="1">
        <f ca="1">OFFSET(IF($H1448="Cooling",Customer!$C$25,Customer!$C$52),E1448,D1448)</f>
        <v>66</v>
      </c>
      <c r="J1448" s="1">
        <f ca="1">OFFSET(IF($H1448="Cooling",Customer!$L$25,Customer!$L$52),$E1448,$D1448)</f>
        <v>64</v>
      </c>
      <c r="K1448" s="16">
        <f t="shared" si="272"/>
        <v>0</v>
      </c>
      <c r="L1448" s="16">
        <f t="shared" si="273"/>
        <v>0</v>
      </c>
      <c r="M1448" s="17">
        <f t="shared" ca="1" si="265"/>
        <v>40</v>
      </c>
      <c r="N1448" s="17">
        <f t="shared" ca="1" si="266"/>
        <v>38</v>
      </c>
      <c r="O1448" s="4"/>
      <c r="P1448" s="4">
        <v>46</v>
      </c>
      <c r="Q1448" s="4">
        <v>33</v>
      </c>
      <c r="R1448" s="4">
        <v>16</v>
      </c>
      <c r="S1448" s="4">
        <v>34</v>
      </c>
      <c r="T1448" s="4">
        <v>46</v>
      </c>
      <c r="U1448" s="4">
        <v>49</v>
      </c>
      <c r="V1448" s="13">
        <v>26</v>
      </c>
      <c r="W1448" s="4">
        <v>12</v>
      </c>
      <c r="X1448" s="4">
        <v>30</v>
      </c>
      <c r="Y1448">
        <f t="shared" si="274"/>
        <v>0</v>
      </c>
      <c r="Z1448">
        <f t="shared" si="275"/>
        <v>0</v>
      </c>
    </row>
    <row r="1449" spans="2:26" x14ac:dyDescent="0.25">
      <c r="B1449" s="11">
        <f t="shared" si="276"/>
        <v>44621.874999996515</v>
      </c>
      <c r="C1449" s="1">
        <f t="shared" si="267"/>
        <v>3</v>
      </c>
      <c r="D1449" s="1">
        <f t="shared" si="268"/>
        <v>2</v>
      </c>
      <c r="E1449" s="12">
        <f t="shared" si="269"/>
        <v>22</v>
      </c>
      <c r="F1449" s="124" t="str">
        <f t="shared" si="270"/>
        <v>0</v>
      </c>
      <c r="G1449" s="1">
        <f ca="1">(OFFSET(O1449,0,MATCH(Customer!$J$6,'CDH &amp; HDH'!$P$11:$X$11,0)))</f>
        <v>24</v>
      </c>
      <c r="H1449" s="1" t="str">
        <f t="shared" si="271"/>
        <v>Heating</v>
      </c>
      <c r="I1449" s="1">
        <f ca="1">OFFSET(IF($H1449="Cooling",Customer!$C$25,Customer!$C$52),E1449,D1449)</f>
        <v>66</v>
      </c>
      <c r="J1449" s="1">
        <f ca="1">OFFSET(IF($H1449="Cooling",Customer!$L$25,Customer!$L$52),$E1449,$D1449)</f>
        <v>64</v>
      </c>
      <c r="K1449" s="16">
        <f t="shared" si="272"/>
        <v>0</v>
      </c>
      <c r="L1449" s="16">
        <f t="shared" si="273"/>
        <v>0</v>
      </c>
      <c r="M1449" s="17">
        <f t="shared" ca="1" si="265"/>
        <v>42</v>
      </c>
      <c r="N1449" s="17">
        <f t="shared" ca="1" si="266"/>
        <v>40</v>
      </c>
      <c r="O1449" s="4"/>
      <c r="P1449" s="4">
        <v>44</v>
      </c>
      <c r="Q1449" s="4">
        <v>27</v>
      </c>
      <c r="R1449" s="4">
        <v>15</v>
      </c>
      <c r="S1449" s="4">
        <v>33</v>
      </c>
      <c r="T1449" s="4">
        <v>45</v>
      </c>
      <c r="U1449" s="4">
        <v>47</v>
      </c>
      <c r="V1449" s="13">
        <v>24</v>
      </c>
      <c r="W1449" s="4">
        <v>11</v>
      </c>
      <c r="X1449" s="4">
        <v>27</v>
      </c>
      <c r="Y1449">
        <f t="shared" si="274"/>
        <v>0</v>
      </c>
      <c r="Z1449">
        <f t="shared" si="275"/>
        <v>0</v>
      </c>
    </row>
    <row r="1450" spans="2:26" x14ac:dyDescent="0.25">
      <c r="B1450" s="11">
        <f t="shared" si="276"/>
        <v>44621.916666663179</v>
      </c>
      <c r="C1450" s="1">
        <f t="shared" si="267"/>
        <v>3</v>
      </c>
      <c r="D1450" s="1">
        <f t="shared" si="268"/>
        <v>2</v>
      </c>
      <c r="E1450" s="12">
        <f t="shared" si="269"/>
        <v>23</v>
      </c>
      <c r="F1450" s="124" t="str">
        <f t="shared" si="270"/>
        <v>0</v>
      </c>
      <c r="G1450" s="1">
        <f ca="1">(OFFSET(O1450,0,MATCH(Customer!$J$6,'CDH &amp; HDH'!$P$11:$X$11,0)))</f>
        <v>23</v>
      </c>
      <c r="H1450" s="1" t="str">
        <f t="shared" si="271"/>
        <v>Heating</v>
      </c>
      <c r="I1450" s="1">
        <f ca="1">OFFSET(IF($H1450="Cooling",Customer!$C$25,Customer!$C$52),E1450,D1450)</f>
        <v>66</v>
      </c>
      <c r="J1450" s="1">
        <f ca="1">OFFSET(IF($H1450="Cooling",Customer!$L$25,Customer!$L$52),$E1450,$D1450)</f>
        <v>64</v>
      </c>
      <c r="K1450" s="16">
        <f t="shared" si="272"/>
        <v>0</v>
      </c>
      <c r="L1450" s="16">
        <f t="shared" si="273"/>
        <v>0</v>
      </c>
      <c r="M1450" s="17">
        <f t="shared" ca="1" si="265"/>
        <v>43</v>
      </c>
      <c r="N1450" s="17">
        <f t="shared" ca="1" si="266"/>
        <v>41</v>
      </c>
      <c r="O1450" s="4"/>
      <c r="P1450" s="4">
        <v>43</v>
      </c>
      <c r="Q1450" s="4">
        <v>26</v>
      </c>
      <c r="R1450" s="4">
        <v>13</v>
      </c>
      <c r="S1450" s="4">
        <v>31</v>
      </c>
      <c r="T1450" s="4">
        <v>42</v>
      </c>
      <c r="U1450" s="4">
        <v>47</v>
      </c>
      <c r="V1450" s="13">
        <v>23</v>
      </c>
      <c r="W1450" s="4">
        <v>9</v>
      </c>
      <c r="X1450" s="4">
        <v>25</v>
      </c>
      <c r="Y1450">
        <f t="shared" si="274"/>
        <v>0</v>
      </c>
      <c r="Z1450">
        <f t="shared" si="275"/>
        <v>0</v>
      </c>
    </row>
    <row r="1451" spans="2:26" x14ac:dyDescent="0.25">
      <c r="B1451" s="11">
        <f t="shared" si="276"/>
        <v>44621.958333329843</v>
      </c>
      <c r="C1451" s="1">
        <f t="shared" si="267"/>
        <v>3</v>
      </c>
      <c r="D1451" s="1">
        <f t="shared" si="268"/>
        <v>2</v>
      </c>
      <c r="E1451" s="12">
        <f t="shared" si="269"/>
        <v>24</v>
      </c>
      <c r="F1451" s="124" t="str">
        <f t="shared" si="270"/>
        <v>0</v>
      </c>
      <c r="G1451" s="1">
        <f ca="1">(OFFSET(O1451,0,MATCH(Customer!$J$6,'CDH &amp; HDH'!$P$11:$X$11,0)))</f>
        <v>21</v>
      </c>
      <c r="H1451" s="1" t="str">
        <f t="shared" si="271"/>
        <v>Heating</v>
      </c>
      <c r="I1451" s="1">
        <f ca="1">OFFSET(IF($H1451="Cooling",Customer!$C$25,Customer!$C$52),E1451,D1451)</f>
        <v>66</v>
      </c>
      <c r="J1451" s="1">
        <f ca="1">OFFSET(IF($H1451="Cooling",Customer!$L$25,Customer!$L$52),$E1451,$D1451)</f>
        <v>64</v>
      </c>
      <c r="K1451" s="16">
        <f t="shared" si="272"/>
        <v>0</v>
      </c>
      <c r="L1451" s="16">
        <f t="shared" si="273"/>
        <v>0</v>
      </c>
      <c r="M1451" s="17">
        <f t="shared" ca="1" si="265"/>
        <v>45</v>
      </c>
      <c r="N1451" s="17">
        <f t="shared" ca="1" si="266"/>
        <v>43</v>
      </c>
      <c r="O1451" s="4"/>
      <c r="P1451" s="4">
        <v>43</v>
      </c>
      <c r="Q1451" s="4">
        <v>26</v>
      </c>
      <c r="R1451" s="4">
        <v>13</v>
      </c>
      <c r="S1451" s="4">
        <v>30</v>
      </c>
      <c r="T1451" s="4">
        <v>42</v>
      </c>
      <c r="U1451" s="4">
        <v>48</v>
      </c>
      <c r="V1451" s="13">
        <v>21</v>
      </c>
      <c r="W1451" s="4">
        <v>8</v>
      </c>
      <c r="X1451" s="4">
        <v>24</v>
      </c>
      <c r="Y1451">
        <f t="shared" si="274"/>
        <v>0</v>
      </c>
      <c r="Z1451">
        <f t="shared" si="275"/>
        <v>0</v>
      </c>
    </row>
    <row r="1452" spans="2:26" x14ac:dyDescent="0.25">
      <c r="B1452" s="11">
        <f t="shared" si="276"/>
        <v>44621.999999996508</v>
      </c>
      <c r="C1452" s="1">
        <f t="shared" si="267"/>
        <v>3</v>
      </c>
      <c r="D1452" s="1">
        <f t="shared" si="268"/>
        <v>3</v>
      </c>
      <c r="E1452" s="12">
        <f t="shared" si="269"/>
        <v>1</v>
      </c>
      <c r="F1452" s="124" t="str">
        <f t="shared" si="270"/>
        <v>0</v>
      </c>
      <c r="G1452" s="1">
        <f ca="1">(OFFSET(O1452,0,MATCH(Customer!$J$6,'CDH &amp; HDH'!$P$11:$X$11,0)))</f>
        <v>23</v>
      </c>
      <c r="H1452" s="1" t="str">
        <f t="shared" si="271"/>
        <v>Heating</v>
      </c>
      <c r="I1452" s="1">
        <f ca="1">OFFSET(IF($H1452="Cooling",Customer!$C$25,Customer!$C$52),E1452,D1452)</f>
        <v>66</v>
      </c>
      <c r="J1452" s="1">
        <f ca="1">OFFSET(IF($H1452="Cooling",Customer!$L$25,Customer!$L$52),$E1452,$D1452)</f>
        <v>64</v>
      </c>
      <c r="K1452" s="16">
        <f t="shared" si="272"/>
        <v>0</v>
      </c>
      <c r="L1452" s="16">
        <f t="shared" si="273"/>
        <v>0</v>
      </c>
      <c r="M1452" s="17">
        <f t="shared" ca="1" si="265"/>
        <v>43</v>
      </c>
      <c r="N1452" s="17">
        <f t="shared" ca="1" si="266"/>
        <v>41</v>
      </c>
      <c r="O1452" s="4"/>
      <c r="P1452" s="4">
        <v>42</v>
      </c>
      <c r="Q1452" s="4">
        <v>25</v>
      </c>
      <c r="R1452" s="4">
        <v>14</v>
      </c>
      <c r="S1452" s="4">
        <v>30</v>
      </c>
      <c r="T1452" s="4">
        <v>38</v>
      </c>
      <c r="U1452" s="4">
        <v>46</v>
      </c>
      <c r="V1452" s="13">
        <v>23</v>
      </c>
      <c r="W1452" s="4">
        <v>7</v>
      </c>
      <c r="X1452" s="4">
        <v>23</v>
      </c>
      <c r="Y1452">
        <f t="shared" si="274"/>
        <v>0</v>
      </c>
      <c r="Z1452">
        <f t="shared" si="275"/>
        <v>0</v>
      </c>
    </row>
    <row r="1453" spans="2:26" x14ac:dyDescent="0.25">
      <c r="B1453" s="11">
        <f t="shared" si="276"/>
        <v>44622.041666663172</v>
      </c>
      <c r="C1453" s="1">
        <f t="shared" si="267"/>
        <v>3</v>
      </c>
      <c r="D1453" s="1">
        <f t="shared" si="268"/>
        <v>3</v>
      </c>
      <c r="E1453" s="12">
        <f t="shared" si="269"/>
        <v>2</v>
      </c>
      <c r="F1453" s="124" t="str">
        <f t="shared" si="270"/>
        <v>0</v>
      </c>
      <c r="G1453" s="1">
        <f ca="1">(OFFSET(O1453,0,MATCH(Customer!$J$6,'CDH &amp; HDH'!$P$11:$X$11,0)))</f>
        <v>25</v>
      </c>
      <c r="H1453" s="1" t="str">
        <f t="shared" si="271"/>
        <v>Heating</v>
      </c>
      <c r="I1453" s="1">
        <f ca="1">OFFSET(IF($H1453="Cooling",Customer!$C$25,Customer!$C$52),E1453,D1453)</f>
        <v>66</v>
      </c>
      <c r="J1453" s="1">
        <f ca="1">OFFSET(IF($H1453="Cooling",Customer!$L$25,Customer!$L$52),$E1453,$D1453)</f>
        <v>64</v>
      </c>
      <c r="K1453" s="16">
        <f t="shared" si="272"/>
        <v>0</v>
      </c>
      <c r="L1453" s="16">
        <f t="shared" si="273"/>
        <v>0</v>
      </c>
      <c r="M1453" s="17">
        <f t="shared" ca="1" si="265"/>
        <v>41</v>
      </c>
      <c r="N1453" s="17">
        <f t="shared" ca="1" si="266"/>
        <v>39</v>
      </c>
      <c r="O1453" s="4"/>
      <c r="P1453" s="4">
        <v>42</v>
      </c>
      <c r="Q1453" s="4">
        <v>24</v>
      </c>
      <c r="R1453" s="4">
        <v>15</v>
      </c>
      <c r="S1453" s="4">
        <v>30</v>
      </c>
      <c r="T1453" s="4">
        <v>36</v>
      </c>
      <c r="U1453" s="4">
        <v>45</v>
      </c>
      <c r="V1453" s="13">
        <v>25</v>
      </c>
      <c r="W1453" s="4">
        <v>6</v>
      </c>
      <c r="X1453" s="4">
        <v>22</v>
      </c>
      <c r="Y1453">
        <f t="shared" si="274"/>
        <v>0</v>
      </c>
      <c r="Z1453">
        <f t="shared" si="275"/>
        <v>0</v>
      </c>
    </row>
    <row r="1454" spans="2:26" x14ac:dyDescent="0.25">
      <c r="B1454" s="11">
        <f t="shared" si="276"/>
        <v>44622.083333329836</v>
      </c>
      <c r="C1454" s="1">
        <f t="shared" si="267"/>
        <v>3</v>
      </c>
      <c r="D1454" s="1">
        <f t="shared" si="268"/>
        <v>3</v>
      </c>
      <c r="E1454" s="12">
        <f t="shared" si="269"/>
        <v>3</v>
      </c>
      <c r="F1454" s="124" t="str">
        <f t="shared" si="270"/>
        <v>0</v>
      </c>
      <c r="G1454" s="1">
        <f ca="1">(OFFSET(O1454,0,MATCH(Customer!$J$6,'CDH &amp; HDH'!$P$11:$X$11,0)))</f>
        <v>24</v>
      </c>
      <c r="H1454" s="1" t="str">
        <f t="shared" si="271"/>
        <v>Heating</v>
      </c>
      <c r="I1454" s="1">
        <f ca="1">OFFSET(IF($H1454="Cooling",Customer!$C$25,Customer!$C$52),E1454,D1454)</f>
        <v>66</v>
      </c>
      <c r="J1454" s="1">
        <f ca="1">OFFSET(IF($H1454="Cooling",Customer!$L$25,Customer!$L$52),$E1454,$D1454)</f>
        <v>64</v>
      </c>
      <c r="K1454" s="16">
        <f t="shared" si="272"/>
        <v>0</v>
      </c>
      <c r="L1454" s="16">
        <f t="shared" si="273"/>
        <v>0</v>
      </c>
      <c r="M1454" s="17">
        <f t="shared" ca="1" si="265"/>
        <v>42</v>
      </c>
      <c r="N1454" s="17">
        <f t="shared" ca="1" si="266"/>
        <v>40</v>
      </c>
      <c r="O1454" s="4"/>
      <c r="P1454" s="4">
        <v>41</v>
      </c>
      <c r="Q1454" s="4">
        <v>23</v>
      </c>
      <c r="R1454" s="4">
        <v>16</v>
      </c>
      <c r="S1454" s="4">
        <v>30</v>
      </c>
      <c r="T1454" s="4">
        <v>33</v>
      </c>
      <c r="U1454" s="4">
        <v>47</v>
      </c>
      <c r="V1454" s="13">
        <v>24</v>
      </c>
      <c r="W1454" s="4">
        <v>6</v>
      </c>
      <c r="X1454" s="4">
        <v>21</v>
      </c>
      <c r="Y1454">
        <f t="shared" si="274"/>
        <v>0</v>
      </c>
      <c r="Z1454">
        <f t="shared" si="275"/>
        <v>0</v>
      </c>
    </row>
    <row r="1455" spans="2:26" x14ac:dyDescent="0.25">
      <c r="B1455" s="11">
        <f t="shared" si="276"/>
        <v>44622.1249999965</v>
      </c>
      <c r="C1455" s="1">
        <f t="shared" si="267"/>
        <v>3</v>
      </c>
      <c r="D1455" s="1">
        <f t="shared" si="268"/>
        <v>3</v>
      </c>
      <c r="E1455" s="12">
        <f t="shared" si="269"/>
        <v>4</v>
      </c>
      <c r="F1455" s="124" t="str">
        <f t="shared" si="270"/>
        <v>0</v>
      </c>
      <c r="G1455" s="1">
        <f ca="1">(OFFSET(O1455,0,MATCH(Customer!$J$6,'CDH &amp; HDH'!$P$11:$X$11,0)))</f>
        <v>24</v>
      </c>
      <c r="H1455" s="1" t="str">
        <f t="shared" si="271"/>
        <v>Heating</v>
      </c>
      <c r="I1455" s="1">
        <f ca="1">OFFSET(IF($H1455="Cooling",Customer!$C$25,Customer!$C$52),E1455,D1455)</f>
        <v>66</v>
      </c>
      <c r="J1455" s="1">
        <f ca="1">OFFSET(IF($H1455="Cooling",Customer!$L$25,Customer!$L$52),$E1455,$D1455)</f>
        <v>64</v>
      </c>
      <c r="K1455" s="16">
        <f t="shared" si="272"/>
        <v>0</v>
      </c>
      <c r="L1455" s="16">
        <f t="shared" si="273"/>
        <v>0</v>
      </c>
      <c r="M1455" s="17">
        <f t="shared" ca="1" si="265"/>
        <v>42</v>
      </c>
      <c r="N1455" s="17">
        <f t="shared" ca="1" si="266"/>
        <v>40</v>
      </c>
      <c r="O1455" s="4"/>
      <c r="P1455" s="4">
        <v>41</v>
      </c>
      <c r="Q1455" s="4">
        <v>22</v>
      </c>
      <c r="R1455" s="4">
        <v>16</v>
      </c>
      <c r="S1455" s="4">
        <v>30</v>
      </c>
      <c r="T1455" s="4">
        <v>34</v>
      </c>
      <c r="U1455" s="4">
        <v>48</v>
      </c>
      <c r="V1455" s="13">
        <v>24</v>
      </c>
      <c r="W1455" s="4">
        <v>5</v>
      </c>
      <c r="X1455" s="4">
        <v>21</v>
      </c>
      <c r="Y1455">
        <f t="shared" si="274"/>
        <v>0</v>
      </c>
      <c r="Z1455">
        <f t="shared" si="275"/>
        <v>0</v>
      </c>
    </row>
    <row r="1456" spans="2:26" x14ac:dyDescent="0.25">
      <c r="B1456" s="11">
        <f t="shared" si="276"/>
        <v>44622.166666663165</v>
      </c>
      <c r="C1456" s="1">
        <f t="shared" si="267"/>
        <v>3</v>
      </c>
      <c r="D1456" s="1">
        <f t="shared" si="268"/>
        <v>3</v>
      </c>
      <c r="E1456" s="12">
        <f t="shared" si="269"/>
        <v>5</v>
      </c>
      <c r="F1456" s="124" t="str">
        <f t="shared" si="270"/>
        <v>0</v>
      </c>
      <c r="G1456" s="1">
        <f ca="1">(OFFSET(O1456,0,MATCH(Customer!$J$6,'CDH &amp; HDH'!$P$11:$X$11,0)))</f>
        <v>24</v>
      </c>
      <c r="H1456" s="1" t="str">
        <f t="shared" si="271"/>
        <v>Heating</v>
      </c>
      <c r="I1456" s="1">
        <f ca="1">OFFSET(IF($H1456="Cooling",Customer!$C$25,Customer!$C$52),E1456,D1456)</f>
        <v>66</v>
      </c>
      <c r="J1456" s="1">
        <f ca="1">OFFSET(IF($H1456="Cooling",Customer!$L$25,Customer!$L$52),$E1456,$D1456)</f>
        <v>64</v>
      </c>
      <c r="K1456" s="16">
        <f t="shared" si="272"/>
        <v>0</v>
      </c>
      <c r="L1456" s="16">
        <f t="shared" si="273"/>
        <v>0</v>
      </c>
      <c r="M1456" s="17">
        <f t="shared" ca="1" si="265"/>
        <v>42</v>
      </c>
      <c r="N1456" s="17">
        <f t="shared" ca="1" si="266"/>
        <v>40</v>
      </c>
      <c r="O1456" s="4"/>
      <c r="P1456" s="4">
        <v>41</v>
      </c>
      <c r="Q1456" s="4">
        <v>21</v>
      </c>
      <c r="R1456" s="4">
        <v>17</v>
      </c>
      <c r="S1456" s="4">
        <v>30</v>
      </c>
      <c r="T1456" s="4">
        <v>34</v>
      </c>
      <c r="U1456" s="4">
        <v>47</v>
      </c>
      <c r="V1456" s="13">
        <v>24</v>
      </c>
      <c r="W1456" s="4">
        <v>5</v>
      </c>
      <c r="X1456" s="4">
        <v>20</v>
      </c>
      <c r="Y1456">
        <f t="shared" si="274"/>
        <v>0</v>
      </c>
      <c r="Z1456">
        <f t="shared" si="275"/>
        <v>0</v>
      </c>
    </row>
    <row r="1457" spans="2:26" x14ac:dyDescent="0.25">
      <c r="B1457" s="11">
        <f t="shared" si="276"/>
        <v>44622.208333329829</v>
      </c>
      <c r="C1457" s="1">
        <f t="shared" si="267"/>
        <v>3</v>
      </c>
      <c r="D1457" s="1">
        <f t="shared" si="268"/>
        <v>3</v>
      </c>
      <c r="E1457" s="12">
        <f t="shared" si="269"/>
        <v>6</v>
      </c>
      <c r="F1457" s="124" t="str">
        <f t="shared" si="270"/>
        <v>0</v>
      </c>
      <c r="G1457" s="1">
        <f ca="1">(OFFSET(O1457,0,MATCH(Customer!$J$6,'CDH &amp; HDH'!$P$11:$X$11,0)))</f>
        <v>24</v>
      </c>
      <c r="H1457" s="1" t="str">
        <f t="shared" si="271"/>
        <v>Heating</v>
      </c>
      <c r="I1457" s="1">
        <f ca="1">OFFSET(IF($H1457="Cooling",Customer!$C$25,Customer!$C$52),E1457,D1457)</f>
        <v>66</v>
      </c>
      <c r="J1457" s="1">
        <f ca="1">OFFSET(IF($H1457="Cooling",Customer!$L$25,Customer!$L$52),$E1457,$D1457)</f>
        <v>64</v>
      </c>
      <c r="K1457" s="16">
        <f t="shared" si="272"/>
        <v>0</v>
      </c>
      <c r="L1457" s="16">
        <f t="shared" si="273"/>
        <v>0</v>
      </c>
      <c r="M1457" s="17">
        <f t="shared" ca="1" si="265"/>
        <v>42</v>
      </c>
      <c r="N1457" s="17">
        <f t="shared" ca="1" si="266"/>
        <v>40</v>
      </c>
      <c r="O1457" s="4"/>
      <c r="P1457" s="4">
        <v>40</v>
      </c>
      <c r="Q1457" s="4">
        <v>21</v>
      </c>
      <c r="R1457" s="4">
        <v>17</v>
      </c>
      <c r="S1457" s="4">
        <v>30</v>
      </c>
      <c r="T1457" s="4">
        <v>31</v>
      </c>
      <c r="U1457" s="4">
        <v>49</v>
      </c>
      <c r="V1457" s="13">
        <v>24</v>
      </c>
      <c r="W1457" s="4">
        <v>4</v>
      </c>
      <c r="X1457" s="4">
        <v>19</v>
      </c>
      <c r="Y1457">
        <f t="shared" si="274"/>
        <v>0</v>
      </c>
      <c r="Z1457">
        <f t="shared" si="275"/>
        <v>0</v>
      </c>
    </row>
    <row r="1458" spans="2:26" x14ac:dyDescent="0.25">
      <c r="B1458" s="11">
        <f t="shared" si="276"/>
        <v>44622.249999996493</v>
      </c>
      <c r="C1458" s="1">
        <f t="shared" si="267"/>
        <v>3</v>
      </c>
      <c r="D1458" s="1">
        <f t="shared" si="268"/>
        <v>3</v>
      </c>
      <c r="E1458" s="12">
        <f t="shared" si="269"/>
        <v>7</v>
      </c>
      <c r="F1458" s="124" t="str">
        <f t="shared" si="270"/>
        <v>0</v>
      </c>
      <c r="G1458" s="1">
        <f ca="1">(OFFSET(O1458,0,MATCH(Customer!$J$6,'CDH &amp; HDH'!$P$11:$X$11,0)))</f>
        <v>24</v>
      </c>
      <c r="H1458" s="1" t="str">
        <f t="shared" si="271"/>
        <v>Heating</v>
      </c>
      <c r="I1458" s="1">
        <f ca="1">OFFSET(IF($H1458="Cooling",Customer!$C$25,Customer!$C$52),E1458,D1458)</f>
        <v>66</v>
      </c>
      <c r="J1458" s="1">
        <f ca="1">OFFSET(IF($H1458="Cooling",Customer!$L$25,Customer!$L$52),$E1458,$D1458)</f>
        <v>64</v>
      </c>
      <c r="K1458" s="16">
        <f t="shared" si="272"/>
        <v>0</v>
      </c>
      <c r="L1458" s="16">
        <f t="shared" si="273"/>
        <v>0</v>
      </c>
      <c r="M1458" s="17">
        <f t="shared" ca="1" si="265"/>
        <v>42</v>
      </c>
      <c r="N1458" s="17">
        <f t="shared" ca="1" si="266"/>
        <v>40</v>
      </c>
      <c r="O1458" s="4"/>
      <c r="P1458" s="4">
        <v>40</v>
      </c>
      <c r="Q1458" s="4">
        <v>22</v>
      </c>
      <c r="R1458" s="4">
        <v>18</v>
      </c>
      <c r="S1458" s="4">
        <v>30</v>
      </c>
      <c r="T1458" s="4">
        <v>32</v>
      </c>
      <c r="U1458" s="4">
        <v>50</v>
      </c>
      <c r="V1458" s="13">
        <v>24</v>
      </c>
      <c r="W1458" s="4">
        <v>4</v>
      </c>
      <c r="X1458" s="4">
        <v>18</v>
      </c>
      <c r="Y1458">
        <f t="shared" si="274"/>
        <v>0</v>
      </c>
      <c r="Z1458">
        <f t="shared" si="275"/>
        <v>0</v>
      </c>
    </row>
    <row r="1459" spans="2:26" x14ac:dyDescent="0.25">
      <c r="B1459" s="11">
        <f t="shared" si="276"/>
        <v>44622.291666663157</v>
      </c>
      <c r="C1459" s="1">
        <f t="shared" si="267"/>
        <v>3</v>
      </c>
      <c r="D1459" s="1">
        <f t="shared" si="268"/>
        <v>3</v>
      </c>
      <c r="E1459" s="12">
        <f t="shared" si="269"/>
        <v>8</v>
      </c>
      <c r="F1459" s="124" t="str">
        <f t="shared" si="270"/>
        <v>0</v>
      </c>
      <c r="G1459" s="1">
        <f ca="1">(OFFSET(O1459,0,MATCH(Customer!$J$6,'CDH &amp; HDH'!$P$11:$X$11,0)))</f>
        <v>25</v>
      </c>
      <c r="H1459" s="1" t="str">
        <f t="shared" si="271"/>
        <v>Heating</v>
      </c>
      <c r="I1459" s="1">
        <f ca="1">OFFSET(IF($H1459="Cooling",Customer!$C$25,Customer!$C$52),E1459,D1459)</f>
        <v>70</v>
      </c>
      <c r="J1459" s="1">
        <f ca="1">OFFSET(IF($H1459="Cooling",Customer!$L$25,Customer!$L$52),$E1459,$D1459)</f>
        <v>70</v>
      </c>
      <c r="K1459" s="16">
        <f t="shared" si="272"/>
        <v>0</v>
      </c>
      <c r="L1459" s="16">
        <f t="shared" si="273"/>
        <v>0</v>
      </c>
      <c r="M1459" s="17">
        <f t="shared" ca="1" si="265"/>
        <v>45</v>
      </c>
      <c r="N1459" s="17">
        <f t="shared" ca="1" si="266"/>
        <v>45</v>
      </c>
      <c r="O1459" s="4"/>
      <c r="P1459" s="4">
        <v>40</v>
      </c>
      <c r="Q1459" s="4">
        <v>25</v>
      </c>
      <c r="R1459" s="4">
        <v>18</v>
      </c>
      <c r="S1459" s="4">
        <v>29</v>
      </c>
      <c r="T1459" s="4">
        <v>36</v>
      </c>
      <c r="U1459" s="4">
        <v>53</v>
      </c>
      <c r="V1459" s="13">
        <v>25</v>
      </c>
      <c r="W1459" s="4">
        <v>4</v>
      </c>
      <c r="X1459" s="4">
        <v>23</v>
      </c>
      <c r="Y1459">
        <f t="shared" si="274"/>
        <v>0</v>
      </c>
      <c r="Z1459">
        <f t="shared" si="275"/>
        <v>0</v>
      </c>
    </row>
    <row r="1460" spans="2:26" x14ac:dyDescent="0.25">
      <c r="B1460" s="11">
        <f t="shared" si="276"/>
        <v>44622.333333329821</v>
      </c>
      <c r="C1460" s="1">
        <f t="shared" si="267"/>
        <v>3</v>
      </c>
      <c r="D1460" s="1">
        <f t="shared" si="268"/>
        <v>3</v>
      </c>
      <c r="E1460" s="12">
        <f t="shared" si="269"/>
        <v>9</v>
      </c>
      <c r="F1460" s="124" t="str">
        <f t="shared" si="270"/>
        <v>0</v>
      </c>
      <c r="G1460" s="1">
        <f ca="1">(OFFSET(O1460,0,MATCH(Customer!$J$6,'CDH &amp; HDH'!$P$11:$X$11,0)))</f>
        <v>26</v>
      </c>
      <c r="H1460" s="1" t="str">
        <f t="shared" si="271"/>
        <v>Heating</v>
      </c>
      <c r="I1460" s="1">
        <f ca="1">OFFSET(IF($H1460="Cooling",Customer!$C$25,Customer!$C$52),E1460,D1460)</f>
        <v>70</v>
      </c>
      <c r="J1460" s="1">
        <f ca="1">OFFSET(IF($H1460="Cooling",Customer!$L$25,Customer!$L$52),$E1460,$D1460)</f>
        <v>70</v>
      </c>
      <c r="K1460" s="16">
        <f t="shared" si="272"/>
        <v>0</v>
      </c>
      <c r="L1460" s="16">
        <f t="shared" si="273"/>
        <v>0</v>
      </c>
      <c r="M1460" s="17">
        <f t="shared" ca="1" si="265"/>
        <v>44</v>
      </c>
      <c r="N1460" s="17">
        <f t="shared" ca="1" si="266"/>
        <v>44</v>
      </c>
      <c r="O1460" s="4"/>
      <c r="P1460" s="4">
        <v>39</v>
      </c>
      <c r="Q1460" s="4">
        <v>28</v>
      </c>
      <c r="R1460" s="4">
        <v>19</v>
      </c>
      <c r="S1460" s="4">
        <v>29</v>
      </c>
      <c r="T1460" s="4">
        <v>41</v>
      </c>
      <c r="U1460" s="4">
        <v>55</v>
      </c>
      <c r="V1460" s="13">
        <v>26</v>
      </c>
      <c r="W1460" s="4">
        <v>7</v>
      </c>
      <c r="X1460" s="4">
        <v>28</v>
      </c>
      <c r="Y1460">
        <f t="shared" si="274"/>
        <v>0</v>
      </c>
      <c r="Z1460">
        <f t="shared" si="275"/>
        <v>0</v>
      </c>
    </row>
    <row r="1461" spans="2:26" x14ac:dyDescent="0.25">
      <c r="B1461" s="11">
        <f t="shared" si="276"/>
        <v>44622.374999996486</v>
      </c>
      <c r="C1461" s="1">
        <f t="shared" si="267"/>
        <v>3</v>
      </c>
      <c r="D1461" s="1">
        <f t="shared" si="268"/>
        <v>3</v>
      </c>
      <c r="E1461" s="12">
        <f t="shared" si="269"/>
        <v>10</v>
      </c>
      <c r="F1461" s="124" t="str">
        <f t="shared" si="270"/>
        <v>0</v>
      </c>
      <c r="G1461" s="1">
        <f ca="1">(OFFSET(O1461,0,MATCH(Customer!$J$6,'CDH &amp; HDH'!$P$11:$X$11,0)))</f>
        <v>30</v>
      </c>
      <c r="H1461" s="1" t="str">
        <f t="shared" si="271"/>
        <v>Heating</v>
      </c>
      <c r="I1461" s="1">
        <f ca="1">OFFSET(IF($H1461="Cooling",Customer!$C$25,Customer!$C$52),E1461,D1461)</f>
        <v>70</v>
      </c>
      <c r="J1461" s="1">
        <f ca="1">OFFSET(IF($H1461="Cooling",Customer!$L$25,Customer!$L$52),$E1461,$D1461)</f>
        <v>70</v>
      </c>
      <c r="K1461" s="16">
        <f t="shared" si="272"/>
        <v>0</v>
      </c>
      <c r="L1461" s="16">
        <f t="shared" si="273"/>
        <v>0</v>
      </c>
      <c r="M1461" s="17">
        <f t="shared" ca="1" si="265"/>
        <v>40</v>
      </c>
      <c r="N1461" s="17">
        <f t="shared" ca="1" si="266"/>
        <v>40</v>
      </c>
      <c r="O1461" s="4"/>
      <c r="P1461" s="4">
        <v>39</v>
      </c>
      <c r="Q1461" s="4">
        <v>34</v>
      </c>
      <c r="R1461" s="4">
        <v>20</v>
      </c>
      <c r="S1461" s="4">
        <v>28</v>
      </c>
      <c r="T1461" s="4">
        <v>52</v>
      </c>
      <c r="U1461" s="4">
        <v>58</v>
      </c>
      <c r="V1461" s="13">
        <v>30</v>
      </c>
      <c r="W1461" s="4">
        <v>10</v>
      </c>
      <c r="X1461" s="4">
        <v>35</v>
      </c>
      <c r="Y1461">
        <f t="shared" si="274"/>
        <v>0</v>
      </c>
      <c r="Z1461">
        <f t="shared" si="275"/>
        <v>0</v>
      </c>
    </row>
    <row r="1462" spans="2:26" x14ac:dyDescent="0.25">
      <c r="B1462" s="11">
        <f t="shared" si="276"/>
        <v>44622.41666666315</v>
      </c>
      <c r="C1462" s="1">
        <f t="shared" si="267"/>
        <v>3</v>
      </c>
      <c r="D1462" s="1">
        <f t="shared" si="268"/>
        <v>3</v>
      </c>
      <c r="E1462" s="12">
        <f t="shared" si="269"/>
        <v>11</v>
      </c>
      <c r="F1462" s="124" t="str">
        <f t="shared" si="270"/>
        <v>0</v>
      </c>
      <c r="G1462" s="1">
        <f ca="1">(OFFSET(O1462,0,MATCH(Customer!$J$6,'CDH &amp; HDH'!$P$11:$X$11,0)))</f>
        <v>31</v>
      </c>
      <c r="H1462" s="1" t="str">
        <f t="shared" si="271"/>
        <v>Heating</v>
      </c>
      <c r="I1462" s="1">
        <f ca="1">OFFSET(IF($H1462="Cooling",Customer!$C$25,Customer!$C$52),E1462,D1462)</f>
        <v>70</v>
      </c>
      <c r="J1462" s="1">
        <f ca="1">OFFSET(IF($H1462="Cooling",Customer!$L$25,Customer!$L$52),$E1462,$D1462)</f>
        <v>70</v>
      </c>
      <c r="K1462" s="16">
        <f t="shared" si="272"/>
        <v>0</v>
      </c>
      <c r="L1462" s="16">
        <f t="shared" si="273"/>
        <v>0</v>
      </c>
      <c r="M1462" s="17">
        <f t="shared" ca="1" si="265"/>
        <v>39</v>
      </c>
      <c r="N1462" s="17">
        <f t="shared" ca="1" si="266"/>
        <v>39</v>
      </c>
      <c r="O1462" s="4"/>
      <c r="P1462" s="4">
        <v>39</v>
      </c>
      <c r="Q1462" s="4">
        <v>36</v>
      </c>
      <c r="R1462" s="4">
        <v>23</v>
      </c>
      <c r="S1462" s="4">
        <v>29</v>
      </c>
      <c r="T1462" s="4">
        <v>53</v>
      </c>
      <c r="U1462" s="4">
        <v>60</v>
      </c>
      <c r="V1462" s="13">
        <v>31</v>
      </c>
      <c r="W1462" s="4">
        <v>13</v>
      </c>
      <c r="X1462" s="4">
        <v>42</v>
      </c>
      <c r="Y1462">
        <f t="shared" si="274"/>
        <v>0</v>
      </c>
      <c r="Z1462">
        <f t="shared" si="275"/>
        <v>0</v>
      </c>
    </row>
    <row r="1463" spans="2:26" x14ac:dyDescent="0.25">
      <c r="B1463" s="11">
        <f t="shared" si="276"/>
        <v>44622.458333329814</v>
      </c>
      <c r="C1463" s="1">
        <f t="shared" si="267"/>
        <v>3</v>
      </c>
      <c r="D1463" s="1">
        <f t="shared" si="268"/>
        <v>3</v>
      </c>
      <c r="E1463" s="12">
        <f t="shared" si="269"/>
        <v>12</v>
      </c>
      <c r="F1463" s="124" t="str">
        <f t="shared" si="270"/>
        <v>0</v>
      </c>
      <c r="G1463" s="1">
        <f ca="1">(OFFSET(O1463,0,MATCH(Customer!$J$6,'CDH &amp; HDH'!$P$11:$X$11,0)))</f>
        <v>35</v>
      </c>
      <c r="H1463" s="1" t="str">
        <f t="shared" si="271"/>
        <v>Heating</v>
      </c>
      <c r="I1463" s="1">
        <f ca="1">OFFSET(IF($H1463="Cooling",Customer!$C$25,Customer!$C$52),E1463,D1463)</f>
        <v>70</v>
      </c>
      <c r="J1463" s="1">
        <f ca="1">OFFSET(IF($H1463="Cooling",Customer!$L$25,Customer!$L$52),$E1463,$D1463)</f>
        <v>70</v>
      </c>
      <c r="K1463" s="16">
        <f t="shared" si="272"/>
        <v>0</v>
      </c>
      <c r="L1463" s="16">
        <f t="shared" si="273"/>
        <v>0</v>
      </c>
      <c r="M1463" s="17">
        <f t="shared" ca="1" si="265"/>
        <v>35</v>
      </c>
      <c r="N1463" s="17">
        <f t="shared" ca="1" si="266"/>
        <v>35</v>
      </c>
      <c r="O1463" s="4"/>
      <c r="P1463" s="4">
        <v>39</v>
      </c>
      <c r="Q1463" s="4">
        <v>38</v>
      </c>
      <c r="R1463" s="4">
        <v>24</v>
      </c>
      <c r="S1463" s="4">
        <v>29</v>
      </c>
      <c r="T1463" s="4">
        <v>54</v>
      </c>
      <c r="U1463" s="4">
        <v>62</v>
      </c>
      <c r="V1463" s="13">
        <v>35</v>
      </c>
      <c r="W1463" s="4">
        <v>15</v>
      </c>
      <c r="X1463" s="4">
        <v>49</v>
      </c>
      <c r="Y1463">
        <f t="shared" si="274"/>
        <v>0</v>
      </c>
      <c r="Z1463">
        <f t="shared" si="275"/>
        <v>0</v>
      </c>
    </row>
    <row r="1464" spans="2:26" x14ac:dyDescent="0.25">
      <c r="B1464" s="11">
        <f t="shared" si="276"/>
        <v>44622.499999996478</v>
      </c>
      <c r="C1464" s="1">
        <f t="shared" si="267"/>
        <v>3</v>
      </c>
      <c r="D1464" s="1">
        <f t="shared" si="268"/>
        <v>3</v>
      </c>
      <c r="E1464" s="12">
        <f t="shared" si="269"/>
        <v>13</v>
      </c>
      <c r="F1464" s="124" t="str">
        <f t="shared" si="270"/>
        <v>0</v>
      </c>
      <c r="G1464" s="1">
        <f ca="1">(OFFSET(O1464,0,MATCH(Customer!$J$6,'CDH &amp; HDH'!$P$11:$X$11,0)))</f>
        <v>36</v>
      </c>
      <c r="H1464" s="1" t="str">
        <f t="shared" si="271"/>
        <v>Heating</v>
      </c>
      <c r="I1464" s="1">
        <f ca="1">OFFSET(IF($H1464="Cooling",Customer!$C$25,Customer!$C$52),E1464,D1464)</f>
        <v>70</v>
      </c>
      <c r="J1464" s="1">
        <f ca="1">OFFSET(IF($H1464="Cooling",Customer!$L$25,Customer!$L$52),$E1464,$D1464)</f>
        <v>70</v>
      </c>
      <c r="K1464" s="16">
        <f t="shared" si="272"/>
        <v>0</v>
      </c>
      <c r="L1464" s="16">
        <f t="shared" si="273"/>
        <v>0</v>
      </c>
      <c r="M1464" s="17">
        <f t="shared" ca="1" si="265"/>
        <v>34</v>
      </c>
      <c r="N1464" s="17">
        <f t="shared" ca="1" si="266"/>
        <v>34</v>
      </c>
      <c r="O1464" s="4"/>
      <c r="P1464" s="4">
        <v>39</v>
      </c>
      <c r="Q1464" s="4">
        <v>39</v>
      </c>
      <c r="R1464" s="4">
        <v>26</v>
      </c>
      <c r="S1464" s="4">
        <v>29</v>
      </c>
      <c r="T1464" s="4">
        <v>54</v>
      </c>
      <c r="U1464" s="4">
        <v>63</v>
      </c>
      <c r="V1464" s="13">
        <v>36</v>
      </c>
      <c r="W1464" s="4">
        <v>18</v>
      </c>
      <c r="X1464" s="4">
        <v>56</v>
      </c>
      <c r="Y1464">
        <f t="shared" si="274"/>
        <v>0</v>
      </c>
      <c r="Z1464">
        <f t="shared" si="275"/>
        <v>0</v>
      </c>
    </row>
    <row r="1465" spans="2:26" x14ac:dyDescent="0.25">
      <c r="B1465" s="11">
        <f t="shared" si="276"/>
        <v>44622.541666663143</v>
      </c>
      <c r="C1465" s="1">
        <f t="shared" si="267"/>
        <v>3</v>
      </c>
      <c r="D1465" s="1">
        <f t="shared" si="268"/>
        <v>3</v>
      </c>
      <c r="E1465" s="12">
        <f t="shared" si="269"/>
        <v>14</v>
      </c>
      <c r="F1465" s="124" t="str">
        <f t="shared" si="270"/>
        <v>0</v>
      </c>
      <c r="G1465" s="1">
        <f ca="1">(OFFSET(O1465,0,MATCH(Customer!$J$6,'CDH &amp; HDH'!$P$11:$X$11,0)))</f>
        <v>36</v>
      </c>
      <c r="H1465" s="1" t="str">
        <f t="shared" si="271"/>
        <v>Heating</v>
      </c>
      <c r="I1465" s="1">
        <f ca="1">OFFSET(IF($H1465="Cooling",Customer!$C$25,Customer!$C$52),E1465,D1465)</f>
        <v>70</v>
      </c>
      <c r="J1465" s="1">
        <f ca="1">OFFSET(IF($H1465="Cooling",Customer!$L$25,Customer!$L$52),$E1465,$D1465)</f>
        <v>70</v>
      </c>
      <c r="K1465" s="16">
        <f t="shared" si="272"/>
        <v>0</v>
      </c>
      <c r="L1465" s="16">
        <f t="shared" si="273"/>
        <v>0</v>
      </c>
      <c r="M1465" s="17">
        <f t="shared" ca="1" si="265"/>
        <v>34</v>
      </c>
      <c r="N1465" s="17">
        <f t="shared" ca="1" si="266"/>
        <v>34</v>
      </c>
      <c r="O1465" s="4"/>
      <c r="P1465" s="4">
        <v>39</v>
      </c>
      <c r="Q1465" s="4">
        <v>39</v>
      </c>
      <c r="R1465" s="4">
        <v>27</v>
      </c>
      <c r="S1465" s="4">
        <v>26</v>
      </c>
      <c r="T1465" s="4">
        <v>54</v>
      </c>
      <c r="U1465" s="4">
        <v>64</v>
      </c>
      <c r="V1465" s="13">
        <v>36</v>
      </c>
      <c r="W1465" s="4">
        <v>19</v>
      </c>
      <c r="X1465" s="4">
        <v>57</v>
      </c>
      <c r="Y1465">
        <f t="shared" si="274"/>
        <v>0</v>
      </c>
      <c r="Z1465">
        <f t="shared" si="275"/>
        <v>0</v>
      </c>
    </row>
    <row r="1466" spans="2:26" x14ac:dyDescent="0.25">
      <c r="B1466" s="11">
        <f t="shared" si="276"/>
        <v>44622.583333329807</v>
      </c>
      <c r="C1466" s="1">
        <f t="shared" si="267"/>
        <v>3</v>
      </c>
      <c r="D1466" s="1">
        <f t="shared" si="268"/>
        <v>3</v>
      </c>
      <c r="E1466" s="12">
        <f t="shared" si="269"/>
        <v>15</v>
      </c>
      <c r="F1466" s="124" t="str">
        <f t="shared" si="270"/>
        <v>0</v>
      </c>
      <c r="G1466" s="1">
        <f ca="1">(OFFSET(O1466,0,MATCH(Customer!$J$6,'CDH &amp; HDH'!$P$11:$X$11,0)))</f>
        <v>38</v>
      </c>
      <c r="H1466" s="1" t="str">
        <f t="shared" si="271"/>
        <v>Heating</v>
      </c>
      <c r="I1466" s="1">
        <f ca="1">OFFSET(IF($H1466="Cooling",Customer!$C$25,Customer!$C$52),E1466,D1466)</f>
        <v>70</v>
      </c>
      <c r="J1466" s="1">
        <f ca="1">OFFSET(IF($H1466="Cooling",Customer!$L$25,Customer!$L$52),$E1466,$D1466)</f>
        <v>70</v>
      </c>
      <c r="K1466" s="16">
        <f t="shared" si="272"/>
        <v>0</v>
      </c>
      <c r="L1466" s="16">
        <f t="shared" si="273"/>
        <v>0</v>
      </c>
      <c r="M1466" s="17">
        <f t="shared" ca="1" si="265"/>
        <v>32</v>
      </c>
      <c r="N1466" s="17">
        <f t="shared" ca="1" si="266"/>
        <v>32</v>
      </c>
      <c r="O1466" s="4"/>
      <c r="P1466" s="4">
        <v>39</v>
      </c>
      <c r="Q1466" s="4">
        <v>40</v>
      </c>
      <c r="R1466" s="4">
        <v>29</v>
      </c>
      <c r="S1466" s="4">
        <v>26</v>
      </c>
      <c r="T1466" s="4">
        <v>54</v>
      </c>
      <c r="U1466" s="4">
        <v>65</v>
      </c>
      <c r="V1466" s="13">
        <v>38</v>
      </c>
      <c r="W1466" s="4">
        <v>19</v>
      </c>
      <c r="X1466" s="4">
        <v>57</v>
      </c>
      <c r="Y1466">
        <f t="shared" si="274"/>
        <v>0</v>
      </c>
      <c r="Z1466">
        <f t="shared" si="275"/>
        <v>0</v>
      </c>
    </row>
    <row r="1467" spans="2:26" x14ac:dyDescent="0.25">
      <c r="B1467" s="11">
        <f t="shared" si="276"/>
        <v>44622.624999996471</v>
      </c>
      <c r="C1467" s="1">
        <f t="shared" si="267"/>
        <v>3</v>
      </c>
      <c r="D1467" s="1">
        <f t="shared" si="268"/>
        <v>3</v>
      </c>
      <c r="E1467" s="12">
        <f t="shared" si="269"/>
        <v>16</v>
      </c>
      <c r="F1467" s="124" t="str">
        <f t="shared" si="270"/>
        <v>0</v>
      </c>
      <c r="G1467" s="1">
        <f ca="1">(OFFSET(O1467,0,MATCH(Customer!$J$6,'CDH &amp; HDH'!$P$11:$X$11,0)))</f>
        <v>39</v>
      </c>
      <c r="H1467" s="1" t="str">
        <f t="shared" si="271"/>
        <v>Heating</v>
      </c>
      <c r="I1467" s="1">
        <f ca="1">OFFSET(IF($H1467="Cooling",Customer!$C$25,Customer!$C$52),E1467,D1467)</f>
        <v>70</v>
      </c>
      <c r="J1467" s="1">
        <f ca="1">OFFSET(IF($H1467="Cooling",Customer!$L$25,Customer!$L$52),$E1467,$D1467)</f>
        <v>70</v>
      </c>
      <c r="K1467" s="16">
        <f t="shared" si="272"/>
        <v>0</v>
      </c>
      <c r="L1467" s="16">
        <f t="shared" si="273"/>
        <v>0</v>
      </c>
      <c r="M1467" s="17">
        <f t="shared" ca="1" si="265"/>
        <v>31</v>
      </c>
      <c r="N1467" s="17">
        <f t="shared" ca="1" si="266"/>
        <v>31</v>
      </c>
      <c r="O1467" s="4"/>
      <c r="P1467" s="4">
        <v>39</v>
      </c>
      <c r="Q1467" s="4">
        <v>40</v>
      </c>
      <c r="R1467" s="4">
        <v>29</v>
      </c>
      <c r="S1467" s="4">
        <v>26</v>
      </c>
      <c r="T1467" s="4">
        <v>53</v>
      </c>
      <c r="U1467" s="4">
        <v>65</v>
      </c>
      <c r="V1467" s="13">
        <v>39</v>
      </c>
      <c r="W1467" s="4">
        <v>20</v>
      </c>
      <c r="X1467" s="4">
        <v>56</v>
      </c>
      <c r="Y1467">
        <f t="shared" si="274"/>
        <v>0</v>
      </c>
      <c r="Z1467">
        <f t="shared" si="275"/>
        <v>0</v>
      </c>
    </row>
    <row r="1468" spans="2:26" x14ac:dyDescent="0.25">
      <c r="B1468" s="11">
        <f t="shared" si="276"/>
        <v>44622.666666663135</v>
      </c>
      <c r="C1468" s="1">
        <f t="shared" si="267"/>
        <v>3</v>
      </c>
      <c r="D1468" s="1">
        <f t="shared" si="268"/>
        <v>3</v>
      </c>
      <c r="E1468" s="12">
        <f t="shared" si="269"/>
        <v>17</v>
      </c>
      <c r="F1468" s="124" t="str">
        <f t="shared" si="270"/>
        <v>0</v>
      </c>
      <c r="G1468" s="1">
        <f ca="1">(OFFSET(O1468,0,MATCH(Customer!$J$6,'CDH &amp; HDH'!$P$11:$X$11,0)))</f>
        <v>40</v>
      </c>
      <c r="H1468" s="1" t="str">
        <f t="shared" si="271"/>
        <v>Heating</v>
      </c>
      <c r="I1468" s="1">
        <f ca="1">OFFSET(IF($H1468="Cooling",Customer!$C$25,Customer!$C$52),E1468,D1468)</f>
        <v>70</v>
      </c>
      <c r="J1468" s="1">
        <f ca="1">OFFSET(IF($H1468="Cooling",Customer!$L$25,Customer!$L$52),$E1468,$D1468)</f>
        <v>70</v>
      </c>
      <c r="K1468" s="16">
        <f t="shared" si="272"/>
        <v>0</v>
      </c>
      <c r="L1468" s="16">
        <f t="shared" si="273"/>
        <v>0</v>
      </c>
      <c r="M1468" s="17">
        <f t="shared" ca="1" si="265"/>
        <v>30</v>
      </c>
      <c r="N1468" s="17">
        <f t="shared" ca="1" si="266"/>
        <v>30</v>
      </c>
      <c r="O1468" s="4"/>
      <c r="P1468" s="4">
        <v>38</v>
      </c>
      <c r="Q1468" s="4">
        <v>39</v>
      </c>
      <c r="R1468" s="4">
        <v>29</v>
      </c>
      <c r="S1468" s="4">
        <v>25</v>
      </c>
      <c r="T1468" s="4">
        <v>51</v>
      </c>
      <c r="U1468" s="4">
        <v>66</v>
      </c>
      <c r="V1468" s="13">
        <v>40</v>
      </c>
      <c r="W1468" s="4">
        <v>18</v>
      </c>
      <c r="X1468" s="4">
        <v>54</v>
      </c>
      <c r="Y1468">
        <f t="shared" si="274"/>
        <v>0</v>
      </c>
      <c r="Z1468">
        <f t="shared" si="275"/>
        <v>0</v>
      </c>
    </row>
    <row r="1469" spans="2:26" x14ac:dyDescent="0.25">
      <c r="B1469" s="11">
        <f t="shared" si="276"/>
        <v>44622.7083333298</v>
      </c>
      <c r="C1469" s="1">
        <f t="shared" si="267"/>
        <v>3</v>
      </c>
      <c r="D1469" s="1">
        <f t="shared" si="268"/>
        <v>3</v>
      </c>
      <c r="E1469" s="12">
        <f t="shared" si="269"/>
        <v>18</v>
      </c>
      <c r="F1469" s="124" t="str">
        <f t="shared" si="270"/>
        <v>0</v>
      </c>
      <c r="G1469" s="1">
        <f ca="1">(OFFSET(O1469,0,MATCH(Customer!$J$6,'CDH &amp; HDH'!$P$11:$X$11,0)))</f>
        <v>37</v>
      </c>
      <c r="H1469" s="1" t="str">
        <f t="shared" si="271"/>
        <v>Heating</v>
      </c>
      <c r="I1469" s="1">
        <f ca="1">OFFSET(IF($H1469="Cooling",Customer!$C$25,Customer!$C$52),E1469,D1469)</f>
        <v>70</v>
      </c>
      <c r="J1469" s="1">
        <f ca="1">OFFSET(IF($H1469="Cooling",Customer!$L$25,Customer!$L$52),$E1469,$D1469)</f>
        <v>70</v>
      </c>
      <c r="K1469" s="16">
        <f t="shared" si="272"/>
        <v>0</v>
      </c>
      <c r="L1469" s="16">
        <f t="shared" si="273"/>
        <v>0</v>
      </c>
      <c r="M1469" s="17">
        <f t="shared" ca="1" si="265"/>
        <v>33</v>
      </c>
      <c r="N1469" s="17">
        <f t="shared" ca="1" si="266"/>
        <v>33</v>
      </c>
      <c r="O1469" s="4"/>
      <c r="P1469" s="4">
        <v>38</v>
      </c>
      <c r="Q1469" s="4">
        <v>38</v>
      </c>
      <c r="R1469" s="4">
        <v>29</v>
      </c>
      <c r="S1469" s="4">
        <v>24</v>
      </c>
      <c r="T1469" s="4">
        <v>49</v>
      </c>
      <c r="U1469" s="4">
        <v>62</v>
      </c>
      <c r="V1469" s="13">
        <v>37</v>
      </c>
      <c r="W1469" s="4">
        <v>16</v>
      </c>
      <c r="X1469" s="4">
        <v>51</v>
      </c>
      <c r="Y1469">
        <f t="shared" si="274"/>
        <v>0</v>
      </c>
      <c r="Z1469">
        <f t="shared" si="275"/>
        <v>0</v>
      </c>
    </row>
    <row r="1470" spans="2:26" x14ac:dyDescent="0.25">
      <c r="B1470" s="11">
        <f t="shared" si="276"/>
        <v>44622.749999996464</v>
      </c>
      <c r="C1470" s="1">
        <f t="shared" si="267"/>
        <v>3</v>
      </c>
      <c r="D1470" s="1">
        <f t="shared" si="268"/>
        <v>3</v>
      </c>
      <c r="E1470" s="12">
        <f t="shared" si="269"/>
        <v>19</v>
      </c>
      <c r="F1470" s="124" t="str">
        <f t="shared" si="270"/>
        <v>0</v>
      </c>
      <c r="G1470" s="1">
        <f ca="1">(OFFSET(O1470,0,MATCH(Customer!$J$6,'CDH &amp; HDH'!$P$11:$X$11,0)))</f>
        <v>35</v>
      </c>
      <c r="H1470" s="1" t="str">
        <f t="shared" si="271"/>
        <v>Heating</v>
      </c>
      <c r="I1470" s="1">
        <f ca="1">OFFSET(IF($H1470="Cooling",Customer!$C$25,Customer!$C$52),E1470,D1470)</f>
        <v>66</v>
      </c>
      <c r="J1470" s="1">
        <f ca="1">OFFSET(IF($H1470="Cooling",Customer!$L$25,Customer!$L$52),$E1470,$D1470)</f>
        <v>64</v>
      </c>
      <c r="K1470" s="16">
        <f t="shared" si="272"/>
        <v>0</v>
      </c>
      <c r="L1470" s="16">
        <f t="shared" si="273"/>
        <v>0</v>
      </c>
      <c r="M1470" s="17">
        <f t="shared" ca="1" si="265"/>
        <v>31</v>
      </c>
      <c r="N1470" s="17">
        <f t="shared" ca="1" si="266"/>
        <v>29</v>
      </c>
      <c r="O1470" s="4"/>
      <c r="P1470" s="4">
        <v>37</v>
      </c>
      <c r="Q1470" s="4">
        <v>39</v>
      </c>
      <c r="R1470" s="4">
        <v>29</v>
      </c>
      <c r="S1470" s="4">
        <v>23</v>
      </c>
      <c r="T1470" s="4">
        <v>46</v>
      </c>
      <c r="U1470" s="4">
        <v>66</v>
      </c>
      <c r="V1470" s="13">
        <v>35</v>
      </c>
      <c r="W1470" s="4">
        <v>14</v>
      </c>
      <c r="X1470" s="4">
        <v>50</v>
      </c>
      <c r="Y1470">
        <f t="shared" si="274"/>
        <v>0</v>
      </c>
      <c r="Z1470">
        <f t="shared" si="275"/>
        <v>0</v>
      </c>
    </row>
    <row r="1471" spans="2:26" x14ac:dyDescent="0.25">
      <c r="B1471" s="11">
        <f t="shared" si="276"/>
        <v>44622.791666663128</v>
      </c>
      <c r="C1471" s="1">
        <f t="shared" si="267"/>
        <v>3</v>
      </c>
      <c r="D1471" s="1">
        <f t="shared" si="268"/>
        <v>3</v>
      </c>
      <c r="E1471" s="12">
        <f t="shared" si="269"/>
        <v>20</v>
      </c>
      <c r="F1471" s="124" t="str">
        <f t="shared" si="270"/>
        <v>0</v>
      </c>
      <c r="G1471" s="1">
        <f ca="1">(OFFSET(O1471,0,MATCH(Customer!$J$6,'CDH &amp; HDH'!$P$11:$X$11,0)))</f>
        <v>33</v>
      </c>
      <c r="H1471" s="1" t="str">
        <f t="shared" si="271"/>
        <v>Heating</v>
      </c>
      <c r="I1471" s="1">
        <f ca="1">OFFSET(IF($H1471="Cooling",Customer!$C$25,Customer!$C$52),E1471,D1471)</f>
        <v>66</v>
      </c>
      <c r="J1471" s="1">
        <f ca="1">OFFSET(IF($H1471="Cooling",Customer!$L$25,Customer!$L$52),$E1471,$D1471)</f>
        <v>64</v>
      </c>
      <c r="K1471" s="16">
        <f t="shared" si="272"/>
        <v>0</v>
      </c>
      <c r="L1471" s="16">
        <f t="shared" si="273"/>
        <v>0</v>
      </c>
      <c r="M1471" s="17">
        <f t="shared" ca="1" si="265"/>
        <v>33</v>
      </c>
      <c r="N1471" s="17">
        <f t="shared" ca="1" si="266"/>
        <v>31</v>
      </c>
      <c r="O1471" s="4"/>
      <c r="P1471" s="4">
        <v>36</v>
      </c>
      <c r="Q1471" s="4">
        <v>37</v>
      </c>
      <c r="R1471" s="4">
        <v>28</v>
      </c>
      <c r="S1471" s="4">
        <v>23</v>
      </c>
      <c r="T1471" s="4">
        <v>45</v>
      </c>
      <c r="U1471" s="4">
        <v>64</v>
      </c>
      <c r="V1471" s="13">
        <v>33</v>
      </c>
      <c r="W1471" s="4">
        <v>12</v>
      </c>
      <c r="X1471" s="4">
        <v>48</v>
      </c>
      <c r="Y1471">
        <f t="shared" si="274"/>
        <v>0</v>
      </c>
      <c r="Z1471">
        <f t="shared" si="275"/>
        <v>0</v>
      </c>
    </row>
    <row r="1472" spans="2:26" x14ac:dyDescent="0.25">
      <c r="B1472" s="11">
        <f t="shared" si="276"/>
        <v>44622.833333329792</v>
      </c>
      <c r="C1472" s="1">
        <f t="shared" si="267"/>
        <v>3</v>
      </c>
      <c r="D1472" s="1">
        <f t="shared" si="268"/>
        <v>3</v>
      </c>
      <c r="E1472" s="12">
        <f t="shared" si="269"/>
        <v>21</v>
      </c>
      <c r="F1472" s="124" t="str">
        <f t="shared" si="270"/>
        <v>0</v>
      </c>
      <c r="G1472" s="1">
        <f ca="1">(OFFSET(O1472,0,MATCH(Customer!$J$6,'CDH &amp; HDH'!$P$11:$X$11,0)))</f>
        <v>32</v>
      </c>
      <c r="H1472" s="1" t="str">
        <f t="shared" si="271"/>
        <v>Heating</v>
      </c>
      <c r="I1472" s="1">
        <f ca="1">OFFSET(IF($H1472="Cooling",Customer!$C$25,Customer!$C$52),E1472,D1472)</f>
        <v>66</v>
      </c>
      <c r="J1472" s="1">
        <f ca="1">OFFSET(IF($H1472="Cooling",Customer!$L$25,Customer!$L$52),$E1472,$D1472)</f>
        <v>64</v>
      </c>
      <c r="K1472" s="16">
        <f t="shared" si="272"/>
        <v>0</v>
      </c>
      <c r="L1472" s="16">
        <f t="shared" si="273"/>
        <v>0</v>
      </c>
      <c r="M1472" s="17">
        <f t="shared" ca="1" si="265"/>
        <v>34</v>
      </c>
      <c r="N1472" s="17">
        <f t="shared" ca="1" si="266"/>
        <v>32</v>
      </c>
      <c r="O1472" s="4"/>
      <c r="P1472" s="4">
        <v>36</v>
      </c>
      <c r="Q1472" s="4">
        <v>37</v>
      </c>
      <c r="R1472" s="4">
        <v>27</v>
      </c>
      <c r="S1472" s="4">
        <v>21</v>
      </c>
      <c r="T1472" s="4">
        <v>43</v>
      </c>
      <c r="U1472" s="4">
        <v>61</v>
      </c>
      <c r="V1472" s="13">
        <v>32</v>
      </c>
      <c r="W1472" s="4">
        <v>10</v>
      </c>
      <c r="X1472" s="4">
        <v>41</v>
      </c>
      <c r="Y1472">
        <f t="shared" si="274"/>
        <v>0</v>
      </c>
      <c r="Z1472">
        <f t="shared" si="275"/>
        <v>0</v>
      </c>
    </row>
    <row r="1473" spans="2:26" x14ac:dyDescent="0.25">
      <c r="B1473" s="11">
        <f t="shared" si="276"/>
        <v>44622.874999996457</v>
      </c>
      <c r="C1473" s="1">
        <f t="shared" si="267"/>
        <v>3</v>
      </c>
      <c r="D1473" s="1">
        <f t="shared" si="268"/>
        <v>3</v>
      </c>
      <c r="E1473" s="12">
        <f t="shared" si="269"/>
        <v>22</v>
      </c>
      <c r="F1473" s="124" t="str">
        <f t="shared" si="270"/>
        <v>0</v>
      </c>
      <c r="G1473" s="1">
        <f ca="1">(OFFSET(O1473,0,MATCH(Customer!$J$6,'CDH &amp; HDH'!$P$11:$X$11,0)))</f>
        <v>32</v>
      </c>
      <c r="H1473" s="1" t="str">
        <f t="shared" si="271"/>
        <v>Heating</v>
      </c>
      <c r="I1473" s="1">
        <f ca="1">OFFSET(IF($H1473="Cooling",Customer!$C$25,Customer!$C$52),E1473,D1473)</f>
        <v>66</v>
      </c>
      <c r="J1473" s="1">
        <f ca="1">OFFSET(IF($H1473="Cooling",Customer!$L$25,Customer!$L$52),$E1473,$D1473)</f>
        <v>64</v>
      </c>
      <c r="K1473" s="16">
        <f t="shared" si="272"/>
        <v>0</v>
      </c>
      <c r="L1473" s="16">
        <f t="shared" si="273"/>
        <v>0</v>
      </c>
      <c r="M1473" s="17">
        <f t="shared" ca="1" si="265"/>
        <v>34</v>
      </c>
      <c r="N1473" s="17">
        <f t="shared" ca="1" si="266"/>
        <v>32</v>
      </c>
      <c r="O1473" s="4"/>
      <c r="P1473" s="4">
        <v>35</v>
      </c>
      <c r="Q1473" s="4">
        <v>38</v>
      </c>
      <c r="R1473" s="4">
        <v>25</v>
      </c>
      <c r="S1473" s="4">
        <v>20</v>
      </c>
      <c r="T1473" s="4">
        <v>41</v>
      </c>
      <c r="U1473" s="4">
        <v>58</v>
      </c>
      <c r="V1473" s="13">
        <v>32</v>
      </c>
      <c r="W1473" s="4">
        <v>9</v>
      </c>
      <c r="X1473" s="4">
        <v>36</v>
      </c>
      <c r="Y1473">
        <f t="shared" si="274"/>
        <v>0</v>
      </c>
      <c r="Z1473">
        <f t="shared" si="275"/>
        <v>0</v>
      </c>
    </row>
    <row r="1474" spans="2:26" x14ac:dyDescent="0.25">
      <c r="B1474" s="11">
        <f t="shared" si="276"/>
        <v>44622.916666663121</v>
      </c>
      <c r="C1474" s="1">
        <f t="shared" si="267"/>
        <v>3</v>
      </c>
      <c r="D1474" s="1">
        <f t="shared" si="268"/>
        <v>3</v>
      </c>
      <c r="E1474" s="12">
        <f t="shared" si="269"/>
        <v>23</v>
      </c>
      <c r="F1474" s="124" t="str">
        <f t="shared" si="270"/>
        <v>0</v>
      </c>
      <c r="G1474" s="1">
        <f ca="1">(OFFSET(O1474,0,MATCH(Customer!$J$6,'CDH &amp; HDH'!$P$11:$X$11,0)))</f>
        <v>32</v>
      </c>
      <c r="H1474" s="1" t="str">
        <f t="shared" si="271"/>
        <v>Heating</v>
      </c>
      <c r="I1474" s="1">
        <f ca="1">OFFSET(IF($H1474="Cooling",Customer!$C$25,Customer!$C$52),E1474,D1474)</f>
        <v>66</v>
      </c>
      <c r="J1474" s="1">
        <f ca="1">OFFSET(IF($H1474="Cooling",Customer!$L$25,Customer!$L$52),$E1474,$D1474)</f>
        <v>64</v>
      </c>
      <c r="K1474" s="16">
        <f t="shared" si="272"/>
        <v>0</v>
      </c>
      <c r="L1474" s="16">
        <f t="shared" si="273"/>
        <v>0</v>
      </c>
      <c r="M1474" s="17">
        <f t="shared" ca="1" si="265"/>
        <v>34</v>
      </c>
      <c r="N1474" s="17">
        <f t="shared" ca="1" si="266"/>
        <v>32</v>
      </c>
      <c r="O1474" s="4"/>
      <c r="P1474" s="4">
        <v>34</v>
      </c>
      <c r="Q1474" s="4">
        <v>40</v>
      </c>
      <c r="R1474" s="4">
        <v>22</v>
      </c>
      <c r="S1474" s="4">
        <v>18</v>
      </c>
      <c r="T1474" s="4">
        <v>39</v>
      </c>
      <c r="U1474" s="4">
        <v>56</v>
      </c>
      <c r="V1474" s="13">
        <v>32</v>
      </c>
      <c r="W1474" s="4">
        <v>9</v>
      </c>
      <c r="X1474" s="4">
        <v>32</v>
      </c>
      <c r="Y1474">
        <f t="shared" si="274"/>
        <v>0</v>
      </c>
      <c r="Z1474">
        <f t="shared" si="275"/>
        <v>0</v>
      </c>
    </row>
    <row r="1475" spans="2:26" x14ac:dyDescent="0.25">
      <c r="B1475" s="11">
        <f t="shared" si="276"/>
        <v>44622.958333329785</v>
      </c>
      <c r="C1475" s="1">
        <f t="shared" si="267"/>
        <v>3</v>
      </c>
      <c r="D1475" s="1">
        <f t="shared" si="268"/>
        <v>3</v>
      </c>
      <c r="E1475" s="12">
        <f t="shared" si="269"/>
        <v>24</v>
      </c>
      <c r="F1475" s="124" t="str">
        <f t="shared" si="270"/>
        <v>0</v>
      </c>
      <c r="G1475" s="1">
        <f ca="1">(OFFSET(O1475,0,MATCH(Customer!$J$6,'CDH &amp; HDH'!$P$11:$X$11,0)))</f>
        <v>33</v>
      </c>
      <c r="H1475" s="1" t="str">
        <f t="shared" si="271"/>
        <v>Heating</v>
      </c>
      <c r="I1475" s="1">
        <f ca="1">OFFSET(IF($H1475="Cooling",Customer!$C$25,Customer!$C$52),E1475,D1475)</f>
        <v>66</v>
      </c>
      <c r="J1475" s="1">
        <f ca="1">OFFSET(IF($H1475="Cooling",Customer!$L$25,Customer!$L$52),$E1475,$D1475)</f>
        <v>64</v>
      </c>
      <c r="K1475" s="16">
        <f t="shared" si="272"/>
        <v>0</v>
      </c>
      <c r="L1475" s="16">
        <f t="shared" si="273"/>
        <v>0</v>
      </c>
      <c r="M1475" s="17">
        <f t="shared" ca="1" si="265"/>
        <v>33</v>
      </c>
      <c r="N1475" s="17">
        <f t="shared" ca="1" si="266"/>
        <v>31</v>
      </c>
      <c r="O1475" s="4"/>
      <c r="P1475" s="4">
        <v>34</v>
      </c>
      <c r="Q1475" s="4">
        <v>41</v>
      </c>
      <c r="R1475" s="4">
        <v>21</v>
      </c>
      <c r="S1475" s="4">
        <v>17</v>
      </c>
      <c r="T1475" s="4">
        <v>38</v>
      </c>
      <c r="U1475" s="4">
        <v>54</v>
      </c>
      <c r="V1475" s="13">
        <v>33</v>
      </c>
      <c r="W1475" s="4">
        <v>9</v>
      </c>
      <c r="X1475" s="4">
        <v>31</v>
      </c>
      <c r="Y1475">
        <f t="shared" si="274"/>
        <v>0</v>
      </c>
      <c r="Z1475">
        <f t="shared" si="275"/>
        <v>0</v>
      </c>
    </row>
    <row r="1476" spans="2:26" x14ac:dyDescent="0.25">
      <c r="B1476" s="11">
        <f t="shared" si="276"/>
        <v>44622.999999996449</v>
      </c>
      <c r="C1476" s="1">
        <f t="shared" si="267"/>
        <v>3</v>
      </c>
      <c r="D1476" s="1">
        <f t="shared" si="268"/>
        <v>4</v>
      </c>
      <c r="E1476" s="12">
        <f t="shared" si="269"/>
        <v>1</v>
      </c>
      <c r="F1476" s="124" t="str">
        <f t="shared" si="270"/>
        <v>0</v>
      </c>
      <c r="G1476" s="1">
        <f ca="1">(OFFSET(O1476,0,MATCH(Customer!$J$6,'CDH &amp; HDH'!$P$11:$X$11,0)))</f>
        <v>33</v>
      </c>
      <c r="H1476" s="1" t="str">
        <f t="shared" si="271"/>
        <v>Heating</v>
      </c>
      <c r="I1476" s="1">
        <f ca="1">OFFSET(IF($H1476="Cooling",Customer!$C$25,Customer!$C$52),E1476,D1476)</f>
        <v>66</v>
      </c>
      <c r="J1476" s="1">
        <f ca="1">OFFSET(IF($H1476="Cooling",Customer!$L$25,Customer!$L$52),$E1476,$D1476)</f>
        <v>64</v>
      </c>
      <c r="K1476" s="16">
        <f t="shared" si="272"/>
        <v>0</v>
      </c>
      <c r="L1476" s="16">
        <f t="shared" si="273"/>
        <v>0</v>
      </c>
      <c r="M1476" s="17">
        <f t="shared" ca="1" si="265"/>
        <v>33</v>
      </c>
      <c r="N1476" s="17">
        <f t="shared" ca="1" si="266"/>
        <v>31</v>
      </c>
      <c r="O1476" s="4"/>
      <c r="P1476" s="4">
        <v>33</v>
      </c>
      <c r="Q1476" s="4">
        <v>41</v>
      </c>
      <c r="R1476" s="4">
        <v>22</v>
      </c>
      <c r="S1476" s="4">
        <v>15</v>
      </c>
      <c r="T1476" s="4">
        <v>36</v>
      </c>
      <c r="U1476" s="4">
        <v>52</v>
      </c>
      <c r="V1476" s="13">
        <v>33</v>
      </c>
      <c r="W1476" s="4">
        <v>8</v>
      </c>
      <c r="X1476" s="4">
        <v>31</v>
      </c>
      <c r="Y1476">
        <f t="shared" si="274"/>
        <v>0</v>
      </c>
      <c r="Z1476">
        <f t="shared" si="275"/>
        <v>0</v>
      </c>
    </row>
    <row r="1477" spans="2:26" x14ac:dyDescent="0.25">
      <c r="B1477" s="11">
        <f t="shared" si="276"/>
        <v>44623.041666663114</v>
      </c>
      <c r="C1477" s="1">
        <f t="shared" si="267"/>
        <v>3</v>
      </c>
      <c r="D1477" s="1">
        <f t="shared" si="268"/>
        <v>4</v>
      </c>
      <c r="E1477" s="12">
        <f t="shared" si="269"/>
        <v>2</v>
      </c>
      <c r="F1477" s="124" t="str">
        <f t="shared" si="270"/>
        <v>0</v>
      </c>
      <c r="G1477" s="1">
        <f ca="1">(OFFSET(O1477,0,MATCH(Customer!$J$6,'CDH &amp; HDH'!$P$11:$X$11,0)))</f>
        <v>32</v>
      </c>
      <c r="H1477" s="1" t="str">
        <f t="shared" si="271"/>
        <v>Heating</v>
      </c>
      <c r="I1477" s="1">
        <f ca="1">OFFSET(IF($H1477="Cooling",Customer!$C$25,Customer!$C$52),E1477,D1477)</f>
        <v>66</v>
      </c>
      <c r="J1477" s="1">
        <f ca="1">OFFSET(IF($H1477="Cooling",Customer!$L$25,Customer!$L$52),$E1477,$D1477)</f>
        <v>64</v>
      </c>
      <c r="K1477" s="16">
        <f t="shared" si="272"/>
        <v>0</v>
      </c>
      <c r="L1477" s="16">
        <f t="shared" si="273"/>
        <v>0</v>
      </c>
      <c r="M1477" s="17">
        <f t="shared" ca="1" si="265"/>
        <v>34</v>
      </c>
      <c r="N1477" s="17">
        <f t="shared" ca="1" si="266"/>
        <v>32</v>
      </c>
      <c r="O1477" s="4"/>
      <c r="P1477" s="4">
        <v>33</v>
      </c>
      <c r="Q1477" s="4">
        <v>42</v>
      </c>
      <c r="R1477" s="4">
        <v>23</v>
      </c>
      <c r="S1477" s="4">
        <v>14</v>
      </c>
      <c r="T1477" s="4">
        <v>35</v>
      </c>
      <c r="U1477" s="4">
        <v>50</v>
      </c>
      <c r="V1477" s="13">
        <v>32</v>
      </c>
      <c r="W1477" s="4">
        <v>8</v>
      </c>
      <c r="X1477" s="4">
        <v>29</v>
      </c>
      <c r="Y1477">
        <f t="shared" si="274"/>
        <v>0</v>
      </c>
      <c r="Z1477">
        <f t="shared" si="275"/>
        <v>0</v>
      </c>
    </row>
    <row r="1478" spans="2:26" x14ac:dyDescent="0.25">
      <c r="B1478" s="11">
        <f t="shared" si="276"/>
        <v>44623.083333329778</v>
      </c>
      <c r="C1478" s="1">
        <f t="shared" si="267"/>
        <v>3</v>
      </c>
      <c r="D1478" s="1">
        <f t="shared" si="268"/>
        <v>4</v>
      </c>
      <c r="E1478" s="12">
        <f t="shared" si="269"/>
        <v>3</v>
      </c>
      <c r="F1478" s="124" t="str">
        <f t="shared" si="270"/>
        <v>0</v>
      </c>
      <c r="G1478" s="1">
        <f ca="1">(OFFSET(O1478,0,MATCH(Customer!$J$6,'CDH &amp; HDH'!$P$11:$X$11,0)))</f>
        <v>33</v>
      </c>
      <c r="H1478" s="1" t="str">
        <f t="shared" si="271"/>
        <v>Heating</v>
      </c>
      <c r="I1478" s="1">
        <f ca="1">OFFSET(IF($H1478="Cooling",Customer!$C$25,Customer!$C$52),E1478,D1478)</f>
        <v>66</v>
      </c>
      <c r="J1478" s="1">
        <f ca="1">OFFSET(IF($H1478="Cooling",Customer!$L$25,Customer!$L$52),$E1478,$D1478)</f>
        <v>64</v>
      </c>
      <c r="K1478" s="16">
        <f t="shared" si="272"/>
        <v>0</v>
      </c>
      <c r="L1478" s="16">
        <f t="shared" si="273"/>
        <v>0</v>
      </c>
      <c r="M1478" s="17">
        <f t="shared" ca="1" si="265"/>
        <v>33</v>
      </c>
      <c r="N1478" s="17">
        <f t="shared" ca="1" si="266"/>
        <v>31</v>
      </c>
      <c r="O1478" s="4"/>
      <c r="P1478" s="4">
        <v>32</v>
      </c>
      <c r="Q1478" s="4">
        <v>43</v>
      </c>
      <c r="R1478" s="4">
        <v>27</v>
      </c>
      <c r="S1478" s="4">
        <v>13</v>
      </c>
      <c r="T1478" s="4">
        <v>32</v>
      </c>
      <c r="U1478" s="4">
        <v>50</v>
      </c>
      <c r="V1478" s="13">
        <v>33</v>
      </c>
      <c r="W1478" s="4">
        <v>9</v>
      </c>
      <c r="X1478" s="4">
        <v>28</v>
      </c>
      <c r="Y1478">
        <f t="shared" si="274"/>
        <v>0</v>
      </c>
      <c r="Z1478">
        <f t="shared" si="275"/>
        <v>0</v>
      </c>
    </row>
    <row r="1479" spans="2:26" x14ac:dyDescent="0.25">
      <c r="B1479" s="11">
        <f t="shared" si="276"/>
        <v>44623.124999996442</v>
      </c>
      <c r="C1479" s="1">
        <f t="shared" si="267"/>
        <v>3</v>
      </c>
      <c r="D1479" s="1">
        <f t="shared" si="268"/>
        <v>4</v>
      </c>
      <c r="E1479" s="12">
        <f t="shared" si="269"/>
        <v>4</v>
      </c>
      <c r="F1479" s="124" t="str">
        <f t="shared" si="270"/>
        <v>0</v>
      </c>
      <c r="G1479" s="1">
        <f ca="1">(OFFSET(O1479,0,MATCH(Customer!$J$6,'CDH &amp; HDH'!$P$11:$X$11,0)))</f>
        <v>32</v>
      </c>
      <c r="H1479" s="1" t="str">
        <f t="shared" si="271"/>
        <v>Heating</v>
      </c>
      <c r="I1479" s="1">
        <f ca="1">OFFSET(IF($H1479="Cooling",Customer!$C$25,Customer!$C$52),E1479,D1479)</f>
        <v>66</v>
      </c>
      <c r="J1479" s="1">
        <f ca="1">OFFSET(IF($H1479="Cooling",Customer!$L$25,Customer!$L$52),$E1479,$D1479)</f>
        <v>64</v>
      </c>
      <c r="K1479" s="16">
        <f t="shared" si="272"/>
        <v>0</v>
      </c>
      <c r="L1479" s="16">
        <f t="shared" si="273"/>
        <v>0</v>
      </c>
      <c r="M1479" s="17">
        <f t="shared" ca="1" si="265"/>
        <v>34</v>
      </c>
      <c r="N1479" s="17">
        <f t="shared" ca="1" si="266"/>
        <v>32</v>
      </c>
      <c r="O1479" s="4"/>
      <c r="P1479" s="4">
        <v>32</v>
      </c>
      <c r="Q1479" s="4">
        <v>44</v>
      </c>
      <c r="R1479" s="4">
        <v>23</v>
      </c>
      <c r="S1479" s="4">
        <v>11</v>
      </c>
      <c r="T1479" s="4">
        <v>32</v>
      </c>
      <c r="U1479" s="4">
        <v>45</v>
      </c>
      <c r="V1479" s="13">
        <v>32</v>
      </c>
      <c r="W1479" s="4">
        <v>9</v>
      </c>
      <c r="X1479" s="4">
        <v>28</v>
      </c>
      <c r="Y1479">
        <f t="shared" si="274"/>
        <v>0</v>
      </c>
      <c r="Z1479">
        <f t="shared" si="275"/>
        <v>0</v>
      </c>
    </row>
    <row r="1480" spans="2:26" x14ac:dyDescent="0.25">
      <c r="B1480" s="11">
        <f t="shared" si="276"/>
        <v>44623.166666663106</v>
      </c>
      <c r="C1480" s="1">
        <f t="shared" si="267"/>
        <v>3</v>
      </c>
      <c r="D1480" s="1">
        <f t="shared" si="268"/>
        <v>4</v>
      </c>
      <c r="E1480" s="12">
        <f t="shared" si="269"/>
        <v>5</v>
      </c>
      <c r="F1480" s="124" t="str">
        <f t="shared" si="270"/>
        <v>0</v>
      </c>
      <c r="G1480" s="1">
        <f ca="1">(OFFSET(O1480,0,MATCH(Customer!$J$6,'CDH &amp; HDH'!$P$11:$X$11,0)))</f>
        <v>32</v>
      </c>
      <c r="H1480" s="1" t="str">
        <f t="shared" si="271"/>
        <v>Heating</v>
      </c>
      <c r="I1480" s="1">
        <f ca="1">OFFSET(IF($H1480="Cooling",Customer!$C$25,Customer!$C$52),E1480,D1480)</f>
        <v>66</v>
      </c>
      <c r="J1480" s="1">
        <f ca="1">OFFSET(IF($H1480="Cooling",Customer!$L$25,Customer!$L$52),$E1480,$D1480)</f>
        <v>64</v>
      </c>
      <c r="K1480" s="16">
        <f t="shared" si="272"/>
        <v>0</v>
      </c>
      <c r="L1480" s="16">
        <f t="shared" si="273"/>
        <v>0</v>
      </c>
      <c r="M1480" s="17">
        <f t="shared" ca="1" si="265"/>
        <v>34</v>
      </c>
      <c r="N1480" s="17">
        <f t="shared" ca="1" si="266"/>
        <v>32</v>
      </c>
      <c r="O1480" s="4"/>
      <c r="P1480" s="4">
        <v>32</v>
      </c>
      <c r="Q1480" s="4">
        <v>46</v>
      </c>
      <c r="R1480" s="4">
        <v>22</v>
      </c>
      <c r="S1480" s="4">
        <v>10</v>
      </c>
      <c r="T1480" s="4">
        <v>32</v>
      </c>
      <c r="U1480" s="4">
        <v>41</v>
      </c>
      <c r="V1480" s="13">
        <v>32</v>
      </c>
      <c r="W1480" s="4">
        <v>9</v>
      </c>
      <c r="X1480" s="4">
        <v>27</v>
      </c>
      <c r="Y1480">
        <f t="shared" si="274"/>
        <v>0</v>
      </c>
      <c r="Z1480">
        <f t="shared" si="275"/>
        <v>0</v>
      </c>
    </row>
    <row r="1481" spans="2:26" x14ac:dyDescent="0.25">
      <c r="B1481" s="11">
        <f t="shared" si="276"/>
        <v>44623.208333329771</v>
      </c>
      <c r="C1481" s="1">
        <f t="shared" si="267"/>
        <v>3</v>
      </c>
      <c r="D1481" s="1">
        <f t="shared" si="268"/>
        <v>4</v>
      </c>
      <c r="E1481" s="12">
        <f t="shared" si="269"/>
        <v>6</v>
      </c>
      <c r="F1481" s="124" t="str">
        <f t="shared" si="270"/>
        <v>0</v>
      </c>
      <c r="G1481" s="1">
        <f ca="1">(OFFSET(O1481,0,MATCH(Customer!$J$6,'CDH &amp; HDH'!$P$11:$X$11,0)))</f>
        <v>32</v>
      </c>
      <c r="H1481" s="1" t="str">
        <f t="shared" si="271"/>
        <v>Heating</v>
      </c>
      <c r="I1481" s="1">
        <f ca="1">OFFSET(IF($H1481="Cooling",Customer!$C$25,Customer!$C$52),E1481,D1481)</f>
        <v>66</v>
      </c>
      <c r="J1481" s="1">
        <f ca="1">OFFSET(IF($H1481="Cooling",Customer!$L$25,Customer!$L$52),$E1481,$D1481)</f>
        <v>64</v>
      </c>
      <c r="K1481" s="16">
        <f t="shared" si="272"/>
        <v>0</v>
      </c>
      <c r="L1481" s="16">
        <f t="shared" si="273"/>
        <v>0</v>
      </c>
      <c r="M1481" s="17">
        <f t="shared" ca="1" si="265"/>
        <v>34</v>
      </c>
      <c r="N1481" s="17">
        <f t="shared" ca="1" si="266"/>
        <v>32</v>
      </c>
      <c r="O1481" s="4"/>
      <c r="P1481" s="4">
        <v>31</v>
      </c>
      <c r="Q1481" s="4">
        <v>47</v>
      </c>
      <c r="R1481" s="4">
        <v>19</v>
      </c>
      <c r="S1481" s="4">
        <v>10</v>
      </c>
      <c r="T1481" s="4">
        <v>31</v>
      </c>
      <c r="U1481" s="4">
        <v>42</v>
      </c>
      <c r="V1481" s="13">
        <v>32</v>
      </c>
      <c r="W1481" s="4">
        <v>9</v>
      </c>
      <c r="X1481" s="4">
        <v>25</v>
      </c>
      <c r="Y1481">
        <f t="shared" si="274"/>
        <v>0</v>
      </c>
      <c r="Z1481">
        <f t="shared" si="275"/>
        <v>0</v>
      </c>
    </row>
    <row r="1482" spans="2:26" x14ac:dyDescent="0.25">
      <c r="B1482" s="11">
        <f t="shared" si="276"/>
        <v>44623.249999996435</v>
      </c>
      <c r="C1482" s="1">
        <f t="shared" si="267"/>
        <v>3</v>
      </c>
      <c r="D1482" s="1">
        <f t="shared" si="268"/>
        <v>4</v>
      </c>
      <c r="E1482" s="12">
        <f t="shared" si="269"/>
        <v>7</v>
      </c>
      <c r="F1482" s="124" t="str">
        <f t="shared" si="270"/>
        <v>0</v>
      </c>
      <c r="G1482" s="1">
        <f ca="1">(OFFSET(O1482,0,MATCH(Customer!$J$6,'CDH &amp; HDH'!$P$11:$X$11,0)))</f>
        <v>32</v>
      </c>
      <c r="H1482" s="1" t="str">
        <f t="shared" si="271"/>
        <v>Heating</v>
      </c>
      <c r="I1482" s="1">
        <f ca="1">OFFSET(IF($H1482="Cooling",Customer!$C$25,Customer!$C$52),E1482,D1482)</f>
        <v>66</v>
      </c>
      <c r="J1482" s="1">
        <f ca="1">OFFSET(IF($H1482="Cooling",Customer!$L$25,Customer!$L$52),$E1482,$D1482)</f>
        <v>64</v>
      </c>
      <c r="K1482" s="16">
        <f t="shared" si="272"/>
        <v>0</v>
      </c>
      <c r="L1482" s="16">
        <f t="shared" si="273"/>
        <v>0</v>
      </c>
      <c r="M1482" s="17">
        <f t="shared" ca="1" si="265"/>
        <v>34</v>
      </c>
      <c r="N1482" s="17">
        <f t="shared" ca="1" si="266"/>
        <v>32</v>
      </c>
      <c r="O1482" s="4"/>
      <c r="P1482" s="4">
        <v>31</v>
      </c>
      <c r="Q1482" s="4">
        <v>48</v>
      </c>
      <c r="R1482" s="4">
        <v>18</v>
      </c>
      <c r="S1482" s="4">
        <v>8</v>
      </c>
      <c r="T1482" s="4">
        <v>31</v>
      </c>
      <c r="U1482" s="4">
        <v>42</v>
      </c>
      <c r="V1482" s="13">
        <v>32</v>
      </c>
      <c r="W1482" s="4">
        <v>10</v>
      </c>
      <c r="X1482" s="4">
        <v>25</v>
      </c>
      <c r="Y1482">
        <f t="shared" si="274"/>
        <v>0</v>
      </c>
      <c r="Z1482">
        <f t="shared" si="275"/>
        <v>0</v>
      </c>
    </row>
    <row r="1483" spans="2:26" x14ac:dyDescent="0.25">
      <c r="B1483" s="11">
        <f t="shared" si="276"/>
        <v>44623.291666663099</v>
      </c>
      <c r="C1483" s="1">
        <f t="shared" si="267"/>
        <v>3</v>
      </c>
      <c r="D1483" s="1">
        <f t="shared" si="268"/>
        <v>4</v>
      </c>
      <c r="E1483" s="12">
        <f t="shared" si="269"/>
        <v>8</v>
      </c>
      <c r="F1483" s="124" t="str">
        <f t="shared" si="270"/>
        <v>0</v>
      </c>
      <c r="G1483" s="1">
        <f ca="1">(OFFSET(O1483,0,MATCH(Customer!$J$6,'CDH &amp; HDH'!$P$11:$X$11,0)))</f>
        <v>33</v>
      </c>
      <c r="H1483" s="1" t="str">
        <f t="shared" si="271"/>
        <v>Heating</v>
      </c>
      <c r="I1483" s="1">
        <f ca="1">OFFSET(IF($H1483="Cooling",Customer!$C$25,Customer!$C$52),E1483,D1483)</f>
        <v>70</v>
      </c>
      <c r="J1483" s="1">
        <f ca="1">OFFSET(IF($H1483="Cooling",Customer!$L$25,Customer!$L$52),$E1483,$D1483)</f>
        <v>70</v>
      </c>
      <c r="K1483" s="16">
        <f t="shared" si="272"/>
        <v>0</v>
      </c>
      <c r="L1483" s="16">
        <f t="shared" si="273"/>
        <v>0</v>
      </c>
      <c r="M1483" s="17">
        <f t="shared" ca="1" si="265"/>
        <v>37</v>
      </c>
      <c r="N1483" s="17">
        <f t="shared" ca="1" si="266"/>
        <v>37</v>
      </c>
      <c r="O1483" s="4"/>
      <c r="P1483" s="4">
        <v>31</v>
      </c>
      <c r="Q1483" s="4">
        <v>49</v>
      </c>
      <c r="R1483" s="4">
        <v>20</v>
      </c>
      <c r="S1483" s="4">
        <v>10</v>
      </c>
      <c r="T1483" s="4">
        <v>32</v>
      </c>
      <c r="U1483" s="4">
        <v>46</v>
      </c>
      <c r="V1483" s="13">
        <v>33</v>
      </c>
      <c r="W1483" s="4">
        <v>11</v>
      </c>
      <c r="X1483" s="4">
        <v>27</v>
      </c>
      <c r="Y1483">
        <f t="shared" si="274"/>
        <v>0</v>
      </c>
      <c r="Z1483">
        <f t="shared" si="275"/>
        <v>0</v>
      </c>
    </row>
    <row r="1484" spans="2:26" x14ac:dyDescent="0.25">
      <c r="B1484" s="11">
        <f t="shared" si="276"/>
        <v>44623.333333329763</v>
      </c>
      <c r="C1484" s="1">
        <f t="shared" si="267"/>
        <v>3</v>
      </c>
      <c r="D1484" s="1">
        <f t="shared" si="268"/>
        <v>4</v>
      </c>
      <c r="E1484" s="12">
        <f t="shared" si="269"/>
        <v>9</v>
      </c>
      <c r="F1484" s="124" t="str">
        <f t="shared" si="270"/>
        <v>0</v>
      </c>
      <c r="G1484" s="1">
        <f ca="1">(OFFSET(O1484,0,MATCH(Customer!$J$6,'CDH &amp; HDH'!$P$11:$X$11,0)))</f>
        <v>34</v>
      </c>
      <c r="H1484" s="1" t="str">
        <f t="shared" si="271"/>
        <v>Heating</v>
      </c>
      <c r="I1484" s="1">
        <f ca="1">OFFSET(IF($H1484="Cooling",Customer!$C$25,Customer!$C$52),E1484,D1484)</f>
        <v>70</v>
      </c>
      <c r="J1484" s="1">
        <f ca="1">OFFSET(IF($H1484="Cooling",Customer!$L$25,Customer!$L$52),$E1484,$D1484)</f>
        <v>70</v>
      </c>
      <c r="K1484" s="16">
        <f t="shared" si="272"/>
        <v>0</v>
      </c>
      <c r="L1484" s="16">
        <f t="shared" si="273"/>
        <v>0</v>
      </c>
      <c r="M1484" s="17">
        <f t="shared" ref="M1484:M1547" ca="1" si="277">IF($H1484="Cooling",0,MAX(0,I1484-$G1484))</f>
        <v>36</v>
      </c>
      <c r="N1484" s="17">
        <f t="shared" ref="N1484:N1547" ca="1" si="278">IF($H1484="Cooling",0,MAX(0,J1484-$G1484))</f>
        <v>36</v>
      </c>
      <c r="O1484" s="4"/>
      <c r="P1484" s="4">
        <v>32</v>
      </c>
      <c r="Q1484" s="4">
        <v>50</v>
      </c>
      <c r="R1484" s="4">
        <v>26</v>
      </c>
      <c r="S1484" s="4">
        <v>11</v>
      </c>
      <c r="T1484" s="4">
        <v>35</v>
      </c>
      <c r="U1484" s="4">
        <v>52</v>
      </c>
      <c r="V1484" s="13">
        <v>34</v>
      </c>
      <c r="W1484" s="4">
        <v>14</v>
      </c>
      <c r="X1484" s="4">
        <v>35</v>
      </c>
      <c r="Y1484">
        <f t="shared" si="274"/>
        <v>0</v>
      </c>
      <c r="Z1484">
        <f t="shared" si="275"/>
        <v>0</v>
      </c>
    </row>
    <row r="1485" spans="2:26" x14ac:dyDescent="0.25">
      <c r="B1485" s="11">
        <f t="shared" si="276"/>
        <v>44623.374999996428</v>
      </c>
      <c r="C1485" s="1">
        <f t="shared" ref="C1485:C1548" si="279">MONTH(B1485)</f>
        <v>3</v>
      </c>
      <c r="D1485" s="1">
        <f t="shared" ref="D1485:D1548" si="280">WEEKDAY(B1485,2)</f>
        <v>4</v>
      </c>
      <c r="E1485" s="12">
        <f t="shared" ref="E1485:E1548" si="281">HOUR(B1485)+1</f>
        <v>10</v>
      </c>
      <c r="F1485" s="124" t="str">
        <f t="shared" ref="F1485:F1548" si="282">IF(AND(C1485&gt;5,C1485&lt;9,D1485&lt;6,E1485&gt;14,E1485&lt;19),"1",IF(AND(OR(E1485=8,E1485=9,E1485=19,E1485=20),C1485&lt;3,D1485&lt;6),"1","0"))</f>
        <v>0</v>
      </c>
      <c r="G1485" s="1">
        <f ca="1">(OFFSET(O1485,0,MATCH(Customer!$J$6,'CDH &amp; HDH'!$P$11:$X$11,0)))</f>
        <v>34</v>
      </c>
      <c r="H1485" s="1" t="str">
        <f t="shared" ref="H1485:H1548" si="283">IF(AND(C1485&gt;=5,C1485&lt;=9),"Cooling","Heating")</f>
        <v>Heating</v>
      </c>
      <c r="I1485" s="1">
        <f ca="1">OFFSET(IF($H1485="Cooling",Customer!$C$25,Customer!$C$52),E1485,D1485)</f>
        <v>70</v>
      </c>
      <c r="J1485" s="1">
        <f ca="1">OFFSET(IF($H1485="Cooling",Customer!$L$25,Customer!$L$52),$E1485,$D1485)</f>
        <v>70</v>
      </c>
      <c r="K1485" s="16">
        <f t="shared" ref="K1485:K1548" si="284">IF($H1485="Heating",0,MAX(0,$G1485-I1485))</f>
        <v>0</v>
      </c>
      <c r="L1485" s="16">
        <f t="shared" ref="L1485:L1548" si="285">IF($H1485="Heating",0,MAX(0,$G1485-J1485))</f>
        <v>0</v>
      </c>
      <c r="M1485" s="17">
        <f t="shared" ca="1" si="277"/>
        <v>36</v>
      </c>
      <c r="N1485" s="17">
        <f t="shared" ca="1" si="278"/>
        <v>36</v>
      </c>
      <c r="O1485" s="4"/>
      <c r="P1485" s="4">
        <v>32</v>
      </c>
      <c r="Q1485" s="4">
        <v>50</v>
      </c>
      <c r="R1485" s="4">
        <v>32</v>
      </c>
      <c r="S1485" s="4">
        <v>12</v>
      </c>
      <c r="T1485" s="4">
        <v>36</v>
      </c>
      <c r="U1485" s="4">
        <v>56</v>
      </c>
      <c r="V1485" s="13">
        <v>34</v>
      </c>
      <c r="W1485" s="4">
        <v>19</v>
      </c>
      <c r="X1485" s="4">
        <v>42</v>
      </c>
      <c r="Y1485">
        <f t="shared" ref="Y1485:Y1548" si="286">1.08*400*K1485</f>
        <v>0</v>
      </c>
      <c r="Z1485">
        <f t="shared" ref="Z1485:Z1548" si="287">1.08*400*L1485</f>
        <v>0</v>
      </c>
    </row>
    <row r="1486" spans="2:26" x14ac:dyDescent="0.25">
      <c r="B1486" s="11">
        <f t="shared" ref="B1486:B1549" si="288">B1485+1/24</f>
        <v>44623.416666663092</v>
      </c>
      <c r="C1486" s="1">
        <f t="shared" si="279"/>
        <v>3</v>
      </c>
      <c r="D1486" s="1">
        <f t="shared" si="280"/>
        <v>4</v>
      </c>
      <c r="E1486" s="12">
        <f t="shared" si="281"/>
        <v>11</v>
      </c>
      <c r="F1486" s="124" t="str">
        <f t="shared" si="282"/>
        <v>0</v>
      </c>
      <c r="G1486" s="1">
        <f ca="1">(OFFSET(O1486,0,MATCH(Customer!$J$6,'CDH &amp; HDH'!$P$11:$X$11,0)))</f>
        <v>38</v>
      </c>
      <c r="H1486" s="1" t="str">
        <f t="shared" si="283"/>
        <v>Heating</v>
      </c>
      <c r="I1486" s="1">
        <f ca="1">OFFSET(IF($H1486="Cooling",Customer!$C$25,Customer!$C$52),E1486,D1486)</f>
        <v>70</v>
      </c>
      <c r="J1486" s="1">
        <f ca="1">OFFSET(IF($H1486="Cooling",Customer!$L$25,Customer!$L$52),$E1486,$D1486)</f>
        <v>70</v>
      </c>
      <c r="K1486" s="16">
        <f t="shared" si="284"/>
        <v>0</v>
      </c>
      <c r="L1486" s="16">
        <f t="shared" si="285"/>
        <v>0</v>
      </c>
      <c r="M1486" s="17">
        <f t="shared" ca="1" si="277"/>
        <v>32</v>
      </c>
      <c r="N1486" s="17">
        <f t="shared" ca="1" si="278"/>
        <v>32</v>
      </c>
      <c r="O1486" s="4"/>
      <c r="P1486" s="4">
        <v>33</v>
      </c>
      <c r="Q1486" s="4">
        <v>52</v>
      </c>
      <c r="R1486" s="4">
        <v>34</v>
      </c>
      <c r="S1486" s="4">
        <v>15</v>
      </c>
      <c r="T1486" s="4">
        <v>37</v>
      </c>
      <c r="U1486" s="4">
        <v>58</v>
      </c>
      <c r="V1486" s="13">
        <v>38</v>
      </c>
      <c r="W1486" s="4">
        <v>22</v>
      </c>
      <c r="X1486" s="4">
        <v>47</v>
      </c>
      <c r="Y1486">
        <f t="shared" si="286"/>
        <v>0</v>
      </c>
      <c r="Z1486">
        <f t="shared" si="287"/>
        <v>0</v>
      </c>
    </row>
    <row r="1487" spans="2:26" x14ac:dyDescent="0.25">
      <c r="B1487" s="11">
        <f t="shared" si="288"/>
        <v>44623.458333329756</v>
      </c>
      <c r="C1487" s="1">
        <f t="shared" si="279"/>
        <v>3</v>
      </c>
      <c r="D1487" s="1">
        <f t="shared" si="280"/>
        <v>4</v>
      </c>
      <c r="E1487" s="12">
        <f t="shared" si="281"/>
        <v>12</v>
      </c>
      <c r="F1487" s="124" t="str">
        <f t="shared" si="282"/>
        <v>0</v>
      </c>
      <c r="G1487" s="1">
        <f ca="1">(OFFSET(O1487,0,MATCH(Customer!$J$6,'CDH &amp; HDH'!$P$11:$X$11,0)))</f>
        <v>40</v>
      </c>
      <c r="H1487" s="1" t="str">
        <f t="shared" si="283"/>
        <v>Heating</v>
      </c>
      <c r="I1487" s="1">
        <f ca="1">OFFSET(IF($H1487="Cooling",Customer!$C$25,Customer!$C$52),E1487,D1487)</f>
        <v>70</v>
      </c>
      <c r="J1487" s="1">
        <f ca="1">OFFSET(IF($H1487="Cooling",Customer!$L$25,Customer!$L$52),$E1487,$D1487)</f>
        <v>70</v>
      </c>
      <c r="K1487" s="16">
        <f t="shared" si="284"/>
        <v>0</v>
      </c>
      <c r="L1487" s="16">
        <f t="shared" si="285"/>
        <v>0</v>
      </c>
      <c r="M1487" s="17">
        <f t="shared" ca="1" si="277"/>
        <v>30</v>
      </c>
      <c r="N1487" s="17">
        <f t="shared" ca="1" si="278"/>
        <v>30</v>
      </c>
      <c r="O1487" s="4"/>
      <c r="P1487" s="4">
        <v>33</v>
      </c>
      <c r="Q1487" s="4">
        <v>54</v>
      </c>
      <c r="R1487" s="4">
        <v>35</v>
      </c>
      <c r="S1487" s="4">
        <v>16</v>
      </c>
      <c r="T1487" s="4">
        <v>39</v>
      </c>
      <c r="U1487" s="4">
        <v>60</v>
      </c>
      <c r="V1487" s="13">
        <v>40</v>
      </c>
      <c r="W1487" s="4">
        <v>26</v>
      </c>
      <c r="X1487" s="4">
        <v>50</v>
      </c>
      <c r="Y1487">
        <f t="shared" si="286"/>
        <v>0</v>
      </c>
      <c r="Z1487">
        <f t="shared" si="287"/>
        <v>0</v>
      </c>
    </row>
    <row r="1488" spans="2:26" x14ac:dyDescent="0.25">
      <c r="B1488" s="11">
        <f t="shared" si="288"/>
        <v>44623.49999999642</v>
      </c>
      <c r="C1488" s="1">
        <f t="shared" si="279"/>
        <v>3</v>
      </c>
      <c r="D1488" s="1">
        <f t="shared" si="280"/>
        <v>4</v>
      </c>
      <c r="E1488" s="12">
        <f t="shared" si="281"/>
        <v>13</v>
      </c>
      <c r="F1488" s="124" t="str">
        <f t="shared" si="282"/>
        <v>0</v>
      </c>
      <c r="G1488" s="1">
        <f ca="1">(OFFSET(O1488,0,MATCH(Customer!$J$6,'CDH &amp; HDH'!$P$11:$X$11,0)))</f>
        <v>40</v>
      </c>
      <c r="H1488" s="1" t="str">
        <f t="shared" si="283"/>
        <v>Heating</v>
      </c>
      <c r="I1488" s="1">
        <f ca="1">OFFSET(IF($H1488="Cooling",Customer!$C$25,Customer!$C$52),E1488,D1488)</f>
        <v>70</v>
      </c>
      <c r="J1488" s="1">
        <f ca="1">OFFSET(IF($H1488="Cooling",Customer!$L$25,Customer!$L$52),$E1488,$D1488)</f>
        <v>70</v>
      </c>
      <c r="K1488" s="16">
        <f t="shared" si="284"/>
        <v>0</v>
      </c>
      <c r="L1488" s="16">
        <f t="shared" si="285"/>
        <v>0</v>
      </c>
      <c r="M1488" s="17">
        <f t="shared" ca="1" si="277"/>
        <v>30</v>
      </c>
      <c r="N1488" s="17">
        <f t="shared" ca="1" si="278"/>
        <v>30</v>
      </c>
      <c r="O1488" s="4"/>
      <c r="P1488" s="4">
        <v>34</v>
      </c>
      <c r="Q1488" s="4">
        <v>54</v>
      </c>
      <c r="R1488" s="4">
        <v>37</v>
      </c>
      <c r="S1488" s="4">
        <v>17</v>
      </c>
      <c r="T1488" s="4">
        <v>41</v>
      </c>
      <c r="U1488" s="4">
        <v>61</v>
      </c>
      <c r="V1488" s="13">
        <v>40</v>
      </c>
      <c r="W1488" s="4">
        <v>29</v>
      </c>
      <c r="X1488" s="4">
        <v>52</v>
      </c>
      <c r="Y1488">
        <f t="shared" si="286"/>
        <v>0</v>
      </c>
      <c r="Z1488">
        <f t="shared" si="287"/>
        <v>0</v>
      </c>
    </row>
    <row r="1489" spans="2:26" x14ac:dyDescent="0.25">
      <c r="B1489" s="11">
        <f t="shared" si="288"/>
        <v>44623.541666663084</v>
      </c>
      <c r="C1489" s="1">
        <f t="shared" si="279"/>
        <v>3</v>
      </c>
      <c r="D1489" s="1">
        <f t="shared" si="280"/>
        <v>4</v>
      </c>
      <c r="E1489" s="12">
        <f t="shared" si="281"/>
        <v>14</v>
      </c>
      <c r="F1489" s="124" t="str">
        <f t="shared" si="282"/>
        <v>0</v>
      </c>
      <c r="G1489" s="1">
        <f ca="1">(OFFSET(O1489,0,MATCH(Customer!$J$6,'CDH &amp; HDH'!$P$11:$X$11,0)))</f>
        <v>41</v>
      </c>
      <c r="H1489" s="1" t="str">
        <f t="shared" si="283"/>
        <v>Heating</v>
      </c>
      <c r="I1489" s="1">
        <f ca="1">OFFSET(IF($H1489="Cooling",Customer!$C$25,Customer!$C$52),E1489,D1489)</f>
        <v>70</v>
      </c>
      <c r="J1489" s="1">
        <f ca="1">OFFSET(IF($H1489="Cooling",Customer!$L$25,Customer!$L$52),$E1489,$D1489)</f>
        <v>70</v>
      </c>
      <c r="K1489" s="16">
        <f t="shared" si="284"/>
        <v>0</v>
      </c>
      <c r="L1489" s="16">
        <f t="shared" si="285"/>
        <v>0</v>
      </c>
      <c r="M1489" s="17">
        <f t="shared" ca="1" si="277"/>
        <v>29</v>
      </c>
      <c r="N1489" s="17">
        <f t="shared" ca="1" si="278"/>
        <v>29</v>
      </c>
      <c r="O1489" s="4"/>
      <c r="P1489" s="4">
        <v>35</v>
      </c>
      <c r="Q1489" s="4">
        <v>55</v>
      </c>
      <c r="R1489" s="4">
        <v>38</v>
      </c>
      <c r="S1489" s="4">
        <v>19</v>
      </c>
      <c r="T1489" s="4">
        <v>44</v>
      </c>
      <c r="U1489" s="4">
        <v>61</v>
      </c>
      <c r="V1489" s="13">
        <v>41</v>
      </c>
      <c r="W1489" s="4">
        <v>32</v>
      </c>
      <c r="X1489" s="4">
        <v>52</v>
      </c>
      <c r="Y1489">
        <f t="shared" si="286"/>
        <v>0</v>
      </c>
      <c r="Z1489">
        <f t="shared" si="287"/>
        <v>0</v>
      </c>
    </row>
    <row r="1490" spans="2:26" x14ac:dyDescent="0.25">
      <c r="B1490" s="11">
        <f t="shared" si="288"/>
        <v>44623.583333329749</v>
      </c>
      <c r="C1490" s="1">
        <f t="shared" si="279"/>
        <v>3</v>
      </c>
      <c r="D1490" s="1">
        <f t="shared" si="280"/>
        <v>4</v>
      </c>
      <c r="E1490" s="12">
        <f t="shared" si="281"/>
        <v>15</v>
      </c>
      <c r="F1490" s="124" t="str">
        <f t="shared" si="282"/>
        <v>0</v>
      </c>
      <c r="G1490" s="1">
        <f ca="1">(OFFSET(O1490,0,MATCH(Customer!$J$6,'CDH &amp; HDH'!$P$11:$X$11,0)))</f>
        <v>42</v>
      </c>
      <c r="H1490" s="1" t="str">
        <f t="shared" si="283"/>
        <v>Heating</v>
      </c>
      <c r="I1490" s="1">
        <f ca="1">OFFSET(IF($H1490="Cooling",Customer!$C$25,Customer!$C$52),E1490,D1490)</f>
        <v>70</v>
      </c>
      <c r="J1490" s="1">
        <f ca="1">OFFSET(IF($H1490="Cooling",Customer!$L$25,Customer!$L$52),$E1490,$D1490)</f>
        <v>70</v>
      </c>
      <c r="K1490" s="16">
        <f t="shared" si="284"/>
        <v>0</v>
      </c>
      <c r="L1490" s="16">
        <f t="shared" si="285"/>
        <v>0</v>
      </c>
      <c r="M1490" s="17">
        <f t="shared" ca="1" si="277"/>
        <v>28</v>
      </c>
      <c r="N1490" s="17">
        <f t="shared" ca="1" si="278"/>
        <v>28</v>
      </c>
      <c r="O1490" s="4"/>
      <c r="P1490" s="4">
        <v>35</v>
      </c>
      <c r="Q1490" s="4">
        <v>45</v>
      </c>
      <c r="R1490" s="4">
        <v>41</v>
      </c>
      <c r="S1490" s="4">
        <v>19</v>
      </c>
      <c r="T1490" s="4">
        <v>46</v>
      </c>
      <c r="U1490" s="4">
        <v>61</v>
      </c>
      <c r="V1490" s="13">
        <v>42</v>
      </c>
      <c r="W1490" s="4">
        <v>34</v>
      </c>
      <c r="X1490" s="4">
        <v>50</v>
      </c>
      <c r="Y1490">
        <f t="shared" si="286"/>
        <v>0</v>
      </c>
      <c r="Z1490">
        <f t="shared" si="287"/>
        <v>0</v>
      </c>
    </row>
    <row r="1491" spans="2:26" x14ac:dyDescent="0.25">
      <c r="B1491" s="11">
        <f t="shared" si="288"/>
        <v>44623.624999996413</v>
      </c>
      <c r="C1491" s="1">
        <f t="shared" si="279"/>
        <v>3</v>
      </c>
      <c r="D1491" s="1">
        <f t="shared" si="280"/>
        <v>4</v>
      </c>
      <c r="E1491" s="12">
        <f t="shared" si="281"/>
        <v>16</v>
      </c>
      <c r="F1491" s="124" t="str">
        <f t="shared" si="282"/>
        <v>0</v>
      </c>
      <c r="G1491" s="1">
        <f ca="1">(OFFSET(O1491,0,MATCH(Customer!$J$6,'CDH &amp; HDH'!$P$11:$X$11,0)))</f>
        <v>40</v>
      </c>
      <c r="H1491" s="1" t="str">
        <f t="shared" si="283"/>
        <v>Heating</v>
      </c>
      <c r="I1491" s="1">
        <f ca="1">OFFSET(IF($H1491="Cooling",Customer!$C$25,Customer!$C$52),E1491,D1491)</f>
        <v>70</v>
      </c>
      <c r="J1491" s="1">
        <f ca="1">OFFSET(IF($H1491="Cooling",Customer!$L$25,Customer!$L$52),$E1491,$D1491)</f>
        <v>70</v>
      </c>
      <c r="K1491" s="16">
        <f t="shared" si="284"/>
        <v>0</v>
      </c>
      <c r="L1491" s="16">
        <f t="shared" si="285"/>
        <v>0</v>
      </c>
      <c r="M1491" s="17">
        <f t="shared" ca="1" si="277"/>
        <v>30</v>
      </c>
      <c r="N1491" s="17">
        <f t="shared" ca="1" si="278"/>
        <v>30</v>
      </c>
      <c r="O1491" s="4"/>
      <c r="P1491" s="4">
        <v>36</v>
      </c>
      <c r="Q1491" s="4">
        <v>40</v>
      </c>
      <c r="R1491" s="4">
        <v>39</v>
      </c>
      <c r="S1491" s="4">
        <v>19</v>
      </c>
      <c r="T1491" s="4">
        <v>46</v>
      </c>
      <c r="U1491" s="4">
        <v>60</v>
      </c>
      <c r="V1491" s="13">
        <v>40</v>
      </c>
      <c r="W1491" s="4">
        <v>35</v>
      </c>
      <c r="X1491" s="4">
        <v>47</v>
      </c>
      <c r="Y1491">
        <f t="shared" si="286"/>
        <v>0</v>
      </c>
      <c r="Z1491">
        <f t="shared" si="287"/>
        <v>0</v>
      </c>
    </row>
    <row r="1492" spans="2:26" x14ac:dyDescent="0.25">
      <c r="B1492" s="11">
        <f t="shared" si="288"/>
        <v>44623.666666663077</v>
      </c>
      <c r="C1492" s="1">
        <f t="shared" si="279"/>
        <v>3</v>
      </c>
      <c r="D1492" s="1">
        <f t="shared" si="280"/>
        <v>4</v>
      </c>
      <c r="E1492" s="12">
        <f t="shared" si="281"/>
        <v>17</v>
      </c>
      <c r="F1492" s="124" t="str">
        <f t="shared" si="282"/>
        <v>0</v>
      </c>
      <c r="G1492" s="1">
        <f ca="1">(OFFSET(O1492,0,MATCH(Customer!$J$6,'CDH &amp; HDH'!$P$11:$X$11,0)))</f>
        <v>39</v>
      </c>
      <c r="H1492" s="1" t="str">
        <f t="shared" si="283"/>
        <v>Heating</v>
      </c>
      <c r="I1492" s="1">
        <f ca="1">OFFSET(IF($H1492="Cooling",Customer!$C$25,Customer!$C$52),E1492,D1492)</f>
        <v>70</v>
      </c>
      <c r="J1492" s="1">
        <f ca="1">OFFSET(IF($H1492="Cooling",Customer!$L$25,Customer!$L$52),$E1492,$D1492)</f>
        <v>70</v>
      </c>
      <c r="K1492" s="16">
        <f t="shared" si="284"/>
        <v>0</v>
      </c>
      <c r="L1492" s="16">
        <f t="shared" si="285"/>
        <v>0</v>
      </c>
      <c r="M1492" s="17">
        <f t="shared" ca="1" si="277"/>
        <v>31</v>
      </c>
      <c r="N1492" s="17">
        <f t="shared" ca="1" si="278"/>
        <v>31</v>
      </c>
      <c r="O1492" s="4"/>
      <c r="P1492" s="4">
        <v>36</v>
      </c>
      <c r="Q1492" s="4">
        <v>40</v>
      </c>
      <c r="R1492" s="4">
        <v>39</v>
      </c>
      <c r="S1492" s="4">
        <v>18</v>
      </c>
      <c r="T1492" s="4">
        <v>46</v>
      </c>
      <c r="U1492" s="4">
        <v>59</v>
      </c>
      <c r="V1492" s="13">
        <v>39</v>
      </c>
      <c r="W1492" s="4">
        <v>35</v>
      </c>
      <c r="X1492" s="4">
        <v>42</v>
      </c>
      <c r="Y1492">
        <f t="shared" si="286"/>
        <v>0</v>
      </c>
      <c r="Z1492">
        <f t="shared" si="287"/>
        <v>0</v>
      </c>
    </row>
    <row r="1493" spans="2:26" x14ac:dyDescent="0.25">
      <c r="B1493" s="11">
        <f t="shared" si="288"/>
        <v>44623.708333329741</v>
      </c>
      <c r="C1493" s="1">
        <f t="shared" si="279"/>
        <v>3</v>
      </c>
      <c r="D1493" s="1">
        <f t="shared" si="280"/>
        <v>4</v>
      </c>
      <c r="E1493" s="12">
        <f t="shared" si="281"/>
        <v>18</v>
      </c>
      <c r="F1493" s="124" t="str">
        <f t="shared" si="282"/>
        <v>0</v>
      </c>
      <c r="G1493" s="1">
        <f ca="1">(OFFSET(O1493,0,MATCH(Customer!$J$6,'CDH &amp; HDH'!$P$11:$X$11,0)))</f>
        <v>38</v>
      </c>
      <c r="H1493" s="1" t="str">
        <f t="shared" si="283"/>
        <v>Heating</v>
      </c>
      <c r="I1493" s="1">
        <f ca="1">OFFSET(IF($H1493="Cooling",Customer!$C$25,Customer!$C$52),E1493,D1493)</f>
        <v>70</v>
      </c>
      <c r="J1493" s="1">
        <f ca="1">OFFSET(IF($H1493="Cooling",Customer!$L$25,Customer!$L$52),$E1493,$D1493)</f>
        <v>70</v>
      </c>
      <c r="K1493" s="16">
        <f t="shared" si="284"/>
        <v>0</v>
      </c>
      <c r="L1493" s="16">
        <f t="shared" si="285"/>
        <v>0</v>
      </c>
      <c r="M1493" s="17">
        <f t="shared" ca="1" si="277"/>
        <v>32</v>
      </c>
      <c r="N1493" s="17">
        <f t="shared" ca="1" si="278"/>
        <v>32</v>
      </c>
      <c r="O1493" s="4"/>
      <c r="P1493" s="4">
        <v>36</v>
      </c>
      <c r="Q1493" s="4">
        <v>38</v>
      </c>
      <c r="R1493" s="4">
        <v>36</v>
      </c>
      <c r="S1493" s="4">
        <v>16</v>
      </c>
      <c r="T1493" s="4">
        <v>42</v>
      </c>
      <c r="U1493" s="4">
        <v>58</v>
      </c>
      <c r="V1493" s="13">
        <v>38</v>
      </c>
      <c r="W1493" s="4">
        <v>33</v>
      </c>
      <c r="X1493" s="4">
        <v>40</v>
      </c>
      <c r="Y1493">
        <f t="shared" si="286"/>
        <v>0</v>
      </c>
      <c r="Z1493">
        <f t="shared" si="287"/>
        <v>0</v>
      </c>
    </row>
    <row r="1494" spans="2:26" x14ac:dyDescent="0.25">
      <c r="B1494" s="11">
        <f t="shared" si="288"/>
        <v>44623.749999996406</v>
      </c>
      <c r="C1494" s="1">
        <f t="shared" si="279"/>
        <v>3</v>
      </c>
      <c r="D1494" s="1">
        <f t="shared" si="280"/>
        <v>4</v>
      </c>
      <c r="E1494" s="12">
        <f t="shared" si="281"/>
        <v>19</v>
      </c>
      <c r="F1494" s="124" t="str">
        <f t="shared" si="282"/>
        <v>0</v>
      </c>
      <c r="G1494" s="1">
        <f ca="1">(OFFSET(O1494,0,MATCH(Customer!$J$6,'CDH &amp; HDH'!$P$11:$X$11,0)))</f>
        <v>37</v>
      </c>
      <c r="H1494" s="1" t="str">
        <f t="shared" si="283"/>
        <v>Heating</v>
      </c>
      <c r="I1494" s="1">
        <f ca="1">OFFSET(IF($H1494="Cooling",Customer!$C$25,Customer!$C$52),E1494,D1494)</f>
        <v>66</v>
      </c>
      <c r="J1494" s="1">
        <f ca="1">OFFSET(IF($H1494="Cooling",Customer!$L$25,Customer!$L$52),$E1494,$D1494)</f>
        <v>64</v>
      </c>
      <c r="K1494" s="16">
        <f t="shared" si="284"/>
        <v>0</v>
      </c>
      <c r="L1494" s="16">
        <f t="shared" si="285"/>
        <v>0</v>
      </c>
      <c r="M1494" s="17">
        <f t="shared" ca="1" si="277"/>
        <v>29</v>
      </c>
      <c r="N1494" s="17">
        <f t="shared" ca="1" si="278"/>
        <v>27</v>
      </c>
      <c r="O1494" s="4"/>
      <c r="P1494" s="4">
        <v>36</v>
      </c>
      <c r="Q1494" s="4">
        <v>34</v>
      </c>
      <c r="R1494" s="4">
        <v>34</v>
      </c>
      <c r="S1494" s="4">
        <v>14</v>
      </c>
      <c r="T1494" s="4">
        <v>38</v>
      </c>
      <c r="U1494" s="4">
        <v>56</v>
      </c>
      <c r="V1494" s="13">
        <v>37</v>
      </c>
      <c r="W1494" s="4">
        <v>30</v>
      </c>
      <c r="X1494" s="4">
        <v>37</v>
      </c>
      <c r="Y1494">
        <f t="shared" si="286"/>
        <v>0</v>
      </c>
      <c r="Z1494">
        <f t="shared" si="287"/>
        <v>0</v>
      </c>
    </row>
    <row r="1495" spans="2:26" x14ac:dyDescent="0.25">
      <c r="B1495" s="11">
        <f t="shared" si="288"/>
        <v>44623.79166666307</v>
      </c>
      <c r="C1495" s="1">
        <f t="shared" si="279"/>
        <v>3</v>
      </c>
      <c r="D1495" s="1">
        <f t="shared" si="280"/>
        <v>4</v>
      </c>
      <c r="E1495" s="12">
        <f t="shared" si="281"/>
        <v>20</v>
      </c>
      <c r="F1495" s="124" t="str">
        <f t="shared" si="282"/>
        <v>0</v>
      </c>
      <c r="G1495" s="1">
        <f ca="1">(OFFSET(O1495,0,MATCH(Customer!$J$6,'CDH &amp; HDH'!$P$11:$X$11,0)))</f>
        <v>36</v>
      </c>
      <c r="H1495" s="1" t="str">
        <f t="shared" si="283"/>
        <v>Heating</v>
      </c>
      <c r="I1495" s="1">
        <f ca="1">OFFSET(IF($H1495="Cooling",Customer!$C$25,Customer!$C$52),E1495,D1495)</f>
        <v>66</v>
      </c>
      <c r="J1495" s="1">
        <f ca="1">OFFSET(IF($H1495="Cooling",Customer!$L$25,Customer!$L$52),$E1495,$D1495)</f>
        <v>64</v>
      </c>
      <c r="K1495" s="16">
        <f t="shared" si="284"/>
        <v>0</v>
      </c>
      <c r="L1495" s="16">
        <f t="shared" si="285"/>
        <v>0</v>
      </c>
      <c r="M1495" s="17">
        <f t="shared" ca="1" si="277"/>
        <v>30</v>
      </c>
      <c r="N1495" s="17">
        <f t="shared" ca="1" si="278"/>
        <v>28</v>
      </c>
      <c r="O1495" s="4"/>
      <c r="P1495" s="4">
        <v>36</v>
      </c>
      <c r="Q1495" s="4">
        <v>32</v>
      </c>
      <c r="R1495" s="4">
        <v>34</v>
      </c>
      <c r="S1495" s="4">
        <v>13</v>
      </c>
      <c r="T1495" s="4">
        <v>37</v>
      </c>
      <c r="U1495" s="4">
        <v>56</v>
      </c>
      <c r="V1495" s="13">
        <v>36</v>
      </c>
      <c r="W1495" s="4">
        <v>27</v>
      </c>
      <c r="X1495" s="4">
        <v>34</v>
      </c>
      <c r="Y1495">
        <f t="shared" si="286"/>
        <v>0</v>
      </c>
      <c r="Z1495">
        <f t="shared" si="287"/>
        <v>0</v>
      </c>
    </row>
    <row r="1496" spans="2:26" x14ac:dyDescent="0.25">
      <c r="B1496" s="11">
        <f t="shared" si="288"/>
        <v>44623.833333329734</v>
      </c>
      <c r="C1496" s="1">
        <f t="shared" si="279"/>
        <v>3</v>
      </c>
      <c r="D1496" s="1">
        <f t="shared" si="280"/>
        <v>4</v>
      </c>
      <c r="E1496" s="12">
        <f t="shared" si="281"/>
        <v>21</v>
      </c>
      <c r="F1496" s="124" t="str">
        <f t="shared" si="282"/>
        <v>0</v>
      </c>
      <c r="G1496" s="1">
        <f ca="1">(OFFSET(O1496,0,MATCH(Customer!$J$6,'CDH &amp; HDH'!$P$11:$X$11,0)))</f>
        <v>36</v>
      </c>
      <c r="H1496" s="1" t="str">
        <f t="shared" si="283"/>
        <v>Heating</v>
      </c>
      <c r="I1496" s="1">
        <f ca="1">OFFSET(IF($H1496="Cooling",Customer!$C$25,Customer!$C$52),E1496,D1496)</f>
        <v>66</v>
      </c>
      <c r="J1496" s="1">
        <f ca="1">OFFSET(IF($H1496="Cooling",Customer!$L$25,Customer!$L$52),$E1496,$D1496)</f>
        <v>64</v>
      </c>
      <c r="K1496" s="16">
        <f t="shared" si="284"/>
        <v>0</v>
      </c>
      <c r="L1496" s="16">
        <f t="shared" si="285"/>
        <v>0</v>
      </c>
      <c r="M1496" s="17">
        <f t="shared" ca="1" si="277"/>
        <v>30</v>
      </c>
      <c r="N1496" s="17">
        <f t="shared" ca="1" si="278"/>
        <v>28</v>
      </c>
      <c r="O1496" s="4"/>
      <c r="P1496" s="4">
        <v>36</v>
      </c>
      <c r="Q1496" s="4">
        <v>30</v>
      </c>
      <c r="R1496" s="4">
        <v>33</v>
      </c>
      <c r="S1496" s="4">
        <v>13</v>
      </c>
      <c r="T1496" s="4">
        <v>36</v>
      </c>
      <c r="U1496" s="4">
        <v>55</v>
      </c>
      <c r="V1496" s="13">
        <v>36</v>
      </c>
      <c r="W1496" s="4">
        <v>29</v>
      </c>
      <c r="X1496" s="4">
        <v>32</v>
      </c>
      <c r="Y1496">
        <f t="shared" si="286"/>
        <v>0</v>
      </c>
      <c r="Z1496">
        <f t="shared" si="287"/>
        <v>0</v>
      </c>
    </row>
    <row r="1497" spans="2:26" x14ac:dyDescent="0.25">
      <c r="B1497" s="11">
        <f t="shared" si="288"/>
        <v>44623.874999996398</v>
      </c>
      <c r="C1497" s="1">
        <f t="shared" si="279"/>
        <v>3</v>
      </c>
      <c r="D1497" s="1">
        <f t="shared" si="280"/>
        <v>4</v>
      </c>
      <c r="E1497" s="12">
        <f t="shared" si="281"/>
        <v>22</v>
      </c>
      <c r="F1497" s="124" t="str">
        <f t="shared" si="282"/>
        <v>0</v>
      </c>
      <c r="G1497" s="1">
        <f ca="1">(OFFSET(O1497,0,MATCH(Customer!$J$6,'CDH &amp; HDH'!$P$11:$X$11,0)))</f>
        <v>36</v>
      </c>
      <c r="H1497" s="1" t="str">
        <f t="shared" si="283"/>
        <v>Heating</v>
      </c>
      <c r="I1497" s="1">
        <f ca="1">OFFSET(IF($H1497="Cooling",Customer!$C$25,Customer!$C$52),E1497,D1497)</f>
        <v>66</v>
      </c>
      <c r="J1497" s="1">
        <f ca="1">OFFSET(IF($H1497="Cooling",Customer!$L$25,Customer!$L$52),$E1497,$D1497)</f>
        <v>64</v>
      </c>
      <c r="K1497" s="16">
        <f t="shared" si="284"/>
        <v>0</v>
      </c>
      <c r="L1497" s="16">
        <f t="shared" si="285"/>
        <v>0</v>
      </c>
      <c r="M1497" s="17">
        <f t="shared" ca="1" si="277"/>
        <v>30</v>
      </c>
      <c r="N1497" s="17">
        <f t="shared" ca="1" si="278"/>
        <v>28</v>
      </c>
      <c r="O1497" s="4"/>
      <c r="P1497" s="4">
        <v>36</v>
      </c>
      <c r="Q1497" s="4">
        <v>28</v>
      </c>
      <c r="R1497" s="4">
        <v>31</v>
      </c>
      <c r="S1497" s="4">
        <v>12</v>
      </c>
      <c r="T1497" s="4">
        <v>35</v>
      </c>
      <c r="U1497" s="4">
        <v>53</v>
      </c>
      <c r="V1497" s="13">
        <v>36</v>
      </c>
      <c r="W1497" s="4">
        <v>27</v>
      </c>
      <c r="X1497" s="4">
        <v>29</v>
      </c>
      <c r="Y1497">
        <f t="shared" si="286"/>
        <v>0</v>
      </c>
      <c r="Z1497">
        <f t="shared" si="287"/>
        <v>0</v>
      </c>
    </row>
    <row r="1498" spans="2:26" x14ac:dyDescent="0.25">
      <c r="B1498" s="11">
        <f t="shared" si="288"/>
        <v>44623.916666663063</v>
      </c>
      <c r="C1498" s="1">
        <f t="shared" si="279"/>
        <v>3</v>
      </c>
      <c r="D1498" s="1">
        <f t="shared" si="280"/>
        <v>4</v>
      </c>
      <c r="E1498" s="12">
        <f t="shared" si="281"/>
        <v>23</v>
      </c>
      <c r="F1498" s="124" t="str">
        <f t="shared" si="282"/>
        <v>0</v>
      </c>
      <c r="G1498" s="1">
        <f ca="1">(OFFSET(O1498,0,MATCH(Customer!$J$6,'CDH &amp; HDH'!$P$11:$X$11,0)))</f>
        <v>35</v>
      </c>
      <c r="H1498" s="1" t="str">
        <f t="shared" si="283"/>
        <v>Heating</v>
      </c>
      <c r="I1498" s="1">
        <f ca="1">OFFSET(IF($H1498="Cooling",Customer!$C$25,Customer!$C$52),E1498,D1498)</f>
        <v>66</v>
      </c>
      <c r="J1498" s="1">
        <f ca="1">OFFSET(IF($H1498="Cooling",Customer!$L$25,Customer!$L$52),$E1498,$D1498)</f>
        <v>64</v>
      </c>
      <c r="K1498" s="16">
        <f t="shared" si="284"/>
        <v>0</v>
      </c>
      <c r="L1498" s="16">
        <f t="shared" si="285"/>
        <v>0</v>
      </c>
      <c r="M1498" s="17">
        <f t="shared" ca="1" si="277"/>
        <v>31</v>
      </c>
      <c r="N1498" s="17">
        <f t="shared" ca="1" si="278"/>
        <v>29</v>
      </c>
      <c r="O1498" s="4"/>
      <c r="P1498" s="4">
        <v>36</v>
      </c>
      <c r="Q1498" s="4">
        <v>27</v>
      </c>
      <c r="R1498" s="4">
        <v>30</v>
      </c>
      <c r="S1498" s="4">
        <v>12</v>
      </c>
      <c r="T1498" s="4">
        <v>33</v>
      </c>
      <c r="U1498" s="4">
        <v>53</v>
      </c>
      <c r="V1498" s="13">
        <v>35</v>
      </c>
      <c r="W1498" s="4">
        <v>28</v>
      </c>
      <c r="X1498" s="4">
        <v>26</v>
      </c>
      <c r="Y1498">
        <f t="shared" si="286"/>
        <v>0</v>
      </c>
      <c r="Z1498">
        <f t="shared" si="287"/>
        <v>0</v>
      </c>
    </row>
    <row r="1499" spans="2:26" x14ac:dyDescent="0.25">
      <c r="B1499" s="11">
        <f t="shared" si="288"/>
        <v>44623.958333329727</v>
      </c>
      <c r="C1499" s="1">
        <f t="shared" si="279"/>
        <v>3</v>
      </c>
      <c r="D1499" s="1">
        <f t="shared" si="280"/>
        <v>4</v>
      </c>
      <c r="E1499" s="12">
        <f t="shared" si="281"/>
        <v>24</v>
      </c>
      <c r="F1499" s="124" t="str">
        <f t="shared" si="282"/>
        <v>0</v>
      </c>
      <c r="G1499" s="1">
        <f ca="1">(OFFSET(O1499,0,MATCH(Customer!$J$6,'CDH &amp; HDH'!$P$11:$X$11,0)))</f>
        <v>35</v>
      </c>
      <c r="H1499" s="1" t="str">
        <f t="shared" si="283"/>
        <v>Heating</v>
      </c>
      <c r="I1499" s="1">
        <f ca="1">OFFSET(IF($H1499="Cooling",Customer!$C$25,Customer!$C$52),E1499,D1499)</f>
        <v>66</v>
      </c>
      <c r="J1499" s="1">
        <f ca="1">OFFSET(IF($H1499="Cooling",Customer!$L$25,Customer!$L$52),$E1499,$D1499)</f>
        <v>64</v>
      </c>
      <c r="K1499" s="16">
        <f t="shared" si="284"/>
        <v>0</v>
      </c>
      <c r="L1499" s="16">
        <f t="shared" si="285"/>
        <v>0</v>
      </c>
      <c r="M1499" s="17">
        <f t="shared" ca="1" si="277"/>
        <v>31</v>
      </c>
      <c r="N1499" s="17">
        <f t="shared" ca="1" si="278"/>
        <v>29</v>
      </c>
      <c r="O1499" s="4"/>
      <c r="P1499" s="4">
        <v>36</v>
      </c>
      <c r="Q1499" s="4">
        <v>26</v>
      </c>
      <c r="R1499" s="4">
        <v>29</v>
      </c>
      <c r="S1499" s="4">
        <v>9</v>
      </c>
      <c r="T1499" s="4">
        <v>33</v>
      </c>
      <c r="U1499" s="4">
        <v>51</v>
      </c>
      <c r="V1499" s="13">
        <v>35</v>
      </c>
      <c r="W1499" s="4">
        <v>29</v>
      </c>
      <c r="X1499" s="4">
        <v>24</v>
      </c>
      <c r="Y1499">
        <f t="shared" si="286"/>
        <v>0</v>
      </c>
      <c r="Z1499">
        <f t="shared" si="287"/>
        <v>0</v>
      </c>
    </row>
    <row r="1500" spans="2:26" x14ac:dyDescent="0.25">
      <c r="B1500" s="11">
        <f t="shared" si="288"/>
        <v>44623.999999996391</v>
      </c>
      <c r="C1500" s="1">
        <f t="shared" si="279"/>
        <v>3</v>
      </c>
      <c r="D1500" s="1">
        <f t="shared" si="280"/>
        <v>5</v>
      </c>
      <c r="E1500" s="12">
        <f t="shared" si="281"/>
        <v>1</v>
      </c>
      <c r="F1500" s="124" t="str">
        <f t="shared" si="282"/>
        <v>0</v>
      </c>
      <c r="G1500" s="1">
        <f ca="1">(OFFSET(O1500,0,MATCH(Customer!$J$6,'CDH &amp; HDH'!$P$11:$X$11,0)))</f>
        <v>35</v>
      </c>
      <c r="H1500" s="1" t="str">
        <f t="shared" si="283"/>
        <v>Heating</v>
      </c>
      <c r="I1500" s="1">
        <f ca="1">OFFSET(IF($H1500="Cooling",Customer!$C$25,Customer!$C$52),E1500,D1500)</f>
        <v>66</v>
      </c>
      <c r="J1500" s="1">
        <f ca="1">OFFSET(IF($H1500="Cooling",Customer!$L$25,Customer!$L$52),$E1500,$D1500)</f>
        <v>64</v>
      </c>
      <c r="K1500" s="16">
        <f t="shared" si="284"/>
        <v>0</v>
      </c>
      <c r="L1500" s="16">
        <f t="shared" si="285"/>
        <v>0</v>
      </c>
      <c r="M1500" s="17">
        <f t="shared" ca="1" si="277"/>
        <v>31</v>
      </c>
      <c r="N1500" s="17">
        <f t="shared" ca="1" si="278"/>
        <v>29</v>
      </c>
      <c r="O1500" s="4"/>
      <c r="P1500" s="4">
        <v>36</v>
      </c>
      <c r="Q1500" s="4">
        <v>24</v>
      </c>
      <c r="R1500" s="4">
        <v>28</v>
      </c>
      <c r="S1500" s="4">
        <v>9</v>
      </c>
      <c r="T1500" s="4">
        <v>33</v>
      </c>
      <c r="U1500" s="4">
        <v>50</v>
      </c>
      <c r="V1500" s="13">
        <v>35</v>
      </c>
      <c r="W1500" s="4">
        <v>28</v>
      </c>
      <c r="X1500" s="4">
        <v>23</v>
      </c>
      <c r="Y1500">
        <f t="shared" si="286"/>
        <v>0</v>
      </c>
      <c r="Z1500">
        <f t="shared" si="287"/>
        <v>0</v>
      </c>
    </row>
    <row r="1501" spans="2:26" x14ac:dyDescent="0.25">
      <c r="B1501" s="11">
        <f t="shared" si="288"/>
        <v>44624.041666663055</v>
      </c>
      <c r="C1501" s="1">
        <f t="shared" si="279"/>
        <v>3</v>
      </c>
      <c r="D1501" s="1">
        <f t="shared" si="280"/>
        <v>5</v>
      </c>
      <c r="E1501" s="12">
        <f t="shared" si="281"/>
        <v>2</v>
      </c>
      <c r="F1501" s="124" t="str">
        <f t="shared" si="282"/>
        <v>0</v>
      </c>
      <c r="G1501" s="1">
        <f ca="1">(OFFSET(O1501,0,MATCH(Customer!$J$6,'CDH &amp; HDH'!$P$11:$X$11,0)))</f>
        <v>34</v>
      </c>
      <c r="H1501" s="1" t="str">
        <f t="shared" si="283"/>
        <v>Heating</v>
      </c>
      <c r="I1501" s="1">
        <f ca="1">OFFSET(IF($H1501="Cooling",Customer!$C$25,Customer!$C$52),E1501,D1501)</f>
        <v>66</v>
      </c>
      <c r="J1501" s="1">
        <f ca="1">OFFSET(IF($H1501="Cooling",Customer!$L$25,Customer!$L$52),$E1501,$D1501)</f>
        <v>64</v>
      </c>
      <c r="K1501" s="16">
        <f t="shared" si="284"/>
        <v>0</v>
      </c>
      <c r="L1501" s="16">
        <f t="shared" si="285"/>
        <v>0</v>
      </c>
      <c r="M1501" s="17">
        <f t="shared" ca="1" si="277"/>
        <v>32</v>
      </c>
      <c r="N1501" s="17">
        <f t="shared" ca="1" si="278"/>
        <v>30</v>
      </c>
      <c r="O1501" s="4"/>
      <c r="P1501" s="4">
        <v>36</v>
      </c>
      <c r="Q1501" s="4">
        <v>22</v>
      </c>
      <c r="R1501" s="4">
        <v>26</v>
      </c>
      <c r="S1501" s="4">
        <v>8</v>
      </c>
      <c r="T1501" s="4">
        <v>33</v>
      </c>
      <c r="U1501" s="4">
        <v>50</v>
      </c>
      <c r="V1501" s="13">
        <v>34</v>
      </c>
      <c r="W1501" s="4">
        <v>27</v>
      </c>
      <c r="X1501" s="4">
        <v>22</v>
      </c>
      <c r="Y1501">
        <f t="shared" si="286"/>
        <v>0</v>
      </c>
      <c r="Z1501">
        <f t="shared" si="287"/>
        <v>0</v>
      </c>
    </row>
    <row r="1502" spans="2:26" x14ac:dyDescent="0.25">
      <c r="B1502" s="11">
        <f t="shared" si="288"/>
        <v>44624.08333332972</v>
      </c>
      <c r="C1502" s="1">
        <f t="shared" si="279"/>
        <v>3</v>
      </c>
      <c r="D1502" s="1">
        <f t="shared" si="280"/>
        <v>5</v>
      </c>
      <c r="E1502" s="12">
        <f t="shared" si="281"/>
        <v>3</v>
      </c>
      <c r="F1502" s="124" t="str">
        <f t="shared" si="282"/>
        <v>0</v>
      </c>
      <c r="G1502" s="1">
        <f ca="1">(OFFSET(O1502,0,MATCH(Customer!$J$6,'CDH &amp; HDH'!$P$11:$X$11,0)))</f>
        <v>34</v>
      </c>
      <c r="H1502" s="1" t="str">
        <f t="shared" si="283"/>
        <v>Heating</v>
      </c>
      <c r="I1502" s="1">
        <f ca="1">OFFSET(IF($H1502="Cooling",Customer!$C$25,Customer!$C$52),E1502,D1502)</f>
        <v>66</v>
      </c>
      <c r="J1502" s="1">
        <f ca="1">OFFSET(IF($H1502="Cooling",Customer!$L$25,Customer!$L$52),$E1502,$D1502)</f>
        <v>64</v>
      </c>
      <c r="K1502" s="16">
        <f t="shared" si="284"/>
        <v>0</v>
      </c>
      <c r="L1502" s="16">
        <f t="shared" si="285"/>
        <v>0</v>
      </c>
      <c r="M1502" s="17">
        <f t="shared" ca="1" si="277"/>
        <v>32</v>
      </c>
      <c r="N1502" s="17">
        <f t="shared" ca="1" si="278"/>
        <v>30</v>
      </c>
      <c r="O1502" s="4"/>
      <c r="P1502" s="4">
        <v>37</v>
      </c>
      <c r="Q1502" s="4">
        <v>20</v>
      </c>
      <c r="R1502" s="4">
        <v>27</v>
      </c>
      <c r="S1502" s="4">
        <v>8</v>
      </c>
      <c r="T1502" s="4">
        <v>33</v>
      </c>
      <c r="U1502" s="4">
        <v>50</v>
      </c>
      <c r="V1502" s="13">
        <v>34</v>
      </c>
      <c r="W1502" s="4">
        <v>26</v>
      </c>
      <c r="X1502" s="4">
        <v>21</v>
      </c>
      <c r="Y1502">
        <f t="shared" si="286"/>
        <v>0</v>
      </c>
      <c r="Z1502">
        <f t="shared" si="287"/>
        <v>0</v>
      </c>
    </row>
    <row r="1503" spans="2:26" x14ac:dyDescent="0.25">
      <c r="B1503" s="11">
        <f t="shared" si="288"/>
        <v>44624.124999996384</v>
      </c>
      <c r="C1503" s="1">
        <f t="shared" si="279"/>
        <v>3</v>
      </c>
      <c r="D1503" s="1">
        <f t="shared" si="280"/>
        <v>5</v>
      </c>
      <c r="E1503" s="12">
        <f t="shared" si="281"/>
        <v>4</v>
      </c>
      <c r="F1503" s="124" t="str">
        <f t="shared" si="282"/>
        <v>0</v>
      </c>
      <c r="G1503" s="1">
        <f ca="1">(OFFSET(O1503,0,MATCH(Customer!$J$6,'CDH &amp; HDH'!$P$11:$X$11,0)))</f>
        <v>32</v>
      </c>
      <c r="H1503" s="1" t="str">
        <f t="shared" si="283"/>
        <v>Heating</v>
      </c>
      <c r="I1503" s="1">
        <f ca="1">OFFSET(IF($H1503="Cooling",Customer!$C$25,Customer!$C$52),E1503,D1503)</f>
        <v>66</v>
      </c>
      <c r="J1503" s="1">
        <f ca="1">OFFSET(IF($H1503="Cooling",Customer!$L$25,Customer!$L$52),$E1503,$D1503)</f>
        <v>64</v>
      </c>
      <c r="K1503" s="16">
        <f t="shared" si="284"/>
        <v>0</v>
      </c>
      <c r="L1503" s="16">
        <f t="shared" si="285"/>
        <v>0</v>
      </c>
      <c r="M1503" s="17">
        <f t="shared" ca="1" si="277"/>
        <v>34</v>
      </c>
      <c r="N1503" s="17">
        <f t="shared" ca="1" si="278"/>
        <v>32</v>
      </c>
      <c r="O1503" s="4"/>
      <c r="P1503" s="4">
        <v>37</v>
      </c>
      <c r="Q1503" s="4">
        <v>18</v>
      </c>
      <c r="R1503" s="4">
        <v>27</v>
      </c>
      <c r="S1503" s="4">
        <v>10</v>
      </c>
      <c r="T1503" s="4">
        <v>33</v>
      </c>
      <c r="U1503" s="4">
        <v>49</v>
      </c>
      <c r="V1503" s="13">
        <v>32</v>
      </c>
      <c r="W1503" s="4">
        <v>24</v>
      </c>
      <c r="X1503" s="4">
        <v>20</v>
      </c>
      <c r="Y1503">
        <f t="shared" si="286"/>
        <v>0</v>
      </c>
      <c r="Z1503">
        <f t="shared" si="287"/>
        <v>0</v>
      </c>
    </row>
    <row r="1504" spans="2:26" x14ac:dyDescent="0.25">
      <c r="B1504" s="11">
        <f t="shared" si="288"/>
        <v>44624.166666663048</v>
      </c>
      <c r="C1504" s="1">
        <f t="shared" si="279"/>
        <v>3</v>
      </c>
      <c r="D1504" s="1">
        <f t="shared" si="280"/>
        <v>5</v>
      </c>
      <c r="E1504" s="12">
        <f t="shared" si="281"/>
        <v>5</v>
      </c>
      <c r="F1504" s="124" t="str">
        <f t="shared" si="282"/>
        <v>0</v>
      </c>
      <c r="G1504" s="1">
        <f ca="1">(OFFSET(O1504,0,MATCH(Customer!$J$6,'CDH &amp; HDH'!$P$11:$X$11,0)))</f>
        <v>33</v>
      </c>
      <c r="H1504" s="1" t="str">
        <f t="shared" si="283"/>
        <v>Heating</v>
      </c>
      <c r="I1504" s="1">
        <f ca="1">OFFSET(IF($H1504="Cooling",Customer!$C$25,Customer!$C$52),E1504,D1504)</f>
        <v>66</v>
      </c>
      <c r="J1504" s="1">
        <f ca="1">OFFSET(IF($H1504="Cooling",Customer!$L$25,Customer!$L$52),$E1504,$D1504)</f>
        <v>64</v>
      </c>
      <c r="K1504" s="16">
        <f t="shared" si="284"/>
        <v>0</v>
      </c>
      <c r="L1504" s="16">
        <f t="shared" si="285"/>
        <v>0</v>
      </c>
      <c r="M1504" s="17">
        <f t="shared" ca="1" si="277"/>
        <v>33</v>
      </c>
      <c r="N1504" s="17">
        <f t="shared" ca="1" si="278"/>
        <v>31</v>
      </c>
      <c r="O1504" s="4"/>
      <c r="P1504" s="4">
        <v>37</v>
      </c>
      <c r="Q1504" s="4">
        <v>18</v>
      </c>
      <c r="R1504" s="4">
        <v>26</v>
      </c>
      <c r="S1504" s="4">
        <v>17</v>
      </c>
      <c r="T1504" s="4">
        <v>33</v>
      </c>
      <c r="U1504" s="4">
        <v>47</v>
      </c>
      <c r="V1504" s="13">
        <v>33</v>
      </c>
      <c r="W1504" s="4">
        <v>22</v>
      </c>
      <c r="X1504" s="4">
        <v>18</v>
      </c>
      <c r="Y1504">
        <f t="shared" si="286"/>
        <v>0</v>
      </c>
      <c r="Z1504">
        <f t="shared" si="287"/>
        <v>0</v>
      </c>
    </row>
    <row r="1505" spans="2:26" x14ac:dyDescent="0.25">
      <c r="B1505" s="11">
        <f t="shared" si="288"/>
        <v>44624.208333329712</v>
      </c>
      <c r="C1505" s="1">
        <f t="shared" si="279"/>
        <v>3</v>
      </c>
      <c r="D1505" s="1">
        <f t="shared" si="280"/>
        <v>5</v>
      </c>
      <c r="E1505" s="12">
        <f t="shared" si="281"/>
        <v>6</v>
      </c>
      <c r="F1505" s="124" t="str">
        <f t="shared" si="282"/>
        <v>0</v>
      </c>
      <c r="G1505" s="1">
        <f ca="1">(OFFSET(O1505,0,MATCH(Customer!$J$6,'CDH &amp; HDH'!$P$11:$X$11,0)))</f>
        <v>33</v>
      </c>
      <c r="H1505" s="1" t="str">
        <f t="shared" si="283"/>
        <v>Heating</v>
      </c>
      <c r="I1505" s="1">
        <f ca="1">OFFSET(IF($H1505="Cooling",Customer!$C$25,Customer!$C$52),E1505,D1505)</f>
        <v>66</v>
      </c>
      <c r="J1505" s="1">
        <f ca="1">OFFSET(IF($H1505="Cooling",Customer!$L$25,Customer!$L$52),$E1505,$D1505)</f>
        <v>64</v>
      </c>
      <c r="K1505" s="16">
        <f t="shared" si="284"/>
        <v>0</v>
      </c>
      <c r="L1505" s="16">
        <f t="shared" si="285"/>
        <v>0</v>
      </c>
      <c r="M1505" s="17">
        <f t="shared" ca="1" si="277"/>
        <v>33</v>
      </c>
      <c r="N1505" s="17">
        <f t="shared" ca="1" si="278"/>
        <v>31</v>
      </c>
      <c r="O1505" s="4"/>
      <c r="P1505" s="4">
        <v>37</v>
      </c>
      <c r="Q1505" s="4">
        <v>17</v>
      </c>
      <c r="R1505" s="4">
        <v>26</v>
      </c>
      <c r="S1505" s="4">
        <v>19</v>
      </c>
      <c r="T1505" s="4">
        <v>33</v>
      </c>
      <c r="U1505" s="4">
        <v>46</v>
      </c>
      <c r="V1505" s="13">
        <v>33</v>
      </c>
      <c r="W1505" s="4">
        <v>23</v>
      </c>
      <c r="X1505" s="4">
        <v>18</v>
      </c>
      <c r="Y1505">
        <f t="shared" si="286"/>
        <v>0</v>
      </c>
      <c r="Z1505">
        <f t="shared" si="287"/>
        <v>0</v>
      </c>
    </row>
    <row r="1506" spans="2:26" x14ac:dyDescent="0.25">
      <c r="B1506" s="11">
        <f t="shared" si="288"/>
        <v>44624.249999996377</v>
      </c>
      <c r="C1506" s="1">
        <f t="shared" si="279"/>
        <v>3</v>
      </c>
      <c r="D1506" s="1">
        <f t="shared" si="280"/>
        <v>5</v>
      </c>
      <c r="E1506" s="12">
        <f t="shared" si="281"/>
        <v>7</v>
      </c>
      <c r="F1506" s="124" t="str">
        <f t="shared" si="282"/>
        <v>0</v>
      </c>
      <c r="G1506" s="1">
        <f ca="1">(OFFSET(O1506,0,MATCH(Customer!$J$6,'CDH &amp; HDH'!$P$11:$X$11,0)))</f>
        <v>33</v>
      </c>
      <c r="H1506" s="1" t="str">
        <f t="shared" si="283"/>
        <v>Heating</v>
      </c>
      <c r="I1506" s="1">
        <f ca="1">OFFSET(IF($H1506="Cooling",Customer!$C$25,Customer!$C$52),E1506,D1506)</f>
        <v>66</v>
      </c>
      <c r="J1506" s="1">
        <f ca="1">OFFSET(IF($H1506="Cooling",Customer!$L$25,Customer!$L$52),$E1506,$D1506)</f>
        <v>64</v>
      </c>
      <c r="K1506" s="16">
        <f t="shared" si="284"/>
        <v>0</v>
      </c>
      <c r="L1506" s="16">
        <f t="shared" si="285"/>
        <v>0</v>
      </c>
      <c r="M1506" s="17">
        <f t="shared" ca="1" si="277"/>
        <v>33</v>
      </c>
      <c r="N1506" s="17">
        <f t="shared" ca="1" si="278"/>
        <v>31</v>
      </c>
      <c r="O1506" s="4"/>
      <c r="P1506" s="4">
        <v>37</v>
      </c>
      <c r="Q1506" s="4">
        <v>17</v>
      </c>
      <c r="R1506" s="4">
        <v>27</v>
      </c>
      <c r="S1506" s="4">
        <v>24</v>
      </c>
      <c r="T1506" s="4">
        <v>33</v>
      </c>
      <c r="U1506" s="4">
        <v>46</v>
      </c>
      <c r="V1506" s="13">
        <v>33</v>
      </c>
      <c r="W1506" s="4">
        <v>26</v>
      </c>
      <c r="X1506" s="4">
        <v>17</v>
      </c>
      <c r="Y1506">
        <f t="shared" si="286"/>
        <v>0</v>
      </c>
      <c r="Z1506">
        <f t="shared" si="287"/>
        <v>0</v>
      </c>
    </row>
    <row r="1507" spans="2:26" x14ac:dyDescent="0.25">
      <c r="B1507" s="11">
        <f t="shared" si="288"/>
        <v>44624.291666663041</v>
      </c>
      <c r="C1507" s="1">
        <f t="shared" si="279"/>
        <v>3</v>
      </c>
      <c r="D1507" s="1">
        <f t="shared" si="280"/>
        <v>5</v>
      </c>
      <c r="E1507" s="12">
        <f t="shared" si="281"/>
        <v>8</v>
      </c>
      <c r="F1507" s="124" t="str">
        <f t="shared" si="282"/>
        <v>0</v>
      </c>
      <c r="G1507" s="1">
        <f ca="1">(OFFSET(O1507,0,MATCH(Customer!$J$6,'CDH &amp; HDH'!$P$11:$X$11,0)))</f>
        <v>32</v>
      </c>
      <c r="H1507" s="1" t="str">
        <f t="shared" si="283"/>
        <v>Heating</v>
      </c>
      <c r="I1507" s="1">
        <f ca="1">OFFSET(IF($H1507="Cooling",Customer!$C$25,Customer!$C$52),E1507,D1507)</f>
        <v>70</v>
      </c>
      <c r="J1507" s="1">
        <f ca="1">OFFSET(IF($H1507="Cooling",Customer!$L$25,Customer!$L$52),$E1507,$D1507)</f>
        <v>70</v>
      </c>
      <c r="K1507" s="16">
        <f t="shared" si="284"/>
        <v>0</v>
      </c>
      <c r="L1507" s="16">
        <f t="shared" si="285"/>
        <v>0</v>
      </c>
      <c r="M1507" s="17">
        <f t="shared" ca="1" si="277"/>
        <v>38</v>
      </c>
      <c r="N1507" s="17">
        <f t="shared" ca="1" si="278"/>
        <v>38</v>
      </c>
      <c r="O1507" s="4"/>
      <c r="P1507" s="4">
        <v>38</v>
      </c>
      <c r="Q1507" s="4">
        <v>17</v>
      </c>
      <c r="R1507" s="4">
        <v>28</v>
      </c>
      <c r="S1507" s="4">
        <v>26</v>
      </c>
      <c r="T1507" s="4">
        <v>33</v>
      </c>
      <c r="U1507" s="4">
        <v>45</v>
      </c>
      <c r="V1507" s="13">
        <v>32</v>
      </c>
      <c r="W1507" s="4">
        <v>27</v>
      </c>
      <c r="X1507" s="4">
        <v>20</v>
      </c>
      <c r="Y1507">
        <f t="shared" si="286"/>
        <v>0</v>
      </c>
      <c r="Z1507">
        <f t="shared" si="287"/>
        <v>0</v>
      </c>
    </row>
    <row r="1508" spans="2:26" x14ac:dyDescent="0.25">
      <c r="B1508" s="11">
        <f t="shared" si="288"/>
        <v>44624.333333329705</v>
      </c>
      <c r="C1508" s="1">
        <f t="shared" si="279"/>
        <v>3</v>
      </c>
      <c r="D1508" s="1">
        <f t="shared" si="280"/>
        <v>5</v>
      </c>
      <c r="E1508" s="12">
        <f t="shared" si="281"/>
        <v>9</v>
      </c>
      <c r="F1508" s="124" t="str">
        <f t="shared" si="282"/>
        <v>0</v>
      </c>
      <c r="G1508" s="1">
        <f ca="1">(OFFSET(O1508,0,MATCH(Customer!$J$6,'CDH &amp; HDH'!$P$11:$X$11,0)))</f>
        <v>33</v>
      </c>
      <c r="H1508" s="1" t="str">
        <f t="shared" si="283"/>
        <v>Heating</v>
      </c>
      <c r="I1508" s="1">
        <f ca="1">OFFSET(IF($H1508="Cooling",Customer!$C$25,Customer!$C$52),E1508,D1508)</f>
        <v>70</v>
      </c>
      <c r="J1508" s="1">
        <f ca="1">OFFSET(IF($H1508="Cooling",Customer!$L$25,Customer!$L$52),$E1508,$D1508)</f>
        <v>70</v>
      </c>
      <c r="K1508" s="16">
        <f t="shared" si="284"/>
        <v>0</v>
      </c>
      <c r="L1508" s="16">
        <f t="shared" si="285"/>
        <v>0</v>
      </c>
      <c r="M1508" s="17">
        <f t="shared" ca="1" si="277"/>
        <v>37</v>
      </c>
      <c r="N1508" s="17">
        <f t="shared" ca="1" si="278"/>
        <v>37</v>
      </c>
      <c r="O1508" s="4"/>
      <c r="P1508" s="4">
        <v>38</v>
      </c>
      <c r="Q1508" s="4">
        <v>17</v>
      </c>
      <c r="R1508" s="4">
        <v>30</v>
      </c>
      <c r="S1508" s="4">
        <v>28</v>
      </c>
      <c r="T1508" s="4">
        <v>33</v>
      </c>
      <c r="U1508" s="4">
        <v>47</v>
      </c>
      <c r="V1508" s="13">
        <v>33</v>
      </c>
      <c r="W1508" s="4">
        <v>31</v>
      </c>
      <c r="X1508" s="4">
        <v>22</v>
      </c>
      <c r="Y1508">
        <f t="shared" si="286"/>
        <v>0</v>
      </c>
      <c r="Z1508">
        <f t="shared" si="287"/>
        <v>0</v>
      </c>
    </row>
    <row r="1509" spans="2:26" x14ac:dyDescent="0.25">
      <c r="B1509" s="11">
        <f t="shared" si="288"/>
        <v>44624.374999996369</v>
      </c>
      <c r="C1509" s="1">
        <f t="shared" si="279"/>
        <v>3</v>
      </c>
      <c r="D1509" s="1">
        <f t="shared" si="280"/>
        <v>5</v>
      </c>
      <c r="E1509" s="12">
        <f t="shared" si="281"/>
        <v>10</v>
      </c>
      <c r="F1509" s="124" t="str">
        <f t="shared" si="282"/>
        <v>0</v>
      </c>
      <c r="G1509" s="1">
        <f ca="1">(OFFSET(O1509,0,MATCH(Customer!$J$6,'CDH &amp; HDH'!$P$11:$X$11,0)))</f>
        <v>34</v>
      </c>
      <c r="H1509" s="1" t="str">
        <f t="shared" si="283"/>
        <v>Heating</v>
      </c>
      <c r="I1509" s="1">
        <f ca="1">OFFSET(IF($H1509="Cooling",Customer!$C$25,Customer!$C$52),E1509,D1509)</f>
        <v>70</v>
      </c>
      <c r="J1509" s="1">
        <f ca="1">OFFSET(IF($H1509="Cooling",Customer!$L$25,Customer!$L$52),$E1509,$D1509)</f>
        <v>70</v>
      </c>
      <c r="K1509" s="16">
        <f t="shared" si="284"/>
        <v>0</v>
      </c>
      <c r="L1509" s="16">
        <f t="shared" si="285"/>
        <v>0</v>
      </c>
      <c r="M1509" s="17">
        <f t="shared" ca="1" si="277"/>
        <v>36</v>
      </c>
      <c r="N1509" s="17">
        <f t="shared" ca="1" si="278"/>
        <v>36</v>
      </c>
      <c r="O1509" s="4"/>
      <c r="P1509" s="4">
        <v>39</v>
      </c>
      <c r="Q1509" s="4">
        <v>18</v>
      </c>
      <c r="R1509" s="4">
        <v>31</v>
      </c>
      <c r="S1509" s="4">
        <v>30</v>
      </c>
      <c r="T1509" s="4">
        <v>33</v>
      </c>
      <c r="U1509" s="4">
        <v>47</v>
      </c>
      <c r="V1509" s="13">
        <v>34</v>
      </c>
      <c r="W1509" s="4">
        <v>35</v>
      </c>
      <c r="X1509" s="4">
        <v>24</v>
      </c>
      <c r="Y1509">
        <f t="shared" si="286"/>
        <v>0</v>
      </c>
      <c r="Z1509">
        <f t="shared" si="287"/>
        <v>0</v>
      </c>
    </row>
    <row r="1510" spans="2:26" x14ac:dyDescent="0.25">
      <c r="B1510" s="11">
        <f t="shared" si="288"/>
        <v>44624.416666663034</v>
      </c>
      <c r="C1510" s="1">
        <f t="shared" si="279"/>
        <v>3</v>
      </c>
      <c r="D1510" s="1">
        <f t="shared" si="280"/>
        <v>5</v>
      </c>
      <c r="E1510" s="12">
        <f t="shared" si="281"/>
        <v>11</v>
      </c>
      <c r="F1510" s="124" t="str">
        <f t="shared" si="282"/>
        <v>0</v>
      </c>
      <c r="G1510" s="1">
        <f ca="1">(OFFSET(O1510,0,MATCH(Customer!$J$6,'CDH &amp; HDH'!$P$11:$X$11,0)))</f>
        <v>34</v>
      </c>
      <c r="H1510" s="1" t="str">
        <f t="shared" si="283"/>
        <v>Heating</v>
      </c>
      <c r="I1510" s="1">
        <f ca="1">OFFSET(IF($H1510="Cooling",Customer!$C$25,Customer!$C$52),E1510,D1510)</f>
        <v>70</v>
      </c>
      <c r="J1510" s="1">
        <f ca="1">OFFSET(IF($H1510="Cooling",Customer!$L$25,Customer!$L$52),$E1510,$D1510)</f>
        <v>70</v>
      </c>
      <c r="K1510" s="16">
        <f t="shared" si="284"/>
        <v>0</v>
      </c>
      <c r="L1510" s="16">
        <f t="shared" si="285"/>
        <v>0</v>
      </c>
      <c r="M1510" s="17">
        <f t="shared" ca="1" si="277"/>
        <v>36</v>
      </c>
      <c r="N1510" s="17">
        <f t="shared" ca="1" si="278"/>
        <v>36</v>
      </c>
      <c r="O1510" s="4"/>
      <c r="P1510" s="4">
        <v>41</v>
      </c>
      <c r="Q1510" s="4">
        <v>19</v>
      </c>
      <c r="R1510" s="4">
        <v>32</v>
      </c>
      <c r="S1510" s="4">
        <v>33</v>
      </c>
      <c r="T1510" s="4">
        <v>34</v>
      </c>
      <c r="U1510" s="4">
        <v>48</v>
      </c>
      <c r="V1510" s="13">
        <v>34</v>
      </c>
      <c r="W1510" s="4">
        <v>38</v>
      </c>
      <c r="X1510" s="4">
        <v>28</v>
      </c>
      <c r="Y1510">
        <f t="shared" si="286"/>
        <v>0</v>
      </c>
      <c r="Z1510">
        <f t="shared" si="287"/>
        <v>0</v>
      </c>
    </row>
    <row r="1511" spans="2:26" x14ac:dyDescent="0.25">
      <c r="B1511" s="11">
        <f t="shared" si="288"/>
        <v>44624.458333329698</v>
      </c>
      <c r="C1511" s="1">
        <f t="shared" si="279"/>
        <v>3</v>
      </c>
      <c r="D1511" s="1">
        <f t="shared" si="280"/>
        <v>5</v>
      </c>
      <c r="E1511" s="12">
        <f t="shared" si="281"/>
        <v>12</v>
      </c>
      <c r="F1511" s="124" t="str">
        <f t="shared" si="282"/>
        <v>0</v>
      </c>
      <c r="G1511" s="1">
        <f ca="1">(OFFSET(O1511,0,MATCH(Customer!$J$6,'CDH &amp; HDH'!$P$11:$X$11,0)))</f>
        <v>35</v>
      </c>
      <c r="H1511" s="1" t="str">
        <f t="shared" si="283"/>
        <v>Heating</v>
      </c>
      <c r="I1511" s="1">
        <f ca="1">OFFSET(IF($H1511="Cooling",Customer!$C$25,Customer!$C$52),E1511,D1511)</f>
        <v>70</v>
      </c>
      <c r="J1511" s="1">
        <f ca="1">OFFSET(IF($H1511="Cooling",Customer!$L$25,Customer!$L$52),$E1511,$D1511)</f>
        <v>70</v>
      </c>
      <c r="K1511" s="16">
        <f t="shared" si="284"/>
        <v>0</v>
      </c>
      <c r="L1511" s="16">
        <f t="shared" si="285"/>
        <v>0</v>
      </c>
      <c r="M1511" s="17">
        <f t="shared" ca="1" si="277"/>
        <v>35</v>
      </c>
      <c r="N1511" s="17">
        <f t="shared" ca="1" si="278"/>
        <v>35</v>
      </c>
      <c r="O1511" s="4"/>
      <c r="P1511" s="4">
        <v>44</v>
      </c>
      <c r="Q1511" s="4">
        <v>19</v>
      </c>
      <c r="R1511" s="4">
        <v>33</v>
      </c>
      <c r="S1511" s="4">
        <v>34</v>
      </c>
      <c r="T1511" s="4">
        <v>34</v>
      </c>
      <c r="U1511" s="4">
        <v>49</v>
      </c>
      <c r="V1511" s="13">
        <v>35</v>
      </c>
      <c r="W1511" s="4">
        <v>40</v>
      </c>
      <c r="X1511" s="4">
        <v>31</v>
      </c>
      <c r="Y1511">
        <f t="shared" si="286"/>
        <v>0</v>
      </c>
      <c r="Z1511">
        <f t="shared" si="287"/>
        <v>0</v>
      </c>
    </row>
    <row r="1512" spans="2:26" x14ac:dyDescent="0.25">
      <c r="B1512" s="11">
        <f t="shared" si="288"/>
        <v>44624.499999996362</v>
      </c>
      <c r="C1512" s="1">
        <f t="shared" si="279"/>
        <v>3</v>
      </c>
      <c r="D1512" s="1">
        <f t="shared" si="280"/>
        <v>5</v>
      </c>
      <c r="E1512" s="12">
        <f t="shared" si="281"/>
        <v>13</v>
      </c>
      <c r="F1512" s="124" t="str">
        <f t="shared" si="282"/>
        <v>0</v>
      </c>
      <c r="G1512" s="1">
        <f ca="1">(OFFSET(O1512,0,MATCH(Customer!$J$6,'CDH &amp; HDH'!$P$11:$X$11,0)))</f>
        <v>36</v>
      </c>
      <c r="H1512" s="1" t="str">
        <f t="shared" si="283"/>
        <v>Heating</v>
      </c>
      <c r="I1512" s="1">
        <f ca="1">OFFSET(IF($H1512="Cooling",Customer!$C$25,Customer!$C$52),E1512,D1512)</f>
        <v>70</v>
      </c>
      <c r="J1512" s="1">
        <f ca="1">OFFSET(IF($H1512="Cooling",Customer!$L$25,Customer!$L$52),$E1512,$D1512)</f>
        <v>70</v>
      </c>
      <c r="K1512" s="16">
        <f t="shared" si="284"/>
        <v>0</v>
      </c>
      <c r="L1512" s="16">
        <f t="shared" si="285"/>
        <v>0</v>
      </c>
      <c r="M1512" s="17">
        <f t="shared" ca="1" si="277"/>
        <v>34</v>
      </c>
      <c r="N1512" s="17">
        <f t="shared" ca="1" si="278"/>
        <v>34</v>
      </c>
      <c r="O1512" s="4"/>
      <c r="P1512" s="4">
        <v>46</v>
      </c>
      <c r="Q1512" s="4">
        <v>19</v>
      </c>
      <c r="R1512" s="4">
        <v>32</v>
      </c>
      <c r="S1512" s="4">
        <v>36</v>
      </c>
      <c r="T1512" s="4">
        <v>32</v>
      </c>
      <c r="U1512" s="4">
        <v>50</v>
      </c>
      <c r="V1512" s="13">
        <v>36</v>
      </c>
      <c r="W1512" s="4">
        <v>40</v>
      </c>
      <c r="X1512" s="4">
        <v>32</v>
      </c>
      <c r="Y1512">
        <f t="shared" si="286"/>
        <v>0</v>
      </c>
      <c r="Z1512">
        <f t="shared" si="287"/>
        <v>0</v>
      </c>
    </row>
    <row r="1513" spans="2:26" x14ac:dyDescent="0.25">
      <c r="B1513" s="11">
        <f t="shared" si="288"/>
        <v>44624.541666663026</v>
      </c>
      <c r="C1513" s="1">
        <f t="shared" si="279"/>
        <v>3</v>
      </c>
      <c r="D1513" s="1">
        <f t="shared" si="280"/>
        <v>5</v>
      </c>
      <c r="E1513" s="12">
        <f t="shared" si="281"/>
        <v>14</v>
      </c>
      <c r="F1513" s="124" t="str">
        <f t="shared" si="282"/>
        <v>0</v>
      </c>
      <c r="G1513" s="1">
        <f ca="1">(OFFSET(O1513,0,MATCH(Customer!$J$6,'CDH &amp; HDH'!$P$11:$X$11,0)))</f>
        <v>37</v>
      </c>
      <c r="H1513" s="1" t="str">
        <f t="shared" si="283"/>
        <v>Heating</v>
      </c>
      <c r="I1513" s="1">
        <f ca="1">OFFSET(IF($H1513="Cooling",Customer!$C$25,Customer!$C$52),E1513,D1513)</f>
        <v>70</v>
      </c>
      <c r="J1513" s="1">
        <f ca="1">OFFSET(IF($H1513="Cooling",Customer!$L$25,Customer!$L$52),$E1513,$D1513)</f>
        <v>70</v>
      </c>
      <c r="K1513" s="16">
        <f t="shared" si="284"/>
        <v>0</v>
      </c>
      <c r="L1513" s="16">
        <f t="shared" si="285"/>
        <v>0</v>
      </c>
      <c r="M1513" s="17">
        <f t="shared" ca="1" si="277"/>
        <v>33</v>
      </c>
      <c r="N1513" s="17">
        <f t="shared" ca="1" si="278"/>
        <v>33</v>
      </c>
      <c r="O1513" s="4"/>
      <c r="P1513" s="4">
        <v>47</v>
      </c>
      <c r="Q1513" s="4">
        <v>20</v>
      </c>
      <c r="R1513" s="4">
        <v>33</v>
      </c>
      <c r="S1513" s="4">
        <v>37</v>
      </c>
      <c r="T1513" s="4">
        <v>32</v>
      </c>
      <c r="U1513" s="4">
        <v>50</v>
      </c>
      <c r="V1513" s="13">
        <v>37</v>
      </c>
      <c r="W1513" s="4">
        <v>42</v>
      </c>
      <c r="X1513" s="4">
        <v>35</v>
      </c>
      <c r="Y1513">
        <f t="shared" si="286"/>
        <v>0</v>
      </c>
      <c r="Z1513">
        <f t="shared" si="287"/>
        <v>0</v>
      </c>
    </row>
    <row r="1514" spans="2:26" x14ac:dyDescent="0.25">
      <c r="B1514" s="11">
        <f t="shared" si="288"/>
        <v>44624.583333329691</v>
      </c>
      <c r="C1514" s="1">
        <f t="shared" si="279"/>
        <v>3</v>
      </c>
      <c r="D1514" s="1">
        <f t="shared" si="280"/>
        <v>5</v>
      </c>
      <c r="E1514" s="12">
        <f t="shared" si="281"/>
        <v>15</v>
      </c>
      <c r="F1514" s="124" t="str">
        <f t="shared" si="282"/>
        <v>0</v>
      </c>
      <c r="G1514" s="1">
        <f ca="1">(OFFSET(O1514,0,MATCH(Customer!$J$6,'CDH &amp; HDH'!$P$11:$X$11,0)))</f>
        <v>37</v>
      </c>
      <c r="H1514" s="1" t="str">
        <f t="shared" si="283"/>
        <v>Heating</v>
      </c>
      <c r="I1514" s="1">
        <f ca="1">OFFSET(IF($H1514="Cooling",Customer!$C$25,Customer!$C$52),E1514,D1514)</f>
        <v>70</v>
      </c>
      <c r="J1514" s="1">
        <f ca="1">OFFSET(IF($H1514="Cooling",Customer!$L$25,Customer!$L$52),$E1514,$D1514)</f>
        <v>70</v>
      </c>
      <c r="K1514" s="16">
        <f t="shared" si="284"/>
        <v>0</v>
      </c>
      <c r="L1514" s="16">
        <f t="shared" si="285"/>
        <v>0</v>
      </c>
      <c r="M1514" s="17">
        <f t="shared" ca="1" si="277"/>
        <v>33</v>
      </c>
      <c r="N1514" s="17">
        <f t="shared" ca="1" si="278"/>
        <v>33</v>
      </c>
      <c r="O1514" s="4"/>
      <c r="P1514" s="4">
        <v>47</v>
      </c>
      <c r="Q1514" s="4">
        <v>18</v>
      </c>
      <c r="R1514" s="4">
        <v>33</v>
      </c>
      <c r="S1514" s="4">
        <v>38</v>
      </c>
      <c r="T1514" s="4">
        <v>33</v>
      </c>
      <c r="U1514" s="4">
        <v>52</v>
      </c>
      <c r="V1514" s="13">
        <v>37</v>
      </c>
      <c r="W1514" s="4">
        <v>43</v>
      </c>
      <c r="X1514" s="4">
        <v>36</v>
      </c>
      <c r="Y1514">
        <f t="shared" si="286"/>
        <v>0</v>
      </c>
      <c r="Z1514">
        <f t="shared" si="287"/>
        <v>0</v>
      </c>
    </row>
    <row r="1515" spans="2:26" x14ac:dyDescent="0.25">
      <c r="B1515" s="11">
        <f t="shared" si="288"/>
        <v>44624.624999996355</v>
      </c>
      <c r="C1515" s="1">
        <f t="shared" si="279"/>
        <v>3</v>
      </c>
      <c r="D1515" s="1">
        <f t="shared" si="280"/>
        <v>5</v>
      </c>
      <c r="E1515" s="12">
        <f t="shared" si="281"/>
        <v>16</v>
      </c>
      <c r="F1515" s="124" t="str">
        <f t="shared" si="282"/>
        <v>0</v>
      </c>
      <c r="G1515" s="1">
        <f ca="1">(OFFSET(O1515,0,MATCH(Customer!$J$6,'CDH &amp; HDH'!$P$11:$X$11,0)))</f>
        <v>36</v>
      </c>
      <c r="H1515" s="1" t="str">
        <f t="shared" si="283"/>
        <v>Heating</v>
      </c>
      <c r="I1515" s="1">
        <f ca="1">OFFSET(IF($H1515="Cooling",Customer!$C$25,Customer!$C$52),E1515,D1515)</f>
        <v>70</v>
      </c>
      <c r="J1515" s="1">
        <f ca="1">OFFSET(IF($H1515="Cooling",Customer!$L$25,Customer!$L$52),$E1515,$D1515)</f>
        <v>70</v>
      </c>
      <c r="K1515" s="16">
        <f t="shared" si="284"/>
        <v>0</v>
      </c>
      <c r="L1515" s="16">
        <f t="shared" si="285"/>
        <v>0</v>
      </c>
      <c r="M1515" s="17">
        <f t="shared" ca="1" si="277"/>
        <v>34</v>
      </c>
      <c r="N1515" s="17">
        <f t="shared" ca="1" si="278"/>
        <v>34</v>
      </c>
      <c r="O1515" s="4"/>
      <c r="P1515" s="4">
        <v>48</v>
      </c>
      <c r="Q1515" s="4">
        <v>18</v>
      </c>
      <c r="R1515" s="4">
        <v>33</v>
      </c>
      <c r="S1515" s="4">
        <v>39</v>
      </c>
      <c r="T1515" s="4">
        <v>34</v>
      </c>
      <c r="U1515" s="4">
        <v>52</v>
      </c>
      <c r="V1515" s="13">
        <v>36</v>
      </c>
      <c r="W1515" s="4">
        <v>44</v>
      </c>
      <c r="X1515" s="4">
        <v>37</v>
      </c>
      <c r="Y1515">
        <f t="shared" si="286"/>
        <v>0</v>
      </c>
      <c r="Z1515">
        <f t="shared" si="287"/>
        <v>0</v>
      </c>
    </row>
    <row r="1516" spans="2:26" x14ac:dyDescent="0.25">
      <c r="B1516" s="11">
        <f t="shared" si="288"/>
        <v>44624.666666663019</v>
      </c>
      <c r="C1516" s="1">
        <f t="shared" si="279"/>
        <v>3</v>
      </c>
      <c r="D1516" s="1">
        <f t="shared" si="280"/>
        <v>5</v>
      </c>
      <c r="E1516" s="12">
        <f t="shared" si="281"/>
        <v>17</v>
      </c>
      <c r="F1516" s="124" t="str">
        <f t="shared" si="282"/>
        <v>0</v>
      </c>
      <c r="G1516" s="1">
        <f ca="1">(OFFSET(O1516,0,MATCH(Customer!$J$6,'CDH &amp; HDH'!$P$11:$X$11,0)))</f>
        <v>35</v>
      </c>
      <c r="H1516" s="1" t="str">
        <f t="shared" si="283"/>
        <v>Heating</v>
      </c>
      <c r="I1516" s="1">
        <f ca="1">OFFSET(IF($H1516="Cooling",Customer!$C$25,Customer!$C$52),E1516,D1516)</f>
        <v>70</v>
      </c>
      <c r="J1516" s="1">
        <f ca="1">OFFSET(IF($H1516="Cooling",Customer!$L$25,Customer!$L$52),$E1516,$D1516)</f>
        <v>70</v>
      </c>
      <c r="K1516" s="16">
        <f t="shared" si="284"/>
        <v>0</v>
      </c>
      <c r="L1516" s="16">
        <f t="shared" si="285"/>
        <v>0</v>
      </c>
      <c r="M1516" s="17">
        <f t="shared" ca="1" si="277"/>
        <v>35</v>
      </c>
      <c r="N1516" s="17">
        <f t="shared" ca="1" si="278"/>
        <v>35</v>
      </c>
      <c r="O1516" s="4"/>
      <c r="P1516" s="4">
        <v>48</v>
      </c>
      <c r="Q1516" s="4">
        <v>18</v>
      </c>
      <c r="R1516" s="4">
        <v>32</v>
      </c>
      <c r="S1516" s="4">
        <v>40</v>
      </c>
      <c r="T1516" s="4">
        <v>34</v>
      </c>
      <c r="U1516" s="4">
        <v>52</v>
      </c>
      <c r="V1516" s="13">
        <v>35</v>
      </c>
      <c r="W1516" s="4">
        <v>43</v>
      </c>
      <c r="X1516" s="4">
        <v>37</v>
      </c>
      <c r="Y1516">
        <f t="shared" si="286"/>
        <v>0</v>
      </c>
      <c r="Z1516">
        <f t="shared" si="287"/>
        <v>0</v>
      </c>
    </row>
    <row r="1517" spans="2:26" x14ac:dyDescent="0.25">
      <c r="B1517" s="11">
        <f t="shared" si="288"/>
        <v>44624.708333329683</v>
      </c>
      <c r="C1517" s="1">
        <f t="shared" si="279"/>
        <v>3</v>
      </c>
      <c r="D1517" s="1">
        <f t="shared" si="280"/>
        <v>5</v>
      </c>
      <c r="E1517" s="12">
        <f t="shared" si="281"/>
        <v>18</v>
      </c>
      <c r="F1517" s="124" t="str">
        <f t="shared" si="282"/>
        <v>0</v>
      </c>
      <c r="G1517" s="1">
        <f ca="1">(OFFSET(O1517,0,MATCH(Customer!$J$6,'CDH &amp; HDH'!$P$11:$X$11,0)))</f>
        <v>34</v>
      </c>
      <c r="H1517" s="1" t="str">
        <f t="shared" si="283"/>
        <v>Heating</v>
      </c>
      <c r="I1517" s="1">
        <f ca="1">OFFSET(IF($H1517="Cooling",Customer!$C$25,Customer!$C$52),E1517,D1517)</f>
        <v>70</v>
      </c>
      <c r="J1517" s="1">
        <f ca="1">OFFSET(IF($H1517="Cooling",Customer!$L$25,Customer!$L$52),$E1517,$D1517)</f>
        <v>70</v>
      </c>
      <c r="K1517" s="16">
        <f t="shared" si="284"/>
        <v>0</v>
      </c>
      <c r="L1517" s="16">
        <f t="shared" si="285"/>
        <v>0</v>
      </c>
      <c r="M1517" s="17">
        <f t="shared" ca="1" si="277"/>
        <v>36</v>
      </c>
      <c r="N1517" s="17">
        <f t="shared" ca="1" si="278"/>
        <v>36</v>
      </c>
      <c r="O1517" s="4"/>
      <c r="P1517" s="4">
        <v>47</v>
      </c>
      <c r="Q1517" s="4">
        <v>16</v>
      </c>
      <c r="R1517" s="4">
        <v>31</v>
      </c>
      <c r="S1517" s="4">
        <v>39</v>
      </c>
      <c r="T1517" s="4">
        <v>35</v>
      </c>
      <c r="U1517" s="4">
        <v>51</v>
      </c>
      <c r="V1517" s="13">
        <v>34</v>
      </c>
      <c r="W1517" s="4">
        <v>41</v>
      </c>
      <c r="X1517" s="4">
        <v>34</v>
      </c>
      <c r="Y1517">
        <f t="shared" si="286"/>
        <v>0</v>
      </c>
      <c r="Z1517">
        <f t="shared" si="287"/>
        <v>0</v>
      </c>
    </row>
    <row r="1518" spans="2:26" x14ac:dyDescent="0.25">
      <c r="B1518" s="11">
        <f t="shared" si="288"/>
        <v>44624.749999996347</v>
      </c>
      <c r="C1518" s="1">
        <f t="shared" si="279"/>
        <v>3</v>
      </c>
      <c r="D1518" s="1">
        <f t="shared" si="280"/>
        <v>5</v>
      </c>
      <c r="E1518" s="12">
        <f t="shared" si="281"/>
        <v>19</v>
      </c>
      <c r="F1518" s="124" t="str">
        <f t="shared" si="282"/>
        <v>0</v>
      </c>
      <c r="G1518" s="1">
        <f ca="1">(OFFSET(O1518,0,MATCH(Customer!$J$6,'CDH &amp; HDH'!$P$11:$X$11,0)))</f>
        <v>34</v>
      </c>
      <c r="H1518" s="1" t="str">
        <f t="shared" si="283"/>
        <v>Heating</v>
      </c>
      <c r="I1518" s="1">
        <f ca="1">OFFSET(IF($H1518="Cooling",Customer!$C$25,Customer!$C$52),E1518,D1518)</f>
        <v>66</v>
      </c>
      <c r="J1518" s="1">
        <f ca="1">OFFSET(IF($H1518="Cooling",Customer!$L$25,Customer!$L$52),$E1518,$D1518)</f>
        <v>64</v>
      </c>
      <c r="K1518" s="16">
        <f t="shared" si="284"/>
        <v>0</v>
      </c>
      <c r="L1518" s="16">
        <f t="shared" si="285"/>
        <v>0</v>
      </c>
      <c r="M1518" s="17">
        <f t="shared" ca="1" si="277"/>
        <v>32</v>
      </c>
      <c r="N1518" s="17">
        <f t="shared" ca="1" si="278"/>
        <v>30</v>
      </c>
      <c r="O1518" s="4"/>
      <c r="P1518" s="4">
        <v>47</v>
      </c>
      <c r="Q1518" s="4">
        <v>15</v>
      </c>
      <c r="R1518" s="4">
        <v>31</v>
      </c>
      <c r="S1518" s="4">
        <v>40</v>
      </c>
      <c r="T1518" s="4">
        <v>36</v>
      </c>
      <c r="U1518" s="4">
        <v>49</v>
      </c>
      <c r="V1518" s="13">
        <v>34</v>
      </c>
      <c r="W1518" s="4">
        <v>39</v>
      </c>
      <c r="X1518" s="4">
        <v>31</v>
      </c>
      <c r="Y1518">
        <f t="shared" si="286"/>
        <v>0</v>
      </c>
      <c r="Z1518">
        <f t="shared" si="287"/>
        <v>0</v>
      </c>
    </row>
    <row r="1519" spans="2:26" x14ac:dyDescent="0.25">
      <c r="B1519" s="11">
        <f t="shared" si="288"/>
        <v>44624.791666663012</v>
      </c>
      <c r="C1519" s="1">
        <f t="shared" si="279"/>
        <v>3</v>
      </c>
      <c r="D1519" s="1">
        <f t="shared" si="280"/>
        <v>5</v>
      </c>
      <c r="E1519" s="12">
        <f t="shared" si="281"/>
        <v>20</v>
      </c>
      <c r="F1519" s="124" t="str">
        <f t="shared" si="282"/>
        <v>0</v>
      </c>
      <c r="G1519" s="1">
        <f ca="1">(OFFSET(O1519,0,MATCH(Customer!$J$6,'CDH &amp; HDH'!$P$11:$X$11,0)))</f>
        <v>34</v>
      </c>
      <c r="H1519" s="1" t="str">
        <f t="shared" si="283"/>
        <v>Heating</v>
      </c>
      <c r="I1519" s="1">
        <f ca="1">OFFSET(IF($H1519="Cooling",Customer!$C$25,Customer!$C$52),E1519,D1519)</f>
        <v>66</v>
      </c>
      <c r="J1519" s="1">
        <f ca="1">OFFSET(IF($H1519="Cooling",Customer!$L$25,Customer!$L$52),$E1519,$D1519)</f>
        <v>64</v>
      </c>
      <c r="K1519" s="16">
        <f t="shared" si="284"/>
        <v>0</v>
      </c>
      <c r="L1519" s="16">
        <f t="shared" si="285"/>
        <v>0</v>
      </c>
      <c r="M1519" s="17">
        <f t="shared" ca="1" si="277"/>
        <v>32</v>
      </c>
      <c r="N1519" s="17">
        <f t="shared" ca="1" si="278"/>
        <v>30</v>
      </c>
      <c r="O1519" s="4"/>
      <c r="P1519" s="4">
        <v>46</v>
      </c>
      <c r="Q1519" s="4">
        <v>14</v>
      </c>
      <c r="R1519" s="4">
        <v>30</v>
      </c>
      <c r="S1519" s="4">
        <v>42</v>
      </c>
      <c r="T1519" s="4">
        <v>36</v>
      </c>
      <c r="U1519" s="4">
        <v>49</v>
      </c>
      <c r="V1519" s="13">
        <v>34</v>
      </c>
      <c r="W1519" s="4">
        <v>39</v>
      </c>
      <c r="X1519" s="4">
        <v>30</v>
      </c>
      <c r="Y1519">
        <f t="shared" si="286"/>
        <v>0</v>
      </c>
      <c r="Z1519">
        <f t="shared" si="287"/>
        <v>0</v>
      </c>
    </row>
    <row r="1520" spans="2:26" x14ac:dyDescent="0.25">
      <c r="B1520" s="11">
        <f t="shared" si="288"/>
        <v>44624.833333329676</v>
      </c>
      <c r="C1520" s="1">
        <f t="shared" si="279"/>
        <v>3</v>
      </c>
      <c r="D1520" s="1">
        <f t="shared" si="280"/>
        <v>5</v>
      </c>
      <c r="E1520" s="12">
        <f t="shared" si="281"/>
        <v>21</v>
      </c>
      <c r="F1520" s="124" t="str">
        <f t="shared" si="282"/>
        <v>0</v>
      </c>
      <c r="G1520" s="1">
        <f ca="1">(OFFSET(O1520,0,MATCH(Customer!$J$6,'CDH &amp; HDH'!$P$11:$X$11,0)))</f>
        <v>32</v>
      </c>
      <c r="H1520" s="1" t="str">
        <f t="shared" si="283"/>
        <v>Heating</v>
      </c>
      <c r="I1520" s="1">
        <f ca="1">OFFSET(IF($H1520="Cooling",Customer!$C$25,Customer!$C$52),E1520,D1520)</f>
        <v>66</v>
      </c>
      <c r="J1520" s="1">
        <f ca="1">OFFSET(IF($H1520="Cooling",Customer!$L$25,Customer!$L$52),$E1520,$D1520)</f>
        <v>64</v>
      </c>
      <c r="K1520" s="16">
        <f t="shared" si="284"/>
        <v>0</v>
      </c>
      <c r="L1520" s="16">
        <f t="shared" si="285"/>
        <v>0</v>
      </c>
      <c r="M1520" s="17">
        <f t="shared" ca="1" si="277"/>
        <v>34</v>
      </c>
      <c r="N1520" s="17">
        <f t="shared" ca="1" si="278"/>
        <v>32</v>
      </c>
      <c r="O1520" s="4"/>
      <c r="P1520" s="4">
        <v>46</v>
      </c>
      <c r="Q1520" s="4">
        <v>13</v>
      </c>
      <c r="R1520" s="4">
        <v>30</v>
      </c>
      <c r="S1520" s="4">
        <v>42</v>
      </c>
      <c r="T1520" s="4">
        <v>36</v>
      </c>
      <c r="U1520" s="4">
        <v>48</v>
      </c>
      <c r="V1520" s="13">
        <v>32</v>
      </c>
      <c r="W1520" s="4">
        <v>37</v>
      </c>
      <c r="X1520" s="4">
        <v>30</v>
      </c>
      <c r="Y1520">
        <f t="shared" si="286"/>
        <v>0</v>
      </c>
      <c r="Z1520">
        <f t="shared" si="287"/>
        <v>0</v>
      </c>
    </row>
    <row r="1521" spans="2:26" x14ac:dyDescent="0.25">
      <c r="B1521" s="11">
        <f t="shared" si="288"/>
        <v>44624.87499999634</v>
      </c>
      <c r="C1521" s="1">
        <f t="shared" si="279"/>
        <v>3</v>
      </c>
      <c r="D1521" s="1">
        <f t="shared" si="280"/>
        <v>5</v>
      </c>
      <c r="E1521" s="12">
        <f t="shared" si="281"/>
        <v>22</v>
      </c>
      <c r="F1521" s="124" t="str">
        <f t="shared" si="282"/>
        <v>0</v>
      </c>
      <c r="G1521" s="1">
        <f ca="1">(OFFSET(O1521,0,MATCH(Customer!$J$6,'CDH &amp; HDH'!$P$11:$X$11,0)))</f>
        <v>32</v>
      </c>
      <c r="H1521" s="1" t="str">
        <f t="shared" si="283"/>
        <v>Heating</v>
      </c>
      <c r="I1521" s="1">
        <f ca="1">OFFSET(IF($H1521="Cooling",Customer!$C$25,Customer!$C$52),E1521,D1521)</f>
        <v>66</v>
      </c>
      <c r="J1521" s="1">
        <f ca="1">OFFSET(IF($H1521="Cooling",Customer!$L$25,Customer!$L$52),$E1521,$D1521)</f>
        <v>64</v>
      </c>
      <c r="K1521" s="16">
        <f t="shared" si="284"/>
        <v>0</v>
      </c>
      <c r="L1521" s="16">
        <f t="shared" si="285"/>
        <v>0</v>
      </c>
      <c r="M1521" s="17">
        <f t="shared" ca="1" si="277"/>
        <v>34</v>
      </c>
      <c r="N1521" s="17">
        <f t="shared" ca="1" si="278"/>
        <v>32</v>
      </c>
      <c r="O1521" s="4"/>
      <c r="P1521" s="4">
        <v>45</v>
      </c>
      <c r="Q1521" s="4">
        <v>13</v>
      </c>
      <c r="R1521" s="4">
        <v>29</v>
      </c>
      <c r="S1521" s="4">
        <v>40</v>
      </c>
      <c r="T1521" s="4">
        <v>36</v>
      </c>
      <c r="U1521" s="4">
        <v>48</v>
      </c>
      <c r="V1521" s="13">
        <v>32</v>
      </c>
      <c r="W1521" s="4">
        <v>37</v>
      </c>
      <c r="X1521" s="4">
        <v>30</v>
      </c>
      <c r="Y1521">
        <f t="shared" si="286"/>
        <v>0</v>
      </c>
      <c r="Z1521">
        <f t="shared" si="287"/>
        <v>0</v>
      </c>
    </row>
    <row r="1522" spans="2:26" x14ac:dyDescent="0.25">
      <c r="B1522" s="11">
        <f t="shared" si="288"/>
        <v>44624.916666663004</v>
      </c>
      <c r="C1522" s="1">
        <f t="shared" si="279"/>
        <v>3</v>
      </c>
      <c r="D1522" s="1">
        <f t="shared" si="280"/>
        <v>5</v>
      </c>
      <c r="E1522" s="12">
        <f t="shared" si="281"/>
        <v>23</v>
      </c>
      <c r="F1522" s="124" t="str">
        <f t="shared" si="282"/>
        <v>0</v>
      </c>
      <c r="G1522" s="1">
        <f ca="1">(OFFSET(O1522,0,MATCH(Customer!$J$6,'CDH &amp; HDH'!$P$11:$X$11,0)))</f>
        <v>30</v>
      </c>
      <c r="H1522" s="1" t="str">
        <f t="shared" si="283"/>
        <v>Heating</v>
      </c>
      <c r="I1522" s="1">
        <f ca="1">OFFSET(IF($H1522="Cooling",Customer!$C$25,Customer!$C$52),E1522,D1522)</f>
        <v>66</v>
      </c>
      <c r="J1522" s="1">
        <f ca="1">OFFSET(IF($H1522="Cooling",Customer!$L$25,Customer!$L$52),$E1522,$D1522)</f>
        <v>64</v>
      </c>
      <c r="K1522" s="16">
        <f t="shared" si="284"/>
        <v>0</v>
      </c>
      <c r="L1522" s="16">
        <f t="shared" si="285"/>
        <v>0</v>
      </c>
      <c r="M1522" s="17">
        <f t="shared" ca="1" si="277"/>
        <v>36</v>
      </c>
      <c r="N1522" s="17">
        <f t="shared" ca="1" si="278"/>
        <v>34</v>
      </c>
      <c r="O1522" s="4"/>
      <c r="P1522" s="4">
        <v>45</v>
      </c>
      <c r="Q1522" s="4">
        <v>12</v>
      </c>
      <c r="R1522" s="4">
        <v>29</v>
      </c>
      <c r="S1522" s="4">
        <v>38</v>
      </c>
      <c r="T1522" s="4">
        <v>37</v>
      </c>
      <c r="U1522" s="4">
        <v>49</v>
      </c>
      <c r="V1522" s="13">
        <v>30</v>
      </c>
      <c r="W1522" s="4">
        <v>36</v>
      </c>
      <c r="X1522" s="4">
        <v>28</v>
      </c>
      <c r="Y1522">
        <f t="shared" si="286"/>
        <v>0</v>
      </c>
      <c r="Z1522">
        <f t="shared" si="287"/>
        <v>0</v>
      </c>
    </row>
    <row r="1523" spans="2:26" x14ac:dyDescent="0.25">
      <c r="B1523" s="11">
        <f t="shared" si="288"/>
        <v>44624.958333329669</v>
      </c>
      <c r="C1523" s="1">
        <f t="shared" si="279"/>
        <v>3</v>
      </c>
      <c r="D1523" s="1">
        <f t="shared" si="280"/>
        <v>5</v>
      </c>
      <c r="E1523" s="12">
        <f t="shared" si="281"/>
        <v>24</v>
      </c>
      <c r="F1523" s="124" t="str">
        <f t="shared" si="282"/>
        <v>0</v>
      </c>
      <c r="G1523" s="1">
        <f ca="1">(OFFSET(O1523,0,MATCH(Customer!$J$6,'CDH &amp; HDH'!$P$11:$X$11,0)))</f>
        <v>29</v>
      </c>
      <c r="H1523" s="1" t="str">
        <f t="shared" si="283"/>
        <v>Heating</v>
      </c>
      <c r="I1523" s="1">
        <f ca="1">OFFSET(IF($H1523="Cooling",Customer!$C$25,Customer!$C$52),E1523,D1523)</f>
        <v>66</v>
      </c>
      <c r="J1523" s="1">
        <f ca="1">OFFSET(IF($H1523="Cooling",Customer!$L$25,Customer!$L$52),$E1523,$D1523)</f>
        <v>64</v>
      </c>
      <c r="K1523" s="16">
        <f t="shared" si="284"/>
        <v>0</v>
      </c>
      <c r="L1523" s="16">
        <f t="shared" si="285"/>
        <v>0</v>
      </c>
      <c r="M1523" s="17">
        <f t="shared" ca="1" si="277"/>
        <v>37</v>
      </c>
      <c r="N1523" s="17">
        <f t="shared" ca="1" si="278"/>
        <v>35</v>
      </c>
      <c r="O1523" s="4"/>
      <c r="P1523" s="4">
        <v>45</v>
      </c>
      <c r="Q1523" s="4">
        <v>11</v>
      </c>
      <c r="R1523" s="4">
        <v>29</v>
      </c>
      <c r="S1523" s="4">
        <v>35</v>
      </c>
      <c r="T1523" s="4">
        <v>43</v>
      </c>
      <c r="U1523" s="4">
        <v>48</v>
      </c>
      <c r="V1523" s="13">
        <v>29</v>
      </c>
      <c r="W1523" s="4">
        <v>36</v>
      </c>
      <c r="X1523" s="4">
        <v>28</v>
      </c>
      <c r="Y1523">
        <f t="shared" si="286"/>
        <v>0</v>
      </c>
      <c r="Z1523">
        <f t="shared" si="287"/>
        <v>0</v>
      </c>
    </row>
    <row r="1524" spans="2:26" x14ac:dyDescent="0.25">
      <c r="B1524" s="11">
        <f t="shared" si="288"/>
        <v>44624.999999996333</v>
      </c>
      <c r="C1524" s="1">
        <f t="shared" si="279"/>
        <v>3</v>
      </c>
      <c r="D1524" s="1">
        <f t="shared" si="280"/>
        <v>6</v>
      </c>
      <c r="E1524" s="12">
        <f t="shared" si="281"/>
        <v>1</v>
      </c>
      <c r="F1524" s="124" t="str">
        <f t="shared" si="282"/>
        <v>0</v>
      </c>
      <c r="G1524" s="1">
        <f ca="1">(OFFSET(O1524,0,MATCH(Customer!$J$6,'CDH &amp; HDH'!$P$11:$X$11,0)))</f>
        <v>28</v>
      </c>
      <c r="H1524" s="1" t="str">
        <f t="shared" si="283"/>
        <v>Heating</v>
      </c>
      <c r="I1524" s="1">
        <f ca="1">OFFSET(IF($H1524="Cooling",Customer!$C$25,Customer!$C$52),E1524,D1524)</f>
        <v>66</v>
      </c>
      <c r="J1524" s="1">
        <f ca="1">OFFSET(IF($H1524="Cooling",Customer!$L$25,Customer!$L$52),$E1524,$D1524)</f>
        <v>64</v>
      </c>
      <c r="K1524" s="16">
        <f t="shared" si="284"/>
        <v>0</v>
      </c>
      <c r="L1524" s="16">
        <f t="shared" si="285"/>
        <v>0</v>
      </c>
      <c r="M1524" s="17">
        <f t="shared" ca="1" si="277"/>
        <v>38</v>
      </c>
      <c r="N1524" s="17">
        <f t="shared" ca="1" si="278"/>
        <v>36</v>
      </c>
      <c r="O1524" s="4"/>
      <c r="P1524" s="4">
        <v>45</v>
      </c>
      <c r="Q1524" s="4">
        <v>11</v>
      </c>
      <c r="R1524" s="4">
        <v>29</v>
      </c>
      <c r="S1524" s="4">
        <v>33</v>
      </c>
      <c r="T1524" s="4">
        <v>44</v>
      </c>
      <c r="U1524" s="4">
        <v>48</v>
      </c>
      <c r="V1524" s="13">
        <v>28</v>
      </c>
      <c r="W1524" s="4">
        <v>37</v>
      </c>
      <c r="X1524" s="4">
        <v>27</v>
      </c>
      <c r="Y1524">
        <f t="shared" si="286"/>
        <v>0</v>
      </c>
      <c r="Z1524">
        <f t="shared" si="287"/>
        <v>0</v>
      </c>
    </row>
    <row r="1525" spans="2:26" x14ac:dyDescent="0.25">
      <c r="B1525" s="11">
        <f t="shared" si="288"/>
        <v>44625.041666662997</v>
      </c>
      <c r="C1525" s="1">
        <f t="shared" si="279"/>
        <v>3</v>
      </c>
      <c r="D1525" s="1">
        <f t="shared" si="280"/>
        <v>6</v>
      </c>
      <c r="E1525" s="12">
        <f t="shared" si="281"/>
        <v>2</v>
      </c>
      <c r="F1525" s="124" t="str">
        <f t="shared" si="282"/>
        <v>0</v>
      </c>
      <c r="G1525" s="1">
        <f ca="1">(OFFSET(O1525,0,MATCH(Customer!$J$6,'CDH &amp; HDH'!$P$11:$X$11,0)))</f>
        <v>28</v>
      </c>
      <c r="H1525" s="1" t="str">
        <f t="shared" si="283"/>
        <v>Heating</v>
      </c>
      <c r="I1525" s="1">
        <f ca="1">OFFSET(IF($H1525="Cooling",Customer!$C$25,Customer!$C$52),E1525,D1525)</f>
        <v>66</v>
      </c>
      <c r="J1525" s="1">
        <f ca="1">OFFSET(IF($H1525="Cooling",Customer!$L$25,Customer!$L$52),$E1525,$D1525)</f>
        <v>64</v>
      </c>
      <c r="K1525" s="16">
        <f t="shared" si="284"/>
        <v>0</v>
      </c>
      <c r="L1525" s="16">
        <f t="shared" si="285"/>
        <v>0</v>
      </c>
      <c r="M1525" s="17">
        <f t="shared" ca="1" si="277"/>
        <v>38</v>
      </c>
      <c r="N1525" s="17">
        <f t="shared" ca="1" si="278"/>
        <v>36</v>
      </c>
      <c r="O1525" s="4"/>
      <c r="P1525" s="4">
        <v>45</v>
      </c>
      <c r="Q1525" s="4">
        <v>10</v>
      </c>
      <c r="R1525" s="4">
        <v>28</v>
      </c>
      <c r="S1525" s="4">
        <v>30</v>
      </c>
      <c r="T1525" s="4">
        <v>44</v>
      </c>
      <c r="U1525" s="4">
        <v>48</v>
      </c>
      <c r="V1525" s="13">
        <v>28</v>
      </c>
      <c r="W1525" s="4">
        <v>36</v>
      </c>
      <c r="X1525" s="4">
        <v>27</v>
      </c>
      <c r="Y1525">
        <f t="shared" si="286"/>
        <v>0</v>
      </c>
      <c r="Z1525">
        <f t="shared" si="287"/>
        <v>0</v>
      </c>
    </row>
    <row r="1526" spans="2:26" x14ac:dyDescent="0.25">
      <c r="B1526" s="11">
        <f t="shared" si="288"/>
        <v>44625.083333329661</v>
      </c>
      <c r="C1526" s="1">
        <f t="shared" si="279"/>
        <v>3</v>
      </c>
      <c r="D1526" s="1">
        <f t="shared" si="280"/>
        <v>6</v>
      </c>
      <c r="E1526" s="12">
        <f t="shared" si="281"/>
        <v>3</v>
      </c>
      <c r="F1526" s="124" t="str">
        <f t="shared" si="282"/>
        <v>0</v>
      </c>
      <c r="G1526" s="1">
        <f ca="1">(OFFSET(O1526,0,MATCH(Customer!$J$6,'CDH &amp; HDH'!$P$11:$X$11,0)))</f>
        <v>28</v>
      </c>
      <c r="H1526" s="1" t="str">
        <f t="shared" si="283"/>
        <v>Heating</v>
      </c>
      <c r="I1526" s="1">
        <f ca="1">OFFSET(IF($H1526="Cooling",Customer!$C$25,Customer!$C$52),E1526,D1526)</f>
        <v>66</v>
      </c>
      <c r="J1526" s="1">
        <f ca="1">OFFSET(IF($H1526="Cooling",Customer!$L$25,Customer!$L$52),$E1526,$D1526)</f>
        <v>64</v>
      </c>
      <c r="K1526" s="16">
        <f t="shared" si="284"/>
        <v>0</v>
      </c>
      <c r="L1526" s="16">
        <f t="shared" si="285"/>
        <v>0</v>
      </c>
      <c r="M1526" s="17">
        <f t="shared" ca="1" si="277"/>
        <v>38</v>
      </c>
      <c r="N1526" s="17">
        <f t="shared" ca="1" si="278"/>
        <v>36</v>
      </c>
      <c r="O1526" s="4"/>
      <c r="P1526" s="4">
        <v>45</v>
      </c>
      <c r="Q1526" s="4">
        <v>9</v>
      </c>
      <c r="R1526" s="4">
        <v>28</v>
      </c>
      <c r="S1526" s="4">
        <v>28</v>
      </c>
      <c r="T1526" s="4">
        <v>42</v>
      </c>
      <c r="U1526" s="4">
        <v>47</v>
      </c>
      <c r="V1526" s="13">
        <v>28</v>
      </c>
      <c r="W1526" s="4">
        <v>40</v>
      </c>
      <c r="X1526" s="4">
        <v>26</v>
      </c>
      <c r="Y1526">
        <f t="shared" si="286"/>
        <v>0</v>
      </c>
      <c r="Z1526">
        <f t="shared" si="287"/>
        <v>0</v>
      </c>
    </row>
    <row r="1527" spans="2:26" x14ac:dyDescent="0.25">
      <c r="B1527" s="11">
        <f t="shared" si="288"/>
        <v>44625.124999996326</v>
      </c>
      <c r="C1527" s="1">
        <f t="shared" si="279"/>
        <v>3</v>
      </c>
      <c r="D1527" s="1">
        <f t="shared" si="280"/>
        <v>6</v>
      </c>
      <c r="E1527" s="12">
        <f t="shared" si="281"/>
        <v>4</v>
      </c>
      <c r="F1527" s="124" t="str">
        <f t="shared" si="282"/>
        <v>0</v>
      </c>
      <c r="G1527" s="1">
        <f ca="1">(OFFSET(O1527,0,MATCH(Customer!$J$6,'CDH &amp; HDH'!$P$11:$X$11,0)))</f>
        <v>28</v>
      </c>
      <c r="H1527" s="1" t="str">
        <f t="shared" si="283"/>
        <v>Heating</v>
      </c>
      <c r="I1527" s="1">
        <f ca="1">OFFSET(IF($H1527="Cooling",Customer!$C$25,Customer!$C$52),E1527,D1527)</f>
        <v>66</v>
      </c>
      <c r="J1527" s="1">
        <f ca="1">OFFSET(IF($H1527="Cooling",Customer!$L$25,Customer!$L$52),$E1527,$D1527)</f>
        <v>64</v>
      </c>
      <c r="K1527" s="16">
        <f t="shared" si="284"/>
        <v>0</v>
      </c>
      <c r="L1527" s="16">
        <f t="shared" si="285"/>
        <v>0</v>
      </c>
      <c r="M1527" s="17">
        <f t="shared" ca="1" si="277"/>
        <v>38</v>
      </c>
      <c r="N1527" s="17">
        <f t="shared" ca="1" si="278"/>
        <v>36</v>
      </c>
      <c r="O1527" s="4"/>
      <c r="P1527" s="4">
        <v>45</v>
      </c>
      <c r="Q1527" s="4">
        <v>8</v>
      </c>
      <c r="R1527" s="4">
        <v>27</v>
      </c>
      <c r="S1527" s="4">
        <v>26</v>
      </c>
      <c r="T1527" s="4">
        <v>41</v>
      </c>
      <c r="U1527" s="4">
        <v>46</v>
      </c>
      <c r="V1527" s="13">
        <v>28</v>
      </c>
      <c r="W1527" s="4">
        <v>35</v>
      </c>
      <c r="X1527" s="4">
        <v>26</v>
      </c>
      <c r="Y1527">
        <f t="shared" si="286"/>
        <v>0</v>
      </c>
      <c r="Z1527">
        <f t="shared" si="287"/>
        <v>0</v>
      </c>
    </row>
    <row r="1528" spans="2:26" x14ac:dyDescent="0.25">
      <c r="B1528" s="11">
        <f t="shared" si="288"/>
        <v>44625.16666666299</v>
      </c>
      <c r="C1528" s="1">
        <f t="shared" si="279"/>
        <v>3</v>
      </c>
      <c r="D1528" s="1">
        <f t="shared" si="280"/>
        <v>6</v>
      </c>
      <c r="E1528" s="12">
        <f t="shared" si="281"/>
        <v>5</v>
      </c>
      <c r="F1528" s="124" t="str">
        <f t="shared" si="282"/>
        <v>0</v>
      </c>
      <c r="G1528" s="1">
        <f ca="1">(OFFSET(O1528,0,MATCH(Customer!$J$6,'CDH &amp; HDH'!$P$11:$X$11,0)))</f>
        <v>26</v>
      </c>
      <c r="H1528" s="1" t="str">
        <f t="shared" si="283"/>
        <v>Heating</v>
      </c>
      <c r="I1528" s="1">
        <f ca="1">OFFSET(IF($H1528="Cooling",Customer!$C$25,Customer!$C$52),E1528,D1528)</f>
        <v>66</v>
      </c>
      <c r="J1528" s="1">
        <f ca="1">OFFSET(IF($H1528="Cooling",Customer!$L$25,Customer!$L$52),$E1528,$D1528)</f>
        <v>64</v>
      </c>
      <c r="K1528" s="16">
        <f t="shared" si="284"/>
        <v>0</v>
      </c>
      <c r="L1528" s="16">
        <f t="shared" si="285"/>
        <v>0</v>
      </c>
      <c r="M1528" s="17">
        <f t="shared" ca="1" si="277"/>
        <v>40</v>
      </c>
      <c r="N1528" s="17">
        <f t="shared" ca="1" si="278"/>
        <v>38</v>
      </c>
      <c r="O1528" s="4"/>
      <c r="P1528" s="4">
        <v>45</v>
      </c>
      <c r="Q1528" s="4">
        <v>8</v>
      </c>
      <c r="R1528" s="4">
        <v>26</v>
      </c>
      <c r="S1528" s="4">
        <v>25</v>
      </c>
      <c r="T1528" s="4">
        <v>40</v>
      </c>
      <c r="U1528" s="4">
        <v>47</v>
      </c>
      <c r="V1528" s="13">
        <v>26</v>
      </c>
      <c r="W1528" s="4">
        <v>35</v>
      </c>
      <c r="X1528" s="4">
        <v>25</v>
      </c>
      <c r="Y1528">
        <f t="shared" si="286"/>
        <v>0</v>
      </c>
      <c r="Z1528">
        <f t="shared" si="287"/>
        <v>0</v>
      </c>
    </row>
    <row r="1529" spans="2:26" x14ac:dyDescent="0.25">
      <c r="B1529" s="11">
        <f t="shared" si="288"/>
        <v>44625.208333329654</v>
      </c>
      <c r="C1529" s="1">
        <f t="shared" si="279"/>
        <v>3</v>
      </c>
      <c r="D1529" s="1">
        <f t="shared" si="280"/>
        <v>6</v>
      </c>
      <c r="E1529" s="12">
        <f t="shared" si="281"/>
        <v>6</v>
      </c>
      <c r="F1529" s="124" t="str">
        <f t="shared" si="282"/>
        <v>0</v>
      </c>
      <c r="G1529" s="1">
        <f ca="1">(OFFSET(O1529,0,MATCH(Customer!$J$6,'CDH &amp; HDH'!$P$11:$X$11,0)))</f>
        <v>27</v>
      </c>
      <c r="H1529" s="1" t="str">
        <f t="shared" si="283"/>
        <v>Heating</v>
      </c>
      <c r="I1529" s="1">
        <f ca="1">OFFSET(IF($H1529="Cooling",Customer!$C$25,Customer!$C$52),E1529,D1529)</f>
        <v>66</v>
      </c>
      <c r="J1529" s="1">
        <f ca="1">OFFSET(IF($H1529="Cooling",Customer!$L$25,Customer!$L$52),$E1529,$D1529)</f>
        <v>64</v>
      </c>
      <c r="K1529" s="16">
        <f t="shared" si="284"/>
        <v>0</v>
      </c>
      <c r="L1529" s="16">
        <f t="shared" si="285"/>
        <v>0</v>
      </c>
      <c r="M1529" s="17">
        <f t="shared" ca="1" si="277"/>
        <v>39</v>
      </c>
      <c r="N1529" s="17">
        <f t="shared" ca="1" si="278"/>
        <v>37</v>
      </c>
      <c r="O1529" s="4"/>
      <c r="P1529" s="4">
        <v>45</v>
      </c>
      <c r="Q1529" s="4">
        <v>8</v>
      </c>
      <c r="R1529" s="4">
        <v>25</v>
      </c>
      <c r="S1529" s="4">
        <v>24</v>
      </c>
      <c r="T1529" s="4">
        <v>42</v>
      </c>
      <c r="U1529" s="4">
        <v>47</v>
      </c>
      <c r="V1529" s="13">
        <v>27</v>
      </c>
      <c r="W1529" s="4">
        <v>35</v>
      </c>
      <c r="X1529" s="4">
        <v>24</v>
      </c>
      <c r="Y1529">
        <f t="shared" si="286"/>
        <v>0</v>
      </c>
      <c r="Z1529">
        <f t="shared" si="287"/>
        <v>0</v>
      </c>
    </row>
    <row r="1530" spans="2:26" x14ac:dyDescent="0.25">
      <c r="B1530" s="11">
        <f t="shared" si="288"/>
        <v>44625.249999996318</v>
      </c>
      <c r="C1530" s="1">
        <f t="shared" si="279"/>
        <v>3</v>
      </c>
      <c r="D1530" s="1">
        <f t="shared" si="280"/>
        <v>6</v>
      </c>
      <c r="E1530" s="12">
        <f t="shared" si="281"/>
        <v>7</v>
      </c>
      <c r="F1530" s="124" t="str">
        <f t="shared" si="282"/>
        <v>0</v>
      </c>
      <c r="G1530" s="1">
        <f ca="1">(OFFSET(O1530,0,MATCH(Customer!$J$6,'CDH &amp; HDH'!$P$11:$X$11,0)))</f>
        <v>28</v>
      </c>
      <c r="H1530" s="1" t="str">
        <f t="shared" si="283"/>
        <v>Heating</v>
      </c>
      <c r="I1530" s="1">
        <f ca="1">OFFSET(IF($H1530="Cooling",Customer!$C$25,Customer!$C$52),E1530,D1530)</f>
        <v>66</v>
      </c>
      <c r="J1530" s="1">
        <f ca="1">OFFSET(IF($H1530="Cooling",Customer!$L$25,Customer!$L$52),$E1530,$D1530)</f>
        <v>64</v>
      </c>
      <c r="K1530" s="16">
        <f t="shared" si="284"/>
        <v>0</v>
      </c>
      <c r="L1530" s="16">
        <f t="shared" si="285"/>
        <v>0</v>
      </c>
      <c r="M1530" s="17">
        <f t="shared" ca="1" si="277"/>
        <v>38</v>
      </c>
      <c r="N1530" s="17">
        <f t="shared" ca="1" si="278"/>
        <v>36</v>
      </c>
      <c r="O1530" s="4"/>
      <c r="P1530" s="4">
        <v>45</v>
      </c>
      <c r="Q1530" s="4">
        <v>9</v>
      </c>
      <c r="R1530" s="4">
        <v>25</v>
      </c>
      <c r="S1530" s="4">
        <v>24</v>
      </c>
      <c r="T1530" s="4">
        <v>50</v>
      </c>
      <c r="U1530" s="4">
        <v>47</v>
      </c>
      <c r="V1530" s="13">
        <v>28</v>
      </c>
      <c r="W1530" s="4">
        <v>34</v>
      </c>
      <c r="X1530" s="4">
        <v>23</v>
      </c>
      <c r="Y1530">
        <f t="shared" si="286"/>
        <v>0</v>
      </c>
      <c r="Z1530">
        <f t="shared" si="287"/>
        <v>0</v>
      </c>
    </row>
    <row r="1531" spans="2:26" x14ac:dyDescent="0.25">
      <c r="B1531" s="11">
        <f t="shared" si="288"/>
        <v>44625.291666662983</v>
      </c>
      <c r="C1531" s="1">
        <f t="shared" si="279"/>
        <v>3</v>
      </c>
      <c r="D1531" s="1">
        <f t="shared" si="280"/>
        <v>6</v>
      </c>
      <c r="E1531" s="12">
        <f t="shared" si="281"/>
        <v>8</v>
      </c>
      <c r="F1531" s="124" t="str">
        <f t="shared" si="282"/>
        <v>0</v>
      </c>
      <c r="G1531" s="1">
        <f ca="1">(OFFSET(O1531,0,MATCH(Customer!$J$6,'CDH &amp; HDH'!$P$11:$X$11,0)))</f>
        <v>28</v>
      </c>
      <c r="H1531" s="1" t="str">
        <f t="shared" si="283"/>
        <v>Heating</v>
      </c>
      <c r="I1531" s="1">
        <f ca="1">OFFSET(IF($H1531="Cooling",Customer!$C$25,Customer!$C$52),E1531,D1531)</f>
        <v>66</v>
      </c>
      <c r="J1531" s="1">
        <f ca="1">OFFSET(IF($H1531="Cooling",Customer!$L$25,Customer!$L$52),$E1531,$D1531)</f>
        <v>64</v>
      </c>
      <c r="K1531" s="16">
        <f t="shared" si="284"/>
        <v>0</v>
      </c>
      <c r="L1531" s="16">
        <f t="shared" si="285"/>
        <v>0</v>
      </c>
      <c r="M1531" s="17">
        <f t="shared" ca="1" si="277"/>
        <v>38</v>
      </c>
      <c r="N1531" s="17">
        <f t="shared" ca="1" si="278"/>
        <v>36</v>
      </c>
      <c r="O1531" s="4"/>
      <c r="P1531" s="4">
        <v>46</v>
      </c>
      <c r="Q1531" s="4">
        <v>9</v>
      </c>
      <c r="R1531" s="4">
        <v>26</v>
      </c>
      <c r="S1531" s="4">
        <v>23</v>
      </c>
      <c r="T1531" s="4">
        <v>45</v>
      </c>
      <c r="U1531" s="4">
        <v>47</v>
      </c>
      <c r="V1531" s="13">
        <v>28</v>
      </c>
      <c r="W1531" s="4">
        <v>37</v>
      </c>
      <c r="X1531" s="4">
        <v>24</v>
      </c>
      <c r="Y1531">
        <f t="shared" si="286"/>
        <v>0</v>
      </c>
      <c r="Z1531">
        <f t="shared" si="287"/>
        <v>0</v>
      </c>
    </row>
    <row r="1532" spans="2:26" x14ac:dyDescent="0.25">
      <c r="B1532" s="11">
        <f t="shared" si="288"/>
        <v>44625.333333329647</v>
      </c>
      <c r="C1532" s="1">
        <f t="shared" si="279"/>
        <v>3</v>
      </c>
      <c r="D1532" s="1">
        <f t="shared" si="280"/>
        <v>6</v>
      </c>
      <c r="E1532" s="12">
        <f t="shared" si="281"/>
        <v>9</v>
      </c>
      <c r="F1532" s="124" t="str">
        <f t="shared" si="282"/>
        <v>0</v>
      </c>
      <c r="G1532" s="1">
        <f ca="1">(OFFSET(O1532,0,MATCH(Customer!$J$6,'CDH &amp; HDH'!$P$11:$X$11,0)))</f>
        <v>30</v>
      </c>
      <c r="H1532" s="1" t="str">
        <f t="shared" si="283"/>
        <v>Heating</v>
      </c>
      <c r="I1532" s="1">
        <f ca="1">OFFSET(IF($H1532="Cooling",Customer!$C$25,Customer!$C$52),E1532,D1532)</f>
        <v>66</v>
      </c>
      <c r="J1532" s="1">
        <f ca="1">OFFSET(IF($H1532="Cooling",Customer!$L$25,Customer!$L$52),$E1532,$D1532)</f>
        <v>64</v>
      </c>
      <c r="K1532" s="16">
        <f t="shared" si="284"/>
        <v>0</v>
      </c>
      <c r="L1532" s="16">
        <f t="shared" si="285"/>
        <v>0</v>
      </c>
      <c r="M1532" s="17">
        <f t="shared" ca="1" si="277"/>
        <v>36</v>
      </c>
      <c r="N1532" s="17">
        <f t="shared" ca="1" si="278"/>
        <v>34</v>
      </c>
      <c r="O1532" s="4"/>
      <c r="P1532" s="4">
        <v>47</v>
      </c>
      <c r="Q1532" s="4">
        <v>12</v>
      </c>
      <c r="R1532" s="4">
        <v>27</v>
      </c>
      <c r="S1532" s="4">
        <v>23</v>
      </c>
      <c r="T1532" s="4">
        <v>53</v>
      </c>
      <c r="U1532" s="4">
        <v>47</v>
      </c>
      <c r="V1532" s="13">
        <v>30</v>
      </c>
      <c r="W1532" s="4">
        <v>38</v>
      </c>
      <c r="X1532" s="4">
        <v>25</v>
      </c>
      <c r="Y1532">
        <f t="shared" si="286"/>
        <v>0</v>
      </c>
      <c r="Z1532">
        <f t="shared" si="287"/>
        <v>0</v>
      </c>
    </row>
    <row r="1533" spans="2:26" x14ac:dyDescent="0.25">
      <c r="B1533" s="11">
        <f t="shared" si="288"/>
        <v>44625.374999996311</v>
      </c>
      <c r="C1533" s="1">
        <f t="shared" si="279"/>
        <v>3</v>
      </c>
      <c r="D1533" s="1">
        <f t="shared" si="280"/>
        <v>6</v>
      </c>
      <c r="E1533" s="12">
        <f t="shared" si="281"/>
        <v>10</v>
      </c>
      <c r="F1533" s="124" t="str">
        <f t="shared" si="282"/>
        <v>0</v>
      </c>
      <c r="G1533" s="1">
        <f ca="1">(OFFSET(O1533,0,MATCH(Customer!$J$6,'CDH &amp; HDH'!$P$11:$X$11,0)))</f>
        <v>32</v>
      </c>
      <c r="H1533" s="1" t="str">
        <f t="shared" si="283"/>
        <v>Heating</v>
      </c>
      <c r="I1533" s="1">
        <f ca="1">OFFSET(IF($H1533="Cooling",Customer!$C$25,Customer!$C$52),E1533,D1533)</f>
        <v>66</v>
      </c>
      <c r="J1533" s="1">
        <f ca="1">OFFSET(IF($H1533="Cooling",Customer!$L$25,Customer!$L$52),$E1533,$D1533)</f>
        <v>64</v>
      </c>
      <c r="K1533" s="16">
        <f t="shared" si="284"/>
        <v>0</v>
      </c>
      <c r="L1533" s="16">
        <f t="shared" si="285"/>
        <v>0</v>
      </c>
      <c r="M1533" s="17">
        <f t="shared" ca="1" si="277"/>
        <v>34</v>
      </c>
      <c r="N1533" s="17">
        <f t="shared" ca="1" si="278"/>
        <v>32</v>
      </c>
      <c r="O1533" s="4"/>
      <c r="P1533" s="4">
        <v>48</v>
      </c>
      <c r="Q1533" s="4">
        <v>14</v>
      </c>
      <c r="R1533" s="4">
        <v>30</v>
      </c>
      <c r="S1533" s="4">
        <v>23</v>
      </c>
      <c r="T1533" s="4">
        <v>54</v>
      </c>
      <c r="U1533" s="4">
        <v>48</v>
      </c>
      <c r="V1533" s="13">
        <v>32</v>
      </c>
      <c r="W1533" s="4">
        <v>38</v>
      </c>
      <c r="X1533" s="4">
        <v>27</v>
      </c>
      <c r="Y1533">
        <f t="shared" si="286"/>
        <v>0</v>
      </c>
      <c r="Z1533">
        <f t="shared" si="287"/>
        <v>0</v>
      </c>
    </row>
    <row r="1534" spans="2:26" x14ac:dyDescent="0.25">
      <c r="B1534" s="11">
        <f t="shared" si="288"/>
        <v>44625.416666662975</v>
      </c>
      <c r="C1534" s="1">
        <f t="shared" si="279"/>
        <v>3</v>
      </c>
      <c r="D1534" s="1">
        <f t="shared" si="280"/>
        <v>6</v>
      </c>
      <c r="E1534" s="12">
        <f t="shared" si="281"/>
        <v>11</v>
      </c>
      <c r="F1534" s="124" t="str">
        <f t="shared" si="282"/>
        <v>0</v>
      </c>
      <c r="G1534" s="1">
        <f ca="1">(OFFSET(O1534,0,MATCH(Customer!$J$6,'CDH &amp; HDH'!$P$11:$X$11,0)))</f>
        <v>33</v>
      </c>
      <c r="H1534" s="1" t="str">
        <f t="shared" si="283"/>
        <v>Heating</v>
      </c>
      <c r="I1534" s="1">
        <f ca="1">OFFSET(IF($H1534="Cooling",Customer!$C$25,Customer!$C$52),E1534,D1534)</f>
        <v>66</v>
      </c>
      <c r="J1534" s="1">
        <f ca="1">OFFSET(IF($H1534="Cooling",Customer!$L$25,Customer!$L$52),$E1534,$D1534)</f>
        <v>64</v>
      </c>
      <c r="K1534" s="16">
        <f t="shared" si="284"/>
        <v>0</v>
      </c>
      <c r="L1534" s="16">
        <f t="shared" si="285"/>
        <v>0</v>
      </c>
      <c r="M1534" s="17">
        <f t="shared" ca="1" si="277"/>
        <v>33</v>
      </c>
      <c r="N1534" s="17">
        <f t="shared" ca="1" si="278"/>
        <v>31</v>
      </c>
      <c r="O1534" s="4"/>
      <c r="P1534" s="4">
        <v>53</v>
      </c>
      <c r="Q1534" s="4">
        <v>17</v>
      </c>
      <c r="R1534" s="4">
        <v>31</v>
      </c>
      <c r="S1534" s="4">
        <v>24</v>
      </c>
      <c r="T1534" s="4">
        <v>54</v>
      </c>
      <c r="U1534" s="4">
        <v>48</v>
      </c>
      <c r="V1534" s="13">
        <v>33</v>
      </c>
      <c r="W1534" s="4">
        <v>38</v>
      </c>
      <c r="X1534" s="4">
        <v>28</v>
      </c>
      <c r="Y1534">
        <f t="shared" si="286"/>
        <v>0</v>
      </c>
      <c r="Z1534">
        <f t="shared" si="287"/>
        <v>0</v>
      </c>
    </row>
    <row r="1535" spans="2:26" x14ac:dyDescent="0.25">
      <c r="B1535" s="11">
        <f t="shared" si="288"/>
        <v>44625.45833332964</v>
      </c>
      <c r="C1535" s="1">
        <f t="shared" si="279"/>
        <v>3</v>
      </c>
      <c r="D1535" s="1">
        <f t="shared" si="280"/>
        <v>6</v>
      </c>
      <c r="E1535" s="12">
        <f t="shared" si="281"/>
        <v>12</v>
      </c>
      <c r="F1535" s="124" t="str">
        <f t="shared" si="282"/>
        <v>0</v>
      </c>
      <c r="G1535" s="1">
        <f ca="1">(OFFSET(O1535,0,MATCH(Customer!$J$6,'CDH &amp; HDH'!$P$11:$X$11,0)))</f>
        <v>36</v>
      </c>
      <c r="H1535" s="1" t="str">
        <f t="shared" si="283"/>
        <v>Heating</v>
      </c>
      <c r="I1535" s="1">
        <f ca="1">OFFSET(IF($H1535="Cooling",Customer!$C$25,Customer!$C$52),E1535,D1535)</f>
        <v>66</v>
      </c>
      <c r="J1535" s="1">
        <f ca="1">OFFSET(IF($H1535="Cooling",Customer!$L$25,Customer!$L$52),$E1535,$D1535)</f>
        <v>64</v>
      </c>
      <c r="K1535" s="16">
        <f t="shared" si="284"/>
        <v>0</v>
      </c>
      <c r="L1535" s="16">
        <f t="shared" si="285"/>
        <v>0</v>
      </c>
      <c r="M1535" s="17">
        <f t="shared" ca="1" si="277"/>
        <v>30</v>
      </c>
      <c r="N1535" s="17">
        <f t="shared" ca="1" si="278"/>
        <v>28</v>
      </c>
      <c r="O1535" s="4"/>
      <c r="P1535" s="4">
        <v>57</v>
      </c>
      <c r="Q1535" s="4">
        <v>19</v>
      </c>
      <c r="R1535" s="4">
        <v>32</v>
      </c>
      <c r="S1535" s="4">
        <v>25</v>
      </c>
      <c r="T1535" s="4">
        <v>54</v>
      </c>
      <c r="U1535" s="4">
        <v>49</v>
      </c>
      <c r="V1535" s="13">
        <v>36</v>
      </c>
      <c r="W1535" s="4">
        <v>38</v>
      </c>
      <c r="X1535" s="4">
        <v>30</v>
      </c>
      <c r="Y1535">
        <f t="shared" si="286"/>
        <v>0</v>
      </c>
      <c r="Z1535">
        <f t="shared" si="287"/>
        <v>0</v>
      </c>
    </row>
    <row r="1536" spans="2:26" x14ac:dyDescent="0.25">
      <c r="B1536" s="11">
        <f t="shared" si="288"/>
        <v>44625.499999996304</v>
      </c>
      <c r="C1536" s="1">
        <f t="shared" si="279"/>
        <v>3</v>
      </c>
      <c r="D1536" s="1">
        <f t="shared" si="280"/>
        <v>6</v>
      </c>
      <c r="E1536" s="12">
        <f t="shared" si="281"/>
        <v>13</v>
      </c>
      <c r="F1536" s="124" t="str">
        <f t="shared" si="282"/>
        <v>0</v>
      </c>
      <c r="G1536" s="1">
        <f ca="1">(OFFSET(O1536,0,MATCH(Customer!$J$6,'CDH &amp; HDH'!$P$11:$X$11,0)))</f>
        <v>38</v>
      </c>
      <c r="H1536" s="1" t="str">
        <f t="shared" si="283"/>
        <v>Heating</v>
      </c>
      <c r="I1536" s="1">
        <f ca="1">OFFSET(IF($H1536="Cooling",Customer!$C$25,Customer!$C$52),E1536,D1536)</f>
        <v>66</v>
      </c>
      <c r="J1536" s="1">
        <f ca="1">OFFSET(IF($H1536="Cooling",Customer!$L$25,Customer!$L$52),$E1536,$D1536)</f>
        <v>64</v>
      </c>
      <c r="K1536" s="16">
        <f t="shared" si="284"/>
        <v>0</v>
      </c>
      <c r="L1536" s="16">
        <f t="shared" si="285"/>
        <v>0</v>
      </c>
      <c r="M1536" s="17">
        <f t="shared" ca="1" si="277"/>
        <v>28</v>
      </c>
      <c r="N1536" s="17">
        <f t="shared" ca="1" si="278"/>
        <v>26</v>
      </c>
      <c r="O1536" s="4"/>
      <c r="P1536" s="4">
        <v>62</v>
      </c>
      <c r="Q1536" s="4">
        <v>21</v>
      </c>
      <c r="R1536" s="4">
        <v>32</v>
      </c>
      <c r="S1536" s="4">
        <v>28</v>
      </c>
      <c r="T1536" s="4">
        <v>53</v>
      </c>
      <c r="U1536" s="4">
        <v>50</v>
      </c>
      <c r="V1536" s="13">
        <v>38</v>
      </c>
      <c r="W1536" s="4">
        <v>39</v>
      </c>
      <c r="X1536" s="4">
        <v>34</v>
      </c>
      <c r="Y1536">
        <f t="shared" si="286"/>
        <v>0</v>
      </c>
      <c r="Z1536">
        <f t="shared" si="287"/>
        <v>0</v>
      </c>
    </row>
    <row r="1537" spans="2:26" x14ac:dyDescent="0.25">
      <c r="B1537" s="11">
        <f t="shared" si="288"/>
        <v>44625.541666662968</v>
      </c>
      <c r="C1537" s="1">
        <f t="shared" si="279"/>
        <v>3</v>
      </c>
      <c r="D1537" s="1">
        <f t="shared" si="280"/>
        <v>6</v>
      </c>
      <c r="E1537" s="12">
        <f t="shared" si="281"/>
        <v>14</v>
      </c>
      <c r="F1537" s="124" t="str">
        <f t="shared" si="282"/>
        <v>0</v>
      </c>
      <c r="G1537" s="1">
        <f ca="1">(OFFSET(O1537,0,MATCH(Customer!$J$6,'CDH &amp; HDH'!$P$11:$X$11,0)))</f>
        <v>38</v>
      </c>
      <c r="H1537" s="1" t="str">
        <f t="shared" si="283"/>
        <v>Heating</v>
      </c>
      <c r="I1537" s="1">
        <f ca="1">OFFSET(IF($H1537="Cooling",Customer!$C$25,Customer!$C$52),E1537,D1537)</f>
        <v>66</v>
      </c>
      <c r="J1537" s="1">
        <f ca="1">OFFSET(IF($H1537="Cooling",Customer!$L$25,Customer!$L$52),$E1537,$D1537)</f>
        <v>64</v>
      </c>
      <c r="K1537" s="16">
        <f t="shared" si="284"/>
        <v>0</v>
      </c>
      <c r="L1537" s="16">
        <f t="shared" si="285"/>
        <v>0</v>
      </c>
      <c r="M1537" s="17">
        <f t="shared" ca="1" si="277"/>
        <v>28</v>
      </c>
      <c r="N1537" s="17">
        <f t="shared" ca="1" si="278"/>
        <v>26</v>
      </c>
      <c r="O1537" s="4"/>
      <c r="P1537" s="4">
        <v>63</v>
      </c>
      <c r="Q1537" s="4">
        <v>22</v>
      </c>
      <c r="R1537" s="4">
        <v>31</v>
      </c>
      <c r="S1537" s="4">
        <v>28</v>
      </c>
      <c r="T1537" s="4">
        <v>51</v>
      </c>
      <c r="U1537" s="4">
        <v>52</v>
      </c>
      <c r="V1537" s="13">
        <v>38</v>
      </c>
      <c r="W1537" s="4">
        <v>40</v>
      </c>
      <c r="X1537" s="4">
        <v>36</v>
      </c>
      <c r="Y1537">
        <f t="shared" si="286"/>
        <v>0</v>
      </c>
      <c r="Z1537">
        <f t="shared" si="287"/>
        <v>0</v>
      </c>
    </row>
    <row r="1538" spans="2:26" x14ac:dyDescent="0.25">
      <c r="B1538" s="11">
        <f t="shared" si="288"/>
        <v>44625.583333329632</v>
      </c>
      <c r="C1538" s="1">
        <f t="shared" si="279"/>
        <v>3</v>
      </c>
      <c r="D1538" s="1">
        <f t="shared" si="280"/>
        <v>6</v>
      </c>
      <c r="E1538" s="12">
        <f t="shared" si="281"/>
        <v>15</v>
      </c>
      <c r="F1538" s="124" t="str">
        <f t="shared" si="282"/>
        <v>0</v>
      </c>
      <c r="G1538" s="1">
        <f ca="1">(OFFSET(O1538,0,MATCH(Customer!$J$6,'CDH &amp; HDH'!$P$11:$X$11,0)))</f>
        <v>38</v>
      </c>
      <c r="H1538" s="1" t="str">
        <f t="shared" si="283"/>
        <v>Heating</v>
      </c>
      <c r="I1538" s="1">
        <f ca="1">OFFSET(IF($H1538="Cooling",Customer!$C$25,Customer!$C$52),E1538,D1538)</f>
        <v>66</v>
      </c>
      <c r="J1538" s="1">
        <f ca="1">OFFSET(IF($H1538="Cooling",Customer!$L$25,Customer!$L$52),$E1538,$D1538)</f>
        <v>64</v>
      </c>
      <c r="K1538" s="16">
        <f t="shared" si="284"/>
        <v>0</v>
      </c>
      <c r="L1538" s="16">
        <f t="shared" si="285"/>
        <v>0</v>
      </c>
      <c r="M1538" s="17">
        <f t="shared" ca="1" si="277"/>
        <v>28</v>
      </c>
      <c r="N1538" s="17">
        <f t="shared" ca="1" si="278"/>
        <v>26</v>
      </c>
      <c r="O1538" s="4"/>
      <c r="P1538" s="4">
        <v>65</v>
      </c>
      <c r="Q1538" s="4">
        <v>23</v>
      </c>
      <c r="R1538" s="4">
        <v>33</v>
      </c>
      <c r="S1538" s="4">
        <v>29</v>
      </c>
      <c r="T1538" s="4">
        <v>41</v>
      </c>
      <c r="U1538" s="4">
        <v>54</v>
      </c>
      <c r="V1538" s="13">
        <v>38</v>
      </c>
      <c r="W1538" s="4">
        <v>42</v>
      </c>
      <c r="X1538" s="4">
        <v>36</v>
      </c>
      <c r="Y1538">
        <f t="shared" si="286"/>
        <v>0</v>
      </c>
      <c r="Z1538">
        <f t="shared" si="287"/>
        <v>0</v>
      </c>
    </row>
    <row r="1539" spans="2:26" x14ac:dyDescent="0.25">
      <c r="B1539" s="11">
        <f t="shared" si="288"/>
        <v>44625.624999996297</v>
      </c>
      <c r="C1539" s="1">
        <f t="shared" si="279"/>
        <v>3</v>
      </c>
      <c r="D1539" s="1">
        <f t="shared" si="280"/>
        <v>6</v>
      </c>
      <c r="E1539" s="12">
        <f t="shared" si="281"/>
        <v>16</v>
      </c>
      <c r="F1539" s="124" t="str">
        <f t="shared" si="282"/>
        <v>0</v>
      </c>
      <c r="G1539" s="1">
        <f ca="1">(OFFSET(O1539,0,MATCH(Customer!$J$6,'CDH &amp; HDH'!$P$11:$X$11,0)))</f>
        <v>38</v>
      </c>
      <c r="H1539" s="1" t="str">
        <f t="shared" si="283"/>
        <v>Heating</v>
      </c>
      <c r="I1539" s="1">
        <f ca="1">OFFSET(IF($H1539="Cooling",Customer!$C$25,Customer!$C$52),E1539,D1539)</f>
        <v>66</v>
      </c>
      <c r="J1539" s="1">
        <f ca="1">OFFSET(IF($H1539="Cooling",Customer!$L$25,Customer!$L$52),$E1539,$D1539)</f>
        <v>64</v>
      </c>
      <c r="K1539" s="16">
        <f t="shared" si="284"/>
        <v>0</v>
      </c>
      <c r="L1539" s="16">
        <f t="shared" si="285"/>
        <v>0</v>
      </c>
      <c r="M1539" s="17">
        <f t="shared" ca="1" si="277"/>
        <v>28</v>
      </c>
      <c r="N1539" s="17">
        <f t="shared" ca="1" si="278"/>
        <v>26</v>
      </c>
      <c r="O1539" s="4"/>
      <c r="P1539" s="4">
        <v>66</v>
      </c>
      <c r="Q1539" s="4">
        <v>24</v>
      </c>
      <c r="R1539" s="4">
        <v>32</v>
      </c>
      <c r="S1539" s="4">
        <v>29</v>
      </c>
      <c r="T1539" s="4">
        <v>46</v>
      </c>
      <c r="U1539" s="4">
        <v>54</v>
      </c>
      <c r="V1539" s="13">
        <v>38</v>
      </c>
      <c r="W1539" s="4">
        <v>43</v>
      </c>
      <c r="X1539" s="4">
        <v>37</v>
      </c>
      <c r="Y1539">
        <f t="shared" si="286"/>
        <v>0</v>
      </c>
      <c r="Z1539">
        <f t="shared" si="287"/>
        <v>0</v>
      </c>
    </row>
    <row r="1540" spans="2:26" x14ac:dyDescent="0.25">
      <c r="B1540" s="11">
        <f t="shared" si="288"/>
        <v>44625.666666662961</v>
      </c>
      <c r="C1540" s="1">
        <f t="shared" si="279"/>
        <v>3</v>
      </c>
      <c r="D1540" s="1">
        <f t="shared" si="280"/>
        <v>6</v>
      </c>
      <c r="E1540" s="12">
        <f t="shared" si="281"/>
        <v>17</v>
      </c>
      <c r="F1540" s="124" t="str">
        <f t="shared" si="282"/>
        <v>0</v>
      </c>
      <c r="G1540" s="1">
        <f ca="1">(OFFSET(O1540,0,MATCH(Customer!$J$6,'CDH &amp; HDH'!$P$11:$X$11,0)))</f>
        <v>38</v>
      </c>
      <c r="H1540" s="1" t="str">
        <f t="shared" si="283"/>
        <v>Heating</v>
      </c>
      <c r="I1540" s="1">
        <f ca="1">OFFSET(IF($H1540="Cooling",Customer!$C$25,Customer!$C$52),E1540,D1540)</f>
        <v>66</v>
      </c>
      <c r="J1540" s="1">
        <f ca="1">OFFSET(IF($H1540="Cooling",Customer!$L$25,Customer!$L$52),$E1540,$D1540)</f>
        <v>64</v>
      </c>
      <c r="K1540" s="16">
        <f t="shared" si="284"/>
        <v>0</v>
      </c>
      <c r="L1540" s="16">
        <f t="shared" si="285"/>
        <v>0</v>
      </c>
      <c r="M1540" s="17">
        <f t="shared" ca="1" si="277"/>
        <v>28</v>
      </c>
      <c r="N1540" s="17">
        <f t="shared" ca="1" si="278"/>
        <v>26</v>
      </c>
      <c r="O1540" s="4"/>
      <c r="P1540" s="4">
        <v>65</v>
      </c>
      <c r="Q1540" s="4">
        <v>23</v>
      </c>
      <c r="R1540" s="4">
        <v>31</v>
      </c>
      <c r="S1540" s="4">
        <v>29</v>
      </c>
      <c r="T1540" s="4">
        <v>43</v>
      </c>
      <c r="U1540" s="4">
        <v>55</v>
      </c>
      <c r="V1540" s="13">
        <v>38</v>
      </c>
      <c r="W1540" s="4">
        <v>42</v>
      </c>
      <c r="X1540" s="4">
        <v>37</v>
      </c>
      <c r="Y1540">
        <f t="shared" si="286"/>
        <v>0</v>
      </c>
      <c r="Z1540">
        <f t="shared" si="287"/>
        <v>0</v>
      </c>
    </row>
    <row r="1541" spans="2:26" x14ac:dyDescent="0.25">
      <c r="B1541" s="11">
        <f t="shared" si="288"/>
        <v>44625.708333329625</v>
      </c>
      <c r="C1541" s="1">
        <f t="shared" si="279"/>
        <v>3</v>
      </c>
      <c r="D1541" s="1">
        <f t="shared" si="280"/>
        <v>6</v>
      </c>
      <c r="E1541" s="12">
        <f t="shared" si="281"/>
        <v>18</v>
      </c>
      <c r="F1541" s="124" t="str">
        <f t="shared" si="282"/>
        <v>0</v>
      </c>
      <c r="G1541" s="1">
        <f ca="1">(OFFSET(O1541,0,MATCH(Customer!$J$6,'CDH &amp; HDH'!$P$11:$X$11,0)))</f>
        <v>36</v>
      </c>
      <c r="H1541" s="1" t="str">
        <f t="shared" si="283"/>
        <v>Heating</v>
      </c>
      <c r="I1541" s="1">
        <f ca="1">OFFSET(IF($H1541="Cooling",Customer!$C$25,Customer!$C$52),E1541,D1541)</f>
        <v>66</v>
      </c>
      <c r="J1541" s="1">
        <f ca="1">OFFSET(IF($H1541="Cooling",Customer!$L$25,Customer!$L$52),$E1541,$D1541)</f>
        <v>64</v>
      </c>
      <c r="K1541" s="16">
        <f t="shared" si="284"/>
        <v>0</v>
      </c>
      <c r="L1541" s="16">
        <f t="shared" si="285"/>
        <v>0</v>
      </c>
      <c r="M1541" s="17">
        <f t="shared" ca="1" si="277"/>
        <v>30</v>
      </c>
      <c r="N1541" s="17">
        <f t="shared" ca="1" si="278"/>
        <v>28</v>
      </c>
      <c r="O1541" s="4"/>
      <c r="P1541" s="4">
        <v>64</v>
      </c>
      <c r="Q1541" s="4">
        <v>23</v>
      </c>
      <c r="R1541" s="4">
        <v>29</v>
      </c>
      <c r="S1541" s="4">
        <v>28</v>
      </c>
      <c r="T1541" s="4">
        <v>39</v>
      </c>
      <c r="U1541" s="4">
        <v>51</v>
      </c>
      <c r="V1541" s="13">
        <v>36</v>
      </c>
      <c r="W1541" s="4">
        <v>42</v>
      </c>
      <c r="X1541" s="4">
        <v>35</v>
      </c>
      <c r="Y1541">
        <f t="shared" si="286"/>
        <v>0</v>
      </c>
      <c r="Z1541">
        <f t="shared" si="287"/>
        <v>0</v>
      </c>
    </row>
    <row r="1542" spans="2:26" x14ac:dyDescent="0.25">
      <c r="B1542" s="11">
        <f t="shared" si="288"/>
        <v>44625.749999996289</v>
      </c>
      <c r="C1542" s="1">
        <f t="shared" si="279"/>
        <v>3</v>
      </c>
      <c r="D1542" s="1">
        <f t="shared" si="280"/>
        <v>6</v>
      </c>
      <c r="E1542" s="12">
        <f t="shared" si="281"/>
        <v>19</v>
      </c>
      <c r="F1542" s="124" t="str">
        <f t="shared" si="282"/>
        <v>0</v>
      </c>
      <c r="G1542" s="1">
        <f ca="1">(OFFSET(O1542,0,MATCH(Customer!$J$6,'CDH &amp; HDH'!$P$11:$X$11,0)))</f>
        <v>36</v>
      </c>
      <c r="H1542" s="1" t="str">
        <f t="shared" si="283"/>
        <v>Heating</v>
      </c>
      <c r="I1542" s="1">
        <f ca="1">OFFSET(IF($H1542="Cooling",Customer!$C$25,Customer!$C$52),E1542,D1542)</f>
        <v>66</v>
      </c>
      <c r="J1542" s="1">
        <f ca="1">OFFSET(IF($H1542="Cooling",Customer!$L$25,Customer!$L$52),$E1542,$D1542)</f>
        <v>64</v>
      </c>
      <c r="K1542" s="16">
        <f t="shared" si="284"/>
        <v>0</v>
      </c>
      <c r="L1542" s="16">
        <f t="shared" si="285"/>
        <v>0</v>
      </c>
      <c r="M1542" s="17">
        <f t="shared" ca="1" si="277"/>
        <v>30</v>
      </c>
      <c r="N1542" s="17">
        <f t="shared" ca="1" si="278"/>
        <v>28</v>
      </c>
      <c r="O1542" s="4"/>
      <c r="P1542" s="4">
        <v>63</v>
      </c>
      <c r="Q1542" s="4">
        <v>22</v>
      </c>
      <c r="R1542" s="4">
        <v>27</v>
      </c>
      <c r="S1542" s="4">
        <v>26</v>
      </c>
      <c r="T1542" s="4">
        <v>37</v>
      </c>
      <c r="U1542" s="4">
        <v>52</v>
      </c>
      <c r="V1542" s="13">
        <v>36</v>
      </c>
      <c r="W1542" s="4">
        <v>43</v>
      </c>
      <c r="X1542" s="4">
        <v>33</v>
      </c>
      <c r="Y1542">
        <f t="shared" si="286"/>
        <v>0</v>
      </c>
      <c r="Z1542">
        <f t="shared" si="287"/>
        <v>0</v>
      </c>
    </row>
    <row r="1543" spans="2:26" x14ac:dyDescent="0.25">
      <c r="B1543" s="11">
        <f t="shared" si="288"/>
        <v>44625.791666662954</v>
      </c>
      <c r="C1543" s="1">
        <f t="shared" si="279"/>
        <v>3</v>
      </c>
      <c r="D1543" s="1">
        <f t="shared" si="280"/>
        <v>6</v>
      </c>
      <c r="E1543" s="12">
        <f t="shared" si="281"/>
        <v>20</v>
      </c>
      <c r="F1543" s="124" t="str">
        <f t="shared" si="282"/>
        <v>0</v>
      </c>
      <c r="G1543" s="1">
        <f ca="1">(OFFSET(O1543,0,MATCH(Customer!$J$6,'CDH &amp; HDH'!$P$11:$X$11,0)))</f>
        <v>35</v>
      </c>
      <c r="H1543" s="1" t="str">
        <f t="shared" si="283"/>
        <v>Heating</v>
      </c>
      <c r="I1543" s="1">
        <f ca="1">OFFSET(IF($H1543="Cooling",Customer!$C$25,Customer!$C$52),E1543,D1543)</f>
        <v>66</v>
      </c>
      <c r="J1543" s="1">
        <f ca="1">OFFSET(IF($H1543="Cooling",Customer!$L$25,Customer!$L$52),$E1543,$D1543)</f>
        <v>64</v>
      </c>
      <c r="K1543" s="16">
        <f t="shared" si="284"/>
        <v>0</v>
      </c>
      <c r="L1543" s="16">
        <f t="shared" si="285"/>
        <v>0</v>
      </c>
      <c r="M1543" s="17">
        <f t="shared" ca="1" si="277"/>
        <v>31</v>
      </c>
      <c r="N1543" s="17">
        <f t="shared" ca="1" si="278"/>
        <v>29</v>
      </c>
      <c r="O1543" s="4"/>
      <c r="P1543" s="4">
        <v>62</v>
      </c>
      <c r="Q1543" s="4">
        <v>23</v>
      </c>
      <c r="R1543" s="4">
        <v>27</v>
      </c>
      <c r="S1543" s="4">
        <v>26</v>
      </c>
      <c r="T1543" s="4">
        <v>36</v>
      </c>
      <c r="U1543" s="4">
        <v>53</v>
      </c>
      <c r="V1543" s="13">
        <v>35</v>
      </c>
      <c r="W1543" s="4">
        <v>44</v>
      </c>
      <c r="X1543" s="4">
        <v>32</v>
      </c>
      <c r="Y1543">
        <f t="shared" si="286"/>
        <v>0</v>
      </c>
      <c r="Z1543">
        <f t="shared" si="287"/>
        <v>0</v>
      </c>
    </row>
    <row r="1544" spans="2:26" x14ac:dyDescent="0.25">
      <c r="B1544" s="11">
        <f t="shared" si="288"/>
        <v>44625.833333329618</v>
      </c>
      <c r="C1544" s="1">
        <f t="shared" si="279"/>
        <v>3</v>
      </c>
      <c r="D1544" s="1">
        <f t="shared" si="280"/>
        <v>6</v>
      </c>
      <c r="E1544" s="12">
        <f t="shared" si="281"/>
        <v>21</v>
      </c>
      <c r="F1544" s="124" t="str">
        <f t="shared" si="282"/>
        <v>0</v>
      </c>
      <c r="G1544" s="1">
        <f ca="1">(OFFSET(O1544,0,MATCH(Customer!$J$6,'CDH &amp; HDH'!$P$11:$X$11,0)))</f>
        <v>34</v>
      </c>
      <c r="H1544" s="1" t="str">
        <f t="shared" si="283"/>
        <v>Heating</v>
      </c>
      <c r="I1544" s="1">
        <f ca="1">OFFSET(IF($H1544="Cooling",Customer!$C$25,Customer!$C$52),E1544,D1544)</f>
        <v>66</v>
      </c>
      <c r="J1544" s="1">
        <f ca="1">OFFSET(IF($H1544="Cooling",Customer!$L$25,Customer!$L$52),$E1544,$D1544)</f>
        <v>64</v>
      </c>
      <c r="K1544" s="16">
        <f t="shared" si="284"/>
        <v>0</v>
      </c>
      <c r="L1544" s="16">
        <f t="shared" si="285"/>
        <v>0</v>
      </c>
      <c r="M1544" s="17">
        <f t="shared" ca="1" si="277"/>
        <v>32</v>
      </c>
      <c r="N1544" s="17">
        <f t="shared" ca="1" si="278"/>
        <v>30</v>
      </c>
      <c r="O1544" s="4"/>
      <c r="P1544" s="4">
        <v>60</v>
      </c>
      <c r="Q1544" s="4">
        <v>23</v>
      </c>
      <c r="R1544" s="4">
        <v>27</v>
      </c>
      <c r="S1544" s="4">
        <v>24</v>
      </c>
      <c r="T1544" s="4">
        <v>35</v>
      </c>
      <c r="U1544" s="4">
        <v>55</v>
      </c>
      <c r="V1544" s="13">
        <v>34</v>
      </c>
      <c r="W1544" s="4">
        <v>44</v>
      </c>
      <c r="X1544" s="4">
        <v>32</v>
      </c>
      <c r="Y1544">
        <f t="shared" si="286"/>
        <v>0</v>
      </c>
      <c r="Z1544">
        <f t="shared" si="287"/>
        <v>0</v>
      </c>
    </row>
    <row r="1545" spans="2:26" x14ac:dyDescent="0.25">
      <c r="B1545" s="11">
        <f t="shared" si="288"/>
        <v>44625.874999996282</v>
      </c>
      <c r="C1545" s="1">
        <f t="shared" si="279"/>
        <v>3</v>
      </c>
      <c r="D1545" s="1">
        <f t="shared" si="280"/>
        <v>6</v>
      </c>
      <c r="E1545" s="12">
        <f t="shared" si="281"/>
        <v>22</v>
      </c>
      <c r="F1545" s="124" t="str">
        <f t="shared" si="282"/>
        <v>0</v>
      </c>
      <c r="G1545" s="1">
        <f ca="1">(OFFSET(O1545,0,MATCH(Customer!$J$6,'CDH &amp; HDH'!$P$11:$X$11,0)))</f>
        <v>33</v>
      </c>
      <c r="H1545" s="1" t="str">
        <f t="shared" si="283"/>
        <v>Heating</v>
      </c>
      <c r="I1545" s="1">
        <f ca="1">OFFSET(IF($H1545="Cooling",Customer!$C$25,Customer!$C$52),E1545,D1545)</f>
        <v>66</v>
      </c>
      <c r="J1545" s="1">
        <f ca="1">OFFSET(IF($H1545="Cooling",Customer!$L$25,Customer!$L$52),$E1545,$D1545)</f>
        <v>64</v>
      </c>
      <c r="K1545" s="16">
        <f t="shared" si="284"/>
        <v>0</v>
      </c>
      <c r="L1545" s="16">
        <f t="shared" si="285"/>
        <v>0</v>
      </c>
      <c r="M1545" s="17">
        <f t="shared" ca="1" si="277"/>
        <v>33</v>
      </c>
      <c r="N1545" s="17">
        <f t="shared" ca="1" si="278"/>
        <v>31</v>
      </c>
      <c r="O1545" s="4"/>
      <c r="P1545" s="4">
        <v>59</v>
      </c>
      <c r="Q1545" s="4">
        <v>23</v>
      </c>
      <c r="R1545" s="4">
        <v>28</v>
      </c>
      <c r="S1545" s="4">
        <v>22</v>
      </c>
      <c r="T1545" s="4">
        <v>35</v>
      </c>
      <c r="U1545" s="4">
        <v>57</v>
      </c>
      <c r="V1545" s="13">
        <v>33</v>
      </c>
      <c r="W1545" s="4">
        <v>44</v>
      </c>
      <c r="X1545" s="4">
        <v>32</v>
      </c>
      <c r="Y1545">
        <f t="shared" si="286"/>
        <v>0</v>
      </c>
      <c r="Z1545">
        <f t="shared" si="287"/>
        <v>0</v>
      </c>
    </row>
    <row r="1546" spans="2:26" x14ac:dyDescent="0.25">
      <c r="B1546" s="11">
        <f t="shared" si="288"/>
        <v>44625.916666662946</v>
      </c>
      <c r="C1546" s="1">
        <f t="shared" si="279"/>
        <v>3</v>
      </c>
      <c r="D1546" s="1">
        <f t="shared" si="280"/>
        <v>6</v>
      </c>
      <c r="E1546" s="12">
        <f t="shared" si="281"/>
        <v>23</v>
      </c>
      <c r="F1546" s="124" t="str">
        <f t="shared" si="282"/>
        <v>0</v>
      </c>
      <c r="G1546" s="1">
        <f ca="1">(OFFSET(O1546,0,MATCH(Customer!$J$6,'CDH &amp; HDH'!$P$11:$X$11,0)))</f>
        <v>32</v>
      </c>
      <c r="H1546" s="1" t="str">
        <f t="shared" si="283"/>
        <v>Heating</v>
      </c>
      <c r="I1546" s="1">
        <f ca="1">OFFSET(IF($H1546="Cooling",Customer!$C$25,Customer!$C$52),E1546,D1546)</f>
        <v>66</v>
      </c>
      <c r="J1546" s="1">
        <f ca="1">OFFSET(IF($H1546="Cooling",Customer!$L$25,Customer!$L$52),$E1546,$D1546)</f>
        <v>64</v>
      </c>
      <c r="K1546" s="16">
        <f t="shared" si="284"/>
        <v>0</v>
      </c>
      <c r="L1546" s="16">
        <f t="shared" si="285"/>
        <v>0</v>
      </c>
      <c r="M1546" s="17">
        <f t="shared" ca="1" si="277"/>
        <v>34</v>
      </c>
      <c r="N1546" s="17">
        <f t="shared" ca="1" si="278"/>
        <v>32</v>
      </c>
      <c r="O1546" s="4"/>
      <c r="P1546" s="4">
        <v>57</v>
      </c>
      <c r="Q1546" s="4">
        <v>23</v>
      </c>
      <c r="R1546" s="4">
        <v>29</v>
      </c>
      <c r="S1546" s="4">
        <v>22</v>
      </c>
      <c r="T1546" s="4">
        <v>34</v>
      </c>
      <c r="U1546" s="4">
        <v>56</v>
      </c>
      <c r="V1546" s="13">
        <v>32</v>
      </c>
      <c r="W1546" s="4">
        <v>40</v>
      </c>
      <c r="X1546" s="4">
        <v>31</v>
      </c>
      <c r="Y1546">
        <f t="shared" si="286"/>
        <v>0</v>
      </c>
      <c r="Z1546">
        <f t="shared" si="287"/>
        <v>0</v>
      </c>
    </row>
    <row r="1547" spans="2:26" x14ac:dyDescent="0.25">
      <c r="B1547" s="11">
        <f t="shared" si="288"/>
        <v>44625.95833332961</v>
      </c>
      <c r="C1547" s="1">
        <f t="shared" si="279"/>
        <v>3</v>
      </c>
      <c r="D1547" s="1">
        <f t="shared" si="280"/>
        <v>6</v>
      </c>
      <c r="E1547" s="12">
        <f t="shared" si="281"/>
        <v>24</v>
      </c>
      <c r="F1547" s="124" t="str">
        <f t="shared" si="282"/>
        <v>0</v>
      </c>
      <c r="G1547" s="1">
        <f ca="1">(OFFSET(O1547,0,MATCH(Customer!$J$6,'CDH &amp; HDH'!$P$11:$X$11,0)))</f>
        <v>32</v>
      </c>
      <c r="H1547" s="1" t="str">
        <f t="shared" si="283"/>
        <v>Heating</v>
      </c>
      <c r="I1547" s="1">
        <f ca="1">OFFSET(IF($H1547="Cooling",Customer!$C$25,Customer!$C$52),E1547,D1547)</f>
        <v>66</v>
      </c>
      <c r="J1547" s="1">
        <f ca="1">OFFSET(IF($H1547="Cooling",Customer!$L$25,Customer!$L$52),$E1547,$D1547)</f>
        <v>64</v>
      </c>
      <c r="K1547" s="16">
        <f t="shared" si="284"/>
        <v>0</v>
      </c>
      <c r="L1547" s="16">
        <f t="shared" si="285"/>
        <v>0</v>
      </c>
      <c r="M1547" s="17">
        <f t="shared" ca="1" si="277"/>
        <v>34</v>
      </c>
      <c r="N1547" s="17">
        <f t="shared" ca="1" si="278"/>
        <v>32</v>
      </c>
      <c r="O1547" s="4"/>
      <c r="P1547" s="4">
        <v>56</v>
      </c>
      <c r="Q1547" s="4">
        <v>24</v>
      </c>
      <c r="R1547" s="4">
        <v>30</v>
      </c>
      <c r="S1547" s="4">
        <v>22</v>
      </c>
      <c r="T1547" s="4">
        <v>33</v>
      </c>
      <c r="U1547" s="4">
        <v>62</v>
      </c>
      <c r="V1547" s="13">
        <v>32</v>
      </c>
      <c r="W1547" s="4">
        <v>39</v>
      </c>
      <c r="X1547" s="4">
        <v>32</v>
      </c>
      <c r="Y1547">
        <f t="shared" si="286"/>
        <v>0</v>
      </c>
      <c r="Z1547">
        <f t="shared" si="287"/>
        <v>0</v>
      </c>
    </row>
    <row r="1548" spans="2:26" x14ac:dyDescent="0.25">
      <c r="B1548" s="11">
        <f t="shared" si="288"/>
        <v>44625.999999996275</v>
      </c>
      <c r="C1548" s="1">
        <f t="shared" si="279"/>
        <v>3</v>
      </c>
      <c r="D1548" s="1">
        <f t="shared" si="280"/>
        <v>7</v>
      </c>
      <c r="E1548" s="12">
        <f t="shared" si="281"/>
        <v>1</v>
      </c>
      <c r="F1548" s="124" t="str">
        <f t="shared" si="282"/>
        <v>0</v>
      </c>
      <c r="G1548" s="1">
        <f ca="1">(OFFSET(O1548,0,MATCH(Customer!$J$6,'CDH &amp; HDH'!$P$11:$X$11,0)))</f>
        <v>32</v>
      </c>
      <c r="H1548" s="1" t="str">
        <f t="shared" si="283"/>
        <v>Heating</v>
      </c>
      <c r="I1548" s="1">
        <f ca="1">OFFSET(IF($H1548="Cooling",Customer!$C$25,Customer!$C$52),E1548,D1548)</f>
        <v>66</v>
      </c>
      <c r="J1548" s="1">
        <f ca="1">OFFSET(IF($H1548="Cooling",Customer!$L$25,Customer!$L$52),$E1548,$D1548)</f>
        <v>64</v>
      </c>
      <c r="K1548" s="16">
        <f t="shared" si="284"/>
        <v>0</v>
      </c>
      <c r="L1548" s="16">
        <f t="shared" si="285"/>
        <v>0</v>
      </c>
      <c r="M1548" s="17">
        <f t="shared" ref="M1548:M1611" ca="1" si="289">IF($H1548="Cooling",0,MAX(0,I1548-$G1548))</f>
        <v>34</v>
      </c>
      <c r="N1548" s="17">
        <f t="shared" ref="N1548:N1611" ca="1" si="290">IF($H1548="Cooling",0,MAX(0,J1548-$G1548))</f>
        <v>32</v>
      </c>
      <c r="O1548" s="4"/>
      <c r="P1548" s="4">
        <v>54</v>
      </c>
      <c r="Q1548" s="4">
        <v>25</v>
      </c>
      <c r="R1548" s="4">
        <v>30</v>
      </c>
      <c r="S1548" s="4">
        <v>21</v>
      </c>
      <c r="T1548" s="4">
        <v>32</v>
      </c>
      <c r="U1548" s="4">
        <v>58</v>
      </c>
      <c r="V1548" s="13">
        <v>32</v>
      </c>
      <c r="W1548" s="4">
        <v>38</v>
      </c>
      <c r="X1548" s="4">
        <v>31</v>
      </c>
      <c r="Y1548">
        <f t="shared" si="286"/>
        <v>0</v>
      </c>
      <c r="Z1548">
        <f t="shared" si="287"/>
        <v>0</v>
      </c>
    </row>
    <row r="1549" spans="2:26" x14ac:dyDescent="0.25">
      <c r="B1549" s="11">
        <f t="shared" si="288"/>
        <v>44626.041666662939</v>
      </c>
      <c r="C1549" s="1">
        <f t="shared" ref="C1549:C1612" si="291">MONTH(B1549)</f>
        <v>3</v>
      </c>
      <c r="D1549" s="1">
        <f t="shared" ref="D1549:D1612" si="292">WEEKDAY(B1549,2)</f>
        <v>7</v>
      </c>
      <c r="E1549" s="12">
        <f t="shared" ref="E1549:E1612" si="293">HOUR(B1549)+1</f>
        <v>2</v>
      </c>
      <c r="F1549" s="124" t="str">
        <f t="shared" ref="F1549:F1612" si="294">IF(AND(C1549&gt;5,C1549&lt;9,D1549&lt;6,E1549&gt;14,E1549&lt;19),"1",IF(AND(OR(E1549=8,E1549=9,E1549=19,E1549=20),C1549&lt;3,D1549&lt;6),"1","0"))</f>
        <v>0</v>
      </c>
      <c r="G1549" s="1">
        <f ca="1">(OFFSET(O1549,0,MATCH(Customer!$J$6,'CDH &amp; HDH'!$P$11:$X$11,0)))</f>
        <v>33</v>
      </c>
      <c r="H1549" s="1" t="str">
        <f t="shared" ref="H1549:H1612" si="295">IF(AND(C1549&gt;=5,C1549&lt;=9),"Cooling","Heating")</f>
        <v>Heating</v>
      </c>
      <c r="I1549" s="1">
        <f ca="1">OFFSET(IF($H1549="Cooling",Customer!$C$25,Customer!$C$52),E1549,D1549)</f>
        <v>66</v>
      </c>
      <c r="J1549" s="1">
        <f ca="1">OFFSET(IF($H1549="Cooling",Customer!$L$25,Customer!$L$52),$E1549,$D1549)</f>
        <v>64</v>
      </c>
      <c r="K1549" s="16">
        <f t="shared" ref="K1549:K1612" si="296">IF($H1549="Heating",0,MAX(0,$G1549-I1549))</f>
        <v>0</v>
      </c>
      <c r="L1549" s="16">
        <f t="shared" ref="L1549:L1612" si="297">IF($H1549="Heating",0,MAX(0,$G1549-J1549))</f>
        <v>0</v>
      </c>
      <c r="M1549" s="17">
        <f t="shared" ca="1" si="289"/>
        <v>33</v>
      </c>
      <c r="N1549" s="17">
        <f t="shared" ca="1" si="290"/>
        <v>31</v>
      </c>
      <c r="O1549" s="4"/>
      <c r="P1549" s="4">
        <v>52</v>
      </c>
      <c r="Q1549" s="4">
        <v>25</v>
      </c>
      <c r="R1549" s="4">
        <v>29</v>
      </c>
      <c r="S1549" s="4">
        <v>20</v>
      </c>
      <c r="T1549" s="4">
        <v>31</v>
      </c>
      <c r="U1549" s="4">
        <v>62</v>
      </c>
      <c r="V1549" s="13">
        <v>33</v>
      </c>
      <c r="W1549" s="4">
        <v>36</v>
      </c>
      <c r="X1549" s="4">
        <v>31</v>
      </c>
      <c r="Y1549">
        <f t="shared" ref="Y1549:Y1612" si="298">1.08*400*K1549</f>
        <v>0</v>
      </c>
      <c r="Z1549">
        <f t="shared" ref="Z1549:Z1612" si="299">1.08*400*L1549</f>
        <v>0</v>
      </c>
    </row>
    <row r="1550" spans="2:26" x14ac:dyDescent="0.25">
      <c r="B1550" s="11">
        <f t="shared" ref="B1550:B1613" si="300">B1549+1/24</f>
        <v>44626.083333329603</v>
      </c>
      <c r="C1550" s="1">
        <f t="shared" si="291"/>
        <v>3</v>
      </c>
      <c r="D1550" s="1">
        <f t="shared" si="292"/>
        <v>7</v>
      </c>
      <c r="E1550" s="12">
        <f t="shared" si="293"/>
        <v>3</v>
      </c>
      <c r="F1550" s="124" t="str">
        <f t="shared" si="294"/>
        <v>0</v>
      </c>
      <c r="G1550" s="1">
        <f ca="1">(OFFSET(O1550,0,MATCH(Customer!$J$6,'CDH &amp; HDH'!$P$11:$X$11,0)))</f>
        <v>33</v>
      </c>
      <c r="H1550" s="1" t="str">
        <f t="shared" si="295"/>
        <v>Heating</v>
      </c>
      <c r="I1550" s="1">
        <f ca="1">OFFSET(IF($H1550="Cooling",Customer!$C$25,Customer!$C$52),E1550,D1550)</f>
        <v>66</v>
      </c>
      <c r="J1550" s="1">
        <f ca="1">OFFSET(IF($H1550="Cooling",Customer!$L$25,Customer!$L$52),$E1550,$D1550)</f>
        <v>64</v>
      </c>
      <c r="K1550" s="16">
        <f t="shared" si="296"/>
        <v>0</v>
      </c>
      <c r="L1550" s="16">
        <f t="shared" si="297"/>
        <v>0</v>
      </c>
      <c r="M1550" s="17">
        <f t="shared" ca="1" si="289"/>
        <v>33</v>
      </c>
      <c r="N1550" s="17">
        <f t="shared" ca="1" si="290"/>
        <v>31</v>
      </c>
      <c r="O1550" s="4"/>
      <c r="P1550" s="4">
        <v>49</v>
      </c>
      <c r="Q1550" s="4">
        <v>26</v>
      </c>
      <c r="R1550" s="4">
        <v>29</v>
      </c>
      <c r="S1550" s="4">
        <v>19</v>
      </c>
      <c r="T1550" s="4">
        <v>30</v>
      </c>
      <c r="U1550" s="4">
        <v>58</v>
      </c>
      <c r="V1550" s="13">
        <v>33</v>
      </c>
      <c r="W1550" s="4">
        <v>33</v>
      </c>
      <c r="X1550" s="4">
        <v>31</v>
      </c>
      <c r="Y1550">
        <f t="shared" si="298"/>
        <v>0</v>
      </c>
      <c r="Z1550">
        <f t="shared" si="299"/>
        <v>0</v>
      </c>
    </row>
    <row r="1551" spans="2:26" x14ac:dyDescent="0.25">
      <c r="B1551" s="11">
        <f t="shared" si="300"/>
        <v>44626.124999996267</v>
      </c>
      <c r="C1551" s="1">
        <f t="shared" si="291"/>
        <v>3</v>
      </c>
      <c r="D1551" s="1">
        <f t="shared" si="292"/>
        <v>7</v>
      </c>
      <c r="E1551" s="12">
        <f t="shared" si="293"/>
        <v>4</v>
      </c>
      <c r="F1551" s="124" t="str">
        <f t="shared" si="294"/>
        <v>0</v>
      </c>
      <c r="G1551" s="1">
        <f ca="1">(OFFSET(O1551,0,MATCH(Customer!$J$6,'CDH &amp; HDH'!$P$11:$X$11,0)))</f>
        <v>33</v>
      </c>
      <c r="H1551" s="1" t="str">
        <f t="shared" si="295"/>
        <v>Heating</v>
      </c>
      <c r="I1551" s="1">
        <f ca="1">OFFSET(IF($H1551="Cooling",Customer!$C$25,Customer!$C$52),E1551,D1551)</f>
        <v>66</v>
      </c>
      <c r="J1551" s="1">
        <f ca="1">OFFSET(IF($H1551="Cooling",Customer!$L$25,Customer!$L$52),$E1551,$D1551)</f>
        <v>64</v>
      </c>
      <c r="K1551" s="16">
        <f t="shared" si="296"/>
        <v>0</v>
      </c>
      <c r="L1551" s="16">
        <f t="shared" si="297"/>
        <v>0</v>
      </c>
      <c r="M1551" s="17">
        <f t="shared" ca="1" si="289"/>
        <v>33</v>
      </c>
      <c r="N1551" s="17">
        <f t="shared" ca="1" si="290"/>
        <v>31</v>
      </c>
      <c r="O1551" s="4"/>
      <c r="P1551" s="4">
        <v>47</v>
      </c>
      <c r="Q1551" s="4">
        <v>25</v>
      </c>
      <c r="R1551" s="4">
        <v>29</v>
      </c>
      <c r="S1551" s="4">
        <v>18</v>
      </c>
      <c r="T1551" s="4">
        <v>29</v>
      </c>
      <c r="U1551" s="4">
        <v>58</v>
      </c>
      <c r="V1551" s="13">
        <v>33</v>
      </c>
      <c r="W1551" s="4">
        <v>29</v>
      </c>
      <c r="X1551" s="4">
        <v>30</v>
      </c>
      <c r="Y1551">
        <f t="shared" si="298"/>
        <v>0</v>
      </c>
      <c r="Z1551">
        <f t="shared" si="299"/>
        <v>0</v>
      </c>
    </row>
    <row r="1552" spans="2:26" x14ac:dyDescent="0.25">
      <c r="B1552" s="11">
        <f t="shared" si="300"/>
        <v>44626.166666662932</v>
      </c>
      <c r="C1552" s="1">
        <f t="shared" si="291"/>
        <v>3</v>
      </c>
      <c r="D1552" s="1">
        <f t="shared" si="292"/>
        <v>7</v>
      </c>
      <c r="E1552" s="12">
        <f t="shared" si="293"/>
        <v>5</v>
      </c>
      <c r="F1552" s="124" t="str">
        <f t="shared" si="294"/>
        <v>0</v>
      </c>
      <c r="G1552" s="1">
        <f ca="1">(OFFSET(O1552,0,MATCH(Customer!$J$6,'CDH &amp; HDH'!$P$11:$X$11,0)))</f>
        <v>32</v>
      </c>
      <c r="H1552" s="1" t="str">
        <f t="shared" si="295"/>
        <v>Heating</v>
      </c>
      <c r="I1552" s="1">
        <f ca="1">OFFSET(IF($H1552="Cooling",Customer!$C$25,Customer!$C$52),E1552,D1552)</f>
        <v>66</v>
      </c>
      <c r="J1552" s="1">
        <f ca="1">OFFSET(IF($H1552="Cooling",Customer!$L$25,Customer!$L$52),$E1552,$D1552)</f>
        <v>64</v>
      </c>
      <c r="K1552" s="16">
        <f t="shared" si="296"/>
        <v>0</v>
      </c>
      <c r="L1552" s="16">
        <f t="shared" si="297"/>
        <v>0</v>
      </c>
      <c r="M1552" s="17">
        <f t="shared" ca="1" si="289"/>
        <v>34</v>
      </c>
      <c r="N1552" s="17">
        <f t="shared" ca="1" si="290"/>
        <v>32</v>
      </c>
      <c r="O1552" s="4"/>
      <c r="P1552" s="4">
        <v>44</v>
      </c>
      <c r="Q1552" s="4">
        <v>25</v>
      </c>
      <c r="R1552" s="4">
        <v>29</v>
      </c>
      <c r="S1552" s="4">
        <v>19</v>
      </c>
      <c r="T1552" s="4">
        <v>28</v>
      </c>
      <c r="U1552" s="4">
        <v>58</v>
      </c>
      <c r="V1552" s="13">
        <v>32</v>
      </c>
      <c r="W1552" s="4">
        <v>28</v>
      </c>
      <c r="X1552" s="4">
        <v>29</v>
      </c>
      <c r="Y1552">
        <f t="shared" si="298"/>
        <v>0</v>
      </c>
      <c r="Z1552">
        <f t="shared" si="299"/>
        <v>0</v>
      </c>
    </row>
    <row r="1553" spans="2:26" x14ac:dyDescent="0.25">
      <c r="B1553" s="11">
        <f t="shared" si="300"/>
        <v>44626.208333329596</v>
      </c>
      <c r="C1553" s="1">
        <f t="shared" si="291"/>
        <v>3</v>
      </c>
      <c r="D1553" s="1">
        <f t="shared" si="292"/>
        <v>7</v>
      </c>
      <c r="E1553" s="12">
        <f t="shared" si="293"/>
        <v>6</v>
      </c>
      <c r="F1553" s="124" t="str">
        <f t="shared" si="294"/>
        <v>0</v>
      </c>
      <c r="G1553" s="1">
        <f ca="1">(OFFSET(O1553,0,MATCH(Customer!$J$6,'CDH &amp; HDH'!$P$11:$X$11,0)))</f>
        <v>32</v>
      </c>
      <c r="H1553" s="1" t="str">
        <f t="shared" si="295"/>
        <v>Heating</v>
      </c>
      <c r="I1553" s="1">
        <f ca="1">OFFSET(IF($H1553="Cooling",Customer!$C$25,Customer!$C$52),E1553,D1553)</f>
        <v>66</v>
      </c>
      <c r="J1553" s="1">
        <f ca="1">OFFSET(IF($H1553="Cooling",Customer!$L$25,Customer!$L$52),$E1553,$D1553)</f>
        <v>64</v>
      </c>
      <c r="K1553" s="16">
        <f t="shared" si="296"/>
        <v>0</v>
      </c>
      <c r="L1553" s="16">
        <f t="shared" si="297"/>
        <v>0</v>
      </c>
      <c r="M1553" s="17">
        <f t="shared" ca="1" si="289"/>
        <v>34</v>
      </c>
      <c r="N1553" s="17">
        <f t="shared" ca="1" si="290"/>
        <v>32</v>
      </c>
      <c r="O1553" s="4"/>
      <c r="P1553" s="4">
        <v>40</v>
      </c>
      <c r="Q1553" s="4">
        <v>27</v>
      </c>
      <c r="R1553" s="4">
        <v>29</v>
      </c>
      <c r="S1553" s="4">
        <v>19</v>
      </c>
      <c r="T1553" s="4">
        <v>26</v>
      </c>
      <c r="U1553" s="4">
        <v>57</v>
      </c>
      <c r="V1553" s="13">
        <v>32</v>
      </c>
      <c r="W1553" s="4">
        <v>27</v>
      </c>
      <c r="X1553" s="4">
        <v>27</v>
      </c>
      <c r="Y1553">
        <f t="shared" si="298"/>
        <v>0</v>
      </c>
      <c r="Z1553">
        <f t="shared" si="299"/>
        <v>0</v>
      </c>
    </row>
    <row r="1554" spans="2:26" x14ac:dyDescent="0.25">
      <c r="B1554" s="11">
        <f t="shared" si="300"/>
        <v>44626.24999999626</v>
      </c>
      <c r="C1554" s="1">
        <f t="shared" si="291"/>
        <v>3</v>
      </c>
      <c r="D1554" s="1">
        <f t="shared" si="292"/>
        <v>7</v>
      </c>
      <c r="E1554" s="12">
        <f t="shared" si="293"/>
        <v>7</v>
      </c>
      <c r="F1554" s="124" t="str">
        <f t="shared" si="294"/>
        <v>0</v>
      </c>
      <c r="G1554" s="1">
        <f ca="1">(OFFSET(O1554,0,MATCH(Customer!$J$6,'CDH &amp; HDH'!$P$11:$X$11,0)))</f>
        <v>32</v>
      </c>
      <c r="H1554" s="1" t="str">
        <f t="shared" si="295"/>
        <v>Heating</v>
      </c>
      <c r="I1554" s="1">
        <f ca="1">OFFSET(IF($H1554="Cooling",Customer!$C$25,Customer!$C$52),E1554,D1554)</f>
        <v>66</v>
      </c>
      <c r="J1554" s="1">
        <f ca="1">OFFSET(IF($H1554="Cooling",Customer!$L$25,Customer!$L$52),$E1554,$D1554)</f>
        <v>64</v>
      </c>
      <c r="K1554" s="16">
        <f t="shared" si="296"/>
        <v>0</v>
      </c>
      <c r="L1554" s="16">
        <f t="shared" si="297"/>
        <v>0</v>
      </c>
      <c r="M1554" s="17">
        <f t="shared" ca="1" si="289"/>
        <v>34</v>
      </c>
      <c r="N1554" s="17">
        <f t="shared" ca="1" si="290"/>
        <v>32</v>
      </c>
      <c r="O1554" s="4"/>
      <c r="P1554" s="4">
        <v>37</v>
      </c>
      <c r="Q1554" s="4">
        <v>29</v>
      </c>
      <c r="R1554" s="4">
        <v>28</v>
      </c>
      <c r="S1554" s="4">
        <v>22</v>
      </c>
      <c r="T1554" s="4">
        <v>25</v>
      </c>
      <c r="U1554" s="4">
        <v>57</v>
      </c>
      <c r="V1554" s="13">
        <v>32</v>
      </c>
      <c r="W1554" s="4">
        <v>27</v>
      </c>
      <c r="X1554" s="4">
        <v>25</v>
      </c>
      <c r="Y1554">
        <f t="shared" si="298"/>
        <v>0</v>
      </c>
      <c r="Z1554">
        <f t="shared" si="299"/>
        <v>0</v>
      </c>
    </row>
    <row r="1555" spans="2:26" x14ac:dyDescent="0.25">
      <c r="B1555" s="11">
        <f t="shared" si="300"/>
        <v>44626.291666662924</v>
      </c>
      <c r="C1555" s="1">
        <f t="shared" si="291"/>
        <v>3</v>
      </c>
      <c r="D1555" s="1">
        <f t="shared" si="292"/>
        <v>7</v>
      </c>
      <c r="E1555" s="12">
        <f t="shared" si="293"/>
        <v>8</v>
      </c>
      <c r="F1555" s="124" t="str">
        <f t="shared" si="294"/>
        <v>0</v>
      </c>
      <c r="G1555" s="1">
        <f ca="1">(OFFSET(O1555,0,MATCH(Customer!$J$6,'CDH &amp; HDH'!$P$11:$X$11,0)))</f>
        <v>33</v>
      </c>
      <c r="H1555" s="1" t="str">
        <f t="shared" si="295"/>
        <v>Heating</v>
      </c>
      <c r="I1555" s="1">
        <f ca="1">OFFSET(IF($H1555="Cooling",Customer!$C$25,Customer!$C$52),E1555,D1555)</f>
        <v>66</v>
      </c>
      <c r="J1555" s="1">
        <f ca="1">OFFSET(IF($H1555="Cooling",Customer!$L$25,Customer!$L$52),$E1555,$D1555)</f>
        <v>64</v>
      </c>
      <c r="K1555" s="16">
        <f t="shared" si="296"/>
        <v>0</v>
      </c>
      <c r="L1555" s="16">
        <f t="shared" si="297"/>
        <v>0</v>
      </c>
      <c r="M1555" s="17">
        <f t="shared" ca="1" si="289"/>
        <v>33</v>
      </c>
      <c r="N1555" s="17">
        <f t="shared" ca="1" si="290"/>
        <v>31</v>
      </c>
      <c r="O1555" s="4"/>
      <c r="P1555" s="4">
        <v>38</v>
      </c>
      <c r="Q1555" s="4">
        <v>31</v>
      </c>
      <c r="R1555" s="4">
        <v>28</v>
      </c>
      <c r="S1555" s="4">
        <v>23</v>
      </c>
      <c r="T1555" s="4">
        <v>26</v>
      </c>
      <c r="U1555" s="4">
        <v>57</v>
      </c>
      <c r="V1555" s="13">
        <v>33</v>
      </c>
      <c r="W1555" s="4">
        <v>27</v>
      </c>
      <c r="X1555" s="4">
        <v>24</v>
      </c>
      <c r="Y1555">
        <f t="shared" si="298"/>
        <v>0</v>
      </c>
      <c r="Z1555">
        <f t="shared" si="299"/>
        <v>0</v>
      </c>
    </row>
    <row r="1556" spans="2:26" x14ac:dyDescent="0.25">
      <c r="B1556" s="11">
        <f t="shared" si="300"/>
        <v>44626.333333329589</v>
      </c>
      <c r="C1556" s="1">
        <f t="shared" si="291"/>
        <v>3</v>
      </c>
      <c r="D1556" s="1">
        <f t="shared" si="292"/>
        <v>7</v>
      </c>
      <c r="E1556" s="12">
        <f t="shared" si="293"/>
        <v>9</v>
      </c>
      <c r="F1556" s="124" t="str">
        <f t="shared" si="294"/>
        <v>0</v>
      </c>
      <c r="G1556" s="1">
        <f ca="1">(OFFSET(O1556,0,MATCH(Customer!$J$6,'CDH &amp; HDH'!$P$11:$X$11,0)))</f>
        <v>34</v>
      </c>
      <c r="H1556" s="1" t="str">
        <f t="shared" si="295"/>
        <v>Heating</v>
      </c>
      <c r="I1556" s="1">
        <f ca="1">OFFSET(IF($H1556="Cooling",Customer!$C$25,Customer!$C$52),E1556,D1556)</f>
        <v>66</v>
      </c>
      <c r="J1556" s="1">
        <f ca="1">OFFSET(IF($H1556="Cooling",Customer!$L$25,Customer!$L$52),$E1556,$D1556)</f>
        <v>64</v>
      </c>
      <c r="K1556" s="16">
        <f t="shared" si="296"/>
        <v>0</v>
      </c>
      <c r="L1556" s="16">
        <f t="shared" si="297"/>
        <v>0</v>
      </c>
      <c r="M1556" s="17">
        <f t="shared" ca="1" si="289"/>
        <v>32</v>
      </c>
      <c r="N1556" s="17">
        <f t="shared" ca="1" si="290"/>
        <v>30</v>
      </c>
      <c r="O1556" s="4"/>
      <c r="P1556" s="4">
        <v>38</v>
      </c>
      <c r="Q1556" s="4">
        <v>33</v>
      </c>
      <c r="R1556" s="4">
        <v>28</v>
      </c>
      <c r="S1556" s="4">
        <v>26</v>
      </c>
      <c r="T1556" s="4">
        <v>27</v>
      </c>
      <c r="U1556" s="4">
        <v>59</v>
      </c>
      <c r="V1556" s="13">
        <v>34</v>
      </c>
      <c r="W1556" s="4">
        <v>29</v>
      </c>
      <c r="X1556" s="4">
        <v>23</v>
      </c>
      <c r="Y1556">
        <f t="shared" si="298"/>
        <v>0</v>
      </c>
      <c r="Z1556">
        <f t="shared" si="299"/>
        <v>0</v>
      </c>
    </row>
    <row r="1557" spans="2:26" x14ac:dyDescent="0.25">
      <c r="B1557" s="11">
        <f t="shared" si="300"/>
        <v>44626.374999996253</v>
      </c>
      <c r="C1557" s="1">
        <f t="shared" si="291"/>
        <v>3</v>
      </c>
      <c r="D1557" s="1">
        <f t="shared" si="292"/>
        <v>7</v>
      </c>
      <c r="E1557" s="12">
        <f t="shared" si="293"/>
        <v>10</v>
      </c>
      <c r="F1557" s="124" t="str">
        <f t="shared" si="294"/>
        <v>0</v>
      </c>
      <c r="G1557" s="1">
        <f ca="1">(OFFSET(O1557,0,MATCH(Customer!$J$6,'CDH &amp; HDH'!$P$11:$X$11,0)))</f>
        <v>33</v>
      </c>
      <c r="H1557" s="1" t="str">
        <f t="shared" si="295"/>
        <v>Heating</v>
      </c>
      <c r="I1557" s="1">
        <f ca="1">OFFSET(IF($H1557="Cooling",Customer!$C$25,Customer!$C$52),E1557,D1557)</f>
        <v>66</v>
      </c>
      <c r="J1557" s="1">
        <f ca="1">OFFSET(IF($H1557="Cooling",Customer!$L$25,Customer!$L$52),$E1557,$D1557)</f>
        <v>64</v>
      </c>
      <c r="K1557" s="16">
        <f t="shared" si="296"/>
        <v>0</v>
      </c>
      <c r="L1557" s="16">
        <f t="shared" si="297"/>
        <v>0</v>
      </c>
      <c r="M1557" s="17">
        <f t="shared" ca="1" si="289"/>
        <v>33</v>
      </c>
      <c r="N1557" s="17">
        <f t="shared" ca="1" si="290"/>
        <v>31</v>
      </c>
      <c r="O1557" s="4"/>
      <c r="P1557" s="4">
        <v>39</v>
      </c>
      <c r="Q1557" s="4">
        <v>37</v>
      </c>
      <c r="R1557" s="4">
        <v>28</v>
      </c>
      <c r="S1557" s="4">
        <v>32</v>
      </c>
      <c r="T1557" s="4">
        <v>28</v>
      </c>
      <c r="U1557" s="4">
        <v>60</v>
      </c>
      <c r="V1557" s="13">
        <v>33</v>
      </c>
      <c r="W1557" s="4">
        <v>31</v>
      </c>
      <c r="X1557" s="4">
        <v>24</v>
      </c>
      <c r="Y1557">
        <f t="shared" si="298"/>
        <v>0</v>
      </c>
      <c r="Z1557">
        <f t="shared" si="299"/>
        <v>0</v>
      </c>
    </row>
    <row r="1558" spans="2:26" x14ac:dyDescent="0.25">
      <c r="B1558" s="11">
        <f t="shared" si="300"/>
        <v>44626.416666662917</v>
      </c>
      <c r="C1558" s="1">
        <f t="shared" si="291"/>
        <v>3</v>
      </c>
      <c r="D1558" s="1">
        <f t="shared" si="292"/>
        <v>7</v>
      </c>
      <c r="E1558" s="12">
        <f t="shared" si="293"/>
        <v>11</v>
      </c>
      <c r="F1558" s="124" t="str">
        <f t="shared" si="294"/>
        <v>0</v>
      </c>
      <c r="G1558" s="1">
        <f ca="1">(OFFSET(O1558,0,MATCH(Customer!$J$6,'CDH &amp; HDH'!$P$11:$X$11,0)))</f>
        <v>34</v>
      </c>
      <c r="H1558" s="1" t="str">
        <f t="shared" si="295"/>
        <v>Heating</v>
      </c>
      <c r="I1558" s="1">
        <f ca="1">OFFSET(IF($H1558="Cooling",Customer!$C$25,Customer!$C$52),E1558,D1558)</f>
        <v>66</v>
      </c>
      <c r="J1558" s="1">
        <f ca="1">OFFSET(IF($H1558="Cooling",Customer!$L$25,Customer!$L$52),$E1558,$D1558)</f>
        <v>64</v>
      </c>
      <c r="K1558" s="16">
        <f t="shared" si="296"/>
        <v>0</v>
      </c>
      <c r="L1558" s="16">
        <f t="shared" si="297"/>
        <v>0</v>
      </c>
      <c r="M1558" s="17">
        <f t="shared" ca="1" si="289"/>
        <v>32</v>
      </c>
      <c r="N1558" s="17">
        <f t="shared" ca="1" si="290"/>
        <v>30</v>
      </c>
      <c r="O1558" s="4"/>
      <c r="P1558" s="4">
        <v>41</v>
      </c>
      <c r="Q1558" s="4">
        <v>41</v>
      </c>
      <c r="R1558" s="4">
        <v>29</v>
      </c>
      <c r="S1558" s="4">
        <v>36</v>
      </c>
      <c r="T1558" s="4">
        <v>30</v>
      </c>
      <c r="U1558" s="4">
        <v>63</v>
      </c>
      <c r="V1558" s="13">
        <v>34</v>
      </c>
      <c r="W1558" s="4">
        <v>33</v>
      </c>
      <c r="X1558" s="4">
        <v>26</v>
      </c>
      <c r="Y1558">
        <f t="shared" si="298"/>
        <v>0</v>
      </c>
      <c r="Z1558">
        <f t="shared" si="299"/>
        <v>0</v>
      </c>
    </row>
    <row r="1559" spans="2:26" x14ac:dyDescent="0.25">
      <c r="B1559" s="11">
        <f t="shared" si="300"/>
        <v>44626.458333329581</v>
      </c>
      <c r="C1559" s="1">
        <f t="shared" si="291"/>
        <v>3</v>
      </c>
      <c r="D1559" s="1">
        <f t="shared" si="292"/>
        <v>7</v>
      </c>
      <c r="E1559" s="12">
        <f t="shared" si="293"/>
        <v>12</v>
      </c>
      <c r="F1559" s="124" t="str">
        <f t="shared" si="294"/>
        <v>0</v>
      </c>
      <c r="G1559" s="1">
        <f ca="1">(OFFSET(O1559,0,MATCH(Customer!$J$6,'CDH &amp; HDH'!$P$11:$X$11,0)))</f>
        <v>34</v>
      </c>
      <c r="H1559" s="1" t="str">
        <f t="shared" si="295"/>
        <v>Heating</v>
      </c>
      <c r="I1559" s="1">
        <f ca="1">OFFSET(IF($H1559="Cooling",Customer!$C$25,Customer!$C$52),E1559,D1559)</f>
        <v>66</v>
      </c>
      <c r="J1559" s="1">
        <f ca="1">OFFSET(IF($H1559="Cooling",Customer!$L$25,Customer!$L$52),$E1559,$D1559)</f>
        <v>64</v>
      </c>
      <c r="K1559" s="16">
        <f t="shared" si="296"/>
        <v>0</v>
      </c>
      <c r="L1559" s="16">
        <f t="shared" si="297"/>
        <v>0</v>
      </c>
      <c r="M1559" s="17">
        <f t="shared" ca="1" si="289"/>
        <v>32</v>
      </c>
      <c r="N1559" s="17">
        <f t="shared" ca="1" si="290"/>
        <v>30</v>
      </c>
      <c r="O1559" s="4"/>
      <c r="P1559" s="4">
        <v>42</v>
      </c>
      <c r="Q1559" s="4">
        <v>45</v>
      </c>
      <c r="R1559" s="4">
        <v>29</v>
      </c>
      <c r="S1559" s="4">
        <v>32</v>
      </c>
      <c r="T1559" s="4">
        <v>32</v>
      </c>
      <c r="U1559" s="4">
        <v>60</v>
      </c>
      <c r="V1559" s="13">
        <v>34</v>
      </c>
      <c r="W1559" s="4">
        <v>34</v>
      </c>
      <c r="X1559" s="4">
        <v>28</v>
      </c>
      <c r="Y1559">
        <f t="shared" si="298"/>
        <v>0</v>
      </c>
      <c r="Z1559">
        <f t="shared" si="299"/>
        <v>0</v>
      </c>
    </row>
    <row r="1560" spans="2:26" x14ac:dyDescent="0.25">
      <c r="B1560" s="11">
        <f t="shared" si="300"/>
        <v>44626.499999996246</v>
      </c>
      <c r="C1560" s="1">
        <f t="shared" si="291"/>
        <v>3</v>
      </c>
      <c r="D1560" s="1">
        <f t="shared" si="292"/>
        <v>7</v>
      </c>
      <c r="E1560" s="12">
        <f t="shared" si="293"/>
        <v>13</v>
      </c>
      <c r="F1560" s="124" t="str">
        <f t="shared" si="294"/>
        <v>0</v>
      </c>
      <c r="G1560" s="1">
        <f ca="1">(OFFSET(O1560,0,MATCH(Customer!$J$6,'CDH &amp; HDH'!$P$11:$X$11,0)))</f>
        <v>33</v>
      </c>
      <c r="H1560" s="1" t="str">
        <f t="shared" si="295"/>
        <v>Heating</v>
      </c>
      <c r="I1560" s="1">
        <f ca="1">OFFSET(IF($H1560="Cooling",Customer!$C$25,Customer!$C$52),E1560,D1560)</f>
        <v>66</v>
      </c>
      <c r="J1560" s="1">
        <f ca="1">OFFSET(IF($H1560="Cooling",Customer!$L$25,Customer!$L$52),$E1560,$D1560)</f>
        <v>64</v>
      </c>
      <c r="K1560" s="16">
        <f t="shared" si="296"/>
        <v>0</v>
      </c>
      <c r="L1560" s="16">
        <f t="shared" si="297"/>
        <v>0</v>
      </c>
      <c r="M1560" s="17">
        <f t="shared" ca="1" si="289"/>
        <v>33</v>
      </c>
      <c r="N1560" s="17">
        <f t="shared" ca="1" si="290"/>
        <v>31</v>
      </c>
      <c r="O1560" s="4"/>
      <c r="P1560" s="4">
        <v>44</v>
      </c>
      <c r="Q1560" s="4">
        <v>48</v>
      </c>
      <c r="R1560" s="4">
        <v>31</v>
      </c>
      <c r="S1560" s="4">
        <v>32</v>
      </c>
      <c r="T1560" s="4">
        <v>34</v>
      </c>
      <c r="U1560" s="4">
        <v>60</v>
      </c>
      <c r="V1560" s="13">
        <v>33</v>
      </c>
      <c r="W1560" s="4">
        <v>36</v>
      </c>
      <c r="X1560" s="4">
        <v>30</v>
      </c>
      <c r="Y1560">
        <f t="shared" si="298"/>
        <v>0</v>
      </c>
      <c r="Z1560">
        <f t="shared" si="299"/>
        <v>0</v>
      </c>
    </row>
    <row r="1561" spans="2:26" x14ac:dyDescent="0.25">
      <c r="B1561" s="11">
        <f t="shared" si="300"/>
        <v>44626.54166666291</v>
      </c>
      <c r="C1561" s="1">
        <f t="shared" si="291"/>
        <v>3</v>
      </c>
      <c r="D1561" s="1">
        <f t="shared" si="292"/>
        <v>7</v>
      </c>
      <c r="E1561" s="12">
        <f t="shared" si="293"/>
        <v>14</v>
      </c>
      <c r="F1561" s="124" t="str">
        <f t="shared" si="294"/>
        <v>0</v>
      </c>
      <c r="G1561" s="1">
        <f ca="1">(OFFSET(O1561,0,MATCH(Customer!$J$6,'CDH &amp; HDH'!$P$11:$X$11,0)))</f>
        <v>33</v>
      </c>
      <c r="H1561" s="1" t="str">
        <f t="shared" si="295"/>
        <v>Heating</v>
      </c>
      <c r="I1561" s="1">
        <f ca="1">OFFSET(IF($H1561="Cooling",Customer!$C$25,Customer!$C$52),E1561,D1561)</f>
        <v>66</v>
      </c>
      <c r="J1561" s="1">
        <f ca="1">OFFSET(IF($H1561="Cooling",Customer!$L$25,Customer!$L$52),$E1561,$D1561)</f>
        <v>64</v>
      </c>
      <c r="K1561" s="16">
        <f t="shared" si="296"/>
        <v>0</v>
      </c>
      <c r="L1561" s="16">
        <f t="shared" si="297"/>
        <v>0</v>
      </c>
      <c r="M1561" s="17">
        <f t="shared" ca="1" si="289"/>
        <v>33</v>
      </c>
      <c r="N1561" s="17">
        <f t="shared" ca="1" si="290"/>
        <v>31</v>
      </c>
      <c r="O1561" s="4"/>
      <c r="P1561" s="4">
        <v>44</v>
      </c>
      <c r="Q1561" s="4">
        <v>51</v>
      </c>
      <c r="R1561" s="4">
        <v>31</v>
      </c>
      <c r="S1561" s="4">
        <v>32</v>
      </c>
      <c r="T1561" s="4">
        <v>35</v>
      </c>
      <c r="U1561" s="4">
        <v>60</v>
      </c>
      <c r="V1561" s="13">
        <v>33</v>
      </c>
      <c r="W1561" s="4">
        <v>36</v>
      </c>
      <c r="X1561" s="4">
        <v>30</v>
      </c>
      <c r="Y1561">
        <f t="shared" si="298"/>
        <v>0</v>
      </c>
      <c r="Z1561">
        <f t="shared" si="299"/>
        <v>0</v>
      </c>
    </row>
    <row r="1562" spans="2:26" x14ac:dyDescent="0.25">
      <c r="B1562" s="11">
        <f t="shared" si="300"/>
        <v>44626.583333329574</v>
      </c>
      <c r="C1562" s="1">
        <f t="shared" si="291"/>
        <v>3</v>
      </c>
      <c r="D1562" s="1">
        <f t="shared" si="292"/>
        <v>7</v>
      </c>
      <c r="E1562" s="12">
        <f t="shared" si="293"/>
        <v>15</v>
      </c>
      <c r="F1562" s="124" t="str">
        <f t="shared" si="294"/>
        <v>0</v>
      </c>
      <c r="G1562" s="1">
        <f ca="1">(OFFSET(O1562,0,MATCH(Customer!$J$6,'CDH &amp; HDH'!$P$11:$X$11,0)))</f>
        <v>33</v>
      </c>
      <c r="H1562" s="1" t="str">
        <f t="shared" si="295"/>
        <v>Heating</v>
      </c>
      <c r="I1562" s="1">
        <f ca="1">OFFSET(IF($H1562="Cooling",Customer!$C$25,Customer!$C$52),E1562,D1562)</f>
        <v>66</v>
      </c>
      <c r="J1562" s="1">
        <f ca="1">OFFSET(IF($H1562="Cooling",Customer!$L$25,Customer!$L$52),$E1562,$D1562)</f>
        <v>64</v>
      </c>
      <c r="K1562" s="16">
        <f t="shared" si="296"/>
        <v>0</v>
      </c>
      <c r="L1562" s="16">
        <f t="shared" si="297"/>
        <v>0</v>
      </c>
      <c r="M1562" s="17">
        <f t="shared" ca="1" si="289"/>
        <v>33</v>
      </c>
      <c r="N1562" s="17">
        <f t="shared" ca="1" si="290"/>
        <v>31</v>
      </c>
      <c r="O1562" s="4"/>
      <c r="P1562" s="4">
        <v>45</v>
      </c>
      <c r="Q1562" s="4">
        <v>53</v>
      </c>
      <c r="R1562" s="4">
        <v>30</v>
      </c>
      <c r="S1562" s="4">
        <v>32</v>
      </c>
      <c r="T1562" s="4">
        <v>36</v>
      </c>
      <c r="U1562" s="4">
        <v>66</v>
      </c>
      <c r="V1562" s="13">
        <v>33</v>
      </c>
      <c r="W1562" s="4">
        <v>39</v>
      </c>
      <c r="X1562" s="4">
        <v>31</v>
      </c>
      <c r="Y1562">
        <f t="shared" si="298"/>
        <v>0</v>
      </c>
      <c r="Z1562">
        <f t="shared" si="299"/>
        <v>0</v>
      </c>
    </row>
    <row r="1563" spans="2:26" x14ac:dyDescent="0.25">
      <c r="B1563" s="11">
        <f t="shared" si="300"/>
        <v>44626.624999996238</v>
      </c>
      <c r="C1563" s="1">
        <f t="shared" si="291"/>
        <v>3</v>
      </c>
      <c r="D1563" s="1">
        <f t="shared" si="292"/>
        <v>7</v>
      </c>
      <c r="E1563" s="12">
        <f t="shared" si="293"/>
        <v>16</v>
      </c>
      <c r="F1563" s="124" t="str">
        <f t="shared" si="294"/>
        <v>0</v>
      </c>
      <c r="G1563" s="1">
        <f ca="1">(OFFSET(O1563,0,MATCH(Customer!$J$6,'CDH &amp; HDH'!$P$11:$X$11,0)))</f>
        <v>32</v>
      </c>
      <c r="H1563" s="1" t="str">
        <f t="shared" si="295"/>
        <v>Heating</v>
      </c>
      <c r="I1563" s="1">
        <f ca="1">OFFSET(IF($H1563="Cooling",Customer!$C$25,Customer!$C$52),E1563,D1563)</f>
        <v>66</v>
      </c>
      <c r="J1563" s="1">
        <f ca="1">OFFSET(IF($H1563="Cooling",Customer!$L$25,Customer!$L$52),$E1563,$D1563)</f>
        <v>64</v>
      </c>
      <c r="K1563" s="16">
        <f t="shared" si="296"/>
        <v>0</v>
      </c>
      <c r="L1563" s="16">
        <f t="shared" si="297"/>
        <v>0</v>
      </c>
      <c r="M1563" s="17">
        <f t="shared" ca="1" si="289"/>
        <v>34</v>
      </c>
      <c r="N1563" s="17">
        <f t="shared" ca="1" si="290"/>
        <v>32</v>
      </c>
      <c r="O1563" s="4"/>
      <c r="P1563" s="4">
        <v>45</v>
      </c>
      <c r="Q1563" s="4">
        <v>54</v>
      </c>
      <c r="R1563" s="4">
        <v>28</v>
      </c>
      <c r="S1563" s="4">
        <v>30</v>
      </c>
      <c r="T1563" s="4">
        <v>36</v>
      </c>
      <c r="U1563" s="4">
        <v>64</v>
      </c>
      <c r="V1563" s="13">
        <v>32</v>
      </c>
      <c r="W1563" s="4">
        <v>39</v>
      </c>
      <c r="X1563" s="4">
        <v>31</v>
      </c>
      <c r="Y1563">
        <f t="shared" si="298"/>
        <v>0</v>
      </c>
      <c r="Z1563">
        <f t="shared" si="299"/>
        <v>0</v>
      </c>
    </row>
    <row r="1564" spans="2:26" x14ac:dyDescent="0.25">
      <c r="B1564" s="11">
        <f t="shared" si="300"/>
        <v>44626.666666662903</v>
      </c>
      <c r="C1564" s="1">
        <f t="shared" si="291"/>
        <v>3</v>
      </c>
      <c r="D1564" s="1">
        <f t="shared" si="292"/>
        <v>7</v>
      </c>
      <c r="E1564" s="12">
        <f t="shared" si="293"/>
        <v>17</v>
      </c>
      <c r="F1564" s="124" t="str">
        <f t="shared" si="294"/>
        <v>0</v>
      </c>
      <c r="G1564" s="1">
        <f ca="1">(OFFSET(O1564,0,MATCH(Customer!$J$6,'CDH &amp; HDH'!$P$11:$X$11,0)))</f>
        <v>31</v>
      </c>
      <c r="H1564" s="1" t="str">
        <f t="shared" si="295"/>
        <v>Heating</v>
      </c>
      <c r="I1564" s="1">
        <f ca="1">OFFSET(IF($H1564="Cooling",Customer!$C$25,Customer!$C$52),E1564,D1564)</f>
        <v>66</v>
      </c>
      <c r="J1564" s="1">
        <f ca="1">OFFSET(IF($H1564="Cooling",Customer!$L$25,Customer!$L$52),$E1564,$D1564)</f>
        <v>64</v>
      </c>
      <c r="K1564" s="16">
        <f t="shared" si="296"/>
        <v>0</v>
      </c>
      <c r="L1564" s="16">
        <f t="shared" si="297"/>
        <v>0</v>
      </c>
      <c r="M1564" s="17">
        <f t="shared" ca="1" si="289"/>
        <v>35</v>
      </c>
      <c r="N1564" s="17">
        <f t="shared" ca="1" si="290"/>
        <v>33</v>
      </c>
      <c r="O1564" s="4"/>
      <c r="P1564" s="4">
        <v>43</v>
      </c>
      <c r="Q1564" s="4">
        <v>53</v>
      </c>
      <c r="R1564" s="4">
        <v>27</v>
      </c>
      <c r="S1564" s="4">
        <v>30</v>
      </c>
      <c r="T1564" s="4">
        <v>35</v>
      </c>
      <c r="U1564" s="4">
        <v>61</v>
      </c>
      <c r="V1564" s="13">
        <v>31</v>
      </c>
      <c r="W1564" s="4">
        <v>39</v>
      </c>
      <c r="X1564" s="4">
        <v>29</v>
      </c>
      <c r="Y1564">
        <f t="shared" si="298"/>
        <v>0</v>
      </c>
      <c r="Z1564">
        <f t="shared" si="299"/>
        <v>0</v>
      </c>
    </row>
    <row r="1565" spans="2:26" x14ac:dyDescent="0.25">
      <c r="B1565" s="11">
        <f t="shared" si="300"/>
        <v>44626.708333329567</v>
      </c>
      <c r="C1565" s="1">
        <f t="shared" si="291"/>
        <v>3</v>
      </c>
      <c r="D1565" s="1">
        <f t="shared" si="292"/>
        <v>7</v>
      </c>
      <c r="E1565" s="12">
        <f t="shared" si="293"/>
        <v>18</v>
      </c>
      <c r="F1565" s="124" t="str">
        <f t="shared" si="294"/>
        <v>0</v>
      </c>
      <c r="G1565" s="1">
        <f ca="1">(OFFSET(O1565,0,MATCH(Customer!$J$6,'CDH &amp; HDH'!$P$11:$X$11,0)))</f>
        <v>31</v>
      </c>
      <c r="H1565" s="1" t="str">
        <f t="shared" si="295"/>
        <v>Heating</v>
      </c>
      <c r="I1565" s="1">
        <f ca="1">OFFSET(IF($H1565="Cooling",Customer!$C$25,Customer!$C$52),E1565,D1565)</f>
        <v>66</v>
      </c>
      <c r="J1565" s="1">
        <f ca="1">OFFSET(IF($H1565="Cooling",Customer!$L$25,Customer!$L$52),$E1565,$D1565)</f>
        <v>64</v>
      </c>
      <c r="K1565" s="16">
        <f t="shared" si="296"/>
        <v>0</v>
      </c>
      <c r="L1565" s="16">
        <f t="shared" si="297"/>
        <v>0</v>
      </c>
      <c r="M1565" s="17">
        <f t="shared" ca="1" si="289"/>
        <v>35</v>
      </c>
      <c r="N1565" s="17">
        <f t="shared" ca="1" si="290"/>
        <v>33</v>
      </c>
      <c r="O1565" s="4"/>
      <c r="P1565" s="4">
        <v>41</v>
      </c>
      <c r="Q1565" s="4">
        <v>47</v>
      </c>
      <c r="R1565" s="4">
        <v>25</v>
      </c>
      <c r="S1565" s="4">
        <v>30</v>
      </c>
      <c r="T1565" s="4">
        <v>33</v>
      </c>
      <c r="U1565" s="4">
        <v>60</v>
      </c>
      <c r="V1565" s="13">
        <v>31</v>
      </c>
      <c r="W1565" s="4">
        <v>37</v>
      </c>
      <c r="X1565" s="4">
        <v>27</v>
      </c>
      <c r="Y1565">
        <f t="shared" si="298"/>
        <v>0</v>
      </c>
      <c r="Z1565">
        <f t="shared" si="299"/>
        <v>0</v>
      </c>
    </row>
    <row r="1566" spans="2:26" x14ac:dyDescent="0.25">
      <c r="B1566" s="11">
        <f t="shared" si="300"/>
        <v>44626.749999996231</v>
      </c>
      <c r="C1566" s="1">
        <f t="shared" si="291"/>
        <v>3</v>
      </c>
      <c r="D1566" s="1">
        <f t="shared" si="292"/>
        <v>7</v>
      </c>
      <c r="E1566" s="12">
        <f t="shared" si="293"/>
        <v>19</v>
      </c>
      <c r="F1566" s="124" t="str">
        <f t="shared" si="294"/>
        <v>0</v>
      </c>
      <c r="G1566" s="1">
        <f ca="1">(OFFSET(O1566,0,MATCH(Customer!$J$6,'CDH &amp; HDH'!$P$11:$X$11,0)))</f>
        <v>30</v>
      </c>
      <c r="H1566" s="1" t="str">
        <f t="shared" si="295"/>
        <v>Heating</v>
      </c>
      <c r="I1566" s="1">
        <f ca="1">OFFSET(IF($H1566="Cooling",Customer!$C$25,Customer!$C$52),E1566,D1566)</f>
        <v>66</v>
      </c>
      <c r="J1566" s="1">
        <f ca="1">OFFSET(IF($H1566="Cooling",Customer!$L$25,Customer!$L$52),$E1566,$D1566)</f>
        <v>64</v>
      </c>
      <c r="K1566" s="16">
        <f t="shared" si="296"/>
        <v>0</v>
      </c>
      <c r="L1566" s="16">
        <f t="shared" si="297"/>
        <v>0</v>
      </c>
      <c r="M1566" s="17">
        <f t="shared" ca="1" si="289"/>
        <v>36</v>
      </c>
      <c r="N1566" s="17">
        <f t="shared" ca="1" si="290"/>
        <v>34</v>
      </c>
      <c r="O1566" s="4"/>
      <c r="P1566" s="4">
        <v>39</v>
      </c>
      <c r="Q1566" s="4">
        <v>39</v>
      </c>
      <c r="R1566" s="4">
        <v>23</v>
      </c>
      <c r="S1566" s="4">
        <v>31</v>
      </c>
      <c r="T1566" s="4">
        <v>31</v>
      </c>
      <c r="U1566" s="4">
        <v>58</v>
      </c>
      <c r="V1566" s="13">
        <v>30</v>
      </c>
      <c r="W1566" s="4">
        <v>34</v>
      </c>
      <c r="X1566" s="4">
        <v>24</v>
      </c>
      <c r="Y1566">
        <f t="shared" si="298"/>
        <v>0</v>
      </c>
      <c r="Z1566">
        <f t="shared" si="299"/>
        <v>0</v>
      </c>
    </row>
    <row r="1567" spans="2:26" x14ac:dyDescent="0.25">
      <c r="B1567" s="11">
        <f t="shared" si="300"/>
        <v>44626.791666662895</v>
      </c>
      <c r="C1567" s="1">
        <f t="shared" si="291"/>
        <v>3</v>
      </c>
      <c r="D1567" s="1">
        <f t="shared" si="292"/>
        <v>7</v>
      </c>
      <c r="E1567" s="12">
        <f t="shared" si="293"/>
        <v>20</v>
      </c>
      <c r="F1567" s="124" t="str">
        <f t="shared" si="294"/>
        <v>0</v>
      </c>
      <c r="G1567" s="1">
        <f ca="1">(OFFSET(O1567,0,MATCH(Customer!$J$6,'CDH &amp; HDH'!$P$11:$X$11,0)))</f>
        <v>29</v>
      </c>
      <c r="H1567" s="1" t="str">
        <f t="shared" si="295"/>
        <v>Heating</v>
      </c>
      <c r="I1567" s="1">
        <f ca="1">OFFSET(IF($H1567="Cooling",Customer!$C$25,Customer!$C$52),E1567,D1567)</f>
        <v>66</v>
      </c>
      <c r="J1567" s="1">
        <f ca="1">OFFSET(IF($H1567="Cooling",Customer!$L$25,Customer!$L$52),$E1567,$D1567)</f>
        <v>64</v>
      </c>
      <c r="K1567" s="16">
        <f t="shared" si="296"/>
        <v>0</v>
      </c>
      <c r="L1567" s="16">
        <f t="shared" si="297"/>
        <v>0</v>
      </c>
      <c r="M1567" s="17">
        <f t="shared" ca="1" si="289"/>
        <v>37</v>
      </c>
      <c r="N1567" s="17">
        <f t="shared" ca="1" si="290"/>
        <v>35</v>
      </c>
      <c r="O1567" s="4"/>
      <c r="P1567" s="4">
        <v>37</v>
      </c>
      <c r="Q1567" s="4">
        <v>36</v>
      </c>
      <c r="R1567" s="4">
        <v>23</v>
      </c>
      <c r="S1567" s="4">
        <v>31</v>
      </c>
      <c r="T1567" s="4">
        <v>30</v>
      </c>
      <c r="U1567" s="4">
        <v>55</v>
      </c>
      <c r="V1567" s="13">
        <v>29</v>
      </c>
      <c r="W1567" s="4">
        <v>33</v>
      </c>
      <c r="X1567" s="4">
        <v>21</v>
      </c>
      <c r="Y1567">
        <f t="shared" si="298"/>
        <v>0</v>
      </c>
      <c r="Z1567">
        <f t="shared" si="299"/>
        <v>0</v>
      </c>
    </row>
    <row r="1568" spans="2:26" x14ac:dyDescent="0.25">
      <c r="B1568" s="11">
        <f t="shared" si="300"/>
        <v>44626.83333332956</v>
      </c>
      <c r="C1568" s="1">
        <f t="shared" si="291"/>
        <v>3</v>
      </c>
      <c r="D1568" s="1">
        <f t="shared" si="292"/>
        <v>7</v>
      </c>
      <c r="E1568" s="12">
        <f t="shared" si="293"/>
        <v>21</v>
      </c>
      <c r="F1568" s="124" t="str">
        <f t="shared" si="294"/>
        <v>0</v>
      </c>
      <c r="G1568" s="1">
        <f ca="1">(OFFSET(O1568,0,MATCH(Customer!$J$6,'CDH &amp; HDH'!$P$11:$X$11,0)))</f>
        <v>28</v>
      </c>
      <c r="H1568" s="1" t="str">
        <f t="shared" si="295"/>
        <v>Heating</v>
      </c>
      <c r="I1568" s="1">
        <f ca="1">OFFSET(IF($H1568="Cooling",Customer!$C$25,Customer!$C$52),E1568,D1568)</f>
        <v>66</v>
      </c>
      <c r="J1568" s="1">
        <f ca="1">OFFSET(IF($H1568="Cooling",Customer!$L$25,Customer!$L$52),$E1568,$D1568)</f>
        <v>64</v>
      </c>
      <c r="K1568" s="16">
        <f t="shared" si="296"/>
        <v>0</v>
      </c>
      <c r="L1568" s="16">
        <f t="shared" si="297"/>
        <v>0</v>
      </c>
      <c r="M1568" s="17">
        <f t="shared" ca="1" si="289"/>
        <v>38</v>
      </c>
      <c r="N1568" s="17">
        <f t="shared" ca="1" si="290"/>
        <v>36</v>
      </c>
      <c r="O1568" s="4"/>
      <c r="P1568" s="4">
        <v>35</v>
      </c>
      <c r="Q1568" s="4">
        <v>37</v>
      </c>
      <c r="R1568" s="4">
        <v>22</v>
      </c>
      <c r="S1568" s="4">
        <v>31</v>
      </c>
      <c r="T1568" s="4">
        <v>29</v>
      </c>
      <c r="U1568" s="4">
        <v>51</v>
      </c>
      <c r="V1568" s="13">
        <v>28</v>
      </c>
      <c r="W1568" s="4">
        <v>33</v>
      </c>
      <c r="X1568" s="4">
        <v>19</v>
      </c>
      <c r="Y1568">
        <f t="shared" si="298"/>
        <v>0</v>
      </c>
      <c r="Z1568">
        <f t="shared" si="299"/>
        <v>0</v>
      </c>
    </row>
    <row r="1569" spans="2:26" x14ac:dyDescent="0.25">
      <c r="B1569" s="11">
        <f t="shared" si="300"/>
        <v>44626.874999996224</v>
      </c>
      <c r="C1569" s="1">
        <f t="shared" si="291"/>
        <v>3</v>
      </c>
      <c r="D1569" s="1">
        <f t="shared" si="292"/>
        <v>7</v>
      </c>
      <c r="E1569" s="12">
        <f t="shared" si="293"/>
        <v>22</v>
      </c>
      <c r="F1569" s="124" t="str">
        <f t="shared" si="294"/>
        <v>0</v>
      </c>
      <c r="G1569" s="1">
        <f ca="1">(OFFSET(O1569,0,MATCH(Customer!$J$6,'CDH &amp; HDH'!$P$11:$X$11,0)))</f>
        <v>28</v>
      </c>
      <c r="H1569" s="1" t="str">
        <f t="shared" si="295"/>
        <v>Heating</v>
      </c>
      <c r="I1569" s="1">
        <f ca="1">OFFSET(IF($H1569="Cooling",Customer!$C$25,Customer!$C$52),E1569,D1569)</f>
        <v>66</v>
      </c>
      <c r="J1569" s="1">
        <f ca="1">OFFSET(IF($H1569="Cooling",Customer!$L$25,Customer!$L$52),$E1569,$D1569)</f>
        <v>64</v>
      </c>
      <c r="K1569" s="16">
        <f t="shared" si="296"/>
        <v>0</v>
      </c>
      <c r="L1569" s="16">
        <f t="shared" si="297"/>
        <v>0</v>
      </c>
      <c r="M1569" s="17">
        <f t="shared" ca="1" si="289"/>
        <v>38</v>
      </c>
      <c r="N1569" s="17">
        <f t="shared" ca="1" si="290"/>
        <v>36</v>
      </c>
      <c r="O1569" s="4"/>
      <c r="P1569" s="4">
        <v>33</v>
      </c>
      <c r="Q1569" s="4">
        <v>36</v>
      </c>
      <c r="R1569" s="4">
        <v>21</v>
      </c>
      <c r="S1569" s="4">
        <v>30</v>
      </c>
      <c r="T1569" s="4">
        <v>27</v>
      </c>
      <c r="U1569" s="4">
        <v>50</v>
      </c>
      <c r="V1569" s="13">
        <v>28</v>
      </c>
      <c r="W1569" s="4">
        <v>34</v>
      </c>
      <c r="X1569" s="4">
        <v>16</v>
      </c>
      <c r="Y1569">
        <f t="shared" si="298"/>
        <v>0</v>
      </c>
      <c r="Z1569">
        <f t="shared" si="299"/>
        <v>0</v>
      </c>
    </row>
    <row r="1570" spans="2:26" x14ac:dyDescent="0.25">
      <c r="B1570" s="11">
        <f t="shared" si="300"/>
        <v>44626.916666662888</v>
      </c>
      <c r="C1570" s="1">
        <f t="shared" si="291"/>
        <v>3</v>
      </c>
      <c r="D1570" s="1">
        <f t="shared" si="292"/>
        <v>7</v>
      </c>
      <c r="E1570" s="12">
        <f t="shared" si="293"/>
        <v>23</v>
      </c>
      <c r="F1570" s="124" t="str">
        <f t="shared" si="294"/>
        <v>0</v>
      </c>
      <c r="G1570" s="1">
        <f ca="1">(OFFSET(O1570,0,MATCH(Customer!$J$6,'CDH &amp; HDH'!$P$11:$X$11,0)))</f>
        <v>28</v>
      </c>
      <c r="H1570" s="1" t="str">
        <f t="shared" si="295"/>
        <v>Heating</v>
      </c>
      <c r="I1570" s="1">
        <f ca="1">OFFSET(IF($H1570="Cooling",Customer!$C$25,Customer!$C$52),E1570,D1570)</f>
        <v>66</v>
      </c>
      <c r="J1570" s="1">
        <f ca="1">OFFSET(IF($H1570="Cooling",Customer!$L$25,Customer!$L$52),$E1570,$D1570)</f>
        <v>64</v>
      </c>
      <c r="K1570" s="16">
        <f t="shared" si="296"/>
        <v>0</v>
      </c>
      <c r="L1570" s="16">
        <f t="shared" si="297"/>
        <v>0</v>
      </c>
      <c r="M1570" s="17">
        <f t="shared" ca="1" si="289"/>
        <v>38</v>
      </c>
      <c r="N1570" s="17">
        <f t="shared" ca="1" si="290"/>
        <v>36</v>
      </c>
      <c r="O1570" s="4"/>
      <c r="P1570" s="4">
        <v>32</v>
      </c>
      <c r="Q1570" s="4">
        <v>36</v>
      </c>
      <c r="R1570" s="4">
        <v>20</v>
      </c>
      <c r="S1570" s="4">
        <v>30</v>
      </c>
      <c r="T1570" s="4">
        <v>28</v>
      </c>
      <c r="U1570" s="4">
        <v>48</v>
      </c>
      <c r="V1570" s="13">
        <v>28</v>
      </c>
      <c r="W1570" s="4">
        <v>34</v>
      </c>
      <c r="X1570" s="4">
        <v>15</v>
      </c>
      <c r="Y1570">
        <f t="shared" si="298"/>
        <v>0</v>
      </c>
      <c r="Z1570">
        <f t="shared" si="299"/>
        <v>0</v>
      </c>
    </row>
    <row r="1571" spans="2:26" x14ac:dyDescent="0.25">
      <c r="B1571" s="11">
        <f t="shared" si="300"/>
        <v>44626.958333329552</v>
      </c>
      <c r="C1571" s="1">
        <f t="shared" si="291"/>
        <v>3</v>
      </c>
      <c r="D1571" s="1">
        <f t="shared" si="292"/>
        <v>7</v>
      </c>
      <c r="E1571" s="12">
        <f t="shared" si="293"/>
        <v>24</v>
      </c>
      <c r="F1571" s="124" t="str">
        <f t="shared" si="294"/>
        <v>0</v>
      </c>
      <c r="G1571" s="1">
        <f ca="1">(OFFSET(O1571,0,MATCH(Customer!$J$6,'CDH &amp; HDH'!$P$11:$X$11,0)))</f>
        <v>24</v>
      </c>
      <c r="H1571" s="1" t="str">
        <f t="shared" si="295"/>
        <v>Heating</v>
      </c>
      <c r="I1571" s="1">
        <f ca="1">OFFSET(IF($H1571="Cooling",Customer!$C$25,Customer!$C$52),E1571,D1571)</f>
        <v>66</v>
      </c>
      <c r="J1571" s="1">
        <f ca="1">OFFSET(IF($H1571="Cooling",Customer!$L$25,Customer!$L$52),$E1571,$D1571)</f>
        <v>64</v>
      </c>
      <c r="K1571" s="16">
        <f t="shared" si="296"/>
        <v>0</v>
      </c>
      <c r="L1571" s="16">
        <f t="shared" si="297"/>
        <v>0</v>
      </c>
      <c r="M1571" s="17">
        <f t="shared" ca="1" si="289"/>
        <v>42</v>
      </c>
      <c r="N1571" s="17">
        <f t="shared" ca="1" si="290"/>
        <v>40</v>
      </c>
      <c r="O1571" s="4"/>
      <c r="P1571" s="4">
        <v>31</v>
      </c>
      <c r="Q1571" s="4">
        <v>35</v>
      </c>
      <c r="R1571" s="4">
        <v>18</v>
      </c>
      <c r="S1571" s="4">
        <v>30</v>
      </c>
      <c r="T1571" s="4">
        <v>26</v>
      </c>
      <c r="U1571" s="4">
        <v>47</v>
      </c>
      <c r="V1571" s="13">
        <v>24</v>
      </c>
      <c r="W1571" s="4">
        <v>35</v>
      </c>
      <c r="X1571" s="4">
        <v>14</v>
      </c>
      <c r="Y1571">
        <f t="shared" si="298"/>
        <v>0</v>
      </c>
      <c r="Z1571">
        <f t="shared" si="299"/>
        <v>0</v>
      </c>
    </row>
    <row r="1572" spans="2:26" x14ac:dyDescent="0.25">
      <c r="B1572" s="11">
        <f t="shared" si="300"/>
        <v>44626.999999996217</v>
      </c>
      <c r="C1572" s="1">
        <f t="shared" si="291"/>
        <v>3</v>
      </c>
      <c r="D1572" s="1">
        <f t="shared" si="292"/>
        <v>1</v>
      </c>
      <c r="E1572" s="12">
        <f t="shared" si="293"/>
        <v>1</v>
      </c>
      <c r="F1572" s="124" t="str">
        <f t="shared" si="294"/>
        <v>0</v>
      </c>
      <c r="G1572" s="1">
        <f ca="1">(OFFSET(O1572,0,MATCH(Customer!$J$6,'CDH &amp; HDH'!$P$11:$X$11,0)))</f>
        <v>24</v>
      </c>
      <c r="H1572" s="1" t="str">
        <f t="shared" si="295"/>
        <v>Heating</v>
      </c>
      <c r="I1572" s="1">
        <f ca="1">OFFSET(IF($H1572="Cooling",Customer!$C$25,Customer!$C$52),E1572,D1572)</f>
        <v>66</v>
      </c>
      <c r="J1572" s="1">
        <f ca="1">OFFSET(IF($H1572="Cooling",Customer!$L$25,Customer!$L$52),$E1572,$D1572)</f>
        <v>64</v>
      </c>
      <c r="K1572" s="16">
        <f t="shared" si="296"/>
        <v>0</v>
      </c>
      <c r="L1572" s="16">
        <f t="shared" si="297"/>
        <v>0</v>
      </c>
      <c r="M1572" s="17">
        <f t="shared" ca="1" si="289"/>
        <v>42</v>
      </c>
      <c r="N1572" s="17">
        <f t="shared" ca="1" si="290"/>
        <v>40</v>
      </c>
      <c r="O1572" s="4"/>
      <c r="P1572" s="4">
        <v>30</v>
      </c>
      <c r="Q1572" s="4">
        <v>35</v>
      </c>
      <c r="R1572" s="4">
        <v>17</v>
      </c>
      <c r="S1572" s="4">
        <v>29</v>
      </c>
      <c r="T1572" s="4">
        <v>23</v>
      </c>
      <c r="U1572" s="4">
        <v>47</v>
      </c>
      <c r="V1572" s="13">
        <v>24</v>
      </c>
      <c r="W1572" s="4">
        <v>36</v>
      </c>
      <c r="X1572" s="4">
        <v>13</v>
      </c>
      <c r="Y1572">
        <f t="shared" si="298"/>
        <v>0</v>
      </c>
      <c r="Z1572">
        <f t="shared" si="299"/>
        <v>0</v>
      </c>
    </row>
    <row r="1573" spans="2:26" x14ac:dyDescent="0.25">
      <c r="B1573" s="11">
        <f t="shared" si="300"/>
        <v>44627.041666662881</v>
      </c>
      <c r="C1573" s="1">
        <f t="shared" si="291"/>
        <v>3</v>
      </c>
      <c r="D1573" s="1">
        <f t="shared" si="292"/>
        <v>1</v>
      </c>
      <c r="E1573" s="12">
        <f t="shared" si="293"/>
        <v>2</v>
      </c>
      <c r="F1573" s="124" t="str">
        <f t="shared" si="294"/>
        <v>0</v>
      </c>
      <c r="G1573" s="1">
        <f ca="1">(OFFSET(O1573,0,MATCH(Customer!$J$6,'CDH &amp; HDH'!$P$11:$X$11,0)))</f>
        <v>23</v>
      </c>
      <c r="H1573" s="1" t="str">
        <f t="shared" si="295"/>
        <v>Heating</v>
      </c>
      <c r="I1573" s="1">
        <f ca="1">OFFSET(IF($H1573="Cooling",Customer!$C$25,Customer!$C$52),E1573,D1573)</f>
        <v>66</v>
      </c>
      <c r="J1573" s="1">
        <f ca="1">OFFSET(IF($H1573="Cooling",Customer!$L$25,Customer!$L$52),$E1573,$D1573)</f>
        <v>64</v>
      </c>
      <c r="K1573" s="16">
        <f t="shared" si="296"/>
        <v>0</v>
      </c>
      <c r="L1573" s="16">
        <f t="shared" si="297"/>
        <v>0</v>
      </c>
      <c r="M1573" s="17">
        <f t="shared" ca="1" si="289"/>
        <v>43</v>
      </c>
      <c r="N1573" s="17">
        <f t="shared" ca="1" si="290"/>
        <v>41</v>
      </c>
      <c r="O1573" s="4"/>
      <c r="P1573" s="4">
        <v>29</v>
      </c>
      <c r="Q1573" s="4">
        <v>32</v>
      </c>
      <c r="R1573" s="4">
        <v>15</v>
      </c>
      <c r="S1573" s="4">
        <v>28</v>
      </c>
      <c r="T1573" s="4">
        <v>20</v>
      </c>
      <c r="U1573" s="4">
        <v>47</v>
      </c>
      <c r="V1573" s="13">
        <v>23</v>
      </c>
      <c r="W1573" s="4">
        <v>35</v>
      </c>
      <c r="X1573" s="4">
        <v>12</v>
      </c>
      <c r="Y1573">
        <f t="shared" si="298"/>
        <v>0</v>
      </c>
      <c r="Z1573">
        <f t="shared" si="299"/>
        <v>0</v>
      </c>
    </row>
    <row r="1574" spans="2:26" x14ac:dyDescent="0.25">
      <c r="B1574" s="11">
        <f t="shared" si="300"/>
        <v>44627.083333329545</v>
      </c>
      <c r="C1574" s="1">
        <f t="shared" si="291"/>
        <v>3</v>
      </c>
      <c r="D1574" s="1">
        <f t="shared" si="292"/>
        <v>1</v>
      </c>
      <c r="E1574" s="12">
        <f t="shared" si="293"/>
        <v>3</v>
      </c>
      <c r="F1574" s="124" t="str">
        <f t="shared" si="294"/>
        <v>0</v>
      </c>
      <c r="G1574" s="1">
        <f ca="1">(OFFSET(O1574,0,MATCH(Customer!$J$6,'CDH &amp; HDH'!$P$11:$X$11,0)))</f>
        <v>22</v>
      </c>
      <c r="H1574" s="1" t="str">
        <f t="shared" si="295"/>
        <v>Heating</v>
      </c>
      <c r="I1574" s="1">
        <f ca="1">OFFSET(IF($H1574="Cooling",Customer!$C$25,Customer!$C$52),E1574,D1574)</f>
        <v>66</v>
      </c>
      <c r="J1574" s="1">
        <f ca="1">OFFSET(IF($H1574="Cooling",Customer!$L$25,Customer!$L$52),$E1574,$D1574)</f>
        <v>64</v>
      </c>
      <c r="K1574" s="16">
        <f t="shared" si="296"/>
        <v>0</v>
      </c>
      <c r="L1574" s="16">
        <f t="shared" si="297"/>
        <v>0</v>
      </c>
      <c r="M1574" s="17">
        <f t="shared" ca="1" si="289"/>
        <v>44</v>
      </c>
      <c r="N1574" s="17">
        <f t="shared" ca="1" si="290"/>
        <v>42</v>
      </c>
      <c r="O1574" s="4"/>
      <c r="P1574" s="4">
        <v>29</v>
      </c>
      <c r="Q1574" s="4">
        <v>30</v>
      </c>
      <c r="R1574" s="4">
        <v>13</v>
      </c>
      <c r="S1574" s="4">
        <v>28</v>
      </c>
      <c r="T1574" s="4">
        <v>20</v>
      </c>
      <c r="U1574" s="4">
        <v>47</v>
      </c>
      <c r="V1574" s="13">
        <v>22</v>
      </c>
      <c r="W1574" s="4">
        <v>34</v>
      </c>
      <c r="X1574" s="4">
        <v>10</v>
      </c>
      <c r="Y1574">
        <f t="shared" si="298"/>
        <v>0</v>
      </c>
      <c r="Z1574">
        <f t="shared" si="299"/>
        <v>0</v>
      </c>
    </row>
    <row r="1575" spans="2:26" x14ac:dyDescent="0.25">
      <c r="B1575" s="11">
        <f t="shared" si="300"/>
        <v>44627.124999996209</v>
      </c>
      <c r="C1575" s="1">
        <f t="shared" si="291"/>
        <v>3</v>
      </c>
      <c r="D1575" s="1">
        <f t="shared" si="292"/>
        <v>1</v>
      </c>
      <c r="E1575" s="12">
        <f t="shared" si="293"/>
        <v>4</v>
      </c>
      <c r="F1575" s="124" t="str">
        <f t="shared" si="294"/>
        <v>0</v>
      </c>
      <c r="G1575" s="1">
        <f ca="1">(OFFSET(O1575,0,MATCH(Customer!$J$6,'CDH &amp; HDH'!$P$11:$X$11,0)))</f>
        <v>21</v>
      </c>
      <c r="H1575" s="1" t="str">
        <f t="shared" si="295"/>
        <v>Heating</v>
      </c>
      <c r="I1575" s="1">
        <f ca="1">OFFSET(IF($H1575="Cooling",Customer!$C$25,Customer!$C$52),E1575,D1575)</f>
        <v>66</v>
      </c>
      <c r="J1575" s="1">
        <f ca="1">OFFSET(IF($H1575="Cooling",Customer!$L$25,Customer!$L$52),$E1575,$D1575)</f>
        <v>64</v>
      </c>
      <c r="K1575" s="16">
        <f t="shared" si="296"/>
        <v>0</v>
      </c>
      <c r="L1575" s="16">
        <f t="shared" si="297"/>
        <v>0</v>
      </c>
      <c r="M1575" s="17">
        <f t="shared" ca="1" si="289"/>
        <v>45</v>
      </c>
      <c r="N1575" s="17">
        <f t="shared" ca="1" si="290"/>
        <v>43</v>
      </c>
      <c r="O1575" s="4"/>
      <c r="P1575" s="4">
        <v>28</v>
      </c>
      <c r="Q1575" s="4">
        <v>29</v>
      </c>
      <c r="R1575" s="4">
        <v>8</v>
      </c>
      <c r="S1575" s="4">
        <v>27</v>
      </c>
      <c r="T1575" s="4">
        <v>19</v>
      </c>
      <c r="U1575" s="4">
        <v>47</v>
      </c>
      <c r="V1575" s="13">
        <v>21</v>
      </c>
      <c r="W1575" s="4">
        <v>34</v>
      </c>
      <c r="X1575" s="4">
        <v>10</v>
      </c>
      <c r="Y1575">
        <f t="shared" si="298"/>
        <v>0</v>
      </c>
      <c r="Z1575">
        <f t="shared" si="299"/>
        <v>0</v>
      </c>
    </row>
    <row r="1576" spans="2:26" x14ac:dyDescent="0.25">
      <c r="B1576" s="11">
        <f t="shared" si="300"/>
        <v>44627.166666662873</v>
      </c>
      <c r="C1576" s="1">
        <f t="shared" si="291"/>
        <v>3</v>
      </c>
      <c r="D1576" s="1">
        <f t="shared" si="292"/>
        <v>1</v>
      </c>
      <c r="E1576" s="12">
        <f t="shared" si="293"/>
        <v>5</v>
      </c>
      <c r="F1576" s="124" t="str">
        <f t="shared" si="294"/>
        <v>0</v>
      </c>
      <c r="G1576" s="1">
        <f ca="1">(OFFSET(O1576,0,MATCH(Customer!$J$6,'CDH &amp; HDH'!$P$11:$X$11,0)))</f>
        <v>19</v>
      </c>
      <c r="H1576" s="1" t="str">
        <f t="shared" si="295"/>
        <v>Heating</v>
      </c>
      <c r="I1576" s="1">
        <f ca="1">OFFSET(IF($H1576="Cooling",Customer!$C$25,Customer!$C$52),E1576,D1576)</f>
        <v>66</v>
      </c>
      <c r="J1576" s="1">
        <f ca="1">OFFSET(IF($H1576="Cooling",Customer!$L$25,Customer!$L$52),$E1576,$D1576)</f>
        <v>64</v>
      </c>
      <c r="K1576" s="16">
        <f t="shared" si="296"/>
        <v>0</v>
      </c>
      <c r="L1576" s="16">
        <f t="shared" si="297"/>
        <v>0</v>
      </c>
      <c r="M1576" s="17">
        <f t="shared" ca="1" si="289"/>
        <v>47</v>
      </c>
      <c r="N1576" s="17">
        <f t="shared" ca="1" si="290"/>
        <v>45</v>
      </c>
      <c r="O1576" s="4"/>
      <c r="P1576" s="4">
        <v>29</v>
      </c>
      <c r="Q1576" s="4">
        <v>28</v>
      </c>
      <c r="R1576" s="4">
        <v>7</v>
      </c>
      <c r="S1576" s="4">
        <v>26</v>
      </c>
      <c r="T1576" s="4">
        <v>21</v>
      </c>
      <c r="U1576" s="4">
        <v>46</v>
      </c>
      <c r="V1576" s="13">
        <v>19</v>
      </c>
      <c r="W1576" s="4">
        <v>34</v>
      </c>
      <c r="X1576" s="4">
        <v>9</v>
      </c>
      <c r="Y1576">
        <f t="shared" si="298"/>
        <v>0</v>
      </c>
      <c r="Z1576">
        <f t="shared" si="299"/>
        <v>0</v>
      </c>
    </row>
    <row r="1577" spans="2:26" x14ac:dyDescent="0.25">
      <c r="B1577" s="11">
        <f t="shared" si="300"/>
        <v>44627.208333329538</v>
      </c>
      <c r="C1577" s="1">
        <f t="shared" si="291"/>
        <v>3</v>
      </c>
      <c r="D1577" s="1">
        <f t="shared" si="292"/>
        <v>1</v>
      </c>
      <c r="E1577" s="12">
        <f t="shared" si="293"/>
        <v>6</v>
      </c>
      <c r="F1577" s="124" t="str">
        <f t="shared" si="294"/>
        <v>0</v>
      </c>
      <c r="G1577" s="1">
        <f ca="1">(OFFSET(O1577,0,MATCH(Customer!$J$6,'CDH &amp; HDH'!$P$11:$X$11,0)))</f>
        <v>17</v>
      </c>
      <c r="H1577" s="1" t="str">
        <f t="shared" si="295"/>
        <v>Heating</v>
      </c>
      <c r="I1577" s="1">
        <f ca="1">OFFSET(IF($H1577="Cooling",Customer!$C$25,Customer!$C$52),E1577,D1577)</f>
        <v>66</v>
      </c>
      <c r="J1577" s="1">
        <f ca="1">OFFSET(IF($H1577="Cooling",Customer!$L$25,Customer!$L$52),$E1577,$D1577)</f>
        <v>64</v>
      </c>
      <c r="K1577" s="16">
        <f t="shared" si="296"/>
        <v>0</v>
      </c>
      <c r="L1577" s="16">
        <f t="shared" si="297"/>
        <v>0</v>
      </c>
      <c r="M1577" s="17">
        <f t="shared" ca="1" si="289"/>
        <v>49</v>
      </c>
      <c r="N1577" s="17">
        <f t="shared" ca="1" si="290"/>
        <v>47</v>
      </c>
      <c r="O1577" s="4"/>
      <c r="P1577" s="4">
        <v>30</v>
      </c>
      <c r="Q1577" s="4">
        <v>27</v>
      </c>
      <c r="R1577" s="4">
        <v>7</v>
      </c>
      <c r="S1577" s="4">
        <v>26</v>
      </c>
      <c r="T1577" s="4">
        <v>23</v>
      </c>
      <c r="U1577" s="4">
        <v>45</v>
      </c>
      <c r="V1577" s="13">
        <v>17</v>
      </c>
      <c r="W1577" s="4">
        <v>34</v>
      </c>
      <c r="X1577" s="4">
        <v>7</v>
      </c>
      <c r="Y1577">
        <f t="shared" si="298"/>
        <v>0</v>
      </c>
      <c r="Z1577">
        <f t="shared" si="299"/>
        <v>0</v>
      </c>
    </row>
    <row r="1578" spans="2:26" x14ac:dyDescent="0.25">
      <c r="B1578" s="11">
        <f t="shared" si="300"/>
        <v>44627.249999996202</v>
      </c>
      <c r="C1578" s="1">
        <f t="shared" si="291"/>
        <v>3</v>
      </c>
      <c r="D1578" s="1">
        <f t="shared" si="292"/>
        <v>1</v>
      </c>
      <c r="E1578" s="12">
        <f t="shared" si="293"/>
        <v>7</v>
      </c>
      <c r="F1578" s="124" t="str">
        <f t="shared" si="294"/>
        <v>0</v>
      </c>
      <c r="G1578" s="1">
        <f ca="1">(OFFSET(O1578,0,MATCH(Customer!$J$6,'CDH &amp; HDH'!$P$11:$X$11,0)))</f>
        <v>18</v>
      </c>
      <c r="H1578" s="1" t="str">
        <f t="shared" si="295"/>
        <v>Heating</v>
      </c>
      <c r="I1578" s="1">
        <f ca="1">OFFSET(IF($H1578="Cooling",Customer!$C$25,Customer!$C$52),E1578,D1578)</f>
        <v>66</v>
      </c>
      <c r="J1578" s="1">
        <f ca="1">OFFSET(IF($H1578="Cooling",Customer!$L$25,Customer!$L$52),$E1578,$D1578)</f>
        <v>64</v>
      </c>
      <c r="K1578" s="16">
        <f t="shared" si="296"/>
        <v>0</v>
      </c>
      <c r="L1578" s="16">
        <f t="shared" si="297"/>
        <v>0</v>
      </c>
      <c r="M1578" s="17">
        <f t="shared" ca="1" si="289"/>
        <v>48</v>
      </c>
      <c r="N1578" s="17">
        <f t="shared" ca="1" si="290"/>
        <v>46</v>
      </c>
      <c r="O1578" s="4"/>
      <c r="P1578" s="4">
        <v>31</v>
      </c>
      <c r="Q1578" s="4">
        <v>27</v>
      </c>
      <c r="R1578" s="4">
        <v>4</v>
      </c>
      <c r="S1578" s="4">
        <v>26</v>
      </c>
      <c r="T1578" s="4">
        <v>22</v>
      </c>
      <c r="U1578" s="4">
        <v>45</v>
      </c>
      <c r="V1578" s="13">
        <v>18</v>
      </c>
      <c r="W1578" s="4">
        <v>34</v>
      </c>
      <c r="X1578" s="4">
        <v>6</v>
      </c>
      <c r="Y1578">
        <f t="shared" si="298"/>
        <v>0</v>
      </c>
      <c r="Z1578">
        <f t="shared" si="299"/>
        <v>0</v>
      </c>
    </row>
    <row r="1579" spans="2:26" x14ac:dyDescent="0.25">
      <c r="B1579" s="11">
        <f t="shared" si="300"/>
        <v>44627.291666662866</v>
      </c>
      <c r="C1579" s="1">
        <f t="shared" si="291"/>
        <v>3</v>
      </c>
      <c r="D1579" s="1">
        <f t="shared" si="292"/>
        <v>1</v>
      </c>
      <c r="E1579" s="12">
        <f t="shared" si="293"/>
        <v>8</v>
      </c>
      <c r="F1579" s="124" t="str">
        <f t="shared" si="294"/>
        <v>0</v>
      </c>
      <c r="G1579" s="1">
        <f ca="1">(OFFSET(O1579,0,MATCH(Customer!$J$6,'CDH &amp; HDH'!$P$11:$X$11,0)))</f>
        <v>17</v>
      </c>
      <c r="H1579" s="1" t="str">
        <f t="shared" si="295"/>
        <v>Heating</v>
      </c>
      <c r="I1579" s="1">
        <f ca="1">OFFSET(IF($H1579="Cooling",Customer!$C$25,Customer!$C$52),E1579,D1579)</f>
        <v>70</v>
      </c>
      <c r="J1579" s="1">
        <f ca="1">OFFSET(IF($H1579="Cooling",Customer!$L$25,Customer!$L$52),$E1579,$D1579)</f>
        <v>70</v>
      </c>
      <c r="K1579" s="16">
        <f t="shared" si="296"/>
        <v>0</v>
      </c>
      <c r="L1579" s="16">
        <f t="shared" si="297"/>
        <v>0</v>
      </c>
      <c r="M1579" s="17">
        <f t="shared" ca="1" si="289"/>
        <v>53</v>
      </c>
      <c r="N1579" s="17">
        <f t="shared" ca="1" si="290"/>
        <v>53</v>
      </c>
      <c r="O1579" s="4"/>
      <c r="P1579" s="4">
        <v>35</v>
      </c>
      <c r="Q1579" s="4">
        <v>27</v>
      </c>
      <c r="R1579" s="4">
        <v>4</v>
      </c>
      <c r="S1579" s="4">
        <v>27</v>
      </c>
      <c r="T1579" s="4">
        <v>25</v>
      </c>
      <c r="U1579" s="4">
        <v>46</v>
      </c>
      <c r="V1579" s="13">
        <v>17</v>
      </c>
      <c r="W1579" s="4">
        <v>36</v>
      </c>
      <c r="X1579" s="4">
        <v>11</v>
      </c>
      <c r="Y1579">
        <f t="shared" si="298"/>
        <v>0</v>
      </c>
      <c r="Z1579">
        <f t="shared" si="299"/>
        <v>0</v>
      </c>
    </row>
    <row r="1580" spans="2:26" x14ac:dyDescent="0.25">
      <c r="B1580" s="11">
        <f t="shared" si="300"/>
        <v>44627.33333332953</v>
      </c>
      <c r="C1580" s="1">
        <f t="shared" si="291"/>
        <v>3</v>
      </c>
      <c r="D1580" s="1">
        <f t="shared" si="292"/>
        <v>1</v>
      </c>
      <c r="E1580" s="12">
        <f t="shared" si="293"/>
        <v>9</v>
      </c>
      <c r="F1580" s="124" t="str">
        <f t="shared" si="294"/>
        <v>0</v>
      </c>
      <c r="G1580" s="1">
        <f ca="1">(OFFSET(O1580,0,MATCH(Customer!$J$6,'CDH &amp; HDH'!$P$11:$X$11,0)))</f>
        <v>15</v>
      </c>
      <c r="H1580" s="1" t="str">
        <f t="shared" si="295"/>
        <v>Heating</v>
      </c>
      <c r="I1580" s="1">
        <f ca="1">OFFSET(IF($H1580="Cooling",Customer!$C$25,Customer!$C$52),E1580,D1580)</f>
        <v>70</v>
      </c>
      <c r="J1580" s="1">
        <f ca="1">OFFSET(IF($H1580="Cooling",Customer!$L$25,Customer!$L$52),$E1580,$D1580)</f>
        <v>70</v>
      </c>
      <c r="K1580" s="16">
        <f t="shared" si="296"/>
        <v>0</v>
      </c>
      <c r="L1580" s="16">
        <f t="shared" si="297"/>
        <v>0</v>
      </c>
      <c r="M1580" s="17">
        <f t="shared" ca="1" si="289"/>
        <v>55</v>
      </c>
      <c r="N1580" s="17">
        <f t="shared" ca="1" si="290"/>
        <v>55</v>
      </c>
      <c r="O1580" s="4"/>
      <c r="P1580" s="4">
        <v>39</v>
      </c>
      <c r="Q1580" s="4">
        <v>28</v>
      </c>
      <c r="R1580" s="4">
        <v>3</v>
      </c>
      <c r="S1580" s="4">
        <v>27</v>
      </c>
      <c r="T1580" s="4">
        <v>29</v>
      </c>
      <c r="U1580" s="4">
        <v>48</v>
      </c>
      <c r="V1580" s="13">
        <v>15</v>
      </c>
      <c r="W1580" s="4">
        <v>39</v>
      </c>
      <c r="X1580" s="4">
        <v>15</v>
      </c>
      <c r="Y1580">
        <f t="shared" si="298"/>
        <v>0</v>
      </c>
      <c r="Z1580">
        <f t="shared" si="299"/>
        <v>0</v>
      </c>
    </row>
    <row r="1581" spans="2:26" x14ac:dyDescent="0.25">
      <c r="B1581" s="11">
        <f t="shared" si="300"/>
        <v>44627.374999996195</v>
      </c>
      <c r="C1581" s="1">
        <f t="shared" si="291"/>
        <v>3</v>
      </c>
      <c r="D1581" s="1">
        <f t="shared" si="292"/>
        <v>1</v>
      </c>
      <c r="E1581" s="12">
        <f t="shared" si="293"/>
        <v>10</v>
      </c>
      <c r="F1581" s="124" t="str">
        <f t="shared" si="294"/>
        <v>0</v>
      </c>
      <c r="G1581" s="1">
        <f ca="1">(OFFSET(O1581,0,MATCH(Customer!$J$6,'CDH &amp; HDH'!$P$11:$X$11,0)))</f>
        <v>13</v>
      </c>
      <c r="H1581" s="1" t="str">
        <f t="shared" si="295"/>
        <v>Heating</v>
      </c>
      <c r="I1581" s="1">
        <f ca="1">OFFSET(IF($H1581="Cooling",Customer!$C$25,Customer!$C$52),E1581,D1581)</f>
        <v>70</v>
      </c>
      <c r="J1581" s="1">
        <f ca="1">OFFSET(IF($H1581="Cooling",Customer!$L$25,Customer!$L$52),$E1581,$D1581)</f>
        <v>70</v>
      </c>
      <c r="K1581" s="16">
        <f t="shared" si="296"/>
        <v>0</v>
      </c>
      <c r="L1581" s="16">
        <f t="shared" si="297"/>
        <v>0</v>
      </c>
      <c r="M1581" s="17">
        <f t="shared" ca="1" si="289"/>
        <v>57</v>
      </c>
      <c r="N1581" s="17">
        <f t="shared" ca="1" si="290"/>
        <v>57</v>
      </c>
      <c r="O1581" s="4"/>
      <c r="P1581" s="4">
        <v>43</v>
      </c>
      <c r="Q1581" s="4">
        <v>29</v>
      </c>
      <c r="R1581" s="4">
        <v>4</v>
      </c>
      <c r="S1581" s="4">
        <v>27</v>
      </c>
      <c r="T1581" s="4">
        <v>32</v>
      </c>
      <c r="U1581" s="4">
        <v>50</v>
      </c>
      <c r="V1581" s="13">
        <v>13</v>
      </c>
      <c r="W1581" s="4">
        <v>41</v>
      </c>
      <c r="X1581" s="4">
        <v>18</v>
      </c>
      <c r="Y1581">
        <f t="shared" si="298"/>
        <v>0</v>
      </c>
      <c r="Z1581">
        <f t="shared" si="299"/>
        <v>0</v>
      </c>
    </row>
    <row r="1582" spans="2:26" x14ac:dyDescent="0.25">
      <c r="B1582" s="11">
        <f t="shared" si="300"/>
        <v>44627.416666662859</v>
      </c>
      <c r="C1582" s="1">
        <f t="shared" si="291"/>
        <v>3</v>
      </c>
      <c r="D1582" s="1">
        <f t="shared" si="292"/>
        <v>1</v>
      </c>
      <c r="E1582" s="12">
        <f t="shared" si="293"/>
        <v>11</v>
      </c>
      <c r="F1582" s="124" t="str">
        <f t="shared" si="294"/>
        <v>0</v>
      </c>
      <c r="G1582" s="1">
        <f ca="1">(OFFSET(O1582,0,MATCH(Customer!$J$6,'CDH &amp; HDH'!$P$11:$X$11,0)))</f>
        <v>13</v>
      </c>
      <c r="H1582" s="1" t="str">
        <f t="shared" si="295"/>
        <v>Heating</v>
      </c>
      <c r="I1582" s="1">
        <f ca="1">OFFSET(IF($H1582="Cooling",Customer!$C$25,Customer!$C$52),E1582,D1582)</f>
        <v>70</v>
      </c>
      <c r="J1582" s="1">
        <f ca="1">OFFSET(IF($H1582="Cooling",Customer!$L$25,Customer!$L$52),$E1582,$D1582)</f>
        <v>70</v>
      </c>
      <c r="K1582" s="16">
        <f t="shared" si="296"/>
        <v>0</v>
      </c>
      <c r="L1582" s="16">
        <f t="shared" si="297"/>
        <v>0</v>
      </c>
      <c r="M1582" s="17">
        <f t="shared" ca="1" si="289"/>
        <v>57</v>
      </c>
      <c r="N1582" s="17">
        <f t="shared" ca="1" si="290"/>
        <v>57</v>
      </c>
      <c r="O1582" s="4"/>
      <c r="P1582" s="4">
        <v>45</v>
      </c>
      <c r="Q1582" s="4">
        <v>30</v>
      </c>
      <c r="R1582" s="4">
        <v>3</v>
      </c>
      <c r="S1582" s="4">
        <v>28</v>
      </c>
      <c r="T1582" s="4">
        <v>36</v>
      </c>
      <c r="U1582" s="4">
        <v>50</v>
      </c>
      <c r="V1582" s="13">
        <v>13</v>
      </c>
      <c r="W1582" s="4">
        <v>45</v>
      </c>
      <c r="X1582" s="4">
        <v>24</v>
      </c>
      <c r="Y1582">
        <f t="shared" si="298"/>
        <v>0</v>
      </c>
      <c r="Z1582">
        <f t="shared" si="299"/>
        <v>0</v>
      </c>
    </row>
    <row r="1583" spans="2:26" x14ac:dyDescent="0.25">
      <c r="B1583" s="11">
        <f t="shared" si="300"/>
        <v>44627.458333329523</v>
      </c>
      <c r="C1583" s="1">
        <f t="shared" si="291"/>
        <v>3</v>
      </c>
      <c r="D1583" s="1">
        <f t="shared" si="292"/>
        <v>1</v>
      </c>
      <c r="E1583" s="12">
        <f t="shared" si="293"/>
        <v>12</v>
      </c>
      <c r="F1583" s="124" t="str">
        <f t="shared" si="294"/>
        <v>0</v>
      </c>
      <c r="G1583" s="1">
        <f ca="1">(OFFSET(O1583,0,MATCH(Customer!$J$6,'CDH &amp; HDH'!$P$11:$X$11,0)))</f>
        <v>12</v>
      </c>
      <c r="H1583" s="1" t="str">
        <f t="shared" si="295"/>
        <v>Heating</v>
      </c>
      <c r="I1583" s="1">
        <f ca="1">OFFSET(IF($H1583="Cooling",Customer!$C$25,Customer!$C$52),E1583,D1583)</f>
        <v>70</v>
      </c>
      <c r="J1583" s="1">
        <f ca="1">OFFSET(IF($H1583="Cooling",Customer!$L$25,Customer!$L$52),$E1583,$D1583)</f>
        <v>70</v>
      </c>
      <c r="K1583" s="16">
        <f t="shared" si="296"/>
        <v>0</v>
      </c>
      <c r="L1583" s="16">
        <f t="shared" si="297"/>
        <v>0</v>
      </c>
      <c r="M1583" s="17">
        <f t="shared" ca="1" si="289"/>
        <v>58</v>
      </c>
      <c r="N1583" s="17">
        <f t="shared" ca="1" si="290"/>
        <v>58</v>
      </c>
      <c r="O1583" s="4"/>
      <c r="P1583" s="4">
        <v>46</v>
      </c>
      <c r="Q1583" s="4">
        <v>34</v>
      </c>
      <c r="R1583" s="4">
        <v>3</v>
      </c>
      <c r="S1583" s="4">
        <v>28</v>
      </c>
      <c r="T1583" s="4">
        <v>37</v>
      </c>
      <c r="U1583" s="4">
        <v>52</v>
      </c>
      <c r="V1583" s="13">
        <v>12</v>
      </c>
      <c r="W1583" s="4">
        <v>48</v>
      </c>
      <c r="X1583" s="4">
        <v>28</v>
      </c>
      <c r="Y1583">
        <f t="shared" si="298"/>
        <v>0</v>
      </c>
      <c r="Z1583">
        <f t="shared" si="299"/>
        <v>0</v>
      </c>
    </row>
    <row r="1584" spans="2:26" x14ac:dyDescent="0.25">
      <c r="B1584" s="11">
        <f t="shared" si="300"/>
        <v>44627.499999996187</v>
      </c>
      <c r="C1584" s="1">
        <f t="shared" si="291"/>
        <v>3</v>
      </c>
      <c r="D1584" s="1">
        <f t="shared" si="292"/>
        <v>1</v>
      </c>
      <c r="E1584" s="12">
        <f t="shared" si="293"/>
        <v>13</v>
      </c>
      <c r="F1584" s="124" t="str">
        <f t="shared" si="294"/>
        <v>0</v>
      </c>
      <c r="G1584" s="1">
        <f ca="1">(OFFSET(O1584,0,MATCH(Customer!$J$6,'CDH &amp; HDH'!$P$11:$X$11,0)))</f>
        <v>14</v>
      </c>
      <c r="H1584" s="1" t="str">
        <f t="shared" si="295"/>
        <v>Heating</v>
      </c>
      <c r="I1584" s="1">
        <f ca="1">OFFSET(IF($H1584="Cooling",Customer!$C$25,Customer!$C$52),E1584,D1584)</f>
        <v>70</v>
      </c>
      <c r="J1584" s="1">
        <f ca="1">OFFSET(IF($H1584="Cooling",Customer!$L$25,Customer!$L$52),$E1584,$D1584)</f>
        <v>70</v>
      </c>
      <c r="K1584" s="16">
        <f t="shared" si="296"/>
        <v>0</v>
      </c>
      <c r="L1584" s="16">
        <f t="shared" si="297"/>
        <v>0</v>
      </c>
      <c r="M1584" s="17">
        <f t="shared" ca="1" si="289"/>
        <v>56</v>
      </c>
      <c r="N1584" s="17">
        <f t="shared" ca="1" si="290"/>
        <v>56</v>
      </c>
      <c r="O1584" s="4"/>
      <c r="P1584" s="4">
        <v>48</v>
      </c>
      <c r="Q1584" s="4">
        <v>36</v>
      </c>
      <c r="R1584" s="4">
        <v>3</v>
      </c>
      <c r="S1584" s="4">
        <v>28</v>
      </c>
      <c r="T1584" s="4">
        <v>39</v>
      </c>
      <c r="U1584" s="4">
        <v>52</v>
      </c>
      <c r="V1584" s="13">
        <v>14</v>
      </c>
      <c r="W1584" s="4">
        <v>52</v>
      </c>
      <c r="X1584" s="4">
        <v>30</v>
      </c>
      <c r="Y1584">
        <f t="shared" si="298"/>
        <v>0</v>
      </c>
      <c r="Z1584">
        <f t="shared" si="299"/>
        <v>0</v>
      </c>
    </row>
    <row r="1585" spans="2:26" x14ac:dyDescent="0.25">
      <c r="B1585" s="11">
        <f t="shared" si="300"/>
        <v>44627.541666662852</v>
      </c>
      <c r="C1585" s="1">
        <f t="shared" si="291"/>
        <v>3</v>
      </c>
      <c r="D1585" s="1">
        <f t="shared" si="292"/>
        <v>1</v>
      </c>
      <c r="E1585" s="12">
        <f t="shared" si="293"/>
        <v>14</v>
      </c>
      <c r="F1585" s="124" t="str">
        <f t="shared" si="294"/>
        <v>0</v>
      </c>
      <c r="G1585" s="1">
        <f ca="1">(OFFSET(O1585,0,MATCH(Customer!$J$6,'CDH &amp; HDH'!$P$11:$X$11,0)))</f>
        <v>14</v>
      </c>
      <c r="H1585" s="1" t="str">
        <f t="shared" si="295"/>
        <v>Heating</v>
      </c>
      <c r="I1585" s="1">
        <f ca="1">OFFSET(IF($H1585="Cooling",Customer!$C$25,Customer!$C$52),E1585,D1585)</f>
        <v>70</v>
      </c>
      <c r="J1585" s="1">
        <f ca="1">OFFSET(IF($H1585="Cooling",Customer!$L$25,Customer!$L$52),$E1585,$D1585)</f>
        <v>70</v>
      </c>
      <c r="K1585" s="16">
        <f t="shared" si="296"/>
        <v>0</v>
      </c>
      <c r="L1585" s="16">
        <f t="shared" si="297"/>
        <v>0</v>
      </c>
      <c r="M1585" s="17">
        <f t="shared" ca="1" si="289"/>
        <v>56</v>
      </c>
      <c r="N1585" s="17">
        <f t="shared" ca="1" si="290"/>
        <v>56</v>
      </c>
      <c r="O1585" s="4"/>
      <c r="P1585" s="4">
        <v>49</v>
      </c>
      <c r="Q1585" s="4">
        <v>39</v>
      </c>
      <c r="R1585" s="4">
        <v>4</v>
      </c>
      <c r="S1585" s="4">
        <v>27</v>
      </c>
      <c r="T1585" s="4">
        <v>40</v>
      </c>
      <c r="U1585" s="4">
        <v>54</v>
      </c>
      <c r="V1585" s="13">
        <v>14</v>
      </c>
      <c r="W1585" s="4">
        <v>54</v>
      </c>
      <c r="X1585" s="4">
        <v>32</v>
      </c>
      <c r="Y1585">
        <f t="shared" si="298"/>
        <v>0</v>
      </c>
      <c r="Z1585">
        <f t="shared" si="299"/>
        <v>0</v>
      </c>
    </row>
    <row r="1586" spans="2:26" x14ac:dyDescent="0.25">
      <c r="B1586" s="11">
        <f t="shared" si="300"/>
        <v>44627.583333329516</v>
      </c>
      <c r="C1586" s="1">
        <f t="shared" si="291"/>
        <v>3</v>
      </c>
      <c r="D1586" s="1">
        <f t="shared" si="292"/>
        <v>1</v>
      </c>
      <c r="E1586" s="12">
        <f t="shared" si="293"/>
        <v>15</v>
      </c>
      <c r="F1586" s="124" t="str">
        <f t="shared" si="294"/>
        <v>0</v>
      </c>
      <c r="G1586" s="1">
        <f ca="1">(OFFSET(O1586,0,MATCH(Customer!$J$6,'CDH &amp; HDH'!$P$11:$X$11,0)))</f>
        <v>13</v>
      </c>
      <c r="H1586" s="1" t="str">
        <f t="shared" si="295"/>
        <v>Heating</v>
      </c>
      <c r="I1586" s="1">
        <f ca="1">OFFSET(IF($H1586="Cooling",Customer!$C$25,Customer!$C$52),E1586,D1586)</f>
        <v>70</v>
      </c>
      <c r="J1586" s="1">
        <f ca="1">OFFSET(IF($H1586="Cooling",Customer!$L$25,Customer!$L$52),$E1586,$D1586)</f>
        <v>70</v>
      </c>
      <c r="K1586" s="16">
        <f t="shared" si="296"/>
        <v>0</v>
      </c>
      <c r="L1586" s="16">
        <f t="shared" si="297"/>
        <v>0</v>
      </c>
      <c r="M1586" s="17">
        <f t="shared" ca="1" si="289"/>
        <v>57</v>
      </c>
      <c r="N1586" s="17">
        <f t="shared" ca="1" si="290"/>
        <v>57</v>
      </c>
      <c r="O1586" s="4"/>
      <c r="P1586" s="4">
        <v>50</v>
      </c>
      <c r="Q1586" s="4">
        <v>39</v>
      </c>
      <c r="R1586" s="4">
        <v>4</v>
      </c>
      <c r="S1586" s="4">
        <v>26</v>
      </c>
      <c r="T1586" s="4">
        <v>43</v>
      </c>
      <c r="U1586" s="4">
        <v>54</v>
      </c>
      <c r="V1586" s="13">
        <v>13</v>
      </c>
      <c r="W1586" s="4">
        <v>54</v>
      </c>
      <c r="X1586" s="4">
        <v>34</v>
      </c>
      <c r="Y1586">
        <f t="shared" si="298"/>
        <v>0</v>
      </c>
      <c r="Z1586">
        <f t="shared" si="299"/>
        <v>0</v>
      </c>
    </row>
    <row r="1587" spans="2:26" x14ac:dyDescent="0.25">
      <c r="B1587" s="11">
        <f t="shared" si="300"/>
        <v>44627.62499999618</v>
      </c>
      <c r="C1587" s="1">
        <f t="shared" si="291"/>
        <v>3</v>
      </c>
      <c r="D1587" s="1">
        <f t="shared" si="292"/>
        <v>1</v>
      </c>
      <c r="E1587" s="12">
        <f t="shared" si="293"/>
        <v>16</v>
      </c>
      <c r="F1587" s="124" t="str">
        <f t="shared" si="294"/>
        <v>0</v>
      </c>
      <c r="G1587" s="1">
        <f ca="1">(OFFSET(O1587,0,MATCH(Customer!$J$6,'CDH &amp; HDH'!$P$11:$X$11,0)))</f>
        <v>14</v>
      </c>
      <c r="H1587" s="1" t="str">
        <f t="shared" si="295"/>
        <v>Heating</v>
      </c>
      <c r="I1587" s="1">
        <f ca="1">OFFSET(IF($H1587="Cooling",Customer!$C$25,Customer!$C$52),E1587,D1587)</f>
        <v>70</v>
      </c>
      <c r="J1587" s="1">
        <f ca="1">OFFSET(IF($H1587="Cooling",Customer!$L$25,Customer!$L$52),$E1587,$D1587)</f>
        <v>70</v>
      </c>
      <c r="K1587" s="16">
        <f t="shared" si="296"/>
        <v>0</v>
      </c>
      <c r="L1587" s="16">
        <f t="shared" si="297"/>
        <v>0</v>
      </c>
      <c r="M1587" s="17">
        <f t="shared" ca="1" si="289"/>
        <v>56</v>
      </c>
      <c r="N1587" s="17">
        <f t="shared" ca="1" si="290"/>
        <v>56</v>
      </c>
      <c r="O1587" s="4"/>
      <c r="P1587" s="4">
        <v>51</v>
      </c>
      <c r="Q1587" s="4">
        <v>40</v>
      </c>
      <c r="R1587" s="4">
        <v>2</v>
      </c>
      <c r="S1587" s="4">
        <v>26</v>
      </c>
      <c r="T1587" s="4">
        <v>42</v>
      </c>
      <c r="U1587" s="4">
        <v>54</v>
      </c>
      <c r="V1587" s="13">
        <v>14</v>
      </c>
      <c r="W1587" s="4">
        <v>54</v>
      </c>
      <c r="X1587" s="4">
        <v>35</v>
      </c>
      <c r="Y1587">
        <f t="shared" si="298"/>
        <v>0</v>
      </c>
      <c r="Z1587">
        <f t="shared" si="299"/>
        <v>0</v>
      </c>
    </row>
    <row r="1588" spans="2:26" x14ac:dyDescent="0.25">
      <c r="B1588" s="11">
        <f t="shared" si="300"/>
        <v>44627.666666662844</v>
      </c>
      <c r="C1588" s="1">
        <f t="shared" si="291"/>
        <v>3</v>
      </c>
      <c r="D1588" s="1">
        <f t="shared" si="292"/>
        <v>1</v>
      </c>
      <c r="E1588" s="12">
        <f t="shared" si="293"/>
        <v>17</v>
      </c>
      <c r="F1588" s="124" t="str">
        <f t="shared" si="294"/>
        <v>0</v>
      </c>
      <c r="G1588" s="1">
        <f ca="1">(OFFSET(O1588,0,MATCH(Customer!$J$6,'CDH &amp; HDH'!$P$11:$X$11,0)))</f>
        <v>13</v>
      </c>
      <c r="H1588" s="1" t="str">
        <f t="shared" si="295"/>
        <v>Heating</v>
      </c>
      <c r="I1588" s="1">
        <f ca="1">OFFSET(IF($H1588="Cooling",Customer!$C$25,Customer!$C$52),E1588,D1588)</f>
        <v>70</v>
      </c>
      <c r="J1588" s="1">
        <f ca="1">OFFSET(IF($H1588="Cooling",Customer!$L$25,Customer!$L$52),$E1588,$D1588)</f>
        <v>70</v>
      </c>
      <c r="K1588" s="16">
        <f t="shared" si="296"/>
        <v>0</v>
      </c>
      <c r="L1588" s="16">
        <f t="shared" si="297"/>
        <v>0</v>
      </c>
      <c r="M1588" s="17">
        <f t="shared" ca="1" si="289"/>
        <v>57</v>
      </c>
      <c r="N1588" s="17">
        <f t="shared" ca="1" si="290"/>
        <v>57</v>
      </c>
      <c r="O1588" s="4"/>
      <c r="P1588" s="4">
        <v>49</v>
      </c>
      <c r="Q1588" s="4">
        <v>40</v>
      </c>
      <c r="R1588" s="4">
        <v>2</v>
      </c>
      <c r="S1588" s="4">
        <v>26</v>
      </c>
      <c r="T1588" s="4">
        <v>42</v>
      </c>
      <c r="U1588" s="4">
        <v>54</v>
      </c>
      <c r="V1588" s="13">
        <v>13</v>
      </c>
      <c r="W1588" s="4">
        <v>53</v>
      </c>
      <c r="X1588" s="4">
        <v>34</v>
      </c>
      <c r="Y1588">
        <f t="shared" si="298"/>
        <v>0</v>
      </c>
      <c r="Z1588">
        <f t="shared" si="299"/>
        <v>0</v>
      </c>
    </row>
    <row r="1589" spans="2:26" x14ac:dyDescent="0.25">
      <c r="B1589" s="11">
        <f t="shared" si="300"/>
        <v>44627.708333329509</v>
      </c>
      <c r="C1589" s="1">
        <f t="shared" si="291"/>
        <v>3</v>
      </c>
      <c r="D1589" s="1">
        <f t="shared" si="292"/>
        <v>1</v>
      </c>
      <c r="E1589" s="12">
        <f t="shared" si="293"/>
        <v>18</v>
      </c>
      <c r="F1589" s="124" t="str">
        <f t="shared" si="294"/>
        <v>0</v>
      </c>
      <c r="G1589" s="1">
        <f ca="1">(OFFSET(O1589,0,MATCH(Customer!$J$6,'CDH &amp; HDH'!$P$11:$X$11,0)))</f>
        <v>11</v>
      </c>
      <c r="H1589" s="1" t="str">
        <f t="shared" si="295"/>
        <v>Heating</v>
      </c>
      <c r="I1589" s="1">
        <f ca="1">OFFSET(IF($H1589="Cooling",Customer!$C$25,Customer!$C$52),E1589,D1589)</f>
        <v>70</v>
      </c>
      <c r="J1589" s="1">
        <f ca="1">OFFSET(IF($H1589="Cooling",Customer!$L$25,Customer!$L$52),$E1589,$D1589)</f>
        <v>70</v>
      </c>
      <c r="K1589" s="16">
        <f t="shared" si="296"/>
        <v>0</v>
      </c>
      <c r="L1589" s="16">
        <f t="shared" si="297"/>
        <v>0</v>
      </c>
      <c r="M1589" s="17">
        <f t="shared" ca="1" si="289"/>
        <v>59</v>
      </c>
      <c r="N1589" s="17">
        <f t="shared" ca="1" si="290"/>
        <v>59</v>
      </c>
      <c r="O1589" s="4"/>
      <c r="P1589" s="4">
        <v>46</v>
      </c>
      <c r="Q1589" s="4">
        <v>39</v>
      </c>
      <c r="R1589" s="4">
        <v>2</v>
      </c>
      <c r="S1589" s="4">
        <v>26</v>
      </c>
      <c r="T1589" s="4">
        <v>40</v>
      </c>
      <c r="U1589" s="4">
        <v>50</v>
      </c>
      <c r="V1589" s="13">
        <v>11</v>
      </c>
      <c r="W1589" s="4">
        <v>52</v>
      </c>
      <c r="X1589" s="4">
        <v>32</v>
      </c>
      <c r="Y1589">
        <f t="shared" si="298"/>
        <v>0</v>
      </c>
      <c r="Z1589">
        <f t="shared" si="299"/>
        <v>0</v>
      </c>
    </row>
    <row r="1590" spans="2:26" x14ac:dyDescent="0.25">
      <c r="B1590" s="11">
        <f t="shared" si="300"/>
        <v>44627.749999996173</v>
      </c>
      <c r="C1590" s="1">
        <f t="shared" si="291"/>
        <v>3</v>
      </c>
      <c r="D1590" s="1">
        <f t="shared" si="292"/>
        <v>1</v>
      </c>
      <c r="E1590" s="12">
        <f t="shared" si="293"/>
        <v>19</v>
      </c>
      <c r="F1590" s="124" t="str">
        <f t="shared" si="294"/>
        <v>0</v>
      </c>
      <c r="G1590" s="1">
        <f ca="1">(OFFSET(O1590,0,MATCH(Customer!$J$6,'CDH &amp; HDH'!$P$11:$X$11,0)))</f>
        <v>12</v>
      </c>
      <c r="H1590" s="1" t="str">
        <f t="shared" si="295"/>
        <v>Heating</v>
      </c>
      <c r="I1590" s="1">
        <f ca="1">OFFSET(IF($H1590="Cooling",Customer!$C$25,Customer!$C$52),E1590,D1590)</f>
        <v>66</v>
      </c>
      <c r="J1590" s="1">
        <f ca="1">OFFSET(IF($H1590="Cooling",Customer!$L$25,Customer!$L$52),$E1590,$D1590)</f>
        <v>64</v>
      </c>
      <c r="K1590" s="16">
        <f t="shared" si="296"/>
        <v>0</v>
      </c>
      <c r="L1590" s="16">
        <f t="shared" si="297"/>
        <v>0</v>
      </c>
      <c r="M1590" s="17">
        <f t="shared" ca="1" si="289"/>
        <v>54</v>
      </c>
      <c r="N1590" s="17">
        <f t="shared" ca="1" si="290"/>
        <v>52</v>
      </c>
      <c r="O1590" s="4"/>
      <c r="P1590" s="4">
        <v>44</v>
      </c>
      <c r="Q1590" s="4">
        <v>37</v>
      </c>
      <c r="R1590" s="4">
        <v>1</v>
      </c>
      <c r="S1590" s="4">
        <v>25</v>
      </c>
      <c r="T1590" s="4">
        <v>41</v>
      </c>
      <c r="U1590" s="4">
        <v>47</v>
      </c>
      <c r="V1590" s="13">
        <v>12</v>
      </c>
      <c r="W1590" s="4">
        <v>52</v>
      </c>
      <c r="X1590" s="4">
        <v>30</v>
      </c>
      <c r="Y1590">
        <f t="shared" si="298"/>
        <v>0</v>
      </c>
      <c r="Z1590">
        <f t="shared" si="299"/>
        <v>0</v>
      </c>
    </row>
    <row r="1591" spans="2:26" x14ac:dyDescent="0.25">
      <c r="B1591" s="11">
        <f t="shared" si="300"/>
        <v>44627.791666662837</v>
      </c>
      <c r="C1591" s="1">
        <f t="shared" si="291"/>
        <v>3</v>
      </c>
      <c r="D1591" s="1">
        <f t="shared" si="292"/>
        <v>1</v>
      </c>
      <c r="E1591" s="12">
        <f t="shared" si="293"/>
        <v>20</v>
      </c>
      <c r="F1591" s="124" t="str">
        <f t="shared" si="294"/>
        <v>0</v>
      </c>
      <c r="G1591" s="1">
        <f ca="1">(OFFSET(O1591,0,MATCH(Customer!$J$6,'CDH &amp; HDH'!$P$11:$X$11,0)))</f>
        <v>10</v>
      </c>
      <c r="H1591" s="1" t="str">
        <f t="shared" si="295"/>
        <v>Heating</v>
      </c>
      <c r="I1591" s="1">
        <f ca="1">OFFSET(IF($H1591="Cooling",Customer!$C$25,Customer!$C$52),E1591,D1591)</f>
        <v>66</v>
      </c>
      <c r="J1591" s="1">
        <f ca="1">OFFSET(IF($H1591="Cooling",Customer!$L$25,Customer!$L$52),$E1591,$D1591)</f>
        <v>64</v>
      </c>
      <c r="K1591" s="16">
        <f t="shared" si="296"/>
        <v>0</v>
      </c>
      <c r="L1591" s="16">
        <f t="shared" si="297"/>
        <v>0</v>
      </c>
      <c r="M1591" s="17">
        <f t="shared" ca="1" si="289"/>
        <v>56</v>
      </c>
      <c r="N1591" s="17">
        <f t="shared" ca="1" si="290"/>
        <v>54</v>
      </c>
      <c r="O1591" s="4"/>
      <c r="P1591" s="4">
        <v>43</v>
      </c>
      <c r="Q1591" s="4">
        <v>36</v>
      </c>
      <c r="R1591" s="4">
        <v>1</v>
      </c>
      <c r="S1591" s="4">
        <v>25</v>
      </c>
      <c r="T1591" s="4">
        <v>39</v>
      </c>
      <c r="U1591" s="4">
        <v>47</v>
      </c>
      <c r="V1591" s="13">
        <v>10</v>
      </c>
      <c r="W1591" s="4">
        <v>49</v>
      </c>
      <c r="X1591" s="4">
        <v>26</v>
      </c>
      <c r="Y1591">
        <f t="shared" si="298"/>
        <v>0</v>
      </c>
      <c r="Z1591">
        <f t="shared" si="299"/>
        <v>0</v>
      </c>
    </row>
    <row r="1592" spans="2:26" x14ac:dyDescent="0.25">
      <c r="B1592" s="11">
        <f t="shared" si="300"/>
        <v>44627.833333329501</v>
      </c>
      <c r="C1592" s="1">
        <f t="shared" si="291"/>
        <v>3</v>
      </c>
      <c r="D1592" s="1">
        <f t="shared" si="292"/>
        <v>1</v>
      </c>
      <c r="E1592" s="12">
        <f t="shared" si="293"/>
        <v>21</v>
      </c>
      <c r="F1592" s="124" t="str">
        <f t="shared" si="294"/>
        <v>0</v>
      </c>
      <c r="G1592" s="1">
        <f ca="1">(OFFSET(O1592,0,MATCH(Customer!$J$6,'CDH &amp; HDH'!$P$11:$X$11,0)))</f>
        <v>10</v>
      </c>
      <c r="H1592" s="1" t="str">
        <f t="shared" si="295"/>
        <v>Heating</v>
      </c>
      <c r="I1592" s="1">
        <f ca="1">OFFSET(IF($H1592="Cooling",Customer!$C$25,Customer!$C$52),E1592,D1592)</f>
        <v>66</v>
      </c>
      <c r="J1592" s="1">
        <f ca="1">OFFSET(IF($H1592="Cooling",Customer!$L$25,Customer!$L$52),$E1592,$D1592)</f>
        <v>64</v>
      </c>
      <c r="K1592" s="16">
        <f t="shared" si="296"/>
        <v>0</v>
      </c>
      <c r="L1592" s="16">
        <f t="shared" si="297"/>
        <v>0</v>
      </c>
      <c r="M1592" s="17">
        <f t="shared" ca="1" si="289"/>
        <v>56</v>
      </c>
      <c r="N1592" s="17">
        <f t="shared" ca="1" si="290"/>
        <v>54</v>
      </c>
      <c r="O1592" s="4"/>
      <c r="P1592" s="4">
        <v>41</v>
      </c>
      <c r="Q1592" s="4">
        <v>35</v>
      </c>
      <c r="R1592" s="4">
        <v>0</v>
      </c>
      <c r="S1592" s="4">
        <v>23</v>
      </c>
      <c r="T1592" s="4">
        <v>38</v>
      </c>
      <c r="U1592" s="4">
        <v>46</v>
      </c>
      <c r="V1592" s="13">
        <v>10</v>
      </c>
      <c r="W1592" s="4">
        <v>48</v>
      </c>
      <c r="X1592" s="4">
        <v>24</v>
      </c>
      <c r="Y1592">
        <f t="shared" si="298"/>
        <v>0</v>
      </c>
      <c r="Z1592">
        <f t="shared" si="299"/>
        <v>0</v>
      </c>
    </row>
    <row r="1593" spans="2:26" x14ac:dyDescent="0.25">
      <c r="B1593" s="11">
        <f t="shared" si="300"/>
        <v>44627.874999996166</v>
      </c>
      <c r="C1593" s="1">
        <f t="shared" si="291"/>
        <v>3</v>
      </c>
      <c r="D1593" s="1">
        <f t="shared" si="292"/>
        <v>1</v>
      </c>
      <c r="E1593" s="12">
        <f t="shared" si="293"/>
        <v>22</v>
      </c>
      <c r="F1593" s="124" t="str">
        <f t="shared" si="294"/>
        <v>0</v>
      </c>
      <c r="G1593" s="1">
        <f ca="1">(OFFSET(O1593,0,MATCH(Customer!$J$6,'CDH &amp; HDH'!$P$11:$X$11,0)))</f>
        <v>8</v>
      </c>
      <c r="H1593" s="1" t="str">
        <f t="shared" si="295"/>
        <v>Heating</v>
      </c>
      <c r="I1593" s="1">
        <f ca="1">OFFSET(IF($H1593="Cooling",Customer!$C$25,Customer!$C$52),E1593,D1593)</f>
        <v>66</v>
      </c>
      <c r="J1593" s="1">
        <f ca="1">OFFSET(IF($H1593="Cooling",Customer!$L$25,Customer!$L$52),$E1593,$D1593)</f>
        <v>64</v>
      </c>
      <c r="K1593" s="16">
        <f t="shared" si="296"/>
        <v>0</v>
      </c>
      <c r="L1593" s="16">
        <f t="shared" si="297"/>
        <v>0</v>
      </c>
      <c r="M1593" s="17">
        <f t="shared" ca="1" si="289"/>
        <v>58</v>
      </c>
      <c r="N1593" s="17">
        <f t="shared" ca="1" si="290"/>
        <v>56</v>
      </c>
      <c r="O1593" s="4"/>
      <c r="P1593" s="4">
        <v>40</v>
      </c>
      <c r="Q1593" s="4">
        <v>34</v>
      </c>
      <c r="R1593" s="4">
        <v>0</v>
      </c>
      <c r="S1593" s="4">
        <v>21</v>
      </c>
      <c r="T1593" s="4">
        <v>36</v>
      </c>
      <c r="U1593" s="4">
        <v>44</v>
      </c>
      <c r="V1593" s="13">
        <v>8</v>
      </c>
      <c r="W1593" s="4">
        <v>47</v>
      </c>
      <c r="X1593" s="4">
        <v>22</v>
      </c>
      <c r="Y1593">
        <f t="shared" si="298"/>
        <v>0</v>
      </c>
      <c r="Z1593">
        <f t="shared" si="299"/>
        <v>0</v>
      </c>
    </row>
    <row r="1594" spans="2:26" x14ac:dyDescent="0.25">
      <c r="B1594" s="11">
        <f t="shared" si="300"/>
        <v>44627.91666666283</v>
      </c>
      <c r="C1594" s="1">
        <f t="shared" si="291"/>
        <v>3</v>
      </c>
      <c r="D1594" s="1">
        <f t="shared" si="292"/>
        <v>1</v>
      </c>
      <c r="E1594" s="12">
        <f t="shared" si="293"/>
        <v>23</v>
      </c>
      <c r="F1594" s="124" t="str">
        <f t="shared" si="294"/>
        <v>0</v>
      </c>
      <c r="G1594" s="1">
        <f ca="1">(OFFSET(O1594,0,MATCH(Customer!$J$6,'CDH &amp; HDH'!$P$11:$X$11,0)))</f>
        <v>8</v>
      </c>
      <c r="H1594" s="1" t="str">
        <f t="shared" si="295"/>
        <v>Heating</v>
      </c>
      <c r="I1594" s="1">
        <f ca="1">OFFSET(IF($H1594="Cooling",Customer!$C$25,Customer!$C$52),E1594,D1594)</f>
        <v>66</v>
      </c>
      <c r="J1594" s="1">
        <f ca="1">OFFSET(IF($H1594="Cooling",Customer!$L$25,Customer!$L$52),$E1594,$D1594)</f>
        <v>64</v>
      </c>
      <c r="K1594" s="16">
        <f t="shared" si="296"/>
        <v>0</v>
      </c>
      <c r="L1594" s="16">
        <f t="shared" si="297"/>
        <v>0</v>
      </c>
      <c r="M1594" s="17">
        <f t="shared" ca="1" si="289"/>
        <v>58</v>
      </c>
      <c r="N1594" s="17">
        <f t="shared" ca="1" si="290"/>
        <v>56</v>
      </c>
      <c r="O1594" s="4"/>
      <c r="P1594" s="4">
        <v>39</v>
      </c>
      <c r="Q1594" s="4">
        <v>33</v>
      </c>
      <c r="R1594" s="4">
        <v>0</v>
      </c>
      <c r="S1594" s="4">
        <v>20</v>
      </c>
      <c r="T1594" s="4">
        <v>35</v>
      </c>
      <c r="U1594" s="4">
        <v>43</v>
      </c>
      <c r="V1594" s="13">
        <v>8</v>
      </c>
      <c r="W1594" s="4">
        <v>45</v>
      </c>
      <c r="X1594" s="4">
        <v>19</v>
      </c>
      <c r="Y1594">
        <f t="shared" si="298"/>
        <v>0</v>
      </c>
      <c r="Z1594">
        <f t="shared" si="299"/>
        <v>0</v>
      </c>
    </row>
    <row r="1595" spans="2:26" x14ac:dyDescent="0.25">
      <c r="B1595" s="11">
        <f t="shared" si="300"/>
        <v>44627.958333329494</v>
      </c>
      <c r="C1595" s="1">
        <f t="shared" si="291"/>
        <v>3</v>
      </c>
      <c r="D1595" s="1">
        <f t="shared" si="292"/>
        <v>1</v>
      </c>
      <c r="E1595" s="12">
        <f t="shared" si="293"/>
        <v>24</v>
      </c>
      <c r="F1595" s="124" t="str">
        <f t="shared" si="294"/>
        <v>0</v>
      </c>
      <c r="G1595" s="1">
        <f ca="1">(OFFSET(O1595,0,MATCH(Customer!$J$6,'CDH &amp; HDH'!$P$11:$X$11,0)))</f>
        <v>8</v>
      </c>
      <c r="H1595" s="1" t="str">
        <f t="shared" si="295"/>
        <v>Heating</v>
      </c>
      <c r="I1595" s="1">
        <f ca="1">OFFSET(IF($H1595="Cooling",Customer!$C$25,Customer!$C$52),E1595,D1595)</f>
        <v>66</v>
      </c>
      <c r="J1595" s="1">
        <f ca="1">OFFSET(IF($H1595="Cooling",Customer!$L$25,Customer!$L$52),$E1595,$D1595)</f>
        <v>64</v>
      </c>
      <c r="K1595" s="16">
        <f t="shared" si="296"/>
        <v>0</v>
      </c>
      <c r="L1595" s="16">
        <f t="shared" si="297"/>
        <v>0</v>
      </c>
      <c r="M1595" s="17">
        <f t="shared" ca="1" si="289"/>
        <v>58</v>
      </c>
      <c r="N1595" s="17">
        <f t="shared" ca="1" si="290"/>
        <v>56</v>
      </c>
      <c r="O1595" s="4"/>
      <c r="P1595" s="4">
        <v>37</v>
      </c>
      <c r="Q1595" s="4">
        <v>34</v>
      </c>
      <c r="R1595" s="4">
        <v>1</v>
      </c>
      <c r="S1595" s="4">
        <v>18</v>
      </c>
      <c r="T1595" s="4">
        <v>35</v>
      </c>
      <c r="U1595" s="4">
        <v>43</v>
      </c>
      <c r="V1595" s="13">
        <v>8</v>
      </c>
      <c r="W1595" s="4">
        <v>44</v>
      </c>
      <c r="X1595" s="4">
        <v>19</v>
      </c>
      <c r="Y1595">
        <f t="shared" si="298"/>
        <v>0</v>
      </c>
      <c r="Z1595">
        <f t="shared" si="299"/>
        <v>0</v>
      </c>
    </row>
    <row r="1596" spans="2:26" x14ac:dyDescent="0.25">
      <c r="B1596" s="11">
        <f t="shared" si="300"/>
        <v>44627.999999996158</v>
      </c>
      <c r="C1596" s="1">
        <f t="shared" si="291"/>
        <v>3</v>
      </c>
      <c r="D1596" s="1">
        <f t="shared" si="292"/>
        <v>2</v>
      </c>
      <c r="E1596" s="12">
        <f t="shared" si="293"/>
        <v>1</v>
      </c>
      <c r="F1596" s="124" t="str">
        <f t="shared" si="294"/>
        <v>0</v>
      </c>
      <c r="G1596" s="1">
        <f ca="1">(OFFSET(O1596,0,MATCH(Customer!$J$6,'CDH &amp; HDH'!$P$11:$X$11,0)))</f>
        <v>6</v>
      </c>
      <c r="H1596" s="1" t="str">
        <f t="shared" si="295"/>
        <v>Heating</v>
      </c>
      <c r="I1596" s="1">
        <f ca="1">OFFSET(IF($H1596="Cooling",Customer!$C$25,Customer!$C$52),E1596,D1596)</f>
        <v>66</v>
      </c>
      <c r="J1596" s="1">
        <f ca="1">OFFSET(IF($H1596="Cooling",Customer!$L$25,Customer!$L$52),$E1596,$D1596)</f>
        <v>64</v>
      </c>
      <c r="K1596" s="16">
        <f t="shared" si="296"/>
        <v>0</v>
      </c>
      <c r="L1596" s="16">
        <f t="shared" si="297"/>
        <v>0</v>
      </c>
      <c r="M1596" s="17">
        <f t="shared" ca="1" si="289"/>
        <v>60</v>
      </c>
      <c r="N1596" s="17">
        <f t="shared" ca="1" si="290"/>
        <v>58</v>
      </c>
      <c r="O1596" s="4"/>
      <c r="P1596" s="4">
        <v>36</v>
      </c>
      <c r="Q1596" s="4">
        <v>32</v>
      </c>
      <c r="R1596" s="4">
        <v>1</v>
      </c>
      <c r="S1596" s="4">
        <v>18</v>
      </c>
      <c r="T1596" s="4">
        <v>36</v>
      </c>
      <c r="U1596" s="4">
        <v>43</v>
      </c>
      <c r="V1596" s="13">
        <v>6</v>
      </c>
      <c r="W1596" s="4">
        <v>44</v>
      </c>
      <c r="X1596" s="4">
        <v>18</v>
      </c>
      <c r="Y1596">
        <f t="shared" si="298"/>
        <v>0</v>
      </c>
      <c r="Z1596">
        <f t="shared" si="299"/>
        <v>0</v>
      </c>
    </row>
    <row r="1597" spans="2:26" x14ac:dyDescent="0.25">
      <c r="B1597" s="11">
        <f t="shared" si="300"/>
        <v>44628.041666662823</v>
      </c>
      <c r="C1597" s="1">
        <f t="shared" si="291"/>
        <v>3</v>
      </c>
      <c r="D1597" s="1">
        <f t="shared" si="292"/>
        <v>2</v>
      </c>
      <c r="E1597" s="12">
        <f t="shared" si="293"/>
        <v>2</v>
      </c>
      <c r="F1597" s="124" t="str">
        <f t="shared" si="294"/>
        <v>0</v>
      </c>
      <c r="G1597" s="1">
        <f ca="1">(OFFSET(O1597,0,MATCH(Customer!$J$6,'CDH &amp; HDH'!$P$11:$X$11,0)))</f>
        <v>5</v>
      </c>
      <c r="H1597" s="1" t="str">
        <f t="shared" si="295"/>
        <v>Heating</v>
      </c>
      <c r="I1597" s="1">
        <f ca="1">OFFSET(IF($H1597="Cooling",Customer!$C$25,Customer!$C$52),E1597,D1597)</f>
        <v>66</v>
      </c>
      <c r="J1597" s="1">
        <f ca="1">OFFSET(IF($H1597="Cooling",Customer!$L$25,Customer!$L$52),$E1597,$D1597)</f>
        <v>64</v>
      </c>
      <c r="K1597" s="16">
        <f t="shared" si="296"/>
        <v>0</v>
      </c>
      <c r="L1597" s="16">
        <f t="shared" si="297"/>
        <v>0</v>
      </c>
      <c r="M1597" s="17">
        <f t="shared" ca="1" si="289"/>
        <v>61</v>
      </c>
      <c r="N1597" s="17">
        <f t="shared" ca="1" si="290"/>
        <v>59</v>
      </c>
      <c r="O1597" s="4"/>
      <c r="P1597" s="4">
        <v>35</v>
      </c>
      <c r="Q1597" s="4">
        <v>31</v>
      </c>
      <c r="R1597" s="4">
        <v>1</v>
      </c>
      <c r="S1597" s="4">
        <v>18</v>
      </c>
      <c r="T1597" s="4">
        <v>36</v>
      </c>
      <c r="U1597" s="4">
        <v>41</v>
      </c>
      <c r="V1597" s="13">
        <v>5</v>
      </c>
      <c r="W1597" s="4">
        <v>45</v>
      </c>
      <c r="X1597" s="4">
        <v>17</v>
      </c>
      <c r="Y1597">
        <f t="shared" si="298"/>
        <v>0</v>
      </c>
      <c r="Z1597">
        <f t="shared" si="299"/>
        <v>0</v>
      </c>
    </row>
    <row r="1598" spans="2:26" x14ac:dyDescent="0.25">
      <c r="B1598" s="11">
        <f t="shared" si="300"/>
        <v>44628.083333329487</v>
      </c>
      <c r="C1598" s="1">
        <f t="shared" si="291"/>
        <v>3</v>
      </c>
      <c r="D1598" s="1">
        <f t="shared" si="292"/>
        <v>2</v>
      </c>
      <c r="E1598" s="12">
        <f t="shared" si="293"/>
        <v>3</v>
      </c>
      <c r="F1598" s="124" t="str">
        <f t="shared" si="294"/>
        <v>0</v>
      </c>
      <c r="G1598" s="1">
        <f ca="1">(OFFSET(O1598,0,MATCH(Customer!$J$6,'CDH &amp; HDH'!$P$11:$X$11,0)))</f>
        <v>5</v>
      </c>
      <c r="H1598" s="1" t="str">
        <f t="shared" si="295"/>
        <v>Heating</v>
      </c>
      <c r="I1598" s="1">
        <f ca="1">OFFSET(IF($H1598="Cooling",Customer!$C$25,Customer!$C$52),E1598,D1598)</f>
        <v>66</v>
      </c>
      <c r="J1598" s="1">
        <f ca="1">OFFSET(IF($H1598="Cooling",Customer!$L$25,Customer!$L$52),$E1598,$D1598)</f>
        <v>64</v>
      </c>
      <c r="K1598" s="16">
        <f t="shared" si="296"/>
        <v>0</v>
      </c>
      <c r="L1598" s="16">
        <f t="shared" si="297"/>
        <v>0</v>
      </c>
      <c r="M1598" s="17">
        <f t="shared" ca="1" si="289"/>
        <v>61</v>
      </c>
      <c r="N1598" s="17">
        <f t="shared" ca="1" si="290"/>
        <v>59</v>
      </c>
      <c r="O1598" s="4"/>
      <c r="P1598" s="4">
        <v>33</v>
      </c>
      <c r="Q1598" s="4">
        <v>33</v>
      </c>
      <c r="R1598" s="4">
        <v>0</v>
      </c>
      <c r="S1598" s="4">
        <v>17</v>
      </c>
      <c r="T1598" s="4">
        <v>36</v>
      </c>
      <c r="U1598" s="4">
        <v>41</v>
      </c>
      <c r="V1598" s="13">
        <v>5</v>
      </c>
      <c r="W1598" s="4">
        <v>46</v>
      </c>
      <c r="X1598" s="4">
        <v>16</v>
      </c>
      <c r="Y1598">
        <f t="shared" si="298"/>
        <v>0</v>
      </c>
      <c r="Z1598">
        <f t="shared" si="299"/>
        <v>0</v>
      </c>
    </row>
    <row r="1599" spans="2:26" x14ac:dyDescent="0.25">
      <c r="B1599" s="11">
        <f t="shared" si="300"/>
        <v>44628.124999996151</v>
      </c>
      <c r="C1599" s="1">
        <f t="shared" si="291"/>
        <v>3</v>
      </c>
      <c r="D1599" s="1">
        <f t="shared" si="292"/>
        <v>2</v>
      </c>
      <c r="E1599" s="12">
        <f t="shared" si="293"/>
        <v>4</v>
      </c>
      <c r="F1599" s="124" t="str">
        <f t="shared" si="294"/>
        <v>0</v>
      </c>
      <c r="G1599" s="1">
        <f ca="1">(OFFSET(O1599,0,MATCH(Customer!$J$6,'CDH &amp; HDH'!$P$11:$X$11,0)))</f>
        <v>5</v>
      </c>
      <c r="H1599" s="1" t="str">
        <f t="shared" si="295"/>
        <v>Heating</v>
      </c>
      <c r="I1599" s="1">
        <f ca="1">OFFSET(IF($H1599="Cooling",Customer!$C$25,Customer!$C$52),E1599,D1599)</f>
        <v>66</v>
      </c>
      <c r="J1599" s="1">
        <f ca="1">OFFSET(IF($H1599="Cooling",Customer!$L$25,Customer!$L$52),$E1599,$D1599)</f>
        <v>64</v>
      </c>
      <c r="K1599" s="16">
        <f t="shared" si="296"/>
        <v>0</v>
      </c>
      <c r="L1599" s="16">
        <f t="shared" si="297"/>
        <v>0</v>
      </c>
      <c r="M1599" s="17">
        <f t="shared" ca="1" si="289"/>
        <v>61</v>
      </c>
      <c r="N1599" s="17">
        <f t="shared" ca="1" si="290"/>
        <v>59</v>
      </c>
      <c r="O1599" s="4"/>
      <c r="P1599" s="4">
        <v>32</v>
      </c>
      <c r="Q1599" s="4">
        <v>33</v>
      </c>
      <c r="R1599" s="4">
        <v>0</v>
      </c>
      <c r="S1599" s="4">
        <v>17</v>
      </c>
      <c r="T1599" s="4">
        <v>37</v>
      </c>
      <c r="U1599" s="4">
        <v>41</v>
      </c>
      <c r="V1599" s="13">
        <v>5</v>
      </c>
      <c r="W1599" s="4">
        <v>47</v>
      </c>
      <c r="X1599" s="4">
        <v>15</v>
      </c>
      <c r="Y1599">
        <f t="shared" si="298"/>
        <v>0</v>
      </c>
      <c r="Z1599">
        <f t="shared" si="299"/>
        <v>0</v>
      </c>
    </row>
    <row r="1600" spans="2:26" x14ac:dyDescent="0.25">
      <c r="B1600" s="11">
        <f t="shared" si="300"/>
        <v>44628.166666662815</v>
      </c>
      <c r="C1600" s="1">
        <f t="shared" si="291"/>
        <v>3</v>
      </c>
      <c r="D1600" s="1">
        <f t="shared" si="292"/>
        <v>2</v>
      </c>
      <c r="E1600" s="12">
        <f t="shared" si="293"/>
        <v>5</v>
      </c>
      <c r="F1600" s="124" t="str">
        <f t="shared" si="294"/>
        <v>0</v>
      </c>
      <c r="G1600" s="1">
        <f ca="1">(OFFSET(O1600,0,MATCH(Customer!$J$6,'CDH &amp; HDH'!$P$11:$X$11,0)))</f>
        <v>2</v>
      </c>
      <c r="H1600" s="1" t="str">
        <f t="shared" si="295"/>
        <v>Heating</v>
      </c>
      <c r="I1600" s="1">
        <f ca="1">OFFSET(IF($H1600="Cooling",Customer!$C$25,Customer!$C$52),E1600,D1600)</f>
        <v>66</v>
      </c>
      <c r="J1600" s="1">
        <f ca="1">OFFSET(IF($H1600="Cooling",Customer!$L$25,Customer!$L$52),$E1600,$D1600)</f>
        <v>64</v>
      </c>
      <c r="K1600" s="16">
        <f t="shared" si="296"/>
        <v>0</v>
      </c>
      <c r="L1600" s="16">
        <f t="shared" si="297"/>
        <v>0</v>
      </c>
      <c r="M1600" s="17">
        <f t="shared" ca="1" si="289"/>
        <v>64</v>
      </c>
      <c r="N1600" s="17">
        <f t="shared" ca="1" si="290"/>
        <v>62</v>
      </c>
      <c r="O1600" s="4"/>
      <c r="P1600" s="4">
        <v>31</v>
      </c>
      <c r="Q1600" s="4">
        <v>33</v>
      </c>
      <c r="R1600" s="4">
        <v>-1</v>
      </c>
      <c r="S1600" s="4">
        <v>16</v>
      </c>
      <c r="T1600" s="4">
        <v>37</v>
      </c>
      <c r="U1600" s="4">
        <v>42</v>
      </c>
      <c r="V1600" s="13">
        <v>2</v>
      </c>
      <c r="W1600" s="4">
        <v>48</v>
      </c>
      <c r="X1600" s="4">
        <v>14</v>
      </c>
      <c r="Y1600">
        <f t="shared" si="298"/>
        <v>0</v>
      </c>
      <c r="Z1600">
        <f t="shared" si="299"/>
        <v>0</v>
      </c>
    </row>
    <row r="1601" spans="2:26" x14ac:dyDescent="0.25">
      <c r="B1601" s="11">
        <f t="shared" si="300"/>
        <v>44628.20833332948</v>
      </c>
      <c r="C1601" s="1">
        <f t="shared" si="291"/>
        <v>3</v>
      </c>
      <c r="D1601" s="1">
        <f t="shared" si="292"/>
        <v>2</v>
      </c>
      <c r="E1601" s="12">
        <f t="shared" si="293"/>
        <v>6</v>
      </c>
      <c r="F1601" s="124" t="str">
        <f t="shared" si="294"/>
        <v>0</v>
      </c>
      <c r="G1601" s="1">
        <f ca="1">(OFFSET(O1601,0,MATCH(Customer!$J$6,'CDH &amp; HDH'!$P$11:$X$11,0)))</f>
        <v>1</v>
      </c>
      <c r="H1601" s="1" t="str">
        <f t="shared" si="295"/>
        <v>Heating</v>
      </c>
      <c r="I1601" s="1">
        <f ca="1">OFFSET(IF($H1601="Cooling",Customer!$C$25,Customer!$C$52),E1601,D1601)</f>
        <v>66</v>
      </c>
      <c r="J1601" s="1">
        <f ca="1">OFFSET(IF($H1601="Cooling",Customer!$L$25,Customer!$L$52),$E1601,$D1601)</f>
        <v>64</v>
      </c>
      <c r="K1601" s="16">
        <f t="shared" si="296"/>
        <v>0</v>
      </c>
      <c r="L1601" s="16">
        <f t="shared" si="297"/>
        <v>0</v>
      </c>
      <c r="M1601" s="17">
        <f t="shared" ca="1" si="289"/>
        <v>65</v>
      </c>
      <c r="N1601" s="17">
        <f t="shared" ca="1" si="290"/>
        <v>63</v>
      </c>
      <c r="O1601" s="4"/>
      <c r="P1601" s="4">
        <v>29</v>
      </c>
      <c r="Q1601" s="4">
        <v>34</v>
      </c>
      <c r="R1601" s="4">
        <v>-2</v>
      </c>
      <c r="S1601" s="4">
        <v>15</v>
      </c>
      <c r="T1601" s="4">
        <v>36</v>
      </c>
      <c r="U1601" s="4">
        <v>42</v>
      </c>
      <c r="V1601" s="13">
        <v>1</v>
      </c>
      <c r="W1601" s="4">
        <v>48</v>
      </c>
      <c r="X1601" s="4">
        <v>14</v>
      </c>
      <c r="Y1601">
        <f t="shared" si="298"/>
        <v>0</v>
      </c>
      <c r="Z1601">
        <f t="shared" si="299"/>
        <v>0</v>
      </c>
    </row>
    <row r="1602" spans="2:26" x14ac:dyDescent="0.25">
      <c r="B1602" s="11">
        <f t="shared" si="300"/>
        <v>44628.249999996144</v>
      </c>
      <c r="C1602" s="1">
        <f t="shared" si="291"/>
        <v>3</v>
      </c>
      <c r="D1602" s="1">
        <f t="shared" si="292"/>
        <v>2</v>
      </c>
      <c r="E1602" s="12">
        <f t="shared" si="293"/>
        <v>7</v>
      </c>
      <c r="F1602" s="124" t="str">
        <f t="shared" si="294"/>
        <v>0</v>
      </c>
      <c r="G1602" s="1">
        <f ca="1">(OFFSET(O1602,0,MATCH(Customer!$J$6,'CDH &amp; HDH'!$P$11:$X$11,0)))</f>
        <v>1</v>
      </c>
      <c r="H1602" s="1" t="str">
        <f t="shared" si="295"/>
        <v>Heating</v>
      </c>
      <c r="I1602" s="1">
        <f ca="1">OFFSET(IF($H1602="Cooling",Customer!$C$25,Customer!$C$52),E1602,D1602)</f>
        <v>66</v>
      </c>
      <c r="J1602" s="1">
        <f ca="1">OFFSET(IF($H1602="Cooling",Customer!$L$25,Customer!$L$52),$E1602,$D1602)</f>
        <v>64</v>
      </c>
      <c r="K1602" s="16">
        <f t="shared" si="296"/>
        <v>0</v>
      </c>
      <c r="L1602" s="16">
        <f t="shared" si="297"/>
        <v>0</v>
      </c>
      <c r="M1602" s="17">
        <f t="shared" ca="1" si="289"/>
        <v>65</v>
      </c>
      <c r="N1602" s="17">
        <f t="shared" ca="1" si="290"/>
        <v>63</v>
      </c>
      <c r="O1602" s="4"/>
      <c r="P1602" s="4">
        <v>28</v>
      </c>
      <c r="Q1602" s="4">
        <v>35</v>
      </c>
      <c r="R1602" s="4">
        <v>-3</v>
      </c>
      <c r="S1602" s="4">
        <v>15</v>
      </c>
      <c r="T1602" s="4">
        <v>37</v>
      </c>
      <c r="U1602" s="4">
        <v>42</v>
      </c>
      <c r="V1602" s="13">
        <v>1</v>
      </c>
      <c r="W1602" s="4">
        <v>49</v>
      </c>
      <c r="X1602" s="4">
        <v>14</v>
      </c>
      <c r="Y1602">
        <f t="shared" si="298"/>
        <v>0</v>
      </c>
      <c r="Z1602">
        <f t="shared" si="299"/>
        <v>0</v>
      </c>
    </row>
    <row r="1603" spans="2:26" x14ac:dyDescent="0.25">
      <c r="B1603" s="11">
        <f t="shared" si="300"/>
        <v>44628.291666662808</v>
      </c>
      <c r="C1603" s="1">
        <f t="shared" si="291"/>
        <v>3</v>
      </c>
      <c r="D1603" s="1">
        <f t="shared" si="292"/>
        <v>2</v>
      </c>
      <c r="E1603" s="12">
        <f t="shared" si="293"/>
        <v>8</v>
      </c>
      <c r="F1603" s="124" t="str">
        <f t="shared" si="294"/>
        <v>0</v>
      </c>
      <c r="G1603" s="1">
        <f ca="1">(OFFSET(O1603,0,MATCH(Customer!$J$6,'CDH &amp; HDH'!$P$11:$X$11,0)))</f>
        <v>1</v>
      </c>
      <c r="H1603" s="1" t="str">
        <f t="shared" si="295"/>
        <v>Heating</v>
      </c>
      <c r="I1603" s="1">
        <f ca="1">OFFSET(IF($H1603="Cooling",Customer!$C$25,Customer!$C$52),E1603,D1603)</f>
        <v>70</v>
      </c>
      <c r="J1603" s="1">
        <f ca="1">OFFSET(IF($H1603="Cooling",Customer!$L$25,Customer!$L$52),$E1603,$D1603)</f>
        <v>70</v>
      </c>
      <c r="K1603" s="16">
        <f t="shared" si="296"/>
        <v>0</v>
      </c>
      <c r="L1603" s="16">
        <f t="shared" si="297"/>
        <v>0</v>
      </c>
      <c r="M1603" s="17">
        <f t="shared" ca="1" si="289"/>
        <v>69</v>
      </c>
      <c r="N1603" s="17">
        <f t="shared" ca="1" si="290"/>
        <v>69</v>
      </c>
      <c r="O1603" s="4"/>
      <c r="P1603" s="4">
        <v>30</v>
      </c>
      <c r="Q1603" s="4">
        <v>38</v>
      </c>
      <c r="R1603" s="4">
        <v>-1</v>
      </c>
      <c r="S1603" s="4">
        <v>15</v>
      </c>
      <c r="T1603" s="4">
        <v>38</v>
      </c>
      <c r="U1603" s="4">
        <v>42</v>
      </c>
      <c r="V1603" s="13">
        <v>1</v>
      </c>
      <c r="W1603" s="4">
        <v>48</v>
      </c>
      <c r="X1603" s="4">
        <v>18</v>
      </c>
      <c r="Y1603">
        <f t="shared" si="298"/>
        <v>0</v>
      </c>
      <c r="Z1603">
        <f t="shared" si="299"/>
        <v>0</v>
      </c>
    </row>
    <row r="1604" spans="2:26" x14ac:dyDescent="0.25">
      <c r="B1604" s="11">
        <f t="shared" si="300"/>
        <v>44628.333333329472</v>
      </c>
      <c r="C1604" s="1">
        <f t="shared" si="291"/>
        <v>3</v>
      </c>
      <c r="D1604" s="1">
        <f t="shared" si="292"/>
        <v>2</v>
      </c>
      <c r="E1604" s="12">
        <f t="shared" si="293"/>
        <v>9</v>
      </c>
      <c r="F1604" s="124" t="str">
        <f t="shared" si="294"/>
        <v>0</v>
      </c>
      <c r="G1604" s="1">
        <f ca="1">(OFFSET(O1604,0,MATCH(Customer!$J$6,'CDH &amp; HDH'!$P$11:$X$11,0)))</f>
        <v>6</v>
      </c>
      <c r="H1604" s="1" t="str">
        <f t="shared" si="295"/>
        <v>Heating</v>
      </c>
      <c r="I1604" s="1">
        <f ca="1">OFFSET(IF($H1604="Cooling",Customer!$C$25,Customer!$C$52),E1604,D1604)</f>
        <v>70</v>
      </c>
      <c r="J1604" s="1">
        <f ca="1">OFFSET(IF($H1604="Cooling",Customer!$L$25,Customer!$L$52),$E1604,$D1604)</f>
        <v>70</v>
      </c>
      <c r="K1604" s="16">
        <f t="shared" si="296"/>
        <v>0</v>
      </c>
      <c r="L1604" s="16">
        <f t="shared" si="297"/>
        <v>0</v>
      </c>
      <c r="M1604" s="17">
        <f t="shared" ca="1" si="289"/>
        <v>64</v>
      </c>
      <c r="N1604" s="17">
        <f t="shared" ca="1" si="290"/>
        <v>64</v>
      </c>
      <c r="O1604" s="4"/>
      <c r="P1604" s="4">
        <v>32</v>
      </c>
      <c r="Q1604" s="4">
        <v>43</v>
      </c>
      <c r="R1604" s="4">
        <v>-1</v>
      </c>
      <c r="S1604" s="4">
        <v>14</v>
      </c>
      <c r="T1604" s="4">
        <v>39</v>
      </c>
      <c r="U1604" s="4">
        <v>41</v>
      </c>
      <c r="V1604" s="13">
        <v>6</v>
      </c>
      <c r="W1604" s="4">
        <v>48</v>
      </c>
      <c r="X1604" s="4">
        <v>22</v>
      </c>
      <c r="Y1604">
        <f t="shared" si="298"/>
        <v>0</v>
      </c>
      <c r="Z1604">
        <f t="shared" si="299"/>
        <v>0</v>
      </c>
    </row>
    <row r="1605" spans="2:26" x14ac:dyDescent="0.25">
      <c r="B1605" s="11">
        <f t="shared" si="300"/>
        <v>44628.374999996136</v>
      </c>
      <c r="C1605" s="1">
        <f t="shared" si="291"/>
        <v>3</v>
      </c>
      <c r="D1605" s="1">
        <f t="shared" si="292"/>
        <v>2</v>
      </c>
      <c r="E1605" s="12">
        <f t="shared" si="293"/>
        <v>10</v>
      </c>
      <c r="F1605" s="124" t="str">
        <f t="shared" si="294"/>
        <v>0</v>
      </c>
      <c r="G1605" s="1">
        <f ca="1">(OFFSET(O1605,0,MATCH(Customer!$J$6,'CDH &amp; HDH'!$P$11:$X$11,0)))</f>
        <v>12</v>
      </c>
      <c r="H1605" s="1" t="str">
        <f t="shared" si="295"/>
        <v>Heating</v>
      </c>
      <c r="I1605" s="1">
        <f ca="1">OFFSET(IF($H1605="Cooling",Customer!$C$25,Customer!$C$52),E1605,D1605)</f>
        <v>70</v>
      </c>
      <c r="J1605" s="1">
        <f ca="1">OFFSET(IF($H1605="Cooling",Customer!$L$25,Customer!$L$52),$E1605,$D1605)</f>
        <v>70</v>
      </c>
      <c r="K1605" s="16">
        <f t="shared" si="296"/>
        <v>0</v>
      </c>
      <c r="L1605" s="16">
        <f t="shared" si="297"/>
        <v>0</v>
      </c>
      <c r="M1605" s="17">
        <f t="shared" ca="1" si="289"/>
        <v>58</v>
      </c>
      <c r="N1605" s="17">
        <f t="shared" ca="1" si="290"/>
        <v>58</v>
      </c>
      <c r="O1605" s="4"/>
      <c r="P1605" s="4">
        <v>34</v>
      </c>
      <c r="Q1605" s="4">
        <v>50</v>
      </c>
      <c r="R1605" s="4">
        <v>2</v>
      </c>
      <c r="S1605" s="4">
        <v>15</v>
      </c>
      <c r="T1605" s="4">
        <v>42</v>
      </c>
      <c r="U1605" s="4">
        <v>43</v>
      </c>
      <c r="V1605" s="13">
        <v>12</v>
      </c>
      <c r="W1605" s="4">
        <v>49</v>
      </c>
      <c r="X1605" s="4">
        <v>27</v>
      </c>
      <c r="Y1605">
        <f t="shared" si="298"/>
        <v>0</v>
      </c>
      <c r="Z1605">
        <f t="shared" si="299"/>
        <v>0</v>
      </c>
    </row>
    <row r="1606" spans="2:26" x14ac:dyDescent="0.25">
      <c r="B1606" s="11">
        <f t="shared" si="300"/>
        <v>44628.416666662801</v>
      </c>
      <c r="C1606" s="1">
        <f t="shared" si="291"/>
        <v>3</v>
      </c>
      <c r="D1606" s="1">
        <f t="shared" si="292"/>
        <v>2</v>
      </c>
      <c r="E1606" s="12">
        <f t="shared" si="293"/>
        <v>11</v>
      </c>
      <c r="F1606" s="124" t="str">
        <f t="shared" si="294"/>
        <v>0</v>
      </c>
      <c r="G1606" s="1">
        <f ca="1">(OFFSET(O1606,0,MATCH(Customer!$J$6,'CDH &amp; HDH'!$P$11:$X$11,0)))</f>
        <v>14</v>
      </c>
      <c r="H1606" s="1" t="str">
        <f t="shared" si="295"/>
        <v>Heating</v>
      </c>
      <c r="I1606" s="1">
        <f ca="1">OFFSET(IF($H1606="Cooling",Customer!$C$25,Customer!$C$52),E1606,D1606)</f>
        <v>70</v>
      </c>
      <c r="J1606" s="1">
        <f ca="1">OFFSET(IF($H1606="Cooling",Customer!$L$25,Customer!$L$52),$E1606,$D1606)</f>
        <v>70</v>
      </c>
      <c r="K1606" s="16">
        <f t="shared" si="296"/>
        <v>0</v>
      </c>
      <c r="L1606" s="16">
        <f t="shared" si="297"/>
        <v>0</v>
      </c>
      <c r="M1606" s="17">
        <f t="shared" ca="1" si="289"/>
        <v>56</v>
      </c>
      <c r="N1606" s="17">
        <f t="shared" ca="1" si="290"/>
        <v>56</v>
      </c>
      <c r="O1606" s="4"/>
      <c r="P1606" s="4">
        <v>36</v>
      </c>
      <c r="Q1606" s="4">
        <v>56</v>
      </c>
      <c r="R1606" s="4">
        <v>9</v>
      </c>
      <c r="S1606" s="4">
        <v>16</v>
      </c>
      <c r="T1606" s="4">
        <v>43</v>
      </c>
      <c r="U1606" s="4">
        <v>44</v>
      </c>
      <c r="V1606" s="13">
        <v>14</v>
      </c>
      <c r="W1606" s="4">
        <v>50</v>
      </c>
      <c r="X1606" s="4">
        <v>31</v>
      </c>
      <c r="Y1606">
        <f t="shared" si="298"/>
        <v>0</v>
      </c>
      <c r="Z1606">
        <f t="shared" si="299"/>
        <v>0</v>
      </c>
    </row>
    <row r="1607" spans="2:26" x14ac:dyDescent="0.25">
      <c r="B1607" s="11">
        <f t="shared" si="300"/>
        <v>44628.458333329465</v>
      </c>
      <c r="C1607" s="1">
        <f t="shared" si="291"/>
        <v>3</v>
      </c>
      <c r="D1607" s="1">
        <f t="shared" si="292"/>
        <v>2</v>
      </c>
      <c r="E1607" s="12">
        <f t="shared" si="293"/>
        <v>12</v>
      </c>
      <c r="F1607" s="124" t="str">
        <f t="shared" si="294"/>
        <v>0</v>
      </c>
      <c r="G1607" s="1">
        <f ca="1">(OFFSET(O1607,0,MATCH(Customer!$J$6,'CDH &amp; HDH'!$P$11:$X$11,0)))</f>
        <v>17</v>
      </c>
      <c r="H1607" s="1" t="str">
        <f t="shared" si="295"/>
        <v>Heating</v>
      </c>
      <c r="I1607" s="1">
        <f ca="1">OFFSET(IF($H1607="Cooling",Customer!$C$25,Customer!$C$52),E1607,D1607)</f>
        <v>70</v>
      </c>
      <c r="J1607" s="1">
        <f ca="1">OFFSET(IF($H1607="Cooling",Customer!$L$25,Customer!$L$52),$E1607,$D1607)</f>
        <v>70</v>
      </c>
      <c r="K1607" s="16">
        <f t="shared" si="296"/>
        <v>0</v>
      </c>
      <c r="L1607" s="16">
        <f t="shared" si="297"/>
        <v>0</v>
      </c>
      <c r="M1607" s="17">
        <f t="shared" ca="1" si="289"/>
        <v>53</v>
      </c>
      <c r="N1607" s="17">
        <f t="shared" ca="1" si="290"/>
        <v>53</v>
      </c>
      <c r="O1607" s="4"/>
      <c r="P1607" s="4">
        <v>37</v>
      </c>
      <c r="Q1607" s="4">
        <v>59</v>
      </c>
      <c r="R1607" s="4">
        <v>13</v>
      </c>
      <c r="S1607" s="4">
        <v>18</v>
      </c>
      <c r="T1607" s="4">
        <v>47</v>
      </c>
      <c r="U1607" s="4">
        <v>44</v>
      </c>
      <c r="V1607" s="13">
        <v>17</v>
      </c>
      <c r="W1607" s="4">
        <v>52</v>
      </c>
      <c r="X1607" s="4">
        <v>38</v>
      </c>
      <c r="Y1607">
        <f t="shared" si="298"/>
        <v>0</v>
      </c>
      <c r="Z1607">
        <f t="shared" si="299"/>
        <v>0</v>
      </c>
    </row>
    <row r="1608" spans="2:26" x14ac:dyDescent="0.25">
      <c r="B1608" s="11">
        <f t="shared" si="300"/>
        <v>44628.499999996129</v>
      </c>
      <c r="C1608" s="1">
        <f t="shared" si="291"/>
        <v>3</v>
      </c>
      <c r="D1608" s="1">
        <f t="shared" si="292"/>
        <v>2</v>
      </c>
      <c r="E1608" s="12">
        <f t="shared" si="293"/>
        <v>13</v>
      </c>
      <c r="F1608" s="124" t="str">
        <f t="shared" si="294"/>
        <v>0</v>
      </c>
      <c r="G1608" s="1">
        <f ca="1">(OFFSET(O1608,0,MATCH(Customer!$J$6,'CDH &amp; HDH'!$P$11:$X$11,0)))</f>
        <v>17</v>
      </c>
      <c r="H1608" s="1" t="str">
        <f t="shared" si="295"/>
        <v>Heating</v>
      </c>
      <c r="I1608" s="1">
        <f ca="1">OFFSET(IF($H1608="Cooling",Customer!$C$25,Customer!$C$52),E1608,D1608)</f>
        <v>70</v>
      </c>
      <c r="J1608" s="1">
        <f ca="1">OFFSET(IF($H1608="Cooling",Customer!$L$25,Customer!$L$52),$E1608,$D1608)</f>
        <v>70</v>
      </c>
      <c r="K1608" s="16">
        <f t="shared" si="296"/>
        <v>0</v>
      </c>
      <c r="L1608" s="16">
        <f t="shared" si="297"/>
        <v>0</v>
      </c>
      <c r="M1608" s="17">
        <f t="shared" ca="1" si="289"/>
        <v>53</v>
      </c>
      <c r="N1608" s="17">
        <f t="shared" ca="1" si="290"/>
        <v>53</v>
      </c>
      <c r="O1608" s="4"/>
      <c r="P1608" s="4">
        <v>39</v>
      </c>
      <c r="Q1608" s="4">
        <v>62</v>
      </c>
      <c r="R1608" s="4">
        <v>18</v>
      </c>
      <c r="S1608" s="4">
        <v>19</v>
      </c>
      <c r="T1608" s="4">
        <v>55</v>
      </c>
      <c r="U1608" s="4">
        <v>45</v>
      </c>
      <c r="V1608" s="13">
        <v>17</v>
      </c>
      <c r="W1608" s="4">
        <v>52</v>
      </c>
      <c r="X1608" s="4">
        <v>41</v>
      </c>
      <c r="Y1608">
        <f t="shared" si="298"/>
        <v>0</v>
      </c>
      <c r="Z1608">
        <f t="shared" si="299"/>
        <v>0</v>
      </c>
    </row>
    <row r="1609" spans="2:26" x14ac:dyDescent="0.25">
      <c r="B1609" s="11">
        <f t="shared" si="300"/>
        <v>44628.541666662793</v>
      </c>
      <c r="C1609" s="1">
        <f t="shared" si="291"/>
        <v>3</v>
      </c>
      <c r="D1609" s="1">
        <f t="shared" si="292"/>
        <v>2</v>
      </c>
      <c r="E1609" s="12">
        <f t="shared" si="293"/>
        <v>14</v>
      </c>
      <c r="F1609" s="124" t="str">
        <f t="shared" si="294"/>
        <v>0</v>
      </c>
      <c r="G1609" s="1">
        <f ca="1">(OFFSET(O1609,0,MATCH(Customer!$J$6,'CDH &amp; HDH'!$P$11:$X$11,0)))</f>
        <v>19</v>
      </c>
      <c r="H1609" s="1" t="str">
        <f t="shared" si="295"/>
        <v>Heating</v>
      </c>
      <c r="I1609" s="1">
        <f ca="1">OFFSET(IF($H1609="Cooling",Customer!$C$25,Customer!$C$52),E1609,D1609)</f>
        <v>70</v>
      </c>
      <c r="J1609" s="1">
        <f ca="1">OFFSET(IF($H1609="Cooling",Customer!$L$25,Customer!$L$52),$E1609,$D1609)</f>
        <v>70</v>
      </c>
      <c r="K1609" s="16">
        <f t="shared" si="296"/>
        <v>0</v>
      </c>
      <c r="L1609" s="16">
        <f t="shared" si="297"/>
        <v>0</v>
      </c>
      <c r="M1609" s="17">
        <f t="shared" ca="1" si="289"/>
        <v>51</v>
      </c>
      <c r="N1609" s="17">
        <f t="shared" ca="1" si="290"/>
        <v>51</v>
      </c>
      <c r="O1609" s="4"/>
      <c r="P1609" s="4">
        <v>39</v>
      </c>
      <c r="Q1609" s="4">
        <v>63</v>
      </c>
      <c r="R1609" s="4">
        <v>18</v>
      </c>
      <c r="S1609" s="4">
        <v>21</v>
      </c>
      <c r="T1609" s="4">
        <v>60</v>
      </c>
      <c r="U1609" s="4">
        <v>43</v>
      </c>
      <c r="V1609" s="13">
        <v>19</v>
      </c>
      <c r="W1609" s="4">
        <v>53</v>
      </c>
      <c r="X1609" s="4">
        <v>43</v>
      </c>
      <c r="Y1609">
        <f t="shared" si="298"/>
        <v>0</v>
      </c>
      <c r="Z1609">
        <f t="shared" si="299"/>
        <v>0</v>
      </c>
    </row>
    <row r="1610" spans="2:26" x14ac:dyDescent="0.25">
      <c r="B1610" s="11">
        <f t="shared" si="300"/>
        <v>44628.583333329458</v>
      </c>
      <c r="C1610" s="1">
        <f t="shared" si="291"/>
        <v>3</v>
      </c>
      <c r="D1610" s="1">
        <f t="shared" si="292"/>
        <v>2</v>
      </c>
      <c r="E1610" s="12">
        <f t="shared" si="293"/>
        <v>15</v>
      </c>
      <c r="F1610" s="124" t="str">
        <f t="shared" si="294"/>
        <v>0</v>
      </c>
      <c r="G1610" s="1">
        <f ca="1">(OFFSET(O1610,0,MATCH(Customer!$J$6,'CDH &amp; HDH'!$P$11:$X$11,0)))</f>
        <v>22</v>
      </c>
      <c r="H1610" s="1" t="str">
        <f t="shared" si="295"/>
        <v>Heating</v>
      </c>
      <c r="I1610" s="1">
        <f ca="1">OFFSET(IF($H1610="Cooling",Customer!$C$25,Customer!$C$52),E1610,D1610)</f>
        <v>70</v>
      </c>
      <c r="J1610" s="1">
        <f ca="1">OFFSET(IF($H1610="Cooling",Customer!$L$25,Customer!$L$52),$E1610,$D1610)</f>
        <v>70</v>
      </c>
      <c r="K1610" s="16">
        <f t="shared" si="296"/>
        <v>0</v>
      </c>
      <c r="L1610" s="16">
        <f t="shared" si="297"/>
        <v>0</v>
      </c>
      <c r="M1610" s="17">
        <f t="shared" ca="1" si="289"/>
        <v>48</v>
      </c>
      <c r="N1610" s="17">
        <f t="shared" ca="1" si="290"/>
        <v>48</v>
      </c>
      <c r="O1610" s="4"/>
      <c r="P1610" s="4">
        <v>39</v>
      </c>
      <c r="Q1610" s="4">
        <v>64</v>
      </c>
      <c r="R1610" s="4">
        <v>19</v>
      </c>
      <c r="S1610" s="4">
        <v>23</v>
      </c>
      <c r="T1610" s="4">
        <v>62</v>
      </c>
      <c r="U1610" s="4">
        <v>40</v>
      </c>
      <c r="V1610" s="13">
        <v>22</v>
      </c>
      <c r="W1610" s="4">
        <v>52</v>
      </c>
      <c r="X1610" s="4">
        <v>44</v>
      </c>
      <c r="Y1610">
        <f t="shared" si="298"/>
        <v>0</v>
      </c>
      <c r="Z1610">
        <f t="shared" si="299"/>
        <v>0</v>
      </c>
    </row>
    <row r="1611" spans="2:26" x14ac:dyDescent="0.25">
      <c r="B1611" s="11">
        <f t="shared" si="300"/>
        <v>44628.624999996122</v>
      </c>
      <c r="C1611" s="1">
        <f t="shared" si="291"/>
        <v>3</v>
      </c>
      <c r="D1611" s="1">
        <f t="shared" si="292"/>
        <v>2</v>
      </c>
      <c r="E1611" s="12">
        <f t="shared" si="293"/>
        <v>16</v>
      </c>
      <c r="F1611" s="124" t="str">
        <f t="shared" si="294"/>
        <v>0</v>
      </c>
      <c r="G1611" s="1">
        <f ca="1">(OFFSET(O1611,0,MATCH(Customer!$J$6,'CDH &amp; HDH'!$P$11:$X$11,0)))</f>
        <v>22</v>
      </c>
      <c r="H1611" s="1" t="str">
        <f t="shared" si="295"/>
        <v>Heating</v>
      </c>
      <c r="I1611" s="1">
        <f ca="1">OFFSET(IF($H1611="Cooling",Customer!$C$25,Customer!$C$52),E1611,D1611)</f>
        <v>70</v>
      </c>
      <c r="J1611" s="1">
        <f ca="1">OFFSET(IF($H1611="Cooling",Customer!$L$25,Customer!$L$52),$E1611,$D1611)</f>
        <v>70</v>
      </c>
      <c r="K1611" s="16">
        <f t="shared" si="296"/>
        <v>0</v>
      </c>
      <c r="L1611" s="16">
        <f t="shared" si="297"/>
        <v>0</v>
      </c>
      <c r="M1611" s="17">
        <f t="shared" ca="1" si="289"/>
        <v>48</v>
      </c>
      <c r="N1611" s="17">
        <f t="shared" ca="1" si="290"/>
        <v>48</v>
      </c>
      <c r="O1611" s="4"/>
      <c r="P1611" s="4">
        <v>39</v>
      </c>
      <c r="Q1611" s="4">
        <v>62</v>
      </c>
      <c r="R1611" s="4">
        <v>20</v>
      </c>
      <c r="S1611" s="4">
        <v>24</v>
      </c>
      <c r="T1611" s="4">
        <v>60</v>
      </c>
      <c r="U1611" s="4">
        <v>40</v>
      </c>
      <c r="V1611" s="13">
        <v>22</v>
      </c>
      <c r="W1611" s="4">
        <v>52</v>
      </c>
      <c r="X1611" s="4">
        <v>44</v>
      </c>
      <c r="Y1611">
        <f t="shared" si="298"/>
        <v>0</v>
      </c>
      <c r="Z1611">
        <f t="shared" si="299"/>
        <v>0</v>
      </c>
    </row>
    <row r="1612" spans="2:26" x14ac:dyDescent="0.25">
      <c r="B1612" s="11">
        <f t="shared" si="300"/>
        <v>44628.666666662786</v>
      </c>
      <c r="C1612" s="1">
        <f t="shared" si="291"/>
        <v>3</v>
      </c>
      <c r="D1612" s="1">
        <f t="shared" si="292"/>
        <v>2</v>
      </c>
      <c r="E1612" s="12">
        <f t="shared" si="293"/>
        <v>17</v>
      </c>
      <c r="F1612" s="124" t="str">
        <f t="shared" si="294"/>
        <v>0</v>
      </c>
      <c r="G1612" s="1">
        <f ca="1">(OFFSET(O1612,0,MATCH(Customer!$J$6,'CDH &amp; HDH'!$P$11:$X$11,0)))</f>
        <v>25</v>
      </c>
      <c r="H1612" s="1" t="str">
        <f t="shared" si="295"/>
        <v>Heating</v>
      </c>
      <c r="I1612" s="1">
        <f ca="1">OFFSET(IF($H1612="Cooling",Customer!$C$25,Customer!$C$52),E1612,D1612)</f>
        <v>70</v>
      </c>
      <c r="J1612" s="1">
        <f ca="1">OFFSET(IF($H1612="Cooling",Customer!$L$25,Customer!$L$52),$E1612,$D1612)</f>
        <v>70</v>
      </c>
      <c r="K1612" s="16">
        <f t="shared" si="296"/>
        <v>0</v>
      </c>
      <c r="L1612" s="16">
        <f t="shared" si="297"/>
        <v>0</v>
      </c>
      <c r="M1612" s="17">
        <f t="shared" ref="M1612:M1675" ca="1" si="301">IF($H1612="Cooling",0,MAX(0,I1612-$G1612))</f>
        <v>45</v>
      </c>
      <c r="N1612" s="17">
        <f t="shared" ref="N1612:N1675" ca="1" si="302">IF($H1612="Cooling",0,MAX(0,J1612-$G1612))</f>
        <v>45</v>
      </c>
      <c r="O1612" s="4"/>
      <c r="P1612" s="4">
        <v>37</v>
      </c>
      <c r="Q1612" s="4">
        <v>60</v>
      </c>
      <c r="R1612" s="4">
        <v>20</v>
      </c>
      <c r="S1612" s="4">
        <v>22</v>
      </c>
      <c r="T1612" s="4">
        <v>59</v>
      </c>
      <c r="U1612" s="4">
        <v>39</v>
      </c>
      <c r="V1612" s="13">
        <v>25</v>
      </c>
      <c r="W1612" s="4">
        <v>52</v>
      </c>
      <c r="X1612" s="4">
        <v>44</v>
      </c>
      <c r="Y1612">
        <f t="shared" si="298"/>
        <v>0</v>
      </c>
      <c r="Z1612">
        <f t="shared" si="299"/>
        <v>0</v>
      </c>
    </row>
    <row r="1613" spans="2:26" x14ac:dyDescent="0.25">
      <c r="B1613" s="11">
        <f t="shared" si="300"/>
        <v>44628.70833332945</v>
      </c>
      <c r="C1613" s="1">
        <f t="shared" ref="C1613:C1676" si="303">MONTH(B1613)</f>
        <v>3</v>
      </c>
      <c r="D1613" s="1">
        <f t="shared" ref="D1613:D1676" si="304">WEEKDAY(B1613,2)</f>
        <v>2</v>
      </c>
      <c r="E1613" s="12">
        <f t="shared" ref="E1613:E1676" si="305">HOUR(B1613)+1</f>
        <v>18</v>
      </c>
      <c r="F1613" s="124" t="str">
        <f t="shared" ref="F1613:F1676" si="306">IF(AND(C1613&gt;5,C1613&lt;9,D1613&lt;6,E1613&gt;14,E1613&lt;19),"1",IF(AND(OR(E1613=8,E1613=9,E1613=19,E1613=20),C1613&lt;3,D1613&lt;6),"1","0"))</f>
        <v>0</v>
      </c>
      <c r="G1613" s="1">
        <f ca="1">(OFFSET(O1613,0,MATCH(Customer!$J$6,'CDH &amp; HDH'!$P$11:$X$11,0)))</f>
        <v>25</v>
      </c>
      <c r="H1613" s="1" t="str">
        <f t="shared" ref="H1613:H1676" si="307">IF(AND(C1613&gt;=5,C1613&lt;=9),"Cooling","Heating")</f>
        <v>Heating</v>
      </c>
      <c r="I1613" s="1">
        <f ca="1">OFFSET(IF($H1613="Cooling",Customer!$C$25,Customer!$C$52),E1613,D1613)</f>
        <v>70</v>
      </c>
      <c r="J1613" s="1">
        <f ca="1">OFFSET(IF($H1613="Cooling",Customer!$L$25,Customer!$L$52),$E1613,$D1613)</f>
        <v>70</v>
      </c>
      <c r="K1613" s="16">
        <f t="shared" ref="K1613:K1676" si="308">IF($H1613="Heating",0,MAX(0,$G1613-I1613))</f>
        <v>0</v>
      </c>
      <c r="L1613" s="16">
        <f t="shared" ref="L1613:L1676" si="309">IF($H1613="Heating",0,MAX(0,$G1613-J1613))</f>
        <v>0</v>
      </c>
      <c r="M1613" s="17">
        <f t="shared" ca="1" si="301"/>
        <v>45</v>
      </c>
      <c r="N1613" s="17">
        <f t="shared" ca="1" si="302"/>
        <v>45</v>
      </c>
      <c r="O1613" s="4"/>
      <c r="P1613" s="4">
        <v>34</v>
      </c>
      <c r="Q1613" s="4">
        <v>58</v>
      </c>
      <c r="R1613" s="4">
        <v>18</v>
      </c>
      <c r="S1613" s="4">
        <v>20</v>
      </c>
      <c r="T1613" s="4">
        <v>58</v>
      </c>
      <c r="U1613" s="4">
        <v>38</v>
      </c>
      <c r="V1613" s="13">
        <v>25</v>
      </c>
      <c r="W1613" s="4">
        <v>51</v>
      </c>
      <c r="X1613" s="4">
        <v>39</v>
      </c>
      <c r="Y1613">
        <f t="shared" ref="Y1613:Y1676" si="310">1.08*400*K1613</f>
        <v>0</v>
      </c>
      <c r="Z1613">
        <f t="shared" ref="Z1613:Z1676" si="311">1.08*400*L1613</f>
        <v>0</v>
      </c>
    </row>
    <row r="1614" spans="2:26" x14ac:dyDescent="0.25">
      <c r="B1614" s="11">
        <f t="shared" ref="B1614:B1677" si="312">B1613+1/24</f>
        <v>44628.749999996115</v>
      </c>
      <c r="C1614" s="1">
        <f t="shared" si="303"/>
        <v>3</v>
      </c>
      <c r="D1614" s="1">
        <f t="shared" si="304"/>
        <v>2</v>
      </c>
      <c r="E1614" s="12">
        <f t="shared" si="305"/>
        <v>19</v>
      </c>
      <c r="F1614" s="124" t="str">
        <f t="shared" si="306"/>
        <v>0</v>
      </c>
      <c r="G1614" s="1">
        <f ca="1">(OFFSET(O1614,0,MATCH(Customer!$J$6,'CDH &amp; HDH'!$P$11:$X$11,0)))</f>
        <v>23</v>
      </c>
      <c r="H1614" s="1" t="str">
        <f t="shared" si="307"/>
        <v>Heating</v>
      </c>
      <c r="I1614" s="1">
        <f ca="1">OFFSET(IF($H1614="Cooling",Customer!$C$25,Customer!$C$52),E1614,D1614)</f>
        <v>66</v>
      </c>
      <c r="J1614" s="1">
        <f ca="1">OFFSET(IF($H1614="Cooling",Customer!$L$25,Customer!$L$52),$E1614,$D1614)</f>
        <v>64</v>
      </c>
      <c r="K1614" s="16">
        <f t="shared" si="308"/>
        <v>0</v>
      </c>
      <c r="L1614" s="16">
        <f t="shared" si="309"/>
        <v>0</v>
      </c>
      <c r="M1614" s="17">
        <f t="shared" ca="1" si="301"/>
        <v>43</v>
      </c>
      <c r="N1614" s="17">
        <f t="shared" ca="1" si="302"/>
        <v>41</v>
      </c>
      <c r="O1614" s="4"/>
      <c r="P1614" s="4">
        <v>32</v>
      </c>
      <c r="Q1614" s="4">
        <v>56</v>
      </c>
      <c r="R1614" s="4">
        <v>17</v>
      </c>
      <c r="S1614" s="4">
        <v>20</v>
      </c>
      <c r="T1614" s="4">
        <v>55</v>
      </c>
      <c r="U1614" s="4">
        <v>38</v>
      </c>
      <c r="V1614" s="13">
        <v>23</v>
      </c>
      <c r="W1614" s="4">
        <v>50</v>
      </c>
      <c r="X1614" s="4">
        <v>31</v>
      </c>
      <c r="Y1614">
        <f t="shared" si="310"/>
        <v>0</v>
      </c>
      <c r="Z1614">
        <f t="shared" si="311"/>
        <v>0</v>
      </c>
    </row>
    <row r="1615" spans="2:26" x14ac:dyDescent="0.25">
      <c r="B1615" s="11">
        <f t="shared" si="312"/>
        <v>44628.791666662779</v>
      </c>
      <c r="C1615" s="1">
        <f t="shared" si="303"/>
        <v>3</v>
      </c>
      <c r="D1615" s="1">
        <f t="shared" si="304"/>
        <v>2</v>
      </c>
      <c r="E1615" s="12">
        <f t="shared" si="305"/>
        <v>20</v>
      </c>
      <c r="F1615" s="124" t="str">
        <f t="shared" si="306"/>
        <v>0</v>
      </c>
      <c r="G1615" s="1">
        <f ca="1">(OFFSET(O1615,0,MATCH(Customer!$J$6,'CDH &amp; HDH'!$P$11:$X$11,0)))</f>
        <v>25</v>
      </c>
      <c r="H1615" s="1" t="str">
        <f t="shared" si="307"/>
        <v>Heating</v>
      </c>
      <c r="I1615" s="1">
        <f ca="1">OFFSET(IF($H1615="Cooling",Customer!$C$25,Customer!$C$52),E1615,D1615)</f>
        <v>66</v>
      </c>
      <c r="J1615" s="1">
        <f ca="1">OFFSET(IF($H1615="Cooling",Customer!$L$25,Customer!$L$52),$E1615,$D1615)</f>
        <v>64</v>
      </c>
      <c r="K1615" s="16">
        <f t="shared" si="308"/>
        <v>0</v>
      </c>
      <c r="L1615" s="16">
        <f t="shared" si="309"/>
        <v>0</v>
      </c>
      <c r="M1615" s="17">
        <f t="shared" ca="1" si="301"/>
        <v>41</v>
      </c>
      <c r="N1615" s="17">
        <f t="shared" ca="1" si="302"/>
        <v>39</v>
      </c>
      <c r="O1615" s="4"/>
      <c r="P1615" s="4">
        <v>31</v>
      </c>
      <c r="Q1615" s="4">
        <v>54</v>
      </c>
      <c r="R1615" s="4">
        <v>17</v>
      </c>
      <c r="S1615" s="4">
        <v>21</v>
      </c>
      <c r="T1615" s="4">
        <v>53</v>
      </c>
      <c r="U1615" s="4">
        <v>35</v>
      </c>
      <c r="V1615" s="13">
        <v>25</v>
      </c>
      <c r="W1615" s="4">
        <v>51</v>
      </c>
      <c r="X1615" s="4">
        <v>31</v>
      </c>
      <c r="Y1615">
        <f t="shared" si="310"/>
        <v>0</v>
      </c>
      <c r="Z1615">
        <f t="shared" si="311"/>
        <v>0</v>
      </c>
    </row>
    <row r="1616" spans="2:26" x14ac:dyDescent="0.25">
      <c r="B1616" s="11">
        <f t="shared" si="312"/>
        <v>44628.833333329443</v>
      </c>
      <c r="C1616" s="1">
        <f t="shared" si="303"/>
        <v>3</v>
      </c>
      <c r="D1616" s="1">
        <f t="shared" si="304"/>
        <v>2</v>
      </c>
      <c r="E1616" s="12">
        <f t="shared" si="305"/>
        <v>21</v>
      </c>
      <c r="F1616" s="124" t="str">
        <f t="shared" si="306"/>
        <v>0</v>
      </c>
      <c r="G1616" s="1">
        <f ca="1">(OFFSET(O1616,0,MATCH(Customer!$J$6,'CDH &amp; HDH'!$P$11:$X$11,0)))</f>
        <v>24</v>
      </c>
      <c r="H1616" s="1" t="str">
        <f t="shared" si="307"/>
        <v>Heating</v>
      </c>
      <c r="I1616" s="1">
        <f ca="1">OFFSET(IF($H1616="Cooling",Customer!$C$25,Customer!$C$52),E1616,D1616)</f>
        <v>66</v>
      </c>
      <c r="J1616" s="1">
        <f ca="1">OFFSET(IF($H1616="Cooling",Customer!$L$25,Customer!$L$52),$E1616,$D1616)</f>
        <v>64</v>
      </c>
      <c r="K1616" s="16">
        <f t="shared" si="308"/>
        <v>0</v>
      </c>
      <c r="L1616" s="16">
        <f t="shared" si="309"/>
        <v>0</v>
      </c>
      <c r="M1616" s="17">
        <f t="shared" ca="1" si="301"/>
        <v>42</v>
      </c>
      <c r="N1616" s="17">
        <f t="shared" ca="1" si="302"/>
        <v>40</v>
      </c>
      <c r="O1616" s="4"/>
      <c r="P1616" s="4">
        <v>30</v>
      </c>
      <c r="Q1616" s="4">
        <v>53</v>
      </c>
      <c r="R1616" s="4">
        <v>17</v>
      </c>
      <c r="S1616" s="4">
        <v>23</v>
      </c>
      <c r="T1616" s="4">
        <v>51</v>
      </c>
      <c r="U1616" s="4">
        <v>37</v>
      </c>
      <c r="V1616" s="13">
        <v>24</v>
      </c>
      <c r="W1616" s="4">
        <v>51</v>
      </c>
      <c r="X1616" s="4">
        <v>31</v>
      </c>
      <c r="Y1616">
        <f t="shared" si="310"/>
        <v>0</v>
      </c>
      <c r="Z1616">
        <f t="shared" si="311"/>
        <v>0</v>
      </c>
    </row>
    <row r="1617" spans="2:26" x14ac:dyDescent="0.25">
      <c r="B1617" s="11">
        <f t="shared" si="312"/>
        <v>44628.874999996107</v>
      </c>
      <c r="C1617" s="1">
        <f t="shared" si="303"/>
        <v>3</v>
      </c>
      <c r="D1617" s="1">
        <f t="shared" si="304"/>
        <v>2</v>
      </c>
      <c r="E1617" s="12">
        <f t="shared" si="305"/>
        <v>22</v>
      </c>
      <c r="F1617" s="124" t="str">
        <f t="shared" si="306"/>
        <v>0</v>
      </c>
      <c r="G1617" s="1">
        <f ca="1">(OFFSET(O1617,0,MATCH(Customer!$J$6,'CDH &amp; HDH'!$P$11:$X$11,0)))</f>
        <v>25</v>
      </c>
      <c r="H1617" s="1" t="str">
        <f t="shared" si="307"/>
        <v>Heating</v>
      </c>
      <c r="I1617" s="1">
        <f ca="1">OFFSET(IF($H1617="Cooling",Customer!$C$25,Customer!$C$52),E1617,D1617)</f>
        <v>66</v>
      </c>
      <c r="J1617" s="1">
        <f ca="1">OFFSET(IF($H1617="Cooling",Customer!$L$25,Customer!$L$52),$E1617,$D1617)</f>
        <v>64</v>
      </c>
      <c r="K1617" s="16">
        <f t="shared" si="308"/>
        <v>0</v>
      </c>
      <c r="L1617" s="16">
        <f t="shared" si="309"/>
        <v>0</v>
      </c>
      <c r="M1617" s="17">
        <f t="shared" ca="1" si="301"/>
        <v>41</v>
      </c>
      <c r="N1617" s="17">
        <f t="shared" ca="1" si="302"/>
        <v>39</v>
      </c>
      <c r="O1617" s="4"/>
      <c r="P1617" s="4">
        <v>29</v>
      </c>
      <c r="Q1617" s="4">
        <v>52</v>
      </c>
      <c r="R1617" s="4">
        <v>17</v>
      </c>
      <c r="S1617" s="4">
        <v>26</v>
      </c>
      <c r="T1617" s="4">
        <v>49</v>
      </c>
      <c r="U1617" s="4">
        <v>38</v>
      </c>
      <c r="V1617" s="13">
        <v>25</v>
      </c>
      <c r="W1617" s="4">
        <v>49</v>
      </c>
      <c r="X1617" s="4">
        <v>29</v>
      </c>
      <c r="Y1617">
        <f t="shared" si="310"/>
        <v>0</v>
      </c>
      <c r="Z1617">
        <f t="shared" si="311"/>
        <v>0</v>
      </c>
    </row>
    <row r="1618" spans="2:26" x14ac:dyDescent="0.25">
      <c r="B1618" s="11">
        <f t="shared" si="312"/>
        <v>44628.916666662772</v>
      </c>
      <c r="C1618" s="1">
        <f t="shared" si="303"/>
        <v>3</v>
      </c>
      <c r="D1618" s="1">
        <f t="shared" si="304"/>
        <v>2</v>
      </c>
      <c r="E1618" s="12">
        <f t="shared" si="305"/>
        <v>23</v>
      </c>
      <c r="F1618" s="124" t="str">
        <f t="shared" si="306"/>
        <v>0</v>
      </c>
      <c r="G1618" s="1">
        <f ca="1">(OFFSET(O1618,0,MATCH(Customer!$J$6,'CDH &amp; HDH'!$P$11:$X$11,0)))</f>
        <v>25</v>
      </c>
      <c r="H1618" s="1" t="str">
        <f t="shared" si="307"/>
        <v>Heating</v>
      </c>
      <c r="I1618" s="1">
        <f ca="1">OFFSET(IF($H1618="Cooling",Customer!$C$25,Customer!$C$52),E1618,D1618)</f>
        <v>66</v>
      </c>
      <c r="J1618" s="1">
        <f ca="1">OFFSET(IF($H1618="Cooling",Customer!$L$25,Customer!$L$52),$E1618,$D1618)</f>
        <v>64</v>
      </c>
      <c r="K1618" s="16">
        <f t="shared" si="308"/>
        <v>0</v>
      </c>
      <c r="L1618" s="16">
        <f t="shared" si="309"/>
        <v>0</v>
      </c>
      <c r="M1618" s="17">
        <f t="shared" ca="1" si="301"/>
        <v>41</v>
      </c>
      <c r="N1618" s="17">
        <f t="shared" ca="1" si="302"/>
        <v>39</v>
      </c>
      <c r="O1618" s="4"/>
      <c r="P1618" s="4">
        <v>28</v>
      </c>
      <c r="Q1618" s="4">
        <v>51</v>
      </c>
      <c r="R1618" s="4">
        <v>18</v>
      </c>
      <c r="S1618" s="4">
        <v>27</v>
      </c>
      <c r="T1618" s="4">
        <v>46</v>
      </c>
      <c r="U1618" s="4">
        <v>36</v>
      </c>
      <c r="V1618" s="13">
        <v>25</v>
      </c>
      <c r="W1618" s="4">
        <v>48</v>
      </c>
      <c r="X1618" s="4">
        <v>29</v>
      </c>
      <c r="Y1618">
        <f t="shared" si="310"/>
        <v>0</v>
      </c>
      <c r="Z1618">
        <f t="shared" si="311"/>
        <v>0</v>
      </c>
    </row>
    <row r="1619" spans="2:26" x14ac:dyDescent="0.25">
      <c r="B1619" s="11">
        <f t="shared" si="312"/>
        <v>44628.958333329436</v>
      </c>
      <c r="C1619" s="1">
        <f t="shared" si="303"/>
        <v>3</v>
      </c>
      <c r="D1619" s="1">
        <f t="shared" si="304"/>
        <v>2</v>
      </c>
      <c r="E1619" s="12">
        <f t="shared" si="305"/>
        <v>24</v>
      </c>
      <c r="F1619" s="124" t="str">
        <f t="shared" si="306"/>
        <v>0</v>
      </c>
      <c r="G1619" s="1">
        <f ca="1">(OFFSET(O1619,0,MATCH(Customer!$J$6,'CDH &amp; HDH'!$P$11:$X$11,0)))</f>
        <v>26</v>
      </c>
      <c r="H1619" s="1" t="str">
        <f t="shared" si="307"/>
        <v>Heating</v>
      </c>
      <c r="I1619" s="1">
        <f ca="1">OFFSET(IF($H1619="Cooling",Customer!$C$25,Customer!$C$52),E1619,D1619)</f>
        <v>66</v>
      </c>
      <c r="J1619" s="1">
        <f ca="1">OFFSET(IF($H1619="Cooling",Customer!$L$25,Customer!$L$52),$E1619,$D1619)</f>
        <v>64</v>
      </c>
      <c r="K1619" s="16">
        <f t="shared" si="308"/>
        <v>0</v>
      </c>
      <c r="L1619" s="16">
        <f t="shared" si="309"/>
        <v>0</v>
      </c>
      <c r="M1619" s="17">
        <f t="shared" ca="1" si="301"/>
        <v>40</v>
      </c>
      <c r="N1619" s="17">
        <f t="shared" ca="1" si="302"/>
        <v>38</v>
      </c>
      <c r="O1619" s="4"/>
      <c r="P1619" s="4">
        <v>28</v>
      </c>
      <c r="Q1619" s="4">
        <v>51</v>
      </c>
      <c r="R1619" s="4">
        <v>19</v>
      </c>
      <c r="S1619" s="4">
        <v>26</v>
      </c>
      <c r="T1619" s="4">
        <v>46</v>
      </c>
      <c r="U1619" s="4">
        <v>37</v>
      </c>
      <c r="V1619" s="13">
        <v>26</v>
      </c>
      <c r="W1619" s="4">
        <v>42</v>
      </c>
      <c r="X1619" s="4">
        <v>28</v>
      </c>
      <c r="Y1619">
        <f t="shared" si="310"/>
        <v>0</v>
      </c>
      <c r="Z1619">
        <f t="shared" si="311"/>
        <v>0</v>
      </c>
    </row>
    <row r="1620" spans="2:26" x14ac:dyDescent="0.25">
      <c r="B1620" s="11">
        <f t="shared" si="312"/>
        <v>44628.9999999961</v>
      </c>
      <c r="C1620" s="1">
        <f t="shared" si="303"/>
        <v>3</v>
      </c>
      <c r="D1620" s="1">
        <f t="shared" si="304"/>
        <v>3</v>
      </c>
      <c r="E1620" s="12">
        <f t="shared" si="305"/>
        <v>1</v>
      </c>
      <c r="F1620" s="124" t="str">
        <f t="shared" si="306"/>
        <v>0</v>
      </c>
      <c r="G1620" s="1">
        <f ca="1">(OFFSET(O1620,0,MATCH(Customer!$J$6,'CDH &amp; HDH'!$P$11:$X$11,0)))</f>
        <v>26</v>
      </c>
      <c r="H1620" s="1" t="str">
        <f t="shared" si="307"/>
        <v>Heating</v>
      </c>
      <c r="I1620" s="1">
        <f ca="1">OFFSET(IF($H1620="Cooling",Customer!$C$25,Customer!$C$52),E1620,D1620)</f>
        <v>66</v>
      </c>
      <c r="J1620" s="1">
        <f ca="1">OFFSET(IF($H1620="Cooling",Customer!$L$25,Customer!$L$52),$E1620,$D1620)</f>
        <v>64</v>
      </c>
      <c r="K1620" s="16">
        <f t="shared" si="308"/>
        <v>0</v>
      </c>
      <c r="L1620" s="16">
        <f t="shared" si="309"/>
        <v>0</v>
      </c>
      <c r="M1620" s="17">
        <f t="shared" ca="1" si="301"/>
        <v>40</v>
      </c>
      <c r="N1620" s="17">
        <f t="shared" ca="1" si="302"/>
        <v>38</v>
      </c>
      <c r="O1620" s="4"/>
      <c r="P1620" s="4">
        <v>27</v>
      </c>
      <c r="Q1620" s="4">
        <v>49</v>
      </c>
      <c r="R1620" s="4">
        <v>20</v>
      </c>
      <c r="S1620" s="4">
        <v>27</v>
      </c>
      <c r="T1620" s="4">
        <v>49</v>
      </c>
      <c r="U1620" s="4">
        <v>38</v>
      </c>
      <c r="V1620" s="13">
        <v>26</v>
      </c>
      <c r="W1620" s="4">
        <v>39</v>
      </c>
      <c r="X1620" s="4">
        <v>28</v>
      </c>
      <c r="Y1620">
        <f t="shared" si="310"/>
        <v>0</v>
      </c>
      <c r="Z1620">
        <f t="shared" si="311"/>
        <v>0</v>
      </c>
    </row>
    <row r="1621" spans="2:26" x14ac:dyDescent="0.25">
      <c r="B1621" s="11">
        <f t="shared" si="312"/>
        <v>44629.041666662764</v>
      </c>
      <c r="C1621" s="1">
        <f t="shared" si="303"/>
        <v>3</v>
      </c>
      <c r="D1621" s="1">
        <f t="shared" si="304"/>
        <v>3</v>
      </c>
      <c r="E1621" s="12">
        <f t="shared" si="305"/>
        <v>2</v>
      </c>
      <c r="F1621" s="124" t="str">
        <f t="shared" si="306"/>
        <v>0</v>
      </c>
      <c r="G1621" s="1">
        <f ca="1">(OFFSET(O1621,0,MATCH(Customer!$J$6,'CDH &amp; HDH'!$P$11:$X$11,0)))</f>
        <v>28</v>
      </c>
      <c r="H1621" s="1" t="str">
        <f t="shared" si="307"/>
        <v>Heating</v>
      </c>
      <c r="I1621" s="1">
        <f ca="1">OFFSET(IF($H1621="Cooling",Customer!$C$25,Customer!$C$52),E1621,D1621)</f>
        <v>66</v>
      </c>
      <c r="J1621" s="1">
        <f ca="1">OFFSET(IF($H1621="Cooling",Customer!$L$25,Customer!$L$52),$E1621,$D1621)</f>
        <v>64</v>
      </c>
      <c r="K1621" s="16">
        <f t="shared" si="308"/>
        <v>0</v>
      </c>
      <c r="L1621" s="16">
        <f t="shared" si="309"/>
        <v>0</v>
      </c>
      <c r="M1621" s="17">
        <f t="shared" ca="1" si="301"/>
        <v>38</v>
      </c>
      <c r="N1621" s="17">
        <f t="shared" ca="1" si="302"/>
        <v>36</v>
      </c>
      <c r="O1621" s="4"/>
      <c r="P1621" s="4">
        <v>27</v>
      </c>
      <c r="Q1621" s="4">
        <v>48</v>
      </c>
      <c r="R1621" s="4">
        <v>22</v>
      </c>
      <c r="S1621" s="4">
        <v>28</v>
      </c>
      <c r="T1621" s="4">
        <v>47</v>
      </c>
      <c r="U1621" s="4">
        <v>37</v>
      </c>
      <c r="V1621" s="13">
        <v>28</v>
      </c>
      <c r="W1621" s="4">
        <v>37</v>
      </c>
      <c r="X1621" s="4">
        <v>26</v>
      </c>
      <c r="Y1621">
        <f t="shared" si="310"/>
        <v>0</v>
      </c>
      <c r="Z1621">
        <f t="shared" si="311"/>
        <v>0</v>
      </c>
    </row>
    <row r="1622" spans="2:26" x14ac:dyDescent="0.25">
      <c r="B1622" s="11">
        <f t="shared" si="312"/>
        <v>44629.083333329429</v>
      </c>
      <c r="C1622" s="1">
        <f t="shared" si="303"/>
        <v>3</v>
      </c>
      <c r="D1622" s="1">
        <f t="shared" si="304"/>
        <v>3</v>
      </c>
      <c r="E1622" s="12">
        <f t="shared" si="305"/>
        <v>3</v>
      </c>
      <c r="F1622" s="124" t="str">
        <f t="shared" si="306"/>
        <v>0</v>
      </c>
      <c r="G1622" s="1">
        <f ca="1">(OFFSET(O1622,0,MATCH(Customer!$J$6,'CDH &amp; HDH'!$P$11:$X$11,0)))</f>
        <v>30</v>
      </c>
      <c r="H1622" s="1" t="str">
        <f t="shared" si="307"/>
        <v>Heating</v>
      </c>
      <c r="I1622" s="1">
        <f ca="1">OFFSET(IF($H1622="Cooling",Customer!$C$25,Customer!$C$52),E1622,D1622)</f>
        <v>66</v>
      </c>
      <c r="J1622" s="1">
        <f ca="1">OFFSET(IF($H1622="Cooling",Customer!$L$25,Customer!$L$52),$E1622,$D1622)</f>
        <v>64</v>
      </c>
      <c r="K1622" s="16">
        <f t="shared" si="308"/>
        <v>0</v>
      </c>
      <c r="L1622" s="16">
        <f t="shared" si="309"/>
        <v>0</v>
      </c>
      <c r="M1622" s="17">
        <f t="shared" ca="1" si="301"/>
        <v>36</v>
      </c>
      <c r="N1622" s="17">
        <f t="shared" ca="1" si="302"/>
        <v>34</v>
      </c>
      <c r="O1622" s="4"/>
      <c r="P1622" s="4">
        <v>26</v>
      </c>
      <c r="Q1622" s="4">
        <v>47</v>
      </c>
      <c r="R1622" s="4">
        <v>23</v>
      </c>
      <c r="S1622" s="4">
        <v>29</v>
      </c>
      <c r="T1622" s="4">
        <v>46</v>
      </c>
      <c r="U1622" s="4">
        <v>37</v>
      </c>
      <c r="V1622" s="13">
        <v>30</v>
      </c>
      <c r="W1622" s="4">
        <v>35</v>
      </c>
      <c r="X1622" s="4">
        <v>26</v>
      </c>
      <c r="Y1622">
        <f t="shared" si="310"/>
        <v>0</v>
      </c>
      <c r="Z1622">
        <f t="shared" si="311"/>
        <v>0</v>
      </c>
    </row>
    <row r="1623" spans="2:26" x14ac:dyDescent="0.25">
      <c r="B1623" s="11">
        <f t="shared" si="312"/>
        <v>44629.124999996093</v>
      </c>
      <c r="C1623" s="1">
        <f t="shared" si="303"/>
        <v>3</v>
      </c>
      <c r="D1623" s="1">
        <f t="shared" si="304"/>
        <v>3</v>
      </c>
      <c r="E1623" s="12">
        <f t="shared" si="305"/>
        <v>4</v>
      </c>
      <c r="F1623" s="124" t="str">
        <f t="shared" si="306"/>
        <v>0</v>
      </c>
      <c r="G1623" s="1">
        <f ca="1">(OFFSET(O1623,0,MATCH(Customer!$J$6,'CDH &amp; HDH'!$P$11:$X$11,0)))</f>
        <v>38</v>
      </c>
      <c r="H1623" s="1" t="str">
        <f t="shared" si="307"/>
        <v>Heating</v>
      </c>
      <c r="I1623" s="1">
        <f ca="1">OFFSET(IF($H1623="Cooling",Customer!$C$25,Customer!$C$52),E1623,D1623)</f>
        <v>66</v>
      </c>
      <c r="J1623" s="1">
        <f ca="1">OFFSET(IF($H1623="Cooling",Customer!$L$25,Customer!$L$52),$E1623,$D1623)</f>
        <v>64</v>
      </c>
      <c r="K1623" s="16">
        <f t="shared" si="308"/>
        <v>0</v>
      </c>
      <c r="L1623" s="16">
        <f t="shared" si="309"/>
        <v>0</v>
      </c>
      <c r="M1623" s="17">
        <f t="shared" ca="1" si="301"/>
        <v>28</v>
      </c>
      <c r="N1623" s="17">
        <f t="shared" ca="1" si="302"/>
        <v>26</v>
      </c>
      <c r="O1623" s="4"/>
      <c r="P1623" s="4">
        <v>26</v>
      </c>
      <c r="Q1623" s="4">
        <v>46</v>
      </c>
      <c r="R1623" s="4">
        <v>25</v>
      </c>
      <c r="S1623" s="4">
        <v>29</v>
      </c>
      <c r="T1623" s="4">
        <v>43</v>
      </c>
      <c r="U1623" s="4">
        <v>37</v>
      </c>
      <c r="V1623" s="13">
        <v>38</v>
      </c>
      <c r="W1623" s="4">
        <v>34</v>
      </c>
      <c r="X1623" s="4">
        <v>27</v>
      </c>
      <c r="Y1623">
        <f t="shared" si="310"/>
        <v>0</v>
      </c>
      <c r="Z1623">
        <f t="shared" si="311"/>
        <v>0</v>
      </c>
    </row>
    <row r="1624" spans="2:26" x14ac:dyDescent="0.25">
      <c r="B1624" s="11">
        <f t="shared" si="312"/>
        <v>44629.166666662757</v>
      </c>
      <c r="C1624" s="1">
        <f t="shared" si="303"/>
        <v>3</v>
      </c>
      <c r="D1624" s="1">
        <f t="shared" si="304"/>
        <v>3</v>
      </c>
      <c r="E1624" s="12">
        <f t="shared" si="305"/>
        <v>5</v>
      </c>
      <c r="F1624" s="124" t="str">
        <f t="shared" si="306"/>
        <v>0</v>
      </c>
      <c r="G1624" s="1">
        <f ca="1">(OFFSET(O1624,0,MATCH(Customer!$J$6,'CDH &amp; HDH'!$P$11:$X$11,0)))</f>
        <v>39</v>
      </c>
      <c r="H1624" s="1" t="str">
        <f t="shared" si="307"/>
        <v>Heating</v>
      </c>
      <c r="I1624" s="1">
        <f ca="1">OFFSET(IF($H1624="Cooling",Customer!$C$25,Customer!$C$52),E1624,D1624)</f>
        <v>66</v>
      </c>
      <c r="J1624" s="1">
        <f ca="1">OFFSET(IF($H1624="Cooling",Customer!$L$25,Customer!$L$52),$E1624,$D1624)</f>
        <v>64</v>
      </c>
      <c r="K1624" s="16">
        <f t="shared" si="308"/>
        <v>0</v>
      </c>
      <c r="L1624" s="16">
        <f t="shared" si="309"/>
        <v>0</v>
      </c>
      <c r="M1624" s="17">
        <f t="shared" ca="1" si="301"/>
        <v>27</v>
      </c>
      <c r="N1624" s="17">
        <f t="shared" ca="1" si="302"/>
        <v>25</v>
      </c>
      <c r="O1624" s="4"/>
      <c r="P1624" s="4">
        <v>26</v>
      </c>
      <c r="Q1624" s="4">
        <v>46</v>
      </c>
      <c r="R1624" s="4">
        <v>26</v>
      </c>
      <c r="S1624" s="4">
        <v>31</v>
      </c>
      <c r="T1624" s="4">
        <v>43</v>
      </c>
      <c r="U1624" s="4">
        <v>36</v>
      </c>
      <c r="V1624" s="13">
        <v>39</v>
      </c>
      <c r="W1624" s="4">
        <v>34</v>
      </c>
      <c r="X1624" s="4">
        <v>28</v>
      </c>
      <c r="Y1624">
        <f t="shared" si="310"/>
        <v>0</v>
      </c>
      <c r="Z1624">
        <f t="shared" si="311"/>
        <v>0</v>
      </c>
    </row>
    <row r="1625" spans="2:26" x14ac:dyDescent="0.25">
      <c r="B1625" s="11">
        <f t="shared" si="312"/>
        <v>44629.208333329421</v>
      </c>
      <c r="C1625" s="1">
        <f t="shared" si="303"/>
        <v>3</v>
      </c>
      <c r="D1625" s="1">
        <f t="shared" si="304"/>
        <v>3</v>
      </c>
      <c r="E1625" s="12">
        <f t="shared" si="305"/>
        <v>6</v>
      </c>
      <c r="F1625" s="124" t="str">
        <f t="shared" si="306"/>
        <v>0</v>
      </c>
      <c r="G1625" s="1">
        <f ca="1">(OFFSET(O1625,0,MATCH(Customer!$J$6,'CDH &amp; HDH'!$P$11:$X$11,0)))</f>
        <v>42</v>
      </c>
      <c r="H1625" s="1" t="str">
        <f t="shared" si="307"/>
        <v>Heating</v>
      </c>
      <c r="I1625" s="1">
        <f ca="1">OFFSET(IF($H1625="Cooling",Customer!$C$25,Customer!$C$52),E1625,D1625)</f>
        <v>66</v>
      </c>
      <c r="J1625" s="1">
        <f ca="1">OFFSET(IF($H1625="Cooling",Customer!$L$25,Customer!$L$52),$E1625,$D1625)</f>
        <v>64</v>
      </c>
      <c r="K1625" s="16">
        <f t="shared" si="308"/>
        <v>0</v>
      </c>
      <c r="L1625" s="16">
        <f t="shared" si="309"/>
        <v>0</v>
      </c>
      <c r="M1625" s="17">
        <f t="shared" ca="1" si="301"/>
        <v>24</v>
      </c>
      <c r="N1625" s="17">
        <f t="shared" ca="1" si="302"/>
        <v>22</v>
      </c>
      <c r="O1625" s="4"/>
      <c r="P1625" s="4">
        <v>27</v>
      </c>
      <c r="Q1625" s="4">
        <v>46</v>
      </c>
      <c r="R1625" s="4">
        <v>27</v>
      </c>
      <c r="S1625" s="4">
        <v>30</v>
      </c>
      <c r="T1625" s="4">
        <v>40</v>
      </c>
      <c r="U1625" s="4">
        <v>35</v>
      </c>
      <c r="V1625" s="13">
        <v>42</v>
      </c>
      <c r="W1625" s="4">
        <v>34</v>
      </c>
      <c r="X1625" s="4">
        <v>28</v>
      </c>
      <c r="Y1625">
        <f t="shared" si="310"/>
        <v>0</v>
      </c>
      <c r="Z1625">
        <f t="shared" si="311"/>
        <v>0</v>
      </c>
    </row>
    <row r="1626" spans="2:26" x14ac:dyDescent="0.25">
      <c r="B1626" s="11">
        <f t="shared" si="312"/>
        <v>44629.249999996086</v>
      </c>
      <c r="C1626" s="1">
        <f t="shared" si="303"/>
        <v>3</v>
      </c>
      <c r="D1626" s="1">
        <f t="shared" si="304"/>
        <v>3</v>
      </c>
      <c r="E1626" s="12">
        <f t="shared" si="305"/>
        <v>7</v>
      </c>
      <c r="F1626" s="124" t="str">
        <f t="shared" si="306"/>
        <v>0</v>
      </c>
      <c r="G1626" s="1">
        <f ca="1">(OFFSET(O1626,0,MATCH(Customer!$J$6,'CDH &amp; HDH'!$P$11:$X$11,0)))</f>
        <v>42</v>
      </c>
      <c r="H1626" s="1" t="str">
        <f t="shared" si="307"/>
        <v>Heating</v>
      </c>
      <c r="I1626" s="1">
        <f ca="1">OFFSET(IF($H1626="Cooling",Customer!$C$25,Customer!$C$52),E1626,D1626)</f>
        <v>66</v>
      </c>
      <c r="J1626" s="1">
        <f ca="1">OFFSET(IF($H1626="Cooling",Customer!$L$25,Customer!$L$52),$E1626,$D1626)</f>
        <v>64</v>
      </c>
      <c r="K1626" s="16">
        <f t="shared" si="308"/>
        <v>0</v>
      </c>
      <c r="L1626" s="16">
        <f t="shared" si="309"/>
        <v>0</v>
      </c>
      <c r="M1626" s="17">
        <f t="shared" ca="1" si="301"/>
        <v>24</v>
      </c>
      <c r="N1626" s="17">
        <f t="shared" ca="1" si="302"/>
        <v>22</v>
      </c>
      <c r="O1626" s="4"/>
      <c r="P1626" s="4">
        <v>27</v>
      </c>
      <c r="Q1626" s="4">
        <v>47</v>
      </c>
      <c r="R1626" s="4">
        <v>29</v>
      </c>
      <c r="S1626" s="4">
        <v>25</v>
      </c>
      <c r="T1626" s="4">
        <v>38</v>
      </c>
      <c r="U1626" s="4">
        <v>35</v>
      </c>
      <c r="V1626" s="13">
        <v>42</v>
      </c>
      <c r="W1626" s="4">
        <v>34</v>
      </c>
      <c r="X1626" s="4">
        <v>29</v>
      </c>
      <c r="Y1626">
        <f t="shared" si="310"/>
        <v>0</v>
      </c>
      <c r="Z1626">
        <f t="shared" si="311"/>
        <v>0</v>
      </c>
    </row>
    <row r="1627" spans="2:26" x14ac:dyDescent="0.25">
      <c r="B1627" s="11">
        <f t="shared" si="312"/>
        <v>44629.29166666275</v>
      </c>
      <c r="C1627" s="1">
        <f t="shared" si="303"/>
        <v>3</v>
      </c>
      <c r="D1627" s="1">
        <f t="shared" si="304"/>
        <v>3</v>
      </c>
      <c r="E1627" s="12">
        <f t="shared" si="305"/>
        <v>8</v>
      </c>
      <c r="F1627" s="124" t="str">
        <f t="shared" si="306"/>
        <v>0</v>
      </c>
      <c r="G1627" s="1">
        <f ca="1">(OFFSET(O1627,0,MATCH(Customer!$J$6,'CDH &amp; HDH'!$P$11:$X$11,0)))</f>
        <v>44</v>
      </c>
      <c r="H1627" s="1" t="str">
        <f t="shared" si="307"/>
        <v>Heating</v>
      </c>
      <c r="I1627" s="1">
        <f ca="1">OFFSET(IF($H1627="Cooling",Customer!$C$25,Customer!$C$52),E1627,D1627)</f>
        <v>70</v>
      </c>
      <c r="J1627" s="1">
        <f ca="1">OFFSET(IF($H1627="Cooling",Customer!$L$25,Customer!$L$52),$E1627,$D1627)</f>
        <v>70</v>
      </c>
      <c r="K1627" s="16">
        <f t="shared" si="308"/>
        <v>0</v>
      </c>
      <c r="L1627" s="16">
        <f t="shared" si="309"/>
        <v>0</v>
      </c>
      <c r="M1627" s="17">
        <f t="shared" ca="1" si="301"/>
        <v>26</v>
      </c>
      <c r="N1627" s="17">
        <f t="shared" ca="1" si="302"/>
        <v>26</v>
      </c>
      <c r="O1627" s="4"/>
      <c r="P1627" s="4">
        <v>26</v>
      </c>
      <c r="Q1627" s="4">
        <v>50</v>
      </c>
      <c r="R1627" s="4">
        <v>31</v>
      </c>
      <c r="S1627" s="4">
        <v>25</v>
      </c>
      <c r="T1627" s="4">
        <v>42</v>
      </c>
      <c r="U1627" s="4">
        <v>35</v>
      </c>
      <c r="V1627" s="13">
        <v>44</v>
      </c>
      <c r="W1627" s="4">
        <v>34</v>
      </c>
      <c r="X1627" s="4">
        <v>30</v>
      </c>
      <c r="Y1627">
        <f t="shared" si="310"/>
        <v>0</v>
      </c>
      <c r="Z1627">
        <f t="shared" si="311"/>
        <v>0</v>
      </c>
    </row>
    <row r="1628" spans="2:26" x14ac:dyDescent="0.25">
      <c r="B1628" s="11">
        <f t="shared" si="312"/>
        <v>44629.333333329414</v>
      </c>
      <c r="C1628" s="1">
        <f t="shared" si="303"/>
        <v>3</v>
      </c>
      <c r="D1628" s="1">
        <f t="shared" si="304"/>
        <v>3</v>
      </c>
      <c r="E1628" s="12">
        <f t="shared" si="305"/>
        <v>9</v>
      </c>
      <c r="F1628" s="124" t="str">
        <f t="shared" si="306"/>
        <v>0</v>
      </c>
      <c r="G1628" s="1">
        <f ca="1">(OFFSET(O1628,0,MATCH(Customer!$J$6,'CDH &amp; HDH'!$P$11:$X$11,0)))</f>
        <v>45</v>
      </c>
      <c r="H1628" s="1" t="str">
        <f t="shared" si="307"/>
        <v>Heating</v>
      </c>
      <c r="I1628" s="1">
        <f ca="1">OFFSET(IF($H1628="Cooling",Customer!$C$25,Customer!$C$52),E1628,D1628)</f>
        <v>70</v>
      </c>
      <c r="J1628" s="1">
        <f ca="1">OFFSET(IF($H1628="Cooling",Customer!$L$25,Customer!$L$52),$E1628,$D1628)</f>
        <v>70</v>
      </c>
      <c r="K1628" s="16">
        <f t="shared" si="308"/>
        <v>0</v>
      </c>
      <c r="L1628" s="16">
        <f t="shared" si="309"/>
        <v>0</v>
      </c>
      <c r="M1628" s="17">
        <f t="shared" ca="1" si="301"/>
        <v>25</v>
      </c>
      <c r="N1628" s="17">
        <f t="shared" ca="1" si="302"/>
        <v>25</v>
      </c>
      <c r="O1628" s="4"/>
      <c r="P1628" s="4">
        <v>26</v>
      </c>
      <c r="Q1628" s="4">
        <v>52</v>
      </c>
      <c r="R1628" s="4">
        <v>32</v>
      </c>
      <c r="S1628" s="4">
        <v>23</v>
      </c>
      <c r="T1628" s="4">
        <v>44</v>
      </c>
      <c r="U1628" s="4">
        <v>35</v>
      </c>
      <c r="V1628" s="13">
        <v>45</v>
      </c>
      <c r="W1628" s="4">
        <v>35</v>
      </c>
      <c r="X1628" s="4">
        <v>31</v>
      </c>
      <c r="Y1628">
        <f t="shared" si="310"/>
        <v>0</v>
      </c>
      <c r="Z1628">
        <f t="shared" si="311"/>
        <v>0</v>
      </c>
    </row>
    <row r="1629" spans="2:26" x14ac:dyDescent="0.25">
      <c r="B1629" s="11">
        <f t="shared" si="312"/>
        <v>44629.374999996078</v>
      </c>
      <c r="C1629" s="1">
        <f t="shared" si="303"/>
        <v>3</v>
      </c>
      <c r="D1629" s="1">
        <f t="shared" si="304"/>
        <v>3</v>
      </c>
      <c r="E1629" s="12">
        <f t="shared" si="305"/>
        <v>10</v>
      </c>
      <c r="F1629" s="124" t="str">
        <f t="shared" si="306"/>
        <v>0</v>
      </c>
      <c r="G1629" s="1">
        <f ca="1">(OFFSET(O1629,0,MATCH(Customer!$J$6,'CDH &amp; HDH'!$P$11:$X$11,0)))</f>
        <v>46</v>
      </c>
      <c r="H1629" s="1" t="str">
        <f t="shared" si="307"/>
        <v>Heating</v>
      </c>
      <c r="I1629" s="1">
        <f ca="1">OFFSET(IF($H1629="Cooling",Customer!$C$25,Customer!$C$52),E1629,D1629)</f>
        <v>70</v>
      </c>
      <c r="J1629" s="1">
        <f ca="1">OFFSET(IF($H1629="Cooling",Customer!$L$25,Customer!$L$52),$E1629,$D1629)</f>
        <v>70</v>
      </c>
      <c r="K1629" s="16">
        <f t="shared" si="308"/>
        <v>0</v>
      </c>
      <c r="L1629" s="16">
        <f t="shared" si="309"/>
        <v>0</v>
      </c>
      <c r="M1629" s="17">
        <f t="shared" ca="1" si="301"/>
        <v>24</v>
      </c>
      <c r="N1629" s="17">
        <f t="shared" ca="1" si="302"/>
        <v>24</v>
      </c>
      <c r="O1629" s="4"/>
      <c r="P1629" s="4">
        <v>25</v>
      </c>
      <c r="Q1629" s="4">
        <v>56</v>
      </c>
      <c r="R1629" s="4">
        <v>34</v>
      </c>
      <c r="S1629" s="4">
        <v>23</v>
      </c>
      <c r="T1629" s="4">
        <v>45</v>
      </c>
      <c r="U1629" s="4">
        <v>36</v>
      </c>
      <c r="V1629" s="13">
        <v>46</v>
      </c>
      <c r="W1629" s="4">
        <v>37</v>
      </c>
      <c r="X1629" s="4">
        <v>33</v>
      </c>
      <c r="Y1629">
        <f t="shared" si="310"/>
        <v>0</v>
      </c>
      <c r="Z1629">
        <f t="shared" si="311"/>
        <v>0</v>
      </c>
    </row>
    <row r="1630" spans="2:26" x14ac:dyDescent="0.25">
      <c r="B1630" s="11">
        <f t="shared" si="312"/>
        <v>44629.416666662743</v>
      </c>
      <c r="C1630" s="1">
        <f t="shared" si="303"/>
        <v>3</v>
      </c>
      <c r="D1630" s="1">
        <f t="shared" si="304"/>
        <v>3</v>
      </c>
      <c r="E1630" s="12">
        <f t="shared" si="305"/>
        <v>11</v>
      </c>
      <c r="F1630" s="124" t="str">
        <f t="shared" si="306"/>
        <v>0</v>
      </c>
      <c r="G1630" s="1">
        <f ca="1">(OFFSET(O1630,0,MATCH(Customer!$J$6,'CDH &amp; HDH'!$P$11:$X$11,0)))</f>
        <v>48</v>
      </c>
      <c r="H1630" s="1" t="str">
        <f t="shared" si="307"/>
        <v>Heating</v>
      </c>
      <c r="I1630" s="1">
        <f ca="1">OFFSET(IF($H1630="Cooling",Customer!$C$25,Customer!$C$52),E1630,D1630)</f>
        <v>70</v>
      </c>
      <c r="J1630" s="1">
        <f ca="1">OFFSET(IF($H1630="Cooling",Customer!$L$25,Customer!$L$52),$E1630,$D1630)</f>
        <v>70</v>
      </c>
      <c r="K1630" s="16">
        <f t="shared" si="308"/>
        <v>0</v>
      </c>
      <c r="L1630" s="16">
        <f t="shared" si="309"/>
        <v>0</v>
      </c>
      <c r="M1630" s="17">
        <f t="shared" ca="1" si="301"/>
        <v>22</v>
      </c>
      <c r="N1630" s="17">
        <f t="shared" ca="1" si="302"/>
        <v>22</v>
      </c>
      <c r="O1630" s="4"/>
      <c r="P1630" s="4">
        <v>25</v>
      </c>
      <c r="Q1630" s="4">
        <v>55</v>
      </c>
      <c r="R1630" s="4">
        <v>37</v>
      </c>
      <c r="S1630" s="4">
        <v>24</v>
      </c>
      <c r="T1630" s="4">
        <v>48</v>
      </c>
      <c r="U1630" s="4">
        <v>38</v>
      </c>
      <c r="V1630" s="13">
        <v>48</v>
      </c>
      <c r="W1630" s="4">
        <v>39</v>
      </c>
      <c r="X1630" s="4">
        <v>36</v>
      </c>
      <c r="Y1630">
        <f t="shared" si="310"/>
        <v>0</v>
      </c>
      <c r="Z1630">
        <f t="shared" si="311"/>
        <v>0</v>
      </c>
    </row>
    <row r="1631" spans="2:26" x14ac:dyDescent="0.25">
      <c r="B1631" s="11">
        <f t="shared" si="312"/>
        <v>44629.458333329407</v>
      </c>
      <c r="C1631" s="1">
        <f t="shared" si="303"/>
        <v>3</v>
      </c>
      <c r="D1631" s="1">
        <f t="shared" si="304"/>
        <v>3</v>
      </c>
      <c r="E1631" s="12">
        <f t="shared" si="305"/>
        <v>12</v>
      </c>
      <c r="F1631" s="124" t="str">
        <f t="shared" si="306"/>
        <v>0</v>
      </c>
      <c r="G1631" s="1">
        <f ca="1">(OFFSET(O1631,0,MATCH(Customer!$J$6,'CDH &amp; HDH'!$P$11:$X$11,0)))</f>
        <v>47</v>
      </c>
      <c r="H1631" s="1" t="str">
        <f t="shared" si="307"/>
        <v>Heating</v>
      </c>
      <c r="I1631" s="1">
        <f ca="1">OFFSET(IF($H1631="Cooling",Customer!$C$25,Customer!$C$52),E1631,D1631)</f>
        <v>70</v>
      </c>
      <c r="J1631" s="1">
        <f ca="1">OFFSET(IF($H1631="Cooling",Customer!$L$25,Customer!$L$52),$E1631,$D1631)</f>
        <v>70</v>
      </c>
      <c r="K1631" s="16">
        <f t="shared" si="308"/>
        <v>0</v>
      </c>
      <c r="L1631" s="16">
        <f t="shared" si="309"/>
        <v>0</v>
      </c>
      <c r="M1631" s="17">
        <f t="shared" ca="1" si="301"/>
        <v>23</v>
      </c>
      <c r="N1631" s="17">
        <f t="shared" ca="1" si="302"/>
        <v>23</v>
      </c>
      <c r="O1631" s="4"/>
      <c r="P1631" s="4">
        <v>25</v>
      </c>
      <c r="Q1631" s="4">
        <v>56</v>
      </c>
      <c r="R1631" s="4">
        <v>38</v>
      </c>
      <c r="S1631" s="4">
        <v>25</v>
      </c>
      <c r="T1631" s="4">
        <v>50</v>
      </c>
      <c r="U1631" s="4">
        <v>38</v>
      </c>
      <c r="V1631" s="13">
        <v>47</v>
      </c>
      <c r="W1631" s="4">
        <v>40</v>
      </c>
      <c r="X1631" s="4">
        <v>38</v>
      </c>
      <c r="Y1631">
        <f t="shared" si="310"/>
        <v>0</v>
      </c>
      <c r="Z1631">
        <f t="shared" si="311"/>
        <v>0</v>
      </c>
    </row>
    <row r="1632" spans="2:26" x14ac:dyDescent="0.25">
      <c r="B1632" s="11">
        <f t="shared" si="312"/>
        <v>44629.499999996071</v>
      </c>
      <c r="C1632" s="1">
        <f t="shared" si="303"/>
        <v>3</v>
      </c>
      <c r="D1632" s="1">
        <f t="shared" si="304"/>
        <v>3</v>
      </c>
      <c r="E1632" s="12">
        <f t="shared" si="305"/>
        <v>13</v>
      </c>
      <c r="F1632" s="124" t="str">
        <f t="shared" si="306"/>
        <v>0</v>
      </c>
      <c r="G1632" s="1">
        <f ca="1">(OFFSET(O1632,0,MATCH(Customer!$J$6,'CDH &amp; HDH'!$P$11:$X$11,0)))</f>
        <v>53</v>
      </c>
      <c r="H1632" s="1" t="str">
        <f t="shared" si="307"/>
        <v>Heating</v>
      </c>
      <c r="I1632" s="1">
        <f ca="1">OFFSET(IF($H1632="Cooling",Customer!$C$25,Customer!$C$52),E1632,D1632)</f>
        <v>70</v>
      </c>
      <c r="J1632" s="1">
        <f ca="1">OFFSET(IF($H1632="Cooling",Customer!$L$25,Customer!$L$52),$E1632,$D1632)</f>
        <v>70</v>
      </c>
      <c r="K1632" s="16">
        <f t="shared" si="308"/>
        <v>0</v>
      </c>
      <c r="L1632" s="16">
        <f t="shared" si="309"/>
        <v>0</v>
      </c>
      <c r="M1632" s="17">
        <f t="shared" ca="1" si="301"/>
        <v>17</v>
      </c>
      <c r="N1632" s="17">
        <f t="shared" ca="1" si="302"/>
        <v>17</v>
      </c>
      <c r="O1632" s="4"/>
      <c r="P1632" s="4">
        <v>25</v>
      </c>
      <c r="Q1632" s="4">
        <v>59</v>
      </c>
      <c r="R1632" s="4">
        <v>40</v>
      </c>
      <c r="S1632" s="4">
        <v>25</v>
      </c>
      <c r="T1632" s="4">
        <v>53</v>
      </c>
      <c r="U1632" s="4">
        <v>40</v>
      </c>
      <c r="V1632" s="13">
        <v>53</v>
      </c>
      <c r="W1632" s="4">
        <v>41</v>
      </c>
      <c r="X1632" s="4">
        <v>39</v>
      </c>
      <c r="Y1632">
        <f t="shared" si="310"/>
        <v>0</v>
      </c>
      <c r="Z1632">
        <f t="shared" si="311"/>
        <v>0</v>
      </c>
    </row>
    <row r="1633" spans="2:26" x14ac:dyDescent="0.25">
      <c r="B1633" s="11">
        <f t="shared" si="312"/>
        <v>44629.541666662735</v>
      </c>
      <c r="C1633" s="1">
        <f t="shared" si="303"/>
        <v>3</v>
      </c>
      <c r="D1633" s="1">
        <f t="shared" si="304"/>
        <v>3</v>
      </c>
      <c r="E1633" s="12">
        <f t="shared" si="305"/>
        <v>14</v>
      </c>
      <c r="F1633" s="124" t="str">
        <f t="shared" si="306"/>
        <v>0</v>
      </c>
      <c r="G1633" s="1">
        <f ca="1">(OFFSET(O1633,0,MATCH(Customer!$J$6,'CDH &amp; HDH'!$P$11:$X$11,0)))</f>
        <v>59</v>
      </c>
      <c r="H1633" s="1" t="str">
        <f t="shared" si="307"/>
        <v>Heating</v>
      </c>
      <c r="I1633" s="1">
        <f ca="1">OFFSET(IF($H1633="Cooling",Customer!$C$25,Customer!$C$52),E1633,D1633)</f>
        <v>70</v>
      </c>
      <c r="J1633" s="1">
        <f ca="1">OFFSET(IF($H1633="Cooling",Customer!$L$25,Customer!$L$52),$E1633,$D1633)</f>
        <v>70</v>
      </c>
      <c r="K1633" s="16">
        <f t="shared" si="308"/>
        <v>0</v>
      </c>
      <c r="L1633" s="16">
        <f t="shared" si="309"/>
        <v>0</v>
      </c>
      <c r="M1633" s="17">
        <f t="shared" ca="1" si="301"/>
        <v>11</v>
      </c>
      <c r="N1633" s="17">
        <f t="shared" ca="1" si="302"/>
        <v>11</v>
      </c>
      <c r="O1633" s="4"/>
      <c r="P1633" s="4">
        <v>25</v>
      </c>
      <c r="Q1633" s="4">
        <v>60</v>
      </c>
      <c r="R1633" s="4">
        <v>41</v>
      </c>
      <c r="S1633" s="4">
        <v>25</v>
      </c>
      <c r="T1633" s="4">
        <v>54</v>
      </c>
      <c r="U1633" s="4">
        <v>41</v>
      </c>
      <c r="V1633" s="13">
        <v>59</v>
      </c>
      <c r="W1633" s="4">
        <v>42</v>
      </c>
      <c r="X1633" s="4">
        <v>40</v>
      </c>
      <c r="Y1633">
        <f t="shared" si="310"/>
        <v>0</v>
      </c>
      <c r="Z1633">
        <f t="shared" si="311"/>
        <v>0</v>
      </c>
    </row>
    <row r="1634" spans="2:26" x14ac:dyDescent="0.25">
      <c r="B1634" s="11">
        <f t="shared" si="312"/>
        <v>44629.583333329399</v>
      </c>
      <c r="C1634" s="1">
        <f t="shared" si="303"/>
        <v>3</v>
      </c>
      <c r="D1634" s="1">
        <f t="shared" si="304"/>
        <v>3</v>
      </c>
      <c r="E1634" s="12">
        <f t="shared" si="305"/>
        <v>15</v>
      </c>
      <c r="F1634" s="124" t="str">
        <f t="shared" si="306"/>
        <v>0</v>
      </c>
      <c r="G1634" s="1">
        <f ca="1">(OFFSET(O1634,0,MATCH(Customer!$J$6,'CDH &amp; HDH'!$P$11:$X$11,0)))</f>
        <v>61</v>
      </c>
      <c r="H1634" s="1" t="str">
        <f t="shared" si="307"/>
        <v>Heating</v>
      </c>
      <c r="I1634" s="1">
        <f ca="1">OFFSET(IF($H1634="Cooling",Customer!$C$25,Customer!$C$52),E1634,D1634)</f>
        <v>70</v>
      </c>
      <c r="J1634" s="1">
        <f ca="1">OFFSET(IF($H1634="Cooling",Customer!$L$25,Customer!$L$52),$E1634,$D1634)</f>
        <v>70</v>
      </c>
      <c r="K1634" s="16">
        <f t="shared" si="308"/>
        <v>0</v>
      </c>
      <c r="L1634" s="16">
        <f t="shared" si="309"/>
        <v>0</v>
      </c>
      <c r="M1634" s="17">
        <f t="shared" ca="1" si="301"/>
        <v>9</v>
      </c>
      <c r="N1634" s="17">
        <f t="shared" ca="1" si="302"/>
        <v>9</v>
      </c>
      <c r="O1634" s="4"/>
      <c r="P1634" s="4">
        <v>25</v>
      </c>
      <c r="Q1634" s="4">
        <v>58</v>
      </c>
      <c r="R1634" s="4">
        <v>42</v>
      </c>
      <c r="S1634" s="4">
        <v>26</v>
      </c>
      <c r="T1634" s="4">
        <v>55</v>
      </c>
      <c r="U1634" s="4">
        <v>42</v>
      </c>
      <c r="V1634" s="13">
        <v>61</v>
      </c>
      <c r="W1634" s="4">
        <v>43</v>
      </c>
      <c r="X1634" s="4">
        <v>39</v>
      </c>
      <c r="Y1634">
        <f t="shared" si="310"/>
        <v>0</v>
      </c>
      <c r="Z1634">
        <f t="shared" si="311"/>
        <v>0</v>
      </c>
    </row>
    <row r="1635" spans="2:26" x14ac:dyDescent="0.25">
      <c r="B1635" s="11">
        <f t="shared" si="312"/>
        <v>44629.624999996064</v>
      </c>
      <c r="C1635" s="1">
        <f t="shared" si="303"/>
        <v>3</v>
      </c>
      <c r="D1635" s="1">
        <f t="shared" si="304"/>
        <v>3</v>
      </c>
      <c r="E1635" s="12">
        <f t="shared" si="305"/>
        <v>16</v>
      </c>
      <c r="F1635" s="124" t="str">
        <f t="shared" si="306"/>
        <v>0</v>
      </c>
      <c r="G1635" s="1">
        <f ca="1">(OFFSET(O1635,0,MATCH(Customer!$J$6,'CDH &amp; HDH'!$P$11:$X$11,0)))</f>
        <v>63</v>
      </c>
      <c r="H1635" s="1" t="str">
        <f t="shared" si="307"/>
        <v>Heating</v>
      </c>
      <c r="I1635" s="1">
        <f ca="1">OFFSET(IF($H1635="Cooling",Customer!$C$25,Customer!$C$52),E1635,D1635)</f>
        <v>70</v>
      </c>
      <c r="J1635" s="1">
        <f ca="1">OFFSET(IF($H1635="Cooling",Customer!$L$25,Customer!$L$52),$E1635,$D1635)</f>
        <v>70</v>
      </c>
      <c r="K1635" s="16">
        <f t="shared" si="308"/>
        <v>0</v>
      </c>
      <c r="L1635" s="16">
        <f t="shared" si="309"/>
        <v>0</v>
      </c>
      <c r="M1635" s="17">
        <f t="shared" ca="1" si="301"/>
        <v>7</v>
      </c>
      <c r="N1635" s="17">
        <f t="shared" ca="1" si="302"/>
        <v>7</v>
      </c>
      <c r="O1635" s="4"/>
      <c r="P1635" s="4">
        <v>25</v>
      </c>
      <c r="Q1635" s="4">
        <v>56</v>
      </c>
      <c r="R1635" s="4">
        <v>44</v>
      </c>
      <c r="S1635" s="4">
        <v>25</v>
      </c>
      <c r="T1635" s="4">
        <v>56</v>
      </c>
      <c r="U1635" s="4">
        <v>43</v>
      </c>
      <c r="V1635" s="13">
        <v>63</v>
      </c>
      <c r="W1635" s="4">
        <v>42</v>
      </c>
      <c r="X1635" s="4">
        <v>37</v>
      </c>
      <c r="Y1635">
        <f t="shared" si="310"/>
        <v>0</v>
      </c>
      <c r="Z1635">
        <f t="shared" si="311"/>
        <v>0</v>
      </c>
    </row>
    <row r="1636" spans="2:26" x14ac:dyDescent="0.25">
      <c r="B1636" s="11">
        <f t="shared" si="312"/>
        <v>44629.666666662728</v>
      </c>
      <c r="C1636" s="1">
        <f t="shared" si="303"/>
        <v>3</v>
      </c>
      <c r="D1636" s="1">
        <f t="shared" si="304"/>
        <v>3</v>
      </c>
      <c r="E1636" s="12">
        <f t="shared" si="305"/>
        <v>17</v>
      </c>
      <c r="F1636" s="124" t="str">
        <f t="shared" si="306"/>
        <v>0</v>
      </c>
      <c r="G1636" s="1">
        <f ca="1">(OFFSET(O1636,0,MATCH(Customer!$J$6,'CDH &amp; HDH'!$P$11:$X$11,0)))</f>
        <v>63</v>
      </c>
      <c r="H1636" s="1" t="str">
        <f t="shared" si="307"/>
        <v>Heating</v>
      </c>
      <c r="I1636" s="1">
        <f ca="1">OFFSET(IF($H1636="Cooling",Customer!$C$25,Customer!$C$52),E1636,D1636)</f>
        <v>70</v>
      </c>
      <c r="J1636" s="1">
        <f ca="1">OFFSET(IF($H1636="Cooling",Customer!$L$25,Customer!$L$52),$E1636,$D1636)</f>
        <v>70</v>
      </c>
      <c r="K1636" s="16">
        <f t="shared" si="308"/>
        <v>0</v>
      </c>
      <c r="L1636" s="16">
        <f t="shared" si="309"/>
        <v>0</v>
      </c>
      <c r="M1636" s="17">
        <f t="shared" ca="1" si="301"/>
        <v>7</v>
      </c>
      <c r="N1636" s="17">
        <f t="shared" ca="1" si="302"/>
        <v>7</v>
      </c>
      <c r="O1636" s="4"/>
      <c r="P1636" s="4">
        <v>25</v>
      </c>
      <c r="Q1636" s="4">
        <v>57</v>
      </c>
      <c r="R1636" s="4">
        <v>44</v>
      </c>
      <c r="S1636" s="4">
        <v>25</v>
      </c>
      <c r="T1636" s="4">
        <v>55</v>
      </c>
      <c r="U1636" s="4">
        <v>42</v>
      </c>
      <c r="V1636" s="13">
        <v>63</v>
      </c>
      <c r="W1636" s="4">
        <v>42</v>
      </c>
      <c r="X1636" s="4">
        <v>37</v>
      </c>
      <c r="Y1636">
        <f t="shared" si="310"/>
        <v>0</v>
      </c>
      <c r="Z1636">
        <f t="shared" si="311"/>
        <v>0</v>
      </c>
    </row>
    <row r="1637" spans="2:26" x14ac:dyDescent="0.25">
      <c r="B1637" s="11">
        <f t="shared" si="312"/>
        <v>44629.708333329392</v>
      </c>
      <c r="C1637" s="1">
        <f t="shared" si="303"/>
        <v>3</v>
      </c>
      <c r="D1637" s="1">
        <f t="shared" si="304"/>
        <v>3</v>
      </c>
      <c r="E1637" s="12">
        <f t="shared" si="305"/>
        <v>18</v>
      </c>
      <c r="F1637" s="124" t="str">
        <f t="shared" si="306"/>
        <v>0</v>
      </c>
      <c r="G1637" s="1">
        <f ca="1">(OFFSET(O1637,0,MATCH(Customer!$J$6,'CDH &amp; HDH'!$P$11:$X$11,0)))</f>
        <v>62</v>
      </c>
      <c r="H1637" s="1" t="str">
        <f t="shared" si="307"/>
        <v>Heating</v>
      </c>
      <c r="I1637" s="1">
        <f ca="1">OFFSET(IF($H1637="Cooling",Customer!$C$25,Customer!$C$52),E1637,D1637)</f>
        <v>70</v>
      </c>
      <c r="J1637" s="1">
        <f ca="1">OFFSET(IF($H1637="Cooling",Customer!$L$25,Customer!$L$52),$E1637,$D1637)</f>
        <v>70</v>
      </c>
      <c r="K1637" s="16">
        <f t="shared" si="308"/>
        <v>0</v>
      </c>
      <c r="L1637" s="16">
        <f t="shared" si="309"/>
        <v>0</v>
      </c>
      <c r="M1637" s="17">
        <f t="shared" ca="1" si="301"/>
        <v>8</v>
      </c>
      <c r="N1637" s="17">
        <f t="shared" ca="1" si="302"/>
        <v>8</v>
      </c>
      <c r="O1637" s="4"/>
      <c r="P1637" s="4">
        <v>25</v>
      </c>
      <c r="Q1637" s="4">
        <v>58</v>
      </c>
      <c r="R1637" s="4">
        <v>44</v>
      </c>
      <c r="S1637" s="4">
        <v>25</v>
      </c>
      <c r="T1637" s="4">
        <v>52</v>
      </c>
      <c r="U1637" s="4">
        <v>40</v>
      </c>
      <c r="V1637" s="13">
        <v>62</v>
      </c>
      <c r="W1637" s="4">
        <v>39</v>
      </c>
      <c r="X1637" s="4">
        <v>37</v>
      </c>
      <c r="Y1637">
        <f t="shared" si="310"/>
        <v>0</v>
      </c>
      <c r="Z1637">
        <f t="shared" si="311"/>
        <v>0</v>
      </c>
    </row>
    <row r="1638" spans="2:26" x14ac:dyDescent="0.25">
      <c r="B1638" s="11">
        <f t="shared" si="312"/>
        <v>44629.749999996056</v>
      </c>
      <c r="C1638" s="1">
        <f t="shared" si="303"/>
        <v>3</v>
      </c>
      <c r="D1638" s="1">
        <f t="shared" si="304"/>
        <v>3</v>
      </c>
      <c r="E1638" s="12">
        <f t="shared" si="305"/>
        <v>19</v>
      </c>
      <c r="F1638" s="124" t="str">
        <f t="shared" si="306"/>
        <v>0</v>
      </c>
      <c r="G1638" s="1">
        <f ca="1">(OFFSET(O1638,0,MATCH(Customer!$J$6,'CDH &amp; HDH'!$P$11:$X$11,0)))</f>
        <v>57</v>
      </c>
      <c r="H1638" s="1" t="str">
        <f t="shared" si="307"/>
        <v>Heating</v>
      </c>
      <c r="I1638" s="1">
        <f ca="1">OFFSET(IF($H1638="Cooling",Customer!$C$25,Customer!$C$52),E1638,D1638)</f>
        <v>66</v>
      </c>
      <c r="J1638" s="1">
        <f ca="1">OFFSET(IF($H1638="Cooling",Customer!$L$25,Customer!$L$52),$E1638,$D1638)</f>
        <v>64</v>
      </c>
      <c r="K1638" s="16">
        <f t="shared" si="308"/>
        <v>0</v>
      </c>
      <c r="L1638" s="16">
        <f t="shared" si="309"/>
        <v>0</v>
      </c>
      <c r="M1638" s="17">
        <f t="shared" ca="1" si="301"/>
        <v>9</v>
      </c>
      <c r="N1638" s="17">
        <f t="shared" ca="1" si="302"/>
        <v>7</v>
      </c>
      <c r="O1638" s="4"/>
      <c r="P1638" s="4">
        <v>25</v>
      </c>
      <c r="Q1638" s="4">
        <v>56</v>
      </c>
      <c r="R1638" s="4">
        <v>43</v>
      </c>
      <c r="S1638" s="4">
        <v>25</v>
      </c>
      <c r="T1638" s="4">
        <v>48</v>
      </c>
      <c r="U1638" s="4">
        <v>39</v>
      </c>
      <c r="V1638" s="13">
        <v>57</v>
      </c>
      <c r="W1638" s="4">
        <v>38</v>
      </c>
      <c r="X1638" s="4">
        <v>36</v>
      </c>
      <c r="Y1638">
        <f t="shared" si="310"/>
        <v>0</v>
      </c>
      <c r="Z1638">
        <f t="shared" si="311"/>
        <v>0</v>
      </c>
    </row>
    <row r="1639" spans="2:26" x14ac:dyDescent="0.25">
      <c r="B1639" s="11">
        <f t="shared" si="312"/>
        <v>44629.791666662721</v>
      </c>
      <c r="C1639" s="1">
        <f t="shared" si="303"/>
        <v>3</v>
      </c>
      <c r="D1639" s="1">
        <f t="shared" si="304"/>
        <v>3</v>
      </c>
      <c r="E1639" s="12">
        <f t="shared" si="305"/>
        <v>20</v>
      </c>
      <c r="F1639" s="124" t="str">
        <f t="shared" si="306"/>
        <v>0</v>
      </c>
      <c r="G1639" s="1">
        <f ca="1">(OFFSET(O1639,0,MATCH(Customer!$J$6,'CDH &amp; HDH'!$P$11:$X$11,0)))</f>
        <v>54</v>
      </c>
      <c r="H1639" s="1" t="str">
        <f t="shared" si="307"/>
        <v>Heating</v>
      </c>
      <c r="I1639" s="1">
        <f ca="1">OFFSET(IF($H1639="Cooling",Customer!$C$25,Customer!$C$52),E1639,D1639)</f>
        <v>66</v>
      </c>
      <c r="J1639" s="1">
        <f ca="1">OFFSET(IF($H1639="Cooling",Customer!$L$25,Customer!$L$52),$E1639,$D1639)</f>
        <v>64</v>
      </c>
      <c r="K1639" s="16">
        <f t="shared" si="308"/>
        <v>0</v>
      </c>
      <c r="L1639" s="16">
        <f t="shared" si="309"/>
        <v>0</v>
      </c>
      <c r="M1639" s="17">
        <f t="shared" ca="1" si="301"/>
        <v>12</v>
      </c>
      <c r="N1639" s="17">
        <f t="shared" ca="1" si="302"/>
        <v>10</v>
      </c>
      <c r="O1639" s="4"/>
      <c r="P1639" s="4">
        <v>24</v>
      </c>
      <c r="Q1639" s="4">
        <v>56</v>
      </c>
      <c r="R1639" s="4">
        <v>41</v>
      </c>
      <c r="S1639" s="4">
        <v>24</v>
      </c>
      <c r="T1639" s="4">
        <v>44</v>
      </c>
      <c r="U1639" s="4">
        <v>39</v>
      </c>
      <c r="V1639" s="13">
        <v>54</v>
      </c>
      <c r="W1639" s="4">
        <v>34</v>
      </c>
      <c r="X1639" s="4">
        <v>36</v>
      </c>
      <c r="Y1639">
        <f t="shared" si="310"/>
        <v>0</v>
      </c>
      <c r="Z1639">
        <f t="shared" si="311"/>
        <v>0</v>
      </c>
    </row>
    <row r="1640" spans="2:26" x14ac:dyDescent="0.25">
      <c r="B1640" s="11">
        <f t="shared" si="312"/>
        <v>44629.833333329385</v>
      </c>
      <c r="C1640" s="1">
        <f t="shared" si="303"/>
        <v>3</v>
      </c>
      <c r="D1640" s="1">
        <f t="shared" si="304"/>
        <v>3</v>
      </c>
      <c r="E1640" s="12">
        <f t="shared" si="305"/>
        <v>21</v>
      </c>
      <c r="F1640" s="124" t="str">
        <f t="shared" si="306"/>
        <v>0</v>
      </c>
      <c r="G1640" s="1">
        <f ca="1">(OFFSET(O1640,0,MATCH(Customer!$J$6,'CDH &amp; HDH'!$P$11:$X$11,0)))</f>
        <v>54</v>
      </c>
      <c r="H1640" s="1" t="str">
        <f t="shared" si="307"/>
        <v>Heating</v>
      </c>
      <c r="I1640" s="1">
        <f ca="1">OFFSET(IF($H1640="Cooling",Customer!$C$25,Customer!$C$52),E1640,D1640)</f>
        <v>66</v>
      </c>
      <c r="J1640" s="1">
        <f ca="1">OFFSET(IF($H1640="Cooling",Customer!$L$25,Customer!$L$52),$E1640,$D1640)</f>
        <v>64</v>
      </c>
      <c r="K1640" s="16">
        <f t="shared" si="308"/>
        <v>0</v>
      </c>
      <c r="L1640" s="16">
        <f t="shared" si="309"/>
        <v>0</v>
      </c>
      <c r="M1640" s="17">
        <f t="shared" ca="1" si="301"/>
        <v>12</v>
      </c>
      <c r="N1640" s="17">
        <f t="shared" ca="1" si="302"/>
        <v>10</v>
      </c>
      <c r="O1640" s="4"/>
      <c r="P1640" s="4">
        <v>24</v>
      </c>
      <c r="Q1640" s="4">
        <v>58</v>
      </c>
      <c r="R1640" s="4">
        <v>44</v>
      </c>
      <c r="S1640" s="4">
        <v>22</v>
      </c>
      <c r="T1640" s="4">
        <v>40</v>
      </c>
      <c r="U1640" s="4">
        <v>38</v>
      </c>
      <c r="V1640" s="13">
        <v>54</v>
      </c>
      <c r="W1640" s="4">
        <v>33</v>
      </c>
      <c r="X1640" s="4">
        <v>36</v>
      </c>
      <c r="Y1640">
        <f t="shared" si="310"/>
        <v>0</v>
      </c>
      <c r="Z1640">
        <f t="shared" si="311"/>
        <v>0</v>
      </c>
    </row>
    <row r="1641" spans="2:26" x14ac:dyDescent="0.25">
      <c r="B1641" s="11">
        <f t="shared" si="312"/>
        <v>44629.874999996049</v>
      </c>
      <c r="C1641" s="1">
        <f t="shared" si="303"/>
        <v>3</v>
      </c>
      <c r="D1641" s="1">
        <f t="shared" si="304"/>
        <v>3</v>
      </c>
      <c r="E1641" s="12">
        <f t="shared" si="305"/>
        <v>22</v>
      </c>
      <c r="F1641" s="124" t="str">
        <f t="shared" si="306"/>
        <v>0</v>
      </c>
      <c r="G1641" s="1">
        <f ca="1">(OFFSET(O1641,0,MATCH(Customer!$J$6,'CDH &amp; HDH'!$P$11:$X$11,0)))</f>
        <v>54</v>
      </c>
      <c r="H1641" s="1" t="str">
        <f t="shared" si="307"/>
        <v>Heating</v>
      </c>
      <c r="I1641" s="1">
        <f ca="1">OFFSET(IF($H1641="Cooling",Customer!$C$25,Customer!$C$52),E1641,D1641)</f>
        <v>66</v>
      </c>
      <c r="J1641" s="1">
        <f ca="1">OFFSET(IF($H1641="Cooling",Customer!$L$25,Customer!$L$52),$E1641,$D1641)</f>
        <v>64</v>
      </c>
      <c r="K1641" s="16">
        <f t="shared" si="308"/>
        <v>0</v>
      </c>
      <c r="L1641" s="16">
        <f t="shared" si="309"/>
        <v>0</v>
      </c>
      <c r="M1641" s="17">
        <f t="shared" ca="1" si="301"/>
        <v>12</v>
      </c>
      <c r="N1641" s="17">
        <f t="shared" ca="1" si="302"/>
        <v>10</v>
      </c>
      <c r="O1641" s="4"/>
      <c r="P1641" s="4">
        <v>23</v>
      </c>
      <c r="Q1641" s="4">
        <v>59</v>
      </c>
      <c r="R1641" s="4">
        <v>47</v>
      </c>
      <c r="S1641" s="4">
        <v>20</v>
      </c>
      <c r="T1641" s="4">
        <v>37</v>
      </c>
      <c r="U1641" s="4">
        <v>38</v>
      </c>
      <c r="V1641" s="13">
        <v>54</v>
      </c>
      <c r="W1641" s="4">
        <v>31</v>
      </c>
      <c r="X1641" s="4">
        <v>36</v>
      </c>
      <c r="Y1641">
        <f t="shared" si="310"/>
        <v>0</v>
      </c>
      <c r="Z1641">
        <f t="shared" si="311"/>
        <v>0</v>
      </c>
    </row>
    <row r="1642" spans="2:26" x14ac:dyDescent="0.25">
      <c r="B1642" s="11">
        <f t="shared" si="312"/>
        <v>44629.916666662713</v>
      </c>
      <c r="C1642" s="1">
        <f t="shared" si="303"/>
        <v>3</v>
      </c>
      <c r="D1642" s="1">
        <f t="shared" si="304"/>
        <v>3</v>
      </c>
      <c r="E1642" s="12">
        <f t="shared" si="305"/>
        <v>23</v>
      </c>
      <c r="F1642" s="124" t="str">
        <f t="shared" si="306"/>
        <v>0</v>
      </c>
      <c r="G1642" s="1">
        <f ca="1">(OFFSET(O1642,0,MATCH(Customer!$J$6,'CDH &amp; HDH'!$P$11:$X$11,0)))</f>
        <v>56</v>
      </c>
      <c r="H1642" s="1" t="str">
        <f t="shared" si="307"/>
        <v>Heating</v>
      </c>
      <c r="I1642" s="1">
        <f ca="1">OFFSET(IF($H1642="Cooling",Customer!$C$25,Customer!$C$52),E1642,D1642)</f>
        <v>66</v>
      </c>
      <c r="J1642" s="1">
        <f ca="1">OFFSET(IF($H1642="Cooling",Customer!$L$25,Customer!$L$52),$E1642,$D1642)</f>
        <v>64</v>
      </c>
      <c r="K1642" s="16">
        <f t="shared" si="308"/>
        <v>0</v>
      </c>
      <c r="L1642" s="16">
        <f t="shared" si="309"/>
        <v>0</v>
      </c>
      <c r="M1642" s="17">
        <f t="shared" ca="1" si="301"/>
        <v>10</v>
      </c>
      <c r="N1642" s="17">
        <f t="shared" ca="1" si="302"/>
        <v>8</v>
      </c>
      <c r="O1642" s="4"/>
      <c r="P1642" s="4">
        <v>24</v>
      </c>
      <c r="Q1642" s="4">
        <v>59</v>
      </c>
      <c r="R1642" s="4">
        <v>48</v>
      </c>
      <c r="S1642" s="4">
        <v>18</v>
      </c>
      <c r="T1642" s="4">
        <v>37</v>
      </c>
      <c r="U1642" s="4">
        <v>37</v>
      </c>
      <c r="V1642" s="13">
        <v>56</v>
      </c>
      <c r="W1642" s="4">
        <v>30</v>
      </c>
      <c r="X1642" s="4">
        <v>36</v>
      </c>
      <c r="Y1642">
        <f t="shared" si="310"/>
        <v>0</v>
      </c>
      <c r="Z1642">
        <f t="shared" si="311"/>
        <v>0</v>
      </c>
    </row>
    <row r="1643" spans="2:26" x14ac:dyDescent="0.25">
      <c r="B1643" s="11">
        <f t="shared" si="312"/>
        <v>44629.958333329378</v>
      </c>
      <c r="C1643" s="1">
        <f t="shared" si="303"/>
        <v>3</v>
      </c>
      <c r="D1643" s="1">
        <f t="shared" si="304"/>
        <v>3</v>
      </c>
      <c r="E1643" s="12">
        <f t="shared" si="305"/>
        <v>24</v>
      </c>
      <c r="F1643" s="124" t="str">
        <f t="shared" si="306"/>
        <v>0</v>
      </c>
      <c r="G1643" s="1">
        <f ca="1">(OFFSET(O1643,0,MATCH(Customer!$J$6,'CDH &amp; HDH'!$P$11:$X$11,0)))</f>
        <v>57</v>
      </c>
      <c r="H1643" s="1" t="str">
        <f t="shared" si="307"/>
        <v>Heating</v>
      </c>
      <c r="I1643" s="1">
        <f ca="1">OFFSET(IF($H1643="Cooling",Customer!$C$25,Customer!$C$52),E1643,D1643)</f>
        <v>66</v>
      </c>
      <c r="J1643" s="1">
        <f ca="1">OFFSET(IF($H1643="Cooling",Customer!$L$25,Customer!$L$52),$E1643,$D1643)</f>
        <v>64</v>
      </c>
      <c r="K1643" s="16">
        <f t="shared" si="308"/>
        <v>0</v>
      </c>
      <c r="L1643" s="16">
        <f t="shared" si="309"/>
        <v>0</v>
      </c>
      <c r="M1643" s="17">
        <f t="shared" ca="1" si="301"/>
        <v>9</v>
      </c>
      <c r="N1643" s="17">
        <f t="shared" ca="1" si="302"/>
        <v>7</v>
      </c>
      <c r="O1643" s="4"/>
      <c r="P1643" s="4">
        <v>24</v>
      </c>
      <c r="Q1643" s="4">
        <v>48</v>
      </c>
      <c r="R1643" s="4">
        <v>48</v>
      </c>
      <c r="S1643" s="4">
        <v>17</v>
      </c>
      <c r="T1643" s="4">
        <v>35</v>
      </c>
      <c r="U1643" s="4">
        <v>35</v>
      </c>
      <c r="V1643" s="13">
        <v>57</v>
      </c>
      <c r="W1643" s="4">
        <v>30</v>
      </c>
      <c r="X1643" s="4">
        <v>36</v>
      </c>
      <c r="Y1643">
        <f t="shared" si="310"/>
        <v>0</v>
      </c>
      <c r="Z1643">
        <f t="shared" si="311"/>
        <v>0</v>
      </c>
    </row>
    <row r="1644" spans="2:26" x14ac:dyDescent="0.25">
      <c r="B1644" s="11">
        <f t="shared" si="312"/>
        <v>44629.999999996042</v>
      </c>
      <c r="C1644" s="1">
        <f t="shared" si="303"/>
        <v>3</v>
      </c>
      <c r="D1644" s="1">
        <f t="shared" si="304"/>
        <v>4</v>
      </c>
      <c r="E1644" s="12">
        <f t="shared" si="305"/>
        <v>1</v>
      </c>
      <c r="F1644" s="124" t="str">
        <f t="shared" si="306"/>
        <v>0</v>
      </c>
      <c r="G1644" s="1">
        <f ca="1">(OFFSET(O1644,0,MATCH(Customer!$J$6,'CDH &amp; HDH'!$P$11:$X$11,0)))</f>
        <v>57</v>
      </c>
      <c r="H1644" s="1" t="str">
        <f t="shared" si="307"/>
        <v>Heating</v>
      </c>
      <c r="I1644" s="1">
        <f ca="1">OFFSET(IF($H1644="Cooling",Customer!$C$25,Customer!$C$52),E1644,D1644)</f>
        <v>66</v>
      </c>
      <c r="J1644" s="1">
        <f ca="1">OFFSET(IF($H1644="Cooling",Customer!$L$25,Customer!$L$52),$E1644,$D1644)</f>
        <v>64</v>
      </c>
      <c r="K1644" s="16">
        <f t="shared" si="308"/>
        <v>0</v>
      </c>
      <c r="L1644" s="16">
        <f t="shared" si="309"/>
        <v>0</v>
      </c>
      <c r="M1644" s="17">
        <f t="shared" ca="1" si="301"/>
        <v>9</v>
      </c>
      <c r="N1644" s="17">
        <f t="shared" ca="1" si="302"/>
        <v>7</v>
      </c>
      <c r="O1644" s="4"/>
      <c r="P1644" s="4">
        <v>25</v>
      </c>
      <c r="Q1644" s="4">
        <v>39</v>
      </c>
      <c r="R1644" s="4">
        <v>50</v>
      </c>
      <c r="S1644" s="4">
        <v>17</v>
      </c>
      <c r="T1644" s="4">
        <v>35</v>
      </c>
      <c r="U1644" s="4">
        <v>34</v>
      </c>
      <c r="V1644" s="13">
        <v>57</v>
      </c>
      <c r="W1644" s="4">
        <v>30</v>
      </c>
      <c r="X1644" s="4">
        <v>36</v>
      </c>
      <c r="Y1644">
        <f t="shared" si="310"/>
        <v>0</v>
      </c>
      <c r="Z1644">
        <f t="shared" si="311"/>
        <v>0</v>
      </c>
    </row>
    <row r="1645" spans="2:26" x14ac:dyDescent="0.25">
      <c r="B1645" s="11">
        <f t="shared" si="312"/>
        <v>44630.041666662706</v>
      </c>
      <c r="C1645" s="1">
        <f t="shared" si="303"/>
        <v>3</v>
      </c>
      <c r="D1645" s="1">
        <f t="shared" si="304"/>
        <v>4</v>
      </c>
      <c r="E1645" s="12">
        <f t="shared" si="305"/>
        <v>2</v>
      </c>
      <c r="F1645" s="124" t="str">
        <f t="shared" si="306"/>
        <v>0</v>
      </c>
      <c r="G1645" s="1">
        <f ca="1">(OFFSET(O1645,0,MATCH(Customer!$J$6,'CDH &amp; HDH'!$P$11:$X$11,0)))</f>
        <v>58</v>
      </c>
      <c r="H1645" s="1" t="str">
        <f t="shared" si="307"/>
        <v>Heating</v>
      </c>
      <c r="I1645" s="1">
        <f ca="1">OFFSET(IF($H1645="Cooling",Customer!$C$25,Customer!$C$52),E1645,D1645)</f>
        <v>66</v>
      </c>
      <c r="J1645" s="1">
        <f ca="1">OFFSET(IF($H1645="Cooling",Customer!$L$25,Customer!$L$52),$E1645,$D1645)</f>
        <v>64</v>
      </c>
      <c r="K1645" s="16">
        <f t="shared" si="308"/>
        <v>0</v>
      </c>
      <c r="L1645" s="16">
        <f t="shared" si="309"/>
        <v>0</v>
      </c>
      <c r="M1645" s="17">
        <f t="shared" ca="1" si="301"/>
        <v>8</v>
      </c>
      <c r="N1645" s="17">
        <f t="shared" ca="1" si="302"/>
        <v>6</v>
      </c>
      <c r="O1645" s="4"/>
      <c r="P1645" s="4">
        <v>25</v>
      </c>
      <c r="Q1645" s="4">
        <v>35</v>
      </c>
      <c r="R1645" s="4">
        <v>50</v>
      </c>
      <c r="S1645" s="4">
        <v>18</v>
      </c>
      <c r="T1645" s="4">
        <v>34</v>
      </c>
      <c r="U1645" s="4">
        <v>36</v>
      </c>
      <c r="V1645" s="13">
        <v>58</v>
      </c>
      <c r="W1645" s="4">
        <v>27</v>
      </c>
      <c r="X1645" s="4">
        <v>36</v>
      </c>
      <c r="Y1645">
        <f t="shared" si="310"/>
        <v>0</v>
      </c>
      <c r="Z1645">
        <f t="shared" si="311"/>
        <v>0</v>
      </c>
    </row>
    <row r="1646" spans="2:26" x14ac:dyDescent="0.25">
      <c r="B1646" s="11">
        <f t="shared" si="312"/>
        <v>44630.08333332937</v>
      </c>
      <c r="C1646" s="1">
        <f t="shared" si="303"/>
        <v>3</v>
      </c>
      <c r="D1646" s="1">
        <f t="shared" si="304"/>
        <v>4</v>
      </c>
      <c r="E1646" s="12">
        <f t="shared" si="305"/>
        <v>3</v>
      </c>
      <c r="F1646" s="124" t="str">
        <f t="shared" si="306"/>
        <v>0</v>
      </c>
      <c r="G1646" s="1">
        <f ca="1">(OFFSET(O1646,0,MATCH(Customer!$J$6,'CDH &amp; HDH'!$P$11:$X$11,0)))</f>
        <v>57</v>
      </c>
      <c r="H1646" s="1" t="str">
        <f t="shared" si="307"/>
        <v>Heating</v>
      </c>
      <c r="I1646" s="1">
        <f ca="1">OFFSET(IF($H1646="Cooling",Customer!$C$25,Customer!$C$52),E1646,D1646)</f>
        <v>66</v>
      </c>
      <c r="J1646" s="1">
        <f ca="1">OFFSET(IF($H1646="Cooling",Customer!$L$25,Customer!$L$52),$E1646,$D1646)</f>
        <v>64</v>
      </c>
      <c r="K1646" s="16">
        <f t="shared" si="308"/>
        <v>0</v>
      </c>
      <c r="L1646" s="16">
        <f t="shared" si="309"/>
        <v>0</v>
      </c>
      <c r="M1646" s="17">
        <f t="shared" ca="1" si="301"/>
        <v>9</v>
      </c>
      <c r="N1646" s="17">
        <f t="shared" ca="1" si="302"/>
        <v>7</v>
      </c>
      <c r="O1646" s="4"/>
      <c r="P1646" s="4">
        <v>25</v>
      </c>
      <c r="Q1646" s="4">
        <v>32</v>
      </c>
      <c r="R1646" s="4">
        <v>50</v>
      </c>
      <c r="S1646" s="4">
        <v>18</v>
      </c>
      <c r="T1646" s="4">
        <v>35</v>
      </c>
      <c r="U1646" s="4">
        <v>37</v>
      </c>
      <c r="V1646" s="13">
        <v>57</v>
      </c>
      <c r="W1646" s="4">
        <v>26</v>
      </c>
      <c r="X1646" s="4">
        <v>36</v>
      </c>
      <c r="Y1646">
        <f t="shared" si="310"/>
        <v>0</v>
      </c>
      <c r="Z1646">
        <f t="shared" si="311"/>
        <v>0</v>
      </c>
    </row>
    <row r="1647" spans="2:26" x14ac:dyDescent="0.25">
      <c r="B1647" s="11">
        <f t="shared" si="312"/>
        <v>44630.124999996035</v>
      </c>
      <c r="C1647" s="1">
        <f t="shared" si="303"/>
        <v>3</v>
      </c>
      <c r="D1647" s="1">
        <f t="shared" si="304"/>
        <v>4</v>
      </c>
      <c r="E1647" s="12">
        <f t="shared" si="305"/>
        <v>4</v>
      </c>
      <c r="F1647" s="124" t="str">
        <f t="shared" si="306"/>
        <v>0</v>
      </c>
      <c r="G1647" s="1">
        <f ca="1">(OFFSET(O1647,0,MATCH(Customer!$J$6,'CDH &amp; HDH'!$P$11:$X$11,0)))</f>
        <v>56</v>
      </c>
      <c r="H1647" s="1" t="str">
        <f t="shared" si="307"/>
        <v>Heating</v>
      </c>
      <c r="I1647" s="1">
        <f ca="1">OFFSET(IF($H1647="Cooling",Customer!$C$25,Customer!$C$52),E1647,D1647)</f>
        <v>66</v>
      </c>
      <c r="J1647" s="1">
        <f ca="1">OFFSET(IF($H1647="Cooling",Customer!$L$25,Customer!$L$52),$E1647,$D1647)</f>
        <v>64</v>
      </c>
      <c r="K1647" s="16">
        <f t="shared" si="308"/>
        <v>0</v>
      </c>
      <c r="L1647" s="16">
        <f t="shared" si="309"/>
        <v>0</v>
      </c>
      <c r="M1647" s="17">
        <f t="shared" ca="1" si="301"/>
        <v>10</v>
      </c>
      <c r="N1647" s="17">
        <f t="shared" ca="1" si="302"/>
        <v>8</v>
      </c>
      <c r="O1647" s="4"/>
      <c r="P1647" s="4">
        <v>25</v>
      </c>
      <c r="Q1647" s="4">
        <v>30</v>
      </c>
      <c r="R1647" s="4">
        <v>50</v>
      </c>
      <c r="S1647" s="4">
        <v>19</v>
      </c>
      <c r="T1647" s="4">
        <v>36</v>
      </c>
      <c r="U1647" s="4">
        <v>37</v>
      </c>
      <c r="V1647" s="13">
        <v>56</v>
      </c>
      <c r="W1647" s="4">
        <v>29</v>
      </c>
      <c r="X1647" s="4">
        <v>36</v>
      </c>
      <c r="Y1647">
        <f t="shared" si="310"/>
        <v>0</v>
      </c>
      <c r="Z1647">
        <f t="shared" si="311"/>
        <v>0</v>
      </c>
    </row>
    <row r="1648" spans="2:26" x14ac:dyDescent="0.25">
      <c r="B1648" s="11">
        <f t="shared" si="312"/>
        <v>44630.166666662699</v>
      </c>
      <c r="C1648" s="1">
        <f t="shared" si="303"/>
        <v>3</v>
      </c>
      <c r="D1648" s="1">
        <f t="shared" si="304"/>
        <v>4</v>
      </c>
      <c r="E1648" s="12">
        <f t="shared" si="305"/>
        <v>5</v>
      </c>
      <c r="F1648" s="124" t="str">
        <f t="shared" si="306"/>
        <v>0</v>
      </c>
      <c r="G1648" s="1">
        <f ca="1">(OFFSET(O1648,0,MATCH(Customer!$J$6,'CDH &amp; HDH'!$P$11:$X$11,0)))</f>
        <v>56</v>
      </c>
      <c r="H1648" s="1" t="str">
        <f t="shared" si="307"/>
        <v>Heating</v>
      </c>
      <c r="I1648" s="1">
        <f ca="1">OFFSET(IF($H1648="Cooling",Customer!$C$25,Customer!$C$52),E1648,D1648)</f>
        <v>66</v>
      </c>
      <c r="J1648" s="1">
        <f ca="1">OFFSET(IF($H1648="Cooling",Customer!$L$25,Customer!$L$52),$E1648,$D1648)</f>
        <v>64</v>
      </c>
      <c r="K1648" s="16">
        <f t="shared" si="308"/>
        <v>0</v>
      </c>
      <c r="L1648" s="16">
        <f t="shared" si="309"/>
        <v>0</v>
      </c>
      <c r="M1648" s="17">
        <f t="shared" ca="1" si="301"/>
        <v>10</v>
      </c>
      <c r="N1648" s="17">
        <f t="shared" ca="1" si="302"/>
        <v>8</v>
      </c>
      <c r="O1648" s="4"/>
      <c r="P1648" s="4">
        <v>24</v>
      </c>
      <c r="Q1648" s="4">
        <v>29</v>
      </c>
      <c r="R1648" s="4">
        <v>50</v>
      </c>
      <c r="S1648" s="4">
        <v>21</v>
      </c>
      <c r="T1648" s="4">
        <v>36</v>
      </c>
      <c r="U1648" s="4">
        <v>37</v>
      </c>
      <c r="V1648" s="13">
        <v>56</v>
      </c>
      <c r="W1648" s="4">
        <v>28</v>
      </c>
      <c r="X1648" s="4">
        <v>37</v>
      </c>
      <c r="Y1648">
        <f t="shared" si="310"/>
        <v>0</v>
      </c>
      <c r="Z1648">
        <f t="shared" si="311"/>
        <v>0</v>
      </c>
    </row>
    <row r="1649" spans="2:26" x14ac:dyDescent="0.25">
      <c r="B1649" s="11">
        <f t="shared" si="312"/>
        <v>44630.208333329363</v>
      </c>
      <c r="C1649" s="1">
        <f t="shared" si="303"/>
        <v>3</v>
      </c>
      <c r="D1649" s="1">
        <f t="shared" si="304"/>
        <v>4</v>
      </c>
      <c r="E1649" s="12">
        <f t="shared" si="305"/>
        <v>6</v>
      </c>
      <c r="F1649" s="124" t="str">
        <f t="shared" si="306"/>
        <v>0</v>
      </c>
      <c r="G1649" s="1">
        <f ca="1">(OFFSET(O1649,0,MATCH(Customer!$J$6,'CDH &amp; HDH'!$P$11:$X$11,0)))</f>
        <v>53</v>
      </c>
      <c r="H1649" s="1" t="str">
        <f t="shared" si="307"/>
        <v>Heating</v>
      </c>
      <c r="I1649" s="1">
        <f ca="1">OFFSET(IF($H1649="Cooling",Customer!$C$25,Customer!$C$52),E1649,D1649)</f>
        <v>66</v>
      </c>
      <c r="J1649" s="1">
        <f ca="1">OFFSET(IF($H1649="Cooling",Customer!$L$25,Customer!$L$52),$E1649,$D1649)</f>
        <v>64</v>
      </c>
      <c r="K1649" s="16">
        <f t="shared" si="308"/>
        <v>0</v>
      </c>
      <c r="L1649" s="16">
        <f t="shared" si="309"/>
        <v>0</v>
      </c>
      <c r="M1649" s="17">
        <f t="shared" ca="1" si="301"/>
        <v>13</v>
      </c>
      <c r="N1649" s="17">
        <f t="shared" ca="1" si="302"/>
        <v>11</v>
      </c>
      <c r="O1649" s="4"/>
      <c r="P1649" s="4">
        <v>24</v>
      </c>
      <c r="Q1649" s="4">
        <v>27</v>
      </c>
      <c r="R1649" s="4">
        <v>50</v>
      </c>
      <c r="S1649" s="4">
        <v>24</v>
      </c>
      <c r="T1649" s="4">
        <v>33</v>
      </c>
      <c r="U1649" s="4">
        <v>37</v>
      </c>
      <c r="V1649" s="13">
        <v>53</v>
      </c>
      <c r="W1649" s="4">
        <v>27</v>
      </c>
      <c r="X1649" s="4">
        <v>37</v>
      </c>
      <c r="Y1649">
        <f t="shared" si="310"/>
        <v>0</v>
      </c>
      <c r="Z1649">
        <f t="shared" si="311"/>
        <v>0</v>
      </c>
    </row>
    <row r="1650" spans="2:26" x14ac:dyDescent="0.25">
      <c r="B1650" s="11">
        <f t="shared" si="312"/>
        <v>44630.249999996027</v>
      </c>
      <c r="C1650" s="1">
        <f t="shared" si="303"/>
        <v>3</v>
      </c>
      <c r="D1650" s="1">
        <f t="shared" si="304"/>
        <v>4</v>
      </c>
      <c r="E1650" s="12">
        <f t="shared" si="305"/>
        <v>7</v>
      </c>
      <c r="F1650" s="124" t="str">
        <f t="shared" si="306"/>
        <v>0</v>
      </c>
      <c r="G1650" s="1">
        <f ca="1">(OFFSET(O1650,0,MATCH(Customer!$J$6,'CDH &amp; HDH'!$P$11:$X$11,0)))</f>
        <v>53</v>
      </c>
      <c r="H1650" s="1" t="str">
        <f t="shared" si="307"/>
        <v>Heating</v>
      </c>
      <c r="I1650" s="1">
        <f ca="1">OFFSET(IF($H1650="Cooling",Customer!$C$25,Customer!$C$52),E1650,D1650)</f>
        <v>66</v>
      </c>
      <c r="J1650" s="1">
        <f ca="1">OFFSET(IF($H1650="Cooling",Customer!$L$25,Customer!$L$52),$E1650,$D1650)</f>
        <v>64</v>
      </c>
      <c r="K1650" s="16">
        <f t="shared" si="308"/>
        <v>0</v>
      </c>
      <c r="L1650" s="16">
        <f t="shared" si="309"/>
        <v>0</v>
      </c>
      <c r="M1650" s="17">
        <f t="shared" ca="1" si="301"/>
        <v>13</v>
      </c>
      <c r="N1650" s="17">
        <f t="shared" ca="1" si="302"/>
        <v>11</v>
      </c>
      <c r="O1650" s="4"/>
      <c r="P1650" s="4">
        <v>23</v>
      </c>
      <c r="Q1650" s="4">
        <v>26</v>
      </c>
      <c r="R1650" s="4">
        <v>50</v>
      </c>
      <c r="S1650" s="4">
        <v>26</v>
      </c>
      <c r="T1650" s="4">
        <v>32</v>
      </c>
      <c r="U1650" s="4">
        <v>38</v>
      </c>
      <c r="V1650" s="13">
        <v>53</v>
      </c>
      <c r="W1650" s="4">
        <v>29</v>
      </c>
      <c r="X1650" s="4">
        <v>37</v>
      </c>
      <c r="Y1650">
        <f t="shared" si="310"/>
        <v>0</v>
      </c>
      <c r="Z1650">
        <f t="shared" si="311"/>
        <v>0</v>
      </c>
    </row>
    <row r="1651" spans="2:26" x14ac:dyDescent="0.25">
      <c r="B1651" s="11">
        <f t="shared" si="312"/>
        <v>44630.291666662692</v>
      </c>
      <c r="C1651" s="1">
        <f t="shared" si="303"/>
        <v>3</v>
      </c>
      <c r="D1651" s="1">
        <f t="shared" si="304"/>
        <v>4</v>
      </c>
      <c r="E1651" s="12">
        <f t="shared" si="305"/>
        <v>8</v>
      </c>
      <c r="F1651" s="124" t="str">
        <f t="shared" si="306"/>
        <v>0</v>
      </c>
      <c r="G1651" s="1">
        <f ca="1">(OFFSET(O1651,0,MATCH(Customer!$J$6,'CDH &amp; HDH'!$P$11:$X$11,0)))</f>
        <v>56</v>
      </c>
      <c r="H1651" s="1" t="str">
        <f t="shared" si="307"/>
        <v>Heating</v>
      </c>
      <c r="I1651" s="1">
        <f ca="1">OFFSET(IF($H1651="Cooling",Customer!$C$25,Customer!$C$52),E1651,D1651)</f>
        <v>70</v>
      </c>
      <c r="J1651" s="1">
        <f ca="1">OFFSET(IF($H1651="Cooling",Customer!$L$25,Customer!$L$52),$E1651,$D1651)</f>
        <v>70</v>
      </c>
      <c r="K1651" s="16">
        <f t="shared" si="308"/>
        <v>0</v>
      </c>
      <c r="L1651" s="16">
        <f t="shared" si="309"/>
        <v>0</v>
      </c>
      <c r="M1651" s="17">
        <f t="shared" ca="1" si="301"/>
        <v>14</v>
      </c>
      <c r="N1651" s="17">
        <f t="shared" ca="1" si="302"/>
        <v>14</v>
      </c>
      <c r="O1651" s="4"/>
      <c r="P1651" s="4">
        <v>25</v>
      </c>
      <c r="Q1651" s="4">
        <v>27</v>
      </c>
      <c r="R1651" s="4">
        <v>50</v>
      </c>
      <c r="S1651" s="4">
        <v>28</v>
      </c>
      <c r="T1651" s="4">
        <v>40</v>
      </c>
      <c r="U1651" s="4">
        <v>38</v>
      </c>
      <c r="V1651" s="13">
        <v>56</v>
      </c>
      <c r="W1651" s="4">
        <v>35</v>
      </c>
      <c r="X1651" s="4">
        <v>38</v>
      </c>
      <c r="Y1651">
        <f t="shared" si="310"/>
        <v>0</v>
      </c>
      <c r="Z1651">
        <f t="shared" si="311"/>
        <v>0</v>
      </c>
    </row>
    <row r="1652" spans="2:26" x14ac:dyDescent="0.25">
      <c r="B1652" s="11">
        <f t="shared" si="312"/>
        <v>44630.333333329356</v>
      </c>
      <c r="C1652" s="1">
        <f t="shared" si="303"/>
        <v>3</v>
      </c>
      <c r="D1652" s="1">
        <f t="shared" si="304"/>
        <v>4</v>
      </c>
      <c r="E1652" s="12">
        <f t="shared" si="305"/>
        <v>9</v>
      </c>
      <c r="F1652" s="124" t="str">
        <f t="shared" si="306"/>
        <v>0</v>
      </c>
      <c r="G1652" s="1">
        <f ca="1">(OFFSET(O1652,0,MATCH(Customer!$J$6,'CDH &amp; HDH'!$P$11:$X$11,0)))</f>
        <v>60</v>
      </c>
      <c r="H1652" s="1" t="str">
        <f t="shared" si="307"/>
        <v>Heating</v>
      </c>
      <c r="I1652" s="1">
        <f ca="1">OFFSET(IF($H1652="Cooling",Customer!$C$25,Customer!$C$52),E1652,D1652)</f>
        <v>70</v>
      </c>
      <c r="J1652" s="1">
        <f ca="1">OFFSET(IF($H1652="Cooling",Customer!$L$25,Customer!$L$52),$E1652,$D1652)</f>
        <v>70</v>
      </c>
      <c r="K1652" s="16">
        <f t="shared" si="308"/>
        <v>0</v>
      </c>
      <c r="L1652" s="16">
        <f t="shared" si="309"/>
        <v>0</v>
      </c>
      <c r="M1652" s="17">
        <f t="shared" ca="1" si="301"/>
        <v>10</v>
      </c>
      <c r="N1652" s="17">
        <f t="shared" ca="1" si="302"/>
        <v>10</v>
      </c>
      <c r="O1652" s="4"/>
      <c r="P1652" s="4">
        <v>27</v>
      </c>
      <c r="Q1652" s="4">
        <v>27</v>
      </c>
      <c r="R1652" s="4">
        <v>54</v>
      </c>
      <c r="S1652" s="4">
        <v>31</v>
      </c>
      <c r="T1652" s="4">
        <v>45</v>
      </c>
      <c r="U1652" s="4">
        <v>39</v>
      </c>
      <c r="V1652" s="13">
        <v>60</v>
      </c>
      <c r="W1652" s="4">
        <v>37</v>
      </c>
      <c r="X1652" s="4">
        <v>39</v>
      </c>
      <c r="Y1652">
        <f t="shared" si="310"/>
        <v>0</v>
      </c>
      <c r="Z1652">
        <f t="shared" si="311"/>
        <v>0</v>
      </c>
    </row>
    <row r="1653" spans="2:26" x14ac:dyDescent="0.25">
      <c r="B1653" s="11">
        <f t="shared" si="312"/>
        <v>44630.37499999602</v>
      </c>
      <c r="C1653" s="1">
        <f t="shared" si="303"/>
        <v>3</v>
      </c>
      <c r="D1653" s="1">
        <f t="shared" si="304"/>
        <v>4</v>
      </c>
      <c r="E1653" s="12">
        <f t="shared" si="305"/>
        <v>10</v>
      </c>
      <c r="F1653" s="124" t="str">
        <f t="shared" si="306"/>
        <v>0</v>
      </c>
      <c r="G1653" s="1">
        <f ca="1">(OFFSET(O1653,0,MATCH(Customer!$J$6,'CDH &amp; HDH'!$P$11:$X$11,0)))</f>
        <v>63</v>
      </c>
      <c r="H1653" s="1" t="str">
        <f t="shared" si="307"/>
        <v>Heating</v>
      </c>
      <c r="I1653" s="1">
        <f ca="1">OFFSET(IF($H1653="Cooling",Customer!$C$25,Customer!$C$52),E1653,D1653)</f>
        <v>70</v>
      </c>
      <c r="J1653" s="1">
        <f ca="1">OFFSET(IF($H1653="Cooling",Customer!$L$25,Customer!$L$52),$E1653,$D1653)</f>
        <v>70</v>
      </c>
      <c r="K1653" s="16">
        <f t="shared" si="308"/>
        <v>0</v>
      </c>
      <c r="L1653" s="16">
        <f t="shared" si="309"/>
        <v>0</v>
      </c>
      <c r="M1653" s="17">
        <f t="shared" ca="1" si="301"/>
        <v>7</v>
      </c>
      <c r="N1653" s="17">
        <f t="shared" ca="1" si="302"/>
        <v>7</v>
      </c>
      <c r="O1653" s="4"/>
      <c r="P1653" s="4">
        <v>29</v>
      </c>
      <c r="Q1653" s="4">
        <v>27</v>
      </c>
      <c r="R1653" s="4">
        <v>56</v>
      </c>
      <c r="S1653" s="4">
        <v>33</v>
      </c>
      <c r="T1653" s="4">
        <v>49</v>
      </c>
      <c r="U1653" s="4">
        <v>41</v>
      </c>
      <c r="V1653" s="13">
        <v>63</v>
      </c>
      <c r="W1653" s="4">
        <v>41</v>
      </c>
      <c r="X1653" s="4">
        <v>40</v>
      </c>
      <c r="Y1653">
        <f t="shared" si="310"/>
        <v>0</v>
      </c>
      <c r="Z1653">
        <f t="shared" si="311"/>
        <v>0</v>
      </c>
    </row>
    <row r="1654" spans="2:26" x14ac:dyDescent="0.25">
      <c r="B1654" s="11">
        <f t="shared" si="312"/>
        <v>44630.416666662684</v>
      </c>
      <c r="C1654" s="1">
        <f t="shared" si="303"/>
        <v>3</v>
      </c>
      <c r="D1654" s="1">
        <f t="shared" si="304"/>
        <v>4</v>
      </c>
      <c r="E1654" s="12">
        <f t="shared" si="305"/>
        <v>11</v>
      </c>
      <c r="F1654" s="124" t="str">
        <f t="shared" si="306"/>
        <v>0</v>
      </c>
      <c r="G1654" s="1">
        <f ca="1">(OFFSET(O1654,0,MATCH(Customer!$J$6,'CDH &amp; HDH'!$P$11:$X$11,0)))</f>
        <v>67</v>
      </c>
      <c r="H1654" s="1" t="str">
        <f t="shared" si="307"/>
        <v>Heating</v>
      </c>
      <c r="I1654" s="1">
        <f ca="1">OFFSET(IF($H1654="Cooling",Customer!$C$25,Customer!$C$52),E1654,D1654)</f>
        <v>70</v>
      </c>
      <c r="J1654" s="1">
        <f ca="1">OFFSET(IF($H1654="Cooling",Customer!$L$25,Customer!$L$52),$E1654,$D1654)</f>
        <v>70</v>
      </c>
      <c r="K1654" s="16">
        <f t="shared" si="308"/>
        <v>0</v>
      </c>
      <c r="L1654" s="16">
        <f t="shared" si="309"/>
        <v>0</v>
      </c>
      <c r="M1654" s="17">
        <f t="shared" ca="1" si="301"/>
        <v>3</v>
      </c>
      <c r="N1654" s="17">
        <f t="shared" ca="1" si="302"/>
        <v>3</v>
      </c>
      <c r="O1654" s="4"/>
      <c r="P1654" s="4">
        <v>30</v>
      </c>
      <c r="Q1654" s="4">
        <v>28</v>
      </c>
      <c r="R1654" s="4">
        <v>56</v>
      </c>
      <c r="S1654" s="4">
        <v>39</v>
      </c>
      <c r="T1654" s="4">
        <v>51</v>
      </c>
      <c r="U1654" s="4">
        <v>42</v>
      </c>
      <c r="V1654" s="13">
        <v>67</v>
      </c>
      <c r="W1654" s="4">
        <v>46</v>
      </c>
      <c r="X1654" s="4">
        <v>43</v>
      </c>
      <c r="Y1654">
        <f t="shared" si="310"/>
        <v>0</v>
      </c>
      <c r="Z1654">
        <f t="shared" si="311"/>
        <v>0</v>
      </c>
    </row>
    <row r="1655" spans="2:26" x14ac:dyDescent="0.25">
      <c r="B1655" s="11">
        <f t="shared" si="312"/>
        <v>44630.458333329349</v>
      </c>
      <c r="C1655" s="1">
        <f t="shared" si="303"/>
        <v>3</v>
      </c>
      <c r="D1655" s="1">
        <f t="shared" si="304"/>
        <v>4</v>
      </c>
      <c r="E1655" s="12">
        <f t="shared" si="305"/>
        <v>12</v>
      </c>
      <c r="F1655" s="124" t="str">
        <f t="shared" si="306"/>
        <v>0</v>
      </c>
      <c r="G1655" s="1">
        <f ca="1">(OFFSET(O1655,0,MATCH(Customer!$J$6,'CDH &amp; HDH'!$P$11:$X$11,0)))</f>
        <v>68</v>
      </c>
      <c r="H1655" s="1" t="str">
        <f t="shared" si="307"/>
        <v>Heating</v>
      </c>
      <c r="I1655" s="1">
        <f ca="1">OFFSET(IF($H1655="Cooling",Customer!$C$25,Customer!$C$52),E1655,D1655)</f>
        <v>70</v>
      </c>
      <c r="J1655" s="1">
        <f ca="1">OFFSET(IF($H1655="Cooling",Customer!$L$25,Customer!$L$52),$E1655,$D1655)</f>
        <v>70</v>
      </c>
      <c r="K1655" s="16">
        <f t="shared" si="308"/>
        <v>0</v>
      </c>
      <c r="L1655" s="16">
        <f t="shared" si="309"/>
        <v>0</v>
      </c>
      <c r="M1655" s="17">
        <f t="shared" ca="1" si="301"/>
        <v>2</v>
      </c>
      <c r="N1655" s="17">
        <f t="shared" ca="1" si="302"/>
        <v>2</v>
      </c>
      <c r="O1655" s="4"/>
      <c r="P1655" s="4">
        <v>32</v>
      </c>
      <c r="Q1655" s="4">
        <v>27</v>
      </c>
      <c r="R1655" s="4">
        <v>58</v>
      </c>
      <c r="S1655" s="4">
        <v>42</v>
      </c>
      <c r="T1655" s="4">
        <v>54</v>
      </c>
      <c r="U1655" s="4">
        <v>42</v>
      </c>
      <c r="V1655" s="13">
        <v>68</v>
      </c>
      <c r="W1655" s="4">
        <v>48</v>
      </c>
      <c r="X1655" s="4">
        <v>48</v>
      </c>
      <c r="Y1655">
        <f t="shared" si="310"/>
        <v>0</v>
      </c>
      <c r="Z1655">
        <f t="shared" si="311"/>
        <v>0</v>
      </c>
    </row>
    <row r="1656" spans="2:26" x14ac:dyDescent="0.25">
      <c r="B1656" s="11">
        <f t="shared" si="312"/>
        <v>44630.499999996013</v>
      </c>
      <c r="C1656" s="1">
        <f t="shared" si="303"/>
        <v>3</v>
      </c>
      <c r="D1656" s="1">
        <f t="shared" si="304"/>
        <v>4</v>
      </c>
      <c r="E1656" s="12">
        <f t="shared" si="305"/>
        <v>13</v>
      </c>
      <c r="F1656" s="124" t="str">
        <f t="shared" si="306"/>
        <v>0</v>
      </c>
      <c r="G1656" s="1">
        <f ca="1">(OFFSET(O1656,0,MATCH(Customer!$J$6,'CDH &amp; HDH'!$P$11:$X$11,0)))</f>
        <v>71</v>
      </c>
      <c r="H1656" s="1" t="str">
        <f t="shared" si="307"/>
        <v>Heating</v>
      </c>
      <c r="I1656" s="1">
        <f ca="1">OFFSET(IF($H1656="Cooling",Customer!$C$25,Customer!$C$52),E1656,D1656)</f>
        <v>70</v>
      </c>
      <c r="J1656" s="1">
        <f ca="1">OFFSET(IF($H1656="Cooling",Customer!$L$25,Customer!$L$52),$E1656,$D1656)</f>
        <v>70</v>
      </c>
      <c r="K1656" s="16">
        <f t="shared" si="308"/>
        <v>0</v>
      </c>
      <c r="L1656" s="16">
        <f t="shared" si="309"/>
        <v>0</v>
      </c>
      <c r="M1656" s="17">
        <f t="shared" ca="1" si="301"/>
        <v>0</v>
      </c>
      <c r="N1656" s="17">
        <f t="shared" ca="1" si="302"/>
        <v>0</v>
      </c>
      <c r="O1656" s="4"/>
      <c r="P1656" s="4">
        <v>33</v>
      </c>
      <c r="Q1656" s="4">
        <v>27</v>
      </c>
      <c r="R1656" s="4">
        <v>62</v>
      </c>
      <c r="S1656" s="4">
        <v>45</v>
      </c>
      <c r="T1656" s="4">
        <v>55</v>
      </c>
      <c r="U1656" s="4">
        <v>44</v>
      </c>
      <c r="V1656" s="13">
        <v>71</v>
      </c>
      <c r="W1656" s="4">
        <v>51</v>
      </c>
      <c r="X1656" s="4">
        <v>52</v>
      </c>
      <c r="Y1656">
        <f t="shared" si="310"/>
        <v>0</v>
      </c>
      <c r="Z1656">
        <f t="shared" si="311"/>
        <v>0</v>
      </c>
    </row>
    <row r="1657" spans="2:26" x14ac:dyDescent="0.25">
      <c r="B1657" s="11">
        <f t="shared" si="312"/>
        <v>44630.541666662677</v>
      </c>
      <c r="C1657" s="1">
        <f t="shared" si="303"/>
        <v>3</v>
      </c>
      <c r="D1657" s="1">
        <f t="shared" si="304"/>
        <v>4</v>
      </c>
      <c r="E1657" s="12">
        <f t="shared" si="305"/>
        <v>14</v>
      </c>
      <c r="F1657" s="124" t="str">
        <f t="shared" si="306"/>
        <v>0</v>
      </c>
      <c r="G1657" s="1">
        <f ca="1">(OFFSET(O1657,0,MATCH(Customer!$J$6,'CDH &amp; HDH'!$P$11:$X$11,0)))</f>
        <v>72</v>
      </c>
      <c r="H1657" s="1" t="str">
        <f t="shared" si="307"/>
        <v>Heating</v>
      </c>
      <c r="I1657" s="1">
        <f ca="1">OFFSET(IF($H1657="Cooling",Customer!$C$25,Customer!$C$52),E1657,D1657)</f>
        <v>70</v>
      </c>
      <c r="J1657" s="1">
        <f ca="1">OFFSET(IF($H1657="Cooling",Customer!$L$25,Customer!$L$52),$E1657,$D1657)</f>
        <v>70</v>
      </c>
      <c r="K1657" s="16">
        <f t="shared" si="308"/>
        <v>0</v>
      </c>
      <c r="L1657" s="16">
        <f t="shared" si="309"/>
        <v>0</v>
      </c>
      <c r="M1657" s="17">
        <f t="shared" ca="1" si="301"/>
        <v>0</v>
      </c>
      <c r="N1657" s="17">
        <f t="shared" ca="1" si="302"/>
        <v>0</v>
      </c>
      <c r="O1657" s="4"/>
      <c r="P1657" s="4">
        <v>34</v>
      </c>
      <c r="Q1657" s="4">
        <v>27</v>
      </c>
      <c r="R1657" s="4">
        <v>63</v>
      </c>
      <c r="S1657" s="4">
        <v>47</v>
      </c>
      <c r="T1657" s="4">
        <v>56</v>
      </c>
      <c r="U1657" s="4">
        <v>44</v>
      </c>
      <c r="V1657" s="13">
        <v>72</v>
      </c>
      <c r="W1657" s="4">
        <v>50</v>
      </c>
      <c r="X1657" s="4">
        <v>54</v>
      </c>
      <c r="Y1657">
        <f t="shared" si="310"/>
        <v>0</v>
      </c>
      <c r="Z1657">
        <f t="shared" si="311"/>
        <v>0</v>
      </c>
    </row>
    <row r="1658" spans="2:26" x14ac:dyDescent="0.25">
      <c r="B1658" s="11">
        <f t="shared" si="312"/>
        <v>44630.583333329341</v>
      </c>
      <c r="C1658" s="1">
        <f t="shared" si="303"/>
        <v>3</v>
      </c>
      <c r="D1658" s="1">
        <f t="shared" si="304"/>
        <v>4</v>
      </c>
      <c r="E1658" s="12">
        <f t="shared" si="305"/>
        <v>15</v>
      </c>
      <c r="F1658" s="124" t="str">
        <f t="shared" si="306"/>
        <v>0</v>
      </c>
      <c r="G1658" s="1">
        <f ca="1">(OFFSET(O1658,0,MATCH(Customer!$J$6,'CDH &amp; HDH'!$P$11:$X$11,0)))</f>
        <v>70</v>
      </c>
      <c r="H1658" s="1" t="str">
        <f t="shared" si="307"/>
        <v>Heating</v>
      </c>
      <c r="I1658" s="1">
        <f ca="1">OFFSET(IF($H1658="Cooling",Customer!$C$25,Customer!$C$52),E1658,D1658)</f>
        <v>70</v>
      </c>
      <c r="J1658" s="1">
        <f ca="1">OFFSET(IF($H1658="Cooling",Customer!$L$25,Customer!$L$52),$E1658,$D1658)</f>
        <v>70</v>
      </c>
      <c r="K1658" s="16">
        <f t="shared" si="308"/>
        <v>0</v>
      </c>
      <c r="L1658" s="16">
        <f t="shared" si="309"/>
        <v>0</v>
      </c>
      <c r="M1658" s="17">
        <f t="shared" ca="1" si="301"/>
        <v>0</v>
      </c>
      <c r="N1658" s="17">
        <f t="shared" ca="1" si="302"/>
        <v>0</v>
      </c>
      <c r="O1658" s="4"/>
      <c r="P1658" s="4">
        <v>35</v>
      </c>
      <c r="Q1658" s="4">
        <v>23</v>
      </c>
      <c r="R1658" s="4">
        <v>64</v>
      </c>
      <c r="S1658" s="4">
        <v>49</v>
      </c>
      <c r="T1658" s="4">
        <v>57</v>
      </c>
      <c r="U1658" s="4">
        <v>44</v>
      </c>
      <c r="V1658" s="13">
        <v>70</v>
      </c>
      <c r="W1658" s="4">
        <v>49</v>
      </c>
      <c r="X1658" s="4">
        <v>58</v>
      </c>
      <c r="Y1658">
        <f t="shared" si="310"/>
        <v>0</v>
      </c>
      <c r="Z1658">
        <f t="shared" si="311"/>
        <v>0</v>
      </c>
    </row>
    <row r="1659" spans="2:26" x14ac:dyDescent="0.25">
      <c r="B1659" s="11">
        <f t="shared" si="312"/>
        <v>44630.624999996005</v>
      </c>
      <c r="C1659" s="1">
        <f t="shared" si="303"/>
        <v>3</v>
      </c>
      <c r="D1659" s="1">
        <f t="shared" si="304"/>
        <v>4</v>
      </c>
      <c r="E1659" s="12">
        <f t="shared" si="305"/>
        <v>16</v>
      </c>
      <c r="F1659" s="124" t="str">
        <f t="shared" si="306"/>
        <v>0</v>
      </c>
      <c r="G1659" s="1">
        <f ca="1">(OFFSET(O1659,0,MATCH(Customer!$J$6,'CDH &amp; HDH'!$P$11:$X$11,0)))</f>
        <v>71</v>
      </c>
      <c r="H1659" s="1" t="str">
        <f t="shared" si="307"/>
        <v>Heating</v>
      </c>
      <c r="I1659" s="1">
        <f ca="1">OFFSET(IF($H1659="Cooling",Customer!$C$25,Customer!$C$52),E1659,D1659)</f>
        <v>70</v>
      </c>
      <c r="J1659" s="1">
        <f ca="1">OFFSET(IF($H1659="Cooling",Customer!$L$25,Customer!$L$52),$E1659,$D1659)</f>
        <v>70</v>
      </c>
      <c r="K1659" s="16">
        <f t="shared" si="308"/>
        <v>0</v>
      </c>
      <c r="L1659" s="16">
        <f t="shared" si="309"/>
        <v>0</v>
      </c>
      <c r="M1659" s="17">
        <f t="shared" ca="1" si="301"/>
        <v>0</v>
      </c>
      <c r="N1659" s="17">
        <f t="shared" ca="1" si="302"/>
        <v>0</v>
      </c>
      <c r="O1659" s="4"/>
      <c r="P1659" s="4">
        <v>36</v>
      </c>
      <c r="Q1659" s="4">
        <v>22</v>
      </c>
      <c r="R1659" s="4">
        <v>65</v>
      </c>
      <c r="S1659" s="4">
        <v>48</v>
      </c>
      <c r="T1659" s="4">
        <v>58</v>
      </c>
      <c r="U1659" s="4">
        <v>44</v>
      </c>
      <c r="V1659" s="13">
        <v>71</v>
      </c>
      <c r="W1659" s="4">
        <v>46</v>
      </c>
      <c r="X1659" s="4">
        <v>58</v>
      </c>
      <c r="Y1659">
        <f t="shared" si="310"/>
        <v>0</v>
      </c>
      <c r="Z1659">
        <f t="shared" si="311"/>
        <v>0</v>
      </c>
    </row>
    <row r="1660" spans="2:26" x14ac:dyDescent="0.25">
      <c r="B1660" s="11">
        <f t="shared" si="312"/>
        <v>44630.66666666267</v>
      </c>
      <c r="C1660" s="1">
        <f t="shared" si="303"/>
        <v>3</v>
      </c>
      <c r="D1660" s="1">
        <f t="shared" si="304"/>
        <v>4</v>
      </c>
      <c r="E1660" s="12">
        <f t="shared" si="305"/>
        <v>17</v>
      </c>
      <c r="F1660" s="124" t="str">
        <f t="shared" si="306"/>
        <v>0</v>
      </c>
      <c r="G1660" s="1">
        <f ca="1">(OFFSET(O1660,0,MATCH(Customer!$J$6,'CDH &amp; HDH'!$P$11:$X$11,0)))</f>
        <v>70</v>
      </c>
      <c r="H1660" s="1" t="str">
        <f t="shared" si="307"/>
        <v>Heating</v>
      </c>
      <c r="I1660" s="1">
        <f ca="1">OFFSET(IF($H1660="Cooling",Customer!$C$25,Customer!$C$52),E1660,D1660)</f>
        <v>70</v>
      </c>
      <c r="J1660" s="1">
        <f ca="1">OFFSET(IF($H1660="Cooling",Customer!$L$25,Customer!$L$52),$E1660,$D1660)</f>
        <v>70</v>
      </c>
      <c r="K1660" s="16">
        <f t="shared" si="308"/>
        <v>0</v>
      </c>
      <c r="L1660" s="16">
        <f t="shared" si="309"/>
        <v>0</v>
      </c>
      <c r="M1660" s="17">
        <f t="shared" ca="1" si="301"/>
        <v>0</v>
      </c>
      <c r="N1660" s="17">
        <f t="shared" ca="1" si="302"/>
        <v>0</v>
      </c>
      <c r="O1660" s="4"/>
      <c r="P1660" s="4">
        <v>35</v>
      </c>
      <c r="Q1660" s="4">
        <v>22</v>
      </c>
      <c r="R1660" s="4">
        <v>65</v>
      </c>
      <c r="S1660" s="4">
        <v>46</v>
      </c>
      <c r="T1660" s="4">
        <v>58</v>
      </c>
      <c r="U1660" s="4">
        <v>44</v>
      </c>
      <c r="V1660" s="13">
        <v>70</v>
      </c>
      <c r="W1660" s="4">
        <v>48</v>
      </c>
      <c r="X1660" s="4">
        <v>57</v>
      </c>
      <c r="Y1660">
        <f t="shared" si="310"/>
        <v>0</v>
      </c>
      <c r="Z1660">
        <f t="shared" si="311"/>
        <v>0</v>
      </c>
    </row>
    <row r="1661" spans="2:26" x14ac:dyDescent="0.25">
      <c r="B1661" s="11">
        <f t="shared" si="312"/>
        <v>44630.708333329334</v>
      </c>
      <c r="C1661" s="1">
        <f t="shared" si="303"/>
        <v>3</v>
      </c>
      <c r="D1661" s="1">
        <f t="shared" si="304"/>
        <v>4</v>
      </c>
      <c r="E1661" s="12">
        <f t="shared" si="305"/>
        <v>18</v>
      </c>
      <c r="F1661" s="124" t="str">
        <f t="shared" si="306"/>
        <v>0</v>
      </c>
      <c r="G1661" s="1">
        <f ca="1">(OFFSET(O1661,0,MATCH(Customer!$J$6,'CDH &amp; HDH'!$P$11:$X$11,0)))</f>
        <v>68</v>
      </c>
      <c r="H1661" s="1" t="str">
        <f t="shared" si="307"/>
        <v>Heating</v>
      </c>
      <c r="I1661" s="1">
        <f ca="1">OFFSET(IF($H1661="Cooling",Customer!$C$25,Customer!$C$52),E1661,D1661)</f>
        <v>70</v>
      </c>
      <c r="J1661" s="1">
        <f ca="1">OFFSET(IF($H1661="Cooling",Customer!$L$25,Customer!$L$52),$E1661,$D1661)</f>
        <v>70</v>
      </c>
      <c r="K1661" s="16">
        <f t="shared" si="308"/>
        <v>0</v>
      </c>
      <c r="L1661" s="16">
        <f t="shared" si="309"/>
        <v>0</v>
      </c>
      <c r="M1661" s="17">
        <f t="shared" ca="1" si="301"/>
        <v>2</v>
      </c>
      <c r="N1661" s="17">
        <f t="shared" ca="1" si="302"/>
        <v>2</v>
      </c>
      <c r="O1661" s="4"/>
      <c r="P1661" s="4">
        <v>34</v>
      </c>
      <c r="Q1661" s="4">
        <v>21</v>
      </c>
      <c r="R1661" s="4">
        <v>63</v>
      </c>
      <c r="S1661" s="4">
        <v>45</v>
      </c>
      <c r="T1661" s="4">
        <v>55</v>
      </c>
      <c r="U1661" s="4">
        <v>43</v>
      </c>
      <c r="V1661" s="13">
        <v>68</v>
      </c>
      <c r="W1661" s="4">
        <v>49</v>
      </c>
      <c r="X1661" s="4">
        <v>54</v>
      </c>
      <c r="Y1661">
        <f t="shared" si="310"/>
        <v>0</v>
      </c>
      <c r="Z1661">
        <f t="shared" si="311"/>
        <v>0</v>
      </c>
    </row>
    <row r="1662" spans="2:26" x14ac:dyDescent="0.25">
      <c r="B1662" s="11">
        <f t="shared" si="312"/>
        <v>44630.749999995998</v>
      </c>
      <c r="C1662" s="1">
        <f t="shared" si="303"/>
        <v>3</v>
      </c>
      <c r="D1662" s="1">
        <f t="shared" si="304"/>
        <v>4</v>
      </c>
      <c r="E1662" s="12">
        <f t="shared" si="305"/>
        <v>19</v>
      </c>
      <c r="F1662" s="124" t="str">
        <f t="shared" si="306"/>
        <v>0</v>
      </c>
      <c r="G1662" s="1">
        <f ca="1">(OFFSET(O1662,0,MATCH(Customer!$J$6,'CDH &amp; HDH'!$P$11:$X$11,0)))</f>
        <v>60</v>
      </c>
      <c r="H1662" s="1" t="str">
        <f t="shared" si="307"/>
        <v>Heating</v>
      </c>
      <c r="I1662" s="1">
        <f ca="1">OFFSET(IF($H1662="Cooling",Customer!$C$25,Customer!$C$52),E1662,D1662)</f>
        <v>66</v>
      </c>
      <c r="J1662" s="1">
        <f ca="1">OFFSET(IF($H1662="Cooling",Customer!$L$25,Customer!$L$52),$E1662,$D1662)</f>
        <v>64</v>
      </c>
      <c r="K1662" s="16">
        <f t="shared" si="308"/>
        <v>0</v>
      </c>
      <c r="L1662" s="16">
        <f t="shared" si="309"/>
        <v>0</v>
      </c>
      <c r="M1662" s="17">
        <f t="shared" ca="1" si="301"/>
        <v>6</v>
      </c>
      <c r="N1662" s="17">
        <f t="shared" ca="1" si="302"/>
        <v>4</v>
      </c>
      <c r="O1662" s="4"/>
      <c r="P1662" s="4">
        <v>33</v>
      </c>
      <c r="Q1662" s="4">
        <v>20</v>
      </c>
      <c r="R1662" s="4">
        <v>62</v>
      </c>
      <c r="S1662" s="4">
        <v>44</v>
      </c>
      <c r="T1662" s="4">
        <v>51</v>
      </c>
      <c r="U1662" s="4">
        <v>43</v>
      </c>
      <c r="V1662" s="13">
        <v>60</v>
      </c>
      <c r="W1662" s="4">
        <v>48</v>
      </c>
      <c r="X1662" s="4">
        <v>51</v>
      </c>
      <c r="Y1662">
        <f t="shared" si="310"/>
        <v>0</v>
      </c>
      <c r="Z1662">
        <f t="shared" si="311"/>
        <v>0</v>
      </c>
    </row>
    <row r="1663" spans="2:26" x14ac:dyDescent="0.25">
      <c r="B1663" s="11">
        <f t="shared" si="312"/>
        <v>44630.791666662662</v>
      </c>
      <c r="C1663" s="1">
        <f t="shared" si="303"/>
        <v>3</v>
      </c>
      <c r="D1663" s="1">
        <f t="shared" si="304"/>
        <v>4</v>
      </c>
      <c r="E1663" s="12">
        <f t="shared" si="305"/>
        <v>20</v>
      </c>
      <c r="F1663" s="124" t="str">
        <f t="shared" si="306"/>
        <v>0</v>
      </c>
      <c r="G1663" s="1">
        <f ca="1">(OFFSET(O1663,0,MATCH(Customer!$J$6,'CDH &amp; HDH'!$P$11:$X$11,0)))</f>
        <v>57</v>
      </c>
      <c r="H1663" s="1" t="str">
        <f t="shared" si="307"/>
        <v>Heating</v>
      </c>
      <c r="I1663" s="1">
        <f ca="1">OFFSET(IF($H1663="Cooling",Customer!$C$25,Customer!$C$52),E1663,D1663)</f>
        <v>66</v>
      </c>
      <c r="J1663" s="1">
        <f ca="1">OFFSET(IF($H1663="Cooling",Customer!$L$25,Customer!$L$52),$E1663,$D1663)</f>
        <v>64</v>
      </c>
      <c r="K1663" s="16">
        <f t="shared" si="308"/>
        <v>0</v>
      </c>
      <c r="L1663" s="16">
        <f t="shared" si="309"/>
        <v>0</v>
      </c>
      <c r="M1663" s="17">
        <f t="shared" ca="1" si="301"/>
        <v>9</v>
      </c>
      <c r="N1663" s="17">
        <f t="shared" ca="1" si="302"/>
        <v>7</v>
      </c>
      <c r="O1663" s="4"/>
      <c r="P1663" s="4">
        <v>33</v>
      </c>
      <c r="Q1663" s="4">
        <v>19</v>
      </c>
      <c r="R1663" s="4">
        <v>57</v>
      </c>
      <c r="S1663" s="4">
        <v>41</v>
      </c>
      <c r="T1663" s="4">
        <v>44</v>
      </c>
      <c r="U1663" s="4">
        <v>41</v>
      </c>
      <c r="V1663" s="13">
        <v>57</v>
      </c>
      <c r="W1663" s="4">
        <v>48</v>
      </c>
      <c r="X1663" s="4">
        <v>51</v>
      </c>
      <c r="Y1663">
        <f t="shared" si="310"/>
        <v>0</v>
      </c>
      <c r="Z1663">
        <f t="shared" si="311"/>
        <v>0</v>
      </c>
    </row>
    <row r="1664" spans="2:26" x14ac:dyDescent="0.25">
      <c r="B1664" s="11">
        <f t="shared" si="312"/>
        <v>44630.833333329327</v>
      </c>
      <c r="C1664" s="1">
        <f t="shared" si="303"/>
        <v>3</v>
      </c>
      <c r="D1664" s="1">
        <f t="shared" si="304"/>
        <v>4</v>
      </c>
      <c r="E1664" s="12">
        <f t="shared" si="305"/>
        <v>21</v>
      </c>
      <c r="F1664" s="124" t="str">
        <f t="shared" si="306"/>
        <v>0</v>
      </c>
      <c r="G1664" s="1">
        <f ca="1">(OFFSET(O1664,0,MATCH(Customer!$J$6,'CDH &amp; HDH'!$P$11:$X$11,0)))</f>
        <v>55</v>
      </c>
      <c r="H1664" s="1" t="str">
        <f t="shared" si="307"/>
        <v>Heating</v>
      </c>
      <c r="I1664" s="1">
        <f ca="1">OFFSET(IF($H1664="Cooling",Customer!$C$25,Customer!$C$52),E1664,D1664)</f>
        <v>66</v>
      </c>
      <c r="J1664" s="1">
        <f ca="1">OFFSET(IF($H1664="Cooling",Customer!$L$25,Customer!$L$52),$E1664,$D1664)</f>
        <v>64</v>
      </c>
      <c r="K1664" s="16">
        <f t="shared" si="308"/>
        <v>0</v>
      </c>
      <c r="L1664" s="16">
        <f t="shared" si="309"/>
        <v>0</v>
      </c>
      <c r="M1664" s="17">
        <f t="shared" ca="1" si="301"/>
        <v>11</v>
      </c>
      <c r="N1664" s="17">
        <f t="shared" ca="1" si="302"/>
        <v>9</v>
      </c>
      <c r="O1664" s="4"/>
      <c r="P1664" s="4">
        <v>32</v>
      </c>
      <c r="Q1664" s="4">
        <v>19</v>
      </c>
      <c r="R1664" s="4">
        <v>54</v>
      </c>
      <c r="S1664" s="4">
        <v>40</v>
      </c>
      <c r="T1664" s="4">
        <v>42</v>
      </c>
      <c r="U1664" s="4">
        <v>40</v>
      </c>
      <c r="V1664" s="13">
        <v>55</v>
      </c>
      <c r="W1664" s="4">
        <v>47</v>
      </c>
      <c r="X1664" s="4">
        <v>49</v>
      </c>
      <c r="Y1664">
        <f t="shared" si="310"/>
        <v>0</v>
      </c>
      <c r="Z1664">
        <f t="shared" si="311"/>
        <v>0</v>
      </c>
    </row>
    <row r="1665" spans="2:26" x14ac:dyDescent="0.25">
      <c r="B1665" s="11">
        <f t="shared" si="312"/>
        <v>44630.874999995991</v>
      </c>
      <c r="C1665" s="1">
        <f t="shared" si="303"/>
        <v>3</v>
      </c>
      <c r="D1665" s="1">
        <f t="shared" si="304"/>
        <v>4</v>
      </c>
      <c r="E1665" s="12">
        <f t="shared" si="305"/>
        <v>22</v>
      </c>
      <c r="F1665" s="124" t="str">
        <f t="shared" si="306"/>
        <v>0</v>
      </c>
      <c r="G1665" s="1">
        <f ca="1">(OFFSET(O1665,0,MATCH(Customer!$J$6,'CDH &amp; HDH'!$P$11:$X$11,0)))</f>
        <v>57</v>
      </c>
      <c r="H1665" s="1" t="str">
        <f t="shared" si="307"/>
        <v>Heating</v>
      </c>
      <c r="I1665" s="1">
        <f ca="1">OFFSET(IF($H1665="Cooling",Customer!$C$25,Customer!$C$52),E1665,D1665)</f>
        <v>66</v>
      </c>
      <c r="J1665" s="1">
        <f ca="1">OFFSET(IF($H1665="Cooling",Customer!$L$25,Customer!$L$52),$E1665,$D1665)</f>
        <v>64</v>
      </c>
      <c r="K1665" s="16">
        <f t="shared" si="308"/>
        <v>0</v>
      </c>
      <c r="L1665" s="16">
        <f t="shared" si="309"/>
        <v>0</v>
      </c>
      <c r="M1665" s="17">
        <f t="shared" ca="1" si="301"/>
        <v>9</v>
      </c>
      <c r="N1665" s="17">
        <f t="shared" ca="1" si="302"/>
        <v>7</v>
      </c>
      <c r="O1665" s="4"/>
      <c r="P1665" s="4">
        <v>32</v>
      </c>
      <c r="Q1665" s="4">
        <v>18</v>
      </c>
      <c r="R1665" s="4">
        <v>52</v>
      </c>
      <c r="S1665" s="4">
        <v>41</v>
      </c>
      <c r="T1665" s="4">
        <v>39</v>
      </c>
      <c r="U1665" s="4">
        <v>40</v>
      </c>
      <c r="V1665" s="13">
        <v>57</v>
      </c>
      <c r="W1665" s="4">
        <v>45</v>
      </c>
      <c r="X1665" s="4">
        <v>48</v>
      </c>
      <c r="Y1665">
        <f t="shared" si="310"/>
        <v>0</v>
      </c>
      <c r="Z1665">
        <f t="shared" si="311"/>
        <v>0</v>
      </c>
    </row>
    <row r="1666" spans="2:26" x14ac:dyDescent="0.25">
      <c r="B1666" s="11">
        <f t="shared" si="312"/>
        <v>44630.916666662655</v>
      </c>
      <c r="C1666" s="1">
        <f t="shared" si="303"/>
        <v>3</v>
      </c>
      <c r="D1666" s="1">
        <f t="shared" si="304"/>
        <v>4</v>
      </c>
      <c r="E1666" s="12">
        <f t="shared" si="305"/>
        <v>23</v>
      </c>
      <c r="F1666" s="124" t="str">
        <f t="shared" si="306"/>
        <v>0</v>
      </c>
      <c r="G1666" s="1">
        <f ca="1">(OFFSET(O1666,0,MATCH(Customer!$J$6,'CDH &amp; HDH'!$P$11:$X$11,0)))</f>
        <v>56</v>
      </c>
      <c r="H1666" s="1" t="str">
        <f t="shared" si="307"/>
        <v>Heating</v>
      </c>
      <c r="I1666" s="1">
        <f ca="1">OFFSET(IF($H1666="Cooling",Customer!$C$25,Customer!$C$52),E1666,D1666)</f>
        <v>66</v>
      </c>
      <c r="J1666" s="1">
        <f ca="1">OFFSET(IF($H1666="Cooling",Customer!$L$25,Customer!$L$52),$E1666,$D1666)</f>
        <v>64</v>
      </c>
      <c r="K1666" s="16">
        <f t="shared" si="308"/>
        <v>0</v>
      </c>
      <c r="L1666" s="16">
        <f t="shared" si="309"/>
        <v>0</v>
      </c>
      <c r="M1666" s="17">
        <f t="shared" ca="1" si="301"/>
        <v>10</v>
      </c>
      <c r="N1666" s="17">
        <f t="shared" ca="1" si="302"/>
        <v>8</v>
      </c>
      <c r="O1666" s="4"/>
      <c r="P1666" s="4">
        <v>32</v>
      </c>
      <c r="Q1666" s="4">
        <v>18</v>
      </c>
      <c r="R1666" s="4">
        <v>51</v>
      </c>
      <c r="S1666" s="4">
        <v>42</v>
      </c>
      <c r="T1666" s="4">
        <v>37</v>
      </c>
      <c r="U1666" s="4">
        <v>39</v>
      </c>
      <c r="V1666" s="13">
        <v>56</v>
      </c>
      <c r="W1666" s="4">
        <v>43</v>
      </c>
      <c r="X1666" s="4">
        <v>47</v>
      </c>
      <c r="Y1666">
        <f t="shared" si="310"/>
        <v>0</v>
      </c>
      <c r="Z1666">
        <f t="shared" si="311"/>
        <v>0</v>
      </c>
    </row>
    <row r="1667" spans="2:26" x14ac:dyDescent="0.25">
      <c r="B1667" s="11">
        <f t="shared" si="312"/>
        <v>44630.958333329319</v>
      </c>
      <c r="C1667" s="1">
        <f t="shared" si="303"/>
        <v>3</v>
      </c>
      <c r="D1667" s="1">
        <f t="shared" si="304"/>
        <v>4</v>
      </c>
      <c r="E1667" s="12">
        <f t="shared" si="305"/>
        <v>24</v>
      </c>
      <c r="F1667" s="124" t="str">
        <f t="shared" si="306"/>
        <v>0</v>
      </c>
      <c r="G1667" s="1">
        <f ca="1">(OFFSET(O1667,0,MATCH(Customer!$J$6,'CDH &amp; HDH'!$P$11:$X$11,0)))</f>
        <v>57</v>
      </c>
      <c r="H1667" s="1" t="str">
        <f t="shared" si="307"/>
        <v>Heating</v>
      </c>
      <c r="I1667" s="1">
        <f ca="1">OFFSET(IF($H1667="Cooling",Customer!$C$25,Customer!$C$52),E1667,D1667)</f>
        <v>66</v>
      </c>
      <c r="J1667" s="1">
        <f ca="1">OFFSET(IF($H1667="Cooling",Customer!$L$25,Customer!$L$52),$E1667,$D1667)</f>
        <v>64</v>
      </c>
      <c r="K1667" s="16">
        <f t="shared" si="308"/>
        <v>0</v>
      </c>
      <c r="L1667" s="16">
        <f t="shared" si="309"/>
        <v>0</v>
      </c>
      <c r="M1667" s="17">
        <f t="shared" ca="1" si="301"/>
        <v>9</v>
      </c>
      <c r="N1667" s="17">
        <f t="shared" ca="1" si="302"/>
        <v>7</v>
      </c>
      <c r="O1667" s="4"/>
      <c r="P1667" s="4">
        <v>33</v>
      </c>
      <c r="Q1667" s="4">
        <v>17</v>
      </c>
      <c r="R1667" s="4">
        <v>50</v>
      </c>
      <c r="S1667" s="4">
        <v>41</v>
      </c>
      <c r="T1667" s="4">
        <v>35</v>
      </c>
      <c r="U1667" s="4">
        <v>38</v>
      </c>
      <c r="V1667" s="13">
        <v>57</v>
      </c>
      <c r="W1667" s="4">
        <v>43</v>
      </c>
      <c r="X1667" s="4">
        <v>47</v>
      </c>
      <c r="Y1667">
        <f t="shared" si="310"/>
        <v>0</v>
      </c>
      <c r="Z1667">
        <f t="shared" si="311"/>
        <v>0</v>
      </c>
    </row>
    <row r="1668" spans="2:26" x14ac:dyDescent="0.25">
      <c r="B1668" s="11">
        <f t="shared" si="312"/>
        <v>44630.999999995984</v>
      </c>
      <c r="C1668" s="1">
        <f t="shared" si="303"/>
        <v>3</v>
      </c>
      <c r="D1668" s="1">
        <f t="shared" si="304"/>
        <v>5</v>
      </c>
      <c r="E1668" s="12">
        <f t="shared" si="305"/>
        <v>1</v>
      </c>
      <c r="F1668" s="124" t="str">
        <f t="shared" si="306"/>
        <v>0</v>
      </c>
      <c r="G1668" s="1">
        <f ca="1">(OFFSET(O1668,0,MATCH(Customer!$J$6,'CDH &amp; HDH'!$P$11:$X$11,0)))</f>
        <v>56</v>
      </c>
      <c r="H1668" s="1" t="str">
        <f t="shared" si="307"/>
        <v>Heating</v>
      </c>
      <c r="I1668" s="1">
        <f ca="1">OFFSET(IF($H1668="Cooling",Customer!$C$25,Customer!$C$52),E1668,D1668)</f>
        <v>66</v>
      </c>
      <c r="J1668" s="1">
        <f ca="1">OFFSET(IF($H1668="Cooling",Customer!$L$25,Customer!$L$52),$E1668,$D1668)</f>
        <v>64</v>
      </c>
      <c r="K1668" s="16">
        <f t="shared" si="308"/>
        <v>0</v>
      </c>
      <c r="L1668" s="16">
        <f t="shared" si="309"/>
        <v>0</v>
      </c>
      <c r="M1668" s="17">
        <f t="shared" ca="1" si="301"/>
        <v>10</v>
      </c>
      <c r="N1668" s="17">
        <f t="shared" ca="1" si="302"/>
        <v>8</v>
      </c>
      <c r="O1668" s="4"/>
      <c r="P1668" s="4">
        <v>33</v>
      </c>
      <c r="Q1668" s="4">
        <v>17</v>
      </c>
      <c r="R1668" s="4">
        <v>50</v>
      </c>
      <c r="S1668" s="4">
        <v>40</v>
      </c>
      <c r="T1668" s="4">
        <v>34</v>
      </c>
      <c r="U1668" s="4">
        <v>37</v>
      </c>
      <c r="V1668" s="13">
        <v>56</v>
      </c>
      <c r="W1668" s="4">
        <v>42</v>
      </c>
      <c r="X1668" s="4">
        <v>47</v>
      </c>
      <c r="Y1668">
        <f t="shared" si="310"/>
        <v>0</v>
      </c>
      <c r="Z1668">
        <f t="shared" si="311"/>
        <v>0</v>
      </c>
    </row>
    <row r="1669" spans="2:26" x14ac:dyDescent="0.25">
      <c r="B1669" s="11">
        <f t="shared" si="312"/>
        <v>44631.041666662648</v>
      </c>
      <c r="C1669" s="1">
        <f t="shared" si="303"/>
        <v>3</v>
      </c>
      <c r="D1669" s="1">
        <f t="shared" si="304"/>
        <v>5</v>
      </c>
      <c r="E1669" s="12">
        <f t="shared" si="305"/>
        <v>2</v>
      </c>
      <c r="F1669" s="124" t="str">
        <f t="shared" si="306"/>
        <v>0</v>
      </c>
      <c r="G1669" s="1">
        <f ca="1">(OFFSET(O1669,0,MATCH(Customer!$J$6,'CDH &amp; HDH'!$P$11:$X$11,0)))</f>
        <v>56</v>
      </c>
      <c r="H1669" s="1" t="str">
        <f t="shared" si="307"/>
        <v>Heating</v>
      </c>
      <c r="I1669" s="1">
        <f ca="1">OFFSET(IF($H1669="Cooling",Customer!$C$25,Customer!$C$52),E1669,D1669)</f>
        <v>66</v>
      </c>
      <c r="J1669" s="1">
        <f ca="1">OFFSET(IF($H1669="Cooling",Customer!$L$25,Customer!$L$52),$E1669,$D1669)</f>
        <v>64</v>
      </c>
      <c r="K1669" s="16">
        <f t="shared" si="308"/>
        <v>0</v>
      </c>
      <c r="L1669" s="16">
        <f t="shared" si="309"/>
        <v>0</v>
      </c>
      <c r="M1669" s="17">
        <f t="shared" ca="1" si="301"/>
        <v>10</v>
      </c>
      <c r="N1669" s="17">
        <f t="shared" ca="1" si="302"/>
        <v>8</v>
      </c>
      <c r="O1669" s="4"/>
      <c r="P1669" s="4">
        <v>33</v>
      </c>
      <c r="Q1669" s="4">
        <v>17</v>
      </c>
      <c r="R1669" s="4">
        <v>50</v>
      </c>
      <c r="S1669" s="4">
        <v>40</v>
      </c>
      <c r="T1669" s="4">
        <v>34</v>
      </c>
      <c r="U1669" s="4">
        <v>36</v>
      </c>
      <c r="V1669" s="13">
        <v>56</v>
      </c>
      <c r="W1669" s="4">
        <v>42</v>
      </c>
      <c r="X1669" s="4">
        <v>47</v>
      </c>
      <c r="Y1669">
        <f t="shared" si="310"/>
        <v>0</v>
      </c>
      <c r="Z1669">
        <f t="shared" si="311"/>
        <v>0</v>
      </c>
    </row>
    <row r="1670" spans="2:26" x14ac:dyDescent="0.25">
      <c r="B1670" s="11">
        <f t="shared" si="312"/>
        <v>44631.083333329312</v>
      </c>
      <c r="C1670" s="1">
        <f t="shared" si="303"/>
        <v>3</v>
      </c>
      <c r="D1670" s="1">
        <f t="shared" si="304"/>
        <v>5</v>
      </c>
      <c r="E1670" s="12">
        <f t="shared" si="305"/>
        <v>3</v>
      </c>
      <c r="F1670" s="124" t="str">
        <f t="shared" si="306"/>
        <v>0</v>
      </c>
      <c r="G1670" s="1">
        <f ca="1">(OFFSET(O1670,0,MATCH(Customer!$J$6,'CDH &amp; HDH'!$P$11:$X$11,0)))</f>
        <v>48</v>
      </c>
      <c r="H1670" s="1" t="str">
        <f t="shared" si="307"/>
        <v>Heating</v>
      </c>
      <c r="I1670" s="1">
        <f ca="1">OFFSET(IF($H1670="Cooling",Customer!$C$25,Customer!$C$52),E1670,D1670)</f>
        <v>66</v>
      </c>
      <c r="J1670" s="1">
        <f ca="1">OFFSET(IF($H1670="Cooling",Customer!$L$25,Customer!$L$52),$E1670,$D1670)</f>
        <v>64</v>
      </c>
      <c r="K1670" s="16">
        <f t="shared" si="308"/>
        <v>0</v>
      </c>
      <c r="L1670" s="16">
        <f t="shared" si="309"/>
        <v>0</v>
      </c>
      <c r="M1670" s="17">
        <f t="shared" ca="1" si="301"/>
        <v>18</v>
      </c>
      <c r="N1670" s="17">
        <f t="shared" ca="1" si="302"/>
        <v>16</v>
      </c>
      <c r="O1670" s="4"/>
      <c r="P1670" s="4">
        <v>33</v>
      </c>
      <c r="Q1670" s="4">
        <v>16</v>
      </c>
      <c r="R1670" s="4">
        <v>49</v>
      </c>
      <c r="S1670" s="4">
        <v>40</v>
      </c>
      <c r="T1670" s="4">
        <v>31</v>
      </c>
      <c r="U1670" s="4">
        <v>36</v>
      </c>
      <c r="V1670" s="13">
        <v>48</v>
      </c>
      <c r="W1670" s="4">
        <v>42</v>
      </c>
      <c r="X1670" s="4">
        <v>47</v>
      </c>
      <c r="Y1670">
        <f t="shared" si="310"/>
        <v>0</v>
      </c>
      <c r="Z1670">
        <f t="shared" si="311"/>
        <v>0</v>
      </c>
    </row>
    <row r="1671" spans="2:26" x14ac:dyDescent="0.25">
      <c r="B1671" s="11">
        <f t="shared" si="312"/>
        <v>44631.124999995976</v>
      </c>
      <c r="C1671" s="1">
        <f t="shared" si="303"/>
        <v>3</v>
      </c>
      <c r="D1671" s="1">
        <f t="shared" si="304"/>
        <v>5</v>
      </c>
      <c r="E1671" s="12">
        <f t="shared" si="305"/>
        <v>4</v>
      </c>
      <c r="F1671" s="124" t="str">
        <f t="shared" si="306"/>
        <v>0</v>
      </c>
      <c r="G1671" s="1">
        <f ca="1">(OFFSET(O1671,0,MATCH(Customer!$J$6,'CDH &amp; HDH'!$P$11:$X$11,0)))</f>
        <v>46</v>
      </c>
      <c r="H1671" s="1" t="str">
        <f t="shared" si="307"/>
        <v>Heating</v>
      </c>
      <c r="I1671" s="1">
        <f ca="1">OFFSET(IF($H1671="Cooling",Customer!$C$25,Customer!$C$52),E1671,D1671)</f>
        <v>66</v>
      </c>
      <c r="J1671" s="1">
        <f ca="1">OFFSET(IF($H1671="Cooling",Customer!$L$25,Customer!$L$52),$E1671,$D1671)</f>
        <v>64</v>
      </c>
      <c r="K1671" s="16">
        <f t="shared" si="308"/>
        <v>0</v>
      </c>
      <c r="L1671" s="16">
        <f t="shared" si="309"/>
        <v>0</v>
      </c>
      <c r="M1671" s="17">
        <f t="shared" ca="1" si="301"/>
        <v>20</v>
      </c>
      <c r="N1671" s="17">
        <f t="shared" ca="1" si="302"/>
        <v>18</v>
      </c>
      <c r="O1671" s="4"/>
      <c r="P1671" s="4">
        <v>33</v>
      </c>
      <c r="Q1671" s="4">
        <v>16</v>
      </c>
      <c r="R1671" s="4">
        <v>46</v>
      </c>
      <c r="S1671" s="4">
        <v>42</v>
      </c>
      <c r="T1671" s="4">
        <v>32</v>
      </c>
      <c r="U1671" s="4">
        <v>36</v>
      </c>
      <c r="V1671" s="13">
        <v>46</v>
      </c>
      <c r="W1671" s="4">
        <v>40</v>
      </c>
      <c r="X1671" s="4">
        <v>47</v>
      </c>
      <c r="Y1671">
        <f t="shared" si="310"/>
        <v>0</v>
      </c>
      <c r="Z1671">
        <f t="shared" si="311"/>
        <v>0</v>
      </c>
    </row>
    <row r="1672" spans="2:26" x14ac:dyDescent="0.25">
      <c r="B1672" s="11">
        <f t="shared" si="312"/>
        <v>44631.166666662641</v>
      </c>
      <c r="C1672" s="1">
        <f t="shared" si="303"/>
        <v>3</v>
      </c>
      <c r="D1672" s="1">
        <f t="shared" si="304"/>
        <v>5</v>
      </c>
      <c r="E1672" s="12">
        <f t="shared" si="305"/>
        <v>5</v>
      </c>
      <c r="F1672" s="124" t="str">
        <f t="shared" si="306"/>
        <v>0</v>
      </c>
      <c r="G1672" s="1">
        <f ca="1">(OFFSET(O1672,0,MATCH(Customer!$J$6,'CDH &amp; HDH'!$P$11:$X$11,0)))</f>
        <v>42</v>
      </c>
      <c r="H1672" s="1" t="str">
        <f t="shared" si="307"/>
        <v>Heating</v>
      </c>
      <c r="I1672" s="1">
        <f ca="1">OFFSET(IF($H1672="Cooling",Customer!$C$25,Customer!$C$52),E1672,D1672)</f>
        <v>66</v>
      </c>
      <c r="J1672" s="1">
        <f ca="1">OFFSET(IF($H1672="Cooling",Customer!$L$25,Customer!$L$52),$E1672,$D1672)</f>
        <v>64</v>
      </c>
      <c r="K1672" s="16">
        <f t="shared" si="308"/>
        <v>0</v>
      </c>
      <c r="L1672" s="16">
        <f t="shared" si="309"/>
        <v>0</v>
      </c>
      <c r="M1672" s="17">
        <f t="shared" ca="1" si="301"/>
        <v>24</v>
      </c>
      <c r="N1672" s="17">
        <f t="shared" ca="1" si="302"/>
        <v>22</v>
      </c>
      <c r="O1672" s="4"/>
      <c r="P1672" s="4">
        <v>33</v>
      </c>
      <c r="Q1672" s="4">
        <v>16</v>
      </c>
      <c r="R1672" s="4">
        <v>41</v>
      </c>
      <c r="S1672" s="4">
        <v>42</v>
      </c>
      <c r="T1672" s="4">
        <v>31</v>
      </c>
      <c r="U1672" s="4">
        <v>35</v>
      </c>
      <c r="V1672" s="13">
        <v>42</v>
      </c>
      <c r="W1672" s="4">
        <v>32</v>
      </c>
      <c r="X1672" s="4">
        <v>47</v>
      </c>
      <c r="Y1672">
        <f t="shared" si="310"/>
        <v>0</v>
      </c>
      <c r="Z1672">
        <f t="shared" si="311"/>
        <v>0</v>
      </c>
    </row>
    <row r="1673" spans="2:26" x14ac:dyDescent="0.25">
      <c r="B1673" s="11">
        <f t="shared" si="312"/>
        <v>44631.208333329305</v>
      </c>
      <c r="C1673" s="1">
        <f t="shared" si="303"/>
        <v>3</v>
      </c>
      <c r="D1673" s="1">
        <f t="shared" si="304"/>
        <v>5</v>
      </c>
      <c r="E1673" s="12">
        <f t="shared" si="305"/>
        <v>6</v>
      </c>
      <c r="F1673" s="124" t="str">
        <f t="shared" si="306"/>
        <v>0</v>
      </c>
      <c r="G1673" s="1">
        <f ca="1">(OFFSET(O1673,0,MATCH(Customer!$J$6,'CDH &amp; HDH'!$P$11:$X$11,0)))</f>
        <v>37</v>
      </c>
      <c r="H1673" s="1" t="str">
        <f t="shared" si="307"/>
        <v>Heating</v>
      </c>
      <c r="I1673" s="1">
        <f ca="1">OFFSET(IF($H1673="Cooling",Customer!$C$25,Customer!$C$52),E1673,D1673)</f>
        <v>66</v>
      </c>
      <c r="J1673" s="1">
        <f ca="1">OFFSET(IF($H1673="Cooling",Customer!$L$25,Customer!$L$52),$E1673,$D1673)</f>
        <v>64</v>
      </c>
      <c r="K1673" s="16">
        <f t="shared" si="308"/>
        <v>0</v>
      </c>
      <c r="L1673" s="16">
        <f t="shared" si="309"/>
        <v>0</v>
      </c>
      <c r="M1673" s="17">
        <f t="shared" ca="1" si="301"/>
        <v>29</v>
      </c>
      <c r="N1673" s="17">
        <f t="shared" ca="1" si="302"/>
        <v>27</v>
      </c>
      <c r="O1673" s="4"/>
      <c r="P1673" s="4">
        <v>32</v>
      </c>
      <c r="Q1673" s="4">
        <v>16</v>
      </c>
      <c r="R1673" s="4">
        <v>34</v>
      </c>
      <c r="S1673" s="4">
        <v>43</v>
      </c>
      <c r="T1673" s="4">
        <v>31</v>
      </c>
      <c r="U1673" s="4">
        <v>34</v>
      </c>
      <c r="V1673" s="13">
        <v>37</v>
      </c>
      <c r="W1673" s="4">
        <v>29</v>
      </c>
      <c r="X1673" s="4">
        <v>46</v>
      </c>
      <c r="Y1673">
        <f t="shared" si="310"/>
        <v>0</v>
      </c>
      <c r="Z1673">
        <f t="shared" si="311"/>
        <v>0</v>
      </c>
    </row>
    <row r="1674" spans="2:26" x14ac:dyDescent="0.25">
      <c r="B1674" s="11">
        <f t="shared" si="312"/>
        <v>44631.249999995969</v>
      </c>
      <c r="C1674" s="1">
        <f t="shared" si="303"/>
        <v>3</v>
      </c>
      <c r="D1674" s="1">
        <f t="shared" si="304"/>
        <v>5</v>
      </c>
      <c r="E1674" s="12">
        <f t="shared" si="305"/>
        <v>7</v>
      </c>
      <c r="F1674" s="124" t="str">
        <f t="shared" si="306"/>
        <v>0</v>
      </c>
      <c r="G1674" s="1">
        <f ca="1">(OFFSET(O1674,0,MATCH(Customer!$J$6,'CDH &amp; HDH'!$P$11:$X$11,0)))</f>
        <v>38</v>
      </c>
      <c r="H1674" s="1" t="str">
        <f t="shared" si="307"/>
        <v>Heating</v>
      </c>
      <c r="I1674" s="1">
        <f ca="1">OFFSET(IF($H1674="Cooling",Customer!$C$25,Customer!$C$52),E1674,D1674)</f>
        <v>66</v>
      </c>
      <c r="J1674" s="1">
        <f ca="1">OFFSET(IF($H1674="Cooling",Customer!$L$25,Customer!$L$52),$E1674,$D1674)</f>
        <v>64</v>
      </c>
      <c r="K1674" s="16">
        <f t="shared" si="308"/>
        <v>0</v>
      </c>
      <c r="L1674" s="16">
        <f t="shared" si="309"/>
        <v>0</v>
      </c>
      <c r="M1674" s="17">
        <f t="shared" ca="1" si="301"/>
        <v>28</v>
      </c>
      <c r="N1674" s="17">
        <f t="shared" ca="1" si="302"/>
        <v>26</v>
      </c>
      <c r="O1674" s="4"/>
      <c r="P1674" s="4">
        <v>32</v>
      </c>
      <c r="Q1674" s="4">
        <v>16</v>
      </c>
      <c r="R1674" s="4">
        <v>32</v>
      </c>
      <c r="S1674" s="4">
        <v>44</v>
      </c>
      <c r="T1674" s="4">
        <v>31</v>
      </c>
      <c r="U1674" s="4">
        <v>35</v>
      </c>
      <c r="V1674" s="13">
        <v>38</v>
      </c>
      <c r="W1674" s="4">
        <v>26</v>
      </c>
      <c r="X1674" s="4">
        <v>45</v>
      </c>
      <c r="Y1674">
        <f t="shared" si="310"/>
        <v>0</v>
      </c>
      <c r="Z1674">
        <f t="shared" si="311"/>
        <v>0</v>
      </c>
    </row>
    <row r="1675" spans="2:26" x14ac:dyDescent="0.25">
      <c r="B1675" s="11">
        <f t="shared" si="312"/>
        <v>44631.291666662633</v>
      </c>
      <c r="C1675" s="1">
        <f t="shared" si="303"/>
        <v>3</v>
      </c>
      <c r="D1675" s="1">
        <f t="shared" si="304"/>
        <v>5</v>
      </c>
      <c r="E1675" s="12">
        <f t="shared" si="305"/>
        <v>8</v>
      </c>
      <c r="F1675" s="124" t="str">
        <f t="shared" si="306"/>
        <v>0</v>
      </c>
      <c r="G1675" s="1">
        <f ca="1">(OFFSET(O1675,0,MATCH(Customer!$J$6,'CDH &amp; HDH'!$P$11:$X$11,0)))</f>
        <v>37</v>
      </c>
      <c r="H1675" s="1" t="str">
        <f t="shared" si="307"/>
        <v>Heating</v>
      </c>
      <c r="I1675" s="1">
        <f ca="1">OFFSET(IF($H1675="Cooling",Customer!$C$25,Customer!$C$52),E1675,D1675)</f>
        <v>70</v>
      </c>
      <c r="J1675" s="1">
        <f ca="1">OFFSET(IF($H1675="Cooling",Customer!$L$25,Customer!$L$52),$E1675,$D1675)</f>
        <v>70</v>
      </c>
      <c r="K1675" s="16">
        <f t="shared" si="308"/>
        <v>0</v>
      </c>
      <c r="L1675" s="16">
        <f t="shared" si="309"/>
        <v>0</v>
      </c>
      <c r="M1675" s="17">
        <f t="shared" ca="1" si="301"/>
        <v>33</v>
      </c>
      <c r="N1675" s="17">
        <f t="shared" ca="1" si="302"/>
        <v>33</v>
      </c>
      <c r="O1675" s="4"/>
      <c r="P1675" s="4">
        <v>34</v>
      </c>
      <c r="Q1675" s="4">
        <v>18</v>
      </c>
      <c r="R1675" s="4">
        <v>30</v>
      </c>
      <c r="S1675" s="4">
        <v>47</v>
      </c>
      <c r="T1675" s="4">
        <v>35</v>
      </c>
      <c r="U1675" s="4">
        <v>38</v>
      </c>
      <c r="V1675" s="13">
        <v>37</v>
      </c>
      <c r="W1675" s="4">
        <v>25</v>
      </c>
      <c r="X1675" s="4">
        <v>46</v>
      </c>
      <c r="Y1675">
        <f t="shared" si="310"/>
        <v>0</v>
      </c>
      <c r="Z1675">
        <f t="shared" si="311"/>
        <v>0</v>
      </c>
    </row>
    <row r="1676" spans="2:26" x14ac:dyDescent="0.25">
      <c r="B1676" s="11">
        <f t="shared" si="312"/>
        <v>44631.333333329298</v>
      </c>
      <c r="C1676" s="1">
        <f t="shared" si="303"/>
        <v>3</v>
      </c>
      <c r="D1676" s="1">
        <f t="shared" si="304"/>
        <v>5</v>
      </c>
      <c r="E1676" s="12">
        <f t="shared" si="305"/>
        <v>9</v>
      </c>
      <c r="F1676" s="124" t="str">
        <f t="shared" si="306"/>
        <v>0</v>
      </c>
      <c r="G1676" s="1">
        <f ca="1">(OFFSET(O1676,0,MATCH(Customer!$J$6,'CDH &amp; HDH'!$P$11:$X$11,0)))</f>
        <v>36</v>
      </c>
      <c r="H1676" s="1" t="str">
        <f t="shared" si="307"/>
        <v>Heating</v>
      </c>
      <c r="I1676" s="1">
        <f ca="1">OFFSET(IF($H1676="Cooling",Customer!$C$25,Customer!$C$52),E1676,D1676)</f>
        <v>70</v>
      </c>
      <c r="J1676" s="1">
        <f ca="1">OFFSET(IF($H1676="Cooling",Customer!$L$25,Customer!$L$52),$E1676,$D1676)</f>
        <v>70</v>
      </c>
      <c r="K1676" s="16">
        <f t="shared" si="308"/>
        <v>0</v>
      </c>
      <c r="L1676" s="16">
        <f t="shared" si="309"/>
        <v>0</v>
      </c>
      <c r="M1676" s="17">
        <f t="shared" ref="M1676:M1739" ca="1" si="313">IF($H1676="Cooling",0,MAX(0,I1676-$G1676))</f>
        <v>34</v>
      </c>
      <c r="N1676" s="17">
        <f t="shared" ref="N1676:N1739" ca="1" si="314">IF($H1676="Cooling",0,MAX(0,J1676-$G1676))</f>
        <v>34</v>
      </c>
      <c r="O1676" s="4"/>
      <c r="P1676" s="4">
        <v>36</v>
      </c>
      <c r="Q1676" s="4">
        <v>21</v>
      </c>
      <c r="R1676" s="4">
        <v>29</v>
      </c>
      <c r="S1676" s="4">
        <v>48</v>
      </c>
      <c r="T1676" s="4">
        <v>39</v>
      </c>
      <c r="U1676" s="4">
        <v>40</v>
      </c>
      <c r="V1676" s="13">
        <v>36</v>
      </c>
      <c r="W1676" s="4">
        <v>26</v>
      </c>
      <c r="X1676" s="4">
        <v>48</v>
      </c>
      <c r="Y1676">
        <f t="shared" si="310"/>
        <v>0</v>
      </c>
      <c r="Z1676">
        <f t="shared" si="311"/>
        <v>0</v>
      </c>
    </row>
    <row r="1677" spans="2:26" x14ac:dyDescent="0.25">
      <c r="B1677" s="11">
        <f t="shared" si="312"/>
        <v>44631.374999995962</v>
      </c>
      <c r="C1677" s="1">
        <f t="shared" ref="C1677:C1740" si="315">MONTH(B1677)</f>
        <v>3</v>
      </c>
      <c r="D1677" s="1">
        <f t="shared" ref="D1677:D1740" si="316">WEEKDAY(B1677,2)</f>
        <v>5</v>
      </c>
      <c r="E1677" s="12">
        <f t="shared" ref="E1677:E1740" si="317">HOUR(B1677)+1</f>
        <v>10</v>
      </c>
      <c r="F1677" s="124" t="str">
        <f t="shared" ref="F1677:F1740" si="318">IF(AND(C1677&gt;5,C1677&lt;9,D1677&lt;6,E1677&gt;14,E1677&lt;19),"1",IF(AND(OR(E1677=8,E1677=9,E1677=19,E1677=20),C1677&lt;3,D1677&lt;6),"1","0"))</f>
        <v>0</v>
      </c>
      <c r="G1677" s="1">
        <f ca="1">(OFFSET(O1677,0,MATCH(Customer!$J$6,'CDH &amp; HDH'!$P$11:$X$11,0)))</f>
        <v>36</v>
      </c>
      <c r="H1677" s="1" t="str">
        <f t="shared" ref="H1677:H1740" si="319">IF(AND(C1677&gt;=5,C1677&lt;=9),"Cooling","Heating")</f>
        <v>Heating</v>
      </c>
      <c r="I1677" s="1">
        <f ca="1">OFFSET(IF($H1677="Cooling",Customer!$C$25,Customer!$C$52),E1677,D1677)</f>
        <v>70</v>
      </c>
      <c r="J1677" s="1">
        <f ca="1">OFFSET(IF($H1677="Cooling",Customer!$L$25,Customer!$L$52),$E1677,$D1677)</f>
        <v>70</v>
      </c>
      <c r="K1677" s="16">
        <f t="shared" ref="K1677:K1740" si="320">IF($H1677="Heating",0,MAX(0,$G1677-I1677))</f>
        <v>0</v>
      </c>
      <c r="L1677" s="16">
        <f t="shared" ref="L1677:L1740" si="321">IF($H1677="Heating",0,MAX(0,$G1677-J1677))</f>
        <v>0</v>
      </c>
      <c r="M1677" s="17">
        <f t="shared" ca="1" si="313"/>
        <v>34</v>
      </c>
      <c r="N1677" s="17">
        <f t="shared" ca="1" si="314"/>
        <v>34</v>
      </c>
      <c r="O1677" s="4"/>
      <c r="P1677" s="4">
        <v>38</v>
      </c>
      <c r="Q1677" s="4">
        <v>23</v>
      </c>
      <c r="R1677" s="4">
        <v>28</v>
      </c>
      <c r="S1677" s="4">
        <v>50</v>
      </c>
      <c r="T1677" s="4">
        <v>42</v>
      </c>
      <c r="U1677" s="4">
        <v>43</v>
      </c>
      <c r="V1677" s="13">
        <v>36</v>
      </c>
      <c r="W1677" s="4">
        <v>27</v>
      </c>
      <c r="X1677" s="4">
        <v>51</v>
      </c>
      <c r="Y1677">
        <f t="shared" ref="Y1677:Y1740" si="322">1.08*400*K1677</f>
        <v>0</v>
      </c>
      <c r="Z1677">
        <f t="shared" ref="Z1677:Z1740" si="323">1.08*400*L1677</f>
        <v>0</v>
      </c>
    </row>
    <row r="1678" spans="2:26" x14ac:dyDescent="0.25">
      <c r="B1678" s="11">
        <f t="shared" ref="B1678:B1741" si="324">B1677+1/24</f>
        <v>44631.416666662626</v>
      </c>
      <c r="C1678" s="1">
        <f t="shared" si="315"/>
        <v>3</v>
      </c>
      <c r="D1678" s="1">
        <f t="shared" si="316"/>
        <v>5</v>
      </c>
      <c r="E1678" s="12">
        <f t="shared" si="317"/>
        <v>11</v>
      </c>
      <c r="F1678" s="124" t="str">
        <f t="shared" si="318"/>
        <v>0</v>
      </c>
      <c r="G1678" s="1">
        <f ca="1">(OFFSET(O1678,0,MATCH(Customer!$J$6,'CDH &amp; HDH'!$P$11:$X$11,0)))</f>
        <v>36</v>
      </c>
      <c r="H1678" s="1" t="str">
        <f t="shared" si="319"/>
        <v>Heating</v>
      </c>
      <c r="I1678" s="1">
        <f ca="1">OFFSET(IF($H1678="Cooling",Customer!$C$25,Customer!$C$52),E1678,D1678)</f>
        <v>70</v>
      </c>
      <c r="J1678" s="1">
        <f ca="1">OFFSET(IF($H1678="Cooling",Customer!$L$25,Customer!$L$52),$E1678,$D1678)</f>
        <v>70</v>
      </c>
      <c r="K1678" s="16">
        <f t="shared" si="320"/>
        <v>0</v>
      </c>
      <c r="L1678" s="16">
        <f t="shared" si="321"/>
        <v>0</v>
      </c>
      <c r="M1678" s="17">
        <f t="shared" ca="1" si="313"/>
        <v>34</v>
      </c>
      <c r="N1678" s="17">
        <f t="shared" ca="1" si="314"/>
        <v>34</v>
      </c>
      <c r="O1678" s="4"/>
      <c r="P1678" s="4">
        <v>39</v>
      </c>
      <c r="Q1678" s="4">
        <v>25</v>
      </c>
      <c r="R1678" s="4">
        <v>28</v>
      </c>
      <c r="S1678" s="4">
        <v>47</v>
      </c>
      <c r="T1678" s="4">
        <v>45</v>
      </c>
      <c r="U1678" s="4">
        <v>46</v>
      </c>
      <c r="V1678" s="13">
        <v>36</v>
      </c>
      <c r="W1678" s="4">
        <v>28</v>
      </c>
      <c r="X1678" s="4">
        <v>54</v>
      </c>
      <c r="Y1678">
        <f t="shared" si="322"/>
        <v>0</v>
      </c>
      <c r="Z1678">
        <f t="shared" si="323"/>
        <v>0</v>
      </c>
    </row>
    <row r="1679" spans="2:26" x14ac:dyDescent="0.25">
      <c r="B1679" s="11">
        <f t="shared" si="324"/>
        <v>44631.45833332929</v>
      </c>
      <c r="C1679" s="1">
        <f t="shared" si="315"/>
        <v>3</v>
      </c>
      <c r="D1679" s="1">
        <f t="shared" si="316"/>
        <v>5</v>
      </c>
      <c r="E1679" s="12">
        <f t="shared" si="317"/>
        <v>12</v>
      </c>
      <c r="F1679" s="124" t="str">
        <f t="shared" si="318"/>
        <v>0</v>
      </c>
      <c r="G1679" s="1">
        <f ca="1">(OFFSET(O1679,0,MATCH(Customer!$J$6,'CDH &amp; HDH'!$P$11:$X$11,0)))</f>
        <v>37</v>
      </c>
      <c r="H1679" s="1" t="str">
        <f t="shared" si="319"/>
        <v>Heating</v>
      </c>
      <c r="I1679" s="1">
        <f ca="1">OFFSET(IF($H1679="Cooling",Customer!$C$25,Customer!$C$52),E1679,D1679)</f>
        <v>70</v>
      </c>
      <c r="J1679" s="1">
        <f ca="1">OFFSET(IF($H1679="Cooling",Customer!$L$25,Customer!$L$52),$E1679,$D1679)</f>
        <v>70</v>
      </c>
      <c r="K1679" s="16">
        <f t="shared" si="320"/>
        <v>0</v>
      </c>
      <c r="L1679" s="16">
        <f t="shared" si="321"/>
        <v>0</v>
      </c>
      <c r="M1679" s="17">
        <f t="shared" ca="1" si="313"/>
        <v>33</v>
      </c>
      <c r="N1679" s="17">
        <f t="shared" ca="1" si="314"/>
        <v>33</v>
      </c>
      <c r="O1679" s="4"/>
      <c r="P1679" s="4">
        <v>40</v>
      </c>
      <c r="Q1679" s="4">
        <v>26</v>
      </c>
      <c r="R1679" s="4">
        <v>29</v>
      </c>
      <c r="S1679" s="4">
        <v>47</v>
      </c>
      <c r="T1679" s="4">
        <v>47</v>
      </c>
      <c r="U1679" s="4">
        <v>47</v>
      </c>
      <c r="V1679" s="13">
        <v>37</v>
      </c>
      <c r="W1679" s="4">
        <v>30</v>
      </c>
      <c r="X1679" s="4">
        <v>55</v>
      </c>
      <c r="Y1679">
        <f t="shared" si="322"/>
        <v>0</v>
      </c>
      <c r="Z1679">
        <f t="shared" si="323"/>
        <v>0</v>
      </c>
    </row>
    <row r="1680" spans="2:26" x14ac:dyDescent="0.25">
      <c r="B1680" s="11">
        <f t="shared" si="324"/>
        <v>44631.499999995955</v>
      </c>
      <c r="C1680" s="1">
        <f t="shared" si="315"/>
        <v>3</v>
      </c>
      <c r="D1680" s="1">
        <f t="shared" si="316"/>
        <v>5</v>
      </c>
      <c r="E1680" s="12">
        <f t="shared" si="317"/>
        <v>13</v>
      </c>
      <c r="F1680" s="124" t="str">
        <f t="shared" si="318"/>
        <v>0</v>
      </c>
      <c r="G1680" s="1">
        <f ca="1">(OFFSET(O1680,0,MATCH(Customer!$J$6,'CDH &amp; HDH'!$P$11:$X$11,0)))</f>
        <v>36</v>
      </c>
      <c r="H1680" s="1" t="str">
        <f t="shared" si="319"/>
        <v>Heating</v>
      </c>
      <c r="I1680" s="1">
        <f ca="1">OFFSET(IF($H1680="Cooling",Customer!$C$25,Customer!$C$52),E1680,D1680)</f>
        <v>70</v>
      </c>
      <c r="J1680" s="1">
        <f ca="1">OFFSET(IF($H1680="Cooling",Customer!$L$25,Customer!$L$52),$E1680,$D1680)</f>
        <v>70</v>
      </c>
      <c r="K1680" s="16">
        <f t="shared" si="320"/>
        <v>0</v>
      </c>
      <c r="L1680" s="16">
        <f t="shared" si="321"/>
        <v>0</v>
      </c>
      <c r="M1680" s="17">
        <f t="shared" ca="1" si="313"/>
        <v>34</v>
      </c>
      <c r="N1680" s="17">
        <f t="shared" ca="1" si="314"/>
        <v>34</v>
      </c>
      <c r="O1680" s="4"/>
      <c r="P1680" s="4">
        <v>41</v>
      </c>
      <c r="Q1680" s="4">
        <v>29</v>
      </c>
      <c r="R1680" s="4">
        <v>29</v>
      </c>
      <c r="S1680" s="4">
        <v>46</v>
      </c>
      <c r="T1680" s="4">
        <v>53</v>
      </c>
      <c r="U1680" s="4">
        <v>52</v>
      </c>
      <c r="V1680" s="13">
        <v>36</v>
      </c>
      <c r="W1680" s="4">
        <v>30</v>
      </c>
      <c r="X1680" s="4">
        <v>57</v>
      </c>
      <c r="Y1680">
        <f t="shared" si="322"/>
        <v>0</v>
      </c>
      <c r="Z1680">
        <f t="shared" si="323"/>
        <v>0</v>
      </c>
    </row>
    <row r="1681" spans="2:26" x14ac:dyDescent="0.25">
      <c r="B1681" s="11">
        <f t="shared" si="324"/>
        <v>44631.541666662619</v>
      </c>
      <c r="C1681" s="1">
        <f t="shared" si="315"/>
        <v>3</v>
      </c>
      <c r="D1681" s="1">
        <f t="shared" si="316"/>
        <v>5</v>
      </c>
      <c r="E1681" s="12">
        <f t="shared" si="317"/>
        <v>14</v>
      </c>
      <c r="F1681" s="124" t="str">
        <f t="shared" si="318"/>
        <v>0</v>
      </c>
      <c r="G1681" s="1">
        <f ca="1">(OFFSET(O1681,0,MATCH(Customer!$J$6,'CDH &amp; HDH'!$P$11:$X$11,0)))</f>
        <v>38</v>
      </c>
      <c r="H1681" s="1" t="str">
        <f t="shared" si="319"/>
        <v>Heating</v>
      </c>
      <c r="I1681" s="1">
        <f ca="1">OFFSET(IF($H1681="Cooling",Customer!$C$25,Customer!$C$52),E1681,D1681)</f>
        <v>70</v>
      </c>
      <c r="J1681" s="1">
        <f ca="1">OFFSET(IF($H1681="Cooling",Customer!$L$25,Customer!$L$52),$E1681,$D1681)</f>
        <v>70</v>
      </c>
      <c r="K1681" s="16">
        <f t="shared" si="320"/>
        <v>0</v>
      </c>
      <c r="L1681" s="16">
        <f t="shared" si="321"/>
        <v>0</v>
      </c>
      <c r="M1681" s="17">
        <f t="shared" ca="1" si="313"/>
        <v>32</v>
      </c>
      <c r="N1681" s="17">
        <f t="shared" ca="1" si="314"/>
        <v>32</v>
      </c>
      <c r="O1681" s="4"/>
      <c r="P1681" s="4">
        <v>42</v>
      </c>
      <c r="Q1681" s="4">
        <v>30</v>
      </c>
      <c r="R1681" s="4">
        <v>29</v>
      </c>
      <c r="S1681" s="4">
        <v>45</v>
      </c>
      <c r="T1681" s="4">
        <v>56</v>
      </c>
      <c r="U1681" s="4">
        <v>53</v>
      </c>
      <c r="V1681" s="13">
        <v>38</v>
      </c>
      <c r="W1681" s="4">
        <v>32</v>
      </c>
      <c r="X1681" s="4">
        <v>60</v>
      </c>
      <c r="Y1681">
        <f t="shared" si="322"/>
        <v>0</v>
      </c>
      <c r="Z1681">
        <f t="shared" si="323"/>
        <v>0</v>
      </c>
    </row>
    <row r="1682" spans="2:26" x14ac:dyDescent="0.25">
      <c r="B1682" s="11">
        <f t="shared" si="324"/>
        <v>44631.583333329283</v>
      </c>
      <c r="C1682" s="1">
        <f t="shared" si="315"/>
        <v>3</v>
      </c>
      <c r="D1682" s="1">
        <f t="shared" si="316"/>
        <v>5</v>
      </c>
      <c r="E1682" s="12">
        <f t="shared" si="317"/>
        <v>15</v>
      </c>
      <c r="F1682" s="124" t="str">
        <f t="shared" si="318"/>
        <v>0</v>
      </c>
      <c r="G1682" s="1">
        <f ca="1">(OFFSET(O1682,0,MATCH(Customer!$J$6,'CDH &amp; HDH'!$P$11:$X$11,0)))</f>
        <v>38</v>
      </c>
      <c r="H1682" s="1" t="str">
        <f t="shared" si="319"/>
        <v>Heating</v>
      </c>
      <c r="I1682" s="1">
        <f ca="1">OFFSET(IF($H1682="Cooling",Customer!$C$25,Customer!$C$52),E1682,D1682)</f>
        <v>70</v>
      </c>
      <c r="J1682" s="1">
        <f ca="1">OFFSET(IF($H1682="Cooling",Customer!$L$25,Customer!$L$52),$E1682,$D1682)</f>
        <v>70</v>
      </c>
      <c r="K1682" s="16">
        <f t="shared" si="320"/>
        <v>0</v>
      </c>
      <c r="L1682" s="16">
        <f t="shared" si="321"/>
        <v>0</v>
      </c>
      <c r="M1682" s="17">
        <f t="shared" ca="1" si="313"/>
        <v>32</v>
      </c>
      <c r="N1682" s="17">
        <f t="shared" ca="1" si="314"/>
        <v>32</v>
      </c>
      <c r="O1682" s="4"/>
      <c r="P1682" s="4">
        <v>42</v>
      </c>
      <c r="Q1682" s="4">
        <v>31</v>
      </c>
      <c r="R1682" s="4">
        <v>28</v>
      </c>
      <c r="S1682" s="4">
        <v>46</v>
      </c>
      <c r="T1682" s="4">
        <v>50</v>
      </c>
      <c r="U1682" s="4">
        <v>53</v>
      </c>
      <c r="V1682" s="13">
        <v>38</v>
      </c>
      <c r="W1682" s="4">
        <v>34</v>
      </c>
      <c r="X1682" s="4">
        <v>65</v>
      </c>
      <c r="Y1682">
        <f t="shared" si="322"/>
        <v>0</v>
      </c>
      <c r="Z1682">
        <f t="shared" si="323"/>
        <v>0</v>
      </c>
    </row>
    <row r="1683" spans="2:26" x14ac:dyDescent="0.25">
      <c r="B1683" s="11">
        <f t="shared" si="324"/>
        <v>44631.624999995947</v>
      </c>
      <c r="C1683" s="1">
        <f t="shared" si="315"/>
        <v>3</v>
      </c>
      <c r="D1683" s="1">
        <f t="shared" si="316"/>
        <v>5</v>
      </c>
      <c r="E1683" s="12">
        <f t="shared" si="317"/>
        <v>16</v>
      </c>
      <c r="F1683" s="124" t="str">
        <f t="shared" si="318"/>
        <v>0</v>
      </c>
      <c r="G1683" s="1">
        <f ca="1">(OFFSET(O1683,0,MATCH(Customer!$J$6,'CDH &amp; HDH'!$P$11:$X$11,0)))</f>
        <v>38</v>
      </c>
      <c r="H1683" s="1" t="str">
        <f t="shared" si="319"/>
        <v>Heating</v>
      </c>
      <c r="I1683" s="1">
        <f ca="1">OFFSET(IF($H1683="Cooling",Customer!$C$25,Customer!$C$52),E1683,D1683)</f>
        <v>70</v>
      </c>
      <c r="J1683" s="1">
        <f ca="1">OFFSET(IF($H1683="Cooling",Customer!$L$25,Customer!$L$52),$E1683,$D1683)</f>
        <v>70</v>
      </c>
      <c r="K1683" s="16">
        <f t="shared" si="320"/>
        <v>0</v>
      </c>
      <c r="L1683" s="16">
        <f t="shared" si="321"/>
        <v>0</v>
      </c>
      <c r="M1683" s="17">
        <f t="shared" ca="1" si="313"/>
        <v>32</v>
      </c>
      <c r="N1683" s="17">
        <f t="shared" ca="1" si="314"/>
        <v>32</v>
      </c>
      <c r="O1683" s="4"/>
      <c r="P1683" s="4">
        <v>43</v>
      </c>
      <c r="Q1683" s="4">
        <v>31</v>
      </c>
      <c r="R1683" s="4">
        <v>28</v>
      </c>
      <c r="S1683" s="4">
        <v>47</v>
      </c>
      <c r="T1683" s="4">
        <v>46</v>
      </c>
      <c r="U1683" s="4">
        <v>54</v>
      </c>
      <c r="V1683" s="13">
        <v>38</v>
      </c>
      <c r="W1683" s="4">
        <v>31</v>
      </c>
      <c r="X1683" s="4">
        <v>64</v>
      </c>
      <c r="Y1683">
        <f t="shared" si="322"/>
        <v>0</v>
      </c>
      <c r="Z1683">
        <f t="shared" si="323"/>
        <v>0</v>
      </c>
    </row>
    <row r="1684" spans="2:26" x14ac:dyDescent="0.25">
      <c r="B1684" s="11">
        <f t="shared" si="324"/>
        <v>44631.666666662612</v>
      </c>
      <c r="C1684" s="1">
        <f t="shared" si="315"/>
        <v>3</v>
      </c>
      <c r="D1684" s="1">
        <f t="shared" si="316"/>
        <v>5</v>
      </c>
      <c r="E1684" s="12">
        <f t="shared" si="317"/>
        <v>17</v>
      </c>
      <c r="F1684" s="124" t="str">
        <f t="shared" si="318"/>
        <v>0</v>
      </c>
      <c r="G1684" s="1">
        <f ca="1">(OFFSET(O1684,0,MATCH(Customer!$J$6,'CDH &amp; HDH'!$P$11:$X$11,0)))</f>
        <v>38</v>
      </c>
      <c r="H1684" s="1" t="str">
        <f t="shared" si="319"/>
        <v>Heating</v>
      </c>
      <c r="I1684" s="1">
        <f ca="1">OFFSET(IF($H1684="Cooling",Customer!$C$25,Customer!$C$52),E1684,D1684)</f>
        <v>70</v>
      </c>
      <c r="J1684" s="1">
        <f ca="1">OFFSET(IF($H1684="Cooling",Customer!$L$25,Customer!$L$52),$E1684,$D1684)</f>
        <v>70</v>
      </c>
      <c r="K1684" s="16">
        <f t="shared" si="320"/>
        <v>0</v>
      </c>
      <c r="L1684" s="16">
        <f t="shared" si="321"/>
        <v>0</v>
      </c>
      <c r="M1684" s="17">
        <f t="shared" ca="1" si="313"/>
        <v>32</v>
      </c>
      <c r="N1684" s="17">
        <f t="shared" ca="1" si="314"/>
        <v>32</v>
      </c>
      <c r="O1684" s="4"/>
      <c r="P1684" s="4">
        <v>41</v>
      </c>
      <c r="Q1684" s="4">
        <v>31</v>
      </c>
      <c r="R1684" s="4">
        <v>28</v>
      </c>
      <c r="S1684" s="4">
        <v>46</v>
      </c>
      <c r="T1684" s="4">
        <v>46</v>
      </c>
      <c r="U1684" s="4">
        <v>53</v>
      </c>
      <c r="V1684" s="13">
        <v>38</v>
      </c>
      <c r="W1684" s="4">
        <v>30</v>
      </c>
      <c r="X1684" s="4">
        <v>63</v>
      </c>
      <c r="Y1684">
        <f t="shared" si="322"/>
        <v>0</v>
      </c>
      <c r="Z1684">
        <f t="shared" si="323"/>
        <v>0</v>
      </c>
    </row>
    <row r="1685" spans="2:26" x14ac:dyDescent="0.25">
      <c r="B1685" s="11">
        <f t="shared" si="324"/>
        <v>44631.708333329276</v>
      </c>
      <c r="C1685" s="1">
        <f t="shared" si="315"/>
        <v>3</v>
      </c>
      <c r="D1685" s="1">
        <f t="shared" si="316"/>
        <v>5</v>
      </c>
      <c r="E1685" s="12">
        <f t="shared" si="317"/>
        <v>18</v>
      </c>
      <c r="F1685" s="124" t="str">
        <f t="shared" si="318"/>
        <v>0</v>
      </c>
      <c r="G1685" s="1">
        <f ca="1">(OFFSET(O1685,0,MATCH(Customer!$J$6,'CDH &amp; HDH'!$P$11:$X$11,0)))</f>
        <v>38</v>
      </c>
      <c r="H1685" s="1" t="str">
        <f t="shared" si="319"/>
        <v>Heating</v>
      </c>
      <c r="I1685" s="1">
        <f ca="1">OFFSET(IF($H1685="Cooling",Customer!$C$25,Customer!$C$52),E1685,D1685)</f>
        <v>70</v>
      </c>
      <c r="J1685" s="1">
        <f ca="1">OFFSET(IF($H1685="Cooling",Customer!$L$25,Customer!$L$52),$E1685,$D1685)</f>
        <v>70</v>
      </c>
      <c r="K1685" s="16">
        <f t="shared" si="320"/>
        <v>0</v>
      </c>
      <c r="L1685" s="16">
        <f t="shared" si="321"/>
        <v>0</v>
      </c>
      <c r="M1685" s="17">
        <f t="shared" ca="1" si="313"/>
        <v>32</v>
      </c>
      <c r="N1685" s="17">
        <f t="shared" ca="1" si="314"/>
        <v>32</v>
      </c>
      <c r="O1685" s="4"/>
      <c r="P1685" s="4">
        <v>39</v>
      </c>
      <c r="Q1685" s="4">
        <v>30</v>
      </c>
      <c r="R1685" s="4">
        <v>28</v>
      </c>
      <c r="S1685" s="4">
        <v>46</v>
      </c>
      <c r="T1685" s="4">
        <v>44</v>
      </c>
      <c r="U1685" s="4">
        <v>51</v>
      </c>
      <c r="V1685" s="13">
        <v>38</v>
      </c>
      <c r="W1685" s="4">
        <v>29</v>
      </c>
      <c r="X1685" s="4">
        <v>60</v>
      </c>
      <c r="Y1685">
        <f t="shared" si="322"/>
        <v>0</v>
      </c>
      <c r="Z1685">
        <f t="shared" si="323"/>
        <v>0</v>
      </c>
    </row>
    <row r="1686" spans="2:26" x14ac:dyDescent="0.25">
      <c r="B1686" s="11">
        <f t="shared" si="324"/>
        <v>44631.74999999594</v>
      </c>
      <c r="C1686" s="1">
        <f t="shared" si="315"/>
        <v>3</v>
      </c>
      <c r="D1686" s="1">
        <f t="shared" si="316"/>
        <v>5</v>
      </c>
      <c r="E1686" s="12">
        <f t="shared" si="317"/>
        <v>19</v>
      </c>
      <c r="F1686" s="124" t="str">
        <f t="shared" si="318"/>
        <v>0</v>
      </c>
      <c r="G1686" s="1">
        <f ca="1">(OFFSET(O1686,0,MATCH(Customer!$J$6,'CDH &amp; HDH'!$P$11:$X$11,0)))</f>
        <v>38</v>
      </c>
      <c r="H1686" s="1" t="str">
        <f t="shared" si="319"/>
        <v>Heating</v>
      </c>
      <c r="I1686" s="1">
        <f ca="1">OFFSET(IF($H1686="Cooling",Customer!$C$25,Customer!$C$52),E1686,D1686)</f>
        <v>66</v>
      </c>
      <c r="J1686" s="1">
        <f ca="1">OFFSET(IF($H1686="Cooling",Customer!$L$25,Customer!$L$52),$E1686,$D1686)</f>
        <v>64</v>
      </c>
      <c r="K1686" s="16">
        <f t="shared" si="320"/>
        <v>0</v>
      </c>
      <c r="L1686" s="16">
        <f t="shared" si="321"/>
        <v>0</v>
      </c>
      <c r="M1686" s="17">
        <f t="shared" ca="1" si="313"/>
        <v>28</v>
      </c>
      <c r="N1686" s="17">
        <f t="shared" ca="1" si="314"/>
        <v>26</v>
      </c>
      <c r="O1686" s="4"/>
      <c r="P1686" s="4">
        <v>37</v>
      </c>
      <c r="Q1686" s="4">
        <v>29</v>
      </c>
      <c r="R1686" s="4">
        <v>28</v>
      </c>
      <c r="S1686" s="4">
        <v>43</v>
      </c>
      <c r="T1686" s="4">
        <v>44</v>
      </c>
      <c r="U1686" s="4">
        <v>50</v>
      </c>
      <c r="V1686" s="13">
        <v>38</v>
      </c>
      <c r="W1686" s="4">
        <v>29</v>
      </c>
      <c r="X1686" s="4">
        <v>57</v>
      </c>
      <c r="Y1686">
        <f t="shared" si="322"/>
        <v>0</v>
      </c>
      <c r="Z1686">
        <f t="shared" si="323"/>
        <v>0</v>
      </c>
    </row>
    <row r="1687" spans="2:26" x14ac:dyDescent="0.25">
      <c r="B1687" s="11">
        <f t="shared" si="324"/>
        <v>44631.791666662604</v>
      </c>
      <c r="C1687" s="1">
        <f t="shared" si="315"/>
        <v>3</v>
      </c>
      <c r="D1687" s="1">
        <f t="shared" si="316"/>
        <v>5</v>
      </c>
      <c r="E1687" s="12">
        <f t="shared" si="317"/>
        <v>20</v>
      </c>
      <c r="F1687" s="124" t="str">
        <f t="shared" si="318"/>
        <v>0</v>
      </c>
      <c r="G1687" s="1">
        <f ca="1">(OFFSET(O1687,0,MATCH(Customer!$J$6,'CDH &amp; HDH'!$P$11:$X$11,0)))</f>
        <v>38</v>
      </c>
      <c r="H1687" s="1" t="str">
        <f t="shared" si="319"/>
        <v>Heating</v>
      </c>
      <c r="I1687" s="1">
        <f ca="1">OFFSET(IF($H1687="Cooling",Customer!$C$25,Customer!$C$52),E1687,D1687)</f>
        <v>66</v>
      </c>
      <c r="J1687" s="1">
        <f ca="1">OFFSET(IF($H1687="Cooling",Customer!$L$25,Customer!$L$52),$E1687,$D1687)</f>
        <v>64</v>
      </c>
      <c r="K1687" s="16">
        <f t="shared" si="320"/>
        <v>0</v>
      </c>
      <c r="L1687" s="16">
        <f t="shared" si="321"/>
        <v>0</v>
      </c>
      <c r="M1687" s="17">
        <f t="shared" ca="1" si="313"/>
        <v>28</v>
      </c>
      <c r="N1687" s="17">
        <f t="shared" ca="1" si="314"/>
        <v>26</v>
      </c>
      <c r="O1687" s="4"/>
      <c r="P1687" s="4">
        <v>35</v>
      </c>
      <c r="Q1687" s="4">
        <v>29</v>
      </c>
      <c r="R1687" s="4">
        <v>28</v>
      </c>
      <c r="S1687" s="4">
        <v>41</v>
      </c>
      <c r="T1687" s="4">
        <v>45</v>
      </c>
      <c r="U1687" s="4">
        <v>50</v>
      </c>
      <c r="V1687" s="13">
        <v>38</v>
      </c>
      <c r="W1687" s="4">
        <v>25</v>
      </c>
      <c r="X1687" s="4">
        <v>56</v>
      </c>
      <c r="Y1687">
        <f t="shared" si="322"/>
        <v>0</v>
      </c>
      <c r="Z1687">
        <f t="shared" si="323"/>
        <v>0</v>
      </c>
    </row>
    <row r="1688" spans="2:26" x14ac:dyDescent="0.25">
      <c r="B1688" s="11">
        <f t="shared" si="324"/>
        <v>44631.833333329268</v>
      </c>
      <c r="C1688" s="1">
        <f t="shared" si="315"/>
        <v>3</v>
      </c>
      <c r="D1688" s="1">
        <f t="shared" si="316"/>
        <v>5</v>
      </c>
      <c r="E1688" s="12">
        <f t="shared" si="317"/>
        <v>21</v>
      </c>
      <c r="F1688" s="124" t="str">
        <f t="shared" si="318"/>
        <v>0</v>
      </c>
      <c r="G1688" s="1">
        <f ca="1">(OFFSET(O1688,0,MATCH(Customer!$J$6,'CDH &amp; HDH'!$P$11:$X$11,0)))</f>
        <v>38</v>
      </c>
      <c r="H1688" s="1" t="str">
        <f t="shared" si="319"/>
        <v>Heating</v>
      </c>
      <c r="I1688" s="1">
        <f ca="1">OFFSET(IF($H1688="Cooling",Customer!$C$25,Customer!$C$52),E1688,D1688)</f>
        <v>66</v>
      </c>
      <c r="J1688" s="1">
        <f ca="1">OFFSET(IF($H1688="Cooling",Customer!$L$25,Customer!$L$52),$E1688,$D1688)</f>
        <v>64</v>
      </c>
      <c r="K1688" s="16">
        <f t="shared" si="320"/>
        <v>0</v>
      </c>
      <c r="L1688" s="16">
        <f t="shared" si="321"/>
        <v>0</v>
      </c>
      <c r="M1688" s="17">
        <f t="shared" ca="1" si="313"/>
        <v>28</v>
      </c>
      <c r="N1688" s="17">
        <f t="shared" ca="1" si="314"/>
        <v>26</v>
      </c>
      <c r="O1688" s="4"/>
      <c r="P1688" s="4">
        <v>33</v>
      </c>
      <c r="Q1688" s="4">
        <v>29</v>
      </c>
      <c r="R1688" s="4">
        <v>27</v>
      </c>
      <c r="S1688" s="4">
        <v>40</v>
      </c>
      <c r="T1688" s="4">
        <v>45</v>
      </c>
      <c r="U1688" s="4">
        <v>48</v>
      </c>
      <c r="V1688" s="13">
        <v>38</v>
      </c>
      <c r="W1688" s="4">
        <v>25</v>
      </c>
      <c r="X1688" s="4">
        <v>56</v>
      </c>
      <c r="Y1688">
        <f t="shared" si="322"/>
        <v>0</v>
      </c>
      <c r="Z1688">
        <f t="shared" si="323"/>
        <v>0</v>
      </c>
    </row>
    <row r="1689" spans="2:26" x14ac:dyDescent="0.25">
      <c r="B1689" s="11">
        <f t="shared" si="324"/>
        <v>44631.874999995933</v>
      </c>
      <c r="C1689" s="1">
        <f t="shared" si="315"/>
        <v>3</v>
      </c>
      <c r="D1689" s="1">
        <f t="shared" si="316"/>
        <v>5</v>
      </c>
      <c r="E1689" s="12">
        <f t="shared" si="317"/>
        <v>22</v>
      </c>
      <c r="F1689" s="124" t="str">
        <f t="shared" si="318"/>
        <v>0</v>
      </c>
      <c r="G1689" s="1">
        <f ca="1">(OFFSET(O1689,0,MATCH(Customer!$J$6,'CDH &amp; HDH'!$P$11:$X$11,0)))</f>
        <v>38</v>
      </c>
      <c r="H1689" s="1" t="str">
        <f t="shared" si="319"/>
        <v>Heating</v>
      </c>
      <c r="I1689" s="1">
        <f ca="1">OFFSET(IF($H1689="Cooling",Customer!$C$25,Customer!$C$52),E1689,D1689)</f>
        <v>66</v>
      </c>
      <c r="J1689" s="1">
        <f ca="1">OFFSET(IF($H1689="Cooling",Customer!$L$25,Customer!$L$52),$E1689,$D1689)</f>
        <v>64</v>
      </c>
      <c r="K1689" s="16">
        <f t="shared" si="320"/>
        <v>0</v>
      </c>
      <c r="L1689" s="16">
        <f t="shared" si="321"/>
        <v>0</v>
      </c>
      <c r="M1689" s="17">
        <f t="shared" ca="1" si="313"/>
        <v>28</v>
      </c>
      <c r="N1689" s="17">
        <f t="shared" ca="1" si="314"/>
        <v>26</v>
      </c>
      <c r="O1689" s="4"/>
      <c r="P1689" s="4">
        <v>31</v>
      </c>
      <c r="Q1689" s="4">
        <v>29</v>
      </c>
      <c r="R1689" s="4">
        <v>26</v>
      </c>
      <c r="S1689" s="4">
        <v>39</v>
      </c>
      <c r="T1689" s="4">
        <v>45</v>
      </c>
      <c r="U1689" s="4">
        <v>46</v>
      </c>
      <c r="V1689" s="13">
        <v>38</v>
      </c>
      <c r="W1689" s="4">
        <v>26</v>
      </c>
      <c r="X1689" s="4">
        <v>55</v>
      </c>
      <c r="Y1689">
        <f t="shared" si="322"/>
        <v>0</v>
      </c>
      <c r="Z1689">
        <f t="shared" si="323"/>
        <v>0</v>
      </c>
    </row>
    <row r="1690" spans="2:26" x14ac:dyDescent="0.25">
      <c r="B1690" s="11">
        <f t="shared" si="324"/>
        <v>44631.916666662597</v>
      </c>
      <c r="C1690" s="1">
        <f t="shared" si="315"/>
        <v>3</v>
      </c>
      <c r="D1690" s="1">
        <f t="shared" si="316"/>
        <v>5</v>
      </c>
      <c r="E1690" s="12">
        <f t="shared" si="317"/>
        <v>23</v>
      </c>
      <c r="F1690" s="124" t="str">
        <f t="shared" si="318"/>
        <v>0</v>
      </c>
      <c r="G1690" s="1">
        <f ca="1">(OFFSET(O1690,0,MATCH(Customer!$J$6,'CDH &amp; HDH'!$P$11:$X$11,0)))</f>
        <v>36</v>
      </c>
      <c r="H1690" s="1" t="str">
        <f t="shared" si="319"/>
        <v>Heating</v>
      </c>
      <c r="I1690" s="1">
        <f ca="1">OFFSET(IF($H1690="Cooling",Customer!$C$25,Customer!$C$52),E1690,D1690)</f>
        <v>66</v>
      </c>
      <c r="J1690" s="1">
        <f ca="1">OFFSET(IF($H1690="Cooling",Customer!$L$25,Customer!$L$52),$E1690,$D1690)</f>
        <v>64</v>
      </c>
      <c r="K1690" s="16">
        <f t="shared" si="320"/>
        <v>0</v>
      </c>
      <c r="L1690" s="16">
        <f t="shared" si="321"/>
        <v>0</v>
      </c>
      <c r="M1690" s="17">
        <f t="shared" ca="1" si="313"/>
        <v>30</v>
      </c>
      <c r="N1690" s="17">
        <f t="shared" ca="1" si="314"/>
        <v>28</v>
      </c>
      <c r="O1690" s="4"/>
      <c r="P1690" s="4">
        <v>30</v>
      </c>
      <c r="Q1690" s="4">
        <v>28</v>
      </c>
      <c r="R1690" s="4">
        <v>25</v>
      </c>
      <c r="S1690" s="4">
        <v>37</v>
      </c>
      <c r="T1690" s="4">
        <v>45</v>
      </c>
      <c r="U1690" s="4">
        <v>45</v>
      </c>
      <c r="V1690" s="13">
        <v>36</v>
      </c>
      <c r="W1690" s="4">
        <v>20</v>
      </c>
      <c r="X1690" s="4">
        <v>54</v>
      </c>
      <c r="Y1690">
        <f t="shared" si="322"/>
        <v>0</v>
      </c>
      <c r="Z1690">
        <f t="shared" si="323"/>
        <v>0</v>
      </c>
    </row>
    <row r="1691" spans="2:26" x14ac:dyDescent="0.25">
      <c r="B1691" s="11">
        <f t="shared" si="324"/>
        <v>44631.958333329261</v>
      </c>
      <c r="C1691" s="1">
        <f t="shared" si="315"/>
        <v>3</v>
      </c>
      <c r="D1691" s="1">
        <f t="shared" si="316"/>
        <v>5</v>
      </c>
      <c r="E1691" s="12">
        <f t="shared" si="317"/>
        <v>24</v>
      </c>
      <c r="F1691" s="124" t="str">
        <f t="shared" si="318"/>
        <v>0</v>
      </c>
      <c r="G1691" s="1">
        <f ca="1">(OFFSET(O1691,0,MATCH(Customer!$J$6,'CDH &amp; HDH'!$P$11:$X$11,0)))</f>
        <v>37</v>
      </c>
      <c r="H1691" s="1" t="str">
        <f t="shared" si="319"/>
        <v>Heating</v>
      </c>
      <c r="I1691" s="1">
        <f ca="1">OFFSET(IF($H1691="Cooling",Customer!$C$25,Customer!$C$52),E1691,D1691)</f>
        <v>66</v>
      </c>
      <c r="J1691" s="1">
        <f ca="1">OFFSET(IF($H1691="Cooling",Customer!$L$25,Customer!$L$52),$E1691,$D1691)</f>
        <v>64</v>
      </c>
      <c r="K1691" s="16">
        <f t="shared" si="320"/>
        <v>0</v>
      </c>
      <c r="L1691" s="16">
        <f t="shared" si="321"/>
        <v>0</v>
      </c>
      <c r="M1691" s="17">
        <f t="shared" ca="1" si="313"/>
        <v>29</v>
      </c>
      <c r="N1691" s="17">
        <f t="shared" ca="1" si="314"/>
        <v>27</v>
      </c>
      <c r="O1691" s="4"/>
      <c r="P1691" s="4">
        <v>28</v>
      </c>
      <c r="Q1691" s="4">
        <v>29</v>
      </c>
      <c r="R1691" s="4">
        <v>25</v>
      </c>
      <c r="S1691" s="4">
        <v>36</v>
      </c>
      <c r="T1691" s="4">
        <v>46</v>
      </c>
      <c r="U1691" s="4">
        <v>45</v>
      </c>
      <c r="V1691" s="13">
        <v>37</v>
      </c>
      <c r="W1691" s="4">
        <v>20</v>
      </c>
      <c r="X1691" s="4">
        <v>54</v>
      </c>
      <c r="Y1691">
        <f t="shared" si="322"/>
        <v>0</v>
      </c>
      <c r="Z1691">
        <f t="shared" si="323"/>
        <v>0</v>
      </c>
    </row>
    <row r="1692" spans="2:26" x14ac:dyDescent="0.25">
      <c r="B1692" s="11">
        <f t="shared" si="324"/>
        <v>44631.999999995925</v>
      </c>
      <c r="C1692" s="1">
        <f t="shared" si="315"/>
        <v>3</v>
      </c>
      <c r="D1692" s="1">
        <f t="shared" si="316"/>
        <v>6</v>
      </c>
      <c r="E1692" s="12">
        <f t="shared" si="317"/>
        <v>1</v>
      </c>
      <c r="F1692" s="124" t="str">
        <f t="shared" si="318"/>
        <v>0</v>
      </c>
      <c r="G1692" s="1">
        <f ca="1">(OFFSET(O1692,0,MATCH(Customer!$J$6,'CDH &amp; HDH'!$P$11:$X$11,0)))</f>
        <v>36</v>
      </c>
      <c r="H1692" s="1" t="str">
        <f t="shared" si="319"/>
        <v>Heating</v>
      </c>
      <c r="I1692" s="1">
        <f ca="1">OFFSET(IF($H1692="Cooling",Customer!$C$25,Customer!$C$52),E1692,D1692)</f>
        <v>66</v>
      </c>
      <c r="J1692" s="1">
        <f ca="1">OFFSET(IF($H1692="Cooling",Customer!$L$25,Customer!$L$52),$E1692,$D1692)</f>
        <v>64</v>
      </c>
      <c r="K1692" s="16">
        <f t="shared" si="320"/>
        <v>0</v>
      </c>
      <c r="L1692" s="16">
        <f t="shared" si="321"/>
        <v>0</v>
      </c>
      <c r="M1692" s="17">
        <f t="shared" ca="1" si="313"/>
        <v>30</v>
      </c>
      <c r="N1692" s="17">
        <f t="shared" ca="1" si="314"/>
        <v>28</v>
      </c>
      <c r="O1692" s="4"/>
      <c r="P1692" s="4">
        <v>27</v>
      </c>
      <c r="Q1692" s="4">
        <v>30</v>
      </c>
      <c r="R1692" s="4">
        <v>23</v>
      </c>
      <c r="S1692" s="4">
        <v>35</v>
      </c>
      <c r="T1692" s="4">
        <v>46</v>
      </c>
      <c r="U1692" s="4">
        <v>43</v>
      </c>
      <c r="V1692" s="13">
        <v>36</v>
      </c>
      <c r="W1692" s="4">
        <v>19</v>
      </c>
      <c r="X1692" s="4">
        <v>54</v>
      </c>
      <c r="Y1692">
        <f t="shared" si="322"/>
        <v>0</v>
      </c>
      <c r="Z1692">
        <f t="shared" si="323"/>
        <v>0</v>
      </c>
    </row>
    <row r="1693" spans="2:26" x14ac:dyDescent="0.25">
      <c r="B1693" s="11">
        <f t="shared" si="324"/>
        <v>44632.04166666259</v>
      </c>
      <c r="C1693" s="1">
        <f t="shared" si="315"/>
        <v>3</v>
      </c>
      <c r="D1693" s="1">
        <f t="shared" si="316"/>
        <v>6</v>
      </c>
      <c r="E1693" s="12">
        <f t="shared" si="317"/>
        <v>2</v>
      </c>
      <c r="F1693" s="124" t="str">
        <f t="shared" si="318"/>
        <v>0</v>
      </c>
      <c r="G1693" s="1">
        <f ca="1">(OFFSET(O1693,0,MATCH(Customer!$J$6,'CDH &amp; HDH'!$P$11:$X$11,0)))</f>
        <v>34</v>
      </c>
      <c r="H1693" s="1" t="str">
        <f t="shared" si="319"/>
        <v>Heating</v>
      </c>
      <c r="I1693" s="1">
        <f ca="1">OFFSET(IF($H1693="Cooling",Customer!$C$25,Customer!$C$52),E1693,D1693)</f>
        <v>66</v>
      </c>
      <c r="J1693" s="1">
        <f ca="1">OFFSET(IF($H1693="Cooling",Customer!$L$25,Customer!$L$52),$E1693,$D1693)</f>
        <v>64</v>
      </c>
      <c r="K1693" s="16">
        <f t="shared" si="320"/>
        <v>0</v>
      </c>
      <c r="L1693" s="16">
        <f t="shared" si="321"/>
        <v>0</v>
      </c>
      <c r="M1693" s="17">
        <f t="shared" ca="1" si="313"/>
        <v>32</v>
      </c>
      <c r="N1693" s="17">
        <f t="shared" ca="1" si="314"/>
        <v>30</v>
      </c>
      <c r="O1693" s="4"/>
      <c r="P1693" s="4">
        <v>26</v>
      </c>
      <c r="Q1693" s="4">
        <v>31</v>
      </c>
      <c r="R1693" s="4">
        <v>22</v>
      </c>
      <c r="S1693" s="4">
        <v>34</v>
      </c>
      <c r="T1693" s="4">
        <v>48</v>
      </c>
      <c r="U1693" s="4">
        <v>40</v>
      </c>
      <c r="V1693" s="13">
        <v>34</v>
      </c>
      <c r="W1693" s="4">
        <v>18</v>
      </c>
      <c r="X1693" s="4">
        <v>53</v>
      </c>
      <c r="Y1693">
        <f t="shared" si="322"/>
        <v>0</v>
      </c>
      <c r="Z1693">
        <f t="shared" si="323"/>
        <v>0</v>
      </c>
    </row>
    <row r="1694" spans="2:26" x14ac:dyDescent="0.25">
      <c r="B1694" s="11">
        <f t="shared" si="324"/>
        <v>44632.083333329254</v>
      </c>
      <c r="C1694" s="1">
        <f t="shared" si="315"/>
        <v>3</v>
      </c>
      <c r="D1694" s="1">
        <f t="shared" si="316"/>
        <v>6</v>
      </c>
      <c r="E1694" s="12">
        <f t="shared" si="317"/>
        <v>3</v>
      </c>
      <c r="F1694" s="124" t="str">
        <f t="shared" si="318"/>
        <v>0</v>
      </c>
      <c r="G1694" s="1">
        <f ca="1">(OFFSET(O1694,0,MATCH(Customer!$J$6,'CDH &amp; HDH'!$P$11:$X$11,0)))</f>
        <v>32</v>
      </c>
      <c r="H1694" s="1" t="str">
        <f t="shared" si="319"/>
        <v>Heating</v>
      </c>
      <c r="I1694" s="1">
        <f ca="1">OFFSET(IF($H1694="Cooling",Customer!$C$25,Customer!$C$52),E1694,D1694)</f>
        <v>66</v>
      </c>
      <c r="J1694" s="1">
        <f ca="1">OFFSET(IF($H1694="Cooling",Customer!$L$25,Customer!$L$52),$E1694,$D1694)</f>
        <v>64</v>
      </c>
      <c r="K1694" s="16">
        <f t="shared" si="320"/>
        <v>0</v>
      </c>
      <c r="L1694" s="16">
        <f t="shared" si="321"/>
        <v>0</v>
      </c>
      <c r="M1694" s="17">
        <f t="shared" ca="1" si="313"/>
        <v>34</v>
      </c>
      <c r="N1694" s="17">
        <f t="shared" ca="1" si="314"/>
        <v>32</v>
      </c>
      <c r="O1694" s="4"/>
      <c r="P1694" s="4">
        <v>24</v>
      </c>
      <c r="Q1694" s="4">
        <v>32</v>
      </c>
      <c r="R1694" s="4">
        <v>20</v>
      </c>
      <c r="S1694" s="4">
        <v>33</v>
      </c>
      <c r="T1694" s="4">
        <v>46</v>
      </c>
      <c r="U1694" s="4">
        <v>39</v>
      </c>
      <c r="V1694" s="13">
        <v>32</v>
      </c>
      <c r="W1694" s="4">
        <v>18</v>
      </c>
      <c r="X1694" s="4">
        <v>50</v>
      </c>
      <c r="Y1694">
        <f t="shared" si="322"/>
        <v>0</v>
      </c>
      <c r="Z1694">
        <f t="shared" si="323"/>
        <v>0</v>
      </c>
    </row>
    <row r="1695" spans="2:26" x14ac:dyDescent="0.25">
      <c r="B1695" s="11">
        <f t="shared" si="324"/>
        <v>44632.124999995918</v>
      </c>
      <c r="C1695" s="1">
        <f t="shared" si="315"/>
        <v>3</v>
      </c>
      <c r="D1695" s="1">
        <f t="shared" si="316"/>
        <v>6</v>
      </c>
      <c r="E1695" s="12">
        <f t="shared" si="317"/>
        <v>4</v>
      </c>
      <c r="F1695" s="124" t="str">
        <f t="shared" si="318"/>
        <v>0</v>
      </c>
      <c r="G1695" s="1">
        <f ca="1">(OFFSET(O1695,0,MATCH(Customer!$J$6,'CDH &amp; HDH'!$P$11:$X$11,0)))</f>
        <v>32</v>
      </c>
      <c r="H1695" s="1" t="str">
        <f t="shared" si="319"/>
        <v>Heating</v>
      </c>
      <c r="I1695" s="1">
        <f ca="1">OFFSET(IF($H1695="Cooling",Customer!$C$25,Customer!$C$52),E1695,D1695)</f>
        <v>66</v>
      </c>
      <c r="J1695" s="1">
        <f ca="1">OFFSET(IF($H1695="Cooling",Customer!$L$25,Customer!$L$52),$E1695,$D1695)</f>
        <v>64</v>
      </c>
      <c r="K1695" s="16">
        <f t="shared" si="320"/>
        <v>0</v>
      </c>
      <c r="L1695" s="16">
        <f t="shared" si="321"/>
        <v>0</v>
      </c>
      <c r="M1695" s="17">
        <f t="shared" ca="1" si="313"/>
        <v>34</v>
      </c>
      <c r="N1695" s="17">
        <f t="shared" ca="1" si="314"/>
        <v>32</v>
      </c>
      <c r="O1695" s="4"/>
      <c r="P1695" s="4">
        <v>23</v>
      </c>
      <c r="Q1695" s="4">
        <v>32</v>
      </c>
      <c r="R1695" s="4">
        <v>22</v>
      </c>
      <c r="S1695" s="4">
        <v>33</v>
      </c>
      <c r="T1695" s="4">
        <v>47</v>
      </c>
      <c r="U1695" s="4">
        <v>40</v>
      </c>
      <c r="V1695" s="13">
        <v>32</v>
      </c>
      <c r="W1695" s="4">
        <v>17</v>
      </c>
      <c r="X1695" s="4">
        <v>48</v>
      </c>
      <c r="Y1695">
        <f t="shared" si="322"/>
        <v>0</v>
      </c>
      <c r="Z1695">
        <f t="shared" si="323"/>
        <v>0</v>
      </c>
    </row>
    <row r="1696" spans="2:26" x14ac:dyDescent="0.25">
      <c r="B1696" s="11">
        <f t="shared" si="324"/>
        <v>44632.166666662582</v>
      </c>
      <c r="C1696" s="1">
        <f t="shared" si="315"/>
        <v>3</v>
      </c>
      <c r="D1696" s="1">
        <f t="shared" si="316"/>
        <v>6</v>
      </c>
      <c r="E1696" s="12">
        <f t="shared" si="317"/>
        <v>5</v>
      </c>
      <c r="F1696" s="124" t="str">
        <f t="shared" si="318"/>
        <v>0</v>
      </c>
      <c r="G1696" s="1">
        <f ca="1">(OFFSET(O1696,0,MATCH(Customer!$J$6,'CDH &amp; HDH'!$P$11:$X$11,0)))</f>
        <v>31</v>
      </c>
      <c r="H1696" s="1" t="str">
        <f t="shared" si="319"/>
        <v>Heating</v>
      </c>
      <c r="I1696" s="1">
        <f ca="1">OFFSET(IF($H1696="Cooling",Customer!$C$25,Customer!$C$52),E1696,D1696)</f>
        <v>66</v>
      </c>
      <c r="J1696" s="1">
        <f ca="1">OFFSET(IF($H1696="Cooling",Customer!$L$25,Customer!$L$52),$E1696,$D1696)</f>
        <v>64</v>
      </c>
      <c r="K1696" s="16">
        <f t="shared" si="320"/>
        <v>0</v>
      </c>
      <c r="L1696" s="16">
        <f t="shared" si="321"/>
        <v>0</v>
      </c>
      <c r="M1696" s="17">
        <f t="shared" ca="1" si="313"/>
        <v>35</v>
      </c>
      <c r="N1696" s="17">
        <f t="shared" ca="1" si="314"/>
        <v>33</v>
      </c>
      <c r="O1696" s="4"/>
      <c r="P1696" s="4">
        <v>23</v>
      </c>
      <c r="Q1696" s="4">
        <v>32</v>
      </c>
      <c r="R1696" s="4">
        <v>22</v>
      </c>
      <c r="S1696" s="4">
        <v>33</v>
      </c>
      <c r="T1696" s="4">
        <v>47</v>
      </c>
      <c r="U1696" s="4">
        <v>41</v>
      </c>
      <c r="V1696" s="13">
        <v>31</v>
      </c>
      <c r="W1696" s="4">
        <v>17</v>
      </c>
      <c r="X1696" s="4">
        <v>48</v>
      </c>
      <c r="Y1696">
        <f t="shared" si="322"/>
        <v>0</v>
      </c>
      <c r="Z1696">
        <f t="shared" si="323"/>
        <v>0</v>
      </c>
    </row>
    <row r="1697" spans="2:26" x14ac:dyDescent="0.25">
      <c r="B1697" s="11">
        <f t="shared" si="324"/>
        <v>44632.208333329247</v>
      </c>
      <c r="C1697" s="1">
        <f t="shared" si="315"/>
        <v>3</v>
      </c>
      <c r="D1697" s="1">
        <f t="shared" si="316"/>
        <v>6</v>
      </c>
      <c r="E1697" s="12">
        <f t="shared" si="317"/>
        <v>6</v>
      </c>
      <c r="F1697" s="124" t="str">
        <f t="shared" si="318"/>
        <v>0</v>
      </c>
      <c r="G1697" s="1">
        <f ca="1">(OFFSET(O1697,0,MATCH(Customer!$J$6,'CDH &amp; HDH'!$P$11:$X$11,0)))</f>
        <v>32</v>
      </c>
      <c r="H1697" s="1" t="str">
        <f t="shared" si="319"/>
        <v>Heating</v>
      </c>
      <c r="I1697" s="1">
        <f ca="1">OFFSET(IF($H1697="Cooling",Customer!$C$25,Customer!$C$52),E1697,D1697)</f>
        <v>66</v>
      </c>
      <c r="J1697" s="1">
        <f ca="1">OFFSET(IF($H1697="Cooling",Customer!$L$25,Customer!$L$52),$E1697,$D1697)</f>
        <v>64</v>
      </c>
      <c r="K1697" s="16">
        <f t="shared" si="320"/>
        <v>0</v>
      </c>
      <c r="L1697" s="16">
        <f t="shared" si="321"/>
        <v>0</v>
      </c>
      <c r="M1697" s="17">
        <f t="shared" ca="1" si="313"/>
        <v>34</v>
      </c>
      <c r="N1697" s="17">
        <f t="shared" ca="1" si="314"/>
        <v>32</v>
      </c>
      <c r="O1697" s="4"/>
      <c r="P1697" s="4">
        <v>23</v>
      </c>
      <c r="Q1697" s="4">
        <v>33</v>
      </c>
      <c r="R1697" s="4">
        <v>21</v>
      </c>
      <c r="S1697" s="4">
        <v>33</v>
      </c>
      <c r="T1697" s="4">
        <v>46</v>
      </c>
      <c r="U1697" s="4">
        <v>43</v>
      </c>
      <c r="V1697" s="13">
        <v>32</v>
      </c>
      <c r="W1697" s="4">
        <v>17</v>
      </c>
      <c r="X1697" s="4">
        <v>47</v>
      </c>
      <c r="Y1697">
        <f t="shared" si="322"/>
        <v>0</v>
      </c>
      <c r="Z1697">
        <f t="shared" si="323"/>
        <v>0</v>
      </c>
    </row>
    <row r="1698" spans="2:26" x14ac:dyDescent="0.25">
      <c r="B1698" s="11">
        <f t="shared" si="324"/>
        <v>44632.249999995911</v>
      </c>
      <c r="C1698" s="1">
        <f t="shared" si="315"/>
        <v>3</v>
      </c>
      <c r="D1698" s="1">
        <f t="shared" si="316"/>
        <v>6</v>
      </c>
      <c r="E1698" s="12">
        <f t="shared" si="317"/>
        <v>7</v>
      </c>
      <c r="F1698" s="124" t="str">
        <f t="shared" si="318"/>
        <v>0</v>
      </c>
      <c r="G1698" s="1">
        <f ca="1">(OFFSET(O1698,0,MATCH(Customer!$J$6,'CDH &amp; HDH'!$P$11:$X$11,0)))</f>
        <v>32</v>
      </c>
      <c r="H1698" s="1" t="str">
        <f t="shared" si="319"/>
        <v>Heating</v>
      </c>
      <c r="I1698" s="1">
        <f ca="1">OFFSET(IF($H1698="Cooling",Customer!$C$25,Customer!$C$52),E1698,D1698)</f>
        <v>66</v>
      </c>
      <c r="J1698" s="1">
        <f ca="1">OFFSET(IF($H1698="Cooling",Customer!$L$25,Customer!$L$52),$E1698,$D1698)</f>
        <v>64</v>
      </c>
      <c r="K1698" s="16">
        <f t="shared" si="320"/>
        <v>0</v>
      </c>
      <c r="L1698" s="16">
        <f t="shared" si="321"/>
        <v>0</v>
      </c>
      <c r="M1698" s="17">
        <f t="shared" ca="1" si="313"/>
        <v>34</v>
      </c>
      <c r="N1698" s="17">
        <f t="shared" ca="1" si="314"/>
        <v>32</v>
      </c>
      <c r="O1698" s="4"/>
      <c r="P1698" s="4">
        <v>23</v>
      </c>
      <c r="Q1698" s="4">
        <v>33</v>
      </c>
      <c r="R1698" s="4">
        <v>21</v>
      </c>
      <c r="S1698" s="4">
        <v>33</v>
      </c>
      <c r="T1698" s="4">
        <v>47</v>
      </c>
      <c r="U1698" s="4">
        <v>43</v>
      </c>
      <c r="V1698" s="13">
        <v>32</v>
      </c>
      <c r="W1698" s="4">
        <v>17</v>
      </c>
      <c r="X1698" s="4">
        <v>46</v>
      </c>
      <c r="Y1698">
        <f t="shared" si="322"/>
        <v>0</v>
      </c>
      <c r="Z1698">
        <f t="shared" si="323"/>
        <v>0</v>
      </c>
    </row>
    <row r="1699" spans="2:26" x14ac:dyDescent="0.25">
      <c r="B1699" s="11">
        <f t="shared" si="324"/>
        <v>44632.291666662575</v>
      </c>
      <c r="C1699" s="1">
        <f t="shared" si="315"/>
        <v>3</v>
      </c>
      <c r="D1699" s="1">
        <f t="shared" si="316"/>
        <v>6</v>
      </c>
      <c r="E1699" s="12">
        <f t="shared" si="317"/>
        <v>8</v>
      </c>
      <c r="F1699" s="124" t="str">
        <f t="shared" si="318"/>
        <v>0</v>
      </c>
      <c r="G1699" s="1">
        <f ca="1">(OFFSET(O1699,0,MATCH(Customer!$J$6,'CDH &amp; HDH'!$P$11:$X$11,0)))</f>
        <v>33</v>
      </c>
      <c r="H1699" s="1" t="str">
        <f t="shared" si="319"/>
        <v>Heating</v>
      </c>
      <c r="I1699" s="1">
        <f ca="1">OFFSET(IF($H1699="Cooling",Customer!$C$25,Customer!$C$52),E1699,D1699)</f>
        <v>66</v>
      </c>
      <c r="J1699" s="1">
        <f ca="1">OFFSET(IF($H1699="Cooling",Customer!$L$25,Customer!$L$52),$E1699,$D1699)</f>
        <v>64</v>
      </c>
      <c r="K1699" s="16">
        <f t="shared" si="320"/>
        <v>0</v>
      </c>
      <c r="L1699" s="16">
        <f t="shared" si="321"/>
        <v>0</v>
      </c>
      <c r="M1699" s="17">
        <f t="shared" ca="1" si="313"/>
        <v>33</v>
      </c>
      <c r="N1699" s="17">
        <f t="shared" ca="1" si="314"/>
        <v>31</v>
      </c>
      <c r="O1699" s="4"/>
      <c r="P1699" s="4">
        <v>26</v>
      </c>
      <c r="Q1699" s="4">
        <v>29</v>
      </c>
      <c r="R1699" s="4">
        <v>24</v>
      </c>
      <c r="S1699" s="4">
        <v>33</v>
      </c>
      <c r="T1699" s="4">
        <v>45</v>
      </c>
      <c r="U1699" s="4">
        <v>43</v>
      </c>
      <c r="V1699" s="13">
        <v>33</v>
      </c>
      <c r="W1699" s="4">
        <v>17</v>
      </c>
      <c r="X1699" s="4">
        <v>49</v>
      </c>
      <c r="Y1699">
        <f t="shared" si="322"/>
        <v>0</v>
      </c>
      <c r="Z1699">
        <f t="shared" si="323"/>
        <v>0</v>
      </c>
    </row>
    <row r="1700" spans="2:26" x14ac:dyDescent="0.25">
      <c r="B1700" s="11">
        <f t="shared" si="324"/>
        <v>44632.333333329239</v>
      </c>
      <c r="C1700" s="1">
        <f t="shared" si="315"/>
        <v>3</v>
      </c>
      <c r="D1700" s="1">
        <f t="shared" si="316"/>
        <v>6</v>
      </c>
      <c r="E1700" s="12">
        <f t="shared" si="317"/>
        <v>9</v>
      </c>
      <c r="F1700" s="124" t="str">
        <f t="shared" si="318"/>
        <v>0</v>
      </c>
      <c r="G1700" s="1">
        <f ca="1">(OFFSET(O1700,0,MATCH(Customer!$J$6,'CDH &amp; HDH'!$P$11:$X$11,0)))</f>
        <v>34</v>
      </c>
      <c r="H1700" s="1" t="str">
        <f t="shared" si="319"/>
        <v>Heating</v>
      </c>
      <c r="I1700" s="1">
        <f ca="1">OFFSET(IF($H1700="Cooling",Customer!$C$25,Customer!$C$52),E1700,D1700)</f>
        <v>66</v>
      </c>
      <c r="J1700" s="1">
        <f ca="1">OFFSET(IF($H1700="Cooling",Customer!$L$25,Customer!$L$52),$E1700,$D1700)</f>
        <v>64</v>
      </c>
      <c r="K1700" s="16">
        <f t="shared" si="320"/>
        <v>0</v>
      </c>
      <c r="L1700" s="16">
        <f t="shared" si="321"/>
        <v>0</v>
      </c>
      <c r="M1700" s="17">
        <f t="shared" ca="1" si="313"/>
        <v>32</v>
      </c>
      <c r="N1700" s="17">
        <f t="shared" ca="1" si="314"/>
        <v>30</v>
      </c>
      <c r="O1700" s="4"/>
      <c r="P1700" s="4">
        <v>28</v>
      </c>
      <c r="Q1700" s="4">
        <v>29</v>
      </c>
      <c r="R1700" s="4">
        <v>27</v>
      </c>
      <c r="S1700" s="4">
        <v>33</v>
      </c>
      <c r="T1700" s="4">
        <v>49</v>
      </c>
      <c r="U1700" s="4">
        <v>39</v>
      </c>
      <c r="V1700" s="13">
        <v>34</v>
      </c>
      <c r="W1700" s="4">
        <v>20</v>
      </c>
      <c r="X1700" s="4">
        <v>51</v>
      </c>
      <c r="Y1700">
        <f t="shared" si="322"/>
        <v>0</v>
      </c>
      <c r="Z1700">
        <f t="shared" si="323"/>
        <v>0</v>
      </c>
    </row>
    <row r="1701" spans="2:26" x14ac:dyDescent="0.25">
      <c r="B1701" s="11">
        <f t="shared" si="324"/>
        <v>44632.374999995904</v>
      </c>
      <c r="C1701" s="1">
        <f t="shared" si="315"/>
        <v>3</v>
      </c>
      <c r="D1701" s="1">
        <f t="shared" si="316"/>
        <v>6</v>
      </c>
      <c r="E1701" s="12">
        <f t="shared" si="317"/>
        <v>10</v>
      </c>
      <c r="F1701" s="124" t="str">
        <f t="shared" si="318"/>
        <v>0</v>
      </c>
      <c r="G1701" s="1">
        <f ca="1">(OFFSET(O1701,0,MATCH(Customer!$J$6,'CDH &amp; HDH'!$P$11:$X$11,0)))</f>
        <v>36</v>
      </c>
      <c r="H1701" s="1" t="str">
        <f t="shared" si="319"/>
        <v>Heating</v>
      </c>
      <c r="I1701" s="1">
        <f ca="1">OFFSET(IF($H1701="Cooling",Customer!$C$25,Customer!$C$52),E1701,D1701)</f>
        <v>66</v>
      </c>
      <c r="J1701" s="1">
        <f ca="1">OFFSET(IF($H1701="Cooling",Customer!$L$25,Customer!$L$52),$E1701,$D1701)</f>
        <v>64</v>
      </c>
      <c r="K1701" s="16">
        <f t="shared" si="320"/>
        <v>0</v>
      </c>
      <c r="L1701" s="16">
        <f t="shared" si="321"/>
        <v>0</v>
      </c>
      <c r="M1701" s="17">
        <f t="shared" ca="1" si="313"/>
        <v>30</v>
      </c>
      <c r="N1701" s="17">
        <f t="shared" ca="1" si="314"/>
        <v>28</v>
      </c>
      <c r="O1701" s="4"/>
      <c r="P1701" s="4">
        <v>31</v>
      </c>
      <c r="Q1701" s="4">
        <v>30</v>
      </c>
      <c r="R1701" s="4">
        <v>30</v>
      </c>
      <c r="S1701" s="4">
        <v>34</v>
      </c>
      <c r="T1701" s="4">
        <v>49</v>
      </c>
      <c r="U1701" s="4">
        <v>39</v>
      </c>
      <c r="V1701" s="13">
        <v>36</v>
      </c>
      <c r="W1701" s="4">
        <v>22</v>
      </c>
      <c r="X1701" s="4">
        <v>54</v>
      </c>
      <c r="Y1701">
        <f t="shared" si="322"/>
        <v>0</v>
      </c>
      <c r="Z1701">
        <f t="shared" si="323"/>
        <v>0</v>
      </c>
    </row>
    <row r="1702" spans="2:26" x14ac:dyDescent="0.25">
      <c r="B1702" s="11">
        <f t="shared" si="324"/>
        <v>44632.416666662568</v>
      </c>
      <c r="C1702" s="1">
        <f t="shared" si="315"/>
        <v>3</v>
      </c>
      <c r="D1702" s="1">
        <f t="shared" si="316"/>
        <v>6</v>
      </c>
      <c r="E1702" s="12">
        <f t="shared" si="317"/>
        <v>11</v>
      </c>
      <c r="F1702" s="124" t="str">
        <f t="shared" si="318"/>
        <v>0</v>
      </c>
      <c r="G1702" s="1">
        <f ca="1">(OFFSET(O1702,0,MATCH(Customer!$J$6,'CDH &amp; HDH'!$P$11:$X$11,0)))</f>
        <v>39</v>
      </c>
      <c r="H1702" s="1" t="str">
        <f t="shared" si="319"/>
        <v>Heating</v>
      </c>
      <c r="I1702" s="1">
        <f ca="1">OFFSET(IF($H1702="Cooling",Customer!$C$25,Customer!$C$52),E1702,D1702)</f>
        <v>66</v>
      </c>
      <c r="J1702" s="1">
        <f ca="1">OFFSET(IF($H1702="Cooling",Customer!$L$25,Customer!$L$52),$E1702,$D1702)</f>
        <v>64</v>
      </c>
      <c r="K1702" s="16">
        <f t="shared" si="320"/>
        <v>0</v>
      </c>
      <c r="L1702" s="16">
        <f t="shared" si="321"/>
        <v>0</v>
      </c>
      <c r="M1702" s="17">
        <f t="shared" ca="1" si="313"/>
        <v>27</v>
      </c>
      <c r="N1702" s="17">
        <f t="shared" ca="1" si="314"/>
        <v>25</v>
      </c>
      <c r="O1702" s="4"/>
      <c r="P1702" s="4">
        <v>32</v>
      </c>
      <c r="Q1702" s="4">
        <v>30</v>
      </c>
      <c r="R1702" s="4">
        <v>33</v>
      </c>
      <c r="S1702" s="4">
        <v>35</v>
      </c>
      <c r="T1702" s="4">
        <v>49</v>
      </c>
      <c r="U1702" s="4">
        <v>40</v>
      </c>
      <c r="V1702" s="13">
        <v>39</v>
      </c>
      <c r="W1702" s="4">
        <v>24</v>
      </c>
      <c r="X1702" s="4">
        <v>58</v>
      </c>
      <c r="Y1702">
        <f t="shared" si="322"/>
        <v>0</v>
      </c>
      <c r="Z1702">
        <f t="shared" si="323"/>
        <v>0</v>
      </c>
    </row>
    <row r="1703" spans="2:26" x14ac:dyDescent="0.25">
      <c r="B1703" s="11">
        <f t="shared" si="324"/>
        <v>44632.458333329232</v>
      </c>
      <c r="C1703" s="1">
        <f t="shared" si="315"/>
        <v>3</v>
      </c>
      <c r="D1703" s="1">
        <f t="shared" si="316"/>
        <v>6</v>
      </c>
      <c r="E1703" s="12">
        <f t="shared" si="317"/>
        <v>12</v>
      </c>
      <c r="F1703" s="124" t="str">
        <f t="shared" si="318"/>
        <v>0</v>
      </c>
      <c r="G1703" s="1">
        <f ca="1">(OFFSET(O1703,0,MATCH(Customer!$J$6,'CDH &amp; HDH'!$P$11:$X$11,0)))</f>
        <v>40</v>
      </c>
      <c r="H1703" s="1" t="str">
        <f t="shared" si="319"/>
        <v>Heating</v>
      </c>
      <c r="I1703" s="1">
        <f ca="1">OFFSET(IF($H1703="Cooling",Customer!$C$25,Customer!$C$52),E1703,D1703)</f>
        <v>66</v>
      </c>
      <c r="J1703" s="1">
        <f ca="1">OFFSET(IF($H1703="Cooling",Customer!$L$25,Customer!$L$52),$E1703,$D1703)</f>
        <v>64</v>
      </c>
      <c r="K1703" s="16">
        <f t="shared" si="320"/>
        <v>0</v>
      </c>
      <c r="L1703" s="16">
        <f t="shared" si="321"/>
        <v>0</v>
      </c>
      <c r="M1703" s="17">
        <f t="shared" ca="1" si="313"/>
        <v>26</v>
      </c>
      <c r="N1703" s="17">
        <f t="shared" ca="1" si="314"/>
        <v>24</v>
      </c>
      <c r="O1703" s="4"/>
      <c r="P1703" s="4">
        <v>32</v>
      </c>
      <c r="Q1703" s="4">
        <v>31</v>
      </c>
      <c r="R1703" s="4">
        <v>33</v>
      </c>
      <c r="S1703" s="4">
        <v>34</v>
      </c>
      <c r="T1703" s="4">
        <v>49</v>
      </c>
      <c r="U1703" s="4">
        <v>41</v>
      </c>
      <c r="V1703" s="13">
        <v>40</v>
      </c>
      <c r="W1703" s="4">
        <v>26</v>
      </c>
      <c r="X1703" s="4">
        <v>65</v>
      </c>
      <c r="Y1703">
        <f t="shared" si="322"/>
        <v>0</v>
      </c>
      <c r="Z1703">
        <f t="shared" si="323"/>
        <v>0</v>
      </c>
    </row>
    <row r="1704" spans="2:26" x14ac:dyDescent="0.25">
      <c r="B1704" s="11">
        <f t="shared" si="324"/>
        <v>44632.499999995896</v>
      </c>
      <c r="C1704" s="1">
        <f t="shared" si="315"/>
        <v>3</v>
      </c>
      <c r="D1704" s="1">
        <f t="shared" si="316"/>
        <v>6</v>
      </c>
      <c r="E1704" s="12">
        <f t="shared" si="317"/>
        <v>13</v>
      </c>
      <c r="F1704" s="124" t="str">
        <f t="shared" si="318"/>
        <v>0</v>
      </c>
      <c r="G1704" s="1">
        <f ca="1">(OFFSET(O1704,0,MATCH(Customer!$J$6,'CDH &amp; HDH'!$P$11:$X$11,0)))</f>
        <v>37</v>
      </c>
      <c r="H1704" s="1" t="str">
        <f t="shared" si="319"/>
        <v>Heating</v>
      </c>
      <c r="I1704" s="1">
        <f ca="1">OFFSET(IF($H1704="Cooling",Customer!$C$25,Customer!$C$52),E1704,D1704)</f>
        <v>66</v>
      </c>
      <c r="J1704" s="1">
        <f ca="1">OFFSET(IF($H1704="Cooling",Customer!$L$25,Customer!$L$52),$E1704,$D1704)</f>
        <v>64</v>
      </c>
      <c r="K1704" s="16">
        <f t="shared" si="320"/>
        <v>0</v>
      </c>
      <c r="L1704" s="16">
        <f t="shared" si="321"/>
        <v>0</v>
      </c>
      <c r="M1704" s="17">
        <f t="shared" ca="1" si="313"/>
        <v>29</v>
      </c>
      <c r="N1704" s="17">
        <f t="shared" ca="1" si="314"/>
        <v>27</v>
      </c>
      <c r="O1704" s="4"/>
      <c r="P1704" s="4">
        <v>33</v>
      </c>
      <c r="Q1704" s="4">
        <v>34</v>
      </c>
      <c r="R1704" s="4">
        <v>30</v>
      </c>
      <c r="S1704" s="4">
        <v>36</v>
      </c>
      <c r="T1704" s="4">
        <v>46</v>
      </c>
      <c r="U1704" s="4">
        <v>41</v>
      </c>
      <c r="V1704" s="13">
        <v>37</v>
      </c>
      <c r="W1704" s="4">
        <v>27</v>
      </c>
      <c r="X1704" s="4">
        <v>68</v>
      </c>
      <c r="Y1704">
        <f t="shared" si="322"/>
        <v>0</v>
      </c>
      <c r="Z1704">
        <f t="shared" si="323"/>
        <v>0</v>
      </c>
    </row>
    <row r="1705" spans="2:26" x14ac:dyDescent="0.25">
      <c r="B1705" s="11">
        <f t="shared" si="324"/>
        <v>44632.541666662561</v>
      </c>
      <c r="C1705" s="1">
        <f t="shared" si="315"/>
        <v>3</v>
      </c>
      <c r="D1705" s="1">
        <f t="shared" si="316"/>
        <v>6</v>
      </c>
      <c r="E1705" s="12">
        <f t="shared" si="317"/>
        <v>14</v>
      </c>
      <c r="F1705" s="124" t="str">
        <f t="shared" si="318"/>
        <v>0</v>
      </c>
      <c r="G1705" s="1">
        <f ca="1">(OFFSET(O1705,0,MATCH(Customer!$J$6,'CDH &amp; HDH'!$P$11:$X$11,0)))</f>
        <v>36</v>
      </c>
      <c r="H1705" s="1" t="str">
        <f t="shared" si="319"/>
        <v>Heating</v>
      </c>
      <c r="I1705" s="1">
        <f ca="1">OFFSET(IF($H1705="Cooling",Customer!$C$25,Customer!$C$52),E1705,D1705)</f>
        <v>66</v>
      </c>
      <c r="J1705" s="1">
        <f ca="1">OFFSET(IF($H1705="Cooling",Customer!$L$25,Customer!$L$52),$E1705,$D1705)</f>
        <v>64</v>
      </c>
      <c r="K1705" s="16">
        <f t="shared" si="320"/>
        <v>0</v>
      </c>
      <c r="L1705" s="16">
        <f t="shared" si="321"/>
        <v>0</v>
      </c>
      <c r="M1705" s="17">
        <f t="shared" ca="1" si="313"/>
        <v>30</v>
      </c>
      <c r="N1705" s="17">
        <f t="shared" ca="1" si="314"/>
        <v>28</v>
      </c>
      <c r="O1705" s="4"/>
      <c r="P1705" s="4">
        <v>33</v>
      </c>
      <c r="Q1705" s="4">
        <v>37</v>
      </c>
      <c r="R1705" s="4">
        <v>30</v>
      </c>
      <c r="S1705" s="4">
        <v>37</v>
      </c>
      <c r="T1705" s="4">
        <v>47</v>
      </c>
      <c r="U1705" s="4">
        <v>43</v>
      </c>
      <c r="V1705" s="13">
        <v>36</v>
      </c>
      <c r="W1705" s="4">
        <v>28</v>
      </c>
      <c r="X1705" s="4">
        <v>69</v>
      </c>
      <c r="Y1705">
        <f t="shared" si="322"/>
        <v>0</v>
      </c>
      <c r="Z1705">
        <f t="shared" si="323"/>
        <v>0</v>
      </c>
    </row>
    <row r="1706" spans="2:26" x14ac:dyDescent="0.25">
      <c r="B1706" s="11">
        <f t="shared" si="324"/>
        <v>44632.583333329225</v>
      </c>
      <c r="C1706" s="1">
        <f t="shared" si="315"/>
        <v>3</v>
      </c>
      <c r="D1706" s="1">
        <f t="shared" si="316"/>
        <v>6</v>
      </c>
      <c r="E1706" s="12">
        <f t="shared" si="317"/>
        <v>15</v>
      </c>
      <c r="F1706" s="124" t="str">
        <f t="shared" si="318"/>
        <v>0</v>
      </c>
      <c r="G1706" s="1">
        <f ca="1">(OFFSET(O1706,0,MATCH(Customer!$J$6,'CDH &amp; HDH'!$P$11:$X$11,0)))</f>
        <v>36</v>
      </c>
      <c r="H1706" s="1" t="str">
        <f t="shared" si="319"/>
        <v>Heating</v>
      </c>
      <c r="I1706" s="1">
        <f ca="1">OFFSET(IF($H1706="Cooling",Customer!$C$25,Customer!$C$52),E1706,D1706)</f>
        <v>66</v>
      </c>
      <c r="J1706" s="1">
        <f ca="1">OFFSET(IF($H1706="Cooling",Customer!$L$25,Customer!$L$52),$E1706,$D1706)</f>
        <v>64</v>
      </c>
      <c r="K1706" s="16">
        <f t="shared" si="320"/>
        <v>0</v>
      </c>
      <c r="L1706" s="16">
        <f t="shared" si="321"/>
        <v>0</v>
      </c>
      <c r="M1706" s="17">
        <f t="shared" ca="1" si="313"/>
        <v>30</v>
      </c>
      <c r="N1706" s="17">
        <f t="shared" ca="1" si="314"/>
        <v>28</v>
      </c>
      <c r="O1706" s="4"/>
      <c r="P1706" s="4">
        <v>34</v>
      </c>
      <c r="Q1706" s="4">
        <v>40</v>
      </c>
      <c r="R1706" s="4">
        <v>30</v>
      </c>
      <c r="S1706" s="4">
        <v>38</v>
      </c>
      <c r="T1706" s="4">
        <v>48</v>
      </c>
      <c r="U1706" s="4">
        <v>44</v>
      </c>
      <c r="V1706" s="13">
        <v>36</v>
      </c>
      <c r="W1706" s="4">
        <v>29</v>
      </c>
      <c r="X1706" s="4">
        <v>74</v>
      </c>
      <c r="Y1706">
        <f t="shared" si="322"/>
        <v>0</v>
      </c>
      <c r="Z1706">
        <f t="shared" si="323"/>
        <v>0</v>
      </c>
    </row>
    <row r="1707" spans="2:26" x14ac:dyDescent="0.25">
      <c r="B1707" s="11">
        <f t="shared" si="324"/>
        <v>44632.624999995889</v>
      </c>
      <c r="C1707" s="1">
        <f t="shared" si="315"/>
        <v>3</v>
      </c>
      <c r="D1707" s="1">
        <f t="shared" si="316"/>
        <v>6</v>
      </c>
      <c r="E1707" s="12">
        <f t="shared" si="317"/>
        <v>16</v>
      </c>
      <c r="F1707" s="124" t="str">
        <f t="shared" si="318"/>
        <v>0</v>
      </c>
      <c r="G1707" s="1">
        <f ca="1">(OFFSET(O1707,0,MATCH(Customer!$J$6,'CDH &amp; HDH'!$P$11:$X$11,0)))</f>
        <v>37</v>
      </c>
      <c r="H1707" s="1" t="str">
        <f t="shared" si="319"/>
        <v>Heating</v>
      </c>
      <c r="I1707" s="1">
        <f ca="1">OFFSET(IF($H1707="Cooling",Customer!$C$25,Customer!$C$52),E1707,D1707)</f>
        <v>66</v>
      </c>
      <c r="J1707" s="1">
        <f ca="1">OFFSET(IF($H1707="Cooling",Customer!$L$25,Customer!$L$52),$E1707,$D1707)</f>
        <v>64</v>
      </c>
      <c r="K1707" s="16">
        <f t="shared" si="320"/>
        <v>0</v>
      </c>
      <c r="L1707" s="16">
        <f t="shared" si="321"/>
        <v>0</v>
      </c>
      <c r="M1707" s="17">
        <f t="shared" ca="1" si="313"/>
        <v>29</v>
      </c>
      <c r="N1707" s="17">
        <f t="shared" ca="1" si="314"/>
        <v>27</v>
      </c>
      <c r="O1707" s="4"/>
      <c r="P1707" s="4">
        <v>34</v>
      </c>
      <c r="Q1707" s="4">
        <v>40</v>
      </c>
      <c r="R1707" s="4">
        <v>31</v>
      </c>
      <c r="S1707" s="4">
        <v>40</v>
      </c>
      <c r="T1707" s="4">
        <v>45</v>
      </c>
      <c r="U1707" s="4">
        <v>44</v>
      </c>
      <c r="V1707" s="13">
        <v>37</v>
      </c>
      <c r="W1707" s="4">
        <v>30</v>
      </c>
      <c r="X1707" s="4">
        <v>72</v>
      </c>
      <c r="Y1707">
        <f t="shared" si="322"/>
        <v>0</v>
      </c>
      <c r="Z1707">
        <f t="shared" si="323"/>
        <v>0</v>
      </c>
    </row>
    <row r="1708" spans="2:26" x14ac:dyDescent="0.25">
      <c r="B1708" s="11">
        <f t="shared" si="324"/>
        <v>44632.666666662553</v>
      </c>
      <c r="C1708" s="1">
        <f t="shared" si="315"/>
        <v>3</v>
      </c>
      <c r="D1708" s="1">
        <f t="shared" si="316"/>
        <v>6</v>
      </c>
      <c r="E1708" s="12">
        <f t="shared" si="317"/>
        <v>17</v>
      </c>
      <c r="F1708" s="124" t="str">
        <f t="shared" si="318"/>
        <v>0</v>
      </c>
      <c r="G1708" s="1">
        <f ca="1">(OFFSET(O1708,0,MATCH(Customer!$J$6,'CDH &amp; HDH'!$P$11:$X$11,0)))</f>
        <v>37</v>
      </c>
      <c r="H1708" s="1" t="str">
        <f t="shared" si="319"/>
        <v>Heating</v>
      </c>
      <c r="I1708" s="1">
        <f ca="1">OFFSET(IF($H1708="Cooling",Customer!$C$25,Customer!$C$52),E1708,D1708)</f>
        <v>66</v>
      </c>
      <c r="J1708" s="1">
        <f ca="1">OFFSET(IF($H1708="Cooling",Customer!$L$25,Customer!$L$52),$E1708,$D1708)</f>
        <v>64</v>
      </c>
      <c r="K1708" s="16">
        <f t="shared" si="320"/>
        <v>0</v>
      </c>
      <c r="L1708" s="16">
        <f t="shared" si="321"/>
        <v>0</v>
      </c>
      <c r="M1708" s="17">
        <f t="shared" ca="1" si="313"/>
        <v>29</v>
      </c>
      <c r="N1708" s="17">
        <f t="shared" ca="1" si="314"/>
        <v>27</v>
      </c>
      <c r="O1708" s="4"/>
      <c r="P1708" s="4">
        <v>33</v>
      </c>
      <c r="Q1708" s="4">
        <v>39</v>
      </c>
      <c r="R1708" s="4">
        <v>31</v>
      </c>
      <c r="S1708" s="4">
        <v>38</v>
      </c>
      <c r="T1708" s="4">
        <v>45</v>
      </c>
      <c r="U1708" s="4">
        <v>43</v>
      </c>
      <c r="V1708" s="13">
        <v>37</v>
      </c>
      <c r="W1708" s="4">
        <v>29</v>
      </c>
      <c r="X1708" s="4">
        <v>70</v>
      </c>
      <c r="Y1708">
        <f t="shared" si="322"/>
        <v>0</v>
      </c>
      <c r="Z1708">
        <f t="shared" si="323"/>
        <v>0</v>
      </c>
    </row>
    <row r="1709" spans="2:26" x14ac:dyDescent="0.25">
      <c r="B1709" s="11">
        <f t="shared" si="324"/>
        <v>44632.708333329218</v>
      </c>
      <c r="C1709" s="1">
        <f t="shared" si="315"/>
        <v>3</v>
      </c>
      <c r="D1709" s="1">
        <f t="shared" si="316"/>
        <v>6</v>
      </c>
      <c r="E1709" s="12">
        <f t="shared" si="317"/>
        <v>18</v>
      </c>
      <c r="F1709" s="124" t="str">
        <f t="shared" si="318"/>
        <v>0</v>
      </c>
      <c r="G1709" s="1">
        <f ca="1">(OFFSET(O1709,0,MATCH(Customer!$J$6,'CDH &amp; HDH'!$P$11:$X$11,0)))</f>
        <v>38</v>
      </c>
      <c r="H1709" s="1" t="str">
        <f t="shared" si="319"/>
        <v>Heating</v>
      </c>
      <c r="I1709" s="1">
        <f ca="1">OFFSET(IF($H1709="Cooling",Customer!$C$25,Customer!$C$52),E1709,D1709)</f>
        <v>66</v>
      </c>
      <c r="J1709" s="1">
        <f ca="1">OFFSET(IF($H1709="Cooling",Customer!$L$25,Customer!$L$52),$E1709,$D1709)</f>
        <v>64</v>
      </c>
      <c r="K1709" s="16">
        <f t="shared" si="320"/>
        <v>0</v>
      </c>
      <c r="L1709" s="16">
        <f t="shared" si="321"/>
        <v>0</v>
      </c>
      <c r="M1709" s="17">
        <f t="shared" ca="1" si="313"/>
        <v>28</v>
      </c>
      <c r="N1709" s="17">
        <f t="shared" ca="1" si="314"/>
        <v>26</v>
      </c>
      <c r="O1709" s="4"/>
      <c r="P1709" s="4">
        <v>31</v>
      </c>
      <c r="Q1709" s="4">
        <v>38</v>
      </c>
      <c r="R1709" s="4">
        <v>31</v>
      </c>
      <c r="S1709" s="4">
        <v>35</v>
      </c>
      <c r="T1709" s="4">
        <v>44</v>
      </c>
      <c r="U1709" s="4">
        <v>42</v>
      </c>
      <c r="V1709" s="13">
        <v>38</v>
      </c>
      <c r="W1709" s="4">
        <v>27</v>
      </c>
      <c r="X1709" s="4">
        <v>70</v>
      </c>
      <c r="Y1709">
        <f t="shared" si="322"/>
        <v>0</v>
      </c>
      <c r="Z1709">
        <f t="shared" si="323"/>
        <v>0</v>
      </c>
    </row>
    <row r="1710" spans="2:26" x14ac:dyDescent="0.25">
      <c r="B1710" s="11">
        <f t="shared" si="324"/>
        <v>44632.749999995882</v>
      </c>
      <c r="C1710" s="1">
        <f t="shared" si="315"/>
        <v>3</v>
      </c>
      <c r="D1710" s="1">
        <f t="shared" si="316"/>
        <v>6</v>
      </c>
      <c r="E1710" s="12">
        <f t="shared" si="317"/>
        <v>19</v>
      </c>
      <c r="F1710" s="124" t="str">
        <f t="shared" si="318"/>
        <v>0</v>
      </c>
      <c r="G1710" s="1">
        <f ca="1">(OFFSET(O1710,0,MATCH(Customer!$J$6,'CDH &amp; HDH'!$P$11:$X$11,0)))</f>
        <v>38</v>
      </c>
      <c r="H1710" s="1" t="str">
        <f t="shared" si="319"/>
        <v>Heating</v>
      </c>
      <c r="I1710" s="1">
        <f ca="1">OFFSET(IF($H1710="Cooling",Customer!$C$25,Customer!$C$52),E1710,D1710)</f>
        <v>66</v>
      </c>
      <c r="J1710" s="1">
        <f ca="1">OFFSET(IF($H1710="Cooling",Customer!$L$25,Customer!$L$52),$E1710,$D1710)</f>
        <v>64</v>
      </c>
      <c r="K1710" s="16">
        <f t="shared" si="320"/>
        <v>0</v>
      </c>
      <c r="L1710" s="16">
        <f t="shared" si="321"/>
        <v>0</v>
      </c>
      <c r="M1710" s="17">
        <f t="shared" ca="1" si="313"/>
        <v>28</v>
      </c>
      <c r="N1710" s="17">
        <f t="shared" ca="1" si="314"/>
        <v>26</v>
      </c>
      <c r="O1710" s="4"/>
      <c r="P1710" s="4">
        <v>30</v>
      </c>
      <c r="Q1710" s="4">
        <v>38</v>
      </c>
      <c r="R1710" s="4">
        <v>31</v>
      </c>
      <c r="S1710" s="4">
        <v>34</v>
      </c>
      <c r="T1710" s="4">
        <v>43</v>
      </c>
      <c r="U1710" s="4">
        <v>40</v>
      </c>
      <c r="V1710" s="13">
        <v>38</v>
      </c>
      <c r="W1710" s="4">
        <v>25</v>
      </c>
      <c r="X1710" s="4">
        <v>66</v>
      </c>
      <c r="Y1710">
        <f t="shared" si="322"/>
        <v>0</v>
      </c>
      <c r="Z1710">
        <f t="shared" si="323"/>
        <v>0</v>
      </c>
    </row>
    <row r="1711" spans="2:26" x14ac:dyDescent="0.25">
      <c r="B1711" s="11">
        <f t="shared" si="324"/>
        <v>44632.791666662546</v>
      </c>
      <c r="C1711" s="1">
        <f t="shared" si="315"/>
        <v>3</v>
      </c>
      <c r="D1711" s="1">
        <f t="shared" si="316"/>
        <v>6</v>
      </c>
      <c r="E1711" s="12">
        <f t="shared" si="317"/>
        <v>20</v>
      </c>
      <c r="F1711" s="124" t="str">
        <f t="shared" si="318"/>
        <v>0</v>
      </c>
      <c r="G1711" s="1">
        <f ca="1">(OFFSET(O1711,0,MATCH(Customer!$J$6,'CDH &amp; HDH'!$P$11:$X$11,0)))</f>
        <v>38</v>
      </c>
      <c r="H1711" s="1" t="str">
        <f t="shared" si="319"/>
        <v>Heating</v>
      </c>
      <c r="I1711" s="1">
        <f ca="1">OFFSET(IF($H1711="Cooling",Customer!$C$25,Customer!$C$52),E1711,D1711)</f>
        <v>66</v>
      </c>
      <c r="J1711" s="1">
        <f ca="1">OFFSET(IF($H1711="Cooling",Customer!$L$25,Customer!$L$52),$E1711,$D1711)</f>
        <v>64</v>
      </c>
      <c r="K1711" s="16">
        <f t="shared" si="320"/>
        <v>0</v>
      </c>
      <c r="L1711" s="16">
        <f t="shared" si="321"/>
        <v>0</v>
      </c>
      <c r="M1711" s="17">
        <f t="shared" ca="1" si="313"/>
        <v>28</v>
      </c>
      <c r="N1711" s="17">
        <f t="shared" ca="1" si="314"/>
        <v>26</v>
      </c>
      <c r="O1711" s="4"/>
      <c r="P1711" s="4">
        <v>31</v>
      </c>
      <c r="Q1711" s="4">
        <v>36</v>
      </c>
      <c r="R1711" s="4">
        <v>31</v>
      </c>
      <c r="S1711" s="4">
        <v>34</v>
      </c>
      <c r="T1711" s="4">
        <v>43</v>
      </c>
      <c r="U1711" s="4">
        <v>39</v>
      </c>
      <c r="V1711" s="13">
        <v>38</v>
      </c>
      <c r="W1711" s="4">
        <v>24</v>
      </c>
      <c r="X1711" s="4">
        <v>60</v>
      </c>
      <c r="Y1711">
        <f t="shared" si="322"/>
        <v>0</v>
      </c>
      <c r="Z1711">
        <f t="shared" si="323"/>
        <v>0</v>
      </c>
    </row>
    <row r="1712" spans="2:26" x14ac:dyDescent="0.25">
      <c r="B1712" s="11">
        <f t="shared" si="324"/>
        <v>44632.83333332921</v>
      </c>
      <c r="C1712" s="1">
        <f t="shared" si="315"/>
        <v>3</v>
      </c>
      <c r="D1712" s="1">
        <f t="shared" si="316"/>
        <v>6</v>
      </c>
      <c r="E1712" s="12">
        <f t="shared" si="317"/>
        <v>21</v>
      </c>
      <c r="F1712" s="124" t="str">
        <f t="shared" si="318"/>
        <v>0</v>
      </c>
      <c r="G1712" s="1">
        <f ca="1">(OFFSET(O1712,0,MATCH(Customer!$J$6,'CDH &amp; HDH'!$P$11:$X$11,0)))</f>
        <v>39</v>
      </c>
      <c r="H1712" s="1" t="str">
        <f t="shared" si="319"/>
        <v>Heating</v>
      </c>
      <c r="I1712" s="1">
        <f ca="1">OFFSET(IF($H1712="Cooling",Customer!$C$25,Customer!$C$52),E1712,D1712)</f>
        <v>66</v>
      </c>
      <c r="J1712" s="1">
        <f ca="1">OFFSET(IF($H1712="Cooling",Customer!$L$25,Customer!$L$52),$E1712,$D1712)</f>
        <v>64</v>
      </c>
      <c r="K1712" s="16">
        <f t="shared" si="320"/>
        <v>0</v>
      </c>
      <c r="L1712" s="16">
        <f t="shared" si="321"/>
        <v>0</v>
      </c>
      <c r="M1712" s="17">
        <f t="shared" ca="1" si="313"/>
        <v>27</v>
      </c>
      <c r="N1712" s="17">
        <f t="shared" ca="1" si="314"/>
        <v>25</v>
      </c>
      <c r="O1712" s="4"/>
      <c r="P1712" s="4">
        <v>32</v>
      </c>
      <c r="Q1712" s="4">
        <v>35</v>
      </c>
      <c r="R1712" s="4">
        <v>31</v>
      </c>
      <c r="S1712" s="4">
        <v>45</v>
      </c>
      <c r="T1712" s="4">
        <v>43</v>
      </c>
      <c r="U1712" s="4">
        <v>37</v>
      </c>
      <c r="V1712" s="13">
        <v>39</v>
      </c>
      <c r="W1712" s="4">
        <v>23</v>
      </c>
      <c r="X1712" s="4">
        <v>58</v>
      </c>
      <c r="Y1712">
        <f t="shared" si="322"/>
        <v>0</v>
      </c>
      <c r="Z1712">
        <f t="shared" si="323"/>
        <v>0</v>
      </c>
    </row>
    <row r="1713" spans="2:26" x14ac:dyDescent="0.25">
      <c r="B1713" s="11">
        <f t="shared" si="324"/>
        <v>44632.874999995875</v>
      </c>
      <c r="C1713" s="1">
        <f t="shared" si="315"/>
        <v>3</v>
      </c>
      <c r="D1713" s="1">
        <f t="shared" si="316"/>
        <v>6</v>
      </c>
      <c r="E1713" s="12">
        <f t="shared" si="317"/>
        <v>22</v>
      </c>
      <c r="F1713" s="124" t="str">
        <f t="shared" si="318"/>
        <v>0</v>
      </c>
      <c r="G1713" s="1">
        <f ca="1">(OFFSET(O1713,0,MATCH(Customer!$J$6,'CDH &amp; HDH'!$P$11:$X$11,0)))</f>
        <v>40</v>
      </c>
      <c r="H1713" s="1" t="str">
        <f t="shared" si="319"/>
        <v>Heating</v>
      </c>
      <c r="I1713" s="1">
        <f ca="1">OFFSET(IF($H1713="Cooling",Customer!$C$25,Customer!$C$52),E1713,D1713)</f>
        <v>66</v>
      </c>
      <c r="J1713" s="1">
        <f ca="1">OFFSET(IF($H1713="Cooling",Customer!$L$25,Customer!$L$52),$E1713,$D1713)</f>
        <v>64</v>
      </c>
      <c r="K1713" s="16">
        <f t="shared" si="320"/>
        <v>0</v>
      </c>
      <c r="L1713" s="16">
        <f t="shared" si="321"/>
        <v>0</v>
      </c>
      <c r="M1713" s="17">
        <f t="shared" ca="1" si="313"/>
        <v>26</v>
      </c>
      <c r="N1713" s="17">
        <f t="shared" ca="1" si="314"/>
        <v>24</v>
      </c>
      <c r="O1713" s="4"/>
      <c r="P1713" s="4">
        <v>33</v>
      </c>
      <c r="Q1713" s="4">
        <v>34</v>
      </c>
      <c r="R1713" s="4">
        <v>31</v>
      </c>
      <c r="S1713" s="4">
        <v>46</v>
      </c>
      <c r="T1713" s="4">
        <v>42</v>
      </c>
      <c r="U1713" s="4">
        <v>35</v>
      </c>
      <c r="V1713" s="13">
        <v>40</v>
      </c>
      <c r="W1713" s="4">
        <v>23</v>
      </c>
      <c r="X1713" s="4">
        <v>56</v>
      </c>
      <c r="Y1713">
        <f t="shared" si="322"/>
        <v>0</v>
      </c>
      <c r="Z1713">
        <f t="shared" si="323"/>
        <v>0</v>
      </c>
    </row>
    <row r="1714" spans="2:26" x14ac:dyDescent="0.25">
      <c r="B1714" s="11">
        <f t="shared" si="324"/>
        <v>44632.916666662539</v>
      </c>
      <c r="C1714" s="1">
        <f t="shared" si="315"/>
        <v>3</v>
      </c>
      <c r="D1714" s="1">
        <f t="shared" si="316"/>
        <v>6</v>
      </c>
      <c r="E1714" s="12">
        <f t="shared" si="317"/>
        <v>23</v>
      </c>
      <c r="F1714" s="124" t="str">
        <f t="shared" si="318"/>
        <v>0</v>
      </c>
      <c r="G1714" s="1">
        <f ca="1">(OFFSET(O1714,0,MATCH(Customer!$J$6,'CDH &amp; HDH'!$P$11:$X$11,0)))</f>
        <v>40</v>
      </c>
      <c r="H1714" s="1" t="str">
        <f t="shared" si="319"/>
        <v>Heating</v>
      </c>
      <c r="I1714" s="1">
        <f ca="1">OFFSET(IF($H1714="Cooling",Customer!$C$25,Customer!$C$52),E1714,D1714)</f>
        <v>66</v>
      </c>
      <c r="J1714" s="1">
        <f ca="1">OFFSET(IF($H1714="Cooling",Customer!$L$25,Customer!$L$52),$E1714,$D1714)</f>
        <v>64</v>
      </c>
      <c r="K1714" s="16">
        <f t="shared" si="320"/>
        <v>0</v>
      </c>
      <c r="L1714" s="16">
        <f t="shared" si="321"/>
        <v>0</v>
      </c>
      <c r="M1714" s="17">
        <f t="shared" ca="1" si="313"/>
        <v>26</v>
      </c>
      <c r="N1714" s="17">
        <f t="shared" ca="1" si="314"/>
        <v>24</v>
      </c>
      <c r="O1714" s="4"/>
      <c r="P1714" s="4">
        <v>33</v>
      </c>
      <c r="Q1714" s="4">
        <v>33</v>
      </c>
      <c r="R1714" s="4">
        <v>31</v>
      </c>
      <c r="S1714" s="4">
        <v>49</v>
      </c>
      <c r="T1714" s="4">
        <v>42</v>
      </c>
      <c r="U1714" s="4">
        <v>35</v>
      </c>
      <c r="V1714" s="13">
        <v>40</v>
      </c>
      <c r="W1714" s="4">
        <v>22</v>
      </c>
      <c r="X1714" s="4">
        <v>53</v>
      </c>
      <c r="Y1714">
        <f t="shared" si="322"/>
        <v>0</v>
      </c>
      <c r="Z1714">
        <f t="shared" si="323"/>
        <v>0</v>
      </c>
    </row>
    <row r="1715" spans="2:26" x14ac:dyDescent="0.25">
      <c r="B1715" s="11">
        <f t="shared" si="324"/>
        <v>44632.958333329203</v>
      </c>
      <c r="C1715" s="1">
        <f t="shared" si="315"/>
        <v>3</v>
      </c>
      <c r="D1715" s="1">
        <f t="shared" si="316"/>
        <v>6</v>
      </c>
      <c r="E1715" s="12">
        <f t="shared" si="317"/>
        <v>24</v>
      </c>
      <c r="F1715" s="124" t="str">
        <f t="shared" si="318"/>
        <v>0</v>
      </c>
      <c r="G1715" s="1">
        <f ca="1">(OFFSET(O1715,0,MATCH(Customer!$J$6,'CDH &amp; HDH'!$P$11:$X$11,0)))</f>
        <v>40</v>
      </c>
      <c r="H1715" s="1" t="str">
        <f t="shared" si="319"/>
        <v>Heating</v>
      </c>
      <c r="I1715" s="1">
        <f ca="1">OFFSET(IF($H1715="Cooling",Customer!$C$25,Customer!$C$52),E1715,D1715)</f>
        <v>66</v>
      </c>
      <c r="J1715" s="1">
        <f ca="1">OFFSET(IF($H1715="Cooling",Customer!$L$25,Customer!$L$52),$E1715,$D1715)</f>
        <v>64</v>
      </c>
      <c r="K1715" s="16">
        <f t="shared" si="320"/>
        <v>0</v>
      </c>
      <c r="L1715" s="16">
        <f t="shared" si="321"/>
        <v>0</v>
      </c>
      <c r="M1715" s="17">
        <f t="shared" ca="1" si="313"/>
        <v>26</v>
      </c>
      <c r="N1715" s="17">
        <f t="shared" ca="1" si="314"/>
        <v>24</v>
      </c>
      <c r="O1715" s="4"/>
      <c r="P1715" s="4">
        <v>34</v>
      </c>
      <c r="Q1715" s="4">
        <v>33</v>
      </c>
      <c r="R1715" s="4">
        <v>31</v>
      </c>
      <c r="S1715" s="4">
        <v>52</v>
      </c>
      <c r="T1715" s="4">
        <v>41</v>
      </c>
      <c r="U1715" s="4">
        <v>34</v>
      </c>
      <c r="V1715" s="13">
        <v>40</v>
      </c>
      <c r="W1715" s="4">
        <v>21</v>
      </c>
      <c r="X1715" s="4">
        <v>51</v>
      </c>
      <c r="Y1715">
        <f t="shared" si="322"/>
        <v>0</v>
      </c>
      <c r="Z1715">
        <f t="shared" si="323"/>
        <v>0</v>
      </c>
    </row>
    <row r="1716" spans="2:26" x14ac:dyDescent="0.25">
      <c r="B1716" s="11">
        <f t="shared" si="324"/>
        <v>44632.999999995867</v>
      </c>
      <c r="C1716" s="1">
        <f t="shared" si="315"/>
        <v>3</v>
      </c>
      <c r="D1716" s="1">
        <f t="shared" si="316"/>
        <v>7</v>
      </c>
      <c r="E1716" s="12">
        <f t="shared" si="317"/>
        <v>1</v>
      </c>
      <c r="F1716" s="124" t="str">
        <f t="shared" si="318"/>
        <v>0</v>
      </c>
      <c r="G1716" s="1">
        <f ca="1">(OFFSET(O1716,0,MATCH(Customer!$J$6,'CDH &amp; HDH'!$P$11:$X$11,0)))</f>
        <v>39</v>
      </c>
      <c r="H1716" s="1" t="str">
        <f t="shared" si="319"/>
        <v>Heating</v>
      </c>
      <c r="I1716" s="1">
        <f ca="1">OFFSET(IF($H1716="Cooling",Customer!$C$25,Customer!$C$52),E1716,D1716)</f>
        <v>66</v>
      </c>
      <c r="J1716" s="1">
        <f ca="1">OFFSET(IF($H1716="Cooling",Customer!$L$25,Customer!$L$52),$E1716,$D1716)</f>
        <v>64</v>
      </c>
      <c r="K1716" s="16">
        <f t="shared" si="320"/>
        <v>0</v>
      </c>
      <c r="L1716" s="16">
        <f t="shared" si="321"/>
        <v>0</v>
      </c>
      <c r="M1716" s="17">
        <f t="shared" ca="1" si="313"/>
        <v>27</v>
      </c>
      <c r="N1716" s="17">
        <f t="shared" ca="1" si="314"/>
        <v>25</v>
      </c>
      <c r="O1716" s="4"/>
      <c r="P1716" s="4">
        <v>34</v>
      </c>
      <c r="Q1716" s="4">
        <v>31</v>
      </c>
      <c r="R1716" s="4">
        <v>31</v>
      </c>
      <c r="S1716" s="4">
        <v>53</v>
      </c>
      <c r="T1716" s="4">
        <v>41</v>
      </c>
      <c r="U1716" s="4">
        <v>33</v>
      </c>
      <c r="V1716" s="13">
        <v>39</v>
      </c>
      <c r="W1716" s="4">
        <v>19</v>
      </c>
      <c r="X1716" s="4">
        <v>50</v>
      </c>
      <c r="Y1716">
        <f t="shared" si="322"/>
        <v>0</v>
      </c>
      <c r="Z1716">
        <f t="shared" si="323"/>
        <v>0</v>
      </c>
    </row>
    <row r="1717" spans="2:26" x14ac:dyDescent="0.25">
      <c r="B1717" s="11">
        <f t="shared" si="324"/>
        <v>44633.041666662531</v>
      </c>
      <c r="C1717" s="1">
        <f t="shared" si="315"/>
        <v>3</v>
      </c>
      <c r="D1717" s="1">
        <f t="shared" si="316"/>
        <v>7</v>
      </c>
      <c r="E1717" s="12">
        <f t="shared" si="317"/>
        <v>2</v>
      </c>
      <c r="F1717" s="124" t="str">
        <f t="shared" si="318"/>
        <v>0</v>
      </c>
      <c r="G1717" s="1">
        <f ca="1">(OFFSET(O1717,0,MATCH(Customer!$J$6,'CDH &amp; HDH'!$P$11:$X$11,0)))</f>
        <v>42</v>
      </c>
      <c r="H1717" s="1" t="str">
        <f t="shared" si="319"/>
        <v>Heating</v>
      </c>
      <c r="I1717" s="1">
        <f ca="1">OFFSET(IF($H1717="Cooling",Customer!$C$25,Customer!$C$52),E1717,D1717)</f>
        <v>66</v>
      </c>
      <c r="J1717" s="1">
        <f ca="1">OFFSET(IF($H1717="Cooling",Customer!$L$25,Customer!$L$52),$E1717,$D1717)</f>
        <v>64</v>
      </c>
      <c r="K1717" s="16">
        <f t="shared" si="320"/>
        <v>0</v>
      </c>
      <c r="L1717" s="16">
        <f t="shared" si="321"/>
        <v>0</v>
      </c>
      <c r="M1717" s="17">
        <f t="shared" ca="1" si="313"/>
        <v>24</v>
      </c>
      <c r="N1717" s="17">
        <f t="shared" ca="1" si="314"/>
        <v>22</v>
      </c>
      <c r="O1717" s="4"/>
      <c r="P1717" s="4">
        <v>34</v>
      </c>
      <c r="Q1717" s="4">
        <v>31</v>
      </c>
      <c r="R1717" s="4">
        <v>31</v>
      </c>
      <c r="S1717" s="4">
        <v>55</v>
      </c>
      <c r="T1717" s="4">
        <v>40</v>
      </c>
      <c r="U1717" s="4">
        <v>32</v>
      </c>
      <c r="V1717" s="13">
        <v>42</v>
      </c>
      <c r="W1717" s="4">
        <v>18</v>
      </c>
      <c r="X1717" s="4">
        <v>52</v>
      </c>
      <c r="Y1717">
        <f t="shared" si="322"/>
        <v>0</v>
      </c>
      <c r="Z1717">
        <f t="shared" si="323"/>
        <v>0</v>
      </c>
    </row>
    <row r="1718" spans="2:26" x14ac:dyDescent="0.25">
      <c r="B1718" s="11">
        <f t="shared" si="324"/>
        <v>44633.083333329196</v>
      </c>
      <c r="C1718" s="1">
        <f t="shared" si="315"/>
        <v>3</v>
      </c>
      <c r="D1718" s="1">
        <f t="shared" si="316"/>
        <v>7</v>
      </c>
      <c r="E1718" s="12">
        <f t="shared" si="317"/>
        <v>3</v>
      </c>
      <c r="F1718" s="124" t="str">
        <f t="shared" si="318"/>
        <v>0</v>
      </c>
      <c r="G1718" s="1">
        <f ca="1">(OFFSET(O1718,0,MATCH(Customer!$J$6,'CDH &amp; HDH'!$P$11:$X$11,0)))</f>
        <v>42</v>
      </c>
      <c r="H1718" s="1" t="str">
        <f t="shared" si="319"/>
        <v>Heating</v>
      </c>
      <c r="I1718" s="1">
        <f ca="1">OFFSET(IF($H1718="Cooling",Customer!$C$25,Customer!$C$52),E1718,D1718)</f>
        <v>66</v>
      </c>
      <c r="J1718" s="1">
        <f ca="1">OFFSET(IF($H1718="Cooling",Customer!$L$25,Customer!$L$52),$E1718,$D1718)</f>
        <v>64</v>
      </c>
      <c r="K1718" s="16">
        <f t="shared" si="320"/>
        <v>0</v>
      </c>
      <c r="L1718" s="16">
        <f t="shared" si="321"/>
        <v>0</v>
      </c>
      <c r="M1718" s="17">
        <f t="shared" ca="1" si="313"/>
        <v>24</v>
      </c>
      <c r="N1718" s="17">
        <f t="shared" ca="1" si="314"/>
        <v>22</v>
      </c>
      <c r="O1718" s="4"/>
      <c r="P1718" s="4">
        <v>35</v>
      </c>
      <c r="Q1718" s="4">
        <v>30</v>
      </c>
      <c r="R1718" s="4">
        <v>32</v>
      </c>
      <c r="S1718" s="4">
        <v>54</v>
      </c>
      <c r="T1718" s="4">
        <v>40</v>
      </c>
      <c r="U1718" s="4">
        <v>32</v>
      </c>
      <c r="V1718" s="13">
        <v>42</v>
      </c>
      <c r="W1718" s="4">
        <v>17</v>
      </c>
      <c r="X1718" s="4">
        <v>50</v>
      </c>
      <c r="Y1718">
        <f t="shared" si="322"/>
        <v>0</v>
      </c>
      <c r="Z1718">
        <f t="shared" si="323"/>
        <v>0</v>
      </c>
    </row>
    <row r="1719" spans="2:26" x14ac:dyDescent="0.25">
      <c r="B1719" s="11">
        <f t="shared" si="324"/>
        <v>44633.12499999586</v>
      </c>
      <c r="C1719" s="1">
        <f t="shared" si="315"/>
        <v>3</v>
      </c>
      <c r="D1719" s="1">
        <f t="shared" si="316"/>
        <v>7</v>
      </c>
      <c r="E1719" s="12">
        <f t="shared" si="317"/>
        <v>4</v>
      </c>
      <c r="F1719" s="124" t="str">
        <f t="shared" si="318"/>
        <v>0</v>
      </c>
      <c r="G1719" s="1">
        <f ca="1">(OFFSET(O1719,0,MATCH(Customer!$J$6,'CDH &amp; HDH'!$P$11:$X$11,0)))</f>
        <v>41</v>
      </c>
      <c r="H1719" s="1" t="str">
        <f t="shared" si="319"/>
        <v>Heating</v>
      </c>
      <c r="I1719" s="1">
        <f ca="1">OFFSET(IF($H1719="Cooling",Customer!$C$25,Customer!$C$52),E1719,D1719)</f>
        <v>66</v>
      </c>
      <c r="J1719" s="1">
        <f ca="1">OFFSET(IF($H1719="Cooling",Customer!$L$25,Customer!$L$52),$E1719,$D1719)</f>
        <v>64</v>
      </c>
      <c r="K1719" s="16">
        <f t="shared" si="320"/>
        <v>0</v>
      </c>
      <c r="L1719" s="16">
        <f t="shared" si="321"/>
        <v>0</v>
      </c>
      <c r="M1719" s="17">
        <f t="shared" ca="1" si="313"/>
        <v>25</v>
      </c>
      <c r="N1719" s="17">
        <f t="shared" ca="1" si="314"/>
        <v>23</v>
      </c>
      <c r="O1719" s="4"/>
      <c r="P1719" s="4">
        <v>35</v>
      </c>
      <c r="Q1719" s="4">
        <v>30</v>
      </c>
      <c r="R1719" s="4">
        <v>32</v>
      </c>
      <c r="S1719" s="4">
        <v>51</v>
      </c>
      <c r="T1719" s="4">
        <v>39</v>
      </c>
      <c r="U1719" s="4">
        <v>32</v>
      </c>
      <c r="V1719" s="13">
        <v>41</v>
      </c>
      <c r="W1719" s="4">
        <v>17</v>
      </c>
      <c r="X1719" s="4">
        <v>50</v>
      </c>
      <c r="Y1719">
        <f t="shared" si="322"/>
        <v>0</v>
      </c>
      <c r="Z1719">
        <f t="shared" si="323"/>
        <v>0</v>
      </c>
    </row>
    <row r="1720" spans="2:26" x14ac:dyDescent="0.25">
      <c r="B1720" s="11">
        <f t="shared" si="324"/>
        <v>44633.166666662524</v>
      </c>
      <c r="C1720" s="1">
        <f t="shared" si="315"/>
        <v>3</v>
      </c>
      <c r="D1720" s="1">
        <f t="shared" si="316"/>
        <v>7</v>
      </c>
      <c r="E1720" s="12">
        <f t="shared" si="317"/>
        <v>5</v>
      </c>
      <c r="F1720" s="124" t="str">
        <f t="shared" si="318"/>
        <v>0</v>
      </c>
      <c r="G1720" s="1">
        <f ca="1">(OFFSET(O1720,0,MATCH(Customer!$J$6,'CDH &amp; HDH'!$P$11:$X$11,0)))</f>
        <v>41</v>
      </c>
      <c r="H1720" s="1" t="str">
        <f t="shared" si="319"/>
        <v>Heating</v>
      </c>
      <c r="I1720" s="1">
        <f ca="1">OFFSET(IF($H1720="Cooling",Customer!$C$25,Customer!$C$52),E1720,D1720)</f>
        <v>66</v>
      </c>
      <c r="J1720" s="1">
        <f ca="1">OFFSET(IF($H1720="Cooling",Customer!$L$25,Customer!$L$52),$E1720,$D1720)</f>
        <v>64</v>
      </c>
      <c r="K1720" s="16">
        <f t="shared" si="320"/>
        <v>0</v>
      </c>
      <c r="L1720" s="16">
        <f t="shared" si="321"/>
        <v>0</v>
      </c>
      <c r="M1720" s="17">
        <f t="shared" ca="1" si="313"/>
        <v>25</v>
      </c>
      <c r="N1720" s="17">
        <f t="shared" ca="1" si="314"/>
        <v>23</v>
      </c>
      <c r="O1720" s="4"/>
      <c r="P1720" s="4">
        <v>37</v>
      </c>
      <c r="Q1720" s="4">
        <v>32</v>
      </c>
      <c r="R1720" s="4">
        <v>33</v>
      </c>
      <c r="S1720" s="4">
        <v>54</v>
      </c>
      <c r="T1720" s="4">
        <v>38</v>
      </c>
      <c r="U1720" s="4">
        <v>31</v>
      </c>
      <c r="V1720" s="13">
        <v>41</v>
      </c>
      <c r="W1720" s="4">
        <v>19</v>
      </c>
      <c r="X1720" s="4">
        <v>48</v>
      </c>
      <c r="Y1720">
        <f t="shared" si="322"/>
        <v>0</v>
      </c>
      <c r="Z1720">
        <f t="shared" si="323"/>
        <v>0</v>
      </c>
    </row>
    <row r="1721" spans="2:26" x14ac:dyDescent="0.25">
      <c r="B1721" s="11">
        <f t="shared" si="324"/>
        <v>44633.208333329188</v>
      </c>
      <c r="C1721" s="1">
        <f t="shared" si="315"/>
        <v>3</v>
      </c>
      <c r="D1721" s="1">
        <f t="shared" si="316"/>
        <v>7</v>
      </c>
      <c r="E1721" s="12">
        <f t="shared" si="317"/>
        <v>6</v>
      </c>
      <c r="F1721" s="124" t="str">
        <f t="shared" si="318"/>
        <v>0</v>
      </c>
      <c r="G1721" s="1">
        <f ca="1">(OFFSET(O1721,0,MATCH(Customer!$J$6,'CDH &amp; HDH'!$P$11:$X$11,0)))</f>
        <v>42</v>
      </c>
      <c r="H1721" s="1" t="str">
        <f t="shared" si="319"/>
        <v>Heating</v>
      </c>
      <c r="I1721" s="1">
        <f ca="1">OFFSET(IF($H1721="Cooling",Customer!$C$25,Customer!$C$52),E1721,D1721)</f>
        <v>66</v>
      </c>
      <c r="J1721" s="1">
        <f ca="1">OFFSET(IF($H1721="Cooling",Customer!$L$25,Customer!$L$52),$E1721,$D1721)</f>
        <v>64</v>
      </c>
      <c r="K1721" s="16">
        <f t="shared" si="320"/>
        <v>0</v>
      </c>
      <c r="L1721" s="16">
        <f t="shared" si="321"/>
        <v>0</v>
      </c>
      <c r="M1721" s="17">
        <f t="shared" ca="1" si="313"/>
        <v>24</v>
      </c>
      <c r="N1721" s="17">
        <f t="shared" ca="1" si="314"/>
        <v>22</v>
      </c>
      <c r="O1721" s="4"/>
      <c r="P1721" s="4">
        <v>38</v>
      </c>
      <c r="Q1721" s="4">
        <v>32</v>
      </c>
      <c r="R1721" s="4">
        <v>33</v>
      </c>
      <c r="S1721" s="4">
        <v>55</v>
      </c>
      <c r="T1721" s="4">
        <v>38</v>
      </c>
      <c r="U1721" s="4">
        <v>31</v>
      </c>
      <c r="V1721" s="13">
        <v>42</v>
      </c>
      <c r="W1721" s="4">
        <v>20</v>
      </c>
      <c r="X1721" s="4">
        <v>46</v>
      </c>
      <c r="Y1721">
        <f t="shared" si="322"/>
        <v>0</v>
      </c>
      <c r="Z1721">
        <f t="shared" si="323"/>
        <v>0</v>
      </c>
    </row>
    <row r="1722" spans="2:26" x14ac:dyDescent="0.25">
      <c r="B1722" s="11">
        <f t="shared" si="324"/>
        <v>44633.249999995853</v>
      </c>
      <c r="C1722" s="1">
        <f t="shared" si="315"/>
        <v>3</v>
      </c>
      <c r="D1722" s="1">
        <f t="shared" si="316"/>
        <v>7</v>
      </c>
      <c r="E1722" s="12">
        <f t="shared" si="317"/>
        <v>7</v>
      </c>
      <c r="F1722" s="124" t="str">
        <f t="shared" si="318"/>
        <v>0</v>
      </c>
      <c r="G1722" s="1">
        <f ca="1">(OFFSET(O1722,0,MATCH(Customer!$J$6,'CDH &amp; HDH'!$P$11:$X$11,0)))</f>
        <v>44</v>
      </c>
      <c r="H1722" s="1" t="str">
        <f t="shared" si="319"/>
        <v>Heating</v>
      </c>
      <c r="I1722" s="1">
        <f ca="1">OFFSET(IF($H1722="Cooling",Customer!$C$25,Customer!$C$52),E1722,D1722)</f>
        <v>66</v>
      </c>
      <c r="J1722" s="1">
        <f ca="1">OFFSET(IF($H1722="Cooling",Customer!$L$25,Customer!$L$52),$E1722,$D1722)</f>
        <v>64</v>
      </c>
      <c r="K1722" s="16">
        <f t="shared" si="320"/>
        <v>0</v>
      </c>
      <c r="L1722" s="16">
        <f t="shared" si="321"/>
        <v>0</v>
      </c>
      <c r="M1722" s="17">
        <f t="shared" ca="1" si="313"/>
        <v>22</v>
      </c>
      <c r="N1722" s="17">
        <f t="shared" ca="1" si="314"/>
        <v>20</v>
      </c>
      <c r="O1722" s="4"/>
      <c r="P1722" s="4">
        <v>40</v>
      </c>
      <c r="Q1722" s="4">
        <v>33</v>
      </c>
      <c r="R1722" s="4">
        <v>34</v>
      </c>
      <c r="S1722" s="4">
        <v>53</v>
      </c>
      <c r="T1722" s="4">
        <v>39</v>
      </c>
      <c r="U1722" s="4">
        <v>32</v>
      </c>
      <c r="V1722" s="13">
        <v>44</v>
      </c>
      <c r="W1722" s="4">
        <v>21</v>
      </c>
      <c r="X1722" s="4">
        <v>47</v>
      </c>
      <c r="Y1722">
        <f t="shared" si="322"/>
        <v>0</v>
      </c>
      <c r="Z1722">
        <f t="shared" si="323"/>
        <v>0</v>
      </c>
    </row>
    <row r="1723" spans="2:26" x14ac:dyDescent="0.25">
      <c r="B1723" s="11">
        <f t="shared" si="324"/>
        <v>44633.291666662517</v>
      </c>
      <c r="C1723" s="1">
        <f t="shared" si="315"/>
        <v>3</v>
      </c>
      <c r="D1723" s="1">
        <f t="shared" si="316"/>
        <v>7</v>
      </c>
      <c r="E1723" s="12">
        <f t="shared" si="317"/>
        <v>8</v>
      </c>
      <c r="F1723" s="124" t="str">
        <f t="shared" si="318"/>
        <v>0</v>
      </c>
      <c r="G1723" s="1">
        <f ca="1">(OFFSET(O1723,0,MATCH(Customer!$J$6,'CDH &amp; HDH'!$P$11:$X$11,0)))</f>
        <v>46</v>
      </c>
      <c r="H1723" s="1" t="str">
        <f t="shared" si="319"/>
        <v>Heating</v>
      </c>
      <c r="I1723" s="1">
        <f ca="1">OFFSET(IF($H1723="Cooling",Customer!$C$25,Customer!$C$52),E1723,D1723)</f>
        <v>66</v>
      </c>
      <c r="J1723" s="1">
        <f ca="1">OFFSET(IF($H1723="Cooling",Customer!$L$25,Customer!$L$52),$E1723,$D1723)</f>
        <v>64</v>
      </c>
      <c r="K1723" s="16">
        <f t="shared" si="320"/>
        <v>0</v>
      </c>
      <c r="L1723" s="16">
        <f t="shared" si="321"/>
        <v>0</v>
      </c>
      <c r="M1723" s="17">
        <f t="shared" ca="1" si="313"/>
        <v>20</v>
      </c>
      <c r="N1723" s="17">
        <f t="shared" ca="1" si="314"/>
        <v>18</v>
      </c>
      <c r="O1723" s="4"/>
      <c r="P1723" s="4">
        <v>42</v>
      </c>
      <c r="Q1723" s="4">
        <v>35</v>
      </c>
      <c r="R1723" s="4">
        <v>35</v>
      </c>
      <c r="S1723" s="4">
        <v>55</v>
      </c>
      <c r="T1723" s="4">
        <v>41</v>
      </c>
      <c r="U1723" s="4">
        <v>32</v>
      </c>
      <c r="V1723" s="13">
        <v>46</v>
      </c>
      <c r="W1723" s="4">
        <v>21</v>
      </c>
      <c r="X1723" s="4">
        <v>48</v>
      </c>
      <c r="Y1723">
        <f t="shared" si="322"/>
        <v>0</v>
      </c>
      <c r="Z1723">
        <f t="shared" si="323"/>
        <v>0</v>
      </c>
    </row>
    <row r="1724" spans="2:26" x14ac:dyDescent="0.25">
      <c r="B1724" s="11">
        <f t="shared" si="324"/>
        <v>44633.333333329181</v>
      </c>
      <c r="C1724" s="1">
        <f t="shared" si="315"/>
        <v>3</v>
      </c>
      <c r="D1724" s="1">
        <f t="shared" si="316"/>
        <v>7</v>
      </c>
      <c r="E1724" s="12">
        <f t="shared" si="317"/>
        <v>9</v>
      </c>
      <c r="F1724" s="124" t="str">
        <f t="shared" si="318"/>
        <v>0</v>
      </c>
      <c r="G1724" s="1">
        <f ca="1">(OFFSET(O1724,0,MATCH(Customer!$J$6,'CDH &amp; HDH'!$P$11:$X$11,0)))</f>
        <v>48</v>
      </c>
      <c r="H1724" s="1" t="str">
        <f t="shared" si="319"/>
        <v>Heating</v>
      </c>
      <c r="I1724" s="1">
        <f ca="1">OFFSET(IF($H1724="Cooling",Customer!$C$25,Customer!$C$52),E1724,D1724)</f>
        <v>66</v>
      </c>
      <c r="J1724" s="1">
        <f ca="1">OFFSET(IF($H1724="Cooling",Customer!$L$25,Customer!$L$52),$E1724,$D1724)</f>
        <v>64</v>
      </c>
      <c r="K1724" s="16">
        <f t="shared" si="320"/>
        <v>0</v>
      </c>
      <c r="L1724" s="16">
        <f t="shared" si="321"/>
        <v>0</v>
      </c>
      <c r="M1724" s="17">
        <f t="shared" ca="1" si="313"/>
        <v>18</v>
      </c>
      <c r="N1724" s="17">
        <f t="shared" ca="1" si="314"/>
        <v>16</v>
      </c>
      <c r="O1724" s="4"/>
      <c r="P1724" s="4">
        <v>43</v>
      </c>
      <c r="Q1724" s="4">
        <v>36</v>
      </c>
      <c r="R1724" s="4">
        <v>36</v>
      </c>
      <c r="S1724" s="4">
        <v>40</v>
      </c>
      <c r="T1724" s="4">
        <v>45</v>
      </c>
      <c r="U1724" s="4">
        <v>33</v>
      </c>
      <c r="V1724" s="13">
        <v>48</v>
      </c>
      <c r="W1724" s="4">
        <v>21</v>
      </c>
      <c r="X1724" s="4">
        <v>52</v>
      </c>
      <c r="Y1724">
        <f t="shared" si="322"/>
        <v>0</v>
      </c>
      <c r="Z1724">
        <f t="shared" si="323"/>
        <v>0</v>
      </c>
    </row>
    <row r="1725" spans="2:26" x14ac:dyDescent="0.25">
      <c r="B1725" s="11">
        <f t="shared" si="324"/>
        <v>44633.374999995845</v>
      </c>
      <c r="C1725" s="1">
        <f t="shared" si="315"/>
        <v>3</v>
      </c>
      <c r="D1725" s="1">
        <f t="shared" si="316"/>
        <v>7</v>
      </c>
      <c r="E1725" s="12">
        <f t="shared" si="317"/>
        <v>10</v>
      </c>
      <c r="F1725" s="124" t="str">
        <f t="shared" si="318"/>
        <v>0</v>
      </c>
      <c r="G1725" s="1">
        <f ca="1">(OFFSET(O1725,0,MATCH(Customer!$J$6,'CDH &amp; HDH'!$P$11:$X$11,0)))</f>
        <v>48</v>
      </c>
      <c r="H1725" s="1" t="str">
        <f t="shared" si="319"/>
        <v>Heating</v>
      </c>
      <c r="I1725" s="1">
        <f ca="1">OFFSET(IF($H1725="Cooling",Customer!$C$25,Customer!$C$52),E1725,D1725)</f>
        <v>66</v>
      </c>
      <c r="J1725" s="1">
        <f ca="1">OFFSET(IF($H1725="Cooling",Customer!$L$25,Customer!$L$52),$E1725,$D1725)</f>
        <v>64</v>
      </c>
      <c r="K1725" s="16">
        <f t="shared" si="320"/>
        <v>0</v>
      </c>
      <c r="L1725" s="16">
        <f t="shared" si="321"/>
        <v>0</v>
      </c>
      <c r="M1725" s="17">
        <f t="shared" ca="1" si="313"/>
        <v>18</v>
      </c>
      <c r="N1725" s="17">
        <f t="shared" ca="1" si="314"/>
        <v>16</v>
      </c>
      <c r="O1725" s="4"/>
      <c r="P1725" s="4">
        <v>45</v>
      </c>
      <c r="Q1725" s="4">
        <v>37</v>
      </c>
      <c r="R1725" s="4">
        <v>36</v>
      </c>
      <c r="S1725" s="4">
        <v>42</v>
      </c>
      <c r="T1725" s="4">
        <v>47</v>
      </c>
      <c r="U1725" s="4">
        <v>35</v>
      </c>
      <c r="V1725" s="13">
        <v>48</v>
      </c>
      <c r="W1725" s="4">
        <v>20</v>
      </c>
      <c r="X1725" s="4">
        <v>63</v>
      </c>
      <c r="Y1725">
        <f t="shared" si="322"/>
        <v>0</v>
      </c>
      <c r="Z1725">
        <f t="shared" si="323"/>
        <v>0</v>
      </c>
    </row>
    <row r="1726" spans="2:26" x14ac:dyDescent="0.25">
      <c r="B1726" s="11">
        <f t="shared" si="324"/>
        <v>44633.41666666251</v>
      </c>
      <c r="C1726" s="1">
        <f t="shared" si="315"/>
        <v>3</v>
      </c>
      <c r="D1726" s="1">
        <f t="shared" si="316"/>
        <v>7</v>
      </c>
      <c r="E1726" s="12">
        <f t="shared" si="317"/>
        <v>11</v>
      </c>
      <c r="F1726" s="124" t="str">
        <f t="shared" si="318"/>
        <v>0</v>
      </c>
      <c r="G1726" s="1">
        <f ca="1">(OFFSET(O1726,0,MATCH(Customer!$J$6,'CDH &amp; HDH'!$P$11:$X$11,0)))</f>
        <v>50</v>
      </c>
      <c r="H1726" s="1" t="str">
        <f t="shared" si="319"/>
        <v>Heating</v>
      </c>
      <c r="I1726" s="1">
        <f ca="1">OFFSET(IF($H1726="Cooling",Customer!$C$25,Customer!$C$52),E1726,D1726)</f>
        <v>66</v>
      </c>
      <c r="J1726" s="1">
        <f ca="1">OFFSET(IF($H1726="Cooling",Customer!$L$25,Customer!$L$52),$E1726,$D1726)</f>
        <v>64</v>
      </c>
      <c r="K1726" s="16">
        <f t="shared" si="320"/>
        <v>0</v>
      </c>
      <c r="L1726" s="16">
        <f t="shared" si="321"/>
        <v>0</v>
      </c>
      <c r="M1726" s="17">
        <f t="shared" ca="1" si="313"/>
        <v>16</v>
      </c>
      <c r="N1726" s="17">
        <f t="shared" ca="1" si="314"/>
        <v>14</v>
      </c>
      <c r="O1726" s="4"/>
      <c r="P1726" s="4">
        <v>48</v>
      </c>
      <c r="Q1726" s="4">
        <v>37</v>
      </c>
      <c r="R1726" s="4">
        <v>37</v>
      </c>
      <c r="S1726" s="4">
        <v>43</v>
      </c>
      <c r="T1726" s="4">
        <v>49</v>
      </c>
      <c r="U1726" s="4">
        <v>36</v>
      </c>
      <c r="V1726" s="13">
        <v>50</v>
      </c>
      <c r="W1726" s="4">
        <v>20</v>
      </c>
      <c r="X1726" s="4">
        <v>74</v>
      </c>
      <c r="Y1726">
        <f t="shared" si="322"/>
        <v>0</v>
      </c>
      <c r="Z1726">
        <f t="shared" si="323"/>
        <v>0</v>
      </c>
    </row>
    <row r="1727" spans="2:26" x14ac:dyDescent="0.25">
      <c r="B1727" s="11">
        <f t="shared" si="324"/>
        <v>44633.458333329174</v>
      </c>
      <c r="C1727" s="1">
        <f t="shared" si="315"/>
        <v>3</v>
      </c>
      <c r="D1727" s="1">
        <f t="shared" si="316"/>
        <v>7</v>
      </c>
      <c r="E1727" s="12">
        <f t="shared" si="317"/>
        <v>12</v>
      </c>
      <c r="F1727" s="124" t="str">
        <f t="shared" si="318"/>
        <v>0</v>
      </c>
      <c r="G1727" s="1">
        <f ca="1">(OFFSET(O1727,0,MATCH(Customer!$J$6,'CDH &amp; HDH'!$P$11:$X$11,0)))</f>
        <v>52</v>
      </c>
      <c r="H1727" s="1" t="str">
        <f t="shared" si="319"/>
        <v>Heating</v>
      </c>
      <c r="I1727" s="1">
        <f ca="1">OFFSET(IF($H1727="Cooling",Customer!$C$25,Customer!$C$52),E1727,D1727)</f>
        <v>66</v>
      </c>
      <c r="J1727" s="1">
        <f ca="1">OFFSET(IF($H1727="Cooling",Customer!$L$25,Customer!$L$52),$E1727,$D1727)</f>
        <v>64</v>
      </c>
      <c r="K1727" s="16">
        <f t="shared" si="320"/>
        <v>0</v>
      </c>
      <c r="L1727" s="16">
        <f t="shared" si="321"/>
        <v>0</v>
      </c>
      <c r="M1727" s="17">
        <f t="shared" ca="1" si="313"/>
        <v>14</v>
      </c>
      <c r="N1727" s="17">
        <f t="shared" ca="1" si="314"/>
        <v>12</v>
      </c>
      <c r="O1727" s="4"/>
      <c r="P1727" s="4">
        <v>50</v>
      </c>
      <c r="Q1727" s="4">
        <v>39</v>
      </c>
      <c r="R1727" s="4">
        <v>38</v>
      </c>
      <c r="S1727" s="4">
        <v>45</v>
      </c>
      <c r="T1727" s="4">
        <v>54</v>
      </c>
      <c r="U1727" s="4">
        <v>38</v>
      </c>
      <c r="V1727" s="13">
        <v>52</v>
      </c>
      <c r="W1727" s="4">
        <v>21</v>
      </c>
      <c r="X1727" s="4">
        <v>76</v>
      </c>
      <c r="Y1727">
        <f t="shared" si="322"/>
        <v>0</v>
      </c>
      <c r="Z1727">
        <f t="shared" si="323"/>
        <v>0</v>
      </c>
    </row>
    <row r="1728" spans="2:26" x14ac:dyDescent="0.25">
      <c r="B1728" s="11">
        <f t="shared" si="324"/>
        <v>44633.499999995838</v>
      </c>
      <c r="C1728" s="1">
        <f t="shared" si="315"/>
        <v>3</v>
      </c>
      <c r="D1728" s="1">
        <f t="shared" si="316"/>
        <v>7</v>
      </c>
      <c r="E1728" s="12">
        <f t="shared" si="317"/>
        <v>13</v>
      </c>
      <c r="F1728" s="124" t="str">
        <f t="shared" si="318"/>
        <v>0</v>
      </c>
      <c r="G1728" s="1">
        <f ca="1">(OFFSET(O1728,0,MATCH(Customer!$J$6,'CDH &amp; HDH'!$P$11:$X$11,0)))</f>
        <v>56</v>
      </c>
      <c r="H1728" s="1" t="str">
        <f t="shared" si="319"/>
        <v>Heating</v>
      </c>
      <c r="I1728" s="1">
        <f ca="1">OFFSET(IF($H1728="Cooling",Customer!$C$25,Customer!$C$52),E1728,D1728)</f>
        <v>66</v>
      </c>
      <c r="J1728" s="1">
        <f ca="1">OFFSET(IF($H1728="Cooling",Customer!$L$25,Customer!$L$52),$E1728,$D1728)</f>
        <v>64</v>
      </c>
      <c r="K1728" s="16">
        <f t="shared" si="320"/>
        <v>0</v>
      </c>
      <c r="L1728" s="16">
        <f t="shared" si="321"/>
        <v>0</v>
      </c>
      <c r="M1728" s="17">
        <f t="shared" ca="1" si="313"/>
        <v>10</v>
      </c>
      <c r="N1728" s="17">
        <f t="shared" ca="1" si="314"/>
        <v>8</v>
      </c>
      <c r="O1728" s="4"/>
      <c r="P1728" s="4">
        <v>53</v>
      </c>
      <c r="Q1728" s="4">
        <v>40</v>
      </c>
      <c r="R1728" s="4">
        <v>39</v>
      </c>
      <c r="S1728" s="4">
        <v>48</v>
      </c>
      <c r="T1728" s="4">
        <v>54</v>
      </c>
      <c r="U1728" s="4">
        <v>41</v>
      </c>
      <c r="V1728" s="13">
        <v>56</v>
      </c>
      <c r="W1728" s="4">
        <v>22</v>
      </c>
      <c r="X1728" s="4">
        <v>79</v>
      </c>
      <c r="Y1728">
        <f t="shared" si="322"/>
        <v>0</v>
      </c>
      <c r="Z1728">
        <f t="shared" si="323"/>
        <v>0</v>
      </c>
    </row>
    <row r="1729" spans="2:26" x14ac:dyDescent="0.25">
      <c r="B1729" s="11">
        <f t="shared" si="324"/>
        <v>44633.541666662502</v>
      </c>
      <c r="C1729" s="1">
        <f t="shared" si="315"/>
        <v>3</v>
      </c>
      <c r="D1729" s="1">
        <f t="shared" si="316"/>
        <v>7</v>
      </c>
      <c r="E1729" s="12">
        <f t="shared" si="317"/>
        <v>14</v>
      </c>
      <c r="F1729" s="124" t="str">
        <f t="shared" si="318"/>
        <v>0</v>
      </c>
      <c r="G1729" s="1">
        <f ca="1">(OFFSET(O1729,0,MATCH(Customer!$J$6,'CDH &amp; HDH'!$P$11:$X$11,0)))</f>
        <v>57</v>
      </c>
      <c r="H1729" s="1" t="str">
        <f t="shared" si="319"/>
        <v>Heating</v>
      </c>
      <c r="I1729" s="1">
        <f ca="1">OFFSET(IF($H1729="Cooling",Customer!$C$25,Customer!$C$52),E1729,D1729)</f>
        <v>66</v>
      </c>
      <c r="J1729" s="1">
        <f ca="1">OFFSET(IF($H1729="Cooling",Customer!$L$25,Customer!$L$52),$E1729,$D1729)</f>
        <v>64</v>
      </c>
      <c r="K1729" s="16">
        <f t="shared" si="320"/>
        <v>0</v>
      </c>
      <c r="L1729" s="16">
        <f t="shared" si="321"/>
        <v>0</v>
      </c>
      <c r="M1729" s="17">
        <f t="shared" ca="1" si="313"/>
        <v>9</v>
      </c>
      <c r="N1729" s="17">
        <f t="shared" ca="1" si="314"/>
        <v>7</v>
      </c>
      <c r="O1729" s="4"/>
      <c r="P1729" s="4">
        <v>50</v>
      </c>
      <c r="Q1729" s="4">
        <v>40</v>
      </c>
      <c r="R1729" s="4">
        <v>39</v>
      </c>
      <c r="S1729" s="4">
        <v>49</v>
      </c>
      <c r="T1729" s="4">
        <v>56</v>
      </c>
      <c r="U1729" s="4">
        <v>42</v>
      </c>
      <c r="V1729" s="13">
        <v>57</v>
      </c>
      <c r="W1729" s="4">
        <v>24</v>
      </c>
      <c r="X1729" s="4">
        <v>82</v>
      </c>
      <c r="Y1729">
        <f t="shared" si="322"/>
        <v>0</v>
      </c>
      <c r="Z1729">
        <f t="shared" si="323"/>
        <v>0</v>
      </c>
    </row>
    <row r="1730" spans="2:26" x14ac:dyDescent="0.25">
      <c r="B1730" s="11">
        <f t="shared" si="324"/>
        <v>44633.583333329167</v>
      </c>
      <c r="C1730" s="1">
        <f t="shared" si="315"/>
        <v>3</v>
      </c>
      <c r="D1730" s="1">
        <f t="shared" si="316"/>
        <v>7</v>
      </c>
      <c r="E1730" s="12">
        <f t="shared" si="317"/>
        <v>15</v>
      </c>
      <c r="F1730" s="124" t="str">
        <f t="shared" si="318"/>
        <v>0</v>
      </c>
      <c r="G1730" s="1">
        <f ca="1">(OFFSET(O1730,0,MATCH(Customer!$J$6,'CDH &amp; HDH'!$P$11:$X$11,0)))</f>
        <v>58</v>
      </c>
      <c r="H1730" s="1" t="str">
        <f t="shared" si="319"/>
        <v>Heating</v>
      </c>
      <c r="I1730" s="1">
        <f ca="1">OFFSET(IF($H1730="Cooling",Customer!$C$25,Customer!$C$52),E1730,D1730)</f>
        <v>66</v>
      </c>
      <c r="J1730" s="1">
        <f ca="1">OFFSET(IF($H1730="Cooling",Customer!$L$25,Customer!$L$52),$E1730,$D1730)</f>
        <v>64</v>
      </c>
      <c r="K1730" s="16">
        <f t="shared" si="320"/>
        <v>0</v>
      </c>
      <c r="L1730" s="16">
        <f t="shared" si="321"/>
        <v>0</v>
      </c>
      <c r="M1730" s="17">
        <f t="shared" ca="1" si="313"/>
        <v>8</v>
      </c>
      <c r="N1730" s="17">
        <f t="shared" ca="1" si="314"/>
        <v>6</v>
      </c>
      <c r="O1730" s="4"/>
      <c r="P1730" s="4">
        <v>47</v>
      </c>
      <c r="Q1730" s="4">
        <v>40</v>
      </c>
      <c r="R1730" s="4">
        <v>40</v>
      </c>
      <c r="S1730" s="4">
        <v>49</v>
      </c>
      <c r="T1730" s="4">
        <v>58</v>
      </c>
      <c r="U1730" s="4">
        <v>45</v>
      </c>
      <c r="V1730" s="13">
        <v>58</v>
      </c>
      <c r="W1730" s="4">
        <v>24</v>
      </c>
      <c r="X1730" s="4">
        <v>81</v>
      </c>
      <c r="Y1730">
        <f t="shared" si="322"/>
        <v>0</v>
      </c>
      <c r="Z1730">
        <f t="shared" si="323"/>
        <v>0</v>
      </c>
    </row>
    <row r="1731" spans="2:26" x14ac:dyDescent="0.25">
      <c r="B1731" s="11">
        <f t="shared" si="324"/>
        <v>44633.624999995831</v>
      </c>
      <c r="C1731" s="1">
        <f t="shared" si="315"/>
        <v>3</v>
      </c>
      <c r="D1731" s="1">
        <f t="shared" si="316"/>
        <v>7</v>
      </c>
      <c r="E1731" s="12">
        <f t="shared" si="317"/>
        <v>16</v>
      </c>
      <c r="F1731" s="124" t="str">
        <f t="shared" si="318"/>
        <v>0</v>
      </c>
      <c r="G1731" s="1">
        <f ca="1">(OFFSET(O1731,0,MATCH(Customer!$J$6,'CDH &amp; HDH'!$P$11:$X$11,0)))</f>
        <v>57</v>
      </c>
      <c r="H1731" s="1" t="str">
        <f t="shared" si="319"/>
        <v>Heating</v>
      </c>
      <c r="I1731" s="1">
        <f ca="1">OFFSET(IF($H1731="Cooling",Customer!$C$25,Customer!$C$52),E1731,D1731)</f>
        <v>66</v>
      </c>
      <c r="J1731" s="1">
        <f ca="1">OFFSET(IF($H1731="Cooling",Customer!$L$25,Customer!$L$52),$E1731,$D1731)</f>
        <v>64</v>
      </c>
      <c r="K1731" s="16">
        <f t="shared" si="320"/>
        <v>0</v>
      </c>
      <c r="L1731" s="16">
        <f t="shared" si="321"/>
        <v>0</v>
      </c>
      <c r="M1731" s="17">
        <f t="shared" ca="1" si="313"/>
        <v>9</v>
      </c>
      <c r="N1731" s="17">
        <f t="shared" ca="1" si="314"/>
        <v>7</v>
      </c>
      <c r="O1731" s="4"/>
      <c r="P1731" s="4">
        <v>44</v>
      </c>
      <c r="Q1731" s="4">
        <v>39</v>
      </c>
      <c r="R1731" s="4">
        <v>40</v>
      </c>
      <c r="S1731" s="4">
        <v>46</v>
      </c>
      <c r="T1731" s="4">
        <v>54</v>
      </c>
      <c r="U1731" s="4">
        <v>45</v>
      </c>
      <c r="V1731" s="13">
        <v>57</v>
      </c>
      <c r="W1731" s="4">
        <v>24</v>
      </c>
      <c r="X1731" s="4">
        <v>80</v>
      </c>
      <c r="Y1731">
        <f t="shared" si="322"/>
        <v>0</v>
      </c>
      <c r="Z1731">
        <f t="shared" si="323"/>
        <v>0</v>
      </c>
    </row>
    <row r="1732" spans="2:26" x14ac:dyDescent="0.25">
      <c r="B1732" s="11">
        <f t="shared" si="324"/>
        <v>44633.666666662495</v>
      </c>
      <c r="C1732" s="1">
        <f t="shared" si="315"/>
        <v>3</v>
      </c>
      <c r="D1732" s="1">
        <f t="shared" si="316"/>
        <v>7</v>
      </c>
      <c r="E1732" s="12">
        <f t="shared" si="317"/>
        <v>17</v>
      </c>
      <c r="F1732" s="124" t="str">
        <f t="shared" si="318"/>
        <v>0</v>
      </c>
      <c r="G1732" s="1">
        <f ca="1">(OFFSET(O1732,0,MATCH(Customer!$J$6,'CDH &amp; HDH'!$P$11:$X$11,0)))</f>
        <v>58</v>
      </c>
      <c r="H1732" s="1" t="str">
        <f t="shared" si="319"/>
        <v>Heating</v>
      </c>
      <c r="I1732" s="1">
        <f ca="1">OFFSET(IF($H1732="Cooling",Customer!$C$25,Customer!$C$52),E1732,D1732)</f>
        <v>66</v>
      </c>
      <c r="J1732" s="1">
        <f ca="1">OFFSET(IF($H1732="Cooling",Customer!$L$25,Customer!$L$52),$E1732,$D1732)</f>
        <v>64</v>
      </c>
      <c r="K1732" s="16">
        <f t="shared" si="320"/>
        <v>0</v>
      </c>
      <c r="L1732" s="16">
        <f t="shared" si="321"/>
        <v>0</v>
      </c>
      <c r="M1732" s="17">
        <f t="shared" ca="1" si="313"/>
        <v>8</v>
      </c>
      <c r="N1732" s="17">
        <f t="shared" ca="1" si="314"/>
        <v>6</v>
      </c>
      <c r="O1732" s="4"/>
      <c r="P1732" s="4">
        <v>43</v>
      </c>
      <c r="Q1732" s="4">
        <v>39</v>
      </c>
      <c r="R1732" s="4">
        <v>41</v>
      </c>
      <c r="S1732" s="4">
        <v>48</v>
      </c>
      <c r="T1732" s="4">
        <v>52</v>
      </c>
      <c r="U1732" s="4">
        <v>45</v>
      </c>
      <c r="V1732" s="13">
        <v>58</v>
      </c>
      <c r="W1732" s="4">
        <v>24</v>
      </c>
      <c r="X1732" s="4">
        <v>77</v>
      </c>
      <c r="Y1732">
        <f t="shared" si="322"/>
        <v>0</v>
      </c>
      <c r="Z1732">
        <f t="shared" si="323"/>
        <v>0</v>
      </c>
    </row>
    <row r="1733" spans="2:26" x14ac:dyDescent="0.25">
      <c r="B1733" s="11">
        <f t="shared" si="324"/>
        <v>44633.708333329159</v>
      </c>
      <c r="C1733" s="1">
        <f t="shared" si="315"/>
        <v>3</v>
      </c>
      <c r="D1733" s="1">
        <f t="shared" si="316"/>
        <v>7</v>
      </c>
      <c r="E1733" s="12">
        <f t="shared" si="317"/>
        <v>18</v>
      </c>
      <c r="F1733" s="124" t="str">
        <f t="shared" si="318"/>
        <v>0</v>
      </c>
      <c r="G1733" s="1">
        <f ca="1">(OFFSET(O1733,0,MATCH(Customer!$J$6,'CDH &amp; HDH'!$P$11:$X$11,0)))</f>
        <v>55</v>
      </c>
      <c r="H1733" s="1" t="str">
        <f t="shared" si="319"/>
        <v>Heating</v>
      </c>
      <c r="I1733" s="1">
        <f ca="1">OFFSET(IF($H1733="Cooling",Customer!$C$25,Customer!$C$52),E1733,D1733)</f>
        <v>66</v>
      </c>
      <c r="J1733" s="1">
        <f ca="1">OFFSET(IF($H1733="Cooling",Customer!$L$25,Customer!$L$52),$E1733,$D1733)</f>
        <v>64</v>
      </c>
      <c r="K1733" s="16">
        <f t="shared" si="320"/>
        <v>0</v>
      </c>
      <c r="L1733" s="16">
        <f t="shared" si="321"/>
        <v>0</v>
      </c>
      <c r="M1733" s="17">
        <f t="shared" ca="1" si="313"/>
        <v>11</v>
      </c>
      <c r="N1733" s="17">
        <f t="shared" ca="1" si="314"/>
        <v>9</v>
      </c>
      <c r="O1733" s="4"/>
      <c r="P1733" s="4">
        <v>41</v>
      </c>
      <c r="Q1733" s="4">
        <v>39</v>
      </c>
      <c r="R1733" s="4">
        <v>41</v>
      </c>
      <c r="S1733" s="4">
        <v>46</v>
      </c>
      <c r="T1733" s="4">
        <v>50</v>
      </c>
      <c r="U1733" s="4">
        <v>43</v>
      </c>
      <c r="V1733" s="13">
        <v>55</v>
      </c>
      <c r="W1733" s="4">
        <v>25</v>
      </c>
      <c r="X1733" s="4">
        <v>75</v>
      </c>
      <c r="Y1733">
        <f t="shared" si="322"/>
        <v>0</v>
      </c>
      <c r="Z1733">
        <f t="shared" si="323"/>
        <v>0</v>
      </c>
    </row>
    <row r="1734" spans="2:26" x14ac:dyDescent="0.25">
      <c r="B1734" s="11">
        <f t="shared" si="324"/>
        <v>44633.749999995824</v>
      </c>
      <c r="C1734" s="1">
        <f t="shared" si="315"/>
        <v>3</v>
      </c>
      <c r="D1734" s="1">
        <f t="shared" si="316"/>
        <v>7</v>
      </c>
      <c r="E1734" s="12">
        <f t="shared" si="317"/>
        <v>19</v>
      </c>
      <c r="F1734" s="124" t="str">
        <f t="shared" si="318"/>
        <v>0</v>
      </c>
      <c r="G1734" s="1">
        <f ca="1">(OFFSET(O1734,0,MATCH(Customer!$J$6,'CDH &amp; HDH'!$P$11:$X$11,0)))</f>
        <v>56</v>
      </c>
      <c r="H1734" s="1" t="str">
        <f t="shared" si="319"/>
        <v>Heating</v>
      </c>
      <c r="I1734" s="1">
        <f ca="1">OFFSET(IF($H1734="Cooling",Customer!$C$25,Customer!$C$52),E1734,D1734)</f>
        <v>66</v>
      </c>
      <c r="J1734" s="1">
        <f ca="1">OFFSET(IF($H1734="Cooling",Customer!$L$25,Customer!$L$52),$E1734,$D1734)</f>
        <v>64</v>
      </c>
      <c r="K1734" s="16">
        <f t="shared" si="320"/>
        <v>0</v>
      </c>
      <c r="L1734" s="16">
        <f t="shared" si="321"/>
        <v>0</v>
      </c>
      <c r="M1734" s="17">
        <f t="shared" ca="1" si="313"/>
        <v>10</v>
      </c>
      <c r="N1734" s="17">
        <f t="shared" ca="1" si="314"/>
        <v>8</v>
      </c>
      <c r="O1734" s="4"/>
      <c r="P1734" s="4">
        <v>40</v>
      </c>
      <c r="Q1734" s="4">
        <v>38</v>
      </c>
      <c r="R1734" s="4">
        <v>40</v>
      </c>
      <c r="S1734" s="4">
        <v>45</v>
      </c>
      <c r="T1734" s="4">
        <v>49</v>
      </c>
      <c r="U1734" s="4">
        <v>42</v>
      </c>
      <c r="V1734" s="13">
        <v>56</v>
      </c>
      <c r="W1734" s="4">
        <v>26</v>
      </c>
      <c r="X1734" s="4">
        <v>72</v>
      </c>
      <c r="Y1734">
        <f t="shared" si="322"/>
        <v>0</v>
      </c>
      <c r="Z1734">
        <f t="shared" si="323"/>
        <v>0</v>
      </c>
    </row>
    <row r="1735" spans="2:26" x14ac:dyDescent="0.25">
      <c r="B1735" s="11">
        <f t="shared" si="324"/>
        <v>44633.791666662488</v>
      </c>
      <c r="C1735" s="1">
        <f t="shared" si="315"/>
        <v>3</v>
      </c>
      <c r="D1735" s="1">
        <f t="shared" si="316"/>
        <v>7</v>
      </c>
      <c r="E1735" s="12">
        <f t="shared" si="317"/>
        <v>20</v>
      </c>
      <c r="F1735" s="124" t="str">
        <f t="shared" si="318"/>
        <v>0</v>
      </c>
      <c r="G1735" s="1">
        <f ca="1">(OFFSET(O1735,0,MATCH(Customer!$J$6,'CDH &amp; HDH'!$P$11:$X$11,0)))</f>
        <v>56</v>
      </c>
      <c r="H1735" s="1" t="str">
        <f t="shared" si="319"/>
        <v>Heating</v>
      </c>
      <c r="I1735" s="1">
        <f ca="1">OFFSET(IF($H1735="Cooling",Customer!$C$25,Customer!$C$52),E1735,D1735)</f>
        <v>66</v>
      </c>
      <c r="J1735" s="1">
        <f ca="1">OFFSET(IF($H1735="Cooling",Customer!$L$25,Customer!$L$52),$E1735,$D1735)</f>
        <v>64</v>
      </c>
      <c r="K1735" s="16">
        <f t="shared" si="320"/>
        <v>0</v>
      </c>
      <c r="L1735" s="16">
        <f t="shared" si="321"/>
        <v>0</v>
      </c>
      <c r="M1735" s="17">
        <f t="shared" ca="1" si="313"/>
        <v>10</v>
      </c>
      <c r="N1735" s="17">
        <f t="shared" ca="1" si="314"/>
        <v>8</v>
      </c>
      <c r="O1735" s="4"/>
      <c r="P1735" s="4">
        <v>39</v>
      </c>
      <c r="Q1735" s="4">
        <v>39</v>
      </c>
      <c r="R1735" s="4">
        <v>40</v>
      </c>
      <c r="S1735" s="4">
        <v>44</v>
      </c>
      <c r="T1735" s="4">
        <v>48</v>
      </c>
      <c r="U1735" s="4">
        <v>41</v>
      </c>
      <c r="V1735" s="13">
        <v>56</v>
      </c>
      <c r="W1735" s="4">
        <v>27</v>
      </c>
      <c r="X1735" s="4">
        <v>70</v>
      </c>
      <c r="Y1735">
        <f t="shared" si="322"/>
        <v>0</v>
      </c>
      <c r="Z1735">
        <f t="shared" si="323"/>
        <v>0</v>
      </c>
    </row>
    <row r="1736" spans="2:26" x14ac:dyDescent="0.25">
      <c r="B1736" s="11">
        <f t="shared" si="324"/>
        <v>44633.833333329152</v>
      </c>
      <c r="C1736" s="1">
        <f t="shared" si="315"/>
        <v>3</v>
      </c>
      <c r="D1736" s="1">
        <f t="shared" si="316"/>
        <v>7</v>
      </c>
      <c r="E1736" s="12">
        <f t="shared" si="317"/>
        <v>21</v>
      </c>
      <c r="F1736" s="124" t="str">
        <f t="shared" si="318"/>
        <v>0</v>
      </c>
      <c r="G1736" s="1">
        <f ca="1">(OFFSET(O1736,0,MATCH(Customer!$J$6,'CDH &amp; HDH'!$P$11:$X$11,0)))</f>
        <v>56</v>
      </c>
      <c r="H1736" s="1" t="str">
        <f t="shared" si="319"/>
        <v>Heating</v>
      </c>
      <c r="I1736" s="1">
        <f ca="1">OFFSET(IF($H1736="Cooling",Customer!$C$25,Customer!$C$52),E1736,D1736)</f>
        <v>66</v>
      </c>
      <c r="J1736" s="1">
        <f ca="1">OFFSET(IF($H1736="Cooling",Customer!$L$25,Customer!$L$52),$E1736,$D1736)</f>
        <v>64</v>
      </c>
      <c r="K1736" s="16">
        <f t="shared" si="320"/>
        <v>0</v>
      </c>
      <c r="L1736" s="16">
        <f t="shared" si="321"/>
        <v>0</v>
      </c>
      <c r="M1736" s="17">
        <f t="shared" ca="1" si="313"/>
        <v>10</v>
      </c>
      <c r="N1736" s="17">
        <f t="shared" ca="1" si="314"/>
        <v>8</v>
      </c>
      <c r="O1736" s="4"/>
      <c r="P1736" s="4">
        <v>37</v>
      </c>
      <c r="Q1736" s="4">
        <v>39</v>
      </c>
      <c r="R1736" s="4">
        <v>40</v>
      </c>
      <c r="S1736" s="4">
        <v>43</v>
      </c>
      <c r="T1736" s="4">
        <v>48</v>
      </c>
      <c r="U1736" s="4">
        <v>41</v>
      </c>
      <c r="V1736" s="13">
        <v>56</v>
      </c>
      <c r="W1736" s="4">
        <v>28</v>
      </c>
      <c r="X1736" s="4">
        <v>68</v>
      </c>
      <c r="Y1736">
        <f t="shared" si="322"/>
        <v>0</v>
      </c>
      <c r="Z1736">
        <f t="shared" si="323"/>
        <v>0</v>
      </c>
    </row>
    <row r="1737" spans="2:26" x14ac:dyDescent="0.25">
      <c r="B1737" s="11">
        <f t="shared" si="324"/>
        <v>44633.874999995816</v>
      </c>
      <c r="C1737" s="1">
        <f t="shared" si="315"/>
        <v>3</v>
      </c>
      <c r="D1737" s="1">
        <f t="shared" si="316"/>
        <v>7</v>
      </c>
      <c r="E1737" s="12">
        <f t="shared" si="317"/>
        <v>22</v>
      </c>
      <c r="F1737" s="124" t="str">
        <f t="shared" si="318"/>
        <v>0</v>
      </c>
      <c r="G1737" s="1">
        <f ca="1">(OFFSET(O1737,0,MATCH(Customer!$J$6,'CDH &amp; HDH'!$P$11:$X$11,0)))</f>
        <v>56</v>
      </c>
      <c r="H1737" s="1" t="str">
        <f t="shared" si="319"/>
        <v>Heating</v>
      </c>
      <c r="I1737" s="1">
        <f ca="1">OFFSET(IF($H1737="Cooling",Customer!$C$25,Customer!$C$52),E1737,D1737)</f>
        <v>66</v>
      </c>
      <c r="J1737" s="1">
        <f ca="1">OFFSET(IF($H1737="Cooling",Customer!$L$25,Customer!$L$52),$E1737,$D1737)</f>
        <v>64</v>
      </c>
      <c r="K1737" s="16">
        <f t="shared" si="320"/>
        <v>0</v>
      </c>
      <c r="L1737" s="16">
        <f t="shared" si="321"/>
        <v>0</v>
      </c>
      <c r="M1737" s="17">
        <f t="shared" ca="1" si="313"/>
        <v>10</v>
      </c>
      <c r="N1737" s="17">
        <f t="shared" ca="1" si="314"/>
        <v>8</v>
      </c>
      <c r="O1737" s="4"/>
      <c r="P1737" s="4">
        <v>36</v>
      </c>
      <c r="Q1737" s="4">
        <v>39</v>
      </c>
      <c r="R1737" s="4">
        <v>40</v>
      </c>
      <c r="S1737" s="4">
        <v>42</v>
      </c>
      <c r="T1737" s="4">
        <v>46</v>
      </c>
      <c r="U1737" s="4">
        <v>40</v>
      </c>
      <c r="V1737" s="13">
        <v>56</v>
      </c>
      <c r="W1737" s="4">
        <v>29</v>
      </c>
      <c r="X1737" s="4">
        <v>61</v>
      </c>
      <c r="Y1737">
        <f t="shared" si="322"/>
        <v>0</v>
      </c>
      <c r="Z1737">
        <f t="shared" si="323"/>
        <v>0</v>
      </c>
    </row>
    <row r="1738" spans="2:26" x14ac:dyDescent="0.25">
      <c r="B1738" s="11">
        <f t="shared" si="324"/>
        <v>44633.916666662481</v>
      </c>
      <c r="C1738" s="1">
        <f t="shared" si="315"/>
        <v>3</v>
      </c>
      <c r="D1738" s="1">
        <f t="shared" si="316"/>
        <v>7</v>
      </c>
      <c r="E1738" s="12">
        <f t="shared" si="317"/>
        <v>23</v>
      </c>
      <c r="F1738" s="124" t="str">
        <f t="shared" si="318"/>
        <v>0</v>
      </c>
      <c r="G1738" s="1">
        <f ca="1">(OFFSET(O1738,0,MATCH(Customer!$J$6,'CDH &amp; HDH'!$P$11:$X$11,0)))</f>
        <v>56</v>
      </c>
      <c r="H1738" s="1" t="str">
        <f t="shared" si="319"/>
        <v>Heating</v>
      </c>
      <c r="I1738" s="1">
        <f ca="1">OFFSET(IF($H1738="Cooling",Customer!$C$25,Customer!$C$52),E1738,D1738)</f>
        <v>66</v>
      </c>
      <c r="J1738" s="1">
        <f ca="1">OFFSET(IF($H1738="Cooling",Customer!$L$25,Customer!$L$52),$E1738,$D1738)</f>
        <v>64</v>
      </c>
      <c r="K1738" s="16">
        <f t="shared" si="320"/>
        <v>0</v>
      </c>
      <c r="L1738" s="16">
        <f t="shared" si="321"/>
        <v>0</v>
      </c>
      <c r="M1738" s="17">
        <f t="shared" ca="1" si="313"/>
        <v>10</v>
      </c>
      <c r="N1738" s="17">
        <f t="shared" ca="1" si="314"/>
        <v>8</v>
      </c>
      <c r="O1738" s="4"/>
      <c r="P1738" s="4">
        <v>35</v>
      </c>
      <c r="Q1738" s="4">
        <v>39</v>
      </c>
      <c r="R1738" s="4">
        <v>41</v>
      </c>
      <c r="S1738" s="4">
        <v>40</v>
      </c>
      <c r="T1738" s="4">
        <v>45</v>
      </c>
      <c r="U1738" s="4">
        <v>37</v>
      </c>
      <c r="V1738" s="13">
        <v>56</v>
      </c>
      <c r="W1738" s="4">
        <v>29</v>
      </c>
      <c r="X1738" s="4">
        <v>59</v>
      </c>
      <c r="Y1738">
        <f t="shared" si="322"/>
        <v>0</v>
      </c>
      <c r="Z1738">
        <f t="shared" si="323"/>
        <v>0</v>
      </c>
    </row>
    <row r="1739" spans="2:26" x14ac:dyDescent="0.25">
      <c r="B1739" s="11">
        <f t="shared" si="324"/>
        <v>44633.958333329145</v>
      </c>
      <c r="C1739" s="1">
        <f t="shared" si="315"/>
        <v>3</v>
      </c>
      <c r="D1739" s="1">
        <f t="shared" si="316"/>
        <v>7</v>
      </c>
      <c r="E1739" s="12">
        <f t="shared" si="317"/>
        <v>24</v>
      </c>
      <c r="F1739" s="124" t="str">
        <f t="shared" si="318"/>
        <v>0</v>
      </c>
      <c r="G1739" s="1">
        <f ca="1">(OFFSET(O1739,0,MATCH(Customer!$J$6,'CDH &amp; HDH'!$P$11:$X$11,0)))</f>
        <v>58</v>
      </c>
      <c r="H1739" s="1" t="str">
        <f t="shared" si="319"/>
        <v>Heating</v>
      </c>
      <c r="I1739" s="1">
        <f ca="1">OFFSET(IF($H1739="Cooling",Customer!$C$25,Customer!$C$52),E1739,D1739)</f>
        <v>66</v>
      </c>
      <c r="J1739" s="1">
        <f ca="1">OFFSET(IF($H1739="Cooling",Customer!$L$25,Customer!$L$52),$E1739,$D1739)</f>
        <v>64</v>
      </c>
      <c r="K1739" s="16">
        <f t="shared" si="320"/>
        <v>0</v>
      </c>
      <c r="L1739" s="16">
        <f t="shared" si="321"/>
        <v>0</v>
      </c>
      <c r="M1739" s="17">
        <f t="shared" ca="1" si="313"/>
        <v>8</v>
      </c>
      <c r="N1739" s="17">
        <f t="shared" ca="1" si="314"/>
        <v>6</v>
      </c>
      <c r="O1739" s="4"/>
      <c r="P1739" s="4">
        <v>34</v>
      </c>
      <c r="Q1739" s="4">
        <v>39</v>
      </c>
      <c r="R1739" s="4">
        <v>42</v>
      </c>
      <c r="S1739" s="4">
        <v>39</v>
      </c>
      <c r="T1739" s="4">
        <v>45</v>
      </c>
      <c r="U1739" s="4">
        <v>36</v>
      </c>
      <c r="V1739" s="13">
        <v>58</v>
      </c>
      <c r="W1739" s="4">
        <v>31</v>
      </c>
      <c r="X1739" s="4">
        <v>57</v>
      </c>
      <c r="Y1739">
        <f t="shared" si="322"/>
        <v>0</v>
      </c>
      <c r="Z1739">
        <f t="shared" si="323"/>
        <v>0</v>
      </c>
    </row>
    <row r="1740" spans="2:26" x14ac:dyDescent="0.25">
      <c r="B1740" s="11">
        <f t="shared" si="324"/>
        <v>44633.999999995809</v>
      </c>
      <c r="C1740" s="1">
        <f t="shared" si="315"/>
        <v>3</v>
      </c>
      <c r="D1740" s="1">
        <f t="shared" si="316"/>
        <v>1</v>
      </c>
      <c r="E1740" s="12">
        <f t="shared" si="317"/>
        <v>1</v>
      </c>
      <c r="F1740" s="124" t="str">
        <f t="shared" si="318"/>
        <v>0</v>
      </c>
      <c r="G1740" s="1">
        <f ca="1">(OFFSET(O1740,0,MATCH(Customer!$J$6,'CDH &amp; HDH'!$P$11:$X$11,0)))</f>
        <v>56</v>
      </c>
      <c r="H1740" s="1" t="str">
        <f t="shared" si="319"/>
        <v>Heating</v>
      </c>
      <c r="I1740" s="1">
        <f ca="1">OFFSET(IF($H1740="Cooling",Customer!$C$25,Customer!$C$52),E1740,D1740)</f>
        <v>66</v>
      </c>
      <c r="J1740" s="1">
        <f ca="1">OFFSET(IF($H1740="Cooling",Customer!$L$25,Customer!$L$52),$E1740,$D1740)</f>
        <v>64</v>
      </c>
      <c r="K1740" s="16">
        <f t="shared" si="320"/>
        <v>0</v>
      </c>
      <c r="L1740" s="16">
        <f t="shared" si="321"/>
        <v>0</v>
      </c>
      <c r="M1740" s="17">
        <f t="shared" ref="M1740:M1803" ca="1" si="325">IF($H1740="Cooling",0,MAX(0,I1740-$G1740))</f>
        <v>10</v>
      </c>
      <c r="N1740" s="17">
        <f t="shared" ref="N1740:N1803" ca="1" si="326">IF($H1740="Cooling",0,MAX(0,J1740-$G1740))</f>
        <v>8</v>
      </c>
      <c r="O1740" s="4"/>
      <c r="P1740" s="4">
        <v>33</v>
      </c>
      <c r="Q1740" s="4">
        <v>39</v>
      </c>
      <c r="R1740" s="4">
        <v>41</v>
      </c>
      <c r="S1740" s="4">
        <v>39</v>
      </c>
      <c r="T1740" s="4">
        <v>45</v>
      </c>
      <c r="U1740" s="4">
        <v>34</v>
      </c>
      <c r="V1740" s="13">
        <v>56</v>
      </c>
      <c r="W1740" s="4">
        <v>31</v>
      </c>
      <c r="X1740" s="4">
        <v>54</v>
      </c>
      <c r="Y1740">
        <f t="shared" si="322"/>
        <v>0</v>
      </c>
      <c r="Z1740">
        <f t="shared" si="323"/>
        <v>0</v>
      </c>
    </row>
    <row r="1741" spans="2:26" x14ac:dyDescent="0.25">
      <c r="B1741" s="11">
        <f t="shared" si="324"/>
        <v>44634.041666662473</v>
      </c>
      <c r="C1741" s="1">
        <f t="shared" ref="C1741:C1804" si="327">MONTH(B1741)</f>
        <v>3</v>
      </c>
      <c r="D1741" s="1">
        <f t="shared" ref="D1741:D1804" si="328">WEEKDAY(B1741,2)</f>
        <v>1</v>
      </c>
      <c r="E1741" s="12">
        <f t="shared" ref="E1741:E1804" si="329">HOUR(B1741)+1</f>
        <v>2</v>
      </c>
      <c r="F1741" s="124" t="str">
        <f t="shared" ref="F1741:F1804" si="330">IF(AND(C1741&gt;5,C1741&lt;9,D1741&lt;6,E1741&gt;14,E1741&lt;19),"1",IF(AND(OR(E1741=8,E1741=9,E1741=19,E1741=20),C1741&lt;3,D1741&lt;6),"1","0"))</f>
        <v>0</v>
      </c>
      <c r="G1741" s="1">
        <f ca="1">(OFFSET(O1741,0,MATCH(Customer!$J$6,'CDH &amp; HDH'!$P$11:$X$11,0)))</f>
        <v>54</v>
      </c>
      <c r="H1741" s="1" t="str">
        <f t="shared" ref="H1741:H1804" si="331">IF(AND(C1741&gt;=5,C1741&lt;=9),"Cooling","Heating")</f>
        <v>Heating</v>
      </c>
      <c r="I1741" s="1">
        <f ca="1">OFFSET(IF($H1741="Cooling",Customer!$C$25,Customer!$C$52),E1741,D1741)</f>
        <v>66</v>
      </c>
      <c r="J1741" s="1">
        <f ca="1">OFFSET(IF($H1741="Cooling",Customer!$L$25,Customer!$L$52),$E1741,$D1741)</f>
        <v>64</v>
      </c>
      <c r="K1741" s="16">
        <f t="shared" ref="K1741:K1804" si="332">IF($H1741="Heating",0,MAX(0,$G1741-I1741))</f>
        <v>0</v>
      </c>
      <c r="L1741" s="16">
        <f t="shared" ref="L1741:L1804" si="333">IF($H1741="Heating",0,MAX(0,$G1741-J1741))</f>
        <v>0</v>
      </c>
      <c r="M1741" s="17">
        <f t="shared" ca="1" si="325"/>
        <v>12</v>
      </c>
      <c r="N1741" s="17">
        <f t="shared" ca="1" si="326"/>
        <v>10</v>
      </c>
      <c r="O1741" s="4"/>
      <c r="P1741" s="4">
        <v>32</v>
      </c>
      <c r="Q1741" s="4">
        <v>40</v>
      </c>
      <c r="R1741" s="4">
        <v>40</v>
      </c>
      <c r="S1741" s="4">
        <v>38</v>
      </c>
      <c r="T1741" s="4">
        <v>44</v>
      </c>
      <c r="U1741" s="4">
        <v>33</v>
      </c>
      <c r="V1741" s="13">
        <v>54</v>
      </c>
      <c r="W1741" s="4">
        <v>29</v>
      </c>
      <c r="X1741" s="4">
        <v>52</v>
      </c>
      <c r="Y1741">
        <f t="shared" ref="Y1741:Y1804" si="334">1.08*400*K1741</f>
        <v>0</v>
      </c>
      <c r="Z1741">
        <f t="shared" ref="Z1741:Z1804" si="335">1.08*400*L1741</f>
        <v>0</v>
      </c>
    </row>
    <row r="1742" spans="2:26" x14ac:dyDescent="0.25">
      <c r="B1742" s="11">
        <f t="shared" ref="B1742:B1805" si="336">B1741+1/24</f>
        <v>44634.083333329138</v>
      </c>
      <c r="C1742" s="1">
        <f t="shared" si="327"/>
        <v>3</v>
      </c>
      <c r="D1742" s="1">
        <f t="shared" si="328"/>
        <v>1</v>
      </c>
      <c r="E1742" s="12">
        <f t="shared" si="329"/>
        <v>3</v>
      </c>
      <c r="F1742" s="124" t="str">
        <f t="shared" si="330"/>
        <v>0</v>
      </c>
      <c r="G1742" s="1">
        <f ca="1">(OFFSET(O1742,0,MATCH(Customer!$J$6,'CDH &amp; HDH'!$P$11:$X$11,0)))</f>
        <v>55</v>
      </c>
      <c r="H1742" s="1" t="str">
        <f t="shared" si="331"/>
        <v>Heating</v>
      </c>
      <c r="I1742" s="1">
        <f ca="1">OFFSET(IF($H1742="Cooling",Customer!$C$25,Customer!$C$52),E1742,D1742)</f>
        <v>66</v>
      </c>
      <c r="J1742" s="1">
        <f ca="1">OFFSET(IF($H1742="Cooling",Customer!$L$25,Customer!$L$52),$E1742,$D1742)</f>
        <v>64</v>
      </c>
      <c r="K1742" s="16">
        <f t="shared" si="332"/>
        <v>0</v>
      </c>
      <c r="L1742" s="16">
        <f t="shared" si="333"/>
        <v>0</v>
      </c>
      <c r="M1742" s="17">
        <f t="shared" ca="1" si="325"/>
        <v>11</v>
      </c>
      <c r="N1742" s="17">
        <f t="shared" ca="1" si="326"/>
        <v>9</v>
      </c>
      <c r="O1742" s="4"/>
      <c r="P1742" s="4">
        <v>31</v>
      </c>
      <c r="Q1742" s="4">
        <v>38</v>
      </c>
      <c r="R1742" s="4">
        <v>40</v>
      </c>
      <c r="S1742" s="4">
        <v>37</v>
      </c>
      <c r="T1742" s="4">
        <v>42</v>
      </c>
      <c r="U1742" s="4">
        <v>32</v>
      </c>
      <c r="V1742" s="13">
        <v>55</v>
      </c>
      <c r="W1742" s="4">
        <v>29</v>
      </c>
      <c r="X1742" s="4">
        <v>52</v>
      </c>
      <c r="Y1742">
        <f t="shared" si="334"/>
        <v>0</v>
      </c>
      <c r="Z1742">
        <f t="shared" si="335"/>
        <v>0</v>
      </c>
    </row>
    <row r="1743" spans="2:26" x14ac:dyDescent="0.25">
      <c r="B1743" s="11">
        <f t="shared" si="336"/>
        <v>44634.124999995802</v>
      </c>
      <c r="C1743" s="1">
        <f t="shared" si="327"/>
        <v>3</v>
      </c>
      <c r="D1743" s="1">
        <f t="shared" si="328"/>
        <v>1</v>
      </c>
      <c r="E1743" s="12">
        <f t="shared" si="329"/>
        <v>4</v>
      </c>
      <c r="F1743" s="124" t="str">
        <f t="shared" si="330"/>
        <v>0</v>
      </c>
      <c r="G1743" s="1">
        <f ca="1">(OFFSET(O1743,0,MATCH(Customer!$J$6,'CDH &amp; HDH'!$P$11:$X$11,0)))</f>
        <v>54</v>
      </c>
      <c r="H1743" s="1" t="str">
        <f t="shared" si="331"/>
        <v>Heating</v>
      </c>
      <c r="I1743" s="1">
        <f ca="1">OFFSET(IF($H1743="Cooling",Customer!$C$25,Customer!$C$52),E1743,D1743)</f>
        <v>66</v>
      </c>
      <c r="J1743" s="1">
        <f ca="1">OFFSET(IF($H1743="Cooling",Customer!$L$25,Customer!$L$52),$E1743,$D1743)</f>
        <v>64</v>
      </c>
      <c r="K1743" s="16">
        <f t="shared" si="332"/>
        <v>0</v>
      </c>
      <c r="L1743" s="16">
        <f t="shared" si="333"/>
        <v>0</v>
      </c>
      <c r="M1743" s="17">
        <f t="shared" ca="1" si="325"/>
        <v>12</v>
      </c>
      <c r="N1743" s="17">
        <f t="shared" ca="1" si="326"/>
        <v>10</v>
      </c>
      <c r="O1743" s="4"/>
      <c r="P1743" s="4">
        <v>30</v>
      </c>
      <c r="Q1743" s="4">
        <v>38</v>
      </c>
      <c r="R1743" s="4">
        <v>40</v>
      </c>
      <c r="S1743" s="4">
        <v>35</v>
      </c>
      <c r="T1743" s="4">
        <v>42</v>
      </c>
      <c r="U1743" s="4">
        <v>32</v>
      </c>
      <c r="V1743" s="13">
        <v>54</v>
      </c>
      <c r="W1743" s="4">
        <v>29</v>
      </c>
      <c r="X1743" s="4">
        <v>49</v>
      </c>
      <c r="Y1743">
        <f t="shared" si="334"/>
        <v>0</v>
      </c>
      <c r="Z1743">
        <f t="shared" si="335"/>
        <v>0</v>
      </c>
    </row>
    <row r="1744" spans="2:26" x14ac:dyDescent="0.25">
      <c r="B1744" s="11">
        <f t="shared" si="336"/>
        <v>44634.166666662466</v>
      </c>
      <c r="C1744" s="1">
        <f t="shared" si="327"/>
        <v>3</v>
      </c>
      <c r="D1744" s="1">
        <f t="shared" si="328"/>
        <v>1</v>
      </c>
      <c r="E1744" s="12">
        <f t="shared" si="329"/>
        <v>5</v>
      </c>
      <c r="F1744" s="124" t="str">
        <f t="shared" si="330"/>
        <v>0</v>
      </c>
      <c r="G1744" s="1">
        <f ca="1">(OFFSET(O1744,0,MATCH(Customer!$J$6,'CDH &amp; HDH'!$P$11:$X$11,0)))</f>
        <v>53</v>
      </c>
      <c r="H1744" s="1" t="str">
        <f t="shared" si="331"/>
        <v>Heating</v>
      </c>
      <c r="I1744" s="1">
        <f ca="1">OFFSET(IF($H1744="Cooling",Customer!$C$25,Customer!$C$52),E1744,D1744)</f>
        <v>66</v>
      </c>
      <c r="J1744" s="1">
        <f ca="1">OFFSET(IF($H1744="Cooling",Customer!$L$25,Customer!$L$52),$E1744,$D1744)</f>
        <v>64</v>
      </c>
      <c r="K1744" s="16">
        <f t="shared" si="332"/>
        <v>0</v>
      </c>
      <c r="L1744" s="16">
        <f t="shared" si="333"/>
        <v>0</v>
      </c>
      <c r="M1744" s="17">
        <f t="shared" ca="1" si="325"/>
        <v>13</v>
      </c>
      <c r="N1744" s="17">
        <f t="shared" ca="1" si="326"/>
        <v>11</v>
      </c>
      <c r="O1744" s="4"/>
      <c r="P1744" s="4">
        <v>29</v>
      </c>
      <c r="Q1744" s="4">
        <v>39</v>
      </c>
      <c r="R1744" s="4">
        <v>40</v>
      </c>
      <c r="S1744" s="4">
        <v>35</v>
      </c>
      <c r="T1744" s="4">
        <v>42</v>
      </c>
      <c r="U1744" s="4">
        <v>32</v>
      </c>
      <c r="V1744" s="13">
        <v>53</v>
      </c>
      <c r="W1744" s="4">
        <v>29</v>
      </c>
      <c r="X1744" s="4">
        <v>47</v>
      </c>
      <c r="Y1744">
        <f t="shared" si="334"/>
        <v>0</v>
      </c>
      <c r="Z1744">
        <f t="shared" si="335"/>
        <v>0</v>
      </c>
    </row>
    <row r="1745" spans="2:26" x14ac:dyDescent="0.25">
      <c r="B1745" s="11">
        <f t="shared" si="336"/>
        <v>44634.20833332913</v>
      </c>
      <c r="C1745" s="1">
        <f t="shared" si="327"/>
        <v>3</v>
      </c>
      <c r="D1745" s="1">
        <f t="shared" si="328"/>
        <v>1</v>
      </c>
      <c r="E1745" s="12">
        <f t="shared" si="329"/>
        <v>6</v>
      </c>
      <c r="F1745" s="124" t="str">
        <f t="shared" si="330"/>
        <v>0</v>
      </c>
      <c r="G1745" s="1">
        <f ca="1">(OFFSET(O1745,0,MATCH(Customer!$J$6,'CDH &amp; HDH'!$P$11:$X$11,0)))</f>
        <v>48</v>
      </c>
      <c r="H1745" s="1" t="str">
        <f t="shared" si="331"/>
        <v>Heating</v>
      </c>
      <c r="I1745" s="1">
        <f ca="1">OFFSET(IF($H1745="Cooling",Customer!$C$25,Customer!$C$52),E1745,D1745)</f>
        <v>66</v>
      </c>
      <c r="J1745" s="1">
        <f ca="1">OFFSET(IF($H1745="Cooling",Customer!$L$25,Customer!$L$52),$E1745,$D1745)</f>
        <v>64</v>
      </c>
      <c r="K1745" s="16">
        <f t="shared" si="332"/>
        <v>0</v>
      </c>
      <c r="L1745" s="16">
        <f t="shared" si="333"/>
        <v>0</v>
      </c>
      <c r="M1745" s="17">
        <f t="shared" ca="1" si="325"/>
        <v>18</v>
      </c>
      <c r="N1745" s="17">
        <f t="shared" ca="1" si="326"/>
        <v>16</v>
      </c>
      <c r="O1745" s="4"/>
      <c r="P1745" s="4">
        <v>29</v>
      </c>
      <c r="Q1745" s="4">
        <v>37</v>
      </c>
      <c r="R1745" s="4">
        <v>39</v>
      </c>
      <c r="S1745" s="4">
        <v>35</v>
      </c>
      <c r="T1745" s="4">
        <v>42</v>
      </c>
      <c r="U1745" s="4">
        <v>30</v>
      </c>
      <c r="V1745" s="13">
        <v>48</v>
      </c>
      <c r="W1745" s="4">
        <v>30</v>
      </c>
      <c r="X1745" s="4">
        <v>46</v>
      </c>
      <c r="Y1745">
        <f t="shared" si="334"/>
        <v>0</v>
      </c>
      <c r="Z1745">
        <f t="shared" si="335"/>
        <v>0</v>
      </c>
    </row>
    <row r="1746" spans="2:26" x14ac:dyDescent="0.25">
      <c r="B1746" s="11">
        <f t="shared" si="336"/>
        <v>44634.249999995794</v>
      </c>
      <c r="C1746" s="1">
        <f t="shared" si="327"/>
        <v>3</v>
      </c>
      <c r="D1746" s="1">
        <f t="shared" si="328"/>
        <v>1</v>
      </c>
      <c r="E1746" s="12">
        <f t="shared" si="329"/>
        <v>7</v>
      </c>
      <c r="F1746" s="124" t="str">
        <f t="shared" si="330"/>
        <v>0</v>
      </c>
      <c r="G1746" s="1">
        <f ca="1">(OFFSET(O1746,0,MATCH(Customer!$J$6,'CDH &amp; HDH'!$P$11:$X$11,0)))</f>
        <v>48</v>
      </c>
      <c r="H1746" s="1" t="str">
        <f t="shared" si="331"/>
        <v>Heating</v>
      </c>
      <c r="I1746" s="1">
        <f ca="1">OFFSET(IF($H1746="Cooling",Customer!$C$25,Customer!$C$52),E1746,D1746)</f>
        <v>66</v>
      </c>
      <c r="J1746" s="1">
        <f ca="1">OFFSET(IF($H1746="Cooling",Customer!$L$25,Customer!$L$52),$E1746,$D1746)</f>
        <v>64</v>
      </c>
      <c r="K1746" s="16">
        <f t="shared" si="332"/>
        <v>0</v>
      </c>
      <c r="L1746" s="16">
        <f t="shared" si="333"/>
        <v>0</v>
      </c>
      <c r="M1746" s="17">
        <f t="shared" ca="1" si="325"/>
        <v>18</v>
      </c>
      <c r="N1746" s="17">
        <f t="shared" ca="1" si="326"/>
        <v>16</v>
      </c>
      <c r="O1746" s="4"/>
      <c r="P1746" s="4">
        <v>28</v>
      </c>
      <c r="Q1746" s="4">
        <v>36</v>
      </c>
      <c r="R1746" s="4">
        <v>40</v>
      </c>
      <c r="S1746" s="4">
        <v>35</v>
      </c>
      <c r="T1746" s="4">
        <v>41</v>
      </c>
      <c r="U1746" s="4">
        <v>31</v>
      </c>
      <c r="V1746" s="13">
        <v>48</v>
      </c>
      <c r="W1746" s="4">
        <v>31</v>
      </c>
      <c r="X1746" s="4">
        <v>49</v>
      </c>
      <c r="Y1746">
        <f t="shared" si="334"/>
        <v>0</v>
      </c>
      <c r="Z1746">
        <f t="shared" si="335"/>
        <v>0</v>
      </c>
    </row>
    <row r="1747" spans="2:26" x14ac:dyDescent="0.25">
      <c r="B1747" s="11">
        <f t="shared" si="336"/>
        <v>44634.291666662459</v>
      </c>
      <c r="C1747" s="1">
        <f t="shared" si="327"/>
        <v>3</v>
      </c>
      <c r="D1747" s="1">
        <f t="shared" si="328"/>
        <v>1</v>
      </c>
      <c r="E1747" s="12">
        <f t="shared" si="329"/>
        <v>8</v>
      </c>
      <c r="F1747" s="124" t="str">
        <f t="shared" si="330"/>
        <v>0</v>
      </c>
      <c r="G1747" s="1">
        <f ca="1">(OFFSET(O1747,0,MATCH(Customer!$J$6,'CDH &amp; HDH'!$P$11:$X$11,0)))</f>
        <v>51</v>
      </c>
      <c r="H1747" s="1" t="str">
        <f t="shared" si="331"/>
        <v>Heating</v>
      </c>
      <c r="I1747" s="1">
        <f ca="1">OFFSET(IF($H1747="Cooling",Customer!$C$25,Customer!$C$52),E1747,D1747)</f>
        <v>70</v>
      </c>
      <c r="J1747" s="1">
        <f ca="1">OFFSET(IF($H1747="Cooling",Customer!$L$25,Customer!$L$52),$E1747,$D1747)</f>
        <v>70</v>
      </c>
      <c r="K1747" s="16">
        <f t="shared" si="332"/>
        <v>0</v>
      </c>
      <c r="L1747" s="16">
        <f t="shared" si="333"/>
        <v>0</v>
      </c>
      <c r="M1747" s="17">
        <f t="shared" ca="1" si="325"/>
        <v>19</v>
      </c>
      <c r="N1747" s="17">
        <f t="shared" ca="1" si="326"/>
        <v>19</v>
      </c>
      <c r="O1747" s="4"/>
      <c r="P1747" s="4">
        <v>31</v>
      </c>
      <c r="Q1747" s="4">
        <v>36</v>
      </c>
      <c r="R1747" s="4">
        <v>40</v>
      </c>
      <c r="S1747" s="4">
        <v>36</v>
      </c>
      <c r="T1747" s="4">
        <v>42</v>
      </c>
      <c r="U1747" s="4">
        <v>33</v>
      </c>
      <c r="V1747" s="13">
        <v>51</v>
      </c>
      <c r="W1747" s="4">
        <v>32</v>
      </c>
      <c r="X1747" s="4">
        <v>51</v>
      </c>
      <c r="Y1747">
        <f t="shared" si="334"/>
        <v>0</v>
      </c>
      <c r="Z1747">
        <f t="shared" si="335"/>
        <v>0</v>
      </c>
    </row>
    <row r="1748" spans="2:26" x14ac:dyDescent="0.25">
      <c r="B1748" s="11">
        <f t="shared" si="336"/>
        <v>44634.333333329123</v>
      </c>
      <c r="C1748" s="1">
        <f t="shared" si="327"/>
        <v>3</v>
      </c>
      <c r="D1748" s="1">
        <f t="shared" si="328"/>
        <v>1</v>
      </c>
      <c r="E1748" s="12">
        <f t="shared" si="329"/>
        <v>9</v>
      </c>
      <c r="F1748" s="124" t="str">
        <f t="shared" si="330"/>
        <v>0</v>
      </c>
      <c r="G1748" s="1">
        <f ca="1">(OFFSET(O1748,0,MATCH(Customer!$J$6,'CDH &amp; HDH'!$P$11:$X$11,0)))</f>
        <v>53</v>
      </c>
      <c r="H1748" s="1" t="str">
        <f t="shared" si="331"/>
        <v>Heating</v>
      </c>
      <c r="I1748" s="1">
        <f ca="1">OFFSET(IF($H1748="Cooling",Customer!$C$25,Customer!$C$52),E1748,D1748)</f>
        <v>70</v>
      </c>
      <c r="J1748" s="1">
        <f ca="1">OFFSET(IF($H1748="Cooling",Customer!$L$25,Customer!$L$52),$E1748,$D1748)</f>
        <v>70</v>
      </c>
      <c r="K1748" s="16">
        <f t="shared" si="332"/>
        <v>0</v>
      </c>
      <c r="L1748" s="16">
        <f t="shared" si="333"/>
        <v>0</v>
      </c>
      <c r="M1748" s="17">
        <f t="shared" ca="1" si="325"/>
        <v>17</v>
      </c>
      <c r="N1748" s="17">
        <f t="shared" ca="1" si="326"/>
        <v>17</v>
      </c>
      <c r="O1748" s="4"/>
      <c r="P1748" s="4">
        <v>33</v>
      </c>
      <c r="Q1748" s="4">
        <v>37</v>
      </c>
      <c r="R1748" s="4">
        <v>40</v>
      </c>
      <c r="S1748" s="4">
        <v>37</v>
      </c>
      <c r="T1748" s="4">
        <v>44</v>
      </c>
      <c r="U1748" s="4">
        <v>35</v>
      </c>
      <c r="V1748" s="13">
        <v>53</v>
      </c>
      <c r="W1748" s="4">
        <v>32</v>
      </c>
      <c r="X1748" s="4">
        <v>53</v>
      </c>
      <c r="Y1748">
        <f t="shared" si="334"/>
        <v>0</v>
      </c>
      <c r="Z1748">
        <f t="shared" si="335"/>
        <v>0</v>
      </c>
    </row>
    <row r="1749" spans="2:26" x14ac:dyDescent="0.25">
      <c r="B1749" s="11">
        <f t="shared" si="336"/>
        <v>44634.374999995787</v>
      </c>
      <c r="C1749" s="1">
        <f t="shared" si="327"/>
        <v>3</v>
      </c>
      <c r="D1749" s="1">
        <f t="shared" si="328"/>
        <v>1</v>
      </c>
      <c r="E1749" s="12">
        <f t="shared" si="329"/>
        <v>10</v>
      </c>
      <c r="F1749" s="124" t="str">
        <f t="shared" si="330"/>
        <v>0</v>
      </c>
      <c r="G1749" s="1">
        <f ca="1">(OFFSET(O1749,0,MATCH(Customer!$J$6,'CDH &amp; HDH'!$P$11:$X$11,0)))</f>
        <v>53</v>
      </c>
      <c r="H1749" s="1" t="str">
        <f t="shared" si="331"/>
        <v>Heating</v>
      </c>
      <c r="I1749" s="1">
        <f ca="1">OFFSET(IF($H1749="Cooling",Customer!$C$25,Customer!$C$52),E1749,D1749)</f>
        <v>70</v>
      </c>
      <c r="J1749" s="1">
        <f ca="1">OFFSET(IF($H1749="Cooling",Customer!$L$25,Customer!$L$52),$E1749,$D1749)</f>
        <v>70</v>
      </c>
      <c r="K1749" s="16">
        <f t="shared" si="332"/>
        <v>0</v>
      </c>
      <c r="L1749" s="16">
        <f t="shared" si="333"/>
        <v>0</v>
      </c>
      <c r="M1749" s="17">
        <f t="shared" ca="1" si="325"/>
        <v>17</v>
      </c>
      <c r="N1749" s="17">
        <f t="shared" ca="1" si="326"/>
        <v>17</v>
      </c>
      <c r="O1749" s="4"/>
      <c r="P1749" s="4">
        <v>36</v>
      </c>
      <c r="Q1749" s="4">
        <v>39</v>
      </c>
      <c r="R1749" s="4">
        <v>42</v>
      </c>
      <c r="S1749" s="4">
        <v>39</v>
      </c>
      <c r="T1749" s="4">
        <v>44</v>
      </c>
      <c r="U1749" s="4">
        <v>38</v>
      </c>
      <c r="V1749" s="13">
        <v>53</v>
      </c>
      <c r="W1749" s="4">
        <v>33</v>
      </c>
      <c r="X1749" s="4">
        <v>56</v>
      </c>
      <c r="Y1749">
        <f t="shared" si="334"/>
        <v>0</v>
      </c>
      <c r="Z1749">
        <f t="shared" si="335"/>
        <v>0</v>
      </c>
    </row>
    <row r="1750" spans="2:26" x14ac:dyDescent="0.25">
      <c r="B1750" s="11">
        <f t="shared" si="336"/>
        <v>44634.416666662451</v>
      </c>
      <c r="C1750" s="1">
        <f t="shared" si="327"/>
        <v>3</v>
      </c>
      <c r="D1750" s="1">
        <f t="shared" si="328"/>
        <v>1</v>
      </c>
      <c r="E1750" s="12">
        <f t="shared" si="329"/>
        <v>11</v>
      </c>
      <c r="F1750" s="124" t="str">
        <f t="shared" si="330"/>
        <v>0</v>
      </c>
      <c r="G1750" s="1">
        <f ca="1">(OFFSET(O1750,0,MATCH(Customer!$J$6,'CDH &amp; HDH'!$P$11:$X$11,0)))</f>
        <v>54</v>
      </c>
      <c r="H1750" s="1" t="str">
        <f t="shared" si="331"/>
        <v>Heating</v>
      </c>
      <c r="I1750" s="1">
        <f ca="1">OFFSET(IF($H1750="Cooling",Customer!$C$25,Customer!$C$52),E1750,D1750)</f>
        <v>70</v>
      </c>
      <c r="J1750" s="1">
        <f ca="1">OFFSET(IF($H1750="Cooling",Customer!$L$25,Customer!$L$52),$E1750,$D1750)</f>
        <v>70</v>
      </c>
      <c r="K1750" s="16">
        <f t="shared" si="332"/>
        <v>0</v>
      </c>
      <c r="L1750" s="16">
        <f t="shared" si="333"/>
        <v>0</v>
      </c>
      <c r="M1750" s="17">
        <f t="shared" ca="1" si="325"/>
        <v>16</v>
      </c>
      <c r="N1750" s="17">
        <f t="shared" ca="1" si="326"/>
        <v>16</v>
      </c>
      <c r="O1750" s="4"/>
      <c r="P1750" s="4">
        <v>38</v>
      </c>
      <c r="Q1750" s="4">
        <v>40</v>
      </c>
      <c r="R1750" s="4">
        <v>44</v>
      </c>
      <c r="S1750" s="4">
        <v>39</v>
      </c>
      <c r="T1750" s="4">
        <v>44</v>
      </c>
      <c r="U1750" s="4">
        <v>40</v>
      </c>
      <c r="V1750" s="13">
        <v>54</v>
      </c>
      <c r="W1750" s="4">
        <v>33</v>
      </c>
      <c r="X1750" s="4">
        <v>67</v>
      </c>
      <c r="Y1750">
        <f t="shared" si="334"/>
        <v>0</v>
      </c>
      <c r="Z1750">
        <f t="shared" si="335"/>
        <v>0</v>
      </c>
    </row>
    <row r="1751" spans="2:26" x14ac:dyDescent="0.25">
      <c r="B1751" s="11">
        <f t="shared" si="336"/>
        <v>44634.458333329116</v>
      </c>
      <c r="C1751" s="1">
        <f t="shared" si="327"/>
        <v>3</v>
      </c>
      <c r="D1751" s="1">
        <f t="shared" si="328"/>
        <v>1</v>
      </c>
      <c r="E1751" s="12">
        <f t="shared" si="329"/>
        <v>12</v>
      </c>
      <c r="F1751" s="124" t="str">
        <f t="shared" si="330"/>
        <v>0</v>
      </c>
      <c r="G1751" s="1">
        <f ca="1">(OFFSET(O1751,0,MATCH(Customer!$J$6,'CDH &amp; HDH'!$P$11:$X$11,0)))</f>
        <v>57</v>
      </c>
      <c r="H1751" s="1" t="str">
        <f t="shared" si="331"/>
        <v>Heating</v>
      </c>
      <c r="I1751" s="1">
        <f ca="1">OFFSET(IF($H1751="Cooling",Customer!$C$25,Customer!$C$52),E1751,D1751)</f>
        <v>70</v>
      </c>
      <c r="J1751" s="1">
        <f ca="1">OFFSET(IF($H1751="Cooling",Customer!$L$25,Customer!$L$52),$E1751,$D1751)</f>
        <v>70</v>
      </c>
      <c r="K1751" s="16">
        <f t="shared" si="332"/>
        <v>0</v>
      </c>
      <c r="L1751" s="16">
        <f t="shared" si="333"/>
        <v>0</v>
      </c>
      <c r="M1751" s="17">
        <f t="shared" ca="1" si="325"/>
        <v>13</v>
      </c>
      <c r="N1751" s="17">
        <f t="shared" ca="1" si="326"/>
        <v>13</v>
      </c>
      <c r="O1751" s="4"/>
      <c r="P1751" s="4">
        <v>40</v>
      </c>
      <c r="Q1751" s="4">
        <v>45</v>
      </c>
      <c r="R1751" s="4">
        <v>46</v>
      </c>
      <c r="S1751" s="4">
        <v>40</v>
      </c>
      <c r="T1751" s="4">
        <v>45</v>
      </c>
      <c r="U1751" s="4">
        <v>43</v>
      </c>
      <c r="V1751" s="13">
        <v>57</v>
      </c>
      <c r="W1751" s="4">
        <v>33</v>
      </c>
      <c r="X1751" s="4">
        <v>76</v>
      </c>
      <c r="Y1751">
        <f t="shared" si="334"/>
        <v>0</v>
      </c>
      <c r="Z1751">
        <f t="shared" si="335"/>
        <v>0</v>
      </c>
    </row>
    <row r="1752" spans="2:26" x14ac:dyDescent="0.25">
      <c r="B1752" s="11">
        <f t="shared" si="336"/>
        <v>44634.49999999578</v>
      </c>
      <c r="C1752" s="1">
        <f t="shared" si="327"/>
        <v>3</v>
      </c>
      <c r="D1752" s="1">
        <f t="shared" si="328"/>
        <v>1</v>
      </c>
      <c r="E1752" s="12">
        <f t="shared" si="329"/>
        <v>13</v>
      </c>
      <c r="F1752" s="124" t="str">
        <f t="shared" si="330"/>
        <v>0</v>
      </c>
      <c r="G1752" s="1">
        <f ca="1">(OFFSET(O1752,0,MATCH(Customer!$J$6,'CDH &amp; HDH'!$P$11:$X$11,0)))</f>
        <v>54</v>
      </c>
      <c r="H1752" s="1" t="str">
        <f t="shared" si="331"/>
        <v>Heating</v>
      </c>
      <c r="I1752" s="1">
        <f ca="1">OFFSET(IF($H1752="Cooling",Customer!$C$25,Customer!$C$52),E1752,D1752)</f>
        <v>70</v>
      </c>
      <c r="J1752" s="1">
        <f ca="1">OFFSET(IF($H1752="Cooling",Customer!$L$25,Customer!$L$52),$E1752,$D1752)</f>
        <v>70</v>
      </c>
      <c r="K1752" s="16">
        <f t="shared" si="332"/>
        <v>0</v>
      </c>
      <c r="L1752" s="16">
        <f t="shared" si="333"/>
        <v>0</v>
      </c>
      <c r="M1752" s="17">
        <f t="shared" ca="1" si="325"/>
        <v>16</v>
      </c>
      <c r="N1752" s="17">
        <f t="shared" ca="1" si="326"/>
        <v>16</v>
      </c>
      <c r="O1752" s="4"/>
      <c r="P1752" s="4">
        <v>42</v>
      </c>
      <c r="Q1752" s="4">
        <v>47</v>
      </c>
      <c r="R1752" s="4">
        <v>48</v>
      </c>
      <c r="S1752" s="4">
        <v>40</v>
      </c>
      <c r="T1752" s="4">
        <v>47</v>
      </c>
      <c r="U1752" s="4">
        <v>44</v>
      </c>
      <c r="V1752" s="13">
        <v>54</v>
      </c>
      <c r="W1752" s="4">
        <v>34</v>
      </c>
      <c r="X1752" s="4">
        <v>78</v>
      </c>
      <c r="Y1752">
        <f t="shared" si="334"/>
        <v>0</v>
      </c>
      <c r="Z1752">
        <f t="shared" si="335"/>
        <v>0</v>
      </c>
    </row>
    <row r="1753" spans="2:26" x14ac:dyDescent="0.25">
      <c r="B1753" s="11">
        <f t="shared" si="336"/>
        <v>44634.541666662444</v>
      </c>
      <c r="C1753" s="1">
        <f t="shared" si="327"/>
        <v>3</v>
      </c>
      <c r="D1753" s="1">
        <f t="shared" si="328"/>
        <v>1</v>
      </c>
      <c r="E1753" s="12">
        <f t="shared" si="329"/>
        <v>14</v>
      </c>
      <c r="F1753" s="124" t="str">
        <f t="shared" si="330"/>
        <v>0</v>
      </c>
      <c r="G1753" s="1">
        <f ca="1">(OFFSET(O1753,0,MATCH(Customer!$J$6,'CDH &amp; HDH'!$P$11:$X$11,0)))</f>
        <v>54</v>
      </c>
      <c r="H1753" s="1" t="str">
        <f t="shared" si="331"/>
        <v>Heating</v>
      </c>
      <c r="I1753" s="1">
        <f ca="1">OFFSET(IF($H1753="Cooling",Customer!$C$25,Customer!$C$52),E1753,D1753)</f>
        <v>70</v>
      </c>
      <c r="J1753" s="1">
        <f ca="1">OFFSET(IF($H1753="Cooling",Customer!$L$25,Customer!$L$52),$E1753,$D1753)</f>
        <v>70</v>
      </c>
      <c r="K1753" s="16">
        <f t="shared" si="332"/>
        <v>0</v>
      </c>
      <c r="L1753" s="16">
        <f t="shared" si="333"/>
        <v>0</v>
      </c>
      <c r="M1753" s="17">
        <f t="shared" ca="1" si="325"/>
        <v>16</v>
      </c>
      <c r="N1753" s="17">
        <f t="shared" ca="1" si="326"/>
        <v>16</v>
      </c>
      <c r="O1753" s="4"/>
      <c r="P1753" s="4">
        <v>43</v>
      </c>
      <c r="Q1753" s="4">
        <v>51</v>
      </c>
      <c r="R1753" s="4">
        <v>49</v>
      </c>
      <c r="S1753" s="4">
        <v>40</v>
      </c>
      <c r="T1753" s="4">
        <v>49</v>
      </c>
      <c r="U1753" s="4">
        <v>45</v>
      </c>
      <c r="V1753" s="13">
        <v>54</v>
      </c>
      <c r="W1753" s="4">
        <v>35</v>
      </c>
      <c r="X1753" s="4">
        <v>81</v>
      </c>
      <c r="Y1753">
        <f t="shared" si="334"/>
        <v>0</v>
      </c>
      <c r="Z1753">
        <f t="shared" si="335"/>
        <v>0</v>
      </c>
    </row>
    <row r="1754" spans="2:26" x14ac:dyDescent="0.25">
      <c r="B1754" s="11">
        <f t="shared" si="336"/>
        <v>44634.583333329108</v>
      </c>
      <c r="C1754" s="1">
        <f t="shared" si="327"/>
        <v>3</v>
      </c>
      <c r="D1754" s="1">
        <f t="shared" si="328"/>
        <v>1</v>
      </c>
      <c r="E1754" s="12">
        <f t="shared" si="329"/>
        <v>15</v>
      </c>
      <c r="F1754" s="124" t="str">
        <f t="shared" si="330"/>
        <v>0</v>
      </c>
      <c r="G1754" s="1">
        <f ca="1">(OFFSET(O1754,0,MATCH(Customer!$J$6,'CDH &amp; HDH'!$P$11:$X$11,0)))</f>
        <v>53</v>
      </c>
      <c r="H1754" s="1" t="str">
        <f t="shared" si="331"/>
        <v>Heating</v>
      </c>
      <c r="I1754" s="1">
        <f ca="1">OFFSET(IF($H1754="Cooling",Customer!$C$25,Customer!$C$52),E1754,D1754)</f>
        <v>70</v>
      </c>
      <c r="J1754" s="1">
        <f ca="1">OFFSET(IF($H1754="Cooling",Customer!$L$25,Customer!$L$52),$E1754,$D1754)</f>
        <v>70</v>
      </c>
      <c r="K1754" s="16">
        <f t="shared" si="332"/>
        <v>0</v>
      </c>
      <c r="L1754" s="16">
        <f t="shared" si="333"/>
        <v>0</v>
      </c>
      <c r="M1754" s="17">
        <f t="shared" ca="1" si="325"/>
        <v>17</v>
      </c>
      <c r="N1754" s="17">
        <f t="shared" ca="1" si="326"/>
        <v>17</v>
      </c>
      <c r="O1754" s="4"/>
      <c r="P1754" s="4">
        <v>43</v>
      </c>
      <c r="Q1754" s="4">
        <v>51</v>
      </c>
      <c r="R1754" s="4">
        <v>49</v>
      </c>
      <c r="S1754" s="4">
        <v>39</v>
      </c>
      <c r="T1754" s="4">
        <v>50</v>
      </c>
      <c r="U1754" s="4">
        <v>46</v>
      </c>
      <c r="V1754" s="13">
        <v>53</v>
      </c>
      <c r="W1754" s="4">
        <v>34</v>
      </c>
      <c r="X1754" s="4">
        <v>81</v>
      </c>
      <c r="Y1754">
        <f t="shared" si="334"/>
        <v>0</v>
      </c>
      <c r="Z1754">
        <f t="shared" si="335"/>
        <v>0</v>
      </c>
    </row>
    <row r="1755" spans="2:26" x14ac:dyDescent="0.25">
      <c r="B1755" s="11">
        <f t="shared" si="336"/>
        <v>44634.624999995773</v>
      </c>
      <c r="C1755" s="1">
        <f t="shared" si="327"/>
        <v>3</v>
      </c>
      <c r="D1755" s="1">
        <f t="shared" si="328"/>
        <v>1</v>
      </c>
      <c r="E1755" s="12">
        <f t="shared" si="329"/>
        <v>16</v>
      </c>
      <c r="F1755" s="124" t="str">
        <f t="shared" si="330"/>
        <v>0</v>
      </c>
      <c r="G1755" s="1">
        <f ca="1">(OFFSET(O1755,0,MATCH(Customer!$J$6,'CDH &amp; HDH'!$P$11:$X$11,0)))</f>
        <v>52</v>
      </c>
      <c r="H1755" s="1" t="str">
        <f t="shared" si="331"/>
        <v>Heating</v>
      </c>
      <c r="I1755" s="1">
        <f ca="1">OFFSET(IF($H1755="Cooling",Customer!$C$25,Customer!$C$52),E1755,D1755)</f>
        <v>70</v>
      </c>
      <c r="J1755" s="1">
        <f ca="1">OFFSET(IF($H1755="Cooling",Customer!$L$25,Customer!$L$52),$E1755,$D1755)</f>
        <v>70</v>
      </c>
      <c r="K1755" s="16">
        <f t="shared" si="332"/>
        <v>0</v>
      </c>
      <c r="L1755" s="16">
        <f t="shared" si="333"/>
        <v>0</v>
      </c>
      <c r="M1755" s="17">
        <f t="shared" ca="1" si="325"/>
        <v>18</v>
      </c>
      <c r="N1755" s="17">
        <f t="shared" ca="1" si="326"/>
        <v>18</v>
      </c>
      <c r="O1755" s="4"/>
      <c r="P1755" s="4">
        <v>44</v>
      </c>
      <c r="Q1755" s="4">
        <v>51</v>
      </c>
      <c r="R1755" s="4">
        <v>47</v>
      </c>
      <c r="S1755" s="4">
        <v>39</v>
      </c>
      <c r="T1755" s="4">
        <v>49</v>
      </c>
      <c r="U1755" s="4">
        <v>46</v>
      </c>
      <c r="V1755" s="13">
        <v>52</v>
      </c>
      <c r="W1755" s="4">
        <v>35</v>
      </c>
      <c r="X1755" s="4">
        <v>81</v>
      </c>
      <c r="Y1755">
        <f t="shared" si="334"/>
        <v>0</v>
      </c>
      <c r="Z1755">
        <f t="shared" si="335"/>
        <v>0</v>
      </c>
    </row>
    <row r="1756" spans="2:26" x14ac:dyDescent="0.25">
      <c r="B1756" s="11">
        <f t="shared" si="336"/>
        <v>44634.666666662437</v>
      </c>
      <c r="C1756" s="1">
        <f t="shared" si="327"/>
        <v>3</v>
      </c>
      <c r="D1756" s="1">
        <f t="shared" si="328"/>
        <v>1</v>
      </c>
      <c r="E1756" s="12">
        <f t="shared" si="329"/>
        <v>17</v>
      </c>
      <c r="F1756" s="124" t="str">
        <f t="shared" si="330"/>
        <v>0</v>
      </c>
      <c r="G1756" s="1">
        <f ca="1">(OFFSET(O1756,0,MATCH(Customer!$J$6,'CDH &amp; HDH'!$P$11:$X$11,0)))</f>
        <v>51</v>
      </c>
      <c r="H1756" s="1" t="str">
        <f t="shared" si="331"/>
        <v>Heating</v>
      </c>
      <c r="I1756" s="1">
        <f ca="1">OFFSET(IF($H1756="Cooling",Customer!$C$25,Customer!$C$52),E1756,D1756)</f>
        <v>70</v>
      </c>
      <c r="J1756" s="1">
        <f ca="1">OFFSET(IF($H1756="Cooling",Customer!$L$25,Customer!$L$52),$E1756,$D1756)</f>
        <v>70</v>
      </c>
      <c r="K1756" s="16">
        <f t="shared" si="332"/>
        <v>0</v>
      </c>
      <c r="L1756" s="16">
        <f t="shared" si="333"/>
        <v>0</v>
      </c>
      <c r="M1756" s="17">
        <f t="shared" ca="1" si="325"/>
        <v>19</v>
      </c>
      <c r="N1756" s="17">
        <f t="shared" ca="1" si="326"/>
        <v>19</v>
      </c>
      <c r="O1756" s="4"/>
      <c r="P1756" s="4">
        <v>42</v>
      </c>
      <c r="Q1756" s="4">
        <v>51</v>
      </c>
      <c r="R1756" s="4">
        <v>46</v>
      </c>
      <c r="S1756" s="4">
        <v>37</v>
      </c>
      <c r="T1756" s="4">
        <v>49</v>
      </c>
      <c r="U1756" s="4">
        <v>45</v>
      </c>
      <c r="V1756" s="13">
        <v>51</v>
      </c>
      <c r="W1756" s="4">
        <v>34</v>
      </c>
      <c r="X1756" s="4">
        <v>79</v>
      </c>
      <c r="Y1756">
        <f t="shared" si="334"/>
        <v>0</v>
      </c>
      <c r="Z1756">
        <f t="shared" si="335"/>
        <v>0</v>
      </c>
    </row>
    <row r="1757" spans="2:26" x14ac:dyDescent="0.25">
      <c r="B1757" s="11">
        <f t="shared" si="336"/>
        <v>44634.708333329101</v>
      </c>
      <c r="C1757" s="1">
        <f t="shared" si="327"/>
        <v>3</v>
      </c>
      <c r="D1757" s="1">
        <f t="shared" si="328"/>
        <v>1</v>
      </c>
      <c r="E1757" s="12">
        <f t="shared" si="329"/>
        <v>18</v>
      </c>
      <c r="F1757" s="124" t="str">
        <f t="shared" si="330"/>
        <v>0</v>
      </c>
      <c r="G1757" s="1">
        <f ca="1">(OFFSET(O1757,0,MATCH(Customer!$J$6,'CDH &amp; HDH'!$P$11:$X$11,0)))</f>
        <v>51</v>
      </c>
      <c r="H1757" s="1" t="str">
        <f t="shared" si="331"/>
        <v>Heating</v>
      </c>
      <c r="I1757" s="1">
        <f ca="1">OFFSET(IF($H1757="Cooling",Customer!$C$25,Customer!$C$52),E1757,D1757)</f>
        <v>70</v>
      </c>
      <c r="J1757" s="1">
        <f ca="1">OFFSET(IF($H1757="Cooling",Customer!$L$25,Customer!$L$52),$E1757,$D1757)</f>
        <v>70</v>
      </c>
      <c r="K1757" s="16">
        <f t="shared" si="332"/>
        <v>0</v>
      </c>
      <c r="L1757" s="16">
        <f t="shared" si="333"/>
        <v>0</v>
      </c>
      <c r="M1757" s="17">
        <f t="shared" ca="1" si="325"/>
        <v>19</v>
      </c>
      <c r="N1757" s="17">
        <f t="shared" ca="1" si="326"/>
        <v>19</v>
      </c>
      <c r="O1757" s="4"/>
      <c r="P1757" s="4">
        <v>40</v>
      </c>
      <c r="Q1757" s="4">
        <v>48</v>
      </c>
      <c r="R1757" s="4">
        <v>45</v>
      </c>
      <c r="S1757" s="4">
        <v>35</v>
      </c>
      <c r="T1757" s="4">
        <v>48</v>
      </c>
      <c r="U1757" s="4">
        <v>44</v>
      </c>
      <c r="V1757" s="13">
        <v>51</v>
      </c>
      <c r="W1757" s="4">
        <v>33</v>
      </c>
      <c r="X1757" s="4">
        <v>78</v>
      </c>
      <c r="Y1757">
        <f t="shared" si="334"/>
        <v>0</v>
      </c>
      <c r="Z1757">
        <f t="shared" si="335"/>
        <v>0</v>
      </c>
    </row>
    <row r="1758" spans="2:26" x14ac:dyDescent="0.25">
      <c r="B1758" s="11">
        <f t="shared" si="336"/>
        <v>44634.749999995765</v>
      </c>
      <c r="C1758" s="1">
        <f t="shared" si="327"/>
        <v>3</v>
      </c>
      <c r="D1758" s="1">
        <f t="shared" si="328"/>
        <v>1</v>
      </c>
      <c r="E1758" s="12">
        <f t="shared" si="329"/>
        <v>19</v>
      </c>
      <c r="F1758" s="124" t="str">
        <f t="shared" si="330"/>
        <v>0</v>
      </c>
      <c r="G1758" s="1">
        <f ca="1">(OFFSET(O1758,0,MATCH(Customer!$J$6,'CDH &amp; HDH'!$P$11:$X$11,0)))</f>
        <v>50</v>
      </c>
      <c r="H1758" s="1" t="str">
        <f t="shared" si="331"/>
        <v>Heating</v>
      </c>
      <c r="I1758" s="1">
        <f ca="1">OFFSET(IF($H1758="Cooling",Customer!$C$25,Customer!$C$52),E1758,D1758)</f>
        <v>66</v>
      </c>
      <c r="J1758" s="1">
        <f ca="1">OFFSET(IF($H1758="Cooling",Customer!$L$25,Customer!$L$52),$E1758,$D1758)</f>
        <v>64</v>
      </c>
      <c r="K1758" s="16">
        <f t="shared" si="332"/>
        <v>0</v>
      </c>
      <c r="L1758" s="16">
        <f t="shared" si="333"/>
        <v>0</v>
      </c>
      <c r="M1758" s="17">
        <f t="shared" ca="1" si="325"/>
        <v>16</v>
      </c>
      <c r="N1758" s="17">
        <f t="shared" ca="1" si="326"/>
        <v>14</v>
      </c>
      <c r="O1758" s="4"/>
      <c r="P1758" s="4">
        <v>38</v>
      </c>
      <c r="Q1758" s="4">
        <v>46</v>
      </c>
      <c r="R1758" s="4">
        <v>45</v>
      </c>
      <c r="S1758" s="4">
        <v>34</v>
      </c>
      <c r="T1758" s="4">
        <v>44</v>
      </c>
      <c r="U1758" s="4">
        <v>43</v>
      </c>
      <c r="V1758" s="13">
        <v>50</v>
      </c>
      <c r="W1758" s="4">
        <v>32</v>
      </c>
      <c r="X1758" s="4">
        <v>77</v>
      </c>
      <c r="Y1758">
        <f t="shared" si="334"/>
        <v>0</v>
      </c>
      <c r="Z1758">
        <f t="shared" si="335"/>
        <v>0</v>
      </c>
    </row>
    <row r="1759" spans="2:26" x14ac:dyDescent="0.25">
      <c r="B1759" s="11">
        <f t="shared" si="336"/>
        <v>44634.79166666243</v>
      </c>
      <c r="C1759" s="1">
        <f t="shared" si="327"/>
        <v>3</v>
      </c>
      <c r="D1759" s="1">
        <f t="shared" si="328"/>
        <v>1</v>
      </c>
      <c r="E1759" s="12">
        <f t="shared" si="329"/>
        <v>20</v>
      </c>
      <c r="F1759" s="124" t="str">
        <f t="shared" si="330"/>
        <v>0</v>
      </c>
      <c r="G1759" s="1">
        <f ca="1">(OFFSET(O1759,0,MATCH(Customer!$J$6,'CDH &amp; HDH'!$P$11:$X$11,0)))</f>
        <v>49</v>
      </c>
      <c r="H1759" s="1" t="str">
        <f t="shared" si="331"/>
        <v>Heating</v>
      </c>
      <c r="I1759" s="1">
        <f ca="1">OFFSET(IF($H1759="Cooling",Customer!$C$25,Customer!$C$52),E1759,D1759)</f>
        <v>66</v>
      </c>
      <c r="J1759" s="1">
        <f ca="1">OFFSET(IF($H1759="Cooling",Customer!$L$25,Customer!$L$52),$E1759,$D1759)</f>
        <v>64</v>
      </c>
      <c r="K1759" s="16">
        <f t="shared" si="332"/>
        <v>0</v>
      </c>
      <c r="L1759" s="16">
        <f t="shared" si="333"/>
        <v>0</v>
      </c>
      <c r="M1759" s="17">
        <f t="shared" ca="1" si="325"/>
        <v>17</v>
      </c>
      <c r="N1759" s="17">
        <f t="shared" ca="1" si="326"/>
        <v>15</v>
      </c>
      <c r="O1759" s="4"/>
      <c r="P1759" s="4">
        <v>37</v>
      </c>
      <c r="Q1759" s="4">
        <v>46</v>
      </c>
      <c r="R1759" s="4">
        <v>44</v>
      </c>
      <c r="S1759" s="4">
        <v>33</v>
      </c>
      <c r="T1759" s="4">
        <v>37</v>
      </c>
      <c r="U1759" s="4">
        <v>42</v>
      </c>
      <c r="V1759" s="13">
        <v>49</v>
      </c>
      <c r="W1759" s="4">
        <v>31</v>
      </c>
      <c r="X1759" s="4">
        <v>72</v>
      </c>
      <c r="Y1759">
        <f t="shared" si="334"/>
        <v>0</v>
      </c>
      <c r="Z1759">
        <f t="shared" si="335"/>
        <v>0</v>
      </c>
    </row>
    <row r="1760" spans="2:26" x14ac:dyDescent="0.25">
      <c r="B1760" s="11">
        <f t="shared" si="336"/>
        <v>44634.833333329094</v>
      </c>
      <c r="C1760" s="1">
        <f t="shared" si="327"/>
        <v>3</v>
      </c>
      <c r="D1760" s="1">
        <f t="shared" si="328"/>
        <v>1</v>
      </c>
      <c r="E1760" s="12">
        <f t="shared" si="329"/>
        <v>21</v>
      </c>
      <c r="F1760" s="124" t="str">
        <f t="shared" si="330"/>
        <v>0</v>
      </c>
      <c r="G1760" s="1">
        <f ca="1">(OFFSET(O1760,0,MATCH(Customer!$J$6,'CDH &amp; HDH'!$P$11:$X$11,0)))</f>
        <v>49</v>
      </c>
      <c r="H1760" s="1" t="str">
        <f t="shared" si="331"/>
        <v>Heating</v>
      </c>
      <c r="I1760" s="1">
        <f ca="1">OFFSET(IF($H1760="Cooling",Customer!$C$25,Customer!$C$52),E1760,D1760)</f>
        <v>66</v>
      </c>
      <c r="J1760" s="1">
        <f ca="1">OFFSET(IF($H1760="Cooling",Customer!$L$25,Customer!$L$52),$E1760,$D1760)</f>
        <v>64</v>
      </c>
      <c r="K1760" s="16">
        <f t="shared" si="332"/>
        <v>0</v>
      </c>
      <c r="L1760" s="16">
        <f t="shared" si="333"/>
        <v>0</v>
      </c>
      <c r="M1760" s="17">
        <f t="shared" ca="1" si="325"/>
        <v>17</v>
      </c>
      <c r="N1760" s="17">
        <f t="shared" ca="1" si="326"/>
        <v>15</v>
      </c>
      <c r="O1760" s="4"/>
      <c r="P1760" s="4">
        <v>36</v>
      </c>
      <c r="Q1760" s="4">
        <v>45</v>
      </c>
      <c r="R1760" s="4">
        <v>44</v>
      </c>
      <c r="S1760" s="4">
        <v>30</v>
      </c>
      <c r="T1760" s="4">
        <v>36</v>
      </c>
      <c r="U1760" s="4">
        <v>42</v>
      </c>
      <c r="V1760" s="13">
        <v>49</v>
      </c>
      <c r="W1760" s="4">
        <v>31</v>
      </c>
      <c r="X1760" s="4">
        <v>72</v>
      </c>
      <c r="Y1760">
        <f t="shared" si="334"/>
        <v>0</v>
      </c>
      <c r="Z1760">
        <f t="shared" si="335"/>
        <v>0</v>
      </c>
    </row>
    <row r="1761" spans="2:26" x14ac:dyDescent="0.25">
      <c r="B1761" s="11">
        <f t="shared" si="336"/>
        <v>44634.874999995758</v>
      </c>
      <c r="C1761" s="1">
        <f t="shared" si="327"/>
        <v>3</v>
      </c>
      <c r="D1761" s="1">
        <f t="shared" si="328"/>
        <v>1</v>
      </c>
      <c r="E1761" s="12">
        <f t="shared" si="329"/>
        <v>22</v>
      </c>
      <c r="F1761" s="124" t="str">
        <f t="shared" si="330"/>
        <v>0</v>
      </c>
      <c r="G1761" s="1">
        <f ca="1">(OFFSET(O1761,0,MATCH(Customer!$J$6,'CDH &amp; HDH'!$P$11:$X$11,0)))</f>
        <v>49</v>
      </c>
      <c r="H1761" s="1" t="str">
        <f t="shared" si="331"/>
        <v>Heating</v>
      </c>
      <c r="I1761" s="1">
        <f ca="1">OFFSET(IF($H1761="Cooling",Customer!$C$25,Customer!$C$52),E1761,D1761)</f>
        <v>66</v>
      </c>
      <c r="J1761" s="1">
        <f ca="1">OFFSET(IF($H1761="Cooling",Customer!$L$25,Customer!$L$52),$E1761,$D1761)</f>
        <v>64</v>
      </c>
      <c r="K1761" s="16">
        <f t="shared" si="332"/>
        <v>0</v>
      </c>
      <c r="L1761" s="16">
        <f t="shared" si="333"/>
        <v>0</v>
      </c>
      <c r="M1761" s="17">
        <f t="shared" ca="1" si="325"/>
        <v>17</v>
      </c>
      <c r="N1761" s="17">
        <f t="shared" ca="1" si="326"/>
        <v>15</v>
      </c>
      <c r="O1761" s="4"/>
      <c r="P1761" s="4">
        <v>35</v>
      </c>
      <c r="Q1761" s="4">
        <v>43</v>
      </c>
      <c r="R1761" s="4">
        <v>43</v>
      </c>
      <c r="S1761" s="4">
        <v>30</v>
      </c>
      <c r="T1761" s="4">
        <v>38</v>
      </c>
      <c r="U1761" s="4">
        <v>43</v>
      </c>
      <c r="V1761" s="13">
        <v>49</v>
      </c>
      <c r="W1761" s="4">
        <v>31</v>
      </c>
      <c r="X1761" s="4">
        <v>65</v>
      </c>
      <c r="Y1761">
        <f t="shared" si="334"/>
        <v>0</v>
      </c>
      <c r="Z1761">
        <f t="shared" si="335"/>
        <v>0</v>
      </c>
    </row>
    <row r="1762" spans="2:26" x14ac:dyDescent="0.25">
      <c r="B1762" s="11">
        <f t="shared" si="336"/>
        <v>44634.916666662422</v>
      </c>
      <c r="C1762" s="1">
        <f t="shared" si="327"/>
        <v>3</v>
      </c>
      <c r="D1762" s="1">
        <f t="shared" si="328"/>
        <v>1</v>
      </c>
      <c r="E1762" s="12">
        <f t="shared" si="329"/>
        <v>23</v>
      </c>
      <c r="F1762" s="124" t="str">
        <f t="shared" si="330"/>
        <v>0</v>
      </c>
      <c r="G1762" s="1">
        <f ca="1">(OFFSET(O1762,0,MATCH(Customer!$J$6,'CDH &amp; HDH'!$P$11:$X$11,0)))</f>
        <v>48</v>
      </c>
      <c r="H1762" s="1" t="str">
        <f t="shared" si="331"/>
        <v>Heating</v>
      </c>
      <c r="I1762" s="1">
        <f ca="1">OFFSET(IF($H1762="Cooling",Customer!$C$25,Customer!$C$52),E1762,D1762)</f>
        <v>66</v>
      </c>
      <c r="J1762" s="1">
        <f ca="1">OFFSET(IF($H1762="Cooling",Customer!$L$25,Customer!$L$52),$E1762,$D1762)</f>
        <v>64</v>
      </c>
      <c r="K1762" s="16">
        <f t="shared" si="332"/>
        <v>0</v>
      </c>
      <c r="L1762" s="16">
        <f t="shared" si="333"/>
        <v>0</v>
      </c>
      <c r="M1762" s="17">
        <f t="shared" ca="1" si="325"/>
        <v>18</v>
      </c>
      <c r="N1762" s="17">
        <f t="shared" ca="1" si="326"/>
        <v>16</v>
      </c>
      <c r="O1762" s="4"/>
      <c r="P1762" s="4">
        <v>34</v>
      </c>
      <c r="Q1762" s="4">
        <v>41</v>
      </c>
      <c r="R1762" s="4">
        <v>43</v>
      </c>
      <c r="S1762" s="4">
        <v>30</v>
      </c>
      <c r="T1762" s="4">
        <v>39</v>
      </c>
      <c r="U1762" s="4">
        <v>44</v>
      </c>
      <c r="V1762" s="13">
        <v>48</v>
      </c>
      <c r="W1762" s="4">
        <v>30</v>
      </c>
      <c r="X1762" s="4">
        <v>62</v>
      </c>
      <c r="Y1762">
        <f t="shared" si="334"/>
        <v>0</v>
      </c>
      <c r="Z1762">
        <f t="shared" si="335"/>
        <v>0</v>
      </c>
    </row>
    <row r="1763" spans="2:26" x14ac:dyDescent="0.25">
      <c r="B1763" s="11">
        <f t="shared" si="336"/>
        <v>44634.958333329087</v>
      </c>
      <c r="C1763" s="1">
        <f t="shared" si="327"/>
        <v>3</v>
      </c>
      <c r="D1763" s="1">
        <f t="shared" si="328"/>
        <v>1</v>
      </c>
      <c r="E1763" s="12">
        <f t="shared" si="329"/>
        <v>24</v>
      </c>
      <c r="F1763" s="124" t="str">
        <f t="shared" si="330"/>
        <v>0</v>
      </c>
      <c r="G1763" s="1">
        <f ca="1">(OFFSET(O1763,0,MATCH(Customer!$J$6,'CDH &amp; HDH'!$P$11:$X$11,0)))</f>
        <v>49</v>
      </c>
      <c r="H1763" s="1" t="str">
        <f t="shared" si="331"/>
        <v>Heating</v>
      </c>
      <c r="I1763" s="1">
        <f ca="1">OFFSET(IF($H1763="Cooling",Customer!$C$25,Customer!$C$52),E1763,D1763)</f>
        <v>66</v>
      </c>
      <c r="J1763" s="1">
        <f ca="1">OFFSET(IF($H1763="Cooling",Customer!$L$25,Customer!$L$52),$E1763,$D1763)</f>
        <v>64</v>
      </c>
      <c r="K1763" s="16">
        <f t="shared" si="332"/>
        <v>0</v>
      </c>
      <c r="L1763" s="16">
        <f t="shared" si="333"/>
        <v>0</v>
      </c>
      <c r="M1763" s="17">
        <f t="shared" ca="1" si="325"/>
        <v>17</v>
      </c>
      <c r="N1763" s="17">
        <f t="shared" ca="1" si="326"/>
        <v>15</v>
      </c>
      <c r="O1763" s="4"/>
      <c r="P1763" s="4">
        <v>34</v>
      </c>
      <c r="Q1763" s="4">
        <v>41</v>
      </c>
      <c r="R1763" s="4">
        <v>43</v>
      </c>
      <c r="S1763" s="4">
        <v>30</v>
      </c>
      <c r="T1763" s="4">
        <v>40</v>
      </c>
      <c r="U1763" s="4">
        <v>45</v>
      </c>
      <c r="V1763" s="13">
        <v>49</v>
      </c>
      <c r="W1763" s="4">
        <v>30</v>
      </c>
      <c r="X1763" s="4">
        <v>59</v>
      </c>
      <c r="Y1763">
        <f t="shared" si="334"/>
        <v>0</v>
      </c>
      <c r="Z1763">
        <f t="shared" si="335"/>
        <v>0</v>
      </c>
    </row>
    <row r="1764" spans="2:26" x14ac:dyDescent="0.25">
      <c r="B1764" s="11">
        <f t="shared" si="336"/>
        <v>44634.999999995751</v>
      </c>
      <c r="C1764" s="1">
        <f t="shared" si="327"/>
        <v>3</v>
      </c>
      <c r="D1764" s="1">
        <f t="shared" si="328"/>
        <v>2</v>
      </c>
      <c r="E1764" s="12">
        <f t="shared" si="329"/>
        <v>1</v>
      </c>
      <c r="F1764" s="124" t="str">
        <f t="shared" si="330"/>
        <v>0</v>
      </c>
      <c r="G1764" s="1">
        <f ca="1">(OFFSET(O1764,0,MATCH(Customer!$J$6,'CDH &amp; HDH'!$P$11:$X$11,0)))</f>
        <v>49</v>
      </c>
      <c r="H1764" s="1" t="str">
        <f t="shared" si="331"/>
        <v>Heating</v>
      </c>
      <c r="I1764" s="1">
        <f ca="1">OFFSET(IF($H1764="Cooling",Customer!$C$25,Customer!$C$52),E1764,D1764)</f>
        <v>66</v>
      </c>
      <c r="J1764" s="1">
        <f ca="1">OFFSET(IF($H1764="Cooling",Customer!$L$25,Customer!$L$52),$E1764,$D1764)</f>
        <v>64</v>
      </c>
      <c r="K1764" s="16">
        <f t="shared" si="332"/>
        <v>0</v>
      </c>
      <c r="L1764" s="16">
        <f t="shared" si="333"/>
        <v>0</v>
      </c>
      <c r="M1764" s="17">
        <f t="shared" ca="1" si="325"/>
        <v>17</v>
      </c>
      <c r="N1764" s="17">
        <f t="shared" ca="1" si="326"/>
        <v>15</v>
      </c>
      <c r="O1764" s="4"/>
      <c r="P1764" s="4">
        <v>33</v>
      </c>
      <c r="Q1764" s="4">
        <v>46</v>
      </c>
      <c r="R1764" s="4">
        <v>43</v>
      </c>
      <c r="S1764" s="4">
        <v>29</v>
      </c>
      <c r="T1764" s="4">
        <v>39</v>
      </c>
      <c r="U1764" s="4">
        <v>46</v>
      </c>
      <c r="V1764" s="13">
        <v>49</v>
      </c>
      <c r="W1764" s="4">
        <v>31</v>
      </c>
      <c r="X1764" s="4">
        <v>56</v>
      </c>
      <c r="Y1764">
        <f t="shared" si="334"/>
        <v>0</v>
      </c>
      <c r="Z1764">
        <f t="shared" si="335"/>
        <v>0</v>
      </c>
    </row>
    <row r="1765" spans="2:26" x14ac:dyDescent="0.25">
      <c r="B1765" s="11">
        <f t="shared" si="336"/>
        <v>44635.041666662415</v>
      </c>
      <c r="C1765" s="1">
        <f t="shared" si="327"/>
        <v>3</v>
      </c>
      <c r="D1765" s="1">
        <f t="shared" si="328"/>
        <v>2</v>
      </c>
      <c r="E1765" s="12">
        <f t="shared" si="329"/>
        <v>2</v>
      </c>
      <c r="F1765" s="124" t="str">
        <f t="shared" si="330"/>
        <v>0</v>
      </c>
      <c r="G1765" s="1">
        <f ca="1">(OFFSET(O1765,0,MATCH(Customer!$J$6,'CDH &amp; HDH'!$P$11:$X$11,0)))</f>
        <v>48</v>
      </c>
      <c r="H1765" s="1" t="str">
        <f t="shared" si="331"/>
        <v>Heating</v>
      </c>
      <c r="I1765" s="1">
        <f ca="1">OFFSET(IF($H1765="Cooling",Customer!$C$25,Customer!$C$52),E1765,D1765)</f>
        <v>66</v>
      </c>
      <c r="J1765" s="1">
        <f ca="1">OFFSET(IF($H1765="Cooling",Customer!$L$25,Customer!$L$52),$E1765,$D1765)</f>
        <v>64</v>
      </c>
      <c r="K1765" s="16">
        <f t="shared" si="332"/>
        <v>0</v>
      </c>
      <c r="L1765" s="16">
        <f t="shared" si="333"/>
        <v>0</v>
      </c>
      <c r="M1765" s="17">
        <f t="shared" ca="1" si="325"/>
        <v>18</v>
      </c>
      <c r="N1765" s="17">
        <f t="shared" ca="1" si="326"/>
        <v>16</v>
      </c>
      <c r="O1765" s="4"/>
      <c r="P1765" s="4">
        <v>33</v>
      </c>
      <c r="Q1765" s="4">
        <v>47</v>
      </c>
      <c r="R1765" s="4">
        <v>43</v>
      </c>
      <c r="S1765" s="4">
        <v>29</v>
      </c>
      <c r="T1765" s="4">
        <v>37</v>
      </c>
      <c r="U1765" s="4">
        <v>45</v>
      </c>
      <c r="V1765" s="13">
        <v>48</v>
      </c>
      <c r="W1765" s="4">
        <v>31</v>
      </c>
      <c r="X1765" s="4">
        <v>53</v>
      </c>
      <c r="Y1765">
        <f t="shared" si="334"/>
        <v>0</v>
      </c>
      <c r="Z1765">
        <f t="shared" si="335"/>
        <v>0</v>
      </c>
    </row>
    <row r="1766" spans="2:26" x14ac:dyDescent="0.25">
      <c r="B1766" s="11">
        <f t="shared" si="336"/>
        <v>44635.083333329079</v>
      </c>
      <c r="C1766" s="1">
        <f t="shared" si="327"/>
        <v>3</v>
      </c>
      <c r="D1766" s="1">
        <f t="shared" si="328"/>
        <v>2</v>
      </c>
      <c r="E1766" s="12">
        <f t="shared" si="329"/>
        <v>3</v>
      </c>
      <c r="F1766" s="124" t="str">
        <f t="shared" si="330"/>
        <v>0</v>
      </c>
      <c r="G1766" s="1">
        <f ca="1">(OFFSET(O1766,0,MATCH(Customer!$J$6,'CDH &amp; HDH'!$P$11:$X$11,0)))</f>
        <v>47</v>
      </c>
      <c r="H1766" s="1" t="str">
        <f t="shared" si="331"/>
        <v>Heating</v>
      </c>
      <c r="I1766" s="1">
        <f ca="1">OFFSET(IF($H1766="Cooling",Customer!$C$25,Customer!$C$52),E1766,D1766)</f>
        <v>66</v>
      </c>
      <c r="J1766" s="1">
        <f ca="1">OFFSET(IF($H1766="Cooling",Customer!$L$25,Customer!$L$52),$E1766,$D1766)</f>
        <v>64</v>
      </c>
      <c r="K1766" s="16">
        <f t="shared" si="332"/>
        <v>0</v>
      </c>
      <c r="L1766" s="16">
        <f t="shared" si="333"/>
        <v>0</v>
      </c>
      <c r="M1766" s="17">
        <f t="shared" ca="1" si="325"/>
        <v>19</v>
      </c>
      <c r="N1766" s="17">
        <f t="shared" ca="1" si="326"/>
        <v>17</v>
      </c>
      <c r="O1766" s="4"/>
      <c r="P1766" s="4">
        <v>33</v>
      </c>
      <c r="Q1766" s="4">
        <v>49</v>
      </c>
      <c r="R1766" s="4">
        <v>43</v>
      </c>
      <c r="S1766" s="4">
        <v>30</v>
      </c>
      <c r="T1766" s="4">
        <v>36</v>
      </c>
      <c r="U1766" s="4">
        <v>44</v>
      </c>
      <c r="V1766" s="13">
        <v>47</v>
      </c>
      <c r="W1766" s="4">
        <v>31</v>
      </c>
      <c r="X1766" s="4">
        <v>52</v>
      </c>
      <c r="Y1766">
        <f t="shared" si="334"/>
        <v>0</v>
      </c>
      <c r="Z1766">
        <f t="shared" si="335"/>
        <v>0</v>
      </c>
    </row>
    <row r="1767" spans="2:26" x14ac:dyDescent="0.25">
      <c r="B1767" s="11">
        <f t="shared" si="336"/>
        <v>44635.124999995744</v>
      </c>
      <c r="C1767" s="1">
        <f t="shared" si="327"/>
        <v>3</v>
      </c>
      <c r="D1767" s="1">
        <f t="shared" si="328"/>
        <v>2</v>
      </c>
      <c r="E1767" s="12">
        <f t="shared" si="329"/>
        <v>4</v>
      </c>
      <c r="F1767" s="124" t="str">
        <f t="shared" si="330"/>
        <v>0</v>
      </c>
      <c r="G1767" s="1">
        <f ca="1">(OFFSET(O1767,0,MATCH(Customer!$J$6,'CDH &amp; HDH'!$P$11:$X$11,0)))</f>
        <v>47</v>
      </c>
      <c r="H1767" s="1" t="str">
        <f t="shared" si="331"/>
        <v>Heating</v>
      </c>
      <c r="I1767" s="1">
        <f ca="1">OFFSET(IF($H1767="Cooling",Customer!$C$25,Customer!$C$52),E1767,D1767)</f>
        <v>66</v>
      </c>
      <c r="J1767" s="1">
        <f ca="1">OFFSET(IF($H1767="Cooling",Customer!$L$25,Customer!$L$52),$E1767,$D1767)</f>
        <v>64</v>
      </c>
      <c r="K1767" s="16">
        <f t="shared" si="332"/>
        <v>0</v>
      </c>
      <c r="L1767" s="16">
        <f t="shared" si="333"/>
        <v>0</v>
      </c>
      <c r="M1767" s="17">
        <f t="shared" ca="1" si="325"/>
        <v>19</v>
      </c>
      <c r="N1767" s="17">
        <f t="shared" ca="1" si="326"/>
        <v>17</v>
      </c>
      <c r="O1767" s="4"/>
      <c r="P1767" s="4">
        <v>33</v>
      </c>
      <c r="Q1767" s="4">
        <v>50</v>
      </c>
      <c r="R1767" s="4">
        <v>39</v>
      </c>
      <c r="S1767" s="4">
        <v>30</v>
      </c>
      <c r="T1767" s="4">
        <v>34</v>
      </c>
      <c r="U1767" s="4">
        <v>45</v>
      </c>
      <c r="V1767" s="13">
        <v>47</v>
      </c>
      <c r="W1767" s="4">
        <v>31</v>
      </c>
      <c r="X1767" s="4">
        <v>51</v>
      </c>
      <c r="Y1767">
        <f t="shared" si="334"/>
        <v>0</v>
      </c>
      <c r="Z1767">
        <f t="shared" si="335"/>
        <v>0</v>
      </c>
    </row>
    <row r="1768" spans="2:26" x14ac:dyDescent="0.25">
      <c r="B1768" s="11">
        <f t="shared" si="336"/>
        <v>44635.166666662408</v>
      </c>
      <c r="C1768" s="1">
        <f t="shared" si="327"/>
        <v>3</v>
      </c>
      <c r="D1768" s="1">
        <f t="shared" si="328"/>
        <v>2</v>
      </c>
      <c r="E1768" s="12">
        <f t="shared" si="329"/>
        <v>5</v>
      </c>
      <c r="F1768" s="124" t="str">
        <f t="shared" si="330"/>
        <v>0</v>
      </c>
      <c r="G1768" s="1">
        <f ca="1">(OFFSET(O1768,0,MATCH(Customer!$J$6,'CDH &amp; HDH'!$P$11:$X$11,0)))</f>
        <v>46</v>
      </c>
      <c r="H1768" s="1" t="str">
        <f t="shared" si="331"/>
        <v>Heating</v>
      </c>
      <c r="I1768" s="1">
        <f ca="1">OFFSET(IF($H1768="Cooling",Customer!$C$25,Customer!$C$52),E1768,D1768)</f>
        <v>66</v>
      </c>
      <c r="J1768" s="1">
        <f ca="1">OFFSET(IF($H1768="Cooling",Customer!$L$25,Customer!$L$52),$E1768,$D1768)</f>
        <v>64</v>
      </c>
      <c r="K1768" s="16">
        <f t="shared" si="332"/>
        <v>0</v>
      </c>
      <c r="L1768" s="16">
        <f t="shared" si="333"/>
        <v>0</v>
      </c>
      <c r="M1768" s="17">
        <f t="shared" ca="1" si="325"/>
        <v>20</v>
      </c>
      <c r="N1768" s="17">
        <f t="shared" ca="1" si="326"/>
        <v>18</v>
      </c>
      <c r="O1768" s="4"/>
      <c r="P1768" s="4">
        <v>33</v>
      </c>
      <c r="Q1768" s="4">
        <v>50</v>
      </c>
      <c r="R1768" s="4">
        <v>35</v>
      </c>
      <c r="S1768" s="4">
        <v>31</v>
      </c>
      <c r="T1768" s="4">
        <v>34</v>
      </c>
      <c r="U1768" s="4">
        <v>44</v>
      </c>
      <c r="V1768" s="13">
        <v>46</v>
      </c>
      <c r="W1768" s="4">
        <v>30</v>
      </c>
      <c r="X1768" s="4">
        <v>49</v>
      </c>
      <c r="Y1768">
        <f t="shared" si="334"/>
        <v>0</v>
      </c>
      <c r="Z1768">
        <f t="shared" si="335"/>
        <v>0</v>
      </c>
    </row>
    <row r="1769" spans="2:26" x14ac:dyDescent="0.25">
      <c r="B1769" s="11">
        <f t="shared" si="336"/>
        <v>44635.208333329072</v>
      </c>
      <c r="C1769" s="1">
        <f t="shared" si="327"/>
        <v>3</v>
      </c>
      <c r="D1769" s="1">
        <f t="shared" si="328"/>
        <v>2</v>
      </c>
      <c r="E1769" s="12">
        <f t="shared" si="329"/>
        <v>6</v>
      </c>
      <c r="F1769" s="124" t="str">
        <f t="shared" si="330"/>
        <v>0</v>
      </c>
      <c r="G1769" s="1">
        <f ca="1">(OFFSET(O1769,0,MATCH(Customer!$J$6,'CDH &amp; HDH'!$P$11:$X$11,0)))</f>
        <v>45</v>
      </c>
      <c r="H1769" s="1" t="str">
        <f t="shared" si="331"/>
        <v>Heating</v>
      </c>
      <c r="I1769" s="1">
        <f ca="1">OFFSET(IF($H1769="Cooling",Customer!$C$25,Customer!$C$52),E1769,D1769)</f>
        <v>66</v>
      </c>
      <c r="J1769" s="1">
        <f ca="1">OFFSET(IF($H1769="Cooling",Customer!$L$25,Customer!$L$52),$E1769,$D1769)</f>
        <v>64</v>
      </c>
      <c r="K1769" s="16">
        <f t="shared" si="332"/>
        <v>0</v>
      </c>
      <c r="L1769" s="16">
        <f t="shared" si="333"/>
        <v>0</v>
      </c>
      <c r="M1769" s="17">
        <f t="shared" ca="1" si="325"/>
        <v>21</v>
      </c>
      <c r="N1769" s="17">
        <f t="shared" ca="1" si="326"/>
        <v>19</v>
      </c>
      <c r="O1769" s="4"/>
      <c r="P1769" s="4">
        <v>32</v>
      </c>
      <c r="Q1769" s="4">
        <v>50</v>
      </c>
      <c r="R1769" s="4">
        <v>35</v>
      </c>
      <c r="S1769" s="4">
        <v>32</v>
      </c>
      <c r="T1769" s="4">
        <v>37</v>
      </c>
      <c r="U1769" s="4">
        <v>43</v>
      </c>
      <c r="V1769" s="13">
        <v>45</v>
      </c>
      <c r="W1769" s="4">
        <v>28</v>
      </c>
      <c r="X1769" s="4">
        <v>50</v>
      </c>
      <c r="Y1769">
        <f t="shared" si="334"/>
        <v>0</v>
      </c>
      <c r="Z1769">
        <f t="shared" si="335"/>
        <v>0</v>
      </c>
    </row>
    <row r="1770" spans="2:26" x14ac:dyDescent="0.25">
      <c r="B1770" s="11">
        <f t="shared" si="336"/>
        <v>44635.249999995736</v>
      </c>
      <c r="C1770" s="1">
        <f t="shared" si="327"/>
        <v>3</v>
      </c>
      <c r="D1770" s="1">
        <f t="shared" si="328"/>
        <v>2</v>
      </c>
      <c r="E1770" s="12">
        <f t="shared" si="329"/>
        <v>7</v>
      </c>
      <c r="F1770" s="124" t="str">
        <f t="shared" si="330"/>
        <v>0</v>
      </c>
      <c r="G1770" s="1">
        <f ca="1">(OFFSET(O1770,0,MATCH(Customer!$J$6,'CDH &amp; HDH'!$P$11:$X$11,0)))</f>
        <v>44</v>
      </c>
      <c r="H1770" s="1" t="str">
        <f t="shared" si="331"/>
        <v>Heating</v>
      </c>
      <c r="I1770" s="1">
        <f ca="1">OFFSET(IF($H1770="Cooling",Customer!$C$25,Customer!$C$52),E1770,D1770)</f>
        <v>66</v>
      </c>
      <c r="J1770" s="1">
        <f ca="1">OFFSET(IF($H1770="Cooling",Customer!$L$25,Customer!$L$52),$E1770,$D1770)</f>
        <v>64</v>
      </c>
      <c r="K1770" s="16">
        <f t="shared" si="332"/>
        <v>0</v>
      </c>
      <c r="L1770" s="16">
        <f t="shared" si="333"/>
        <v>0</v>
      </c>
      <c r="M1770" s="17">
        <f t="shared" ca="1" si="325"/>
        <v>22</v>
      </c>
      <c r="N1770" s="17">
        <f t="shared" ca="1" si="326"/>
        <v>20</v>
      </c>
      <c r="O1770" s="4"/>
      <c r="P1770" s="4">
        <v>32</v>
      </c>
      <c r="Q1770" s="4">
        <v>50</v>
      </c>
      <c r="R1770" s="4">
        <v>34</v>
      </c>
      <c r="S1770" s="4">
        <v>32</v>
      </c>
      <c r="T1770" s="4">
        <v>38</v>
      </c>
      <c r="U1770" s="4">
        <v>43</v>
      </c>
      <c r="V1770" s="13">
        <v>44</v>
      </c>
      <c r="W1770" s="4">
        <v>27</v>
      </c>
      <c r="X1770" s="4">
        <v>49</v>
      </c>
      <c r="Y1770">
        <f t="shared" si="334"/>
        <v>0</v>
      </c>
      <c r="Z1770">
        <f t="shared" si="335"/>
        <v>0</v>
      </c>
    </row>
    <row r="1771" spans="2:26" x14ac:dyDescent="0.25">
      <c r="B1771" s="11">
        <f t="shared" si="336"/>
        <v>44635.291666662401</v>
      </c>
      <c r="C1771" s="1">
        <f t="shared" si="327"/>
        <v>3</v>
      </c>
      <c r="D1771" s="1">
        <f t="shared" si="328"/>
        <v>2</v>
      </c>
      <c r="E1771" s="12">
        <f t="shared" si="329"/>
        <v>8</v>
      </c>
      <c r="F1771" s="124" t="str">
        <f t="shared" si="330"/>
        <v>0</v>
      </c>
      <c r="G1771" s="1">
        <f ca="1">(OFFSET(O1771,0,MATCH(Customer!$J$6,'CDH &amp; HDH'!$P$11:$X$11,0)))</f>
        <v>42</v>
      </c>
      <c r="H1771" s="1" t="str">
        <f t="shared" si="331"/>
        <v>Heating</v>
      </c>
      <c r="I1771" s="1">
        <f ca="1">OFFSET(IF($H1771="Cooling",Customer!$C$25,Customer!$C$52),E1771,D1771)</f>
        <v>70</v>
      </c>
      <c r="J1771" s="1">
        <f ca="1">OFFSET(IF($H1771="Cooling",Customer!$L$25,Customer!$L$52),$E1771,$D1771)</f>
        <v>70</v>
      </c>
      <c r="K1771" s="16">
        <f t="shared" si="332"/>
        <v>0</v>
      </c>
      <c r="L1771" s="16">
        <f t="shared" si="333"/>
        <v>0</v>
      </c>
      <c r="M1771" s="17">
        <f t="shared" ca="1" si="325"/>
        <v>28</v>
      </c>
      <c r="N1771" s="17">
        <f t="shared" ca="1" si="326"/>
        <v>28</v>
      </c>
      <c r="O1771" s="4"/>
      <c r="P1771" s="4">
        <v>37</v>
      </c>
      <c r="Q1771" s="4">
        <v>51</v>
      </c>
      <c r="R1771" s="4">
        <v>36</v>
      </c>
      <c r="S1771" s="4">
        <v>32</v>
      </c>
      <c r="T1771" s="4">
        <v>39</v>
      </c>
      <c r="U1771" s="4">
        <v>49</v>
      </c>
      <c r="V1771" s="13">
        <v>42</v>
      </c>
      <c r="W1771" s="4">
        <v>28</v>
      </c>
      <c r="X1771" s="4">
        <v>53</v>
      </c>
      <c r="Y1771">
        <f t="shared" si="334"/>
        <v>0</v>
      </c>
      <c r="Z1771">
        <f t="shared" si="335"/>
        <v>0</v>
      </c>
    </row>
    <row r="1772" spans="2:26" x14ac:dyDescent="0.25">
      <c r="B1772" s="11">
        <f t="shared" si="336"/>
        <v>44635.333333329065</v>
      </c>
      <c r="C1772" s="1">
        <f t="shared" si="327"/>
        <v>3</v>
      </c>
      <c r="D1772" s="1">
        <f t="shared" si="328"/>
        <v>2</v>
      </c>
      <c r="E1772" s="12">
        <f t="shared" si="329"/>
        <v>9</v>
      </c>
      <c r="F1772" s="124" t="str">
        <f t="shared" si="330"/>
        <v>0</v>
      </c>
      <c r="G1772" s="1">
        <f ca="1">(OFFSET(O1772,0,MATCH(Customer!$J$6,'CDH &amp; HDH'!$P$11:$X$11,0)))</f>
        <v>42</v>
      </c>
      <c r="H1772" s="1" t="str">
        <f t="shared" si="331"/>
        <v>Heating</v>
      </c>
      <c r="I1772" s="1">
        <f ca="1">OFFSET(IF($H1772="Cooling",Customer!$C$25,Customer!$C$52),E1772,D1772)</f>
        <v>70</v>
      </c>
      <c r="J1772" s="1">
        <f ca="1">OFFSET(IF($H1772="Cooling",Customer!$L$25,Customer!$L$52),$E1772,$D1772)</f>
        <v>70</v>
      </c>
      <c r="K1772" s="16">
        <f t="shared" si="332"/>
        <v>0</v>
      </c>
      <c r="L1772" s="16">
        <f t="shared" si="333"/>
        <v>0</v>
      </c>
      <c r="M1772" s="17">
        <f t="shared" ca="1" si="325"/>
        <v>28</v>
      </c>
      <c r="N1772" s="17">
        <f t="shared" ca="1" si="326"/>
        <v>28</v>
      </c>
      <c r="O1772" s="4"/>
      <c r="P1772" s="4">
        <v>42</v>
      </c>
      <c r="Q1772" s="4">
        <v>52</v>
      </c>
      <c r="R1772" s="4">
        <v>37</v>
      </c>
      <c r="S1772" s="4">
        <v>34</v>
      </c>
      <c r="T1772" s="4">
        <v>40</v>
      </c>
      <c r="U1772" s="4">
        <v>52</v>
      </c>
      <c r="V1772" s="13">
        <v>42</v>
      </c>
      <c r="W1772" s="4">
        <v>28</v>
      </c>
      <c r="X1772" s="4">
        <v>59</v>
      </c>
      <c r="Y1772">
        <f t="shared" si="334"/>
        <v>0</v>
      </c>
      <c r="Z1772">
        <f t="shared" si="335"/>
        <v>0</v>
      </c>
    </row>
    <row r="1773" spans="2:26" x14ac:dyDescent="0.25">
      <c r="B1773" s="11">
        <f t="shared" si="336"/>
        <v>44635.374999995729</v>
      </c>
      <c r="C1773" s="1">
        <f t="shared" si="327"/>
        <v>3</v>
      </c>
      <c r="D1773" s="1">
        <f t="shared" si="328"/>
        <v>2</v>
      </c>
      <c r="E1773" s="12">
        <f t="shared" si="329"/>
        <v>10</v>
      </c>
      <c r="F1773" s="124" t="str">
        <f t="shared" si="330"/>
        <v>0</v>
      </c>
      <c r="G1773" s="1">
        <f ca="1">(OFFSET(O1773,0,MATCH(Customer!$J$6,'CDH &amp; HDH'!$P$11:$X$11,0)))</f>
        <v>44</v>
      </c>
      <c r="H1773" s="1" t="str">
        <f t="shared" si="331"/>
        <v>Heating</v>
      </c>
      <c r="I1773" s="1">
        <f ca="1">OFFSET(IF($H1773="Cooling",Customer!$C$25,Customer!$C$52),E1773,D1773)</f>
        <v>70</v>
      </c>
      <c r="J1773" s="1">
        <f ca="1">OFFSET(IF($H1773="Cooling",Customer!$L$25,Customer!$L$52),$E1773,$D1773)</f>
        <v>70</v>
      </c>
      <c r="K1773" s="16">
        <f t="shared" si="332"/>
        <v>0</v>
      </c>
      <c r="L1773" s="16">
        <f t="shared" si="333"/>
        <v>0</v>
      </c>
      <c r="M1773" s="17">
        <f t="shared" ca="1" si="325"/>
        <v>26</v>
      </c>
      <c r="N1773" s="17">
        <f t="shared" ca="1" si="326"/>
        <v>26</v>
      </c>
      <c r="O1773" s="4"/>
      <c r="P1773" s="4">
        <v>47</v>
      </c>
      <c r="Q1773" s="4">
        <v>52</v>
      </c>
      <c r="R1773" s="4">
        <v>40</v>
      </c>
      <c r="S1773" s="4">
        <v>36</v>
      </c>
      <c r="T1773" s="4">
        <v>40</v>
      </c>
      <c r="U1773" s="4">
        <v>53</v>
      </c>
      <c r="V1773" s="13">
        <v>44</v>
      </c>
      <c r="W1773" s="4">
        <v>29</v>
      </c>
      <c r="X1773" s="4">
        <v>69</v>
      </c>
      <c r="Y1773">
        <f t="shared" si="334"/>
        <v>0</v>
      </c>
      <c r="Z1773">
        <f t="shared" si="335"/>
        <v>0</v>
      </c>
    </row>
    <row r="1774" spans="2:26" x14ac:dyDescent="0.25">
      <c r="B1774" s="11">
        <f t="shared" si="336"/>
        <v>44635.416666662393</v>
      </c>
      <c r="C1774" s="1">
        <f t="shared" si="327"/>
        <v>3</v>
      </c>
      <c r="D1774" s="1">
        <f t="shared" si="328"/>
        <v>2</v>
      </c>
      <c r="E1774" s="12">
        <f t="shared" si="329"/>
        <v>11</v>
      </c>
      <c r="F1774" s="124" t="str">
        <f t="shared" si="330"/>
        <v>0</v>
      </c>
      <c r="G1774" s="1">
        <f ca="1">(OFFSET(O1774,0,MATCH(Customer!$J$6,'CDH &amp; HDH'!$P$11:$X$11,0)))</f>
        <v>47</v>
      </c>
      <c r="H1774" s="1" t="str">
        <f t="shared" si="331"/>
        <v>Heating</v>
      </c>
      <c r="I1774" s="1">
        <f ca="1">OFFSET(IF($H1774="Cooling",Customer!$C$25,Customer!$C$52),E1774,D1774)</f>
        <v>70</v>
      </c>
      <c r="J1774" s="1">
        <f ca="1">OFFSET(IF($H1774="Cooling",Customer!$L$25,Customer!$L$52),$E1774,$D1774)</f>
        <v>70</v>
      </c>
      <c r="K1774" s="16">
        <f t="shared" si="332"/>
        <v>0</v>
      </c>
      <c r="L1774" s="16">
        <f t="shared" si="333"/>
        <v>0</v>
      </c>
      <c r="M1774" s="17">
        <f t="shared" ca="1" si="325"/>
        <v>23</v>
      </c>
      <c r="N1774" s="17">
        <f t="shared" ca="1" si="326"/>
        <v>23</v>
      </c>
      <c r="O1774" s="4"/>
      <c r="P1774" s="4">
        <v>48</v>
      </c>
      <c r="Q1774" s="4">
        <v>54</v>
      </c>
      <c r="R1774" s="4">
        <v>43</v>
      </c>
      <c r="S1774" s="4">
        <v>42</v>
      </c>
      <c r="T1774" s="4">
        <v>42</v>
      </c>
      <c r="U1774" s="4">
        <v>55</v>
      </c>
      <c r="V1774" s="13">
        <v>47</v>
      </c>
      <c r="W1774" s="4">
        <v>31</v>
      </c>
      <c r="X1774" s="4">
        <v>71</v>
      </c>
      <c r="Y1774">
        <f t="shared" si="334"/>
        <v>0</v>
      </c>
      <c r="Z1774">
        <f t="shared" si="335"/>
        <v>0</v>
      </c>
    </row>
    <row r="1775" spans="2:26" x14ac:dyDescent="0.25">
      <c r="B1775" s="11">
        <f t="shared" si="336"/>
        <v>44635.458333329057</v>
      </c>
      <c r="C1775" s="1">
        <f t="shared" si="327"/>
        <v>3</v>
      </c>
      <c r="D1775" s="1">
        <f t="shared" si="328"/>
        <v>2</v>
      </c>
      <c r="E1775" s="12">
        <f t="shared" si="329"/>
        <v>12</v>
      </c>
      <c r="F1775" s="124" t="str">
        <f t="shared" si="330"/>
        <v>0</v>
      </c>
      <c r="G1775" s="1">
        <f ca="1">(OFFSET(O1775,0,MATCH(Customer!$J$6,'CDH &amp; HDH'!$P$11:$X$11,0)))</f>
        <v>49</v>
      </c>
      <c r="H1775" s="1" t="str">
        <f t="shared" si="331"/>
        <v>Heating</v>
      </c>
      <c r="I1775" s="1">
        <f ca="1">OFFSET(IF($H1775="Cooling",Customer!$C$25,Customer!$C$52),E1775,D1775)</f>
        <v>70</v>
      </c>
      <c r="J1775" s="1">
        <f ca="1">OFFSET(IF($H1775="Cooling",Customer!$L$25,Customer!$L$52),$E1775,$D1775)</f>
        <v>70</v>
      </c>
      <c r="K1775" s="16">
        <f t="shared" si="332"/>
        <v>0</v>
      </c>
      <c r="L1775" s="16">
        <f t="shared" si="333"/>
        <v>0</v>
      </c>
      <c r="M1775" s="17">
        <f t="shared" ca="1" si="325"/>
        <v>21</v>
      </c>
      <c r="N1775" s="17">
        <f t="shared" ca="1" si="326"/>
        <v>21</v>
      </c>
      <c r="O1775" s="4"/>
      <c r="P1775" s="4">
        <v>49</v>
      </c>
      <c r="Q1775" s="4">
        <v>54</v>
      </c>
      <c r="R1775" s="4">
        <v>44</v>
      </c>
      <c r="S1775" s="4">
        <v>44</v>
      </c>
      <c r="T1775" s="4">
        <v>42</v>
      </c>
      <c r="U1775" s="4">
        <v>56</v>
      </c>
      <c r="V1775" s="13">
        <v>49</v>
      </c>
      <c r="W1775" s="4">
        <v>33</v>
      </c>
      <c r="X1775" s="4">
        <v>74</v>
      </c>
      <c r="Y1775">
        <f t="shared" si="334"/>
        <v>0</v>
      </c>
      <c r="Z1775">
        <f t="shared" si="335"/>
        <v>0</v>
      </c>
    </row>
    <row r="1776" spans="2:26" x14ac:dyDescent="0.25">
      <c r="B1776" s="11">
        <f t="shared" si="336"/>
        <v>44635.499999995722</v>
      </c>
      <c r="C1776" s="1">
        <f t="shared" si="327"/>
        <v>3</v>
      </c>
      <c r="D1776" s="1">
        <f t="shared" si="328"/>
        <v>2</v>
      </c>
      <c r="E1776" s="12">
        <f t="shared" si="329"/>
        <v>13</v>
      </c>
      <c r="F1776" s="124" t="str">
        <f t="shared" si="330"/>
        <v>0</v>
      </c>
      <c r="G1776" s="1">
        <f ca="1">(OFFSET(O1776,0,MATCH(Customer!$J$6,'CDH &amp; HDH'!$P$11:$X$11,0)))</f>
        <v>51</v>
      </c>
      <c r="H1776" s="1" t="str">
        <f t="shared" si="331"/>
        <v>Heating</v>
      </c>
      <c r="I1776" s="1">
        <f ca="1">OFFSET(IF($H1776="Cooling",Customer!$C$25,Customer!$C$52),E1776,D1776)</f>
        <v>70</v>
      </c>
      <c r="J1776" s="1">
        <f ca="1">OFFSET(IF($H1776="Cooling",Customer!$L$25,Customer!$L$52),$E1776,$D1776)</f>
        <v>70</v>
      </c>
      <c r="K1776" s="16">
        <f t="shared" si="332"/>
        <v>0</v>
      </c>
      <c r="L1776" s="16">
        <f t="shared" si="333"/>
        <v>0</v>
      </c>
      <c r="M1776" s="17">
        <f t="shared" ca="1" si="325"/>
        <v>19</v>
      </c>
      <c r="N1776" s="17">
        <f t="shared" ca="1" si="326"/>
        <v>19</v>
      </c>
      <c r="O1776" s="4"/>
      <c r="P1776" s="4">
        <v>50</v>
      </c>
      <c r="Q1776" s="4">
        <v>56</v>
      </c>
      <c r="R1776" s="4">
        <v>48</v>
      </c>
      <c r="S1776" s="4">
        <v>42</v>
      </c>
      <c r="T1776" s="4">
        <v>44</v>
      </c>
      <c r="U1776" s="4">
        <v>58</v>
      </c>
      <c r="V1776" s="13">
        <v>51</v>
      </c>
      <c r="W1776" s="4">
        <v>34</v>
      </c>
      <c r="X1776" s="4">
        <v>77</v>
      </c>
      <c r="Y1776">
        <f t="shared" si="334"/>
        <v>0</v>
      </c>
      <c r="Z1776">
        <f t="shared" si="335"/>
        <v>0</v>
      </c>
    </row>
    <row r="1777" spans="2:26" x14ac:dyDescent="0.25">
      <c r="B1777" s="11">
        <f t="shared" si="336"/>
        <v>44635.541666662386</v>
      </c>
      <c r="C1777" s="1">
        <f t="shared" si="327"/>
        <v>3</v>
      </c>
      <c r="D1777" s="1">
        <f t="shared" si="328"/>
        <v>2</v>
      </c>
      <c r="E1777" s="12">
        <f t="shared" si="329"/>
        <v>14</v>
      </c>
      <c r="F1777" s="124" t="str">
        <f t="shared" si="330"/>
        <v>0</v>
      </c>
      <c r="G1777" s="1">
        <f ca="1">(OFFSET(O1777,0,MATCH(Customer!$J$6,'CDH &amp; HDH'!$P$11:$X$11,0)))</f>
        <v>54</v>
      </c>
      <c r="H1777" s="1" t="str">
        <f t="shared" si="331"/>
        <v>Heating</v>
      </c>
      <c r="I1777" s="1">
        <f ca="1">OFFSET(IF($H1777="Cooling",Customer!$C$25,Customer!$C$52),E1777,D1777)</f>
        <v>70</v>
      </c>
      <c r="J1777" s="1">
        <f ca="1">OFFSET(IF($H1777="Cooling",Customer!$L$25,Customer!$L$52),$E1777,$D1777)</f>
        <v>70</v>
      </c>
      <c r="K1777" s="16">
        <f t="shared" si="332"/>
        <v>0</v>
      </c>
      <c r="L1777" s="16">
        <f t="shared" si="333"/>
        <v>0</v>
      </c>
      <c r="M1777" s="17">
        <f t="shared" ca="1" si="325"/>
        <v>16</v>
      </c>
      <c r="N1777" s="17">
        <f t="shared" ca="1" si="326"/>
        <v>16</v>
      </c>
      <c r="O1777" s="4"/>
      <c r="P1777" s="4">
        <v>51</v>
      </c>
      <c r="Q1777" s="4">
        <v>56</v>
      </c>
      <c r="R1777" s="4">
        <v>47</v>
      </c>
      <c r="S1777" s="4">
        <v>42</v>
      </c>
      <c r="T1777" s="4">
        <v>44</v>
      </c>
      <c r="U1777" s="4">
        <v>59</v>
      </c>
      <c r="V1777" s="13">
        <v>54</v>
      </c>
      <c r="W1777" s="4">
        <v>34</v>
      </c>
      <c r="X1777" s="4">
        <v>80</v>
      </c>
      <c r="Y1777">
        <f t="shared" si="334"/>
        <v>0</v>
      </c>
      <c r="Z1777">
        <f t="shared" si="335"/>
        <v>0</v>
      </c>
    </row>
    <row r="1778" spans="2:26" x14ac:dyDescent="0.25">
      <c r="B1778" s="11">
        <f t="shared" si="336"/>
        <v>44635.58333332905</v>
      </c>
      <c r="C1778" s="1">
        <f t="shared" si="327"/>
        <v>3</v>
      </c>
      <c r="D1778" s="1">
        <f t="shared" si="328"/>
        <v>2</v>
      </c>
      <c r="E1778" s="12">
        <f t="shared" si="329"/>
        <v>15</v>
      </c>
      <c r="F1778" s="124" t="str">
        <f t="shared" si="330"/>
        <v>0</v>
      </c>
      <c r="G1778" s="1">
        <f ca="1">(OFFSET(O1778,0,MATCH(Customer!$J$6,'CDH &amp; HDH'!$P$11:$X$11,0)))</f>
        <v>53</v>
      </c>
      <c r="H1778" s="1" t="str">
        <f t="shared" si="331"/>
        <v>Heating</v>
      </c>
      <c r="I1778" s="1">
        <f ca="1">OFFSET(IF($H1778="Cooling",Customer!$C$25,Customer!$C$52),E1778,D1778)</f>
        <v>70</v>
      </c>
      <c r="J1778" s="1">
        <f ca="1">OFFSET(IF($H1778="Cooling",Customer!$L$25,Customer!$L$52),$E1778,$D1778)</f>
        <v>70</v>
      </c>
      <c r="K1778" s="16">
        <f t="shared" si="332"/>
        <v>0</v>
      </c>
      <c r="L1778" s="16">
        <f t="shared" si="333"/>
        <v>0</v>
      </c>
      <c r="M1778" s="17">
        <f t="shared" ca="1" si="325"/>
        <v>17</v>
      </c>
      <c r="N1778" s="17">
        <f t="shared" ca="1" si="326"/>
        <v>17</v>
      </c>
      <c r="O1778" s="4"/>
      <c r="P1778" s="4">
        <v>51</v>
      </c>
      <c r="Q1778" s="4">
        <v>59</v>
      </c>
      <c r="R1778" s="4">
        <v>47</v>
      </c>
      <c r="S1778" s="4">
        <v>45</v>
      </c>
      <c r="T1778" s="4">
        <v>43</v>
      </c>
      <c r="U1778" s="4">
        <v>59</v>
      </c>
      <c r="V1778" s="13">
        <v>53</v>
      </c>
      <c r="W1778" s="4">
        <v>35</v>
      </c>
      <c r="X1778" s="4">
        <v>78</v>
      </c>
      <c r="Y1778">
        <f t="shared" si="334"/>
        <v>0</v>
      </c>
      <c r="Z1778">
        <f t="shared" si="335"/>
        <v>0</v>
      </c>
    </row>
    <row r="1779" spans="2:26" x14ac:dyDescent="0.25">
      <c r="B1779" s="11">
        <f t="shared" si="336"/>
        <v>44635.624999995714</v>
      </c>
      <c r="C1779" s="1">
        <f t="shared" si="327"/>
        <v>3</v>
      </c>
      <c r="D1779" s="1">
        <f t="shared" si="328"/>
        <v>2</v>
      </c>
      <c r="E1779" s="12">
        <f t="shared" si="329"/>
        <v>16</v>
      </c>
      <c r="F1779" s="124" t="str">
        <f t="shared" si="330"/>
        <v>0</v>
      </c>
      <c r="G1779" s="1">
        <f ca="1">(OFFSET(O1779,0,MATCH(Customer!$J$6,'CDH &amp; HDH'!$P$11:$X$11,0)))</f>
        <v>53</v>
      </c>
      <c r="H1779" s="1" t="str">
        <f t="shared" si="331"/>
        <v>Heating</v>
      </c>
      <c r="I1779" s="1">
        <f ca="1">OFFSET(IF($H1779="Cooling",Customer!$C$25,Customer!$C$52),E1779,D1779)</f>
        <v>70</v>
      </c>
      <c r="J1779" s="1">
        <f ca="1">OFFSET(IF($H1779="Cooling",Customer!$L$25,Customer!$L$52),$E1779,$D1779)</f>
        <v>70</v>
      </c>
      <c r="K1779" s="16">
        <f t="shared" si="332"/>
        <v>0</v>
      </c>
      <c r="L1779" s="16">
        <f t="shared" si="333"/>
        <v>0</v>
      </c>
      <c r="M1779" s="17">
        <f t="shared" ca="1" si="325"/>
        <v>17</v>
      </c>
      <c r="N1779" s="17">
        <f t="shared" ca="1" si="326"/>
        <v>17</v>
      </c>
      <c r="O1779" s="4"/>
      <c r="P1779" s="4">
        <v>52</v>
      </c>
      <c r="Q1779" s="4">
        <v>60</v>
      </c>
      <c r="R1779" s="4">
        <v>46</v>
      </c>
      <c r="S1779" s="4">
        <v>42</v>
      </c>
      <c r="T1779" s="4">
        <v>44</v>
      </c>
      <c r="U1779" s="4">
        <v>58</v>
      </c>
      <c r="V1779" s="13">
        <v>53</v>
      </c>
      <c r="W1779" s="4">
        <v>36</v>
      </c>
      <c r="X1779" s="4">
        <v>79</v>
      </c>
      <c r="Y1779">
        <f t="shared" si="334"/>
        <v>0</v>
      </c>
      <c r="Z1779">
        <f t="shared" si="335"/>
        <v>0</v>
      </c>
    </row>
    <row r="1780" spans="2:26" x14ac:dyDescent="0.25">
      <c r="B1780" s="11">
        <f t="shared" si="336"/>
        <v>44635.666666662379</v>
      </c>
      <c r="C1780" s="1">
        <f t="shared" si="327"/>
        <v>3</v>
      </c>
      <c r="D1780" s="1">
        <f t="shared" si="328"/>
        <v>2</v>
      </c>
      <c r="E1780" s="12">
        <f t="shared" si="329"/>
        <v>17</v>
      </c>
      <c r="F1780" s="124" t="str">
        <f t="shared" si="330"/>
        <v>0</v>
      </c>
      <c r="G1780" s="1">
        <f ca="1">(OFFSET(O1780,0,MATCH(Customer!$J$6,'CDH &amp; HDH'!$P$11:$X$11,0)))</f>
        <v>53</v>
      </c>
      <c r="H1780" s="1" t="str">
        <f t="shared" si="331"/>
        <v>Heating</v>
      </c>
      <c r="I1780" s="1">
        <f ca="1">OFFSET(IF($H1780="Cooling",Customer!$C$25,Customer!$C$52),E1780,D1780)</f>
        <v>70</v>
      </c>
      <c r="J1780" s="1">
        <f ca="1">OFFSET(IF($H1780="Cooling",Customer!$L$25,Customer!$L$52),$E1780,$D1780)</f>
        <v>70</v>
      </c>
      <c r="K1780" s="16">
        <f t="shared" si="332"/>
        <v>0</v>
      </c>
      <c r="L1780" s="16">
        <f t="shared" si="333"/>
        <v>0</v>
      </c>
      <c r="M1780" s="17">
        <f t="shared" ca="1" si="325"/>
        <v>17</v>
      </c>
      <c r="N1780" s="17">
        <f t="shared" ca="1" si="326"/>
        <v>17</v>
      </c>
      <c r="O1780" s="4"/>
      <c r="P1780" s="4">
        <v>50</v>
      </c>
      <c r="Q1780" s="4">
        <v>61</v>
      </c>
      <c r="R1780" s="4">
        <v>45</v>
      </c>
      <c r="S1780" s="4">
        <v>40</v>
      </c>
      <c r="T1780" s="4">
        <v>41</v>
      </c>
      <c r="U1780" s="4">
        <v>58</v>
      </c>
      <c r="V1780" s="13">
        <v>53</v>
      </c>
      <c r="W1780" s="4">
        <v>36</v>
      </c>
      <c r="X1780" s="4">
        <v>78</v>
      </c>
      <c r="Y1780">
        <f t="shared" si="334"/>
        <v>0</v>
      </c>
      <c r="Z1780">
        <f t="shared" si="335"/>
        <v>0</v>
      </c>
    </row>
    <row r="1781" spans="2:26" x14ac:dyDescent="0.25">
      <c r="B1781" s="11">
        <f t="shared" si="336"/>
        <v>44635.708333329043</v>
      </c>
      <c r="C1781" s="1">
        <f t="shared" si="327"/>
        <v>3</v>
      </c>
      <c r="D1781" s="1">
        <f t="shared" si="328"/>
        <v>2</v>
      </c>
      <c r="E1781" s="12">
        <f t="shared" si="329"/>
        <v>18</v>
      </c>
      <c r="F1781" s="124" t="str">
        <f t="shared" si="330"/>
        <v>0</v>
      </c>
      <c r="G1781" s="1">
        <f ca="1">(OFFSET(O1781,0,MATCH(Customer!$J$6,'CDH &amp; HDH'!$P$11:$X$11,0)))</f>
        <v>51</v>
      </c>
      <c r="H1781" s="1" t="str">
        <f t="shared" si="331"/>
        <v>Heating</v>
      </c>
      <c r="I1781" s="1">
        <f ca="1">OFFSET(IF($H1781="Cooling",Customer!$C$25,Customer!$C$52),E1781,D1781)</f>
        <v>70</v>
      </c>
      <c r="J1781" s="1">
        <f ca="1">OFFSET(IF($H1781="Cooling",Customer!$L$25,Customer!$L$52),$E1781,$D1781)</f>
        <v>70</v>
      </c>
      <c r="K1781" s="16">
        <f t="shared" si="332"/>
        <v>0</v>
      </c>
      <c r="L1781" s="16">
        <f t="shared" si="333"/>
        <v>0</v>
      </c>
      <c r="M1781" s="17">
        <f t="shared" ca="1" si="325"/>
        <v>19</v>
      </c>
      <c r="N1781" s="17">
        <f t="shared" ca="1" si="326"/>
        <v>19</v>
      </c>
      <c r="O1781" s="4"/>
      <c r="P1781" s="4">
        <v>48</v>
      </c>
      <c r="Q1781" s="4">
        <v>61</v>
      </c>
      <c r="R1781" s="4">
        <v>43</v>
      </c>
      <c r="S1781" s="4">
        <v>39</v>
      </c>
      <c r="T1781" s="4">
        <v>39</v>
      </c>
      <c r="U1781" s="4">
        <v>57</v>
      </c>
      <c r="V1781" s="13">
        <v>51</v>
      </c>
      <c r="W1781" s="4">
        <v>35</v>
      </c>
      <c r="X1781" s="4">
        <v>76</v>
      </c>
      <c r="Y1781">
        <f t="shared" si="334"/>
        <v>0</v>
      </c>
      <c r="Z1781">
        <f t="shared" si="335"/>
        <v>0</v>
      </c>
    </row>
    <row r="1782" spans="2:26" x14ac:dyDescent="0.25">
      <c r="B1782" s="11">
        <f t="shared" si="336"/>
        <v>44635.749999995707</v>
      </c>
      <c r="C1782" s="1">
        <f t="shared" si="327"/>
        <v>3</v>
      </c>
      <c r="D1782" s="1">
        <f t="shared" si="328"/>
        <v>2</v>
      </c>
      <c r="E1782" s="12">
        <f t="shared" si="329"/>
        <v>19</v>
      </c>
      <c r="F1782" s="124" t="str">
        <f t="shared" si="330"/>
        <v>0</v>
      </c>
      <c r="G1782" s="1">
        <f ca="1">(OFFSET(O1782,0,MATCH(Customer!$J$6,'CDH &amp; HDH'!$P$11:$X$11,0)))</f>
        <v>49</v>
      </c>
      <c r="H1782" s="1" t="str">
        <f t="shared" si="331"/>
        <v>Heating</v>
      </c>
      <c r="I1782" s="1">
        <f ca="1">OFFSET(IF($H1782="Cooling",Customer!$C$25,Customer!$C$52),E1782,D1782)</f>
        <v>66</v>
      </c>
      <c r="J1782" s="1">
        <f ca="1">OFFSET(IF($H1782="Cooling",Customer!$L$25,Customer!$L$52),$E1782,$D1782)</f>
        <v>64</v>
      </c>
      <c r="K1782" s="16">
        <f t="shared" si="332"/>
        <v>0</v>
      </c>
      <c r="L1782" s="16">
        <f t="shared" si="333"/>
        <v>0</v>
      </c>
      <c r="M1782" s="17">
        <f t="shared" ca="1" si="325"/>
        <v>17</v>
      </c>
      <c r="N1782" s="17">
        <f t="shared" ca="1" si="326"/>
        <v>15</v>
      </c>
      <c r="O1782" s="4"/>
      <c r="P1782" s="4">
        <v>46</v>
      </c>
      <c r="Q1782" s="4">
        <v>59</v>
      </c>
      <c r="R1782" s="4">
        <v>41</v>
      </c>
      <c r="S1782" s="4">
        <v>39</v>
      </c>
      <c r="T1782" s="4">
        <v>37</v>
      </c>
      <c r="U1782" s="4">
        <v>56</v>
      </c>
      <c r="V1782" s="13">
        <v>49</v>
      </c>
      <c r="W1782" s="4">
        <v>33</v>
      </c>
      <c r="X1782" s="4">
        <v>73</v>
      </c>
      <c r="Y1782">
        <f t="shared" si="334"/>
        <v>0</v>
      </c>
      <c r="Z1782">
        <f t="shared" si="335"/>
        <v>0</v>
      </c>
    </row>
    <row r="1783" spans="2:26" x14ac:dyDescent="0.25">
      <c r="B1783" s="11">
        <f t="shared" si="336"/>
        <v>44635.791666662371</v>
      </c>
      <c r="C1783" s="1">
        <f t="shared" si="327"/>
        <v>3</v>
      </c>
      <c r="D1783" s="1">
        <f t="shared" si="328"/>
        <v>2</v>
      </c>
      <c r="E1783" s="12">
        <f t="shared" si="329"/>
        <v>20</v>
      </c>
      <c r="F1783" s="124" t="str">
        <f t="shared" si="330"/>
        <v>0</v>
      </c>
      <c r="G1783" s="1">
        <f ca="1">(OFFSET(O1783,0,MATCH(Customer!$J$6,'CDH &amp; HDH'!$P$11:$X$11,0)))</f>
        <v>46</v>
      </c>
      <c r="H1783" s="1" t="str">
        <f t="shared" si="331"/>
        <v>Heating</v>
      </c>
      <c r="I1783" s="1">
        <f ca="1">OFFSET(IF($H1783="Cooling",Customer!$C$25,Customer!$C$52),E1783,D1783)</f>
        <v>66</v>
      </c>
      <c r="J1783" s="1">
        <f ca="1">OFFSET(IF($H1783="Cooling",Customer!$L$25,Customer!$L$52),$E1783,$D1783)</f>
        <v>64</v>
      </c>
      <c r="K1783" s="16">
        <f t="shared" si="332"/>
        <v>0</v>
      </c>
      <c r="L1783" s="16">
        <f t="shared" si="333"/>
        <v>0</v>
      </c>
      <c r="M1783" s="17">
        <f t="shared" ca="1" si="325"/>
        <v>20</v>
      </c>
      <c r="N1783" s="17">
        <f t="shared" ca="1" si="326"/>
        <v>18</v>
      </c>
      <c r="O1783" s="4"/>
      <c r="P1783" s="4">
        <v>43</v>
      </c>
      <c r="Q1783" s="4">
        <v>57</v>
      </c>
      <c r="R1783" s="4">
        <v>34</v>
      </c>
      <c r="S1783" s="4">
        <v>39</v>
      </c>
      <c r="T1783" s="4">
        <v>37</v>
      </c>
      <c r="U1783" s="4">
        <v>55</v>
      </c>
      <c r="V1783" s="13">
        <v>46</v>
      </c>
      <c r="W1783" s="4">
        <v>31</v>
      </c>
      <c r="X1783" s="4">
        <v>69</v>
      </c>
      <c r="Y1783">
        <f t="shared" si="334"/>
        <v>0</v>
      </c>
      <c r="Z1783">
        <f t="shared" si="335"/>
        <v>0</v>
      </c>
    </row>
    <row r="1784" spans="2:26" x14ac:dyDescent="0.25">
      <c r="B1784" s="11">
        <f t="shared" si="336"/>
        <v>44635.833333329036</v>
      </c>
      <c r="C1784" s="1">
        <f t="shared" si="327"/>
        <v>3</v>
      </c>
      <c r="D1784" s="1">
        <f t="shared" si="328"/>
        <v>2</v>
      </c>
      <c r="E1784" s="12">
        <f t="shared" si="329"/>
        <v>21</v>
      </c>
      <c r="F1784" s="124" t="str">
        <f t="shared" si="330"/>
        <v>0</v>
      </c>
      <c r="G1784" s="1">
        <f ca="1">(OFFSET(O1784,0,MATCH(Customer!$J$6,'CDH &amp; HDH'!$P$11:$X$11,0)))</f>
        <v>45</v>
      </c>
      <c r="H1784" s="1" t="str">
        <f t="shared" si="331"/>
        <v>Heating</v>
      </c>
      <c r="I1784" s="1">
        <f ca="1">OFFSET(IF($H1784="Cooling",Customer!$C$25,Customer!$C$52),E1784,D1784)</f>
        <v>66</v>
      </c>
      <c r="J1784" s="1">
        <f ca="1">OFFSET(IF($H1784="Cooling",Customer!$L$25,Customer!$L$52),$E1784,$D1784)</f>
        <v>64</v>
      </c>
      <c r="K1784" s="16">
        <f t="shared" si="332"/>
        <v>0</v>
      </c>
      <c r="L1784" s="16">
        <f t="shared" si="333"/>
        <v>0</v>
      </c>
      <c r="M1784" s="17">
        <f t="shared" ca="1" si="325"/>
        <v>21</v>
      </c>
      <c r="N1784" s="17">
        <f t="shared" ca="1" si="326"/>
        <v>19</v>
      </c>
      <c r="O1784" s="4"/>
      <c r="P1784" s="4">
        <v>39</v>
      </c>
      <c r="Q1784" s="4">
        <v>57</v>
      </c>
      <c r="R1784" s="4">
        <v>34</v>
      </c>
      <c r="S1784" s="4">
        <v>39</v>
      </c>
      <c r="T1784" s="4">
        <v>35</v>
      </c>
      <c r="U1784" s="4">
        <v>52</v>
      </c>
      <c r="V1784" s="13">
        <v>45</v>
      </c>
      <c r="W1784" s="4">
        <v>30</v>
      </c>
      <c r="X1784" s="4">
        <v>74</v>
      </c>
      <c r="Y1784">
        <f t="shared" si="334"/>
        <v>0</v>
      </c>
      <c r="Z1784">
        <f t="shared" si="335"/>
        <v>0</v>
      </c>
    </row>
    <row r="1785" spans="2:26" x14ac:dyDescent="0.25">
      <c r="B1785" s="11">
        <f t="shared" si="336"/>
        <v>44635.8749999957</v>
      </c>
      <c r="C1785" s="1">
        <f t="shared" si="327"/>
        <v>3</v>
      </c>
      <c r="D1785" s="1">
        <f t="shared" si="328"/>
        <v>2</v>
      </c>
      <c r="E1785" s="12">
        <f t="shared" si="329"/>
        <v>22</v>
      </c>
      <c r="F1785" s="124" t="str">
        <f t="shared" si="330"/>
        <v>0</v>
      </c>
      <c r="G1785" s="1">
        <f ca="1">(OFFSET(O1785,0,MATCH(Customer!$J$6,'CDH &amp; HDH'!$P$11:$X$11,0)))</f>
        <v>44</v>
      </c>
      <c r="H1785" s="1" t="str">
        <f t="shared" si="331"/>
        <v>Heating</v>
      </c>
      <c r="I1785" s="1">
        <f ca="1">OFFSET(IF($H1785="Cooling",Customer!$C$25,Customer!$C$52),E1785,D1785)</f>
        <v>66</v>
      </c>
      <c r="J1785" s="1">
        <f ca="1">OFFSET(IF($H1785="Cooling",Customer!$L$25,Customer!$L$52),$E1785,$D1785)</f>
        <v>64</v>
      </c>
      <c r="K1785" s="16">
        <f t="shared" si="332"/>
        <v>0</v>
      </c>
      <c r="L1785" s="16">
        <f t="shared" si="333"/>
        <v>0</v>
      </c>
      <c r="M1785" s="17">
        <f t="shared" ca="1" si="325"/>
        <v>22</v>
      </c>
      <c r="N1785" s="17">
        <f t="shared" ca="1" si="326"/>
        <v>20</v>
      </c>
      <c r="O1785" s="4"/>
      <c r="P1785" s="4">
        <v>36</v>
      </c>
      <c r="Q1785" s="4">
        <v>58</v>
      </c>
      <c r="R1785" s="4">
        <v>34</v>
      </c>
      <c r="S1785" s="4">
        <v>41</v>
      </c>
      <c r="T1785" s="4">
        <v>35</v>
      </c>
      <c r="U1785" s="4">
        <v>50</v>
      </c>
      <c r="V1785" s="13">
        <v>44</v>
      </c>
      <c r="W1785" s="4">
        <v>30</v>
      </c>
      <c r="X1785" s="4">
        <v>72</v>
      </c>
      <c r="Y1785">
        <f t="shared" si="334"/>
        <v>0</v>
      </c>
      <c r="Z1785">
        <f t="shared" si="335"/>
        <v>0</v>
      </c>
    </row>
    <row r="1786" spans="2:26" x14ac:dyDescent="0.25">
      <c r="B1786" s="11">
        <f t="shared" si="336"/>
        <v>44635.916666662364</v>
      </c>
      <c r="C1786" s="1">
        <f t="shared" si="327"/>
        <v>3</v>
      </c>
      <c r="D1786" s="1">
        <f t="shared" si="328"/>
        <v>2</v>
      </c>
      <c r="E1786" s="12">
        <f t="shared" si="329"/>
        <v>23</v>
      </c>
      <c r="F1786" s="124" t="str">
        <f t="shared" si="330"/>
        <v>0</v>
      </c>
      <c r="G1786" s="1">
        <f ca="1">(OFFSET(O1786,0,MATCH(Customer!$J$6,'CDH &amp; HDH'!$P$11:$X$11,0)))</f>
        <v>43</v>
      </c>
      <c r="H1786" s="1" t="str">
        <f t="shared" si="331"/>
        <v>Heating</v>
      </c>
      <c r="I1786" s="1">
        <f ca="1">OFFSET(IF($H1786="Cooling",Customer!$C$25,Customer!$C$52),E1786,D1786)</f>
        <v>66</v>
      </c>
      <c r="J1786" s="1">
        <f ca="1">OFFSET(IF($H1786="Cooling",Customer!$L$25,Customer!$L$52),$E1786,$D1786)</f>
        <v>64</v>
      </c>
      <c r="K1786" s="16">
        <f t="shared" si="332"/>
        <v>0</v>
      </c>
      <c r="L1786" s="16">
        <f t="shared" si="333"/>
        <v>0</v>
      </c>
      <c r="M1786" s="17">
        <f t="shared" ca="1" si="325"/>
        <v>23</v>
      </c>
      <c r="N1786" s="17">
        <f t="shared" ca="1" si="326"/>
        <v>21</v>
      </c>
      <c r="O1786" s="4"/>
      <c r="P1786" s="4">
        <v>35</v>
      </c>
      <c r="Q1786" s="4">
        <v>57</v>
      </c>
      <c r="R1786" s="4">
        <v>33</v>
      </c>
      <c r="S1786" s="4">
        <v>41</v>
      </c>
      <c r="T1786" s="4">
        <v>34</v>
      </c>
      <c r="U1786" s="4">
        <v>47</v>
      </c>
      <c r="V1786" s="13">
        <v>43</v>
      </c>
      <c r="W1786" s="4">
        <v>28</v>
      </c>
      <c r="X1786" s="4">
        <v>71</v>
      </c>
      <c r="Y1786">
        <f t="shared" si="334"/>
        <v>0</v>
      </c>
      <c r="Z1786">
        <f t="shared" si="335"/>
        <v>0</v>
      </c>
    </row>
    <row r="1787" spans="2:26" x14ac:dyDescent="0.25">
      <c r="B1787" s="11">
        <f t="shared" si="336"/>
        <v>44635.958333329028</v>
      </c>
      <c r="C1787" s="1">
        <f t="shared" si="327"/>
        <v>3</v>
      </c>
      <c r="D1787" s="1">
        <f t="shared" si="328"/>
        <v>2</v>
      </c>
      <c r="E1787" s="12">
        <f t="shared" si="329"/>
        <v>24</v>
      </c>
      <c r="F1787" s="124" t="str">
        <f t="shared" si="330"/>
        <v>0</v>
      </c>
      <c r="G1787" s="1">
        <f ca="1">(OFFSET(O1787,0,MATCH(Customer!$J$6,'CDH &amp; HDH'!$P$11:$X$11,0)))</f>
        <v>42</v>
      </c>
      <c r="H1787" s="1" t="str">
        <f t="shared" si="331"/>
        <v>Heating</v>
      </c>
      <c r="I1787" s="1">
        <f ca="1">OFFSET(IF($H1787="Cooling",Customer!$C$25,Customer!$C$52),E1787,D1787)</f>
        <v>66</v>
      </c>
      <c r="J1787" s="1">
        <f ca="1">OFFSET(IF($H1787="Cooling",Customer!$L$25,Customer!$L$52),$E1787,$D1787)</f>
        <v>64</v>
      </c>
      <c r="K1787" s="16">
        <f t="shared" si="332"/>
        <v>0</v>
      </c>
      <c r="L1787" s="16">
        <f t="shared" si="333"/>
        <v>0</v>
      </c>
      <c r="M1787" s="17">
        <f t="shared" ca="1" si="325"/>
        <v>24</v>
      </c>
      <c r="N1787" s="17">
        <f t="shared" ca="1" si="326"/>
        <v>22</v>
      </c>
      <c r="O1787" s="4"/>
      <c r="P1787" s="4">
        <v>35</v>
      </c>
      <c r="Q1787" s="4">
        <v>57</v>
      </c>
      <c r="R1787" s="4">
        <v>33</v>
      </c>
      <c r="S1787" s="4">
        <v>41</v>
      </c>
      <c r="T1787" s="4">
        <v>32</v>
      </c>
      <c r="U1787" s="4">
        <v>48</v>
      </c>
      <c r="V1787" s="13">
        <v>42</v>
      </c>
      <c r="W1787" s="4">
        <v>26</v>
      </c>
      <c r="X1787" s="4">
        <v>69</v>
      </c>
      <c r="Y1787">
        <f t="shared" si="334"/>
        <v>0</v>
      </c>
      <c r="Z1787">
        <f t="shared" si="335"/>
        <v>0</v>
      </c>
    </row>
    <row r="1788" spans="2:26" x14ac:dyDescent="0.25">
      <c r="B1788" s="11">
        <f t="shared" si="336"/>
        <v>44635.999999995693</v>
      </c>
      <c r="C1788" s="1">
        <f t="shared" si="327"/>
        <v>3</v>
      </c>
      <c r="D1788" s="1">
        <f t="shared" si="328"/>
        <v>3</v>
      </c>
      <c r="E1788" s="12">
        <f t="shared" si="329"/>
        <v>1</v>
      </c>
      <c r="F1788" s="124" t="str">
        <f t="shared" si="330"/>
        <v>0</v>
      </c>
      <c r="G1788" s="1">
        <f ca="1">(OFFSET(O1788,0,MATCH(Customer!$J$6,'CDH &amp; HDH'!$P$11:$X$11,0)))</f>
        <v>40</v>
      </c>
      <c r="H1788" s="1" t="str">
        <f t="shared" si="331"/>
        <v>Heating</v>
      </c>
      <c r="I1788" s="1">
        <f ca="1">OFFSET(IF($H1788="Cooling",Customer!$C$25,Customer!$C$52),E1788,D1788)</f>
        <v>66</v>
      </c>
      <c r="J1788" s="1">
        <f ca="1">OFFSET(IF($H1788="Cooling",Customer!$L$25,Customer!$L$52),$E1788,$D1788)</f>
        <v>64</v>
      </c>
      <c r="K1788" s="16">
        <f t="shared" si="332"/>
        <v>0</v>
      </c>
      <c r="L1788" s="16">
        <f t="shared" si="333"/>
        <v>0</v>
      </c>
      <c r="M1788" s="17">
        <f t="shared" ca="1" si="325"/>
        <v>26</v>
      </c>
      <c r="N1788" s="17">
        <f t="shared" ca="1" si="326"/>
        <v>24</v>
      </c>
      <c r="O1788" s="4"/>
      <c r="P1788" s="4">
        <v>34</v>
      </c>
      <c r="Q1788" s="4">
        <v>54</v>
      </c>
      <c r="R1788" s="4">
        <v>31</v>
      </c>
      <c r="S1788" s="4">
        <v>42</v>
      </c>
      <c r="T1788" s="4">
        <v>31</v>
      </c>
      <c r="U1788" s="4">
        <v>45</v>
      </c>
      <c r="V1788" s="13">
        <v>40</v>
      </c>
      <c r="W1788" s="4">
        <v>24</v>
      </c>
      <c r="X1788" s="4">
        <v>67</v>
      </c>
      <c r="Y1788">
        <f t="shared" si="334"/>
        <v>0</v>
      </c>
      <c r="Z1788">
        <f t="shared" si="335"/>
        <v>0</v>
      </c>
    </row>
    <row r="1789" spans="2:26" x14ac:dyDescent="0.25">
      <c r="B1789" s="11">
        <f t="shared" si="336"/>
        <v>44636.041666662357</v>
      </c>
      <c r="C1789" s="1">
        <f t="shared" si="327"/>
        <v>3</v>
      </c>
      <c r="D1789" s="1">
        <f t="shared" si="328"/>
        <v>3</v>
      </c>
      <c r="E1789" s="12">
        <f t="shared" si="329"/>
        <v>2</v>
      </c>
      <c r="F1789" s="124" t="str">
        <f t="shared" si="330"/>
        <v>0</v>
      </c>
      <c r="G1789" s="1">
        <f ca="1">(OFFSET(O1789,0,MATCH(Customer!$J$6,'CDH &amp; HDH'!$P$11:$X$11,0)))</f>
        <v>39</v>
      </c>
      <c r="H1789" s="1" t="str">
        <f t="shared" si="331"/>
        <v>Heating</v>
      </c>
      <c r="I1789" s="1">
        <f ca="1">OFFSET(IF($H1789="Cooling",Customer!$C$25,Customer!$C$52),E1789,D1789)</f>
        <v>66</v>
      </c>
      <c r="J1789" s="1">
        <f ca="1">OFFSET(IF($H1789="Cooling",Customer!$L$25,Customer!$L$52),$E1789,$D1789)</f>
        <v>64</v>
      </c>
      <c r="K1789" s="16">
        <f t="shared" si="332"/>
        <v>0</v>
      </c>
      <c r="L1789" s="16">
        <f t="shared" si="333"/>
        <v>0</v>
      </c>
      <c r="M1789" s="17">
        <f t="shared" ca="1" si="325"/>
        <v>27</v>
      </c>
      <c r="N1789" s="17">
        <f t="shared" ca="1" si="326"/>
        <v>25</v>
      </c>
      <c r="O1789" s="4"/>
      <c r="P1789" s="4">
        <v>34</v>
      </c>
      <c r="Q1789" s="4">
        <v>51</v>
      </c>
      <c r="R1789" s="4">
        <v>31</v>
      </c>
      <c r="S1789" s="4">
        <v>42</v>
      </c>
      <c r="T1789" s="4">
        <v>28</v>
      </c>
      <c r="U1789" s="4">
        <v>42</v>
      </c>
      <c r="V1789" s="13">
        <v>39</v>
      </c>
      <c r="W1789" s="4">
        <v>23</v>
      </c>
      <c r="X1789" s="4">
        <v>67</v>
      </c>
      <c r="Y1789">
        <f t="shared" si="334"/>
        <v>0</v>
      </c>
      <c r="Z1789">
        <f t="shared" si="335"/>
        <v>0</v>
      </c>
    </row>
    <row r="1790" spans="2:26" x14ac:dyDescent="0.25">
      <c r="B1790" s="11">
        <f t="shared" si="336"/>
        <v>44636.083333329021</v>
      </c>
      <c r="C1790" s="1">
        <f t="shared" si="327"/>
        <v>3</v>
      </c>
      <c r="D1790" s="1">
        <f t="shared" si="328"/>
        <v>3</v>
      </c>
      <c r="E1790" s="12">
        <f t="shared" si="329"/>
        <v>3</v>
      </c>
      <c r="F1790" s="124" t="str">
        <f t="shared" si="330"/>
        <v>0</v>
      </c>
      <c r="G1790" s="1">
        <f ca="1">(OFFSET(O1790,0,MATCH(Customer!$J$6,'CDH &amp; HDH'!$P$11:$X$11,0)))</f>
        <v>39</v>
      </c>
      <c r="H1790" s="1" t="str">
        <f t="shared" si="331"/>
        <v>Heating</v>
      </c>
      <c r="I1790" s="1">
        <f ca="1">OFFSET(IF($H1790="Cooling",Customer!$C$25,Customer!$C$52),E1790,D1790)</f>
        <v>66</v>
      </c>
      <c r="J1790" s="1">
        <f ca="1">OFFSET(IF($H1790="Cooling",Customer!$L$25,Customer!$L$52),$E1790,$D1790)</f>
        <v>64</v>
      </c>
      <c r="K1790" s="16">
        <f t="shared" si="332"/>
        <v>0</v>
      </c>
      <c r="L1790" s="16">
        <f t="shared" si="333"/>
        <v>0</v>
      </c>
      <c r="M1790" s="17">
        <f t="shared" ca="1" si="325"/>
        <v>27</v>
      </c>
      <c r="N1790" s="17">
        <f t="shared" ca="1" si="326"/>
        <v>25</v>
      </c>
      <c r="O1790" s="4"/>
      <c r="P1790" s="4">
        <v>33</v>
      </c>
      <c r="Q1790" s="4">
        <v>50</v>
      </c>
      <c r="R1790" s="4">
        <v>31</v>
      </c>
      <c r="S1790" s="4">
        <v>42</v>
      </c>
      <c r="T1790" s="4">
        <v>28</v>
      </c>
      <c r="U1790" s="4">
        <v>39</v>
      </c>
      <c r="V1790" s="13">
        <v>39</v>
      </c>
      <c r="W1790" s="4">
        <v>22</v>
      </c>
      <c r="X1790" s="4">
        <v>64</v>
      </c>
      <c r="Y1790">
        <f t="shared" si="334"/>
        <v>0</v>
      </c>
      <c r="Z1790">
        <f t="shared" si="335"/>
        <v>0</v>
      </c>
    </row>
    <row r="1791" spans="2:26" x14ac:dyDescent="0.25">
      <c r="B1791" s="11">
        <f t="shared" si="336"/>
        <v>44636.124999995685</v>
      </c>
      <c r="C1791" s="1">
        <f t="shared" si="327"/>
        <v>3</v>
      </c>
      <c r="D1791" s="1">
        <f t="shared" si="328"/>
        <v>3</v>
      </c>
      <c r="E1791" s="12">
        <f t="shared" si="329"/>
        <v>4</v>
      </c>
      <c r="F1791" s="124" t="str">
        <f t="shared" si="330"/>
        <v>0</v>
      </c>
      <c r="G1791" s="1">
        <f ca="1">(OFFSET(O1791,0,MATCH(Customer!$J$6,'CDH &amp; HDH'!$P$11:$X$11,0)))</f>
        <v>38</v>
      </c>
      <c r="H1791" s="1" t="str">
        <f t="shared" si="331"/>
        <v>Heating</v>
      </c>
      <c r="I1791" s="1">
        <f ca="1">OFFSET(IF($H1791="Cooling",Customer!$C$25,Customer!$C$52),E1791,D1791)</f>
        <v>66</v>
      </c>
      <c r="J1791" s="1">
        <f ca="1">OFFSET(IF($H1791="Cooling",Customer!$L$25,Customer!$L$52),$E1791,$D1791)</f>
        <v>64</v>
      </c>
      <c r="K1791" s="16">
        <f t="shared" si="332"/>
        <v>0</v>
      </c>
      <c r="L1791" s="16">
        <f t="shared" si="333"/>
        <v>0</v>
      </c>
      <c r="M1791" s="17">
        <f t="shared" ca="1" si="325"/>
        <v>28</v>
      </c>
      <c r="N1791" s="17">
        <f t="shared" ca="1" si="326"/>
        <v>26</v>
      </c>
      <c r="O1791" s="4"/>
      <c r="P1791" s="4">
        <v>33</v>
      </c>
      <c r="Q1791" s="4">
        <v>48</v>
      </c>
      <c r="R1791" s="4">
        <v>31</v>
      </c>
      <c r="S1791" s="4">
        <v>41</v>
      </c>
      <c r="T1791" s="4">
        <v>29</v>
      </c>
      <c r="U1791" s="4">
        <v>38</v>
      </c>
      <c r="V1791" s="13">
        <v>38</v>
      </c>
      <c r="W1791" s="4">
        <v>20</v>
      </c>
      <c r="X1791" s="4">
        <v>61</v>
      </c>
      <c r="Y1791">
        <f t="shared" si="334"/>
        <v>0</v>
      </c>
      <c r="Z1791">
        <f t="shared" si="335"/>
        <v>0</v>
      </c>
    </row>
    <row r="1792" spans="2:26" x14ac:dyDescent="0.25">
      <c r="B1792" s="11">
        <f t="shared" si="336"/>
        <v>44636.16666666235</v>
      </c>
      <c r="C1792" s="1">
        <f t="shared" si="327"/>
        <v>3</v>
      </c>
      <c r="D1792" s="1">
        <f t="shared" si="328"/>
        <v>3</v>
      </c>
      <c r="E1792" s="12">
        <f t="shared" si="329"/>
        <v>5</v>
      </c>
      <c r="F1792" s="124" t="str">
        <f t="shared" si="330"/>
        <v>0</v>
      </c>
      <c r="G1792" s="1">
        <f ca="1">(OFFSET(O1792,0,MATCH(Customer!$J$6,'CDH &amp; HDH'!$P$11:$X$11,0)))</f>
        <v>38</v>
      </c>
      <c r="H1792" s="1" t="str">
        <f t="shared" si="331"/>
        <v>Heating</v>
      </c>
      <c r="I1792" s="1">
        <f ca="1">OFFSET(IF($H1792="Cooling",Customer!$C$25,Customer!$C$52),E1792,D1792)</f>
        <v>66</v>
      </c>
      <c r="J1792" s="1">
        <f ca="1">OFFSET(IF($H1792="Cooling",Customer!$L$25,Customer!$L$52),$E1792,$D1792)</f>
        <v>64</v>
      </c>
      <c r="K1792" s="16">
        <f t="shared" si="332"/>
        <v>0</v>
      </c>
      <c r="L1792" s="16">
        <f t="shared" si="333"/>
        <v>0</v>
      </c>
      <c r="M1792" s="17">
        <f t="shared" ca="1" si="325"/>
        <v>28</v>
      </c>
      <c r="N1792" s="17">
        <f t="shared" ca="1" si="326"/>
        <v>26</v>
      </c>
      <c r="O1792" s="4"/>
      <c r="P1792" s="4">
        <v>33</v>
      </c>
      <c r="Q1792" s="4">
        <v>43</v>
      </c>
      <c r="R1792" s="4">
        <v>32</v>
      </c>
      <c r="S1792" s="4">
        <v>41</v>
      </c>
      <c r="T1792" s="4">
        <v>27</v>
      </c>
      <c r="U1792" s="4">
        <v>38</v>
      </c>
      <c r="V1792" s="13">
        <v>38</v>
      </c>
      <c r="W1792" s="4">
        <v>20</v>
      </c>
      <c r="X1792" s="4">
        <v>59</v>
      </c>
      <c r="Y1792">
        <f t="shared" si="334"/>
        <v>0</v>
      </c>
      <c r="Z1792">
        <f t="shared" si="335"/>
        <v>0</v>
      </c>
    </row>
    <row r="1793" spans="2:26" x14ac:dyDescent="0.25">
      <c r="B1793" s="11">
        <f t="shared" si="336"/>
        <v>44636.208333329014</v>
      </c>
      <c r="C1793" s="1">
        <f t="shared" si="327"/>
        <v>3</v>
      </c>
      <c r="D1793" s="1">
        <f t="shared" si="328"/>
        <v>3</v>
      </c>
      <c r="E1793" s="12">
        <f t="shared" si="329"/>
        <v>6</v>
      </c>
      <c r="F1793" s="124" t="str">
        <f t="shared" si="330"/>
        <v>0</v>
      </c>
      <c r="G1793" s="1">
        <f ca="1">(OFFSET(O1793,0,MATCH(Customer!$J$6,'CDH &amp; HDH'!$P$11:$X$11,0)))</f>
        <v>38</v>
      </c>
      <c r="H1793" s="1" t="str">
        <f t="shared" si="331"/>
        <v>Heating</v>
      </c>
      <c r="I1793" s="1">
        <f ca="1">OFFSET(IF($H1793="Cooling",Customer!$C$25,Customer!$C$52),E1793,D1793)</f>
        <v>66</v>
      </c>
      <c r="J1793" s="1">
        <f ca="1">OFFSET(IF($H1793="Cooling",Customer!$L$25,Customer!$L$52),$E1793,$D1793)</f>
        <v>64</v>
      </c>
      <c r="K1793" s="16">
        <f t="shared" si="332"/>
        <v>0</v>
      </c>
      <c r="L1793" s="16">
        <f t="shared" si="333"/>
        <v>0</v>
      </c>
      <c r="M1793" s="17">
        <f t="shared" ca="1" si="325"/>
        <v>28</v>
      </c>
      <c r="N1793" s="17">
        <f t="shared" ca="1" si="326"/>
        <v>26</v>
      </c>
      <c r="O1793" s="4"/>
      <c r="P1793" s="4">
        <v>32</v>
      </c>
      <c r="Q1793" s="4">
        <v>41</v>
      </c>
      <c r="R1793" s="4">
        <v>32</v>
      </c>
      <c r="S1793" s="4">
        <v>41</v>
      </c>
      <c r="T1793" s="4">
        <v>28</v>
      </c>
      <c r="U1793" s="4">
        <v>38</v>
      </c>
      <c r="V1793" s="13">
        <v>38</v>
      </c>
      <c r="W1793" s="4">
        <v>20</v>
      </c>
      <c r="X1793" s="4">
        <v>59</v>
      </c>
      <c r="Y1793">
        <f t="shared" si="334"/>
        <v>0</v>
      </c>
      <c r="Z1793">
        <f t="shared" si="335"/>
        <v>0</v>
      </c>
    </row>
    <row r="1794" spans="2:26" x14ac:dyDescent="0.25">
      <c r="B1794" s="11">
        <f t="shared" si="336"/>
        <v>44636.249999995678</v>
      </c>
      <c r="C1794" s="1">
        <f t="shared" si="327"/>
        <v>3</v>
      </c>
      <c r="D1794" s="1">
        <f t="shared" si="328"/>
        <v>3</v>
      </c>
      <c r="E1794" s="12">
        <f t="shared" si="329"/>
        <v>7</v>
      </c>
      <c r="F1794" s="124" t="str">
        <f t="shared" si="330"/>
        <v>0</v>
      </c>
      <c r="G1794" s="1">
        <f ca="1">(OFFSET(O1794,0,MATCH(Customer!$J$6,'CDH &amp; HDH'!$P$11:$X$11,0)))</f>
        <v>38</v>
      </c>
      <c r="H1794" s="1" t="str">
        <f t="shared" si="331"/>
        <v>Heating</v>
      </c>
      <c r="I1794" s="1">
        <f ca="1">OFFSET(IF($H1794="Cooling",Customer!$C$25,Customer!$C$52),E1794,D1794)</f>
        <v>66</v>
      </c>
      <c r="J1794" s="1">
        <f ca="1">OFFSET(IF($H1794="Cooling",Customer!$L$25,Customer!$L$52),$E1794,$D1794)</f>
        <v>64</v>
      </c>
      <c r="K1794" s="16">
        <f t="shared" si="332"/>
        <v>0</v>
      </c>
      <c r="L1794" s="16">
        <f t="shared" si="333"/>
        <v>0</v>
      </c>
      <c r="M1794" s="17">
        <f t="shared" ca="1" si="325"/>
        <v>28</v>
      </c>
      <c r="N1794" s="17">
        <f t="shared" ca="1" si="326"/>
        <v>26</v>
      </c>
      <c r="O1794" s="4"/>
      <c r="P1794" s="4">
        <v>32</v>
      </c>
      <c r="Q1794" s="4">
        <v>39</v>
      </c>
      <c r="R1794" s="4">
        <v>30</v>
      </c>
      <c r="S1794" s="4">
        <v>41</v>
      </c>
      <c r="T1794" s="4">
        <v>29</v>
      </c>
      <c r="U1794" s="4">
        <v>37</v>
      </c>
      <c r="V1794" s="13">
        <v>38</v>
      </c>
      <c r="W1794" s="4">
        <v>17</v>
      </c>
      <c r="X1794" s="4">
        <v>63</v>
      </c>
      <c r="Y1794">
        <f t="shared" si="334"/>
        <v>0</v>
      </c>
      <c r="Z1794">
        <f t="shared" si="335"/>
        <v>0</v>
      </c>
    </row>
    <row r="1795" spans="2:26" x14ac:dyDescent="0.25">
      <c r="B1795" s="11">
        <f t="shared" si="336"/>
        <v>44636.291666662342</v>
      </c>
      <c r="C1795" s="1">
        <f t="shared" si="327"/>
        <v>3</v>
      </c>
      <c r="D1795" s="1">
        <f t="shared" si="328"/>
        <v>3</v>
      </c>
      <c r="E1795" s="12">
        <f t="shared" si="329"/>
        <v>8</v>
      </c>
      <c r="F1795" s="124" t="str">
        <f t="shared" si="330"/>
        <v>0</v>
      </c>
      <c r="G1795" s="1">
        <f ca="1">(OFFSET(O1795,0,MATCH(Customer!$J$6,'CDH &amp; HDH'!$P$11:$X$11,0)))</f>
        <v>38</v>
      </c>
      <c r="H1795" s="1" t="str">
        <f t="shared" si="331"/>
        <v>Heating</v>
      </c>
      <c r="I1795" s="1">
        <f ca="1">OFFSET(IF($H1795="Cooling",Customer!$C$25,Customer!$C$52),E1795,D1795)</f>
        <v>70</v>
      </c>
      <c r="J1795" s="1">
        <f ca="1">OFFSET(IF($H1795="Cooling",Customer!$L$25,Customer!$L$52),$E1795,$D1795)</f>
        <v>70</v>
      </c>
      <c r="K1795" s="16">
        <f t="shared" si="332"/>
        <v>0</v>
      </c>
      <c r="L1795" s="16">
        <f t="shared" si="333"/>
        <v>0</v>
      </c>
      <c r="M1795" s="17">
        <f t="shared" ca="1" si="325"/>
        <v>32</v>
      </c>
      <c r="N1795" s="17">
        <f t="shared" ca="1" si="326"/>
        <v>32</v>
      </c>
      <c r="O1795" s="4"/>
      <c r="P1795" s="4">
        <v>33</v>
      </c>
      <c r="Q1795" s="4">
        <v>36</v>
      </c>
      <c r="R1795" s="4">
        <v>30</v>
      </c>
      <c r="S1795" s="4">
        <v>41</v>
      </c>
      <c r="T1795" s="4">
        <v>34</v>
      </c>
      <c r="U1795" s="4">
        <v>32</v>
      </c>
      <c r="V1795" s="13">
        <v>38</v>
      </c>
      <c r="W1795" s="4">
        <v>20</v>
      </c>
      <c r="X1795" s="4">
        <v>67</v>
      </c>
      <c r="Y1795">
        <f t="shared" si="334"/>
        <v>0</v>
      </c>
      <c r="Z1795">
        <f t="shared" si="335"/>
        <v>0</v>
      </c>
    </row>
    <row r="1796" spans="2:26" x14ac:dyDescent="0.25">
      <c r="B1796" s="11">
        <f t="shared" si="336"/>
        <v>44636.333333329007</v>
      </c>
      <c r="C1796" s="1">
        <f t="shared" si="327"/>
        <v>3</v>
      </c>
      <c r="D1796" s="1">
        <f t="shared" si="328"/>
        <v>3</v>
      </c>
      <c r="E1796" s="12">
        <f t="shared" si="329"/>
        <v>9</v>
      </c>
      <c r="F1796" s="124" t="str">
        <f t="shared" si="330"/>
        <v>0</v>
      </c>
      <c r="G1796" s="1">
        <f ca="1">(OFFSET(O1796,0,MATCH(Customer!$J$6,'CDH &amp; HDH'!$P$11:$X$11,0)))</f>
        <v>37</v>
      </c>
      <c r="H1796" s="1" t="str">
        <f t="shared" si="331"/>
        <v>Heating</v>
      </c>
      <c r="I1796" s="1">
        <f ca="1">OFFSET(IF($H1796="Cooling",Customer!$C$25,Customer!$C$52),E1796,D1796)</f>
        <v>70</v>
      </c>
      <c r="J1796" s="1">
        <f ca="1">OFFSET(IF($H1796="Cooling",Customer!$L$25,Customer!$L$52),$E1796,$D1796)</f>
        <v>70</v>
      </c>
      <c r="K1796" s="16">
        <f t="shared" si="332"/>
        <v>0</v>
      </c>
      <c r="L1796" s="16">
        <f t="shared" si="333"/>
        <v>0</v>
      </c>
      <c r="M1796" s="17">
        <f t="shared" ca="1" si="325"/>
        <v>33</v>
      </c>
      <c r="N1796" s="17">
        <f t="shared" ca="1" si="326"/>
        <v>33</v>
      </c>
      <c r="O1796" s="4"/>
      <c r="P1796" s="4">
        <v>33</v>
      </c>
      <c r="Q1796" s="4">
        <v>36</v>
      </c>
      <c r="R1796" s="4">
        <v>30</v>
      </c>
      <c r="S1796" s="4">
        <v>42</v>
      </c>
      <c r="T1796" s="4">
        <v>37</v>
      </c>
      <c r="U1796" s="4">
        <v>32</v>
      </c>
      <c r="V1796" s="13">
        <v>37</v>
      </c>
      <c r="W1796" s="4">
        <v>24</v>
      </c>
      <c r="X1796" s="4">
        <v>70</v>
      </c>
      <c r="Y1796">
        <f t="shared" si="334"/>
        <v>0</v>
      </c>
      <c r="Z1796">
        <f t="shared" si="335"/>
        <v>0</v>
      </c>
    </row>
    <row r="1797" spans="2:26" x14ac:dyDescent="0.25">
      <c r="B1797" s="11">
        <f t="shared" si="336"/>
        <v>44636.374999995671</v>
      </c>
      <c r="C1797" s="1">
        <f t="shared" si="327"/>
        <v>3</v>
      </c>
      <c r="D1797" s="1">
        <f t="shared" si="328"/>
        <v>3</v>
      </c>
      <c r="E1797" s="12">
        <f t="shared" si="329"/>
        <v>10</v>
      </c>
      <c r="F1797" s="124" t="str">
        <f t="shared" si="330"/>
        <v>0</v>
      </c>
      <c r="G1797" s="1">
        <f ca="1">(OFFSET(O1797,0,MATCH(Customer!$J$6,'CDH &amp; HDH'!$P$11:$X$11,0)))</f>
        <v>38</v>
      </c>
      <c r="H1797" s="1" t="str">
        <f t="shared" si="331"/>
        <v>Heating</v>
      </c>
      <c r="I1797" s="1">
        <f ca="1">OFFSET(IF($H1797="Cooling",Customer!$C$25,Customer!$C$52),E1797,D1797)</f>
        <v>70</v>
      </c>
      <c r="J1797" s="1">
        <f ca="1">OFFSET(IF($H1797="Cooling",Customer!$L$25,Customer!$L$52),$E1797,$D1797)</f>
        <v>70</v>
      </c>
      <c r="K1797" s="16">
        <f t="shared" si="332"/>
        <v>0</v>
      </c>
      <c r="L1797" s="16">
        <f t="shared" si="333"/>
        <v>0</v>
      </c>
      <c r="M1797" s="17">
        <f t="shared" ca="1" si="325"/>
        <v>32</v>
      </c>
      <c r="N1797" s="17">
        <f t="shared" ca="1" si="326"/>
        <v>32</v>
      </c>
      <c r="O1797" s="4"/>
      <c r="P1797" s="4">
        <v>34</v>
      </c>
      <c r="Q1797" s="4">
        <v>33</v>
      </c>
      <c r="R1797" s="4">
        <v>29</v>
      </c>
      <c r="S1797" s="4">
        <v>42</v>
      </c>
      <c r="T1797" s="4">
        <v>39</v>
      </c>
      <c r="U1797" s="4">
        <v>32</v>
      </c>
      <c r="V1797" s="13">
        <v>38</v>
      </c>
      <c r="W1797" s="4">
        <v>27</v>
      </c>
      <c r="X1797" s="4">
        <v>73</v>
      </c>
      <c r="Y1797">
        <f t="shared" si="334"/>
        <v>0</v>
      </c>
      <c r="Z1797">
        <f t="shared" si="335"/>
        <v>0</v>
      </c>
    </row>
    <row r="1798" spans="2:26" x14ac:dyDescent="0.25">
      <c r="B1798" s="11">
        <f t="shared" si="336"/>
        <v>44636.416666662335</v>
      </c>
      <c r="C1798" s="1">
        <f t="shared" si="327"/>
        <v>3</v>
      </c>
      <c r="D1798" s="1">
        <f t="shared" si="328"/>
        <v>3</v>
      </c>
      <c r="E1798" s="12">
        <f t="shared" si="329"/>
        <v>11</v>
      </c>
      <c r="F1798" s="124" t="str">
        <f t="shared" si="330"/>
        <v>0</v>
      </c>
      <c r="G1798" s="1">
        <f ca="1">(OFFSET(O1798,0,MATCH(Customer!$J$6,'CDH &amp; HDH'!$P$11:$X$11,0)))</f>
        <v>38</v>
      </c>
      <c r="H1798" s="1" t="str">
        <f t="shared" si="331"/>
        <v>Heating</v>
      </c>
      <c r="I1798" s="1">
        <f ca="1">OFFSET(IF($H1798="Cooling",Customer!$C$25,Customer!$C$52),E1798,D1798)</f>
        <v>70</v>
      </c>
      <c r="J1798" s="1">
        <f ca="1">OFFSET(IF($H1798="Cooling",Customer!$L$25,Customer!$L$52),$E1798,$D1798)</f>
        <v>70</v>
      </c>
      <c r="K1798" s="16">
        <f t="shared" si="332"/>
        <v>0</v>
      </c>
      <c r="L1798" s="16">
        <f t="shared" si="333"/>
        <v>0</v>
      </c>
      <c r="M1798" s="17">
        <f t="shared" ca="1" si="325"/>
        <v>32</v>
      </c>
      <c r="N1798" s="17">
        <f t="shared" ca="1" si="326"/>
        <v>32</v>
      </c>
      <c r="O1798" s="4"/>
      <c r="P1798" s="4">
        <v>34</v>
      </c>
      <c r="Q1798" s="4">
        <v>31</v>
      </c>
      <c r="R1798" s="4">
        <v>30</v>
      </c>
      <c r="S1798" s="4">
        <v>40</v>
      </c>
      <c r="T1798" s="4">
        <v>39</v>
      </c>
      <c r="U1798" s="4">
        <v>32</v>
      </c>
      <c r="V1798" s="13">
        <v>38</v>
      </c>
      <c r="W1798" s="4">
        <v>30</v>
      </c>
      <c r="X1798" s="4">
        <v>73</v>
      </c>
      <c r="Y1798">
        <f t="shared" si="334"/>
        <v>0</v>
      </c>
      <c r="Z1798">
        <f t="shared" si="335"/>
        <v>0</v>
      </c>
    </row>
    <row r="1799" spans="2:26" x14ac:dyDescent="0.25">
      <c r="B1799" s="11">
        <f t="shared" si="336"/>
        <v>44636.458333328999</v>
      </c>
      <c r="C1799" s="1">
        <f t="shared" si="327"/>
        <v>3</v>
      </c>
      <c r="D1799" s="1">
        <f t="shared" si="328"/>
        <v>3</v>
      </c>
      <c r="E1799" s="12">
        <f t="shared" si="329"/>
        <v>12</v>
      </c>
      <c r="F1799" s="124" t="str">
        <f t="shared" si="330"/>
        <v>0</v>
      </c>
      <c r="G1799" s="1">
        <f ca="1">(OFFSET(O1799,0,MATCH(Customer!$J$6,'CDH &amp; HDH'!$P$11:$X$11,0)))</f>
        <v>38</v>
      </c>
      <c r="H1799" s="1" t="str">
        <f t="shared" si="331"/>
        <v>Heating</v>
      </c>
      <c r="I1799" s="1">
        <f ca="1">OFFSET(IF($H1799="Cooling",Customer!$C$25,Customer!$C$52),E1799,D1799)</f>
        <v>70</v>
      </c>
      <c r="J1799" s="1">
        <f ca="1">OFFSET(IF($H1799="Cooling",Customer!$L$25,Customer!$L$52),$E1799,$D1799)</f>
        <v>70</v>
      </c>
      <c r="K1799" s="16">
        <f t="shared" si="332"/>
        <v>0</v>
      </c>
      <c r="L1799" s="16">
        <f t="shared" si="333"/>
        <v>0</v>
      </c>
      <c r="M1799" s="17">
        <f t="shared" ca="1" si="325"/>
        <v>32</v>
      </c>
      <c r="N1799" s="17">
        <f t="shared" ca="1" si="326"/>
        <v>32</v>
      </c>
      <c r="O1799" s="4"/>
      <c r="P1799" s="4">
        <v>34</v>
      </c>
      <c r="Q1799" s="4">
        <v>31</v>
      </c>
      <c r="R1799" s="4">
        <v>31</v>
      </c>
      <c r="S1799" s="4">
        <v>41</v>
      </c>
      <c r="T1799" s="4">
        <v>44</v>
      </c>
      <c r="U1799" s="4">
        <v>32</v>
      </c>
      <c r="V1799" s="13">
        <v>38</v>
      </c>
      <c r="W1799" s="4">
        <v>34</v>
      </c>
      <c r="X1799" s="4">
        <v>74</v>
      </c>
      <c r="Y1799">
        <f t="shared" si="334"/>
        <v>0</v>
      </c>
      <c r="Z1799">
        <f t="shared" si="335"/>
        <v>0</v>
      </c>
    </row>
    <row r="1800" spans="2:26" x14ac:dyDescent="0.25">
      <c r="B1800" s="11">
        <f t="shared" si="336"/>
        <v>44636.499999995664</v>
      </c>
      <c r="C1800" s="1">
        <f t="shared" si="327"/>
        <v>3</v>
      </c>
      <c r="D1800" s="1">
        <f t="shared" si="328"/>
        <v>3</v>
      </c>
      <c r="E1800" s="12">
        <f t="shared" si="329"/>
        <v>13</v>
      </c>
      <c r="F1800" s="124" t="str">
        <f t="shared" si="330"/>
        <v>0</v>
      </c>
      <c r="G1800" s="1">
        <f ca="1">(OFFSET(O1800,0,MATCH(Customer!$J$6,'CDH &amp; HDH'!$P$11:$X$11,0)))</f>
        <v>39</v>
      </c>
      <c r="H1800" s="1" t="str">
        <f t="shared" si="331"/>
        <v>Heating</v>
      </c>
      <c r="I1800" s="1">
        <f ca="1">OFFSET(IF($H1800="Cooling",Customer!$C$25,Customer!$C$52),E1800,D1800)</f>
        <v>70</v>
      </c>
      <c r="J1800" s="1">
        <f ca="1">OFFSET(IF($H1800="Cooling",Customer!$L$25,Customer!$L$52),$E1800,$D1800)</f>
        <v>70</v>
      </c>
      <c r="K1800" s="16">
        <f t="shared" si="332"/>
        <v>0</v>
      </c>
      <c r="L1800" s="16">
        <f t="shared" si="333"/>
        <v>0</v>
      </c>
      <c r="M1800" s="17">
        <f t="shared" ca="1" si="325"/>
        <v>31</v>
      </c>
      <c r="N1800" s="17">
        <f t="shared" ca="1" si="326"/>
        <v>31</v>
      </c>
      <c r="O1800" s="4"/>
      <c r="P1800" s="4">
        <v>34</v>
      </c>
      <c r="Q1800" s="4">
        <v>31</v>
      </c>
      <c r="R1800" s="4">
        <v>31</v>
      </c>
      <c r="S1800" s="4">
        <v>42</v>
      </c>
      <c r="T1800" s="4">
        <v>47</v>
      </c>
      <c r="U1800" s="4">
        <v>33</v>
      </c>
      <c r="V1800" s="13">
        <v>39</v>
      </c>
      <c r="W1800" s="4">
        <v>36</v>
      </c>
      <c r="X1800" s="4">
        <v>72</v>
      </c>
      <c r="Y1800">
        <f t="shared" si="334"/>
        <v>0</v>
      </c>
      <c r="Z1800">
        <f t="shared" si="335"/>
        <v>0</v>
      </c>
    </row>
    <row r="1801" spans="2:26" x14ac:dyDescent="0.25">
      <c r="B1801" s="11">
        <f t="shared" si="336"/>
        <v>44636.541666662328</v>
      </c>
      <c r="C1801" s="1">
        <f t="shared" si="327"/>
        <v>3</v>
      </c>
      <c r="D1801" s="1">
        <f t="shared" si="328"/>
        <v>3</v>
      </c>
      <c r="E1801" s="12">
        <f t="shared" si="329"/>
        <v>14</v>
      </c>
      <c r="F1801" s="124" t="str">
        <f t="shared" si="330"/>
        <v>0</v>
      </c>
      <c r="G1801" s="1">
        <f ca="1">(OFFSET(O1801,0,MATCH(Customer!$J$6,'CDH &amp; HDH'!$P$11:$X$11,0)))</f>
        <v>39</v>
      </c>
      <c r="H1801" s="1" t="str">
        <f t="shared" si="331"/>
        <v>Heating</v>
      </c>
      <c r="I1801" s="1">
        <f ca="1">OFFSET(IF($H1801="Cooling",Customer!$C$25,Customer!$C$52),E1801,D1801)</f>
        <v>70</v>
      </c>
      <c r="J1801" s="1">
        <f ca="1">OFFSET(IF($H1801="Cooling",Customer!$L$25,Customer!$L$52),$E1801,$D1801)</f>
        <v>70</v>
      </c>
      <c r="K1801" s="16">
        <f t="shared" si="332"/>
        <v>0</v>
      </c>
      <c r="L1801" s="16">
        <f t="shared" si="333"/>
        <v>0</v>
      </c>
      <c r="M1801" s="17">
        <f t="shared" ca="1" si="325"/>
        <v>31</v>
      </c>
      <c r="N1801" s="17">
        <f t="shared" ca="1" si="326"/>
        <v>31</v>
      </c>
      <c r="O1801" s="4"/>
      <c r="P1801" s="4">
        <v>34</v>
      </c>
      <c r="Q1801" s="4">
        <v>31</v>
      </c>
      <c r="R1801" s="4">
        <v>31</v>
      </c>
      <c r="S1801" s="4">
        <v>42</v>
      </c>
      <c r="T1801" s="4">
        <v>49</v>
      </c>
      <c r="U1801" s="4">
        <v>33</v>
      </c>
      <c r="V1801" s="13">
        <v>39</v>
      </c>
      <c r="W1801" s="4">
        <v>41</v>
      </c>
      <c r="X1801" s="4">
        <v>72</v>
      </c>
      <c r="Y1801">
        <f t="shared" si="334"/>
        <v>0</v>
      </c>
      <c r="Z1801">
        <f t="shared" si="335"/>
        <v>0</v>
      </c>
    </row>
    <row r="1802" spans="2:26" x14ac:dyDescent="0.25">
      <c r="B1802" s="11">
        <f t="shared" si="336"/>
        <v>44636.583333328992</v>
      </c>
      <c r="C1802" s="1">
        <f t="shared" si="327"/>
        <v>3</v>
      </c>
      <c r="D1802" s="1">
        <f t="shared" si="328"/>
        <v>3</v>
      </c>
      <c r="E1802" s="12">
        <f t="shared" si="329"/>
        <v>15</v>
      </c>
      <c r="F1802" s="124" t="str">
        <f t="shared" si="330"/>
        <v>0</v>
      </c>
      <c r="G1802" s="1">
        <f ca="1">(OFFSET(O1802,0,MATCH(Customer!$J$6,'CDH &amp; HDH'!$P$11:$X$11,0)))</f>
        <v>38</v>
      </c>
      <c r="H1802" s="1" t="str">
        <f t="shared" si="331"/>
        <v>Heating</v>
      </c>
      <c r="I1802" s="1">
        <f ca="1">OFFSET(IF($H1802="Cooling",Customer!$C$25,Customer!$C$52),E1802,D1802)</f>
        <v>70</v>
      </c>
      <c r="J1802" s="1">
        <f ca="1">OFFSET(IF($H1802="Cooling",Customer!$L$25,Customer!$L$52),$E1802,$D1802)</f>
        <v>70</v>
      </c>
      <c r="K1802" s="16">
        <f t="shared" si="332"/>
        <v>0</v>
      </c>
      <c r="L1802" s="16">
        <f t="shared" si="333"/>
        <v>0</v>
      </c>
      <c r="M1802" s="17">
        <f t="shared" ca="1" si="325"/>
        <v>32</v>
      </c>
      <c r="N1802" s="17">
        <f t="shared" ca="1" si="326"/>
        <v>32</v>
      </c>
      <c r="O1802" s="4"/>
      <c r="P1802" s="4">
        <v>33</v>
      </c>
      <c r="Q1802" s="4">
        <v>30</v>
      </c>
      <c r="R1802" s="4">
        <v>32</v>
      </c>
      <c r="S1802" s="4">
        <v>43</v>
      </c>
      <c r="T1802" s="4">
        <v>51</v>
      </c>
      <c r="U1802" s="4">
        <v>33</v>
      </c>
      <c r="V1802" s="13">
        <v>38</v>
      </c>
      <c r="W1802" s="4">
        <v>44</v>
      </c>
      <c r="X1802" s="4">
        <v>72</v>
      </c>
      <c r="Y1802">
        <f t="shared" si="334"/>
        <v>0</v>
      </c>
      <c r="Z1802">
        <f t="shared" si="335"/>
        <v>0</v>
      </c>
    </row>
    <row r="1803" spans="2:26" x14ac:dyDescent="0.25">
      <c r="B1803" s="11">
        <f t="shared" si="336"/>
        <v>44636.624999995656</v>
      </c>
      <c r="C1803" s="1">
        <f t="shared" si="327"/>
        <v>3</v>
      </c>
      <c r="D1803" s="1">
        <f t="shared" si="328"/>
        <v>3</v>
      </c>
      <c r="E1803" s="12">
        <f t="shared" si="329"/>
        <v>16</v>
      </c>
      <c r="F1803" s="124" t="str">
        <f t="shared" si="330"/>
        <v>0</v>
      </c>
      <c r="G1803" s="1">
        <f ca="1">(OFFSET(O1803,0,MATCH(Customer!$J$6,'CDH &amp; HDH'!$P$11:$X$11,0)))</f>
        <v>36</v>
      </c>
      <c r="H1803" s="1" t="str">
        <f t="shared" si="331"/>
        <v>Heating</v>
      </c>
      <c r="I1803" s="1">
        <f ca="1">OFFSET(IF($H1803="Cooling",Customer!$C$25,Customer!$C$52),E1803,D1803)</f>
        <v>70</v>
      </c>
      <c r="J1803" s="1">
        <f ca="1">OFFSET(IF($H1803="Cooling",Customer!$L$25,Customer!$L$52),$E1803,$D1803)</f>
        <v>70</v>
      </c>
      <c r="K1803" s="16">
        <f t="shared" si="332"/>
        <v>0</v>
      </c>
      <c r="L1803" s="16">
        <f t="shared" si="333"/>
        <v>0</v>
      </c>
      <c r="M1803" s="17">
        <f t="shared" ca="1" si="325"/>
        <v>34</v>
      </c>
      <c r="N1803" s="17">
        <f t="shared" ca="1" si="326"/>
        <v>34</v>
      </c>
      <c r="O1803" s="4"/>
      <c r="P1803" s="4">
        <v>33</v>
      </c>
      <c r="Q1803" s="4">
        <v>29</v>
      </c>
      <c r="R1803" s="4">
        <v>32</v>
      </c>
      <c r="S1803" s="4">
        <v>43</v>
      </c>
      <c r="T1803" s="4">
        <v>52</v>
      </c>
      <c r="U1803" s="4">
        <v>34</v>
      </c>
      <c r="V1803" s="13">
        <v>36</v>
      </c>
      <c r="W1803" s="4">
        <v>41</v>
      </c>
      <c r="X1803" s="4">
        <v>72</v>
      </c>
      <c r="Y1803">
        <f t="shared" si="334"/>
        <v>0</v>
      </c>
      <c r="Z1803">
        <f t="shared" si="335"/>
        <v>0</v>
      </c>
    </row>
    <row r="1804" spans="2:26" x14ac:dyDescent="0.25">
      <c r="B1804" s="11">
        <f t="shared" si="336"/>
        <v>44636.66666666232</v>
      </c>
      <c r="C1804" s="1">
        <f t="shared" si="327"/>
        <v>3</v>
      </c>
      <c r="D1804" s="1">
        <f t="shared" si="328"/>
        <v>3</v>
      </c>
      <c r="E1804" s="12">
        <f t="shared" si="329"/>
        <v>17</v>
      </c>
      <c r="F1804" s="124" t="str">
        <f t="shared" si="330"/>
        <v>0</v>
      </c>
      <c r="G1804" s="1">
        <f ca="1">(OFFSET(O1804,0,MATCH(Customer!$J$6,'CDH &amp; HDH'!$P$11:$X$11,0)))</f>
        <v>37</v>
      </c>
      <c r="H1804" s="1" t="str">
        <f t="shared" si="331"/>
        <v>Heating</v>
      </c>
      <c r="I1804" s="1">
        <f ca="1">OFFSET(IF($H1804="Cooling",Customer!$C$25,Customer!$C$52),E1804,D1804)</f>
        <v>70</v>
      </c>
      <c r="J1804" s="1">
        <f ca="1">OFFSET(IF($H1804="Cooling",Customer!$L$25,Customer!$L$52),$E1804,$D1804)</f>
        <v>70</v>
      </c>
      <c r="K1804" s="16">
        <f t="shared" si="332"/>
        <v>0</v>
      </c>
      <c r="L1804" s="16">
        <f t="shared" si="333"/>
        <v>0</v>
      </c>
      <c r="M1804" s="17">
        <f t="shared" ref="M1804:M1867" ca="1" si="337">IF($H1804="Cooling",0,MAX(0,I1804-$G1804))</f>
        <v>33</v>
      </c>
      <c r="N1804" s="17">
        <f t="shared" ref="N1804:N1867" ca="1" si="338">IF($H1804="Cooling",0,MAX(0,J1804-$G1804))</f>
        <v>33</v>
      </c>
      <c r="O1804" s="4"/>
      <c r="P1804" s="4">
        <v>33</v>
      </c>
      <c r="Q1804" s="4">
        <v>29</v>
      </c>
      <c r="R1804" s="4">
        <v>32</v>
      </c>
      <c r="S1804" s="4">
        <v>44</v>
      </c>
      <c r="T1804" s="4">
        <v>50</v>
      </c>
      <c r="U1804" s="4">
        <v>33</v>
      </c>
      <c r="V1804" s="13">
        <v>37</v>
      </c>
      <c r="W1804" s="4">
        <v>46</v>
      </c>
      <c r="X1804" s="4">
        <v>70</v>
      </c>
      <c r="Y1804">
        <f t="shared" si="334"/>
        <v>0</v>
      </c>
      <c r="Z1804">
        <f t="shared" si="335"/>
        <v>0</v>
      </c>
    </row>
    <row r="1805" spans="2:26" x14ac:dyDescent="0.25">
      <c r="B1805" s="11">
        <f t="shared" si="336"/>
        <v>44636.708333328985</v>
      </c>
      <c r="C1805" s="1">
        <f t="shared" ref="C1805:C1868" si="339">MONTH(B1805)</f>
        <v>3</v>
      </c>
      <c r="D1805" s="1">
        <f t="shared" ref="D1805:D1868" si="340">WEEKDAY(B1805,2)</f>
        <v>3</v>
      </c>
      <c r="E1805" s="12">
        <f t="shared" ref="E1805:E1868" si="341">HOUR(B1805)+1</f>
        <v>18</v>
      </c>
      <c r="F1805" s="124" t="str">
        <f t="shared" ref="F1805:F1868" si="342">IF(AND(C1805&gt;5,C1805&lt;9,D1805&lt;6,E1805&gt;14,E1805&lt;19),"1",IF(AND(OR(E1805=8,E1805=9,E1805=19,E1805=20),C1805&lt;3,D1805&lt;6),"1","0"))</f>
        <v>0</v>
      </c>
      <c r="G1805" s="1">
        <f ca="1">(OFFSET(O1805,0,MATCH(Customer!$J$6,'CDH &amp; HDH'!$P$11:$X$11,0)))</f>
        <v>37</v>
      </c>
      <c r="H1805" s="1" t="str">
        <f t="shared" ref="H1805:H1868" si="343">IF(AND(C1805&gt;=5,C1805&lt;=9),"Cooling","Heating")</f>
        <v>Heating</v>
      </c>
      <c r="I1805" s="1">
        <f ca="1">OFFSET(IF($H1805="Cooling",Customer!$C$25,Customer!$C$52),E1805,D1805)</f>
        <v>70</v>
      </c>
      <c r="J1805" s="1">
        <f ca="1">OFFSET(IF($H1805="Cooling",Customer!$L$25,Customer!$L$52),$E1805,$D1805)</f>
        <v>70</v>
      </c>
      <c r="K1805" s="16">
        <f t="shared" ref="K1805:K1868" si="344">IF($H1805="Heating",0,MAX(0,$G1805-I1805))</f>
        <v>0</v>
      </c>
      <c r="L1805" s="16">
        <f t="shared" ref="L1805:L1868" si="345">IF($H1805="Heating",0,MAX(0,$G1805-J1805))</f>
        <v>0</v>
      </c>
      <c r="M1805" s="17">
        <f t="shared" ca="1" si="337"/>
        <v>33</v>
      </c>
      <c r="N1805" s="17">
        <f t="shared" ca="1" si="338"/>
        <v>33</v>
      </c>
      <c r="O1805" s="4"/>
      <c r="P1805" s="4">
        <v>34</v>
      </c>
      <c r="Q1805" s="4">
        <v>28</v>
      </c>
      <c r="R1805" s="4">
        <v>31</v>
      </c>
      <c r="S1805" s="4">
        <v>43</v>
      </c>
      <c r="T1805" s="4">
        <v>49</v>
      </c>
      <c r="U1805" s="4">
        <v>34</v>
      </c>
      <c r="V1805" s="13">
        <v>37</v>
      </c>
      <c r="W1805" s="4">
        <v>43</v>
      </c>
      <c r="X1805" s="4">
        <v>70</v>
      </c>
      <c r="Y1805">
        <f t="shared" ref="Y1805:Y1868" si="346">1.08*400*K1805</f>
        <v>0</v>
      </c>
      <c r="Z1805">
        <f t="shared" ref="Z1805:Z1868" si="347">1.08*400*L1805</f>
        <v>0</v>
      </c>
    </row>
    <row r="1806" spans="2:26" x14ac:dyDescent="0.25">
      <c r="B1806" s="11">
        <f t="shared" ref="B1806:B1869" si="348">B1805+1/24</f>
        <v>44636.749999995649</v>
      </c>
      <c r="C1806" s="1">
        <f t="shared" si="339"/>
        <v>3</v>
      </c>
      <c r="D1806" s="1">
        <f t="shared" si="340"/>
        <v>3</v>
      </c>
      <c r="E1806" s="12">
        <f t="shared" si="341"/>
        <v>19</v>
      </c>
      <c r="F1806" s="124" t="str">
        <f t="shared" si="342"/>
        <v>0</v>
      </c>
      <c r="G1806" s="1">
        <f ca="1">(OFFSET(O1806,0,MATCH(Customer!$J$6,'CDH &amp; HDH'!$P$11:$X$11,0)))</f>
        <v>37</v>
      </c>
      <c r="H1806" s="1" t="str">
        <f t="shared" si="343"/>
        <v>Heating</v>
      </c>
      <c r="I1806" s="1">
        <f ca="1">OFFSET(IF($H1806="Cooling",Customer!$C$25,Customer!$C$52),E1806,D1806)</f>
        <v>66</v>
      </c>
      <c r="J1806" s="1">
        <f ca="1">OFFSET(IF($H1806="Cooling",Customer!$L$25,Customer!$L$52),$E1806,$D1806)</f>
        <v>64</v>
      </c>
      <c r="K1806" s="16">
        <f t="shared" si="344"/>
        <v>0</v>
      </c>
      <c r="L1806" s="16">
        <f t="shared" si="345"/>
        <v>0</v>
      </c>
      <c r="M1806" s="17">
        <f t="shared" ca="1" si="337"/>
        <v>29</v>
      </c>
      <c r="N1806" s="17">
        <f t="shared" ca="1" si="338"/>
        <v>27</v>
      </c>
      <c r="O1806" s="4"/>
      <c r="P1806" s="4">
        <v>34</v>
      </c>
      <c r="Q1806" s="4">
        <v>27</v>
      </c>
      <c r="R1806" s="4">
        <v>31</v>
      </c>
      <c r="S1806" s="4">
        <v>43</v>
      </c>
      <c r="T1806" s="4">
        <v>45</v>
      </c>
      <c r="U1806" s="4">
        <v>34</v>
      </c>
      <c r="V1806" s="13">
        <v>37</v>
      </c>
      <c r="W1806" s="4">
        <v>41</v>
      </c>
      <c r="X1806" s="4">
        <v>70</v>
      </c>
      <c r="Y1806">
        <f t="shared" si="346"/>
        <v>0</v>
      </c>
      <c r="Z1806">
        <f t="shared" si="347"/>
        <v>0</v>
      </c>
    </row>
    <row r="1807" spans="2:26" x14ac:dyDescent="0.25">
      <c r="B1807" s="11">
        <f t="shared" si="348"/>
        <v>44636.791666662313</v>
      </c>
      <c r="C1807" s="1">
        <f t="shared" si="339"/>
        <v>3</v>
      </c>
      <c r="D1807" s="1">
        <f t="shared" si="340"/>
        <v>3</v>
      </c>
      <c r="E1807" s="12">
        <f t="shared" si="341"/>
        <v>20</v>
      </c>
      <c r="F1807" s="124" t="str">
        <f t="shared" si="342"/>
        <v>0</v>
      </c>
      <c r="G1807" s="1">
        <f ca="1">(OFFSET(O1807,0,MATCH(Customer!$J$6,'CDH &amp; HDH'!$P$11:$X$11,0)))</f>
        <v>37</v>
      </c>
      <c r="H1807" s="1" t="str">
        <f t="shared" si="343"/>
        <v>Heating</v>
      </c>
      <c r="I1807" s="1">
        <f ca="1">OFFSET(IF($H1807="Cooling",Customer!$C$25,Customer!$C$52),E1807,D1807)</f>
        <v>66</v>
      </c>
      <c r="J1807" s="1">
        <f ca="1">OFFSET(IF($H1807="Cooling",Customer!$L$25,Customer!$L$52),$E1807,$D1807)</f>
        <v>64</v>
      </c>
      <c r="K1807" s="16">
        <f t="shared" si="344"/>
        <v>0</v>
      </c>
      <c r="L1807" s="16">
        <f t="shared" si="345"/>
        <v>0</v>
      </c>
      <c r="M1807" s="17">
        <f t="shared" ca="1" si="337"/>
        <v>29</v>
      </c>
      <c r="N1807" s="17">
        <f t="shared" ca="1" si="338"/>
        <v>27</v>
      </c>
      <c r="O1807" s="4"/>
      <c r="P1807" s="4">
        <v>33</v>
      </c>
      <c r="Q1807" s="4">
        <v>25</v>
      </c>
      <c r="R1807" s="4">
        <v>31</v>
      </c>
      <c r="S1807" s="4">
        <v>43</v>
      </c>
      <c r="T1807" s="4">
        <v>41</v>
      </c>
      <c r="U1807" s="4">
        <v>34</v>
      </c>
      <c r="V1807" s="13">
        <v>37</v>
      </c>
      <c r="W1807" s="4">
        <v>39</v>
      </c>
      <c r="X1807" s="4">
        <v>70</v>
      </c>
      <c r="Y1807">
        <f t="shared" si="346"/>
        <v>0</v>
      </c>
      <c r="Z1807">
        <f t="shared" si="347"/>
        <v>0</v>
      </c>
    </row>
    <row r="1808" spans="2:26" x14ac:dyDescent="0.25">
      <c r="B1808" s="11">
        <f t="shared" si="348"/>
        <v>44636.833333328977</v>
      </c>
      <c r="C1808" s="1">
        <f t="shared" si="339"/>
        <v>3</v>
      </c>
      <c r="D1808" s="1">
        <f t="shared" si="340"/>
        <v>3</v>
      </c>
      <c r="E1808" s="12">
        <f t="shared" si="341"/>
        <v>21</v>
      </c>
      <c r="F1808" s="124" t="str">
        <f t="shared" si="342"/>
        <v>0</v>
      </c>
      <c r="G1808" s="1">
        <f ca="1">(OFFSET(O1808,0,MATCH(Customer!$J$6,'CDH &amp; HDH'!$P$11:$X$11,0)))</f>
        <v>36</v>
      </c>
      <c r="H1808" s="1" t="str">
        <f t="shared" si="343"/>
        <v>Heating</v>
      </c>
      <c r="I1808" s="1">
        <f ca="1">OFFSET(IF($H1808="Cooling",Customer!$C$25,Customer!$C$52),E1808,D1808)</f>
        <v>66</v>
      </c>
      <c r="J1808" s="1">
        <f ca="1">OFFSET(IF($H1808="Cooling",Customer!$L$25,Customer!$L$52),$E1808,$D1808)</f>
        <v>64</v>
      </c>
      <c r="K1808" s="16">
        <f t="shared" si="344"/>
        <v>0</v>
      </c>
      <c r="L1808" s="16">
        <f t="shared" si="345"/>
        <v>0</v>
      </c>
      <c r="M1808" s="17">
        <f t="shared" ca="1" si="337"/>
        <v>30</v>
      </c>
      <c r="N1808" s="17">
        <f t="shared" ca="1" si="338"/>
        <v>28</v>
      </c>
      <c r="O1808" s="4"/>
      <c r="P1808" s="4">
        <v>32</v>
      </c>
      <c r="Q1808" s="4">
        <v>24</v>
      </c>
      <c r="R1808" s="4">
        <v>30</v>
      </c>
      <c r="S1808" s="4">
        <v>43</v>
      </c>
      <c r="T1808" s="4">
        <v>40</v>
      </c>
      <c r="U1808" s="4">
        <v>34</v>
      </c>
      <c r="V1808" s="13">
        <v>36</v>
      </c>
      <c r="W1808" s="4">
        <v>40</v>
      </c>
      <c r="X1808" s="4">
        <v>69</v>
      </c>
      <c r="Y1808">
        <f t="shared" si="346"/>
        <v>0</v>
      </c>
      <c r="Z1808">
        <f t="shared" si="347"/>
        <v>0</v>
      </c>
    </row>
    <row r="1809" spans="2:26" x14ac:dyDescent="0.25">
      <c r="B1809" s="11">
        <f t="shared" si="348"/>
        <v>44636.874999995642</v>
      </c>
      <c r="C1809" s="1">
        <f t="shared" si="339"/>
        <v>3</v>
      </c>
      <c r="D1809" s="1">
        <f t="shared" si="340"/>
        <v>3</v>
      </c>
      <c r="E1809" s="12">
        <f t="shared" si="341"/>
        <v>22</v>
      </c>
      <c r="F1809" s="124" t="str">
        <f t="shared" si="342"/>
        <v>0</v>
      </c>
      <c r="G1809" s="1">
        <f ca="1">(OFFSET(O1809,0,MATCH(Customer!$J$6,'CDH &amp; HDH'!$P$11:$X$11,0)))</f>
        <v>36</v>
      </c>
      <c r="H1809" s="1" t="str">
        <f t="shared" si="343"/>
        <v>Heating</v>
      </c>
      <c r="I1809" s="1">
        <f ca="1">OFFSET(IF($H1809="Cooling",Customer!$C$25,Customer!$C$52),E1809,D1809)</f>
        <v>66</v>
      </c>
      <c r="J1809" s="1">
        <f ca="1">OFFSET(IF($H1809="Cooling",Customer!$L$25,Customer!$L$52),$E1809,$D1809)</f>
        <v>64</v>
      </c>
      <c r="K1809" s="16">
        <f t="shared" si="344"/>
        <v>0</v>
      </c>
      <c r="L1809" s="16">
        <f t="shared" si="345"/>
        <v>0</v>
      </c>
      <c r="M1809" s="17">
        <f t="shared" ca="1" si="337"/>
        <v>30</v>
      </c>
      <c r="N1809" s="17">
        <f t="shared" ca="1" si="338"/>
        <v>28</v>
      </c>
      <c r="O1809" s="4"/>
      <c r="P1809" s="4">
        <v>31</v>
      </c>
      <c r="Q1809" s="4">
        <v>23</v>
      </c>
      <c r="R1809" s="4">
        <v>30</v>
      </c>
      <c r="S1809" s="4">
        <v>46</v>
      </c>
      <c r="T1809" s="4">
        <v>41</v>
      </c>
      <c r="U1809" s="4">
        <v>34</v>
      </c>
      <c r="V1809" s="13">
        <v>36</v>
      </c>
      <c r="W1809" s="4">
        <v>40</v>
      </c>
      <c r="X1809" s="4">
        <v>66</v>
      </c>
      <c r="Y1809">
        <f t="shared" si="346"/>
        <v>0</v>
      </c>
      <c r="Z1809">
        <f t="shared" si="347"/>
        <v>0</v>
      </c>
    </row>
    <row r="1810" spans="2:26" x14ac:dyDescent="0.25">
      <c r="B1810" s="11">
        <f t="shared" si="348"/>
        <v>44636.916666662306</v>
      </c>
      <c r="C1810" s="1">
        <f t="shared" si="339"/>
        <v>3</v>
      </c>
      <c r="D1810" s="1">
        <f t="shared" si="340"/>
        <v>3</v>
      </c>
      <c r="E1810" s="12">
        <f t="shared" si="341"/>
        <v>23</v>
      </c>
      <c r="F1810" s="124" t="str">
        <f t="shared" si="342"/>
        <v>0</v>
      </c>
      <c r="G1810" s="1">
        <f ca="1">(OFFSET(O1810,0,MATCH(Customer!$J$6,'CDH &amp; HDH'!$P$11:$X$11,0)))</f>
        <v>36</v>
      </c>
      <c r="H1810" s="1" t="str">
        <f t="shared" si="343"/>
        <v>Heating</v>
      </c>
      <c r="I1810" s="1">
        <f ca="1">OFFSET(IF($H1810="Cooling",Customer!$C$25,Customer!$C$52),E1810,D1810)</f>
        <v>66</v>
      </c>
      <c r="J1810" s="1">
        <f ca="1">OFFSET(IF($H1810="Cooling",Customer!$L$25,Customer!$L$52),$E1810,$D1810)</f>
        <v>64</v>
      </c>
      <c r="K1810" s="16">
        <f t="shared" si="344"/>
        <v>0</v>
      </c>
      <c r="L1810" s="16">
        <f t="shared" si="345"/>
        <v>0</v>
      </c>
      <c r="M1810" s="17">
        <f t="shared" ca="1" si="337"/>
        <v>30</v>
      </c>
      <c r="N1810" s="17">
        <f t="shared" ca="1" si="338"/>
        <v>28</v>
      </c>
      <c r="O1810" s="4"/>
      <c r="P1810" s="4">
        <v>30</v>
      </c>
      <c r="Q1810" s="4">
        <v>22</v>
      </c>
      <c r="R1810" s="4">
        <v>30</v>
      </c>
      <c r="S1810" s="4">
        <v>46</v>
      </c>
      <c r="T1810" s="4">
        <v>40</v>
      </c>
      <c r="U1810" s="4">
        <v>33</v>
      </c>
      <c r="V1810" s="13">
        <v>36</v>
      </c>
      <c r="W1810" s="4">
        <v>40</v>
      </c>
      <c r="X1810" s="4">
        <v>65</v>
      </c>
      <c r="Y1810">
        <f t="shared" si="346"/>
        <v>0</v>
      </c>
      <c r="Z1810">
        <f t="shared" si="347"/>
        <v>0</v>
      </c>
    </row>
    <row r="1811" spans="2:26" x14ac:dyDescent="0.25">
      <c r="B1811" s="11">
        <f t="shared" si="348"/>
        <v>44636.95833332897</v>
      </c>
      <c r="C1811" s="1">
        <f t="shared" si="339"/>
        <v>3</v>
      </c>
      <c r="D1811" s="1">
        <f t="shared" si="340"/>
        <v>3</v>
      </c>
      <c r="E1811" s="12">
        <f t="shared" si="341"/>
        <v>24</v>
      </c>
      <c r="F1811" s="124" t="str">
        <f t="shared" si="342"/>
        <v>0</v>
      </c>
      <c r="G1811" s="1">
        <f ca="1">(OFFSET(O1811,0,MATCH(Customer!$J$6,'CDH &amp; HDH'!$P$11:$X$11,0)))</f>
        <v>36</v>
      </c>
      <c r="H1811" s="1" t="str">
        <f t="shared" si="343"/>
        <v>Heating</v>
      </c>
      <c r="I1811" s="1">
        <f ca="1">OFFSET(IF($H1811="Cooling",Customer!$C$25,Customer!$C$52),E1811,D1811)</f>
        <v>66</v>
      </c>
      <c r="J1811" s="1">
        <f ca="1">OFFSET(IF($H1811="Cooling",Customer!$L$25,Customer!$L$52),$E1811,$D1811)</f>
        <v>64</v>
      </c>
      <c r="K1811" s="16">
        <f t="shared" si="344"/>
        <v>0</v>
      </c>
      <c r="L1811" s="16">
        <f t="shared" si="345"/>
        <v>0</v>
      </c>
      <c r="M1811" s="17">
        <f t="shared" ca="1" si="337"/>
        <v>30</v>
      </c>
      <c r="N1811" s="17">
        <f t="shared" ca="1" si="338"/>
        <v>28</v>
      </c>
      <c r="O1811" s="4"/>
      <c r="P1811" s="4">
        <v>29</v>
      </c>
      <c r="Q1811" s="4">
        <v>22</v>
      </c>
      <c r="R1811" s="4">
        <v>31</v>
      </c>
      <c r="S1811" s="4">
        <v>49</v>
      </c>
      <c r="T1811" s="4">
        <v>38</v>
      </c>
      <c r="U1811" s="4">
        <v>33</v>
      </c>
      <c r="V1811" s="13">
        <v>36</v>
      </c>
      <c r="W1811" s="4">
        <v>39</v>
      </c>
      <c r="X1811" s="4">
        <v>65</v>
      </c>
      <c r="Y1811">
        <f t="shared" si="346"/>
        <v>0</v>
      </c>
      <c r="Z1811">
        <f t="shared" si="347"/>
        <v>0</v>
      </c>
    </row>
    <row r="1812" spans="2:26" x14ac:dyDescent="0.25">
      <c r="B1812" s="11">
        <f t="shared" si="348"/>
        <v>44636.999999995634</v>
      </c>
      <c r="C1812" s="1">
        <f t="shared" si="339"/>
        <v>3</v>
      </c>
      <c r="D1812" s="1">
        <f t="shared" si="340"/>
        <v>4</v>
      </c>
      <c r="E1812" s="12">
        <f t="shared" si="341"/>
        <v>1</v>
      </c>
      <c r="F1812" s="124" t="str">
        <f t="shared" si="342"/>
        <v>0</v>
      </c>
      <c r="G1812" s="1">
        <f ca="1">(OFFSET(O1812,0,MATCH(Customer!$J$6,'CDH &amp; HDH'!$P$11:$X$11,0)))</f>
        <v>36</v>
      </c>
      <c r="H1812" s="1" t="str">
        <f t="shared" si="343"/>
        <v>Heating</v>
      </c>
      <c r="I1812" s="1">
        <f ca="1">OFFSET(IF($H1812="Cooling",Customer!$C$25,Customer!$C$52),E1812,D1812)</f>
        <v>66</v>
      </c>
      <c r="J1812" s="1">
        <f ca="1">OFFSET(IF($H1812="Cooling",Customer!$L$25,Customer!$L$52),$E1812,$D1812)</f>
        <v>64</v>
      </c>
      <c r="K1812" s="16">
        <f t="shared" si="344"/>
        <v>0</v>
      </c>
      <c r="L1812" s="16">
        <f t="shared" si="345"/>
        <v>0</v>
      </c>
      <c r="M1812" s="17">
        <f t="shared" ca="1" si="337"/>
        <v>30</v>
      </c>
      <c r="N1812" s="17">
        <f t="shared" ca="1" si="338"/>
        <v>28</v>
      </c>
      <c r="O1812" s="4"/>
      <c r="P1812" s="4">
        <v>28</v>
      </c>
      <c r="Q1812" s="4">
        <v>21</v>
      </c>
      <c r="R1812" s="4">
        <v>29</v>
      </c>
      <c r="S1812" s="4">
        <v>47</v>
      </c>
      <c r="T1812" s="4">
        <v>37</v>
      </c>
      <c r="U1812" s="4">
        <v>32</v>
      </c>
      <c r="V1812" s="13">
        <v>36</v>
      </c>
      <c r="W1812" s="4">
        <v>39</v>
      </c>
      <c r="X1812" s="4">
        <v>65</v>
      </c>
      <c r="Y1812">
        <f t="shared" si="346"/>
        <v>0</v>
      </c>
      <c r="Z1812">
        <f t="shared" si="347"/>
        <v>0</v>
      </c>
    </row>
    <row r="1813" spans="2:26" x14ac:dyDescent="0.25">
      <c r="B1813" s="11">
        <f t="shared" si="348"/>
        <v>44637.041666662299</v>
      </c>
      <c r="C1813" s="1">
        <f t="shared" si="339"/>
        <v>3</v>
      </c>
      <c r="D1813" s="1">
        <f t="shared" si="340"/>
        <v>4</v>
      </c>
      <c r="E1813" s="12">
        <f t="shared" si="341"/>
        <v>2</v>
      </c>
      <c r="F1813" s="124" t="str">
        <f t="shared" si="342"/>
        <v>0</v>
      </c>
      <c r="G1813" s="1">
        <f ca="1">(OFFSET(O1813,0,MATCH(Customer!$J$6,'CDH &amp; HDH'!$P$11:$X$11,0)))</f>
        <v>34</v>
      </c>
      <c r="H1813" s="1" t="str">
        <f t="shared" si="343"/>
        <v>Heating</v>
      </c>
      <c r="I1813" s="1">
        <f ca="1">OFFSET(IF($H1813="Cooling",Customer!$C$25,Customer!$C$52),E1813,D1813)</f>
        <v>66</v>
      </c>
      <c r="J1813" s="1">
        <f ca="1">OFFSET(IF($H1813="Cooling",Customer!$L$25,Customer!$L$52),$E1813,$D1813)</f>
        <v>64</v>
      </c>
      <c r="K1813" s="16">
        <f t="shared" si="344"/>
        <v>0</v>
      </c>
      <c r="L1813" s="16">
        <f t="shared" si="345"/>
        <v>0</v>
      </c>
      <c r="M1813" s="17">
        <f t="shared" ca="1" si="337"/>
        <v>32</v>
      </c>
      <c r="N1813" s="17">
        <f t="shared" ca="1" si="338"/>
        <v>30</v>
      </c>
      <c r="O1813" s="4"/>
      <c r="P1813" s="4">
        <v>27</v>
      </c>
      <c r="Q1813" s="4">
        <v>20</v>
      </c>
      <c r="R1813" s="4">
        <v>28</v>
      </c>
      <c r="S1813" s="4">
        <v>47</v>
      </c>
      <c r="T1813" s="4">
        <v>36</v>
      </c>
      <c r="U1813" s="4">
        <v>32</v>
      </c>
      <c r="V1813" s="13">
        <v>34</v>
      </c>
      <c r="W1813" s="4">
        <v>39</v>
      </c>
      <c r="X1813" s="4">
        <v>65</v>
      </c>
      <c r="Y1813">
        <f t="shared" si="346"/>
        <v>0</v>
      </c>
      <c r="Z1813">
        <f t="shared" si="347"/>
        <v>0</v>
      </c>
    </row>
    <row r="1814" spans="2:26" x14ac:dyDescent="0.25">
      <c r="B1814" s="11">
        <f t="shared" si="348"/>
        <v>44637.083333328963</v>
      </c>
      <c r="C1814" s="1">
        <f t="shared" si="339"/>
        <v>3</v>
      </c>
      <c r="D1814" s="1">
        <f t="shared" si="340"/>
        <v>4</v>
      </c>
      <c r="E1814" s="12">
        <f t="shared" si="341"/>
        <v>3</v>
      </c>
      <c r="F1814" s="124" t="str">
        <f t="shared" si="342"/>
        <v>0</v>
      </c>
      <c r="G1814" s="1">
        <f ca="1">(OFFSET(O1814,0,MATCH(Customer!$J$6,'CDH &amp; HDH'!$P$11:$X$11,0)))</f>
        <v>34</v>
      </c>
      <c r="H1814" s="1" t="str">
        <f t="shared" si="343"/>
        <v>Heating</v>
      </c>
      <c r="I1814" s="1">
        <f ca="1">OFFSET(IF($H1814="Cooling",Customer!$C$25,Customer!$C$52),E1814,D1814)</f>
        <v>66</v>
      </c>
      <c r="J1814" s="1">
        <f ca="1">OFFSET(IF($H1814="Cooling",Customer!$L$25,Customer!$L$52),$E1814,$D1814)</f>
        <v>64</v>
      </c>
      <c r="K1814" s="16">
        <f t="shared" si="344"/>
        <v>0</v>
      </c>
      <c r="L1814" s="16">
        <f t="shared" si="345"/>
        <v>0</v>
      </c>
      <c r="M1814" s="17">
        <f t="shared" ca="1" si="337"/>
        <v>32</v>
      </c>
      <c r="N1814" s="17">
        <f t="shared" ca="1" si="338"/>
        <v>30</v>
      </c>
      <c r="O1814" s="4"/>
      <c r="P1814" s="4">
        <v>27</v>
      </c>
      <c r="Q1814" s="4">
        <v>19</v>
      </c>
      <c r="R1814" s="4">
        <v>28</v>
      </c>
      <c r="S1814" s="4">
        <v>47</v>
      </c>
      <c r="T1814" s="4">
        <v>36</v>
      </c>
      <c r="U1814" s="4">
        <v>32</v>
      </c>
      <c r="V1814" s="13">
        <v>34</v>
      </c>
      <c r="W1814" s="4">
        <v>38</v>
      </c>
      <c r="X1814" s="4">
        <v>64</v>
      </c>
      <c r="Y1814">
        <f t="shared" si="346"/>
        <v>0</v>
      </c>
      <c r="Z1814">
        <f t="shared" si="347"/>
        <v>0</v>
      </c>
    </row>
    <row r="1815" spans="2:26" x14ac:dyDescent="0.25">
      <c r="B1815" s="11">
        <f t="shared" si="348"/>
        <v>44637.124999995627</v>
      </c>
      <c r="C1815" s="1">
        <f t="shared" si="339"/>
        <v>3</v>
      </c>
      <c r="D1815" s="1">
        <f t="shared" si="340"/>
        <v>4</v>
      </c>
      <c r="E1815" s="12">
        <f t="shared" si="341"/>
        <v>4</v>
      </c>
      <c r="F1815" s="124" t="str">
        <f t="shared" si="342"/>
        <v>0</v>
      </c>
      <c r="G1815" s="1">
        <f ca="1">(OFFSET(O1815,0,MATCH(Customer!$J$6,'CDH &amp; HDH'!$P$11:$X$11,0)))</f>
        <v>34</v>
      </c>
      <c r="H1815" s="1" t="str">
        <f t="shared" si="343"/>
        <v>Heating</v>
      </c>
      <c r="I1815" s="1">
        <f ca="1">OFFSET(IF($H1815="Cooling",Customer!$C$25,Customer!$C$52),E1815,D1815)</f>
        <v>66</v>
      </c>
      <c r="J1815" s="1">
        <f ca="1">OFFSET(IF($H1815="Cooling",Customer!$L$25,Customer!$L$52),$E1815,$D1815)</f>
        <v>64</v>
      </c>
      <c r="K1815" s="16">
        <f t="shared" si="344"/>
        <v>0</v>
      </c>
      <c r="L1815" s="16">
        <f t="shared" si="345"/>
        <v>0</v>
      </c>
      <c r="M1815" s="17">
        <f t="shared" ca="1" si="337"/>
        <v>32</v>
      </c>
      <c r="N1815" s="17">
        <f t="shared" ca="1" si="338"/>
        <v>30</v>
      </c>
      <c r="O1815" s="4"/>
      <c r="P1815" s="4">
        <v>26</v>
      </c>
      <c r="Q1815" s="4">
        <v>19</v>
      </c>
      <c r="R1815" s="4">
        <v>28</v>
      </c>
      <c r="S1815" s="4">
        <v>41</v>
      </c>
      <c r="T1815" s="4">
        <v>35</v>
      </c>
      <c r="U1815" s="4">
        <v>31</v>
      </c>
      <c r="V1815" s="13">
        <v>34</v>
      </c>
      <c r="W1815" s="4">
        <v>40</v>
      </c>
      <c r="X1815" s="4">
        <v>65</v>
      </c>
      <c r="Y1815">
        <f t="shared" si="346"/>
        <v>0</v>
      </c>
      <c r="Z1815">
        <f t="shared" si="347"/>
        <v>0</v>
      </c>
    </row>
    <row r="1816" spans="2:26" x14ac:dyDescent="0.25">
      <c r="B1816" s="11">
        <f t="shared" si="348"/>
        <v>44637.166666662291</v>
      </c>
      <c r="C1816" s="1">
        <f t="shared" si="339"/>
        <v>3</v>
      </c>
      <c r="D1816" s="1">
        <f t="shared" si="340"/>
        <v>4</v>
      </c>
      <c r="E1816" s="12">
        <f t="shared" si="341"/>
        <v>5</v>
      </c>
      <c r="F1816" s="124" t="str">
        <f t="shared" si="342"/>
        <v>0</v>
      </c>
      <c r="G1816" s="1">
        <f ca="1">(OFFSET(O1816,0,MATCH(Customer!$J$6,'CDH &amp; HDH'!$P$11:$X$11,0)))</f>
        <v>35</v>
      </c>
      <c r="H1816" s="1" t="str">
        <f t="shared" si="343"/>
        <v>Heating</v>
      </c>
      <c r="I1816" s="1">
        <f ca="1">OFFSET(IF($H1816="Cooling",Customer!$C$25,Customer!$C$52),E1816,D1816)</f>
        <v>66</v>
      </c>
      <c r="J1816" s="1">
        <f ca="1">OFFSET(IF($H1816="Cooling",Customer!$L$25,Customer!$L$52),$E1816,$D1816)</f>
        <v>64</v>
      </c>
      <c r="K1816" s="16">
        <f t="shared" si="344"/>
        <v>0</v>
      </c>
      <c r="L1816" s="16">
        <f t="shared" si="345"/>
        <v>0</v>
      </c>
      <c r="M1816" s="17">
        <f t="shared" ca="1" si="337"/>
        <v>31</v>
      </c>
      <c r="N1816" s="17">
        <f t="shared" ca="1" si="338"/>
        <v>29</v>
      </c>
      <c r="O1816" s="4"/>
      <c r="P1816" s="4">
        <v>25</v>
      </c>
      <c r="Q1816" s="4">
        <v>19</v>
      </c>
      <c r="R1816" s="4">
        <v>28</v>
      </c>
      <c r="S1816" s="4">
        <v>39</v>
      </c>
      <c r="T1816" s="4">
        <v>33</v>
      </c>
      <c r="U1816" s="4">
        <v>31</v>
      </c>
      <c r="V1816" s="13">
        <v>35</v>
      </c>
      <c r="W1816" s="4">
        <v>40</v>
      </c>
      <c r="X1816" s="4">
        <v>64</v>
      </c>
      <c r="Y1816">
        <f t="shared" si="346"/>
        <v>0</v>
      </c>
      <c r="Z1816">
        <f t="shared" si="347"/>
        <v>0</v>
      </c>
    </row>
    <row r="1817" spans="2:26" x14ac:dyDescent="0.25">
      <c r="B1817" s="11">
        <f t="shared" si="348"/>
        <v>44637.208333328956</v>
      </c>
      <c r="C1817" s="1">
        <f t="shared" si="339"/>
        <v>3</v>
      </c>
      <c r="D1817" s="1">
        <f t="shared" si="340"/>
        <v>4</v>
      </c>
      <c r="E1817" s="12">
        <f t="shared" si="341"/>
        <v>6</v>
      </c>
      <c r="F1817" s="124" t="str">
        <f t="shared" si="342"/>
        <v>0</v>
      </c>
      <c r="G1817" s="1">
        <f ca="1">(OFFSET(O1817,0,MATCH(Customer!$J$6,'CDH &amp; HDH'!$P$11:$X$11,0)))</f>
        <v>35</v>
      </c>
      <c r="H1817" s="1" t="str">
        <f t="shared" si="343"/>
        <v>Heating</v>
      </c>
      <c r="I1817" s="1">
        <f ca="1">OFFSET(IF($H1817="Cooling",Customer!$C$25,Customer!$C$52),E1817,D1817)</f>
        <v>66</v>
      </c>
      <c r="J1817" s="1">
        <f ca="1">OFFSET(IF($H1817="Cooling",Customer!$L$25,Customer!$L$52),$E1817,$D1817)</f>
        <v>64</v>
      </c>
      <c r="K1817" s="16">
        <f t="shared" si="344"/>
        <v>0</v>
      </c>
      <c r="L1817" s="16">
        <f t="shared" si="345"/>
        <v>0</v>
      </c>
      <c r="M1817" s="17">
        <f t="shared" ca="1" si="337"/>
        <v>31</v>
      </c>
      <c r="N1817" s="17">
        <f t="shared" ca="1" si="338"/>
        <v>29</v>
      </c>
      <c r="O1817" s="4"/>
      <c r="P1817" s="4">
        <v>25</v>
      </c>
      <c r="Q1817" s="4">
        <v>20</v>
      </c>
      <c r="R1817" s="4">
        <v>29</v>
      </c>
      <c r="S1817" s="4">
        <v>37</v>
      </c>
      <c r="T1817" s="4">
        <v>34</v>
      </c>
      <c r="U1817" s="4">
        <v>31</v>
      </c>
      <c r="V1817" s="13">
        <v>35</v>
      </c>
      <c r="W1817" s="4">
        <v>40</v>
      </c>
      <c r="X1817" s="4">
        <v>64</v>
      </c>
      <c r="Y1817">
        <f t="shared" si="346"/>
        <v>0</v>
      </c>
      <c r="Z1817">
        <f t="shared" si="347"/>
        <v>0</v>
      </c>
    </row>
    <row r="1818" spans="2:26" x14ac:dyDescent="0.25">
      <c r="B1818" s="11">
        <f t="shared" si="348"/>
        <v>44637.24999999562</v>
      </c>
      <c r="C1818" s="1">
        <f t="shared" si="339"/>
        <v>3</v>
      </c>
      <c r="D1818" s="1">
        <f t="shared" si="340"/>
        <v>4</v>
      </c>
      <c r="E1818" s="12">
        <f t="shared" si="341"/>
        <v>7</v>
      </c>
      <c r="F1818" s="124" t="str">
        <f t="shared" si="342"/>
        <v>0</v>
      </c>
      <c r="G1818" s="1">
        <f ca="1">(OFFSET(O1818,0,MATCH(Customer!$J$6,'CDH &amp; HDH'!$P$11:$X$11,0)))</f>
        <v>35</v>
      </c>
      <c r="H1818" s="1" t="str">
        <f t="shared" si="343"/>
        <v>Heating</v>
      </c>
      <c r="I1818" s="1">
        <f ca="1">OFFSET(IF($H1818="Cooling",Customer!$C$25,Customer!$C$52),E1818,D1818)</f>
        <v>66</v>
      </c>
      <c r="J1818" s="1">
        <f ca="1">OFFSET(IF($H1818="Cooling",Customer!$L$25,Customer!$L$52),$E1818,$D1818)</f>
        <v>64</v>
      </c>
      <c r="K1818" s="16">
        <f t="shared" si="344"/>
        <v>0</v>
      </c>
      <c r="L1818" s="16">
        <f t="shared" si="345"/>
        <v>0</v>
      </c>
      <c r="M1818" s="17">
        <f t="shared" ca="1" si="337"/>
        <v>31</v>
      </c>
      <c r="N1818" s="17">
        <f t="shared" ca="1" si="338"/>
        <v>29</v>
      </c>
      <c r="O1818" s="4"/>
      <c r="P1818" s="4">
        <v>24</v>
      </c>
      <c r="Q1818" s="4">
        <v>20</v>
      </c>
      <c r="R1818" s="4">
        <v>29</v>
      </c>
      <c r="S1818" s="4">
        <v>35</v>
      </c>
      <c r="T1818" s="4">
        <v>33</v>
      </c>
      <c r="U1818" s="4">
        <v>31</v>
      </c>
      <c r="V1818" s="13">
        <v>35</v>
      </c>
      <c r="W1818" s="4">
        <v>40</v>
      </c>
      <c r="X1818" s="4">
        <v>66</v>
      </c>
      <c r="Y1818">
        <f t="shared" si="346"/>
        <v>0</v>
      </c>
      <c r="Z1818">
        <f t="shared" si="347"/>
        <v>0</v>
      </c>
    </row>
    <row r="1819" spans="2:26" x14ac:dyDescent="0.25">
      <c r="B1819" s="11">
        <f t="shared" si="348"/>
        <v>44637.291666662284</v>
      </c>
      <c r="C1819" s="1">
        <f t="shared" si="339"/>
        <v>3</v>
      </c>
      <c r="D1819" s="1">
        <f t="shared" si="340"/>
        <v>4</v>
      </c>
      <c r="E1819" s="12">
        <f t="shared" si="341"/>
        <v>8</v>
      </c>
      <c r="F1819" s="124" t="str">
        <f t="shared" si="342"/>
        <v>0</v>
      </c>
      <c r="G1819" s="1">
        <f ca="1">(OFFSET(O1819,0,MATCH(Customer!$J$6,'CDH &amp; HDH'!$P$11:$X$11,0)))</f>
        <v>34</v>
      </c>
      <c r="H1819" s="1" t="str">
        <f t="shared" si="343"/>
        <v>Heating</v>
      </c>
      <c r="I1819" s="1">
        <f ca="1">OFFSET(IF($H1819="Cooling",Customer!$C$25,Customer!$C$52),E1819,D1819)</f>
        <v>70</v>
      </c>
      <c r="J1819" s="1">
        <f ca="1">OFFSET(IF($H1819="Cooling",Customer!$L$25,Customer!$L$52),$E1819,$D1819)</f>
        <v>70</v>
      </c>
      <c r="K1819" s="16">
        <f t="shared" si="344"/>
        <v>0</v>
      </c>
      <c r="L1819" s="16">
        <f t="shared" si="345"/>
        <v>0</v>
      </c>
      <c r="M1819" s="17">
        <f t="shared" ca="1" si="337"/>
        <v>36</v>
      </c>
      <c r="N1819" s="17">
        <f t="shared" ca="1" si="338"/>
        <v>36</v>
      </c>
      <c r="O1819" s="4"/>
      <c r="P1819" s="4">
        <v>25</v>
      </c>
      <c r="Q1819" s="4">
        <v>22</v>
      </c>
      <c r="R1819" s="4">
        <v>30</v>
      </c>
      <c r="S1819" s="4">
        <v>35</v>
      </c>
      <c r="T1819" s="4">
        <v>39</v>
      </c>
      <c r="U1819" s="4">
        <v>31</v>
      </c>
      <c r="V1819" s="13">
        <v>34</v>
      </c>
      <c r="W1819" s="4">
        <v>42</v>
      </c>
      <c r="X1819" s="4">
        <v>66</v>
      </c>
      <c r="Y1819">
        <f t="shared" si="346"/>
        <v>0</v>
      </c>
      <c r="Z1819">
        <f t="shared" si="347"/>
        <v>0</v>
      </c>
    </row>
    <row r="1820" spans="2:26" x14ac:dyDescent="0.25">
      <c r="B1820" s="11">
        <f t="shared" si="348"/>
        <v>44637.333333328948</v>
      </c>
      <c r="C1820" s="1">
        <f t="shared" si="339"/>
        <v>3</v>
      </c>
      <c r="D1820" s="1">
        <f t="shared" si="340"/>
        <v>4</v>
      </c>
      <c r="E1820" s="12">
        <f t="shared" si="341"/>
        <v>9</v>
      </c>
      <c r="F1820" s="124" t="str">
        <f t="shared" si="342"/>
        <v>0</v>
      </c>
      <c r="G1820" s="1">
        <f ca="1">(OFFSET(O1820,0,MATCH(Customer!$J$6,'CDH &amp; HDH'!$P$11:$X$11,0)))</f>
        <v>36</v>
      </c>
      <c r="H1820" s="1" t="str">
        <f t="shared" si="343"/>
        <v>Heating</v>
      </c>
      <c r="I1820" s="1">
        <f ca="1">OFFSET(IF($H1820="Cooling",Customer!$C$25,Customer!$C$52),E1820,D1820)</f>
        <v>70</v>
      </c>
      <c r="J1820" s="1">
        <f ca="1">OFFSET(IF($H1820="Cooling",Customer!$L$25,Customer!$L$52),$E1820,$D1820)</f>
        <v>70</v>
      </c>
      <c r="K1820" s="16">
        <f t="shared" si="344"/>
        <v>0</v>
      </c>
      <c r="L1820" s="16">
        <f t="shared" si="345"/>
        <v>0</v>
      </c>
      <c r="M1820" s="17">
        <f t="shared" ca="1" si="337"/>
        <v>34</v>
      </c>
      <c r="N1820" s="17">
        <f t="shared" ca="1" si="338"/>
        <v>34</v>
      </c>
      <c r="O1820" s="4"/>
      <c r="P1820" s="4">
        <v>26</v>
      </c>
      <c r="Q1820" s="4">
        <v>25</v>
      </c>
      <c r="R1820" s="4">
        <v>30</v>
      </c>
      <c r="S1820" s="4">
        <v>34</v>
      </c>
      <c r="T1820" s="4">
        <v>42</v>
      </c>
      <c r="U1820" s="4">
        <v>31</v>
      </c>
      <c r="V1820" s="13">
        <v>36</v>
      </c>
      <c r="W1820" s="4">
        <v>46</v>
      </c>
      <c r="X1820" s="4">
        <v>67</v>
      </c>
      <c r="Y1820">
        <f t="shared" si="346"/>
        <v>0</v>
      </c>
      <c r="Z1820">
        <f t="shared" si="347"/>
        <v>0</v>
      </c>
    </row>
    <row r="1821" spans="2:26" x14ac:dyDescent="0.25">
      <c r="B1821" s="11">
        <f t="shared" si="348"/>
        <v>44637.374999995613</v>
      </c>
      <c r="C1821" s="1">
        <f t="shared" si="339"/>
        <v>3</v>
      </c>
      <c r="D1821" s="1">
        <f t="shared" si="340"/>
        <v>4</v>
      </c>
      <c r="E1821" s="12">
        <f t="shared" si="341"/>
        <v>10</v>
      </c>
      <c r="F1821" s="124" t="str">
        <f t="shared" si="342"/>
        <v>0</v>
      </c>
      <c r="G1821" s="1">
        <f ca="1">(OFFSET(O1821,0,MATCH(Customer!$J$6,'CDH &amp; HDH'!$P$11:$X$11,0)))</f>
        <v>37</v>
      </c>
      <c r="H1821" s="1" t="str">
        <f t="shared" si="343"/>
        <v>Heating</v>
      </c>
      <c r="I1821" s="1">
        <f ca="1">OFFSET(IF($H1821="Cooling",Customer!$C$25,Customer!$C$52),E1821,D1821)</f>
        <v>70</v>
      </c>
      <c r="J1821" s="1">
        <f ca="1">OFFSET(IF($H1821="Cooling",Customer!$L$25,Customer!$L$52),$E1821,$D1821)</f>
        <v>70</v>
      </c>
      <c r="K1821" s="16">
        <f t="shared" si="344"/>
        <v>0</v>
      </c>
      <c r="L1821" s="16">
        <f t="shared" si="345"/>
        <v>0</v>
      </c>
      <c r="M1821" s="17">
        <f t="shared" ca="1" si="337"/>
        <v>33</v>
      </c>
      <c r="N1821" s="17">
        <f t="shared" ca="1" si="338"/>
        <v>33</v>
      </c>
      <c r="O1821" s="4"/>
      <c r="P1821" s="4">
        <v>27</v>
      </c>
      <c r="Q1821" s="4">
        <v>28</v>
      </c>
      <c r="R1821" s="4">
        <v>30</v>
      </c>
      <c r="S1821" s="4">
        <v>34</v>
      </c>
      <c r="T1821" s="4">
        <v>45</v>
      </c>
      <c r="U1821" s="4">
        <v>32</v>
      </c>
      <c r="V1821" s="13">
        <v>37</v>
      </c>
      <c r="W1821" s="4">
        <v>49</v>
      </c>
      <c r="X1821" s="4">
        <v>63</v>
      </c>
      <c r="Y1821">
        <f t="shared" si="346"/>
        <v>0</v>
      </c>
      <c r="Z1821">
        <f t="shared" si="347"/>
        <v>0</v>
      </c>
    </row>
    <row r="1822" spans="2:26" x14ac:dyDescent="0.25">
      <c r="B1822" s="11">
        <f t="shared" si="348"/>
        <v>44637.416666662277</v>
      </c>
      <c r="C1822" s="1">
        <f t="shared" si="339"/>
        <v>3</v>
      </c>
      <c r="D1822" s="1">
        <f t="shared" si="340"/>
        <v>4</v>
      </c>
      <c r="E1822" s="12">
        <f t="shared" si="341"/>
        <v>11</v>
      </c>
      <c r="F1822" s="124" t="str">
        <f t="shared" si="342"/>
        <v>0</v>
      </c>
      <c r="G1822" s="1">
        <f ca="1">(OFFSET(O1822,0,MATCH(Customer!$J$6,'CDH &amp; HDH'!$P$11:$X$11,0)))</f>
        <v>36</v>
      </c>
      <c r="H1822" s="1" t="str">
        <f t="shared" si="343"/>
        <v>Heating</v>
      </c>
      <c r="I1822" s="1">
        <f ca="1">OFFSET(IF($H1822="Cooling",Customer!$C$25,Customer!$C$52),E1822,D1822)</f>
        <v>70</v>
      </c>
      <c r="J1822" s="1">
        <f ca="1">OFFSET(IF($H1822="Cooling",Customer!$L$25,Customer!$L$52),$E1822,$D1822)</f>
        <v>70</v>
      </c>
      <c r="K1822" s="16">
        <f t="shared" si="344"/>
        <v>0</v>
      </c>
      <c r="L1822" s="16">
        <f t="shared" si="345"/>
        <v>0</v>
      </c>
      <c r="M1822" s="17">
        <f t="shared" ca="1" si="337"/>
        <v>34</v>
      </c>
      <c r="N1822" s="17">
        <f t="shared" ca="1" si="338"/>
        <v>34</v>
      </c>
      <c r="O1822" s="4"/>
      <c r="P1822" s="4">
        <v>28</v>
      </c>
      <c r="Q1822" s="4">
        <v>31</v>
      </c>
      <c r="R1822" s="4">
        <v>31</v>
      </c>
      <c r="S1822" s="4">
        <v>34</v>
      </c>
      <c r="T1822" s="4">
        <v>47</v>
      </c>
      <c r="U1822" s="4">
        <v>33</v>
      </c>
      <c r="V1822" s="13">
        <v>36</v>
      </c>
      <c r="W1822" s="4">
        <v>51</v>
      </c>
      <c r="X1822" s="4">
        <v>60</v>
      </c>
      <c r="Y1822">
        <f t="shared" si="346"/>
        <v>0</v>
      </c>
      <c r="Z1822">
        <f t="shared" si="347"/>
        <v>0</v>
      </c>
    </row>
    <row r="1823" spans="2:26" x14ac:dyDescent="0.25">
      <c r="B1823" s="11">
        <f t="shared" si="348"/>
        <v>44637.458333328941</v>
      </c>
      <c r="C1823" s="1">
        <f t="shared" si="339"/>
        <v>3</v>
      </c>
      <c r="D1823" s="1">
        <f t="shared" si="340"/>
        <v>4</v>
      </c>
      <c r="E1823" s="12">
        <f t="shared" si="341"/>
        <v>12</v>
      </c>
      <c r="F1823" s="124" t="str">
        <f t="shared" si="342"/>
        <v>0</v>
      </c>
      <c r="G1823" s="1">
        <f ca="1">(OFFSET(O1823,0,MATCH(Customer!$J$6,'CDH &amp; HDH'!$P$11:$X$11,0)))</f>
        <v>38</v>
      </c>
      <c r="H1823" s="1" t="str">
        <f t="shared" si="343"/>
        <v>Heating</v>
      </c>
      <c r="I1823" s="1">
        <f ca="1">OFFSET(IF($H1823="Cooling",Customer!$C$25,Customer!$C$52),E1823,D1823)</f>
        <v>70</v>
      </c>
      <c r="J1823" s="1">
        <f ca="1">OFFSET(IF($H1823="Cooling",Customer!$L$25,Customer!$L$52),$E1823,$D1823)</f>
        <v>70</v>
      </c>
      <c r="K1823" s="16">
        <f t="shared" si="344"/>
        <v>0</v>
      </c>
      <c r="L1823" s="16">
        <f t="shared" si="345"/>
        <v>0</v>
      </c>
      <c r="M1823" s="17">
        <f t="shared" ca="1" si="337"/>
        <v>32</v>
      </c>
      <c r="N1823" s="17">
        <f t="shared" ca="1" si="338"/>
        <v>32</v>
      </c>
      <c r="O1823" s="4"/>
      <c r="P1823" s="4">
        <v>28</v>
      </c>
      <c r="Q1823" s="4">
        <v>33</v>
      </c>
      <c r="R1823" s="4">
        <v>32</v>
      </c>
      <c r="S1823" s="4">
        <v>34</v>
      </c>
      <c r="T1823" s="4">
        <v>44</v>
      </c>
      <c r="U1823" s="4">
        <v>34</v>
      </c>
      <c r="V1823" s="13">
        <v>38</v>
      </c>
      <c r="W1823" s="4">
        <v>48</v>
      </c>
      <c r="X1823" s="4">
        <v>57</v>
      </c>
      <c r="Y1823">
        <f t="shared" si="346"/>
        <v>0</v>
      </c>
      <c r="Z1823">
        <f t="shared" si="347"/>
        <v>0</v>
      </c>
    </row>
    <row r="1824" spans="2:26" x14ac:dyDescent="0.25">
      <c r="B1824" s="11">
        <f t="shared" si="348"/>
        <v>44637.499999995605</v>
      </c>
      <c r="C1824" s="1">
        <f t="shared" si="339"/>
        <v>3</v>
      </c>
      <c r="D1824" s="1">
        <f t="shared" si="340"/>
        <v>4</v>
      </c>
      <c r="E1824" s="12">
        <f t="shared" si="341"/>
        <v>13</v>
      </c>
      <c r="F1824" s="124" t="str">
        <f t="shared" si="342"/>
        <v>0</v>
      </c>
      <c r="G1824" s="1">
        <f ca="1">(OFFSET(O1824,0,MATCH(Customer!$J$6,'CDH &amp; HDH'!$P$11:$X$11,0)))</f>
        <v>38</v>
      </c>
      <c r="H1824" s="1" t="str">
        <f t="shared" si="343"/>
        <v>Heating</v>
      </c>
      <c r="I1824" s="1">
        <f ca="1">OFFSET(IF($H1824="Cooling",Customer!$C$25,Customer!$C$52),E1824,D1824)</f>
        <v>70</v>
      </c>
      <c r="J1824" s="1">
        <f ca="1">OFFSET(IF($H1824="Cooling",Customer!$L$25,Customer!$L$52),$E1824,$D1824)</f>
        <v>70</v>
      </c>
      <c r="K1824" s="16">
        <f t="shared" si="344"/>
        <v>0</v>
      </c>
      <c r="L1824" s="16">
        <f t="shared" si="345"/>
        <v>0</v>
      </c>
      <c r="M1824" s="17">
        <f t="shared" ca="1" si="337"/>
        <v>32</v>
      </c>
      <c r="N1824" s="17">
        <f t="shared" ca="1" si="338"/>
        <v>32</v>
      </c>
      <c r="O1824" s="4"/>
      <c r="P1824" s="4">
        <v>29</v>
      </c>
      <c r="Q1824" s="4">
        <v>36</v>
      </c>
      <c r="R1824" s="4">
        <v>33</v>
      </c>
      <c r="S1824" s="4">
        <v>34</v>
      </c>
      <c r="T1824" s="4">
        <v>46</v>
      </c>
      <c r="U1824" s="4">
        <v>34</v>
      </c>
      <c r="V1824" s="13">
        <v>38</v>
      </c>
      <c r="W1824" s="4">
        <v>49</v>
      </c>
      <c r="X1824" s="4">
        <v>56</v>
      </c>
      <c r="Y1824">
        <f t="shared" si="346"/>
        <v>0</v>
      </c>
      <c r="Z1824">
        <f t="shared" si="347"/>
        <v>0</v>
      </c>
    </row>
    <row r="1825" spans="2:26" x14ac:dyDescent="0.25">
      <c r="B1825" s="11">
        <f t="shared" si="348"/>
        <v>44637.54166666227</v>
      </c>
      <c r="C1825" s="1">
        <f t="shared" si="339"/>
        <v>3</v>
      </c>
      <c r="D1825" s="1">
        <f t="shared" si="340"/>
        <v>4</v>
      </c>
      <c r="E1825" s="12">
        <f t="shared" si="341"/>
        <v>14</v>
      </c>
      <c r="F1825" s="124" t="str">
        <f t="shared" si="342"/>
        <v>0</v>
      </c>
      <c r="G1825" s="1">
        <f ca="1">(OFFSET(O1825,0,MATCH(Customer!$J$6,'CDH &amp; HDH'!$P$11:$X$11,0)))</f>
        <v>39</v>
      </c>
      <c r="H1825" s="1" t="str">
        <f t="shared" si="343"/>
        <v>Heating</v>
      </c>
      <c r="I1825" s="1">
        <f ca="1">OFFSET(IF($H1825="Cooling",Customer!$C$25,Customer!$C$52),E1825,D1825)</f>
        <v>70</v>
      </c>
      <c r="J1825" s="1">
        <f ca="1">OFFSET(IF($H1825="Cooling",Customer!$L$25,Customer!$L$52),$E1825,$D1825)</f>
        <v>70</v>
      </c>
      <c r="K1825" s="16">
        <f t="shared" si="344"/>
        <v>0</v>
      </c>
      <c r="L1825" s="16">
        <f t="shared" si="345"/>
        <v>0</v>
      </c>
      <c r="M1825" s="17">
        <f t="shared" ca="1" si="337"/>
        <v>31</v>
      </c>
      <c r="N1825" s="17">
        <f t="shared" ca="1" si="338"/>
        <v>31</v>
      </c>
      <c r="O1825" s="4"/>
      <c r="P1825" s="4">
        <v>28</v>
      </c>
      <c r="Q1825" s="4">
        <v>37</v>
      </c>
      <c r="R1825" s="4">
        <v>33</v>
      </c>
      <c r="S1825" s="4">
        <v>34</v>
      </c>
      <c r="T1825" s="4">
        <v>48</v>
      </c>
      <c r="U1825" s="4">
        <v>33</v>
      </c>
      <c r="V1825" s="13">
        <v>39</v>
      </c>
      <c r="W1825" s="4">
        <v>50</v>
      </c>
      <c r="X1825" s="4">
        <v>58</v>
      </c>
      <c r="Y1825">
        <f t="shared" si="346"/>
        <v>0</v>
      </c>
      <c r="Z1825">
        <f t="shared" si="347"/>
        <v>0</v>
      </c>
    </row>
    <row r="1826" spans="2:26" x14ac:dyDescent="0.25">
      <c r="B1826" s="11">
        <f t="shared" si="348"/>
        <v>44637.583333328934</v>
      </c>
      <c r="C1826" s="1">
        <f t="shared" si="339"/>
        <v>3</v>
      </c>
      <c r="D1826" s="1">
        <f t="shared" si="340"/>
        <v>4</v>
      </c>
      <c r="E1826" s="12">
        <f t="shared" si="341"/>
        <v>15</v>
      </c>
      <c r="F1826" s="124" t="str">
        <f t="shared" si="342"/>
        <v>0</v>
      </c>
      <c r="G1826" s="1">
        <f ca="1">(OFFSET(O1826,0,MATCH(Customer!$J$6,'CDH &amp; HDH'!$P$11:$X$11,0)))</f>
        <v>38</v>
      </c>
      <c r="H1826" s="1" t="str">
        <f t="shared" si="343"/>
        <v>Heating</v>
      </c>
      <c r="I1826" s="1">
        <f ca="1">OFFSET(IF($H1826="Cooling",Customer!$C$25,Customer!$C$52),E1826,D1826)</f>
        <v>70</v>
      </c>
      <c r="J1826" s="1">
        <f ca="1">OFFSET(IF($H1826="Cooling",Customer!$L$25,Customer!$L$52),$E1826,$D1826)</f>
        <v>70</v>
      </c>
      <c r="K1826" s="16">
        <f t="shared" si="344"/>
        <v>0</v>
      </c>
      <c r="L1826" s="16">
        <f t="shared" si="345"/>
        <v>0</v>
      </c>
      <c r="M1826" s="17">
        <f t="shared" ca="1" si="337"/>
        <v>32</v>
      </c>
      <c r="N1826" s="17">
        <f t="shared" ca="1" si="338"/>
        <v>32</v>
      </c>
      <c r="O1826" s="4"/>
      <c r="P1826" s="4">
        <v>27</v>
      </c>
      <c r="Q1826" s="4">
        <v>37</v>
      </c>
      <c r="R1826" s="4">
        <v>33</v>
      </c>
      <c r="S1826" s="4">
        <v>34</v>
      </c>
      <c r="T1826" s="4">
        <v>45</v>
      </c>
      <c r="U1826" s="4">
        <v>34</v>
      </c>
      <c r="V1826" s="13">
        <v>38</v>
      </c>
      <c r="W1826" s="4">
        <v>51</v>
      </c>
      <c r="X1826" s="4">
        <v>56</v>
      </c>
      <c r="Y1826">
        <f t="shared" si="346"/>
        <v>0</v>
      </c>
      <c r="Z1826">
        <f t="shared" si="347"/>
        <v>0</v>
      </c>
    </row>
    <row r="1827" spans="2:26" x14ac:dyDescent="0.25">
      <c r="B1827" s="11">
        <f t="shared" si="348"/>
        <v>44637.624999995598</v>
      </c>
      <c r="C1827" s="1">
        <f t="shared" si="339"/>
        <v>3</v>
      </c>
      <c r="D1827" s="1">
        <f t="shared" si="340"/>
        <v>4</v>
      </c>
      <c r="E1827" s="12">
        <f t="shared" si="341"/>
        <v>16</v>
      </c>
      <c r="F1827" s="124" t="str">
        <f t="shared" si="342"/>
        <v>0</v>
      </c>
      <c r="G1827" s="1">
        <f ca="1">(OFFSET(O1827,0,MATCH(Customer!$J$6,'CDH &amp; HDH'!$P$11:$X$11,0)))</f>
        <v>40</v>
      </c>
      <c r="H1827" s="1" t="str">
        <f t="shared" si="343"/>
        <v>Heating</v>
      </c>
      <c r="I1827" s="1">
        <f ca="1">OFFSET(IF($H1827="Cooling",Customer!$C$25,Customer!$C$52),E1827,D1827)</f>
        <v>70</v>
      </c>
      <c r="J1827" s="1">
        <f ca="1">OFFSET(IF($H1827="Cooling",Customer!$L$25,Customer!$L$52),$E1827,$D1827)</f>
        <v>70</v>
      </c>
      <c r="K1827" s="16">
        <f t="shared" si="344"/>
        <v>0</v>
      </c>
      <c r="L1827" s="16">
        <f t="shared" si="345"/>
        <v>0</v>
      </c>
      <c r="M1827" s="17">
        <f t="shared" ca="1" si="337"/>
        <v>30</v>
      </c>
      <c r="N1827" s="17">
        <f t="shared" ca="1" si="338"/>
        <v>30</v>
      </c>
      <c r="O1827" s="4"/>
      <c r="P1827" s="4">
        <v>26</v>
      </c>
      <c r="Q1827" s="4">
        <v>37</v>
      </c>
      <c r="R1827" s="4">
        <v>33</v>
      </c>
      <c r="S1827" s="4">
        <v>34</v>
      </c>
      <c r="T1827" s="4">
        <v>42</v>
      </c>
      <c r="U1827" s="4">
        <v>34</v>
      </c>
      <c r="V1827" s="13">
        <v>40</v>
      </c>
      <c r="W1827" s="4">
        <v>52</v>
      </c>
      <c r="X1827" s="4">
        <v>55</v>
      </c>
      <c r="Y1827">
        <f t="shared" si="346"/>
        <v>0</v>
      </c>
      <c r="Z1827">
        <f t="shared" si="347"/>
        <v>0</v>
      </c>
    </row>
    <row r="1828" spans="2:26" x14ac:dyDescent="0.25">
      <c r="B1828" s="11">
        <f t="shared" si="348"/>
        <v>44637.666666662262</v>
      </c>
      <c r="C1828" s="1">
        <f t="shared" si="339"/>
        <v>3</v>
      </c>
      <c r="D1828" s="1">
        <f t="shared" si="340"/>
        <v>4</v>
      </c>
      <c r="E1828" s="12">
        <f t="shared" si="341"/>
        <v>17</v>
      </c>
      <c r="F1828" s="124" t="str">
        <f t="shared" si="342"/>
        <v>0</v>
      </c>
      <c r="G1828" s="1">
        <f ca="1">(OFFSET(O1828,0,MATCH(Customer!$J$6,'CDH &amp; HDH'!$P$11:$X$11,0)))</f>
        <v>40</v>
      </c>
      <c r="H1828" s="1" t="str">
        <f t="shared" si="343"/>
        <v>Heating</v>
      </c>
      <c r="I1828" s="1">
        <f ca="1">OFFSET(IF($H1828="Cooling",Customer!$C$25,Customer!$C$52),E1828,D1828)</f>
        <v>70</v>
      </c>
      <c r="J1828" s="1">
        <f ca="1">OFFSET(IF($H1828="Cooling",Customer!$L$25,Customer!$L$52),$E1828,$D1828)</f>
        <v>70</v>
      </c>
      <c r="K1828" s="16">
        <f t="shared" si="344"/>
        <v>0</v>
      </c>
      <c r="L1828" s="16">
        <f t="shared" si="345"/>
        <v>0</v>
      </c>
      <c r="M1828" s="17">
        <f t="shared" ca="1" si="337"/>
        <v>30</v>
      </c>
      <c r="N1828" s="17">
        <f t="shared" ca="1" si="338"/>
        <v>30</v>
      </c>
      <c r="O1828" s="4"/>
      <c r="P1828" s="4">
        <v>25</v>
      </c>
      <c r="Q1828" s="4">
        <v>37</v>
      </c>
      <c r="R1828" s="4">
        <v>32</v>
      </c>
      <c r="S1828" s="4">
        <v>34</v>
      </c>
      <c r="T1828" s="4">
        <v>42</v>
      </c>
      <c r="U1828" s="4">
        <v>34</v>
      </c>
      <c r="V1828" s="13">
        <v>40</v>
      </c>
      <c r="W1828" s="4">
        <v>52</v>
      </c>
      <c r="X1828" s="4">
        <v>54</v>
      </c>
      <c r="Y1828">
        <f t="shared" si="346"/>
        <v>0</v>
      </c>
      <c r="Z1828">
        <f t="shared" si="347"/>
        <v>0</v>
      </c>
    </row>
    <row r="1829" spans="2:26" x14ac:dyDescent="0.25">
      <c r="B1829" s="11">
        <f t="shared" si="348"/>
        <v>44637.708333328927</v>
      </c>
      <c r="C1829" s="1">
        <f t="shared" si="339"/>
        <v>3</v>
      </c>
      <c r="D1829" s="1">
        <f t="shared" si="340"/>
        <v>4</v>
      </c>
      <c r="E1829" s="12">
        <f t="shared" si="341"/>
        <v>18</v>
      </c>
      <c r="F1829" s="124" t="str">
        <f t="shared" si="342"/>
        <v>0</v>
      </c>
      <c r="G1829" s="1">
        <f ca="1">(OFFSET(O1829,0,MATCH(Customer!$J$6,'CDH &amp; HDH'!$P$11:$X$11,0)))</f>
        <v>40</v>
      </c>
      <c r="H1829" s="1" t="str">
        <f t="shared" si="343"/>
        <v>Heating</v>
      </c>
      <c r="I1829" s="1">
        <f ca="1">OFFSET(IF($H1829="Cooling",Customer!$C$25,Customer!$C$52),E1829,D1829)</f>
        <v>70</v>
      </c>
      <c r="J1829" s="1">
        <f ca="1">OFFSET(IF($H1829="Cooling",Customer!$L$25,Customer!$L$52),$E1829,$D1829)</f>
        <v>70</v>
      </c>
      <c r="K1829" s="16">
        <f t="shared" si="344"/>
        <v>0</v>
      </c>
      <c r="L1829" s="16">
        <f t="shared" si="345"/>
        <v>0</v>
      </c>
      <c r="M1829" s="17">
        <f t="shared" ca="1" si="337"/>
        <v>30</v>
      </c>
      <c r="N1829" s="17">
        <f t="shared" ca="1" si="338"/>
        <v>30</v>
      </c>
      <c r="O1829" s="4"/>
      <c r="P1829" s="4">
        <v>25</v>
      </c>
      <c r="Q1829" s="4">
        <v>36</v>
      </c>
      <c r="R1829" s="4">
        <v>32</v>
      </c>
      <c r="S1829" s="4">
        <v>34</v>
      </c>
      <c r="T1829" s="4">
        <v>40</v>
      </c>
      <c r="U1829" s="4">
        <v>34</v>
      </c>
      <c r="V1829" s="13">
        <v>40</v>
      </c>
      <c r="W1829" s="4">
        <v>53</v>
      </c>
      <c r="X1829" s="4">
        <v>54</v>
      </c>
      <c r="Y1829">
        <f t="shared" si="346"/>
        <v>0</v>
      </c>
      <c r="Z1829">
        <f t="shared" si="347"/>
        <v>0</v>
      </c>
    </row>
    <row r="1830" spans="2:26" x14ac:dyDescent="0.25">
      <c r="B1830" s="11">
        <f t="shared" si="348"/>
        <v>44637.749999995591</v>
      </c>
      <c r="C1830" s="1">
        <f t="shared" si="339"/>
        <v>3</v>
      </c>
      <c r="D1830" s="1">
        <f t="shared" si="340"/>
        <v>4</v>
      </c>
      <c r="E1830" s="12">
        <f t="shared" si="341"/>
        <v>19</v>
      </c>
      <c r="F1830" s="124" t="str">
        <f t="shared" si="342"/>
        <v>0</v>
      </c>
      <c r="G1830" s="1">
        <f ca="1">(OFFSET(O1830,0,MATCH(Customer!$J$6,'CDH &amp; HDH'!$P$11:$X$11,0)))</f>
        <v>39</v>
      </c>
      <c r="H1830" s="1" t="str">
        <f t="shared" si="343"/>
        <v>Heating</v>
      </c>
      <c r="I1830" s="1">
        <f ca="1">OFFSET(IF($H1830="Cooling",Customer!$C$25,Customer!$C$52),E1830,D1830)</f>
        <v>66</v>
      </c>
      <c r="J1830" s="1">
        <f ca="1">OFFSET(IF($H1830="Cooling",Customer!$L$25,Customer!$L$52),$E1830,$D1830)</f>
        <v>64</v>
      </c>
      <c r="K1830" s="16">
        <f t="shared" si="344"/>
        <v>0</v>
      </c>
      <c r="L1830" s="16">
        <f t="shared" si="345"/>
        <v>0</v>
      </c>
      <c r="M1830" s="17">
        <f t="shared" ca="1" si="337"/>
        <v>27</v>
      </c>
      <c r="N1830" s="17">
        <f t="shared" ca="1" si="338"/>
        <v>25</v>
      </c>
      <c r="O1830" s="4"/>
      <c r="P1830" s="4">
        <v>24</v>
      </c>
      <c r="Q1830" s="4">
        <v>35</v>
      </c>
      <c r="R1830" s="4">
        <v>31</v>
      </c>
      <c r="S1830" s="4">
        <v>34</v>
      </c>
      <c r="T1830" s="4">
        <v>37</v>
      </c>
      <c r="U1830" s="4">
        <v>34</v>
      </c>
      <c r="V1830" s="13">
        <v>39</v>
      </c>
      <c r="W1830" s="4">
        <v>52</v>
      </c>
      <c r="X1830" s="4">
        <v>54</v>
      </c>
      <c r="Y1830">
        <f t="shared" si="346"/>
        <v>0</v>
      </c>
      <c r="Z1830">
        <f t="shared" si="347"/>
        <v>0</v>
      </c>
    </row>
    <row r="1831" spans="2:26" x14ac:dyDescent="0.25">
      <c r="B1831" s="11">
        <f t="shared" si="348"/>
        <v>44637.791666662255</v>
      </c>
      <c r="C1831" s="1">
        <f t="shared" si="339"/>
        <v>3</v>
      </c>
      <c r="D1831" s="1">
        <f t="shared" si="340"/>
        <v>4</v>
      </c>
      <c r="E1831" s="12">
        <f t="shared" si="341"/>
        <v>20</v>
      </c>
      <c r="F1831" s="124" t="str">
        <f t="shared" si="342"/>
        <v>0</v>
      </c>
      <c r="G1831" s="1">
        <f ca="1">(OFFSET(O1831,0,MATCH(Customer!$J$6,'CDH &amp; HDH'!$P$11:$X$11,0)))</f>
        <v>38</v>
      </c>
      <c r="H1831" s="1" t="str">
        <f t="shared" si="343"/>
        <v>Heating</v>
      </c>
      <c r="I1831" s="1">
        <f ca="1">OFFSET(IF($H1831="Cooling",Customer!$C$25,Customer!$C$52),E1831,D1831)</f>
        <v>66</v>
      </c>
      <c r="J1831" s="1">
        <f ca="1">OFFSET(IF($H1831="Cooling",Customer!$L$25,Customer!$L$52),$E1831,$D1831)</f>
        <v>64</v>
      </c>
      <c r="K1831" s="16">
        <f t="shared" si="344"/>
        <v>0</v>
      </c>
      <c r="L1831" s="16">
        <f t="shared" si="345"/>
        <v>0</v>
      </c>
      <c r="M1831" s="17">
        <f t="shared" ca="1" si="337"/>
        <v>28</v>
      </c>
      <c r="N1831" s="17">
        <f t="shared" ca="1" si="338"/>
        <v>26</v>
      </c>
      <c r="O1831" s="4"/>
      <c r="P1831" s="4">
        <v>23</v>
      </c>
      <c r="Q1831" s="4">
        <v>34</v>
      </c>
      <c r="R1831" s="4">
        <v>31</v>
      </c>
      <c r="S1831" s="4">
        <v>34</v>
      </c>
      <c r="T1831" s="4">
        <v>36</v>
      </c>
      <c r="U1831" s="4">
        <v>34</v>
      </c>
      <c r="V1831" s="13">
        <v>38</v>
      </c>
      <c r="W1831" s="4">
        <v>54</v>
      </c>
      <c r="X1831" s="4">
        <v>53</v>
      </c>
      <c r="Y1831">
        <f t="shared" si="346"/>
        <v>0</v>
      </c>
      <c r="Z1831">
        <f t="shared" si="347"/>
        <v>0</v>
      </c>
    </row>
    <row r="1832" spans="2:26" x14ac:dyDescent="0.25">
      <c r="B1832" s="11">
        <f t="shared" si="348"/>
        <v>44637.833333328919</v>
      </c>
      <c r="C1832" s="1">
        <f t="shared" si="339"/>
        <v>3</v>
      </c>
      <c r="D1832" s="1">
        <f t="shared" si="340"/>
        <v>4</v>
      </c>
      <c r="E1832" s="12">
        <f t="shared" si="341"/>
        <v>21</v>
      </c>
      <c r="F1832" s="124" t="str">
        <f t="shared" si="342"/>
        <v>0</v>
      </c>
      <c r="G1832" s="1">
        <f ca="1">(OFFSET(O1832,0,MATCH(Customer!$J$6,'CDH &amp; HDH'!$P$11:$X$11,0)))</f>
        <v>38</v>
      </c>
      <c r="H1832" s="1" t="str">
        <f t="shared" si="343"/>
        <v>Heating</v>
      </c>
      <c r="I1832" s="1">
        <f ca="1">OFFSET(IF($H1832="Cooling",Customer!$C$25,Customer!$C$52),E1832,D1832)</f>
        <v>66</v>
      </c>
      <c r="J1832" s="1">
        <f ca="1">OFFSET(IF($H1832="Cooling",Customer!$L$25,Customer!$L$52),$E1832,$D1832)</f>
        <v>64</v>
      </c>
      <c r="K1832" s="16">
        <f t="shared" si="344"/>
        <v>0</v>
      </c>
      <c r="L1832" s="16">
        <f t="shared" si="345"/>
        <v>0</v>
      </c>
      <c r="M1832" s="17">
        <f t="shared" ca="1" si="337"/>
        <v>28</v>
      </c>
      <c r="N1832" s="17">
        <f t="shared" ca="1" si="338"/>
        <v>26</v>
      </c>
      <c r="O1832" s="4"/>
      <c r="P1832" s="4">
        <v>23</v>
      </c>
      <c r="Q1832" s="4">
        <v>33</v>
      </c>
      <c r="R1832" s="4">
        <v>31</v>
      </c>
      <c r="S1832" s="4">
        <v>34</v>
      </c>
      <c r="T1832" s="4">
        <v>34</v>
      </c>
      <c r="U1832" s="4">
        <v>33</v>
      </c>
      <c r="V1832" s="13">
        <v>38</v>
      </c>
      <c r="W1832" s="4">
        <v>54</v>
      </c>
      <c r="X1832" s="4">
        <v>54</v>
      </c>
      <c r="Y1832">
        <f t="shared" si="346"/>
        <v>0</v>
      </c>
      <c r="Z1832">
        <f t="shared" si="347"/>
        <v>0</v>
      </c>
    </row>
    <row r="1833" spans="2:26" x14ac:dyDescent="0.25">
      <c r="B1833" s="11">
        <f t="shared" si="348"/>
        <v>44637.874999995583</v>
      </c>
      <c r="C1833" s="1">
        <f t="shared" si="339"/>
        <v>3</v>
      </c>
      <c r="D1833" s="1">
        <f t="shared" si="340"/>
        <v>4</v>
      </c>
      <c r="E1833" s="12">
        <f t="shared" si="341"/>
        <v>22</v>
      </c>
      <c r="F1833" s="124" t="str">
        <f t="shared" si="342"/>
        <v>0</v>
      </c>
      <c r="G1833" s="1">
        <f ca="1">(OFFSET(O1833,0,MATCH(Customer!$J$6,'CDH &amp; HDH'!$P$11:$X$11,0)))</f>
        <v>35</v>
      </c>
      <c r="H1833" s="1" t="str">
        <f t="shared" si="343"/>
        <v>Heating</v>
      </c>
      <c r="I1833" s="1">
        <f ca="1">OFFSET(IF($H1833="Cooling",Customer!$C$25,Customer!$C$52),E1833,D1833)</f>
        <v>66</v>
      </c>
      <c r="J1833" s="1">
        <f ca="1">OFFSET(IF($H1833="Cooling",Customer!$L$25,Customer!$L$52),$E1833,$D1833)</f>
        <v>64</v>
      </c>
      <c r="K1833" s="16">
        <f t="shared" si="344"/>
        <v>0</v>
      </c>
      <c r="L1833" s="16">
        <f t="shared" si="345"/>
        <v>0</v>
      </c>
      <c r="M1833" s="17">
        <f t="shared" ca="1" si="337"/>
        <v>31</v>
      </c>
      <c r="N1833" s="17">
        <f t="shared" ca="1" si="338"/>
        <v>29</v>
      </c>
      <c r="O1833" s="4"/>
      <c r="P1833" s="4">
        <v>22</v>
      </c>
      <c r="Q1833" s="4">
        <v>33</v>
      </c>
      <c r="R1833" s="4">
        <v>31</v>
      </c>
      <c r="S1833" s="4">
        <v>33</v>
      </c>
      <c r="T1833" s="4">
        <v>32</v>
      </c>
      <c r="U1833" s="4">
        <v>32</v>
      </c>
      <c r="V1833" s="13">
        <v>35</v>
      </c>
      <c r="W1833" s="4">
        <v>55</v>
      </c>
      <c r="X1833" s="4">
        <v>53</v>
      </c>
      <c r="Y1833">
        <f t="shared" si="346"/>
        <v>0</v>
      </c>
      <c r="Z1833">
        <f t="shared" si="347"/>
        <v>0</v>
      </c>
    </row>
    <row r="1834" spans="2:26" x14ac:dyDescent="0.25">
      <c r="B1834" s="11">
        <f t="shared" si="348"/>
        <v>44637.916666662248</v>
      </c>
      <c r="C1834" s="1">
        <f t="shared" si="339"/>
        <v>3</v>
      </c>
      <c r="D1834" s="1">
        <f t="shared" si="340"/>
        <v>4</v>
      </c>
      <c r="E1834" s="12">
        <f t="shared" si="341"/>
        <v>23</v>
      </c>
      <c r="F1834" s="124" t="str">
        <f t="shared" si="342"/>
        <v>0</v>
      </c>
      <c r="G1834" s="1">
        <f ca="1">(OFFSET(O1834,0,MATCH(Customer!$J$6,'CDH &amp; HDH'!$P$11:$X$11,0)))</f>
        <v>35</v>
      </c>
      <c r="H1834" s="1" t="str">
        <f t="shared" si="343"/>
        <v>Heating</v>
      </c>
      <c r="I1834" s="1">
        <f ca="1">OFFSET(IF($H1834="Cooling",Customer!$C$25,Customer!$C$52),E1834,D1834)</f>
        <v>66</v>
      </c>
      <c r="J1834" s="1">
        <f ca="1">OFFSET(IF($H1834="Cooling",Customer!$L$25,Customer!$L$52),$E1834,$D1834)</f>
        <v>64</v>
      </c>
      <c r="K1834" s="16">
        <f t="shared" si="344"/>
        <v>0</v>
      </c>
      <c r="L1834" s="16">
        <f t="shared" si="345"/>
        <v>0</v>
      </c>
      <c r="M1834" s="17">
        <f t="shared" ca="1" si="337"/>
        <v>31</v>
      </c>
      <c r="N1834" s="17">
        <f t="shared" ca="1" si="338"/>
        <v>29</v>
      </c>
      <c r="O1834" s="4"/>
      <c r="P1834" s="4">
        <v>22</v>
      </c>
      <c r="Q1834" s="4">
        <v>29</v>
      </c>
      <c r="R1834" s="4">
        <v>30</v>
      </c>
      <c r="S1834" s="4">
        <v>34</v>
      </c>
      <c r="T1834" s="4">
        <v>31</v>
      </c>
      <c r="U1834" s="4">
        <v>32</v>
      </c>
      <c r="V1834" s="13">
        <v>35</v>
      </c>
      <c r="W1834" s="4">
        <v>55</v>
      </c>
      <c r="X1834" s="4">
        <v>53</v>
      </c>
      <c r="Y1834">
        <f t="shared" si="346"/>
        <v>0</v>
      </c>
      <c r="Z1834">
        <f t="shared" si="347"/>
        <v>0</v>
      </c>
    </row>
    <row r="1835" spans="2:26" x14ac:dyDescent="0.25">
      <c r="B1835" s="11">
        <f t="shared" si="348"/>
        <v>44637.958333328912</v>
      </c>
      <c r="C1835" s="1">
        <f t="shared" si="339"/>
        <v>3</v>
      </c>
      <c r="D1835" s="1">
        <f t="shared" si="340"/>
        <v>4</v>
      </c>
      <c r="E1835" s="12">
        <f t="shared" si="341"/>
        <v>24</v>
      </c>
      <c r="F1835" s="124" t="str">
        <f t="shared" si="342"/>
        <v>0</v>
      </c>
      <c r="G1835" s="1">
        <f ca="1">(OFFSET(O1835,0,MATCH(Customer!$J$6,'CDH &amp; HDH'!$P$11:$X$11,0)))</f>
        <v>32</v>
      </c>
      <c r="H1835" s="1" t="str">
        <f t="shared" si="343"/>
        <v>Heating</v>
      </c>
      <c r="I1835" s="1">
        <f ca="1">OFFSET(IF($H1835="Cooling",Customer!$C$25,Customer!$C$52),E1835,D1835)</f>
        <v>66</v>
      </c>
      <c r="J1835" s="1">
        <f ca="1">OFFSET(IF($H1835="Cooling",Customer!$L$25,Customer!$L$52),$E1835,$D1835)</f>
        <v>64</v>
      </c>
      <c r="K1835" s="16">
        <f t="shared" si="344"/>
        <v>0</v>
      </c>
      <c r="L1835" s="16">
        <f t="shared" si="345"/>
        <v>0</v>
      </c>
      <c r="M1835" s="17">
        <f t="shared" ca="1" si="337"/>
        <v>34</v>
      </c>
      <c r="N1835" s="17">
        <f t="shared" ca="1" si="338"/>
        <v>32</v>
      </c>
      <c r="O1835" s="4"/>
      <c r="P1835" s="4">
        <v>21</v>
      </c>
      <c r="Q1835" s="4">
        <v>27</v>
      </c>
      <c r="R1835" s="4">
        <v>30</v>
      </c>
      <c r="S1835" s="4">
        <v>33</v>
      </c>
      <c r="T1835" s="4">
        <v>31</v>
      </c>
      <c r="U1835" s="4">
        <v>32</v>
      </c>
      <c r="V1835" s="13">
        <v>32</v>
      </c>
      <c r="W1835" s="4">
        <v>55</v>
      </c>
      <c r="X1835" s="4">
        <v>52</v>
      </c>
      <c r="Y1835">
        <f t="shared" si="346"/>
        <v>0</v>
      </c>
      <c r="Z1835">
        <f t="shared" si="347"/>
        <v>0</v>
      </c>
    </row>
    <row r="1836" spans="2:26" x14ac:dyDescent="0.25">
      <c r="B1836" s="11">
        <f t="shared" si="348"/>
        <v>44637.999999995576</v>
      </c>
      <c r="C1836" s="1">
        <f t="shared" si="339"/>
        <v>3</v>
      </c>
      <c r="D1836" s="1">
        <f t="shared" si="340"/>
        <v>5</v>
      </c>
      <c r="E1836" s="12">
        <f t="shared" si="341"/>
        <v>1</v>
      </c>
      <c r="F1836" s="124" t="str">
        <f t="shared" si="342"/>
        <v>0</v>
      </c>
      <c r="G1836" s="1">
        <f ca="1">(OFFSET(O1836,0,MATCH(Customer!$J$6,'CDH &amp; HDH'!$P$11:$X$11,0)))</f>
        <v>30</v>
      </c>
      <c r="H1836" s="1" t="str">
        <f t="shared" si="343"/>
        <v>Heating</v>
      </c>
      <c r="I1836" s="1">
        <f ca="1">OFFSET(IF($H1836="Cooling",Customer!$C$25,Customer!$C$52),E1836,D1836)</f>
        <v>66</v>
      </c>
      <c r="J1836" s="1">
        <f ca="1">OFFSET(IF($H1836="Cooling",Customer!$L$25,Customer!$L$52),$E1836,$D1836)</f>
        <v>64</v>
      </c>
      <c r="K1836" s="16">
        <f t="shared" si="344"/>
        <v>0</v>
      </c>
      <c r="L1836" s="16">
        <f t="shared" si="345"/>
        <v>0</v>
      </c>
      <c r="M1836" s="17">
        <f t="shared" ca="1" si="337"/>
        <v>36</v>
      </c>
      <c r="N1836" s="17">
        <f t="shared" ca="1" si="338"/>
        <v>34</v>
      </c>
      <c r="O1836" s="4"/>
      <c r="P1836" s="4">
        <v>21</v>
      </c>
      <c r="Q1836" s="4">
        <v>27</v>
      </c>
      <c r="R1836" s="4">
        <v>29</v>
      </c>
      <c r="S1836" s="4">
        <v>33</v>
      </c>
      <c r="T1836" s="4">
        <v>29</v>
      </c>
      <c r="U1836" s="4">
        <v>31</v>
      </c>
      <c r="V1836" s="13">
        <v>30</v>
      </c>
      <c r="W1836" s="4">
        <v>56</v>
      </c>
      <c r="X1836" s="4">
        <v>51</v>
      </c>
      <c r="Y1836">
        <f t="shared" si="346"/>
        <v>0</v>
      </c>
      <c r="Z1836">
        <f t="shared" si="347"/>
        <v>0</v>
      </c>
    </row>
    <row r="1837" spans="2:26" x14ac:dyDescent="0.25">
      <c r="B1837" s="11">
        <f t="shared" si="348"/>
        <v>44638.04166666224</v>
      </c>
      <c r="C1837" s="1">
        <f t="shared" si="339"/>
        <v>3</v>
      </c>
      <c r="D1837" s="1">
        <f t="shared" si="340"/>
        <v>5</v>
      </c>
      <c r="E1837" s="12">
        <f t="shared" si="341"/>
        <v>2</v>
      </c>
      <c r="F1837" s="124" t="str">
        <f t="shared" si="342"/>
        <v>0</v>
      </c>
      <c r="G1837" s="1">
        <f ca="1">(OFFSET(O1837,0,MATCH(Customer!$J$6,'CDH &amp; HDH'!$P$11:$X$11,0)))</f>
        <v>32</v>
      </c>
      <c r="H1837" s="1" t="str">
        <f t="shared" si="343"/>
        <v>Heating</v>
      </c>
      <c r="I1837" s="1">
        <f ca="1">OFFSET(IF($H1837="Cooling",Customer!$C$25,Customer!$C$52),E1837,D1837)</f>
        <v>66</v>
      </c>
      <c r="J1837" s="1">
        <f ca="1">OFFSET(IF($H1837="Cooling",Customer!$L$25,Customer!$L$52),$E1837,$D1837)</f>
        <v>64</v>
      </c>
      <c r="K1837" s="16">
        <f t="shared" si="344"/>
        <v>0</v>
      </c>
      <c r="L1837" s="16">
        <f t="shared" si="345"/>
        <v>0</v>
      </c>
      <c r="M1837" s="17">
        <f t="shared" ca="1" si="337"/>
        <v>34</v>
      </c>
      <c r="N1837" s="17">
        <f t="shared" ca="1" si="338"/>
        <v>32</v>
      </c>
      <c r="O1837" s="4"/>
      <c r="P1837" s="4">
        <v>19</v>
      </c>
      <c r="Q1837" s="4">
        <v>27</v>
      </c>
      <c r="R1837" s="4">
        <v>28</v>
      </c>
      <c r="S1837" s="4">
        <v>34</v>
      </c>
      <c r="T1837" s="4">
        <v>27</v>
      </c>
      <c r="U1837" s="4">
        <v>31</v>
      </c>
      <c r="V1837" s="13">
        <v>32</v>
      </c>
      <c r="W1837" s="4">
        <v>54</v>
      </c>
      <c r="X1837" s="4">
        <v>50</v>
      </c>
      <c r="Y1837">
        <f t="shared" si="346"/>
        <v>0</v>
      </c>
      <c r="Z1837">
        <f t="shared" si="347"/>
        <v>0</v>
      </c>
    </row>
    <row r="1838" spans="2:26" x14ac:dyDescent="0.25">
      <c r="B1838" s="11">
        <f t="shared" si="348"/>
        <v>44638.083333328905</v>
      </c>
      <c r="C1838" s="1">
        <f t="shared" si="339"/>
        <v>3</v>
      </c>
      <c r="D1838" s="1">
        <f t="shared" si="340"/>
        <v>5</v>
      </c>
      <c r="E1838" s="12">
        <f t="shared" si="341"/>
        <v>3</v>
      </c>
      <c r="F1838" s="124" t="str">
        <f t="shared" si="342"/>
        <v>0</v>
      </c>
      <c r="G1838" s="1">
        <f ca="1">(OFFSET(O1838,0,MATCH(Customer!$J$6,'CDH &amp; HDH'!$P$11:$X$11,0)))</f>
        <v>31</v>
      </c>
      <c r="H1838" s="1" t="str">
        <f t="shared" si="343"/>
        <v>Heating</v>
      </c>
      <c r="I1838" s="1">
        <f ca="1">OFFSET(IF($H1838="Cooling",Customer!$C$25,Customer!$C$52),E1838,D1838)</f>
        <v>66</v>
      </c>
      <c r="J1838" s="1">
        <f ca="1">OFFSET(IF($H1838="Cooling",Customer!$L$25,Customer!$L$52),$E1838,$D1838)</f>
        <v>64</v>
      </c>
      <c r="K1838" s="16">
        <f t="shared" si="344"/>
        <v>0</v>
      </c>
      <c r="L1838" s="16">
        <f t="shared" si="345"/>
        <v>0</v>
      </c>
      <c r="M1838" s="17">
        <f t="shared" ca="1" si="337"/>
        <v>35</v>
      </c>
      <c r="N1838" s="17">
        <f t="shared" ca="1" si="338"/>
        <v>33</v>
      </c>
      <c r="O1838" s="4"/>
      <c r="P1838" s="4">
        <v>18</v>
      </c>
      <c r="Q1838" s="4">
        <v>27</v>
      </c>
      <c r="R1838" s="4">
        <v>27</v>
      </c>
      <c r="S1838" s="4">
        <v>34</v>
      </c>
      <c r="T1838" s="4">
        <v>27</v>
      </c>
      <c r="U1838" s="4">
        <v>31</v>
      </c>
      <c r="V1838" s="13">
        <v>31</v>
      </c>
      <c r="W1838" s="4">
        <v>56</v>
      </c>
      <c r="X1838" s="4">
        <v>47</v>
      </c>
      <c r="Y1838">
        <f t="shared" si="346"/>
        <v>0</v>
      </c>
      <c r="Z1838">
        <f t="shared" si="347"/>
        <v>0</v>
      </c>
    </row>
    <row r="1839" spans="2:26" x14ac:dyDescent="0.25">
      <c r="B1839" s="11">
        <f t="shared" si="348"/>
        <v>44638.124999995569</v>
      </c>
      <c r="C1839" s="1">
        <f t="shared" si="339"/>
        <v>3</v>
      </c>
      <c r="D1839" s="1">
        <f t="shared" si="340"/>
        <v>5</v>
      </c>
      <c r="E1839" s="12">
        <f t="shared" si="341"/>
        <v>4</v>
      </c>
      <c r="F1839" s="124" t="str">
        <f t="shared" si="342"/>
        <v>0</v>
      </c>
      <c r="G1839" s="1">
        <f ca="1">(OFFSET(O1839,0,MATCH(Customer!$J$6,'CDH &amp; HDH'!$P$11:$X$11,0)))</f>
        <v>29</v>
      </c>
      <c r="H1839" s="1" t="str">
        <f t="shared" si="343"/>
        <v>Heating</v>
      </c>
      <c r="I1839" s="1">
        <f ca="1">OFFSET(IF($H1839="Cooling",Customer!$C$25,Customer!$C$52),E1839,D1839)</f>
        <v>66</v>
      </c>
      <c r="J1839" s="1">
        <f ca="1">OFFSET(IF($H1839="Cooling",Customer!$L$25,Customer!$L$52),$E1839,$D1839)</f>
        <v>64</v>
      </c>
      <c r="K1839" s="16">
        <f t="shared" si="344"/>
        <v>0</v>
      </c>
      <c r="L1839" s="16">
        <f t="shared" si="345"/>
        <v>0</v>
      </c>
      <c r="M1839" s="17">
        <f t="shared" ca="1" si="337"/>
        <v>37</v>
      </c>
      <c r="N1839" s="17">
        <f t="shared" ca="1" si="338"/>
        <v>35</v>
      </c>
      <c r="O1839" s="4"/>
      <c r="P1839" s="4">
        <v>16</v>
      </c>
      <c r="Q1839" s="4">
        <v>28</v>
      </c>
      <c r="R1839" s="4">
        <v>27</v>
      </c>
      <c r="S1839" s="4">
        <v>34</v>
      </c>
      <c r="T1839" s="4">
        <v>27</v>
      </c>
      <c r="U1839" s="4">
        <v>32</v>
      </c>
      <c r="V1839" s="13">
        <v>29</v>
      </c>
      <c r="W1839" s="4">
        <v>56</v>
      </c>
      <c r="X1839" s="4">
        <v>49</v>
      </c>
      <c r="Y1839">
        <f t="shared" si="346"/>
        <v>0</v>
      </c>
      <c r="Z1839">
        <f t="shared" si="347"/>
        <v>0</v>
      </c>
    </row>
    <row r="1840" spans="2:26" x14ac:dyDescent="0.25">
      <c r="B1840" s="11">
        <f t="shared" si="348"/>
        <v>44638.166666662233</v>
      </c>
      <c r="C1840" s="1">
        <f t="shared" si="339"/>
        <v>3</v>
      </c>
      <c r="D1840" s="1">
        <f t="shared" si="340"/>
        <v>5</v>
      </c>
      <c r="E1840" s="12">
        <f t="shared" si="341"/>
        <v>5</v>
      </c>
      <c r="F1840" s="124" t="str">
        <f t="shared" si="342"/>
        <v>0</v>
      </c>
      <c r="G1840" s="1">
        <f ca="1">(OFFSET(O1840,0,MATCH(Customer!$J$6,'CDH &amp; HDH'!$P$11:$X$11,0)))</f>
        <v>29</v>
      </c>
      <c r="H1840" s="1" t="str">
        <f t="shared" si="343"/>
        <v>Heating</v>
      </c>
      <c r="I1840" s="1">
        <f ca="1">OFFSET(IF($H1840="Cooling",Customer!$C$25,Customer!$C$52),E1840,D1840)</f>
        <v>66</v>
      </c>
      <c r="J1840" s="1">
        <f ca="1">OFFSET(IF($H1840="Cooling",Customer!$L$25,Customer!$L$52),$E1840,$D1840)</f>
        <v>64</v>
      </c>
      <c r="K1840" s="16">
        <f t="shared" si="344"/>
        <v>0</v>
      </c>
      <c r="L1840" s="16">
        <f t="shared" si="345"/>
        <v>0</v>
      </c>
      <c r="M1840" s="17">
        <f t="shared" ca="1" si="337"/>
        <v>37</v>
      </c>
      <c r="N1840" s="17">
        <f t="shared" ca="1" si="338"/>
        <v>35</v>
      </c>
      <c r="O1840" s="4"/>
      <c r="P1840" s="4">
        <v>17</v>
      </c>
      <c r="Q1840" s="4">
        <v>29</v>
      </c>
      <c r="R1840" s="4">
        <v>27</v>
      </c>
      <c r="S1840" s="4">
        <v>34</v>
      </c>
      <c r="T1840" s="4">
        <v>27</v>
      </c>
      <c r="U1840" s="4">
        <v>30</v>
      </c>
      <c r="V1840" s="13">
        <v>29</v>
      </c>
      <c r="W1840" s="4">
        <v>48</v>
      </c>
      <c r="X1840" s="4">
        <v>47</v>
      </c>
      <c r="Y1840">
        <f t="shared" si="346"/>
        <v>0</v>
      </c>
      <c r="Z1840">
        <f t="shared" si="347"/>
        <v>0</v>
      </c>
    </row>
    <row r="1841" spans="2:26" x14ac:dyDescent="0.25">
      <c r="B1841" s="11">
        <f t="shared" si="348"/>
        <v>44638.208333328897</v>
      </c>
      <c r="C1841" s="1">
        <f t="shared" si="339"/>
        <v>3</v>
      </c>
      <c r="D1841" s="1">
        <f t="shared" si="340"/>
        <v>5</v>
      </c>
      <c r="E1841" s="12">
        <f t="shared" si="341"/>
        <v>6</v>
      </c>
      <c r="F1841" s="124" t="str">
        <f t="shared" si="342"/>
        <v>0</v>
      </c>
      <c r="G1841" s="1">
        <f ca="1">(OFFSET(O1841,0,MATCH(Customer!$J$6,'CDH &amp; HDH'!$P$11:$X$11,0)))</f>
        <v>29</v>
      </c>
      <c r="H1841" s="1" t="str">
        <f t="shared" si="343"/>
        <v>Heating</v>
      </c>
      <c r="I1841" s="1">
        <f ca="1">OFFSET(IF($H1841="Cooling",Customer!$C$25,Customer!$C$52),E1841,D1841)</f>
        <v>66</v>
      </c>
      <c r="J1841" s="1">
        <f ca="1">OFFSET(IF($H1841="Cooling",Customer!$L$25,Customer!$L$52),$E1841,$D1841)</f>
        <v>64</v>
      </c>
      <c r="K1841" s="16">
        <f t="shared" si="344"/>
        <v>0</v>
      </c>
      <c r="L1841" s="16">
        <f t="shared" si="345"/>
        <v>0</v>
      </c>
      <c r="M1841" s="17">
        <f t="shared" ca="1" si="337"/>
        <v>37</v>
      </c>
      <c r="N1841" s="17">
        <f t="shared" ca="1" si="338"/>
        <v>35</v>
      </c>
      <c r="O1841" s="4"/>
      <c r="P1841" s="4">
        <v>17</v>
      </c>
      <c r="Q1841" s="4">
        <v>30</v>
      </c>
      <c r="R1841" s="4">
        <v>25</v>
      </c>
      <c r="S1841" s="4">
        <v>35</v>
      </c>
      <c r="T1841" s="4">
        <v>26</v>
      </c>
      <c r="U1841" s="4">
        <v>32</v>
      </c>
      <c r="V1841" s="13">
        <v>29</v>
      </c>
      <c r="W1841" s="4">
        <v>37</v>
      </c>
      <c r="X1841" s="4">
        <v>46</v>
      </c>
      <c r="Y1841">
        <f t="shared" si="346"/>
        <v>0</v>
      </c>
      <c r="Z1841">
        <f t="shared" si="347"/>
        <v>0</v>
      </c>
    </row>
    <row r="1842" spans="2:26" x14ac:dyDescent="0.25">
      <c r="B1842" s="11">
        <f t="shared" si="348"/>
        <v>44638.249999995562</v>
      </c>
      <c r="C1842" s="1">
        <f t="shared" si="339"/>
        <v>3</v>
      </c>
      <c r="D1842" s="1">
        <f t="shared" si="340"/>
        <v>5</v>
      </c>
      <c r="E1842" s="12">
        <f t="shared" si="341"/>
        <v>7</v>
      </c>
      <c r="F1842" s="124" t="str">
        <f t="shared" si="342"/>
        <v>0</v>
      </c>
      <c r="G1842" s="1">
        <f ca="1">(OFFSET(O1842,0,MATCH(Customer!$J$6,'CDH &amp; HDH'!$P$11:$X$11,0)))</f>
        <v>29</v>
      </c>
      <c r="H1842" s="1" t="str">
        <f t="shared" si="343"/>
        <v>Heating</v>
      </c>
      <c r="I1842" s="1">
        <f ca="1">OFFSET(IF($H1842="Cooling",Customer!$C$25,Customer!$C$52),E1842,D1842)</f>
        <v>66</v>
      </c>
      <c r="J1842" s="1">
        <f ca="1">OFFSET(IF($H1842="Cooling",Customer!$L$25,Customer!$L$52),$E1842,$D1842)</f>
        <v>64</v>
      </c>
      <c r="K1842" s="16">
        <f t="shared" si="344"/>
        <v>0</v>
      </c>
      <c r="L1842" s="16">
        <f t="shared" si="345"/>
        <v>0</v>
      </c>
      <c r="M1842" s="17">
        <f t="shared" ca="1" si="337"/>
        <v>37</v>
      </c>
      <c r="N1842" s="17">
        <f t="shared" ca="1" si="338"/>
        <v>35</v>
      </c>
      <c r="O1842" s="4"/>
      <c r="P1842" s="4">
        <v>18</v>
      </c>
      <c r="Q1842" s="4">
        <v>30</v>
      </c>
      <c r="R1842" s="4">
        <v>26</v>
      </c>
      <c r="S1842" s="4">
        <v>35</v>
      </c>
      <c r="T1842" s="4">
        <v>27</v>
      </c>
      <c r="U1842" s="4">
        <v>32</v>
      </c>
      <c r="V1842" s="13">
        <v>29</v>
      </c>
      <c r="W1842" s="4">
        <v>35</v>
      </c>
      <c r="X1842" s="4">
        <v>45</v>
      </c>
      <c r="Y1842">
        <f t="shared" si="346"/>
        <v>0</v>
      </c>
      <c r="Z1842">
        <f t="shared" si="347"/>
        <v>0</v>
      </c>
    </row>
    <row r="1843" spans="2:26" x14ac:dyDescent="0.25">
      <c r="B1843" s="11">
        <f t="shared" si="348"/>
        <v>44638.291666662226</v>
      </c>
      <c r="C1843" s="1">
        <f t="shared" si="339"/>
        <v>3</v>
      </c>
      <c r="D1843" s="1">
        <f t="shared" si="340"/>
        <v>5</v>
      </c>
      <c r="E1843" s="12">
        <f t="shared" si="341"/>
        <v>8</v>
      </c>
      <c r="F1843" s="124" t="str">
        <f t="shared" si="342"/>
        <v>0</v>
      </c>
      <c r="G1843" s="1">
        <f ca="1">(OFFSET(O1843,0,MATCH(Customer!$J$6,'CDH &amp; HDH'!$P$11:$X$11,0)))</f>
        <v>32</v>
      </c>
      <c r="H1843" s="1" t="str">
        <f t="shared" si="343"/>
        <v>Heating</v>
      </c>
      <c r="I1843" s="1">
        <f ca="1">OFFSET(IF($H1843="Cooling",Customer!$C$25,Customer!$C$52),E1843,D1843)</f>
        <v>70</v>
      </c>
      <c r="J1843" s="1">
        <f ca="1">OFFSET(IF($H1843="Cooling",Customer!$L$25,Customer!$L$52),$E1843,$D1843)</f>
        <v>70</v>
      </c>
      <c r="K1843" s="16">
        <f t="shared" si="344"/>
        <v>0</v>
      </c>
      <c r="L1843" s="16">
        <f t="shared" si="345"/>
        <v>0</v>
      </c>
      <c r="M1843" s="17">
        <f t="shared" ca="1" si="337"/>
        <v>38</v>
      </c>
      <c r="N1843" s="17">
        <f t="shared" ca="1" si="338"/>
        <v>38</v>
      </c>
      <c r="O1843" s="4"/>
      <c r="P1843" s="4">
        <v>22</v>
      </c>
      <c r="Q1843" s="4">
        <v>30</v>
      </c>
      <c r="R1843" s="4">
        <v>27</v>
      </c>
      <c r="S1843" s="4">
        <v>36</v>
      </c>
      <c r="T1843" s="4">
        <v>29</v>
      </c>
      <c r="U1843" s="4">
        <v>33</v>
      </c>
      <c r="V1843" s="13">
        <v>32</v>
      </c>
      <c r="W1843" s="4">
        <v>35</v>
      </c>
      <c r="X1843" s="4">
        <v>45</v>
      </c>
      <c r="Y1843">
        <f t="shared" si="346"/>
        <v>0</v>
      </c>
      <c r="Z1843">
        <f t="shared" si="347"/>
        <v>0</v>
      </c>
    </row>
    <row r="1844" spans="2:26" x14ac:dyDescent="0.25">
      <c r="B1844" s="11">
        <f t="shared" si="348"/>
        <v>44638.33333332889</v>
      </c>
      <c r="C1844" s="1">
        <f t="shared" si="339"/>
        <v>3</v>
      </c>
      <c r="D1844" s="1">
        <f t="shared" si="340"/>
        <v>5</v>
      </c>
      <c r="E1844" s="12">
        <f t="shared" si="341"/>
        <v>9</v>
      </c>
      <c r="F1844" s="124" t="str">
        <f t="shared" si="342"/>
        <v>0</v>
      </c>
      <c r="G1844" s="1">
        <f ca="1">(OFFSET(O1844,0,MATCH(Customer!$J$6,'CDH &amp; HDH'!$P$11:$X$11,0)))</f>
        <v>37</v>
      </c>
      <c r="H1844" s="1" t="str">
        <f t="shared" si="343"/>
        <v>Heating</v>
      </c>
      <c r="I1844" s="1">
        <f ca="1">OFFSET(IF($H1844="Cooling",Customer!$C$25,Customer!$C$52),E1844,D1844)</f>
        <v>70</v>
      </c>
      <c r="J1844" s="1">
        <f ca="1">OFFSET(IF($H1844="Cooling",Customer!$L$25,Customer!$L$52),$E1844,$D1844)</f>
        <v>70</v>
      </c>
      <c r="K1844" s="16">
        <f t="shared" si="344"/>
        <v>0</v>
      </c>
      <c r="L1844" s="16">
        <f t="shared" si="345"/>
        <v>0</v>
      </c>
      <c r="M1844" s="17">
        <f t="shared" ca="1" si="337"/>
        <v>33</v>
      </c>
      <c r="N1844" s="17">
        <f t="shared" ca="1" si="338"/>
        <v>33</v>
      </c>
      <c r="O1844" s="4"/>
      <c r="P1844" s="4">
        <v>25</v>
      </c>
      <c r="Q1844" s="4">
        <v>30</v>
      </c>
      <c r="R1844" s="4">
        <v>32</v>
      </c>
      <c r="S1844" s="4">
        <v>38</v>
      </c>
      <c r="T1844" s="4">
        <v>30</v>
      </c>
      <c r="U1844" s="4">
        <v>35</v>
      </c>
      <c r="V1844" s="13">
        <v>37</v>
      </c>
      <c r="W1844" s="4">
        <v>35</v>
      </c>
      <c r="X1844" s="4">
        <v>47</v>
      </c>
      <c r="Y1844">
        <f t="shared" si="346"/>
        <v>0</v>
      </c>
      <c r="Z1844">
        <f t="shared" si="347"/>
        <v>0</v>
      </c>
    </row>
    <row r="1845" spans="2:26" x14ac:dyDescent="0.25">
      <c r="B1845" s="11">
        <f t="shared" si="348"/>
        <v>44638.374999995554</v>
      </c>
      <c r="C1845" s="1">
        <f t="shared" si="339"/>
        <v>3</v>
      </c>
      <c r="D1845" s="1">
        <f t="shared" si="340"/>
        <v>5</v>
      </c>
      <c r="E1845" s="12">
        <f t="shared" si="341"/>
        <v>10</v>
      </c>
      <c r="F1845" s="124" t="str">
        <f t="shared" si="342"/>
        <v>0</v>
      </c>
      <c r="G1845" s="1">
        <f ca="1">(OFFSET(O1845,0,MATCH(Customer!$J$6,'CDH &amp; HDH'!$P$11:$X$11,0)))</f>
        <v>43</v>
      </c>
      <c r="H1845" s="1" t="str">
        <f t="shared" si="343"/>
        <v>Heating</v>
      </c>
      <c r="I1845" s="1">
        <f ca="1">OFFSET(IF($H1845="Cooling",Customer!$C$25,Customer!$C$52),E1845,D1845)</f>
        <v>70</v>
      </c>
      <c r="J1845" s="1">
        <f ca="1">OFFSET(IF($H1845="Cooling",Customer!$L$25,Customer!$L$52),$E1845,$D1845)</f>
        <v>70</v>
      </c>
      <c r="K1845" s="16">
        <f t="shared" si="344"/>
        <v>0</v>
      </c>
      <c r="L1845" s="16">
        <f t="shared" si="345"/>
        <v>0</v>
      </c>
      <c r="M1845" s="17">
        <f t="shared" ca="1" si="337"/>
        <v>27</v>
      </c>
      <c r="N1845" s="17">
        <f t="shared" ca="1" si="338"/>
        <v>27</v>
      </c>
      <c r="O1845" s="4"/>
      <c r="P1845" s="4">
        <v>29</v>
      </c>
      <c r="Q1845" s="4">
        <v>30</v>
      </c>
      <c r="R1845" s="4">
        <v>37</v>
      </c>
      <c r="S1845" s="4">
        <v>40</v>
      </c>
      <c r="T1845" s="4">
        <v>31</v>
      </c>
      <c r="U1845" s="4">
        <v>38</v>
      </c>
      <c r="V1845" s="13">
        <v>43</v>
      </c>
      <c r="W1845" s="4">
        <v>38</v>
      </c>
      <c r="X1845" s="4">
        <v>48</v>
      </c>
      <c r="Y1845">
        <f t="shared" si="346"/>
        <v>0</v>
      </c>
      <c r="Z1845">
        <f t="shared" si="347"/>
        <v>0</v>
      </c>
    </row>
    <row r="1846" spans="2:26" x14ac:dyDescent="0.25">
      <c r="B1846" s="11">
        <f t="shared" si="348"/>
        <v>44638.416666662219</v>
      </c>
      <c r="C1846" s="1">
        <f t="shared" si="339"/>
        <v>3</v>
      </c>
      <c r="D1846" s="1">
        <f t="shared" si="340"/>
        <v>5</v>
      </c>
      <c r="E1846" s="12">
        <f t="shared" si="341"/>
        <v>11</v>
      </c>
      <c r="F1846" s="124" t="str">
        <f t="shared" si="342"/>
        <v>0</v>
      </c>
      <c r="G1846" s="1">
        <f ca="1">(OFFSET(O1846,0,MATCH(Customer!$J$6,'CDH &amp; HDH'!$P$11:$X$11,0)))</f>
        <v>45</v>
      </c>
      <c r="H1846" s="1" t="str">
        <f t="shared" si="343"/>
        <v>Heating</v>
      </c>
      <c r="I1846" s="1">
        <f ca="1">OFFSET(IF($H1846="Cooling",Customer!$C$25,Customer!$C$52),E1846,D1846)</f>
        <v>70</v>
      </c>
      <c r="J1846" s="1">
        <f ca="1">OFFSET(IF($H1846="Cooling",Customer!$L$25,Customer!$L$52),$E1846,$D1846)</f>
        <v>70</v>
      </c>
      <c r="K1846" s="16">
        <f t="shared" si="344"/>
        <v>0</v>
      </c>
      <c r="L1846" s="16">
        <f t="shared" si="345"/>
        <v>0</v>
      </c>
      <c r="M1846" s="17">
        <f t="shared" ca="1" si="337"/>
        <v>25</v>
      </c>
      <c r="N1846" s="17">
        <f t="shared" ca="1" si="338"/>
        <v>25</v>
      </c>
      <c r="O1846" s="4"/>
      <c r="P1846" s="4">
        <v>31</v>
      </c>
      <c r="Q1846" s="4">
        <v>30</v>
      </c>
      <c r="R1846" s="4">
        <v>41</v>
      </c>
      <c r="S1846" s="4">
        <v>42</v>
      </c>
      <c r="T1846" s="4">
        <v>33</v>
      </c>
      <c r="U1846" s="4">
        <v>39</v>
      </c>
      <c r="V1846" s="13">
        <v>45</v>
      </c>
      <c r="W1846" s="4">
        <v>40</v>
      </c>
      <c r="X1846" s="4">
        <v>51</v>
      </c>
      <c r="Y1846">
        <f t="shared" si="346"/>
        <v>0</v>
      </c>
      <c r="Z1846">
        <f t="shared" si="347"/>
        <v>0</v>
      </c>
    </row>
    <row r="1847" spans="2:26" x14ac:dyDescent="0.25">
      <c r="B1847" s="11">
        <f t="shared" si="348"/>
        <v>44638.458333328883</v>
      </c>
      <c r="C1847" s="1">
        <f t="shared" si="339"/>
        <v>3</v>
      </c>
      <c r="D1847" s="1">
        <f t="shared" si="340"/>
        <v>5</v>
      </c>
      <c r="E1847" s="12">
        <f t="shared" si="341"/>
        <v>12</v>
      </c>
      <c r="F1847" s="124" t="str">
        <f t="shared" si="342"/>
        <v>0</v>
      </c>
      <c r="G1847" s="1">
        <f ca="1">(OFFSET(O1847,0,MATCH(Customer!$J$6,'CDH &amp; HDH'!$P$11:$X$11,0)))</f>
        <v>49</v>
      </c>
      <c r="H1847" s="1" t="str">
        <f t="shared" si="343"/>
        <v>Heating</v>
      </c>
      <c r="I1847" s="1">
        <f ca="1">OFFSET(IF($H1847="Cooling",Customer!$C$25,Customer!$C$52),E1847,D1847)</f>
        <v>70</v>
      </c>
      <c r="J1847" s="1">
        <f ca="1">OFFSET(IF($H1847="Cooling",Customer!$L$25,Customer!$L$52),$E1847,$D1847)</f>
        <v>70</v>
      </c>
      <c r="K1847" s="16">
        <f t="shared" si="344"/>
        <v>0</v>
      </c>
      <c r="L1847" s="16">
        <f t="shared" si="345"/>
        <v>0</v>
      </c>
      <c r="M1847" s="17">
        <f t="shared" ca="1" si="337"/>
        <v>21</v>
      </c>
      <c r="N1847" s="17">
        <f t="shared" ca="1" si="338"/>
        <v>21</v>
      </c>
      <c r="O1847" s="4"/>
      <c r="P1847" s="4">
        <v>33</v>
      </c>
      <c r="Q1847" s="4">
        <v>31</v>
      </c>
      <c r="R1847" s="4">
        <v>43</v>
      </c>
      <c r="S1847" s="4">
        <v>43</v>
      </c>
      <c r="T1847" s="4">
        <v>35</v>
      </c>
      <c r="U1847" s="4">
        <v>40</v>
      </c>
      <c r="V1847" s="13">
        <v>49</v>
      </c>
      <c r="W1847" s="4">
        <v>40</v>
      </c>
      <c r="X1847" s="4">
        <v>50</v>
      </c>
      <c r="Y1847">
        <f t="shared" si="346"/>
        <v>0</v>
      </c>
      <c r="Z1847">
        <f t="shared" si="347"/>
        <v>0</v>
      </c>
    </row>
    <row r="1848" spans="2:26" x14ac:dyDescent="0.25">
      <c r="B1848" s="11">
        <f t="shared" si="348"/>
        <v>44638.499999995547</v>
      </c>
      <c r="C1848" s="1">
        <f t="shared" si="339"/>
        <v>3</v>
      </c>
      <c r="D1848" s="1">
        <f t="shared" si="340"/>
        <v>5</v>
      </c>
      <c r="E1848" s="12">
        <f t="shared" si="341"/>
        <v>13</v>
      </c>
      <c r="F1848" s="124" t="str">
        <f t="shared" si="342"/>
        <v>0</v>
      </c>
      <c r="G1848" s="1">
        <f ca="1">(OFFSET(O1848,0,MATCH(Customer!$J$6,'CDH &amp; HDH'!$P$11:$X$11,0)))</f>
        <v>53</v>
      </c>
      <c r="H1848" s="1" t="str">
        <f t="shared" si="343"/>
        <v>Heating</v>
      </c>
      <c r="I1848" s="1">
        <f ca="1">OFFSET(IF($H1848="Cooling",Customer!$C$25,Customer!$C$52),E1848,D1848)</f>
        <v>70</v>
      </c>
      <c r="J1848" s="1">
        <f ca="1">OFFSET(IF($H1848="Cooling",Customer!$L$25,Customer!$L$52),$E1848,$D1848)</f>
        <v>70</v>
      </c>
      <c r="K1848" s="16">
        <f t="shared" si="344"/>
        <v>0</v>
      </c>
      <c r="L1848" s="16">
        <f t="shared" si="345"/>
        <v>0</v>
      </c>
      <c r="M1848" s="17">
        <f t="shared" ca="1" si="337"/>
        <v>17</v>
      </c>
      <c r="N1848" s="17">
        <f t="shared" ca="1" si="338"/>
        <v>17</v>
      </c>
      <c r="O1848" s="4"/>
      <c r="P1848" s="4">
        <v>35</v>
      </c>
      <c r="Q1848" s="4">
        <v>31</v>
      </c>
      <c r="R1848" s="4">
        <v>46</v>
      </c>
      <c r="S1848" s="4">
        <v>45</v>
      </c>
      <c r="T1848" s="4">
        <v>36</v>
      </c>
      <c r="U1848" s="4">
        <v>43</v>
      </c>
      <c r="V1848" s="13">
        <v>53</v>
      </c>
      <c r="W1848" s="4">
        <v>42</v>
      </c>
      <c r="X1848" s="4">
        <v>48</v>
      </c>
      <c r="Y1848">
        <f t="shared" si="346"/>
        <v>0</v>
      </c>
      <c r="Z1848">
        <f t="shared" si="347"/>
        <v>0</v>
      </c>
    </row>
    <row r="1849" spans="2:26" x14ac:dyDescent="0.25">
      <c r="B1849" s="11">
        <f t="shared" si="348"/>
        <v>44638.541666662211</v>
      </c>
      <c r="C1849" s="1">
        <f t="shared" si="339"/>
        <v>3</v>
      </c>
      <c r="D1849" s="1">
        <f t="shared" si="340"/>
        <v>5</v>
      </c>
      <c r="E1849" s="12">
        <f t="shared" si="341"/>
        <v>14</v>
      </c>
      <c r="F1849" s="124" t="str">
        <f t="shared" si="342"/>
        <v>0</v>
      </c>
      <c r="G1849" s="1">
        <f ca="1">(OFFSET(O1849,0,MATCH(Customer!$J$6,'CDH &amp; HDH'!$P$11:$X$11,0)))</f>
        <v>56</v>
      </c>
      <c r="H1849" s="1" t="str">
        <f t="shared" si="343"/>
        <v>Heating</v>
      </c>
      <c r="I1849" s="1">
        <f ca="1">OFFSET(IF($H1849="Cooling",Customer!$C$25,Customer!$C$52),E1849,D1849)</f>
        <v>70</v>
      </c>
      <c r="J1849" s="1">
        <f ca="1">OFFSET(IF($H1849="Cooling",Customer!$L$25,Customer!$L$52),$E1849,$D1849)</f>
        <v>70</v>
      </c>
      <c r="K1849" s="16">
        <f t="shared" si="344"/>
        <v>0</v>
      </c>
      <c r="L1849" s="16">
        <f t="shared" si="345"/>
        <v>0</v>
      </c>
      <c r="M1849" s="17">
        <f t="shared" ca="1" si="337"/>
        <v>14</v>
      </c>
      <c r="N1849" s="17">
        <f t="shared" ca="1" si="338"/>
        <v>14</v>
      </c>
      <c r="O1849" s="4"/>
      <c r="P1849" s="4">
        <v>36</v>
      </c>
      <c r="Q1849" s="4">
        <v>31</v>
      </c>
      <c r="R1849" s="4">
        <v>49</v>
      </c>
      <c r="S1849" s="4">
        <v>46</v>
      </c>
      <c r="T1849" s="4">
        <v>37</v>
      </c>
      <c r="U1849" s="4">
        <v>43</v>
      </c>
      <c r="V1849" s="13">
        <v>56</v>
      </c>
      <c r="W1849" s="4">
        <v>42</v>
      </c>
      <c r="X1849" s="4">
        <v>49</v>
      </c>
      <c r="Y1849">
        <f t="shared" si="346"/>
        <v>0</v>
      </c>
      <c r="Z1849">
        <f t="shared" si="347"/>
        <v>0</v>
      </c>
    </row>
    <row r="1850" spans="2:26" x14ac:dyDescent="0.25">
      <c r="B1850" s="11">
        <f t="shared" si="348"/>
        <v>44638.583333328876</v>
      </c>
      <c r="C1850" s="1">
        <f t="shared" si="339"/>
        <v>3</v>
      </c>
      <c r="D1850" s="1">
        <f t="shared" si="340"/>
        <v>5</v>
      </c>
      <c r="E1850" s="12">
        <f t="shared" si="341"/>
        <v>15</v>
      </c>
      <c r="F1850" s="124" t="str">
        <f t="shared" si="342"/>
        <v>0</v>
      </c>
      <c r="G1850" s="1">
        <f ca="1">(OFFSET(O1850,0,MATCH(Customer!$J$6,'CDH &amp; HDH'!$P$11:$X$11,0)))</f>
        <v>58</v>
      </c>
      <c r="H1850" s="1" t="str">
        <f t="shared" si="343"/>
        <v>Heating</v>
      </c>
      <c r="I1850" s="1">
        <f ca="1">OFFSET(IF($H1850="Cooling",Customer!$C$25,Customer!$C$52),E1850,D1850)</f>
        <v>70</v>
      </c>
      <c r="J1850" s="1">
        <f ca="1">OFFSET(IF($H1850="Cooling",Customer!$L$25,Customer!$L$52),$E1850,$D1850)</f>
        <v>70</v>
      </c>
      <c r="K1850" s="16">
        <f t="shared" si="344"/>
        <v>0</v>
      </c>
      <c r="L1850" s="16">
        <f t="shared" si="345"/>
        <v>0</v>
      </c>
      <c r="M1850" s="17">
        <f t="shared" ca="1" si="337"/>
        <v>12</v>
      </c>
      <c r="N1850" s="17">
        <f t="shared" ca="1" si="338"/>
        <v>12</v>
      </c>
      <c r="O1850" s="4"/>
      <c r="P1850" s="4">
        <v>37</v>
      </c>
      <c r="Q1850" s="4">
        <v>32</v>
      </c>
      <c r="R1850" s="4">
        <v>50</v>
      </c>
      <c r="S1850" s="4">
        <v>40</v>
      </c>
      <c r="T1850" s="4">
        <v>38</v>
      </c>
      <c r="U1850" s="4">
        <v>44</v>
      </c>
      <c r="V1850" s="13">
        <v>58</v>
      </c>
      <c r="W1850" s="4">
        <v>43</v>
      </c>
      <c r="X1850" s="4">
        <v>49</v>
      </c>
      <c r="Y1850">
        <f t="shared" si="346"/>
        <v>0</v>
      </c>
      <c r="Z1850">
        <f t="shared" si="347"/>
        <v>0</v>
      </c>
    </row>
    <row r="1851" spans="2:26" x14ac:dyDescent="0.25">
      <c r="B1851" s="11">
        <f t="shared" si="348"/>
        <v>44638.62499999554</v>
      </c>
      <c r="C1851" s="1">
        <f t="shared" si="339"/>
        <v>3</v>
      </c>
      <c r="D1851" s="1">
        <f t="shared" si="340"/>
        <v>5</v>
      </c>
      <c r="E1851" s="12">
        <f t="shared" si="341"/>
        <v>16</v>
      </c>
      <c r="F1851" s="124" t="str">
        <f t="shared" si="342"/>
        <v>0</v>
      </c>
      <c r="G1851" s="1">
        <f ca="1">(OFFSET(O1851,0,MATCH(Customer!$J$6,'CDH &amp; HDH'!$P$11:$X$11,0)))</f>
        <v>59</v>
      </c>
      <c r="H1851" s="1" t="str">
        <f t="shared" si="343"/>
        <v>Heating</v>
      </c>
      <c r="I1851" s="1">
        <f ca="1">OFFSET(IF($H1851="Cooling",Customer!$C$25,Customer!$C$52),E1851,D1851)</f>
        <v>70</v>
      </c>
      <c r="J1851" s="1">
        <f ca="1">OFFSET(IF($H1851="Cooling",Customer!$L$25,Customer!$L$52),$E1851,$D1851)</f>
        <v>70</v>
      </c>
      <c r="K1851" s="16">
        <f t="shared" si="344"/>
        <v>0</v>
      </c>
      <c r="L1851" s="16">
        <f t="shared" si="345"/>
        <v>0</v>
      </c>
      <c r="M1851" s="17">
        <f t="shared" ca="1" si="337"/>
        <v>11</v>
      </c>
      <c r="N1851" s="17">
        <f t="shared" ca="1" si="338"/>
        <v>11</v>
      </c>
      <c r="O1851" s="4"/>
      <c r="P1851" s="4">
        <v>38</v>
      </c>
      <c r="Q1851" s="4">
        <v>32</v>
      </c>
      <c r="R1851" s="4">
        <v>50</v>
      </c>
      <c r="S1851" s="4">
        <v>37</v>
      </c>
      <c r="T1851" s="4">
        <v>39</v>
      </c>
      <c r="U1851" s="4">
        <v>45</v>
      </c>
      <c r="V1851" s="13">
        <v>59</v>
      </c>
      <c r="W1851" s="4">
        <v>42</v>
      </c>
      <c r="X1851" s="4">
        <v>48</v>
      </c>
      <c r="Y1851">
        <f t="shared" si="346"/>
        <v>0</v>
      </c>
      <c r="Z1851">
        <f t="shared" si="347"/>
        <v>0</v>
      </c>
    </row>
    <row r="1852" spans="2:26" x14ac:dyDescent="0.25">
      <c r="B1852" s="11">
        <f t="shared" si="348"/>
        <v>44638.666666662204</v>
      </c>
      <c r="C1852" s="1">
        <f t="shared" si="339"/>
        <v>3</v>
      </c>
      <c r="D1852" s="1">
        <f t="shared" si="340"/>
        <v>5</v>
      </c>
      <c r="E1852" s="12">
        <f t="shared" si="341"/>
        <v>17</v>
      </c>
      <c r="F1852" s="124" t="str">
        <f t="shared" si="342"/>
        <v>0</v>
      </c>
      <c r="G1852" s="1">
        <f ca="1">(OFFSET(O1852,0,MATCH(Customer!$J$6,'CDH &amp; HDH'!$P$11:$X$11,0)))</f>
        <v>59</v>
      </c>
      <c r="H1852" s="1" t="str">
        <f t="shared" si="343"/>
        <v>Heating</v>
      </c>
      <c r="I1852" s="1">
        <f ca="1">OFFSET(IF($H1852="Cooling",Customer!$C$25,Customer!$C$52),E1852,D1852)</f>
        <v>70</v>
      </c>
      <c r="J1852" s="1">
        <f ca="1">OFFSET(IF($H1852="Cooling",Customer!$L$25,Customer!$L$52),$E1852,$D1852)</f>
        <v>70</v>
      </c>
      <c r="K1852" s="16">
        <f t="shared" si="344"/>
        <v>0</v>
      </c>
      <c r="L1852" s="16">
        <f t="shared" si="345"/>
        <v>0</v>
      </c>
      <c r="M1852" s="17">
        <f t="shared" ca="1" si="337"/>
        <v>11</v>
      </c>
      <c r="N1852" s="17">
        <f t="shared" ca="1" si="338"/>
        <v>11</v>
      </c>
      <c r="O1852" s="4"/>
      <c r="P1852" s="4">
        <v>37</v>
      </c>
      <c r="Q1852" s="4">
        <v>32</v>
      </c>
      <c r="R1852" s="4">
        <v>44</v>
      </c>
      <c r="S1852" s="4">
        <v>38</v>
      </c>
      <c r="T1852" s="4">
        <v>38</v>
      </c>
      <c r="U1852" s="4">
        <v>44</v>
      </c>
      <c r="V1852" s="13">
        <v>59</v>
      </c>
      <c r="W1852" s="4">
        <v>42</v>
      </c>
      <c r="X1852" s="4">
        <v>47</v>
      </c>
      <c r="Y1852">
        <f t="shared" si="346"/>
        <v>0</v>
      </c>
      <c r="Z1852">
        <f t="shared" si="347"/>
        <v>0</v>
      </c>
    </row>
    <row r="1853" spans="2:26" x14ac:dyDescent="0.25">
      <c r="B1853" s="11">
        <f t="shared" si="348"/>
        <v>44638.708333328868</v>
      </c>
      <c r="C1853" s="1">
        <f t="shared" si="339"/>
        <v>3</v>
      </c>
      <c r="D1853" s="1">
        <f t="shared" si="340"/>
        <v>5</v>
      </c>
      <c r="E1853" s="12">
        <f t="shared" si="341"/>
        <v>18</v>
      </c>
      <c r="F1853" s="124" t="str">
        <f t="shared" si="342"/>
        <v>0</v>
      </c>
      <c r="G1853" s="1">
        <f ca="1">(OFFSET(O1853,0,MATCH(Customer!$J$6,'CDH &amp; HDH'!$P$11:$X$11,0)))</f>
        <v>57</v>
      </c>
      <c r="H1853" s="1" t="str">
        <f t="shared" si="343"/>
        <v>Heating</v>
      </c>
      <c r="I1853" s="1">
        <f ca="1">OFFSET(IF($H1853="Cooling",Customer!$C$25,Customer!$C$52),E1853,D1853)</f>
        <v>70</v>
      </c>
      <c r="J1853" s="1">
        <f ca="1">OFFSET(IF($H1853="Cooling",Customer!$L$25,Customer!$L$52),$E1853,$D1853)</f>
        <v>70</v>
      </c>
      <c r="K1853" s="16">
        <f t="shared" si="344"/>
        <v>0</v>
      </c>
      <c r="L1853" s="16">
        <f t="shared" si="345"/>
        <v>0</v>
      </c>
      <c r="M1853" s="17">
        <f t="shared" ca="1" si="337"/>
        <v>13</v>
      </c>
      <c r="N1853" s="17">
        <f t="shared" ca="1" si="338"/>
        <v>13</v>
      </c>
      <c r="O1853" s="4"/>
      <c r="P1853" s="4">
        <v>36</v>
      </c>
      <c r="Q1853" s="4">
        <v>32</v>
      </c>
      <c r="R1853" s="4">
        <v>47</v>
      </c>
      <c r="S1853" s="4">
        <v>38</v>
      </c>
      <c r="T1853" s="4">
        <v>36</v>
      </c>
      <c r="U1853" s="4">
        <v>43</v>
      </c>
      <c r="V1853" s="13">
        <v>57</v>
      </c>
      <c r="W1853" s="4">
        <v>39</v>
      </c>
      <c r="X1853" s="4">
        <v>46</v>
      </c>
      <c r="Y1853">
        <f t="shared" si="346"/>
        <v>0</v>
      </c>
      <c r="Z1853">
        <f t="shared" si="347"/>
        <v>0</v>
      </c>
    </row>
    <row r="1854" spans="2:26" x14ac:dyDescent="0.25">
      <c r="B1854" s="11">
        <f t="shared" si="348"/>
        <v>44638.749999995533</v>
      </c>
      <c r="C1854" s="1">
        <f t="shared" si="339"/>
        <v>3</v>
      </c>
      <c r="D1854" s="1">
        <f t="shared" si="340"/>
        <v>5</v>
      </c>
      <c r="E1854" s="12">
        <f t="shared" si="341"/>
        <v>19</v>
      </c>
      <c r="F1854" s="124" t="str">
        <f t="shared" si="342"/>
        <v>0</v>
      </c>
      <c r="G1854" s="1">
        <f ca="1">(OFFSET(O1854,0,MATCH(Customer!$J$6,'CDH &amp; HDH'!$P$11:$X$11,0)))</f>
        <v>57</v>
      </c>
      <c r="H1854" s="1" t="str">
        <f t="shared" si="343"/>
        <v>Heating</v>
      </c>
      <c r="I1854" s="1">
        <f ca="1">OFFSET(IF($H1854="Cooling",Customer!$C$25,Customer!$C$52),E1854,D1854)</f>
        <v>66</v>
      </c>
      <c r="J1854" s="1">
        <f ca="1">OFFSET(IF($H1854="Cooling",Customer!$L$25,Customer!$L$52),$E1854,$D1854)</f>
        <v>64</v>
      </c>
      <c r="K1854" s="16">
        <f t="shared" si="344"/>
        <v>0</v>
      </c>
      <c r="L1854" s="16">
        <f t="shared" si="345"/>
        <v>0</v>
      </c>
      <c r="M1854" s="17">
        <f t="shared" ca="1" si="337"/>
        <v>9</v>
      </c>
      <c r="N1854" s="17">
        <f t="shared" ca="1" si="338"/>
        <v>7</v>
      </c>
      <c r="O1854" s="4"/>
      <c r="P1854" s="4">
        <v>35</v>
      </c>
      <c r="Q1854" s="4">
        <v>33</v>
      </c>
      <c r="R1854" s="4">
        <v>45</v>
      </c>
      <c r="S1854" s="4">
        <v>37</v>
      </c>
      <c r="T1854" s="4">
        <v>33</v>
      </c>
      <c r="U1854" s="4">
        <v>42</v>
      </c>
      <c r="V1854" s="13">
        <v>57</v>
      </c>
      <c r="W1854" s="4">
        <v>36</v>
      </c>
      <c r="X1854" s="4">
        <v>44</v>
      </c>
      <c r="Y1854">
        <f t="shared" si="346"/>
        <v>0</v>
      </c>
      <c r="Z1854">
        <f t="shared" si="347"/>
        <v>0</v>
      </c>
    </row>
    <row r="1855" spans="2:26" x14ac:dyDescent="0.25">
      <c r="B1855" s="11">
        <f t="shared" si="348"/>
        <v>44638.791666662197</v>
      </c>
      <c r="C1855" s="1">
        <f t="shared" si="339"/>
        <v>3</v>
      </c>
      <c r="D1855" s="1">
        <f t="shared" si="340"/>
        <v>5</v>
      </c>
      <c r="E1855" s="12">
        <f t="shared" si="341"/>
        <v>20</v>
      </c>
      <c r="F1855" s="124" t="str">
        <f t="shared" si="342"/>
        <v>0</v>
      </c>
      <c r="G1855" s="1">
        <f ca="1">(OFFSET(O1855,0,MATCH(Customer!$J$6,'CDH &amp; HDH'!$P$11:$X$11,0)))</f>
        <v>56</v>
      </c>
      <c r="H1855" s="1" t="str">
        <f t="shared" si="343"/>
        <v>Heating</v>
      </c>
      <c r="I1855" s="1">
        <f ca="1">OFFSET(IF($H1855="Cooling",Customer!$C$25,Customer!$C$52),E1855,D1855)</f>
        <v>66</v>
      </c>
      <c r="J1855" s="1">
        <f ca="1">OFFSET(IF($H1855="Cooling",Customer!$L$25,Customer!$L$52),$E1855,$D1855)</f>
        <v>64</v>
      </c>
      <c r="K1855" s="16">
        <f t="shared" si="344"/>
        <v>0</v>
      </c>
      <c r="L1855" s="16">
        <f t="shared" si="345"/>
        <v>0</v>
      </c>
      <c r="M1855" s="17">
        <f t="shared" ca="1" si="337"/>
        <v>10</v>
      </c>
      <c r="N1855" s="17">
        <f t="shared" ca="1" si="338"/>
        <v>8</v>
      </c>
      <c r="O1855" s="4"/>
      <c r="P1855" s="4">
        <v>35</v>
      </c>
      <c r="Q1855" s="4">
        <v>33</v>
      </c>
      <c r="R1855" s="4">
        <v>44</v>
      </c>
      <c r="S1855" s="4">
        <v>37</v>
      </c>
      <c r="T1855" s="4">
        <v>33</v>
      </c>
      <c r="U1855" s="4">
        <v>42</v>
      </c>
      <c r="V1855" s="13">
        <v>56</v>
      </c>
      <c r="W1855" s="4">
        <v>34</v>
      </c>
      <c r="X1855" s="4">
        <v>43</v>
      </c>
      <c r="Y1855">
        <f t="shared" si="346"/>
        <v>0</v>
      </c>
      <c r="Z1855">
        <f t="shared" si="347"/>
        <v>0</v>
      </c>
    </row>
    <row r="1856" spans="2:26" x14ac:dyDescent="0.25">
      <c r="B1856" s="11">
        <f t="shared" si="348"/>
        <v>44638.833333328861</v>
      </c>
      <c r="C1856" s="1">
        <f t="shared" si="339"/>
        <v>3</v>
      </c>
      <c r="D1856" s="1">
        <f t="shared" si="340"/>
        <v>5</v>
      </c>
      <c r="E1856" s="12">
        <f t="shared" si="341"/>
        <v>21</v>
      </c>
      <c r="F1856" s="124" t="str">
        <f t="shared" si="342"/>
        <v>0</v>
      </c>
      <c r="G1856" s="1">
        <f ca="1">(OFFSET(O1856,0,MATCH(Customer!$J$6,'CDH &amp; HDH'!$P$11:$X$11,0)))</f>
        <v>56</v>
      </c>
      <c r="H1856" s="1" t="str">
        <f t="shared" si="343"/>
        <v>Heating</v>
      </c>
      <c r="I1856" s="1">
        <f ca="1">OFFSET(IF($H1856="Cooling",Customer!$C$25,Customer!$C$52),E1856,D1856)</f>
        <v>66</v>
      </c>
      <c r="J1856" s="1">
        <f ca="1">OFFSET(IF($H1856="Cooling",Customer!$L$25,Customer!$L$52),$E1856,$D1856)</f>
        <v>64</v>
      </c>
      <c r="K1856" s="16">
        <f t="shared" si="344"/>
        <v>0</v>
      </c>
      <c r="L1856" s="16">
        <f t="shared" si="345"/>
        <v>0</v>
      </c>
      <c r="M1856" s="17">
        <f t="shared" ca="1" si="337"/>
        <v>10</v>
      </c>
      <c r="N1856" s="17">
        <f t="shared" ca="1" si="338"/>
        <v>8</v>
      </c>
      <c r="O1856" s="4"/>
      <c r="P1856" s="4">
        <v>36</v>
      </c>
      <c r="Q1856" s="4">
        <v>33</v>
      </c>
      <c r="R1856" s="4">
        <v>44</v>
      </c>
      <c r="S1856" s="4">
        <v>36</v>
      </c>
      <c r="T1856" s="4">
        <v>31</v>
      </c>
      <c r="U1856" s="4">
        <v>41</v>
      </c>
      <c r="V1856" s="13">
        <v>56</v>
      </c>
      <c r="W1856" s="4">
        <v>33</v>
      </c>
      <c r="X1856" s="4">
        <v>42</v>
      </c>
      <c r="Y1856">
        <f t="shared" si="346"/>
        <v>0</v>
      </c>
      <c r="Z1856">
        <f t="shared" si="347"/>
        <v>0</v>
      </c>
    </row>
    <row r="1857" spans="2:26" x14ac:dyDescent="0.25">
      <c r="B1857" s="11">
        <f t="shared" si="348"/>
        <v>44638.874999995525</v>
      </c>
      <c r="C1857" s="1">
        <f t="shared" si="339"/>
        <v>3</v>
      </c>
      <c r="D1857" s="1">
        <f t="shared" si="340"/>
        <v>5</v>
      </c>
      <c r="E1857" s="12">
        <f t="shared" si="341"/>
        <v>22</v>
      </c>
      <c r="F1857" s="124" t="str">
        <f t="shared" si="342"/>
        <v>0</v>
      </c>
      <c r="G1857" s="1">
        <f ca="1">(OFFSET(O1857,0,MATCH(Customer!$J$6,'CDH &amp; HDH'!$P$11:$X$11,0)))</f>
        <v>54</v>
      </c>
      <c r="H1857" s="1" t="str">
        <f t="shared" si="343"/>
        <v>Heating</v>
      </c>
      <c r="I1857" s="1">
        <f ca="1">OFFSET(IF($H1857="Cooling",Customer!$C$25,Customer!$C$52),E1857,D1857)</f>
        <v>66</v>
      </c>
      <c r="J1857" s="1">
        <f ca="1">OFFSET(IF($H1857="Cooling",Customer!$L$25,Customer!$L$52),$E1857,$D1857)</f>
        <v>64</v>
      </c>
      <c r="K1857" s="16">
        <f t="shared" si="344"/>
        <v>0</v>
      </c>
      <c r="L1857" s="16">
        <f t="shared" si="345"/>
        <v>0</v>
      </c>
      <c r="M1857" s="17">
        <f t="shared" ca="1" si="337"/>
        <v>12</v>
      </c>
      <c r="N1857" s="17">
        <f t="shared" ca="1" si="338"/>
        <v>10</v>
      </c>
      <c r="O1857" s="4"/>
      <c r="P1857" s="4">
        <v>36</v>
      </c>
      <c r="Q1857" s="4">
        <v>33</v>
      </c>
      <c r="R1857" s="4">
        <v>45</v>
      </c>
      <c r="S1857" s="4">
        <v>36</v>
      </c>
      <c r="T1857" s="4">
        <v>30</v>
      </c>
      <c r="U1857" s="4">
        <v>40</v>
      </c>
      <c r="V1857" s="13">
        <v>54</v>
      </c>
      <c r="W1857" s="4">
        <v>32</v>
      </c>
      <c r="X1857" s="4">
        <v>41</v>
      </c>
      <c r="Y1857">
        <f t="shared" si="346"/>
        <v>0</v>
      </c>
      <c r="Z1857">
        <f t="shared" si="347"/>
        <v>0</v>
      </c>
    </row>
    <row r="1858" spans="2:26" x14ac:dyDescent="0.25">
      <c r="B1858" s="11">
        <f t="shared" si="348"/>
        <v>44638.91666666219</v>
      </c>
      <c r="C1858" s="1">
        <f t="shared" si="339"/>
        <v>3</v>
      </c>
      <c r="D1858" s="1">
        <f t="shared" si="340"/>
        <v>5</v>
      </c>
      <c r="E1858" s="12">
        <f t="shared" si="341"/>
        <v>23</v>
      </c>
      <c r="F1858" s="124" t="str">
        <f t="shared" si="342"/>
        <v>0</v>
      </c>
      <c r="G1858" s="1">
        <f ca="1">(OFFSET(O1858,0,MATCH(Customer!$J$6,'CDH &amp; HDH'!$P$11:$X$11,0)))</f>
        <v>52</v>
      </c>
      <c r="H1858" s="1" t="str">
        <f t="shared" si="343"/>
        <v>Heating</v>
      </c>
      <c r="I1858" s="1">
        <f ca="1">OFFSET(IF($H1858="Cooling",Customer!$C$25,Customer!$C$52),E1858,D1858)</f>
        <v>66</v>
      </c>
      <c r="J1858" s="1">
        <f ca="1">OFFSET(IF($H1858="Cooling",Customer!$L$25,Customer!$L$52),$E1858,$D1858)</f>
        <v>64</v>
      </c>
      <c r="K1858" s="16">
        <f t="shared" si="344"/>
        <v>0</v>
      </c>
      <c r="L1858" s="16">
        <f t="shared" si="345"/>
        <v>0</v>
      </c>
      <c r="M1858" s="17">
        <f t="shared" ca="1" si="337"/>
        <v>14</v>
      </c>
      <c r="N1858" s="17">
        <f t="shared" ca="1" si="338"/>
        <v>12</v>
      </c>
      <c r="O1858" s="4"/>
      <c r="P1858" s="4">
        <v>36</v>
      </c>
      <c r="Q1858" s="4">
        <v>33</v>
      </c>
      <c r="R1858" s="4">
        <v>45</v>
      </c>
      <c r="S1858" s="4">
        <v>35</v>
      </c>
      <c r="T1858" s="4">
        <v>29</v>
      </c>
      <c r="U1858" s="4">
        <v>38</v>
      </c>
      <c r="V1858" s="13">
        <v>52</v>
      </c>
      <c r="W1858" s="4">
        <v>31</v>
      </c>
      <c r="X1858" s="4">
        <v>39</v>
      </c>
      <c r="Y1858">
        <f t="shared" si="346"/>
        <v>0</v>
      </c>
      <c r="Z1858">
        <f t="shared" si="347"/>
        <v>0</v>
      </c>
    </row>
    <row r="1859" spans="2:26" x14ac:dyDescent="0.25">
      <c r="B1859" s="11">
        <f t="shared" si="348"/>
        <v>44638.958333328854</v>
      </c>
      <c r="C1859" s="1">
        <f t="shared" si="339"/>
        <v>3</v>
      </c>
      <c r="D1859" s="1">
        <f t="shared" si="340"/>
        <v>5</v>
      </c>
      <c r="E1859" s="12">
        <f t="shared" si="341"/>
        <v>24</v>
      </c>
      <c r="F1859" s="124" t="str">
        <f t="shared" si="342"/>
        <v>0</v>
      </c>
      <c r="G1859" s="1">
        <f ca="1">(OFFSET(O1859,0,MATCH(Customer!$J$6,'CDH &amp; HDH'!$P$11:$X$11,0)))</f>
        <v>51</v>
      </c>
      <c r="H1859" s="1" t="str">
        <f t="shared" si="343"/>
        <v>Heating</v>
      </c>
      <c r="I1859" s="1">
        <f ca="1">OFFSET(IF($H1859="Cooling",Customer!$C$25,Customer!$C$52),E1859,D1859)</f>
        <v>66</v>
      </c>
      <c r="J1859" s="1">
        <f ca="1">OFFSET(IF($H1859="Cooling",Customer!$L$25,Customer!$L$52),$E1859,$D1859)</f>
        <v>64</v>
      </c>
      <c r="K1859" s="16">
        <f t="shared" si="344"/>
        <v>0</v>
      </c>
      <c r="L1859" s="16">
        <f t="shared" si="345"/>
        <v>0</v>
      </c>
      <c r="M1859" s="17">
        <f t="shared" ca="1" si="337"/>
        <v>15</v>
      </c>
      <c r="N1859" s="17">
        <f t="shared" ca="1" si="338"/>
        <v>13</v>
      </c>
      <c r="O1859" s="4"/>
      <c r="P1859" s="4">
        <v>36</v>
      </c>
      <c r="Q1859" s="4">
        <v>33</v>
      </c>
      <c r="R1859" s="4">
        <v>50</v>
      </c>
      <c r="S1859" s="4">
        <v>35</v>
      </c>
      <c r="T1859" s="4">
        <v>28</v>
      </c>
      <c r="U1859" s="4">
        <v>37</v>
      </c>
      <c r="V1859" s="13">
        <v>51</v>
      </c>
      <c r="W1859" s="4">
        <v>30</v>
      </c>
      <c r="X1859" s="4">
        <v>33</v>
      </c>
      <c r="Y1859">
        <f t="shared" si="346"/>
        <v>0</v>
      </c>
      <c r="Z1859">
        <f t="shared" si="347"/>
        <v>0</v>
      </c>
    </row>
    <row r="1860" spans="2:26" x14ac:dyDescent="0.25">
      <c r="B1860" s="11">
        <f t="shared" si="348"/>
        <v>44638.999999995518</v>
      </c>
      <c r="C1860" s="1">
        <f t="shared" si="339"/>
        <v>3</v>
      </c>
      <c r="D1860" s="1">
        <f t="shared" si="340"/>
        <v>6</v>
      </c>
      <c r="E1860" s="12">
        <f t="shared" si="341"/>
        <v>1</v>
      </c>
      <c r="F1860" s="124" t="str">
        <f t="shared" si="342"/>
        <v>0</v>
      </c>
      <c r="G1860" s="1">
        <f ca="1">(OFFSET(O1860,0,MATCH(Customer!$J$6,'CDH &amp; HDH'!$P$11:$X$11,0)))</f>
        <v>51</v>
      </c>
      <c r="H1860" s="1" t="str">
        <f t="shared" si="343"/>
        <v>Heating</v>
      </c>
      <c r="I1860" s="1">
        <f ca="1">OFFSET(IF($H1860="Cooling",Customer!$C$25,Customer!$C$52),E1860,D1860)</f>
        <v>66</v>
      </c>
      <c r="J1860" s="1">
        <f ca="1">OFFSET(IF($H1860="Cooling",Customer!$L$25,Customer!$L$52),$E1860,$D1860)</f>
        <v>64</v>
      </c>
      <c r="K1860" s="16">
        <f t="shared" si="344"/>
        <v>0</v>
      </c>
      <c r="L1860" s="16">
        <f t="shared" si="345"/>
        <v>0</v>
      </c>
      <c r="M1860" s="17">
        <f t="shared" ca="1" si="337"/>
        <v>15</v>
      </c>
      <c r="N1860" s="17">
        <f t="shared" ca="1" si="338"/>
        <v>13</v>
      </c>
      <c r="O1860" s="4"/>
      <c r="P1860" s="4">
        <v>36</v>
      </c>
      <c r="Q1860" s="4">
        <v>32</v>
      </c>
      <c r="R1860" s="4">
        <v>43</v>
      </c>
      <c r="S1860" s="4">
        <v>35</v>
      </c>
      <c r="T1860" s="4">
        <v>26</v>
      </c>
      <c r="U1860" s="4">
        <v>36</v>
      </c>
      <c r="V1860" s="13">
        <v>51</v>
      </c>
      <c r="W1860" s="4">
        <v>29</v>
      </c>
      <c r="X1860" s="4">
        <v>31</v>
      </c>
      <c r="Y1860">
        <f t="shared" si="346"/>
        <v>0</v>
      </c>
      <c r="Z1860">
        <f t="shared" si="347"/>
        <v>0</v>
      </c>
    </row>
    <row r="1861" spans="2:26" x14ac:dyDescent="0.25">
      <c r="B1861" s="11">
        <f t="shared" si="348"/>
        <v>44639.041666662182</v>
      </c>
      <c r="C1861" s="1">
        <f t="shared" si="339"/>
        <v>3</v>
      </c>
      <c r="D1861" s="1">
        <f t="shared" si="340"/>
        <v>6</v>
      </c>
      <c r="E1861" s="12">
        <f t="shared" si="341"/>
        <v>2</v>
      </c>
      <c r="F1861" s="124" t="str">
        <f t="shared" si="342"/>
        <v>0</v>
      </c>
      <c r="G1861" s="1">
        <f ca="1">(OFFSET(O1861,0,MATCH(Customer!$J$6,'CDH &amp; HDH'!$P$11:$X$11,0)))</f>
        <v>52</v>
      </c>
      <c r="H1861" s="1" t="str">
        <f t="shared" si="343"/>
        <v>Heating</v>
      </c>
      <c r="I1861" s="1">
        <f ca="1">OFFSET(IF($H1861="Cooling",Customer!$C$25,Customer!$C$52),E1861,D1861)</f>
        <v>66</v>
      </c>
      <c r="J1861" s="1">
        <f ca="1">OFFSET(IF($H1861="Cooling",Customer!$L$25,Customer!$L$52),$E1861,$D1861)</f>
        <v>64</v>
      </c>
      <c r="K1861" s="16">
        <f t="shared" si="344"/>
        <v>0</v>
      </c>
      <c r="L1861" s="16">
        <f t="shared" si="345"/>
        <v>0</v>
      </c>
      <c r="M1861" s="17">
        <f t="shared" ca="1" si="337"/>
        <v>14</v>
      </c>
      <c r="N1861" s="17">
        <f t="shared" ca="1" si="338"/>
        <v>12</v>
      </c>
      <c r="O1861" s="4"/>
      <c r="P1861" s="4">
        <v>35</v>
      </c>
      <c r="Q1861" s="4">
        <v>32</v>
      </c>
      <c r="R1861" s="4">
        <v>43</v>
      </c>
      <c r="S1861" s="4">
        <v>34</v>
      </c>
      <c r="T1861" s="4">
        <v>25</v>
      </c>
      <c r="U1861" s="4">
        <v>34</v>
      </c>
      <c r="V1861" s="13">
        <v>52</v>
      </c>
      <c r="W1861" s="4">
        <v>28</v>
      </c>
      <c r="X1861" s="4">
        <v>31</v>
      </c>
      <c r="Y1861">
        <f t="shared" si="346"/>
        <v>0</v>
      </c>
      <c r="Z1861">
        <f t="shared" si="347"/>
        <v>0</v>
      </c>
    </row>
    <row r="1862" spans="2:26" x14ac:dyDescent="0.25">
      <c r="B1862" s="11">
        <f t="shared" si="348"/>
        <v>44639.083333328846</v>
      </c>
      <c r="C1862" s="1">
        <f t="shared" si="339"/>
        <v>3</v>
      </c>
      <c r="D1862" s="1">
        <f t="shared" si="340"/>
        <v>6</v>
      </c>
      <c r="E1862" s="12">
        <f t="shared" si="341"/>
        <v>3</v>
      </c>
      <c r="F1862" s="124" t="str">
        <f t="shared" si="342"/>
        <v>0</v>
      </c>
      <c r="G1862" s="1">
        <f ca="1">(OFFSET(O1862,0,MATCH(Customer!$J$6,'CDH &amp; HDH'!$P$11:$X$11,0)))</f>
        <v>55</v>
      </c>
      <c r="H1862" s="1" t="str">
        <f t="shared" si="343"/>
        <v>Heating</v>
      </c>
      <c r="I1862" s="1">
        <f ca="1">OFFSET(IF($H1862="Cooling",Customer!$C$25,Customer!$C$52),E1862,D1862)</f>
        <v>66</v>
      </c>
      <c r="J1862" s="1">
        <f ca="1">OFFSET(IF($H1862="Cooling",Customer!$L$25,Customer!$L$52),$E1862,$D1862)</f>
        <v>64</v>
      </c>
      <c r="K1862" s="16">
        <f t="shared" si="344"/>
        <v>0</v>
      </c>
      <c r="L1862" s="16">
        <f t="shared" si="345"/>
        <v>0</v>
      </c>
      <c r="M1862" s="17">
        <f t="shared" ca="1" si="337"/>
        <v>11</v>
      </c>
      <c r="N1862" s="17">
        <f t="shared" ca="1" si="338"/>
        <v>9</v>
      </c>
      <c r="O1862" s="4"/>
      <c r="P1862" s="4">
        <v>34</v>
      </c>
      <c r="Q1862" s="4">
        <v>31</v>
      </c>
      <c r="R1862" s="4">
        <v>44</v>
      </c>
      <c r="S1862" s="4">
        <v>34</v>
      </c>
      <c r="T1862" s="4">
        <v>24</v>
      </c>
      <c r="U1862" s="4">
        <v>33</v>
      </c>
      <c r="V1862" s="13">
        <v>55</v>
      </c>
      <c r="W1862" s="4">
        <v>28</v>
      </c>
      <c r="X1862" s="4">
        <v>30</v>
      </c>
      <c r="Y1862">
        <f t="shared" si="346"/>
        <v>0</v>
      </c>
      <c r="Z1862">
        <f t="shared" si="347"/>
        <v>0</v>
      </c>
    </row>
    <row r="1863" spans="2:26" x14ac:dyDescent="0.25">
      <c r="B1863" s="11">
        <f t="shared" si="348"/>
        <v>44639.124999995511</v>
      </c>
      <c r="C1863" s="1">
        <f t="shared" si="339"/>
        <v>3</v>
      </c>
      <c r="D1863" s="1">
        <f t="shared" si="340"/>
        <v>6</v>
      </c>
      <c r="E1863" s="12">
        <f t="shared" si="341"/>
        <v>4</v>
      </c>
      <c r="F1863" s="124" t="str">
        <f t="shared" si="342"/>
        <v>0</v>
      </c>
      <c r="G1863" s="1">
        <f ca="1">(OFFSET(O1863,0,MATCH(Customer!$J$6,'CDH &amp; HDH'!$P$11:$X$11,0)))</f>
        <v>61</v>
      </c>
      <c r="H1863" s="1" t="str">
        <f t="shared" si="343"/>
        <v>Heating</v>
      </c>
      <c r="I1863" s="1">
        <f ca="1">OFFSET(IF($H1863="Cooling",Customer!$C$25,Customer!$C$52),E1863,D1863)</f>
        <v>66</v>
      </c>
      <c r="J1863" s="1">
        <f ca="1">OFFSET(IF($H1863="Cooling",Customer!$L$25,Customer!$L$52),$E1863,$D1863)</f>
        <v>64</v>
      </c>
      <c r="K1863" s="16">
        <f t="shared" si="344"/>
        <v>0</v>
      </c>
      <c r="L1863" s="16">
        <f t="shared" si="345"/>
        <v>0</v>
      </c>
      <c r="M1863" s="17">
        <f t="shared" ca="1" si="337"/>
        <v>5</v>
      </c>
      <c r="N1863" s="17">
        <f t="shared" ca="1" si="338"/>
        <v>3</v>
      </c>
      <c r="O1863" s="4"/>
      <c r="P1863" s="4">
        <v>33</v>
      </c>
      <c r="Q1863" s="4">
        <v>31</v>
      </c>
      <c r="R1863" s="4">
        <v>44</v>
      </c>
      <c r="S1863" s="4">
        <v>34</v>
      </c>
      <c r="T1863" s="4">
        <v>21</v>
      </c>
      <c r="U1863" s="4">
        <v>34</v>
      </c>
      <c r="V1863" s="13">
        <v>61</v>
      </c>
      <c r="W1863" s="4">
        <v>28</v>
      </c>
      <c r="X1863" s="4">
        <v>31</v>
      </c>
      <c r="Y1863">
        <f t="shared" si="346"/>
        <v>0</v>
      </c>
      <c r="Z1863">
        <f t="shared" si="347"/>
        <v>0</v>
      </c>
    </row>
    <row r="1864" spans="2:26" x14ac:dyDescent="0.25">
      <c r="B1864" s="11">
        <f t="shared" si="348"/>
        <v>44639.166666662175</v>
      </c>
      <c r="C1864" s="1">
        <f t="shared" si="339"/>
        <v>3</v>
      </c>
      <c r="D1864" s="1">
        <f t="shared" si="340"/>
        <v>6</v>
      </c>
      <c r="E1864" s="12">
        <f t="shared" si="341"/>
        <v>5</v>
      </c>
      <c r="F1864" s="124" t="str">
        <f t="shared" si="342"/>
        <v>0</v>
      </c>
      <c r="G1864" s="1">
        <f ca="1">(OFFSET(O1864,0,MATCH(Customer!$J$6,'CDH &amp; HDH'!$P$11:$X$11,0)))</f>
        <v>63</v>
      </c>
      <c r="H1864" s="1" t="str">
        <f t="shared" si="343"/>
        <v>Heating</v>
      </c>
      <c r="I1864" s="1">
        <f ca="1">OFFSET(IF($H1864="Cooling",Customer!$C$25,Customer!$C$52),E1864,D1864)</f>
        <v>66</v>
      </c>
      <c r="J1864" s="1">
        <f ca="1">OFFSET(IF($H1864="Cooling",Customer!$L$25,Customer!$L$52),$E1864,$D1864)</f>
        <v>64</v>
      </c>
      <c r="K1864" s="16">
        <f t="shared" si="344"/>
        <v>0</v>
      </c>
      <c r="L1864" s="16">
        <f t="shared" si="345"/>
        <v>0</v>
      </c>
      <c r="M1864" s="17">
        <f t="shared" ca="1" si="337"/>
        <v>3</v>
      </c>
      <c r="N1864" s="17">
        <f t="shared" ca="1" si="338"/>
        <v>1</v>
      </c>
      <c r="O1864" s="4"/>
      <c r="P1864" s="4">
        <v>33</v>
      </c>
      <c r="Q1864" s="4">
        <v>30</v>
      </c>
      <c r="R1864" s="4">
        <v>45</v>
      </c>
      <c r="S1864" s="4">
        <v>34</v>
      </c>
      <c r="T1864" s="4">
        <v>20</v>
      </c>
      <c r="U1864" s="4">
        <v>33</v>
      </c>
      <c r="V1864" s="13">
        <v>63</v>
      </c>
      <c r="W1864" s="4">
        <v>29</v>
      </c>
      <c r="X1864" s="4">
        <v>31</v>
      </c>
      <c r="Y1864">
        <f t="shared" si="346"/>
        <v>0</v>
      </c>
      <c r="Z1864">
        <f t="shared" si="347"/>
        <v>0</v>
      </c>
    </row>
    <row r="1865" spans="2:26" x14ac:dyDescent="0.25">
      <c r="B1865" s="11">
        <f t="shared" si="348"/>
        <v>44639.208333328839</v>
      </c>
      <c r="C1865" s="1">
        <f t="shared" si="339"/>
        <v>3</v>
      </c>
      <c r="D1865" s="1">
        <f t="shared" si="340"/>
        <v>6</v>
      </c>
      <c r="E1865" s="12">
        <f t="shared" si="341"/>
        <v>6</v>
      </c>
      <c r="F1865" s="124" t="str">
        <f t="shared" si="342"/>
        <v>0</v>
      </c>
      <c r="G1865" s="1">
        <f ca="1">(OFFSET(O1865,0,MATCH(Customer!$J$6,'CDH &amp; HDH'!$P$11:$X$11,0)))</f>
        <v>63</v>
      </c>
      <c r="H1865" s="1" t="str">
        <f t="shared" si="343"/>
        <v>Heating</v>
      </c>
      <c r="I1865" s="1">
        <f ca="1">OFFSET(IF($H1865="Cooling",Customer!$C$25,Customer!$C$52),E1865,D1865)</f>
        <v>66</v>
      </c>
      <c r="J1865" s="1">
        <f ca="1">OFFSET(IF($H1865="Cooling",Customer!$L$25,Customer!$L$52),$E1865,$D1865)</f>
        <v>64</v>
      </c>
      <c r="K1865" s="16">
        <f t="shared" si="344"/>
        <v>0</v>
      </c>
      <c r="L1865" s="16">
        <f t="shared" si="345"/>
        <v>0</v>
      </c>
      <c r="M1865" s="17">
        <f t="shared" ca="1" si="337"/>
        <v>3</v>
      </c>
      <c r="N1865" s="17">
        <f t="shared" ca="1" si="338"/>
        <v>1</v>
      </c>
      <c r="O1865" s="4"/>
      <c r="P1865" s="4">
        <v>33</v>
      </c>
      <c r="Q1865" s="4">
        <v>30</v>
      </c>
      <c r="R1865" s="4">
        <v>49</v>
      </c>
      <c r="S1865" s="4">
        <v>34</v>
      </c>
      <c r="T1865" s="4">
        <v>20</v>
      </c>
      <c r="U1865" s="4">
        <v>33</v>
      </c>
      <c r="V1865" s="13">
        <v>63</v>
      </c>
      <c r="W1865" s="4">
        <v>28</v>
      </c>
      <c r="X1865" s="4">
        <v>32</v>
      </c>
      <c r="Y1865">
        <f t="shared" si="346"/>
        <v>0</v>
      </c>
      <c r="Z1865">
        <f t="shared" si="347"/>
        <v>0</v>
      </c>
    </row>
    <row r="1866" spans="2:26" x14ac:dyDescent="0.25">
      <c r="B1866" s="11">
        <f t="shared" si="348"/>
        <v>44639.249999995503</v>
      </c>
      <c r="C1866" s="1">
        <f t="shared" si="339"/>
        <v>3</v>
      </c>
      <c r="D1866" s="1">
        <f t="shared" si="340"/>
        <v>6</v>
      </c>
      <c r="E1866" s="12">
        <f t="shared" si="341"/>
        <v>7</v>
      </c>
      <c r="F1866" s="124" t="str">
        <f t="shared" si="342"/>
        <v>0</v>
      </c>
      <c r="G1866" s="1">
        <f ca="1">(OFFSET(O1866,0,MATCH(Customer!$J$6,'CDH &amp; HDH'!$P$11:$X$11,0)))</f>
        <v>58</v>
      </c>
      <c r="H1866" s="1" t="str">
        <f t="shared" si="343"/>
        <v>Heating</v>
      </c>
      <c r="I1866" s="1">
        <f ca="1">OFFSET(IF($H1866="Cooling",Customer!$C$25,Customer!$C$52),E1866,D1866)</f>
        <v>66</v>
      </c>
      <c r="J1866" s="1">
        <f ca="1">OFFSET(IF($H1866="Cooling",Customer!$L$25,Customer!$L$52),$E1866,$D1866)</f>
        <v>64</v>
      </c>
      <c r="K1866" s="16">
        <f t="shared" si="344"/>
        <v>0</v>
      </c>
      <c r="L1866" s="16">
        <f t="shared" si="345"/>
        <v>0</v>
      </c>
      <c r="M1866" s="17">
        <f t="shared" ca="1" si="337"/>
        <v>8</v>
      </c>
      <c r="N1866" s="17">
        <f t="shared" ca="1" si="338"/>
        <v>6</v>
      </c>
      <c r="O1866" s="4"/>
      <c r="P1866" s="4">
        <v>33</v>
      </c>
      <c r="Q1866" s="4">
        <v>29</v>
      </c>
      <c r="R1866" s="4">
        <v>51</v>
      </c>
      <c r="S1866" s="4">
        <v>34</v>
      </c>
      <c r="T1866" s="4">
        <v>21</v>
      </c>
      <c r="U1866" s="4">
        <v>33</v>
      </c>
      <c r="V1866" s="13">
        <v>58</v>
      </c>
      <c r="W1866" s="4">
        <v>29</v>
      </c>
      <c r="X1866" s="4">
        <v>33</v>
      </c>
      <c r="Y1866">
        <f t="shared" si="346"/>
        <v>0</v>
      </c>
      <c r="Z1866">
        <f t="shared" si="347"/>
        <v>0</v>
      </c>
    </row>
    <row r="1867" spans="2:26" x14ac:dyDescent="0.25">
      <c r="B1867" s="11">
        <f t="shared" si="348"/>
        <v>44639.291666662168</v>
      </c>
      <c r="C1867" s="1">
        <f t="shared" si="339"/>
        <v>3</v>
      </c>
      <c r="D1867" s="1">
        <f t="shared" si="340"/>
        <v>6</v>
      </c>
      <c r="E1867" s="12">
        <f t="shared" si="341"/>
        <v>8</v>
      </c>
      <c r="F1867" s="124" t="str">
        <f t="shared" si="342"/>
        <v>0</v>
      </c>
      <c r="G1867" s="1">
        <f ca="1">(OFFSET(O1867,0,MATCH(Customer!$J$6,'CDH &amp; HDH'!$P$11:$X$11,0)))</f>
        <v>58</v>
      </c>
      <c r="H1867" s="1" t="str">
        <f t="shared" si="343"/>
        <v>Heating</v>
      </c>
      <c r="I1867" s="1">
        <f ca="1">OFFSET(IF($H1867="Cooling",Customer!$C$25,Customer!$C$52),E1867,D1867)</f>
        <v>66</v>
      </c>
      <c r="J1867" s="1">
        <f ca="1">OFFSET(IF($H1867="Cooling",Customer!$L$25,Customer!$L$52),$E1867,$D1867)</f>
        <v>64</v>
      </c>
      <c r="K1867" s="16">
        <f t="shared" si="344"/>
        <v>0</v>
      </c>
      <c r="L1867" s="16">
        <f t="shared" si="345"/>
        <v>0</v>
      </c>
      <c r="M1867" s="17">
        <f t="shared" ca="1" si="337"/>
        <v>8</v>
      </c>
      <c r="N1867" s="17">
        <f t="shared" ca="1" si="338"/>
        <v>6</v>
      </c>
      <c r="O1867" s="4"/>
      <c r="P1867" s="4">
        <v>37</v>
      </c>
      <c r="Q1867" s="4">
        <v>30</v>
      </c>
      <c r="R1867" s="4">
        <v>52</v>
      </c>
      <c r="S1867" s="4">
        <v>33</v>
      </c>
      <c r="T1867" s="4">
        <v>28</v>
      </c>
      <c r="U1867" s="4">
        <v>33</v>
      </c>
      <c r="V1867" s="13">
        <v>58</v>
      </c>
      <c r="W1867" s="4">
        <v>31</v>
      </c>
      <c r="X1867" s="4">
        <v>35</v>
      </c>
      <c r="Y1867">
        <f t="shared" si="346"/>
        <v>0</v>
      </c>
      <c r="Z1867">
        <f t="shared" si="347"/>
        <v>0</v>
      </c>
    </row>
    <row r="1868" spans="2:26" x14ac:dyDescent="0.25">
      <c r="B1868" s="11">
        <f t="shared" si="348"/>
        <v>44639.333333328832</v>
      </c>
      <c r="C1868" s="1">
        <f t="shared" si="339"/>
        <v>3</v>
      </c>
      <c r="D1868" s="1">
        <f t="shared" si="340"/>
        <v>6</v>
      </c>
      <c r="E1868" s="12">
        <f t="shared" si="341"/>
        <v>9</v>
      </c>
      <c r="F1868" s="124" t="str">
        <f t="shared" si="342"/>
        <v>0</v>
      </c>
      <c r="G1868" s="1">
        <f ca="1">(OFFSET(O1868,0,MATCH(Customer!$J$6,'CDH &amp; HDH'!$P$11:$X$11,0)))</f>
        <v>59</v>
      </c>
      <c r="H1868" s="1" t="str">
        <f t="shared" si="343"/>
        <v>Heating</v>
      </c>
      <c r="I1868" s="1">
        <f ca="1">OFFSET(IF($H1868="Cooling",Customer!$C$25,Customer!$C$52),E1868,D1868)</f>
        <v>66</v>
      </c>
      <c r="J1868" s="1">
        <f ca="1">OFFSET(IF($H1868="Cooling",Customer!$L$25,Customer!$L$52),$E1868,$D1868)</f>
        <v>64</v>
      </c>
      <c r="K1868" s="16">
        <f t="shared" si="344"/>
        <v>0</v>
      </c>
      <c r="L1868" s="16">
        <f t="shared" si="345"/>
        <v>0</v>
      </c>
      <c r="M1868" s="17">
        <f t="shared" ref="M1868:M1931" ca="1" si="349">IF($H1868="Cooling",0,MAX(0,I1868-$G1868))</f>
        <v>7</v>
      </c>
      <c r="N1868" s="17">
        <f t="shared" ref="N1868:N1931" ca="1" si="350">IF($H1868="Cooling",0,MAX(0,J1868-$G1868))</f>
        <v>5</v>
      </c>
      <c r="O1868" s="4"/>
      <c r="P1868" s="4">
        <v>41</v>
      </c>
      <c r="Q1868" s="4">
        <v>30</v>
      </c>
      <c r="R1868" s="4">
        <v>52</v>
      </c>
      <c r="S1868" s="4">
        <v>36</v>
      </c>
      <c r="T1868" s="4">
        <v>32</v>
      </c>
      <c r="U1868" s="4">
        <v>35</v>
      </c>
      <c r="V1868" s="13">
        <v>59</v>
      </c>
      <c r="W1868" s="4">
        <v>31</v>
      </c>
      <c r="X1868" s="4">
        <v>41</v>
      </c>
      <c r="Y1868">
        <f t="shared" si="346"/>
        <v>0</v>
      </c>
      <c r="Z1868">
        <f t="shared" si="347"/>
        <v>0</v>
      </c>
    </row>
    <row r="1869" spans="2:26" x14ac:dyDescent="0.25">
      <c r="B1869" s="11">
        <f t="shared" si="348"/>
        <v>44639.374999995496</v>
      </c>
      <c r="C1869" s="1">
        <f t="shared" ref="C1869:C1932" si="351">MONTH(B1869)</f>
        <v>3</v>
      </c>
      <c r="D1869" s="1">
        <f t="shared" ref="D1869:D1932" si="352">WEEKDAY(B1869,2)</f>
        <v>6</v>
      </c>
      <c r="E1869" s="12">
        <f t="shared" ref="E1869:E1932" si="353">HOUR(B1869)+1</f>
        <v>10</v>
      </c>
      <c r="F1869" s="124" t="str">
        <f t="shared" ref="F1869:F1932" si="354">IF(AND(C1869&gt;5,C1869&lt;9,D1869&lt;6,E1869&gt;14,E1869&lt;19),"1",IF(AND(OR(E1869=8,E1869=9,E1869=19,E1869=20),C1869&lt;3,D1869&lt;6),"1","0"))</f>
        <v>0</v>
      </c>
      <c r="G1869" s="1">
        <f ca="1">(OFFSET(O1869,0,MATCH(Customer!$J$6,'CDH &amp; HDH'!$P$11:$X$11,0)))</f>
        <v>61</v>
      </c>
      <c r="H1869" s="1" t="str">
        <f t="shared" ref="H1869:H1932" si="355">IF(AND(C1869&gt;=5,C1869&lt;=9),"Cooling","Heating")</f>
        <v>Heating</v>
      </c>
      <c r="I1869" s="1">
        <f ca="1">OFFSET(IF($H1869="Cooling",Customer!$C$25,Customer!$C$52),E1869,D1869)</f>
        <v>66</v>
      </c>
      <c r="J1869" s="1">
        <f ca="1">OFFSET(IF($H1869="Cooling",Customer!$L$25,Customer!$L$52),$E1869,$D1869)</f>
        <v>64</v>
      </c>
      <c r="K1869" s="16">
        <f t="shared" ref="K1869:K1932" si="356">IF($H1869="Heating",0,MAX(0,$G1869-I1869))</f>
        <v>0</v>
      </c>
      <c r="L1869" s="16">
        <f t="shared" ref="L1869:L1932" si="357">IF($H1869="Heating",0,MAX(0,$G1869-J1869))</f>
        <v>0</v>
      </c>
      <c r="M1869" s="17">
        <f t="shared" ca="1" si="349"/>
        <v>5</v>
      </c>
      <c r="N1869" s="17">
        <f t="shared" ca="1" si="350"/>
        <v>3</v>
      </c>
      <c r="O1869" s="4"/>
      <c r="P1869" s="4">
        <v>45</v>
      </c>
      <c r="Q1869" s="4">
        <v>30</v>
      </c>
      <c r="R1869" s="4">
        <v>54</v>
      </c>
      <c r="S1869" s="4">
        <v>36</v>
      </c>
      <c r="T1869" s="4">
        <v>35</v>
      </c>
      <c r="U1869" s="4">
        <v>36</v>
      </c>
      <c r="V1869" s="13">
        <v>61</v>
      </c>
      <c r="W1869" s="4">
        <v>38</v>
      </c>
      <c r="X1869" s="4">
        <v>42</v>
      </c>
      <c r="Y1869">
        <f t="shared" ref="Y1869:Y1932" si="358">1.08*400*K1869</f>
        <v>0</v>
      </c>
      <c r="Z1869">
        <f t="shared" ref="Z1869:Z1932" si="359">1.08*400*L1869</f>
        <v>0</v>
      </c>
    </row>
    <row r="1870" spans="2:26" x14ac:dyDescent="0.25">
      <c r="B1870" s="11">
        <f t="shared" ref="B1870:B1933" si="360">B1869+1/24</f>
        <v>44639.41666666216</v>
      </c>
      <c r="C1870" s="1">
        <f t="shared" si="351"/>
        <v>3</v>
      </c>
      <c r="D1870" s="1">
        <f t="shared" si="352"/>
        <v>6</v>
      </c>
      <c r="E1870" s="12">
        <f t="shared" si="353"/>
        <v>11</v>
      </c>
      <c r="F1870" s="124" t="str">
        <f t="shared" si="354"/>
        <v>0</v>
      </c>
      <c r="G1870" s="1">
        <f ca="1">(OFFSET(O1870,0,MATCH(Customer!$J$6,'CDH &amp; HDH'!$P$11:$X$11,0)))</f>
        <v>63</v>
      </c>
      <c r="H1870" s="1" t="str">
        <f t="shared" si="355"/>
        <v>Heating</v>
      </c>
      <c r="I1870" s="1">
        <f ca="1">OFFSET(IF($H1870="Cooling",Customer!$C$25,Customer!$C$52),E1870,D1870)</f>
        <v>66</v>
      </c>
      <c r="J1870" s="1">
        <f ca="1">OFFSET(IF($H1870="Cooling",Customer!$L$25,Customer!$L$52),$E1870,$D1870)</f>
        <v>64</v>
      </c>
      <c r="K1870" s="16">
        <f t="shared" si="356"/>
        <v>0</v>
      </c>
      <c r="L1870" s="16">
        <f t="shared" si="357"/>
        <v>0</v>
      </c>
      <c r="M1870" s="17">
        <f t="shared" ca="1" si="349"/>
        <v>3</v>
      </c>
      <c r="N1870" s="17">
        <f t="shared" ca="1" si="350"/>
        <v>1</v>
      </c>
      <c r="O1870" s="4"/>
      <c r="P1870" s="4">
        <v>50</v>
      </c>
      <c r="Q1870" s="4">
        <v>30</v>
      </c>
      <c r="R1870" s="4">
        <v>59</v>
      </c>
      <c r="S1870" s="4">
        <v>37</v>
      </c>
      <c r="T1870" s="4">
        <v>38</v>
      </c>
      <c r="U1870" s="4">
        <v>37</v>
      </c>
      <c r="V1870" s="13">
        <v>63</v>
      </c>
      <c r="W1870" s="4">
        <v>41</v>
      </c>
      <c r="X1870" s="4">
        <v>44</v>
      </c>
      <c r="Y1870">
        <f t="shared" si="358"/>
        <v>0</v>
      </c>
      <c r="Z1870">
        <f t="shared" si="359"/>
        <v>0</v>
      </c>
    </row>
    <row r="1871" spans="2:26" x14ac:dyDescent="0.25">
      <c r="B1871" s="11">
        <f t="shared" si="360"/>
        <v>44639.458333328825</v>
      </c>
      <c r="C1871" s="1">
        <f t="shared" si="351"/>
        <v>3</v>
      </c>
      <c r="D1871" s="1">
        <f t="shared" si="352"/>
        <v>6</v>
      </c>
      <c r="E1871" s="12">
        <f t="shared" si="353"/>
        <v>12</v>
      </c>
      <c r="F1871" s="124" t="str">
        <f t="shared" si="354"/>
        <v>0</v>
      </c>
      <c r="G1871" s="1">
        <f ca="1">(OFFSET(O1871,0,MATCH(Customer!$J$6,'CDH &amp; HDH'!$P$11:$X$11,0)))</f>
        <v>65</v>
      </c>
      <c r="H1871" s="1" t="str">
        <f t="shared" si="355"/>
        <v>Heating</v>
      </c>
      <c r="I1871" s="1">
        <f ca="1">OFFSET(IF($H1871="Cooling",Customer!$C$25,Customer!$C$52),E1871,D1871)</f>
        <v>66</v>
      </c>
      <c r="J1871" s="1">
        <f ca="1">OFFSET(IF($H1871="Cooling",Customer!$L$25,Customer!$L$52),$E1871,$D1871)</f>
        <v>64</v>
      </c>
      <c r="K1871" s="16">
        <f t="shared" si="356"/>
        <v>0</v>
      </c>
      <c r="L1871" s="16">
        <f t="shared" si="357"/>
        <v>0</v>
      </c>
      <c r="M1871" s="17">
        <f t="shared" ca="1" si="349"/>
        <v>1</v>
      </c>
      <c r="N1871" s="17">
        <f t="shared" ca="1" si="350"/>
        <v>0</v>
      </c>
      <c r="O1871" s="4"/>
      <c r="P1871" s="4">
        <v>54</v>
      </c>
      <c r="Q1871" s="4">
        <v>31</v>
      </c>
      <c r="R1871" s="4">
        <v>57</v>
      </c>
      <c r="S1871" s="4">
        <v>37</v>
      </c>
      <c r="T1871" s="4">
        <v>41</v>
      </c>
      <c r="U1871" s="4">
        <v>40</v>
      </c>
      <c r="V1871" s="13">
        <v>65</v>
      </c>
      <c r="W1871" s="4">
        <v>44</v>
      </c>
      <c r="X1871" s="4">
        <v>45</v>
      </c>
      <c r="Y1871">
        <f t="shared" si="358"/>
        <v>0</v>
      </c>
      <c r="Z1871">
        <f t="shared" si="359"/>
        <v>0</v>
      </c>
    </row>
    <row r="1872" spans="2:26" x14ac:dyDescent="0.25">
      <c r="B1872" s="11">
        <f t="shared" si="360"/>
        <v>44639.499999995489</v>
      </c>
      <c r="C1872" s="1">
        <f t="shared" si="351"/>
        <v>3</v>
      </c>
      <c r="D1872" s="1">
        <f t="shared" si="352"/>
        <v>6</v>
      </c>
      <c r="E1872" s="12">
        <f t="shared" si="353"/>
        <v>13</v>
      </c>
      <c r="F1872" s="124" t="str">
        <f t="shared" si="354"/>
        <v>0</v>
      </c>
      <c r="G1872" s="1">
        <f ca="1">(OFFSET(O1872,0,MATCH(Customer!$J$6,'CDH &amp; HDH'!$P$11:$X$11,0)))</f>
        <v>59</v>
      </c>
      <c r="H1872" s="1" t="str">
        <f t="shared" si="355"/>
        <v>Heating</v>
      </c>
      <c r="I1872" s="1">
        <f ca="1">OFFSET(IF($H1872="Cooling",Customer!$C$25,Customer!$C$52),E1872,D1872)</f>
        <v>66</v>
      </c>
      <c r="J1872" s="1">
        <f ca="1">OFFSET(IF($H1872="Cooling",Customer!$L$25,Customer!$L$52),$E1872,$D1872)</f>
        <v>64</v>
      </c>
      <c r="K1872" s="16">
        <f t="shared" si="356"/>
        <v>0</v>
      </c>
      <c r="L1872" s="16">
        <f t="shared" si="357"/>
        <v>0</v>
      </c>
      <c r="M1872" s="17">
        <f t="shared" ca="1" si="349"/>
        <v>7</v>
      </c>
      <c r="N1872" s="17">
        <f t="shared" ca="1" si="350"/>
        <v>5</v>
      </c>
      <c r="O1872" s="4"/>
      <c r="P1872" s="4">
        <v>59</v>
      </c>
      <c r="Q1872" s="4">
        <v>32</v>
      </c>
      <c r="R1872" s="4">
        <v>57</v>
      </c>
      <c r="S1872" s="4">
        <v>37</v>
      </c>
      <c r="T1872" s="4">
        <v>44</v>
      </c>
      <c r="U1872" s="4">
        <v>42</v>
      </c>
      <c r="V1872" s="13">
        <v>59</v>
      </c>
      <c r="W1872" s="4">
        <v>47</v>
      </c>
      <c r="X1872" s="4">
        <v>47</v>
      </c>
      <c r="Y1872">
        <f t="shared" si="358"/>
        <v>0</v>
      </c>
      <c r="Z1872">
        <f t="shared" si="359"/>
        <v>0</v>
      </c>
    </row>
    <row r="1873" spans="2:26" x14ac:dyDescent="0.25">
      <c r="B1873" s="11">
        <f t="shared" si="360"/>
        <v>44639.541666662153</v>
      </c>
      <c r="C1873" s="1">
        <f t="shared" si="351"/>
        <v>3</v>
      </c>
      <c r="D1873" s="1">
        <f t="shared" si="352"/>
        <v>6</v>
      </c>
      <c r="E1873" s="12">
        <f t="shared" si="353"/>
        <v>14</v>
      </c>
      <c r="F1873" s="124" t="str">
        <f t="shared" si="354"/>
        <v>0</v>
      </c>
      <c r="G1873" s="1">
        <f ca="1">(OFFSET(O1873,0,MATCH(Customer!$J$6,'CDH &amp; HDH'!$P$11:$X$11,0)))</f>
        <v>62</v>
      </c>
      <c r="H1873" s="1" t="str">
        <f t="shared" si="355"/>
        <v>Heating</v>
      </c>
      <c r="I1873" s="1">
        <f ca="1">OFFSET(IF($H1873="Cooling",Customer!$C$25,Customer!$C$52),E1873,D1873)</f>
        <v>66</v>
      </c>
      <c r="J1873" s="1">
        <f ca="1">OFFSET(IF($H1873="Cooling",Customer!$L$25,Customer!$L$52),$E1873,$D1873)</f>
        <v>64</v>
      </c>
      <c r="K1873" s="16">
        <f t="shared" si="356"/>
        <v>0</v>
      </c>
      <c r="L1873" s="16">
        <f t="shared" si="357"/>
        <v>0</v>
      </c>
      <c r="M1873" s="17">
        <f t="shared" ca="1" si="349"/>
        <v>4</v>
      </c>
      <c r="N1873" s="17">
        <f t="shared" ca="1" si="350"/>
        <v>2</v>
      </c>
      <c r="O1873" s="4"/>
      <c r="P1873" s="4">
        <v>62</v>
      </c>
      <c r="Q1873" s="4">
        <v>33</v>
      </c>
      <c r="R1873" s="4">
        <v>56</v>
      </c>
      <c r="S1873" s="4">
        <v>37</v>
      </c>
      <c r="T1873" s="4">
        <v>46</v>
      </c>
      <c r="U1873" s="4">
        <v>42</v>
      </c>
      <c r="V1873" s="13">
        <v>62</v>
      </c>
      <c r="W1873" s="4">
        <v>49</v>
      </c>
      <c r="X1873" s="4">
        <v>46</v>
      </c>
      <c r="Y1873">
        <f t="shared" si="358"/>
        <v>0</v>
      </c>
      <c r="Z1873">
        <f t="shared" si="359"/>
        <v>0</v>
      </c>
    </row>
    <row r="1874" spans="2:26" x14ac:dyDescent="0.25">
      <c r="B1874" s="11">
        <f t="shared" si="360"/>
        <v>44639.583333328817</v>
      </c>
      <c r="C1874" s="1">
        <f t="shared" si="351"/>
        <v>3</v>
      </c>
      <c r="D1874" s="1">
        <f t="shared" si="352"/>
        <v>6</v>
      </c>
      <c r="E1874" s="12">
        <f t="shared" si="353"/>
        <v>15</v>
      </c>
      <c r="F1874" s="124" t="str">
        <f t="shared" si="354"/>
        <v>0</v>
      </c>
      <c r="G1874" s="1">
        <f ca="1">(OFFSET(O1874,0,MATCH(Customer!$J$6,'CDH &amp; HDH'!$P$11:$X$11,0)))</f>
        <v>61</v>
      </c>
      <c r="H1874" s="1" t="str">
        <f t="shared" si="355"/>
        <v>Heating</v>
      </c>
      <c r="I1874" s="1">
        <f ca="1">OFFSET(IF($H1874="Cooling",Customer!$C$25,Customer!$C$52),E1874,D1874)</f>
        <v>66</v>
      </c>
      <c r="J1874" s="1">
        <f ca="1">OFFSET(IF($H1874="Cooling",Customer!$L$25,Customer!$L$52),$E1874,$D1874)</f>
        <v>64</v>
      </c>
      <c r="K1874" s="16">
        <f t="shared" si="356"/>
        <v>0</v>
      </c>
      <c r="L1874" s="16">
        <f t="shared" si="357"/>
        <v>0</v>
      </c>
      <c r="M1874" s="17">
        <f t="shared" ca="1" si="349"/>
        <v>5</v>
      </c>
      <c r="N1874" s="17">
        <f t="shared" ca="1" si="350"/>
        <v>3</v>
      </c>
      <c r="O1874" s="4"/>
      <c r="P1874" s="4">
        <v>64</v>
      </c>
      <c r="Q1874" s="4">
        <v>33</v>
      </c>
      <c r="R1874" s="4">
        <v>56</v>
      </c>
      <c r="S1874" s="4">
        <v>37</v>
      </c>
      <c r="T1874" s="4">
        <v>50</v>
      </c>
      <c r="U1874" s="4">
        <v>43</v>
      </c>
      <c r="V1874" s="13">
        <v>61</v>
      </c>
      <c r="W1874" s="4">
        <v>50</v>
      </c>
      <c r="X1874" s="4">
        <v>45</v>
      </c>
      <c r="Y1874">
        <f t="shared" si="358"/>
        <v>0</v>
      </c>
      <c r="Z1874">
        <f t="shared" si="359"/>
        <v>0</v>
      </c>
    </row>
    <row r="1875" spans="2:26" x14ac:dyDescent="0.25">
      <c r="B1875" s="11">
        <f t="shared" si="360"/>
        <v>44639.624999995482</v>
      </c>
      <c r="C1875" s="1">
        <f t="shared" si="351"/>
        <v>3</v>
      </c>
      <c r="D1875" s="1">
        <f t="shared" si="352"/>
        <v>6</v>
      </c>
      <c r="E1875" s="12">
        <f t="shared" si="353"/>
        <v>16</v>
      </c>
      <c r="F1875" s="124" t="str">
        <f t="shared" si="354"/>
        <v>0</v>
      </c>
      <c r="G1875" s="1">
        <f ca="1">(OFFSET(O1875,0,MATCH(Customer!$J$6,'CDH &amp; HDH'!$P$11:$X$11,0)))</f>
        <v>60</v>
      </c>
      <c r="H1875" s="1" t="str">
        <f t="shared" si="355"/>
        <v>Heating</v>
      </c>
      <c r="I1875" s="1">
        <f ca="1">OFFSET(IF($H1875="Cooling",Customer!$C$25,Customer!$C$52),E1875,D1875)</f>
        <v>66</v>
      </c>
      <c r="J1875" s="1">
        <f ca="1">OFFSET(IF($H1875="Cooling",Customer!$L$25,Customer!$L$52),$E1875,$D1875)</f>
        <v>64</v>
      </c>
      <c r="K1875" s="16">
        <f t="shared" si="356"/>
        <v>0</v>
      </c>
      <c r="L1875" s="16">
        <f t="shared" si="357"/>
        <v>0</v>
      </c>
      <c r="M1875" s="17">
        <f t="shared" ca="1" si="349"/>
        <v>6</v>
      </c>
      <c r="N1875" s="17">
        <f t="shared" ca="1" si="350"/>
        <v>4</v>
      </c>
      <c r="O1875" s="4"/>
      <c r="P1875" s="4">
        <v>67</v>
      </c>
      <c r="Q1875" s="4">
        <v>34</v>
      </c>
      <c r="R1875" s="4">
        <v>53</v>
      </c>
      <c r="S1875" s="4">
        <v>36</v>
      </c>
      <c r="T1875" s="4">
        <v>49</v>
      </c>
      <c r="U1875" s="4">
        <v>42</v>
      </c>
      <c r="V1875" s="13">
        <v>60</v>
      </c>
      <c r="W1875" s="4">
        <v>52</v>
      </c>
      <c r="X1875" s="4">
        <v>45</v>
      </c>
      <c r="Y1875">
        <f t="shared" si="358"/>
        <v>0</v>
      </c>
      <c r="Z1875">
        <f t="shared" si="359"/>
        <v>0</v>
      </c>
    </row>
    <row r="1876" spans="2:26" x14ac:dyDescent="0.25">
      <c r="B1876" s="11">
        <f t="shared" si="360"/>
        <v>44639.666666662146</v>
      </c>
      <c r="C1876" s="1">
        <f t="shared" si="351"/>
        <v>3</v>
      </c>
      <c r="D1876" s="1">
        <f t="shared" si="352"/>
        <v>6</v>
      </c>
      <c r="E1876" s="12">
        <f t="shared" si="353"/>
        <v>17</v>
      </c>
      <c r="F1876" s="124" t="str">
        <f t="shared" si="354"/>
        <v>0</v>
      </c>
      <c r="G1876" s="1">
        <f ca="1">(OFFSET(O1876,0,MATCH(Customer!$J$6,'CDH &amp; HDH'!$P$11:$X$11,0)))</f>
        <v>57</v>
      </c>
      <c r="H1876" s="1" t="str">
        <f t="shared" si="355"/>
        <v>Heating</v>
      </c>
      <c r="I1876" s="1">
        <f ca="1">OFFSET(IF($H1876="Cooling",Customer!$C$25,Customer!$C$52),E1876,D1876)</f>
        <v>66</v>
      </c>
      <c r="J1876" s="1">
        <f ca="1">OFFSET(IF($H1876="Cooling",Customer!$L$25,Customer!$L$52),$E1876,$D1876)</f>
        <v>64</v>
      </c>
      <c r="K1876" s="16">
        <f t="shared" si="356"/>
        <v>0</v>
      </c>
      <c r="L1876" s="16">
        <f t="shared" si="357"/>
        <v>0</v>
      </c>
      <c r="M1876" s="17">
        <f t="shared" ca="1" si="349"/>
        <v>9</v>
      </c>
      <c r="N1876" s="17">
        <f t="shared" ca="1" si="350"/>
        <v>7</v>
      </c>
      <c r="O1876" s="4"/>
      <c r="P1876" s="4">
        <v>65</v>
      </c>
      <c r="Q1876" s="4">
        <v>33</v>
      </c>
      <c r="R1876" s="4">
        <v>50</v>
      </c>
      <c r="S1876" s="4">
        <v>36</v>
      </c>
      <c r="T1876" s="4">
        <v>48</v>
      </c>
      <c r="U1876" s="4">
        <v>43</v>
      </c>
      <c r="V1876" s="13">
        <v>57</v>
      </c>
      <c r="W1876" s="4">
        <v>51</v>
      </c>
      <c r="X1876" s="4">
        <v>44</v>
      </c>
      <c r="Y1876">
        <f t="shared" si="358"/>
        <v>0</v>
      </c>
      <c r="Z1876">
        <f t="shared" si="359"/>
        <v>0</v>
      </c>
    </row>
    <row r="1877" spans="2:26" x14ac:dyDescent="0.25">
      <c r="B1877" s="11">
        <f t="shared" si="360"/>
        <v>44639.70833332881</v>
      </c>
      <c r="C1877" s="1">
        <f t="shared" si="351"/>
        <v>3</v>
      </c>
      <c r="D1877" s="1">
        <f t="shared" si="352"/>
        <v>6</v>
      </c>
      <c r="E1877" s="12">
        <f t="shared" si="353"/>
        <v>18</v>
      </c>
      <c r="F1877" s="124" t="str">
        <f t="shared" si="354"/>
        <v>0</v>
      </c>
      <c r="G1877" s="1">
        <f ca="1">(OFFSET(O1877,0,MATCH(Customer!$J$6,'CDH &amp; HDH'!$P$11:$X$11,0)))</f>
        <v>52</v>
      </c>
      <c r="H1877" s="1" t="str">
        <f t="shared" si="355"/>
        <v>Heating</v>
      </c>
      <c r="I1877" s="1">
        <f ca="1">OFFSET(IF($H1877="Cooling",Customer!$C$25,Customer!$C$52),E1877,D1877)</f>
        <v>66</v>
      </c>
      <c r="J1877" s="1">
        <f ca="1">OFFSET(IF($H1877="Cooling",Customer!$L$25,Customer!$L$52),$E1877,$D1877)</f>
        <v>64</v>
      </c>
      <c r="K1877" s="16">
        <f t="shared" si="356"/>
        <v>0</v>
      </c>
      <c r="L1877" s="16">
        <f t="shared" si="357"/>
        <v>0</v>
      </c>
      <c r="M1877" s="17">
        <f t="shared" ca="1" si="349"/>
        <v>14</v>
      </c>
      <c r="N1877" s="17">
        <f t="shared" ca="1" si="350"/>
        <v>12</v>
      </c>
      <c r="O1877" s="4"/>
      <c r="P1877" s="4">
        <v>64</v>
      </c>
      <c r="Q1877" s="4">
        <v>34</v>
      </c>
      <c r="R1877" s="4">
        <v>44</v>
      </c>
      <c r="S1877" s="4">
        <v>36</v>
      </c>
      <c r="T1877" s="4">
        <v>42</v>
      </c>
      <c r="U1877" s="4">
        <v>42</v>
      </c>
      <c r="V1877" s="13">
        <v>52</v>
      </c>
      <c r="W1877" s="4">
        <v>50</v>
      </c>
      <c r="X1877" s="4">
        <v>43</v>
      </c>
      <c r="Y1877">
        <f t="shared" si="358"/>
        <v>0</v>
      </c>
      <c r="Z1877">
        <f t="shared" si="359"/>
        <v>0</v>
      </c>
    </row>
    <row r="1878" spans="2:26" x14ac:dyDescent="0.25">
      <c r="B1878" s="11">
        <f t="shared" si="360"/>
        <v>44639.749999995474</v>
      </c>
      <c r="C1878" s="1">
        <f t="shared" si="351"/>
        <v>3</v>
      </c>
      <c r="D1878" s="1">
        <f t="shared" si="352"/>
        <v>6</v>
      </c>
      <c r="E1878" s="12">
        <f t="shared" si="353"/>
        <v>19</v>
      </c>
      <c r="F1878" s="124" t="str">
        <f t="shared" si="354"/>
        <v>0</v>
      </c>
      <c r="G1878" s="1">
        <f ca="1">(OFFSET(O1878,0,MATCH(Customer!$J$6,'CDH &amp; HDH'!$P$11:$X$11,0)))</f>
        <v>46</v>
      </c>
      <c r="H1878" s="1" t="str">
        <f t="shared" si="355"/>
        <v>Heating</v>
      </c>
      <c r="I1878" s="1">
        <f ca="1">OFFSET(IF($H1878="Cooling",Customer!$C$25,Customer!$C$52),E1878,D1878)</f>
        <v>66</v>
      </c>
      <c r="J1878" s="1">
        <f ca="1">OFFSET(IF($H1878="Cooling",Customer!$L$25,Customer!$L$52),$E1878,$D1878)</f>
        <v>64</v>
      </c>
      <c r="K1878" s="16">
        <f t="shared" si="356"/>
        <v>0</v>
      </c>
      <c r="L1878" s="16">
        <f t="shared" si="357"/>
        <v>0</v>
      </c>
      <c r="M1878" s="17">
        <f t="shared" ca="1" si="349"/>
        <v>20</v>
      </c>
      <c r="N1878" s="17">
        <f t="shared" ca="1" si="350"/>
        <v>18</v>
      </c>
      <c r="O1878" s="4"/>
      <c r="P1878" s="4">
        <v>62</v>
      </c>
      <c r="Q1878" s="4">
        <v>32</v>
      </c>
      <c r="R1878" s="4">
        <v>38</v>
      </c>
      <c r="S1878" s="4">
        <v>35</v>
      </c>
      <c r="T1878" s="4">
        <v>38</v>
      </c>
      <c r="U1878" s="4">
        <v>40</v>
      </c>
      <c r="V1878" s="13">
        <v>46</v>
      </c>
      <c r="W1878" s="4">
        <v>47</v>
      </c>
      <c r="X1878" s="4">
        <v>43</v>
      </c>
      <c r="Y1878">
        <f t="shared" si="358"/>
        <v>0</v>
      </c>
      <c r="Z1878">
        <f t="shared" si="359"/>
        <v>0</v>
      </c>
    </row>
    <row r="1879" spans="2:26" x14ac:dyDescent="0.25">
      <c r="B1879" s="11">
        <f t="shared" si="360"/>
        <v>44639.791666662139</v>
      </c>
      <c r="C1879" s="1">
        <f t="shared" si="351"/>
        <v>3</v>
      </c>
      <c r="D1879" s="1">
        <f t="shared" si="352"/>
        <v>6</v>
      </c>
      <c r="E1879" s="12">
        <f t="shared" si="353"/>
        <v>20</v>
      </c>
      <c r="F1879" s="124" t="str">
        <f t="shared" si="354"/>
        <v>0</v>
      </c>
      <c r="G1879" s="1">
        <f ca="1">(OFFSET(O1879,0,MATCH(Customer!$J$6,'CDH &amp; HDH'!$P$11:$X$11,0)))</f>
        <v>46</v>
      </c>
      <c r="H1879" s="1" t="str">
        <f t="shared" si="355"/>
        <v>Heating</v>
      </c>
      <c r="I1879" s="1">
        <f ca="1">OFFSET(IF($H1879="Cooling",Customer!$C$25,Customer!$C$52),E1879,D1879)</f>
        <v>66</v>
      </c>
      <c r="J1879" s="1">
        <f ca="1">OFFSET(IF($H1879="Cooling",Customer!$L$25,Customer!$L$52),$E1879,$D1879)</f>
        <v>64</v>
      </c>
      <c r="K1879" s="16">
        <f t="shared" si="356"/>
        <v>0</v>
      </c>
      <c r="L1879" s="16">
        <f t="shared" si="357"/>
        <v>0</v>
      </c>
      <c r="M1879" s="17">
        <f t="shared" ca="1" si="349"/>
        <v>20</v>
      </c>
      <c r="N1879" s="17">
        <f t="shared" ca="1" si="350"/>
        <v>18</v>
      </c>
      <c r="O1879" s="4"/>
      <c r="P1879" s="4">
        <v>60</v>
      </c>
      <c r="Q1879" s="4">
        <v>32</v>
      </c>
      <c r="R1879" s="4">
        <v>35</v>
      </c>
      <c r="S1879" s="4">
        <v>35</v>
      </c>
      <c r="T1879" s="4">
        <v>37</v>
      </c>
      <c r="U1879" s="4">
        <v>39</v>
      </c>
      <c r="V1879" s="13">
        <v>46</v>
      </c>
      <c r="W1879" s="4">
        <v>46</v>
      </c>
      <c r="X1879" s="4">
        <v>41</v>
      </c>
      <c r="Y1879">
        <f t="shared" si="358"/>
        <v>0</v>
      </c>
      <c r="Z1879">
        <f t="shared" si="359"/>
        <v>0</v>
      </c>
    </row>
    <row r="1880" spans="2:26" x14ac:dyDescent="0.25">
      <c r="B1880" s="11">
        <f t="shared" si="360"/>
        <v>44639.833333328803</v>
      </c>
      <c r="C1880" s="1">
        <f t="shared" si="351"/>
        <v>3</v>
      </c>
      <c r="D1880" s="1">
        <f t="shared" si="352"/>
        <v>6</v>
      </c>
      <c r="E1880" s="12">
        <f t="shared" si="353"/>
        <v>21</v>
      </c>
      <c r="F1880" s="124" t="str">
        <f t="shared" si="354"/>
        <v>0</v>
      </c>
      <c r="G1880" s="1">
        <f ca="1">(OFFSET(O1880,0,MATCH(Customer!$J$6,'CDH &amp; HDH'!$P$11:$X$11,0)))</f>
        <v>43</v>
      </c>
      <c r="H1880" s="1" t="str">
        <f t="shared" si="355"/>
        <v>Heating</v>
      </c>
      <c r="I1880" s="1">
        <f ca="1">OFFSET(IF($H1880="Cooling",Customer!$C$25,Customer!$C$52),E1880,D1880)</f>
        <v>66</v>
      </c>
      <c r="J1880" s="1">
        <f ca="1">OFFSET(IF($H1880="Cooling",Customer!$L$25,Customer!$L$52),$E1880,$D1880)</f>
        <v>64</v>
      </c>
      <c r="K1880" s="16">
        <f t="shared" si="356"/>
        <v>0</v>
      </c>
      <c r="L1880" s="16">
        <f t="shared" si="357"/>
        <v>0</v>
      </c>
      <c r="M1880" s="17">
        <f t="shared" ca="1" si="349"/>
        <v>23</v>
      </c>
      <c r="N1880" s="17">
        <f t="shared" ca="1" si="350"/>
        <v>21</v>
      </c>
      <c r="O1880" s="4"/>
      <c r="P1880" s="4">
        <v>57</v>
      </c>
      <c r="Q1880" s="4">
        <v>31</v>
      </c>
      <c r="R1880" s="4">
        <v>34</v>
      </c>
      <c r="S1880" s="4">
        <v>35</v>
      </c>
      <c r="T1880" s="4">
        <v>37</v>
      </c>
      <c r="U1880" s="4">
        <v>38</v>
      </c>
      <c r="V1880" s="13">
        <v>43</v>
      </c>
      <c r="W1880" s="4">
        <v>45</v>
      </c>
      <c r="X1880" s="4">
        <v>39</v>
      </c>
      <c r="Y1880">
        <f t="shared" si="358"/>
        <v>0</v>
      </c>
      <c r="Z1880">
        <f t="shared" si="359"/>
        <v>0</v>
      </c>
    </row>
    <row r="1881" spans="2:26" x14ac:dyDescent="0.25">
      <c r="B1881" s="11">
        <f t="shared" si="360"/>
        <v>44639.874999995467</v>
      </c>
      <c r="C1881" s="1">
        <f t="shared" si="351"/>
        <v>3</v>
      </c>
      <c r="D1881" s="1">
        <f t="shared" si="352"/>
        <v>6</v>
      </c>
      <c r="E1881" s="12">
        <f t="shared" si="353"/>
        <v>22</v>
      </c>
      <c r="F1881" s="124" t="str">
        <f t="shared" si="354"/>
        <v>0</v>
      </c>
      <c r="G1881" s="1">
        <f ca="1">(OFFSET(O1881,0,MATCH(Customer!$J$6,'CDH &amp; HDH'!$P$11:$X$11,0)))</f>
        <v>41</v>
      </c>
      <c r="H1881" s="1" t="str">
        <f t="shared" si="355"/>
        <v>Heating</v>
      </c>
      <c r="I1881" s="1">
        <f ca="1">OFFSET(IF($H1881="Cooling",Customer!$C$25,Customer!$C$52),E1881,D1881)</f>
        <v>66</v>
      </c>
      <c r="J1881" s="1">
        <f ca="1">OFFSET(IF($H1881="Cooling",Customer!$L$25,Customer!$L$52),$E1881,$D1881)</f>
        <v>64</v>
      </c>
      <c r="K1881" s="16">
        <f t="shared" si="356"/>
        <v>0</v>
      </c>
      <c r="L1881" s="16">
        <f t="shared" si="357"/>
        <v>0</v>
      </c>
      <c r="M1881" s="17">
        <f t="shared" ca="1" si="349"/>
        <v>25</v>
      </c>
      <c r="N1881" s="17">
        <f t="shared" ca="1" si="350"/>
        <v>23</v>
      </c>
      <c r="O1881" s="4"/>
      <c r="P1881" s="4">
        <v>55</v>
      </c>
      <c r="Q1881" s="4">
        <v>31</v>
      </c>
      <c r="R1881" s="4">
        <v>31</v>
      </c>
      <c r="S1881" s="4">
        <v>34</v>
      </c>
      <c r="T1881" s="4">
        <v>37</v>
      </c>
      <c r="U1881" s="4">
        <v>36</v>
      </c>
      <c r="V1881" s="13">
        <v>41</v>
      </c>
      <c r="W1881" s="4">
        <v>44</v>
      </c>
      <c r="X1881" s="4">
        <v>39</v>
      </c>
      <c r="Y1881">
        <f t="shared" si="358"/>
        <v>0</v>
      </c>
      <c r="Z1881">
        <f t="shared" si="359"/>
        <v>0</v>
      </c>
    </row>
    <row r="1882" spans="2:26" x14ac:dyDescent="0.25">
      <c r="B1882" s="11">
        <f t="shared" si="360"/>
        <v>44639.916666662131</v>
      </c>
      <c r="C1882" s="1">
        <f t="shared" si="351"/>
        <v>3</v>
      </c>
      <c r="D1882" s="1">
        <f t="shared" si="352"/>
        <v>6</v>
      </c>
      <c r="E1882" s="12">
        <f t="shared" si="353"/>
        <v>23</v>
      </c>
      <c r="F1882" s="124" t="str">
        <f t="shared" si="354"/>
        <v>0</v>
      </c>
      <c r="G1882" s="1">
        <f ca="1">(OFFSET(O1882,0,MATCH(Customer!$J$6,'CDH &amp; HDH'!$P$11:$X$11,0)))</f>
        <v>40</v>
      </c>
      <c r="H1882" s="1" t="str">
        <f t="shared" si="355"/>
        <v>Heating</v>
      </c>
      <c r="I1882" s="1">
        <f ca="1">OFFSET(IF($H1882="Cooling",Customer!$C$25,Customer!$C$52),E1882,D1882)</f>
        <v>66</v>
      </c>
      <c r="J1882" s="1">
        <f ca="1">OFFSET(IF($H1882="Cooling",Customer!$L$25,Customer!$L$52),$E1882,$D1882)</f>
        <v>64</v>
      </c>
      <c r="K1882" s="16">
        <f t="shared" si="356"/>
        <v>0</v>
      </c>
      <c r="L1882" s="16">
        <f t="shared" si="357"/>
        <v>0</v>
      </c>
      <c r="M1882" s="17">
        <f t="shared" ca="1" si="349"/>
        <v>26</v>
      </c>
      <c r="N1882" s="17">
        <f t="shared" ca="1" si="350"/>
        <v>24</v>
      </c>
      <c r="O1882" s="4"/>
      <c r="P1882" s="4">
        <v>53</v>
      </c>
      <c r="Q1882" s="4">
        <v>30</v>
      </c>
      <c r="R1882" s="4">
        <v>28</v>
      </c>
      <c r="S1882" s="4">
        <v>34</v>
      </c>
      <c r="T1882" s="4">
        <v>36</v>
      </c>
      <c r="U1882" s="4">
        <v>36</v>
      </c>
      <c r="V1882" s="13">
        <v>40</v>
      </c>
      <c r="W1882" s="4">
        <v>44</v>
      </c>
      <c r="X1882" s="4">
        <v>38</v>
      </c>
      <c r="Y1882">
        <f t="shared" si="358"/>
        <v>0</v>
      </c>
      <c r="Z1882">
        <f t="shared" si="359"/>
        <v>0</v>
      </c>
    </row>
    <row r="1883" spans="2:26" x14ac:dyDescent="0.25">
      <c r="B1883" s="11">
        <f t="shared" si="360"/>
        <v>44639.958333328796</v>
      </c>
      <c r="C1883" s="1">
        <f t="shared" si="351"/>
        <v>3</v>
      </c>
      <c r="D1883" s="1">
        <f t="shared" si="352"/>
        <v>6</v>
      </c>
      <c r="E1883" s="12">
        <f t="shared" si="353"/>
        <v>24</v>
      </c>
      <c r="F1883" s="124" t="str">
        <f t="shared" si="354"/>
        <v>0</v>
      </c>
      <c r="G1883" s="1">
        <f ca="1">(OFFSET(O1883,0,MATCH(Customer!$J$6,'CDH &amp; HDH'!$P$11:$X$11,0)))</f>
        <v>37</v>
      </c>
      <c r="H1883" s="1" t="str">
        <f t="shared" si="355"/>
        <v>Heating</v>
      </c>
      <c r="I1883" s="1">
        <f ca="1">OFFSET(IF($H1883="Cooling",Customer!$C$25,Customer!$C$52),E1883,D1883)</f>
        <v>66</v>
      </c>
      <c r="J1883" s="1">
        <f ca="1">OFFSET(IF($H1883="Cooling",Customer!$L$25,Customer!$L$52),$E1883,$D1883)</f>
        <v>64</v>
      </c>
      <c r="K1883" s="16">
        <f t="shared" si="356"/>
        <v>0</v>
      </c>
      <c r="L1883" s="16">
        <f t="shared" si="357"/>
        <v>0</v>
      </c>
      <c r="M1883" s="17">
        <f t="shared" ca="1" si="349"/>
        <v>29</v>
      </c>
      <c r="N1883" s="17">
        <f t="shared" ca="1" si="350"/>
        <v>27</v>
      </c>
      <c r="O1883" s="4"/>
      <c r="P1883" s="4">
        <v>52</v>
      </c>
      <c r="Q1883" s="4">
        <v>30</v>
      </c>
      <c r="R1883" s="4">
        <v>26</v>
      </c>
      <c r="S1883" s="4">
        <v>32</v>
      </c>
      <c r="T1883" s="4">
        <v>34</v>
      </c>
      <c r="U1883" s="4">
        <v>35</v>
      </c>
      <c r="V1883" s="13">
        <v>37</v>
      </c>
      <c r="W1883" s="4">
        <v>43</v>
      </c>
      <c r="X1883" s="4">
        <v>36</v>
      </c>
      <c r="Y1883">
        <f t="shared" si="358"/>
        <v>0</v>
      </c>
      <c r="Z1883">
        <f t="shared" si="359"/>
        <v>0</v>
      </c>
    </row>
    <row r="1884" spans="2:26" x14ac:dyDescent="0.25">
      <c r="B1884" s="11">
        <f t="shared" si="360"/>
        <v>44639.99999999546</v>
      </c>
      <c r="C1884" s="1">
        <f t="shared" si="351"/>
        <v>3</v>
      </c>
      <c r="D1884" s="1">
        <f t="shared" si="352"/>
        <v>7</v>
      </c>
      <c r="E1884" s="12">
        <f t="shared" si="353"/>
        <v>1</v>
      </c>
      <c r="F1884" s="124" t="str">
        <f t="shared" si="354"/>
        <v>0</v>
      </c>
      <c r="G1884" s="1">
        <f ca="1">(OFFSET(O1884,0,MATCH(Customer!$J$6,'CDH &amp; HDH'!$P$11:$X$11,0)))</f>
        <v>36</v>
      </c>
      <c r="H1884" s="1" t="str">
        <f t="shared" si="355"/>
        <v>Heating</v>
      </c>
      <c r="I1884" s="1">
        <f ca="1">OFFSET(IF($H1884="Cooling",Customer!$C$25,Customer!$C$52),E1884,D1884)</f>
        <v>66</v>
      </c>
      <c r="J1884" s="1">
        <f ca="1">OFFSET(IF($H1884="Cooling",Customer!$L$25,Customer!$L$52),$E1884,$D1884)</f>
        <v>64</v>
      </c>
      <c r="K1884" s="16">
        <f t="shared" si="356"/>
        <v>0</v>
      </c>
      <c r="L1884" s="16">
        <f t="shared" si="357"/>
        <v>0</v>
      </c>
      <c r="M1884" s="17">
        <f t="shared" ca="1" si="349"/>
        <v>30</v>
      </c>
      <c r="N1884" s="17">
        <f t="shared" ca="1" si="350"/>
        <v>28</v>
      </c>
      <c r="O1884" s="4"/>
      <c r="P1884" s="4">
        <v>50</v>
      </c>
      <c r="Q1884" s="4">
        <v>32</v>
      </c>
      <c r="R1884" s="4">
        <v>22</v>
      </c>
      <c r="S1884" s="4">
        <v>33</v>
      </c>
      <c r="T1884" s="4">
        <v>34</v>
      </c>
      <c r="U1884" s="4">
        <v>32</v>
      </c>
      <c r="V1884" s="13">
        <v>36</v>
      </c>
      <c r="W1884" s="4">
        <v>42</v>
      </c>
      <c r="X1884" s="4">
        <v>35</v>
      </c>
      <c r="Y1884">
        <f t="shared" si="358"/>
        <v>0</v>
      </c>
      <c r="Z1884">
        <f t="shared" si="359"/>
        <v>0</v>
      </c>
    </row>
    <row r="1885" spans="2:26" x14ac:dyDescent="0.25">
      <c r="B1885" s="11">
        <f t="shared" si="360"/>
        <v>44640.041666662124</v>
      </c>
      <c r="C1885" s="1">
        <f t="shared" si="351"/>
        <v>3</v>
      </c>
      <c r="D1885" s="1">
        <f t="shared" si="352"/>
        <v>7</v>
      </c>
      <c r="E1885" s="12">
        <f t="shared" si="353"/>
        <v>2</v>
      </c>
      <c r="F1885" s="124" t="str">
        <f t="shared" si="354"/>
        <v>0</v>
      </c>
      <c r="G1885" s="1">
        <f ca="1">(OFFSET(O1885,0,MATCH(Customer!$J$6,'CDH &amp; HDH'!$P$11:$X$11,0)))</f>
        <v>35</v>
      </c>
      <c r="H1885" s="1" t="str">
        <f t="shared" si="355"/>
        <v>Heating</v>
      </c>
      <c r="I1885" s="1">
        <f ca="1">OFFSET(IF($H1885="Cooling",Customer!$C$25,Customer!$C$52),E1885,D1885)</f>
        <v>66</v>
      </c>
      <c r="J1885" s="1">
        <f ca="1">OFFSET(IF($H1885="Cooling",Customer!$L$25,Customer!$L$52),$E1885,$D1885)</f>
        <v>64</v>
      </c>
      <c r="K1885" s="16">
        <f t="shared" si="356"/>
        <v>0</v>
      </c>
      <c r="L1885" s="16">
        <f t="shared" si="357"/>
        <v>0</v>
      </c>
      <c r="M1885" s="17">
        <f t="shared" ca="1" si="349"/>
        <v>31</v>
      </c>
      <c r="N1885" s="17">
        <f t="shared" ca="1" si="350"/>
        <v>29</v>
      </c>
      <c r="O1885" s="4"/>
      <c r="P1885" s="4">
        <v>49</v>
      </c>
      <c r="Q1885" s="4">
        <v>33</v>
      </c>
      <c r="R1885" s="4">
        <v>20</v>
      </c>
      <c r="S1885" s="4">
        <v>33</v>
      </c>
      <c r="T1885" s="4">
        <v>33</v>
      </c>
      <c r="U1885" s="4">
        <v>29</v>
      </c>
      <c r="V1885" s="13">
        <v>35</v>
      </c>
      <c r="W1885" s="4">
        <v>41</v>
      </c>
      <c r="X1885" s="4">
        <v>34</v>
      </c>
      <c r="Y1885">
        <f t="shared" si="358"/>
        <v>0</v>
      </c>
      <c r="Z1885">
        <f t="shared" si="359"/>
        <v>0</v>
      </c>
    </row>
    <row r="1886" spans="2:26" x14ac:dyDescent="0.25">
      <c r="B1886" s="11">
        <f t="shared" si="360"/>
        <v>44640.083333328788</v>
      </c>
      <c r="C1886" s="1">
        <f t="shared" si="351"/>
        <v>3</v>
      </c>
      <c r="D1886" s="1">
        <f t="shared" si="352"/>
        <v>7</v>
      </c>
      <c r="E1886" s="12">
        <f t="shared" si="353"/>
        <v>3</v>
      </c>
      <c r="F1886" s="124" t="str">
        <f t="shared" si="354"/>
        <v>0</v>
      </c>
      <c r="G1886" s="1">
        <f ca="1">(OFFSET(O1886,0,MATCH(Customer!$J$6,'CDH &amp; HDH'!$P$11:$X$11,0)))</f>
        <v>34</v>
      </c>
      <c r="H1886" s="1" t="str">
        <f t="shared" si="355"/>
        <v>Heating</v>
      </c>
      <c r="I1886" s="1">
        <f ca="1">OFFSET(IF($H1886="Cooling",Customer!$C$25,Customer!$C$52),E1886,D1886)</f>
        <v>66</v>
      </c>
      <c r="J1886" s="1">
        <f ca="1">OFFSET(IF($H1886="Cooling",Customer!$L$25,Customer!$L$52),$E1886,$D1886)</f>
        <v>64</v>
      </c>
      <c r="K1886" s="16">
        <f t="shared" si="356"/>
        <v>0</v>
      </c>
      <c r="L1886" s="16">
        <f t="shared" si="357"/>
        <v>0</v>
      </c>
      <c r="M1886" s="17">
        <f t="shared" ca="1" si="349"/>
        <v>32</v>
      </c>
      <c r="N1886" s="17">
        <f t="shared" ca="1" si="350"/>
        <v>30</v>
      </c>
      <c r="O1886" s="4"/>
      <c r="P1886" s="4">
        <v>47</v>
      </c>
      <c r="Q1886" s="4">
        <v>32</v>
      </c>
      <c r="R1886" s="4">
        <v>19</v>
      </c>
      <c r="S1886" s="4">
        <v>33</v>
      </c>
      <c r="T1886" s="4">
        <v>31</v>
      </c>
      <c r="U1886" s="4">
        <v>30</v>
      </c>
      <c r="V1886" s="13">
        <v>34</v>
      </c>
      <c r="W1886" s="4">
        <v>41</v>
      </c>
      <c r="X1886" s="4">
        <v>34</v>
      </c>
      <c r="Y1886">
        <f t="shared" si="358"/>
        <v>0</v>
      </c>
      <c r="Z1886">
        <f t="shared" si="359"/>
        <v>0</v>
      </c>
    </row>
    <row r="1887" spans="2:26" x14ac:dyDescent="0.25">
      <c r="B1887" s="11">
        <f t="shared" si="360"/>
        <v>44640.124999995453</v>
      </c>
      <c r="C1887" s="1">
        <f t="shared" si="351"/>
        <v>3</v>
      </c>
      <c r="D1887" s="1">
        <f t="shared" si="352"/>
        <v>7</v>
      </c>
      <c r="E1887" s="12">
        <f t="shared" si="353"/>
        <v>4</v>
      </c>
      <c r="F1887" s="124" t="str">
        <f t="shared" si="354"/>
        <v>0</v>
      </c>
      <c r="G1887" s="1">
        <f ca="1">(OFFSET(O1887,0,MATCH(Customer!$J$6,'CDH &amp; HDH'!$P$11:$X$11,0)))</f>
        <v>34</v>
      </c>
      <c r="H1887" s="1" t="str">
        <f t="shared" si="355"/>
        <v>Heating</v>
      </c>
      <c r="I1887" s="1">
        <f ca="1">OFFSET(IF($H1887="Cooling",Customer!$C$25,Customer!$C$52),E1887,D1887)</f>
        <v>66</v>
      </c>
      <c r="J1887" s="1">
        <f ca="1">OFFSET(IF($H1887="Cooling",Customer!$L$25,Customer!$L$52),$E1887,$D1887)</f>
        <v>64</v>
      </c>
      <c r="K1887" s="16">
        <f t="shared" si="356"/>
        <v>0</v>
      </c>
      <c r="L1887" s="16">
        <f t="shared" si="357"/>
        <v>0</v>
      </c>
      <c r="M1887" s="17">
        <f t="shared" ca="1" si="349"/>
        <v>32</v>
      </c>
      <c r="N1887" s="17">
        <f t="shared" ca="1" si="350"/>
        <v>30</v>
      </c>
      <c r="O1887" s="4"/>
      <c r="P1887" s="4">
        <v>46</v>
      </c>
      <c r="Q1887" s="4">
        <v>32</v>
      </c>
      <c r="R1887" s="4">
        <v>18</v>
      </c>
      <c r="S1887" s="4">
        <v>33</v>
      </c>
      <c r="T1887" s="4">
        <v>31</v>
      </c>
      <c r="U1887" s="4">
        <v>30</v>
      </c>
      <c r="V1887" s="13">
        <v>34</v>
      </c>
      <c r="W1887" s="4">
        <v>42</v>
      </c>
      <c r="X1887" s="4">
        <v>33</v>
      </c>
      <c r="Y1887">
        <f t="shared" si="358"/>
        <v>0</v>
      </c>
      <c r="Z1887">
        <f t="shared" si="359"/>
        <v>0</v>
      </c>
    </row>
    <row r="1888" spans="2:26" x14ac:dyDescent="0.25">
      <c r="B1888" s="11">
        <f t="shared" si="360"/>
        <v>44640.166666662117</v>
      </c>
      <c r="C1888" s="1">
        <f t="shared" si="351"/>
        <v>3</v>
      </c>
      <c r="D1888" s="1">
        <f t="shared" si="352"/>
        <v>7</v>
      </c>
      <c r="E1888" s="12">
        <f t="shared" si="353"/>
        <v>5</v>
      </c>
      <c r="F1888" s="124" t="str">
        <f t="shared" si="354"/>
        <v>0</v>
      </c>
      <c r="G1888" s="1">
        <f ca="1">(OFFSET(O1888,0,MATCH(Customer!$J$6,'CDH &amp; HDH'!$P$11:$X$11,0)))</f>
        <v>32</v>
      </c>
      <c r="H1888" s="1" t="str">
        <f t="shared" si="355"/>
        <v>Heating</v>
      </c>
      <c r="I1888" s="1">
        <f ca="1">OFFSET(IF($H1888="Cooling",Customer!$C$25,Customer!$C$52),E1888,D1888)</f>
        <v>66</v>
      </c>
      <c r="J1888" s="1">
        <f ca="1">OFFSET(IF($H1888="Cooling",Customer!$L$25,Customer!$L$52),$E1888,$D1888)</f>
        <v>64</v>
      </c>
      <c r="K1888" s="16">
        <f t="shared" si="356"/>
        <v>0</v>
      </c>
      <c r="L1888" s="16">
        <f t="shared" si="357"/>
        <v>0</v>
      </c>
      <c r="M1888" s="17">
        <f t="shared" ca="1" si="349"/>
        <v>34</v>
      </c>
      <c r="N1888" s="17">
        <f t="shared" ca="1" si="350"/>
        <v>32</v>
      </c>
      <c r="O1888" s="4"/>
      <c r="P1888" s="4">
        <v>45</v>
      </c>
      <c r="Q1888" s="4">
        <v>32</v>
      </c>
      <c r="R1888" s="4">
        <v>19</v>
      </c>
      <c r="S1888" s="4">
        <v>33</v>
      </c>
      <c r="T1888" s="4">
        <v>32</v>
      </c>
      <c r="U1888" s="4">
        <v>30</v>
      </c>
      <c r="V1888" s="13">
        <v>32</v>
      </c>
      <c r="W1888" s="4">
        <v>42</v>
      </c>
      <c r="X1888" s="4">
        <v>33</v>
      </c>
      <c r="Y1888">
        <f t="shared" si="358"/>
        <v>0</v>
      </c>
      <c r="Z1888">
        <f t="shared" si="359"/>
        <v>0</v>
      </c>
    </row>
    <row r="1889" spans="2:26" x14ac:dyDescent="0.25">
      <c r="B1889" s="11">
        <f t="shared" si="360"/>
        <v>44640.208333328781</v>
      </c>
      <c r="C1889" s="1">
        <f t="shared" si="351"/>
        <v>3</v>
      </c>
      <c r="D1889" s="1">
        <f t="shared" si="352"/>
        <v>7</v>
      </c>
      <c r="E1889" s="12">
        <f t="shared" si="353"/>
        <v>6</v>
      </c>
      <c r="F1889" s="124" t="str">
        <f t="shared" si="354"/>
        <v>0</v>
      </c>
      <c r="G1889" s="1">
        <f ca="1">(OFFSET(O1889,0,MATCH(Customer!$J$6,'CDH &amp; HDH'!$P$11:$X$11,0)))</f>
        <v>31</v>
      </c>
      <c r="H1889" s="1" t="str">
        <f t="shared" si="355"/>
        <v>Heating</v>
      </c>
      <c r="I1889" s="1">
        <f ca="1">OFFSET(IF($H1889="Cooling",Customer!$C$25,Customer!$C$52),E1889,D1889)</f>
        <v>66</v>
      </c>
      <c r="J1889" s="1">
        <f ca="1">OFFSET(IF($H1889="Cooling",Customer!$L$25,Customer!$L$52),$E1889,$D1889)</f>
        <v>64</v>
      </c>
      <c r="K1889" s="16">
        <f t="shared" si="356"/>
        <v>0</v>
      </c>
      <c r="L1889" s="16">
        <f t="shared" si="357"/>
        <v>0</v>
      </c>
      <c r="M1889" s="17">
        <f t="shared" ca="1" si="349"/>
        <v>35</v>
      </c>
      <c r="N1889" s="17">
        <f t="shared" ca="1" si="350"/>
        <v>33</v>
      </c>
      <c r="O1889" s="4"/>
      <c r="P1889" s="4">
        <v>43</v>
      </c>
      <c r="Q1889" s="4">
        <v>31</v>
      </c>
      <c r="R1889" s="4">
        <v>20</v>
      </c>
      <c r="S1889" s="4">
        <v>34</v>
      </c>
      <c r="T1889" s="4">
        <v>33</v>
      </c>
      <c r="U1889" s="4">
        <v>29</v>
      </c>
      <c r="V1889" s="13">
        <v>31</v>
      </c>
      <c r="W1889" s="4">
        <v>39</v>
      </c>
      <c r="X1889" s="4">
        <v>32</v>
      </c>
      <c r="Y1889">
        <f t="shared" si="358"/>
        <v>0</v>
      </c>
      <c r="Z1889">
        <f t="shared" si="359"/>
        <v>0</v>
      </c>
    </row>
    <row r="1890" spans="2:26" x14ac:dyDescent="0.25">
      <c r="B1890" s="11">
        <f t="shared" si="360"/>
        <v>44640.249999995445</v>
      </c>
      <c r="C1890" s="1">
        <f t="shared" si="351"/>
        <v>3</v>
      </c>
      <c r="D1890" s="1">
        <f t="shared" si="352"/>
        <v>7</v>
      </c>
      <c r="E1890" s="12">
        <f t="shared" si="353"/>
        <v>7</v>
      </c>
      <c r="F1890" s="124" t="str">
        <f t="shared" si="354"/>
        <v>0</v>
      </c>
      <c r="G1890" s="1">
        <f ca="1">(OFFSET(O1890,0,MATCH(Customer!$J$6,'CDH &amp; HDH'!$P$11:$X$11,0)))</f>
        <v>32</v>
      </c>
      <c r="H1890" s="1" t="str">
        <f t="shared" si="355"/>
        <v>Heating</v>
      </c>
      <c r="I1890" s="1">
        <f ca="1">OFFSET(IF($H1890="Cooling",Customer!$C$25,Customer!$C$52),E1890,D1890)</f>
        <v>66</v>
      </c>
      <c r="J1890" s="1">
        <f ca="1">OFFSET(IF($H1890="Cooling",Customer!$L$25,Customer!$L$52),$E1890,$D1890)</f>
        <v>64</v>
      </c>
      <c r="K1890" s="16">
        <f t="shared" si="356"/>
        <v>0</v>
      </c>
      <c r="L1890" s="16">
        <f t="shared" si="357"/>
        <v>0</v>
      </c>
      <c r="M1890" s="17">
        <f t="shared" ca="1" si="349"/>
        <v>34</v>
      </c>
      <c r="N1890" s="17">
        <f t="shared" ca="1" si="350"/>
        <v>32</v>
      </c>
      <c r="O1890" s="4"/>
      <c r="P1890" s="4">
        <v>42</v>
      </c>
      <c r="Q1890" s="4">
        <v>31</v>
      </c>
      <c r="R1890" s="4">
        <v>19</v>
      </c>
      <c r="S1890" s="4">
        <v>34</v>
      </c>
      <c r="T1890" s="4">
        <v>34</v>
      </c>
      <c r="U1890" s="4">
        <v>32</v>
      </c>
      <c r="V1890" s="13">
        <v>32</v>
      </c>
      <c r="W1890" s="4">
        <v>40</v>
      </c>
      <c r="X1890" s="4">
        <v>32</v>
      </c>
      <c r="Y1890">
        <f t="shared" si="358"/>
        <v>0</v>
      </c>
      <c r="Z1890">
        <f t="shared" si="359"/>
        <v>0</v>
      </c>
    </row>
    <row r="1891" spans="2:26" x14ac:dyDescent="0.25">
      <c r="B1891" s="11">
        <f t="shared" si="360"/>
        <v>44640.291666662109</v>
      </c>
      <c r="C1891" s="1">
        <f t="shared" si="351"/>
        <v>3</v>
      </c>
      <c r="D1891" s="1">
        <f t="shared" si="352"/>
        <v>7</v>
      </c>
      <c r="E1891" s="12">
        <f t="shared" si="353"/>
        <v>8</v>
      </c>
      <c r="F1891" s="124" t="str">
        <f t="shared" si="354"/>
        <v>0</v>
      </c>
      <c r="G1891" s="1">
        <f ca="1">(OFFSET(O1891,0,MATCH(Customer!$J$6,'CDH &amp; HDH'!$P$11:$X$11,0)))</f>
        <v>29</v>
      </c>
      <c r="H1891" s="1" t="str">
        <f t="shared" si="355"/>
        <v>Heating</v>
      </c>
      <c r="I1891" s="1">
        <f ca="1">OFFSET(IF($H1891="Cooling",Customer!$C$25,Customer!$C$52),E1891,D1891)</f>
        <v>66</v>
      </c>
      <c r="J1891" s="1">
        <f ca="1">OFFSET(IF($H1891="Cooling",Customer!$L$25,Customer!$L$52),$E1891,$D1891)</f>
        <v>64</v>
      </c>
      <c r="K1891" s="16">
        <f t="shared" si="356"/>
        <v>0</v>
      </c>
      <c r="L1891" s="16">
        <f t="shared" si="357"/>
        <v>0</v>
      </c>
      <c r="M1891" s="17">
        <f t="shared" ca="1" si="349"/>
        <v>37</v>
      </c>
      <c r="N1891" s="17">
        <f t="shared" ca="1" si="350"/>
        <v>35</v>
      </c>
      <c r="O1891" s="4"/>
      <c r="P1891" s="4">
        <v>48</v>
      </c>
      <c r="Q1891" s="4">
        <v>31</v>
      </c>
      <c r="R1891" s="4">
        <v>19</v>
      </c>
      <c r="S1891" s="4">
        <v>36</v>
      </c>
      <c r="T1891" s="4">
        <v>37</v>
      </c>
      <c r="U1891" s="4">
        <v>35</v>
      </c>
      <c r="V1891" s="13">
        <v>29</v>
      </c>
      <c r="W1891" s="4">
        <v>43</v>
      </c>
      <c r="X1891" s="4">
        <v>31</v>
      </c>
      <c r="Y1891">
        <f t="shared" si="358"/>
        <v>0</v>
      </c>
      <c r="Z1891">
        <f t="shared" si="359"/>
        <v>0</v>
      </c>
    </row>
    <row r="1892" spans="2:26" x14ac:dyDescent="0.25">
      <c r="B1892" s="11">
        <f t="shared" si="360"/>
        <v>44640.333333328774</v>
      </c>
      <c r="C1892" s="1">
        <f t="shared" si="351"/>
        <v>3</v>
      </c>
      <c r="D1892" s="1">
        <f t="shared" si="352"/>
        <v>7</v>
      </c>
      <c r="E1892" s="12">
        <f t="shared" si="353"/>
        <v>9</v>
      </c>
      <c r="F1892" s="124" t="str">
        <f t="shared" si="354"/>
        <v>0</v>
      </c>
      <c r="G1892" s="1">
        <f ca="1">(OFFSET(O1892,0,MATCH(Customer!$J$6,'CDH &amp; HDH'!$P$11:$X$11,0)))</f>
        <v>29</v>
      </c>
      <c r="H1892" s="1" t="str">
        <f t="shared" si="355"/>
        <v>Heating</v>
      </c>
      <c r="I1892" s="1">
        <f ca="1">OFFSET(IF($H1892="Cooling",Customer!$C$25,Customer!$C$52),E1892,D1892)</f>
        <v>66</v>
      </c>
      <c r="J1892" s="1">
        <f ca="1">OFFSET(IF($H1892="Cooling",Customer!$L$25,Customer!$L$52),$E1892,$D1892)</f>
        <v>64</v>
      </c>
      <c r="K1892" s="16">
        <f t="shared" si="356"/>
        <v>0</v>
      </c>
      <c r="L1892" s="16">
        <f t="shared" si="357"/>
        <v>0</v>
      </c>
      <c r="M1892" s="17">
        <f t="shared" ca="1" si="349"/>
        <v>37</v>
      </c>
      <c r="N1892" s="17">
        <f t="shared" ca="1" si="350"/>
        <v>35</v>
      </c>
      <c r="O1892" s="4"/>
      <c r="P1892" s="4">
        <v>54</v>
      </c>
      <c r="Q1892" s="4">
        <v>31</v>
      </c>
      <c r="R1892" s="4">
        <v>19</v>
      </c>
      <c r="S1892" s="4">
        <v>38</v>
      </c>
      <c r="T1892" s="4">
        <v>39</v>
      </c>
      <c r="U1892" s="4">
        <v>38</v>
      </c>
      <c r="V1892" s="13">
        <v>29</v>
      </c>
      <c r="W1892" s="4">
        <v>47</v>
      </c>
      <c r="X1892" s="4">
        <v>31</v>
      </c>
      <c r="Y1892">
        <f t="shared" si="358"/>
        <v>0</v>
      </c>
      <c r="Z1892">
        <f t="shared" si="359"/>
        <v>0</v>
      </c>
    </row>
    <row r="1893" spans="2:26" x14ac:dyDescent="0.25">
      <c r="B1893" s="11">
        <f t="shared" si="360"/>
        <v>44640.374999995438</v>
      </c>
      <c r="C1893" s="1">
        <f t="shared" si="351"/>
        <v>3</v>
      </c>
      <c r="D1893" s="1">
        <f t="shared" si="352"/>
        <v>7</v>
      </c>
      <c r="E1893" s="12">
        <f t="shared" si="353"/>
        <v>10</v>
      </c>
      <c r="F1893" s="124" t="str">
        <f t="shared" si="354"/>
        <v>0</v>
      </c>
      <c r="G1893" s="1">
        <f ca="1">(OFFSET(O1893,0,MATCH(Customer!$J$6,'CDH &amp; HDH'!$P$11:$X$11,0)))</f>
        <v>30</v>
      </c>
      <c r="H1893" s="1" t="str">
        <f t="shared" si="355"/>
        <v>Heating</v>
      </c>
      <c r="I1893" s="1">
        <f ca="1">OFFSET(IF($H1893="Cooling",Customer!$C$25,Customer!$C$52),E1893,D1893)</f>
        <v>66</v>
      </c>
      <c r="J1893" s="1">
        <f ca="1">OFFSET(IF($H1893="Cooling",Customer!$L$25,Customer!$L$52),$E1893,$D1893)</f>
        <v>64</v>
      </c>
      <c r="K1893" s="16">
        <f t="shared" si="356"/>
        <v>0</v>
      </c>
      <c r="L1893" s="16">
        <f t="shared" si="357"/>
        <v>0</v>
      </c>
      <c r="M1893" s="17">
        <f t="shared" ca="1" si="349"/>
        <v>36</v>
      </c>
      <c r="N1893" s="17">
        <f t="shared" ca="1" si="350"/>
        <v>34</v>
      </c>
      <c r="O1893" s="4"/>
      <c r="P1893" s="4">
        <v>60</v>
      </c>
      <c r="Q1893" s="4">
        <v>32</v>
      </c>
      <c r="R1893" s="4">
        <v>18</v>
      </c>
      <c r="S1893" s="4">
        <v>41</v>
      </c>
      <c r="T1893" s="4">
        <v>44</v>
      </c>
      <c r="U1893" s="4">
        <v>42</v>
      </c>
      <c r="V1893" s="13">
        <v>30</v>
      </c>
      <c r="W1893" s="4">
        <v>49</v>
      </c>
      <c r="X1893" s="4">
        <v>31</v>
      </c>
      <c r="Y1893">
        <f t="shared" si="358"/>
        <v>0</v>
      </c>
      <c r="Z1893">
        <f t="shared" si="359"/>
        <v>0</v>
      </c>
    </row>
    <row r="1894" spans="2:26" x14ac:dyDescent="0.25">
      <c r="B1894" s="11">
        <f t="shared" si="360"/>
        <v>44640.416666662102</v>
      </c>
      <c r="C1894" s="1">
        <f t="shared" si="351"/>
        <v>3</v>
      </c>
      <c r="D1894" s="1">
        <f t="shared" si="352"/>
        <v>7</v>
      </c>
      <c r="E1894" s="12">
        <f t="shared" si="353"/>
        <v>11</v>
      </c>
      <c r="F1894" s="124" t="str">
        <f t="shared" si="354"/>
        <v>0</v>
      </c>
      <c r="G1894" s="1">
        <f ca="1">(OFFSET(O1894,0,MATCH(Customer!$J$6,'CDH &amp; HDH'!$P$11:$X$11,0)))</f>
        <v>28</v>
      </c>
      <c r="H1894" s="1" t="str">
        <f t="shared" si="355"/>
        <v>Heating</v>
      </c>
      <c r="I1894" s="1">
        <f ca="1">OFFSET(IF($H1894="Cooling",Customer!$C$25,Customer!$C$52),E1894,D1894)</f>
        <v>66</v>
      </c>
      <c r="J1894" s="1">
        <f ca="1">OFFSET(IF($H1894="Cooling",Customer!$L$25,Customer!$L$52),$E1894,$D1894)</f>
        <v>64</v>
      </c>
      <c r="K1894" s="16">
        <f t="shared" si="356"/>
        <v>0</v>
      </c>
      <c r="L1894" s="16">
        <f t="shared" si="357"/>
        <v>0</v>
      </c>
      <c r="M1894" s="17">
        <f t="shared" ca="1" si="349"/>
        <v>38</v>
      </c>
      <c r="N1894" s="17">
        <f t="shared" ca="1" si="350"/>
        <v>36</v>
      </c>
      <c r="O1894" s="4"/>
      <c r="P1894" s="4">
        <v>65</v>
      </c>
      <c r="Q1894" s="4">
        <v>32</v>
      </c>
      <c r="R1894" s="4">
        <v>18</v>
      </c>
      <c r="S1894" s="4">
        <v>43</v>
      </c>
      <c r="T1894" s="4">
        <v>50</v>
      </c>
      <c r="U1894" s="4">
        <v>45</v>
      </c>
      <c r="V1894" s="13">
        <v>28</v>
      </c>
      <c r="W1894" s="4">
        <v>53</v>
      </c>
      <c r="X1894" s="4">
        <v>31</v>
      </c>
      <c r="Y1894">
        <f t="shared" si="358"/>
        <v>0</v>
      </c>
      <c r="Z1894">
        <f t="shared" si="359"/>
        <v>0</v>
      </c>
    </row>
    <row r="1895" spans="2:26" x14ac:dyDescent="0.25">
      <c r="B1895" s="11">
        <f t="shared" si="360"/>
        <v>44640.458333328766</v>
      </c>
      <c r="C1895" s="1">
        <f t="shared" si="351"/>
        <v>3</v>
      </c>
      <c r="D1895" s="1">
        <f t="shared" si="352"/>
        <v>7</v>
      </c>
      <c r="E1895" s="12">
        <f t="shared" si="353"/>
        <v>12</v>
      </c>
      <c r="F1895" s="124" t="str">
        <f t="shared" si="354"/>
        <v>0</v>
      </c>
      <c r="G1895" s="1">
        <f ca="1">(OFFSET(O1895,0,MATCH(Customer!$J$6,'CDH &amp; HDH'!$P$11:$X$11,0)))</f>
        <v>28</v>
      </c>
      <c r="H1895" s="1" t="str">
        <f t="shared" si="355"/>
        <v>Heating</v>
      </c>
      <c r="I1895" s="1">
        <f ca="1">OFFSET(IF($H1895="Cooling",Customer!$C$25,Customer!$C$52),E1895,D1895)</f>
        <v>66</v>
      </c>
      <c r="J1895" s="1">
        <f ca="1">OFFSET(IF($H1895="Cooling",Customer!$L$25,Customer!$L$52),$E1895,$D1895)</f>
        <v>64</v>
      </c>
      <c r="K1895" s="16">
        <f t="shared" si="356"/>
        <v>0</v>
      </c>
      <c r="L1895" s="16">
        <f t="shared" si="357"/>
        <v>0</v>
      </c>
      <c r="M1895" s="17">
        <f t="shared" ca="1" si="349"/>
        <v>38</v>
      </c>
      <c r="N1895" s="17">
        <f t="shared" ca="1" si="350"/>
        <v>36</v>
      </c>
      <c r="O1895" s="4"/>
      <c r="P1895" s="4">
        <v>69</v>
      </c>
      <c r="Q1895" s="4">
        <v>32</v>
      </c>
      <c r="R1895" s="4">
        <v>18</v>
      </c>
      <c r="S1895" s="4">
        <v>45</v>
      </c>
      <c r="T1895" s="4">
        <v>50</v>
      </c>
      <c r="U1895" s="4">
        <v>48</v>
      </c>
      <c r="V1895" s="13">
        <v>28</v>
      </c>
      <c r="W1895" s="4">
        <v>55</v>
      </c>
      <c r="X1895" s="4">
        <v>32</v>
      </c>
      <c r="Y1895">
        <f t="shared" si="358"/>
        <v>0</v>
      </c>
      <c r="Z1895">
        <f t="shared" si="359"/>
        <v>0</v>
      </c>
    </row>
    <row r="1896" spans="2:26" x14ac:dyDescent="0.25">
      <c r="B1896" s="11">
        <f t="shared" si="360"/>
        <v>44640.499999995431</v>
      </c>
      <c r="C1896" s="1">
        <f t="shared" si="351"/>
        <v>3</v>
      </c>
      <c r="D1896" s="1">
        <f t="shared" si="352"/>
        <v>7</v>
      </c>
      <c r="E1896" s="12">
        <f t="shared" si="353"/>
        <v>13</v>
      </c>
      <c r="F1896" s="124" t="str">
        <f t="shared" si="354"/>
        <v>0</v>
      </c>
      <c r="G1896" s="1">
        <f ca="1">(OFFSET(O1896,0,MATCH(Customer!$J$6,'CDH &amp; HDH'!$P$11:$X$11,0)))</f>
        <v>26</v>
      </c>
      <c r="H1896" s="1" t="str">
        <f t="shared" si="355"/>
        <v>Heating</v>
      </c>
      <c r="I1896" s="1">
        <f ca="1">OFFSET(IF($H1896="Cooling",Customer!$C$25,Customer!$C$52),E1896,D1896)</f>
        <v>66</v>
      </c>
      <c r="J1896" s="1">
        <f ca="1">OFFSET(IF($H1896="Cooling",Customer!$L$25,Customer!$L$52),$E1896,$D1896)</f>
        <v>64</v>
      </c>
      <c r="K1896" s="16">
        <f t="shared" si="356"/>
        <v>0</v>
      </c>
      <c r="L1896" s="16">
        <f t="shared" si="357"/>
        <v>0</v>
      </c>
      <c r="M1896" s="17">
        <f t="shared" ca="1" si="349"/>
        <v>40</v>
      </c>
      <c r="N1896" s="17">
        <f t="shared" ca="1" si="350"/>
        <v>38</v>
      </c>
      <c r="O1896" s="4"/>
      <c r="P1896" s="4">
        <v>74</v>
      </c>
      <c r="Q1896" s="4">
        <v>32</v>
      </c>
      <c r="R1896" s="4">
        <v>16</v>
      </c>
      <c r="S1896" s="4">
        <v>49</v>
      </c>
      <c r="T1896" s="4">
        <v>56</v>
      </c>
      <c r="U1896" s="4">
        <v>49</v>
      </c>
      <c r="V1896" s="13">
        <v>26</v>
      </c>
      <c r="W1896" s="4">
        <v>57</v>
      </c>
      <c r="X1896" s="4">
        <v>31</v>
      </c>
      <c r="Y1896">
        <f t="shared" si="358"/>
        <v>0</v>
      </c>
      <c r="Z1896">
        <f t="shared" si="359"/>
        <v>0</v>
      </c>
    </row>
    <row r="1897" spans="2:26" x14ac:dyDescent="0.25">
      <c r="B1897" s="11">
        <f t="shared" si="360"/>
        <v>44640.541666662095</v>
      </c>
      <c r="C1897" s="1">
        <f t="shared" si="351"/>
        <v>3</v>
      </c>
      <c r="D1897" s="1">
        <f t="shared" si="352"/>
        <v>7</v>
      </c>
      <c r="E1897" s="12">
        <f t="shared" si="353"/>
        <v>14</v>
      </c>
      <c r="F1897" s="124" t="str">
        <f t="shared" si="354"/>
        <v>0</v>
      </c>
      <c r="G1897" s="1">
        <f ca="1">(OFFSET(O1897,0,MATCH(Customer!$J$6,'CDH &amp; HDH'!$P$11:$X$11,0)))</f>
        <v>25</v>
      </c>
      <c r="H1897" s="1" t="str">
        <f t="shared" si="355"/>
        <v>Heating</v>
      </c>
      <c r="I1897" s="1">
        <f ca="1">OFFSET(IF($H1897="Cooling",Customer!$C$25,Customer!$C$52),E1897,D1897)</f>
        <v>66</v>
      </c>
      <c r="J1897" s="1">
        <f ca="1">OFFSET(IF($H1897="Cooling",Customer!$L$25,Customer!$L$52),$E1897,$D1897)</f>
        <v>64</v>
      </c>
      <c r="K1897" s="16">
        <f t="shared" si="356"/>
        <v>0</v>
      </c>
      <c r="L1897" s="16">
        <f t="shared" si="357"/>
        <v>0</v>
      </c>
      <c r="M1897" s="17">
        <f t="shared" ca="1" si="349"/>
        <v>41</v>
      </c>
      <c r="N1897" s="17">
        <f t="shared" ca="1" si="350"/>
        <v>39</v>
      </c>
      <c r="O1897" s="4"/>
      <c r="P1897" s="4">
        <v>74</v>
      </c>
      <c r="Q1897" s="4">
        <v>32</v>
      </c>
      <c r="R1897" s="4">
        <v>15</v>
      </c>
      <c r="S1897" s="4">
        <v>52</v>
      </c>
      <c r="T1897" s="4">
        <v>62</v>
      </c>
      <c r="U1897" s="4">
        <v>51</v>
      </c>
      <c r="V1897" s="13">
        <v>25</v>
      </c>
      <c r="W1897" s="4">
        <v>57</v>
      </c>
      <c r="X1897" s="4">
        <v>31</v>
      </c>
      <c r="Y1897">
        <f t="shared" si="358"/>
        <v>0</v>
      </c>
      <c r="Z1897">
        <f t="shared" si="359"/>
        <v>0</v>
      </c>
    </row>
    <row r="1898" spans="2:26" x14ac:dyDescent="0.25">
      <c r="B1898" s="11">
        <f t="shared" si="360"/>
        <v>44640.583333328759</v>
      </c>
      <c r="C1898" s="1">
        <f t="shared" si="351"/>
        <v>3</v>
      </c>
      <c r="D1898" s="1">
        <f t="shared" si="352"/>
        <v>7</v>
      </c>
      <c r="E1898" s="12">
        <f t="shared" si="353"/>
        <v>15</v>
      </c>
      <c r="F1898" s="124" t="str">
        <f t="shared" si="354"/>
        <v>0</v>
      </c>
      <c r="G1898" s="1">
        <f ca="1">(OFFSET(O1898,0,MATCH(Customer!$J$6,'CDH &amp; HDH'!$P$11:$X$11,0)))</f>
        <v>25</v>
      </c>
      <c r="H1898" s="1" t="str">
        <f t="shared" si="355"/>
        <v>Heating</v>
      </c>
      <c r="I1898" s="1">
        <f ca="1">OFFSET(IF($H1898="Cooling",Customer!$C$25,Customer!$C$52),E1898,D1898)</f>
        <v>66</v>
      </c>
      <c r="J1898" s="1">
        <f ca="1">OFFSET(IF($H1898="Cooling",Customer!$L$25,Customer!$L$52),$E1898,$D1898)</f>
        <v>64</v>
      </c>
      <c r="K1898" s="16">
        <f t="shared" si="356"/>
        <v>0</v>
      </c>
      <c r="L1898" s="16">
        <f t="shared" si="357"/>
        <v>0</v>
      </c>
      <c r="M1898" s="17">
        <f t="shared" ca="1" si="349"/>
        <v>41</v>
      </c>
      <c r="N1898" s="17">
        <f t="shared" ca="1" si="350"/>
        <v>39</v>
      </c>
      <c r="O1898" s="4"/>
      <c r="P1898" s="4">
        <v>73</v>
      </c>
      <c r="Q1898" s="4">
        <v>32</v>
      </c>
      <c r="R1898" s="4">
        <v>14</v>
      </c>
      <c r="S1898" s="4">
        <v>47</v>
      </c>
      <c r="T1898" s="4">
        <v>58</v>
      </c>
      <c r="U1898" s="4">
        <v>53</v>
      </c>
      <c r="V1898" s="13">
        <v>25</v>
      </c>
      <c r="W1898" s="4">
        <v>58</v>
      </c>
      <c r="X1898" s="4">
        <v>31</v>
      </c>
      <c r="Y1898">
        <f t="shared" si="358"/>
        <v>0</v>
      </c>
      <c r="Z1898">
        <f t="shared" si="359"/>
        <v>0</v>
      </c>
    </row>
    <row r="1899" spans="2:26" x14ac:dyDescent="0.25">
      <c r="B1899" s="11">
        <f t="shared" si="360"/>
        <v>44640.624999995423</v>
      </c>
      <c r="C1899" s="1">
        <f t="shared" si="351"/>
        <v>3</v>
      </c>
      <c r="D1899" s="1">
        <f t="shared" si="352"/>
        <v>7</v>
      </c>
      <c r="E1899" s="12">
        <f t="shared" si="353"/>
        <v>16</v>
      </c>
      <c r="F1899" s="124" t="str">
        <f t="shared" si="354"/>
        <v>0</v>
      </c>
      <c r="G1899" s="1">
        <f ca="1">(OFFSET(O1899,0,MATCH(Customer!$J$6,'CDH &amp; HDH'!$P$11:$X$11,0)))</f>
        <v>25</v>
      </c>
      <c r="H1899" s="1" t="str">
        <f t="shared" si="355"/>
        <v>Heating</v>
      </c>
      <c r="I1899" s="1">
        <f ca="1">OFFSET(IF($H1899="Cooling",Customer!$C$25,Customer!$C$52),E1899,D1899)</f>
        <v>66</v>
      </c>
      <c r="J1899" s="1">
        <f ca="1">OFFSET(IF($H1899="Cooling",Customer!$L$25,Customer!$L$52),$E1899,$D1899)</f>
        <v>64</v>
      </c>
      <c r="K1899" s="16">
        <f t="shared" si="356"/>
        <v>0</v>
      </c>
      <c r="L1899" s="16">
        <f t="shared" si="357"/>
        <v>0</v>
      </c>
      <c r="M1899" s="17">
        <f t="shared" ca="1" si="349"/>
        <v>41</v>
      </c>
      <c r="N1899" s="17">
        <f t="shared" ca="1" si="350"/>
        <v>39</v>
      </c>
      <c r="O1899" s="4"/>
      <c r="P1899" s="4">
        <v>73</v>
      </c>
      <c r="Q1899" s="4">
        <v>32</v>
      </c>
      <c r="R1899" s="4">
        <v>15</v>
      </c>
      <c r="S1899" s="4">
        <v>45</v>
      </c>
      <c r="T1899" s="4">
        <v>60</v>
      </c>
      <c r="U1899" s="4">
        <v>53</v>
      </c>
      <c r="V1899" s="13">
        <v>25</v>
      </c>
      <c r="W1899" s="4">
        <v>57</v>
      </c>
      <c r="X1899" s="4">
        <v>32</v>
      </c>
      <c r="Y1899">
        <f t="shared" si="358"/>
        <v>0</v>
      </c>
      <c r="Z1899">
        <f t="shared" si="359"/>
        <v>0</v>
      </c>
    </row>
    <row r="1900" spans="2:26" x14ac:dyDescent="0.25">
      <c r="B1900" s="11">
        <f t="shared" si="360"/>
        <v>44640.666666662088</v>
      </c>
      <c r="C1900" s="1">
        <f t="shared" si="351"/>
        <v>3</v>
      </c>
      <c r="D1900" s="1">
        <f t="shared" si="352"/>
        <v>7</v>
      </c>
      <c r="E1900" s="12">
        <f t="shared" si="353"/>
        <v>17</v>
      </c>
      <c r="F1900" s="124" t="str">
        <f t="shared" si="354"/>
        <v>0</v>
      </c>
      <c r="G1900" s="1">
        <f ca="1">(OFFSET(O1900,0,MATCH(Customer!$J$6,'CDH &amp; HDH'!$P$11:$X$11,0)))</f>
        <v>25</v>
      </c>
      <c r="H1900" s="1" t="str">
        <f t="shared" si="355"/>
        <v>Heating</v>
      </c>
      <c r="I1900" s="1">
        <f ca="1">OFFSET(IF($H1900="Cooling",Customer!$C$25,Customer!$C$52),E1900,D1900)</f>
        <v>66</v>
      </c>
      <c r="J1900" s="1">
        <f ca="1">OFFSET(IF($H1900="Cooling",Customer!$L$25,Customer!$L$52),$E1900,$D1900)</f>
        <v>64</v>
      </c>
      <c r="K1900" s="16">
        <f t="shared" si="356"/>
        <v>0</v>
      </c>
      <c r="L1900" s="16">
        <f t="shared" si="357"/>
        <v>0</v>
      </c>
      <c r="M1900" s="17">
        <f t="shared" ca="1" si="349"/>
        <v>41</v>
      </c>
      <c r="N1900" s="17">
        <f t="shared" ca="1" si="350"/>
        <v>39</v>
      </c>
      <c r="O1900" s="4"/>
      <c r="P1900" s="4">
        <v>71</v>
      </c>
      <c r="Q1900" s="4">
        <v>32</v>
      </c>
      <c r="R1900" s="4">
        <v>13</v>
      </c>
      <c r="S1900" s="4">
        <v>44</v>
      </c>
      <c r="T1900" s="4">
        <v>57</v>
      </c>
      <c r="U1900" s="4">
        <v>51</v>
      </c>
      <c r="V1900" s="13">
        <v>25</v>
      </c>
      <c r="W1900" s="4">
        <v>54</v>
      </c>
      <c r="X1900" s="4">
        <v>32</v>
      </c>
      <c r="Y1900">
        <f t="shared" si="358"/>
        <v>0</v>
      </c>
      <c r="Z1900">
        <f t="shared" si="359"/>
        <v>0</v>
      </c>
    </row>
    <row r="1901" spans="2:26" x14ac:dyDescent="0.25">
      <c r="B1901" s="11">
        <f t="shared" si="360"/>
        <v>44640.708333328752</v>
      </c>
      <c r="C1901" s="1">
        <f t="shared" si="351"/>
        <v>3</v>
      </c>
      <c r="D1901" s="1">
        <f t="shared" si="352"/>
        <v>7</v>
      </c>
      <c r="E1901" s="12">
        <f t="shared" si="353"/>
        <v>18</v>
      </c>
      <c r="F1901" s="124" t="str">
        <f t="shared" si="354"/>
        <v>0</v>
      </c>
      <c r="G1901" s="1">
        <f ca="1">(OFFSET(O1901,0,MATCH(Customer!$J$6,'CDH &amp; HDH'!$P$11:$X$11,0)))</f>
        <v>21</v>
      </c>
      <c r="H1901" s="1" t="str">
        <f t="shared" si="355"/>
        <v>Heating</v>
      </c>
      <c r="I1901" s="1">
        <f ca="1">OFFSET(IF($H1901="Cooling",Customer!$C$25,Customer!$C$52),E1901,D1901)</f>
        <v>66</v>
      </c>
      <c r="J1901" s="1">
        <f ca="1">OFFSET(IF($H1901="Cooling",Customer!$L$25,Customer!$L$52),$E1901,$D1901)</f>
        <v>64</v>
      </c>
      <c r="K1901" s="16">
        <f t="shared" si="356"/>
        <v>0</v>
      </c>
      <c r="L1901" s="16">
        <f t="shared" si="357"/>
        <v>0</v>
      </c>
      <c r="M1901" s="17">
        <f t="shared" ca="1" si="349"/>
        <v>45</v>
      </c>
      <c r="N1901" s="17">
        <f t="shared" ca="1" si="350"/>
        <v>43</v>
      </c>
      <c r="O1901" s="4"/>
      <c r="P1901" s="4">
        <v>68</v>
      </c>
      <c r="Q1901" s="4">
        <v>32</v>
      </c>
      <c r="R1901" s="4">
        <v>10</v>
      </c>
      <c r="S1901" s="4">
        <v>42</v>
      </c>
      <c r="T1901" s="4">
        <v>55</v>
      </c>
      <c r="U1901" s="4">
        <v>51</v>
      </c>
      <c r="V1901" s="13">
        <v>21</v>
      </c>
      <c r="W1901" s="4">
        <v>51</v>
      </c>
      <c r="X1901" s="4">
        <v>32</v>
      </c>
      <c r="Y1901">
        <f t="shared" si="358"/>
        <v>0</v>
      </c>
      <c r="Z1901">
        <f t="shared" si="359"/>
        <v>0</v>
      </c>
    </row>
    <row r="1902" spans="2:26" x14ac:dyDescent="0.25">
      <c r="B1902" s="11">
        <f t="shared" si="360"/>
        <v>44640.749999995416</v>
      </c>
      <c r="C1902" s="1">
        <f t="shared" si="351"/>
        <v>3</v>
      </c>
      <c r="D1902" s="1">
        <f t="shared" si="352"/>
        <v>7</v>
      </c>
      <c r="E1902" s="12">
        <f t="shared" si="353"/>
        <v>19</v>
      </c>
      <c r="F1902" s="124" t="str">
        <f t="shared" si="354"/>
        <v>0</v>
      </c>
      <c r="G1902" s="1">
        <f ca="1">(OFFSET(O1902,0,MATCH(Customer!$J$6,'CDH &amp; HDH'!$P$11:$X$11,0)))</f>
        <v>19</v>
      </c>
      <c r="H1902" s="1" t="str">
        <f t="shared" si="355"/>
        <v>Heating</v>
      </c>
      <c r="I1902" s="1">
        <f ca="1">OFFSET(IF($H1902="Cooling",Customer!$C$25,Customer!$C$52),E1902,D1902)</f>
        <v>66</v>
      </c>
      <c r="J1902" s="1">
        <f ca="1">OFFSET(IF($H1902="Cooling",Customer!$L$25,Customer!$L$52),$E1902,$D1902)</f>
        <v>64</v>
      </c>
      <c r="K1902" s="16">
        <f t="shared" si="356"/>
        <v>0</v>
      </c>
      <c r="L1902" s="16">
        <f t="shared" si="357"/>
        <v>0</v>
      </c>
      <c r="M1902" s="17">
        <f t="shared" ca="1" si="349"/>
        <v>47</v>
      </c>
      <c r="N1902" s="17">
        <f t="shared" ca="1" si="350"/>
        <v>45</v>
      </c>
      <c r="O1902" s="4"/>
      <c r="P1902" s="4">
        <v>66</v>
      </c>
      <c r="Q1902" s="4">
        <v>32</v>
      </c>
      <c r="R1902" s="4">
        <v>9</v>
      </c>
      <c r="S1902" s="4">
        <v>47</v>
      </c>
      <c r="T1902" s="4">
        <v>51</v>
      </c>
      <c r="U1902" s="4">
        <v>50</v>
      </c>
      <c r="V1902" s="13">
        <v>19</v>
      </c>
      <c r="W1902" s="4">
        <v>50</v>
      </c>
      <c r="X1902" s="4">
        <v>32</v>
      </c>
      <c r="Y1902">
        <f t="shared" si="358"/>
        <v>0</v>
      </c>
      <c r="Z1902">
        <f t="shared" si="359"/>
        <v>0</v>
      </c>
    </row>
    <row r="1903" spans="2:26" x14ac:dyDescent="0.25">
      <c r="B1903" s="11">
        <f t="shared" si="360"/>
        <v>44640.79166666208</v>
      </c>
      <c r="C1903" s="1">
        <f t="shared" si="351"/>
        <v>3</v>
      </c>
      <c r="D1903" s="1">
        <f t="shared" si="352"/>
        <v>7</v>
      </c>
      <c r="E1903" s="12">
        <f t="shared" si="353"/>
        <v>20</v>
      </c>
      <c r="F1903" s="124" t="str">
        <f t="shared" si="354"/>
        <v>0</v>
      </c>
      <c r="G1903" s="1">
        <f ca="1">(OFFSET(O1903,0,MATCH(Customer!$J$6,'CDH &amp; HDH'!$P$11:$X$11,0)))</f>
        <v>19</v>
      </c>
      <c r="H1903" s="1" t="str">
        <f t="shared" si="355"/>
        <v>Heating</v>
      </c>
      <c r="I1903" s="1">
        <f ca="1">OFFSET(IF($H1903="Cooling",Customer!$C$25,Customer!$C$52),E1903,D1903)</f>
        <v>66</v>
      </c>
      <c r="J1903" s="1">
        <f ca="1">OFFSET(IF($H1903="Cooling",Customer!$L$25,Customer!$L$52),$E1903,$D1903)</f>
        <v>64</v>
      </c>
      <c r="K1903" s="16">
        <f t="shared" si="356"/>
        <v>0</v>
      </c>
      <c r="L1903" s="16">
        <f t="shared" si="357"/>
        <v>0</v>
      </c>
      <c r="M1903" s="17">
        <f t="shared" ca="1" si="349"/>
        <v>47</v>
      </c>
      <c r="N1903" s="17">
        <f t="shared" ca="1" si="350"/>
        <v>45</v>
      </c>
      <c r="O1903" s="4"/>
      <c r="P1903" s="4">
        <v>64</v>
      </c>
      <c r="Q1903" s="4">
        <v>32</v>
      </c>
      <c r="R1903" s="4">
        <v>8</v>
      </c>
      <c r="S1903" s="4">
        <v>45</v>
      </c>
      <c r="T1903" s="4">
        <v>51</v>
      </c>
      <c r="U1903" s="4">
        <v>47</v>
      </c>
      <c r="V1903" s="13">
        <v>19</v>
      </c>
      <c r="W1903" s="4">
        <v>50</v>
      </c>
      <c r="X1903" s="4">
        <v>31</v>
      </c>
      <c r="Y1903">
        <f t="shared" si="358"/>
        <v>0</v>
      </c>
      <c r="Z1903">
        <f t="shared" si="359"/>
        <v>0</v>
      </c>
    </row>
    <row r="1904" spans="2:26" x14ac:dyDescent="0.25">
      <c r="B1904" s="11">
        <f t="shared" si="360"/>
        <v>44640.833333328745</v>
      </c>
      <c r="C1904" s="1">
        <f t="shared" si="351"/>
        <v>3</v>
      </c>
      <c r="D1904" s="1">
        <f t="shared" si="352"/>
        <v>7</v>
      </c>
      <c r="E1904" s="12">
        <f t="shared" si="353"/>
        <v>21</v>
      </c>
      <c r="F1904" s="124" t="str">
        <f t="shared" si="354"/>
        <v>0</v>
      </c>
      <c r="G1904" s="1">
        <f ca="1">(OFFSET(O1904,0,MATCH(Customer!$J$6,'CDH &amp; HDH'!$P$11:$X$11,0)))</f>
        <v>17</v>
      </c>
      <c r="H1904" s="1" t="str">
        <f t="shared" si="355"/>
        <v>Heating</v>
      </c>
      <c r="I1904" s="1">
        <f ca="1">OFFSET(IF($H1904="Cooling",Customer!$C$25,Customer!$C$52),E1904,D1904)</f>
        <v>66</v>
      </c>
      <c r="J1904" s="1">
        <f ca="1">OFFSET(IF($H1904="Cooling",Customer!$L$25,Customer!$L$52),$E1904,$D1904)</f>
        <v>64</v>
      </c>
      <c r="K1904" s="16">
        <f t="shared" si="356"/>
        <v>0</v>
      </c>
      <c r="L1904" s="16">
        <f t="shared" si="357"/>
        <v>0</v>
      </c>
      <c r="M1904" s="17">
        <f t="shared" ca="1" si="349"/>
        <v>49</v>
      </c>
      <c r="N1904" s="17">
        <f t="shared" ca="1" si="350"/>
        <v>47</v>
      </c>
      <c r="O1904" s="4"/>
      <c r="P1904" s="4">
        <v>63</v>
      </c>
      <c r="Q1904" s="4">
        <v>33</v>
      </c>
      <c r="R1904" s="4">
        <v>7</v>
      </c>
      <c r="S1904" s="4">
        <v>43</v>
      </c>
      <c r="T1904" s="4">
        <v>48</v>
      </c>
      <c r="U1904" s="4">
        <v>46</v>
      </c>
      <c r="V1904" s="13">
        <v>17</v>
      </c>
      <c r="W1904" s="4">
        <v>48</v>
      </c>
      <c r="X1904" s="4">
        <v>31</v>
      </c>
      <c r="Y1904">
        <f t="shared" si="358"/>
        <v>0</v>
      </c>
      <c r="Z1904">
        <f t="shared" si="359"/>
        <v>0</v>
      </c>
    </row>
    <row r="1905" spans="2:26" x14ac:dyDescent="0.25">
      <c r="B1905" s="11">
        <f t="shared" si="360"/>
        <v>44640.874999995409</v>
      </c>
      <c r="C1905" s="1">
        <f t="shared" si="351"/>
        <v>3</v>
      </c>
      <c r="D1905" s="1">
        <f t="shared" si="352"/>
        <v>7</v>
      </c>
      <c r="E1905" s="12">
        <f t="shared" si="353"/>
        <v>22</v>
      </c>
      <c r="F1905" s="124" t="str">
        <f t="shared" si="354"/>
        <v>0</v>
      </c>
      <c r="G1905" s="1">
        <f ca="1">(OFFSET(O1905,0,MATCH(Customer!$J$6,'CDH &amp; HDH'!$P$11:$X$11,0)))</f>
        <v>15</v>
      </c>
      <c r="H1905" s="1" t="str">
        <f t="shared" si="355"/>
        <v>Heating</v>
      </c>
      <c r="I1905" s="1">
        <f ca="1">OFFSET(IF($H1905="Cooling",Customer!$C$25,Customer!$C$52),E1905,D1905)</f>
        <v>66</v>
      </c>
      <c r="J1905" s="1">
        <f ca="1">OFFSET(IF($H1905="Cooling",Customer!$L$25,Customer!$L$52),$E1905,$D1905)</f>
        <v>64</v>
      </c>
      <c r="K1905" s="16">
        <f t="shared" si="356"/>
        <v>0</v>
      </c>
      <c r="L1905" s="16">
        <f t="shared" si="357"/>
        <v>0</v>
      </c>
      <c r="M1905" s="17">
        <f t="shared" ca="1" si="349"/>
        <v>51</v>
      </c>
      <c r="N1905" s="17">
        <f t="shared" ca="1" si="350"/>
        <v>49</v>
      </c>
      <c r="O1905" s="4"/>
      <c r="P1905" s="4">
        <v>61</v>
      </c>
      <c r="Q1905" s="4">
        <v>33</v>
      </c>
      <c r="R1905" s="4">
        <v>6</v>
      </c>
      <c r="S1905" s="4">
        <v>43</v>
      </c>
      <c r="T1905" s="4">
        <v>45</v>
      </c>
      <c r="U1905" s="4">
        <v>47</v>
      </c>
      <c r="V1905" s="13">
        <v>15</v>
      </c>
      <c r="W1905" s="4">
        <v>49</v>
      </c>
      <c r="X1905" s="4">
        <v>31</v>
      </c>
      <c r="Y1905">
        <f t="shared" si="358"/>
        <v>0</v>
      </c>
      <c r="Z1905">
        <f t="shared" si="359"/>
        <v>0</v>
      </c>
    </row>
    <row r="1906" spans="2:26" x14ac:dyDescent="0.25">
      <c r="B1906" s="11">
        <f t="shared" si="360"/>
        <v>44640.916666662073</v>
      </c>
      <c r="C1906" s="1">
        <f t="shared" si="351"/>
        <v>3</v>
      </c>
      <c r="D1906" s="1">
        <f t="shared" si="352"/>
        <v>7</v>
      </c>
      <c r="E1906" s="12">
        <f t="shared" si="353"/>
        <v>23</v>
      </c>
      <c r="F1906" s="124" t="str">
        <f t="shared" si="354"/>
        <v>0</v>
      </c>
      <c r="G1906" s="1">
        <f ca="1">(OFFSET(O1906,0,MATCH(Customer!$J$6,'CDH &amp; HDH'!$P$11:$X$11,0)))</f>
        <v>14</v>
      </c>
      <c r="H1906" s="1" t="str">
        <f t="shared" si="355"/>
        <v>Heating</v>
      </c>
      <c r="I1906" s="1">
        <f ca="1">OFFSET(IF($H1906="Cooling",Customer!$C$25,Customer!$C$52),E1906,D1906)</f>
        <v>66</v>
      </c>
      <c r="J1906" s="1">
        <f ca="1">OFFSET(IF($H1906="Cooling",Customer!$L$25,Customer!$L$52),$E1906,$D1906)</f>
        <v>64</v>
      </c>
      <c r="K1906" s="16">
        <f t="shared" si="356"/>
        <v>0</v>
      </c>
      <c r="L1906" s="16">
        <f t="shared" si="357"/>
        <v>0</v>
      </c>
      <c r="M1906" s="17">
        <f t="shared" ca="1" si="349"/>
        <v>52</v>
      </c>
      <c r="N1906" s="17">
        <f t="shared" ca="1" si="350"/>
        <v>50</v>
      </c>
      <c r="O1906" s="4"/>
      <c r="P1906" s="4">
        <v>60</v>
      </c>
      <c r="Q1906" s="4">
        <v>33</v>
      </c>
      <c r="R1906" s="4">
        <v>6</v>
      </c>
      <c r="S1906" s="4">
        <v>42</v>
      </c>
      <c r="T1906" s="4">
        <v>42</v>
      </c>
      <c r="U1906" s="4">
        <v>48</v>
      </c>
      <c r="V1906" s="13">
        <v>14</v>
      </c>
      <c r="W1906" s="4">
        <v>47</v>
      </c>
      <c r="X1906" s="4">
        <v>32</v>
      </c>
      <c r="Y1906">
        <f t="shared" si="358"/>
        <v>0</v>
      </c>
      <c r="Z1906">
        <f t="shared" si="359"/>
        <v>0</v>
      </c>
    </row>
    <row r="1907" spans="2:26" x14ac:dyDescent="0.25">
      <c r="B1907" s="11">
        <f t="shared" si="360"/>
        <v>44640.958333328737</v>
      </c>
      <c r="C1907" s="1">
        <f t="shared" si="351"/>
        <v>3</v>
      </c>
      <c r="D1907" s="1">
        <f t="shared" si="352"/>
        <v>7</v>
      </c>
      <c r="E1907" s="12">
        <f t="shared" si="353"/>
        <v>24</v>
      </c>
      <c r="F1907" s="124" t="str">
        <f t="shared" si="354"/>
        <v>0</v>
      </c>
      <c r="G1907" s="1">
        <f ca="1">(OFFSET(O1907,0,MATCH(Customer!$J$6,'CDH &amp; HDH'!$P$11:$X$11,0)))</f>
        <v>13</v>
      </c>
      <c r="H1907" s="1" t="str">
        <f t="shared" si="355"/>
        <v>Heating</v>
      </c>
      <c r="I1907" s="1">
        <f ca="1">OFFSET(IF($H1907="Cooling",Customer!$C$25,Customer!$C$52),E1907,D1907)</f>
        <v>66</v>
      </c>
      <c r="J1907" s="1">
        <f ca="1">OFFSET(IF($H1907="Cooling",Customer!$L$25,Customer!$L$52),$E1907,$D1907)</f>
        <v>64</v>
      </c>
      <c r="K1907" s="16">
        <f t="shared" si="356"/>
        <v>0</v>
      </c>
      <c r="L1907" s="16">
        <f t="shared" si="357"/>
        <v>0</v>
      </c>
      <c r="M1907" s="17">
        <f t="shared" ca="1" si="349"/>
        <v>53</v>
      </c>
      <c r="N1907" s="17">
        <f t="shared" ca="1" si="350"/>
        <v>51</v>
      </c>
      <c r="O1907" s="4"/>
      <c r="P1907" s="4">
        <v>59</v>
      </c>
      <c r="Q1907" s="4">
        <v>32</v>
      </c>
      <c r="R1907" s="4">
        <v>6</v>
      </c>
      <c r="S1907" s="4">
        <v>42</v>
      </c>
      <c r="T1907" s="4">
        <v>40</v>
      </c>
      <c r="U1907" s="4">
        <v>51</v>
      </c>
      <c r="V1907" s="13">
        <v>13</v>
      </c>
      <c r="W1907" s="4">
        <v>49</v>
      </c>
      <c r="X1907" s="4">
        <v>33</v>
      </c>
      <c r="Y1907">
        <f t="shared" si="358"/>
        <v>0</v>
      </c>
      <c r="Z1907">
        <f t="shared" si="359"/>
        <v>0</v>
      </c>
    </row>
    <row r="1908" spans="2:26" x14ac:dyDescent="0.25">
      <c r="B1908" s="11">
        <f t="shared" si="360"/>
        <v>44640.999999995402</v>
      </c>
      <c r="C1908" s="1">
        <f t="shared" si="351"/>
        <v>3</v>
      </c>
      <c r="D1908" s="1">
        <f t="shared" si="352"/>
        <v>1</v>
      </c>
      <c r="E1908" s="12">
        <f t="shared" si="353"/>
        <v>1</v>
      </c>
      <c r="F1908" s="124" t="str">
        <f t="shared" si="354"/>
        <v>0</v>
      </c>
      <c r="G1908" s="1">
        <f ca="1">(OFFSET(O1908,0,MATCH(Customer!$J$6,'CDH &amp; HDH'!$P$11:$X$11,0)))</f>
        <v>13</v>
      </c>
      <c r="H1908" s="1" t="str">
        <f t="shared" si="355"/>
        <v>Heating</v>
      </c>
      <c r="I1908" s="1">
        <f ca="1">OFFSET(IF($H1908="Cooling",Customer!$C$25,Customer!$C$52),E1908,D1908)</f>
        <v>66</v>
      </c>
      <c r="J1908" s="1">
        <f ca="1">OFFSET(IF($H1908="Cooling",Customer!$L$25,Customer!$L$52),$E1908,$D1908)</f>
        <v>64</v>
      </c>
      <c r="K1908" s="16">
        <f t="shared" si="356"/>
        <v>0</v>
      </c>
      <c r="L1908" s="16">
        <f t="shared" si="357"/>
        <v>0</v>
      </c>
      <c r="M1908" s="17">
        <f t="shared" ca="1" si="349"/>
        <v>53</v>
      </c>
      <c r="N1908" s="17">
        <f t="shared" ca="1" si="350"/>
        <v>51</v>
      </c>
      <c r="O1908" s="4"/>
      <c r="P1908" s="4">
        <v>58</v>
      </c>
      <c r="Q1908" s="4">
        <v>31</v>
      </c>
      <c r="R1908" s="4">
        <v>5</v>
      </c>
      <c r="S1908" s="4">
        <v>41</v>
      </c>
      <c r="T1908" s="4">
        <v>37</v>
      </c>
      <c r="U1908" s="4">
        <v>50</v>
      </c>
      <c r="V1908" s="13">
        <v>13</v>
      </c>
      <c r="W1908" s="4">
        <v>50</v>
      </c>
      <c r="X1908" s="4">
        <v>34</v>
      </c>
      <c r="Y1908">
        <f t="shared" si="358"/>
        <v>0</v>
      </c>
      <c r="Z1908">
        <f t="shared" si="359"/>
        <v>0</v>
      </c>
    </row>
    <row r="1909" spans="2:26" x14ac:dyDescent="0.25">
      <c r="B1909" s="11">
        <f t="shared" si="360"/>
        <v>44641.041666662066</v>
      </c>
      <c r="C1909" s="1">
        <f t="shared" si="351"/>
        <v>3</v>
      </c>
      <c r="D1909" s="1">
        <f t="shared" si="352"/>
        <v>1</v>
      </c>
      <c r="E1909" s="12">
        <f t="shared" si="353"/>
        <v>2</v>
      </c>
      <c r="F1909" s="124" t="str">
        <f t="shared" si="354"/>
        <v>0</v>
      </c>
      <c r="G1909" s="1">
        <f ca="1">(OFFSET(O1909,0,MATCH(Customer!$J$6,'CDH &amp; HDH'!$P$11:$X$11,0)))</f>
        <v>14</v>
      </c>
      <c r="H1909" s="1" t="str">
        <f t="shared" si="355"/>
        <v>Heating</v>
      </c>
      <c r="I1909" s="1">
        <f ca="1">OFFSET(IF($H1909="Cooling",Customer!$C$25,Customer!$C$52),E1909,D1909)</f>
        <v>66</v>
      </c>
      <c r="J1909" s="1">
        <f ca="1">OFFSET(IF($H1909="Cooling",Customer!$L$25,Customer!$L$52),$E1909,$D1909)</f>
        <v>64</v>
      </c>
      <c r="K1909" s="16">
        <f t="shared" si="356"/>
        <v>0</v>
      </c>
      <c r="L1909" s="16">
        <f t="shared" si="357"/>
        <v>0</v>
      </c>
      <c r="M1909" s="17">
        <f t="shared" ca="1" si="349"/>
        <v>52</v>
      </c>
      <c r="N1909" s="17">
        <f t="shared" ca="1" si="350"/>
        <v>50</v>
      </c>
      <c r="O1909" s="4"/>
      <c r="P1909" s="4">
        <v>57</v>
      </c>
      <c r="Q1909" s="4">
        <v>31</v>
      </c>
      <c r="R1909" s="4">
        <v>5</v>
      </c>
      <c r="S1909" s="4">
        <v>42</v>
      </c>
      <c r="T1909" s="4">
        <v>35</v>
      </c>
      <c r="U1909" s="4">
        <v>49</v>
      </c>
      <c r="V1909" s="13">
        <v>14</v>
      </c>
      <c r="W1909" s="4">
        <v>50</v>
      </c>
      <c r="X1909" s="4">
        <v>33</v>
      </c>
      <c r="Y1909">
        <f t="shared" si="358"/>
        <v>0</v>
      </c>
      <c r="Z1909">
        <f t="shared" si="359"/>
        <v>0</v>
      </c>
    </row>
    <row r="1910" spans="2:26" x14ac:dyDescent="0.25">
      <c r="B1910" s="11">
        <f t="shared" si="360"/>
        <v>44641.08333332873</v>
      </c>
      <c r="C1910" s="1">
        <f t="shared" si="351"/>
        <v>3</v>
      </c>
      <c r="D1910" s="1">
        <f t="shared" si="352"/>
        <v>1</v>
      </c>
      <c r="E1910" s="12">
        <f t="shared" si="353"/>
        <v>3</v>
      </c>
      <c r="F1910" s="124" t="str">
        <f t="shared" si="354"/>
        <v>0</v>
      </c>
      <c r="G1910" s="1">
        <f ca="1">(OFFSET(O1910,0,MATCH(Customer!$J$6,'CDH &amp; HDH'!$P$11:$X$11,0)))</f>
        <v>12</v>
      </c>
      <c r="H1910" s="1" t="str">
        <f t="shared" si="355"/>
        <v>Heating</v>
      </c>
      <c r="I1910" s="1">
        <f ca="1">OFFSET(IF($H1910="Cooling",Customer!$C$25,Customer!$C$52),E1910,D1910)</f>
        <v>66</v>
      </c>
      <c r="J1910" s="1">
        <f ca="1">OFFSET(IF($H1910="Cooling",Customer!$L$25,Customer!$L$52),$E1910,$D1910)</f>
        <v>64</v>
      </c>
      <c r="K1910" s="16">
        <f t="shared" si="356"/>
        <v>0</v>
      </c>
      <c r="L1910" s="16">
        <f t="shared" si="357"/>
        <v>0</v>
      </c>
      <c r="M1910" s="17">
        <f t="shared" ca="1" si="349"/>
        <v>54</v>
      </c>
      <c r="N1910" s="17">
        <f t="shared" ca="1" si="350"/>
        <v>52</v>
      </c>
      <c r="O1910" s="4"/>
      <c r="P1910" s="4">
        <v>57</v>
      </c>
      <c r="Q1910" s="4">
        <v>31</v>
      </c>
      <c r="R1910" s="4">
        <v>4</v>
      </c>
      <c r="S1910" s="4">
        <v>41</v>
      </c>
      <c r="T1910" s="4">
        <v>34</v>
      </c>
      <c r="U1910" s="4">
        <v>52</v>
      </c>
      <c r="V1910" s="13">
        <v>12</v>
      </c>
      <c r="W1910" s="4">
        <v>50</v>
      </c>
      <c r="X1910" s="4">
        <v>32</v>
      </c>
      <c r="Y1910">
        <f t="shared" si="358"/>
        <v>0</v>
      </c>
      <c r="Z1910">
        <f t="shared" si="359"/>
        <v>0</v>
      </c>
    </row>
    <row r="1911" spans="2:26" x14ac:dyDescent="0.25">
      <c r="B1911" s="11">
        <f t="shared" si="360"/>
        <v>44641.124999995394</v>
      </c>
      <c r="C1911" s="1">
        <f t="shared" si="351"/>
        <v>3</v>
      </c>
      <c r="D1911" s="1">
        <f t="shared" si="352"/>
        <v>1</v>
      </c>
      <c r="E1911" s="12">
        <f t="shared" si="353"/>
        <v>4</v>
      </c>
      <c r="F1911" s="124" t="str">
        <f t="shared" si="354"/>
        <v>0</v>
      </c>
      <c r="G1911" s="1">
        <f ca="1">(OFFSET(O1911,0,MATCH(Customer!$J$6,'CDH &amp; HDH'!$P$11:$X$11,0)))</f>
        <v>13</v>
      </c>
      <c r="H1911" s="1" t="str">
        <f t="shared" si="355"/>
        <v>Heating</v>
      </c>
      <c r="I1911" s="1">
        <f ca="1">OFFSET(IF($H1911="Cooling",Customer!$C$25,Customer!$C$52),E1911,D1911)</f>
        <v>66</v>
      </c>
      <c r="J1911" s="1">
        <f ca="1">OFFSET(IF($H1911="Cooling",Customer!$L$25,Customer!$L$52),$E1911,$D1911)</f>
        <v>64</v>
      </c>
      <c r="K1911" s="16">
        <f t="shared" si="356"/>
        <v>0</v>
      </c>
      <c r="L1911" s="16">
        <f t="shared" si="357"/>
        <v>0</v>
      </c>
      <c r="M1911" s="17">
        <f t="shared" ca="1" si="349"/>
        <v>53</v>
      </c>
      <c r="N1911" s="17">
        <f t="shared" ca="1" si="350"/>
        <v>51</v>
      </c>
      <c r="O1911" s="4"/>
      <c r="P1911" s="4">
        <v>56</v>
      </c>
      <c r="Q1911" s="4">
        <v>30</v>
      </c>
      <c r="R1911" s="4">
        <v>3</v>
      </c>
      <c r="S1911" s="4">
        <v>41</v>
      </c>
      <c r="T1911" s="4">
        <v>34</v>
      </c>
      <c r="U1911" s="4">
        <v>51</v>
      </c>
      <c r="V1911" s="13">
        <v>13</v>
      </c>
      <c r="W1911" s="4">
        <v>50</v>
      </c>
      <c r="X1911" s="4">
        <v>31</v>
      </c>
      <c r="Y1911">
        <f t="shared" si="358"/>
        <v>0</v>
      </c>
      <c r="Z1911">
        <f t="shared" si="359"/>
        <v>0</v>
      </c>
    </row>
    <row r="1912" spans="2:26" x14ac:dyDescent="0.25">
      <c r="B1912" s="11">
        <f t="shared" si="360"/>
        <v>44641.166666662059</v>
      </c>
      <c r="C1912" s="1">
        <f t="shared" si="351"/>
        <v>3</v>
      </c>
      <c r="D1912" s="1">
        <f t="shared" si="352"/>
        <v>1</v>
      </c>
      <c r="E1912" s="12">
        <f t="shared" si="353"/>
        <v>5</v>
      </c>
      <c r="F1912" s="124" t="str">
        <f t="shared" si="354"/>
        <v>0</v>
      </c>
      <c r="G1912" s="1">
        <f ca="1">(OFFSET(O1912,0,MATCH(Customer!$J$6,'CDH &amp; HDH'!$P$11:$X$11,0)))</f>
        <v>13</v>
      </c>
      <c r="H1912" s="1" t="str">
        <f t="shared" si="355"/>
        <v>Heating</v>
      </c>
      <c r="I1912" s="1">
        <f ca="1">OFFSET(IF($H1912="Cooling",Customer!$C$25,Customer!$C$52),E1912,D1912)</f>
        <v>66</v>
      </c>
      <c r="J1912" s="1">
        <f ca="1">OFFSET(IF($H1912="Cooling",Customer!$L$25,Customer!$L$52),$E1912,$D1912)</f>
        <v>64</v>
      </c>
      <c r="K1912" s="16">
        <f t="shared" si="356"/>
        <v>0</v>
      </c>
      <c r="L1912" s="16">
        <f t="shared" si="357"/>
        <v>0</v>
      </c>
      <c r="M1912" s="17">
        <f t="shared" ca="1" si="349"/>
        <v>53</v>
      </c>
      <c r="N1912" s="17">
        <f t="shared" ca="1" si="350"/>
        <v>51</v>
      </c>
      <c r="O1912" s="4"/>
      <c r="P1912" s="4">
        <v>58</v>
      </c>
      <c r="Q1912" s="4">
        <v>29</v>
      </c>
      <c r="R1912" s="4">
        <v>2</v>
      </c>
      <c r="S1912" s="4">
        <v>43</v>
      </c>
      <c r="T1912" s="4">
        <v>31</v>
      </c>
      <c r="U1912" s="4">
        <v>50</v>
      </c>
      <c r="V1912" s="13">
        <v>13</v>
      </c>
      <c r="W1912" s="4">
        <v>50</v>
      </c>
      <c r="X1912" s="4">
        <v>29</v>
      </c>
      <c r="Y1912">
        <f t="shared" si="358"/>
        <v>0</v>
      </c>
      <c r="Z1912">
        <f t="shared" si="359"/>
        <v>0</v>
      </c>
    </row>
    <row r="1913" spans="2:26" x14ac:dyDescent="0.25">
      <c r="B1913" s="11">
        <f t="shared" si="360"/>
        <v>44641.208333328723</v>
      </c>
      <c r="C1913" s="1">
        <f t="shared" si="351"/>
        <v>3</v>
      </c>
      <c r="D1913" s="1">
        <f t="shared" si="352"/>
        <v>1</v>
      </c>
      <c r="E1913" s="12">
        <f t="shared" si="353"/>
        <v>6</v>
      </c>
      <c r="F1913" s="124" t="str">
        <f t="shared" si="354"/>
        <v>0</v>
      </c>
      <c r="G1913" s="1">
        <f ca="1">(OFFSET(O1913,0,MATCH(Customer!$J$6,'CDH &amp; HDH'!$P$11:$X$11,0)))</f>
        <v>12</v>
      </c>
      <c r="H1913" s="1" t="str">
        <f t="shared" si="355"/>
        <v>Heating</v>
      </c>
      <c r="I1913" s="1">
        <f ca="1">OFFSET(IF($H1913="Cooling",Customer!$C$25,Customer!$C$52),E1913,D1913)</f>
        <v>66</v>
      </c>
      <c r="J1913" s="1">
        <f ca="1">OFFSET(IF($H1913="Cooling",Customer!$L$25,Customer!$L$52),$E1913,$D1913)</f>
        <v>64</v>
      </c>
      <c r="K1913" s="16">
        <f t="shared" si="356"/>
        <v>0</v>
      </c>
      <c r="L1913" s="16">
        <f t="shared" si="357"/>
        <v>0</v>
      </c>
      <c r="M1913" s="17">
        <f t="shared" ca="1" si="349"/>
        <v>54</v>
      </c>
      <c r="N1913" s="17">
        <f t="shared" ca="1" si="350"/>
        <v>52</v>
      </c>
      <c r="O1913" s="4"/>
      <c r="P1913" s="4">
        <v>59</v>
      </c>
      <c r="Q1913" s="4">
        <v>29</v>
      </c>
      <c r="R1913" s="4">
        <v>0</v>
      </c>
      <c r="S1913" s="4">
        <v>36</v>
      </c>
      <c r="T1913" s="4">
        <v>30</v>
      </c>
      <c r="U1913" s="4">
        <v>50</v>
      </c>
      <c r="V1913" s="13">
        <v>12</v>
      </c>
      <c r="W1913" s="4">
        <v>50</v>
      </c>
      <c r="X1913" s="4">
        <v>28</v>
      </c>
      <c r="Y1913">
        <f t="shared" si="358"/>
        <v>0</v>
      </c>
      <c r="Z1913">
        <f t="shared" si="359"/>
        <v>0</v>
      </c>
    </row>
    <row r="1914" spans="2:26" x14ac:dyDescent="0.25">
      <c r="B1914" s="11">
        <f t="shared" si="360"/>
        <v>44641.249999995387</v>
      </c>
      <c r="C1914" s="1">
        <f t="shared" si="351"/>
        <v>3</v>
      </c>
      <c r="D1914" s="1">
        <f t="shared" si="352"/>
        <v>1</v>
      </c>
      <c r="E1914" s="12">
        <f t="shared" si="353"/>
        <v>7</v>
      </c>
      <c r="F1914" s="124" t="str">
        <f t="shared" si="354"/>
        <v>0</v>
      </c>
      <c r="G1914" s="1">
        <f ca="1">(OFFSET(O1914,0,MATCH(Customer!$J$6,'CDH &amp; HDH'!$P$11:$X$11,0)))</f>
        <v>12</v>
      </c>
      <c r="H1914" s="1" t="str">
        <f t="shared" si="355"/>
        <v>Heating</v>
      </c>
      <c r="I1914" s="1">
        <f ca="1">OFFSET(IF($H1914="Cooling",Customer!$C$25,Customer!$C$52),E1914,D1914)</f>
        <v>66</v>
      </c>
      <c r="J1914" s="1">
        <f ca="1">OFFSET(IF($H1914="Cooling",Customer!$L$25,Customer!$L$52),$E1914,$D1914)</f>
        <v>64</v>
      </c>
      <c r="K1914" s="16">
        <f t="shared" si="356"/>
        <v>0</v>
      </c>
      <c r="L1914" s="16">
        <f t="shared" si="357"/>
        <v>0</v>
      </c>
      <c r="M1914" s="17">
        <f t="shared" ca="1" si="349"/>
        <v>54</v>
      </c>
      <c r="N1914" s="17">
        <f t="shared" ca="1" si="350"/>
        <v>52</v>
      </c>
      <c r="O1914" s="4"/>
      <c r="P1914" s="4">
        <v>61</v>
      </c>
      <c r="Q1914" s="4">
        <v>29</v>
      </c>
      <c r="R1914" s="4">
        <v>0</v>
      </c>
      <c r="S1914" s="4">
        <v>38</v>
      </c>
      <c r="T1914" s="4">
        <v>30</v>
      </c>
      <c r="U1914" s="4">
        <v>50</v>
      </c>
      <c r="V1914" s="13">
        <v>12</v>
      </c>
      <c r="W1914" s="4">
        <v>50</v>
      </c>
      <c r="X1914" s="4">
        <v>28</v>
      </c>
      <c r="Y1914">
        <f t="shared" si="358"/>
        <v>0</v>
      </c>
      <c r="Z1914">
        <f t="shared" si="359"/>
        <v>0</v>
      </c>
    </row>
    <row r="1915" spans="2:26" x14ac:dyDescent="0.25">
      <c r="B1915" s="11">
        <f t="shared" si="360"/>
        <v>44641.291666662051</v>
      </c>
      <c r="C1915" s="1">
        <f t="shared" si="351"/>
        <v>3</v>
      </c>
      <c r="D1915" s="1">
        <f t="shared" si="352"/>
        <v>1</v>
      </c>
      <c r="E1915" s="12">
        <f t="shared" si="353"/>
        <v>8</v>
      </c>
      <c r="F1915" s="124" t="str">
        <f t="shared" si="354"/>
        <v>0</v>
      </c>
      <c r="G1915" s="1">
        <f ca="1">(OFFSET(O1915,0,MATCH(Customer!$J$6,'CDH &amp; HDH'!$P$11:$X$11,0)))</f>
        <v>14</v>
      </c>
      <c r="H1915" s="1" t="str">
        <f t="shared" si="355"/>
        <v>Heating</v>
      </c>
      <c r="I1915" s="1">
        <f ca="1">OFFSET(IF($H1915="Cooling",Customer!$C$25,Customer!$C$52),E1915,D1915)</f>
        <v>70</v>
      </c>
      <c r="J1915" s="1">
        <f ca="1">OFFSET(IF($H1915="Cooling",Customer!$L$25,Customer!$L$52),$E1915,$D1915)</f>
        <v>70</v>
      </c>
      <c r="K1915" s="16">
        <f t="shared" si="356"/>
        <v>0</v>
      </c>
      <c r="L1915" s="16">
        <f t="shared" si="357"/>
        <v>0</v>
      </c>
      <c r="M1915" s="17">
        <f t="shared" ca="1" si="349"/>
        <v>56</v>
      </c>
      <c r="N1915" s="17">
        <f t="shared" ca="1" si="350"/>
        <v>56</v>
      </c>
      <c r="O1915" s="4"/>
      <c r="P1915" s="4">
        <v>62</v>
      </c>
      <c r="Q1915" s="4">
        <v>29</v>
      </c>
      <c r="R1915" s="4">
        <v>4</v>
      </c>
      <c r="S1915" s="4">
        <v>37</v>
      </c>
      <c r="T1915" s="4">
        <v>32</v>
      </c>
      <c r="U1915" s="4">
        <v>50</v>
      </c>
      <c r="V1915" s="13">
        <v>14</v>
      </c>
      <c r="W1915" s="4">
        <v>51</v>
      </c>
      <c r="X1915" s="4">
        <v>31</v>
      </c>
      <c r="Y1915">
        <f t="shared" si="358"/>
        <v>0</v>
      </c>
      <c r="Z1915">
        <f t="shared" si="359"/>
        <v>0</v>
      </c>
    </row>
    <row r="1916" spans="2:26" x14ac:dyDescent="0.25">
      <c r="B1916" s="11">
        <f t="shared" si="360"/>
        <v>44641.333333328716</v>
      </c>
      <c r="C1916" s="1">
        <f t="shared" si="351"/>
        <v>3</v>
      </c>
      <c r="D1916" s="1">
        <f t="shared" si="352"/>
        <v>1</v>
      </c>
      <c r="E1916" s="12">
        <f t="shared" si="353"/>
        <v>9</v>
      </c>
      <c r="F1916" s="124" t="str">
        <f t="shared" si="354"/>
        <v>0</v>
      </c>
      <c r="G1916" s="1">
        <f ca="1">(OFFSET(O1916,0,MATCH(Customer!$J$6,'CDH &amp; HDH'!$P$11:$X$11,0)))</f>
        <v>14</v>
      </c>
      <c r="H1916" s="1" t="str">
        <f t="shared" si="355"/>
        <v>Heating</v>
      </c>
      <c r="I1916" s="1">
        <f ca="1">OFFSET(IF($H1916="Cooling",Customer!$C$25,Customer!$C$52),E1916,D1916)</f>
        <v>70</v>
      </c>
      <c r="J1916" s="1">
        <f ca="1">OFFSET(IF($H1916="Cooling",Customer!$L$25,Customer!$L$52),$E1916,$D1916)</f>
        <v>70</v>
      </c>
      <c r="K1916" s="16">
        <f t="shared" si="356"/>
        <v>0</v>
      </c>
      <c r="L1916" s="16">
        <f t="shared" si="357"/>
        <v>0</v>
      </c>
      <c r="M1916" s="17">
        <f t="shared" ca="1" si="349"/>
        <v>56</v>
      </c>
      <c r="N1916" s="17">
        <f t="shared" ca="1" si="350"/>
        <v>56</v>
      </c>
      <c r="O1916" s="4"/>
      <c r="P1916" s="4">
        <v>62</v>
      </c>
      <c r="Q1916" s="4">
        <v>30</v>
      </c>
      <c r="R1916" s="4">
        <v>8</v>
      </c>
      <c r="S1916" s="4">
        <v>40</v>
      </c>
      <c r="T1916" s="4">
        <v>35</v>
      </c>
      <c r="U1916" s="4">
        <v>48</v>
      </c>
      <c r="V1916" s="13">
        <v>14</v>
      </c>
      <c r="W1916" s="4">
        <v>53</v>
      </c>
      <c r="X1916" s="4">
        <v>33</v>
      </c>
      <c r="Y1916">
        <f t="shared" si="358"/>
        <v>0</v>
      </c>
      <c r="Z1916">
        <f t="shared" si="359"/>
        <v>0</v>
      </c>
    </row>
    <row r="1917" spans="2:26" x14ac:dyDescent="0.25">
      <c r="B1917" s="11">
        <f t="shared" si="360"/>
        <v>44641.37499999538</v>
      </c>
      <c r="C1917" s="1">
        <f t="shared" si="351"/>
        <v>3</v>
      </c>
      <c r="D1917" s="1">
        <f t="shared" si="352"/>
        <v>1</v>
      </c>
      <c r="E1917" s="12">
        <f t="shared" si="353"/>
        <v>10</v>
      </c>
      <c r="F1917" s="124" t="str">
        <f t="shared" si="354"/>
        <v>0</v>
      </c>
      <c r="G1917" s="1">
        <f ca="1">(OFFSET(O1917,0,MATCH(Customer!$J$6,'CDH &amp; HDH'!$P$11:$X$11,0)))</f>
        <v>16</v>
      </c>
      <c r="H1917" s="1" t="str">
        <f t="shared" si="355"/>
        <v>Heating</v>
      </c>
      <c r="I1917" s="1">
        <f ca="1">OFFSET(IF($H1917="Cooling",Customer!$C$25,Customer!$C$52),E1917,D1917)</f>
        <v>70</v>
      </c>
      <c r="J1917" s="1">
        <f ca="1">OFFSET(IF($H1917="Cooling",Customer!$L$25,Customer!$L$52),$E1917,$D1917)</f>
        <v>70</v>
      </c>
      <c r="K1917" s="16">
        <f t="shared" si="356"/>
        <v>0</v>
      </c>
      <c r="L1917" s="16">
        <f t="shared" si="357"/>
        <v>0</v>
      </c>
      <c r="M1917" s="17">
        <f t="shared" ca="1" si="349"/>
        <v>54</v>
      </c>
      <c r="N1917" s="17">
        <f t="shared" ca="1" si="350"/>
        <v>54</v>
      </c>
      <c r="O1917" s="4"/>
      <c r="P1917" s="4">
        <v>63</v>
      </c>
      <c r="Q1917" s="4">
        <v>31</v>
      </c>
      <c r="R1917" s="4">
        <v>12</v>
      </c>
      <c r="S1917" s="4">
        <v>41</v>
      </c>
      <c r="T1917" s="4">
        <v>36</v>
      </c>
      <c r="U1917" s="4">
        <v>47</v>
      </c>
      <c r="V1917" s="13">
        <v>16</v>
      </c>
      <c r="W1917" s="4">
        <v>55</v>
      </c>
      <c r="X1917" s="4">
        <v>37</v>
      </c>
      <c r="Y1917">
        <f t="shared" si="358"/>
        <v>0</v>
      </c>
      <c r="Z1917">
        <f t="shared" si="359"/>
        <v>0</v>
      </c>
    </row>
    <row r="1918" spans="2:26" x14ac:dyDescent="0.25">
      <c r="B1918" s="11">
        <f t="shared" si="360"/>
        <v>44641.416666662044</v>
      </c>
      <c r="C1918" s="1">
        <f t="shared" si="351"/>
        <v>3</v>
      </c>
      <c r="D1918" s="1">
        <f t="shared" si="352"/>
        <v>1</v>
      </c>
      <c r="E1918" s="12">
        <f t="shared" si="353"/>
        <v>11</v>
      </c>
      <c r="F1918" s="124" t="str">
        <f t="shared" si="354"/>
        <v>0</v>
      </c>
      <c r="G1918" s="1">
        <f ca="1">(OFFSET(O1918,0,MATCH(Customer!$J$6,'CDH &amp; HDH'!$P$11:$X$11,0)))</f>
        <v>19</v>
      </c>
      <c r="H1918" s="1" t="str">
        <f t="shared" si="355"/>
        <v>Heating</v>
      </c>
      <c r="I1918" s="1">
        <f ca="1">OFFSET(IF($H1918="Cooling",Customer!$C$25,Customer!$C$52),E1918,D1918)</f>
        <v>70</v>
      </c>
      <c r="J1918" s="1">
        <f ca="1">OFFSET(IF($H1918="Cooling",Customer!$L$25,Customer!$L$52),$E1918,$D1918)</f>
        <v>70</v>
      </c>
      <c r="K1918" s="16">
        <f t="shared" si="356"/>
        <v>0</v>
      </c>
      <c r="L1918" s="16">
        <f t="shared" si="357"/>
        <v>0</v>
      </c>
      <c r="M1918" s="17">
        <f t="shared" ca="1" si="349"/>
        <v>51</v>
      </c>
      <c r="N1918" s="17">
        <f t="shared" ca="1" si="350"/>
        <v>51</v>
      </c>
      <c r="O1918" s="4"/>
      <c r="P1918" s="4">
        <v>66</v>
      </c>
      <c r="Q1918" s="4">
        <v>33</v>
      </c>
      <c r="R1918" s="4">
        <v>13</v>
      </c>
      <c r="S1918" s="4">
        <v>40</v>
      </c>
      <c r="T1918" s="4">
        <v>37</v>
      </c>
      <c r="U1918" s="4">
        <v>47</v>
      </c>
      <c r="V1918" s="13">
        <v>19</v>
      </c>
      <c r="W1918" s="4">
        <v>58</v>
      </c>
      <c r="X1918" s="4">
        <v>41</v>
      </c>
      <c r="Y1918">
        <f t="shared" si="358"/>
        <v>0</v>
      </c>
      <c r="Z1918">
        <f t="shared" si="359"/>
        <v>0</v>
      </c>
    </row>
    <row r="1919" spans="2:26" x14ac:dyDescent="0.25">
      <c r="B1919" s="11">
        <f t="shared" si="360"/>
        <v>44641.458333328708</v>
      </c>
      <c r="C1919" s="1">
        <f t="shared" si="351"/>
        <v>3</v>
      </c>
      <c r="D1919" s="1">
        <f t="shared" si="352"/>
        <v>1</v>
      </c>
      <c r="E1919" s="12">
        <f t="shared" si="353"/>
        <v>12</v>
      </c>
      <c r="F1919" s="124" t="str">
        <f t="shared" si="354"/>
        <v>0</v>
      </c>
      <c r="G1919" s="1">
        <f ca="1">(OFFSET(O1919,0,MATCH(Customer!$J$6,'CDH &amp; HDH'!$P$11:$X$11,0)))</f>
        <v>22</v>
      </c>
      <c r="H1919" s="1" t="str">
        <f t="shared" si="355"/>
        <v>Heating</v>
      </c>
      <c r="I1919" s="1">
        <f ca="1">OFFSET(IF($H1919="Cooling",Customer!$C$25,Customer!$C$52),E1919,D1919)</f>
        <v>70</v>
      </c>
      <c r="J1919" s="1">
        <f ca="1">OFFSET(IF($H1919="Cooling",Customer!$L$25,Customer!$L$52),$E1919,$D1919)</f>
        <v>70</v>
      </c>
      <c r="K1919" s="16">
        <f t="shared" si="356"/>
        <v>0</v>
      </c>
      <c r="L1919" s="16">
        <f t="shared" si="357"/>
        <v>0</v>
      </c>
      <c r="M1919" s="17">
        <f t="shared" ca="1" si="349"/>
        <v>48</v>
      </c>
      <c r="N1919" s="17">
        <f t="shared" ca="1" si="350"/>
        <v>48</v>
      </c>
      <c r="O1919" s="4"/>
      <c r="P1919" s="4">
        <v>69</v>
      </c>
      <c r="Q1919" s="4">
        <v>36</v>
      </c>
      <c r="R1919" s="4">
        <v>16</v>
      </c>
      <c r="S1919" s="4">
        <v>40</v>
      </c>
      <c r="T1919" s="4">
        <v>38</v>
      </c>
      <c r="U1919" s="4">
        <v>47</v>
      </c>
      <c r="V1919" s="13">
        <v>22</v>
      </c>
      <c r="W1919" s="4">
        <v>56</v>
      </c>
      <c r="X1919" s="4">
        <v>44</v>
      </c>
      <c r="Y1919">
        <f t="shared" si="358"/>
        <v>0</v>
      </c>
      <c r="Z1919">
        <f t="shared" si="359"/>
        <v>0</v>
      </c>
    </row>
    <row r="1920" spans="2:26" x14ac:dyDescent="0.25">
      <c r="B1920" s="11">
        <f t="shared" si="360"/>
        <v>44641.499999995372</v>
      </c>
      <c r="C1920" s="1">
        <f t="shared" si="351"/>
        <v>3</v>
      </c>
      <c r="D1920" s="1">
        <f t="shared" si="352"/>
        <v>1</v>
      </c>
      <c r="E1920" s="12">
        <f t="shared" si="353"/>
        <v>13</v>
      </c>
      <c r="F1920" s="124" t="str">
        <f t="shared" si="354"/>
        <v>0</v>
      </c>
      <c r="G1920" s="1">
        <f ca="1">(OFFSET(O1920,0,MATCH(Customer!$J$6,'CDH &amp; HDH'!$P$11:$X$11,0)))</f>
        <v>24</v>
      </c>
      <c r="H1920" s="1" t="str">
        <f t="shared" si="355"/>
        <v>Heating</v>
      </c>
      <c r="I1920" s="1">
        <f ca="1">OFFSET(IF($H1920="Cooling",Customer!$C$25,Customer!$C$52),E1920,D1920)</f>
        <v>70</v>
      </c>
      <c r="J1920" s="1">
        <f ca="1">OFFSET(IF($H1920="Cooling",Customer!$L$25,Customer!$L$52),$E1920,$D1920)</f>
        <v>70</v>
      </c>
      <c r="K1920" s="16">
        <f t="shared" si="356"/>
        <v>0</v>
      </c>
      <c r="L1920" s="16">
        <f t="shared" si="357"/>
        <v>0</v>
      </c>
      <c r="M1920" s="17">
        <f t="shared" ca="1" si="349"/>
        <v>46</v>
      </c>
      <c r="N1920" s="17">
        <f t="shared" ca="1" si="350"/>
        <v>46</v>
      </c>
      <c r="O1920" s="4"/>
      <c r="P1920" s="4">
        <v>72</v>
      </c>
      <c r="Q1920" s="4">
        <v>39</v>
      </c>
      <c r="R1920" s="4">
        <v>19</v>
      </c>
      <c r="S1920" s="4">
        <v>40</v>
      </c>
      <c r="T1920" s="4">
        <v>41</v>
      </c>
      <c r="U1920" s="4">
        <v>47</v>
      </c>
      <c r="V1920" s="13">
        <v>24</v>
      </c>
      <c r="W1920" s="4">
        <v>55</v>
      </c>
      <c r="X1920" s="4">
        <v>47</v>
      </c>
      <c r="Y1920">
        <f t="shared" si="358"/>
        <v>0</v>
      </c>
      <c r="Z1920">
        <f t="shared" si="359"/>
        <v>0</v>
      </c>
    </row>
    <row r="1921" spans="2:26" x14ac:dyDescent="0.25">
      <c r="B1921" s="11">
        <f t="shared" si="360"/>
        <v>44641.541666662037</v>
      </c>
      <c r="C1921" s="1">
        <f t="shared" si="351"/>
        <v>3</v>
      </c>
      <c r="D1921" s="1">
        <f t="shared" si="352"/>
        <v>1</v>
      </c>
      <c r="E1921" s="12">
        <f t="shared" si="353"/>
        <v>14</v>
      </c>
      <c r="F1921" s="124" t="str">
        <f t="shared" si="354"/>
        <v>0</v>
      </c>
      <c r="G1921" s="1">
        <f ca="1">(OFFSET(O1921,0,MATCH(Customer!$J$6,'CDH &amp; HDH'!$P$11:$X$11,0)))</f>
        <v>27</v>
      </c>
      <c r="H1921" s="1" t="str">
        <f t="shared" si="355"/>
        <v>Heating</v>
      </c>
      <c r="I1921" s="1">
        <f ca="1">OFFSET(IF($H1921="Cooling",Customer!$C$25,Customer!$C$52),E1921,D1921)</f>
        <v>70</v>
      </c>
      <c r="J1921" s="1">
        <f ca="1">OFFSET(IF($H1921="Cooling",Customer!$L$25,Customer!$L$52),$E1921,$D1921)</f>
        <v>70</v>
      </c>
      <c r="K1921" s="16">
        <f t="shared" si="356"/>
        <v>0</v>
      </c>
      <c r="L1921" s="16">
        <f t="shared" si="357"/>
        <v>0</v>
      </c>
      <c r="M1921" s="17">
        <f t="shared" ca="1" si="349"/>
        <v>43</v>
      </c>
      <c r="N1921" s="17">
        <f t="shared" ca="1" si="350"/>
        <v>43</v>
      </c>
      <c r="O1921" s="4"/>
      <c r="P1921" s="4">
        <v>64</v>
      </c>
      <c r="Q1921" s="4">
        <v>41</v>
      </c>
      <c r="R1921" s="4">
        <v>21</v>
      </c>
      <c r="S1921" s="4">
        <v>42</v>
      </c>
      <c r="T1921" s="4">
        <v>43</v>
      </c>
      <c r="U1921" s="4">
        <v>48</v>
      </c>
      <c r="V1921" s="13">
        <v>27</v>
      </c>
      <c r="W1921" s="4">
        <v>54</v>
      </c>
      <c r="X1921" s="4">
        <v>50</v>
      </c>
      <c r="Y1921">
        <f t="shared" si="358"/>
        <v>0</v>
      </c>
      <c r="Z1921">
        <f t="shared" si="359"/>
        <v>0</v>
      </c>
    </row>
    <row r="1922" spans="2:26" x14ac:dyDescent="0.25">
      <c r="B1922" s="11">
        <f t="shared" si="360"/>
        <v>44641.583333328701</v>
      </c>
      <c r="C1922" s="1">
        <f t="shared" si="351"/>
        <v>3</v>
      </c>
      <c r="D1922" s="1">
        <f t="shared" si="352"/>
        <v>1</v>
      </c>
      <c r="E1922" s="12">
        <f t="shared" si="353"/>
        <v>15</v>
      </c>
      <c r="F1922" s="124" t="str">
        <f t="shared" si="354"/>
        <v>0</v>
      </c>
      <c r="G1922" s="1">
        <f ca="1">(OFFSET(O1922,0,MATCH(Customer!$J$6,'CDH &amp; HDH'!$P$11:$X$11,0)))</f>
        <v>28</v>
      </c>
      <c r="H1922" s="1" t="str">
        <f t="shared" si="355"/>
        <v>Heating</v>
      </c>
      <c r="I1922" s="1">
        <f ca="1">OFFSET(IF($H1922="Cooling",Customer!$C$25,Customer!$C$52),E1922,D1922)</f>
        <v>70</v>
      </c>
      <c r="J1922" s="1">
        <f ca="1">OFFSET(IF($H1922="Cooling",Customer!$L$25,Customer!$L$52),$E1922,$D1922)</f>
        <v>70</v>
      </c>
      <c r="K1922" s="16">
        <f t="shared" si="356"/>
        <v>0</v>
      </c>
      <c r="L1922" s="16">
        <f t="shared" si="357"/>
        <v>0</v>
      </c>
      <c r="M1922" s="17">
        <f t="shared" ca="1" si="349"/>
        <v>42</v>
      </c>
      <c r="N1922" s="17">
        <f t="shared" ca="1" si="350"/>
        <v>42</v>
      </c>
      <c r="O1922" s="4"/>
      <c r="P1922" s="4">
        <v>56</v>
      </c>
      <c r="Q1922" s="4">
        <v>44</v>
      </c>
      <c r="R1922" s="4">
        <v>21</v>
      </c>
      <c r="S1922" s="4">
        <v>41</v>
      </c>
      <c r="T1922" s="4">
        <v>43</v>
      </c>
      <c r="U1922" s="4">
        <v>48</v>
      </c>
      <c r="V1922" s="13">
        <v>28</v>
      </c>
      <c r="W1922" s="4">
        <v>54</v>
      </c>
      <c r="X1922" s="4">
        <v>51</v>
      </c>
      <c r="Y1922">
        <f t="shared" si="358"/>
        <v>0</v>
      </c>
      <c r="Z1922">
        <f t="shared" si="359"/>
        <v>0</v>
      </c>
    </row>
    <row r="1923" spans="2:26" x14ac:dyDescent="0.25">
      <c r="B1923" s="11">
        <f t="shared" si="360"/>
        <v>44641.624999995365</v>
      </c>
      <c r="C1923" s="1">
        <f t="shared" si="351"/>
        <v>3</v>
      </c>
      <c r="D1923" s="1">
        <f t="shared" si="352"/>
        <v>1</v>
      </c>
      <c r="E1923" s="12">
        <f t="shared" si="353"/>
        <v>16</v>
      </c>
      <c r="F1923" s="124" t="str">
        <f t="shared" si="354"/>
        <v>0</v>
      </c>
      <c r="G1923" s="1">
        <f ca="1">(OFFSET(O1923,0,MATCH(Customer!$J$6,'CDH &amp; HDH'!$P$11:$X$11,0)))</f>
        <v>29</v>
      </c>
      <c r="H1923" s="1" t="str">
        <f t="shared" si="355"/>
        <v>Heating</v>
      </c>
      <c r="I1923" s="1">
        <f ca="1">OFFSET(IF($H1923="Cooling",Customer!$C$25,Customer!$C$52),E1923,D1923)</f>
        <v>70</v>
      </c>
      <c r="J1923" s="1">
        <f ca="1">OFFSET(IF($H1923="Cooling",Customer!$L$25,Customer!$L$52),$E1923,$D1923)</f>
        <v>70</v>
      </c>
      <c r="K1923" s="16">
        <f t="shared" si="356"/>
        <v>0</v>
      </c>
      <c r="L1923" s="16">
        <f t="shared" si="357"/>
        <v>0</v>
      </c>
      <c r="M1923" s="17">
        <f t="shared" ca="1" si="349"/>
        <v>41</v>
      </c>
      <c r="N1923" s="17">
        <f t="shared" ca="1" si="350"/>
        <v>41</v>
      </c>
      <c r="O1923" s="4"/>
      <c r="P1923" s="4">
        <v>48</v>
      </c>
      <c r="Q1923" s="4">
        <v>42</v>
      </c>
      <c r="R1923" s="4">
        <v>23</v>
      </c>
      <c r="S1923" s="4">
        <v>38</v>
      </c>
      <c r="T1923" s="4">
        <v>44</v>
      </c>
      <c r="U1923" s="4">
        <v>47</v>
      </c>
      <c r="V1923" s="13">
        <v>29</v>
      </c>
      <c r="W1923" s="4">
        <v>53</v>
      </c>
      <c r="X1923" s="4">
        <v>51</v>
      </c>
      <c r="Y1923">
        <f t="shared" si="358"/>
        <v>0</v>
      </c>
      <c r="Z1923">
        <f t="shared" si="359"/>
        <v>0</v>
      </c>
    </row>
    <row r="1924" spans="2:26" x14ac:dyDescent="0.25">
      <c r="B1924" s="11">
        <f t="shared" si="360"/>
        <v>44641.666666662029</v>
      </c>
      <c r="C1924" s="1">
        <f t="shared" si="351"/>
        <v>3</v>
      </c>
      <c r="D1924" s="1">
        <f t="shared" si="352"/>
        <v>1</v>
      </c>
      <c r="E1924" s="12">
        <f t="shared" si="353"/>
        <v>17</v>
      </c>
      <c r="F1924" s="124" t="str">
        <f t="shared" si="354"/>
        <v>0</v>
      </c>
      <c r="G1924" s="1">
        <f ca="1">(OFFSET(O1924,0,MATCH(Customer!$J$6,'CDH &amp; HDH'!$P$11:$X$11,0)))</f>
        <v>30</v>
      </c>
      <c r="H1924" s="1" t="str">
        <f t="shared" si="355"/>
        <v>Heating</v>
      </c>
      <c r="I1924" s="1">
        <f ca="1">OFFSET(IF($H1924="Cooling",Customer!$C$25,Customer!$C$52),E1924,D1924)</f>
        <v>70</v>
      </c>
      <c r="J1924" s="1">
        <f ca="1">OFFSET(IF($H1924="Cooling",Customer!$L$25,Customer!$L$52),$E1924,$D1924)</f>
        <v>70</v>
      </c>
      <c r="K1924" s="16">
        <f t="shared" si="356"/>
        <v>0</v>
      </c>
      <c r="L1924" s="16">
        <f t="shared" si="357"/>
        <v>0</v>
      </c>
      <c r="M1924" s="17">
        <f t="shared" ca="1" si="349"/>
        <v>40</v>
      </c>
      <c r="N1924" s="17">
        <f t="shared" ca="1" si="350"/>
        <v>40</v>
      </c>
      <c r="O1924" s="4"/>
      <c r="P1924" s="4">
        <v>47</v>
      </c>
      <c r="Q1924" s="4">
        <v>32</v>
      </c>
      <c r="R1924" s="4">
        <v>22</v>
      </c>
      <c r="S1924" s="4">
        <v>35</v>
      </c>
      <c r="T1924" s="4">
        <v>43</v>
      </c>
      <c r="U1924" s="4">
        <v>45</v>
      </c>
      <c r="V1924" s="13">
        <v>30</v>
      </c>
      <c r="W1924" s="4">
        <v>54</v>
      </c>
      <c r="X1924" s="4">
        <v>52</v>
      </c>
      <c r="Y1924">
        <f t="shared" si="358"/>
        <v>0</v>
      </c>
      <c r="Z1924">
        <f t="shared" si="359"/>
        <v>0</v>
      </c>
    </row>
    <row r="1925" spans="2:26" x14ac:dyDescent="0.25">
      <c r="B1925" s="11">
        <f t="shared" si="360"/>
        <v>44641.708333328694</v>
      </c>
      <c r="C1925" s="1">
        <f t="shared" si="351"/>
        <v>3</v>
      </c>
      <c r="D1925" s="1">
        <f t="shared" si="352"/>
        <v>1</v>
      </c>
      <c r="E1925" s="12">
        <f t="shared" si="353"/>
        <v>18</v>
      </c>
      <c r="F1925" s="124" t="str">
        <f t="shared" si="354"/>
        <v>0</v>
      </c>
      <c r="G1925" s="1">
        <f ca="1">(OFFSET(O1925,0,MATCH(Customer!$J$6,'CDH &amp; HDH'!$P$11:$X$11,0)))</f>
        <v>29</v>
      </c>
      <c r="H1925" s="1" t="str">
        <f t="shared" si="355"/>
        <v>Heating</v>
      </c>
      <c r="I1925" s="1">
        <f ca="1">OFFSET(IF($H1925="Cooling",Customer!$C$25,Customer!$C$52),E1925,D1925)</f>
        <v>70</v>
      </c>
      <c r="J1925" s="1">
        <f ca="1">OFFSET(IF($H1925="Cooling",Customer!$L$25,Customer!$L$52),$E1925,$D1925)</f>
        <v>70</v>
      </c>
      <c r="K1925" s="16">
        <f t="shared" si="356"/>
        <v>0</v>
      </c>
      <c r="L1925" s="16">
        <f t="shared" si="357"/>
        <v>0</v>
      </c>
      <c r="M1925" s="17">
        <f t="shared" ca="1" si="349"/>
        <v>41</v>
      </c>
      <c r="N1925" s="17">
        <f t="shared" ca="1" si="350"/>
        <v>41</v>
      </c>
      <c r="O1925" s="4"/>
      <c r="P1925" s="4">
        <v>47</v>
      </c>
      <c r="Q1925" s="4">
        <v>28</v>
      </c>
      <c r="R1925" s="4">
        <v>21</v>
      </c>
      <c r="S1925" s="4">
        <v>35</v>
      </c>
      <c r="T1925" s="4">
        <v>41</v>
      </c>
      <c r="U1925" s="4">
        <v>43</v>
      </c>
      <c r="V1925" s="13">
        <v>29</v>
      </c>
      <c r="W1925" s="4">
        <v>47</v>
      </c>
      <c r="X1925" s="4">
        <v>49</v>
      </c>
      <c r="Y1925">
        <f t="shared" si="358"/>
        <v>0</v>
      </c>
      <c r="Z1925">
        <f t="shared" si="359"/>
        <v>0</v>
      </c>
    </row>
    <row r="1926" spans="2:26" x14ac:dyDescent="0.25">
      <c r="B1926" s="11">
        <f t="shared" si="360"/>
        <v>44641.749999995358</v>
      </c>
      <c r="C1926" s="1">
        <f t="shared" si="351"/>
        <v>3</v>
      </c>
      <c r="D1926" s="1">
        <f t="shared" si="352"/>
        <v>1</v>
      </c>
      <c r="E1926" s="12">
        <f t="shared" si="353"/>
        <v>19</v>
      </c>
      <c r="F1926" s="124" t="str">
        <f t="shared" si="354"/>
        <v>0</v>
      </c>
      <c r="G1926" s="1">
        <f ca="1">(OFFSET(O1926,0,MATCH(Customer!$J$6,'CDH &amp; HDH'!$P$11:$X$11,0)))</f>
        <v>27</v>
      </c>
      <c r="H1926" s="1" t="str">
        <f t="shared" si="355"/>
        <v>Heating</v>
      </c>
      <c r="I1926" s="1">
        <f ca="1">OFFSET(IF($H1926="Cooling",Customer!$C$25,Customer!$C$52),E1926,D1926)</f>
        <v>66</v>
      </c>
      <c r="J1926" s="1">
        <f ca="1">OFFSET(IF($H1926="Cooling",Customer!$L$25,Customer!$L$52),$E1926,$D1926)</f>
        <v>64</v>
      </c>
      <c r="K1926" s="16">
        <f t="shared" si="356"/>
        <v>0</v>
      </c>
      <c r="L1926" s="16">
        <f t="shared" si="357"/>
        <v>0</v>
      </c>
      <c r="M1926" s="17">
        <f t="shared" ca="1" si="349"/>
        <v>39</v>
      </c>
      <c r="N1926" s="17">
        <f t="shared" ca="1" si="350"/>
        <v>37</v>
      </c>
      <c r="O1926" s="4"/>
      <c r="P1926" s="4">
        <v>46</v>
      </c>
      <c r="Q1926" s="4">
        <v>24</v>
      </c>
      <c r="R1926" s="4">
        <v>19</v>
      </c>
      <c r="S1926" s="4">
        <v>34</v>
      </c>
      <c r="T1926" s="4">
        <v>39</v>
      </c>
      <c r="U1926" s="4">
        <v>42</v>
      </c>
      <c r="V1926" s="13">
        <v>27</v>
      </c>
      <c r="W1926" s="4">
        <v>42</v>
      </c>
      <c r="X1926" s="4">
        <v>41</v>
      </c>
      <c r="Y1926">
        <f t="shared" si="358"/>
        <v>0</v>
      </c>
      <c r="Z1926">
        <f t="shared" si="359"/>
        <v>0</v>
      </c>
    </row>
    <row r="1927" spans="2:26" x14ac:dyDescent="0.25">
      <c r="B1927" s="11">
        <f t="shared" si="360"/>
        <v>44641.791666662022</v>
      </c>
      <c r="C1927" s="1">
        <f t="shared" si="351"/>
        <v>3</v>
      </c>
      <c r="D1927" s="1">
        <f t="shared" si="352"/>
        <v>1</v>
      </c>
      <c r="E1927" s="12">
        <f t="shared" si="353"/>
        <v>20</v>
      </c>
      <c r="F1927" s="124" t="str">
        <f t="shared" si="354"/>
        <v>0</v>
      </c>
      <c r="G1927" s="1">
        <f ca="1">(OFFSET(O1927,0,MATCH(Customer!$J$6,'CDH &amp; HDH'!$P$11:$X$11,0)))</f>
        <v>26</v>
      </c>
      <c r="H1927" s="1" t="str">
        <f t="shared" si="355"/>
        <v>Heating</v>
      </c>
      <c r="I1927" s="1">
        <f ca="1">OFFSET(IF($H1927="Cooling",Customer!$C$25,Customer!$C$52),E1927,D1927)</f>
        <v>66</v>
      </c>
      <c r="J1927" s="1">
        <f ca="1">OFFSET(IF($H1927="Cooling",Customer!$L$25,Customer!$L$52),$E1927,$D1927)</f>
        <v>64</v>
      </c>
      <c r="K1927" s="16">
        <f t="shared" si="356"/>
        <v>0</v>
      </c>
      <c r="L1927" s="16">
        <f t="shared" si="357"/>
        <v>0</v>
      </c>
      <c r="M1927" s="17">
        <f t="shared" ca="1" si="349"/>
        <v>40</v>
      </c>
      <c r="N1927" s="17">
        <f t="shared" ca="1" si="350"/>
        <v>38</v>
      </c>
      <c r="O1927" s="4"/>
      <c r="P1927" s="4">
        <v>46</v>
      </c>
      <c r="Q1927" s="4">
        <v>20</v>
      </c>
      <c r="R1927" s="4">
        <v>17</v>
      </c>
      <c r="S1927" s="4">
        <v>34</v>
      </c>
      <c r="T1927" s="4">
        <v>36</v>
      </c>
      <c r="U1927" s="4">
        <v>40</v>
      </c>
      <c r="V1927" s="13">
        <v>26</v>
      </c>
      <c r="W1927" s="4">
        <v>39</v>
      </c>
      <c r="X1927" s="4">
        <v>38</v>
      </c>
      <c r="Y1927">
        <f t="shared" si="358"/>
        <v>0</v>
      </c>
      <c r="Z1927">
        <f t="shared" si="359"/>
        <v>0</v>
      </c>
    </row>
    <row r="1928" spans="2:26" x14ac:dyDescent="0.25">
      <c r="B1928" s="11">
        <f t="shared" si="360"/>
        <v>44641.833333328686</v>
      </c>
      <c r="C1928" s="1">
        <f t="shared" si="351"/>
        <v>3</v>
      </c>
      <c r="D1928" s="1">
        <f t="shared" si="352"/>
        <v>1</v>
      </c>
      <c r="E1928" s="12">
        <f t="shared" si="353"/>
        <v>21</v>
      </c>
      <c r="F1928" s="124" t="str">
        <f t="shared" si="354"/>
        <v>0</v>
      </c>
      <c r="G1928" s="1">
        <f ca="1">(OFFSET(O1928,0,MATCH(Customer!$J$6,'CDH &amp; HDH'!$P$11:$X$11,0)))</f>
        <v>25</v>
      </c>
      <c r="H1928" s="1" t="str">
        <f t="shared" si="355"/>
        <v>Heating</v>
      </c>
      <c r="I1928" s="1">
        <f ca="1">OFFSET(IF($H1928="Cooling",Customer!$C$25,Customer!$C$52),E1928,D1928)</f>
        <v>66</v>
      </c>
      <c r="J1928" s="1">
        <f ca="1">OFFSET(IF($H1928="Cooling",Customer!$L$25,Customer!$L$52),$E1928,$D1928)</f>
        <v>64</v>
      </c>
      <c r="K1928" s="16">
        <f t="shared" si="356"/>
        <v>0</v>
      </c>
      <c r="L1928" s="16">
        <f t="shared" si="357"/>
        <v>0</v>
      </c>
      <c r="M1928" s="17">
        <f t="shared" ca="1" si="349"/>
        <v>41</v>
      </c>
      <c r="N1928" s="17">
        <f t="shared" ca="1" si="350"/>
        <v>39</v>
      </c>
      <c r="O1928" s="4"/>
      <c r="P1928" s="4">
        <v>45</v>
      </c>
      <c r="Q1928" s="4">
        <v>18</v>
      </c>
      <c r="R1928" s="4">
        <v>16</v>
      </c>
      <c r="S1928" s="4">
        <v>34</v>
      </c>
      <c r="T1928" s="4">
        <v>35</v>
      </c>
      <c r="U1928" s="4">
        <v>39</v>
      </c>
      <c r="V1928" s="13">
        <v>25</v>
      </c>
      <c r="W1928" s="4">
        <v>35</v>
      </c>
      <c r="X1928" s="4">
        <v>35</v>
      </c>
      <c r="Y1928">
        <f t="shared" si="358"/>
        <v>0</v>
      </c>
      <c r="Z1928">
        <f t="shared" si="359"/>
        <v>0</v>
      </c>
    </row>
    <row r="1929" spans="2:26" x14ac:dyDescent="0.25">
      <c r="B1929" s="11">
        <f t="shared" si="360"/>
        <v>44641.874999995351</v>
      </c>
      <c r="C1929" s="1">
        <f t="shared" si="351"/>
        <v>3</v>
      </c>
      <c r="D1929" s="1">
        <f t="shared" si="352"/>
        <v>1</v>
      </c>
      <c r="E1929" s="12">
        <f t="shared" si="353"/>
        <v>22</v>
      </c>
      <c r="F1929" s="124" t="str">
        <f t="shared" si="354"/>
        <v>0</v>
      </c>
      <c r="G1929" s="1">
        <f ca="1">(OFFSET(O1929,0,MATCH(Customer!$J$6,'CDH &amp; HDH'!$P$11:$X$11,0)))</f>
        <v>24</v>
      </c>
      <c r="H1929" s="1" t="str">
        <f t="shared" si="355"/>
        <v>Heating</v>
      </c>
      <c r="I1929" s="1">
        <f ca="1">OFFSET(IF($H1929="Cooling",Customer!$C$25,Customer!$C$52),E1929,D1929)</f>
        <v>66</v>
      </c>
      <c r="J1929" s="1">
        <f ca="1">OFFSET(IF($H1929="Cooling",Customer!$L$25,Customer!$L$52),$E1929,$D1929)</f>
        <v>64</v>
      </c>
      <c r="K1929" s="16">
        <f t="shared" si="356"/>
        <v>0</v>
      </c>
      <c r="L1929" s="16">
        <f t="shared" si="357"/>
        <v>0</v>
      </c>
      <c r="M1929" s="17">
        <f t="shared" ca="1" si="349"/>
        <v>42</v>
      </c>
      <c r="N1929" s="17">
        <f t="shared" ca="1" si="350"/>
        <v>40</v>
      </c>
      <c r="O1929" s="4"/>
      <c r="P1929" s="4">
        <v>45</v>
      </c>
      <c r="Q1929" s="4">
        <v>17</v>
      </c>
      <c r="R1929" s="4">
        <v>15</v>
      </c>
      <c r="S1929" s="4">
        <v>34</v>
      </c>
      <c r="T1929" s="4">
        <v>36</v>
      </c>
      <c r="U1929" s="4">
        <v>37</v>
      </c>
      <c r="V1929" s="13">
        <v>24</v>
      </c>
      <c r="W1929" s="4">
        <v>35</v>
      </c>
      <c r="X1929" s="4">
        <v>33</v>
      </c>
      <c r="Y1929">
        <f t="shared" si="358"/>
        <v>0</v>
      </c>
      <c r="Z1929">
        <f t="shared" si="359"/>
        <v>0</v>
      </c>
    </row>
    <row r="1930" spans="2:26" x14ac:dyDescent="0.25">
      <c r="B1930" s="11">
        <f t="shared" si="360"/>
        <v>44641.916666662015</v>
      </c>
      <c r="C1930" s="1">
        <f t="shared" si="351"/>
        <v>3</v>
      </c>
      <c r="D1930" s="1">
        <f t="shared" si="352"/>
        <v>1</v>
      </c>
      <c r="E1930" s="12">
        <f t="shared" si="353"/>
        <v>23</v>
      </c>
      <c r="F1930" s="124" t="str">
        <f t="shared" si="354"/>
        <v>0</v>
      </c>
      <c r="G1930" s="1">
        <f ca="1">(OFFSET(O1930,0,MATCH(Customer!$J$6,'CDH &amp; HDH'!$P$11:$X$11,0)))</f>
        <v>25</v>
      </c>
      <c r="H1930" s="1" t="str">
        <f t="shared" si="355"/>
        <v>Heating</v>
      </c>
      <c r="I1930" s="1">
        <f ca="1">OFFSET(IF($H1930="Cooling",Customer!$C$25,Customer!$C$52),E1930,D1930)</f>
        <v>66</v>
      </c>
      <c r="J1930" s="1">
        <f ca="1">OFFSET(IF($H1930="Cooling",Customer!$L$25,Customer!$L$52),$E1930,$D1930)</f>
        <v>64</v>
      </c>
      <c r="K1930" s="16">
        <f t="shared" si="356"/>
        <v>0</v>
      </c>
      <c r="L1930" s="16">
        <f t="shared" si="357"/>
        <v>0</v>
      </c>
      <c r="M1930" s="17">
        <f t="shared" ca="1" si="349"/>
        <v>41</v>
      </c>
      <c r="N1930" s="17">
        <f t="shared" ca="1" si="350"/>
        <v>39</v>
      </c>
      <c r="O1930" s="4"/>
      <c r="P1930" s="4">
        <v>44</v>
      </c>
      <c r="Q1930" s="4">
        <v>15</v>
      </c>
      <c r="R1930" s="4">
        <v>13</v>
      </c>
      <c r="S1930" s="4">
        <v>34</v>
      </c>
      <c r="T1930" s="4">
        <v>33</v>
      </c>
      <c r="U1930" s="4">
        <v>35</v>
      </c>
      <c r="V1930" s="13">
        <v>25</v>
      </c>
      <c r="W1930" s="4">
        <v>35</v>
      </c>
      <c r="X1930" s="4">
        <v>32</v>
      </c>
      <c r="Y1930">
        <f t="shared" si="358"/>
        <v>0</v>
      </c>
      <c r="Z1930">
        <f t="shared" si="359"/>
        <v>0</v>
      </c>
    </row>
    <row r="1931" spans="2:26" x14ac:dyDescent="0.25">
      <c r="B1931" s="11">
        <f t="shared" si="360"/>
        <v>44641.958333328679</v>
      </c>
      <c r="C1931" s="1">
        <f t="shared" si="351"/>
        <v>3</v>
      </c>
      <c r="D1931" s="1">
        <f t="shared" si="352"/>
        <v>1</v>
      </c>
      <c r="E1931" s="12">
        <f t="shared" si="353"/>
        <v>24</v>
      </c>
      <c r="F1931" s="124" t="str">
        <f t="shared" si="354"/>
        <v>0</v>
      </c>
      <c r="G1931" s="1">
        <f ca="1">(OFFSET(O1931,0,MATCH(Customer!$J$6,'CDH &amp; HDH'!$P$11:$X$11,0)))</f>
        <v>20</v>
      </c>
      <c r="H1931" s="1" t="str">
        <f t="shared" si="355"/>
        <v>Heating</v>
      </c>
      <c r="I1931" s="1">
        <f ca="1">OFFSET(IF($H1931="Cooling",Customer!$C$25,Customer!$C$52),E1931,D1931)</f>
        <v>66</v>
      </c>
      <c r="J1931" s="1">
        <f ca="1">OFFSET(IF($H1931="Cooling",Customer!$L$25,Customer!$L$52),$E1931,$D1931)</f>
        <v>64</v>
      </c>
      <c r="K1931" s="16">
        <f t="shared" si="356"/>
        <v>0</v>
      </c>
      <c r="L1931" s="16">
        <f t="shared" si="357"/>
        <v>0</v>
      </c>
      <c r="M1931" s="17">
        <f t="shared" ca="1" si="349"/>
        <v>46</v>
      </c>
      <c r="N1931" s="17">
        <f t="shared" ca="1" si="350"/>
        <v>44</v>
      </c>
      <c r="O1931" s="4"/>
      <c r="P1931" s="4">
        <v>43</v>
      </c>
      <c r="Q1931" s="4">
        <v>14</v>
      </c>
      <c r="R1931" s="4">
        <v>13</v>
      </c>
      <c r="S1931" s="4">
        <v>34</v>
      </c>
      <c r="T1931" s="4">
        <v>34</v>
      </c>
      <c r="U1931" s="4">
        <v>34</v>
      </c>
      <c r="V1931" s="13">
        <v>20</v>
      </c>
      <c r="W1931" s="4">
        <v>34</v>
      </c>
      <c r="X1931" s="4">
        <v>31</v>
      </c>
      <c r="Y1931">
        <f t="shared" si="358"/>
        <v>0</v>
      </c>
      <c r="Z1931">
        <f t="shared" si="359"/>
        <v>0</v>
      </c>
    </row>
    <row r="1932" spans="2:26" x14ac:dyDescent="0.25">
      <c r="B1932" s="11">
        <f t="shared" si="360"/>
        <v>44641.999999995343</v>
      </c>
      <c r="C1932" s="1">
        <f t="shared" si="351"/>
        <v>3</v>
      </c>
      <c r="D1932" s="1">
        <f t="shared" si="352"/>
        <v>2</v>
      </c>
      <c r="E1932" s="12">
        <f t="shared" si="353"/>
        <v>1</v>
      </c>
      <c r="F1932" s="124" t="str">
        <f t="shared" si="354"/>
        <v>0</v>
      </c>
      <c r="G1932" s="1">
        <f ca="1">(OFFSET(O1932,0,MATCH(Customer!$J$6,'CDH &amp; HDH'!$P$11:$X$11,0)))</f>
        <v>20</v>
      </c>
      <c r="H1932" s="1" t="str">
        <f t="shared" si="355"/>
        <v>Heating</v>
      </c>
      <c r="I1932" s="1">
        <f ca="1">OFFSET(IF($H1932="Cooling",Customer!$C$25,Customer!$C$52),E1932,D1932)</f>
        <v>66</v>
      </c>
      <c r="J1932" s="1">
        <f ca="1">OFFSET(IF($H1932="Cooling",Customer!$L$25,Customer!$L$52),$E1932,$D1932)</f>
        <v>64</v>
      </c>
      <c r="K1932" s="16">
        <f t="shared" si="356"/>
        <v>0</v>
      </c>
      <c r="L1932" s="16">
        <f t="shared" si="357"/>
        <v>0</v>
      </c>
      <c r="M1932" s="17">
        <f t="shared" ref="M1932:M1995" ca="1" si="361">IF($H1932="Cooling",0,MAX(0,I1932-$G1932))</f>
        <v>46</v>
      </c>
      <c r="N1932" s="17">
        <f t="shared" ref="N1932:N1995" ca="1" si="362">IF($H1932="Cooling",0,MAX(0,J1932-$G1932))</f>
        <v>44</v>
      </c>
      <c r="O1932" s="4"/>
      <c r="P1932" s="4">
        <v>42</v>
      </c>
      <c r="Q1932" s="4">
        <v>13</v>
      </c>
      <c r="R1932" s="4">
        <v>12</v>
      </c>
      <c r="S1932" s="4">
        <v>33</v>
      </c>
      <c r="T1932" s="4">
        <v>35</v>
      </c>
      <c r="U1932" s="4">
        <v>33</v>
      </c>
      <c r="V1932" s="13">
        <v>20</v>
      </c>
      <c r="W1932" s="4">
        <v>34</v>
      </c>
      <c r="X1932" s="4">
        <v>33</v>
      </c>
      <c r="Y1932">
        <f t="shared" si="358"/>
        <v>0</v>
      </c>
      <c r="Z1932">
        <f t="shared" si="359"/>
        <v>0</v>
      </c>
    </row>
    <row r="1933" spans="2:26" x14ac:dyDescent="0.25">
      <c r="B1933" s="11">
        <f t="shared" si="360"/>
        <v>44642.041666662008</v>
      </c>
      <c r="C1933" s="1">
        <f t="shared" ref="C1933:C1996" si="363">MONTH(B1933)</f>
        <v>3</v>
      </c>
      <c r="D1933" s="1">
        <f t="shared" ref="D1933:D1996" si="364">WEEKDAY(B1933,2)</f>
        <v>2</v>
      </c>
      <c r="E1933" s="12">
        <f t="shared" ref="E1933:E1996" si="365">HOUR(B1933)+1</f>
        <v>2</v>
      </c>
      <c r="F1933" s="124" t="str">
        <f t="shared" ref="F1933:F1996" si="366">IF(AND(C1933&gt;5,C1933&lt;9,D1933&lt;6,E1933&gt;14,E1933&lt;19),"1",IF(AND(OR(E1933=8,E1933=9,E1933=19,E1933=20),C1933&lt;3,D1933&lt;6),"1","0"))</f>
        <v>0</v>
      </c>
      <c r="G1933" s="1">
        <f ca="1">(OFFSET(O1933,0,MATCH(Customer!$J$6,'CDH &amp; HDH'!$P$11:$X$11,0)))</f>
        <v>19</v>
      </c>
      <c r="H1933" s="1" t="str">
        <f t="shared" ref="H1933:H1996" si="367">IF(AND(C1933&gt;=5,C1933&lt;=9),"Cooling","Heating")</f>
        <v>Heating</v>
      </c>
      <c r="I1933" s="1">
        <f ca="1">OFFSET(IF($H1933="Cooling",Customer!$C$25,Customer!$C$52),E1933,D1933)</f>
        <v>66</v>
      </c>
      <c r="J1933" s="1">
        <f ca="1">OFFSET(IF($H1933="Cooling",Customer!$L$25,Customer!$L$52),$E1933,$D1933)</f>
        <v>64</v>
      </c>
      <c r="K1933" s="16">
        <f t="shared" ref="K1933:K1996" si="368">IF($H1933="Heating",0,MAX(0,$G1933-I1933))</f>
        <v>0</v>
      </c>
      <c r="L1933" s="16">
        <f t="shared" ref="L1933:L1996" si="369">IF($H1933="Heating",0,MAX(0,$G1933-J1933))</f>
        <v>0</v>
      </c>
      <c r="M1933" s="17">
        <f t="shared" ca="1" si="361"/>
        <v>47</v>
      </c>
      <c r="N1933" s="17">
        <f t="shared" ca="1" si="362"/>
        <v>45</v>
      </c>
      <c r="O1933" s="4"/>
      <c r="P1933" s="4">
        <v>40</v>
      </c>
      <c r="Q1933" s="4">
        <v>12</v>
      </c>
      <c r="R1933" s="4">
        <v>12</v>
      </c>
      <c r="S1933" s="4">
        <v>34</v>
      </c>
      <c r="T1933" s="4">
        <v>33</v>
      </c>
      <c r="U1933" s="4">
        <v>32</v>
      </c>
      <c r="V1933" s="13">
        <v>19</v>
      </c>
      <c r="W1933" s="4">
        <v>34</v>
      </c>
      <c r="X1933" s="4">
        <v>34</v>
      </c>
      <c r="Y1933">
        <f t="shared" ref="Y1933:Y1996" si="370">1.08*400*K1933</f>
        <v>0</v>
      </c>
      <c r="Z1933">
        <f t="shared" ref="Z1933:Z1996" si="371">1.08*400*L1933</f>
        <v>0</v>
      </c>
    </row>
    <row r="1934" spans="2:26" x14ac:dyDescent="0.25">
      <c r="B1934" s="11">
        <f t="shared" ref="B1934:B1997" si="372">B1933+1/24</f>
        <v>44642.083333328672</v>
      </c>
      <c r="C1934" s="1">
        <f t="shared" si="363"/>
        <v>3</v>
      </c>
      <c r="D1934" s="1">
        <f t="shared" si="364"/>
        <v>2</v>
      </c>
      <c r="E1934" s="12">
        <f t="shared" si="365"/>
        <v>3</v>
      </c>
      <c r="F1934" s="124" t="str">
        <f t="shared" si="366"/>
        <v>0</v>
      </c>
      <c r="G1934" s="1">
        <f ca="1">(OFFSET(O1934,0,MATCH(Customer!$J$6,'CDH &amp; HDH'!$P$11:$X$11,0)))</f>
        <v>18</v>
      </c>
      <c r="H1934" s="1" t="str">
        <f t="shared" si="367"/>
        <v>Heating</v>
      </c>
      <c r="I1934" s="1">
        <f ca="1">OFFSET(IF($H1934="Cooling",Customer!$C$25,Customer!$C$52),E1934,D1934)</f>
        <v>66</v>
      </c>
      <c r="J1934" s="1">
        <f ca="1">OFFSET(IF($H1934="Cooling",Customer!$L$25,Customer!$L$52),$E1934,$D1934)</f>
        <v>64</v>
      </c>
      <c r="K1934" s="16">
        <f t="shared" si="368"/>
        <v>0</v>
      </c>
      <c r="L1934" s="16">
        <f t="shared" si="369"/>
        <v>0</v>
      </c>
      <c r="M1934" s="17">
        <f t="shared" ca="1" si="361"/>
        <v>48</v>
      </c>
      <c r="N1934" s="17">
        <f t="shared" ca="1" si="362"/>
        <v>46</v>
      </c>
      <c r="O1934" s="4"/>
      <c r="P1934" s="4">
        <v>37</v>
      </c>
      <c r="Q1934" s="4">
        <v>12</v>
      </c>
      <c r="R1934" s="4">
        <v>13</v>
      </c>
      <c r="S1934" s="4">
        <v>34</v>
      </c>
      <c r="T1934" s="4">
        <v>31</v>
      </c>
      <c r="U1934" s="4">
        <v>31</v>
      </c>
      <c r="V1934" s="13">
        <v>18</v>
      </c>
      <c r="W1934" s="4">
        <v>33</v>
      </c>
      <c r="X1934" s="4">
        <v>34</v>
      </c>
      <c r="Y1934">
        <f t="shared" si="370"/>
        <v>0</v>
      </c>
      <c r="Z1934">
        <f t="shared" si="371"/>
        <v>0</v>
      </c>
    </row>
    <row r="1935" spans="2:26" x14ac:dyDescent="0.25">
      <c r="B1935" s="11">
        <f t="shared" si="372"/>
        <v>44642.124999995336</v>
      </c>
      <c r="C1935" s="1">
        <f t="shared" si="363"/>
        <v>3</v>
      </c>
      <c r="D1935" s="1">
        <f t="shared" si="364"/>
        <v>2</v>
      </c>
      <c r="E1935" s="12">
        <f t="shared" si="365"/>
        <v>4</v>
      </c>
      <c r="F1935" s="124" t="str">
        <f t="shared" si="366"/>
        <v>0</v>
      </c>
      <c r="G1935" s="1">
        <f ca="1">(OFFSET(O1935,0,MATCH(Customer!$J$6,'CDH &amp; HDH'!$P$11:$X$11,0)))</f>
        <v>19</v>
      </c>
      <c r="H1935" s="1" t="str">
        <f t="shared" si="367"/>
        <v>Heating</v>
      </c>
      <c r="I1935" s="1">
        <f ca="1">OFFSET(IF($H1935="Cooling",Customer!$C$25,Customer!$C$52),E1935,D1935)</f>
        <v>66</v>
      </c>
      <c r="J1935" s="1">
        <f ca="1">OFFSET(IF($H1935="Cooling",Customer!$L$25,Customer!$L$52),$E1935,$D1935)</f>
        <v>64</v>
      </c>
      <c r="K1935" s="16">
        <f t="shared" si="368"/>
        <v>0</v>
      </c>
      <c r="L1935" s="16">
        <f t="shared" si="369"/>
        <v>0</v>
      </c>
      <c r="M1935" s="17">
        <f t="shared" ca="1" si="361"/>
        <v>47</v>
      </c>
      <c r="N1935" s="17">
        <f t="shared" ca="1" si="362"/>
        <v>45</v>
      </c>
      <c r="O1935" s="4"/>
      <c r="P1935" s="4">
        <v>35</v>
      </c>
      <c r="Q1935" s="4">
        <v>11</v>
      </c>
      <c r="R1935" s="4">
        <v>13</v>
      </c>
      <c r="S1935" s="4">
        <v>33</v>
      </c>
      <c r="T1935" s="4">
        <v>32</v>
      </c>
      <c r="U1935" s="4">
        <v>30</v>
      </c>
      <c r="V1935" s="13">
        <v>19</v>
      </c>
      <c r="W1935" s="4">
        <v>33</v>
      </c>
      <c r="X1935" s="4">
        <v>34</v>
      </c>
      <c r="Y1935">
        <f t="shared" si="370"/>
        <v>0</v>
      </c>
      <c r="Z1935">
        <f t="shared" si="371"/>
        <v>0</v>
      </c>
    </row>
    <row r="1936" spans="2:26" x14ac:dyDescent="0.25">
      <c r="B1936" s="11">
        <f t="shared" si="372"/>
        <v>44642.166666662</v>
      </c>
      <c r="C1936" s="1">
        <f t="shared" si="363"/>
        <v>3</v>
      </c>
      <c r="D1936" s="1">
        <f t="shared" si="364"/>
        <v>2</v>
      </c>
      <c r="E1936" s="12">
        <f t="shared" si="365"/>
        <v>5</v>
      </c>
      <c r="F1936" s="124" t="str">
        <f t="shared" si="366"/>
        <v>0</v>
      </c>
      <c r="G1936" s="1">
        <f ca="1">(OFFSET(O1936,0,MATCH(Customer!$J$6,'CDH &amp; HDH'!$P$11:$X$11,0)))</f>
        <v>17</v>
      </c>
      <c r="H1936" s="1" t="str">
        <f t="shared" si="367"/>
        <v>Heating</v>
      </c>
      <c r="I1936" s="1">
        <f ca="1">OFFSET(IF($H1936="Cooling",Customer!$C$25,Customer!$C$52),E1936,D1936)</f>
        <v>66</v>
      </c>
      <c r="J1936" s="1">
        <f ca="1">OFFSET(IF($H1936="Cooling",Customer!$L$25,Customer!$L$52),$E1936,$D1936)</f>
        <v>64</v>
      </c>
      <c r="K1936" s="16">
        <f t="shared" si="368"/>
        <v>0</v>
      </c>
      <c r="L1936" s="16">
        <f t="shared" si="369"/>
        <v>0</v>
      </c>
      <c r="M1936" s="17">
        <f t="shared" ca="1" si="361"/>
        <v>49</v>
      </c>
      <c r="N1936" s="17">
        <f t="shared" ca="1" si="362"/>
        <v>47</v>
      </c>
      <c r="O1936" s="4"/>
      <c r="P1936" s="4">
        <v>33</v>
      </c>
      <c r="Q1936" s="4">
        <v>11</v>
      </c>
      <c r="R1936" s="4">
        <v>9</v>
      </c>
      <c r="S1936" s="4">
        <v>33</v>
      </c>
      <c r="T1936" s="4">
        <v>31</v>
      </c>
      <c r="U1936" s="4">
        <v>28</v>
      </c>
      <c r="V1936" s="13">
        <v>17</v>
      </c>
      <c r="W1936" s="4">
        <v>33</v>
      </c>
      <c r="X1936" s="4">
        <v>34</v>
      </c>
      <c r="Y1936">
        <f t="shared" si="370"/>
        <v>0</v>
      </c>
      <c r="Z1936">
        <f t="shared" si="371"/>
        <v>0</v>
      </c>
    </row>
    <row r="1937" spans="2:26" x14ac:dyDescent="0.25">
      <c r="B1937" s="11">
        <f t="shared" si="372"/>
        <v>44642.208333328665</v>
      </c>
      <c r="C1937" s="1">
        <f t="shared" si="363"/>
        <v>3</v>
      </c>
      <c r="D1937" s="1">
        <f t="shared" si="364"/>
        <v>2</v>
      </c>
      <c r="E1937" s="12">
        <f t="shared" si="365"/>
        <v>6</v>
      </c>
      <c r="F1937" s="124" t="str">
        <f t="shared" si="366"/>
        <v>0</v>
      </c>
      <c r="G1937" s="1">
        <f ca="1">(OFFSET(O1937,0,MATCH(Customer!$J$6,'CDH &amp; HDH'!$P$11:$X$11,0)))</f>
        <v>18</v>
      </c>
      <c r="H1937" s="1" t="str">
        <f t="shared" si="367"/>
        <v>Heating</v>
      </c>
      <c r="I1937" s="1">
        <f ca="1">OFFSET(IF($H1937="Cooling",Customer!$C$25,Customer!$C$52),E1937,D1937)</f>
        <v>66</v>
      </c>
      <c r="J1937" s="1">
        <f ca="1">OFFSET(IF($H1937="Cooling",Customer!$L$25,Customer!$L$52),$E1937,$D1937)</f>
        <v>64</v>
      </c>
      <c r="K1937" s="16">
        <f t="shared" si="368"/>
        <v>0</v>
      </c>
      <c r="L1937" s="16">
        <f t="shared" si="369"/>
        <v>0</v>
      </c>
      <c r="M1937" s="17">
        <f t="shared" ca="1" si="361"/>
        <v>48</v>
      </c>
      <c r="N1937" s="17">
        <f t="shared" ca="1" si="362"/>
        <v>46</v>
      </c>
      <c r="O1937" s="4"/>
      <c r="P1937" s="4">
        <v>32</v>
      </c>
      <c r="Q1937" s="4">
        <v>10</v>
      </c>
      <c r="R1937" s="4">
        <v>11</v>
      </c>
      <c r="S1937" s="4">
        <v>32</v>
      </c>
      <c r="T1937" s="4">
        <v>29</v>
      </c>
      <c r="U1937" s="4">
        <v>28</v>
      </c>
      <c r="V1937" s="13">
        <v>18</v>
      </c>
      <c r="W1937" s="4">
        <v>33</v>
      </c>
      <c r="X1937" s="4">
        <v>34</v>
      </c>
      <c r="Y1937">
        <f t="shared" si="370"/>
        <v>0</v>
      </c>
      <c r="Z1937">
        <f t="shared" si="371"/>
        <v>0</v>
      </c>
    </row>
    <row r="1938" spans="2:26" x14ac:dyDescent="0.25">
      <c r="B1938" s="11">
        <f t="shared" si="372"/>
        <v>44642.249999995329</v>
      </c>
      <c r="C1938" s="1">
        <f t="shared" si="363"/>
        <v>3</v>
      </c>
      <c r="D1938" s="1">
        <f t="shared" si="364"/>
        <v>2</v>
      </c>
      <c r="E1938" s="12">
        <f t="shared" si="365"/>
        <v>7</v>
      </c>
      <c r="F1938" s="124" t="str">
        <f t="shared" si="366"/>
        <v>0</v>
      </c>
      <c r="G1938" s="1">
        <f ca="1">(OFFSET(O1938,0,MATCH(Customer!$J$6,'CDH &amp; HDH'!$P$11:$X$11,0)))</f>
        <v>17</v>
      </c>
      <c r="H1938" s="1" t="str">
        <f t="shared" si="367"/>
        <v>Heating</v>
      </c>
      <c r="I1938" s="1">
        <f ca="1">OFFSET(IF($H1938="Cooling",Customer!$C$25,Customer!$C$52),E1938,D1938)</f>
        <v>66</v>
      </c>
      <c r="J1938" s="1">
        <f ca="1">OFFSET(IF($H1938="Cooling",Customer!$L$25,Customer!$L$52),$E1938,$D1938)</f>
        <v>64</v>
      </c>
      <c r="K1938" s="16">
        <f t="shared" si="368"/>
        <v>0</v>
      </c>
      <c r="L1938" s="16">
        <f t="shared" si="369"/>
        <v>0</v>
      </c>
      <c r="M1938" s="17">
        <f t="shared" ca="1" si="361"/>
        <v>49</v>
      </c>
      <c r="N1938" s="17">
        <f t="shared" ca="1" si="362"/>
        <v>47</v>
      </c>
      <c r="O1938" s="4"/>
      <c r="P1938" s="4">
        <v>30</v>
      </c>
      <c r="Q1938" s="4">
        <v>11</v>
      </c>
      <c r="R1938" s="4">
        <v>12</v>
      </c>
      <c r="S1938" s="4">
        <v>33</v>
      </c>
      <c r="T1938" s="4">
        <v>29</v>
      </c>
      <c r="U1938" s="4">
        <v>28</v>
      </c>
      <c r="V1938" s="13">
        <v>17</v>
      </c>
      <c r="W1938" s="4">
        <v>33</v>
      </c>
      <c r="X1938" s="4">
        <v>34</v>
      </c>
      <c r="Y1938">
        <f t="shared" si="370"/>
        <v>0</v>
      </c>
      <c r="Z1938">
        <f t="shared" si="371"/>
        <v>0</v>
      </c>
    </row>
    <row r="1939" spans="2:26" x14ac:dyDescent="0.25">
      <c r="B1939" s="11">
        <f t="shared" si="372"/>
        <v>44642.291666661993</v>
      </c>
      <c r="C1939" s="1">
        <f t="shared" si="363"/>
        <v>3</v>
      </c>
      <c r="D1939" s="1">
        <f t="shared" si="364"/>
        <v>2</v>
      </c>
      <c r="E1939" s="12">
        <f t="shared" si="365"/>
        <v>8</v>
      </c>
      <c r="F1939" s="124" t="str">
        <f t="shared" si="366"/>
        <v>0</v>
      </c>
      <c r="G1939" s="1">
        <f ca="1">(OFFSET(O1939,0,MATCH(Customer!$J$6,'CDH &amp; HDH'!$P$11:$X$11,0)))</f>
        <v>21</v>
      </c>
      <c r="H1939" s="1" t="str">
        <f t="shared" si="367"/>
        <v>Heating</v>
      </c>
      <c r="I1939" s="1">
        <f ca="1">OFFSET(IF($H1939="Cooling",Customer!$C$25,Customer!$C$52),E1939,D1939)</f>
        <v>70</v>
      </c>
      <c r="J1939" s="1">
        <f ca="1">OFFSET(IF($H1939="Cooling",Customer!$L$25,Customer!$L$52),$E1939,$D1939)</f>
        <v>70</v>
      </c>
      <c r="K1939" s="16">
        <f t="shared" si="368"/>
        <v>0</v>
      </c>
      <c r="L1939" s="16">
        <f t="shared" si="369"/>
        <v>0</v>
      </c>
      <c r="M1939" s="17">
        <f t="shared" ca="1" si="361"/>
        <v>49</v>
      </c>
      <c r="N1939" s="17">
        <f t="shared" ca="1" si="362"/>
        <v>49</v>
      </c>
      <c r="O1939" s="4"/>
      <c r="P1939" s="4">
        <v>31</v>
      </c>
      <c r="Q1939" s="4">
        <v>12</v>
      </c>
      <c r="R1939" s="4">
        <v>16</v>
      </c>
      <c r="S1939" s="4">
        <v>33</v>
      </c>
      <c r="T1939" s="4">
        <v>32</v>
      </c>
      <c r="U1939" s="4">
        <v>28</v>
      </c>
      <c r="V1939" s="13">
        <v>21</v>
      </c>
      <c r="W1939" s="4">
        <v>32</v>
      </c>
      <c r="X1939" s="4">
        <v>41</v>
      </c>
      <c r="Y1939">
        <f t="shared" si="370"/>
        <v>0</v>
      </c>
      <c r="Z1939">
        <f t="shared" si="371"/>
        <v>0</v>
      </c>
    </row>
    <row r="1940" spans="2:26" x14ac:dyDescent="0.25">
      <c r="B1940" s="11">
        <f t="shared" si="372"/>
        <v>44642.333333328657</v>
      </c>
      <c r="C1940" s="1">
        <f t="shared" si="363"/>
        <v>3</v>
      </c>
      <c r="D1940" s="1">
        <f t="shared" si="364"/>
        <v>2</v>
      </c>
      <c r="E1940" s="12">
        <f t="shared" si="365"/>
        <v>9</v>
      </c>
      <c r="F1940" s="124" t="str">
        <f t="shared" si="366"/>
        <v>0</v>
      </c>
      <c r="G1940" s="1">
        <f ca="1">(OFFSET(O1940,0,MATCH(Customer!$J$6,'CDH &amp; HDH'!$P$11:$X$11,0)))</f>
        <v>27</v>
      </c>
      <c r="H1940" s="1" t="str">
        <f t="shared" si="367"/>
        <v>Heating</v>
      </c>
      <c r="I1940" s="1">
        <f ca="1">OFFSET(IF($H1940="Cooling",Customer!$C$25,Customer!$C$52),E1940,D1940)</f>
        <v>70</v>
      </c>
      <c r="J1940" s="1">
        <f ca="1">OFFSET(IF($H1940="Cooling",Customer!$L$25,Customer!$L$52),$E1940,$D1940)</f>
        <v>70</v>
      </c>
      <c r="K1940" s="16">
        <f t="shared" si="368"/>
        <v>0</v>
      </c>
      <c r="L1940" s="16">
        <f t="shared" si="369"/>
        <v>0</v>
      </c>
      <c r="M1940" s="17">
        <f t="shared" ca="1" si="361"/>
        <v>43</v>
      </c>
      <c r="N1940" s="17">
        <f t="shared" ca="1" si="362"/>
        <v>43</v>
      </c>
      <c r="O1940" s="4"/>
      <c r="P1940" s="4">
        <v>31</v>
      </c>
      <c r="Q1940" s="4">
        <v>15</v>
      </c>
      <c r="R1940" s="4">
        <v>21</v>
      </c>
      <c r="S1940" s="4">
        <v>34</v>
      </c>
      <c r="T1940" s="4">
        <v>35</v>
      </c>
      <c r="U1940" s="4">
        <v>30</v>
      </c>
      <c r="V1940" s="13">
        <v>27</v>
      </c>
      <c r="W1940" s="4">
        <v>32</v>
      </c>
      <c r="X1940" s="4">
        <v>46</v>
      </c>
      <c r="Y1940">
        <f t="shared" si="370"/>
        <v>0</v>
      </c>
      <c r="Z1940">
        <f t="shared" si="371"/>
        <v>0</v>
      </c>
    </row>
    <row r="1941" spans="2:26" x14ac:dyDescent="0.25">
      <c r="B1941" s="11">
        <f t="shared" si="372"/>
        <v>44642.374999995322</v>
      </c>
      <c r="C1941" s="1">
        <f t="shared" si="363"/>
        <v>3</v>
      </c>
      <c r="D1941" s="1">
        <f t="shared" si="364"/>
        <v>2</v>
      </c>
      <c r="E1941" s="12">
        <f t="shared" si="365"/>
        <v>10</v>
      </c>
      <c r="F1941" s="124" t="str">
        <f t="shared" si="366"/>
        <v>0</v>
      </c>
      <c r="G1941" s="1">
        <f ca="1">(OFFSET(O1941,0,MATCH(Customer!$J$6,'CDH &amp; HDH'!$P$11:$X$11,0)))</f>
        <v>32</v>
      </c>
      <c r="H1941" s="1" t="str">
        <f t="shared" si="367"/>
        <v>Heating</v>
      </c>
      <c r="I1941" s="1">
        <f ca="1">OFFSET(IF($H1941="Cooling",Customer!$C$25,Customer!$C$52),E1941,D1941)</f>
        <v>70</v>
      </c>
      <c r="J1941" s="1">
        <f ca="1">OFFSET(IF($H1941="Cooling",Customer!$L$25,Customer!$L$52),$E1941,$D1941)</f>
        <v>70</v>
      </c>
      <c r="K1941" s="16">
        <f t="shared" si="368"/>
        <v>0</v>
      </c>
      <c r="L1941" s="16">
        <f t="shared" si="369"/>
        <v>0</v>
      </c>
      <c r="M1941" s="17">
        <f t="shared" ca="1" si="361"/>
        <v>38</v>
      </c>
      <c r="N1941" s="17">
        <f t="shared" ca="1" si="362"/>
        <v>38</v>
      </c>
      <c r="O1941" s="4"/>
      <c r="P1941" s="4">
        <v>32</v>
      </c>
      <c r="Q1941" s="4">
        <v>17</v>
      </c>
      <c r="R1941" s="4">
        <v>29</v>
      </c>
      <c r="S1941" s="4">
        <v>35</v>
      </c>
      <c r="T1941" s="4">
        <v>38</v>
      </c>
      <c r="U1941" s="4">
        <v>31</v>
      </c>
      <c r="V1941" s="13">
        <v>32</v>
      </c>
      <c r="W1941" s="4">
        <v>32</v>
      </c>
      <c r="X1941" s="4">
        <v>50</v>
      </c>
      <c r="Y1941">
        <f t="shared" si="370"/>
        <v>0</v>
      </c>
      <c r="Z1941">
        <f t="shared" si="371"/>
        <v>0</v>
      </c>
    </row>
    <row r="1942" spans="2:26" x14ac:dyDescent="0.25">
      <c r="B1942" s="11">
        <f t="shared" si="372"/>
        <v>44642.416666661986</v>
      </c>
      <c r="C1942" s="1">
        <f t="shared" si="363"/>
        <v>3</v>
      </c>
      <c r="D1942" s="1">
        <f t="shared" si="364"/>
        <v>2</v>
      </c>
      <c r="E1942" s="12">
        <f t="shared" si="365"/>
        <v>11</v>
      </c>
      <c r="F1942" s="124" t="str">
        <f t="shared" si="366"/>
        <v>0</v>
      </c>
      <c r="G1942" s="1">
        <f ca="1">(OFFSET(O1942,0,MATCH(Customer!$J$6,'CDH &amp; HDH'!$P$11:$X$11,0)))</f>
        <v>36</v>
      </c>
      <c r="H1942" s="1" t="str">
        <f t="shared" si="367"/>
        <v>Heating</v>
      </c>
      <c r="I1942" s="1">
        <f ca="1">OFFSET(IF($H1942="Cooling",Customer!$C$25,Customer!$C$52),E1942,D1942)</f>
        <v>70</v>
      </c>
      <c r="J1942" s="1">
        <f ca="1">OFFSET(IF($H1942="Cooling",Customer!$L$25,Customer!$L$52),$E1942,$D1942)</f>
        <v>70</v>
      </c>
      <c r="K1942" s="16">
        <f t="shared" si="368"/>
        <v>0</v>
      </c>
      <c r="L1942" s="16">
        <f t="shared" si="369"/>
        <v>0</v>
      </c>
      <c r="M1942" s="17">
        <f t="shared" ca="1" si="361"/>
        <v>34</v>
      </c>
      <c r="N1942" s="17">
        <f t="shared" ca="1" si="362"/>
        <v>34</v>
      </c>
      <c r="O1942" s="4"/>
      <c r="P1942" s="4">
        <v>34</v>
      </c>
      <c r="Q1942" s="4">
        <v>19</v>
      </c>
      <c r="R1942" s="4">
        <v>30</v>
      </c>
      <c r="S1942" s="4">
        <v>36</v>
      </c>
      <c r="T1942" s="4">
        <v>40</v>
      </c>
      <c r="U1942" s="4">
        <v>33</v>
      </c>
      <c r="V1942" s="13">
        <v>36</v>
      </c>
      <c r="W1942" s="4">
        <v>32</v>
      </c>
      <c r="X1942" s="4">
        <v>54</v>
      </c>
      <c r="Y1942">
        <f t="shared" si="370"/>
        <v>0</v>
      </c>
      <c r="Z1942">
        <f t="shared" si="371"/>
        <v>0</v>
      </c>
    </row>
    <row r="1943" spans="2:26" x14ac:dyDescent="0.25">
      <c r="B1943" s="11">
        <f t="shared" si="372"/>
        <v>44642.45833332865</v>
      </c>
      <c r="C1943" s="1">
        <f t="shared" si="363"/>
        <v>3</v>
      </c>
      <c r="D1943" s="1">
        <f t="shared" si="364"/>
        <v>2</v>
      </c>
      <c r="E1943" s="12">
        <f t="shared" si="365"/>
        <v>12</v>
      </c>
      <c r="F1943" s="124" t="str">
        <f t="shared" si="366"/>
        <v>0</v>
      </c>
      <c r="G1943" s="1">
        <f ca="1">(OFFSET(O1943,0,MATCH(Customer!$J$6,'CDH &amp; HDH'!$P$11:$X$11,0)))</f>
        <v>36</v>
      </c>
      <c r="H1943" s="1" t="str">
        <f t="shared" si="367"/>
        <v>Heating</v>
      </c>
      <c r="I1943" s="1">
        <f ca="1">OFFSET(IF($H1943="Cooling",Customer!$C$25,Customer!$C$52),E1943,D1943)</f>
        <v>70</v>
      </c>
      <c r="J1943" s="1">
        <f ca="1">OFFSET(IF($H1943="Cooling",Customer!$L$25,Customer!$L$52),$E1943,$D1943)</f>
        <v>70</v>
      </c>
      <c r="K1943" s="16">
        <f t="shared" si="368"/>
        <v>0</v>
      </c>
      <c r="L1943" s="16">
        <f t="shared" si="369"/>
        <v>0</v>
      </c>
      <c r="M1943" s="17">
        <f t="shared" ca="1" si="361"/>
        <v>34</v>
      </c>
      <c r="N1943" s="17">
        <f t="shared" ca="1" si="362"/>
        <v>34</v>
      </c>
      <c r="O1943" s="4"/>
      <c r="P1943" s="4">
        <v>36</v>
      </c>
      <c r="Q1943" s="4">
        <v>19</v>
      </c>
      <c r="R1943" s="4">
        <v>33</v>
      </c>
      <c r="S1943" s="4">
        <v>38</v>
      </c>
      <c r="T1943" s="4">
        <v>44</v>
      </c>
      <c r="U1943" s="4">
        <v>36</v>
      </c>
      <c r="V1943" s="13">
        <v>36</v>
      </c>
      <c r="W1943" s="4">
        <v>33</v>
      </c>
      <c r="X1943" s="4">
        <v>57</v>
      </c>
      <c r="Y1943">
        <f t="shared" si="370"/>
        <v>0</v>
      </c>
      <c r="Z1943">
        <f t="shared" si="371"/>
        <v>0</v>
      </c>
    </row>
    <row r="1944" spans="2:26" x14ac:dyDescent="0.25">
      <c r="B1944" s="11">
        <f t="shared" si="372"/>
        <v>44642.499999995314</v>
      </c>
      <c r="C1944" s="1">
        <f t="shared" si="363"/>
        <v>3</v>
      </c>
      <c r="D1944" s="1">
        <f t="shared" si="364"/>
        <v>2</v>
      </c>
      <c r="E1944" s="12">
        <f t="shared" si="365"/>
        <v>13</v>
      </c>
      <c r="F1944" s="124" t="str">
        <f t="shared" si="366"/>
        <v>0</v>
      </c>
      <c r="G1944" s="1">
        <f ca="1">(OFFSET(O1944,0,MATCH(Customer!$J$6,'CDH &amp; HDH'!$P$11:$X$11,0)))</f>
        <v>39</v>
      </c>
      <c r="H1944" s="1" t="str">
        <f t="shared" si="367"/>
        <v>Heating</v>
      </c>
      <c r="I1944" s="1">
        <f ca="1">OFFSET(IF($H1944="Cooling",Customer!$C$25,Customer!$C$52),E1944,D1944)</f>
        <v>70</v>
      </c>
      <c r="J1944" s="1">
        <f ca="1">OFFSET(IF($H1944="Cooling",Customer!$L$25,Customer!$L$52),$E1944,$D1944)</f>
        <v>70</v>
      </c>
      <c r="K1944" s="16">
        <f t="shared" si="368"/>
        <v>0</v>
      </c>
      <c r="L1944" s="16">
        <f t="shared" si="369"/>
        <v>0</v>
      </c>
      <c r="M1944" s="17">
        <f t="shared" ca="1" si="361"/>
        <v>31</v>
      </c>
      <c r="N1944" s="17">
        <f t="shared" ca="1" si="362"/>
        <v>31</v>
      </c>
      <c r="O1944" s="4"/>
      <c r="P1944" s="4">
        <v>38</v>
      </c>
      <c r="Q1944" s="4">
        <v>21</v>
      </c>
      <c r="R1944" s="4">
        <v>35</v>
      </c>
      <c r="S1944" s="4">
        <v>38</v>
      </c>
      <c r="T1944" s="4">
        <v>44</v>
      </c>
      <c r="U1944" s="4">
        <v>36</v>
      </c>
      <c r="V1944" s="13">
        <v>39</v>
      </c>
      <c r="W1944" s="4">
        <v>33</v>
      </c>
      <c r="X1944" s="4">
        <v>59</v>
      </c>
      <c r="Y1944">
        <f t="shared" si="370"/>
        <v>0</v>
      </c>
      <c r="Z1944">
        <f t="shared" si="371"/>
        <v>0</v>
      </c>
    </row>
    <row r="1945" spans="2:26" x14ac:dyDescent="0.25">
      <c r="B1945" s="11">
        <f t="shared" si="372"/>
        <v>44642.541666661979</v>
      </c>
      <c r="C1945" s="1">
        <f t="shared" si="363"/>
        <v>3</v>
      </c>
      <c r="D1945" s="1">
        <f t="shared" si="364"/>
        <v>2</v>
      </c>
      <c r="E1945" s="12">
        <f t="shared" si="365"/>
        <v>14</v>
      </c>
      <c r="F1945" s="124" t="str">
        <f t="shared" si="366"/>
        <v>0</v>
      </c>
      <c r="G1945" s="1">
        <f ca="1">(OFFSET(O1945,0,MATCH(Customer!$J$6,'CDH &amp; HDH'!$P$11:$X$11,0)))</f>
        <v>39</v>
      </c>
      <c r="H1945" s="1" t="str">
        <f t="shared" si="367"/>
        <v>Heating</v>
      </c>
      <c r="I1945" s="1">
        <f ca="1">OFFSET(IF($H1945="Cooling",Customer!$C$25,Customer!$C$52),E1945,D1945)</f>
        <v>70</v>
      </c>
      <c r="J1945" s="1">
        <f ca="1">OFFSET(IF($H1945="Cooling",Customer!$L$25,Customer!$L$52),$E1945,$D1945)</f>
        <v>70</v>
      </c>
      <c r="K1945" s="16">
        <f t="shared" si="368"/>
        <v>0</v>
      </c>
      <c r="L1945" s="16">
        <f t="shared" si="369"/>
        <v>0</v>
      </c>
      <c r="M1945" s="17">
        <f t="shared" ca="1" si="361"/>
        <v>31</v>
      </c>
      <c r="N1945" s="17">
        <f t="shared" ca="1" si="362"/>
        <v>31</v>
      </c>
      <c r="O1945" s="4"/>
      <c r="P1945" s="4">
        <v>39</v>
      </c>
      <c r="Q1945" s="4">
        <v>20</v>
      </c>
      <c r="R1945" s="4">
        <v>36</v>
      </c>
      <c r="S1945" s="4">
        <v>37</v>
      </c>
      <c r="T1945" s="4">
        <v>43</v>
      </c>
      <c r="U1945" s="4">
        <v>38</v>
      </c>
      <c r="V1945" s="13">
        <v>39</v>
      </c>
      <c r="W1945" s="4">
        <v>33</v>
      </c>
      <c r="X1945" s="4">
        <v>62</v>
      </c>
      <c r="Y1945">
        <f t="shared" si="370"/>
        <v>0</v>
      </c>
      <c r="Z1945">
        <f t="shared" si="371"/>
        <v>0</v>
      </c>
    </row>
    <row r="1946" spans="2:26" x14ac:dyDescent="0.25">
      <c r="B1946" s="11">
        <f t="shared" si="372"/>
        <v>44642.583333328643</v>
      </c>
      <c r="C1946" s="1">
        <f t="shared" si="363"/>
        <v>3</v>
      </c>
      <c r="D1946" s="1">
        <f t="shared" si="364"/>
        <v>2</v>
      </c>
      <c r="E1946" s="12">
        <f t="shared" si="365"/>
        <v>15</v>
      </c>
      <c r="F1946" s="124" t="str">
        <f t="shared" si="366"/>
        <v>0</v>
      </c>
      <c r="G1946" s="1">
        <f ca="1">(OFFSET(O1946,0,MATCH(Customer!$J$6,'CDH &amp; HDH'!$P$11:$X$11,0)))</f>
        <v>42</v>
      </c>
      <c r="H1946" s="1" t="str">
        <f t="shared" si="367"/>
        <v>Heating</v>
      </c>
      <c r="I1946" s="1">
        <f ca="1">OFFSET(IF($H1946="Cooling",Customer!$C$25,Customer!$C$52),E1946,D1946)</f>
        <v>70</v>
      </c>
      <c r="J1946" s="1">
        <f ca="1">OFFSET(IF($H1946="Cooling",Customer!$L$25,Customer!$L$52),$E1946,$D1946)</f>
        <v>70</v>
      </c>
      <c r="K1946" s="16">
        <f t="shared" si="368"/>
        <v>0</v>
      </c>
      <c r="L1946" s="16">
        <f t="shared" si="369"/>
        <v>0</v>
      </c>
      <c r="M1946" s="17">
        <f t="shared" ca="1" si="361"/>
        <v>28</v>
      </c>
      <c r="N1946" s="17">
        <f t="shared" ca="1" si="362"/>
        <v>28</v>
      </c>
      <c r="O1946" s="4"/>
      <c r="P1946" s="4">
        <v>41</v>
      </c>
      <c r="Q1946" s="4">
        <v>20</v>
      </c>
      <c r="R1946" s="4">
        <v>38</v>
      </c>
      <c r="S1946" s="4">
        <v>38</v>
      </c>
      <c r="T1946" s="4">
        <v>43</v>
      </c>
      <c r="U1946" s="4">
        <v>37</v>
      </c>
      <c r="V1946" s="13">
        <v>42</v>
      </c>
      <c r="W1946" s="4">
        <v>34</v>
      </c>
      <c r="X1946" s="4">
        <v>63</v>
      </c>
      <c r="Y1946">
        <f t="shared" si="370"/>
        <v>0</v>
      </c>
      <c r="Z1946">
        <f t="shared" si="371"/>
        <v>0</v>
      </c>
    </row>
    <row r="1947" spans="2:26" x14ac:dyDescent="0.25">
      <c r="B1947" s="11">
        <f t="shared" si="372"/>
        <v>44642.624999995307</v>
      </c>
      <c r="C1947" s="1">
        <f t="shared" si="363"/>
        <v>3</v>
      </c>
      <c r="D1947" s="1">
        <f t="shared" si="364"/>
        <v>2</v>
      </c>
      <c r="E1947" s="12">
        <f t="shared" si="365"/>
        <v>16</v>
      </c>
      <c r="F1947" s="124" t="str">
        <f t="shared" si="366"/>
        <v>0</v>
      </c>
      <c r="G1947" s="1">
        <f ca="1">(OFFSET(O1947,0,MATCH(Customer!$J$6,'CDH &amp; HDH'!$P$11:$X$11,0)))</f>
        <v>43</v>
      </c>
      <c r="H1947" s="1" t="str">
        <f t="shared" si="367"/>
        <v>Heating</v>
      </c>
      <c r="I1947" s="1">
        <f ca="1">OFFSET(IF($H1947="Cooling",Customer!$C$25,Customer!$C$52),E1947,D1947)</f>
        <v>70</v>
      </c>
      <c r="J1947" s="1">
        <f ca="1">OFFSET(IF($H1947="Cooling",Customer!$L$25,Customer!$L$52),$E1947,$D1947)</f>
        <v>70</v>
      </c>
      <c r="K1947" s="16">
        <f t="shared" si="368"/>
        <v>0</v>
      </c>
      <c r="L1947" s="16">
        <f t="shared" si="369"/>
        <v>0</v>
      </c>
      <c r="M1947" s="17">
        <f t="shared" ca="1" si="361"/>
        <v>27</v>
      </c>
      <c r="N1947" s="17">
        <f t="shared" ca="1" si="362"/>
        <v>27</v>
      </c>
      <c r="O1947" s="4"/>
      <c r="P1947" s="4">
        <v>42</v>
      </c>
      <c r="Q1947" s="4">
        <v>21</v>
      </c>
      <c r="R1947" s="4">
        <v>39</v>
      </c>
      <c r="S1947" s="4">
        <v>37</v>
      </c>
      <c r="T1947" s="4">
        <v>39</v>
      </c>
      <c r="U1947" s="4">
        <v>37</v>
      </c>
      <c r="V1947" s="13">
        <v>43</v>
      </c>
      <c r="W1947" s="4">
        <v>34</v>
      </c>
      <c r="X1947" s="4">
        <v>65</v>
      </c>
      <c r="Y1947">
        <f t="shared" si="370"/>
        <v>0</v>
      </c>
      <c r="Z1947">
        <f t="shared" si="371"/>
        <v>0</v>
      </c>
    </row>
    <row r="1948" spans="2:26" x14ac:dyDescent="0.25">
      <c r="B1948" s="11">
        <f t="shared" si="372"/>
        <v>44642.666666661971</v>
      </c>
      <c r="C1948" s="1">
        <f t="shared" si="363"/>
        <v>3</v>
      </c>
      <c r="D1948" s="1">
        <f t="shared" si="364"/>
        <v>2</v>
      </c>
      <c r="E1948" s="12">
        <f t="shared" si="365"/>
        <v>17</v>
      </c>
      <c r="F1948" s="124" t="str">
        <f t="shared" si="366"/>
        <v>0</v>
      </c>
      <c r="G1948" s="1">
        <f ca="1">(OFFSET(O1948,0,MATCH(Customer!$J$6,'CDH &amp; HDH'!$P$11:$X$11,0)))</f>
        <v>43</v>
      </c>
      <c r="H1948" s="1" t="str">
        <f t="shared" si="367"/>
        <v>Heating</v>
      </c>
      <c r="I1948" s="1">
        <f ca="1">OFFSET(IF($H1948="Cooling",Customer!$C$25,Customer!$C$52),E1948,D1948)</f>
        <v>70</v>
      </c>
      <c r="J1948" s="1">
        <f ca="1">OFFSET(IF($H1948="Cooling",Customer!$L$25,Customer!$L$52),$E1948,$D1948)</f>
        <v>70</v>
      </c>
      <c r="K1948" s="16">
        <f t="shared" si="368"/>
        <v>0</v>
      </c>
      <c r="L1948" s="16">
        <f t="shared" si="369"/>
        <v>0</v>
      </c>
      <c r="M1948" s="17">
        <f t="shared" ca="1" si="361"/>
        <v>27</v>
      </c>
      <c r="N1948" s="17">
        <f t="shared" ca="1" si="362"/>
        <v>27</v>
      </c>
      <c r="O1948" s="4"/>
      <c r="P1948" s="4">
        <v>40</v>
      </c>
      <c r="Q1948" s="4">
        <v>21</v>
      </c>
      <c r="R1948" s="4">
        <v>39</v>
      </c>
      <c r="S1948" s="4">
        <v>36</v>
      </c>
      <c r="T1948" s="4">
        <v>39</v>
      </c>
      <c r="U1948" s="4">
        <v>37</v>
      </c>
      <c r="V1948" s="13">
        <v>43</v>
      </c>
      <c r="W1948" s="4">
        <v>34</v>
      </c>
      <c r="X1948" s="4">
        <v>64</v>
      </c>
      <c r="Y1948">
        <f t="shared" si="370"/>
        <v>0</v>
      </c>
      <c r="Z1948">
        <f t="shared" si="371"/>
        <v>0</v>
      </c>
    </row>
    <row r="1949" spans="2:26" x14ac:dyDescent="0.25">
      <c r="B1949" s="11">
        <f t="shared" si="372"/>
        <v>44642.708333328635</v>
      </c>
      <c r="C1949" s="1">
        <f t="shared" si="363"/>
        <v>3</v>
      </c>
      <c r="D1949" s="1">
        <f t="shared" si="364"/>
        <v>2</v>
      </c>
      <c r="E1949" s="12">
        <f t="shared" si="365"/>
        <v>18</v>
      </c>
      <c r="F1949" s="124" t="str">
        <f t="shared" si="366"/>
        <v>0</v>
      </c>
      <c r="G1949" s="1">
        <f ca="1">(OFFSET(O1949,0,MATCH(Customer!$J$6,'CDH &amp; HDH'!$P$11:$X$11,0)))</f>
        <v>44</v>
      </c>
      <c r="H1949" s="1" t="str">
        <f t="shared" si="367"/>
        <v>Heating</v>
      </c>
      <c r="I1949" s="1">
        <f ca="1">OFFSET(IF($H1949="Cooling",Customer!$C$25,Customer!$C$52),E1949,D1949)</f>
        <v>70</v>
      </c>
      <c r="J1949" s="1">
        <f ca="1">OFFSET(IF($H1949="Cooling",Customer!$L$25,Customer!$L$52),$E1949,$D1949)</f>
        <v>70</v>
      </c>
      <c r="K1949" s="16">
        <f t="shared" si="368"/>
        <v>0</v>
      </c>
      <c r="L1949" s="16">
        <f t="shared" si="369"/>
        <v>0</v>
      </c>
      <c r="M1949" s="17">
        <f t="shared" ca="1" si="361"/>
        <v>26</v>
      </c>
      <c r="N1949" s="17">
        <f t="shared" ca="1" si="362"/>
        <v>26</v>
      </c>
      <c r="O1949" s="4"/>
      <c r="P1949" s="4">
        <v>38</v>
      </c>
      <c r="Q1949" s="4">
        <v>19</v>
      </c>
      <c r="R1949" s="4">
        <v>38</v>
      </c>
      <c r="S1949" s="4">
        <v>36</v>
      </c>
      <c r="T1949" s="4">
        <v>38</v>
      </c>
      <c r="U1949" s="4">
        <v>36</v>
      </c>
      <c r="V1949" s="13">
        <v>44</v>
      </c>
      <c r="W1949" s="4">
        <v>34</v>
      </c>
      <c r="X1949" s="4">
        <v>64</v>
      </c>
      <c r="Y1949">
        <f t="shared" si="370"/>
        <v>0</v>
      </c>
      <c r="Z1949">
        <f t="shared" si="371"/>
        <v>0</v>
      </c>
    </row>
    <row r="1950" spans="2:26" x14ac:dyDescent="0.25">
      <c r="B1950" s="11">
        <f t="shared" si="372"/>
        <v>44642.7499999953</v>
      </c>
      <c r="C1950" s="1">
        <f t="shared" si="363"/>
        <v>3</v>
      </c>
      <c r="D1950" s="1">
        <f t="shared" si="364"/>
        <v>2</v>
      </c>
      <c r="E1950" s="12">
        <f t="shared" si="365"/>
        <v>19</v>
      </c>
      <c r="F1950" s="124" t="str">
        <f t="shared" si="366"/>
        <v>0</v>
      </c>
      <c r="G1950" s="1">
        <f ca="1">(OFFSET(O1950,0,MATCH(Customer!$J$6,'CDH &amp; HDH'!$P$11:$X$11,0)))</f>
        <v>39</v>
      </c>
      <c r="H1950" s="1" t="str">
        <f t="shared" si="367"/>
        <v>Heating</v>
      </c>
      <c r="I1950" s="1">
        <f ca="1">OFFSET(IF($H1950="Cooling",Customer!$C$25,Customer!$C$52),E1950,D1950)</f>
        <v>66</v>
      </c>
      <c r="J1950" s="1">
        <f ca="1">OFFSET(IF($H1950="Cooling",Customer!$L$25,Customer!$L$52),$E1950,$D1950)</f>
        <v>64</v>
      </c>
      <c r="K1950" s="16">
        <f t="shared" si="368"/>
        <v>0</v>
      </c>
      <c r="L1950" s="16">
        <f t="shared" si="369"/>
        <v>0</v>
      </c>
      <c r="M1950" s="17">
        <f t="shared" ca="1" si="361"/>
        <v>27</v>
      </c>
      <c r="N1950" s="17">
        <f t="shared" ca="1" si="362"/>
        <v>25</v>
      </c>
      <c r="O1950" s="4"/>
      <c r="P1950" s="4">
        <v>36</v>
      </c>
      <c r="Q1950" s="4">
        <v>18</v>
      </c>
      <c r="R1950" s="4">
        <v>34</v>
      </c>
      <c r="S1950" s="4">
        <v>37</v>
      </c>
      <c r="T1950" s="4">
        <v>39</v>
      </c>
      <c r="U1950" s="4">
        <v>35</v>
      </c>
      <c r="V1950" s="13">
        <v>39</v>
      </c>
      <c r="W1950" s="4">
        <v>33</v>
      </c>
      <c r="X1950" s="4">
        <v>62</v>
      </c>
      <c r="Y1950">
        <f t="shared" si="370"/>
        <v>0</v>
      </c>
      <c r="Z1950">
        <f t="shared" si="371"/>
        <v>0</v>
      </c>
    </row>
    <row r="1951" spans="2:26" x14ac:dyDescent="0.25">
      <c r="B1951" s="11">
        <f t="shared" si="372"/>
        <v>44642.791666661964</v>
      </c>
      <c r="C1951" s="1">
        <f t="shared" si="363"/>
        <v>3</v>
      </c>
      <c r="D1951" s="1">
        <f t="shared" si="364"/>
        <v>2</v>
      </c>
      <c r="E1951" s="12">
        <f t="shared" si="365"/>
        <v>20</v>
      </c>
      <c r="F1951" s="124" t="str">
        <f t="shared" si="366"/>
        <v>0</v>
      </c>
      <c r="G1951" s="1">
        <f ca="1">(OFFSET(O1951,0,MATCH(Customer!$J$6,'CDH &amp; HDH'!$P$11:$X$11,0)))</f>
        <v>36</v>
      </c>
      <c r="H1951" s="1" t="str">
        <f t="shared" si="367"/>
        <v>Heating</v>
      </c>
      <c r="I1951" s="1">
        <f ca="1">OFFSET(IF($H1951="Cooling",Customer!$C$25,Customer!$C$52),E1951,D1951)</f>
        <v>66</v>
      </c>
      <c r="J1951" s="1">
        <f ca="1">OFFSET(IF($H1951="Cooling",Customer!$L$25,Customer!$L$52),$E1951,$D1951)</f>
        <v>64</v>
      </c>
      <c r="K1951" s="16">
        <f t="shared" si="368"/>
        <v>0</v>
      </c>
      <c r="L1951" s="16">
        <f t="shared" si="369"/>
        <v>0</v>
      </c>
      <c r="M1951" s="17">
        <f t="shared" ca="1" si="361"/>
        <v>30</v>
      </c>
      <c r="N1951" s="17">
        <f t="shared" ca="1" si="362"/>
        <v>28</v>
      </c>
      <c r="O1951" s="4"/>
      <c r="P1951" s="4">
        <v>35</v>
      </c>
      <c r="Q1951" s="4">
        <v>18</v>
      </c>
      <c r="R1951" s="4">
        <v>33</v>
      </c>
      <c r="S1951" s="4">
        <v>38</v>
      </c>
      <c r="T1951" s="4">
        <v>39</v>
      </c>
      <c r="U1951" s="4">
        <v>34</v>
      </c>
      <c r="V1951" s="13">
        <v>36</v>
      </c>
      <c r="W1951" s="4">
        <v>33</v>
      </c>
      <c r="X1951" s="4">
        <v>58</v>
      </c>
      <c r="Y1951">
        <f t="shared" si="370"/>
        <v>0</v>
      </c>
      <c r="Z1951">
        <f t="shared" si="371"/>
        <v>0</v>
      </c>
    </row>
    <row r="1952" spans="2:26" x14ac:dyDescent="0.25">
      <c r="B1952" s="11">
        <f t="shared" si="372"/>
        <v>44642.833333328628</v>
      </c>
      <c r="C1952" s="1">
        <f t="shared" si="363"/>
        <v>3</v>
      </c>
      <c r="D1952" s="1">
        <f t="shared" si="364"/>
        <v>2</v>
      </c>
      <c r="E1952" s="12">
        <f t="shared" si="365"/>
        <v>21</v>
      </c>
      <c r="F1952" s="124" t="str">
        <f t="shared" si="366"/>
        <v>0</v>
      </c>
      <c r="G1952" s="1">
        <f ca="1">(OFFSET(O1952,0,MATCH(Customer!$J$6,'CDH &amp; HDH'!$P$11:$X$11,0)))</f>
        <v>36</v>
      </c>
      <c r="H1952" s="1" t="str">
        <f t="shared" si="367"/>
        <v>Heating</v>
      </c>
      <c r="I1952" s="1">
        <f ca="1">OFFSET(IF($H1952="Cooling",Customer!$C$25,Customer!$C$52),E1952,D1952)</f>
        <v>66</v>
      </c>
      <c r="J1952" s="1">
        <f ca="1">OFFSET(IF($H1952="Cooling",Customer!$L$25,Customer!$L$52),$E1952,$D1952)</f>
        <v>64</v>
      </c>
      <c r="K1952" s="16">
        <f t="shared" si="368"/>
        <v>0</v>
      </c>
      <c r="L1952" s="16">
        <f t="shared" si="369"/>
        <v>0</v>
      </c>
      <c r="M1952" s="17">
        <f t="shared" ca="1" si="361"/>
        <v>30</v>
      </c>
      <c r="N1952" s="17">
        <f t="shared" ca="1" si="362"/>
        <v>28</v>
      </c>
      <c r="O1952" s="4"/>
      <c r="P1952" s="4">
        <v>33</v>
      </c>
      <c r="Q1952" s="4">
        <v>17</v>
      </c>
      <c r="R1952" s="4">
        <v>32</v>
      </c>
      <c r="S1952" s="4">
        <v>35</v>
      </c>
      <c r="T1952" s="4">
        <v>38</v>
      </c>
      <c r="U1952" s="4">
        <v>34</v>
      </c>
      <c r="V1952" s="13">
        <v>36</v>
      </c>
      <c r="W1952" s="4">
        <v>32</v>
      </c>
      <c r="X1952" s="4">
        <v>58</v>
      </c>
      <c r="Y1952">
        <f t="shared" si="370"/>
        <v>0</v>
      </c>
      <c r="Z1952">
        <f t="shared" si="371"/>
        <v>0</v>
      </c>
    </row>
    <row r="1953" spans="2:26" x14ac:dyDescent="0.25">
      <c r="B1953" s="11">
        <f t="shared" si="372"/>
        <v>44642.874999995292</v>
      </c>
      <c r="C1953" s="1">
        <f t="shared" si="363"/>
        <v>3</v>
      </c>
      <c r="D1953" s="1">
        <f t="shared" si="364"/>
        <v>2</v>
      </c>
      <c r="E1953" s="12">
        <f t="shared" si="365"/>
        <v>22</v>
      </c>
      <c r="F1953" s="124" t="str">
        <f t="shared" si="366"/>
        <v>0</v>
      </c>
      <c r="G1953" s="1">
        <f ca="1">(OFFSET(O1953,0,MATCH(Customer!$J$6,'CDH &amp; HDH'!$P$11:$X$11,0)))</f>
        <v>34</v>
      </c>
      <c r="H1953" s="1" t="str">
        <f t="shared" si="367"/>
        <v>Heating</v>
      </c>
      <c r="I1953" s="1">
        <f ca="1">OFFSET(IF($H1953="Cooling",Customer!$C$25,Customer!$C$52),E1953,D1953)</f>
        <v>66</v>
      </c>
      <c r="J1953" s="1">
        <f ca="1">OFFSET(IF($H1953="Cooling",Customer!$L$25,Customer!$L$52),$E1953,$D1953)</f>
        <v>64</v>
      </c>
      <c r="K1953" s="16">
        <f t="shared" si="368"/>
        <v>0</v>
      </c>
      <c r="L1953" s="16">
        <f t="shared" si="369"/>
        <v>0</v>
      </c>
      <c r="M1953" s="17">
        <f t="shared" ca="1" si="361"/>
        <v>32</v>
      </c>
      <c r="N1953" s="17">
        <f t="shared" ca="1" si="362"/>
        <v>30</v>
      </c>
      <c r="O1953" s="4"/>
      <c r="P1953" s="4">
        <v>32</v>
      </c>
      <c r="Q1953" s="4">
        <v>17</v>
      </c>
      <c r="R1953" s="4">
        <v>32</v>
      </c>
      <c r="S1953" s="4">
        <v>35</v>
      </c>
      <c r="T1953" s="4">
        <v>38</v>
      </c>
      <c r="U1953" s="4">
        <v>34</v>
      </c>
      <c r="V1953" s="13">
        <v>34</v>
      </c>
      <c r="W1953" s="4">
        <v>32</v>
      </c>
      <c r="X1953" s="4">
        <v>57</v>
      </c>
      <c r="Y1953">
        <f t="shared" si="370"/>
        <v>0</v>
      </c>
      <c r="Z1953">
        <f t="shared" si="371"/>
        <v>0</v>
      </c>
    </row>
    <row r="1954" spans="2:26" x14ac:dyDescent="0.25">
      <c r="B1954" s="11">
        <f t="shared" si="372"/>
        <v>44642.916666661957</v>
      </c>
      <c r="C1954" s="1">
        <f t="shared" si="363"/>
        <v>3</v>
      </c>
      <c r="D1954" s="1">
        <f t="shared" si="364"/>
        <v>2</v>
      </c>
      <c r="E1954" s="12">
        <f t="shared" si="365"/>
        <v>23</v>
      </c>
      <c r="F1954" s="124" t="str">
        <f t="shared" si="366"/>
        <v>0</v>
      </c>
      <c r="G1954" s="1">
        <f ca="1">(OFFSET(O1954,0,MATCH(Customer!$J$6,'CDH &amp; HDH'!$P$11:$X$11,0)))</f>
        <v>32</v>
      </c>
      <c r="H1954" s="1" t="str">
        <f t="shared" si="367"/>
        <v>Heating</v>
      </c>
      <c r="I1954" s="1">
        <f ca="1">OFFSET(IF($H1954="Cooling",Customer!$C$25,Customer!$C$52),E1954,D1954)</f>
        <v>66</v>
      </c>
      <c r="J1954" s="1">
        <f ca="1">OFFSET(IF($H1954="Cooling",Customer!$L$25,Customer!$L$52),$E1954,$D1954)</f>
        <v>64</v>
      </c>
      <c r="K1954" s="16">
        <f t="shared" si="368"/>
        <v>0</v>
      </c>
      <c r="L1954" s="16">
        <f t="shared" si="369"/>
        <v>0</v>
      </c>
      <c r="M1954" s="17">
        <f t="shared" ca="1" si="361"/>
        <v>34</v>
      </c>
      <c r="N1954" s="17">
        <f t="shared" ca="1" si="362"/>
        <v>32</v>
      </c>
      <c r="O1954" s="4"/>
      <c r="P1954" s="4">
        <v>30</v>
      </c>
      <c r="Q1954" s="4">
        <v>16</v>
      </c>
      <c r="R1954" s="4">
        <v>31</v>
      </c>
      <c r="S1954" s="4">
        <v>36</v>
      </c>
      <c r="T1954" s="4">
        <v>37</v>
      </c>
      <c r="U1954" s="4">
        <v>33</v>
      </c>
      <c r="V1954" s="13">
        <v>32</v>
      </c>
      <c r="W1954" s="4">
        <v>32</v>
      </c>
      <c r="X1954" s="4">
        <v>56</v>
      </c>
      <c r="Y1954">
        <f t="shared" si="370"/>
        <v>0</v>
      </c>
      <c r="Z1954">
        <f t="shared" si="371"/>
        <v>0</v>
      </c>
    </row>
    <row r="1955" spans="2:26" x14ac:dyDescent="0.25">
      <c r="B1955" s="11">
        <f t="shared" si="372"/>
        <v>44642.958333328621</v>
      </c>
      <c r="C1955" s="1">
        <f t="shared" si="363"/>
        <v>3</v>
      </c>
      <c r="D1955" s="1">
        <f t="shared" si="364"/>
        <v>2</v>
      </c>
      <c r="E1955" s="12">
        <f t="shared" si="365"/>
        <v>24</v>
      </c>
      <c r="F1955" s="124" t="str">
        <f t="shared" si="366"/>
        <v>0</v>
      </c>
      <c r="G1955" s="1">
        <f ca="1">(OFFSET(O1955,0,MATCH(Customer!$J$6,'CDH &amp; HDH'!$P$11:$X$11,0)))</f>
        <v>31</v>
      </c>
      <c r="H1955" s="1" t="str">
        <f t="shared" si="367"/>
        <v>Heating</v>
      </c>
      <c r="I1955" s="1">
        <f ca="1">OFFSET(IF($H1955="Cooling",Customer!$C$25,Customer!$C$52),E1955,D1955)</f>
        <v>66</v>
      </c>
      <c r="J1955" s="1">
        <f ca="1">OFFSET(IF($H1955="Cooling",Customer!$L$25,Customer!$L$52),$E1955,$D1955)</f>
        <v>64</v>
      </c>
      <c r="K1955" s="16">
        <f t="shared" si="368"/>
        <v>0</v>
      </c>
      <c r="L1955" s="16">
        <f t="shared" si="369"/>
        <v>0</v>
      </c>
      <c r="M1955" s="17">
        <f t="shared" ca="1" si="361"/>
        <v>35</v>
      </c>
      <c r="N1955" s="17">
        <f t="shared" ca="1" si="362"/>
        <v>33</v>
      </c>
      <c r="O1955" s="4"/>
      <c r="P1955" s="4">
        <v>29</v>
      </c>
      <c r="Q1955" s="4">
        <v>17</v>
      </c>
      <c r="R1955" s="4">
        <v>31</v>
      </c>
      <c r="S1955" s="4">
        <v>35</v>
      </c>
      <c r="T1955" s="4">
        <v>36</v>
      </c>
      <c r="U1955" s="4">
        <v>32</v>
      </c>
      <c r="V1955" s="13">
        <v>31</v>
      </c>
      <c r="W1955" s="4">
        <v>31</v>
      </c>
      <c r="X1955" s="4">
        <v>56</v>
      </c>
      <c r="Y1955">
        <f t="shared" si="370"/>
        <v>0</v>
      </c>
      <c r="Z1955">
        <f t="shared" si="371"/>
        <v>0</v>
      </c>
    </row>
    <row r="1956" spans="2:26" x14ac:dyDescent="0.25">
      <c r="B1956" s="11">
        <f t="shared" si="372"/>
        <v>44642.999999995285</v>
      </c>
      <c r="C1956" s="1">
        <f t="shared" si="363"/>
        <v>3</v>
      </c>
      <c r="D1956" s="1">
        <f t="shared" si="364"/>
        <v>3</v>
      </c>
      <c r="E1956" s="12">
        <f t="shared" si="365"/>
        <v>1</v>
      </c>
      <c r="F1956" s="124" t="str">
        <f t="shared" si="366"/>
        <v>0</v>
      </c>
      <c r="G1956" s="1">
        <f ca="1">(OFFSET(O1956,0,MATCH(Customer!$J$6,'CDH &amp; HDH'!$P$11:$X$11,0)))</f>
        <v>31</v>
      </c>
      <c r="H1956" s="1" t="str">
        <f t="shared" si="367"/>
        <v>Heating</v>
      </c>
      <c r="I1956" s="1">
        <f ca="1">OFFSET(IF($H1956="Cooling",Customer!$C$25,Customer!$C$52),E1956,D1956)</f>
        <v>66</v>
      </c>
      <c r="J1956" s="1">
        <f ca="1">OFFSET(IF($H1956="Cooling",Customer!$L$25,Customer!$L$52),$E1956,$D1956)</f>
        <v>64</v>
      </c>
      <c r="K1956" s="16">
        <f t="shared" si="368"/>
        <v>0</v>
      </c>
      <c r="L1956" s="16">
        <f t="shared" si="369"/>
        <v>0</v>
      </c>
      <c r="M1956" s="17">
        <f t="shared" ca="1" si="361"/>
        <v>35</v>
      </c>
      <c r="N1956" s="17">
        <f t="shared" ca="1" si="362"/>
        <v>33</v>
      </c>
      <c r="O1956" s="4"/>
      <c r="P1956" s="4">
        <v>27</v>
      </c>
      <c r="Q1956" s="4">
        <v>16</v>
      </c>
      <c r="R1956" s="4">
        <v>30</v>
      </c>
      <c r="S1956" s="4">
        <v>35</v>
      </c>
      <c r="T1956" s="4">
        <v>35</v>
      </c>
      <c r="U1956" s="4">
        <v>30</v>
      </c>
      <c r="V1956" s="13">
        <v>31</v>
      </c>
      <c r="W1956" s="4">
        <v>31</v>
      </c>
      <c r="X1956" s="4">
        <v>57</v>
      </c>
      <c r="Y1956">
        <f t="shared" si="370"/>
        <v>0</v>
      </c>
      <c r="Z1956">
        <f t="shared" si="371"/>
        <v>0</v>
      </c>
    </row>
    <row r="1957" spans="2:26" x14ac:dyDescent="0.25">
      <c r="B1957" s="11">
        <f t="shared" si="372"/>
        <v>44643.041666661949</v>
      </c>
      <c r="C1957" s="1">
        <f t="shared" si="363"/>
        <v>3</v>
      </c>
      <c r="D1957" s="1">
        <f t="shared" si="364"/>
        <v>3</v>
      </c>
      <c r="E1957" s="12">
        <f t="shared" si="365"/>
        <v>2</v>
      </c>
      <c r="F1957" s="124" t="str">
        <f t="shared" si="366"/>
        <v>0</v>
      </c>
      <c r="G1957" s="1">
        <f ca="1">(OFFSET(O1957,0,MATCH(Customer!$J$6,'CDH &amp; HDH'!$P$11:$X$11,0)))</f>
        <v>33</v>
      </c>
      <c r="H1957" s="1" t="str">
        <f t="shared" si="367"/>
        <v>Heating</v>
      </c>
      <c r="I1957" s="1">
        <f ca="1">OFFSET(IF($H1957="Cooling",Customer!$C$25,Customer!$C$52),E1957,D1957)</f>
        <v>66</v>
      </c>
      <c r="J1957" s="1">
        <f ca="1">OFFSET(IF($H1957="Cooling",Customer!$L$25,Customer!$L$52),$E1957,$D1957)</f>
        <v>64</v>
      </c>
      <c r="K1957" s="16">
        <f t="shared" si="368"/>
        <v>0</v>
      </c>
      <c r="L1957" s="16">
        <f t="shared" si="369"/>
        <v>0</v>
      </c>
      <c r="M1957" s="17">
        <f t="shared" ca="1" si="361"/>
        <v>33</v>
      </c>
      <c r="N1957" s="17">
        <f t="shared" ca="1" si="362"/>
        <v>31</v>
      </c>
      <c r="O1957" s="4"/>
      <c r="P1957" s="4">
        <v>26</v>
      </c>
      <c r="Q1957" s="4">
        <v>17</v>
      </c>
      <c r="R1957" s="4">
        <v>29</v>
      </c>
      <c r="S1957" s="4">
        <v>35</v>
      </c>
      <c r="T1957" s="4">
        <v>34</v>
      </c>
      <c r="U1957" s="4">
        <v>28</v>
      </c>
      <c r="V1957" s="13">
        <v>33</v>
      </c>
      <c r="W1957" s="4">
        <v>31</v>
      </c>
      <c r="X1957" s="4">
        <v>58</v>
      </c>
      <c r="Y1957">
        <f t="shared" si="370"/>
        <v>0</v>
      </c>
      <c r="Z1957">
        <f t="shared" si="371"/>
        <v>0</v>
      </c>
    </row>
    <row r="1958" spans="2:26" x14ac:dyDescent="0.25">
      <c r="B1958" s="11">
        <f t="shared" si="372"/>
        <v>44643.083333328614</v>
      </c>
      <c r="C1958" s="1">
        <f t="shared" si="363"/>
        <v>3</v>
      </c>
      <c r="D1958" s="1">
        <f t="shared" si="364"/>
        <v>3</v>
      </c>
      <c r="E1958" s="12">
        <f t="shared" si="365"/>
        <v>3</v>
      </c>
      <c r="F1958" s="124" t="str">
        <f t="shared" si="366"/>
        <v>0</v>
      </c>
      <c r="G1958" s="1">
        <f ca="1">(OFFSET(O1958,0,MATCH(Customer!$J$6,'CDH &amp; HDH'!$P$11:$X$11,0)))</f>
        <v>32</v>
      </c>
      <c r="H1958" s="1" t="str">
        <f t="shared" si="367"/>
        <v>Heating</v>
      </c>
      <c r="I1958" s="1">
        <f ca="1">OFFSET(IF($H1958="Cooling",Customer!$C$25,Customer!$C$52),E1958,D1958)</f>
        <v>66</v>
      </c>
      <c r="J1958" s="1">
        <f ca="1">OFFSET(IF($H1958="Cooling",Customer!$L$25,Customer!$L$52),$E1958,$D1958)</f>
        <v>64</v>
      </c>
      <c r="K1958" s="16">
        <f t="shared" si="368"/>
        <v>0</v>
      </c>
      <c r="L1958" s="16">
        <f t="shared" si="369"/>
        <v>0</v>
      </c>
      <c r="M1958" s="17">
        <f t="shared" ca="1" si="361"/>
        <v>34</v>
      </c>
      <c r="N1958" s="17">
        <f t="shared" ca="1" si="362"/>
        <v>32</v>
      </c>
      <c r="O1958" s="4"/>
      <c r="P1958" s="4">
        <v>26</v>
      </c>
      <c r="Q1958" s="4">
        <v>17</v>
      </c>
      <c r="R1958" s="4">
        <v>30</v>
      </c>
      <c r="S1958" s="4">
        <v>34</v>
      </c>
      <c r="T1958" s="4">
        <v>34</v>
      </c>
      <c r="U1958" s="4">
        <v>27</v>
      </c>
      <c r="V1958" s="13">
        <v>32</v>
      </c>
      <c r="W1958" s="4">
        <v>31</v>
      </c>
      <c r="X1958" s="4">
        <v>59</v>
      </c>
      <c r="Y1958">
        <f t="shared" si="370"/>
        <v>0</v>
      </c>
      <c r="Z1958">
        <f t="shared" si="371"/>
        <v>0</v>
      </c>
    </row>
    <row r="1959" spans="2:26" x14ac:dyDescent="0.25">
      <c r="B1959" s="11">
        <f t="shared" si="372"/>
        <v>44643.124999995278</v>
      </c>
      <c r="C1959" s="1">
        <f t="shared" si="363"/>
        <v>3</v>
      </c>
      <c r="D1959" s="1">
        <f t="shared" si="364"/>
        <v>3</v>
      </c>
      <c r="E1959" s="12">
        <f t="shared" si="365"/>
        <v>4</v>
      </c>
      <c r="F1959" s="124" t="str">
        <f t="shared" si="366"/>
        <v>0</v>
      </c>
      <c r="G1959" s="1">
        <f ca="1">(OFFSET(O1959,0,MATCH(Customer!$J$6,'CDH &amp; HDH'!$P$11:$X$11,0)))</f>
        <v>30</v>
      </c>
      <c r="H1959" s="1" t="str">
        <f t="shared" si="367"/>
        <v>Heating</v>
      </c>
      <c r="I1959" s="1">
        <f ca="1">OFFSET(IF($H1959="Cooling",Customer!$C$25,Customer!$C$52),E1959,D1959)</f>
        <v>66</v>
      </c>
      <c r="J1959" s="1">
        <f ca="1">OFFSET(IF($H1959="Cooling",Customer!$L$25,Customer!$L$52),$E1959,$D1959)</f>
        <v>64</v>
      </c>
      <c r="K1959" s="16">
        <f t="shared" si="368"/>
        <v>0</v>
      </c>
      <c r="L1959" s="16">
        <f t="shared" si="369"/>
        <v>0</v>
      </c>
      <c r="M1959" s="17">
        <f t="shared" ca="1" si="361"/>
        <v>36</v>
      </c>
      <c r="N1959" s="17">
        <f t="shared" ca="1" si="362"/>
        <v>34</v>
      </c>
      <c r="O1959" s="4"/>
      <c r="P1959" s="4">
        <v>25</v>
      </c>
      <c r="Q1959" s="4">
        <v>17</v>
      </c>
      <c r="R1959" s="4">
        <v>30</v>
      </c>
      <c r="S1959" s="4">
        <v>34</v>
      </c>
      <c r="T1959" s="4">
        <v>33</v>
      </c>
      <c r="U1959" s="4">
        <v>28</v>
      </c>
      <c r="V1959" s="13">
        <v>30</v>
      </c>
      <c r="W1959" s="4">
        <v>31</v>
      </c>
      <c r="X1959" s="4">
        <v>56</v>
      </c>
      <c r="Y1959">
        <f t="shared" si="370"/>
        <v>0</v>
      </c>
      <c r="Z1959">
        <f t="shared" si="371"/>
        <v>0</v>
      </c>
    </row>
    <row r="1960" spans="2:26" x14ac:dyDescent="0.25">
      <c r="B1960" s="11">
        <f t="shared" si="372"/>
        <v>44643.166666661942</v>
      </c>
      <c r="C1960" s="1">
        <f t="shared" si="363"/>
        <v>3</v>
      </c>
      <c r="D1960" s="1">
        <f t="shared" si="364"/>
        <v>3</v>
      </c>
      <c r="E1960" s="12">
        <f t="shared" si="365"/>
        <v>5</v>
      </c>
      <c r="F1960" s="124" t="str">
        <f t="shared" si="366"/>
        <v>0</v>
      </c>
      <c r="G1960" s="1">
        <f ca="1">(OFFSET(O1960,0,MATCH(Customer!$J$6,'CDH &amp; HDH'!$P$11:$X$11,0)))</f>
        <v>28</v>
      </c>
      <c r="H1960" s="1" t="str">
        <f t="shared" si="367"/>
        <v>Heating</v>
      </c>
      <c r="I1960" s="1">
        <f ca="1">OFFSET(IF($H1960="Cooling",Customer!$C$25,Customer!$C$52),E1960,D1960)</f>
        <v>66</v>
      </c>
      <c r="J1960" s="1">
        <f ca="1">OFFSET(IF($H1960="Cooling",Customer!$L$25,Customer!$L$52),$E1960,$D1960)</f>
        <v>64</v>
      </c>
      <c r="K1960" s="16">
        <f t="shared" si="368"/>
        <v>0</v>
      </c>
      <c r="L1960" s="16">
        <f t="shared" si="369"/>
        <v>0</v>
      </c>
      <c r="M1960" s="17">
        <f t="shared" ca="1" si="361"/>
        <v>38</v>
      </c>
      <c r="N1960" s="17">
        <f t="shared" ca="1" si="362"/>
        <v>36</v>
      </c>
      <c r="O1960" s="4"/>
      <c r="P1960" s="4">
        <v>24</v>
      </c>
      <c r="Q1960" s="4">
        <v>17</v>
      </c>
      <c r="R1960" s="4">
        <v>29</v>
      </c>
      <c r="S1960" s="4">
        <v>33</v>
      </c>
      <c r="T1960" s="4">
        <v>33</v>
      </c>
      <c r="U1960" s="4">
        <v>27</v>
      </c>
      <c r="V1960" s="13">
        <v>28</v>
      </c>
      <c r="W1960" s="4">
        <v>31</v>
      </c>
      <c r="X1960" s="4">
        <v>54</v>
      </c>
      <c r="Y1960">
        <f t="shared" si="370"/>
        <v>0</v>
      </c>
      <c r="Z1960">
        <f t="shared" si="371"/>
        <v>0</v>
      </c>
    </row>
    <row r="1961" spans="2:26" x14ac:dyDescent="0.25">
      <c r="B1961" s="11">
        <f t="shared" si="372"/>
        <v>44643.208333328606</v>
      </c>
      <c r="C1961" s="1">
        <f t="shared" si="363"/>
        <v>3</v>
      </c>
      <c r="D1961" s="1">
        <f t="shared" si="364"/>
        <v>3</v>
      </c>
      <c r="E1961" s="12">
        <f t="shared" si="365"/>
        <v>6</v>
      </c>
      <c r="F1961" s="124" t="str">
        <f t="shared" si="366"/>
        <v>0</v>
      </c>
      <c r="G1961" s="1">
        <f ca="1">(OFFSET(O1961,0,MATCH(Customer!$J$6,'CDH &amp; HDH'!$P$11:$X$11,0)))</f>
        <v>30</v>
      </c>
      <c r="H1961" s="1" t="str">
        <f t="shared" si="367"/>
        <v>Heating</v>
      </c>
      <c r="I1961" s="1">
        <f ca="1">OFFSET(IF($H1961="Cooling",Customer!$C$25,Customer!$C$52),E1961,D1961)</f>
        <v>66</v>
      </c>
      <c r="J1961" s="1">
        <f ca="1">OFFSET(IF($H1961="Cooling",Customer!$L$25,Customer!$L$52),$E1961,$D1961)</f>
        <v>64</v>
      </c>
      <c r="K1961" s="16">
        <f t="shared" si="368"/>
        <v>0</v>
      </c>
      <c r="L1961" s="16">
        <f t="shared" si="369"/>
        <v>0</v>
      </c>
      <c r="M1961" s="17">
        <f t="shared" ca="1" si="361"/>
        <v>36</v>
      </c>
      <c r="N1961" s="17">
        <f t="shared" ca="1" si="362"/>
        <v>34</v>
      </c>
      <c r="O1961" s="4"/>
      <c r="P1961" s="4">
        <v>24</v>
      </c>
      <c r="Q1961" s="4">
        <v>18</v>
      </c>
      <c r="R1961" s="4">
        <v>29</v>
      </c>
      <c r="S1961" s="4">
        <v>30</v>
      </c>
      <c r="T1961" s="4">
        <v>33</v>
      </c>
      <c r="U1961" s="4">
        <v>27</v>
      </c>
      <c r="V1961" s="13">
        <v>30</v>
      </c>
      <c r="W1961" s="4">
        <v>32</v>
      </c>
      <c r="X1961" s="4">
        <v>53</v>
      </c>
      <c r="Y1961">
        <f t="shared" si="370"/>
        <v>0</v>
      </c>
      <c r="Z1961">
        <f t="shared" si="371"/>
        <v>0</v>
      </c>
    </row>
    <row r="1962" spans="2:26" x14ac:dyDescent="0.25">
      <c r="B1962" s="11">
        <f t="shared" si="372"/>
        <v>44643.249999995271</v>
      </c>
      <c r="C1962" s="1">
        <f t="shared" si="363"/>
        <v>3</v>
      </c>
      <c r="D1962" s="1">
        <f t="shared" si="364"/>
        <v>3</v>
      </c>
      <c r="E1962" s="12">
        <f t="shared" si="365"/>
        <v>7</v>
      </c>
      <c r="F1962" s="124" t="str">
        <f t="shared" si="366"/>
        <v>0</v>
      </c>
      <c r="G1962" s="1">
        <f ca="1">(OFFSET(O1962,0,MATCH(Customer!$J$6,'CDH &amp; HDH'!$P$11:$X$11,0)))</f>
        <v>31</v>
      </c>
      <c r="H1962" s="1" t="str">
        <f t="shared" si="367"/>
        <v>Heating</v>
      </c>
      <c r="I1962" s="1">
        <f ca="1">OFFSET(IF($H1962="Cooling",Customer!$C$25,Customer!$C$52),E1962,D1962)</f>
        <v>66</v>
      </c>
      <c r="J1962" s="1">
        <f ca="1">OFFSET(IF($H1962="Cooling",Customer!$L$25,Customer!$L$52),$E1962,$D1962)</f>
        <v>64</v>
      </c>
      <c r="K1962" s="16">
        <f t="shared" si="368"/>
        <v>0</v>
      </c>
      <c r="L1962" s="16">
        <f t="shared" si="369"/>
        <v>0</v>
      </c>
      <c r="M1962" s="17">
        <f t="shared" ca="1" si="361"/>
        <v>35</v>
      </c>
      <c r="N1962" s="17">
        <f t="shared" ca="1" si="362"/>
        <v>33</v>
      </c>
      <c r="O1962" s="4"/>
      <c r="P1962" s="4">
        <v>23</v>
      </c>
      <c r="Q1962" s="4">
        <v>19</v>
      </c>
      <c r="R1962" s="4">
        <v>29</v>
      </c>
      <c r="S1962" s="4">
        <v>29</v>
      </c>
      <c r="T1962" s="4">
        <v>33</v>
      </c>
      <c r="U1962" s="4">
        <v>29</v>
      </c>
      <c r="V1962" s="13">
        <v>31</v>
      </c>
      <c r="W1962" s="4">
        <v>31</v>
      </c>
      <c r="X1962" s="4">
        <v>52</v>
      </c>
      <c r="Y1962">
        <f t="shared" si="370"/>
        <v>0</v>
      </c>
      <c r="Z1962">
        <f t="shared" si="371"/>
        <v>0</v>
      </c>
    </row>
    <row r="1963" spans="2:26" x14ac:dyDescent="0.25">
      <c r="B1963" s="11">
        <f t="shared" si="372"/>
        <v>44643.291666661935</v>
      </c>
      <c r="C1963" s="1">
        <f t="shared" si="363"/>
        <v>3</v>
      </c>
      <c r="D1963" s="1">
        <f t="shared" si="364"/>
        <v>3</v>
      </c>
      <c r="E1963" s="12">
        <f t="shared" si="365"/>
        <v>8</v>
      </c>
      <c r="F1963" s="124" t="str">
        <f t="shared" si="366"/>
        <v>0</v>
      </c>
      <c r="G1963" s="1">
        <f ca="1">(OFFSET(O1963,0,MATCH(Customer!$J$6,'CDH &amp; HDH'!$P$11:$X$11,0)))</f>
        <v>38</v>
      </c>
      <c r="H1963" s="1" t="str">
        <f t="shared" si="367"/>
        <v>Heating</v>
      </c>
      <c r="I1963" s="1">
        <f ca="1">OFFSET(IF($H1963="Cooling",Customer!$C$25,Customer!$C$52),E1963,D1963)</f>
        <v>70</v>
      </c>
      <c r="J1963" s="1">
        <f ca="1">OFFSET(IF($H1963="Cooling",Customer!$L$25,Customer!$L$52),$E1963,$D1963)</f>
        <v>70</v>
      </c>
      <c r="K1963" s="16">
        <f t="shared" si="368"/>
        <v>0</v>
      </c>
      <c r="L1963" s="16">
        <f t="shared" si="369"/>
        <v>0</v>
      </c>
      <c r="M1963" s="17">
        <f t="shared" ca="1" si="361"/>
        <v>32</v>
      </c>
      <c r="N1963" s="17">
        <f t="shared" ca="1" si="362"/>
        <v>32</v>
      </c>
      <c r="O1963" s="4"/>
      <c r="P1963" s="4">
        <v>28</v>
      </c>
      <c r="Q1963" s="4">
        <v>21</v>
      </c>
      <c r="R1963" s="4">
        <v>32</v>
      </c>
      <c r="S1963" s="4">
        <v>34</v>
      </c>
      <c r="T1963" s="4">
        <v>34</v>
      </c>
      <c r="U1963" s="4">
        <v>32</v>
      </c>
      <c r="V1963" s="13">
        <v>38</v>
      </c>
      <c r="W1963" s="4">
        <v>32</v>
      </c>
      <c r="X1963" s="4">
        <v>50</v>
      </c>
      <c r="Y1963">
        <f t="shared" si="370"/>
        <v>0</v>
      </c>
      <c r="Z1963">
        <f t="shared" si="371"/>
        <v>0</v>
      </c>
    </row>
    <row r="1964" spans="2:26" x14ac:dyDescent="0.25">
      <c r="B1964" s="11">
        <f t="shared" si="372"/>
        <v>44643.333333328599</v>
      </c>
      <c r="C1964" s="1">
        <f t="shared" si="363"/>
        <v>3</v>
      </c>
      <c r="D1964" s="1">
        <f t="shared" si="364"/>
        <v>3</v>
      </c>
      <c r="E1964" s="12">
        <f t="shared" si="365"/>
        <v>9</v>
      </c>
      <c r="F1964" s="124" t="str">
        <f t="shared" si="366"/>
        <v>0</v>
      </c>
      <c r="G1964" s="1">
        <f ca="1">(OFFSET(O1964,0,MATCH(Customer!$J$6,'CDH &amp; HDH'!$P$11:$X$11,0)))</f>
        <v>44</v>
      </c>
      <c r="H1964" s="1" t="str">
        <f t="shared" si="367"/>
        <v>Heating</v>
      </c>
      <c r="I1964" s="1">
        <f ca="1">OFFSET(IF($H1964="Cooling",Customer!$C$25,Customer!$C$52),E1964,D1964)</f>
        <v>70</v>
      </c>
      <c r="J1964" s="1">
        <f ca="1">OFFSET(IF($H1964="Cooling",Customer!$L$25,Customer!$L$52),$E1964,$D1964)</f>
        <v>70</v>
      </c>
      <c r="K1964" s="16">
        <f t="shared" si="368"/>
        <v>0</v>
      </c>
      <c r="L1964" s="16">
        <f t="shared" si="369"/>
        <v>0</v>
      </c>
      <c r="M1964" s="17">
        <f t="shared" ca="1" si="361"/>
        <v>26</v>
      </c>
      <c r="N1964" s="17">
        <f t="shared" ca="1" si="362"/>
        <v>26</v>
      </c>
      <c r="O1964" s="4"/>
      <c r="P1964" s="4">
        <v>33</v>
      </c>
      <c r="Q1964" s="4">
        <v>24</v>
      </c>
      <c r="R1964" s="4">
        <v>36</v>
      </c>
      <c r="S1964" s="4">
        <v>37</v>
      </c>
      <c r="T1964" s="4">
        <v>35</v>
      </c>
      <c r="U1964" s="4">
        <v>35</v>
      </c>
      <c r="V1964" s="13">
        <v>44</v>
      </c>
      <c r="W1964" s="4">
        <v>32</v>
      </c>
      <c r="X1964" s="4">
        <v>53</v>
      </c>
      <c r="Y1964">
        <f t="shared" si="370"/>
        <v>0</v>
      </c>
      <c r="Z1964">
        <f t="shared" si="371"/>
        <v>0</v>
      </c>
    </row>
    <row r="1965" spans="2:26" x14ac:dyDescent="0.25">
      <c r="B1965" s="11">
        <f t="shared" si="372"/>
        <v>44643.374999995263</v>
      </c>
      <c r="C1965" s="1">
        <f t="shared" si="363"/>
        <v>3</v>
      </c>
      <c r="D1965" s="1">
        <f t="shared" si="364"/>
        <v>3</v>
      </c>
      <c r="E1965" s="12">
        <f t="shared" si="365"/>
        <v>10</v>
      </c>
      <c r="F1965" s="124" t="str">
        <f t="shared" si="366"/>
        <v>0</v>
      </c>
      <c r="G1965" s="1">
        <f ca="1">(OFFSET(O1965,0,MATCH(Customer!$J$6,'CDH &amp; HDH'!$P$11:$X$11,0)))</f>
        <v>48</v>
      </c>
      <c r="H1965" s="1" t="str">
        <f t="shared" si="367"/>
        <v>Heating</v>
      </c>
      <c r="I1965" s="1">
        <f ca="1">OFFSET(IF($H1965="Cooling",Customer!$C$25,Customer!$C$52),E1965,D1965)</f>
        <v>70</v>
      </c>
      <c r="J1965" s="1">
        <f ca="1">OFFSET(IF($H1965="Cooling",Customer!$L$25,Customer!$L$52),$E1965,$D1965)</f>
        <v>70</v>
      </c>
      <c r="K1965" s="16">
        <f t="shared" si="368"/>
        <v>0</v>
      </c>
      <c r="L1965" s="16">
        <f t="shared" si="369"/>
        <v>0</v>
      </c>
      <c r="M1965" s="17">
        <f t="shared" ca="1" si="361"/>
        <v>22</v>
      </c>
      <c r="N1965" s="17">
        <f t="shared" ca="1" si="362"/>
        <v>22</v>
      </c>
      <c r="O1965" s="4"/>
      <c r="P1965" s="4">
        <v>38</v>
      </c>
      <c r="Q1965" s="4">
        <v>26</v>
      </c>
      <c r="R1965" s="4">
        <v>40</v>
      </c>
      <c r="S1965" s="4">
        <v>38</v>
      </c>
      <c r="T1965" s="4">
        <v>36</v>
      </c>
      <c r="U1965" s="4">
        <v>37</v>
      </c>
      <c r="V1965" s="13">
        <v>48</v>
      </c>
      <c r="W1965" s="4">
        <v>33</v>
      </c>
      <c r="X1965" s="4">
        <v>55</v>
      </c>
      <c r="Y1965">
        <f t="shared" si="370"/>
        <v>0</v>
      </c>
      <c r="Z1965">
        <f t="shared" si="371"/>
        <v>0</v>
      </c>
    </row>
    <row r="1966" spans="2:26" x14ac:dyDescent="0.25">
      <c r="B1966" s="11">
        <f t="shared" si="372"/>
        <v>44643.416666661928</v>
      </c>
      <c r="C1966" s="1">
        <f t="shared" si="363"/>
        <v>3</v>
      </c>
      <c r="D1966" s="1">
        <f t="shared" si="364"/>
        <v>3</v>
      </c>
      <c r="E1966" s="12">
        <f t="shared" si="365"/>
        <v>11</v>
      </c>
      <c r="F1966" s="124" t="str">
        <f t="shared" si="366"/>
        <v>0</v>
      </c>
      <c r="G1966" s="1">
        <f ca="1">(OFFSET(O1966,0,MATCH(Customer!$J$6,'CDH &amp; HDH'!$P$11:$X$11,0)))</f>
        <v>50</v>
      </c>
      <c r="H1966" s="1" t="str">
        <f t="shared" si="367"/>
        <v>Heating</v>
      </c>
      <c r="I1966" s="1">
        <f ca="1">OFFSET(IF($H1966="Cooling",Customer!$C$25,Customer!$C$52),E1966,D1966)</f>
        <v>70</v>
      </c>
      <c r="J1966" s="1">
        <f ca="1">OFFSET(IF($H1966="Cooling",Customer!$L$25,Customer!$L$52),$E1966,$D1966)</f>
        <v>70</v>
      </c>
      <c r="K1966" s="16">
        <f t="shared" si="368"/>
        <v>0</v>
      </c>
      <c r="L1966" s="16">
        <f t="shared" si="369"/>
        <v>0</v>
      </c>
      <c r="M1966" s="17">
        <f t="shared" ca="1" si="361"/>
        <v>20</v>
      </c>
      <c r="N1966" s="17">
        <f t="shared" ca="1" si="362"/>
        <v>20</v>
      </c>
      <c r="O1966" s="4"/>
      <c r="P1966" s="4">
        <v>42</v>
      </c>
      <c r="Q1966" s="4">
        <v>29</v>
      </c>
      <c r="R1966" s="4">
        <v>42</v>
      </c>
      <c r="S1966" s="4">
        <v>39</v>
      </c>
      <c r="T1966" s="4">
        <v>37</v>
      </c>
      <c r="U1966" s="4">
        <v>38</v>
      </c>
      <c r="V1966" s="13">
        <v>50</v>
      </c>
      <c r="W1966" s="4">
        <v>34</v>
      </c>
      <c r="X1966" s="4">
        <v>52</v>
      </c>
      <c r="Y1966">
        <f t="shared" si="370"/>
        <v>0</v>
      </c>
      <c r="Z1966">
        <f t="shared" si="371"/>
        <v>0</v>
      </c>
    </row>
    <row r="1967" spans="2:26" x14ac:dyDescent="0.25">
      <c r="B1967" s="11">
        <f t="shared" si="372"/>
        <v>44643.458333328592</v>
      </c>
      <c r="C1967" s="1">
        <f t="shared" si="363"/>
        <v>3</v>
      </c>
      <c r="D1967" s="1">
        <f t="shared" si="364"/>
        <v>3</v>
      </c>
      <c r="E1967" s="12">
        <f t="shared" si="365"/>
        <v>12</v>
      </c>
      <c r="F1967" s="124" t="str">
        <f t="shared" si="366"/>
        <v>0</v>
      </c>
      <c r="G1967" s="1">
        <f ca="1">(OFFSET(O1967,0,MATCH(Customer!$J$6,'CDH &amp; HDH'!$P$11:$X$11,0)))</f>
        <v>50</v>
      </c>
      <c r="H1967" s="1" t="str">
        <f t="shared" si="367"/>
        <v>Heating</v>
      </c>
      <c r="I1967" s="1">
        <f ca="1">OFFSET(IF($H1967="Cooling",Customer!$C$25,Customer!$C$52),E1967,D1967)</f>
        <v>70</v>
      </c>
      <c r="J1967" s="1">
        <f ca="1">OFFSET(IF($H1967="Cooling",Customer!$L$25,Customer!$L$52),$E1967,$D1967)</f>
        <v>70</v>
      </c>
      <c r="K1967" s="16">
        <f t="shared" si="368"/>
        <v>0</v>
      </c>
      <c r="L1967" s="16">
        <f t="shared" si="369"/>
        <v>0</v>
      </c>
      <c r="M1967" s="17">
        <f t="shared" ca="1" si="361"/>
        <v>20</v>
      </c>
      <c r="N1967" s="17">
        <f t="shared" ca="1" si="362"/>
        <v>20</v>
      </c>
      <c r="O1967" s="4"/>
      <c r="P1967" s="4">
        <v>45</v>
      </c>
      <c r="Q1967" s="4">
        <v>33</v>
      </c>
      <c r="R1967" s="4">
        <v>42</v>
      </c>
      <c r="S1967" s="4">
        <v>40</v>
      </c>
      <c r="T1967" s="4">
        <v>38</v>
      </c>
      <c r="U1967" s="4">
        <v>41</v>
      </c>
      <c r="V1967" s="13">
        <v>50</v>
      </c>
      <c r="W1967" s="4">
        <v>35</v>
      </c>
      <c r="X1967" s="4">
        <v>50</v>
      </c>
      <c r="Y1967">
        <f t="shared" si="370"/>
        <v>0</v>
      </c>
      <c r="Z1967">
        <f t="shared" si="371"/>
        <v>0</v>
      </c>
    </row>
    <row r="1968" spans="2:26" x14ac:dyDescent="0.25">
      <c r="B1968" s="11">
        <f t="shared" si="372"/>
        <v>44643.499999995256</v>
      </c>
      <c r="C1968" s="1">
        <f t="shared" si="363"/>
        <v>3</v>
      </c>
      <c r="D1968" s="1">
        <f t="shared" si="364"/>
        <v>3</v>
      </c>
      <c r="E1968" s="12">
        <f t="shared" si="365"/>
        <v>13</v>
      </c>
      <c r="F1968" s="124" t="str">
        <f t="shared" si="366"/>
        <v>0</v>
      </c>
      <c r="G1968" s="1">
        <f ca="1">(OFFSET(O1968,0,MATCH(Customer!$J$6,'CDH &amp; HDH'!$P$11:$X$11,0)))</f>
        <v>52</v>
      </c>
      <c r="H1968" s="1" t="str">
        <f t="shared" si="367"/>
        <v>Heating</v>
      </c>
      <c r="I1968" s="1">
        <f ca="1">OFFSET(IF($H1968="Cooling",Customer!$C$25,Customer!$C$52),E1968,D1968)</f>
        <v>70</v>
      </c>
      <c r="J1968" s="1">
        <f ca="1">OFFSET(IF($H1968="Cooling",Customer!$L$25,Customer!$L$52),$E1968,$D1968)</f>
        <v>70</v>
      </c>
      <c r="K1968" s="16">
        <f t="shared" si="368"/>
        <v>0</v>
      </c>
      <c r="L1968" s="16">
        <f t="shared" si="369"/>
        <v>0</v>
      </c>
      <c r="M1968" s="17">
        <f t="shared" ca="1" si="361"/>
        <v>18</v>
      </c>
      <c r="N1968" s="17">
        <f t="shared" ca="1" si="362"/>
        <v>18</v>
      </c>
      <c r="O1968" s="4"/>
      <c r="P1968" s="4">
        <v>49</v>
      </c>
      <c r="Q1968" s="4">
        <v>35</v>
      </c>
      <c r="R1968" s="4">
        <v>42</v>
      </c>
      <c r="S1968" s="4">
        <v>41</v>
      </c>
      <c r="T1968" s="4">
        <v>38</v>
      </c>
      <c r="U1968" s="4">
        <v>42</v>
      </c>
      <c r="V1968" s="13">
        <v>52</v>
      </c>
      <c r="W1968" s="4">
        <v>36</v>
      </c>
      <c r="X1968" s="4">
        <v>48</v>
      </c>
      <c r="Y1968">
        <f t="shared" si="370"/>
        <v>0</v>
      </c>
      <c r="Z1968">
        <f t="shared" si="371"/>
        <v>0</v>
      </c>
    </row>
    <row r="1969" spans="2:26" x14ac:dyDescent="0.25">
      <c r="B1969" s="11">
        <f t="shared" si="372"/>
        <v>44643.54166666192</v>
      </c>
      <c r="C1969" s="1">
        <f t="shared" si="363"/>
        <v>3</v>
      </c>
      <c r="D1969" s="1">
        <f t="shared" si="364"/>
        <v>3</v>
      </c>
      <c r="E1969" s="12">
        <f t="shared" si="365"/>
        <v>14</v>
      </c>
      <c r="F1969" s="124" t="str">
        <f t="shared" si="366"/>
        <v>0</v>
      </c>
      <c r="G1969" s="1">
        <f ca="1">(OFFSET(O1969,0,MATCH(Customer!$J$6,'CDH &amp; HDH'!$P$11:$X$11,0)))</f>
        <v>54</v>
      </c>
      <c r="H1969" s="1" t="str">
        <f t="shared" si="367"/>
        <v>Heating</v>
      </c>
      <c r="I1969" s="1">
        <f ca="1">OFFSET(IF($H1969="Cooling",Customer!$C$25,Customer!$C$52),E1969,D1969)</f>
        <v>70</v>
      </c>
      <c r="J1969" s="1">
        <f ca="1">OFFSET(IF($H1969="Cooling",Customer!$L$25,Customer!$L$52),$E1969,$D1969)</f>
        <v>70</v>
      </c>
      <c r="K1969" s="16">
        <f t="shared" si="368"/>
        <v>0</v>
      </c>
      <c r="L1969" s="16">
        <f t="shared" si="369"/>
        <v>0</v>
      </c>
      <c r="M1969" s="17">
        <f t="shared" ca="1" si="361"/>
        <v>16</v>
      </c>
      <c r="N1969" s="17">
        <f t="shared" ca="1" si="362"/>
        <v>16</v>
      </c>
      <c r="O1969" s="4"/>
      <c r="P1969" s="4">
        <v>50</v>
      </c>
      <c r="Q1969" s="4">
        <v>37</v>
      </c>
      <c r="R1969" s="4">
        <v>42</v>
      </c>
      <c r="S1969" s="4">
        <v>42</v>
      </c>
      <c r="T1969" s="4">
        <v>38</v>
      </c>
      <c r="U1969" s="4">
        <v>44</v>
      </c>
      <c r="V1969" s="13">
        <v>54</v>
      </c>
      <c r="W1969" s="4">
        <v>38</v>
      </c>
      <c r="X1969" s="4">
        <v>41</v>
      </c>
      <c r="Y1969">
        <f t="shared" si="370"/>
        <v>0</v>
      </c>
      <c r="Z1969">
        <f t="shared" si="371"/>
        <v>0</v>
      </c>
    </row>
    <row r="1970" spans="2:26" x14ac:dyDescent="0.25">
      <c r="B1970" s="11">
        <f t="shared" si="372"/>
        <v>44643.583333328585</v>
      </c>
      <c r="C1970" s="1">
        <f t="shared" si="363"/>
        <v>3</v>
      </c>
      <c r="D1970" s="1">
        <f t="shared" si="364"/>
        <v>3</v>
      </c>
      <c r="E1970" s="12">
        <f t="shared" si="365"/>
        <v>15</v>
      </c>
      <c r="F1970" s="124" t="str">
        <f t="shared" si="366"/>
        <v>0</v>
      </c>
      <c r="G1970" s="1">
        <f ca="1">(OFFSET(O1970,0,MATCH(Customer!$J$6,'CDH &amp; HDH'!$P$11:$X$11,0)))</f>
        <v>55</v>
      </c>
      <c r="H1970" s="1" t="str">
        <f t="shared" si="367"/>
        <v>Heating</v>
      </c>
      <c r="I1970" s="1">
        <f ca="1">OFFSET(IF($H1970="Cooling",Customer!$C$25,Customer!$C$52),E1970,D1970)</f>
        <v>70</v>
      </c>
      <c r="J1970" s="1">
        <f ca="1">OFFSET(IF($H1970="Cooling",Customer!$L$25,Customer!$L$52),$E1970,$D1970)</f>
        <v>70</v>
      </c>
      <c r="K1970" s="16">
        <f t="shared" si="368"/>
        <v>0</v>
      </c>
      <c r="L1970" s="16">
        <f t="shared" si="369"/>
        <v>0</v>
      </c>
      <c r="M1970" s="17">
        <f t="shared" ca="1" si="361"/>
        <v>15</v>
      </c>
      <c r="N1970" s="17">
        <f t="shared" ca="1" si="362"/>
        <v>15</v>
      </c>
      <c r="O1970" s="4"/>
      <c r="P1970" s="4">
        <v>52</v>
      </c>
      <c r="Q1970" s="4">
        <v>38</v>
      </c>
      <c r="R1970" s="4">
        <v>40</v>
      </c>
      <c r="S1970" s="4">
        <v>44</v>
      </c>
      <c r="T1970" s="4">
        <v>39</v>
      </c>
      <c r="U1970" s="4">
        <v>45</v>
      </c>
      <c r="V1970" s="13">
        <v>55</v>
      </c>
      <c r="W1970" s="4">
        <v>41</v>
      </c>
      <c r="X1970" s="4">
        <v>42</v>
      </c>
      <c r="Y1970">
        <f t="shared" si="370"/>
        <v>0</v>
      </c>
      <c r="Z1970">
        <f t="shared" si="371"/>
        <v>0</v>
      </c>
    </row>
    <row r="1971" spans="2:26" x14ac:dyDescent="0.25">
      <c r="B1971" s="11">
        <f t="shared" si="372"/>
        <v>44643.624999995249</v>
      </c>
      <c r="C1971" s="1">
        <f t="shared" si="363"/>
        <v>3</v>
      </c>
      <c r="D1971" s="1">
        <f t="shared" si="364"/>
        <v>3</v>
      </c>
      <c r="E1971" s="12">
        <f t="shared" si="365"/>
        <v>16</v>
      </c>
      <c r="F1971" s="124" t="str">
        <f t="shared" si="366"/>
        <v>0</v>
      </c>
      <c r="G1971" s="1">
        <f ca="1">(OFFSET(O1971,0,MATCH(Customer!$J$6,'CDH &amp; HDH'!$P$11:$X$11,0)))</f>
        <v>55</v>
      </c>
      <c r="H1971" s="1" t="str">
        <f t="shared" si="367"/>
        <v>Heating</v>
      </c>
      <c r="I1971" s="1">
        <f ca="1">OFFSET(IF($H1971="Cooling",Customer!$C$25,Customer!$C$52),E1971,D1971)</f>
        <v>70</v>
      </c>
      <c r="J1971" s="1">
        <f ca="1">OFFSET(IF($H1971="Cooling",Customer!$L$25,Customer!$L$52),$E1971,$D1971)</f>
        <v>70</v>
      </c>
      <c r="K1971" s="16">
        <f t="shared" si="368"/>
        <v>0</v>
      </c>
      <c r="L1971" s="16">
        <f t="shared" si="369"/>
        <v>0</v>
      </c>
      <c r="M1971" s="17">
        <f t="shared" ca="1" si="361"/>
        <v>15</v>
      </c>
      <c r="N1971" s="17">
        <f t="shared" ca="1" si="362"/>
        <v>15</v>
      </c>
      <c r="O1971" s="4"/>
      <c r="P1971" s="4">
        <v>53</v>
      </c>
      <c r="Q1971" s="4">
        <v>40</v>
      </c>
      <c r="R1971" s="4">
        <v>39</v>
      </c>
      <c r="S1971" s="4">
        <v>45</v>
      </c>
      <c r="T1971" s="4">
        <v>39</v>
      </c>
      <c r="U1971" s="4">
        <v>46</v>
      </c>
      <c r="V1971" s="13">
        <v>55</v>
      </c>
      <c r="W1971" s="4">
        <v>42</v>
      </c>
      <c r="X1971" s="4">
        <v>43</v>
      </c>
      <c r="Y1971">
        <f t="shared" si="370"/>
        <v>0</v>
      </c>
      <c r="Z1971">
        <f t="shared" si="371"/>
        <v>0</v>
      </c>
    </row>
    <row r="1972" spans="2:26" x14ac:dyDescent="0.25">
      <c r="B1972" s="11">
        <f t="shared" si="372"/>
        <v>44643.666666661913</v>
      </c>
      <c r="C1972" s="1">
        <f t="shared" si="363"/>
        <v>3</v>
      </c>
      <c r="D1972" s="1">
        <f t="shared" si="364"/>
        <v>3</v>
      </c>
      <c r="E1972" s="12">
        <f t="shared" si="365"/>
        <v>17</v>
      </c>
      <c r="F1972" s="124" t="str">
        <f t="shared" si="366"/>
        <v>0</v>
      </c>
      <c r="G1972" s="1">
        <f ca="1">(OFFSET(O1972,0,MATCH(Customer!$J$6,'CDH &amp; HDH'!$P$11:$X$11,0)))</f>
        <v>55</v>
      </c>
      <c r="H1972" s="1" t="str">
        <f t="shared" si="367"/>
        <v>Heating</v>
      </c>
      <c r="I1972" s="1">
        <f ca="1">OFFSET(IF($H1972="Cooling",Customer!$C$25,Customer!$C$52),E1972,D1972)</f>
        <v>70</v>
      </c>
      <c r="J1972" s="1">
        <f ca="1">OFFSET(IF($H1972="Cooling",Customer!$L$25,Customer!$L$52),$E1972,$D1972)</f>
        <v>70</v>
      </c>
      <c r="K1972" s="16">
        <f t="shared" si="368"/>
        <v>0</v>
      </c>
      <c r="L1972" s="16">
        <f t="shared" si="369"/>
        <v>0</v>
      </c>
      <c r="M1972" s="17">
        <f t="shared" ca="1" si="361"/>
        <v>15</v>
      </c>
      <c r="N1972" s="17">
        <f t="shared" ca="1" si="362"/>
        <v>15</v>
      </c>
      <c r="O1972" s="4"/>
      <c r="P1972" s="4">
        <v>50</v>
      </c>
      <c r="Q1972" s="4">
        <v>39</v>
      </c>
      <c r="R1972" s="4">
        <v>44</v>
      </c>
      <c r="S1972" s="4">
        <v>43</v>
      </c>
      <c r="T1972" s="4">
        <v>40</v>
      </c>
      <c r="U1972" s="4">
        <v>46</v>
      </c>
      <c r="V1972" s="13">
        <v>55</v>
      </c>
      <c r="W1972" s="4">
        <v>42</v>
      </c>
      <c r="X1972" s="4">
        <v>44</v>
      </c>
      <c r="Y1972">
        <f t="shared" si="370"/>
        <v>0</v>
      </c>
      <c r="Z1972">
        <f t="shared" si="371"/>
        <v>0</v>
      </c>
    </row>
    <row r="1973" spans="2:26" x14ac:dyDescent="0.25">
      <c r="B1973" s="11">
        <f t="shared" si="372"/>
        <v>44643.708333328577</v>
      </c>
      <c r="C1973" s="1">
        <f t="shared" si="363"/>
        <v>3</v>
      </c>
      <c r="D1973" s="1">
        <f t="shared" si="364"/>
        <v>3</v>
      </c>
      <c r="E1973" s="12">
        <f t="shared" si="365"/>
        <v>18</v>
      </c>
      <c r="F1973" s="124" t="str">
        <f t="shared" si="366"/>
        <v>0</v>
      </c>
      <c r="G1973" s="1">
        <f ca="1">(OFFSET(O1973,0,MATCH(Customer!$J$6,'CDH &amp; HDH'!$P$11:$X$11,0)))</f>
        <v>54</v>
      </c>
      <c r="H1973" s="1" t="str">
        <f t="shared" si="367"/>
        <v>Heating</v>
      </c>
      <c r="I1973" s="1">
        <f ca="1">OFFSET(IF($H1973="Cooling",Customer!$C$25,Customer!$C$52),E1973,D1973)</f>
        <v>70</v>
      </c>
      <c r="J1973" s="1">
        <f ca="1">OFFSET(IF($H1973="Cooling",Customer!$L$25,Customer!$L$52),$E1973,$D1973)</f>
        <v>70</v>
      </c>
      <c r="K1973" s="16">
        <f t="shared" si="368"/>
        <v>0</v>
      </c>
      <c r="L1973" s="16">
        <f t="shared" si="369"/>
        <v>0</v>
      </c>
      <c r="M1973" s="17">
        <f t="shared" ca="1" si="361"/>
        <v>16</v>
      </c>
      <c r="N1973" s="17">
        <f t="shared" ca="1" si="362"/>
        <v>16</v>
      </c>
      <c r="O1973" s="4"/>
      <c r="P1973" s="4">
        <v>47</v>
      </c>
      <c r="Q1973" s="4">
        <v>38</v>
      </c>
      <c r="R1973" s="4">
        <v>45</v>
      </c>
      <c r="S1973" s="4">
        <v>40</v>
      </c>
      <c r="T1973" s="4">
        <v>40</v>
      </c>
      <c r="U1973" s="4">
        <v>44</v>
      </c>
      <c r="V1973" s="13">
        <v>54</v>
      </c>
      <c r="W1973" s="4">
        <v>40</v>
      </c>
      <c r="X1973" s="4">
        <v>40</v>
      </c>
      <c r="Y1973">
        <f t="shared" si="370"/>
        <v>0</v>
      </c>
      <c r="Z1973">
        <f t="shared" si="371"/>
        <v>0</v>
      </c>
    </row>
    <row r="1974" spans="2:26" x14ac:dyDescent="0.25">
      <c r="B1974" s="11">
        <f t="shared" si="372"/>
        <v>44643.749999995242</v>
      </c>
      <c r="C1974" s="1">
        <f t="shared" si="363"/>
        <v>3</v>
      </c>
      <c r="D1974" s="1">
        <f t="shared" si="364"/>
        <v>3</v>
      </c>
      <c r="E1974" s="12">
        <f t="shared" si="365"/>
        <v>19</v>
      </c>
      <c r="F1974" s="124" t="str">
        <f t="shared" si="366"/>
        <v>0</v>
      </c>
      <c r="G1974" s="1">
        <f ca="1">(OFFSET(O1974,0,MATCH(Customer!$J$6,'CDH &amp; HDH'!$P$11:$X$11,0)))</f>
        <v>51</v>
      </c>
      <c r="H1974" s="1" t="str">
        <f t="shared" si="367"/>
        <v>Heating</v>
      </c>
      <c r="I1974" s="1">
        <f ca="1">OFFSET(IF($H1974="Cooling",Customer!$C$25,Customer!$C$52),E1974,D1974)</f>
        <v>66</v>
      </c>
      <c r="J1974" s="1">
        <f ca="1">OFFSET(IF($H1974="Cooling",Customer!$L$25,Customer!$L$52),$E1974,$D1974)</f>
        <v>64</v>
      </c>
      <c r="K1974" s="16">
        <f t="shared" si="368"/>
        <v>0</v>
      </c>
      <c r="L1974" s="16">
        <f t="shared" si="369"/>
        <v>0</v>
      </c>
      <c r="M1974" s="17">
        <f t="shared" ca="1" si="361"/>
        <v>15</v>
      </c>
      <c r="N1974" s="17">
        <f t="shared" ca="1" si="362"/>
        <v>13</v>
      </c>
      <c r="O1974" s="4"/>
      <c r="P1974" s="4">
        <v>44</v>
      </c>
      <c r="Q1974" s="4">
        <v>36</v>
      </c>
      <c r="R1974" s="4">
        <v>42</v>
      </c>
      <c r="S1974" s="4">
        <v>39</v>
      </c>
      <c r="T1974" s="4">
        <v>40</v>
      </c>
      <c r="U1974" s="4">
        <v>43</v>
      </c>
      <c r="V1974" s="13">
        <v>51</v>
      </c>
      <c r="W1974" s="4">
        <v>39</v>
      </c>
      <c r="X1974" s="4">
        <v>37</v>
      </c>
      <c r="Y1974">
        <f t="shared" si="370"/>
        <v>0</v>
      </c>
      <c r="Z1974">
        <f t="shared" si="371"/>
        <v>0</v>
      </c>
    </row>
    <row r="1975" spans="2:26" x14ac:dyDescent="0.25">
      <c r="B1975" s="11">
        <f t="shared" si="372"/>
        <v>44643.791666661906</v>
      </c>
      <c r="C1975" s="1">
        <f t="shared" si="363"/>
        <v>3</v>
      </c>
      <c r="D1975" s="1">
        <f t="shared" si="364"/>
        <v>3</v>
      </c>
      <c r="E1975" s="12">
        <f t="shared" si="365"/>
        <v>20</v>
      </c>
      <c r="F1975" s="124" t="str">
        <f t="shared" si="366"/>
        <v>0</v>
      </c>
      <c r="G1975" s="1">
        <f ca="1">(OFFSET(O1975,0,MATCH(Customer!$J$6,'CDH &amp; HDH'!$P$11:$X$11,0)))</f>
        <v>46</v>
      </c>
      <c r="H1975" s="1" t="str">
        <f t="shared" si="367"/>
        <v>Heating</v>
      </c>
      <c r="I1975" s="1">
        <f ca="1">OFFSET(IF($H1975="Cooling",Customer!$C$25,Customer!$C$52),E1975,D1975)</f>
        <v>66</v>
      </c>
      <c r="J1975" s="1">
        <f ca="1">OFFSET(IF($H1975="Cooling",Customer!$L$25,Customer!$L$52),$E1975,$D1975)</f>
        <v>64</v>
      </c>
      <c r="K1975" s="16">
        <f t="shared" si="368"/>
        <v>0</v>
      </c>
      <c r="L1975" s="16">
        <f t="shared" si="369"/>
        <v>0</v>
      </c>
      <c r="M1975" s="17">
        <f t="shared" ca="1" si="361"/>
        <v>20</v>
      </c>
      <c r="N1975" s="17">
        <f t="shared" ca="1" si="362"/>
        <v>18</v>
      </c>
      <c r="O1975" s="4"/>
      <c r="P1975" s="4">
        <v>42</v>
      </c>
      <c r="Q1975" s="4">
        <v>36</v>
      </c>
      <c r="R1975" s="4">
        <v>41</v>
      </c>
      <c r="S1975" s="4">
        <v>39</v>
      </c>
      <c r="T1975" s="4">
        <v>40</v>
      </c>
      <c r="U1975" s="4">
        <v>42</v>
      </c>
      <c r="V1975" s="13">
        <v>46</v>
      </c>
      <c r="W1975" s="4">
        <v>37</v>
      </c>
      <c r="X1975" s="4">
        <v>35</v>
      </c>
      <c r="Y1975">
        <f t="shared" si="370"/>
        <v>0</v>
      </c>
      <c r="Z1975">
        <f t="shared" si="371"/>
        <v>0</v>
      </c>
    </row>
    <row r="1976" spans="2:26" x14ac:dyDescent="0.25">
      <c r="B1976" s="11">
        <f t="shared" si="372"/>
        <v>44643.83333332857</v>
      </c>
      <c r="C1976" s="1">
        <f t="shared" si="363"/>
        <v>3</v>
      </c>
      <c r="D1976" s="1">
        <f t="shared" si="364"/>
        <v>3</v>
      </c>
      <c r="E1976" s="12">
        <f t="shared" si="365"/>
        <v>21</v>
      </c>
      <c r="F1976" s="124" t="str">
        <f t="shared" si="366"/>
        <v>0</v>
      </c>
      <c r="G1976" s="1">
        <f ca="1">(OFFSET(O1976,0,MATCH(Customer!$J$6,'CDH &amp; HDH'!$P$11:$X$11,0)))</f>
        <v>46</v>
      </c>
      <c r="H1976" s="1" t="str">
        <f t="shared" si="367"/>
        <v>Heating</v>
      </c>
      <c r="I1976" s="1">
        <f ca="1">OFFSET(IF($H1976="Cooling",Customer!$C$25,Customer!$C$52),E1976,D1976)</f>
        <v>66</v>
      </c>
      <c r="J1976" s="1">
        <f ca="1">OFFSET(IF($H1976="Cooling",Customer!$L$25,Customer!$L$52),$E1976,$D1976)</f>
        <v>64</v>
      </c>
      <c r="K1976" s="16">
        <f t="shared" si="368"/>
        <v>0</v>
      </c>
      <c r="L1976" s="16">
        <f t="shared" si="369"/>
        <v>0</v>
      </c>
      <c r="M1976" s="17">
        <f t="shared" ca="1" si="361"/>
        <v>20</v>
      </c>
      <c r="N1976" s="17">
        <f t="shared" ca="1" si="362"/>
        <v>18</v>
      </c>
      <c r="O1976" s="4"/>
      <c r="P1976" s="4">
        <v>40</v>
      </c>
      <c r="Q1976" s="4">
        <v>35</v>
      </c>
      <c r="R1976" s="4">
        <v>40</v>
      </c>
      <c r="S1976" s="4">
        <v>40</v>
      </c>
      <c r="T1976" s="4">
        <v>40</v>
      </c>
      <c r="U1976" s="4">
        <v>41</v>
      </c>
      <c r="V1976" s="13">
        <v>46</v>
      </c>
      <c r="W1976" s="4">
        <v>36</v>
      </c>
      <c r="X1976" s="4">
        <v>34</v>
      </c>
      <c r="Y1976">
        <f t="shared" si="370"/>
        <v>0</v>
      </c>
      <c r="Z1976">
        <f t="shared" si="371"/>
        <v>0</v>
      </c>
    </row>
    <row r="1977" spans="2:26" x14ac:dyDescent="0.25">
      <c r="B1977" s="11">
        <f t="shared" si="372"/>
        <v>44643.874999995234</v>
      </c>
      <c r="C1977" s="1">
        <f t="shared" si="363"/>
        <v>3</v>
      </c>
      <c r="D1977" s="1">
        <f t="shared" si="364"/>
        <v>3</v>
      </c>
      <c r="E1977" s="12">
        <f t="shared" si="365"/>
        <v>22</v>
      </c>
      <c r="F1977" s="124" t="str">
        <f t="shared" si="366"/>
        <v>0</v>
      </c>
      <c r="G1977" s="1">
        <f ca="1">(OFFSET(O1977,0,MATCH(Customer!$J$6,'CDH &amp; HDH'!$P$11:$X$11,0)))</f>
        <v>43</v>
      </c>
      <c r="H1977" s="1" t="str">
        <f t="shared" si="367"/>
        <v>Heating</v>
      </c>
      <c r="I1977" s="1">
        <f ca="1">OFFSET(IF($H1977="Cooling",Customer!$C$25,Customer!$C$52),E1977,D1977)</f>
        <v>66</v>
      </c>
      <c r="J1977" s="1">
        <f ca="1">OFFSET(IF($H1977="Cooling",Customer!$L$25,Customer!$L$52),$E1977,$D1977)</f>
        <v>64</v>
      </c>
      <c r="K1977" s="16">
        <f t="shared" si="368"/>
        <v>0</v>
      </c>
      <c r="L1977" s="16">
        <f t="shared" si="369"/>
        <v>0</v>
      </c>
      <c r="M1977" s="17">
        <f t="shared" ca="1" si="361"/>
        <v>23</v>
      </c>
      <c r="N1977" s="17">
        <f t="shared" ca="1" si="362"/>
        <v>21</v>
      </c>
      <c r="O1977" s="4"/>
      <c r="P1977" s="4">
        <v>38</v>
      </c>
      <c r="Q1977" s="4">
        <v>36</v>
      </c>
      <c r="R1977" s="4">
        <v>41</v>
      </c>
      <c r="S1977" s="4">
        <v>37</v>
      </c>
      <c r="T1977" s="4">
        <v>40</v>
      </c>
      <c r="U1977" s="4">
        <v>39</v>
      </c>
      <c r="V1977" s="13">
        <v>43</v>
      </c>
      <c r="W1977" s="4">
        <v>34</v>
      </c>
      <c r="X1977" s="4">
        <v>32</v>
      </c>
      <c r="Y1977">
        <f t="shared" si="370"/>
        <v>0</v>
      </c>
      <c r="Z1977">
        <f t="shared" si="371"/>
        <v>0</v>
      </c>
    </row>
    <row r="1978" spans="2:26" x14ac:dyDescent="0.25">
      <c r="B1978" s="11">
        <f t="shared" si="372"/>
        <v>44643.916666661898</v>
      </c>
      <c r="C1978" s="1">
        <f t="shared" si="363"/>
        <v>3</v>
      </c>
      <c r="D1978" s="1">
        <f t="shared" si="364"/>
        <v>3</v>
      </c>
      <c r="E1978" s="12">
        <f t="shared" si="365"/>
        <v>23</v>
      </c>
      <c r="F1978" s="124" t="str">
        <f t="shared" si="366"/>
        <v>0</v>
      </c>
      <c r="G1978" s="1">
        <f ca="1">(OFFSET(O1978,0,MATCH(Customer!$J$6,'CDH &amp; HDH'!$P$11:$X$11,0)))</f>
        <v>43</v>
      </c>
      <c r="H1978" s="1" t="str">
        <f t="shared" si="367"/>
        <v>Heating</v>
      </c>
      <c r="I1978" s="1">
        <f ca="1">OFFSET(IF($H1978="Cooling",Customer!$C$25,Customer!$C$52),E1978,D1978)</f>
        <v>66</v>
      </c>
      <c r="J1978" s="1">
        <f ca="1">OFFSET(IF($H1978="Cooling",Customer!$L$25,Customer!$L$52),$E1978,$D1978)</f>
        <v>64</v>
      </c>
      <c r="K1978" s="16">
        <f t="shared" si="368"/>
        <v>0</v>
      </c>
      <c r="L1978" s="16">
        <f t="shared" si="369"/>
        <v>0</v>
      </c>
      <c r="M1978" s="17">
        <f t="shared" ca="1" si="361"/>
        <v>23</v>
      </c>
      <c r="N1978" s="17">
        <f t="shared" ca="1" si="362"/>
        <v>21</v>
      </c>
      <c r="O1978" s="4"/>
      <c r="P1978" s="4">
        <v>36</v>
      </c>
      <c r="Q1978" s="4">
        <v>30</v>
      </c>
      <c r="R1978" s="4">
        <v>39</v>
      </c>
      <c r="S1978" s="4">
        <v>36</v>
      </c>
      <c r="T1978" s="4">
        <v>40</v>
      </c>
      <c r="U1978" s="4">
        <v>38</v>
      </c>
      <c r="V1978" s="13">
        <v>43</v>
      </c>
      <c r="W1978" s="4">
        <v>34</v>
      </c>
      <c r="X1978" s="4">
        <v>31</v>
      </c>
      <c r="Y1978">
        <f t="shared" si="370"/>
        <v>0</v>
      </c>
      <c r="Z1978">
        <f t="shared" si="371"/>
        <v>0</v>
      </c>
    </row>
    <row r="1979" spans="2:26" x14ac:dyDescent="0.25">
      <c r="B1979" s="11">
        <f t="shared" si="372"/>
        <v>44643.958333328563</v>
      </c>
      <c r="C1979" s="1">
        <f t="shared" si="363"/>
        <v>3</v>
      </c>
      <c r="D1979" s="1">
        <f t="shared" si="364"/>
        <v>3</v>
      </c>
      <c r="E1979" s="12">
        <f t="shared" si="365"/>
        <v>24</v>
      </c>
      <c r="F1979" s="124" t="str">
        <f t="shared" si="366"/>
        <v>0</v>
      </c>
      <c r="G1979" s="1">
        <f ca="1">(OFFSET(O1979,0,MATCH(Customer!$J$6,'CDH &amp; HDH'!$P$11:$X$11,0)))</f>
        <v>41</v>
      </c>
      <c r="H1979" s="1" t="str">
        <f t="shared" si="367"/>
        <v>Heating</v>
      </c>
      <c r="I1979" s="1">
        <f ca="1">OFFSET(IF($H1979="Cooling",Customer!$C$25,Customer!$C$52),E1979,D1979)</f>
        <v>66</v>
      </c>
      <c r="J1979" s="1">
        <f ca="1">OFFSET(IF($H1979="Cooling",Customer!$L$25,Customer!$L$52),$E1979,$D1979)</f>
        <v>64</v>
      </c>
      <c r="K1979" s="16">
        <f t="shared" si="368"/>
        <v>0</v>
      </c>
      <c r="L1979" s="16">
        <f t="shared" si="369"/>
        <v>0</v>
      </c>
      <c r="M1979" s="17">
        <f t="shared" ca="1" si="361"/>
        <v>25</v>
      </c>
      <c r="N1979" s="17">
        <f t="shared" ca="1" si="362"/>
        <v>23</v>
      </c>
      <c r="O1979" s="4"/>
      <c r="P1979" s="4">
        <v>34</v>
      </c>
      <c r="Q1979" s="4">
        <v>28</v>
      </c>
      <c r="R1979" s="4">
        <v>38</v>
      </c>
      <c r="S1979" s="4">
        <v>35</v>
      </c>
      <c r="T1979" s="4">
        <v>40</v>
      </c>
      <c r="U1979" s="4">
        <v>37</v>
      </c>
      <c r="V1979" s="13">
        <v>41</v>
      </c>
      <c r="W1979" s="4">
        <v>32</v>
      </c>
      <c r="X1979" s="4">
        <v>30</v>
      </c>
      <c r="Y1979">
        <f t="shared" si="370"/>
        <v>0</v>
      </c>
      <c r="Z1979">
        <f t="shared" si="371"/>
        <v>0</v>
      </c>
    </row>
    <row r="1980" spans="2:26" x14ac:dyDescent="0.25">
      <c r="B1980" s="11">
        <f t="shared" si="372"/>
        <v>44643.999999995227</v>
      </c>
      <c r="C1980" s="1">
        <f t="shared" si="363"/>
        <v>3</v>
      </c>
      <c r="D1980" s="1">
        <f t="shared" si="364"/>
        <v>4</v>
      </c>
      <c r="E1980" s="12">
        <f t="shared" si="365"/>
        <v>1</v>
      </c>
      <c r="F1980" s="124" t="str">
        <f t="shared" si="366"/>
        <v>0</v>
      </c>
      <c r="G1980" s="1">
        <f ca="1">(OFFSET(O1980,0,MATCH(Customer!$J$6,'CDH &amp; HDH'!$P$11:$X$11,0)))</f>
        <v>42</v>
      </c>
      <c r="H1980" s="1" t="str">
        <f t="shared" si="367"/>
        <v>Heating</v>
      </c>
      <c r="I1980" s="1">
        <f ca="1">OFFSET(IF($H1980="Cooling",Customer!$C$25,Customer!$C$52),E1980,D1980)</f>
        <v>66</v>
      </c>
      <c r="J1980" s="1">
        <f ca="1">OFFSET(IF($H1980="Cooling",Customer!$L$25,Customer!$L$52),$E1980,$D1980)</f>
        <v>64</v>
      </c>
      <c r="K1980" s="16">
        <f t="shared" si="368"/>
        <v>0</v>
      </c>
      <c r="L1980" s="16">
        <f t="shared" si="369"/>
        <v>0</v>
      </c>
      <c r="M1980" s="17">
        <f t="shared" ca="1" si="361"/>
        <v>24</v>
      </c>
      <c r="N1980" s="17">
        <f t="shared" ca="1" si="362"/>
        <v>22</v>
      </c>
      <c r="O1980" s="4"/>
      <c r="P1980" s="4">
        <v>32</v>
      </c>
      <c r="Q1980" s="4">
        <v>28</v>
      </c>
      <c r="R1980" s="4">
        <v>37</v>
      </c>
      <c r="S1980" s="4">
        <v>33</v>
      </c>
      <c r="T1980" s="4">
        <v>39</v>
      </c>
      <c r="U1980" s="4">
        <v>34</v>
      </c>
      <c r="V1980" s="13">
        <v>42</v>
      </c>
      <c r="W1980" s="4">
        <v>32</v>
      </c>
      <c r="X1980" s="4">
        <v>29</v>
      </c>
      <c r="Y1980">
        <f t="shared" si="370"/>
        <v>0</v>
      </c>
      <c r="Z1980">
        <f t="shared" si="371"/>
        <v>0</v>
      </c>
    </row>
    <row r="1981" spans="2:26" x14ac:dyDescent="0.25">
      <c r="B1981" s="11">
        <f t="shared" si="372"/>
        <v>44644.041666661891</v>
      </c>
      <c r="C1981" s="1">
        <f t="shared" si="363"/>
        <v>3</v>
      </c>
      <c r="D1981" s="1">
        <f t="shared" si="364"/>
        <v>4</v>
      </c>
      <c r="E1981" s="12">
        <f t="shared" si="365"/>
        <v>2</v>
      </c>
      <c r="F1981" s="124" t="str">
        <f t="shared" si="366"/>
        <v>0</v>
      </c>
      <c r="G1981" s="1">
        <f ca="1">(OFFSET(O1981,0,MATCH(Customer!$J$6,'CDH &amp; HDH'!$P$11:$X$11,0)))</f>
        <v>45</v>
      </c>
      <c r="H1981" s="1" t="str">
        <f t="shared" si="367"/>
        <v>Heating</v>
      </c>
      <c r="I1981" s="1">
        <f ca="1">OFFSET(IF($H1981="Cooling",Customer!$C$25,Customer!$C$52),E1981,D1981)</f>
        <v>66</v>
      </c>
      <c r="J1981" s="1">
        <f ca="1">OFFSET(IF($H1981="Cooling",Customer!$L$25,Customer!$L$52),$E1981,$D1981)</f>
        <v>64</v>
      </c>
      <c r="K1981" s="16">
        <f t="shared" si="368"/>
        <v>0</v>
      </c>
      <c r="L1981" s="16">
        <f t="shared" si="369"/>
        <v>0</v>
      </c>
      <c r="M1981" s="17">
        <f t="shared" ca="1" si="361"/>
        <v>21</v>
      </c>
      <c r="N1981" s="17">
        <f t="shared" ca="1" si="362"/>
        <v>19</v>
      </c>
      <c r="O1981" s="4"/>
      <c r="P1981" s="4">
        <v>31</v>
      </c>
      <c r="Q1981" s="4">
        <v>26</v>
      </c>
      <c r="R1981" s="4">
        <v>36</v>
      </c>
      <c r="S1981" s="4">
        <v>33</v>
      </c>
      <c r="T1981" s="4">
        <v>38</v>
      </c>
      <c r="U1981" s="4">
        <v>34</v>
      </c>
      <c r="V1981" s="13">
        <v>45</v>
      </c>
      <c r="W1981" s="4">
        <v>31</v>
      </c>
      <c r="X1981" s="4">
        <v>29</v>
      </c>
      <c r="Y1981">
        <f t="shared" si="370"/>
        <v>0</v>
      </c>
      <c r="Z1981">
        <f t="shared" si="371"/>
        <v>0</v>
      </c>
    </row>
    <row r="1982" spans="2:26" x14ac:dyDescent="0.25">
      <c r="B1982" s="11">
        <f t="shared" si="372"/>
        <v>44644.083333328555</v>
      </c>
      <c r="C1982" s="1">
        <f t="shared" si="363"/>
        <v>3</v>
      </c>
      <c r="D1982" s="1">
        <f t="shared" si="364"/>
        <v>4</v>
      </c>
      <c r="E1982" s="12">
        <f t="shared" si="365"/>
        <v>3</v>
      </c>
      <c r="F1982" s="124" t="str">
        <f t="shared" si="366"/>
        <v>0</v>
      </c>
      <c r="G1982" s="1">
        <f ca="1">(OFFSET(O1982,0,MATCH(Customer!$J$6,'CDH &amp; HDH'!$P$11:$X$11,0)))</f>
        <v>42</v>
      </c>
      <c r="H1982" s="1" t="str">
        <f t="shared" si="367"/>
        <v>Heating</v>
      </c>
      <c r="I1982" s="1">
        <f ca="1">OFFSET(IF($H1982="Cooling",Customer!$C$25,Customer!$C$52),E1982,D1982)</f>
        <v>66</v>
      </c>
      <c r="J1982" s="1">
        <f ca="1">OFFSET(IF($H1982="Cooling",Customer!$L$25,Customer!$L$52),$E1982,$D1982)</f>
        <v>64</v>
      </c>
      <c r="K1982" s="16">
        <f t="shared" si="368"/>
        <v>0</v>
      </c>
      <c r="L1982" s="16">
        <f t="shared" si="369"/>
        <v>0</v>
      </c>
      <c r="M1982" s="17">
        <f t="shared" ca="1" si="361"/>
        <v>24</v>
      </c>
      <c r="N1982" s="17">
        <f t="shared" ca="1" si="362"/>
        <v>22</v>
      </c>
      <c r="O1982" s="4"/>
      <c r="P1982" s="4">
        <v>31</v>
      </c>
      <c r="Q1982" s="4">
        <v>25</v>
      </c>
      <c r="R1982" s="4">
        <v>34</v>
      </c>
      <c r="S1982" s="4">
        <v>34</v>
      </c>
      <c r="T1982" s="4">
        <v>38</v>
      </c>
      <c r="U1982" s="4">
        <v>33</v>
      </c>
      <c r="V1982" s="13">
        <v>42</v>
      </c>
      <c r="W1982" s="4">
        <v>31</v>
      </c>
      <c r="X1982" s="4">
        <v>29</v>
      </c>
      <c r="Y1982">
        <f t="shared" si="370"/>
        <v>0</v>
      </c>
      <c r="Z1982">
        <f t="shared" si="371"/>
        <v>0</v>
      </c>
    </row>
    <row r="1983" spans="2:26" x14ac:dyDescent="0.25">
      <c r="B1983" s="11">
        <f t="shared" si="372"/>
        <v>44644.12499999522</v>
      </c>
      <c r="C1983" s="1">
        <f t="shared" si="363"/>
        <v>3</v>
      </c>
      <c r="D1983" s="1">
        <f t="shared" si="364"/>
        <v>4</v>
      </c>
      <c r="E1983" s="12">
        <f t="shared" si="365"/>
        <v>4</v>
      </c>
      <c r="F1983" s="124" t="str">
        <f t="shared" si="366"/>
        <v>0</v>
      </c>
      <c r="G1983" s="1">
        <f ca="1">(OFFSET(O1983,0,MATCH(Customer!$J$6,'CDH &amp; HDH'!$P$11:$X$11,0)))</f>
        <v>38</v>
      </c>
      <c r="H1983" s="1" t="str">
        <f t="shared" si="367"/>
        <v>Heating</v>
      </c>
      <c r="I1983" s="1">
        <f ca="1">OFFSET(IF($H1983="Cooling",Customer!$C$25,Customer!$C$52),E1983,D1983)</f>
        <v>66</v>
      </c>
      <c r="J1983" s="1">
        <f ca="1">OFFSET(IF($H1983="Cooling",Customer!$L$25,Customer!$L$52),$E1983,$D1983)</f>
        <v>64</v>
      </c>
      <c r="K1983" s="16">
        <f t="shared" si="368"/>
        <v>0</v>
      </c>
      <c r="L1983" s="16">
        <f t="shared" si="369"/>
        <v>0</v>
      </c>
      <c r="M1983" s="17">
        <f t="shared" ca="1" si="361"/>
        <v>28</v>
      </c>
      <c r="N1983" s="17">
        <f t="shared" ca="1" si="362"/>
        <v>26</v>
      </c>
      <c r="O1983" s="4"/>
      <c r="P1983" s="4">
        <v>30</v>
      </c>
      <c r="Q1983" s="4">
        <v>24</v>
      </c>
      <c r="R1983" s="4">
        <v>31</v>
      </c>
      <c r="S1983" s="4">
        <v>34</v>
      </c>
      <c r="T1983" s="4">
        <v>38</v>
      </c>
      <c r="U1983" s="4">
        <v>34</v>
      </c>
      <c r="V1983" s="13">
        <v>38</v>
      </c>
      <c r="W1983" s="4">
        <v>30</v>
      </c>
      <c r="X1983" s="4">
        <v>29</v>
      </c>
      <c r="Y1983">
        <f t="shared" si="370"/>
        <v>0</v>
      </c>
      <c r="Z1983">
        <f t="shared" si="371"/>
        <v>0</v>
      </c>
    </row>
    <row r="1984" spans="2:26" x14ac:dyDescent="0.25">
      <c r="B1984" s="11">
        <f t="shared" si="372"/>
        <v>44644.166666661884</v>
      </c>
      <c r="C1984" s="1">
        <f t="shared" si="363"/>
        <v>3</v>
      </c>
      <c r="D1984" s="1">
        <f t="shared" si="364"/>
        <v>4</v>
      </c>
      <c r="E1984" s="12">
        <f t="shared" si="365"/>
        <v>5</v>
      </c>
      <c r="F1984" s="124" t="str">
        <f t="shared" si="366"/>
        <v>0</v>
      </c>
      <c r="G1984" s="1">
        <f ca="1">(OFFSET(O1984,0,MATCH(Customer!$J$6,'CDH &amp; HDH'!$P$11:$X$11,0)))</f>
        <v>35</v>
      </c>
      <c r="H1984" s="1" t="str">
        <f t="shared" si="367"/>
        <v>Heating</v>
      </c>
      <c r="I1984" s="1">
        <f ca="1">OFFSET(IF($H1984="Cooling",Customer!$C$25,Customer!$C$52),E1984,D1984)</f>
        <v>66</v>
      </c>
      <c r="J1984" s="1">
        <f ca="1">OFFSET(IF($H1984="Cooling",Customer!$L$25,Customer!$L$52),$E1984,$D1984)</f>
        <v>64</v>
      </c>
      <c r="K1984" s="16">
        <f t="shared" si="368"/>
        <v>0</v>
      </c>
      <c r="L1984" s="16">
        <f t="shared" si="369"/>
        <v>0</v>
      </c>
      <c r="M1984" s="17">
        <f t="shared" ca="1" si="361"/>
        <v>31</v>
      </c>
      <c r="N1984" s="17">
        <f t="shared" ca="1" si="362"/>
        <v>29</v>
      </c>
      <c r="O1984" s="4"/>
      <c r="P1984" s="4">
        <v>30</v>
      </c>
      <c r="Q1984" s="4">
        <v>24</v>
      </c>
      <c r="R1984" s="4">
        <v>29</v>
      </c>
      <c r="S1984" s="4">
        <v>33</v>
      </c>
      <c r="T1984" s="4">
        <v>38</v>
      </c>
      <c r="U1984" s="4">
        <v>33</v>
      </c>
      <c r="V1984" s="13">
        <v>35</v>
      </c>
      <c r="W1984" s="4">
        <v>31</v>
      </c>
      <c r="X1984" s="4">
        <v>29</v>
      </c>
      <c r="Y1984">
        <f t="shared" si="370"/>
        <v>0</v>
      </c>
      <c r="Z1984">
        <f t="shared" si="371"/>
        <v>0</v>
      </c>
    </row>
    <row r="1985" spans="2:26" x14ac:dyDescent="0.25">
      <c r="B1985" s="11">
        <f t="shared" si="372"/>
        <v>44644.208333328548</v>
      </c>
      <c r="C1985" s="1">
        <f t="shared" si="363"/>
        <v>3</v>
      </c>
      <c r="D1985" s="1">
        <f t="shared" si="364"/>
        <v>4</v>
      </c>
      <c r="E1985" s="12">
        <f t="shared" si="365"/>
        <v>6</v>
      </c>
      <c r="F1985" s="124" t="str">
        <f t="shared" si="366"/>
        <v>0</v>
      </c>
      <c r="G1985" s="1">
        <f ca="1">(OFFSET(O1985,0,MATCH(Customer!$J$6,'CDH &amp; HDH'!$P$11:$X$11,0)))</f>
        <v>33</v>
      </c>
      <c r="H1985" s="1" t="str">
        <f t="shared" si="367"/>
        <v>Heating</v>
      </c>
      <c r="I1985" s="1">
        <f ca="1">OFFSET(IF($H1985="Cooling",Customer!$C$25,Customer!$C$52),E1985,D1985)</f>
        <v>66</v>
      </c>
      <c r="J1985" s="1">
        <f ca="1">OFFSET(IF($H1985="Cooling",Customer!$L$25,Customer!$L$52),$E1985,$D1985)</f>
        <v>64</v>
      </c>
      <c r="K1985" s="16">
        <f t="shared" si="368"/>
        <v>0</v>
      </c>
      <c r="L1985" s="16">
        <f t="shared" si="369"/>
        <v>0</v>
      </c>
      <c r="M1985" s="17">
        <f t="shared" ca="1" si="361"/>
        <v>33</v>
      </c>
      <c r="N1985" s="17">
        <f t="shared" ca="1" si="362"/>
        <v>31</v>
      </c>
      <c r="O1985" s="4"/>
      <c r="P1985" s="4">
        <v>30</v>
      </c>
      <c r="Q1985" s="4">
        <v>24</v>
      </c>
      <c r="R1985" s="4">
        <v>24</v>
      </c>
      <c r="S1985" s="4">
        <v>32</v>
      </c>
      <c r="T1985" s="4">
        <v>38</v>
      </c>
      <c r="U1985" s="4">
        <v>33</v>
      </c>
      <c r="V1985" s="13">
        <v>33</v>
      </c>
      <c r="W1985" s="4">
        <v>32</v>
      </c>
      <c r="X1985" s="4">
        <v>29</v>
      </c>
      <c r="Y1985">
        <f t="shared" si="370"/>
        <v>0</v>
      </c>
      <c r="Z1985">
        <f t="shared" si="371"/>
        <v>0</v>
      </c>
    </row>
    <row r="1986" spans="2:26" x14ac:dyDescent="0.25">
      <c r="B1986" s="11">
        <f t="shared" si="372"/>
        <v>44644.249999995212</v>
      </c>
      <c r="C1986" s="1">
        <f t="shared" si="363"/>
        <v>3</v>
      </c>
      <c r="D1986" s="1">
        <f t="shared" si="364"/>
        <v>4</v>
      </c>
      <c r="E1986" s="12">
        <f t="shared" si="365"/>
        <v>7</v>
      </c>
      <c r="F1986" s="124" t="str">
        <f t="shared" si="366"/>
        <v>0</v>
      </c>
      <c r="G1986" s="1">
        <f ca="1">(OFFSET(O1986,0,MATCH(Customer!$J$6,'CDH &amp; HDH'!$P$11:$X$11,0)))</f>
        <v>33</v>
      </c>
      <c r="H1986" s="1" t="str">
        <f t="shared" si="367"/>
        <v>Heating</v>
      </c>
      <c r="I1986" s="1">
        <f ca="1">OFFSET(IF($H1986="Cooling",Customer!$C$25,Customer!$C$52),E1986,D1986)</f>
        <v>66</v>
      </c>
      <c r="J1986" s="1">
        <f ca="1">OFFSET(IF($H1986="Cooling",Customer!$L$25,Customer!$L$52),$E1986,$D1986)</f>
        <v>64</v>
      </c>
      <c r="K1986" s="16">
        <f t="shared" si="368"/>
        <v>0</v>
      </c>
      <c r="L1986" s="16">
        <f t="shared" si="369"/>
        <v>0</v>
      </c>
      <c r="M1986" s="17">
        <f t="shared" ca="1" si="361"/>
        <v>33</v>
      </c>
      <c r="N1986" s="17">
        <f t="shared" ca="1" si="362"/>
        <v>31</v>
      </c>
      <c r="O1986" s="4"/>
      <c r="P1986" s="4">
        <v>30</v>
      </c>
      <c r="Q1986" s="4">
        <v>25</v>
      </c>
      <c r="R1986" s="4">
        <v>23</v>
      </c>
      <c r="S1986" s="4">
        <v>31</v>
      </c>
      <c r="T1986" s="4">
        <v>38</v>
      </c>
      <c r="U1986" s="4">
        <v>35</v>
      </c>
      <c r="V1986" s="13">
        <v>33</v>
      </c>
      <c r="W1986" s="4">
        <v>32</v>
      </c>
      <c r="X1986" s="4">
        <v>29</v>
      </c>
      <c r="Y1986">
        <f t="shared" si="370"/>
        <v>0</v>
      </c>
      <c r="Z1986">
        <f t="shared" si="371"/>
        <v>0</v>
      </c>
    </row>
    <row r="1987" spans="2:26" x14ac:dyDescent="0.25">
      <c r="B1987" s="11">
        <f t="shared" si="372"/>
        <v>44644.291666661877</v>
      </c>
      <c r="C1987" s="1">
        <f t="shared" si="363"/>
        <v>3</v>
      </c>
      <c r="D1987" s="1">
        <f t="shared" si="364"/>
        <v>4</v>
      </c>
      <c r="E1987" s="12">
        <f t="shared" si="365"/>
        <v>8</v>
      </c>
      <c r="F1987" s="124" t="str">
        <f t="shared" si="366"/>
        <v>0</v>
      </c>
      <c r="G1987" s="1">
        <f ca="1">(OFFSET(O1987,0,MATCH(Customer!$J$6,'CDH &amp; HDH'!$P$11:$X$11,0)))</f>
        <v>33</v>
      </c>
      <c r="H1987" s="1" t="str">
        <f t="shared" si="367"/>
        <v>Heating</v>
      </c>
      <c r="I1987" s="1">
        <f ca="1">OFFSET(IF($H1987="Cooling",Customer!$C$25,Customer!$C$52),E1987,D1987)</f>
        <v>70</v>
      </c>
      <c r="J1987" s="1">
        <f ca="1">OFFSET(IF($H1987="Cooling",Customer!$L$25,Customer!$L$52),$E1987,$D1987)</f>
        <v>70</v>
      </c>
      <c r="K1987" s="16">
        <f t="shared" si="368"/>
        <v>0</v>
      </c>
      <c r="L1987" s="16">
        <f t="shared" si="369"/>
        <v>0</v>
      </c>
      <c r="M1987" s="17">
        <f t="shared" ca="1" si="361"/>
        <v>37</v>
      </c>
      <c r="N1987" s="17">
        <f t="shared" ca="1" si="362"/>
        <v>37</v>
      </c>
      <c r="O1987" s="4"/>
      <c r="P1987" s="4">
        <v>36</v>
      </c>
      <c r="Q1987" s="4">
        <v>28</v>
      </c>
      <c r="R1987" s="4">
        <v>24</v>
      </c>
      <c r="S1987" s="4">
        <v>37</v>
      </c>
      <c r="T1987" s="4">
        <v>40</v>
      </c>
      <c r="U1987" s="4">
        <v>39</v>
      </c>
      <c r="V1987" s="13">
        <v>33</v>
      </c>
      <c r="W1987" s="4">
        <v>35</v>
      </c>
      <c r="X1987" s="4">
        <v>30</v>
      </c>
      <c r="Y1987">
        <f t="shared" si="370"/>
        <v>0</v>
      </c>
      <c r="Z1987">
        <f t="shared" si="371"/>
        <v>0</v>
      </c>
    </row>
    <row r="1988" spans="2:26" x14ac:dyDescent="0.25">
      <c r="B1988" s="11">
        <f t="shared" si="372"/>
        <v>44644.333333328541</v>
      </c>
      <c r="C1988" s="1">
        <f t="shared" si="363"/>
        <v>3</v>
      </c>
      <c r="D1988" s="1">
        <f t="shared" si="364"/>
        <v>4</v>
      </c>
      <c r="E1988" s="12">
        <f t="shared" si="365"/>
        <v>9</v>
      </c>
      <c r="F1988" s="124" t="str">
        <f t="shared" si="366"/>
        <v>0</v>
      </c>
      <c r="G1988" s="1">
        <f ca="1">(OFFSET(O1988,0,MATCH(Customer!$J$6,'CDH &amp; HDH'!$P$11:$X$11,0)))</f>
        <v>32</v>
      </c>
      <c r="H1988" s="1" t="str">
        <f t="shared" si="367"/>
        <v>Heating</v>
      </c>
      <c r="I1988" s="1">
        <f ca="1">OFFSET(IF($H1988="Cooling",Customer!$C$25,Customer!$C$52),E1988,D1988)</f>
        <v>70</v>
      </c>
      <c r="J1988" s="1">
        <f ca="1">OFFSET(IF($H1988="Cooling",Customer!$L$25,Customer!$L$52),$E1988,$D1988)</f>
        <v>70</v>
      </c>
      <c r="K1988" s="16">
        <f t="shared" si="368"/>
        <v>0</v>
      </c>
      <c r="L1988" s="16">
        <f t="shared" si="369"/>
        <v>0</v>
      </c>
      <c r="M1988" s="17">
        <f t="shared" ca="1" si="361"/>
        <v>38</v>
      </c>
      <c r="N1988" s="17">
        <f t="shared" ca="1" si="362"/>
        <v>38</v>
      </c>
      <c r="O1988" s="4"/>
      <c r="P1988" s="4">
        <v>43</v>
      </c>
      <c r="Q1988" s="4">
        <v>29</v>
      </c>
      <c r="R1988" s="4">
        <v>25</v>
      </c>
      <c r="S1988" s="4">
        <v>43</v>
      </c>
      <c r="T1988" s="4">
        <v>40</v>
      </c>
      <c r="U1988" s="4">
        <v>44</v>
      </c>
      <c r="V1988" s="13">
        <v>32</v>
      </c>
      <c r="W1988" s="4">
        <v>37</v>
      </c>
      <c r="X1988" s="4">
        <v>31</v>
      </c>
      <c r="Y1988">
        <f t="shared" si="370"/>
        <v>0</v>
      </c>
      <c r="Z1988">
        <f t="shared" si="371"/>
        <v>0</v>
      </c>
    </row>
    <row r="1989" spans="2:26" x14ac:dyDescent="0.25">
      <c r="B1989" s="11">
        <f t="shared" si="372"/>
        <v>44644.374999995205</v>
      </c>
      <c r="C1989" s="1">
        <f t="shared" si="363"/>
        <v>3</v>
      </c>
      <c r="D1989" s="1">
        <f t="shared" si="364"/>
        <v>4</v>
      </c>
      <c r="E1989" s="12">
        <f t="shared" si="365"/>
        <v>10</v>
      </c>
      <c r="F1989" s="124" t="str">
        <f t="shared" si="366"/>
        <v>0</v>
      </c>
      <c r="G1989" s="1">
        <f ca="1">(OFFSET(O1989,0,MATCH(Customer!$J$6,'CDH &amp; HDH'!$P$11:$X$11,0)))</f>
        <v>34</v>
      </c>
      <c r="H1989" s="1" t="str">
        <f t="shared" si="367"/>
        <v>Heating</v>
      </c>
      <c r="I1989" s="1">
        <f ca="1">OFFSET(IF($H1989="Cooling",Customer!$C$25,Customer!$C$52),E1989,D1989)</f>
        <v>70</v>
      </c>
      <c r="J1989" s="1">
        <f ca="1">OFFSET(IF($H1989="Cooling",Customer!$L$25,Customer!$L$52),$E1989,$D1989)</f>
        <v>70</v>
      </c>
      <c r="K1989" s="16">
        <f t="shared" si="368"/>
        <v>0</v>
      </c>
      <c r="L1989" s="16">
        <f t="shared" si="369"/>
        <v>0</v>
      </c>
      <c r="M1989" s="17">
        <f t="shared" ca="1" si="361"/>
        <v>36</v>
      </c>
      <c r="N1989" s="17">
        <f t="shared" ca="1" si="362"/>
        <v>36</v>
      </c>
      <c r="O1989" s="4"/>
      <c r="P1989" s="4">
        <v>49</v>
      </c>
      <c r="Q1989" s="4">
        <v>30</v>
      </c>
      <c r="R1989" s="4">
        <v>27</v>
      </c>
      <c r="S1989" s="4">
        <v>48</v>
      </c>
      <c r="T1989" s="4">
        <v>42</v>
      </c>
      <c r="U1989" s="4">
        <v>50</v>
      </c>
      <c r="V1989" s="13">
        <v>34</v>
      </c>
      <c r="W1989" s="4">
        <v>42</v>
      </c>
      <c r="X1989" s="4">
        <v>32</v>
      </c>
      <c r="Y1989">
        <f t="shared" si="370"/>
        <v>0</v>
      </c>
      <c r="Z1989">
        <f t="shared" si="371"/>
        <v>0</v>
      </c>
    </row>
    <row r="1990" spans="2:26" x14ac:dyDescent="0.25">
      <c r="B1990" s="11">
        <f t="shared" si="372"/>
        <v>44644.416666661869</v>
      </c>
      <c r="C1990" s="1">
        <f t="shared" si="363"/>
        <v>3</v>
      </c>
      <c r="D1990" s="1">
        <f t="shared" si="364"/>
        <v>4</v>
      </c>
      <c r="E1990" s="12">
        <f t="shared" si="365"/>
        <v>11</v>
      </c>
      <c r="F1990" s="124" t="str">
        <f t="shared" si="366"/>
        <v>0</v>
      </c>
      <c r="G1990" s="1">
        <f ca="1">(OFFSET(O1990,0,MATCH(Customer!$J$6,'CDH &amp; HDH'!$P$11:$X$11,0)))</f>
        <v>36</v>
      </c>
      <c r="H1990" s="1" t="str">
        <f t="shared" si="367"/>
        <v>Heating</v>
      </c>
      <c r="I1990" s="1">
        <f ca="1">OFFSET(IF($H1990="Cooling",Customer!$C$25,Customer!$C$52),E1990,D1990)</f>
        <v>70</v>
      </c>
      <c r="J1990" s="1">
        <f ca="1">OFFSET(IF($H1990="Cooling",Customer!$L$25,Customer!$L$52),$E1990,$D1990)</f>
        <v>70</v>
      </c>
      <c r="K1990" s="16">
        <f t="shared" si="368"/>
        <v>0</v>
      </c>
      <c r="L1990" s="16">
        <f t="shared" si="369"/>
        <v>0</v>
      </c>
      <c r="M1990" s="17">
        <f t="shared" ca="1" si="361"/>
        <v>34</v>
      </c>
      <c r="N1990" s="17">
        <f t="shared" ca="1" si="362"/>
        <v>34</v>
      </c>
      <c r="O1990" s="4"/>
      <c r="P1990" s="4">
        <v>52</v>
      </c>
      <c r="Q1990" s="4">
        <v>34</v>
      </c>
      <c r="R1990" s="4">
        <v>30</v>
      </c>
      <c r="S1990" s="4">
        <v>50</v>
      </c>
      <c r="T1990" s="4">
        <v>41</v>
      </c>
      <c r="U1990" s="4">
        <v>54</v>
      </c>
      <c r="V1990" s="13">
        <v>36</v>
      </c>
      <c r="W1990" s="4">
        <v>45</v>
      </c>
      <c r="X1990" s="4">
        <v>33</v>
      </c>
      <c r="Y1990">
        <f t="shared" si="370"/>
        <v>0</v>
      </c>
      <c r="Z1990">
        <f t="shared" si="371"/>
        <v>0</v>
      </c>
    </row>
    <row r="1991" spans="2:26" x14ac:dyDescent="0.25">
      <c r="B1991" s="11">
        <f t="shared" si="372"/>
        <v>44644.458333328534</v>
      </c>
      <c r="C1991" s="1">
        <f t="shared" si="363"/>
        <v>3</v>
      </c>
      <c r="D1991" s="1">
        <f t="shared" si="364"/>
        <v>4</v>
      </c>
      <c r="E1991" s="12">
        <f t="shared" si="365"/>
        <v>12</v>
      </c>
      <c r="F1991" s="124" t="str">
        <f t="shared" si="366"/>
        <v>0</v>
      </c>
      <c r="G1991" s="1">
        <f ca="1">(OFFSET(O1991,0,MATCH(Customer!$J$6,'CDH &amp; HDH'!$P$11:$X$11,0)))</f>
        <v>39</v>
      </c>
      <c r="H1991" s="1" t="str">
        <f t="shared" si="367"/>
        <v>Heating</v>
      </c>
      <c r="I1991" s="1">
        <f ca="1">OFFSET(IF($H1991="Cooling",Customer!$C$25,Customer!$C$52),E1991,D1991)</f>
        <v>70</v>
      </c>
      <c r="J1991" s="1">
        <f ca="1">OFFSET(IF($H1991="Cooling",Customer!$L$25,Customer!$L$52),$E1991,$D1991)</f>
        <v>70</v>
      </c>
      <c r="K1991" s="16">
        <f t="shared" si="368"/>
        <v>0</v>
      </c>
      <c r="L1991" s="16">
        <f t="shared" si="369"/>
        <v>0</v>
      </c>
      <c r="M1991" s="17">
        <f t="shared" ca="1" si="361"/>
        <v>31</v>
      </c>
      <c r="N1991" s="17">
        <f t="shared" ca="1" si="362"/>
        <v>31</v>
      </c>
      <c r="O1991" s="4"/>
      <c r="P1991" s="4">
        <v>56</v>
      </c>
      <c r="Q1991" s="4">
        <v>36</v>
      </c>
      <c r="R1991" s="4">
        <v>34</v>
      </c>
      <c r="S1991" s="4">
        <v>52</v>
      </c>
      <c r="T1991" s="4">
        <v>41</v>
      </c>
      <c r="U1991" s="4">
        <v>57</v>
      </c>
      <c r="V1991" s="13">
        <v>39</v>
      </c>
      <c r="W1991" s="4">
        <v>47</v>
      </c>
      <c r="X1991" s="4">
        <v>34</v>
      </c>
      <c r="Y1991">
        <f t="shared" si="370"/>
        <v>0</v>
      </c>
      <c r="Z1991">
        <f t="shared" si="371"/>
        <v>0</v>
      </c>
    </row>
    <row r="1992" spans="2:26" x14ac:dyDescent="0.25">
      <c r="B1992" s="11">
        <f t="shared" si="372"/>
        <v>44644.499999995198</v>
      </c>
      <c r="C1992" s="1">
        <f t="shared" si="363"/>
        <v>3</v>
      </c>
      <c r="D1992" s="1">
        <f t="shared" si="364"/>
        <v>4</v>
      </c>
      <c r="E1992" s="12">
        <f t="shared" si="365"/>
        <v>13</v>
      </c>
      <c r="F1992" s="124" t="str">
        <f t="shared" si="366"/>
        <v>0</v>
      </c>
      <c r="G1992" s="1">
        <f ca="1">(OFFSET(O1992,0,MATCH(Customer!$J$6,'CDH &amp; HDH'!$P$11:$X$11,0)))</f>
        <v>43</v>
      </c>
      <c r="H1992" s="1" t="str">
        <f t="shared" si="367"/>
        <v>Heating</v>
      </c>
      <c r="I1992" s="1">
        <f ca="1">OFFSET(IF($H1992="Cooling",Customer!$C$25,Customer!$C$52),E1992,D1992)</f>
        <v>70</v>
      </c>
      <c r="J1992" s="1">
        <f ca="1">OFFSET(IF($H1992="Cooling",Customer!$L$25,Customer!$L$52),$E1992,$D1992)</f>
        <v>70</v>
      </c>
      <c r="K1992" s="16">
        <f t="shared" si="368"/>
        <v>0</v>
      </c>
      <c r="L1992" s="16">
        <f t="shared" si="369"/>
        <v>0</v>
      </c>
      <c r="M1992" s="17">
        <f t="shared" ca="1" si="361"/>
        <v>27</v>
      </c>
      <c r="N1992" s="17">
        <f t="shared" ca="1" si="362"/>
        <v>27</v>
      </c>
      <c r="O1992" s="4"/>
      <c r="P1992" s="4">
        <v>59</v>
      </c>
      <c r="Q1992" s="4">
        <v>38</v>
      </c>
      <c r="R1992" s="4">
        <v>37</v>
      </c>
      <c r="S1992" s="4">
        <v>54</v>
      </c>
      <c r="T1992" s="4">
        <v>39</v>
      </c>
      <c r="U1992" s="4">
        <v>59</v>
      </c>
      <c r="V1992" s="13">
        <v>43</v>
      </c>
      <c r="W1992" s="4">
        <v>48</v>
      </c>
      <c r="X1992" s="4">
        <v>34</v>
      </c>
      <c r="Y1992">
        <f t="shared" si="370"/>
        <v>0</v>
      </c>
      <c r="Z1992">
        <f t="shared" si="371"/>
        <v>0</v>
      </c>
    </row>
    <row r="1993" spans="2:26" x14ac:dyDescent="0.25">
      <c r="B1993" s="11">
        <f t="shared" si="372"/>
        <v>44644.541666661862</v>
      </c>
      <c r="C1993" s="1">
        <f t="shared" si="363"/>
        <v>3</v>
      </c>
      <c r="D1993" s="1">
        <f t="shared" si="364"/>
        <v>4</v>
      </c>
      <c r="E1993" s="12">
        <f t="shared" si="365"/>
        <v>14</v>
      </c>
      <c r="F1993" s="124" t="str">
        <f t="shared" si="366"/>
        <v>0</v>
      </c>
      <c r="G1993" s="1">
        <f ca="1">(OFFSET(O1993,0,MATCH(Customer!$J$6,'CDH &amp; HDH'!$P$11:$X$11,0)))</f>
        <v>45</v>
      </c>
      <c r="H1993" s="1" t="str">
        <f t="shared" si="367"/>
        <v>Heating</v>
      </c>
      <c r="I1993" s="1">
        <f ca="1">OFFSET(IF($H1993="Cooling",Customer!$C$25,Customer!$C$52),E1993,D1993)</f>
        <v>70</v>
      </c>
      <c r="J1993" s="1">
        <f ca="1">OFFSET(IF($H1993="Cooling",Customer!$L$25,Customer!$L$52),$E1993,$D1993)</f>
        <v>70</v>
      </c>
      <c r="K1993" s="16">
        <f t="shared" si="368"/>
        <v>0</v>
      </c>
      <c r="L1993" s="16">
        <f t="shared" si="369"/>
        <v>0</v>
      </c>
      <c r="M1993" s="17">
        <f t="shared" ca="1" si="361"/>
        <v>25</v>
      </c>
      <c r="N1993" s="17">
        <f t="shared" ca="1" si="362"/>
        <v>25</v>
      </c>
      <c r="O1993" s="4"/>
      <c r="P1993" s="4">
        <v>61</v>
      </c>
      <c r="Q1993" s="4">
        <v>39</v>
      </c>
      <c r="R1993" s="4">
        <v>39</v>
      </c>
      <c r="S1993" s="4">
        <v>54</v>
      </c>
      <c r="T1993" s="4">
        <v>38</v>
      </c>
      <c r="U1993" s="4">
        <v>59</v>
      </c>
      <c r="V1993" s="13">
        <v>45</v>
      </c>
      <c r="W1993" s="4">
        <v>48</v>
      </c>
      <c r="X1993" s="4">
        <v>34</v>
      </c>
      <c r="Y1993">
        <f t="shared" si="370"/>
        <v>0</v>
      </c>
      <c r="Z1993">
        <f t="shared" si="371"/>
        <v>0</v>
      </c>
    </row>
    <row r="1994" spans="2:26" x14ac:dyDescent="0.25">
      <c r="B1994" s="11">
        <f t="shared" si="372"/>
        <v>44644.583333328526</v>
      </c>
      <c r="C1994" s="1">
        <f t="shared" si="363"/>
        <v>3</v>
      </c>
      <c r="D1994" s="1">
        <f t="shared" si="364"/>
        <v>4</v>
      </c>
      <c r="E1994" s="12">
        <f t="shared" si="365"/>
        <v>15</v>
      </c>
      <c r="F1994" s="124" t="str">
        <f t="shared" si="366"/>
        <v>0</v>
      </c>
      <c r="G1994" s="1">
        <f ca="1">(OFFSET(O1994,0,MATCH(Customer!$J$6,'CDH &amp; HDH'!$P$11:$X$11,0)))</f>
        <v>47</v>
      </c>
      <c r="H1994" s="1" t="str">
        <f t="shared" si="367"/>
        <v>Heating</v>
      </c>
      <c r="I1994" s="1">
        <f ca="1">OFFSET(IF($H1994="Cooling",Customer!$C$25,Customer!$C$52),E1994,D1994)</f>
        <v>70</v>
      </c>
      <c r="J1994" s="1">
        <f ca="1">OFFSET(IF($H1994="Cooling",Customer!$L$25,Customer!$L$52),$E1994,$D1994)</f>
        <v>70</v>
      </c>
      <c r="K1994" s="16">
        <f t="shared" si="368"/>
        <v>0</v>
      </c>
      <c r="L1994" s="16">
        <f t="shared" si="369"/>
        <v>0</v>
      </c>
      <c r="M1994" s="17">
        <f t="shared" ca="1" si="361"/>
        <v>23</v>
      </c>
      <c r="N1994" s="17">
        <f t="shared" ca="1" si="362"/>
        <v>23</v>
      </c>
      <c r="O1994" s="4"/>
      <c r="P1994" s="4">
        <v>64</v>
      </c>
      <c r="Q1994" s="4">
        <v>37</v>
      </c>
      <c r="R1994" s="4">
        <v>42</v>
      </c>
      <c r="S1994" s="4">
        <v>48</v>
      </c>
      <c r="T1994" s="4">
        <v>37</v>
      </c>
      <c r="U1994" s="4">
        <v>60</v>
      </c>
      <c r="V1994" s="13">
        <v>47</v>
      </c>
      <c r="W1994" s="4">
        <v>48</v>
      </c>
      <c r="X1994" s="4">
        <v>36</v>
      </c>
      <c r="Y1994">
        <f t="shared" si="370"/>
        <v>0</v>
      </c>
      <c r="Z1994">
        <f t="shared" si="371"/>
        <v>0</v>
      </c>
    </row>
    <row r="1995" spans="2:26" x14ac:dyDescent="0.25">
      <c r="B1995" s="11">
        <f t="shared" si="372"/>
        <v>44644.624999995191</v>
      </c>
      <c r="C1995" s="1">
        <f t="shared" si="363"/>
        <v>3</v>
      </c>
      <c r="D1995" s="1">
        <f t="shared" si="364"/>
        <v>4</v>
      </c>
      <c r="E1995" s="12">
        <f t="shared" si="365"/>
        <v>16</v>
      </c>
      <c r="F1995" s="124" t="str">
        <f t="shared" si="366"/>
        <v>0</v>
      </c>
      <c r="G1995" s="1">
        <f ca="1">(OFFSET(O1995,0,MATCH(Customer!$J$6,'CDH &amp; HDH'!$P$11:$X$11,0)))</f>
        <v>48</v>
      </c>
      <c r="H1995" s="1" t="str">
        <f t="shared" si="367"/>
        <v>Heating</v>
      </c>
      <c r="I1995" s="1">
        <f ca="1">OFFSET(IF($H1995="Cooling",Customer!$C$25,Customer!$C$52),E1995,D1995)</f>
        <v>70</v>
      </c>
      <c r="J1995" s="1">
        <f ca="1">OFFSET(IF($H1995="Cooling",Customer!$L$25,Customer!$L$52),$E1995,$D1995)</f>
        <v>70</v>
      </c>
      <c r="K1995" s="16">
        <f t="shared" si="368"/>
        <v>0</v>
      </c>
      <c r="L1995" s="16">
        <f t="shared" si="369"/>
        <v>0</v>
      </c>
      <c r="M1995" s="17">
        <f t="shared" ca="1" si="361"/>
        <v>22</v>
      </c>
      <c r="N1995" s="17">
        <f t="shared" ca="1" si="362"/>
        <v>22</v>
      </c>
      <c r="O1995" s="4"/>
      <c r="P1995" s="4">
        <v>66</v>
      </c>
      <c r="Q1995" s="4">
        <v>35</v>
      </c>
      <c r="R1995" s="4">
        <v>42</v>
      </c>
      <c r="S1995" s="4">
        <v>50</v>
      </c>
      <c r="T1995" s="4">
        <v>36</v>
      </c>
      <c r="U1995" s="4">
        <v>59</v>
      </c>
      <c r="V1995" s="13">
        <v>48</v>
      </c>
      <c r="W1995" s="4">
        <v>47</v>
      </c>
      <c r="X1995" s="4">
        <v>34</v>
      </c>
      <c r="Y1995">
        <f t="shared" si="370"/>
        <v>0</v>
      </c>
      <c r="Z1995">
        <f t="shared" si="371"/>
        <v>0</v>
      </c>
    </row>
    <row r="1996" spans="2:26" x14ac:dyDescent="0.25">
      <c r="B1996" s="11">
        <f t="shared" si="372"/>
        <v>44644.666666661855</v>
      </c>
      <c r="C1996" s="1">
        <f t="shared" si="363"/>
        <v>3</v>
      </c>
      <c r="D1996" s="1">
        <f t="shared" si="364"/>
        <v>4</v>
      </c>
      <c r="E1996" s="12">
        <f t="shared" si="365"/>
        <v>17</v>
      </c>
      <c r="F1996" s="124" t="str">
        <f t="shared" si="366"/>
        <v>0</v>
      </c>
      <c r="G1996" s="1">
        <f ca="1">(OFFSET(O1996,0,MATCH(Customer!$J$6,'CDH &amp; HDH'!$P$11:$X$11,0)))</f>
        <v>50</v>
      </c>
      <c r="H1996" s="1" t="str">
        <f t="shared" si="367"/>
        <v>Heating</v>
      </c>
      <c r="I1996" s="1">
        <f ca="1">OFFSET(IF($H1996="Cooling",Customer!$C$25,Customer!$C$52),E1996,D1996)</f>
        <v>70</v>
      </c>
      <c r="J1996" s="1">
        <f ca="1">OFFSET(IF($H1996="Cooling",Customer!$L$25,Customer!$L$52),$E1996,$D1996)</f>
        <v>70</v>
      </c>
      <c r="K1996" s="16">
        <f t="shared" si="368"/>
        <v>0</v>
      </c>
      <c r="L1996" s="16">
        <f t="shared" si="369"/>
        <v>0</v>
      </c>
      <c r="M1996" s="17">
        <f t="shared" ref="M1996:M2059" ca="1" si="373">IF($H1996="Cooling",0,MAX(0,I1996-$G1996))</f>
        <v>20</v>
      </c>
      <c r="N1996" s="17">
        <f t="shared" ref="N1996:N2059" ca="1" si="374">IF($H1996="Cooling",0,MAX(0,J1996-$G1996))</f>
        <v>20</v>
      </c>
      <c r="O1996" s="4"/>
      <c r="P1996" s="4">
        <v>63</v>
      </c>
      <c r="Q1996" s="4">
        <v>35</v>
      </c>
      <c r="R1996" s="4">
        <v>43</v>
      </c>
      <c r="S1996" s="4">
        <v>49</v>
      </c>
      <c r="T1996" s="4">
        <v>36</v>
      </c>
      <c r="U1996" s="4">
        <v>57</v>
      </c>
      <c r="V1996" s="13">
        <v>50</v>
      </c>
      <c r="W1996" s="4">
        <v>45</v>
      </c>
      <c r="X1996" s="4">
        <v>33</v>
      </c>
      <c r="Y1996">
        <f t="shared" si="370"/>
        <v>0</v>
      </c>
      <c r="Z1996">
        <f t="shared" si="371"/>
        <v>0</v>
      </c>
    </row>
    <row r="1997" spans="2:26" x14ac:dyDescent="0.25">
      <c r="B1997" s="11">
        <f t="shared" si="372"/>
        <v>44644.708333328519</v>
      </c>
      <c r="C1997" s="1">
        <f t="shared" ref="C1997:C2060" si="375">MONTH(B1997)</f>
        <v>3</v>
      </c>
      <c r="D1997" s="1">
        <f t="shared" ref="D1997:D2060" si="376">WEEKDAY(B1997,2)</f>
        <v>4</v>
      </c>
      <c r="E1997" s="12">
        <f t="shared" ref="E1997:E2060" si="377">HOUR(B1997)+1</f>
        <v>18</v>
      </c>
      <c r="F1997" s="124" t="str">
        <f t="shared" ref="F1997:F2060" si="378">IF(AND(C1997&gt;5,C1997&lt;9,D1997&lt;6,E1997&gt;14,E1997&lt;19),"1",IF(AND(OR(E1997=8,E1997=9,E1997=19,E1997=20),C1997&lt;3,D1997&lt;6),"1","0"))</f>
        <v>0</v>
      </c>
      <c r="G1997" s="1">
        <f ca="1">(OFFSET(O1997,0,MATCH(Customer!$J$6,'CDH &amp; HDH'!$P$11:$X$11,0)))</f>
        <v>49</v>
      </c>
      <c r="H1997" s="1" t="str">
        <f t="shared" ref="H1997:H2060" si="379">IF(AND(C1997&gt;=5,C1997&lt;=9),"Cooling","Heating")</f>
        <v>Heating</v>
      </c>
      <c r="I1997" s="1">
        <f ca="1">OFFSET(IF($H1997="Cooling",Customer!$C$25,Customer!$C$52),E1997,D1997)</f>
        <v>70</v>
      </c>
      <c r="J1997" s="1">
        <f ca="1">OFFSET(IF($H1997="Cooling",Customer!$L$25,Customer!$L$52),$E1997,$D1997)</f>
        <v>70</v>
      </c>
      <c r="K1997" s="16">
        <f t="shared" ref="K1997:K2060" si="380">IF($H1997="Heating",0,MAX(0,$G1997-I1997))</f>
        <v>0</v>
      </c>
      <c r="L1997" s="16">
        <f t="shared" ref="L1997:L2060" si="381">IF($H1997="Heating",0,MAX(0,$G1997-J1997))</f>
        <v>0</v>
      </c>
      <c r="M1997" s="17">
        <f t="shared" ca="1" si="373"/>
        <v>21</v>
      </c>
      <c r="N1997" s="17">
        <f t="shared" ca="1" si="374"/>
        <v>21</v>
      </c>
      <c r="O1997" s="4"/>
      <c r="P1997" s="4">
        <v>59</v>
      </c>
      <c r="Q1997" s="4">
        <v>33</v>
      </c>
      <c r="R1997" s="4">
        <v>42</v>
      </c>
      <c r="S1997" s="4">
        <v>47</v>
      </c>
      <c r="T1997" s="4">
        <v>36</v>
      </c>
      <c r="U1997" s="4">
        <v>55</v>
      </c>
      <c r="V1997" s="13">
        <v>49</v>
      </c>
      <c r="W1997" s="4">
        <v>42</v>
      </c>
      <c r="X1997" s="4">
        <v>32</v>
      </c>
      <c r="Y1997">
        <f t="shared" ref="Y1997:Y2060" si="382">1.08*400*K1997</f>
        <v>0</v>
      </c>
      <c r="Z1997">
        <f t="shared" ref="Z1997:Z2060" si="383">1.08*400*L1997</f>
        <v>0</v>
      </c>
    </row>
    <row r="1998" spans="2:26" x14ac:dyDescent="0.25">
      <c r="B1998" s="11">
        <f t="shared" ref="B1998:B2061" si="384">B1997+1/24</f>
        <v>44644.749999995183</v>
      </c>
      <c r="C1998" s="1">
        <f t="shared" si="375"/>
        <v>3</v>
      </c>
      <c r="D1998" s="1">
        <f t="shared" si="376"/>
        <v>4</v>
      </c>
      <c r="E1998" s="12">
        <f t="shared" si="377"/>
        <v>19</v>
      </c>
      <c r="F1998" s="124" t="str">
        <f t="shared" si="378"/>
        <v>0</v>
      </c>
      <c r="G1998" s="1">
        <f ca="1">(OFFSET(O1998,0,MATCH(Customer!$J$6,'CDH &amp; HDH'!$P$11:$X$11,0)))</f>
        <v>46</v>
      </c>
      <c r="H1998" s="1" t="str">
        <f t="shared" si="379"/>
        <v>Heating</v>
      </c>
      <c r="I1998" s="1">
        <f ca="1">OFFSET(IF($H1998="Cooling",Customer!$C$25,Customer!$C$52),E1998,D1998)</f>
        <v>66</v>
      </c>
      <c r="J1998" s="1">
        <f ca="1">OFFSET(IF($H1998="Cooling",Customer!$L$25,Customer!$L$52),$E1998,$D1998)</f>
        <v>64</v>
      </c>
      <c r="K1998" s="16">
        <f t="shared" si="380"/>
        <v>0</v>
      </c>
      <c r="L1998" s="16">
        <f t="shared" si="381"/>
        <v>0</v>
      </c>
      <c r="M1998" s="17">
        <f t="shared" ca="1" si="373"/>
        <v>20</v>
      </c>
      <c r="N1998" s="17">
        <f t="shared" ca="1" si="374"/>
        <v>18</v>
      </c>
      <c r="O1998" s="4"/>
      <c r="P1998" s="4">
        <v>56</v>
      </c>
      <c r="Q1998" s="4">
        <v>30</v>
      </c>
      <c r="R1998" s="4">
        <v>38</v>
      </c>
      <c r="S1998" s="4">
        <v>44</v>
      </c>
      <c r="T1998" s="4">
        <v>36</v>
      </c>
      <c r="U1998" s="4">
        <v>54</v>
      </c>
      <c r="V1998" s="13">
        <v>46</v>
      </c>
      <c r="W1998" s="4">
        <v>41</v>
      </c>
      <c r="X1998" s="4">
        <v>32</v>
      </c>
      <c r="Y1998">
        <f t="shared" si="382"/>
        <v>0</v>
      </c>
      <c r="Z1998">
        <f t="shared" si="383"/>
        <v>0</v>
      </c>
    </row>
    <row r="1999" spans="2:26" x14ac:dyDescent="0.25">
      <c r="B1999" s="11">
        <f t="shared" si="384"/>
        <v>44644.791666661848</v>
      </c>
      <c r="C1999" s="1">
        <f t="shared" si="375"/>
        <v>3</v>
      </c>
      <c r="D1999" s="1">
        <f t="shared" si="376"/>
        <v>4</v>
      </c>
      <c r="E1999" s="12">
        <f t="shared" si="377"/>
        <v>20</v>
      </c>
      <c r="F1999" s="124" t="str">
        <f t="shared" si="378"/>
        <v>0</v>
      </c>
      <c r="G1999" s="1">
        <f ca="1">(OFFSET(O1999,0,MATCH(Customer!$J$6,'CDH &amp; HDH'!$P$11:$X$11,0)))</f>
        <v>44</v>
      </c>
      <c r="H1999" s="1" t="str">
        <f t="shared" si="379"/>
        <v>Heating</v>
      </c>
      <c r="I1999" s="1">
        <f ca="1">OFFSET(IF($H1999="Cooling",Customer!$C$25,Customer!$C$52),E1999,D1999)</f>
        <v>66</v>
      </c>
      <c r="J1999" s="1">
        <f ca="1">OFFSET(IF($H1999="Cooling",Customer!$L$25,Customer!$L$52),$E1999,$D1999)</f>
        <v>64</v>
      </c>
      <c r="K1999" s="16">
        <f t="shared" si="380"/>
        <v>0</v>
      </c>
      <c r="L1999" s="16">
        <f t="shared" si="381"/>
        <v>0</v>
      </c>
      <c r="M1999" s="17">
        <f t="shared" ca="1" si="373"/>
        <v>22</v>
      </c>
      <c r="N1999" s="17">
        <f t="shared" ca="1" si="374"/>
        <v>20</v>
      </c>
      <c r="O1999" s="4"/>
      <c r="P1999" s="4">
        <v>54</v>
      </c>
      <c r="Q1999" s="4">
        <v>30</v>
      </c>
      <c r="R1999" s="4">
        <v>34</v>
      </c>
      <c r="S1999" s="4">
        <v>38</v>
      </c>
      <c r="T1999" s="4">
        <v>36</v>
      </c>
      <c r="U1999" s="4">
        <v>52</v>
      </c>
      <c r="V1999" s="13">
        <v>44</v>
      </c>
      <c r="W1999" s="4">
        <v>41</v>
      </c>
      <c r="X1999" s="4">
        <v>32</v>
      </c>
      <c r="Y1999">
        <f t="shared" si="382"/>
        <v>0</v>
      </c>
      <c r="Z1999">
        <f t="shared" si="383"/>
        <v>0</v>
      </c>
    </row>
    <row r="2000" spans="2:26" x14ac:dyDescent="0.25">
      <c r="B2000" s="11">
        <f t="shared" si="384"/>
        <v>44644.833333328512</v>
      </c>
      <c r="C2000" s="1">
        <f t="shared" si="375"/>
        <v>3</v>
      </c>
      <c r="D2000" s="1">
        <f t="shared" si="376"/>
        <v>4</v>
      </c>
      <c r="E2000" s="12">
        <f t="shared" si="377"/>
        <v>21</v>
      </c>
      <c r="F2000" s="124" t="str">
        <f t="shared" si="378"/>
        <v>0</v>
      </c>
      <c r="G2000" s="1">
        <f ca="1">(OFFSET(O2000,0,MATCH(Customer!$J$6,'CDH &amp; HDH'!$P$11:$X$11,0)))</f>
        <v>42</v>
      </c>
      <c r="H2000" s="1" t="str">
        <f t="shared" si="379"/>
        <v>Heating</v>
      </c>
      <c r="I2000" s="1">
        <f ca="1">OFFSET(IF($H2000="Cooling",Customer!$C$25,Customer!$C$52),E2000,D2000)</f>
        <v>66</v>
      </c>
      <c r="J2000" s="1">
        <f ca="1">OFFSET(IF($H2000="Cooling",Customer!$L$25,Customer!$L$52),$E2000,$D2000)</f>
        <v>64</v>
      </c>
      <c r="K2000" s="16">
        <f t="shared" si="380"/>
        <v>0</v>
      </c>
      <c r="L2000" s="16">
        <f t="shared" si="381"/>
        <v>0</v>
      </c>
      <c r="M2000" s="17">
        <f t="shared" ca="1" si="373"/>
        <v>24</v>
      </c>
      <c r="N2000" s="17">
        <f t="shared" ca="1" si="374"/>
        <v>22</v>
      </c>
      <c r="O2000" s="4"/>
      <c r="P2000" s="4">
        <v>51</v>
      </c>
      <c r="Q2000" s="4">
        <v>30</v>
      </c>
      <c r="R2000" s="4">
        <v>36</v>
      </c>
      <c r="S2000" s="4">
        <v>38</v>
      </c>
      <c r="T2000" s="4">
        <v>36</v>
      </c>
      <c r="U2000" s="4">
        <v>50</v>
      </c>
      <c r="V2000" s="13">
        <v>42</v>
      </c>
      <c r="W2000" s="4">
        <v>40</v>
      </c>
      <c r="X2000" s="4">
        <v>32</v>
      </c>
      <c r="Y2000">
        <f t="shared" si="382"/>
        <v>0</v>
      </c>
      <c r="Z2000">
        <f t="shared" si="383"/>
        <v>0</v>
      </c>
    </row>
    <row r="2001" spans="2:26" x14ac:dyDescent="0.25">
      <c r="B2001" s="11">
        <f t="shared" si="384"/>
        <v>44644.874999995176</v>
      </c>
      <c r="C2001" s="1">
        <f t="shared" si="375"/>
        <v>3</v>
      </c>
      <c r="D2001" s="1">
        <f t="shared" si="376"/>
        <v>4</v>
      </c>
      <c r="E2001" s="12">
        <f t="shared" si="377"/>
        <v>22</v>
      </c>
      <c r="F2001" s="124" t="str">
        <f t="shared" si="378"/>
        <v>0</v>
      </c>
      <c r="G2001" s="1">
        <f ca="1">(OFFSET(O2001,0,MATCH(Customer!$J$6,'CDH &amp; HDH'!$P$11:$X$11,0)))</f>
        <v>39</v>
      </c>
      <c r="H2001" s="1" t="str">
        <f t="shared" si="379"/>
        <v>Heating</v>
      </c>
      <c r="I2001" s="1">
        <f ca="1">OFFSET(IF($H2001="Cooling",Customer!$C$25,Customer!$C$52),E2001,D2001)</f>
        <v>66</v>
      </c>
      <c r="J2001" s="1">
        <f ca="1">OFFSET(IF($H2001="Cooling",Customer!$L$25,Customer!$L$52),$E2001,$D2001)</f>
        <v>64</v>
      </c>
      <c r="K2001" s="16">
        <f t="shared" si="380"/>
        <v>0</v>
      </c>
      <c r="L2001" s="16">
        <f t="shared" si="381"/>
        <v>0</v>
      </c>
      <c r="M2001" s="17">
        <f t="shared" ca="1" si="373"/>
        <v>27</v>
      </c>
      <c r="N2001" s="17">
        <f t="shared" ca="1" si="374"/>
        <v>25</v>
      </c>
      <c r="O2001" s="4"/>
      <c r="P2001" s="4">
        <v>49</v>
      </c>
      <c r="Q2001" s="4">
        <v>30</v>
      </c>
      <c r="R2001" s="4">
        <v>33</v>
      </c>
      <c r="S2001" s="4">
        <v>36</v>
      </c>
      <c r="T2001" s="4">
        <v>36</v>
      </c>
      <c r="U2001" s="4">
        <v>49</v>
      </c>
      <c r="V2001" s="13">
        <v>39</v>
      </c>
      <c r="W2001" s="4">
        <v>38</v>
      </c>
      <c r="X2001" s="4">
        <v>31</v>
      </c>
      <c r="Y2001">
        <f t="shared" si="382"/>
        <v>0</v>
      </c>
      <c r="Z2001">
        <f t="shared" si="383"/>
        <v>0</v>
      </c>
    </row>
    <row r="2002" spans="2:26" x14ac:dyDescent="0.25">
      <c r="B2002" s="11">
        <f t="shared" si="384"/>
        <v>44644.91666666184</v>
      </c>
      <c r="C2002" s="1">
        <f t="shared" si="375"/>
        <v>3</v>
      </c>
      <c r="D2002" s="1">
        <f t="shared" si="376"/>
        <v>4</v>
      </c>
      <c r="E2002" s="12">
        <f t="shared" si="377"/>
        <v>23</v>
      </c>
      <c r="F2002" s="124" t="str">
        <f t="shared" si="378"/>
        <v>0</v>
      </c>
      <c r="G2002" s="1">
        <f ca="1">(OFFSET(O2002,0,MATCH(Customer!$J$6,'CDH &amp; HDH'!$P$11:$X$11,0)))</f>
        <v>38</v>
      </c>
      <c r="H2002" s="1" t="str">
        <f t="shared" si="379"/>
        <v>Heating</v>
      </c>
      <c r="I2002" s="1">
        <f ca="1">OFFSET(IF($H2002="Cooling",Customer!$C$25,Customer!$C$52),E2002,D2002)</f>
        <v>66</v>
      </c>
      <c r="J2002" s="1">
        <f ca="1">OFFSET(IF($H2002="Cooling",Customer!$L$25,Customer!$L$52),$E2002,$D2002)</f>
        <v>64</v>
      </c>
      <c r="K2002" s="16">
        <f t="shared" si="380"/>
        <v>0</v>
      </c>
      <c r="L2002" s="16">
        <f t="shared" si="381"/>
        <v>0</v>
      </c>
      <c r="M2002" s="17">
        <f t="shared" ca="1" si="373"/>
        <v>28</v>
      </c>
      <c r="N2002" s="17">
        <f t="shared" ca="1" si="374"/>
        <v>26</v>
      </c>
      <c r="O2002" s="4"/>
      <c r="P2002" s="4">
        <v>48</v>
      </c>
      <c r="Q2002" s="4">
        <v>29</v>
      </c>
      <c r="R2002" s="4">
        <v>33</v>
      </c>
      <c r="S2002" s="4">
        <v>36</v>
      </c>
      <c r="T2002" s="4">
        <v>36</v>
      </c>
      <c r="U2002" s="4">
        <v>48</v>
      </c>
      <c r="V2002" s="13">
        <v>38</v>
      </c>
      <c r="W2002" s="4">
        <v>38</v>
      </c>
      <c r="X2002" s="4">
        <v>29</v>
      </c>
      <c r="Y2002">
        <f t="shared" si="382"/>
        <v>0</v>
      </c>
      <c r="Z2002">
        <f t="shared" si="383"/>
        <v>0</v>
      </c>
    </row>
    <row r="2003" spans="2:26" x14ac:dyDescent="0.25">
      <c r="B2003" s="11">
        <f t="shared" si="384"/>
        <v>44644.958333328505</v>
      </c>
      <c r="C2003" s="1">
        <f t="shared" si="375"/>
        <v>3</v>
      </c>
      <c r="D2003" s="1">
        <f t="shared" si="376"/>
        <v>4</v>
      </c>
      <c r="E2003" s="12">
        <f t="shared" si="377"/>
        <v>24</v>
      </c>
      <c r="F2003" s="124" t="str">
        <f t="shared" si="378"/>
        <v>0</v>
      </c>
      <c r="G2003" s="1">
        <f ca="1">(OFFSET(O2003,0,MATCH(Customer!$J$6,'CDH &amp; HDH'!$P$11:$X$11,0)))</f>
        <v>37</v>
      </c>
      <c r="H2003" s="1" t="str">
        <f t="shared" si="379"/>
        <v>Heating</v>
      </c>
      <c r="I2003" s="1">
        <f ca="1">OFFSET(IF($H2003="Cooling",Customer!$C$25,Customer!$C$52),E2003,D2003)</f>
        <v>66</v>
      </c>
      <c r="J2003" s="1">
        <f ca="1">OFFSET(IF($H2003="Cooling",Customer!$L$25,Customer!$L$52),$E2003,$D2003)</f>
        <v>64</v>
      </c>
      <c r="K2003" s="16">
        <f t="shared" si="380"/>
        <v>0</v>
      </c>
      <c r="L2003" s="16">
        <f t="shared" si="381"/>
        <v>0</v>
      </c>
      <c r="M2003" s="17">
        <f t="shared" ca="1" si="373"/>
        <v>29</v>
      </c>
      <c r="N2003" s="17">
        <f t="shared" ca="1" si="374"/>
        <v>27</v>
      </c>
      <c r="O2003" s="4"/>
      <c r="P2003" s="4">
        <v>46</v>
      </c>
      <c r="Q2003" s="4">
        <v>27</v>
      </c>
      <c r="R2003" s="4">
        <v>34</v>
      </c>
      <c r="S2003" s="4">
        <v>36</v>
      </c>
      <c r="T2003" s="4">
        <v>36</v>
      </c>
      <c r="U2003" s="4">
        <v>46</v>
      </c>
      <c r="V2003" s="13">
        <v>37</v>
      </c>
      <c r="W2003" s="4">
        <v>38</v>
      </c>
      <c r="X2003" s="4">
        <v>28</v>
      </c>
      <c r="Y2003">
        <f t="shared" si="382"/>
        <v>0</v>
      </c>
      <c r="Z2003">
        <f t="shared" si="383"/>
        <v>0</v>
      </c>
    </row>
    <row r="2004" spans="2:26" x14ac:dyDescent="0.25">
      <c r="B2004" s="11">
        <f t="shared" si="384"/>
        <v>44644.999999995169</v>
      </c>
      <c r="C2004" s="1">
        <f t="shared" si="375"/>
        <v>3</v>
      </c>
      <c r="D2004" s="1">
        <f t="shared" si="376"/>
        <v>5</v>
      </c>
      <c r="E2004" s="12">
        <f t="shared" si="377"/>
        <v>1</v>
      </c>
      <c r="F2004" s="124" t="str">
        <f t="shared" si="378"/>
        <v>0</v>
      </c>
      <c r="G2004" s="1">
        <f ca="1">(OFFSET(O2004,0,MATCH(Customer!$J$6,'CDH &amp; HDH'!$P$11:$X$11,0)))</f>
        <v>36</v>
      </c>
      <c r="H2004" s="1" t="str">
        <f t="shared" si="379"/>
        <v>Heating</v>
      </c>
      <c r="I2004" s="1">
        <f ca="1">OFFSET(IF($H2004="Cooling",Customer!$C$25,Customer!$C$52),E2004,D2004)</f>
        <v>66</v>
      </c>
      <c r="J2004" s="1">
        <f ca="1">OFFSET(IF($H2004="Cooling",Customer!$L$25,Customer!$L$52),$E2004,$D2004)</f>
        <v>64</v>
      </c>
      <c r="K2004" s="16">
        <f t="shared" si="380"/>
        <v>0</v>
      </c>
      <c r="L2004" s="16">
        <f t="shared" si="381"/>
        <v>0</v>
      </c>
      <c r="M2004" s="17">
        <f t="shared" ca="1" si="373"/>
        <v>30</v>
      </c>
      <c r="N2004" s="17">
        <f t="shared" ca="1" si="374"/>
        <v>28</v>
      </c>
      <c r="O2004" s="4"/>
      <c r="P2004" s="4">
        <v>45</v>
      </c>
      <c r="Q2004" s="4">
        <v>26</v>
      </c>
      <c r="R2004" s="4">
        <v>35</v>
      </c>
      <c r="S2004" s="4">
        <v>37</v>
      </c>
      <c r="T2004" s="4">
        <v>37</v>
      </c>
      <c r="U2004" s="4">
        <v>44</v>
      </c>
      <c r="V2004" s="13">
        <v>36</v>
      </c>
      <c r="W2004" s="4">
        <v>38</v>
      </c>
      <c r="X2004" s="4">
        <v>26</v>
      </c>
      <c r="Y2004">
        <f t="shared" si="382"/>
        <v>0</v>
      </c>
      <c r="Z2004">
        <f t="shared" si="383"/>
        <v>0</v>
      </c>
    </row>
    <row r="2005" spans="2:26" x14ac:dyDescent="0.25">
      <c r="B2005" s="11">
        <f t="shared" si="384"/>
        <v>44645.041666661833</v>
      </c>
      <c r="C2005" s="1">
        <f t="shared" si="375"/>
        <v>3</v>
      </c>
      <c r="D2005" s="1">
        <f t="shared" si="376"/>
        <v>5</v>
      </c>
      <c r="E2005" s="12">
        <f t="shared" si="377"/>
        <v>2</v>
      </c>
      <c r="F2005" s="124" t="str">
        <f t="shared" si="378"/>
        <v>0</v>
      </c>
      <c r="G2005" s="1">
        <f ca="1">(OFFSET(O2005,0,MATCH(Customer!$J$6,'CDH &amp; HDH'!$P$11:$X$11,0)))</f>
        <v>33</v>
      </c>
      <c r="H2005" s="1" t="str">
        <f t="shared" si="379"/>
        <v>Heating</v>
      </c>
      <c r="I2005" s="1">
        <f ca="1">OFFSET(IF($H2005="Cooling",Customer!$C$25,Customer!$C$52),E2005,D2005)</f>
        <v>66</v>
      </c>
      <c r="J2005" s="1">
        <f ca="1">OFFSET(IF($H2005="Cooling",Customer!$L$25,Customer!$L$52),$E2005,$D2005)</f>
        <v>64</v>
      </c>
      <c r="K2005" s="16">
        <f t="shared" si="380"/>
        <v>0</v>
      </c>
      <c r="L2005" s="16">
        <f t="shared" si="381"/>
        <v>0</v>
      </c>
      <c r="M2005" s="17">
        <f t="shared" ca="1" si="373"/>
        <v>33</v>
      </c>
      <c r="N2005" s="17">
        <f t="shared" ca="1" si="374"/>
        <v>31</v>
      </c>
      <c r="O2005" s="4"/>
      <c r="P2005" s="4">
        <v>44</v>
      </c>
      <c r="Q2005" s="4">
        <v>25</v>
      </c>
      <c r="R2005" s="4">
        <v>35</v>
      </c>
      <c r="S2005" s="4">
        <v>36</v>
      </c>
      <c r="T2005" s="4">
        <v>37</v>
      </c>
      <c r="U2005" s="4">
        <v>43</v>
      </c>
      <c r="V2005" s="13">
        <v>33</v>
      </c>
      <c r="W2005" s="4">
        <v>37</v>
      </c>
      <c r="X2005" s="4">
        <v>27</v>
      </c>
      <c r="Y2005">
        <f t="shared" si="382"/>
        <v>0</v>
      </c>
      <c r="Z2005">
        <f t="shared" si="383"/>
        <v>0</v>
      </c>
    </row>
    <row r="2006" spans="2:26" x14ac:dyDescent="0.25">
      <c r="B2006" s="11">
        <f t="shared" si="384"/>
        <v>44645.083333328497</v>
      </c>
      <c r="C2006" s="1">
        <f t="shared" si="375"/>
        <v>3</v>
      </c>
      <c r="D2006" s="1">
        <f t="shared" si="376"/>
        <v>5</v>
      </c>
      <c r="E2006" s="12">
        <f t="shared" si="377"/>
        <v>3</v>
      </c>
      <c r="F2006" s="124" t="str">
        <f t="shared" si="378"/>
        <v>0</v>
      </c>
      <c r="G2006" s="1">
        <f ca="1">(OFFSET(O2006,0,MATCH(Customer!$J$6,'CDH &amp; HDH'!$P$11:$X$11,0)))</f>
        <v>36</v>
      </c>
      <c r="H2006" s="1" t="str">
        <f t="shared" si="379"/>
        <v>Heating</v>
      </c>
      <c r="I2006" s="1">
        <f ca="1">OFFSET(IF($H2006="Cooling",Customer!$C$25,Customer!$C$52),E2006,D2006)</f>
        <v>66</v>
      </c>
      <c r="J2006" s="1">
        <f ca="1">OFFSET(IF($H2006="Cooling",Customer!$L$25,Customer!$L$52),$E2006,$D2006)</f>
        <v>64</v>
      </c>
      <c r="K2006" s="16">
        <f t="shared" si="380"/>
        <v>0</v>
      </c>
      <c r="L2006" s="16">
        <f t="shared" si="381"/>
        <v>0</v>
      </c>
      <c r="M2006" s="17">
        <f t="shared" ca="1" si="373"/>
        <v>30</v>
      </c>
      <c r="N2006" s="17">
        <f t="shared" ca="1" si="374"/>
        <v>28</v>
      </c>
      <c r="O2006" s="4"/>
      <c r="P2006" s="4">
        <v>43</v>
      </c>
      <c r="Q2006" s="4">
        <v>24</v>
      </c>
      <c r="R2006" s="4">
        <v>36</v>
      </c>
      <c r="S2006" s="4">
        <v>35</v>
      </c>
      <c r="T2006" s="4">
        <v>36</v>
      </c>
      <c r="U2006" s="4">
        <v>44</v>
      </c>
      <c r="V2006" s="13">
        <v>36</v>
      </c>
      <c r="W2006" s="4">
        <v>37</v>
      </c>
      <c r="X2006" s="4">
        <v>27</v>
      </c>
      <c r="Y2006">
        <f t="shared" si="382"/>
        <v>0</v>
      </c>
      <c r="Z2006">
        <f t="shared" si="383"/>
        <v>0</v>
      </c>
    </row>
    <row r="2007" spans="2:26" x14ac:dyDescent="0.25">
      <c r="B2007" s="11">
        <f t="shared" si="384"/>
        <v>44645.124999995161</v>
      </c>
      <c r="C2007" s="1">
        <f t="shared" si="375"/>
        <v>3</v>
      </c>
      <c r="D2007" s="1">
        <f t="shared" si="376"/>
        <v>5</v>
      </c>
      <c r="E2007" s="12">
        <f t="shared" si="377"/>
        <v>4</v>
      </c>
      <c r="F2007" s="124" t="str">
        <f t="shared" si="378"/>
        <v>0</v>
      </c>
      <c r="G2007" s="1">
        <f ca="1">(OFFSET(O2007,0,MATCH(Customer!$J$6,'CDH &amp; HDH'!$P$11:$X$11,0)))</f>
        <v>37</v>
      </c>
      <c r="H2007" s="1" t="str">
        <f t="shared" si="379"/>
        <v>Heating</v>
      </c>
      <c r="I2007" s="1">
        <f ca="1">OFFSET(IF($H2007="Cooling",Customer!$C$25,Customer!$C$52),E2007,D2007)</f>
        <v>66</v>
      </c>
      <c r="J2007" s="1">
        <f ca="1">OFFSET(IF($H2007="Cooling",Customer!$L$25,Customer!$L$52),$E2007,$D2007)</f>
        <v>64</v>
      </c>
      <c r="K2007" s="16">
        <f t="shared" si="380"/>
        <v>0</v>
      </c>
      <c r="L2007" s="16">
        <f t="shared" si="381"/>
        <v>0</v>
      </c>
      <c r="M2007" s="17">
        <f t="shared" ca="1" si="373"/>
        <v>29</v>
      </c>
      <c r="N2007" s="17">
        <f t="shared" ca="1" si="374"/>
        <v>27</v>
      </c>
      <c r="O2007" s="4"/>
      <c r="P2007" s="4">
        <v>42</v>
      </c>
      <c r="Q2007" s="4">
        <v>25</v>
      </c>
      <c r="R2007" s="4">
        <v>36</v>
      </c>
      <c r="S2007" s="4">
        <v>33</v>
      </c>
      <c r="T2007" s="4">
        <v>37</v>
      </c>
      <c r="U2007" s="4">
        <v>45</v>
      </c>
      <c r="V2007" s="13">
        <v>37</v>
      </c>
      <c r="W2007" s="4">
        <v>37</v>
      </c>
      <c r="X2007" s="4">
        <v>28</v>
      </c>
      <c r="Y2007">
        <f t="shared" si="382"/>
        <v>0</v>
      </c>
      <c r="Z2007">
        <f t="shared" si="383"/>
        <v>0</v>
      </c>
    </row>
    <row r="2008" spans="2:26" x14ac:dyDescent="0.25">
      <c r="B2008" s="11">
        <f t="shared" si="384"/>
        <v>44645.166666661826</v>
      </c>
      <c r="C2008" s="1">
        <f t="shared" si="375"/>
        <v>3</v>
      </c>
      <c r="D2008" s="1">
        <f t="shared" si="376"/>
        <v>5</v>
      </c>
      <c r="E2008" s="12">
        <f t="shared" si="377"/>
        <v>5</v>
      </c>
      <c r="F2008" s="124" t="str">
        <f t="shared" si="378"/>
        <v>0</v>
      </c>
      <c r="G2008" s="1">
        <f ca="1">(OFFSET(O2008,0,MATCH(Customer!$J$6,'CDH &amp; HDH'!$P$11:$X$11,0)))</f>
        <v>36</v>
      </c>
      <c r="H2008" s="1" t="str">
        <f t="shared" si="379"/>
        <v>Heating</v>
      </c>
      <c r="I2008" s="1">
        <f ca="1">OFFSET(IF($H2008="Cooling",Customer!$C$25,Customer!$C$52),E2008,D2008)</f>
        <v>66</v>
      </c>
      <c r="J2008" s="1">
        <f ca="1">OFFSET(IF($H2008="Cooling",Customer!$L$25,Customer!$L$52),$E2008,$D2008)</f>
        <v>64</v>
      </c>
      <c r="K2008" s="16">
        <f t="shared" si="380"/>
        <v>0</v>
      </c>
      <c r="L2008" s="16">
        <f t="shared" si="381"/>
        <v>0</v>
      </c>
      <c r="M2008" s="17">
        <f t="shared" ca="1" si="373"/>
        <v>30</v>
      </c>
      <c r="N2008" s="17">
        <f t="shared" ca="1" si="374"/>
        <v>28</v>
      </c>
      <c r="O2008" s="4"/>
      <c r="P2008" s="4">
        <v>42</v>
      </c>
      <c r="Q2008" s="4">
        <v>25</v>
      </c>
      <c r="R2008" s="4">
        <v>38</v>
      </c>
      <c r="S2008" s="4">
        <v>30</v>
      </c>
      <c r="T2008" s="4">
        <v>36</v>
      </c>
      <c r="U2008" s="4">
        <v>47</v>
      </c>
      <c r="V2008" s="13">
        <v>36</v>
      </c>
      <c r="W2008" s="4">
        <v>37</v>
      </c>
      <c r="X2008" s="4">
        <v>27</v>
      </c>
      <c r="Y2008">
        <f t="shared" si="382"/>
        <v>0</v>
      </c>
      <c r="Z2008">
        <f t="shared" si="383"/>
        <v>0</v>
      </c>
    </row>
    <row r="2009" spans="2:26" x14ac:dyDescent="0.25">
      <c r="B2009" s="11">
        <f t="shared" si="384"/>
        <v>44645.20833332849</v>
      </c>
      <c r="C2009" s="1">
        <f t="shared" si="375"/>
        <v>3</v>
      </c>
      <c r="D2009" s="1">
        <f t="shared" si="376"/>
        <v>5</v>
      </c>
      <c r="E2009" s="12">
        <f t="shared" si="377"/>
        <v>6</v>
      </c>
      <c r="F2009" s="124" t="str">
        <f t="shared" si="378"/>
        <v>0</v>
      </c>
      <c r="G2009" s="1">
        <f ca="1">(OFFSET(O2009,0,MATCH(Customer!$J$6,'CDH &amp; HDH'!$P$11:$X$11,0)))</f>
        <v>36</v>
      </c>
      <c r="H2009" s="1" t="str">
        <f t="shared" si="379"/>
        <v>Heating</v>
      </c>
      <c r="I2009" s="1">
        <f ca="1">OFFSET(IF($H2009="Cooling",Customer!$C$25,Customer!$C$52),E2009,D2009)</f>
        <v>66</v>
      </c>
      <c r="J2009" s="1">
        <f ca="1">OFFSET(IF($H2009="Cooling",Customer!$L$25,Customer!$L$52),$E2009,$D2009)</f>
        <v>64</v>
      </c>
      <c r="K2009" s="16">
        <f t="shared" si="380"/>
        <v>0</v>
      </c>
      <c r="L2009" s="16">
        <f t="shared" si="381"/>
        <v>0</v>
      </c>
      <c r="M2009" s="17">
        <f t="shared" ca="1" si="373"/>
        <v>30</v>
      </c>
      <c r="N2009" s="17">
        <f t="shared" ca="1" si="374"/>
        <v>28</v>
      </c>
      <c r="O2009" s="4"/>
      <c r="P2009" s="4">
        <v>42</v>
      </c>
      <c r="Q2009" s="4">
        <v>25</v>
      </c>
      <c r="R2009" s="4">
        <v>38</v>
      </c>
      <c r="S2009" s="4">
        <v>32</v>
      </c>
      <c r="T2009" s="4">
        <v>35</v>
      </c>
      <c r="U2009" s="4">
        <v>47</v>
      </c>
      <c r="V2009" s="13">
        <v>36</v>
      </c>
      <c r="W2009" s="4">
        <v>36</v>
      </c>
      <c r="X2009" s="4">
        <v>25</v>
      </c>
      <c r="Y2009">
        <f t="shared" si="382"/>
        <v>0</v>
      </c>
      <c r="Z2009">
        <f t="shared" si="383"/>
        <v>0</v>
      </c>
    </row>
    <row r="2010" spans="2:26" x14ac:dyDescent="0.25">
      <c r="B2010" s="11">
        <f t="shared" si="384"/>
        <v>44645.249999995154</v>
      </c>
      <c r="C2010" s="1">
        <f t="shared" si="375"/>
        <v>3</v>
      </c>
      <c r="D2010" s="1">
        <f t="shared" si="376"/>
        <v>5</v>
      </c>
      <c r="E2010" s="12">
        <f t="shared" si="377"/>
        <v>7</v>
      </c>
      <c r="F2010" s="124" t="str">
        <f t="shared" si="378"/>
        <v>0</v>
      </c>
      <c r="G2010" s="1">
        <f ca="1">(OFFSET(O2010,0,MATCH(Customer!$J$6,'CDH &amp; HDH'!$P$11:$X$11,0)))</f>
        <v>36</v>
      </c>
      <c r="H2010" s="1" t="str">
        <f t="shared" si="379"/>
        <v>Heating</v>
      </c>
      <c r="I2010" s="1">
        <f ca="1">OFFSET(IF($H2010="Cooling",Customer!$C$25,Customer!$C$52),E2010,D2010)</f>
        <v>66</v>
      </c>
      <c r="J2010" s="1">
        <f ca="1">OFFSET(IF($H2010="Cooling",Customer!$L$25,Customer!$L$52),$E2010,$D2010)</f>
        <v>64</v>
      </c>
      <c r="K2010" s="16">
        <f t="shared" si="380"/>
        <v>0</v>
      </c>
      <c r="L2010" s="16">
        <f t="shared" si="381"/>
        <v>0</v>
      </c>
      <c r="M2010" s="17">
        <f t="shared" ca="1" si="373"/>
        <v>30</v>
      </c>
      <c r="N2010" s="17">
        <f t="shared" ca="1" si="374"/>
        <v>28</v>
      </c>
      <c r="O2010" s="4"/>
      <c r="P2010" s="4">
        <v>42</v>
      </c>
      <c r="Q2010" s="4">
        <v>25</v>
      </c>
      <c r="R2010" s="4">
        <v>39</v>
      </c>
      <c r="S2010" s="4">
        <v>33</v>
      </c>
      <c r="T2010" s="4">
        <v>34</v>
      </c>
      <c r="U2010" s="4">
        <v>47</v>
      </c>
      <c r="V2010" s="13">
        <v>36</v>
      </c>
      <c r="W2010" s="4">
        <v>35</v>
      </c>
      <c r="X2010" s="4">
        <v>25</v>
      </c>
      <c r="Y2010">
        <f t="shared" si="382"/>
        <v>0</v>
      </c>
      <c r="Z2010">
        <f t="shared" si="383"/>
        <v>0</v>
      </c>
    </row>
    <row r="2011" spans="2:26" x14ac:dyDescent="0.25">
      <c r="B2011" s="11">
        <f t="shared" si="384"/>
        <v>44645.291666661818</v>
      </c>
      <c r="C2011" s="1">
        <f t="shared" si="375"/>
        <v>3</v>
      </c>
      <c r="D2011" s="1">
        <f t="shared" si="376"/>
        <v>5</v>
      </c>
      <c r="E2011" s="12">
        <f t="shared" si="377"/>
        <v>8</v>
      </c>
      <c r="F2011" s="124" t="str">
        <f t="shared" si="378"/>
        <v>0</v>
      </c>
      <c r="G2011" s="1">
        <f ca="1">(OFFSET(O2011,0,MATCH(Customer!$J$6,'CDH &amp; HDH'!$P$11:$X$11,0)))</f>
        <v>41</v>
      </c>
      <c r="H2011" s="1" t="str">
        <f t="shared" si="379"/>
        <v>Heating</v>
      </c>
      <c r="I2011" s="1">
        <f ca="1">OFFSET(IF($H2011="Cooling",Customer!$C$25,Customer!$C$52),E2011,D2011)</f>
        <v>70</v>
      </c>
      <c r="J2011" s="1">
        <f ca="1">OFFSET(IF($H2011="Cooling",Customer!$L$25,Customer!$L$52),$E2011,$D2011)</f>
        <v>70</v>
      </c>
      <c r="K2011" s="16">
        <f t="shared" si="380"/>
        <v>0</v>
      </c>
      <c r="L2011" s="16">
        <f t="shared" si="381"/>
        <v>0</v>
      </c>
      <c r="M2011" s="17">
        <f t="shared" ca="1" si="373"/>
        <v>29</v>
      </c>
      <c r="N2011" s="17">
        <f t="shared" ca="1" si="374"/>
        <v>29</v>
      </c>
      <c r="O2011" s="4"/>
      <c r="P2011" s="4">
        <v>46</v>
      </c>
      <c r="Q2011" s="4">
        <v>25</v>
      </c>
      <c r="R2011" s="4">
        <v>43</v>
      </c>
      <c r="S2011" s="4">
        <v>38</v>
      </c>
      <c r="T2011" s="4">
        <v>36</v>
      </c>
      <c r="U2011" s="4">
        <v>48</v>
      </c>
      <c r="V2011" s="13">
        <v>41</v>
      </c>
      <c r="W2011" s="4">
        <v>36</v>
      </c>
      <c r="X2011" s="4">
        <v>28</v>
      </c>
      <c r="Y2011">
        <f t="shared" si="382"/>
        <v>0</v>
      </c>
      <c r="Z2011">
        <f t="shared" si="383"/>
        <v>0</v>
      </c>
    </row>
    <row r="2012" spans="2:26" x14ac:dyDescent="0.25">
      <c r="B2012" s="11">
        <f t="shared" si="384"/>
        <v>44645.333333328483</v>
      </c>
      <c r="C2012" s="1">
        <f t="shared" si="375"/>
        <v>3</v>
      </c>
      <c r="D2012" s="1">
        <f t="shared" si="376"/>
        <v>5</v>
      </c>
      <c r="E2012" s="12">
        <f t="shared" si="377"/>
        <v>9</v>
      </c>
      <c r="F2012" s="124" t="str">
        <f t="shared" si="378"/>
        <v>0</v>
      </c>
      <c r="G2012" s="1">
        <f ca="1">(OFFSET(O2012,0,MATCH(Customer!$J$6,'CDH &amp; HDH'!$P$11:$X$11,0)))</f>
        <v>53</v>
      </c>
      <c r="H2012" s="1" t="str">
        <f t="shared" si="379"/>
        <v>Heating</v>
      </c>
      <c r="I2012" s="1">
        <f ca="1">OFFSET(IF($H2012="Cooling",Customer!$C$25,Customer!$C$52),E2012,D2012)</f>
        <v>70</v>
      </c>
      <c r="J2012" s="1">
        <f ca="1">OFFSET(IF($H2012="Cooling",Customer!$L$25,Customer!$L$52),$E2012,$D2012)</f>
        <v>70</v>
      </c>
      <c r="K2012" s="16">
        <f t="shared" si="380"/>
        <v>0</v>
      </c>
      <c r="L2012" s="16">
        <f t="shared" si="381"/>
        <v>0</v>
      </c>
      <c r="M2012" s="17">
        <f t="shared" ca="1" si="373"/>
        <v>17</v>
      </c>
      <c r="N2012" s="17">
        <f t="shared" ca="1" si="374"/>
        <v>17</v>
      </c>
      <c r="O2012" s="4"/>
      <c r="P2012" s="4">
        <v>49</v>
      </c>
      <c r="Q2012" s="4">
        <v>26</v>
      </c>
      <c r="R2012" s="4">
        <v>47</v>
      </c>
      <c r="S2012" s="4">
        <v>44</v>
      </c>
      <c r="T2012" s="4">
        <v>38</v>
      </c>
      <c r="U2012" s="4">
        <v>50</v>
      </c>
      <c r="V2012" s="13">
        <v>53</v>
      </c>
      <c r="W2012" s="4">
        <v>36</v>
      </c>
      <c r="X2012" s="4">
        <v>32</v>
      </c>
      <c r="Y2012">
        <f t="shared" si="382"/>
        <v>0</v>
      </c>
      <c r="Z2012">
        <f t="shared" si="383"/>
        <v>0</v>
      </c>
    </row>
    <row r="2013" spans="2:26" x14ac:dyDescent="0.25">
      <c r="B2013" s="11">
        <f t="shared" si="384"/>
        <v>44645.374999995147</v>
      </c>
      <c r="C2013" s="1">
        <f t="shared" si="375"/>
        <v>3</v>
      </c>
      <c r="D2013" s="1">
        <f t="shared" si="376"/>
        <v>5</v>
      </c>
      <c r="E2013" s="12">
        <f t="shared" si="377"/>
        <v>10</v>
      </c>
      <c r="F2013" s="124" t="str">
        <f t="shared" si="378"/>
        <v>0</v>
      </c>
      <c r="G2013" s="1">
        <f ca="1">(OFFSET(O2013,0,MATCH(Customer!$J$6,'CDH &amp; HDH'!$P$11:$X$11,0)))</f>
        <v>61</v>
      </c>
      <c r="H2013" s="1" t="str">
        <f t="shared" si="379"/>
        <v>Heating</v>
      </c>
      <c r="I2013" s="1">
        <f ca="1">OFFSET(IF($H2013="Cooling",Customer!$C$25,Customer!$C$52),E2013,D2013)</f>
        <v>70</v>
      </c>
      <c r="J2013" s="1">
        <f ca="1">OFFSET(IF($H2013="Cooling",Customer!$L$25,Customer!$L$52),$E2013,$D2013)</f>
        <v>70</v>
      </c>
      <c r="K2013" s="16">
        <f t="shared" si="380"/>
        <v>0</v>
      </c>
      <c r="L2013" s="16">
        <f t="shared" si="381"/>
        <v>0</v>
      </c>
      <c r="M2013" s="17">
        <f t="shared" ca="1" si="373"/>
        <v>9</v>
      </c>
      <c r="N2013" s="17">
        <f t="shared" ca="1" si="374"/>
        <v>9</v>
      </c>
      <c r="O2013" s="4"/>
      <c r="P2013" s="4">
        <v>53</v>
      </c>
      <c r="Q2013" s="4">
        <v>27</v>
      </c>
      <c r="R2013" s="4">
        <v>52</v>
      </c>
      <c r="S2013" s="4">
        <v>47</v>
      </c>
      <c r="T2013" s="4">
        <v>38</v>
      </c>
      <c r="U2013" s="4">
        <v>51</v>
      </c>
      <c r="V2013" s="13">
        <v>61</v>
      </c>
      <c r="W2013" s="4">
        <v>37</v>
      </c>
      <c r="X2013" s="4">
        <v>38</v>
      </c>
      <c r="Y2013">
        <f t="shared" si="382"/>
        <v>0</v>
      </c>
      <c r="Z2013">
        <f t="shared" si="383"/>
        <v>0</v>
      </c>
    </row>
    <row r="2014" spans="2:26" x14ac:dyDescent="0.25">
      <c r="B2014" s="11">
        <f t="shared" si="384"/>
        <v>44645.416666661811</v>
      </c>
      <c r="C2014" s="1">
        <f t="shared" si="375"/>
        <v>3</v>
      </c>
      <c r="D2014" s="1">
        <f t="shared" si="376"/>
        <v>5</v>
      </c>
      <c r="E2014" s="12">
        <f t="shared" si="377"/>
        <v>11</v>
      </c>
      <c r="F2014" s="124" t="str">
        <f t="shared" si="378"/>
        <v>0</v>
      </c>
      <c r="G2014" s="1">
        <f ca="1">(OFFSET(O2014,0,MATCH(Customer!$J$6,'CDH &amp; HDH'!$P$11:$X$11,0)))</f>
        <v>67</v>
      </c>
      <c r="H2014" s="1" t="str">
        <f t="shared" si="379"/>
        <v>Heating</v>
      </c>
      <c r="I2014" s="1">
        <f ca="1">OFFSET(IF($H2014="Cooling",Customer!$C$25,Customer!$C$52),E2014,D2014)</f>
        <v>70</v>
      </c>
      <c r="J2014" s="1">
        <f ca="1">OFFSET(IF($H2014="Cooling",Customer!$L$25,Customer!$L$52),$E2014,$D2014)</f>
        <v>70</v>
      </c>
      <c r="K2014" s="16">
        <f t="shared" si="380"/>
        <v>0</v>
      </c>
      <c r="L2014" s="16">
        <f t="shared" si="381"/>
        <v>0</v>
      </c>
      <c r="M2014" s="17">
        <f t="shared" ca="1" si="373"/>
        <v>3</v>
      </c>
      <c r="N2014" s="17">
        <f t="shared" ca="1" si="374"/>
        <v>3</v>
      </c>
      <c r="O2014" s="4"/>
      <c r="P2014" s="4">
        <v>56</v>
      </c>
      <c r="Q2014" s="4">
        <v>28</v>
      </c>
      <c r="R2014" s="4">
        <v>58</v>
      </c>
      <c r="S2014" s="4">
        <v>39</v>
      </c>
      <c r="T2014" s="4">
        <v>40</v>
      </c>
      <c r="U2014" s="4">
        <v>52</v>
      </c>
      <c r="V2014" s="13">
        <v>67</v>
      </c>
      <c r="W2014" s="4">
        <v>38</v>
      </c>
      <c r="X2014" s="4">
        <v>41</v>
      </c>
      <c r="Y2014">
        <f t="shared" si="382"/>
        <v>0</v>
      </c>
      <c r="Z2014">
        <f t="shared" si="383"/>
        <v>0</v>
      </c>
    </row>
    <row r="2015" spans="2:26" x14ac:dyDescent="0.25">
      <c r="B2015" s="11">
        <f t="shared" si="384"/>
        <v>44645.458333328475</v>
      </c>
      <c r="C2015" s="1">
        <f t="shared" si="375"/>
        <v>3</v>
      </c>
      <c r="D2015" s="1">
        <f t="shared" si="376"/>
        <v>5</v>
      </c>
      <c r="E2015" s="12">
        <f t="shared" si="377"/>
        <v>12</v>
      </c>
      <c r="F2015" s="124" t="str">
        <f t="shared" si="378"/>
        <v>0</v>
      </c>
      <c r="G2015" s="1">
        <f ca="1">(OFFSET(O2015,0,MATCH(Customer!$J$6,'CDH &amp; HDH'!$P$11:$X$11,0)))</f>
        <v>69</v>
      </c>
      <c r="H2015" s="1" t="str">
        <f t="shared" si="379"/>
        <v>Heating</v>
      </c>
      <c r="I2015" s="1">
        <f ca="1">OFFSET(IF($H2015="Cooling",Customer!$C$25,Customer!$C$52),E2015,D2015)</f>
        <v>70</v>
      </c>
      <c r="J2015" s="1">
        <f ca="1">OFFSET(IF($H2015="Cooling",Customer!$L$25,Customer!$L$52),$E2015,$D2015)</f>
        <v>70</v>
      </c>
      <c r="K2015" s="16">
        <f t="shared" si="380"/>
        <v>0</v>
      </c>
      <c r="L2015" s="16">
        <f t="shared" si="381"/>
        <v>0</v>
      </c>
      <c r="M2015" s="17">
        <f t="shared" ca="1" si="373"/>
        <v>1</v>
      </c>
      <c r="N2015" s="17">
        <f t="shared" ca="1" si="374"/>
        <v>1</v>
      </c>
      <c r="O2015" s="4"/>
      <c r="P2015" s="4">
        <v>59</v>
      </c>
      <c r="Q2015" s="4">
        <v>30</v>
      </c>
      <c r="R2015" s="4">
        <v>62</v>
      </c>
      <c r="S2015" s="4">
        <v>40</v>
      </c>
      <c r="T2015" s="4">
        <v>42</v>
      </c>
      <c r="U2015" s="4">
        <v>54</v>
      </c>
      <c r="V2015" s="13">
        <v>69</v>
      </c>
      <c r="W2015" s="4">
        <v>39</v>
      </c>
      <c r="X2015" s="4">
        <v>43</v>
      </c>
      <c r="Y2015">
        <f t="shared" si="382"/>
        <v>0</v>
      </c>
      <c r="Z2015">
        <f t="shared" si="383"/>
        <v>0</v>
      </c>
    </row>
    <row r="2016" spans="2:26" x14ac:dyDescent="0.25">
      <c r="B2016" s="11">
        <f t="shared" si="384"/>
        <v>44645.49999999514</v>
      </c>
      <c r="C2016" s="1">
        <f t="shared" si="375"/>
        <v>3</v>
      </c>
      <c r="D2016" s="1">
        <f t="shared" si="376"/>
        <v>5</v>
      </c>
      <c r="E2016" s="12">
        <f t="shared" si="377"/>
        <v>13</v>
      </c>
      <c r="F2016" s="124" t="str">
        <f t="shared" si="378"/>
        <v>0</v>
      </c>
      <c r="G2016" s="1">
        <f ca="1">(OFFSET(O2016,0,MATCH(Customer!$J$6,'CDH &amp; HDH'!$P$11:$X$11,0)))</f>
        <v>71</v>
      </c>
      <c r="H2016" s="1" t="str">
        <f t="shared" si="379"/>
        <v>Heating</v>
      </c>
      <c r="I2016" s="1">
        <f ca="1">OFFSET(IF($H2016="Cooling",Customer!$C$25,Customer!$C$52),E2016,D2016)</f>
        <v>70</v>
      </c>
      <c r="J2016" s="1">
        <f ca="1">OFFSET(IF($H2016="Cooling",Customer!$L$25,Customer!$L$52),$E2016,$D2016)</f>
        <v>70</v>
      </c>
      <c r="K2016" s="16">
        <f t="shared" si="380"/>
        <v>0</v>
      </c>
      <c r="L2016" s="16">
        <f t="shared" si="381"/>
        <v>0</v>
      </c>
      <c r="M2016" s="17">
        <f t="shared" ca="1" si="373"/>
        <v>0</v>
      </c>
      <c r="N2016" s="17">
        <f t="shared" ca="1" si="374"/>
        <v>0</v>
      </c>
      <c r="O2016" s="4"/>
      <c r="P2016" s="4">
        <v>62</v>
      </c>
      <c r="Q2016" s="4">
        <v>31</v>
      </c>
      <c r="R2016" s="4">
        <v>63</v>
      </c>
      <c r="S2016" s="4">
        <v>45</v>
      </c>
      <c r="T2016" s="4">
        <v>44</v>
      </c>
      <c r="U2016" s="4">
        <v>53</v>
      </c>
      <c r="V2016" s="13">
        <v>71</v>
      </c>
      <c r="W2016" s="4">
        <v>40</v>
      </c>
      <c r="X2016" s="4">
        <v>43</v>
      </c>
      <c r="Y2016">
        <f t="shared" si="382"/>
        <v>0</v>
      </c>
      <c r="Z2016">
        <f t="shared" si="383"/>
        <v>0</v>
      </c>
    </row>
    <row r="2017" spans="2:26" x14ac:dyDescent="0.25">
      <c r="B2017" s="11">
        <f t="shared" si="384"/>
        <v>44645.541666661804</v>
      </c>
      <c r="C2017" s="1">
        <f t="shared" si="375"/>
        <v>3</v>
      </c>
      <c r="D2017" s="1">
        <f t="shared" si="376"/>
        <v>5</v>
      </c>
      <c r="E2017" s="12">
        <f t="shared" si="377"/>
        <v>14</v>
      </c>
      <c r="F2017" s="124" t="str">
        <f t="shared" si="378"/>
        <v>0</v>
      </c>
      <c r="G2017" s="1">
        <f ca="1">(OFFSET(O2017,0,MATCH(Customer!$J$6,'CDH &amp; HDH'!$P$11:$X$11,0)))</f>
        <v>73</v>
      </c>
      <c r="H2017" s="1" t="str">
        <f t="shared" si="379"/>
        <v>Heating</v>
      </c>
      <c r="I2017" s="1">
        <f ca="1">OFFSET(IF($H2017="Cooling",Customer!$C$25,Customer!$C$52),E2017,D2017)</f>
        <v>70</v>
      </c>
      <c r="J2017" s="1">
        <f ca="1">OFFSET(IF($H2017="Cooling",Customer!$L$25,Customer!$L$52),$E2017,$D2017)</f>
        <v>70</v>
      </c>
      <c r="K2017" s="16">
        <f t="shared" si="380"/>
        <v>0</v>
      </c>
      <c r="L2017" s="16">
        <f t="shared" si="381"/>
        <v>0</v>
      </c>
      <c r="M2017" s="17">
        <f t="shared" ca="1" si="373"/>
        <v>0</v>
      </c>
      <c r="N2017" s="17">
        <f t="shared" ca="1" si="374"/>
        <v>0</v>
      </c>
      <c r="O2017" s="4"/>
      <c r="P2017" s="4">
        <v>62</v>
      </c>
      <c r="Q2017" s="4">
        <v>31</v>
      </c>
      <c r="R2017" s="4">
        <v>65</v>
      </c>
      <c r="S2017" s="4">
        <v>45</v>
      </c>
      <c r="T2017" s="4">
        <v>45</v>
      </c>
      <c r="U2017" s="4">
        <v>55</v>
      </c>
      <c r="V2017" s="13">
        <v>73</v>
      </c>
      <c r="W2017" s="4">
        <v>40</v>
      </c>
      <c r="X2017" s="4">
        <v>45</v>
      </c>
      <c r="Y2017">
        <f t="shared" si="382"/>
        <v>0</v>
      </c>
      <c r="Z2017">
        <f t="shared" si="383"/>
        <v>0</v>
      </c>
    </row>
    <row r="2018" spans="2:26" x14ac:dyDescent="0.25">
      <c r="B2018" s="11">
        <f t="shared" si="384"/>
        <v>44645.583333328468</v>
      </c>
      <c r="C2018" s="1">
        <f t="shared" si="375"/>
        <v>3</v>
      </c>
      <c r="D2018" s="1">
        <f t="shared" si="376"/>
        <v>5</v>
      </c>
      <c r="E2018" s="12">
        <f t="shared" si="377"/>
        <v>15</v>
      </c>
      <c r="F2018" s="124" t="str">
        <f t="shared" si="378"/>
        <v>0</v>
      </c>
      <c r="G2018" s="1">
        <f ca="1">(OFFSET(O2018,0,MATCH(Customer!$J$6,'CDH &amp; HDH'!$P$11:$X$11,0)))</f>
        <v>73</v>
      </c>
      <c r="H2018" s="1" t="str">
        <f t="shared" si="379"/>
        <v>Heating</v>
      </c>
      <c r="I2018" s="1">
        <f ca="1">OFFSET(IF($H2018="Cooling",Customer!$C$25,Customer!$C$52),E2018,D2018)</f>
        <v>70</v>
      </c>
      <c r="J2018" s="1">
        <f ca="1">OFFSET(IF($H2018="Cooling",Customer!$L$25,Customer!$L$52),$E2018,$D2018)</f>
        <v>70</v>
      </c>
      <c r="K2018" s="16">
        <f t="shared" si="380"/>
        <v>0</v>
      </c>
      <c r="L2018" s="16">
        <f t="shared" si="381"/>
        <v>0</v>
      </c>
      <c r="M2018" s="17">
        <f t="shared" ca="1" si="373"/>
        <v>0</v>
      </c>
      <c r="N2018" s="17">
        <f t="shared" ca="1" si="374"/>
        <v>0</v>
      </c>
      <c r="O2018" s="4"/>
      <c r="P2018" s="4">
        <v>61</v>
      </c>
      <c r="Q2018" s="4">
        <v>31</v>
      </c>
      <c r="R2018" s="4">
        <v>66</v>
      </c>
      <c r="S2018" s="4">
        <v>39</v>
      </c>
      <c r="T2018" s="4">
        <v>46</v>
      </c>
      <c r="U2018" s="4">
        <v>56</v>
      </c>
      <c r="V2018" s="13">
        <v>73</v>
      </c>
      <c r="W2018" s="4">
        <v>39</v>
      </c>
      <c r="X2018" s="4">
        <v>47</v>
      </c>
      <c r="Y2018">
        <f t="shared" si="382"/>
        <v>0</v>
      </c>
      <c r="Z2018">
        <f t="shared" si="383"/>
        <v>0</v>
      </c>
    </row>
    <row r="2019" spans="2:26" x14ac:dyDescent="0.25">
      <c r="B2019" s="11">
        <f t="shared" si="384"/>
        <v>44645.624999995132</v>
      </c>
      <c r="C2019" s="1">
        <f t="shared" si="375"/>
        <v>3</v>
      </c>
      <c r="D2019" s="1">
        <f t="shared" si="376"/>
        <v>5</v>
      </c>
      <c r="E2019" s="12">
        <f t="shared" si="377"/>
        <v>16</v>
      </c>
      <c r="F2019" s="124" t="str">
        <f t="shared" si="378"/>
        <v>0</v>
      </c>
      <c r="G2019" s="1">
        <f ca="1">(OFFSET(O2019,0,MATCH(Customer!$J$6,'CDH &amp; HDH'!$P$11:$X$11,0)))</f>
        <v>74</v>
      </c>
      <c r="H2019" s="1" t="str">
        <f t="shared" si="379"/>
        <v>Heating</v>
      </c>
      <c r="I2019" s="1">
        <f ca="1">OFFSET(IF($H2019="Cooling",Customer!$C$25,Customer!$C$52),E2019,D2019)</f>
        <v>70</v>
      </c>
      <c r="J2019" s="1">
        <f ca="1">OFFSET(IF($H2019="Cooling",Customer!$L$25,Customer!$L$52),$E2019,$D2019)</f>
        <v>70</v>
      </c>
      <c r="K2019" s="16">
        <f t="shared" si="380"/>
        <v>0</v>
      </c>
      <c r="L2019" s="16">
        <f t="shared" si="381"/>
        <v>0</v>
      </c>
      <c r="M2019" s="17">
        <f t="shared" ca="1" si="373"/>
        <v>0</v>
      </c>
      <c r="N2019" s="17">
        <f t="shared" ca="1" si="374"/>
        <v>0</v>
      </c>
      <c r="O2019" s="4"/>
      <c r="P2019" s="4">
        <v>61</v>
      </c>
      <c r="Q2019" s="4">
        <v>27</v>
      </c>
      <c r="R2019" s="4">
        <v>66</v>
      </c>
      <c r="S2019" s="4">
        <v>37</v>
      </c>
      <c r="T2019" s="4">
        <v>47</v>
      </c>
      <c r="U2019" s="4">
        <v>58</v>
      </c>
      <c r="V2019" s="13">
        <v>74</v>
      </c>
      <c r="W2019" s="4">
        <v>40</v>
      </c>
      <c r="X2019" s="4">
        <v>48</v>
      </c>
      <c r="Y2019">
        <f t="shared" si="382"/>
        <v>0</v>
      </c>
      <c r="Z2019">
        <f t="shared" si="383"/>
        <v>0</v>
      </c>
    </row>
    <row r="2020" spans="2:26" x14ac:dyDescent="0.25">
      <c r="B2020" s="11">
        <f t="shared" si="384"/>
        <v>44645.666666661797</v>
      </c>
      <c r="C2020" s="1">
        <f t="shared" si="375"/>
        <v>3</v>
      </c>
      <c r="D2020" s="1">
        <f t="shared" si="376"/>
        <v>5</v>
      </c>
      <c r="E2020" s="12">
        <f t="shared" si="377"/>
        <v>17</v>
      </c>
      <c r="F2020" s="124" t="str">
        <f t="shared" si="378"/>
        <v>0</v>
      </c>
      <c r="G2020" s="1">
        <f ca="1">(OFFSET(O2020,0,MATCH(Customer!$J$6,'CDH &amp; HDH'!$P$11:$X$11,0)))</f>
        <v>73</v>
      </c>
      <c r="H2020" s="1" t="str">
        <f t="shared" si="379"/>
        <v>Heating</v>
      </c>
      <c r="I2020" s="1">
        <f ca="1">OFFSET(IF($H2020="Cooling",Customer!$C$25,Customer!$C$52),E2020,D2020)</f>
        <v>70</v>
      </c>
      <c r="J2020" s="1">
        <f ca="1">OFFSET(IF($H2020="Cooling",Customer!$L$25,Customer!$L$52),$E2020,$D2020)</f>
        <v>70</v>
      </c>
      <c r="K2020" s="16">
        <f t="shared" si="380"/>
        <v>0</v>
      </c>
      <c r="L2020" s="16">
        <f t="shared" si="381"/>
        <v>0</v>
      </c>
      <c r="M2020" s="17">
        <f t="shared" ca="1" si="373"/>
        <v>0</v>
      </c>
      <c r="N2020" s="17">
        <f t="shared" ca="1" si="374"/>
        <v>0</v>
      </c>
      <c r="O2020" s="4"/>
      <c r="P2020" s="4">
        <v>58</v>
      </c>
      <c r="Q2020" s="4">
        <v>26</v>
      </c>
      <c r="R2020" s="4">
        <v>66</v>
      </c>
      <c r="S2020" s="4">
        <v>35</v>
      </c>
      <c r="T2020" s="4">
        <v>46</v>
      </c>
      <c r="U2020" s="4">
        <v>58</v>
      </c>
      <c r="V2020" s="13">
        <v>73</v>
      </c>
      <c r="W2020" s="4">
        <v>40</v>
      </c>
      <c r="X2020" s="4">
        <v>47</v>
      </c>
      <c r="Y2020">
        <f t="shared" si="382"/>
        <v>0</v>
      </c>
      <c r="Z2020">
        <f t="shared" si="383"/>
        <v>0</v>
      </c>
    </row>
    <row r="2021" spans="2:26" x14ac:dyDescent="0.25">
      <c r="B2021" s="11">
        <f t="shared" si="384"/>
        <v>44645.708333328461</v>
      </c>
      <c r="C2021" s="1">
        <f t="shared" si="375"/>
        <v>3</v>
      </c>
      <c r="D2021" s="1">
        <f t="shared" si="376"/>
        <v>5</v>
      </c>
      <c r="E2021" s="12">
        <f t="shared" si="377"/>
        <v>18</v>
      </c>
      <c r="F2021" s="124" t="str">
        <f t="shared" si="378"/>
        <v>0</v>
      </c>
      <c r="G2021" s="1">
        <f ca="1">(OFFSET(O2021,0,MATCH(Customer!$J$6,'CDH &amp; HDH'!$P$11:$X$11,0)))</f>
        <v>72</v>
      </c>
      <c r="H2021" s="1" t="str">
        <f t="shared" si="379"/>
        <v>Heating</v>
      </c>
      <c r="I2021" s="1">
        <f ca="1">OFFSET(IF($H2021="Cooling",Customer!$C$25,Customer!$C$52),E2021,D2021)</f>
        <v>70</v>
      </c>
      <c r="J2021" s="1">
        <f ca="1">OFFSET(IF($H2021="Cooling",Customer!$L$25,Customer!$L$52),$E2021,$D2021)</f>
        <v>70</v>
      </c>
      <c r="K2021" s="16">
        <f t="shared" si="380"/>
        <v>0</v>
      </c>
      <c r="L2021" s="16">
        <f t="shared" si="381"/>
        <v>0</v>
      </c>
      <c r="M2021" s="17">
        <f t="shared" ca="1" si="373"/>
        <v>0</v>
      </c>
      <c r="N2021" s="17">
        <f t="shared" ca="1" si="374"/>
        <v>0</v>
      </c>
      <c r="O2021" s="4"/>
      <c r="P2021" s="4">
        <v>56</v>
      </c>
      <c r="Q2021" s="4">
        <v>26</v>
      </c>
      <c r="R2021" s="4">
        <v>65</v>
      </c>
      <c r="S2021" s="4">
        <v>34</v>
      </c>
      <c r="T2021" s="4">
        <v>44</v>
      </c>
      <c r="U2021" s="4">
        <v>57</v>
      </c>
      <c r="V2021" s="13">
        <v>72</v>
      </c>
      <c r="W2021" s="4">
        <v>40</v>
      </c>
      <c r="X2021" s="4">
        <v>45</v>
      </c>
      <c r="Y2021">
        <f t="shared" si="382"/>
        <v>0</v>
      </c>
      <c r="Z2021">
        <f t="shared" si="383"/>
        <v>0</v>
      </c>
    </row>
    <row r="2022" spans="2:26" x14ac:dyDescent="0.25">
      <c r="B2022" s="11">
        <f t="shared" si="384"/>
        <v>44645.749999995125</v>
      </c>
      <c r="C2022" s="1">
        <f t="shared" si="375"/>
        <v>3</v>
      </c>
      <c r="D2022" s="1">
        <f t="shared" si="376"/>
        <v>5</v>
      </c>
      <c r="E2022" s="12">
        <f t="shared" si="377"/>
        <v>19</v>
      </c>
      <c r="F2022" s="124" t="str">
        <f t="shared" si="378"/>
        <v>0</v>
      </c>
      <c r="G2022" s="1">
        <f ca="1">(OFFSET(O2022,0,MATCH(Customer!$J$6,'CDH &amp; HDH'!$P$11:$X$11,0)))</f>
        <v>66</v>
      </c>
      <c r="H2022" s="1" t="str">
        <f t="shared" si="379"/>
        <v>Heating</v>
      </c>
      <c r="I2022" s="1">
        <f ca="1">OFFSET(IF($H2022="Cooling",Customer!$C$25,Customer!$C$52),E2022,D2022)</f>
        <v>66</v>
      </c>
      <c r="J2022" s="1">
        <f ca="1">OFFSET(IF($H2022="Cooling",Customer!$L$25,Customer!$L$52),$E2022,$D2022)</f>
        <v>64</v>
      </c>
      <c r="K2022" s="16">
        <f t="shared" si="380"/>
        <v>0</v>
      </c>
      <c r="L2022" s="16">
        <f t="shared" si="381"/>
        <v>0</v>
      </c>
      <c r="M2022" s="17">
        <f t="shared" ca="1" si="373"/>
        <v>0</v>
      </c>
      <c r="N2022" s="17">
        <f t="shared" ca="1" si="374"/>
        <v>0</v>
      </c>
      <c r="O2022" s="4"/>
      <c r="P2022" s="4">
        <v>53</v>
      </c>
      <c r="Q2022" s="4">
        <v>27</v>
      </c>
      <c r="R2022" s="4">
        <v>62</v>
      </c>
      <c r="S2022" s="4">
        <v>32</v>
      </c>
      <c r="T2022" s="4">
        <v>41</v>
      </c>
      <c r="U2022" s="4">
        <v>57</v>
      </c>
      <c r="V2022" s="13">
        <v>66</v>
      </c>
      <c r="W2022" s="4">
        <v>39</v>
      </c>
      <c r="X2022" s="4">
        <v>43</v>
      </c>
      <c r="Y2022">
        <f t="shared" si="382"/>
        <v>0</v>
      </c>
      <c r="Z2022">
        <f t="shared" si="383"/>
        <v>0</v>
      </c>
    </row>
    <row r="2023" spans="2:26" x14ac:dyDescent="0.25">
      <c r="B2023" s="11">
        <f t="shared" si="384"/>
        <v>44645.791666661789</v>
      </c>
      <c r="C2023" s="1">
        <f t="shared" si="375"/>
        <v>3</v>
      </c>
      <c r="D2023" s="1">
        <f t="shared" si="376"/>
        <v>5</v>
      </c>
      <c r="E2023" s="12">
        <f t="shared" si="377"/>
        <v>20</v>
      </c>
      <c r="F2023" s="124" t="str">
        <f t="shared" si="378"/>
        <v>0</v>
      </c>
      <c r="G2023" s="1">
        <f ca="1">(OFFSET(O2023,0,MATCH(Customer!$J$6,'CDH &amp; HDH'!$P$11:$X$11,0)))</f>
        <v>64</v>
      </c>
      <c r="H2023" s="1" t="str">
        <f t="shared" si="379"/>
        <v>Heating</v>
      </c>
      <c r="I2023" s="1">
        <f ca="1">OFFSET(IF($H2023="Cooling",Customer!$C$25,Customer!$C$52),E2023,D2023)</f>
        <v>66</v>
      </c>
      <c r="J2023" s="1">
        <f ca="1">OFFSET(IF($H2023="Cooling",Customer!$L$25,Customer!$L$52),$E2023,$D2023)</f>
        <v>64</v>
      </c>
      <c r="K2023" s="16">
        <f t="shared" si="380"/>
        <v>0</v>
      </c>
      <c r="L2023" s="16">
        <f t="shared" si="381"/>
        <v>0</v>
      </c>
      <c r="M2023" s="17">
        <f t="shared" ca="1" si="373"/>
        <v>2</v>
      </c>
      <c r="N2023" s="17">
        <f t="shared" ca="1" si="374"/>
        <v>0</v>
      </c>
      <c r="O2023" s="4"/>
      <c r="P2023" s="4">
        <v>51</v>
      </c>
      <c r="Q2023" s="4">
        <v>26</v>
      </c>
      <c r="R2023" s="4">
        <v>61</v>
      </c>
      <c r="S2023" s="4">
        <v>32</v>
      </c>
      <c r="T2023" s="4">
        <v>39</v>
      </c>
      <c r="U2023" s="4">
        <v>54</v>
      </c>
      <c r="V2023" s="13">
        <v>64</v>
      </c>
      <c r="W2023" s="4">
        <v>38</v>
      </c>
      <c r="X2023" s="4">
        <v>40</v>
      </c>
      <c r="Y2023">
        <f t="shared" si="382"/>
        <v>0</v>
      </c>
      <c r="Z2023">
        <f t="shared" si="383"/>
        <v>0</v>
      </c>
    </row>
    <row r="2024" spans="2:26" x14ac:dyDescent="0.25">
      <c r="B2024" s="11">
        <f t="shared" si="384"/>
        <v>44645.833333328454</v>
      </c>
      <c r="C2024" s="1">
        <f t="shared" si="375"/>
        <v>3</v>
      </c>
      <c r="D2024" s="1">
        <f t="shared" si="376"/>
        <v>5</v>
      </c>
      <c r="E2024" s="12">
        <f t="shared" si="377"/>
        <v>21</v>
      </c>
      <c r="F2024" s="124" t="str">
        <f t="shared" si="378"/>
        <v>0</v>
      </c>
      <c r="G2024" s="1">
        <f ca="1">(OFFSET(O2024,0,MATCH(Customer!$J$6,'CDH &amp; HDH'!$P$11:$X$11,0)))</f>
        <v>63</v>
      </c>
      <c r="H2024" s="1" t="str">
        <f t="shared" si="379"/>
        <v>Heating</v>
      </c>
      <c r="I2024" s="1">
        <f ca="1">OFFSET(IF($H2024="Cooling",Customer!$C$25,Customer!$C$52),E2024,D2024)</f>
        <v>66</v>
      </c>
      <c r="J2024" s="1">
        <f ca="1">OFFSET(IF($H2024="Cooling",Customer!$L$25,Customer!$L$52),$E2024,$D2024)</f>
        <v>64</v>
      </c>
      <c r="K2024" s="16">
        <f t="shared" si="380"/>
        <v>0</v>
      </c>
      <c r="L2024" s="16">
        <f t="shared" si="381"/>
        <v>0</v>
      </c>
      <c r="M2024" s="17">
        <f t="shared" ca="1" si="373"/>
        <v>3</v>
      </c>
      <c r="N2024" s="17">
        <f t="shared" ca="1" si="374"/>
        <v>1</v>
      </c>
      <c r="O2024" s="4"/>
      <c r="P2024" s="4">
        <v>48</v>
      </c>
      <c r="Q2024" s="4">
        <v>26</v>
      </c>
      <c r="R2024" s="4">
        <v>60</v>
      </c>
      <c r="S2024" s="4">
        <v>32</v>
      </c>
      <c r="T2024" s="4">
        <v>38</v>
      </c>
      <c r="U2024" s="4">
        <v>53</v>
      </c>
      <c r="V2024" s="13">
        <v>63</v>
      </c>
      <c r="W2024" s="4">
        <v>37</v>
      </c>
      <c r="X2024" s="4">
        <v>35</v>
      </c>
      <c r="Y2024">
        <f t="shared" si="382"/>
        <v>0</v>
      </c>
      <c r="Z2024">
        <f t="shared" si="383"/>
        <v>0</v>
      </c>
    </row>
    <row r="2025" spans="2:26" x14ac:dyDescent="0.25">
      <c r="B2025" s="11">
        <f t="shared" si="384"/>
        <v>44645.874999995118</v>
      </c>
      <c r="C2025" s="1">
        <f t="shared" si="375"/>
        <v>3</v>
      </c>
      <c r="D2025" s="1">
        <f t="shared" si="376"/>
        <v>5</v>
      </c>
      <c r="E2025" s="12">
        <f t="shared" si="377"/>
        <v>22</v>
      </c>
      <c r="F2025" s="124" t="str">
        <f t="shared" si="378"/>
        <v>0</v>
      </c>
      <c r="G2025" s="1">
        <f ca="1">(OFFSET(O2025,0,MATCH(Customer!$J$6,'CDH &amp; HDH'!$P$11:$X$11,0)))</f>
        <v>58</v>
      </c>
      <c r="H2025" s="1" t="str">
        <f t="shared" si="379"/>
        <v>Heating</v>
      </c>
      <c r="I2025" s="1">
        <f ca="1">OFFSET(IF($H2025="Cooling",Customer!$C$25,Customer!$C$52),E2025,D2025)</f>
        <v>66</v>
      </c>
      <c r="J2025" s="1">
        <f ca="1">OFFSET(IF($H2025="Cooling",Customer!$L$25,Customer!$L$52),$E2025,$D2025)</f>
        <v>64</v>
      </c>
      <c r="K2025" s="16">
        <f t="shared" si="380"/>
        <v>0</v>
      </c>
      <c r="L2025" s="16">
        <f t="shared" si="381"/>
        <v>0</v>
      </c>
      <c r="M2025" s="17">
        <f t="shared" ca="1" si="373"/>
        <v>8</v>
      </c>
      <c r="N2025" s="17">
        <f t="shared" ca="1" si="374"/>
        <v>6</v>
      </c>
      <c r="O2025" s="4"/>
      <c r="P2025" s="4">
        <v>46</v>
      </c>
      <c r="Q2025" s="4">
        <v>26</v>
      </c>
      <c r="R2025" s="4">
        <v>57</v>
      </c>
      <c r="S2025" s="4">
        <v>32</v>
      </c>
      <c r="T2025" s="4">
        <v>37</v>
      </c>
      <c r="U2025" s="4">
        <v>51</v>
      </c>
      <c r="V2025" s="13">
        <v>58</v>
      </c>
      <c r="W2025" s="4">
        <v>36</v>
      </c>
      <c r="X2025" s="4">
        <v>31</v>
      </c>
      <c r="Y2025">
        <f t="shared" si="382"/>
        <v>0</v>
      </c>
      <c r="Z2025">
        <f t="shared" si="383"/>
        <v>0</v>
      </c>
    </row>
    <row r="2026" spans="2:26" x14ac:dyDescent="0.25">
      <c r="B2026" s="11">
        <f t="shared" si="384"/>
        <v>44645.916666661782</v>
      </c>
      <c r="C2026" s="1">
        <f t="shared" si="375"/>
        <v>3</v>
      </c>
      <c r="D2026" s="1">
        <f t="shared" si="376"/>
        <v>5</v>
      </c>
      <c r="E2026" s="12">
        <f t="shared" si="377"/>
        <v>23</v>
      </c>
      <c r="F2026" s="124" t="str">
        <f t="shared" si="378"/>
        <v>0</v>
      </c>
      <c r="G2026" s="1">
        <f ca="1">(OFFSET(O2026,0,MATCH(Customer!$J$6,'CDH &amp; HDH'!$P$11:$X$11,0)))</f>
        <v>56</v>
      </c>
      <c r="H2026" s="1" t="str">
        <f t="shared" si="379"/>
        <v>Heating</v>
      </c>
      <c r="I2026" s="1">
        <f ca="1">OFFSET(IF($H2026="Cooling",Customer!$C$25,Customer!$C$52),E2026,D2026)</f>
        <v>66</v>
      </c>
      <c r="J2026" s="1">
        <f ca="1">OFFSET(IF($H2026="Cooling",Customer!$L$25,Customer!$L$52),$E2026,$D2026)</f>
        <v>64</v>
      </c>
      <c r="K2026" s="16">
        <f t="shared" si="380"/>
        <v>0</v>
      </c>
      <c r="L2026" s="16">
        <f t="shared" si="381"/>
        <v>0</v>
      </c>
      <c r="M2026" s="17">
        <f t="shared" ca="1" si="373"/>
        <v>10</v>
      </c>
      <c r="N2026" s="17">
        <f t="shared" ca="1" si="374"/>
        <v>8</v>
      </c>
      <c r="O2026" s="4"/>
      <c r="P2026" s="4">
        <v>44</v>
      </c>
      <c r="Q2026" s="4">
        <v>26</v>
      </c>
      <c r="R2026" s="4">
        <v>55</v>
      </c>
      <c r="S2026" s="4">
        <v>32</v>
      </c>
      <c r="T2026" s="4">
        <v>37</v>
      </c>
      <c r="U2026" s="4">
        <v>52</v>
      </c>
      <c r="V2026" s="13">
        <v>56</v>
      </c>
      <c r="W2026" s="4">
        <v>35</v>
      </c>
      <c r="X2026" s="4">
        <v>30</v>
      </c>
      <c r="Y2026">
        <f t="shared" si="382"/>
        <v>0</v>
      </c>
      <c r="Z2026">
        <f t="shared" si="383"/>
        <v>0</v>
      </c>
    </row>
    <row r="2027" spans="2:26" x14ac:dyDescent="0.25">
      <c r="B2027" s="11">
        <f t="shared" si="384"/>
        <v>44645.958333328446</v>
      </c>
      <c r="C2027" s="1">
        <f t="shared" si="375"/>
        <v>3</v>
      </c>
      <c r="D2027" s="1">
        <f t="shared" si="376"/>
        <v>5</v>
      </c>
      <c r="E2027" s="12">
        <f t="shared" si="377"/>
        <v>24</v>
      </c>
      <c r="F2027" s="124" t="str">
        <f t="shared" si="378"/>
        <v>0</v>
      </c>
      <c r="G2027" s="1">
        <f ca="1">(OFFSET(O2027,0,MATCH(Customer!$J$6,'CDH &amp; HDH'!$P$11:$X$11,0)))</f>
        <v>56</v>
      </c>
      <c r="H2027" s="1" t="str">
        <f t="shared" si="379"/>
        <v>Heating</v>
      </c>
      <c r="I2027" s="1">
        <f ca="1">OFFSET(IF($H2027="Cooling",Customer!$C$25,Customer!$C$52),E2027,D2027)</f>
        <v>66</v>
      </c>
      <c r="J2027" s="1">
        <f ca="1">OFFSET(IF($H2027="Cooling",Customer!$L$25,Customer!$L$52),$E2027,$D2027)</f>
        <v>64</v>
      </c>
      <c r="K2027" s="16">
        <f t="shared" si="380"/>
        <v>0</v>
      </c>
      <c r="L2027" s="16">
        <f t="shared" si="381"/>
        <v>0</v>
      </c>
      <c r="M2027" s="17">
        <f t="shared" ca="1" si="373"/>
        <v>10</v>
      </c>
      <c r="N2027" s="17">
        <f t="shared" ca="1" si="374"/>
        <v>8</v>
      </c>
      <c r="O2027" s="4"/>
      <c r="P2027" s="4">
        <v>43</v>
      </c>
      <c r="Q2027" s="4">
        <v>26</v>
      </c>
      <c r="R2027" s="4">
        <v>54</v>
      </c>
      <c r="S2027" s="4">
        <v>31</v>
      </c>
      <c r="T2027" s="4">
        <v>37</v>
      </c>
      <c r="U2027" s="4">
        <v>53</v>
      </c>
      <c r="V2027" s="13">
        <v>56</v>
      </c>
      <c r="W2027" s="4">
        <v>35</v>
      </c>
      <c r="X2027" s="4">
        <v>28</v>
      </c>
      <c r="Y2027">
        <f t="shared" si="382"/>
        <v>0</v>
      </c>
      <c r="Z2027">
        <f t="shared" si="383"/>
        <v>0</v>
      </c>
    </row>
    <row r="2028" spans="2:26" x14ac:dyDescent="0.25">
      <c r="B2028" s="11">
        <f t="shared" si="384"/>
        <v>44645.999999995111</v>
      </c>
      <c r="C2028" s="1">
        <f t="shared" si="375"/>
        <v>3</v>
      </c>
      <c r="D2028" s="1">
        <f t="shared" si="376"/>
        <v>6</v>
      </c>
      <c r="E2028" s="12">
        <f t="shared" si="377"/>
        <v>1</v>
      </c>
      <c r="F2028" s="124" t="str">
        <f t="shared" si="378"/>
        <v>0</v>
      </c>
      <c r="G2028" s="1">
        <f ca="1">(OFFSET(O2028,0,MATCH(Customer!$J$6,'CDH &amp; HDH'!$P$11:$X$11,0)))</f>
        <v>56</v>
      </c>
      <c r="H2028" s="1" t="str">
        <f t="shared" si="379"/>
        <v>Heating</v>
      </c>
      <c r="I2028" s="1">
        <f ca="1">OFFSET(IF($H2028="Cooling",Customer!$C$25,Customer!$C$52),E2028,D2028)</f>
        <v>66</v>
      </c>
      <c r="J2028" s="1">
        <f ca="1">OFFSET(IF($H2028="Cooling",Customer!$L$25,Customer!$L$52),$E2028,$D2028)</f>
        <v>64</v>
      </c>
      <c r="K2028" s="16">
        <f t="shared" si="380"/>
        <v>0</v>
      </c>
      <c r="L2028" s="16">
        <f t="shared" si="381"/>
        <v>0</v>
      </c>
      <c r="M2028" s="17">
        <f t="shared" ca="1" si="373"/>
        <v>10</v>
      </c>
      <c r="N2028" s="17">
        <f t="shared" ca="1" si="374"/>
        <v>8</v>
      </c>
      <c r="O2028" s="4"/>
      <c r="P2028" s="4">
        <v>41</v>
      </c>
      <c r="Q2028" s="4">
        <v>27</v>
      </c>
      <c r="R2028" s="4">
        <v>54</v>
      </c>
      <c r="S2028" s="4">
        <v>31</v>
      </c>
      <c r="T2028" s="4">
        <v>37</v>
      </c>
      <c r="U2028" s="4">
        <v>52</v>
      </c>
      <c r="V2028" s="13">
        <v>56</v>
      </c>
      <c r="W2028" s="4">
        <v>35</v>
      </c>
      <c r="X2028" s="4">
        <v>27</v>
      </c>
      <c r="Y2028">
        <f t="shared" si="382"/>
        <v>0</v>
      </c>
      <c r="Z2028">
        <f t="shared" si="383"/>
        <v>0</v>
      </c>
    </row>
    <row r="2029" spans="2:26" x14ac:dyDescent="0.25">
      <c r="B2029" s="11">
        <f t="shared" si="384"/>
        <v>44646.041666661775</v>
      </c>
      <c r="C2029" s="1">
        <f t="shared" si="375"/>
        <v>3</v>
      </c>
      <c r="D2029" s="1">
        <f t="shared" si="376"/>
        <v>6</v>
      </c>
      <c r="E2029" s="12">
        <f t="shared" si="377"/>
        <v>2</v>
      </c>
      <c r="F2029" s="124" t="str">
        <f t="shared" si="378"/>
        <v>0</v>
      </c>
      <c r="G2029" s="1">
        <f ca="1">(OFFSET(O2029,0,MATCH(Customer!$J$6,'CDH &amp; HDH'!$P$11:$X$11,0)))</f>
        <v>56</v>
      </c>
      <c r="H2029" s="1" t="str">
        <f t="shared" si="379"/>
        <v>Heating</v>
      </c>
      <c r="I2029" s="1">
        <f ca="1">OFFSET(IF($H2029="Cooling",Customer!$C$25,Customer!$C$52),E2029,D2029)</f>
        <v>66</v>
      </c>
      <c r="J2029" s="1">
        <f ca="1">OFFSET(IF($H2029="Cooling",Customer!$L$25,Customer!$L$52),$E2029,$D2029)</f>
        <v>64</v>
      </c>
      <c r="K2029" s="16">
        <f t="shared" si="380"/>
        <v>0</v>
      </c>
      <c r="L2029" s="16">
        <f t="shared" si="381"/>
        <v>0</v>
      </c>
      <c r="M2029" s="17">
        <f t="shared" ca="1" si="373"/>
        <v>10</v>
      </c>
      <c r="N2029" s="17">
        <f t="shared" ca="1" si="374"/>
        <v>8</v>
      </c>
      <c r="O2029" s="4"/>
      <c r="P2029" s="4">
        <v>40</v>
      </c>
      <c r="Q2029" s="4">
        <v>27</v>
      </c>
      <c r="R2029" s="4">
        <v>54</v>
      </c>
      <c r="S2029" s="4">
        <v>31</v>
      </c>
      <c r="T2029" s="4">
        <v>32</v>
      </c>
      <c r="U2029" s="4">
        <v>51</v>
      </c>
      <c r="V2029" s="13">
        <v>56</v>
      </c>
      <c r="W2029" s="4">
        <v>35</v>
      </c>
      <c r="X2029" s="4">
        <v>26</v>
      </c>
      <c r="Y2029">
        <f t="shared" si="382"/>
        <v>0</v>
      </c>
      <c r="Z2029">
        <f t="shared" si="383"/>
        <v>0</v>
      </c>
    </row>
    <row r="2030" spans="2:26" x14ac:dyDescent="0.25">
      <c r="B2030" s="11">
        <f t="shared" si="384"/>
        <v>44646.083333328439</v>
      </c>
      <c r="C2030" s="1">
        <f t="shared" si="375"/>
        <v>3</v>
      </c>
      <c r="D2030" s="1">
        <f t="shared" si="376"/>
        <v>6</v>
      </c>
      <c r="E2030" s="12">
        <f t="shared" si="377"/>
        <v>3</v>
      </c>
      <c r="F2030" s="124" t="str">
        <f t="shared" si="378"/>
        <v>0</v>
      </c>
      <c r="G2030" s="1">
        <f ca="1">(OFFSET(O2030,0,MATCH(Customer!$J$6,'CDH &amp; HDH'!$P$11:$X$11,0)))</f>
        <v>55</v>
      </c>
      <c r="H2030" s="1" t="str">
        <f t="shared" si="379"/>
        <v>Heating</v>
      </c>
      <c r="I2030" s="1">
        <f ca="1">OFFSET(IF($H2030="Cooling",Customer!$C$25,Customer!$C$52),E2030,D2030)</f>
        <v>66</v>
      </c>
      <c r="J2030" s="1">
        <f ca="1">OFFSET(IF($H2030="Cooling",Customer!$L$25,Customer!$L$52),$E2030,$D2030)</f>
        <v>64</v>
      </c>
      <c r="K2030" s="16">
        <f t="shared" si="380"/>
        <v>0</v>
      </c>
      <c r="L2030" s="16">
        <f t="shared" si="381"/>
        <v>0</v>
      </c>
      <c r="M2030" s="17">
        <f t="shared" ca="1" si="373"/>
        <v>11</v>
      </c>
      <c r="N2030" s="17">
        <f t="shared" ca="1" si="374"/>
        <v>9</v>
      </c>
      <c r="O2030" s="4"/>
      <c r="P2030" s="4">
        <v>38</v>
      </c>
      <c r="Q2030" s="4">
        <v>28</v>
      </c>
      <c r="R2030" s="4">
        <v>54</v>
      </c>
      <c r="S2030" s="4">
        <v>31</v>
      </c>
      <c r="T2030" s="4">
        <v>32</v>
      </c>
      <c r="U2030" s="4">
        <v>52</v>
      </c>
      <c r="V2030" s="13">
        <v>55</v>
      </c>
      <c r="W2030" s="4">
        <v>35</v>
      </c>
      <c r="X2030" s="4">
        <v>25</v>
      </c>
      <c r="Y2030">
        <f t="shared" si="382"/>
        <v>0</v>
      </c>
      <c r="Z2030">
        <f t="shared" si="383"/>
        <v>0</v>
      </c>
    </row>
    <row r="2031" spans="2:26" x14ac:dyDescent="0.25">
      <c r="B2031" s="11">
        <f t="shared" si="384"/>
        <v>44646.124999995103</v>
      </c>
      <c r="C2031" s="1">
        <f t="shared" si="375"/>
        <v>3</v>
      </c>
      <c r="D2031" s="1">
        <f t="shared" si="376"/>
        <v>6</v>
      </c>
      <c r="E2031" s="12">
        <f t="shared" si="377"/>
        <v>4</v>
      </c>
      <c r="F2031" s="124" t="str">
        <f t="shared" si="378"/>
        <v>0</v>
      </c>
      <c r="G2031" s="1">
        <f ca="1">(OFFSET(O2031,0,MATCH(Customer!$J$6,'CDH &amp; HDH'!$P$11:$X$11,0)))</f>
        <v>52</v>
      </c>
      <c r="H2031" s="1" t="str">
        <f t="shared" si="379"/>
        <v>Heating</v>
      </c>
      <c r="I2031" s="1">
        <f ca="1">OFFSET(IF($H2031="Cooling",Customer!$C$25,Customer!$C$52),E2031,D2031)</f>
        <v>66</v>
      </c>
      <c r="J2031" s="1">
        <f ca="1">OFFSET(IF($H2031="Cooling",Customer!$L$25,Customer!$L$52),$E2031,$D2031)</f>
        <v>64</v>
      </c>
      <c r="K2031" s="16">
        <f t="shared" si="380"/>
        <v>0</v>
      </c>
      <c r="L2031" s="16">
        <f t="shared" si="381"/>
        <v>0</v>
      </c>
      <c r="M2031" s="17">
        <f t="shared" ca="1" si="373"/>
        <v>14</v>
      </c>
      <c r="N2031" s="17">
        <f t="shared" ca="1" si="374"/>
        <v>12</v>
      </c>
      <c r="O2031" s="4"/>
      <c r="P2031" s="4">
        <v>37</v>
      </c>
      <c r="Q2031" s="4">
        <v>29</v>
      </c>
      <c r="R2031" s="4">
        <v>54</v>
      </c>
      <c r="S2031" s="4">
        <v>31</v>
      </c>
      <c r="T2031" s="4">
        <v>31</v>
      </c>
      <c r="U2031" s="4">
        <v>51</v>
      </c>
      <c r="V2031" s="13">
        <v>52</v>
      </c>
      <c r="W2031" s="4">
        <v>34</v>
      </c>
      <c r="X2031" s="4">
        <v>24</v>
      </c>
      <c r="Y2031">
        <f t="shared" si="382"/>
        <v>0</v>
      </c>
      <c r="Z2031">
        <f t="shared" si="383"/>
        <v>0</v>
      </c>
    </row>
    <row r="2032" spans="2:26" x14ac:dyDescent="0.25">
      <c r="B2032" s="11">
        <f t="shared" si="384"/>
        <v>44646.166666661768</v>
      </c>
      <c r="C2032" s="1">
        <f t="shared" si="375"/>
        <v>3</v>
      </c>
      <c r="D2032" s="1">
        <f t="shared" si="376"/>
        <v>6</v>
      </c>
      <c r="E2032" s="12">
        <f t="shared" si="377"/>
        <v>5</v>
      </c>
      <c r="F2032" s="124" t="str">
        <f t="shared" si="378"/>
        <v>0</v>
      </c>
      <c r="G2032" s="1">
        <f ca="1">(OFFSET(O2032,0,MATCH(Customer!$J$6,'CDH &amp; HDH'!$P$11:$X$11,0)))</f>
        <v>55</v>
      </c>
      <c r="H2032" s="1" t="str">
        <f t="shared" si="379"/>
        <v>Heating</v>
      </c>
      <c r="I2032" s="1">
        <f ca="1">OFFSET(IF($H2032="Cooling",Customer!$C$25,Customer!$C$52),E2032,D2032)</f>
        <v>66</v>
      </c>
      <c r="J2032" s="1">
        <f ca="1">OFFSET(IF($H2032="Cooling",Customer!$L$25,Customer!$L$52),$E2032,$D2032)</f>
        <v>64</v>
      </c>
      <c r="K2032" s="16">
        <f t="shared" si="380"/>
        <v>0</v>
      </c>
      <c r="L2032" s="16">
        <f t="shared" si="381"/>
        <v>0</v>
      </c>
      <c r="M2032" s="17">
        <f t="shared" ca="1" si="373"/>
        <v>11</v>
      </c>
      <c r="N2032" s="17">
        <f t="shared" ca="1" si="374"/>
        <v>9</v>
      </c>
      <c r="O2032" s="4"/>
      <c r="P2032" s="4">
        <v>37</v>
      </c>
      <c r="Q2032" s="4">
        <v>29</v>
      </c>
      <c r="R2032" s="4">
        <v>53</v>
      </c>
      <c r="S2032" s="4">
        <v>30</v>
      </c>
      <c r="T2032" s="4">
        <v>29</v>
      </c>
      <c r="U2032" s="4">
        <v>51</v>
      </c>
      <c r="V2032" s="13">
        <v>55</v>
      </c>
      <c r="W2032" s="4">
        <v>34</v>
      </c>
      <c r="X2032" s="4">
        <v>23</v>
      </c>
      <c r="Y2032">
        <f t="shared" si="382"/>
        <v>0</v>
      </c>
      <c r="Z2032">
        <f t="shared" si="383"/>
        <v>0</v>
      </c>
    </row>
    <row r="2033" spans="2:26" x14ac:dyDescent="0.25">
      <c r="B2033" s="11">
        <f t="shared" si="384"/>
        <v>44646.208333328432</v>
      </c>
      <c r="C2033" s="1">
        <f t="shared" si="375"/>
        <v>3</v>
      </c>
      <c r="D2033" s="1">
        <f t="shared" si="376"/>
        <v>6</v>
      </c>
      <c r="E2033" s="12">
        <f t="shared" si="377"/>
        <v>6</v>
      </c>
      <c r="F2033" s="124" t="str">
        <f t="shared" si="378"/>
        <v>0</v>
      </c>
      <c r="G2033" s="1">
        <f ca="1">(OFFSET(O2033,0,MATCH(Customer!$J$6,'CDH &amp; HDH'!$P$11:$X$11,0)))</f>
        <v>54</v>
      </c>
      <c r="H2033" s="1" t="str">
        <f t="shared" si="379"/>
        <v>Heating</v>
      </c>
      <c r="I2033" s="1">
        <f ca="1">OFFSET(IF($H2033="Cooling",Customer!$C$25,Customer!$C$52),E2033,D2033)</f>
        <v>66</v>
      </c>
      <c r="J2033" s="1">
        <f ca="1">OFFSET(IF($H2033="Cooling",Customer!$L$25,Customer!$L$52),$E2033,$D2033)</f>
        <v>64</v>
      </c>
      <c r="K2033" s="16">
        <f t="shared" si="380"/>
        <v>0</v>
      </c>
      <c r="L2033" s="16">
        <f t="shared" si="381"/>
        <v>0</v>
      </c>
      <c r="M2033" s="17">
        <f t="shared" ca="1" si="373"/>
        <v>12</v>
      </c>
      <c r="N2033" s="17">
        <f t="shared" ca="1" si="374"/>
        <v>10</v>
      </c>
      <c r="O2033" s="4"/>
      <c r="P2033" s="4">
        <v>37</v>
      </c>
      <c r="Q2033" s="4">
        <v>29</v>
      </c>
      <c r="R2033" s="4">
        <v>52</v>
      </c>
      <c r="S2033" s="4">
        <v>30</v>
      </c>
      <c r="T2033" s="4">
        <v>29</v>
      </c>
      <c r="U2033" s="4">
        <v>50</v>
      </c>
      <c r="V2033" s="13">
        <v>54</v>
      </c>
      <c r="W2033" s="4">
        <v>34</v>
      </c>
      <c r="X2033" s="4">
        <v>22</v>
      </c>
      <c r="Y2033">
        <f t="shared" si="382"/>
        <v>0</v>
      </c>
      <c r="Z2033">
        <f t="shared" si="383"/>
        <v>0</v>
      </c>
    </row>
    <row r="2034" spans="2:26" x14ac:dyDescent="0.25">
      <c r="B2034" s="11">
        <f t="shared" si="384"/>
        <v>44646.249999995096</v>
      </c>
      <c r="C2034" s="1">
        <f t="shared" si="375"/>
        <v>3</v>
      </c>
      <c r="D2034" s="1">
        <f t="shared" si="376"/>
        <v>6</v>
      </c>
      <c r="E2034" s="12">
        <f t="shared" si="377"/>
        <v>7</v>
      </c>
      <c r="F2034" s="124" t="str">
        <f t="shared" si="378"/>
        <v>0</v>
      </c>
      <c r="G2034" s="1">
        <f ca="1">(OFFSET(O2034,0,MATCH(Customer!$J$6,'CDH &amp; HDH'!$P$11:$X$11,0)))</f>
        <v>56</v>
      </c>
      <c r="H2034" s="1" t="str">
        <f t="shared" si="379"/>
        <v>Heating</v>
      </c>
      <c r="I2034" s="1">
        <f ca="1">OFFSET(IF($H2034="Cooling",Customer!$C$25,Customer!$C$52),E2034,D2034)</f>
        <v>66</v>
      </c>
      <c r="J2034" s="1">
        <f ca="1">OFFSET(IF($H2034="Cooling",Customer!$L$25,Customer!$L$52),$E2034,$D2034)</f>
        <v>64</v>
      </c>
      <c r="K2034" s="16">
        <f t="shared" si="380"/>
        <v>0</v>
      </c>
      <c r="L2034" s="16">
        <f t="shared" si="381"/>
        <v>0</v>
      </c>
      <c r="M2034" s="17">
        <f t="shared" ca="1" si="373"/>
        <v>10</v>
      </c>
      <c r="N2034" s="17">
        <f t="shared" ca="1" si="374"/>
        <v>8</v>
      </c>
      <c r="O2034" s="4"/>
      <c r="P2034" s="4">
        <v>37</v>
      </c>
      <c r="Q2034" s="4">
        <v>29</v>
      </c>
      <c r="R2034" s="4">
        <v>53</v>
      </c>
      <c r="S2034" s="4">
        <v>30</v>
      </c>
      <c r="T2034" s="4">
        <v>32</v>
      </c>
      <c r="U2034" s="4">
        <v>50</v>
      </c>
      <c r="V2034" s="13">
        <v>56</v>
      </c>
      <c r="W2034" s="4">
        <v>34</v>
      </c>
      <c r="X2034" s="4">
        <v>24</v>
      </c>
      <c r="Y2034">
        <f t="shared" si="382"/>
        <v>0</v>
      </c>
      <c r="Z2034">
        <f t="shared" si="383"/>
        <v>0</v>
      </c>
    </row>
    <row r="2035" spans="2:26" x14ac:dyDescent="0.25">
      <c r="B2035" s="11">
        <f t="shared" si="384"/>
        <v>44646.29166666176</v>
      </c>
      <c r="C2035" s="1">
        <f t="shared" si="375"/>
        <v>3</v>
      </c>
      <c r="D2035" s="1">
        <f t="shared" si="376"/>
        <v>6</v>
      </c>
      <c r="E2035" s="12">
        <f t="shared" si="377"/>
        <v>8</v>
      </c>
      <c r="F2035" s="124" t="str">
        <f t="shared" si="378"/>
        <v>0</v>
      </c>
      <c r="G2035" s="1">
        <f ca="1">(OFFSET(O2035,0,MATCH(Customer!$J$6,'CDH &amp; HDH'!$P$11:$X$11,0)))</f>
        <v>60</v>
      </c>
      <c r="H2035" s="1" t="str">
        <f t="shared" si="379"/>
        <v>Heating</v>
      </c>
      <c r="I2035" s="1">
        <f ca="1">OFFSET(IF($H2035="Cooling",Customer!$C$25,Customer!$C$52),E2035,D2035)</f>
        <v>66</v>
      </c>
      <c r="J2035" s="1">
        <f ca="1">OFFSET(IF($H2035="Cooling",Customer!$L$25,Customer!$L$52),$E2035,$D2035)</f>
        <v>64</v>
      </c>
      <c r="K2035" s="16">
        <f t="shared" si="380"/>
        <v>0</v>
      </c>
      <c r="L2035" s="16">
        <f t="shared" si="381"/>
        <v>0</v>
      </c>
      <c r="M2035" s="17">
        <f t="shared" ca="1" si="373"/>
        <v>6</v>
      </c>
      <c r="N2035" s="17">
        <f t="shared" ca="1" si="374"/>
        <v>4</v>
      </c>
      <c r="O2035" s="4"/>
      <c r="P2035" s="4">
        <v>43</v>
      </c>
      <c r="Q2035" s="4">
        <v>30</v>
      </c>
      <c r="R2035" s="4">
        <v>55</v>
      </c>
      <c r="S2035" s="4">
        <v>30</v>
      </c>
      <c r="T2035" s="4">
        <v>37</v>
      </c>
      <c r="U2035" s="4">
        <v>55</v>
      </c>
      <c r="V2035" s="13">
        <v>60</v>
      </c>
      <c r="W2035" s="4">
        <v>34</v>
      </c>
      <c r="X2035" s="4">
        <v>30</v>
      </c>
      <c r="Y2035">
        <f t="shared" si="382"/>
        <v>0</v>
      </c>
      <c r="Z2035">
        <f t="shared" si="383"/>
        <v>0</v>
      </c>
    </row>
    <row r="2036" spans="2:26" x14ac:dyDescent="0.25">
      <c r="B2036" s="11">
        <f t="shared" si="384"/>
        <v>44646.333333328424</v>
      </c>
      <c r="C2036" s="1">
        <f t="shared" si="375"/>
        <v>3</v>
      </c>
      <c r="D2036" s="1">
        <f t="shared" si="376"/>
        <v>6</v>
      </c>
      <c r="E2036" s="12">
        <f t="shared" si="377"/>
        <v>9</v>
      </c>
      <c r="F2036" s="124" t="str">
        <f t="shared" si="378"/>
        <v>0</v>
      </c>
      <c r="G2036" s="1">
        <f ca="1">(OFFSET(O2036,0,MATCH(Customer!$J$6,'CDH &amp; HDH'!$P$11:$X$11,0)))</f>
        <v>64</v>
      </c>
      <c r="H2036" s="1" t="str">
        <f t="shared" si="379"/>
        <v>Heating</v>
      </c>
      <c r="I2036" s="1">
        <f ca="1">OFFSET(IF($H2036="Cooling",Customer!$C$25,Customer!$C$52),E2036,D2036)</f>
        <v>66</v>
      </c>
      <c r="J2036" s="1">
        <f ca="1">OFFSET(IF($H2036="Cooling",Customer!$L$25,Customer!$L$52),$E2036,$D2036)</f>
        <v>64</v>
      </c>
      <c r="K2036" s="16">
        <f t="shared" si="380"/>
        <v>0</v>
      </c>
      <c r="L2036" s="16">
        <f t="shared" si="381"/>
        <v>0</v>
      </c>
      <c r="M2036" s="17">
        <f t="shared" ca="1" si="373"/>
        <v>2</v>
      </c>
      <c r="N2036" s="17">
        <f t="shared" ca="1" si="374"/>
        <v>0</v>
      </c>
      <c r="O2036" s="4"/>
      <c r="P2036" s="4">
        <v>49</v>
      </c>
      <c r="Q2036" s="4">
        <v>30</v>
      </c>
      <c r="R2036" s="4">
        <v>59</v>
      </c>
      <c r="S2036" s="4">
        <v>29</v>
      </c>
      <c r="T2036" s="4">
        <v>40</v>
      </c>
      <c r="U2036" s="4">
        <v>59</v>
      </c>
      <c r="V2036" s="13">
        <v>64</v>
      </c>
      <c r="W2036" s="4">
        <v>35</v>
      </c>
      <c r="X2036" s="4">
        <v>38</v>
      </c>
      <c r="Y2036">
        <f t="shared" si="382"/>
        <v>0</v>
      </c>
      <c r="Z2036">
        <f t="shared" si="383"/>
        <v>0</v>
      </c>
    </row>
    <row r="2037" spans="2:26" x14ac:dyDescent="0.25">
      <c r="B2037" s="11">
        <f t="shared" si="384"/>
        <v>44646.374999995089</v>
      </c>
      <c r="C2037" s="1">
        <f t="shared" si="375"/>
        <v>3</v>
      </c>
      <c r="D2037" s="1">
        <f t="shared" si="376"/>
        <v>6</v>
      </c>
      <c r="E2037" s="12">
        <f t="shared" si="377"/>
        <v>10</v>
      </c>
      <c r="F2037" s="124" t="str">
        <f t="shared" si="378"/>
        <v>0</v>
      </c>
      <c r="G2037" s="1">
        <f ca="1">(OFFSET(O2037,0,MATCH(Customer!$J$6,'CDH &amp; HDH'!$P$11:$X$11,0)))</f>
        <v>67</v>
      </c>
      <c r="H2037" s="1" t="str">
        <f t="shared" si="379"/>
        <v>Heating</v>
      </c>
      <c r="I2037" s="1">
        <f ca="1">OFFSET(IF($H2037="Cooling",Customer!$C$25,Customer!$C$52),E2037,D2037)</f>
        <v>66</v>
      </c>
      <c r="J2037" s="1">
        <f ca="1">OFFSET(IF($H2037="Cooling",Customer!$L$25,Customer!$L$52),$E2037,$D2037)</f>
        <v>64</v>
      </c>
      <c r="K2037" s="16">
        <f t="shared" si="380"/>
        <v>0</v>
      </c>
      <c r="L2037" s="16">
        <f t="shared" si="381"/>
        <v>0</v>
      </c>
      <c r="M2037" s="17">
        <f t="shared" ca="1" si="373"/>
        <v>0</v>
      </c>
      <c r="N2037" s="17">
        <f t="shared" ca="1" si="374"/>
        <v>0</v>
      </c>
      <c r="O2037" s="4"/>
      <c r="P2037" s="4">
        <v>55</v>
      </c>
      <c r="Q2037" s="4">
        <v>30</v>
      </c>
      <c r="R2037" s="4">
        <v>61</v>
      </c>
      <c r="S2037" s="4">
        <v>30</v>
      </c>
      <c r="T2037" s="4">
        <v>42</v>
      </c>
      <c r="U2037" s="4">
        <v>61</v>
      </c>
      <c r="V2037" s="13">
        <v>67</v>
      </c>
      <c r="W2037" s="4">
        <v>36</v>
      </c>
      <c r="X2037" s="4">
        <v>43</v>
      </c>
      <c r="Y2037">
        <f t="shared" si="382"/>
        <v>0</v>
      </c>
      <c r="Z2037">
        <f t="shared" si="383"/>
        <v>0</v>
      </c>
    </row>
    <row r="2038" spans="2:26" x14ac:dyDescent="0.25">
      <c r="B2038" s="11">
        <f t="shared" si="384"/>
        <v>44646.416666661753</v>
      </c>
      <c r="C2038" s="1">
        <f t="shared" si="375"/>
        <v>3</v>
      </c>
      <c r="D2038" s="1">
        <f t="shared" si="376"/>
        <v>6</v>
      </c>
      <c r="E2038" s="12">
        <f t="shared" si="377"/>
        <v>11</v>
      </c>
      <c r="F2038" s="124" t="str">
        <f t="shared" si="378"/>
        <v>0</v>
      </c>
      <c r="G2038" s="1">
        <f ca="1">(OFFSET(O2038,0,MATCH(Customer!$J$6,'CDH &amp; HDH'!$P$11:$X$11,0)))</f>
        <v>70</v>
      </c>
      <c r="H2038" s="1" t="str">
        <f t="shared" si="379"/>
        <v>Heating</v>
      </c>
      <c r="I2038" s="1">
        <f ca="1">OFFSET(IF($H2038="Cooling",Customer!$C$25,Customer!$C$52),E2038,D2038)</f>
        <v>66</v>
      </c>
      <c r="J2038" s="1">
        <f ca="1">OFFSET(IF($H2038="Cooling",Customer!$L$25,Customer!$L$52),$E2038,$D2038)</f>
        <v>64</v>
      </c>
      <c r="K2038" s="16">
        <f t="shared" si="380"/>
        <v>0</v>
      </c>
      <c r="L2038" s="16">
        <f t="shared" si="381"/>
        <v>0</v>
      </c>
      <c r="M2038" s="17">
        <f t="shared" ca="1" si="373"/>
        <v>0</v>
      </c>
      <c r="N2038" s="17">
        <f t="shared" ca="1" si="374"/>
        <v>0</v>
      </c>
      <c r="O2038" s="4"/>
      <c r="P2038" s="4">
        <v>59</v>
      </c>
      <c r="Q2038" s="4">
        <v>30</v>
      </c>
      <c r="R2038" s="4">
        <v>64</v>
      </c>
      <c r="S2038" s="4">
        <v>31</v>
      </c>
      <c r="T2038" s="4">
        <v>45</v>
      </c>
      <c r="U2038" s="4">
        <v>60</v>
      </c>
      <c r="V2038" s="13">
        <v>70</v>
      </c>
      <c r="W2038" s="4">
        <v>36</v>
      </c>
      <c r="X2038" s="4">
        <v>45</v>
      </c>
      <c r="Y2038">
        <f t="shared" si="382"/>
        <v>0</v>
      </c>
      <c r="Z2038">
        <f t="shared" si="383"/>
        <v>0</v>
      </c>
    </row>
    <row r="2039" spans="2:26" x14ac:dyDescent="0.25">
      <c r="B2039" s="11">
        <f t="shared" si="384"/>
        <v>44646.458333328417</v>
      </c>
      <c r="C2039" s="1">
        <f t="shared" si="375"/>
        <v>3</v>
      </c>
      <c r="D2039" s="1">
        <f t="shared" si="376"/>
        <v>6</v>
      </c>
      <c r="E2039" s="12">
        <f t="shared" si="377"/>
        <v>12</v>
      </c>
      <c r="F2039" s="124" t="str">
        <f t="shared" si="378"/>
        <v>0</v>
      </c>
      <c r="G2039" s="1">
        <f ca="1">(OFFSET(O2039,0,MATCH(Customer!$J$6,'CDH &amp; HDH'!$P$11:$X$11,0)))</f>
        <v>72</v>
      </c>
      <c r="H2039" s="1" t="str">
        <f t="shared" si="379"/>
        <v>Heating</v>
      </c>
      <c r="I2039" s="1">
        <f ca="1">OFFSET(IF($H2039="Cooling",Customer!$C$25,Customer!$C$52),E2039,D2039)</f>
        <v>66</v>
      </c>
      <c r="J2039" s="1">
        <f ca="1">OFFSET(IF($H2039="Cooling",Customer!$L$25,Customer!$L$52),$E2039,$D2039)</f>
        <v>64</v>
      </c>
      <c r="K2039" s="16">
        <f t="shared" si="380"/>
        <v>0</v>
      </c>
      <c r="L2039" s="16">
        <f t="shared" si="381"/>
        <v>0</v>
      </c>
      <c r="M2039" s="17">
        <f t="shared" ca="1" si="373"/>
        <v>0</v>
      </c>
      <c r="N2039" s="17">
        <f t="shared" ca="1" si="374"/>
        <v>0</v>
      </c>
      <c r="O2039" s="4"/>
      <c r="P2039" s="4">
        <v>62</v>
      </c>
      <c r="Q2039" s="4">
        <v>30</v>
      </c>
      <c r="R2039" s="4">
        <v>67</v>
      </c>
      <c r="S2039" s="4">
        <v>30</v>
      </c>
      <c r="T2039" s="4">
        <v>48</v>
      </c>
      <c r="U2039" s="4">
        <v>64</v>
      </c>
      <c r="V2039" s="13">
        <v>72</v>
      </c>
      <c r="W2039" s="4">
        <v>36</v>
      </c>
      <c r="X2039" s="4">
        <v>48</v>
      </c>
      <c r="Y2039">
        <f t="shared" si="382"/>
        <v>0</v>
      </c>
      <c r="Z2039">
        <f t="shared" si="383"/>
        <v>0</v>
      </c>
    </row>
    <row r="2040" spans="2:26" x14ac:dyDescent="0.25">
      <c r="B2040" s="11">
        <f t="shared" si="384"/>
        <v>44646.499999995081</v>
      </c>
      <c r="C2040" s="1">
        <f t="shared" si="375"/>
        <v>3</v>
      </c>
      <c r="D2040" s="1">
        <f t="shared" si="376"/>
        <v>6</v>
      </c>
      <c r="E2040" s="12">
        <f t="shared" si="377"/>
        <v>13</v>
      </c>
      <c r="F2040" s="124" t="str">
        <f t="shared" si="378"/>
        <v>0</v>
      </c>
      <c r="G2040" s="1">
        <f ca="1">(OFFSET(O2040,0,MATCH(Customer!$J$6,'CDH &amp; HDH'!$P$11:$X$11,0)))</f>
        <v>73</v>
      </c>
      <c r="H2040" s="1" t="str">
        <f t="shared" si="379"/>
        <v>Heating</v>
      </c>
      <c r="I2040" s="1">
        <f ca="1">OFFSET(IF($H2040="Cooling",Customer!$C$25,Customer!$C$52),E2040,D2040)</f>
        <v>66</v>
      </c>
      <c r="J2040" s="1">
        <f ca="1">OFFSET(IF($H2040="Cooling",Customer!$L$25,Customer!$L$52),$E2040,$D2040)</f>
        <v>64</v>
      </c>
      <c r="K2040" s="16">
        <f t="shared" si="380"/>
        <v>0</v>
      </c>
      <c r="L2040" s="16">
        <f t="shared" si="381"/>
        <v>0</v>
      </c>
      <c r="M2040" s="17">
        <f t="shared" ca="1" si="373"/>
        <v>0</v>
      </c>
      <c r="N2040" s="17">
        <f t="shared" ca="1" si="374"/>
        <v>0</v>
      </c>
      <c r="O2040" s="4"/>
      <c r="P2040" s="4">
        <v>66</v>
      </c>
      <c r="Q2040" s="4">
        <v>31</v>
      </c>
      <c r="R2040" s="4">
        <v>67</v>
      </c>
      <c r="S2040" s="4">
        <v>30</v>
      </c>
      <c r="T2040" s="4">
        <v>51</v>
      </c>
      <c r="U2040" s="4">
        <v>68</v>
      </c>
      <c r="V2040" s="13">
        <v>73</v>
      </c>
      <c r="W2040" s="4">
        <v>38</v>
      </c>
      <c r="X2040" s="4">
        <v>48</v>
      </c>
      <c r="Y2040">
        <f t="shared" si="382"/>
        <v>0</v>
      </c>
      <c r="Z2040">
        <f t="shared" si="383"/>
        <v>0</v>
      </c>
    </row>
    <row r="2041" spans="2:26" x14ac:dyDescent="0.25">
      <c r="B2041" s="11">
        <f t="shared" si="384"/>
        <v>44646.541666661746</v>
      </c>
      <c r="C2041" s="1">
        <f t="shared" si="375"/>
        <v>3</v>
      </c>
      <c r="D2041" s="1">
        <f t="shared" si="376"/>
        <v>6</v>
      </c>
      <c r="E2041" s="12">
        <f t="shared" si="377"/>
        <v>14</v>
      </c>
      <c r="F2041" s="124" t="str">
        <f t="shared" si="378"/>
        <v>0</v>
      </c>
      <c r="G2041" s="1">
        <f ca="1">(OFFSET(O2041,0,MATCH(Customer!$J$6,'CDH &amp; HDH'!$P$11:$X$11,0)))</f>
        <v>72</v>
      </c>
      <c r="H2041" s="1" t="str">
        <f t="shared" si="379"/>
        <v>Heating</v>
      </c>
      <c r="I2041" s="1">
        <f ca="1">OFFSET(IF($H2041="Cooling",Customer!$C$25,Customer!$C$52),E2041,D2041)</f>
        <v>66</v>
      </c>
      <c r="J2041" s="1">
        <f ca="1">OFFSET(IF($H2041="Cooling",Customer!$L$25,Customer!$L$52),$E2041,$D2041)</f>
        <v>64</v>
      </c>
      <c r="K2041" s="16">
        <f t="shared" si="380"/>
        <v>0</v>
      </c>
      <c r="L2041" s="16">
        <f t="shared" si="381"/>
        <v>0</v>
      </c>
      <c r="M2041" s="17">
        <f t="shared" ca="1" si="373"/>
        <v>0</v>
      </c>
      <c r="N2041" s="17">
        <f t="shared" ca="1" si="374"/>
        <v>0</v>
      </c>
      <c r="O2041" s="4"/>
      <c r="P2041" s="4">
        <v>67</v>
      </c>
      <c r="Q2041" s="4">
        <v>31</v>
      </c>
      <c r="R2041" s="4">
        <v>66</v>
      </c>
      <c r="S2041" s="4">
        <v>30</v>
      </c>
      <c r="T2041" s="4">
        <v>52</v>
      </c>
      <c r="U2041" s="4">
        <v>70</v>
      </c>
      <c r="V2041" s="13">
        <v>72</v>
      </c>
      <c r="W2041" s="4">
        <v>39</v>
      </c>
      <c r="X2041" s="4">
        <v>43</v>
      </c>
      <c r="Y2041">
        <f t="shared" si="382"/>
        <v>0</v>
      </c>
      <c r="Z2041">
        <f t="shared" si="383"/>
        <v>0</v>
      </c>
    </row>
    <row r="2042" spans="2:26" x14ac:dyDescent="0.25">
      <c r="B2042" s="11">
        <f t="shared" si="384"/>
        <v>44646.58333332841</v>
      </c>
      <c r="C2042" s="1">
        <f t="shared" si="375"/>
        <v>3</v>
      </c>
      <c r="D2042" s="1">
        <f t="shared" si="376"/>
        <v>6</v>
      </c>
      <c r="E2042" s="12">
        <f t="shared" si="377"/>
        <v>15</v>
      </c>
      <c r="F2042" s="124" t="str">
        <f t="shared" si="378"/>
        <v>0</v>
      </c>
      <c r="G2042" s="1">
        <f ca="1">(OFFSET(O2042,0,MATCH(Customer!$J$6,'CDH &amp; HDH'!$P$11:$X$11,0)))</f>
        <v>72</v>
      </c>
      <c r="H2042" s="1" t="str">
        <f t="shared" si="379"/>
        <v>Heating</v>
      </c>
      <c r="I2042" s="1">
        <f ca="1">OFFSET(IF($H2042="Cooling",Customer!$C$25,Customer!$C$52),E2042,D2042)</f>
        <v>66</v>
      </c>
      <c r="J2042" s="1">
        <f ca="1">OFFSET(IF($H2042="Cooling",Customer!$L$25,Customer!$L$52),$E2042,$D2042)</f>
        <v>64</v>
      </c>
      <c r="K2042" s="16">
        <f t="shared" si="380"/>
        <v>0</v>
      </c>
      <c r="L2042" s="16">
        <f t="shared" si="381"/>
        <v>0</v>
      </c>
      <c r="M2042" s="17">
        <f t="shared" ca="1" si="373"/>
        <v>0</v>
      </c>
      <c r="N2042" s="17">
        <f t="shared" ca="1" si="374"/>
        <v>0</v>
      </c>
      <c r="O2042" s="4"/>
      <c r="P2042" s="4">
        <v>67</v>
      </c>
      <c r="Q2042" s="4">
        <v>31</v>
      </c>
      <c r="R2042" s="4">
        <v>67</v>
      </c>
      <c r="S2042" s="4">
        <v>29</v>
      </c>
      <c r="T2042" s="4">
        <v>54</v>
      </c>
      <c r="U2042" s="4">
        <v>75</v>
      </c>
      <c r="V2042" s="13">
        <v>72</v>
      </c>
      <c r="W2042" s="4">
        <v>39</v>
      </c>
      <c r="X2042" s="4">
        <v>42</v>
      </c>
      <c r="Y2042">
        <f t="shared" si="382"/>
        <v>0</v>
      </c>
      <c r="Z2042">
        <f t="shared" si="383"/>
        <v>0</v>
      </c>
    </row>
    <row r="2043" spans="2:26" x14ac:dyDescent="0.25">
      <c r="B2043" s="11">
        <f t="shared" si="384"/>
        <v>44646.624999995074</v>
      </c>
      <c r="C2043" s="1">
        <f t="shared" si="375"/>
        <v>3</v>
      </c>
      <c r="D2043" s="1">
        <f t="shared" si="376"/>
        <v>6</v>
      </c>
      <c r="E2043" s="12">
        <f t="shared" si="377"/>
        <v>16</v>
      </c>
      <c r="F2043" s="124" t="str">
        <f t="shared" si="378"/>
        <v>0</v>
      </c>
      <c r="G2043" s="1">
        <f ca="1">(OFFSET(O2043,0,MATCH(Customer!$J$6,'CDH &amp; HDH'!$P$11:$X$11,0)))</f>
        <v>71</v>
      </c>
      <c r="H2043" s="1" t="str">
        <f t="shared" si="379"/>
        <v>Heating</v>
      </c>
      <c r="I2043" s="1">
        <f ca="1">OFFSET(IF($H2043="Cooling",Customer!$C$25,Customer!$C$52),E2043,D2043)</f>
        <v>66</v>
      </c>
      <c r="J2043" s="1">
        <f ca="1">OFFSET(IF($H2043="Cooling",Customer!$L$25,Customer!$L$52),$E2043,$D2043)</f>
        <v>64</v>
      </c>
      <c r="K2043" s="16">
        <f t="shared" si="380"/>
        <v>0</v>
      </c>
      <c r="L2043" s="16">
        <f t="shared" si="381"/>
        <v>0</v>
      </c>
      <c r="M2043" s="17">
        <f t="shared" ca="1" si="373"/>
        <v>0</v>
      </c>
      <c r="N2043" s="17">
        <f t="shared" ca="1" si="374"/>
        <v>0</v>
      </c>
      <c r="O2043" s="4"/>
      <c r="P2043" s="4">
        <v>68</v>
      </c>
      <c r="Q2043" s="4">
        <v>32</v>
      </c>
      <c r="R2043" s="4">
        <v>67</v>
      </c>
      <c r="S2043" s="4">
        <v>29</v>
      </c>
      <c r="T2043" s="4">
        <v>55</v>
      </c>
      <c r="U2043" s="4">
        <v>73</v>
      </c>
      <c r="V2043" s="13">
        <v>71</v>
      </c>
      <c r="W2043" s="4">
        <v>39</v>
      </c>
      <c r="X2043" s="4">
        <v>46</v>
      </c>
      <c r="Y2043">
        <f t="shared" si="382"/>
        <v>0</v>
      </c>
      <c r="Z2043">
        <f t="shared" si="383"/>
        <v>0</v>
      </c>
    </row>
    <row r="2044" spans="2:26" x14ac:dyDescent="0.25">
      <c r="B2044" s="11">
        <f t="shared" si="384"/>
        <v>44646.666666661738</v>
      </c>
      <c r="C2044" s="1">
        <f t="shared" si="375"/>
        <v>3</v>
      </c>
      <c r="D2044" s="1">
        <f t="shared" si="376"/>
        <v>6</v>
      </c>
      <c r="E2044" s="12">
        <f t="shared" si="377"/>
        <v>17</v>
      </c>
      <c r="F2044" s="124" t="str">
        <f t="shared" si="378"/>
        <v>0</v>
      </c>
      <c r="G2044" s="1">
        <f ca="1">(OFFSET(O2044,0,MATCH(Customer!$J$6,'CDH &amp; HDH'!$P$11:$X$11,0)))</f>
        <v>71</v>
      </c>
      <c r="H2044" s="1" t="str">
        <f t="shared" si="379"/>
        <v>Heating</v>
      </c>
      <c r="I2044" s="1">
        <f ca="1">OFFSET(IF($H2044="Cooling",Customer!$C$25,Customer!$C$52),E2044,D2044)</f>
        <v>66</v>
      </c>
      <c r="J2044" s="1">
        <f ca="1">OFFSET(IF($H2044="Cooling",Customer!$L$25,Customer!$L$52),$E2044,$D2044)</f>
        <v>64</v>
      </c>
      <c r="K2044" s="16">
        <f t="shared" si="380"/>
        <v>0</v>
      </c>
      <c r="L2044" s="16">
        <f t="shared" si="381"/>
        <v>0</v>
      </c>
      <c r="M2044" s="17">
        <f t="shared" ca="1" si="373"/>
        <v>0</v>
      </c>
      <c r="N2044" s="17">
        <f t="shared" ca="1" si="374"/>
        <v>0</v>
      </c>
      <c r="O2044" s="4"/>
      <c r="P2044" s="4">
        <v>65</v>
      </c>
      <c r="Q2044" s="4">
        <v>31</v>
      </c>
      <c r="R2044" s="4">
        <v>66</v>
      </c>
      <c r="S2044" s="4">
        <v>28</v>
      </c>
      <c r="T2044" s="4">
        <v>55</v>
      </c>
      <c r="U2044" s="4">
        <v>71</v>
      </c>
      <c r="V2044" s="13">
        <v>71</v>
      </c>
      <c r="W2044" s="4">
        <v>38</v>
      </c>
      <c r="X2044" s="4">
        <v>42</v>
      </c>
      <c r="Y2044">
        <f t="shared" si="382"/>
        <v>0</v>
      </c>
      <c r="Z2044">
        <f t="shared" si="383"/>
        <v>0</v>
      </c>
    </row>
    <row r="2045" spans="2:26" x14ac:dyDescent="0.25">
      <c r="B2045" s="11">
        <f t="shared" si="384"/>
        <v>44646.708333328403</v>
      </c>
      <c r="C2045" s="1">
        <f t="shared" si="375"/>
        <v>3</v>
      </c>
      <c r="D2045" s="1">
        <f t="shared" si="376"/>
        <v>6</v>
      </c>
      <c r="E2045" s="12">
        <f t="shared" si="377"/>
        <v>18</v>
      </c>
      <c r="F2045" s="124" t="str">
        <f t="shared" si="378"/>
        <v>0</v>
      </c>
      <c r="G2045" s="1">
        <f ca="1">(OFFSET(O2045,0,MATCH(Customer!$J$6,'CDH &amp; HDH'!$P$11:$X$11,0)))</f>
        <v>70</v>
      </c>
      <c r="H2045" s="1" t="str">
        <f t="shared" si="379"/>
        <v>Heating</v>
      </c>
      <c r="I2045" s="1">
        <f ca="1">OFFSET(IF($H2045="Cooling",Customer!$C$25,Customer!$C$52),E2045,D2045)</f>
        <v>66</v>
      </c>
      <c r="J2045" s="1">
        <f ca="1">OFFSET(IF($H2045="Cooling",Customer!$L$25,Customer!$L$52),$E2045,$D2045)</f>
        <v>64</v>
      </c>
      <c r="K2045" s="16">
        <f t="shared" si="380"/>
        <v>0</v>
      </c>
      <c r="L2045" s="16">
        <f t="shared" si="381"/>
        <v>0</v>
      </c>
      <c r="M2045" s="17">
        <f t="shared" ca="1" si="373"/>
        <v>0</v>
      </c>
      <c r="N2045" s="17">
        <f t="shared" ca="1" si="374"/>
        <v>0</v>
      </c>
      <c r="O2045" s="4"/>
      <c r="P2045" s="4">
        <v>63</v>
      </c>
      <c r="Q2045" s="4">
        <v>32</v>
      </c>
      <c r="R2045" s="4">
        <v>64</v>
      </c>
      <c r="S2045" s="4">
        <v>26</v>
      </c>
      <c r="T2045" s="4">
        <v>54</v>
      </c>
      <c r="U2045" s="4">
        <v>69</v>
      </c>
      <c r="V2045" s="13">
        <v>70</v>
      </c>
      <c r="W2045" s="4">
        <v>38</v>
      </c>
      <c r="X2045" s="4">
        <v>39</v>
      </c>
      <c r="Y2045">
        <f t="shared" si="382"/>
        <v>0</v>
      </c>
      <c r="Z2045">
        <f t="shared" si="383"/>
        <v>0</v>
      </c>
    </row>
    <row r="2046" spans="2:26" x14ac:dyDescent="0.25">
      <c r="B2046" s="11">
        <f t="shared" si="384"/>
        <v>44646.749999995067</v>
      </c>
      <c r="C2046" s="1">
        <f t="shared" si="375"/>
        <v>3</v>
      </c>
      <c r="D2046" s="1">
        <f t="shared" si="376"/>
        <v>6</v>
      </c>
      <c r="E2046" s="12">
        <f t="shared" si="377"/>
        <v>19</v>
      </c>
      <c r="F2046" s="124" t="str">
        <f t="shared" si="378"/>
        <v>0</v>
      </c>
      <c r="G2046" s="1">
        <f ca="1">(OFFSET(O2046,0,MATCH(Customer!$J$6,'CDH &amp; HDH'!$P$11:$X$11,0)))</f>
        <v>68</v>
      </c>
      <c r="H2046" s="1" t="str">
        <f t="shared" si="379"/>
        <v>Heating</v>
      </c>
      <c r="I2046" s="1">
        <f ca="1">OFFSET(IF($H2046="Cooling",Customer!$C$25,Customer!$C$52),E2046,D2046)</f>
        <v>66</v>
      </c>
      <c r="J2046" s="1">
        <f ca="1">OFFSET(IF($H2046="Cooling",Customer!$L$25,Customer!$L$52),$E2046,$D2046)</f>
        <v>64</v>
      </c>
      <c r="K2046" s="16">
        <f t="shared" si="380"/>
        <v>0</v>
      </c>
      <c r="L2046" s="16">
        <f t="shared" si="381"/>
        <v>0</v>
      </c>
      <c r="M2046" s="17">
        <f t="shared" ca="1" si="373"/>
        <v>0</v>
      </c>
      <c r="N2046" s="17">
        <f t="shared" ca="1" si="374"/>
        <v>0</v>
      </c>
      <c r="O2046" s="4"/>
      <c r="P2046" s="4">
        <v>60</v>
      </c>
      <c r="Q2046" s="4">
        <v>32</v>
      </c>
      <c r="R2046" s="4">
        <v>57</v>
      </c>
      <c r="S2046" s="4">
        <v>25</v>
      </c>
      <c r="T2046" s="4">
        <v>48</v>
      </c>
      <c r="U2046" s="4">
        <v>66</v>
      </c>
      <c r="V2046" s="13">
        <v>68</v>
      </c>
      <c r="W2046" s="4">
        <v>38</v>
      </c>
      <c r="X2046" s="4">
        <v>36</v>
      </c>
      <c r="Y2046">
        <f t="shared" si="382"/>
        <v>0</v>
      </c>
      <c r="Z2046">
        <f t="shared" si="383"/>
        <v>0</v>
      </c>
    </row>
    <row r="2047" spans="2:26" x14ac:dyDescent="0.25">
      <c r="B2047" s="11">
        <f t="shared" si="384"/>
        <v>44646.791666661731</v>
      </c>
      <c r="C2047" s="1">
        <f t="shared" si="375"/>
        <v>3</v>
      </c>
      <c r="D2047" s="1">
        <f t="shared" si="376"/>
        <v>6</v>
      </c>
      <c r="E2047" s="12">
        <f t="shared" si="377"/>
        <v>20</v>
      </c>
      <c r="F2047" s="124" t="str">
        <f t="shared" si="378"/>
        <v>0</v>
      </c>
      <c r="G2047" s="1">
        <f ca="1">(OFFSET(O2047,0,MATCH(Customer!$J$6,'CDH &amp; HDH'!$P$11:$X$11,0)))</f>
        <v>60</v>
      </c>
      <c r="H2047" s="1" t="str">
        <f t="shared" si="379"/>
        <v>Heating</v>
      </c>
      <c r="I2047" s="1">
        <f ca="1">OFFSET(IF($H2047="Cooling",Customer!$C$25,Customer!$C$52),E2047,D2047)</f>
        <v>66</v>
      </c>
      <c r="J2047" s="1">
        <f ca="1">OFFSET(IF($H2047="Cooling",Customer!$L$25,Customer!$L$52),$E2047,$D2047)</f>
        <v>64</v>
      </c>
      <c r="K2047" s="16">
        <f t="shared" si="380"/>
        <v>0</v>
      </c>
      <c r="L2047" s="16">
        <f t="shared" si="381"/>
        <v>0</v>
      </c>
      <c r="M2047" s="17">
        <f t="shared" ca="1" si="373"/>
        <v>6</v>
      </c>
      <c r="N2047" s="17">
        <f t="shared" ca="1" si="374"/>
        <v>4</v>
      </c>
      <c r="O2047" s="4"/>
      <c r="P2047" s="4">
        <v>58</v>
      </c>
      <c r="Q2047" s="4">
        <v>32</v>
      </c>
      <c r="R2047" s="4">
        <v>49</v>
      </c>
      <c r="S2047" s="4">
        <v>25</v>
      </c>
      <c r="T2047" s="4">
        <v>43</v>
      </c>
      <c r="U2047" s="4">
        <v>64</v>
      </c>
      <c r="V2047" s="13">
        <v>60</v>
      </c>
      <c r="W2047" s="4">
        <v>38</v>
      </c>
      <c r="X2047" s="4">
        <v>34</v>
      </c>
      <c r="Y2047">
        <f t="shared" si="382"/>
        <v>0</v>
      </c>
      <c r="Z2047">
        <f t="shared" si="383"/>
        <v>0</v>
      </c>
    </row>
    <row r="2048" spans="2:26" x14ac:dyDescent="0.25">
      <c r="B2048" s="11">
        <f t="shared" si="384"/>
        <v>44646.833333328395</v>
      </c>
      <c r="C2048" s="1">
        <f t="shared" si="375"/>
        <v>3</v>
      </c>
      <c r="D2048" s="1">
        <f t="shared" si="376"/>
        <v>6</v>
      </c>
      <c r="E2048" s="12">
        <f t="shared" si="377"/>
        <v>21</v>
      </c>
      <c r="F2048" s="124" t="str">
        <f t="shared" si="378"/>
        <v>0</v>
      </c>
      <c r="G2048" s="1">
        <f ca="1">(OFFSET(O2048,0,MATCH(Customer!$J$6,'CDH &amp; HDH'!$P$11:$X$11,0)))</f>
        <v>56</v>
      </c>
      <c r="H2048" s="1" t="str">
        <f t="shared" si="379"/>
        <v>Heating</v>
      </c>
      <c r="I2048" s="1">
        <f ca="1">OFFSET(IF($H2048="Cooling",Customer!$C$25,Customer!$C$52),E2048,D2048)</f>
        <v>66</v>
      </c>
      <c r="J2048" s="1">
        <f ca="1">OFFSET(IF($H2048="Cooling",Customer!$L$25,Customer!$L$52),$E2048,$D2048)</f>
        <v>64</v>
      </c>
      <c r="K2048" s="16">
        <f t="shared" si="380"/>
        <v>0</v>
      </c>
      <c r="L2048" s="16">
        <f t="shared" si="381"/>
        <v>0</v>
      </c>
      <c r="M2048" s="17">
        <f t="shared" ca="1" si="373"/>
        <v>10</v>
      </c>
      <c r="N2048" s="17">
        <f t="shared" ca="1" si="374"/>
        <v>8</v>
      </c>
      <c r="O2048" s="4"/>
      <c r="P2048" s="4">
        <v>56</v>
      </c>
      <c r="Q2048" s="4">
        <v>32</v>
      </c>
      <c r="R2048" s="4">
        <v>49</v>
      </c>
      <c r="S2048" s="4">
        <v>23</v>
      </c>
      <c r="T2048" s="4">
        <v>39</v>
      </c>
      <c r="U2048" s="4">
        <v>61</v>
      </c>
      <c r="V2048" s="13">
        <v>56</v>
      </c>
      <c r="W2048" s="4">
        <v>38</v>
      </c>
      <c r="X2048" s="4">
        <v>32</v>
      </c>
      <c r="Y2048">
        <f t="shared" si="382"/>
        <v>0</v>
      </c>
      <c r="Z2048">
        <f t="shared" si="383"/>
        <v>0</v>
      </c>
    </row>
    <row r="2049" spans="2:26" x14ac:dyDescent="0.25">
      <c r="B2049" s="11">
        <f t="shared" si="384"/>
        <v>44646.87499999506</v>
      </c>
      <c r="C2049" s="1">
        <f t="shared" si="375"/>
        <v>3</v>
      </c>
      <c r="D2049" s="1">
        <f t="shared" si="376"/>
        <v>6</v>
      </c>
      <c r="E2049" s="12">
        <f t="shared" si="377"/>
        <v>22</v>
      </c>
      <c r="F2049" s="124" t="str">
        <f t="shared" si="378"/>
        <v>0</v>
      </c>
      <c r="G2049" s="1">
        <f ca="1">(OFFSET(O2049,0,MATCH(Customer!$J$6,'CDH &amp; HDH'!$P$11:$X$11,0)))</f>
        <v>55</v>
      </c>
      <c r="H2049" s="1" t="str">
        <f t="shared" si="379"/>
        <v>Heating</v>
      </c>
      <c r="I2049" s="1">
        <f ca="1">OFFSET(IF($H2049="Cooling",Customer!$C$25,Customer!$C$52),E2049,D2049)</f>
        <v>66</v>
      </c>
      <c r="J2049" s="1">
        <f ca="1">OFFSET(IF($H2049="Cooling",Customer!$L$25,Customer!$L$52),$E2049,$D2049)</f>
        <v>64</v>
      </c>
      <c r="K2049" s="16">
        <f t="shared" si="380"/>
        <v>0</v>
      </c>
      <c r="L2049" s="16">
        <f t="shared" si="381"/>
        <v>0</v>
      </c>
      <c r="M2049" s="17">
        <f t="shared" ca="1" si="373"/>
        <v>11</v>
      </c>
      <c r="N2049" s="17">
        <f t="shared" ca="1" si="374"/>
        <v>9</v>
      </c>
      <c r="O2049" s="4"/>
      <c r="P2049" s="4">
        <v>54</v>
      </c>
      <c r="Q2049" s="4">
        <v>33</v>
      </c>
      <c r="R2049" s="4">
        <v>48</v>
      </c>
      <c r="S2049" s="4">
        <v>22</v>
      </c>
      <c r="T2049" s="4">
        <v>38</v>
      </c>
      <c r="U2049" s="4">
        <v>60</v>
      </c>
      <c r="V2049" s="13">
        <v>55</v>
      </c>
      <c r="W2049" s="4">
        <v>37</v>
      </c>
      <c r="X2049" s="4">
        <v>30</v>
      </c>
      <c r="Y2049">
        <f t="shared" si="382"/>
        <v>0</v>
      </c>
      <c r="Z2049">
        <f t="shared" si="383"/>
        <v>0</v>
      </c>
    </row>
    <row r="2050" spans="2:26" x14ac:dyDescent="0.25">
      <c r="B2050" s="11">
        <f t="shared" si="384"/>
        <v>44646.916666661724</v>
      </c>
      <c r="C2050" s="1">
        <f t="shared" si="375"/>
        <v>3</v>
      </c>
      <c r="D2050" s="1">
        <f t="shared" si="376"/>
        <v>6</v>
      </c>
      <c r="E2050" s="12">
        <f t="shared" si="377"/>
        <v>23</v>
      </c>
      <c r="F2050" s="124" t="str">
        <f t="shared" si="378"/>
        <v>0</v>
      </c>
      <c r="G2050" s="1">
        <f ca="1">(OFFSET(O2050,0,MATCH(Customer!$J$6,'CDH &amp; HDH'!$P$11:$X$11,0)))</f>
        <v>52</v>
      </c>
      <c r="H2050" s="1" t="str">
        <f t="shared" si="379"/>
        <v>Heating</v>
      </c>
      <c r="I2050" s="1">
        <f ca="1">OFFSET(IF($H2050="Cooling",Customer!$C$25,Customer!$C$52),E2050,D2050)</f>
        <v>66</v>
      </c>
      <c r="J2050" s="1">
        <f ca="1">OFFSET(IF($H2050="Cooling",Customer!$L$25,Customer!$L$52),$E2050,$D2050)</f>
        <v>64</v>
      </c>
      <c r="K2050" s="16">
        <f t="shared" si="380"/>
        <v>0</v>
      </c>
      <c r="L2050" s="16">
        <f t="shared" si="381"/>
        <v>0</v>
      </c>
      <c r="M2050" s="17">
        <f t="shared" ca="1" si="373"/>
        <v>14</v>
      </c>
      <c r="N2050" s="17">
        <f t="shared" ca="1" si="374"/>
        <v>12</v>
      </c>
      <c r="O2050" s="4"/>
      <c r="P2050" s="4">
        <v>53</v>
      </c>
      <c r="Q2050" s="4">
        <v>34</v>
      </c>
      <c r="R2050" s="4">
        <v>46</v>
      </c>
      <c r="S2050" s="4">
        <v>23</v>
      </c>
      <c r="T2050" s="4">
        <v>38</v>
      </c>
      <c r="U2050" s="4">
        <v>58</v>
      </c>
      <c r="V2050" s="13">
        <v>52</v>
      </c>
      <c r="W2050" s="4">
        <v>36</v>
      </c>
      <c r="X2050" s="4">
        <v>30</v>
      </c>
      <c r="Y2050">
        <f t="shared" si="382"/>
        <v>0</v>
      </c>
      <c r="Z2050">
        <f t="shared" si="383"/>
        <v>0</v>
      </c>
    </row>
    <row r="2051" spans="2:26" x14ac:dyDescent="0.25">
      <c r="B2051" s="11">
        <f t="shared" si="384"/>
        <v>44646.958333328388</v>
      </c>
      <c r="C2051" s="1">
        <f t="shared" si="375"/>
        <v>3</v>
      </c>
      <c r="D2051" s="1">
        <f t="shared" si="376"/>
        <v>6</v>
      </c>
      <c r="E2051" s="12">
        <f t="shared" si="377"/>
        <v>24</v>
      </c>
      <c r="F2051" s="124" t="str">
        <f t="shared" si="378"/>
        <v>0</v>
      </c>
      <c r="G2051" s="1">
        <f ca="1">(OFFSET(O2051,0,MATCH(Customer!$J$6,'CDH &amp; HDH'!$P$11:$X$11,0)))</f>
        <v>51</v>
      </c>
      <c r="H2051" s="1" t="str">
        <f t="shared" si="379"/>
        <v>Heating</v>
      </c>
      <c r="I2051" s="1">
        <f ca="1">OFFSET(IF($H2051="Cooling",Customer!$C$25,Customer!$C$52),E2051,D2051)</f>
        <v>66</v>
      </c>
      <c r="J2051" s="1">
        <f ca="1">OFFSET(IF($H2051="Cooling",Customer!$L$25,Customer!$L$52),$E2051,$D2051)</f>
        <v>64</v>
      </c>
      <c r="K2051" s="16">
        <f t="shared" si="380"/>
        <v>0</v>
      </c>
      <c r="L2051" s="16">
        <f t="shared" si="381"/>
        <v>0</v>
      </c>
      <c r="M2051" s="17">
        <f t="shared" ca="1" si="373"/>
        <v>15</v>
      </c>
      <c r="N2051" s="17">
        <f t="shared" ca="1" si="374"/>
        <v>13</v>
      </c>
      <c r="O2051" s="4"/>
      <c r="P2051" s="4">
        <v>53</v>
      </c>
      <c r="Q2051" s="4">
        <v>35</v>
      </c>
      <c r="R2051" s="4">
        <v>44</v>
      </c>
      <c r="S2051" s="4">
        <v>23</v>
      </c>
      <c r="T2051" s="4">
        <v>35</v>
      </c>
      <c r="U2051" s="4">
        <v>56</v>
      </c>
      <c r="V2051" s="13">
        <v>51</v>
      </c>
      <c r="W2051" s="4">
        <v>36</v>
      </c>
      <c r="X2051" s="4">
        <v>28</v>
      </c>
      <c r="Y2051">
        <f t="shared" si="382"/>
        <v>0</v>
      </c>
      <c r="Z2051">
        <f t="shared" si="383"/>
        <v>0</v>
      </c>
    </row>
    <row r="2052" spans="2:26" x14ac:dyDescent="0.25">
      <c r="B2052" s="11">
        <f t="shared" si="384"/>
        <v>44646.999999995052</v>
      </c>
      <c r="C2052" s="1">
        <f t="shared" si="375"/>
        <v>3</v>
      </c>
      <c r="D2052" s="1">
        <f t="shared" si="376"/>
        <v>7</v>
      </c>
      <c r="E2052" s="12">
        <f t="shared" si="377"/>
        <v>1</v>
      </c>
      <c r="F2052" s="124" t="str">
        <f t="shared" si="378"/>
        <v>0</v>
      </c>
      <c r="G2052" s="1">
        <f ca="1">(OFFSET(O2052,0,MATCH(Customer!$J$6,'CDH &amp; HDH'!$P$11:$X$11,0)))</f>
        <v>49</v>
      </c>
      <c r="H2052" s="1" t="str">
        <f t="shared" si="379"/>
        <v>Heating</v>
      </c>
      <c r="I2052" s="1">
        <f ca="1">OFFSET(IF($H2052="Cooling",Customer!$C$25,Customer!$C$52),E2052,D2052)</f>
        <v>66</v>
      </c>
      <c r="J2052" s="1">
        <f ca="1">OFFSET(IF($H2052="Cooling",Customer!$L$25,Customer!$L$52),$E2052,$D2052)</f>
        <v>64</v>
      </c>
      <c r="K2052" s="16">
        <f t="shared" si="380"/>
        <v>0</v>
      </c>
      <c r="L2052" s="16">
        <f t="shared" si="381"/>
        <v>0</v>
      </c>
      <c r="M2052" s="17">
        <f t="shared" ca="1" si="373"/>
        <v>17</v>
      </c>
      <c r="N2052" s="17">
        <f t="shared" ca="1" si="374"/>
        <v>15</v>
      </c>
      <c r="O2052" s="4"/>
      <c r="P2052" s="4">
        <v>52</v>
      </c>
      <c r="Q2052" s="4">
        <v>36</v>
      </c>
      <c r="R2052" s="4">
        <v>42</v>
      </c>
      <c r="S2052" s="4">
        <v>24</v>
      </c>
      <c r="T2052" s="4">
        <v>34</v>
      </c>
      <c r="U2052" s="4">
        <v>55</v>
      </c>
      <c r="V2052" s="13">
        <v>49</v>
      </c>
      <c r="W2052" s="4">
        <v>35</v>
      </c>
      <c r="X2052" s="4">
        <v>27</v>
      </c>
      <c r="Y2052">
        <f t="shared" si="382"/>
        <v>0</v>
      </c>
      <c r="Z2052">
        <f t="shared" si="383"/>
        <v>0</v>
      </c>
    </row>
    <row r="2053" spans="2:26" x14ac:dyDescent="0.25">
      <c r="B2053" s="11">
        <f t="shared" si="384"/>
        <v>44647.041666661717</v>
      </c>
      <c r="C2053" s="1">
        <f t="shared" si="375"/>
        <v>3</v>
      </c>
      <c r="D2053" s="1">
        <f t="shared" si="376"/>
        <v>7</v>
      </c>
      <c r="E2053" s="12">
        <f t="shared" si="377"/>
        <v>2</v>
      </c>
      <c r="F2053" s="124" t="str">
        <f t="shared" si="378"/>
        <v>0</v>
      </c>
      <c r="G2053" s="1">
        <f ca="1">(OFFSET(O2053,0,MATCH(Customer!$J$6,'CDH &amp; HDH'!$P$11:$X$11,0)))</f>
        <v>49</v>
      </c>
      <c r="H2053" s="1" t="str">
        <f t="shared" si="379"/>
        <v>Heating</v>
      </c>
      <c r="I2053" s="1">
        <f ca="1">OFFSET(IF($H2053="Cooling",Customer!$C$25,Customer!$C$52),E2053,D2053)</f>
        <v>66</v>
      </c>
      <c r="J2053" s="1">
        <f ca="1">OFFSET(IF($H2053="Cooling",Customer!$L$25,Customer!$L$52),$E2053,$D2053)</f>
        <v>64</v>
      </c>
      <c r="K2053" s="16">
        <f t="shared" si="380"/>
        <v>0</v>
      </c>
      <c r="L2053" s="16">
        <f t="shared" si="381"/>
        <v>0</v>
      </c>
      <c r="M2053" s="17">
        <f t="shared" ca="1" si="373"/>
        <v>17</v>
      </c>
      <c r="N2053" s="17">
        <f t="shared" ca="1" si="374"/>
        <v>15</v>
      </c>
      <c r="O2053" s="4"/>
      <c r="P2053" s="4">
        <v>51</v>
      </c>
      <c r="Q2053" s="4">
        <v>36</v>
      </c>
      <c r="R2053" s="4">
        <v>40</v>
      </c>
      <c r="S2053" s="4">
        <v>22</v>
      </c>
      <c r="T2053" s="4">
        <v>34</v>
      </c>
      <c r="U2053" s="4">
        <v>54</v>
      </c>
      <c r="V2053" s="13">
        <v>49</v>
      </c>
      <c r="W2053" s="4">
        <v>34</v>
      </c>
      <c r="X2053" s="4">
        <v>25</v>
      </c>
      <c r="Y2053">
        <f t="shared" si="382"/>
        <v>0</v>
      </c>
      <c r="Z2053">
        <f t="shared" si="383"/>
        <v>0</v>
      </c>
    </row>
    <row r="2054" spans="2:26" x14ac:dyDescent="0.25">
      <c r="B2054" s="11">
        <f t="shared" si="384"/>
        <v>44647.083333328381</v>
      </c>
      <c r="C2054" s="1">
        <f t="shared" si="375"/>
        <v>3</v>
      </c>
      <c r="D2054" s="1">
        <f t="shared" si="376"/>
        <v>7</v>
      </c>
      <c r="E2054" s="12">
        <f t="shared" si="377"/>
        <v>3</v>
      </c>
      <c r="F2054" s="124" t="str">
        <f t="shared" si="378"/>
        <v>0</v>
      </c>
      <c r="G2054" s="1">
        <f ca="1">(OFFSET(O2054,0,MATCH(Customer!$J$6,'CDH &amp; HDH'!$P$11:$X$11,0)))</f>
        <v>47</v>
      </c>
      <c r="H2054" s="1" t="str">
        <f t="shared" si="379"/>
        <v>Heating</v>
      </c>
      <c r="I2054" s="1">
        <f ca="1">OFFSET(IF($H2054="Cooling",Customer!$C$25,Customer!$C$52),E2054,D2054)</f>
        <v>66</v>
      </c>
      <c r="J2054" s="1">
        <f ca="1">OFFSET(IF($H2054="Cooling",Customer!$L$25,Customer!$L$52),$E2054,$D2054)</f>
        <v>64</v>
      </c>
      <c r="K2054" s="16">
        <f t="shared" si="380"/>
        <v>0</v>
      </c>
      <c r="L2054" s="16">
        <f t="shared" si="381"/>
        <v>0</v>
      </c>
      <c r="M2054" s="17">
        <f t="shared" ca="1" si="373"/>
        <v>19</v>
      </c>
      <c r="N2054" s="17">
        <f t="shared" ca="1" si="374"/>
        <v>17</v>
      </c>
      <c r="O2054" s="4"/>
      <c r="P2054" s="4">
        <v>49</v>
      </c>
      <c r="Q2054" s="4">
        <v>36</v>
      </c>
      <c r="R2054" s="4">
        <v>41</v>
      </c>
      <c r="S2054" s="4">
        <v>22</v>
      </c>
      <c r="T2054" s="4">
        <v>32</v>
      </c>
      <c r="U2054" s="4">
        <v>56</v>
      </c>
      <c r="V2054" s="13">
        <v>47</v>
      </c>
      <c r="W2054" s="4">
        <v>35</v>
      </c>
      <c r="X2054" s="4">
        <v>24</v>
      </c>
      <c r="Y2054">
        <f t="shared" si="382"/>
        <v>0</v>
      </c>
      <c r="Z2054">
        <f t="shared" si="383"/>
        <v>0</v>
      </c>
    </row>
    <row r="2055" spans="2:26" x14ac:dyDescent="0.25">
      <c r="B2055" s="11">
        <f t="shared" si="384"/>
        <v>44647.124999995045</v>
      </c>
      <c r="C2055" s="1">
        <f t="shared" si="375"/>
        <v>3</v>
      </c>
      <c r="D2055" s="1">
        <f t="shared" si="376"/>
        <v>7</v>
      </c>
      <c r="E2055" s="12">
        <f t="shared" si="377"/>
        <v>4</v>
      </c>
      <c r="F2055" s="124" t="str">
        <f t="shared" si="378"/>
        <v>0</v>
      </c>
      <c r="G2055" s="1">
        <f ca="1">(OFFSET(O2055,0,MATCH(Customer!$J$6,'CDH &amp; HDH'!$P$11:$X$11,0)))</f>
        <v>49</v>
      </c>
      <c r="H2055" s="1" t="str">
        <f t="shared" si="379"/>
        <v>Heating</v>
      </c>
      <c r="I2055" s="1">
        <f ca="1">OFFSET(IF($H2055="Cooling",Customer!$C$25,Customer!$C$52),E2055,D2055)</f>
        <v>66</v>
      </c>
      <c r="J2055" s="1">
        <f ca="1">OFFSET(IF($H2055="Cooling",Customer!$L$25,Customer!$L$52),$E2055,$D2055)</f>
        <v>64</v>
      </c>
      <c r="K2055" s="16">
        <f t="shared" si="380"/>
        <v>0</v>
      </c>
      <c r="L2055" s="16">
        <f t="shared" si="381"/>
        <v>0</v>
      </c>
      <c r="M2055" s="17">
        <f t="shared" ca="1" si="373"/>
        <v>17</v>
      </c>
      <c r="N2055" s="17">
        <f t="shared" ca="1" si="374"/>
        <v>15</v>
      </c>
      <c r="O2055" s="4"/>
      <c r="P2055" s="4">
        <v>48</v>
      </c>
      <c r="Q2055" s="4">
        <v>35</v>
      </c>
      <c r="R2055" s="4">
        <v>41</v>
      </c>
      <c r="S2055" s="4">
        <v>20</v>
      </c>
      <c r="T2055" s="4">
        <v>31</v>
      </c>
      <c r="U2055" s="4">
        <v>56</v>
      </c>
      <c r="V2055" s="13">
        <v>49</v>
      </c>
      <c r="W2055" s="4">
        <v>33</v>
      </c>
      <c r="X2055" s="4">
        <v>23</v>
      </c>
      <c r="Y2055">
        <f t="shared" si="382"/>
        <v>0</v>
      </c>
      <c r="Z2055">
        <f t="shared" si="383"/>
        <v>0</v>
      </c>
    </row>
    <row r="2056" spans="2:26" x14ac:dyDescent="0.25">
      <c r="B2056" s="11">
        <f t="shared" si="384"/>
        <v>44647.166666661709</v>
      </c>
      <c r="C2056" s="1">
        <f t="shared" si="375"/>
        <v>3</v>
      </c>
      <c r="D2056" s="1">
        <f t="shared" si="376"/>
        <v>7</v>
      </c>
      <c r="E2056" s="12">
        <f t="shared" si="377"/>
        <v>5</v>
      </c>
      <c r="F2056" s="124" t="str">
        <f t="shared" si="378"/>
        <v>0</v>
      </c>
      <c r="G2056" s="1">
        <f ca="1">(OFFSET(O2056,0,MATCH(Customer!$J$6,'CDH &amp; HDH'!$P$11:$X$11,0)))</f>
        <v>48</v>
      </c>
      <c r="H2056" s="1" t="str">
        <f t="shared" si="379"/>
        <v>Heating</v>
      </c>
      <c r="I2056" s="1">
        <f ca="1">OFFSET(IF($H2056="Cooling",Customer!$C$25,Customer!$C$52),E2056,D2056)</f>
        <v>66</v>
      </c>
      <c r="J2056" s="1">
        <f ca="1">OFFSET(IF($H2056="Cooling",Customer!$L$25,Customer!$L$52),$E2056,$D2056)</f>
        <v>64</v>
      </c>
      <c r="K2056" s="16">
        <f t="shared" si="380"/>
        <v>0</v>
      </c>
      <c r="L2056" s="16">
        <f t="shared" si="381"/>
        <v>0</v>
      </c>
      <c r="M2056" s="17">
        <f t="shared" ca="1" si="373"/>
        <v>18</v>
      </c>
      <c r="N2056" s="17">
        <f t="shared" ca="1" si="374"/>
        <v>16</v>
      </c>
      <c r="O2056" s="4"/>
      <c r="P2056" s="4">
        <v>49</v>
      </c>
      <c r="Q2056" s="4">
        <v>33</v>
      </c>
      <c r="R2056" s="4">
        <v>42</v>
      </c>
      <c r="S2056" s="4">
        <v>20</v>
      </c>
      <c r="T2056" s="4">
        <v>30</v>
      </c>
      <c r="U2056" s="4">
        <v>54</v>
      </c>
      <c r="V2056" s="13">
        <v>48</v>
      </c>
      <c r="W2056" s="4">
        <v>30</v>
      </c>
      <c r="X2056" s="4">
        <v>21</v>
      </c>
      <c r="Y2056">
        <f t="shared" si="382"/>
        <v>0</v>
      </c>
      <c r="Z2056">
        <f t="shared" si="383"/>
        <v>0</v>
      </c>
    </row>
    <row r="2057" spans="2:26" x14ac:dyDescent="0.25">
      <c r="B2057" s="11">
        <f t="shared" si="384"/>
        <v>44647.208333328374</v>
      </c>
      <c r="C2057" s="1">
        <f t="shared" si="375"/>
        <v>3</v>
      </c>
      <c r="D2057" s="1">
        <f t="shared" si="376"/>
        <v>7</v>
      </c>
      <c r="E2057" s="12">
        <f t="shared" si="377"/>
        <v>6</v>
      </c>
      <c r="F2057" s="124" t="str">
        <f t="shared" si="378"/>
        <v>0</v>
      </c>
      <c r="G2057" s="1">
        <f ca="1">(OFFSET(O2057,0,MATCH(Customer!$J$6,'CDH &amp; HDH'!$P$11:$X$11,0)))</f>
        <v>46</v>
      </c>
      <c r="H2057" s="1" t="str">
        <f t="shared" si="379"/>
        <v>Heating</v>
      </c>
      <c r="I2057" s="1">
        <f ca="1">OFFSET(IF($H2057="Cooling",Customer!$C$25,Customer!$C$52),E2057,D2057)</f>
        <v>66</v>
      </c>
      <c r="J2057" s="1">
        <f ca="1">OFFSET(IF($H2057="Cooling",Customer!$L$25,Customer!$L$52),$E2057,$D2057)</f>
        <v>64</v>
      </c>
      <c r="K2057" s="16">
        <f t="shared" si="380"/>
        <v>0</v>
      </c>
      <c r="L2057" s="16">
        <f t="shared" si="381"/>
        <v>0</v>
      </c>
      <c r="M2057" s="17">
        <f t="shared" ca="1" si="373"/>
        <v>20</v>
      </c>
      <c r="N2057" s="17">
        <f t="shared" ca="1" si="374"/>
        <v>18</v>
      </c>
      <c r="O2057" s="4"/>
      <c r="P2057" s="4">
        <v>49</v>
      </c>
      <c r="Q2057" s="4">
        <v>31</v>
      </c>
      <c r="R2057" s="4">
        <v>42</v>
      </c>
      <c r="S2057" s="4">
        <v>19</v>
      </c>
      <c r="T2057" s="4">
        <v>29</v>
      </c>
      <c r="U2057" s="4">
        <v>52</v>
      </c>
      <c r="V2057" s="13">
        <v>46</v>
      </c>
      <c r="W2057" s="4">
        <v>31</v>
      </c>
      <c r="X2057" s="4">
        <v>21</v>
      </c>
      <c r="Y2057">
        <f t="shared" si="382"/>
        <v>0</v>
      </c>
      <c r="Z2057">
        <f t="shared" si="383"/>
        <v>0</v>
      </c>
    </row>
    <row r="2058" spans="2:26" x14ac:dyDescent="0.25">
      <c r="B2058" s="11">
        <f t="shared" si="384"/>
        <v>44647.249999995038</v>
      </c>
      <c r="C2058" s="1">
        <f t="shared" si="375"/>
        <v>3</v>
      </c>
      <c r="D2058" s="1">
        <f t="shared" si="376"/>
        <v>7</v>
      </c>
      <c r="E2058" s="12">
        <f t="shared" si="377"/>
        <v>7</v>
      </c>
      <c r="F2058" s="124" t="str">
        <f t="shared" si="378"/>
        <v>0</v>
      </c>
      <c r="G2058" s="1">
        <f ca="1">(OFFSET(O2058,0,MATCH(Customer!$J$6,'CDH &amp; HDH'!$P$11:$X$11,0)))</f>
        <v>43</v>
      </c>
      <c r="H2058" s="1" t="str">
        <f t="shared" si="379"/>
        <v>Heating</v>
      </c>
      <c r="I2058" s="1">
        <f ca="1">OFFSET(IF($H2058="Cooling",Customer!$C$25,Customer!$C$52),E2058,D2058)</f>
        <v>66</v>
      </c>
      <c r="J2058" s="1">
        <f ca="1">OFFSET(IF($H2058="Cooling",Customer!$L$25,Customer!$L$52),$E2058,$D2058)</f>
        <v>64</v>
      </c>
      <c r="K2058" s="16">
        <f t="shared" si="380"/>
        <v>0</v>
      </c>
      <c r="L2058" s="16">
        <f t="shared" si="381"/>
        <v>0</v>
      </c>
      <c r="M2058" s="17">
        <f t="shared" ca="1" si="373"/>
        <v>23</v>
      </c>
      <c r="N2058" s="17">
        <f t="shared" ca="1" si="374"/>
        <v>21</v>
      </c>
      <c r="O2058" s="4"/>
      <c r="P2058" s="4">
        <v>50</v>
      </c>
      <c r="Q2058" s="4">
        <v>30</v>
      </c>
      <c r="R2058" s="4">
        <v>42</v>
      </c>
      <c r="S2058" s="4">
        <v>19</v>
      </c>
      <c r="T2058" s="4">
        <v>31</v>
      </c>
      <c r="U2058" s="4">
        <v>55</v>
      </c>
      <c r="V2058" s="13">
        <v>43</v>
      </c>
      <c r="W2058" s="4">
        <v>32</v>
      </c>
      <c r="X2058" s="4">
        <v>24</v>
      </c>
      <c r="Y2058">
        <f t="shared" si="382"/>
        <v>0</v>
      </c>
      <c r="Z2058">
        <f t="shared" si="383"/>
        <v>0</v>
      </c>
    </row>
    <row r="2059" spans="2:26" x14ac:dyDescent="0.25">
      <c r="B2059" s="11">
        <f t="shared" si="384"/>
        <v>44647.291666661702</v>
      </c>
      <c r="C2059" s="1">
        <f t="shared" si="375"/>
        <v>3</v>
      </c>
      <c r="D2059" s="1">
        <f t="shared" si="376"/>
        <v>7</v>
      </c>
      <c r="E2059" s="12">
        <f t="shared" si="377"/>
        <v>8</v>
      </c>
      <c r="F2059" s="124" t="str">
        <f t="shared" si="378"/>
        <v>0</v>
      </c>
      <c r="G2059" s="1">
        <f ca="1">(OFFSET(O2059,0,MATCH(Customer!$J$6,'CDH &amp; HDH'!$P$11:$X$11,0)))</f>
        <v>41</v>
      </c>
      <c r="H2059" s="1" t="str">
        <f t="shared" si="379"/>
        <v>Heating</v>
      </c>
      <c r="I2059" s="1">
        <f ca="1">OFFSET(IF($H2059="Cooling",Customer!$C$25,Customer!$C$52),E2059,D2059)</f>
        <v>66</v>
      </c>
      <c r="J2059" s="1">
        <f ca="1">OFFSET(IF($H2059="Cooling",Customer!$L$25,Customer!$L$52),$E2059,$D2059)</f>
        <v>64</v>
      </c>
      <c r="K2059" s="16">
        <f t="shared" si="380"/>
        <v>0</v>
      </c>
      <c r="L2059" s="16">
        <f t="shared" si="381"/>
        <v>0</v>
      </c>
      <c r="M2059" s="17">
        <f t="shared" ca="1" si="373"/>
        <v>25</v>
      </c>
      <c r="N2059" s="17">
        <f t="shared" ca="1" si="374"/>
        <v>23</v>
      </c>
      <c r="O2059" s="4"/>
      <c r="P2059" s="4">
        <v>53</v>
      </c>
      <c r="Q2059" s="4">
        <v>30</v>
      </c>
      <c r="R2059" s="4">
        <v>41</v>
      </c>
      <c r="S2059" s="4">
        <v>20</v>
      </c>
      <c r="T2059" s="4">
        <v>37</v>
      </c>
      <c r="U2059" s="4">
        <v>56</v>
      </c>
      <c r="V2059" s="13">
        <v>41</v>
      </c>
      <c r="W2059" s="4">
        <v>35</v>
      </c>
      <c r="X2059" s="4">
        <v>26</v>
      </c>
      <c r="Y2059">
        <f t="shared" si="382"/>
        <v>0</v>
      </c>
      <c r="Z2059">
        <f t="shared" si="383"/>
        <v>0</v>
      </c>
    </row>
    <row r="2060" spans="2:26" x14ac:dyDescent="0.25">
      <c r="B2060" s="11">
        <f t="shared" si="384"/>
        <v>44647.333333328366</v>
      </c>
      <c r="C2060" s="1">
        <f t="shared" si="375"/>
        <v>3</v>
      </c>
      <c r="D2060" s="1">
        <f t="shared" si="376"/>
        <v>7</v>
      </c>
      <c r="E2060" s="12">
        <f t="shared" si="377"/>
        <v>9</v>
      </c>
      <c r="F2060" s="124" t="str">
        <f t="shared" si="378"/>
        <v>0</v>
      </c>
      <c r="G2060" s="1">
        <f ca="1">(OFFSET(O2060,0,MATCH(Customer!$J$6,'CDH &amp; HDH'!$P$11:$X$11,0)))</f>
        <v>42</v>
      </c>
      <c r="H2060" s="1" t="str">
        <f t="shared" si="379"/>
        <v>Heating</v>
      </c>
      <c r="I2060" s="1">
        <f ca="1">OFFSET(IF($H2060="Cooling",Customer!$C$25,Customer!$C$52),E2060,D2060)</f>
        <v>66</v>
      </c>
      <c r="J2060" s="1">
        <f ca="1">OFFSET(IF($H2060="Cooling",Customer!$L$25,Customer!$L$52),$E2060,$D2060)</f>
        <v>64</v>
      </c>
      <c r="K2060" s="16">
        <f t="shared" si="380"/>
        <v>0</v>
      </c>
      <c r="L2060" s="16">
        <f t="shared" si="381"/>
        <v>0</v>
      </c>
      <c r="M2060" s="17">
        <f t="shared" ref="M2060:M2123" ca="1" si="385">IF($H2060="Cooling",0,MAX(0,I2060-$G2060))</f>
        <v>24</v>
      </c>
      <c r="N2060" s="17">
        <f t="shared" ref="N2060:N2123" ca="1" si="386">IF($H2060="Cooling",0,MAX(0,J2060-$G2060))</f>
        <v>22</v>
      </c>
      <c r="O2060" s="4"/>
      <c r="P2060" s="4">
        <v>56</v>
      </c>
      <c r="Q2060" s="4">
        <v>30</v>
      </c>
      <c r="R2060" s="4">
        <v>35</v>
      </c>
      <c r="S2060" s="4">
        <v>20</v>
      </c>
      <c r="T2060" s="4">
        <v>44</v>
      </c>
      <c r="U2060" s="4">
        <v>59</v>
      </c>
      <c r="V2060" s="13">
        <v>42</v>
      </c>
      <c r="W2060" s="4">
        <v>38</v>
      </c>
      <c r="X2060" s="4">
        <v>28</v>
      </c>
      <c r="Y2060">
        <f t="shared" si="382"/>
        <v>0</v>
      </c>
      <c r="Z2060">
        <f t="shared" si="383"/>
        <v>0</v>
      </c>
    </row>
    <row r="2061" spans="2:26" x14ac:dyDescent="0.25">
      <c r="B2061" s="11">
        <f t="shared" si="384"/>
        <v>44647.374999995031</v>
      </c>
      <c r="C2061" s="1">
        <f t="shared" ref="C2061:C2124" si="387">MONTH(B2061)</f>
        <v>3</v>
      </c>
      <c r="D2061" s="1">
        <f t="shared" ref="D2061:D2124" si="388">WEEKDAY(B2061,2)</f>
        <v>7</v>
      </c>
      <c r="E2061" s="12">
        <f t="shared" ref="E2061:E2124" si="389">HOUR(B2061)+1</f>
        <v>10</v>
      </c>
      <c r="F2061" s="124" t="str">
        <f t="shared" ref="F2061:F2124" si="390">IF(AND(C2061&gt;5,C2061&lt;9,D2061&lt;6,E2061&gt;14,E2061&lt;19),"1",IF(AND(OR(E2061=8,E2061=9,E2061=19,E2061=20),C2061&lt;3,D2061&lt;6),"1","0"))</f>
        <v>0</v>
      </c>
      <c r="G2061" s="1">
        <f ca="1">(OFFSET(O2061,0,MATCH(Customer!$J$6,'CDH &amp; HDH'!$P$11:$X$11,0)))</f>
        <v>40</v>
      </c>
      <c r="H2061" s="1" t="str">
        <f t="shared" ref="H2061:H2124" si="391">IF(AND(C2061&gt;=5,C2061&lt;=9),"Cooling","Heating")</f>
        <v>Heating</v>
      </c>
      <c r="I2061" s="1">
        <f ca="1">OFFSET(IF($H2061="Cooling",Customer!$C$25,Customer!$C$52),E2061,D2061)</f>
        <v>66</v>
      </c>
      <c r="J2061" s="1">
        <f ca="1">OFFSET(IF($H2061="Cooling",Customer!$L$25,Customer!$L$52),$E2061,$D2061)</f>
        <v>64</v>
      </c>
      <c r="K2061" s="16">
        <f t="shared" ref="K2061:K2124" si="392">IF($H2061="Heating",0,MAX(0,$G2061-I2061))</f>
        <v>0</v>
      </c>
      <c r="L2061" s="16">
        <f t="shared" ref="L2061:L2124" si="393">IF($H2061="Heating",0,MAX(0,$G2061-J2061))</f>
        <v>0</v>
      </c>
      <c r="M2061" s="17">
        <f t="shared" ca="1" si="385"/>
        <v>26</v>
      </c>
      <c r="N2061" s="17">
        <f t="shared" ca="1" si="386"/>
        <v>24</v>
      </c>
      <c r="O2061" s="4"/>
      <c r="P2061" s="4">
        <v>59</v>
      </c>
      <c r="Q2061" s="4">
        <v>29</v>
      </c>
      <c r="R2061" s="4">
        <v>33</v>
      </c>
      <c r="S2061" s="4">
        <v>21</v>
      </c>
      <c r="T2061" s="4">
        <v>51</v>
      </c>
      <c r="U2061" s="4">
        <v>58</v>
      </c>
      <c r="V2061" s="13">
        <v>40</v>
      </c>
      <c r="W2061" s="4">
        <v>41</v>
      </c>
      <c r="X2061" s="4">
        <v>29</v>
      </c>
      <c r="Y2061">
        <f t="shared" ref="Y2061:Y2124" si="394">1.08*400*K2061</f>
        <v>0</v>
      </c>
      <c r="Z2061">
        <f t="shared" ref="Z2061:Z2124" si="395">1.08*400*L2061</f>
        <v>0</v>
      </c>
    </row>
    <row r="2062" spans="2:26" x14ac:dyDescent="0.25">
      <c r="B2062" s="11">
        <f t="shared" ref="B2062:B2125" si="396">B2061+1/24</f>
        <v>44647.416666661695</v>
      </c>
      <c r="C2062" s="1">
        <f t="shared" si="387"/>
        <v>3</v>
      </c>
      <c r="D2062" s="1">
        <f t="shared" si="388"/>
        <v>7</v>
      </c>
      <c r="E2062" s="12">
        <f t="shared" si="389"/>
        <v>11</v>
      </c>
      <c r="F2062" s="124" t="str">
        <f t="shared" si="390"/>
        <v>0</v>
      </c>
      <c r="G2062" s="1">
        <f ca="1">(OFFSET(O2062,0,MATCH(Customer!$J$6,'CDH &amp; HDH'!$P$11:$X$11,0)))</f>
        <v>40</v>
      </c>
      <c r="H2062" s="1" t="str">
        <f t="shared" si="391"/>
        <v>Heating</v>
      </c>
      <c r="I2062" s="1">
        <f ca="1">OFFSET(IF($H2062="Cooling",Customer!$C$25,Customer!$C$52),E2062,D2062)</f>
        <v>66</v>
      </c>
      <c r="J2062" s="1">
        <f ca="1">OFFSET(IF($H2062="Cooling",Customer!$L$25,Customer!$L$52),$E2062,$D2062)</f>
        <v>64</v>
      </c>
      <c r="K2062" s="16">
        <f t="shared" si="392"/>
        <v>0</v>
      </c>
      <c r="L2062" s="16">
        <f t="shared" si="393"/>
        <v>0</v>
      </c>
      <c r="M2062" s="17">
        <f t="shared" ca="1" si="385"/>
        <v>26</v>
      </c>
      <c r="N2062" s="17">
        <f t="shared" ca="1" si="386"/>
        <v>24</v>
      </c>
      <c r="O2062" s="4"/>
      <c r="P2062" s="4">
        <v>63</v>
      </c>
      <c r="Q2062" s="4">
        <v>30</v>
      </c>
      <c r="R2062" s="4">
        <v>33</v>
      </c>
      <c r="S2062" s="4">
        <v>22</v>
      </c>
      <c r="T2062" s="4">
        <v>57</v>
      </c>
      <c r="U2062" s="4">
        <v>60</v>
      </c>
      <c r="V2062" s="13">
        <v>40</v>
      </c>
      <c r="W2062" s="4">
        <v>45</v>
      </c>
      <c r="X2062" s="4">
        <v>33</v>
      </c>
      <c r="Y2062">
        <f t="shared" si="394"/>
        <v>0</v>
      </c>
      <c r="Z2062">
        <f t="shared" si="395"/>
        <v>0</v>
      </c>
    </row>
    <row r="2063" spans="2:26" x14ac:dyDescent="0.25">
      <c r="B2063" s="11">
        <f t="shared" si="396"/>
        <v>44647.458333328359</v>
      </c>
      <c r="C2063" s="1">
        <f t="shared" si="387"/>
        <v>3</v>
      </c>
      <c r="D2063" s="1">
        <f t="shared" si="388"/>
        <v>7</v>
      </c>
      <c r="E2063" s="12">
        <f t="shared" si="389"/>
        <v>12</v>
      </c>
      <c r="F2063" s="124" t="str">
        <f t="shared" si="390"/>
        <v>0</v>
      </c>
      <c r="G2063" s="1">
        <f ca="1">(OFFSET(O2063,0,MATCH(Customer!$J$6,'CDH &amp; HDH'!$P$11:$X$11,0)))</f>
        <v>43</v>
      </c>
      <c r="H2063" s="1" t="str">
        <f t="shared" si="391"/>
        <v>Heating</v>
      </c>
      <c r="I2063" s="1">
        <f ca="1">OFFSET(IF($H2063="Cooling",Customer!$C$25,Customer!$C$52),E2063,D2063)</f>
        <v>66</v>
      </c>
      <c r="J2063" s="1">
        <f ca="1">OFFSET(IF($H2063="Cooling",Customer!$L$25,Customer!$L$52),$E2063,$D2063)</f>
        <v>64</v>
      </c>
      <c r="K2063" s="16">
        <f t="shared" si="392"/>
        <v>0</v>
      </c>
      <c r="L2063" s="16">
        <f t="shared" si="393"/>
        <v>0</v>
      </c>
      <c r="M2063" s="17">
        <f t="shared" ca="1" si="385"/>
        <v>23</v>
      </c>
      <c r="N2063" s="17">
        <f t="shared" ca="1" si="386"/>
        <v>21</v>
      </c>
      <c r="O2063" s="4"/>
      <c r="P2063" s="4">
        <v>66</v>
      </c>
      <c r="Q2063" s="4">
        <v>30</v>
      </c>
      <c r="R2063" s="4">
        <v>33</v>
      </c>
      <c r="S2063" s="4">
        <v>24</v>
      </c>
      <c r="T2063" s="4">
        <v>67</v>
      </c>
      <c r="U2063" s="4">
        <v>64</v>
      </c>
      <c r="V2063" s="13">
        <v>43</v>
      </c>
      <c r="W2063" s="4">
        <v>47</v>
      </c>
      <c r="X2063" s="4">
        <v>34</v>
      </c>
      <c r="Y2063">
        <f t="shared" si="394"/>
        <v>0</v>
      </c>
      <c r="Z2063">
        <f t="shared" si="395"/>
        <v>0</v>
      </c>
    </row>
    <row r="2064" spans="2:26" x14ac:dyDescent="0.25">
      <c r="B2064" s="11">
        <f t="shared" si="396"/>
        <v>44647.499999995023</v>
      </c>
      <c r="C2064" s="1">
        <f t="shared" si="387"/>
        <v>3</v>
      </c>
      <c r="D2064" s="1">
        <f t="shared" si="388"/>
        <v>7</v>
      </c>
      <c r="E2064" s="12">
        <f t="shared" si="389"/>
        <v>13</v>
      </c>
      <c r="F2064" s="124" t="str">
        <f t="shared" si="390"/>
        <v>0</v>
      </c>
      <c r="G2064" s="1">
        <f ca="1">(OFFSET(O2064,0,MATCH(Customer!$J$6,'CDH &amp; HDH'!$P$11:$X$11,0)))</f>
        <v>46</v>
      </c>
      <c r="H2064" s="1" t="str">
        <f t="shared" si="391"/>
        <v>Heating</v>
      </c>
      <c r="I2064" s="1">
        <f ca="1">OFFSET(IF($H2064="Cooling",Customer!$C$25,Customer!$C$52),E2064,D2064)</f>
        <v>66</v>
      </c>
      <c r="J2064" s="1">
        <f ca="1">OFFSET(IF($H2064="Cooling",Customer!$L$25,Customer!$L$52),$E2064,$D2064)</f>
        <v>64</v>
      </c>
      <c r="K2064" s="16">
        <f t="shared" si="392"/>
        <v>0</v>
      </c>
      <c r="L2064" s="16">
        <f t="shared" si="393"/>
        <v>0</v>
      </c>
      <c r="M2064" s="17">
        <f t="shared" ca="1" si="385"/>
        <v>20</v>
      </c>
      <c r="N2064" s="17">
        <f t="shared" ca="1" si="386"/>
        <v>18</v>
      </c>
      <c r="O2064" s="4"/>
      <c r="P2064" s="4">
        <v>70</v>
      </c>
      <c r="Q2064" s="4">
        <v>31</v>
      </c>
      <c r="R2064" s="4">
        <v>34</v>
      </c>
      <c r="S2064" s="4">
        <v>24</v>
      </c>
      <c r="T2064" s="4">
        <v>68</v>
      </c>
      <c r="U2064" s="4">
        <v>66</v>
      </c>
      <c r="V2064" s="13">
        <v>46</v>
      </c>
      <c r="W2064" s="4">
        <v>49</v>
      </c>
      <c r="X2064" s="4">
        <v>38</v>
      </c>
      <c r="Y2064">
        <f t="shared" si="394"/>
        <v>0</v>
      </c>
      <c r="Z2064">
        <f t="shared" si="395"/>
        <v>0</v>
      </c>
    </row>
    <row r="2065" spans="2:26" x14ac:dyDescent="0.25">
      <c r="B2065" s="11">
        <f t="shared" si="396"/>
        <v>44647.541666661687</v>
      </c>
      <c r="C2065" s="1">
        <f t="shared" si="387"/>
        <v>3</v>
      </c>
      <c r="D2065" s="1">
        <f t="shared" si="388"/>
        <v>7</v>
      </c>
      <c r="E2065" s="12">
        <f t="shared" si="389"/>
        <v>14</v>
      </c>
      <c r="F2065" s="124" t="str">
        <f t="shared" si="390"/>
        <v>0</v>
      </c>
      <c r="G2065" s="1">
        <f ca="1">(OFFSET(O2065,0,MATCH(Customer!$J$6,'CDH &amp; HDH'!$P$11:$X$11,0)))</f>
        <v>46</v>
      </c>
      <c r="H2065" s="1" t="str">
        <f t="shared" si="391"/>
        <v>Heating</v>
      </c>
      <c r="I2065" s="1">
        <f ca="1">OFFSET(IF($H2065="Cooling",Customer!$C$25,Customer!$C$52),E2065,D2065)</f>
        <v>66</v>
      </c>
      <c r="J2065" s="1">
        <f ca="1">OFFSET(IF($H2065="Cooling",Customer!$L$25,Customer!$L$52),$E2065,$D2065)</f>
        <v>64</v>
      </c>
      <c r="K2065" s="16">
        <f t="shared" si="392"/>
        <v>0</v>
      </c>
      <c r="L2065" s="16">
        <f t="shared" si="393"/>
        <v>0</v>
      </c>
      <c r="M2065" s="17">
        <f t="shared" ca="1" si="385"/>
        <v>20</v>
      </c>
      <c r="N2065" s="17">
        <f t="shared" ca="1" si="386"/>
        <v>18</v>
      </c>
      <c r="O2065" s="4"/>
      <c r="P2065" s="4">
        <v>69</v>
      </c>
      <c r="Q2065" s="4">
        <v>32</v>
      </c>
      <c r="R2065" s="4">
        <v>34</v>
      </c>
      <c r="S2065" s="4">
        <v>24</v>
      </c>
      <c r="T2065" s="4">
        <v>72</v>
      </c>
      <c r="U2065" s="4">
        <v>67</v>
      </c>
      <c r="V2065" s="13">
        <v>46</v>
      </c>
      <c r="W2065" s="4">
        <v>50</v>
      </c>
      <c r="X2065" s="4">
        <v>38</v>
      </c>
      <c r="Y2065">
        <f t="shared" si="394"/>
        <v>0</v>
      </c>
      <c r="Z2065">
        <f t="shared" si="395"/>
        <v>0</v>
      </c>
    </row>
    <row r="2066" spans="2:26" x14ac:dyDescent="0.25">
      <c r="B2066" s="11">
        <f t="shared" si="396"/>
        <v>44647.583333328352</v>
      </c>
      <c r="C2066" s="1">
        <f t="shared" si="387"/>
        <v>3</v>
      </c>
      <c r="D2066" s="1">
        <f t="shared" si="388"/>
        <v>7</v>
      </c>
      <c r="E2066" s="12">
        <f t="shared" si="389"/>
        <v>15</v>
      </c>
      <c r="F2066" s="124" t="str">
        <f t="shared" si="390"/>
        <v>0</v>
      </c>
      <c r="G2066" s="1">
        <f ca="1">(OFFSET(O2066,0,MATCH(Customer!$J$6,'CDH &amp; HDH'!$P$11:$X$11,0)))</f>
        <v>49</v>
      </c>
      <c r="H2066" s="1" t="str">
        <f t="shared" si="391"/>
        <v>Heating</v>
      </c>
      <c r="I2066" s="1">
        <f ca="1">OFFSET(IF($H2066="Cooling",Customer!$C$25,Customer!$C$52),E2066,D2066)</f>
        <v>66</v>
      </c>
      <c r="J2066" s="1">
        <f ca="1">OFFSET(IF($H2066="Cooling",Customer!$L$25,Customer!$L$52),$E2066,$D2066)</f>
        <v>64</v>
      </c>
      <c r="K2066" s="16">
        <f t="shared" si="392"/>
        <v>0</v>
      </c>
      <c r="L2066" s="16">
        <f t="shared" si="393"/>
        <v>0</v>
      </c>
      <c r="M2066" s="17">
        <f t="shared" ca="1" si="385"/>
        <v>17</v>
      </c>
      <c r="N2066" s="17">
        <f t="shared" ca="1" si="386"/>
        <v>15</v>
      </c>
      <c r="O2066" s="4"/>
      <c r="P2066" s="4">
        <v>67</v>
      </c>
      <c r="Q2066" s="4">
        <v>32</v>
      </c>
      <c r="R2066" s="4">
        <v>34</v>
      </c>
      <c r="S2066" s="4">
        <v>24</v>
      </c>
      <c r="T2066" s="4">
        <v>73</v>
      </c>
      <c r="U2066" s="4">
        <v>68</v>
      </c>
      <c r="V2066" s="13">
        <v>49</v>
      </c>
      <c r="W2066" s="4">
        <v>51</v>
      </c>
      <c r="X2066" s="4">
        <v>39</v>
      </c>
      <c r="Y2066">
        <f t="shared" si="394"/>
        <v>0</v>
      </c>
      <c r="Z2066">
        <f t="shared" si="395"/>
        <v>0</v>
      </c>
    </row>
    <row r="2067" spans="2:26" x14ac:dyDescent="0.25">
      <c r="B2067" s="11">
        <f t="shared" si="396"/>
        <v>44647.624999995016</v>
      </c>
      <c r="C2067" s="1">
        <f t="shared" si="387"/>
        <v>3</v>
      </c>
      <c r="D2067" s="1">
        <f t="shared" si="388"/>
        <v>7</v>
      </c>
      <c r="E2067" s="12">
        <f t="shared" si="389"/>
        <v>16</v>
      </c>
      <c r="F2067" s="124" t="str">
        <f t="shared" si="390"/>
        <v>0</v>
      </c>
      <c r="G2067" s="1">
        <f ca="1">(OFFSET(O2067,0,MATCH(Customer!$J$6,'CDH &amp; HDH'!$P$11:$X$11,0)))</f>
        <v>47</v>
      </c>
      <c r="H2067" s="1" t="str">
        <f t="shared" si="391"/>
        <v>Heating</v>
      </c>
      <c r="I2067" s="1">
        <f ca="1">OFFSET(IF($H2067="Cooling",Customer!$C$25,Customer!$C$52),E2067,D2067)</f>
        <v>66</v>
      </c>
      <c r="J2067" s="1">
        <f ca="1">OFFSET(IF($H2067="Cooling",Customer!$L$25,Customer!$L$52),$E2067,$D2067)</f>
        <v>64</v>
      </c>
      <c r="K2067" s="16">
        <f t="shared" si="392"/>
        <v>0</v>
      </c>
      <c r="L2067" s="16">
        <f t="shared" si="393"/>
        <v>0</v>
      </c>
      <c r="M2067" s="17">
        <f t="shared" ca="1" si="385"/>
        <v>19</v>
      </c>
      <c r="N2067" s="17">
        <f t="shared" ca="1" si="386"/>
        <v>17</v>
      </c>
      <c r="O2067" s="4"/>
      <c r="P2067" s="4">
        <v>66</v>
      </c>
      <c r="Q2067" s="4">
        <v>31</v>
      </c>
      <c r="R2067" s="4">
        <v>33</v>
      </c>
      <c r="S2067" s="4">
        <v>24</v>
      </c>
      <c r="T2067" s="4">
        <v>69</v>
      </c>
      <c r="U2067" s="4">
        <v>69</v>
      </c>
      <c r="V2067" s="13">
        <v>47</v>
      </c>
      <c r="W2067" s="4">
        <v>52</v>
      </c>
      <c r="X2067" s="4">
        <v>41</v>
      </c>
      <c r="Y2067">
        <f t="shared" si="394"/>
        <v>0</v>
      </c>
      <c r="Z2067">
        <f t="shared" si="395"/>
        <v>0</v>
      </c>
    </row>
    <row r="2068" spans="2:26" x14ac:dyDescent="0.25">
      <c r="B2068" s="11">
        <f t="shared" si="396"/>
        <v>44647.66666666168</v>
      </c>
      <c r="C2068" s="1">
        <f t="shared" si="387"/>
        <v>3</v>
      </c>
      <c r="D2068" s="1">
        <f t="shared" si="388"/>
        <v>7</v>
      </c>
      <c r="E2068" s="12">
        <f t="shared" si="389"/>
        <v>17</v>
      </c>
      <c r="F2068" s="124" t="str">
        <f t="shared" si="390"/>
        <v>0</v>
      </c>
      <c r="G2068" s="1">
        <f ca="1">(OFFSET(O2068,0,MATCH(Customer!$J$6,'CDH &amp; HDH'!$P$11:$X$11,0)))</f>
        <v>47</v>
      </c>
      <c r="H2068" s="1" t="str">
        <f t="shared" si="391"/>
        <v>Heating</v>
      </c>
      <c r="I2068" s="1">
        <f ca="1">OFFSET(IF($H2068="Cooling",Customer!$C$25,Customer!$C$52),E2068,D2068)</f>
        <v>66</v>
      </c>
      <c r="J2068" s="1">
        <f ca="1">OFFSET(IF($H2068="Cooling",Customer!$L$25,Customer!$L$52),$E2068,$D2068)</f>
        <v>64</v>
      </c>
      <c r="K2068" s="16">
        <f t="shared" si="392"/>
        <v>0</v>
      </c>
      <c r="L2068" s="16">
        <f t="shared" si="393"/>
        <v>0</v>
      </c>
      <c r="M2068" s="17">
        <f t="shared" ca="1" si="385"/>
        <v>19</v>
      </c>
      <c r="N2068" s="17">
        <f t="shared" ca="1" si="386"/>
        <v>17</v>
      </c>
      <c r="O2068" s="4"/>
      <c r="P2068" s="4">
        <v>65</v>
      </c>
      <c r="Q2068" s="4">
        <v>31</v>
      </c>
      <c r="R2068" s="4">
        <v>34</v>
      </c>
      <c r="S2068" s="4">
        <v>23</v>
      </c>
      <c r="T2068" s="4">
        <v>70</v>
      </c>
      <c r="U2068" s="4">
        <v>68</v>
      </c>
      <c r="V2068" s="13">
        <v>47</v>
      </c>
      <c r="W2068" s="4">
        <v>52</v>
      </c>
      <c r="X2068" s="4">
        <v>41</v>
      </c>
      <c r="Y2068">
        <f t="shared" si="394"/>
        <v>0</v>
      </c>
      <c r="Z2068">
        <f t="shared" si="395"/>
        <v>0</v>
      </c>
    </row>
    <row r="2069" spans="2:26" x14ac:dyDescent="0.25">
      <c r="B2069" s="11">
        <f t="shared" si="396"/>
        <v>44647.708333328344</v>
      </c>
      <c r="C2069" s="1">
        <f t="shared" si="387"/>
        <v>3</v>
      </c>
      <c r="D2069" s="1">
        <f t="shared" si="388"/>
        <v>7</v>
      </c>
      <c r="E2069" s="12">
        <f t="shared" si="389"/>
        <v>18</v>
      </c>
      <c r="F2069" s="124" t="str">
        <f t="shared" si="390"/>
        <v>0</v>
      </c>
      <c r="G2069" s="1">
        <f ca="1">(OFFSET(O2069,0,MATCH(Customer!$J$6,'CDH &amp; HDH'!$P$11:$X$11,0)))</f>
        <v>43</v>
      </c>
      <c r="H2069" s="1" t="str">
        <f t="shared" si="391"/>
        <v>Heating</v>
      </c>
      <c r="I2069" s="1">
        <f ca="1">OFFSET(IF($H2069="Cooling",Customer!$C$25,Customer!$C$52),E2069,D2069)</f>
        <v>66</v>
      </c>
      <c r="J2069" s="1">
        <f ca="1">OFFSET(IF($H2069="Cooling",Customer!$L$25,Customer!$L$52),$E2069,$D2069)</f>
        <v>64</v>
      </c>
      <c r="K2069" s="16">
        <f t="shared" si="392"/>
        <v>0</v>
      </c>
      <c r="L2069" s="16">
        <f t="shared" si="393"/>
        <v>0</v>
      </c>
      <c r="M2069" s="17">
        <f t="shared" ca="1" si="385"/>
        <v>23</v>
      </c>
      <c r="N2069" s="17">
        <f t="shared" ca="1" si="386"/>
        <v>21</v>
      </c>
      <c r="O2069" s="4"/>
      <c r="P2069" s="4">
        <v>63</v>
      </c>
      <c r="Q2069" s="4">
        <v>31</v>
      </c>
      <c r="R2069" s="4">
        <v>33</v>
      </c>
      <c r="S2069" s="4">
        <v>21</v>
      </c>
      <c r="T2069" s="4">
        <v>68</v>
      </c>
      <c r="U2069" s="4">
        <v>66</v>
      </c>
      <c r="V2069" s="13">
        <v>43</v>
      </c>
      <c r="W2069" s="4">
        <v>51</v>
      </c>
      <c r="X2069" s="4">
        <v>39</v>
      </c>
      <c r="Y2069">
        <f t="shared" si="394"/>
        <v>0</v>
      </c>
      <c r="Z2069">
        <f t="shared" si="395"/>
        <v>0</v>
      </c>
    </row>
    <row r="2070" spans="2:26" x14ac:dyDescent="0.25">
      <c r="B2070" s="11">
        <f t="shared" si="396"/>
        <v>44647.749999995009</v>
      </c>
      <c r="C2070" s="1">
        <f t="shared" si="387"/>
        <v>3</v>
      </c>
      <c r="D2070" s="1">
        <f t="shared" si="388"/>
        <v>7</v>
      </c>
      <c r="E2070" s="12">
        <f t="shared" si="389"/>
        <v>19</v>
      </c>
      <c r="F2070" s="124" t="str">
        <f t="shared" si="390"/>
        <v>0</v>
      </c>
      <c r="G2070" s="1">
        <f ca="1">(OFFSET(O2070,0,MATCH(Customer!$J$6,'CDH &amp; HDH'!$P$11:$X$11,0)))</f>
        <v>42</v>
      </c>
      <c r="H2070" s="1" t="str">
        <f t="shared" si="391"/>
        <v>Heating</v>
      </c>
      <c r="I2070" s="1">
        <f ca="1">OFFSET(IF($H2070="Cooling",Customer!$C$25,Customer!$C$52),E2070,D2070)</f>
        <v>66</v>
      </c>
      <c r="J2070" s="1">
        <f ca="1">OFFSET(IF($H2070="Cooling",Customer!$L$25,Customer!$L$52),$E2070,$D2070)</f>
        <v>64</v>
      </c>
      <c r="K2070" s="16">
        <f t="shared" si="392"/>
        <v>0</v>
      </c>
      <c r="L2070" s="16">
        <f t="shared" si="393"/>
        <v>0</v>
      </c>
      <c r="M2070" s="17">
        <f t="shared" ca="1" si="385"/>
        <v>24</v>
      </c>
      <c r="N2070" s="17">
        <f t="shared" ca="1" si="386"/>
        <v>22</v>
      </c>
      <c r="O2070" s="4"/>
      <c r="P2070" s="4">
        <v>62</v>
      </c>
      <c r="Q2070" s="4">
        <v>30</v>
      </c>
      <c r="R2070" s="4">
        <v>31</v>
      </c>
      <c r="S2070" s="4">
        <v>20</v>
      </c>
      <c r="T2070" s="4">
        <v>66</v>
      </c>
      <c r="U2070" s="4">
        <v>64</v>
      </c>
      <c r="V2070" s="13">
        <v>42</v>
      </c>
      <c r="W2070" s="4">
        <v>47</v>
      </c>
      <c r="X2070" s="4">
        <v>35</v>
      </c>
      <c r="Y2070">
        <f t="shared" si="394"/>
        <v>0</v>
      </c>
      <c r="Z2070">
        <f t="shared" si="395"/>
        <v>0</v>
      </c>
    </row>
    <row r="2071" spans="2:26" x14ac:dyDescent="0.25">
      <c r="B2071" s="11">
        <f t="shared" si="396"/>
        <v>44647.791666661673</v>
      </c>
      <c r="C2071" s="1">
        <f t="shared" si="387"/>
        <v>3</v>
      </c>
      <c r="D2071" s="1">
        <f t="shared" si="388"/>
        <v>7</v>
      </c>
      <c r="E2071" s="12">
        <f t="shared" si="389"/>
        <v>20</v>
      </c>
      <c r="F2071" s="124" t="str">
        <f t="shared" si="390"/>
        <v>0</v>
      </c>
      <c r="G2071" s="1">
        <f ca="1">(OFFSET(O2071,0,MATCH(Customer!$J$6,'CDH &amp; HDH'!$P$11:$X$11,0)))</f>
        <v>40</v>
      </c>
      <c r="H2071" s="1" t="str">
        <f t="shared" si="391"/>
        <v>Heating</v>
      </c>
      <c r="I2071" s="1">
        <f ca="1">OFFSET(IF($H2071="Cooling",Customer!$C$25,Customer!$C$52),E2071,D2071)</f>
        <v>66</v>
      </c>
      <c r="J2071" s="1">
        <f ca="1">OFFSET(IF($H2071="Cooling",Customer!$L$25,Customer!$L$52),$E2071,$D2071)</f>
        <v>64</v>
      </c>
      <c r="K2071" s="16">
        <f t="shared" si="392"/>
        <v>0</v>
      </c>
      <c r="L2071" s="16">
        <f t="shared" si="393"/>
        <v>0</v>
      </c>
      <c r="M2071" s="17">
        <f t="shared" ca="1" si="385"/>
        <v>26</v>
      </c>
      <c r="N2071" s="17">
        <f t="shared" ca="1" si="386"/>
        <v>24</v>
      </c>
      <c r="O2071" s="4"/>
      <c r="P2071" s="4">
        <v>59</v>
      </c>
      <c r="Q2071" s="4">
        <v>30</v>
      </c>
      <c r="R2071" s="4">
        <v>31</v>
      </c>
      <c r="S2071" s="4">
        <v>20</v>
      </c>
      <c r="T2071" s="4">
        <v>65</v>
      </c>
      <c r="U2071" s="4">
        <v>62</v>
      </c>
      <c r="V2071" s="13">
        <v>40</v>
      </c>
      <c r="W2071" s="4">
        <v>44</v>
      </c>
      <c r="X2071" s="4">
        <v>33</v>
      </c>
      <c r="Y2071">
        <f t="shared" si="394"/>
        <v>0</v>
      </c>
      <c r="Z2071">
        <f t="shared" si="395"/>
        <v>0</v>
      </c>
    </row>
    <row r="2072" spans="2:26" x14ac:dyDescent="0.25">
      <c r="B2072" s="11">
        <f t="shared" si="396"/>
        <v>44647.833333328337</v>
      </c>
      <c r="C2072" s="1">
        <f t="shared" si="387"/>
        <v>3</v>
      </c>
      <c r="D2072" s="1">
        <f t="shared" si="388"/>
        <v>7</v>
      </c>
      <c r="E2072" s="12">
        <f t="shared" si="389"/>
        <v>21</v>
      </c>
      <c r="F2072" s="124" t="str">
        <f t="shared" si="390"/>
        <v>0</v>
      </c>
      <c r="G2072" s="1">
        <f ca="1">(OFFSET(O2072,0,MATCH(Customer!$J$6,'CDH &amp; HDH'!$P$11:$X$11,0)))</f>
        <v>39</v>
      </c>
      <c r="H2072" s="1" t="str">
        <f t="shared" si="391"/>
        <v>Heating</v>
      </c>
      <c r="I2072" s="1">
        <f ca="1">OFFSET(IF($H2072="Cooling",Customer!$C$25,Customer!$C$52),E2072,D2072)</f>
        <v>66</v>
      </c>
      <c r="J2072" s="1">
        <f ca="1">OFFSET(IF($H2072="Cooling",Customer!$L$25,Customer!$L$52),$E2072,$D2072)</f>
        <v>64</v>
      </c>
      <c r="K2072" s="16">
        <f t="shared" si="392"/>
        <v>0</v>
      </c>
      <c r="L2072" s="16">
        <f t="shared" si="393"/>
        <v>0</v>
      </c>
      <c r="M2072" s="17">
        <f t="shared" ca="1" si="385"/>
        <v>27</v>
      </c>
      <c r="N2072" s="17">
        <f t="shared" ca="1" si="386"/>
        <v>25</v>
      </c>
      <c r="O2072" s="4"/>
      <c r="P2072" s="4">
        <v>56</v>
      </c>
      <c r="Q2072" s="4">
        <v>30</v>
      </c>
      <c r="R2072" s="4">
        <v>31</v>
      </c>
      <c r="S2072" s="4">
        <v>20</v>
      </c>
      <c r="T2072" s="4">
        <v>61</v>
      </c>
      <c r="U2072" s="4">
        <v>61</v>
      </c>
      <c r="V2072" s="13">
        <v>39</v>
      </c>
      <c r="W2072" s="4">
        <v>41</v>
      </c>
      <c r="X2072" s="4">
        <v>29</v>
      </c>
      <c r="Y2072">
        <f t="shared" si="394"/>
        <v>0</v>
      </c>
      <c r="Z2072">
        <f t="shared" si="395"/>
        <v>0</v>
      </c>
    </row>
    <row r="2073" spans="2:26" x14ac:dyDescent="0.25">
      <c r="B2073" s="11">
        <f t="shared" si="396"/>
        <v>44647.874999995001</v>
      </c>
      <c r="C2073" s="1">
        <f t="shared" si="387"/>
        <v>3</v>
      </c>
      <c r="D2073" s="1">
        <f t="shared" si="388"/>
        <v>7</v>
      </c>
      <c r="E2073" s="12">
        <f t="shared" si="389"/>
        <v>22</v>
      </c>
      <c r="F2073" s="124" t="str">
        <f t="shared" si="390"/>
        <v>0</v>
      </c>
      <c r="G2073" s="1">
        <f ca="1">(OFFSET(O2073,0,MATCH(Customer!$J$6,'CDH &amp; HDH'!$P$11:$X$11,0)))</f>
        <v>37</v>
      </c>
      <c r="H2073" s="1" t="str">
        <f t="shared" si="391"/>
        <v>Heating</v>
      </c>
      <c r="I2073" s="1">
        <f ca="1">OFFSET(IF($H2073="Cooling",Customer!$C$25,Customer!$C$52),E2073,D2073)</f>
        <v>66</v>
      </c>
      <c r="J2073" s="1">
        <f ca="1">OFFSET(IF($H2073="Cooling",Customer!$L$25,Customer!$L$52),$E2073,$D2073)</f>
        <v>64</v>
      </c>
      <c r="K2073" s="16">
        <f t="shared" si="392"/>
        <v>0</v>
      </c>
      <c r="L2073" s="16">
        <f t="shared" si="393"/>
        <v>0</v>
      </c>
      <c r="M2073" s="17">
        <f t="shared" ca="1" si="385"/>
        <v>29</v>
      </c>
      <c r="N2073" s="17">
        <f t="shared" ca="1" si="386"/>
        <v>27</v>
      </c>
      <c r="O2073" s="4"/>
      <c r="P2073" s="4">
        <v>53</v>
      </c>
      <c r="Q2073" s="4">
        <v>29</v>
      </c>
      <c r="R2073" s="4">
        <v>30</v>
      </c>
      <c r="S2073" s="4">
        <v>19</v>
      </c>
      <c r="T2073" s="4">
        <v>58</v>
      </c>
      <c r="U2073" s="4">
        <v>59</v>
      </c>
      <c r="V2073" s="13">
        <v>37</v>
      </c>
      <c r="W2073" s="4">
        <v>38</v>
      </c>
      <c r="X2073" s="4">
        <v>28</v>
      </c>
      <c r="Y2073">
        <f t="shared" si="394"/>
        <v>0</v>
      </c>
      <c r="Z2073">
        <f t="shared" si="395"/>
        <v>0</v>
      </c>
    </row>
    <row r="2074" spans="2:26" x14ac:dyDescent="0.25">
      <c r="B2074" s="11">
        <f t="shared" si="396"/>
        <v>44647.916666661666</v>
      </c>
      <c r="C2074" s="1">
        <f t="shared" si="387"/>
        <v>3</v>
      </c>
      <c r="D2074" s="1">
        <f t="shared" si="388"/>
        <v>7</v>
      </c>
      <c r="E2074" s="12">
        <f t="shared" si="389"/>
        <v>23</v>
      </c>
      <c r="F2074" s="124" t="str">
        <f t="shared" si="390"/>
        <v>0</v>
      </c>
      <c r="G2074" s="1">
        <f ca="1">(OFFSET(O2074,0,MATCH(Customer!$J$6,'CDH &amp; HDH'!$P$11:$X$11,0)))</f>
        <v>37</v>
      </c>
      <c r="H2074" s="1" t="str">
        <f t="shared" si="391"/>
        <v>Heating</v>
      </c>
      <c r="I2074" s="1">
        <f ca="1">OFFSET(IF($H2074="Cooling",Customer!$C$25,Customer!$C$52),E2074,D2074)</f>
        <v>66</v>
      </c>
      <c r="J2074" s="1">
        <f ca="1">OFFSET(IF($H2074="Cooling",Customer!$L$25,Customer!$L$52),$E2074,$D2074)</f>
        <v>64</v>
      </c>
      <c r="K2074" s="16">
        <f t="shared" si="392"/>
        <v>0</v>
      </c>
      <c r="L2074" s="16">
        <f t="shared" si="393"/>
        <v>0</v>
      </c>
      <c r="M2074" s="17">
        <f t="shared" ca="1" si="385"/>
        <v>29</v>
      </c>
      <c r="N2074" s="17">
        <f t="shared" ca="1" si="386"/>
        <v>27</v>
      </c>
      <c r="O2074" s="4"/>
      <c r="P2074" s="4">
        <v>52</v>
      </c>
      <c r="Q2074" s="4">
        <v>28</v>
      </c>
      <c r="R2074" s="4">
        <v>30</v>
      </c>
      <c r="S2074" s="4">
        <v>18</v>
      </c>
      <c r="T2074" s="4">
        <v>56</v>
      </c>
      <c r="U2074" s="4">
        <v>59</v>
      </c>
      <c r="V2074" s="13">
        <v>37</v>
      </c>
      <c r="W2074" s="4">
        <v>39</v>
      </c>
      <c r="X2074" s="4">
        <v>27</v>
      </c>
      <c r="Y2074">
        <f t="shared" si="394"/>
        <v>0</v>
      </c>
      <c r="Z2074">
        <f t="shared" si="395"/>
        <v>0</v>
      </c>
    </row>
    <row r="2075" spans="2:26" x14ac:dyDescent="0.25">
      <c r="B2075" s="11">
        <f t="shared" si="396"/>
        <v>44647.95833332833</v>
      </c>
      <c r="C2075" s="1">
        <f t="shared" si="387"/>
        <v>3</v>
      </c>
      <c r="D2075" s="1">
        <f t="shared" si="388"/>
        <v>7</v>
      </c>
      <c r="E2075" s="12">
        <f t="shared" si="389"/>
        <v>24</v>
      </c>
      <c r="F2075" s="124" t="str">
        <f t="shared" si="390"/>
        <v>0</v>
      </c>
      <c r="G2075" s="1">
        <f ca="1">(OFFSET(O2075,0,MATCH(Customer!$J$6,'CDH &amp; HDH'!$P$11:$X$11,0)))</f>
        <v>31</v>
      </c>
      <c r="H2075" s="1" t="str">
        <f t="shared" si="391"/>
        <v>Heating</v>
      </c>
      <c r="I2075" s="1">
        <f ca="1">OFFSET(IF($H2075="Cooling",Customer!$C$25,Customer!$C$52),E2075,D2075)</f>
        <v>66</v>
      </c>
      <c r="J2075" s="1">
        <f ca="1">OFFSET(IF($H2075="Cooling",Customer!$L$25,Customer!$L$52),$E2075,$D2075)</f>
        <v>64</v>
      </c>
      <c r="K2075" s="16">
        <f t="shared" si="392"/>
        <v>0</v>
      </c>
      <c r="L2075" s="16">
        <f t="shared" si="393"/>
        <v>0</v>
      </c>
      <c r="M2075" s="17">
        <f t="shared" ca="1" si="385"/>
        <v>35</v>
      </c>
      <c r="N2075" s="17">
        <f t="shared" ca="1" si="386"/>
        <v>33</v>
      </c>
      <c r="O2075" s="4"/>
      <c r="P2075" s="4">
        <v>50</v>
      </c>
      <c r="Q2075" s="4">
        <v>27</v>
      </c>
      <c r="R2075" s="4">
        <v>30</v>
      </c>
      <c r="S2075" s="4">
        <v>13</v>
      </c>
      <c r="T2075" s="4">
        <v>60</v>
      </c>
      <c r="U2075" s="4">
        <v>57</v>
      </c>
      <c r="V2075" s="13">
        <v>31</v>
      </c>
      <c r="W2075" s="4">
        <v>37</v>
      </c>
      <c r="X2075" s="4">
        <v>24</v>
      </c>
      <c r="Y2075">
        <f t="shared" si="394"/>
        <v>0</v>
      </c>
      <c r="Z2075">
        <f t="shared" si="395"/>
        <v>0</v>
      </c>
    </row>
    <row r="2076" spans="2:26" x14ac:dyDescent="0.25">
      <c r="B2076" s="11">
        <f t="shared" si="396"/>
        <v>44647.999999994994</v>
      </c>
      <c r="C2076" s="1">
        <f t="shared" si="387"/>
        <v>3</v>
      </c>
      <c r="D2076" s="1">
        <f t="shared" si="388"/>
        <v>1</v>
      </c>
      <c r="E2076" s="12">
        <f t="shared" si="389"/>
        <v>1</v>
      </c>
      <c r="F2076" s="124" t="str">
        <f t="shared" si="390"/>
        <v>0</v>
      </c>
      <c r="G2076" s="1">
        <f ca="1">(OFFSET(O2076,0,MATCH(Customer!$J$6,'CDH &amp; HDH'!$P$11:$X$11,0)))</f>
        <v>32</v>
      </c>
      <c r="H2076" s="1" t="str">
        <f t="shared" si="391"/>
        <v>Heating</v>
      </c>
      <c r="I2076" s="1">
        <f ca="1">OFFSET(IF($H2076="Cooling",Customer!$C$25,Customer!$C$52),E2076,D2076)</f>
        <v>66</v>
      </c>
      <c r="J2076" s="1">
        <f ca="1">OFFSET(IF($H2076="Cooling",Customer!$L$25,Customer!$L$52),$E2076,$D2076)</f>
        <v>64</v>
      </c>
      <c r="K2076" s="16">
        <f t="shared" si="392"/>
        <v>0</v>
      </c>
      <c r="L2076" s="16">
        <f t="shared" si="393"/>
        <v>0</v>
      </c>
      <c r="M2076" s="17">
        <f t="shared" ca="1" si="385"/>
        <v>34</v>
      </c>
      <c r="N2076" s="17">
        <f t="shared" ca="1" si="386"/>
        <v>32</v>
      </c>
      <c r="O2076" s="4"/>
      <c r="P2076" s="4">
        <v>49</v>
      </c>
      <c r="Q2076" s="4">
        <v>27</v>
      </c>
      <c r="R2076" s="4">
        <v>30</v>
      </c>
      <c r="S2076" s="4">
        <v>12</v>
      </c>
      <c r="T2076" s="4">
        <v>60</v>
      </c>
      <c r="U2076" s="4">
        <v>55</v>
      </c>
      <c r="V2076" s="13">
        <v>32</v>
      </c>
      <c r="W2076" s="4">
        <v>38</v>
      </c>
      <c r="X2076" s="4">
        <v>23</v>
      </c>
      <c r="Y2076">
        <f t="shared" si="394"/>
        <v>0</v>
      </c>
      <c r="Z2076">
        <f t="shared" si="395"/>
        <v>0</v>
      </c>
    </row>
    <row r="2077" spans="2:26" x14ac:dyDescent="0.25">
      <c r="B2077" s="11">
        <f t="shared" si="396"/>
        <v>44648.041666661658</v>
      </c>
      <c r="C2077" s="1">
        <f t="shared" si="387"/>
        <v>3</v>
      </c>
      <c r="D2077" s="1">
        <f t="shared" si="388"/>
        <v>1</v>
      </c>
      <c r="E2077" s="12">
        <f t="shared" si="389"/>
        <v>2</v>
      </c>
      <c r="F2077" s="124" t="str">
        <f t="shared" si="390"/>
        <v>0</v>
      </c>
      <c r="G2077" s="1">
        <f ca="1">(OFFSET(O2077,0,MATCH(Customer!$J$6,'CDH &amp; HDH'!$P$11:$X$11,0)))</f>
        <v>29</v>
      </c>
      <c r="H2077" s="1" t="str">
        <f t="shared" si="391"/>
        <v>Heating</v>
      </c>
      <c r="I2077" s="1">
        <f ca="1">OFFSET(IF($H2077="Cooling",Customer!$C$25,Customer!$C$52),E2077,D2077)</f>
        <v>66</v>
      </c>
      <c r="J2077" s="1">
        <f ca="1">OFFSET(IF($H2077="Cooling",Customer!$L$25,Customer!$L$52),$E2077,$D2077)</f>
        <v>64</v>
      </c>
      <c r="K2077" s="16">
        <f t="shared" si="392"/>
        <v>0</v>
      </c>
      <c r="L2077" s="16">
        <f t="shared" si="393"/>
        <v>0</v>
      </c>
      <c r="M2077" s="17">
        <f t="shared" ca="1" si="385"/>
        <v>37</v>
      </c>
      <c r="N2077" s="17">
        <f t="shared" ca="1" si="386"/>
        <v>35</v>
      </c>
      <c r="O2077" s="4"/>
      <c r="P2077" s="4">
        <v>48</v>
      </c>
      <c r="Q2077" s="4">
        <v>26</v>
      </c>
      <c r="R2077" s="4">
        <v>30</v>
      </c>
      <c r="S2077" s="4">
        <v>12</v>
      </c>
      <c r="T2077" s="4">
        <v>60</v>
      </c>
      <c r="U2077" s="4">
        <v>53</v>
      </c>
      <c r="V2077" s="13">
        <v>29</v>
      </c>
      <c r="W2077" s="4">
        <v>38</v>
      </c>
      <c r="X2077" s="4">
        <v>22</v>
      </c>
      <c r="Y2077">
        <f t="shared" si="394"/>
        <v>0</v>
      </c>
      <c r="Z2077">
        <f t="shared" si="395"/>
        <v>0</v>
      </c>
    </row>
    <row r="2078" spans="2:26" x14ac:dyDescent="0.25">
      <c r="B2078" s="11">
        <f t="shared" si="396"/>
        <v>44648.083333328323</v>
      </c>
      <c r="C2078" s="1">
        <f t="shared" si="387"/>
        <v>3</v>
      </c>
      <c r="D2078" s="1">
        <f t="shared" si="388"/>
        <v>1</v>
      </c>
      <c r="E2078" s="12">
        <f t="shared" si="389"/>
        <v>3</v>
      </c>
      <c r="F2078" s="124" t="str">
        <f t="shared" si="390"/>
        <v>0</v>
      </c>
      <c r="G2078" s="1">
        <f ca="1">(OFFSET(O2078,0,MATCH(Customer!$J$6,'CDH &amp; HDH'!$P$11:$X$11,0)))</f>
        <v>29</v>
      </c>
      <c r="H2078" s="1" t="str">
        <f t="shared" si="391"/>
        <v>Heating</v>
      </c>
      <c r="I2078" s="1">
        <f ca="1">OFFSET(IF($H2078="Cooling",Customer!$C$25,Customer!$C$52),E2078,D2078)</f>
        <v>66</v>
      </c>
      <c r="J2078" s="1">
        <f ca="1">OFFSET(IF($H2078="Cooling",Customer!$L$25,Customer!$L$52),$E2078,$D2078)</f>
        <v>64</v>
      </c>
      <c r="K2078" s="16">
        <f t="shared" si="392"/>
        <v>0</v>
      </c>
      <c r="L2078" s="16">
        <f t="shared" si="393"/>
        <v>0</v>
      </c>
      <c r="M2078" s="17">
        <f t="shared" ca="1" si="385"/>
        <v>37</v>
      </c>
      <c r="N2078" s="17">
        <f t="shared" ca="1" si="386"/>
        <v>35</v>
      </c>
      <c r="O2078" s="4"/>
      <c r="P2078" s="4">
        <v>46</v>
      </c>
      <c r="Q2078" s="4">
        <v>26</v>
      </c>
      <c r="R2078" s="4">
        <v>30</v>
      </c>
      <c r="S2078" s="4">
        <v>11</v>
      </c>
      <c r="T2078" s="4">
        <v>56</v>
      </c>
      <c r="U2078" s="4">
        <v>51</v>
      </c>
      <c r="V2078" s="13">
        <v>29</v>
      </c>
      <c r="W2078" s="4">
        <v>37</v>
      </c>
      <c r="X2078" s="4">
        <v>21</v>
      </c>
      <c r="Y2078">
        <f t="shared" si="394"/>
        <v>0</v>
      </c>
      <c r="Z2078">
        <f t="shared" si="395"/>
        <v>0</v>
      </c>
    </row>
    <row r="2079" spans="2:26" x14ac:dyDescent="0.25">
      <c r="B2079" s="11">
        <f t="shared" si="396"/>
        <v>44648.124999994987</v>
      </c>
      <c r="C2079" s="1">
        <f t="shared" si="387"/>
        <v>3</v>
      </c>
      <c r="D2079" s="1">
        <f t="shared" si="388"/>
        <v>1</v>
      </c>
      <c r="E2079" s="12">
        <f t="shared" si="389"/>
        <v>4</v>
      </c>
      <c r="F2079" s="124" t="str">
        <f t="shared" si="390"/>
        <v>0</v>
      </c>
      <c r="G2079" s="1">
        <f ca="1">(OFFSET(O2079,0,MATCH(Customer!$J$6,'CDH &amp; HDH'!$P$11:$X$11,0)))</f>
        <v>28</v>
      </c>
      <c r="H2079" s="1" t="str">
        <f t="shared" si="391"/>
        <v>Heating</v>
      </c>
      <c r="I2079" s="1">
        <f ca="1">OFFSET(IF($H2079="Cooling",Customer!$C$25,Customer!$C$52),E2079,D2079)</f>
        <v>66</v>
      </c>
      <c r="J2079" s="1">
        <f ca="1">OFFSET(IF($H2079="Cooling",Customer!$L$25,Customer!$L$52),$E2079,$D2079)</f>
        <v>64</v>
      </c>
      <c r="K2079" s="16">
        <f t="shared" si="392"/>
        <v>0</v>
      </c>
      <c r="L2079" s="16">
        <f t="shared" si="393"/>
        <v>0</v>
      </c>
      <c r="M2079" s="17">
        <f t="shared" ca="1" si="385"/>
        <v>38</v>
      </c>
      <c r="N2079" s="17">
        <f t="shared" ca="1" si="386"/>
        <v>36</v>
      </c>
      <c r="O2079" s="4"/>
      <c r="P2079" s="4">
        <v>45</v>
      </c>
      <c r="Q2079" s="4">
        <v>25</v>
      </c>
      <c r="R2079" s="4">
        <v>30</v>
      </c>
      <c r="S2079" s="4">
        <v>13</v>
      </c>
      <c r="T2079" s="4">
        <v>54</v>
      </c>
      <c r="U2079" s="4">
        <v>51</v>
      </c>
      <c r="V2079" s="13">
        <v>28</v>
      </c>
      <c r="W2079" s="4">
        <v>38</v>
      </c>
      <c r="X2079" s="4">
        <v>19</v>
      </c>
      <c r="Y2079">
        <f t="shared" si="394"/>
        <v>0</v>
      </c>
      <c r="Z2079">
        <f t="shared" si="395"/>
        <v>0</v>
      </c>
    </row>
    <row r="2080" spans="2:26" x14ac:dyDescent="0.25">
      <c r="B2080" s="11">
        <f t="shared" si="396"/>
        <v>44648.166666661651</v>
      </c>
      <c r="C2080" s="1">
        <f t="shared" si="387"/>
        <v>3</v>
      </c>
      <c r="D2080" s="1">
        <f t="shared" si="388"/>
        <v>1</v>
      </c>
      <c r="E2080" s="12">
        <f t="shared" si="389"/>
        <v>5</v>
      </c>
      <c r="F2080" s="124" t="str">
        <f t="shared" si="390"/>
        <v>0</v>
      </c>
      <c r="G2080" s="1">
        <f ca="1">(OFFSET(O2080,0,MATCH(Customer!$J$6,'CDH &amp; HDH'!$P$11:$X$11,0)))</f>
        <v>29</v>
      </c>
      <c r="H2080" s="1" t="str">
        <f t="shared" si="391"/>
        <v>Heating</v>
      </c>
      <c r="I2080" s="1">
        <f ca="1">OFFSET(IF($H2080="Cooling",Customer!$C$25,Customer!$C$52),E2080,D2080)</f>
        <v>66</v>
      </c>
      <c r="J2080" s="1">
        <f ca="1">OFFSET(IF($H2080="Cooling",Customer!$L$25,Customer!$L$52),$E2080,$D2080)</f>
        <v>64</v>
      </c>
      <c r="K2080" s="16">
        <f t="shared" si="392"/>
        <v>0</v>
      </c>
      <c r="L2080" s="16">
        <f t="shared" si="393"/>
        <v>0</v>
      </c>
      <c r="M2080" s="17">
        <f t="shared" ca="1" si="385"/>
        <v>37</v>
      </c>
      <c r="N2080" s="17">
        <f t="shared" ca="1" si="386"/>
        <v>35</v>
      </c>
      <c r="O2080" s="4"/>
      <c r="P2080" s="4">
        <v>44</v>
      </c>
      <c r="Q2080" s="4">
        <v>25</v>
      </c>
      <c r="R2080" s="4">
        <v>28</v>
      </c>
      <c r="S2080" s="4">
        <v>14</v>
      </c>
      <c r="T2080" s="4">
        <v>56</v>
      </c>
      <c r="U2080" s="4">
        <v>51</v>
      </c>
      <c r="V2080" s="13">
        <v>29</v>
      </c>
      <c r="W2080" s="4">
        <v>37</v>
      </c>
      <c r="X2080" s="4">
        <v>19</v>
      </c>
      <c r="Y2080">
        <f t="shared" si="394"/>
        <v>0</v>
      </c>
      <c r="Z2080">
        <f t="shared" si="395"/>
        <v>0</v>
      </c>
    </row>
    <row r="2081" spans="2:26" x14ac:dyDescent="0.25">
      <c r="B2081" s="11">
        <f t="shared" si="396"/>
        <v>44648.208333328315</v>
      </c>
      <c r="C2081" s="1">
        <f t="shared" si="387"/>
        <v>3</v>
      </c>
      <c r="D2081" s="1">
        <f t="shared" si="388"/>
        <v>1</v>
      </c>
      <c r="E2081" s="12">
        <f t="shared" si="389"/>
        <v>6</v>
      </c>
      <c r="F2081" s="124" t="str">
        <f t="shared" si="390"/>
        <v>0</v>
      </c>
      <c r="G2081" s="1">
        <f ca="1">(OFFSET(O2081,0,MATCH(Customer!$J$6,'CDH &amp; HDH'!$P$11:$X$11,0)))</f>
        <v>28</v>
      </c>
      <c r="H2081" s="1" t="str">
        <f t="shared" si="391"/>
        <v>Heating</v>
      </c>
      <c r="I2081" s="1">
        <f ca="1">OFFSET(IF($H2081="Cooling",Customer!$C$25,Customer!$C$52),E2081,D2081)</f>
        <v>66</v>
      </c>
      <c r="J2081" s="1">
        <f ca="1">OFFSET(IF($H2081="Cooling",Customer!$L$25,Customer!$L$52),$E2081,$D2081)</f>
        <v>64</v>
      </c>
      <c r="K2081" s="16">
        <f t="shared" si="392"/>
        <v>0</v>
      </c>
      <c r="L2081" s="16">
        <f t="shared" si="393"/>
        <v>0</v>
      </c>
      <c r="M2081" s="17">
        <f t="shared" ca="1" si="385"/>
        <v>38</v>
      </c>
      <c r="N2081" s="17">
        <f t="shared" ca="1" si="386"/>
        <v>36</v>
      </c>
      <c r="O2081" s="4"/>
      <c r="P2081" s="4">
        <v>44</v>
      </c>
      <c r="Q2081" s="4">
        <v>24</v>
      </c>
      <c r="R2081" s="4">
        <v>27</v>
      </c>
      <c r="S2081" s="4">
        <v>15</v>
      </c>
      <c r="T2081" s="4">
        <v>52</v>
      </c>
      <c r="U2081" s="4">
        <v>50</v>
      </c>
      <c r="V2081" s="13">
        <v>28</v>
      </c>
      <c r="W2081" s="4">
        <v>34</v>
      </c>
      <c r="X2081" s="4">
        <v>19</v>
      </c>
      <c r="Y2081">
        <f t="shared" si="394"/>
        <v>0</v>
      </c>
      <c r="Z2081">
        <f t="shared" si="395"/>
        <v>0</v>
      </c>
    </row>
    <row r="2082" spans="2:26" x14ac:dyDescent="0.25">
      <c r="B2082" s="11">
        <f t="shared" si="396"/>
        <v>44648.24999999498</v>
      </c>
      <c r="C2082" s="1">
        <f t="shared" si="387"/>
        <v>3</v>
      </c>
      <c r="D2082" s="1">
        <f t="shared" si="388"/>
        <v>1</v>
      </c>
      <c r="E2082" s="12">
        <f t="shared" si="389"/>
        <v>7</v>
      </c>
      <c r="F2082" s="124" t="str">
        <f t="shared" si="390"/>
        <v>0</v>
      </c>
      <c r="G2082" s="1">
        <f ca="1">(OFFSET(O2082,0,MATCH(Customer!$J$6,'CDH &amp; HDH'!$P$11:$X$11,0)))</f>
        <v>27</v>
      </c>
      <c r="H2082" s="1" t="str">
        <f t="shared" si="391"/>
        <v>Heating</v>
      </c>
      <c r="I2082" s="1">
        <f ca="1">OFFSET(IF($H2082="Cooling",Customer!$C$25,Customer!$C$52),E2082,D2082)</f>
        <v>66</v>
      </c>
      <c r="J2082" s="1">
        <f ca="1">OFFSET(IF($H2082="Cooling",Customer!$L$25,Customer!$L$52),$E2082,$D2082)</f>
        <v>64</v>
      </c>
      <c r="K2082" s="16">
        <f t="shared" si="392"/>
        <v>0</v>
      </c>
      <c r="L2082" s="16">
        <f t="shared" si="393"/>
        <v>0</v>
      </c>
      <c r="M2082" s="17">
        <f t="shared" ca="1" si="385"/>
        <v>39</v>
      </c>
      <c r="N2082" s="17">
        <f t="shared" ca="1" si="386"/>
        <v>37</v>
      </c>
      <c r="O2082" s="4"/>
      <c r="P2082" s="4">
        <v>43</v>
      </c>
      <c r="Q2082" s="4">
        <v>25</v>
      </c>
      <c r="R2082" s="4">
        <v>27</v>
      </c>
      <c r="S2082" s="4">
        <v>14</v>
      </c>
      <c r="T2082" s="4">
        <v>55</v>
      </c>
      <c r="U2082" s="4">
        <v>51</v>
      </c>
      <c r="V2082" s="13">
        <v>27</v>
      </c>
      <c r="W2082" s="4">
        <v>38</v>
      </c>
      <c r="X2082" s="4">
        <v>21</v>
      </c>
      <c r="Y2082">
        <f t="shared" si="394"/>
        <v>0</v>
      </c>
      <c r="Z2082">
        <f t="shared" si="395"/>
        <v>0</v>
      </c>
    </row>
    <row r="2083" spans="2:26" x14ac:dyDescent="0.25">
      <c r="B2083" s="11">
        <f t="shared" si="396"/>
        <v>44648.291666661644</v>
      </c>
      <c r="C2083" s="1">
        <f t="shared" si="387"/>
        <v>3</v>
      </c>
      <c r="D2083" s="1">
        <f t="shared" si="388"/>
        <v>1</v>
      </c>
      <c r="E2083" s="12">
        <f t="shared" si="389"/>
        <v>8</v>
      </c>
      <c r="F2083" s="124" t="str">
        <f t="shared" si="390"/>
        <v>0</v>
      </c>
      <c r="G2083" s="1">
        <f ca="1">(OFFSET(O2083,0,MATCH(Customer!$J$6,'CDH &amp; HDH'!$P$11:$X$11,0)))</f>
        <v>33</v>
      </c>
      <c r="H2083" s="1" t="str">
        <f t="shared" si="391"/>
        <v>Heating</v>
      </c>
      <c r="I2083" s="1">
        <f ca="1">OFFSET(IF($H2083="Cooling",Customer!$C$25,Customer!$C$52),E2083,D2083)</f>
        <v>70</v>
      </c>
      <c r="J2083" s="1">
        <f ca="1">OFFSET(IF($H2083="Cooling",Customer!$L$25,Customer!$L$52),$E2083,$D2083)</f>
        <v>70</v>
      </c>
      <c r="K2083" s="16">
        <f t="shared" si="392"/>
        <v>0</v>
      </c>
      <c r="L2083" s="16">
        <f t="shared" si="393"/>
        <v>0</v>
      </c>
      <c r="M2083" s="17">
        <f t="shared" ca="1" si="385"/>
        <v>37</v>
      </c>
      <c r="N2083" s="17">
        <f t="shared" ca="1" si="386"/>
        <v>37</v>
      </c>
      <c r="O2083" s="4"/>
      <c r="P2083" s="4">
        <v>45</v>
      </c>
      <c r="Q2083" s="4">
        <v>28</v>
      </c>
      <c r="R2083" s="4">
        <v>31</v>
      </c>
      <c r="S2083" s="4">
        <v>20</v>
      </c>
      <c r="T2083" s="4">
        <v>56</v>
      </c>
      <c r="U2083" s="4">
        <v>52</v>
      </c>
      <c r="V2083" s="13">
        <v>33</v>
      </c>
      <c r="W2083" s="4">
        <v>40</v>
      </c>
      <c r="X2083" s="4">
        <v>26</v>
      </c>
      <c r="Y2083">
        <f t="shared" si="394"/>
        <v>0</v>
      </c>
      <c r="Z2083">
        <f t="shared" si="395"/>
        <v>0</v>
      </c>
    </row>
    <row r="2084" spans="2:26" x14ac:dyDescent="0.25">
      <c r="B2084" s="11">
        <f t="shared" si="396"/>
        <v>44648.333333328308</v>
      </c>
      <c r="C2084" s="1">
        <f t="shared" si="387"/>
        <v>3</v>
      </c>
      <c r="D2084" s="1">
        <f t="shared" si="388"/>
        <v>1</v>
      </c>
      <c r="E2084" s="12">
        <f t="shared" si="389"/>
        <v>9</v>
      </c>
      <c r="F2084" s="124" t="str">
        <f t="shared" si="390"/>
        <v>0</v>
      </c>
      <c r="G2084" s="1">
        <f ca="1">(OFFSET(O2084,0,MATCH(Customer!$J$6,'CDH &amp; HDH'!$P$11:$X$11,0)))</f>
        <v>40</v>
      </c>
      <c r="H2084" s="1" t="str">
        <f t="shared" si="391"/>
        <v>Heating</v>
      </c>
      <c r="I2084" s="1">
        <f ca="1">OFFSET(IF($H2084="Cooling",Customer!$C$25,Customer!$C$52),E2084,D2084)</f>
        <v>70</v>
      </c>
      <c r="J2084" s="1">
        <f ca="1">OFFSET(IF($H2084="Cooling",Customer!$L$25,Customer!$L$52),$E2084,$D2084)</f>
        <v>70</v>
      </c>
      <c r="K2084" s="16">
        <f t="shared" si="392"/>
        <v>0</v>
      </c>
      <c r="L2084" s="16">
        <f t="shared" si="393"/>
        <v>0</v>
      </c>
      <c r="M2084" s="17">
        <f t="shared" ca="1" si="385"/>
        <v>30</v>
      </c>
      <c r="N2084" s="17">
        <f t="shared" ca="1" si="386"/>
        <v>30</v>
      </c>
      <c r="O2084" s="4"/>
      <c r="P2084" s="4">
        <v>47</v>
      </c>
      <c r="Q2084" s="4">
        <v>30</v>
      </c>
      <c r="R2084" s="4">
        <v>34</v>
      </c>
      <c r="S2084" s="4">
        <v>24</v>
      </c>
      <c r="T2084" s="4">
        <v>63</v>
      </c>
      <c r="U2084" s="4">
        <v>52</v>
      </c>
      <c r="V2084" s="13">
        <v>40</v>
      </c>
      <c r="W2084" s="4">
        <v>42</v>
      </c>
      <c r="X2084" s="4">
        <v>31</v>
      </c>
      <c r="Y2084">
        <f t="shared" si="394"/>
        <v>0</v>
      </c>
      <c r="Z2084">
        <f t="shared" si="395"/>
        <v>0</v>
      </c>
    </row>
    <row r="2085" spans="2:26" x14ac:dyDescent="0.25">
      <c r="B2085" s="11">
        <f t="shared" si="396"/>
        <v>44648.374999994972</v>
      </c>
      <c r="C2085" s="1">
        <f t="shared" si="387"/>
        <v>3</v>
      </c>
      <c r="D2085" s="1">
        <f t="shared" si="388"/>
        <v>1</v>
      </c>
      <c r="E2085" s="12">
        <f t="shared" si="389"/>
        <v>10</v>
      </c>
      <c r="F2085" s="124" t="str">
        <f t="shared" si="390"/>
        <v>0</v>
      </c>
      <c r="G2085" s="1">
        <f ca="1">(OFFSET(O2085,0,MATCH(Customer!$J$6,'CDH &amp; HDH'!$P$11:$X$11,0)))</f>
        <v>47</v>
      </c>
      <c r="H2085" s="1" t="str">
        <f t="shared" si="391"/>
        <v>Heating</v>
      </c>
      <c r="I2085" s="1">
        <f ca="1">OFFSET(IF($H2085="Cooling",Customer!$C$25,Customer!$C$52),E2085,D2085)</f>
        <v>70</v>
      </c>
      <c r="J2085" s="1">
        <f ca="1">OFFSET(IF($H2085="Cooling",Customer!$L$25,Customer!$L$52),$E2085,$D2085)</f>
        <v>70</v>
      </c>
      <c r="K2085" s="16">
        <f t="shared" si="392"/>
        <v>0</v>
      </c>
      <c r="L2085" s="16">
        <f t="shared" si="393"/>
        <v>0</v>
      </c>
      <c r="M2085" s="17">
        <f t="shared" ca="1" si="385"/>
        <v>23</v>
      </c>
      <c r="N2085" s="17">
        <f t="shared" ca="1" si="386"/>
        <v>23</v>
      </c>
      <c r="O2085" s="4"/>
      <c r="P2085" s="4">
        <v>49</v>
      </c>
      <c r="Q2085" s="4">
        <v>33</v>
      </c>
      <c r="R2085" s="4">
        <v>40</v>
      </c>
      <c r="S2085" s="4">
        <v>27</v>
      </c>
      <c r="T2085" s="4">
        <v>64</v>
      </c>
      <c r="U2085" s="4">
        <v>52</v>
      </c>
      <c r="V2085" s="13">
        <v>47</v>
      </c>
      <c r="W2085" s="4">
        <v>45</v>
      </c>
      <c r="X2085" s="4">
        <v>36</v>
      </c>
      <c r="Y2085">
        <f t="shared" si="394"/>
        <v>0</v>
      </c>
      <c r="Z2085">
        <f t="shared" si="395"/>
        <v>0</v>
      </c>
    </row>
    <row r="2086" spans="2:26" x14ac:dyDescent="0.25">
      <c r="B2086" s="11">
        <f t="shared" si="396"/>
        <v>44648.416666661637</v>
      </c>
      <c r="C2086" s="1">
        <f t="shared" si="387"/>
        <v>3</v>
      </c>
      <c r="D2086" s="1">
        <f t="shared" si="388"/>
        <v>1</v>
      </c>
      <c r="E2086" s="12">
        <f t="shared" si="389"/>
        <v>11</v>
      </c>
      <c r="F2086" s="124" t="str">
        <f t="shared" si="390"/>
        <v>0</v>
      </c>
      <c r="G2086" s="1">
        <f ca="1">(OFFSET(O2086,0,MATCH(Customer!$J$6,'CDH &amp; HDH'!$P$11:$X$11,0)))</f>
        <v>48</v>
      </c>
      <c r="H2086" s="1" t="str">
        <f t="shared" si="391"/>
        <v>Heating</v>
      </c>
      <c r="I2086" s="1">
        <f ca="1">OFFSET(IF($H2086="Cooling",Customer!$C$25,Customer!$C$52),E2086,D2086)</f>
        <v>70</v>
      </c>
      <c r="J2086" s="1">
        <f ca="1">OFFSET(IF($H2086="Cooling",Customer!$L$25,Customer!$L$52),$E2086,$D2086)</f>
        <v>70</v>
      </c>
      <c r="K2086" s="16">
        <f t="shared" si="392"/>
        <v>0</v>
      </c>
      <c r="L2086" s="16">
        <f t="shared" si="393"/>
        <v>0</v>
      </c>
      <c r="M2086" s="17">
        <f t="shared" ca="1" si="385"/>
        <v>22</v>
      </c>
      <c r="N2086" s="17">
        <f t="shared" ca="1" si="386"/>
        <v>22</v>
      </c>
      <c r="O2086" s="4"/>
      <c r="P2086" s="4">
        <v>51</v>
      </c>
      <c r="Q2086" s="4">
        <v>36</v>
      </c>
      <c r="R2086" s="4">
        <v>44</v>
      </c>
      <c r="S2086" s="4">
        <v>28</v>
      </c>
      <c r="T2086" s="4">
        <v>60</v>
      </c>
      <c r="U2086" s="4">
        <v>55</v>
      </c>
      <c r="V2086" s="13">
        <v>48</v>
      </c>
      <c r="W2086" s="4">
        <v>48</v>
      </c>
      <c r="X2086" s="4">
        <v>41</v>
      </c>
      <c r="Y2086">
        <f t="shared" si="394"/>
        <v>0</v>
      </c>
      <c r="Z2086">
        <f t="shared" si="395"/>
        <v>0</v>
      </c>
    </row>
    <row r="2087" spans="2:26" x14ac:dyDescent="0.25">
      <c r="B2087" s="11">
        <f t="shared" si="396"/>
        <v>44648.458333328301</v>
      </c>
      <c r="C2087" s="1">
        <f t="shared" si="387"/>
        <v>3</v>
      </c>
      <c r="D2087" s="1">
        <f t="shared" si="388"/>
        <v>1</v>
      </c>
      <c r="E2087" s="12">
        <f t="shared" si="389"/>
        <v>12</v>
      </c>
      <c r="F2087" s="124" t="str">
        <f t="shared" si="390"/>
        <v>0</v>
      </c>
      <c r="G2087" s="1">
        <f ca="1">(OFFSET(O2087,0,MATCH(Customer!$J$6,'CDH &amp; HDH'!$P$11:$X$11,0)))</f>
        <v>51</v>
      </c>
      <c r="H2087" s="1" t="str">
        <f t="shared" si="391"/>
        <v>Heating</v>
      </c>
      <c r="I2087" s="1">
        <f ca="1">OFFSET(IF($H2087="Cooling",Customer!$C$25,Customer!$C$52),E2087,D2087)</f>
        <v>70</v>
      </c>
      <c r="J2087" s="1">
        <f ca="1">OFFSET(IF($H2087="Cooling",Customer!$L$25,Customer!$L$52),$E2087,$D2087)</f>
        <v>70</v>
      </c>
      <c r="K2087" s="16">
        <f t="shared" si="392"/>
        <v>0</v>
      </c>
      <c r="L2087" s="16">
        <f t="shared" si="393"/>
        <v>0</v>
      </c>
      <c r="M2087" s="17">
        <f t="shared" ca="1" si="385"/>
        <v>19</v>
      </c>
      <c r="N2087" s="17">
        <f t="shared" ca="1" si="386"/>
        <v>19</v>
      </c>
      <c r="O2087" s="4"/>
      <c r="P2087" s="4">
        <v>54</v>
      </c>
      <c r="Q2087" s="4">
        <v>39</v>
      </c>
      <c r="R2087" s="4">
        <v>47</v>
      </c>
      <c r="S2087" s="4">
        <v>30</v>
      </c>
      <c r="T2087" s="4">
        <v>61</v>
      </c>
      <c r="U2087" s="4">
        <v>55</v>
      </c>
      <c r="V2087" s="13">
        <v>51</v>
      </c>
      <c r="W2087" s="4">
        <v>52</v>
      </c>
      <c r="X2087" s="4">
        <v>47</v>
      </c>
      <c r="Y2087">
        <f t="shared" si="394"/>
        <v>0</v>
      </c>
      <c r="Z2087">
        <f t="shared" si="395"/>
        <v>0</v>
      </c>
    </row>
    <row r="2088" spans="2:26" x14ac:dyDescent="0.25">
      <c r="B2088" s="11">
        <f t="shared" si="396"/>
        <v>44648.499999994965</v>
      </c>
      <c r="C2088" s="1">
        <f t="shared" si="387"/>
        <v>3</v>
      </c>
      <c r="D2088" s="1">
        <f t="shared" si="388"/>
        <v>1</v>
      </c>
      <c r="E2088" s="12">
        <f t="shared" si="389"/>
        <v>13</v>
      </c>
      <c r="F2088" s="124" t="str">
        <f t="shared" si="390"/>
        <v>0</v>
      </c>
      <c r="G2088" s="1">
        <f ca="1">(OFFSET(O2088,0,MATCH(Customer!$J$6,'CDH &amp; HDH'!$P$11:$X$11,0)))</f>
        <v>55</v>
      </c>
      <c r="H2088" s="1" t="str">
        <f t="shared" si="391"/>
        <v>Heating</v>
      </c>
      <c r="I2088" s="1">
        <f ca="1">OFFSET(IF($H2088="Cooling",Customer!$C$25,Customer!$C$52),E2088,D2088)</f>
        <v>70</v>
      </c>
      <c r="J2088" s="1">
        <f ca="1">OFFSET(IF($H2088="Cooling",Customer!$L$25,Customer!$L$52),$E2088,$D2088)</f>
        <v>70</v>
      </c>
      <c r="K2088" s="16">
        <f t="shared" si="392"/>
        <v>0</v>
      </c>
      <c r="L2088" s="16">
        <f t="shared" si="393"/>
        <v>0</v>
      </c>
      <c r="M2088" s="17">
        <f t="shared" ca="1" si="385"/>
        <v>15</v>
      </c>
      <c r="N2088" s="17">
        <f t="shared" ca="1" si="386"/>
        <v>15</v>
      </c>
      <c r="O2088" s="4"/>
      <c r="P2088" s="4">
        <v>56</v>
      </c>
      <c r="Q2088" s="4">
        <v>40</v>
      </c>
      <c r="R2088" s="4">
        <v>50</v>
      </c>
      <c r="S2088" s="4">
        <v>30</v>
      </c>
      <c r="T2088" s="4">
        <v>68</v>
      </c>
      <c r="U2088" s="4">
        <v>58</v>
      </c>
      <c r="V2088" s="13">
        <v>55</v>
      </c>
      <c r="W2088" s="4">
        <v>54</v>
      </c>
      <c r="X2088" s="4">
        <v>49</v>
      </c>
      <c r="Y2088">
        <f t="shared" si="394"/>
        <v>0</v>
      </c>
      <c r="Z2088">
        <f t="shared" si="395"/>
        <v>0</v>
      </c>
    </row>
    <row r="2089" spans="2:26" x14ac:dyDescent="0.25">
      <c r="B2089" s="11">
        <f t="shared" si="396"/>
        <v>44648.541666661629</v>
      </c>
      <c r="C2089" s="1">
        <f t="shared" si="387"/>
        <v>3</v>
      </c>
      <c r="D2089" s="1">
        <f t="shared" si="388"/>
        <v>1</v>
      </c>
      <c r="E2089" s="12">
        <f t="shared" si="389"/>
        <v>14</v>
      </c>
      <c r="F2089" s="124" t="str">
        <f t="shared" si="390"/>
        <v>0</v>
      </c>
      <c r="G2089" s="1">
        <f ca="1">(OFFSET(O2089,0,MATCH(Customer!$J$6,'CDH &amp; HDH'!$P$11:$X$11,0)))</f>
        <v>57</v>
      </c>
      <c r="H2089" s="1" t="str">
        <f t="shared" si="391"/>
        <v>Heating</v>
      </c>
      <c r="I2089" s="1">
        <f ca="1">OFFSET(IF($H2089="Cooling",Customer!$C$25,Customer!$C$52),E2089,D2089)</f>
        <v>70</v>
      </c>
      <c r="J2089" s="1">
        <f ca="1">OFFSET(IF($H2089="Cooling",Customer!$L$25,Customer!$L$52),$E2089,$D2089)</f>
        <v>70</v>
      </c>
      <c r="K2089" s="16">
        <f t="shared" si="392"/>
        <v>0</v>
      </c>
      <c r="L2089" s="16">
        <f t="shared" si="393"/>
        <v>0</v>
      </c>
      <c r="M2089" s="17">
        <f t="shared" ca="1" si="385"/>
        <v>13</v>
      </c>
      <c r="N2089" s="17">
        <f t="shared" ca="1" si="386"/>
        <v>13</v>
      </c>
      <c r="O2089" s="4"/>
      <c r="P2089" s="4">
        <v>57</v>
      </c>
      <c r="Q2089" s="4">
        <v>42</v>
      </c>
      <c r="R2089" s="4">
        <v>52</v>
      </c>
      <c r="S2089" s="4">
        <v>31</v>
      </c>
      <c r="T2089" s="4">
        <v>70</v>
      </c>
      <c r="U2089" s="4">
        <v>60</v>
      </c>
      <c r="V2089" s="13">
        <v>57</v>
      </c>
      <c r="W2089" s="4">
        <v>53</v>
      </c>
      <c r="X2089" s="4">
        <v>51</v>
      </c>
      <c r="Y2089">
        <f t="shared" si="394"/>
        <v>0</v>
      </c>
      <c r="Z2089">
        <f t="shared" si="395"/>
        <v>0</v>
      </c>
    </row>
    <row r="2090" spans="2:26" x14ac:dyDescent="0.25">
      <c r="B2090" s="11">
        <f t="shared" si="396"/>
        <v>44648.583333328294</v>
      </c>
      <c r="C2090" s="1">
        <f t="shared" si="387"/>
        <v>3</v>
      </c>
      <c r="D2090" s="1">
        <f t="shared" si="388"/>
        <v>1</v>
      </c>
      <c r="E2090" s="12">
        <f t="shared" si="389"/>
        <v>15</v>
      </c>
      <c r="F2090" s="124" t="str">
        <f t="shared" si="390"/>
        <v>0</v>
      </c>
      <c r="G2090" s="1">
        <f ca="1">(OFFSET(O2090,0,MATCH(Customer!$J$6,'CDH &amp; HDH'!$P$11:$X$11,0)))</f>
        <v>60</v>
      </c>
      <c r="H2090" s="1" t="str">
        <f t="shared" si="391"/>
        <v>Heating</v>
      </c>
      <c r="I2090" s="1">
        <f ca="1">OFFSET(IF($H2090="Cooling",Customer!$C$25,Customer!$C$52),E2090,D2090)</f>
        <v>70</v>
      </c>
      <c r="J2090" s="1">
        <f ca="1">OFFSET(IF($H2090="Cooling",Customer!$L$25,Customer!$L$52),$E2090,$D2090)</f>
        <v>70</v>
      </c>
      <c r="K2090" s="16">
        <f t="shared" si="392"/>
        <v>0</v>
      </c>
      <c r="L2090" s="16">
        <f t="shared" si="393"/>
        <v>0</v>
      </c>
      <c r="M2090" s="17">
        <f t="shared" ca="1" si="385"/>
        <v>10</v>
      </c>
      <c r="N2090" s="17">
        <f t="shared" ca="1" si="386"/>
        <v>10</v>
      </c>
      <c r="O2090" s="4"/>
      <c r="P2090" s="4">
        <v>57</v>
      </c>
      <c r="Q2090" s="4">
        <v>44</v>
      </c>
      <c r="R2090" s="4">
        <v>54</v>
      </c>
      <c r="S2090" s="4">
        <v>32</v>
      </c>
      <c r="T2090" s="4">
        <v>70</v>
      </c>
      <c r="U2090" s="4">
        <v>63</v>
      </c>
      <c r="V2090" s="13">
        <v>60</v>
      </c>
      <c r="W2090" s="4">
        <v>52</v>
      </c>
      <c r="X2090" s="4">
        <v>51</v>
      </c>
      <c r="Y2090">
        <f t="shared" si="394"/>
        <v>0</v>
      </c>
      <c r="Z2090">
        <f t="shared" si="395"/>
        <v>0</v>
      </c>
    </row>
    <row r="2091" spans="2:26" x14ac:dyDescent="0.25">
      <c r="B2091" s="11">
        <f t="shared" si="396"/>
        <v>44648.624999994958</v>
      </c>
      <c r="C2091" s="1">
        <f t="shared" si="387"/>
        <v>3</v>
      </c>
      <c r="D2091" s="1">
        <f t="shared" si="388"/>
        <v>1</v>
      </c>
      <c r="E2091" s="12">
        <f t="shared" si="389"/>
        <v>16</v>
      </c>
      <c r="F2091" s="124" t="str">
        <f t="shared" si="390"/>
        <v>0</v>
      </c>
      <c r="G2091" s="1">
        <f ca="1">(OFFSET(O2091,0,MATCH(Customer!$J$6,'CDH &amp; HDH'!$P$11:$X$11,0)))</f>
        <v>61</v>
      </c>
      <c r="H2091" s="1" t="str">
        <f t="shared" si="391"/>
        <v>Heating</v>
      </c>
      <c r="I2091" s="1">
        <f ca="1">OFFSET(IF($H2091="Cooling",Customer!$C$25,Customer!$C$52),E2091,D2091)</f>
        <v>70</v>
      </c>
      <c r="J2091" s="1">
        <f ca="1">OFFSET(IF($H2091="Cooling",Customer!$L$25,Customer!$L$52),$E2091,$D2091)</f>
        <v>70</v>
      </c>
      <c r="K2091" s="16">
        <f t="shared" si="392"/>
        <v>0</v>
      </c>
      <c r="L2091" s="16">
        <f t="shared" si="393"/>
        <v>0</v>
      </c>
      <c r="M2091" s="17">
        <f t="shared" ca="1" si="385"/>
        <v>9</v>
      </c>
      <c r="N2091" s="17">
        <f t="shared" ca="1" si="386"/>
        <v>9</v>
      </c>
      <c r="O2091" s="4"/>
      <c r="P2091" s="4">
        <v>58</v>
      </c>
      <c r="Q2091" s="4">
        <v>45</v>
      </c>
      <c r="R2091" s="4">
        <v>56</v>
      </c>
      <c r="S2091" s="4">
        <v>33</v>
      </c>
      <c r="T2091" s="4">
        <v>64</v>
      </c>
      <c r="U2091" s="4">
        <v>60</v>
      </c>
      <c r="V2091" s="13">
        <v>61</v>
      </c>
      <c r="W2091" s="4">
        <v>52</v>
      </c>
      <c r="X2091" s="4">
        <v>53</v>
      </c>
      <c r="Y2091">
        <f t="shared" si="394"/>
        <v>0</v>
      </c>
      <c r="Z2091">
        <f t="shared" si="395"/>
        <v>0</v>
      </c>
    </row>
    <row r="2092" spans="2:26" x14ac:dyDescent="0.25">
      <c r="B2092" s="11">
        <f t="shared" si="396"/>
        <v>44648.666666661622</v>
      </c>
      <c r="C2092" s="1">
        <f t="shared" si="387"/>
        <v>3</v>
      </c>
      <c r="D2092" s="1">
        <f t="shared" si="388"/>
        <v>1</v>
      </c>
      <c r="E2092" s="12">
        <f t="shared" si="389"/>
        <v>17</v>
      </c>
      <c r="F2092" s="124" t="str">
        <f t="shared" si="390"/>
        <v>0</v>
      </c>
      <c r="G2092" s="1">
        <f ca="1">(OFFSET(O2092,0,MATCH(Customer!$J$6,'CDH &amp; HDH'!$P$11:$X$11,0)))</f>
        <v>62</v>
      </c>
      <c r="H2092" s="1" t="str">
        <f t="shared" si="391"/>
        <v>Heating</v>
      </c>
      <c r="I2092" s="1">
        <f ca="1">OFFSET(IF($H2092="Cooling",Customer!$C$25,Customer!$C$52),E2092,D2092)</f>
        <v>70</v>
      </c>
      <c r="J2092" s="1">
        <f ca="1">OFFSET(IF($H2092="Cooling",Customer!$L$25,Customer!$L$52),$E2092,$D2092)</f>
        <v>70</v>
      </c>
      <c r="K2092" s="16">
        <f t="shared" si="392"/>
        <v>0</v>
      </c>
      <c r="L2092" s="16">
        <f t="shared" si="393"/>
        <v>0</v>
      </c>
      <c r="M2092" s="17">
        <f t="shared" ca="1" si="385"/>
        <v>8</v>
      </c>
      <c r="N2092" s="17">
        <f t="shared" ca="1" si="386"/>
        <v>8</v>
      </c>
      <c r="O2092" s="4"/>
      <c r="P2092" s="4">
        <v>55</v>
      </c>
      <c r="Q2092" s="4">
        <v>44</v>
      </c>
      <c r="R2092" s="4">
        <v>53</v>
      </c>
      <c r="S2092" s="4">
        <v>32</v>
      </c>
      <c r="T2092" s="4">
        <v>65</v>
      </c>
      <c r="U2092" s="4">
        <v>57</v>
      </c>
      <c r="V2092" s="13">
        <v>62</v>
      </c>
      <c r="W2092" s="4">
        <v>51</v>
      </c>
      <c r="X2092" s="4">
        <v>53</v>
      </c>
      <c r="Y2092">
        <f t="shared" si="394"/>
        <v>0</v>
      </c>
      <c r="Z2092">
        <f t="shared" si="395"/>
        <v>0</v>
      </c>
    </row>
    <row r="2093" spans="2:26" x14ac:dyDescent="0.25">
      <c r="B2093" s="11">
        <f t="shared" si="396"/>
        <v>44648.708333328286</v>
      </c>
      <c r="C2093" s="1">
        <f t="shared" si="387"/>
        <v>3</v>
      </c>
      <c r="D2093" s="1">
        <f t="shared" si="388"/>
        <v>1</v>
      </c>
      <c r="E2093" s="12">
        <f t="shared" si="389"/>
        <v>18</v>
      </c>
      <c r="F2093" s="124" t="str">
        <f t="shared" si="390"/>
        <v>0</v>
      </c>
      <c r="G2093" s="1">
        <f ca="1">(OFFSET(O2093,0,MATCH(Customer!$J$6,'CDH &amp; HDH'!$P$11:$X$11,0)))</f>
        <v>61</v>
      </c>
      <c r="H2093" s="1" t="str">
        <f t="shared" si="391"/>
        <v>Heating</v>
      </c>
      <c r="I2093" s="1">
        <f ca="1">OFFSET(IF($H2093="Cooling",Customer!$C$25,Customer!$C$52),E2093,D2093)</f>
        <v>70</v>
      </c>
      <c r="J2093" s="1">
        <f ca="1">OFFSET(IF($H2093="Cooling",Customer!$L$25,Customer!$L$52),$E2093,$D2093)</f>
        <v>70</v>
      </c>
      <c r="K2093" s="16">
        <f t="shared" si="392"/>
        <v>0</v>
      </c>
      <c r="L2093" s="16">
        <f t="shared" si="393"/>
        <v>0</v>
      </c>
      <c r="M2093" s="17">
        <f t="shared" ca="1" si="385"/>
        <v>9</v>
      </c>
      <c r="N2093" s="17">
        <f t="shared" ca="1" si="386"/>
        <v>9</v>
      </c>
      <c r="O2093" s="4"/>
      <c r="P2093" s="4">
        <v>51</v>
      </c>
      <c r="Q2093" s="4">
        <v>42</v>
      </c>
      <c r="R2093" s="4">
        <v>51</v>
      </c>
      <c r="S2093" s="4">
        <v>31</v>
      </c>
      <c r="T2093" s="4">
        <v>65</v>
      </c>
      <c r="U2093" s="4">
        <v>53</v>
      </c>
      <c r="V2093" s="13">
        <v>61</v>
      </c>
      <c r="W2093" s="4">
        <v>49</v>
      </c>
      <c r="X2093" s="4">
        <v>50</v>
      </c>
      <c r="Y2093">
        <f t="shared" si="394"/>
        <v>0</v>
      </c>
      <c r="Z2093">
        <f t="shared" si="395"/>
        <v>0</v>
      </c>
    </row>
    <row r="2094" spans="2:26" x14ac:dyDescent="0.25">
      <c r="B2094" s="11">
        <f t="shared" si="396"/>
        <v>44648.74999999495</v>
      </c>
      <c r="C2094" s="1">
        <f t="shared" si="387"/>
        <v>3</v>
      </c>
      <c r="D2094" s="1">
        <f t="shared" si="388"/>
        <v>1</v>
      </c>
      <c r="E2094" s="12">
        <f t="shared" si="389"/>
        <v>19</v>
      </c>
      <c r="F2094" s="124" t="str">
        <f t="shared" si="390"/>
        <v>0</v>
      </c>
      <c r="G2094" s="1">
        <f ca="1">(OFFSET(O2094,0,MATCH(Customer!$J$6,'CDH &amp; HDH'!$P$11:$X$11,0)))</f>
        <v>58</v>
      </c>
      <c r="H2094" s="1" t="str">
        <f t="shared" si="391"/>
        <v>Heating</v>
      </c>
      <c r="I2094" s="1">
        <f ca="1">OFFSET(IF($H2094="Cooling",Customer!$C$25,Customer!$C$52),E2094,D2094)</f>
        <v>66</v>
      </c>
      <c r="J2094" s="1">
        <f ca="1">OFFSET(IF($H2094="Cooling",Customer!$L$25,Customer!$L$52),$E2094,$D2094)</f>
        <v>64</v>
      </c>
      <c r="K2094" s="16">
        <f t="shared" si="392"/>
        <v>0</v>
      </c>
      <c r="L2094" s="16">
        <f t="shared" si="393"/>
        <v>0</v>
      </c>
      <c r="M2094" s="17">
        <f t="shared" ca="1" si="385"/>
        <v>8</v>
      </c>
      <c r="N2094" s="17">
        <f t="shared" ca="1" si="386"/>
        <v>6</v>
      </c>
      <c r="O2094" s="4"/>
      <c r="P2094" s="4">
        <v>48</v>
      </c>
      <c r="Q2094" s="4">
        <v>42</v>
      </c>
      <c r="R2094" s="4">
        <v>50</v>
      </c>
      <c r="S2094" s="4">
        <v>28</v>
      </c>
      <c r="T2094" s="4">
        <v>60</v>
      </c>
      <c r="U2094" s="4">
        <v>49</v>
      </c>
      <c r="V2094" s="13">
        <v>58</v>
      </c>
      <c r="W2094" s="4">
        <v>48</v>
      </c>
      <c r="X2094" s="4">
        <v>47</v>
      </c>
      <c r="Y2094">
        <f t="shared" si="394"/>
        <v>0</v>
      </c>
      <c r="Z2094">
        <f t="shared" si="395"/>
        <v>0</v>
      </c>
    </row>
    <row r="2095" spans="2:26" x14ac:dyDescent="0.25">
      <c r="B2095" s="11">
        <f t="shared" si="396"/>
        <v>44648.791666661615</v>
      </c>
      <c r="C2095" s="1">
        <f t="shared" si="387"/>
        <v>3</v>
      </c>
      <c r="D2095" s="1">
        <f t="shared" si="388"/>
        <v>1</v>
      </c>
      <c r="E2095" s="12">
        <f t="shared" si="389"/>
        <v>20</v>
      </c>
      <c r="F2095" s="124" t="str">
        <f t="shared" si="390"/>
        <v>0</v>
      </c>
      <c r="G2095" s="1">
        <f ca="1">(OFFSET(O2095,0,MATCH(Customer!$J$6,'CDH &amp; HDH'!$P$11:$X$11,0)))</f>
        <v>55</v>
      </c>
      <c r="H2095" s="1" t="str">
        <f t="shared" si="391"/>
        <v>Heating</v>
      </c>
      <c r="I2095" s="1">
        <f ca="1">OFFSET(IF($H2095="Cooling",Customer!$C$25,Customer!$C$52),E2095,D2095)</f>
        <v>66</v>
      </c>
      <c r="J2095" s="1">
        <f ca="1">OFFSET(IF($H2095="Cooling",Customer!$L$25,Customer!$L$52),$E2095,$D2095)</f>
        <v>64</v>
      </c>
      <c r="K2095" s="16">
        <f t="shared" si="392"/>
        <v>0</v>
      </c>
      <c r="L2095" s="16">
        <f t="shared" si="393"/>
        <v>0</v>
      </c>
      <c r="M2095" s="17">
        <f t="shared" ca="1" si="385"/>
        <v>11</v>
      </c>
      <c r="N2095" s="17">
        <f t="shared" ca="1" si="386"/>
        <v>9</v>
      </c>
      <c r="O2095" s="4"/>
      <c r="P2095" s="4">
        <v>46</v>
      </c>
      <c r="Q2095" s="4">
        <v>41</v>
      </c>
      <c r="R2095" s="4">
        <v>47</v>
      </c>
      <c r="S2095" s="4">
        <v>27</v>
      </c>
      <c r="T2095" s="4">
        <v>57</v>
      </c>
      <c r="U2095" s="4">
        <v>46</v>
      </c>
      <c r="V2095" s="13">
        <v>55</v>
      </c>
      <c r="W2095" s="4">
        <v>48</v>
      </c>
      <c r="X2095" s="4">
        <v>44</v>
      </c>
      <c r="Y2095">
        <f t="shared" si="394"/>
        <v>0</v>
      </c>
      <c r="Z2095">
        <f t="shared" si="395"/>
        <v>0</v>
      </c>
    </row>
    <row r="2096" spans="2:26" x14ac:dyDescent="0.25">
      <c r="B2096" s="11">
        <f t="shared" si="396"/>
        <v>44648.833333328279</v>
      </c>
      <c r="C2096" s="1">
        <f t="shared" si="387"/>
        <v>3</v>
      </c>
      <c r="D2096" s="1">
        <f t="shared" si="388"/>
        <v>1</v>
      </c>
      <c r="E2096" s="12">
        <f t="shared" si="389"/>
        <v>21</v>
      </c>
      <c r="F2096" s="124" t="str">
        <f t="shared" si="390"/>
        <v>0</v>
      </c>
      <c r="G2096" s="1">
        <f ca="1">(OFFSET(O2096,0,MATCH(Customer!$J$6,'CDH &amp; HDH'!$P$11:$X$11,0)))</f>
        <v>54</v>
      </c>
      <c r="H2096" s="1" t="str">
        <f t="shared" si="391"/>
        <v>Heating</v>
      </c>
      <c r="I2096" s="1">
        <f ca="1">OFFSET(IF($H2096="Cooling",Customer!$C$25,Customer!$C$52),E2096,D2096)</f>
        <v>66</v>
      </c>
      <c r="J2096" s="1">
        <f ca="1">OFFSET(IF($H2096="Cooling",Customer!$L$25,Customer!$L$52),$E2096,$D2096)</f>
        <v>64</v>
      </c>
      <c r="K2096" s="16">
        <f t="shared" si="392"/>
        <v>0</v>
      </c>
      <c r="L2096" s="16">
        <f t="shared" si="393"/>
        <v>0</v>
      </c>
      <c r="M2096" s="17">
        <f t="shared" ca="1" si="385"/>
        <v>12</v>
      </c>
      <c r="N2096" s="17">
        <f t="shared" ca="1" si="386"/>
        <v>10</v>
      </c>
      <c r="O2096" s="4"/>
      <c r="P2096" s="4">
        <v>45</v>
      </c>
      <c r="Q2096" s="4">
        <v>38</v>
      </c>
      <c r="R2096" s="4">
        <v>47</v>
      </c>
      <c r="S2096" s="4">
        <v>24</v>
      </c>
      <c r="T2096" s="4">
        <v>56</v>
      </c>
      <c r="U2096" s="4">
        <v>47</v>
      </c>
      <c r="V2096" s="13">
        <v>54</v>
      </c>
      <c r="W2096" s="4">
        <v>47</v>
      </c>
      <c r="X2096" s="4">
        <v>39</v>
      </c>
      <c r="Y2096">
        <f t="shared" si="394"/>
        <v>0</v>
      </c>
      <c r="Z2096">
        <f t="shared" si="395"/>
        <v>0</v>
      </c>
    </row>
    <row r="2097" spans="2:26" x14ac:dyDescent="0.25">
      <c r="B2097" s="11">
        <f t="shared" si="396"/>
        <v>44648.874999994943</v>
      </c>
      <c r="C2097" s="1">
        <f t="shared" si="387"/>
        <v>3</v>
      </c>
      <c r="D2097" s="1">
        <f t="shared" si="388"/>
        <v>1</v>
      </c>
      <c r="E2097" s="12">
        <f t="shared" si="389"/>
        <v>22</v>
      </c>
      <c r="F2097" s="124" t="str">
        <f t="shared" si="390"/>
        <v>0</v>
      </c>
      <c r="G2097" s="1">
        <f ca="1">(OFFSET(O2097,0,MATCH(Customer!$J$6,'CDH &amp; HDH'!$P$11:$X$11,0)))</f>
        <v>52</v>
      </c>
      <c r="H2097" s="1" t="str">
        <f t="shared" si="391"/>
        <v>Heating</v>
      </c>
      <c r="I2097" s="1">
        <f ca="1">OFFSET(IF($H2097="Cooling",Customer!$C$25,Customer!$C$52),E2097,D2097)</f>
        <v>66</v>
      </c>
      <c r="J2097" s="1">
        <f ca="1">OFFSET(IF($H2097="Cooling",Customer!$L$25,Customer!$L$52),$E2097,$D2097)</f>
        <v>64</v>
      </c>
      <c r="K2097" s="16">
        <f t="shared" si="392"/>
        <v>0</v>
      </c>
      <c r="L2097" s="16">
        <f t="shared" si="393"/>
        <v>0</v>
      </c>
      <c r="M2097" s="17">
        <f t="shared" ca="1" si="385"/>
        <v>14</v>
      </c>
      <c r="N2097" s="17">
        <f t="shared" ca="1" si="386"/>
        <v>12</v>
      </c>
      <c r="O2097" s="4"/>
      <c r="P2097" s="4">
        <v>43</v>
      </c>
      <c r="Q2097" s="4">
        <v>39</v>
      </c>
      <c r="R2097" s="4">
        <v>47</v>
      </c>
      <c r="S2097" s="4">
        <v>23</v>
      </c>
      <c r="T2097" s="4">
        <v>55</v>
      </c>
      <c r="U2097" s="4">
        <v>46</v>
      </c>
      <c r="V2097" s="13">
        <v>52</v>
      </c>
      <c r="W2097" s="4">
        <v>45</v>
      </c>
      <c r="X2097" s="4">
        <v>38</v>
      </c>
      <c r="Y2097">
        <f t="shared" si="394"/>
        <v>0</v>
      </c>
      <c r="Z2097">
        <f t="shared" si="395"/>
        <v>0</v>
      </c>
    </row>
    <row r="2098" spans="2:26" x14ac:dyDescent="0.25">
      <c r="B2098" s="11">
        <f t="shared" si="396"/>
        <v>44648.916666661607</v>
      </c>
      <c r="C2098" s="1">
        <f t="shared" si="387"/>
        <v>3</v>
      </c>
      <c r="D2098" s="1">
        <f t="shared" si="388"/>
        <v>1</v>
      </c>
      <c r="E2098" s="12">
        <f t="shared" si="389"/>
        <v>23</v>
      </c>
      <c r="F2098" s="124" t="str">
        <f t="shared" si="390"/>
        <v>0</v>
      </c>
      <c r="G2098" s="1">
        <f ca="1">(OFFSET(O2098,0,MATCH(Customer!$J$6,'CDH &amp; HDH'!$P$11:$X$11,0)))</f>
        <v>53</v>
      </c>
      <c r="H2098" s="1" t="str">
        <f t="shared" si="391"/>
        <v>Heating</v>
      </c>
      <c r="I2098" s="1">
        <f ca="1">OFFSET(IF($H2098="Cooling",Customer!$C$25,Customer!$C$52),E2098,D2098)</f>
        <v>66</v>
      </c>
      <c r="J2098" s="1">
        <f ca="1">OFFSET(IF($H2098="Cooling",Customer!$L$25,Customer!$L$52),$E2098,$D2098)</f>
        <v>64</v>
      </c>
      <c r="K2098" s="16">
        <f t="shared" si="392"/>
        <v>0</v>
      </c>
      <c r="L2098" s="16">
        <f t="shared" si="393"/>
        <v>0</v>
      </c>
      <c r="M2098" s="17">
        <f t="shared" ca="1" si="385"/>
        <v>13</v>
      </c>
      <c r="N2098" s="17">
        <f t="shared" ca="1" si="386"/>
        <v>11</v>
      </c>
      <c r="O2098" s="4"/>
      <c r="P2098" s="4">
        <v>42</v>
      </c>
      <c r="Q2098" s="4">
        <v>38</v>
      </c>
      <c r="R2098" s="4">
        <v>48</v>
      </c>
      <c r="S2098" s="4">
        <v>25</v>
      </c>
      <c r="T2098" s="4">
        <v>56</v>
      </c>
      <c r="U2098" s="4">
        <v>46</v>
      </c>
      <c r="V2098" s="13">
        <v>53</v>
      </c>
      <c r="W2098" s="4">
        <v>42</v>
      </c>
      <c r="X2098" s="4">
        <v>37</v>
      </c>
      <c r="Y2098">
        <f t="shared" si="394"/>
        <v>0</v>
      </c>
      <c r="Z2098">
        <f t="shared" si="395"/>
        <v>0</v>
      </c>
    </row>
    <row r="2099" spans="2:26" x14ac:dyDescent="0.25">
      <c r="B2099" s="11">
        <f t="shared" si="396"/>
        <v>44648.958333328272</v>
      </c>
      <c r="C2099" s="1">
        <f t="shared" si="387"/>
        <v>3</v>
      </c>
      <c r="D2099" s="1">
        <f t="shared" si="388"/>
        <v>1</v>
      </c>
      <c r="E2099" s="12">
        <f t="shared" si="389"/>
        <v>24</v>
      </c>
      <c r="F2099" s="124" t="str">
        <f t="shared" si="390"/>
        <v>0</v>
      </c>
      <c r="G2099" s="1">
        <f ca="1">(OFFSET(O2099,0,MATCH(Customer!$J$6,'CDH &amp; HDH'!$P$11:$X$11,0)))</f>
        <v>53</v>
      </c>
      <c r="H2099" s="1" t="str">
        <f t="shared" si="391"/>
        <v>Heating</v>
      </c>
      <c r="I2099" s="1">
        <f ca="1">OFFSET(IF($H2099="Cooling",Customer!$C$25,Customer!$C$52),E2099,D2099)</f>
        <v>66</v>
      </c>
      <c r="J2099" s="1">
        <f ca="1">OFFSET(IF($H2099="Cooling",Customer!$L$25,Customer!$L$52),$E2099,$D2099)</f>
        <v>64</v>
      </c>
      <c r="K2099" s="16">
        <f t="shared" si="392"/>
        <v>0</v>
      </c>
      <c r="L2099" s="16">
        <f t="shared" si="393"/>
        <v>0</v>
      </c>
      <c r="M2099" s="17">
        <f t="shared" ca="1" si="385"/>
        <v>13</v>
      </c>
      <c r="N2099" s="17">
        <f t="shared" ca="1" si="386"/>
        <v>11</v>
      </c>
      <c r="O2099" s="4"/>
      <c r="P2099" s="4">
        <v>40</v>
      </c>
      <c r="Q2099" s="4">
        <v>33</v>
      </c>
      <c r="R2099" s="4">
        <v>50</v>
      </c>
      <c r="S2099" s="4">
        <v>26</v>
      </c>
      <c r="T2099" s="4">
        <v>56</v>
      </c>
      <c r="U2099" s="4">
        <v>46</v>
      </c>
      <c r="V2099" s="13">
        <v>53</v>
      </c>
      <c r="W2099" s="4">
        <v>42</v>
      </c>
      <c r="X2099" s="4">
        <v>33</v>
      </c>
      <c r="Y2099">
        <f t="shared" si="394"/>
        <v>0</v>
      </c>
      <c r="Z2099">
        <f t="shared" si="395"/>
        <v>0</v>
      </c>
    </row>
    <row r="2100" spans="2:26" x14ac:dyDescent="0.25">
      <c r="B2100" s="11">
        <f t="shared" si="396"/>
        <v>44648.999999994936</v>
      </c>
      <c r="C2100" s="1">
        <f t="shared" si="387"/>
        <v>3</v>
      </c>
      <c r="D2100" s="1">
        <f t="shared" si="388"/>
        <v>2</v>
      </c>
      <c r="E2100" s="12">
        <f t="shared" si="389"/>
        <v>1</v>
      </c>
      <c r="F2100" s="124" t="str">
        <f t="shared" si="390"/>
        <v>0</v>
      </c>
      <c r="G2100" s="1">
        <f ca="1">(OFFSET(O2100,0,MATCH(Customer!$J$6,'CDH &amp; HDH'!$P$11:$X$11,0)))</f>
        <v>51</v>
      </c>
      <c r="H2100" s="1" t="str">
        <f t="shared" si="391"/>
        <v>Heating</v>
      </c>
      <c r="I2100" s="1">
        <f ca="1">OFFSET(IF($H2100="Cooling",Customer!$C$25,Customer!$C$52),E2100,D2100)</f>
        <v>66</v>
      </c>
      <c r="J2100" s="1">
        <f ca="1">OFFSET(IF($H2100="Cooling",Customer!$L$25,Customer!$L$52),$E2100,$D2100)</f>
        <v>64</v>
      </c>
      <c r="K2100" s="16">
        <f t="shared" si="392"/>
        <v>0</v>
      </c>
      <c r="L2100" s="16">
        <f t="shared" si="393"/>
        <v>0</v>
      </c>
      <c r="M2100" s="17">
        <f t="shared" ca="1" si="385"/>
        <v>15</v>
      </c>
      <c r="N2100" s="17">
        <f t="shared" ca="1" si="386"/>
        <v>13</v>
      </c>
      <c r="O2100" s="4"/>
      <c r="P2100" s="4">
        <v>39</v>
      </c>
      <c r="Q2100" s="4">
        <v>32</v>
      </c>
      <c r="R2100" s="4">
        <v>50</v>
      </c>
      <c r="S2100" s="4">
        <v>27</v>
      </c>
      <c r="T2100" s="4">
        <v>57</v>
      </c>
      <c r="U2100" s="4">
        <v>45</v>
      </c>
      <c r="V2100" s="13">
        <v>51</v>
      </c>
      <c r="W2100" s="4">
        <v>41</v>
      </c>
      <c r="X2100" s="4">
        <v>31</v>
      </c>
      <c r="Y2100">
        <f t="shared" si="394"/>
        <v>0</v>
      </c>
      <c r="Z2100">
        <f t="shared" si="395"/>
        <v>0</v>
      </c>
    </row>
    <row r="2101" spans="2:26" x14ac:dyDescent="0.25">
      <c r="B2101" s="11">
        <f t="shared" si="396"/>
        <v>44649.0416666616</v>
      </c>
      <c r="C2101" s="1">
        <f t="shared" si="387"/>
        <v>3</v>
      </c>
      <c r="D2101" s="1">
        <f t="shared" si="388"/>
        <v>2</v>
      </c>
      <c r="E2101" s="12">
        <f t="shared" si="389"/>
        <v>2</v>
      </c>
      <c r="F2101" s="124" t="str">
        <f t="shared" si="390"/>
        <v>0</v>
      </c>
      <c r="G2101" s="1">
        <f ca="1">(OFFSET(O2101,0,MATCH(Customer!$J$6,'CDH &amp; HDH'!$P$11:$X$11,0)))</f>
        <v>51</v>
      </c>
      <c r="H2101" s="1" t="str">
        <f t="shared" si="391"/>
        <v>Heating</v>
      </c>
      <c r="I2101" s="1">
        <f ca="1">OFFSET(IF($H2101="Cooling",Customer!$C$25,Customer!$C$52),E2101,D2101)</f>
        <v>66</v>
      </c>
      <c r="J2101" s="1">
        <f ca="1">OFFSET(IF($H2101="Cooling",Customer!$L$25,Customer!$L$52),$E2101,$D2101)</f>
        <v>64</v>
      </c>
      <c r="K2101" s="16">
        <f t="shared" si="392"/>
        <v>0</v>
      </c>
      <c r="L2101" s="16">
        <f t="shared" si="393"/>
        <v>0</v>
      </c>
      <c r="M2101" s="17">
        <f t="shared" ca="1" si="385"/>
        <v>15</v>
      </c>
      <c r="N2101" s="17">
        <f t="shared" ca="1" si="386"/>
        <v>13</v>
      </c>
      <c r="O2101" s="4"/>
      <c r="P2101" s="4">
        <v>37</v>
      </c>
      <c r="Q2101" s="4">
        <v>32</v>
      </c>
      <c r="R2101" s="4">
        <v>50</v>
      </c>
      <c r="S2101" s="4">
        <v>27</v>
      </c>
      <c r="T2101" s="4">
        <v>55</v>
      </c>
      <c r="U2101" s="4">
        <v>45</v>
      </c>
      <c r="V2101" s="13">
        <v>51</v>
      </c>
      <c r="W2101" s="4">
        <v>40</v>
      </c>
      <c r="X2101" s="4">
        <v>30</v>
      </c>
      <c r="Y2101">
        <f t="shared" si="394"/>
        <v>0</v>
      </c>
      <c r="Z2101">
        <f t="shared" si="395"/>
        <v>0</v>
      </c>
    </row>
    <row r="2102" spans="2:26" x14ac:dyDescent="0.25">
      <c r="B2102" s="11">
        <f t="shared" si="396"/>
        <v>44649.083333328264</v>
      </c>
      <c r="C2102" s="1">
        <f t="shared" si="387"/>
        <v>3</v>
      </c>
      <c r="D2102" s="1">
        <f t="shared" si="388"/>
        <v>2</v>
      </c>
      <c r="E2102" s="12">
        <f t="shared" si="389"/>
        <v>3</v>
      </c>
      <c r="F2102" s="124" t="str">
        <f t="shared" si="390"/>
        <v>0</v>
      </c>
      <c r="G2102" s="1">
        <f ca="1">(OFFSET(O2102,0,MATCH(Customer!$J$6,'CDH &amp; HDH'!$P$11:$X$11,0)))</f>
        <v>52</v>
      </c>
      <c r="H2102" s="1" t="str">
        <f t="shared" si="391"/>
        <v>Heating</v>
      </c>
      <c r="I2102" s="1">
        <f ca="1">OFFSET(IF($H2102="Cooling",Customer!$C$25,Customer!$C$52),E2102,D2102)</f>
        <v>66</v>
      </c>
      <c r="J2102" s="1">
        <f ca="1">OFFSET(IF($H2102="Cooling",Customer!$L$25,Customer!$L$52),$E2102,$D2102)</f>
        <v>64</v>
      </c>
      <c r="K2102" s="16">
        <f t="shared" si="392"/>
        <v>0</v>
      </c>
      <c r="L2102" s="16">
        <f t="shared" si="393"/>
        <v>0</v>
      </c>
      <c r="M2102" s="17">
        <f t="shared" ca="1" si="385"/>
        <v>14</v>
      </c>
      <c r="N2102" s="17">
        <f t="shared" ca="1" si="386"/>
        <v>12</v>
      </c>
      <c r="O2102" s="4"/>
      <c r="P2102" s="4">
        <v>34</v>
      </c>
      <c r="Q2102" s="4">
        <v>34</v>
      </c>
      <c r="R2102" s="4">
        <v>50</v>
      </c>
      <c r="S2102" s="4">
        <v>27</v>
      </c>
      <c r="T2102" s="4">
        <v>55</v>
      </c>
      <c r="U2102" s="4">
        <v>43</v>
      </c>
      <c r="V2102" s="13">
        <v>52</v>
      </c>
      <c r="W2102" s="4">
        <v>41</v>
      </c>
      <c r="X2102" s="4">
        <v>29</v>
      </c>
      <c r="Y2102">
        <f t="shared" si="394"/>
        <v>0</v>
      </c>
      <c r="Z2102">
        <f t="shared" si="395"/>
        <v>0</v>
      </c>
    </row>
    <row r="2103" spans="2:26" x14ac:dyDescent="0.25">
      <c r="B2103" s="11">
        <f t="shared" si="396"/>
        <v>44649.124999994929</v>
      </c>
      <c r="C2103" s="1">
        <f t="shared" si="387"/>
        <v>3</v>
      </c>
      <c r="D2103" s="1">
        <f t="shared" si="388"/>
        <v>2</v>
      </c>
      <c r="E2103" s="12">
        <f t="shared" si="389"/>
        <v>4</v>
      </c>
      <c r="F2103" s="124" t="str">
        <f t="shared" si="390"/>
        <v>0</v>
      </c>
      <c r="G2103" s="1">
        <f ca="1">(OFFSET(O2103,0,MATCH(Customer!$J$6,'CDH &amp; HDH'!$P$11:$X$11,0)))</f>
        <v>48</v>
      </c>
      <c r="H2103" s="1" t="str">
        <f t="shared" si="391"/>
        <v>Heating</v>
      </c>
      <c r="I2103" s="1">
        <f ca="1">OFFSET(IF($H2103="Cooling",Customer!$C$25,Customer!$C$52),E2103,D2103)</f>
        <v>66</v>
      </c>
      <c r="J2103" s="1">
        <f ca="1">OFFSET(IF($H2103="Cooling",Customer!$L$25,Customer!$L$52),$E2103,$D2103)</f>
        <v>64</v>
      </c>
      <c r="K2103" s="16">
        <f t="shared" si="392"/>
        <v>0</v>
      </c>
      <c r="L2103" s="16">
        <f t="shared" si="393"/>
        <v>0</v>
      </c>
      <c r="M2103" s="17">
        <f t="shared" ca="1" si="385"/>
        <v>18</v>
      </c>
      <c r="N2103" s="17">
        <f t="shared" ca="1" si="386"/>
        <v>16</v>
      </c>
      <c r="O2103" s="4"/>
      <c r="P2103" s="4">
        <v>32</v>
      </c>
      <c r="Q2103" s="4">
        <v>33</v>
      </c>
      <c r="R2103" s="4">
        <v>48</v>
      </c>
      <c r="S2103" s="4">
        <v>28</v>
      </c>
      <c r="T2103" s="4">
        <v>54</v>
      </c>
      <c r="U2103" s="4">
        <v>42</v>
      </c>
      <c r="V2103" s="13">
        <v>48</v>
      </c>
      <c r="W2103" s="4">
        <v>41</v>
      </c>
      <c r="X2103" s="4">
        <v>27</v>
      </c>
      <c r="Y2103">
        <f t="shared" si="394"/>
        <v>0</v>
      </c>
      <c r="Z2103">
        <f t="shared" si="395"/>
        <v>0</v>
      </c>
    </row>
    <row r="2104" spans="2:26" x14ac:dyDescent="0.25">
      <c r="B2104" s="11">
        <f t="shared" si="396"/>
        <v>44649.166666661593</v>
      </c>
      <c r="C2104" s="1">
        <f t="shared" si="387"/>
        <v>3</v>
      </c>
      <c r="D2104" s="1">
        <f t="shared" si="388"/>
        <v>2</v>
      </c>
      <c r="E2104" s="12">
        <f t="shared" si="389"/>
        <v>5</v>
      </c>
      <c r="F2104" s="124" t="str">
        <f t="shared" si="390"/>
        <v>0</v>
      </c>
      <c r="G2104" s="1">
        <f ca="1">(OFFSET(O2104,0,MATCH(Customer!$J$6,'CDH &amp; HDH'!$P$11:$X$11,0)))</f>
        <v>47</v>
      </c>
      <c r="H2104" s="1" t="str">
        <f t="shared" si="391"/>
        <v>Heating</v>
      </c>
      <c r="I2104" s="1">
        <f ca="1">OFFSET(IF($H2104="Cooling",Customer!$C$25,Customer!$C$52),E2104,D2104)</f>
        <v>66</v>
      </c>
      <c r="J2104" s="1">
        <f ca="1">OFFSET(IF($H2104="Cooling",Customer!$L$25,Customer!$L$52),$E2104,$D2104)</f>
        <v>64</v>
      </c>
      <c r="K2104" s="16">
        <f t="shared" si="392"/>
        <v>0</v>
      </c>
      <c r="L2104" s="16">
        <f t="shared" si="393"/>
        <v>0</v>
      </c>
      <c r="M2104" s="17">
        <f t="shared" ca="1" si="385"/>
        <v>19</v>
      </c>
      <c r="N2104" s="17">
        <f t="shared" ca="1" si="386"/>
        <v>17</v>
      </c>
      <c r="O2104" s="4"/>
      <c r="P2104" s="4">
        <v>34</v>
      </c>
      <c r="Q2104" s="4">
        <v>33</v>
      </c>
      <c r="R2104" s="4">
        <v>47</v>
      </c>
      <c r="S2104" s="4">
        <v>28</v>
      </c>
      <c r="T2104" s="4">
        <v>55</v>
      </c>
      <c r="U2104" s="4">
        <v>39</v>
      </c>
      <c r="V2104" s="13">
        <v>47</v>
      </c>
      <c r="W2104" s="4">
        <v>41</v>
      </c>
      <c r="X2104" s="4">
        <v>27</v>
      </c>
      <c r="Y2104">
        <f t="shared" si="394"/>
        <v>0</v>
      </c>
      <c r="Z2104">
        <f t="shared" si="395"/>
        <v>0</v>
      </c>
    </row>
    <row r="2105" spans="2:26" x14ac:dyDescent="0.25">
      <c r="B2105" s="11">
        <f t="shared" si="396"/>
        <v>44649.208333328257</v>
      </c>
      <c r="C2105" s="1">
        <f t="shared" si="387"/>
        <v>3</v>
      </c>
      <c r="D2105" s="1">
        <f t="shared" si="388"/>
        <v>2</v>
      </c>
      <c r="E2105" s="12">
        <f t="shared" si="389"/>
        <v>6</v>
      </c>
      <c r="F2105" s="124" t="str">
        <f t="shared" si="390"/>
        <v>0</v>
      </c>
      <c r="G2105" s="1">
        <f ca="1">(OFFSET(O2105,0,MATCH(Customer!$J$6,'CDH &amp; HDH'!$P$11:$X$11,0)))</f>
        <v>45</v>
      </c>
      <c r="H2105" s="1" t="str">
        <f t="shared" si="391"/>
        <v>Heating</v>
      </c>
      <c r="I2105" s="1">
        <f ca="1">OFFSET(IF($H2105="Cooling",Customer!$C$25,Customer!$C$52),E2105,D2105)</f>
        <v>66</v>
      </c>
      <c r="J2105" s="1">
        <f ca="1">OFFSET(IF($H2105="Cooling",Customer!$L$25,Customer!$L$52),$E2105,$D2105)</f>
        <v>64</v>
      </c>
      <c r="K2105" s="16">
        <f t="shared" si="392"/>
        <v>0</v>
      </c>
      <c r="L2105" s="16">
        <f t="shared" si="393"/>
        <v>0</v>
      </c>
      <c r="M2105" s="17">
        <f t="shared" ca="1" si="385"/>
        <v>21</v>
      </c>
      <c r="N2105" s="17">
        <f t="shared" ca="1" si="386"/>
        <v>19</v>
      </c>
      <c r="O2105" s="4"/>
      <c r="P2105" s="4">
        <v>35</v>
      </c>
      <c r="Q2105" s="4">
        <v>34</v>
      </c>
      <c r="R2105" s="4">
        <v>47</v>
      </c>
      <c r="S2105" s="4">
        <v>28</v>
      </c>
      <c r="T2105" s="4">
        <v>55</v>
      </c>
      <c r="U2105" s="4">
        <v>37</v>
      </c>
      <c r="V2105" s="13">
        <v>45</v>
      </c>
      <c r="W2105" s="4">
        <v>42</v>
      </c>
      <c r="X2105" s="4">
        <v>25</v>
      </c>
      <c r="Y2105">
        <f t="shared" si="394"/>
        <v>0</v>
      </c>
      <c r="Z2105">
        <f t="shared" si="395"/>
        <v>0</v>
      </c>
    </row>
    <row r="2106" spans="2:26" x14ac:dyDescent="0.25">
      <c r="B2106" s="11">
        <f t="shared" si="396"/>
        <v>44649.249999994921</v>
      </c>
      <c r="C2106" s="1">
        <f t="shared" si="387"/>
        <v>3</v>
      </c>
      <c r="D2106" s="1">
        <f t="shared" si="388"/>
        <v>2</v>
      </c>
      <c r="E2106" s="12">
        <f t="shared" si="389"/>
        <v>7</v>
      </c>
      <c r="F2106" s="124" t="str">
        <f t="shared" si="390"/>
        <v>0</v>
      </c>
      <c r="G2106" s="1">
        <f ca="1">(OFFSET(O2106,0,MATCH(Customer!$J$6,'CDH &amp; HDH'!$P$11:$X$11,0)))</f>
        <v>48</v>
      </c>
      <c r="H2106" s="1" t="str">
        <f t="shared" si="391"/>
        <v>Heating</v>
      </c>
      <c r="I2106" s="1">
        <f ca="1">OFFSET(IF($H2106="Cooling",Customer!$C$25,Customer!$C$52),E2106,D2106)</f>
        <v>66</v>
      </c>
      <c r="J2106" s="1">
        <f ca="1">OFFSET(IF($H2106="Cooling",Customer!$L$25,Customer!$L$52),$E2106,$D2106)</f>
        <v>64</v>
      </c>
      <c r="K2106" s="16">
        <f t="shared" si="392"/>
        <v>0</v>
      </c>
      <c r="L2106" s="16">
        <f t="shared" si="393"/>
        <v>0</v>
      </c>
      <c r="M2106" s="17">
        <f t="shared" ca="1" si="385"/>
        <v>18</v>
      </c>
      <c r="N2106" s="17">
        <f t="shared" ca="1" si="386"/>
        <v>16</v>
      </c>
      <c r="O2106" s="4"/>
      <c r="P2106" s="4">
        <v>37</v>
      </c>
      <c r="Q2106" s="4">
        <v>35</v>
      </c>
      <c r="R2106" s="4">
        <v>48</v>
      </c>
      <c r="S2106" s="4">
        <v>28</v>
      </c>
      <c r="T2106" s="4">
        <v>57</v>
      </c>
      <c r="U2106" s="4">
        <v>39</v>
      </c>
      <c r="V2106" s="13">
        <v>48</v>
      </c>
      <c r="W2106" s="4">
        <v>42</v>
      </c>
      <c r="X2106" s="4">
        <v>29</v>
      </c>
      <c r="Y2106">
        <f t="shared" si="394"/>
        <v>0</v>
      </c>
      <c r="Z2106">
        <f t="shared" si="395"/>
        <v>0</v>
      </c>
    </row>
    <row r="2107" spans="2:26" x14ac:dyDescent="0.25">
      <c r="B2107" s="11">
        <f t="shared" si="396"/>
        <v>44649.291666661586</v>
      </c>
      <c r="C2107" s="1">
        <f t="shared" si="387"/>
        <v>3</v>
      </c>
      <c r="D2107" s="1">
        <f t="shared" si="388"/>
        <v>2</v>
      </c>
      <c r="E2107" s="12">
        <f t="shared" si="389"/>
        <v>8</v>
      </c>
      <c r="F2107" s="124" t="str">
        <f t="shared" si="390"/>
        <v>0</v>
      </c>
      <c r="G2107" s="1">
        <f ca="1">(OFFSET(O2107,0,MATCH(Customer!$J$6,'CDH &amp; HDH'!$P$11:$X$11,0)))</f>
        <v>55</v>
      </c>
      <c r="H2107" s="1" t="str">
        <f t="shared" si="391"/>
        <v>Heating</v>
      </c>
      <c r="I2107" s="1">
        <f ca="1">OFFSET(IF($H2107="Cooling",Customer!$C$25,Customer!$C$52),E2107,D2107)</f>
        <v>70</v>
      </c>
      <c r="J2107" s="1">
        <f ca="1">OFFSET(IF($H2107="Cooling",Customer!$L$25,Customer!$L$52),$E2107,$D2107)</f>
        <v>70</v>
      </c>
      <c r="K2107" s="16">
        <f t="shared" si="392"/>
        <v>0</v>
      </c>
      <c r="L2107" s="16">
        <f t="shared" si="393"/>
        <v>0</v>
      </c>
      <c r="M2107" s="17">
        <f t="shared" ca="1" si="385"/>
        <v>15</v>
      </c>
      <c r="N2107" s="17">
        <f t="shared" ca="1" si="386"/>
        <v>15</v>
      </c>
      <c r="O2107" s="4"/>
      <c r="P2107" s="4">
        <v>41</v>
      </c>
      <c r="Q2107" s="4">
        <v>39</v>
      </c>
      <c r="R2107" s="4">
        <v>51</v>
      </c>
      <c r="S2107" s="4">
        <v>31</v>
      </c>
      <c r="T2107" s="4">
        <v>58</v>
      </c>
      <c r="U2107" s="4">
        <v>40</v>
      </c>
      <c r="V2107" s="13">
        <v>55</v>
      </c>
      <c r="W2107" s="4">
        <v>43</v>
      </c>
      <c r="X2107" s="4">
        <v>33</v>
      </c>
      <c r="Y2107">
        <f t="shared" si="394"/>
        <v>0</v>
      </c>
      <c r="Z2107">
        <f t="shared" si="395"/>
        <v>0</v>
      </c>
    </row>
    <row r="2108" spans="2:26" x14ac:dyDescent="0.25">
      <c r="B2108" s="11">
        <f t="shared" si="396"/>
        <v>44649.33333332825</v>
      </c>
      <c r="C2108" s="1">
        <f t="shared" si="387"/>
        <v>3</v>
      </c>
      <c r="D2108" s="1">
        <f t="shared" si="388"/>
        <v>2</v>
      </c>
      <c r="E2108" s="12">
        <f t="shared" si="389"/>
        <v>9</v>
      </c>
      <c r="F2108" s="124" t="str">
        <f t="shared" si="390"/>
        <v>0</v>
      </c>
      <c r="G2108" s="1">
        <f ca="1">(OFFSET(O2108,0,MATCH(Customer!$J$6,'CDH &amp; HDH'!$P$11:$X$11,0)))</f>
        <v>61</v>
      </c>
      <c r="H2108" s="1" t="str">
        <f t="shared" si="391"/>
        <v>Heating</v>
      </c>
      <c r="I2108" s="1">
        <f ca="1">OFFSET(IF($H2108="Cooling",Customer!$C$25,Customer!$C$52),E2108,D2108)</f>
        <v>70</v>
      </c>
      <c r="J2108" s="1">
        <f ca="1">OFFSET(IF($H2108="Cooling",Customer!$L$25,Customer!$L$52),$E2108,$D2108)</f>
        <v>70</v>
      </c>
      <c r="K2108" s="16">
        <f t="shared" si="392"/>
        <v>0</v>
      </c>
      <c r="L2108" s="16">
        <f t="shared" si="393"/>
        <v>0</v>
      </c>
      <c r="M2108" s="17">
        <f t="shared" ca="1" si="385"/>
        <v>9</v>
      </c>
      <c r="N2108" s="17">
        <f t="shared" ca="1" si="386"/>
        <v>9</v>
      </c>
      <c r="O2108" s="4"/>
      <c r="P2108" s="4">
        <v>45</v>
      </c>
      <c r="Q2108" s="4">
        <v>44</v>
      </c>
      <c r="R2108" s="4">
        <v>55</v>
      </c>
      <c r="S2108" s="4">
        <v>34</v>
      </c>
      <c r="T2108" s="4">
        <v>61</v>
      </c>
      <c r="U2108" s="4">
        <v>41</v>
      </c>
      <c r="V2108" s="13">
        <v>61</v>
      </c>
      <c r="W2108" s="4">
        <v>44</v>
      </c>
      <c r="X2108" s="4">
        <v>39</v>
      </c>
      <c r="Y2108">
        <f t="shared" si="394"/>
        <v>0</v>
      </c>
      <c r="Z2108">
        <f t="shared" si="395"/>
        <v>0</v>
      </c>
    </row>
    <row r="2109" spans="2:26" x14ac:dyDescent="0.25">
      <c r="B2109" s="11">
        <f t="shared" si="396"/>
        <v>44649.374999994914</v>
      </c>
      <c r="C2109" s="1">
        <f t="shared" si="387"/>
        <v>3</v>
      </c>
      <c r="D2109" s="1">
        <f t="shared" si="388"/>
        <v>2</v>
      </c>
      <c r="E2109" s="12">
        <f t="shared" si="389"/>
        <v>10</v>
      </c>
      <c r="F2109" s="124" t="str">
        <f t="shared" si="390"/>
        <v>0</v>
      </c>
      <c r="G2109" s="1">
        <f ca="1">(OFFSET(O2109,0,MATCH(Customer!$J$6,'CDH &amp; HDH'!$P$11:$X$11,0)))</f>
        <v>67</v>
      </c>
      <c r="H2109" s="1" t="str">
        <f t="shared" si="391"/>
        <v>Heating</v>
      </c>
      <c r="I2109" s="1">
        <f ca="1">OFFSET(IF($H2109="Cooling",Customer!$C$25,Customer!$C$52),E2109,D2109)</f>
        <v>70</v>
      </c>
      <c r="J2109" s="1">
        <f ca="1">OFFSET(IF($H2109="Cooling",Customer!$L$25,Customer!$L$52),$E2109,$D2109)</f>
        <v>70</v>
      </c>
      <c r="K2109" s="16">
        <f t="shared" si="392"/>
        <v>0</v>
      </c>
      <c r="L2109" s="16">
        <f t="shared" si="393"/>
        <v>0</v>
      </c>
      <c r="M2109" s="17">
        <f t="shared" ca="1" si="385"/>
        <v>3</v>
      </c>
      <c r="N2109" s="17">
        <f t="shared" ca="1" si="386"/>
        <v>3</v>
      </c>
      <c r="O2109" s="4"/>
      <c r="P2109" s="4">
        <v>49</v>
      </c>
      <c r="Q2109" s="4">
        <v>47</v>
      </c>
      <c r="R2109" s="4">
        <v>60</v>
      </c>
      <c r="S2109" s="4">
        <v>38</v>
      </c>
      <c r="T2109" s="4">
        <v>62</v>
      </c>
      <c r="U2109" s="4">
        <v>44</v>
      </c>
      <c r="V2109" s="13">
        <v>67</v>
      </c>
      <c r="W2109" s="4">
        <v>46</v>
      </c>
      <c r="X2109" s="4">
        <v>44</v>
      </c>
      <c r="Y2109">
        <f t="shared" si="394"/>
        <v>0</v>
      </c>
      <c r="Z2109">
        <f t="shared" si="395"/>
        <v>0</v>
      </c>
    </row>
    <row r="2110" spans="2:26" x14ac:dyDescent="0.25">
      <c r="B2110" s="11">
        <f t="shared" si="396"/>
        <v>44649.416666661578</v>
      </c>
      <c r="C2110" s="1">
        <f t="shared" si="387"/>
        <v>3</v>
      </c>
      <c r="D2110" s="1">
        <f t="shared" si="388"/>
        <v>2</v>
      </c>
      <c r="E2110" s="12">
        <f t="shared" si="389"/>
        <v>11</v>
      </c>
      <c r="F2110" s="124" t="str">
        <f t="shared" si="390"/>
        <v>0</v>
      </c>
      <c r="G2110" s="1">
        <f ca="1">(OFFSET(O2110,0,MATCH(Customer!$J$6,'CDH &amp; HDH'!$P$11:$X$11,0)))</f>
        <v>70</v>
      </c>
      <c r="H2110" s="1" t="str">
        <f t="shared" si="391"/>
        <v>Heating</v>
      </c>
      <c r="I2110" s="1">
        <f ca="1">OFFSET(IF($H2110="Cooling",Customer!$C$25,Customer!$C$52),E2110,D2110)</f>
        <v>70</v>
      </c>
      <c r="J2110" s="1">
        <f ca="1">OFFSET(IF($H2110="Cooling",Customer!$L$25,Customer!$L$52),$E2110,$D2110)</f>
        <v>70</v>
      </c>
      <c r="K2110" s="16">
        <f t="shared" si="392"/>
        <v>0</v>
      </c>
      <c r="L2110" s="16">
        <f t="shared" si="393"/>
        <v>0</v>
      </c>
      <c r="M2110" s="17">
        <f t="shared" ca="1" si="385"/>
        <v>0</v>
      </c>
      <c r="N2110" s="17">
        <f t="shared" ca="1" si="386"/>
        <v>0</v>
      </c>
      <c r="O2110" s="4"/>
      <c r="P2110" s="4">
        <v>52</v>
      </c>
      <c r="Q2110" s="4">
        <v>51</v>
      </c>
      <c r="R2110" s="4">
        <v>64</v>
      </c>
      <c r="S2110" s="4">
        <v>44</v>
      </c>
      <c r="T2110" s="4">
        <v>67</v>
      </c>
      <c r="U2110" s="4">
        <v>47</v>
      </c>
      <c r="V2110" s="13">
        <v>70</v>
      </c>
      <c r="W2110" s="4">
        <v>48</v>
      </c>
      <c r="X2110" s="4">
        <v>48</v>
      </c>
      <c r="Y2110">
        <f t="shared" si="394"/>
        <v>0</v>
      </c>
      <c r="Z2110">
        <f t="shared" si="395"/>
        <v>0</v>
      </c>
    </row>
    <row r="2111" spans="2:26" x14ac:dyDescent="0.25">
      <c r="B2111" s="11">
        <f t="shared" si="396"/>
        <v>44649.458333328243</v>
      </c>
      <c r="C2111" s="1">
        <f t="shared" si="387"/>
        <v>3</v>
      </c>
      <c r="D2111" s="1">
        <f t="shared" si="388"/>
        <v>2</v>
      </c>
      <c r="E2111" s="12">
        <f t="shared" si="389"/>
        <v>12</v>
      </c>
      <c r="F2111" s="124" t="str">
        <f t="shared" si="390"/>
        <v>0</v>
      </c>
      <c r="G2111" s="1">
        <f ca="1">(OFFSET(O2111,0,MATCH(Customer!$J$6,'CDH &amp; HDH'!$P$11:$X$11,0)))</f>
        <v>72</v>
      </c>
      <c r="H2111" s="1" t="str">
        <f t="shared" si="391"/>
        <v>Heating</v>
      </c>
      <c r="I2111" s="1">
        <f ca="1">OFFSET(IF($H2111="Cooling",Customer!$C$25,Customer!$C$52),E2111,D2111)</f>
        <v>70</v>
      </c>
      <c r="J2111" s="1">
        <f ca="1">OFFSET(IF($H2111="Cooling",Customer!$L$25,Customer!$L$52),$E2111,$D2111)</f>
        <v>70</v>
      </c>
      <c r="K2111" s="16">
        <f t="shared" si="392"/>
        <v>0</v>
      </c>
      <c r="L2111" s="16">
        <f t="shared" si="393"/>
        <v>0</v>
      </c>
      <c r="M2111" s="17">
        <f t="shared" ca="1" si="385"/>
        <v>0</v>
      </c>
      <c r="N2111" s="17">
        <f t="shared" ca="1" si="386"/>
        <v>0</v>
      </c>
      <c r="O2111" s="4"/>
      <c r="P2111" s="4">
        <v>54</v>
      </c>
      <c r="Q2111" s="4">
        <v>53</v>
      </c>
      <c r="R2111" s="4">
        <v>66</v>
      </c>
      <c r="S2111" s="4">
        <v>45</v>
      </c>
      <c r="T2111" s="4">
        <v>70</v>
      </c>
      <c r="U2111" s="4">
        <v>50</v>
      </c>
      <c r="V2111" s="13">
        <v>72</v>
      </c>
      <c r="W2111" s="4">
        <v>49</v>
      </c>
      <c r="X2111" s="4">
        <v>48</v>
      </c>
      <c r="Y2111">
        <f t="shared" si="394"/>
        <v>0</v>
      </c>
      <c r="Z2111">
        <f t="shared" si="395"/>
        <v>0</v>
      </c>
    </row>
    <row r="2112" spans="2:26" x14ac:dyDescent="0.25">
      <c r="B2112" s="11">
        <f t="shared" si="396"/>
        <v>44649.499999994907</v>
      </c>
      <c r="C2112" s="1">
        <f t="shared" si="387"/>
        <v>3</v>
      </c>
      <c r="D2112" s="1">
        <f t="shared" si="388"/>
        <v>2</v>
      </c>
      <c r="E2112" s="12">
        <f t="shared" si="389"/>
        <v>13</v>
      </c>
      <c r="F2112" s="124" t="str">
        <f t="shared" si="390"/>
        <v>0</v>
      </c>
      <c r="G2112" s="1">
        <f ca="1">(OFFSET(O2112,0,MATCH(Customer!$J$6,'CDH &amp; HDH'!$P$11:$X$11,0)))</f>
        <v>74</v>
      </c>
      <c r="H2112" s="1" t="str">
        <f t="shared" si="391"/>
        <v>Heating</v>
      </c>
      <c r="I2112" s="1">
        <f ca="1">OFFSET(IF($H2112="Cooling",Customer!$C$25,Customer!$C$52),E2112,D2112)</f>
        <v>70</v>
      </c>
      <c r="J2112" s="1">
        <f ca="1">OFFSET(IF($H2112="Cooling",Customer!$L$25,Customer!$L$52),$E2112,$D2112)</f>
        <v>70</v>
      </c>
      <c r="K2112" s="16">
        <f t="shared" si="392"/>
        <v>0</v>
      </c>
      <c r="L2112" s="16">
        <f t="shared" si="393"/>
        <v>0</v>
      </c>
      <c r="M2112" s="17">
        <f t="shared" ca="1" si="385"/>
        <v>0</v>
      </c>
      <c r="N2112" s="17">
        <f t="shared" ca="1" si="386"/>
        <v>0</v>
      </c>
      <c r="O2112" s="4"/>
      <c r="P2112" s="4">
        <v>57</v>
      </c>
      <c r="Q2112" s="4">
        <v>54</v>
      </c>
      <c r="R2112" s="4">
        <v>70</v>
      </c>
      <c r="S2112" s="4">
        <v>48</v>
      </c>
      <c r="T2112" s="4">
        <v>74</v>
      </c>
      <c r="U2112" s="4">
        <v>53</v>
      </c>
      <c r="V2112" s="13">
        <v>74</v>
      </c>
      <c r="W2112" s="4">
        <v>49</v>
      </c>
      <c r="X2112" s="4">
        <v>50</v>
      </c>
      <c r="Y2112">
        <f t="shared" si="394"/>
        <v>0</v>
      </c>
      <c r="Z2112">
        <f t="shared" si="395"/>
        <v>0</v>
      </c>
    </row>
    <row r="2113" spans="2:26" x14ac:dyDescent="0.25">
      <c r="B2113" s="11">
        <f t="shared" si="396"/>
        <v>44649.541666661571</v>
      </c>
      <c r="C2113" s="1">
        <f t="shared" si="387"/>
        <v>3</v>
      </c>
      <c r="D2113" s="1">
        <f t="shared" si="388"/>
        <v>2</v>
      </c>
      <c r="E2113" s="12">
        <f t="shared" si="389"/>
        <v>14</v>
      </c>
      <c r="F2113" s="124" t="str">
        <f t="shared" si="390"/>
        <v>0</v>
      </c>
      <c r="G2113" s="1">
        <f ca="1">(OFFSET(O2113,0,MATCH(Customer!$J$6,'CDH &amp; HDH'!$P$11:$X$11,0)))</f>
        <v>76</v>
      </c>
      <c r="H2113" s="1" t="str">
        <f t="shared" si="391"/>
        <v>Heating</v>
      </c>
      <c r="I2113" s="1">
        <f ca="1">OFFSET(IF($H2113="Cooling",Customer!$C$25,Customer!$C$52),E2113,D2113)</f>
        <v>70</v>
      </c>
      <c r="J2113" s="1">
        <f ca="1">OFFSET(IF($H2113="Cooling",Customer!$L$25,Customer!$L$52),$E2113,$D2113)</f>
        <v>70</v>
      </c>
      <c r="K2113" s="16">
        <f t="shared" si="392"/>
        <v>0</v>
      </c>
      <c r="L2113" s="16">
        <f t="shared" si="393"/>
        <v>0</v>
      </c>
      <c r="M2113" s="17">
        <f t="shared" ca="1" si="385"/>
        <v>0</v>
      </c>
      <c r="N2113" s="17">
        <f t="shared" ca="1" si="386"/>
        <v>0</v>
      </c>
      <c r="O2113" s="4"/>
      <c r="P2113" s="4">
        <v>58</v>
      </c>
      <c r="Q2113" s="4">
        <v>57</v>
      </c>
      <c r="R2113" s="4">
        <v>70</v>
      </c>
      <c r="S2113" s="4">
        <v>47</v>
      </c>
      <c r="T2113" s="4">
        <v>71</v>
      </c>
      <c r="U2113" s="4">
        <v>55</v>
      </c>
      <c r="V2113" s="13">
        <v>76</v>
      </c>
      <c r="W2113" s="4">
        <v>50</v>
      </c>
      <c r="X2113" s="4">
        <v>49</v>
      </c>
      <c r="Y2113">
        <f t="shared" si="394"/>
        <v>0</v>
      </c>
      <c r="Z2113">
        <f t="shared" si="395"/>
        <v>0</v>
      </c>
    </row>
    <row r="2114" spans="2:26" x14ac:dyDescent="0.25">
      <c r="B2114" s="11">
        <f t="shared" si="396"/>
        <v>44649.583333328235</v>
      </c>
      <c r="C2114" s="1">
        <f t="shared" si="387"/>
        <v>3</v>
      </c>
      <c r="D2114" s="1">
        <f t="shared" si="388"/>
        <v>2</v>
      </c>
      <c r="E2114" s="12">
        <f t="shared" si="389"/>
        <v>15</v>
      </c>
      <c r="F2114" s="124" t="str">
        <f t="shared" si="390"/>
        <v>0</v>
      </c>
      <c r="G2114" s="1">
        <f ca="1">(OFFSET(O2114,0,MATCH(Customer!$J$6,'CDH &amp; HDH'!$P$11:$X$11,0)))</f>
        <v>77</v>
      </c>
      <c r="H2114" s="1" t="str">
        <f t="shared" si="391"/>
        <v>Heating</v>
      </c>
      <c r="I2114" s="1">
        <f ca="1">OFFSET(IF($H2114="Cooling",Customer!$C$25,Customer!$C$52),E2114,D2114)</f>
        <v>70</v>
      </c>
      <c r="J2114" s="1">
        <f ca="1">OFFSET(IF($H2114="Cooling",Customer!$L$25,Customer!$L$52),$E2114,$D2114)</f>
        <v>70</v>
      </c>
      <c r="K2114" s="16">
        <f t="shared" si="392"/>
        <v>0</v>
      </c>
      <c r="L2114" s="16">
        <f t="shared" si="393"/>
        <v>0</v>
      </c>
      <c r="M2114" s="17">
        <f t="shared" ca="1" si="385"/>
        <v>0</v>
      </c>
      <c r="N2114" s="17">
        <f t="shared" ca="1" si="386"/>
        <v>0</v>
      </c>
      <c r="O2114" s="4"/>
      <c r="P2114" s="4">
        <v>60</v>
      </c>
      <c r="Q2114" s="4">
        <v>58</v>
      </c>
      <c r="R2114" s="4">
        <v>71</v>
      </c>
      <c r="S2114" s="4">
        <v>47</v>
      </c>
      <c r="T2114" s="4">
        <v>73</v>
      </c>
      <c r="U2114" s="4">
        <v>54</v>
      </c>
      <c r="V2114" s="13">
        <v>77</v>
      </c>
      <c r="W2114" s="4">
        <v>50</v>
      </c>
      <c r="X2114" s="4">
        <v>49</v>
      </c>
      <c r="Y2114">
        <f t="shared" si="394"/>
        <v>0</v>
      </c>
      <c r="Z2114">
        <f t="shared" si="395"/>
        <v>0</v>
      </c>
    </row>
    <row r="2115" spans="2:26" x14ac:dyDescent="0.25">
      <c r="B2115" s="11">
        <f t="shared" si="396"/>
        <v>44649.6249999949</v>
      </c>
      <c r="C2115" s="1">
        <f t="shared" si="387"/>
        <v>3</v>
      </c>
      <c r="D2115" s="1">
        <f t="shared" si="388"/>
        <v>2</v>
      </c>
      <c r="E2115" s="12">
        <f t="shared" si="389"/>
        <v>16</v>
      </c>
      <c r="F2115" s="124" t="str">
        <f t="shared" si="390"/>
        <v>0</v>
      </c>
      <c r="G2115" s="1">
        <f ca="1">(OFFSET(O2115,0,MATCH(Customer!$J$6,'CDH &amp; HDH'!$P$11:$X$11,0)))</f>
        <v>77</v>
      </c>
      <c r="H2115" s="1" t="str">
        <f t="shared" si="391"/>
        <v>Heating</v>
      </c>
      <c r="I2115" s="1">
        <f ca="1">OFFSET(IF($H2115="Cooling",Customer!$C$25,Customer!$C$52),E2115,D2115)</f>
        <v>70</v>
      </c>
      <c r="J2115" s="1">
        <f ca="1">OFFSET(IF($H2115="Cooling",Customer!$L$25,Customer!$L$52),$E2115,$D2115)</f>
        <v>70</v>
      </c>
      <c r="K2115" s="16">
        <f t="shared" si="392"/>
        <v>0</v>
      </c>
      <c r="L2115" s="16">
        <f t="shared" si="393"/>
        <v>0</v>
      </c>
      <c r="M2115" s="17">
        <f t="shared" ca="1" si="385"/>
        <v>0</v>
      </c>
      <c r="N2115" s="17">
        <f t="shared" ca="1" si="386"/>
        <v>0</v>
      </c>
      <c r="O2115" s="4"/>
      <c r="P2115" s="4">
        <v>61</v>
      </c>
      <c r="Q2115" s="4">
        <v>58</v>
      </c>
      <c r="R2115" s="4">
        <v>72</v>
      </c>
      <c r="S2115" s="4">
        <v>47</v>
      </c>
      <c r="T2115" s="4">
        <v>72</v>
      </c>
      <c r="U2115" s="4">
        <v>53</v>
      </c>
      <c r="V2115" s="13">
        <v>77</v>
      </c>
      <c r="W2115" s="4">
        <v>50</v>
      </c>
      <c r="X2115" s="4">
        <v>47</v>
      </c>
      <c r="Y2115">
        <f t="shared" si="394"/>
        <v>0</v>
      </c>
      <c r="Z2115">
        <f t="shared" si="395"/>
        <v>0</v>
      </c>
    </row>
    <row r="2116" spans="2:26" x14ac:dyDescent="0.25">
      <c r="B2116" s="11">
        <f t="shared" si="396"/>
        <v>44649.666666661564</v>
      </c>
      <c r="C2116" s="1">
        <f t="shared" si="387"/>
        <v>3</v>
      </c>
      <c r="D2116" s="1">
        <f t="shared" si="388"/>
        <v>2</v>
      </c>
      <c r="E2116" s="12">
        <f t="shared" si="389"/>
        <v>17</v>
      </c>
      <c r="F2116" s="124" t="str">
        <f t="shared" si="390"/>
        <v>0</v>
      </c>
      <c r="G2116" s="1">
        <f ca="1">(OFFSET(O2116,0,MATCH(Customer!$J$6,'CDH &amp; HDH'!$P$11:$X$11,0)))</f>
        <v>76</v>
      </c>
      <c r="H2116" s="1" t="str">
        <f t="shared" si="391"/>
        <v>Heating</v>
      </c>
      <c r="I2116" s="1">
        <f ca="1">OFFSET(IF($H2116="Cooling",Customer!$C$25,Customer!$C$52),E2116,D2116)</f>
        <v>70</v>
      </c>
      <c r="J2116" s="1">
        <f ca="1">OFFSET(IF($H2116="Cooling",Customer!$L$25,Customer!$L$52),$E2116,$D2116)</f>
        <v>70</v>
      </c>
      <c r="K2116" s="16">
        <f t="shared" si="392"/>
        <v>0</v>
      </c>
      <c r="L2116" s="16">
        <f t="shared" si="393"/>
        <v>0</v>
      </c>
      <c r="M2116" s="17">
        <f t="shared" ca="1" si="385"/>
        <v>0</v>
      </c>
      <c r="N2116" s="17">
        <f t="shared" ca="1" si="386"/>
        <v>0</v>
      </c>
      <c r="O2116" s="4"/>
      <c r="P2116" s="4">
        <v>59</v>
      </c>
      <c r="Q2116" s="4">
        <v>57</v>
      </c>
      <c r="R2116" s="4">
        <v>70</v>
      </c>
      <c r="S2116" s="4">
        <v>46</v>
      </c>
      <c r="T2116" s="4">
        <v>71</v>
      </c>
      <c r="U2116" s="4">
        <v>51</v>
      </c>
      <c r="V2116" s="13">
        <v>76</v>
      </c>
      <c r="W2116" s="4">
        <v>51</v>
      </c>
      <c r="X2116" s="4">
        <v>46</v>
      </c>
      <c r="Y2116">
        <f t="shared" si="394"/>
        <v>0</v>
      </c>
      <c r="Z2116">
        <f t="shared" si="395"/>
        <v>0</v>
      </c>
    </row>
    <row r="2117" spans="2:26" x14ac:dyDescent="0.25">
      <c r="B2117" s="11">
        <f t="shared" si="396"/>
        <v>44649.708333328228</v>
      </c>
      <c r="C2117" s="1">
        <f t="shared" si="387"/>
        <v>3</v>
      </c>
      <c r="D2117" s="1">
        <f t="shared" si="388"/>
        <v>2</v>
      </c>
      <c r="E2117" s="12">
        <f t="shared" si="389"/>
        <v>18</v>
      </c>
      <c r="F2117" s="124" t="str">
        <f t="shared" si="390"/>
        <v>0</v>
      </c>
      <c r="G2117" s="1">
        <f ca="1">(OFFSET(O2117,0,MATCH(Customer!$J$6,'CDH &amp; HDH'!$P$11:$X$11,0)))</f>
        <v>74</v>
      </c>
      <c r="H2117" s="1" t="str">
        <f t="shared" si="391"/>
        <v>Heating</v>
      </c>
      <c r="I2117" s="1">
        <f ca="1">OFFSET(IF($H2117="Cooling",Customer!$C$25,Customer!$C$52),E2117,D2117)</f>
        <v>70</v>
      </c>
      <c r="J2117" s="1">
        <f ca="1">OFFSET(IF($H2117="Cooling",Customer!$L$25,Customer!$L$52),$E2117,$D2117)</f>
        <v>70</v>
      </c>
      <c r="K2117" s="16">
        <f t="shared" si="392"/>
        <v>0</v>
      </c>
      <c r="L2117" s="16">
        <f t="shared" si="393"/>
        <v>0</v>
      </c>
      <c r="M2117" s="17">
        <f t="shared" ca="1" si="385"/>
        <v>0</v>
      </c>
      <c r="N2117" s="17">
        <f t="shared" ca="1" si="386"/>
        <v>0</v>
      </c>
      <c r="O2117" s="4"/>
      <c r="P2117" s="4">
        <v>57</v>
      </c>
      <c r="Q2117" s="4">
        <v>55</v>
      </c>
      <c r="R2117" s="4">
        <v>67</v>
      </c>
      <c r="S2117" s="4">
        <v>45</v>
      </c>
      <c r="T2117" s="4">
        <v>70</v>
      </c>
      <c r="U2117" s="4">
        <v>47</v>
      </c>
      <c r="V2117" s="13">
        <v>74</v>
      </c>
      <c r="W2117" s="4">
        <v>50</v>
      </c>
      <c r="X2117" s="4">
        <v>44</v>
      </c>
      <c r="Y2117">
        <f t="shared" si="394"/>
        <v>0</v>
      </c>
      <c r="Z2117">
        <f t="shared" si="395"/>
        <v>0</v>
      </c>
    </row>
    <row r="2118" spans="2:26" x14ac:dyDescent="0.25">
      <c r="B2118" s="11">
        <f t="shared" si="396"/>
        <v>44649.749999994892</v>
      </c>
      <c r="C2118" s="1">
        <f t="shared" si="387"/>
        <v>3</v>
      </c>
      <c r="D2118" s="1">
        <f t="shared" si="388"/>
        <v>2</v>
      </c>
      <c r="E2118" s="12">
        <f t="shared" si="389"/>
        <v>19</v>
      </c>
      <c r="F2118" s="124" t="str">
        <f t="shared" si="390"/>
        <v>0</v>
      </c>
      <c r="G2118" s="1">
        <f ca="1">(OFFSET(O2118,0,MATCH(Customer!$J$6,'CDH &amp; HDH'!$P$11:$X$11,0)))</f>
        <v>72</v>
      </c>
      <c r="H2118" s="1" t="str">
        <f t="shared" si="391"/>
        <v>Heating</v>
      </c>
      <c r="I2118" s="1">
        <f ca="1">OFFSET(IF($H2118="Cooling",Customer!$C$25,Customer!$C$52),E2118,D2118)</f>
        <v>66</v>
      </c>
      <c r="J2118" s="1">
        <f ca="1">OFFSET(IF($H2118="Cooling",Customer!$L$25,Customer!$L$52),$E2118,$D2118)</f>
        <v>64</v>
      </c>
      <c r="K2118" s="16">
        <f t="shared" si="392"/>
        <v>0</v>
      </c>
      <c r="L2118" s="16">
        <f t="shared" si="393"/>
        <v>0</v>
      </c>
      <c r="M2118" s="17">
        <f t="shared" ca="1" si="385"/>
        <v>0</v>
      </c>
      <c r="N2118" s="17">
        <f t="shared" ca="1" si="386"/>
        <v>0</v>
      </c>
      <c r="O2118" s="4"/>
      <c r="P2118" s="4">
        <v>55</v>
      </c>
      <c r="Q2118" s="4">
        <v>54</v>
      </c>
      <c r="R2118" s="4">
        <v>64</v>
      </c>
      <c r="S2118" s="4">
        <v>39</v>
      </c>
      <c r="T2118" s="4">
        <v>66</v>
      </c>
      <c r="U2118" s="4">
        <v>43</v>
      </c>
      <c r="V2118" s="13">
        <v>72</v>
      </c>
      <c r="W2118" s="4">
        <v>50</v>
      </c>
      <c r="X2118" s="4">
        <v>44</v>
      </c>
      <c r="Y2118">
        <f t="shared" si="394"/>
        <v>0</v>
      </c>
      <c r="Z2118">
        <f t="shared" si="395"/>
        <v>0</v>
      </c>
    </row>
    <row r="2119" spans="2:26" x14ac:dyDescent="0.25">
      <c r="B2119" s="11">
        <f t="shared" si="396"/>
        <v>44649.791666661557</v>
      </c>
      <c r="C2119" s="1">
        <f t="shared" si="387"/>
        <v>3</v>
      </c>
      <c r="D2119" s="1">
        <f t="shared" si="388"/>
        <v>2</v>
      </c>
      <c r="E2119" s="12">
        <f t="shared" si="389"/>
        <v>20</v>
      </c>
      <c r="F2119" s="124" t="str">
        <f t="shared" si="390"/>
        <v>0</v>
      </c>
      <c r="G2119" s="1">
        <f ca="1">(OFFSET(O2119,0,MATCH(Customer!$J$6,'CDH &amp; HDH'!$P$11:$X$11,0)))</f>
        <v>68</v>
      </c>
      <c r="H2119" s="1" t="str">
        <f t="shared" si="391"/>
        <v>Heating</v>
      </c>
      <c r="I2119" s="1">
        <f ca="1">OFFSET(IF($H2119="Cooling",Customer!$C$25,Customer!$C$52),E2119,D2119)</f>
        <v>66</v>
      </c>
      <c r="J2119" s="1">
        <f ca="1">OFFSET(IF($H2119="Cooling",Customer!$L$25,Customer!$L$52),$E2119,$D2119)</f>
        <v>64</v>
      </c>
      <c r="K2119" s="16">
        <f t="shared" si="392"/>
        <v>0</v>
      </c>
      <c r="L2119" s="16">
        <f t="shared" si="393"/>
        <v>0</v>
      </c>
      <c r="M2119" s="17">
        <f t="shared" ca="1" si="385"/>
        <v>0</v>
      </c>
      <c r="N2119" s="17">
        <f t="shared" ca="1" si="386"/>
        <v>0</v>
      </c>
      <c r="O2119" s="4"/>
      <c r="P2119" s="4">
        <v>53</v>
      </c>
      <c r="Q2119" s="4">
        <v>52</v>
      </c>
      <c r="R2119" s="4">
        <v>63</v>
      </c>
      <c r="S2119" s="4">
        <v>36</v>
      </c>
      <c r="T2119" s="4">
        <v>62</v>
      </c>
      <c r="U2119" s="4">
        <v>41</v>
      </c>
      <c r="V2119" s="13">
        <v>68</v>
      </c>
      <c r="W2119" s="4">
        <v>49</v>
      </c>
      <c r="X2119" s="4">
        <v>44</v>
      </c>
      <c r="Y2119">
        <f t="shared" si="394"/>
        <v>0</v>
      </c>
      <c r="Z2119">
        <f t="shared" si="395"/>
        <v>0</v>
      </c>
    </row>
    <row r="2120" spans="2:26" x14ac:dyDescent="0.25">
      <c r="B2120" s="11">
        <f t="shared" si="396"/>
        <v>44649.833333328221</v>
      </c>
      <c r="C2120" s="1">
        <f t="shared" si="387"/>
        <v>3</v>
      </c>
      <c r="D2120" s="1">
        <f t="shared" si="388"/>
        <v>2</v>
      </c>
      <c r="E2120" s="12">
        <f t="shared" si="389"/>
        <v>21</v>
      </c>
      <c r="F2120" s="124" t="str">
        <f t="shared" si="390"/>
        <v>0</v>
      </c>
      <c r="G2120" s="1">
        <f ca="1">(OFFSET(O2120,0,MATCH(Customer!$J$6,'CDH &amp; HDH'!$P$11:$X$11,0)))</f>
        <v>65</v>
      </c>
      <c r="H2120" s="1" t="str">
        <f t="shared" si="391"/>
        <v>Heating</v>
      </c>
      <c r="I2120" s="1">
        <f ca="1">OFFSET(IF($H2120="Cooling",Customer!$C$25,Customer!$C$52),E2120,D2120)</f>
        <v>66</v>
      </c>
      <c r="J2120" s="1">
        <f ca="1">OFFSET(IF($H2120="Cooling",Customer!$L$25,Customer!$L$52),$E2120,$D2120)</f>
        <v>64</v>
      </c>
      <c r="K2120" s="16">
        <f t="shared" si="392"/>
        <v>0</v>
      </c>
      <c r="L2120" s="16">
        <f t="shared" si="393"/>
        <v>0</v>
      </c>
      <c r="M2120" s="17">
        <f t="shared" ca="1" si="385"/>
        <v>1</v>
      </c>
      <c r="N2120" s="17">
        <f t="shared" ca="1" si="386"/>
        <v>0</v>
      </c>
      <c r="O2120" s="4"/>
      <c r="P2120" s="4">
        <v>51</v>
      </c>
      <c r="Q2120" s="4">
        <v>51</v>
      </c>
      <c r="R2120" s="4">
        <v>61</v>
      </c>
      <c r="S2120" s="4">
        <v>37</v>
      </c>
      <c r="T2120" s="4">
        <v>58</v>
      </c>
      <c r="U2120" s="4">
        <v>38</v>
      </c>
      <c r="V2120" s="13">
        <v>65</v>
      </c>
      <c r="W2120" s="4">
        <v>48</v>
      </c>
      <c r="X2120" s="4">
        <v>43</v>
      </c>
      <c r="Y2120">
        <f t="shared" si="394"/>
        <v>0</v>
      </c>
      <c r="Z2120">
        <f t="shared" si="395"/>
        <v>0</v>
      </c>
    </row>
    <row r="2121" spans="2:26" x14ac:dyDescent="0.25">
      <c r="B2121" s="11">
        <f t="shared" si="396"/>
        <v>44649.874999994885</v>
      </c>
      <c r="C2121" s="1">
        <f t="shared" si="387"/>
        <v>3</v>
      </c>
      <c r="D2121" s="1">
        <f t="shared" si="388"/>
        <v>2</v>
      </c>
      <c r="E2121" s="12">
        <f t="shared" si="389"/>
        <v>22</v>
      </c>
      <c r="F2121" s="124" t="str">
        <f t="shared" si="390"/>
        <v>0</v>
      </c>
      <c r="G2121" s="1">
        <f ca="1">(OFFSET(O2121,0,MATCH(Customer!$J$6,'CDH &amp; HDH'!$P$11:$X$11,0)))</f>
        <v>63</v>
      </c>
      <c r="H2121" s="1" t="str">
        <f t="shared" si="391"/>
        <v>Heating</v>
      </c>
      <c r="I2121" s="1">
        <f ca="1">OFFSET(IF($H2121="Cooling",Customer!$C$25,Customer!$C$52),E2121,D2121)</f>
        <v>66</v>
      </c>
      <c r="J2121" s="1">
        <f ca="1">OFFSET(IF($H2121="Cooling",Customer!$L$25,Customer!$L$52),$E2121,$D2121)</f>
        <v>64</v>
      </c>
      <c r="K2121" s="16">
        <f t="shared" si="392"/>
        <v>0</v>
      </c>
      <c r="L2121" s="16">
        <f t="shared" si="393"/>
        <v>0</v>
      </c>
      <c r="M2121" s="17">
        <f t="shared" ca="1" si="385"/>
        <v>3</v>
      </c>
      <c r="N2121" s="17">
        <f t="shared" ca="1" si="386"/>
        <v>1</v>
      </c>
      <c r="O2121" s="4"/>
      <c r="P2121" s="4">
        <v>49</v>
      </c>
      <c r="Q2121" s="4">
        <v>51</v>
      </c>
      <c r="R2121" s="4">
        <v>60</v>
      </c>
      <c r="S2121" s="4">
        <v>35</v>
      </c>
      <c r="T2121" s="4">
        <v>61</v>
      </c>
      <c r="U2121" s="4">
        <v>37</v>
      </c>
      <c r="V2121" s="13">
        <v>63</v>
      </c>
      <c r="W2121" s="4">
        <v>48</v>
      </c>
      <c r="X2121" s="4">
        <v>41</v>
      </c>
      <c r="Y2121">
        <f t="shared" si="394"/>
        <v>0</v>
      </c>
      <c r="Z2121">
        <f t="shared" si="395"/>
        <v>0</v>
      </c>
    </row>
    <row r="2122" spans="2:26" x14ac:dyDescent="0.25">
      <c r="B2122" s="11">
        <f t="shared" si="396"/>
        <v>44649.916666661549</v>
      </c>
      <c r="C2122" s="1">
        <f t="shared" si="387"/>
        <v>3</v>
      </c>
      <c r="D2122" s="1">
        <f t="shared" si="388"/>
        <v>2</v>
      </c>
      <c r="E2122" s="12">
        <f t="shared" si="389"/>
        <v>23</v>
      </c>
      <c r="F2122" s="124" t="str">
        <f t="shared" si="390"/>
        <v>0</v>
      </c>
      <c r="G2122" s="1">
        <f ca="1">(OFFSET(O2122,0,MATCH(Customer!$J$6,'CDH &amp; HDH'!$P$11:$X$11,0)))</f>
        <v>61</v>
      </c>
      <c r="H2122" s="1" t="str">
        <f t="shared" si="391"/>
        <v>Heating</v>
      </c>
      <c r="I2122" s="1">
        <f ca="1">OFFSET(IF($H2122="Cooling",Customer!$C$25,Customer!$C$52),E2122,D2122)</f>
        <v>66</v>
      </c>
      <c r="J2122" s="1">
        <f ca="1">OFFSET(IF($H2122="Cooling",Customer!$L$25,Customer!$L$52),$E2122,$D2122)</f>
        <v>64</v>
      </c>
      <c r="K2122" s="16">
        <f t="shared" si="392"/>
        <v>0</v>
      </c>
      <c r="L2122" s="16">
        <f t="shared" si="393"/>
        <v>0</v>
      </c>
      <c r="M2122" s="17">
        <f t="shared" ca="1" si="385"/>
        <v>5</v>
      </c>
      <c r="N2122" s="17">
        <f t="shared" ca="1" si="386"/>
        <v>3</v>
      </c>
      <c r="O2122" s="4"/>
      <c r="P2122" s="4">
        <v>49</v>
      </c>
      <c r="Q2122" s="4">
        <v>51</v>
      </c>
      <c r="R2122" s="4">
        <v>60</v>
      </c>
      <c r="S2122" s="4">
        <v>35</v>
      </c>
      <c r="T2122" s="4">
        <v>63</v>
      </c>
      <c r="U2122" s="4">
        <v>36</v>
      </c>
      <c r="V2122" s="13">
        <v>61</v>
      </c>
      <c r="W2122" s="4">
        <v>47</v>
      </c>
      <c r="X2122" s="4">
        <v>40</v>
      </c>
      <c r="Y2122">
        <f t="shared" si="394"/>
        <v>0</v>
      </c>
      <c r="Z2122">
        <f t="shared" si="395"/>
        <v>0</v>
      </c>
    </row>
    <row r="2123" spans="2:26" x14ac:dyDescent="0.25">
      <c r="B2123" s="11">
        <f t="shared" si="396"/>
        <v>44649.958333328213</v>
      </c>
      <c r="C2123" s="1">
        <f t="shared" si="387"/>
        <v>3</v>
      </c>
      <c r="D2123" s="1">
        <f t="shared" si="388"/>
        <v>2</v>
      </c>
      <c r="E2123" s="12">
        <f t="shared" si="389"/>
        <v>24</v>
      </c>
      <c r="F2123" s="124" t="str">
        <f t="shared" si="390"/>
        <v>0</v>
      </c>
      <c r="G2123" s="1">
        <f ca="1">(OFFSET(O2123,0,MATCH(Customer!$J$6,'CDH &amp; HDH'!$P$11:$X$11,0)))</f>
        <v>60</v>
      </c>
      <c r="H2123" s="1" t="str">
        <f t="shared" si="391"/>
        <v>Heating</v>
      </c>
      <c r="I2123" s="1">
        <f ca="1">OFFSET(IF($H2123="Cooling",Customer!$C$25,Customer!$C$52),E2123,D2123)</f>
        <v>66</v>
      </c>
      <c r="J2123" s="1">
        <f ca="1">OFFSET(IF($H2123="Cooling",Customer!$L$25,Customer!$L$52),$E2123,$D2123)</f>
        <v>64</v>
      </c>
      <c r="K2123" s="16">
        <f t="shared" si="392"/>
        <v>0</v>
      </c>
      <c r="L2123" s="16">
        <f t="shared" si="393"/>
        <v>0</v>
      </c>
      <c r="M2123" s="17">
        <f t="shared" ca="1" si="385"/>
        <v>6</v>
      </c>
      <c r="N2123" s="17">
        <f t="shared" ca="1" si="386"/>
        <v>4</v>
      </c>
      <c r="O2123" s="4"/>
      <c r="P2123" s="4">
        <v>48</v>
      </c>
      <c r="Q2123" s="4">
        <v>50</v>
      </c>
      <c r="R2123" s="4">
        <v>59</v>
      </c>
      <c r="S2123" s="4">
        <v>41</v>
      </c>
      <c r="T2123" s="4">
        <v>59</v>
      </c>
      <c r="U2123" s="4">
        <v>37</v>
      </c>
      <c r="V2123" s="13">
        <v>60</v>
      </c>
      <c r="W2123" s="4">
        <v>46</v>
      </c>
      <c r="X2123" s="4">
        <v>39</v>
      </c>
      <c r="Y2123">
        <f t="shared" si="394"/>
        <v>0</v>
      </c>
      <c r="Z2123">
        <f t="shared" si="395"/>
        <v>0</v>
      </c>
    </row>
    <row r="2124" spans="2:26" x14ac:dyDescent="0.25">
      <c r="B2124" s="11">
        <f t="shared" si="396"/>
        <v>44649.999999994878</v>
      </c>
      <c r="C2124" s="1">
        <f t="shared" si="387"/>
        <v>3</v>
      </c>
      <c r="D2124" s="1">
        <f t="shared" si="388"/>
        <v>3</v>
      </c>
      <c r="E2124" s="12">
        <f t="shared" si="389"/>
        <v>1</v>
      </c>
      <c r="F2124" s="124" t="str">
        <f t="shared" si="390"/>
        <v>0</v>
      </c>
      <c r="G2124" s="1">
        <f ca="1">(OFFSET(O2124,0,MATCH(Customer!$J$6,'CDH &amp; HDH'!$P$11:$X$11,0)))</f>
        <v>58</v>
      </c>
      <c r="H2124" s="1" t="str">
        <f t="shared" si="391"/>
        <v>Heating</v>
      </c>
      <c r="I2124" s="1">
        <f ca="1">OFFSET(IF($H2124="Cooling",Customer!$C$25,Customer!$C$52),E2124,D2124)</f>
        <v>66</v>
      </c>
      <c r="J2124" s="1">
        <f ca="1">OFFSET(IF($H2124="Cooling",Customer!$L$25,Customer!$L$52),$E2124,$D2124)</f>
        <v>64</v>
      </c>
      <c r="K2124" s="16">
        <f t="shared" si="392"/>
        <v>0</v>
      </c>
      <c r="L2124" s="16">
        <f t="shared" si="393"/>
        <v>0</v>
      </c>
      <c r="M2124" s="17">
        <f t="shared" ref="M2124:M2187" ca="1" si="397">IF($H2124="Cooling",0,MAX(0,I2124-$G2124))</f>
        <v>8</v>
      </c>
      <c r="N2124" s="17">
        <f t="shared" ref="N2124:N2187" ca="1" si="398">IF($H2124="Cooling",0,MAX(0,J2124-$G2124))</f>
        <v>6</v>
      </c>
      <c r="O2124" s="4"/>
      <c r="P2124" s="4">
        <v>48</v>
      </c>
      <c r="Q2124" s="4">
        <v>49</v>
      </c>
      <c r="R2124" s="4">
        <v>59</v>
      </c>
      <c r="S2124" s="4">
        <v>42</v>
      </c>
      <c r="T2124" s="4">
        <v>58</v>
      </c>
      <c r="U2124" s="4">
        <v>37</v>
      </c>
      <c r="V2124" s="13">
        <v>58</v>
      </c>
      <c r="W2124" s="4">
        <v>46</v>
      </c>
      <c r="X2124" s="4">
        <v>37</v>
      </c>
      <c r="Y2124">
        <f t="shared" si="394"/>
        <v>0</v>
      </c>
      <c r="Z2124">
        <f t="shared" si="395"/>
        <v>0</v>
      </c>
    </row>
    <row r="2125" spans="2:26" x14ac:dyDescent="0.25">
      <c r="B2125" s="11">
        <f t="shared" si="396"/>
        <v>44650.041666661542</v>
      </c>
      <c r="C2125" s="1">
        <f t="shared" ref="C2125:C2188" si="399">MONTH(B2125)</f>
        <v>3</v>
      </c>
      <c r="D2125" s="1">
        <f t="shared" ref="D2125:D2188" si="400">WEEKDAY(B2125,2)</f>
        <v>3</v>
      </c>
      <c r="E2125" s="12">
        <f t="shared" ref="E2125:E2188" si="401">HOUR(B2125)+1</f>
        <v>2</v>
      </c>
      <c r="F2125" s="124" t="str">
        <f t="shared" ref="F2125:F2188" si="402">IF(AND(C2125&gt;5,C2125&lt;9,D2125&lt;6,E2125&gt;14,E2125&lt;19),"1",IF(AND(OR(E2125=8,E2125=9,E2125=19,E2125=20),C2125&lt;3,D2125&lt;6),"1","0"))</f>
        <v>0</v>
      </c>
      <c r="G2125" s="1">
        <f ca="1">(OFFSET(O2125,0,MATCH(Customer!$J$6,'CDH &amp; HDH'!$P$11:$X$11,0)))</f>
        <v>58</v>
      </c>
      <c r="H2125" s="1" t="str">
        <f t="shared" ref="H2125:H2188" si="403">IF(AND(C2125&gt;=5,C2125&lt;=9),"Cooling","Heating")</f>
        <v>Heating</v>
      </c>
      <c r="I2125" s="1">
        <f ca="1">OFFSET(IF($H2125="Cooling",Customer!$C$25,Customer!$C$52),E2125,D2125)</f>
        <v>66</v>
      </c>
      <c r="J2125" s="1">
        <f ca="1">OFFSET(IF($H2125="Cooling",Customer!$L$25,Customer!$L$52),$E2125,$D2125)</f>
        <v>64</v>
      </c>
      <c r="K2125" s="16">
        <f t="shared" ref="K2125:K2188" si="404">IF($H2125="Heating",0,MAX(0,$G2125-I2125))</f>
        <v>0</v>
      </c>
      <c r="L2125" s="16">
        <f t="shared" ref="L2125:L2188" si="405">IF($H2125="Heating",0,MAX(0,$G2125-J2125))</f>
        <v>0</v>
      </c>
      <c r="M2125" s="17">
        <f t="shared" ca="1" si="397"/>
        <v>8</v>
      </c>
      <c r="N2125" s="17">
        <f t="shared" ca="1" si="398"/>
        <v>6</v>
      </c>
      <c r="O2125" s="4"/>
      <c r="P2125" s="4">
        <v>47</v>
      </c>
      <c r="Q2125" s="4">
        <v>48</v>
      </c>
      <c r="R2125" s="4">
        <v>58</v>
      </c>
      <c r="S2125" s="4">
        <v>42</v>
      </c>
      <c r="T2125" s="4">
        <v>59</v>
      </c>
      <c r="U2125" s="4">
        <v>37</v>
      </c>
      <c r="V2125" s="13">
        <v>58</v>
      </c>
      <c r="W2125" s="4">
        <v>46</v>
      </c>
      <c r="X2125" s="4">
        <v>35</v>
      </c>
      <c r="Y2125">
        <f t="shared" ref="Y2125:Y2188" si="406">1.08*400*K2125</f>
        <v>0</v>
      </c>
      <c r="Z2125">
        <f t="shared" ref="Z2125:Z2188" si="407">1.08*400*L2125</f>
        <v>0</v>
      </c>
    </row>
    <row r="2126" spans="2:26" x14ac:dyDescent="0.25">
      <c r="B2126" s="11">
        <f t="shared" ref="B2126:B2189" si="408">B2125+1/24</f>
        <v>44650.083333328206</v>
      </c>
      <c r="C2126" s="1">
        <f t="shared" si="399"/>
        <v>3</v>
      </c>
      <c r="D2126" s="1">
        <f t="shared" si="400"/>
        <v>3</v>
      </c>
      <c r="E2126" s="12">
        <f t="shared" si="401"/>
        <v>3</v>
      </c>
      <c r="F2126" s="124" t="str">
        <f t="shared" si="402"/>
        <v>0</v>
      </c>
      <c r="G2126" s="1">
        <f ca="1">(OFFSET(O2126,0,MATCH(Customer!$J$6,'CDH &amp; HDH'!$P$11:$X$11,0)))</f>
        <v>55</v>
      </c>
      <c r="H2126" s="1" t="str">
        <f t="shared" si="403"/>
        <v>Heating</v>
      </c>
      <c r="I2126" s="1">
        <f ca="1">OFFSET(IF($H2126="Cooling",Customer!$C$25,Customer!$C$52),E2126,D2126)</f>
        <v>66</v>
      </c>
      <c r="J2126" s="1">
        <f ca="1">OFFSET(IF($H2126="Cooling",Customer!$L$25,Customer!$L$52),$E2126,$D2126)</f>
        <v>64</v>
      </c>
      <c r="K2126" s="16">
        <f t="shared" si="404"/>
        <v>0</v>
      </c>
      <c r="L2126" s="16">
        <f t="shared" si="405"/>
        <v>0</v>
      </c>
      <c r="M2126" s="17">
        <f t="shared" ca="1" si="397"/>
        <v>11</v>
      </c>
      <c r="N2126" s="17">
        <f t="shared" ca="1" si="398"/>
        <v>9</v>
      </c>
      <c r="O2126" s="4"/>
      <c r="P2126" s="4">
        <v>46</v>
      </c>
      <c r="Q2126" s="4">
        <v>49</v>
      </c>
      <c r="R2126" s="4">
        <v>59</v>
      </c>
      <c r="S2126" s="4">
        <v>42</v>
      </c>
      <c r="T2126" s="4">
        <v>56</v>
      </c>
      <c r="U2126" s="4">
        <v>36</v>
      </c>
      <c r="V2126" s="13">
        <v>55</v>
      </c>
      <c r="W2126" s="4">
        <v>46</v>
      </c>
      <c r="X2126" s="4">
        <v>34</v>
      </c>
      <c r="Y2126">
        <f t="shared" si="406"/>
        <v>0</v>
      </c>
      <c r="Z2126">
        <f t="shared" si="407"/>
        <v>0</v>
      </c>
    </row>
    <row r="2127" spans="2:26" x14ac:dyDescent="0.25">
      <c r="B2127" s="11">
        <f t="shared" si="408"/>
        <v>44650.12499999487</v>
      </c>
      <c r="C2127" s="1">
        <f t="shared" si="399"/>
        <v>3</v>
      </c>
      <c r="D2127" s="1">
        <f t="shared" si="400"/>
        <v>3</v>
      </c>
      <c r="E2127" s="12">
        <f t="shared" si="401"/>
        <v>4</v>
      </c>
      <c r="F2127" s="124" t="str">
        <f t="shared" si="402"/>
        <v>0</v>
      </c>
      <c r="G2127" s="1">
        <f ca="1">(OFFSET(O2127,0,MATCH(Customer!$J$6,'CDH &amp; HDH'!$P$11:$X$11,0)))</f>
        <v>57</v>
      </c>
      <c r="H2127" s="1" t="str">
        <f t="shared" si="403"/>
        <v>Heating</v>
      </c>
      <c r="I2127" s="1">
        <f ca="1">OFFSET(IF($H2127="Cooling",Customer!$C$25,Customer!$C$52),E2127,D2127)</f>
        <v>66</v>
      </c>
      <c r="J2127" s="1">
        <f ca="1">OFFSET(IF($H2127="Cooling",Customer!$L$25,Customer!$L$52),$E2127,$D2127)</f>
        <v>64</v>
      </c>
      <c r="K2127" s="16">
        <f t="shared" si="404"/>
        <v>0</v>
      </c>
      <c r="L2127" s="16">
        <f t="shared" si="405"/>
        <v>0</v>
      </c>
      <c r="M2127" s="17">
        <f t="shared" ca="1" si="397"/>
        <v>9</v>
      </c>
      <c r="N2127" s="17">
        <f t="shared" ca="1" si="398"/>
        <v>7</v>
      </c>
      <c r="O2127" s="4"/>
      <c r="P2127" s="4">
        <v>45</v>
      </c>
      <c r="Q2127" s="4">
        <v>49</v>
      </c>
      <c r="R2127" s="4">
        <v>59</v>
      </c>
      <c r="S2127" s="4">
        <v>45</v>
      </c>
      <c r="T2127" s="4">
        <v>52</v>
      </c>
      <c r="U2127" s="4">
        <v>36</v>
      </c>
      <c r="V2127" s="13">
        <v>57</v>
      </c>
      <c r="W2127" s="4">
        <v>45</v>
      </c>
      <c r="X2127" s="4">
        <v>34</v>
      </c>
      <c r="Y2127">
        <f t="shared" si="406"/>
        <v>0</v>
      </c>
      <c r="Z2127">
        <f t="shared" si="407"/>
        <v>0</v>
      </c>
    </row>
    <row r="2128" spans="2:26" x14ac:dyDescent="0.25">
      <c r="B2128" s="11">
        <f t="shared" si="408"/>
        <v>44650.166666661535</v>
      </c>
      <c r="C2128" s="1">
        <f t="shared" si="399"/>
        <v>3</v>
      </c>
      <c r="D2128" s="1">
        <f t="shared" si="400"/>
        <v>3</v>
      </c>
      <c r="E2128" s="12">
        <f t="shared" si="401"/>
        <v>5</v>
      </c>
      <c r="F2128" s="124" t="str">
        <f t="shared" si="402"/>
        <v>0</v>
      </c>
      <c r="G2128" s="1">
        <f ca="1">(OFFSET(O2128,0,MATCH(Customer!$J$6,'CDH &amp; HDH'!$P$11:$X$11,0)))</f>
        <v>57</v>
      </c>
      <c r="H2128" s="1" t="str">
        <f t="shared" si="403"/>
        <v>Heating</v>
      </c>
      <c r="I2128" s="1">
        <f ca="1">OFFSET(IF($H2128="Cooling",Customer!$C$25,Customer!$C$52),E2128,D2128)</f>
        <v>66</v>
      </c>
      <c r="J2128" s="1">
        <f ca="1">OFFSET(IF($H2128="Cooling",Customer!$L$25,Customer!$L$52),$E2128,$D2128)</f>
        <v>64</v>
      </c>
      <c r="K2128" s="16">
        <f t="shared" si="404"/>
        <v>0</v>
      </c>
      <c r="L2128" s="16">
        <f t="shared" si="405"/>
        <v>0</v>
      </c>
      <c r="M2128" s="17">
        <f t="shared" ca="1" si="397"/>
        <v>9</v>
      </c>
      <c r="N2128" s="17">
        <f t="shared" ca="1" si="398"/>
        <v>7</v>
      </c>
      <c r="O2128" s="4"/>
      <c r="P2128" s="4">
        <v>44</v>
      </c>
      <c r="Q2128" s="4">
        <v>49</v>
      </c>
      <c r="R2128" s="4">
        <v>58</v>
      </c>
      <c r="S2128" s="4">
        <v>47</v>
      </c>
      <c r="T2128" s="4">
        <v>48</v>
      </c>
      <c r="U2128" s="4">
        <v>36</v>
      </c>
      <c r="V2128" s="13">
        <v>57</v>
      </c>
      <c r="W2128" s="4">
        <v>45</v>
      </c>
      <c r="X2128" s="4">
        <v>33</v>
      </c>
      <c r="Y2128">
        <f t="shared" si="406"/>
        <v>0</v>
      </c>
      <c r="Z2128">
        <f t="shared" si="407"/>
        <v>0</v>
      </c>
    </row>
    <row r="2129" spans="2:26" x14ac:dyDescent="0.25">
      <c r="B2129" s="11">
        <f t="shared" si="408"/>
        <v>44650.208333328199</v>
      </c>
      <c r="C2129" s="1">
        <f t="shared" si="399"/>
        <v>3</v>
      </c>
      <c r="D2129" s="1">
        <f t="shared" si="400"/>
        <v>3</v>
      </c>
      <c r="E2129" s="12">
        <f t="shared" si="401"/>
        <v>6</v>
      </c>
      <c r="F2129" s="124" t="str">
        <f t="shared" si="402"/>
        <v>0</v>
      </c>
      <c r="G2129" s="1">
        <f ca="1">(OFFSET(O2129,0,MATCH(Customer!$J$6,'CDH &amp; HDH'!$P$11:$X$11,0)))</f>
        <v>58</v>
      </c>
      <c r="H2129" s="1" t="str">
        <f t="shared" si="403"/>
        <v>Heating</v>
      </c>
      <c r="I2129" s="1">
        <f ca="1">OFFSET(IF($H2129="Cooling",Customer!$C$25,Customer!$C$52),E2129,D2129)</f>
        <v>66</v>
      </c>
      <c r="J2129" s="1">
        <f ca="1">OFFSET(IF($H2129="Cooling",Customer!$L$25,Customer!$L$52),$E2129,$D2129)</f>
        <v>64</v>
      </c>
      <c r="K2129" s="16">
        <f t="shared" si="404"/>
        <v>0</v>
      </c>
      <c r="L2129" s="16">
        <f t="shared" si="405"/>
        <v>0</v>
      </c>
      <c r="M2129" s="17">
        <f t="shared" ca="1" si="397"/>
        <v>8</v>
      </c>
      <c r="N2129" s="17">
        <f t="shared" ca="1" si="398"/>
        <v>6</v>
      </c>
      <c r="O2129" s="4"/>
      <c r="P2129" s="4">
        <v>43</v>
      </c>
      <c r="Q2129" s="4">
        <v>45</v>
      </c>
      <c r="R2129" s="4">
        <v>58</v>
      </c>
      <c r="S2129" s="4">
        <v>47</v>
      </c>
      <c r="T2129" s="4">
        <v>46</v>
      </c>
      <c r="U2129" s="4">
        <v>36</v>
      </c>
      <c r="V2129" s="13">
        <v>58</v>
      </c>
      <c r="W2129" s="4">
        <v>45</v>
      </c>
      <c r="X2129" s="4">
        <v>34</v>
      </c>
      <c r="Y2129">
        <f t="shared" si="406"/>
        <v>0</v>
      </c>
      <c r="Z2129">
        <f t="shared" si="407"/>
        <v>0</v>
      </c>
    </row>
    <row r="2130" spans="2:26" x14ac:dyDescent="0.25">
      <c r="B2130" s="11">
        <f t="shared" si="408"/>
        <v>44650.249999994863</v>
      </c>
      <c r="C2130" s="1">
        <f t="shared" si="399"/>
        <v>3</v>
      </c>
      <c r="D2130" s="1">
        <f t="shared" si="400"/>
        <v>3</v>
      </c>
      <c r="E2130" s="12">
        <f t="shared" si="401"/>
        <v>7</v>
      </c>
      <c r="F2130" s="124" t="str">
        <f t="shared" si="402"/>
        <v>0</v>
      </c>
      <c r="G2130" s="1">
        <f ca="1">(OFFSET(O2130,0,MATCH(Customer!$J$6,'CDH &amp; HDH'!$P$11:$X$11,0)))</f>
        <v>56</v>
      </c>
      <c r="H2130" s="1" t="str">
        <f t="shared" si="403"/>
        <v>Heating</v>
      </c>
      <c r="I2130" s="1">
        <f ca="1">OFFSET(IF($H2130="Cooling",Customer!$C$25,Customer!$C$52),E2130,D2130)</f>
        <v>66</v>
      </c>
      <c r="J2130" s="1">
        <f ca="1">OFFSET(IF($H2130="Cooling",Customer!$L$25,Customer!$L$52),$E2130,$D2130)</f>
        <v>64</v>
      </c>
      <c r="K2130" s="16">
        <f t="shared" si="404"/>
        <v>0</v>
      </c>
      <c r="L2130" s="16">
        <f t="shared" si="405"/>
        <v>0</v>
      </c>
      <c r="M2130" s="17">
        <f t="shared" ca="1" si="397"/>
        <v>10</v>
      </c>
      <c r="N2130" s="17">
        <f t="shared" ca="1" si="398"/>
        <v>8</v>
      </c>
      <c r="O2130" s="4"/>
      <c r="P2130" s="4">
        <v>42</v>
      </c>
      <c r="Q2130" s="4">
        <v>44</v>
      </c>
      <c r="R2130" s="4">
        <v>58</v>
      </c>
      <c r="S2130" s="4">
        <v>47</v>
      </c>
      <c r="T2130" s="4">
        <v>44</v>
      </c>
      <c r="U2130" s="4">
        <v>37</v>
      </c>
      <c r="V2130" s="13">
        <v>56</v>
      </c>
      <c r="W2130" s="4">
        <v>45</v>
      </c>
      <c r="X2130" s="4">
        <v>34</v>
      </c>
      <c r="Y2130">
        <f t="shared" si="406"/>
        <v>0</v>
      </c>
      <c r="Z2130">
        <f t="shared" si="407"/>
        <v>0</v>
      </c>
    </row>
    <row r="2131" spans="2:26" x14ac:dyDescent="0.25">
      <c r="B2131" s="11">
        <f t="shared" si="408"/>
        <v>44650.291666661527</v>
      </c>
      <c r="C2131" s="1">
        <f t="shared" si="399"/>
        <v>3</v>
      </c>
      <c r="D2131" s="1">
        <f t="shared" si="400"/>
        <v>3</v>
      </c>
      <c r="E2131" s="12">
        <f t="shared" si="401"/>
        <v>8</v>
      </c>
      <c r="F2131" s="124" t="str">
        <f t="shared" si="402"/>
        <v>0</v>
      </c>
      <c r="G2131" s="1">
        <f ca="1">(OFFSET(O2131,0,MATCH(Customer!$J$6,'CDH &amp; HDH'!$P$11:$X$11,0)))</f>
        <v>63</v>
      </c>
      <c r="H2131" s="1" t="str">
        <f t="shared" si="403"/>
        <v>Heating</v>
      </c>
      <c r="I2131" s="1">
        <f ca="1">OFFSET(IF($H2131="Cooling",Customer!$C$25,Customer!$C$52),E2131,D2131)</f>
        <v>70</v>
      </c>
      <c r="J2131" s="1">
        <f ca="1">OFFSET(IF($H2131="Cooling",Customer!$L$25,Customer!$L$52),$E2131,$D2131)</f>
        <v>70</v>
      </c>
      <c r="K2131" s="16">
        <f t="shared" si="404"/>
        <v>0</v>
      </c>
      <c r="L2131" s="16">
        <f t="shared" si="405"/>
        <v>0</v>
      </c>
      <c r="M2131" s="17">
        <f t="shared" ca="1" si="397"/>
        <v>7</v>
      </c>
      <c r="N2131" s="17">
        <f t="shared" ca="1" si="398"/>
        <v>7</v>
      </c>
      <c r="O2131" s="4"/>
      <c r="P2131" s="4">
        <v>45</v>
      </c>
      <c r="Q2131" s="4">
        <v>44</v>
      </c>
      <c r="R2131" s="4">
        <v>60</v>
      </c>
      <c r="S2131" s="4">
        <v>48</v>
      </c>
      <c r="T2131" s="4">
        <v>46</v>
      </c>
      <c r="U2131" s="4">
        <v>37</v>
      </c>
      <c r="V2131" s="13">
        <v>63</v>
      </c>
      <c r="W2131" s="4">
        <v>45</v>
      </c>
      <c r="X2131" s="4">
        <v>35</v>
      </c>
      <c r="Y2131">
        <f t="shared" si="406"/>
        <v>0</v>
      </c>
      <c r="Z2131">
        <f t="shared" si="407"/>
        <v>0</v>
      </c>
    </row>
    <row r="2132" spans="2:26" x14ac:dyDescent="0.25">
      <c r="B2132" s="11">
        <f t="shared" si="408"/>
        <v>44650.333333328192</v>
      </c>
      <c r="C2132" s="1">
        <f t="shared" si="399"/>
        <v>3</v>
      </c>
      <c r="D2132" s="1">
        <f t="shared" si="400"/>
        <v>3</v>
      </c>
      <c r="E2132" s="12">
        <f t="shared" si="401"/>
        <v>9</v>
      </c>
      <c r="F2132" s="124" t="str">
        <f t="shared" si="402"/>
        <v>0</v>
      </c>
      <c r="G2132" s="1">
        <f ca="1">(OFFSET(O2132,0,MATCH(Customer!$J$6,'CDH &amp; HDH'!$P$11:$X$11,0)))</f>
        <v>69</v>
      </c>
      <c r="H2132" s="1" t="str">
        <f t="shared" si="403"/>
        <v>Heating</v>
      </c>
      <c r="I2132" s="1">
        <f ca="1">OFFSET(IF($H2132="Cooling",Customer!$C$25,Customer!$C$52),E2132,D2132)</f>
        <v>70</v>
      </c>
      <c r="J2132" s="1">
        <f ca="1">OFFSET(IF($H2132="Cooling",Customer!$L$25,Customer!$L$52),$E2132,$D2132)</f>
        <v>70</v>
      </c>
      <c r="K2132" s="16">
        <f t="shared" si="404"/>
        <v>0</v>
      </c>
      <c r="L2132" s="16">
        <f t="shared" si="405"/>
        <v>0</v>
      </c>
      <c r="M2132" s="17">
        <f t="shared" ca="1" si="397"/>
        <v>1</v>
      </c>
      <c r="N2132" s="17">
        <f t="shared" ca="1" si="398"/>
        <v>1</v>
      </c>
      <c r="O2132" s="4"/>
      <c r="P2132" s="4">
        <v>48</v>
      </c>
      <c r="Q2132" s="4">
        <v>46</v>
      </c>
      <c r="R2132" s="4">
        <v>62</v>
      </c>
      <c r="S2132" s="4">
        <v>50</v>
      </c>
      <c r="T2132" s="4">
        <v>46</v>
      </c>
      <c r="U2132" s="4">
        <v>39</v>
      </c>
      <c r="V2132" s="13">
        <v>69</v>
      </c>
      <c r="W2132" s="4">
        <v>45</v>
      </c>
      <c r="X2132" s="4">
        <v>37</v>
      </c>
      <c r="Y2132">
        <f t="shared" si="406"/>
        <v>0</v>
      </c>
      <c r="Z2132">
        <f t="shared" si="407"/>
        <v>0</v>
      </c>
    </row>
    <row r="2133" spans="2:26" x14ac:dyDescent="0.25">
      <c r="B2133" s="11">
        <f t="shared" si="408"/>
        <v>44650.374999994856</v>
      </c>
      <c r="C2133" s="1">
        <f t="shared" si="399"/>
        <v>3</v>
      </c>
      <c r="D2133" s="1">
        <f t="shared" si="400"/>
        <v>3</v>
      </c>
      <c r="E2133" s="12">
        <f t="shared" si="401"/>
        <v>10</v>
      </c>
      <c r="F2133" s="124" t="str">
        <f t="shared" si="402"/>
        <v>0</v>
      </c>
      <c r="G2133" s="1">
        <f ca="1">(OFFSET(O2133,0,MATCH(Customer!$J$6,'CDH &amp; HDH'!$P$11:$X$11,0)))</f>
        <v>73</v>
      </c>
      <c r="H2133" s="1" t="str">
        <f t="shared" si="403"/>
        <v>Heating</v>
      </c>
      <c r="I2133" s="1">
        <f ca="1">OFFSET(IF($H2133="Cooling",Customer!$C$25,Customer!$C$52),E2133,D2133)</f>
        <v>70</v>
      </c>
      <c r="J2133" s="1">
        <f ca="1">OFFSET(IF($H2133="Cooling",Customer!$L$25,Customer!$L$52),$E2133,$D2133)</f>
        <v>70</v>
      </c>
      <c r="K2133" s="16">
        <f t="shared" si="404"/>
        <v>0</v>
      </c>
      <c r="L2133" s="16">
        <f t="shared" si="405"/>
        <v>0</v>
      </c>
      <c r="M2133" s="17">
        <f t="shared" ca="1" si="397"/>
        <v>0</v>
      </c>
      <c r="N2133" s="17">
        <f t="shared" ca="1" si="398"/>
        <v>0</v>
      </c>
      <c r="O2133" s="4"/>
      <c r="P2133" s="4">
        <v>51</v>
      </c>
      <c r="Q2133" s="4">
        <v>46</v>
      </c>
      <c r="R2133" s="4">
        <v>67</v>
      </c>
      <c r="S2133" s="4">
        <v>46</v>
      </c>
      <c r="T2133" s="4">
        <v>44</v>
      </c>
      <c r="U2133" s="4">
        <v>39</v>
      </c>
      <c r="V2133" s="13">
        <v>73</v>
      </c>
      <c r="W2133" s="4">
        <v>45</v>
      </c>
      <c r="X2133" s="4">
        <v>38</v>
      </c>
      <c r="Y2133">
        <f t="shared" si="406"/>
        <v>0</v>
      </c>
      <c r="Z2133">
        <f t="shared" si="407"/>
        <v>0</v>
      </c>
    </row>
    <row r="2134" spans="2:26" x14ac:dyDescent="0.25">
      <c r="B2134" s="11">
        <f t="shared" si="408"/>
        <v>44650.41666666152</v>
      </c>
      <c r="C2134" s="1">
        <f t="shared" si="399"/>
        <v>3</v>
      </c>
      <c r="D2134" s="1">
        <f t="shared" si="400"/>
        <v>3</v>
      </c>
      <c r="E2134" s="12">
        <f t="shared" si="401"/>
        <v>11</v>
      </c>
      <c r="F2134" s="124" t="str">
        <f t="shared" si="402"/>
        <v>0</v>
      </c>
      <c r="G2134" s="1">
        <f ca="1">(OFFSET(O2134,0,MATCH(Customer!$J$6,'CDH &amp; HDH'!$P$11:$X$11,0)))</f>
        <v>75</v>
      </c>
      <c r="H2134" s="1" t="str">
        <f t="shared" si="403"/>
        <v>Heating</v>
      </c>
      <c r="I2134" s="1">
        <f ca="1">OFFSET(IF($H2134="Cooling",Customer!$C$25,Customer!$C$52),E2134,D2134)</f>
        <v>70</v>
      </c>
      <c r="J2134" s="1">
        <f ca="1">OFFSET(IF($H2134="Cooling",Customer!$L$25,Customer!$L$52),$E2134,$D2134)</f>
        <v>70</v>
      </c>
      <c r="K2134" s="16">
        <f t="shared" si="404"/>
        <v>0</v>
      </c>
      <c r="L2134" s="16">
        <f t="shared" si="405"/>
        <v>0</v>
      </c>
      <c r="M2134" s="17">
        <f t="shared" ca="1" si="397"/>
        <v>0</v>
      </c>
      <c r="N2134" s="17">
        <f t="shared" ca="1" si="398"/>
        <v>0</v>
      </c>
      <c r="O2134" s="4"/>
      <c r="P2134" s="4">
        <v>53</v>
      </c>
      <c r="Q2134" s="4">
        <v>49</v>
      </c>
      <c r="R2134" s="4">
        <v>71</v>
      </c>
      <c r="S2134" s="4">
        <v>49</v>
      </c>
      <c r="T2134" s="4">
        <v>45</v>
      </c>
      <c r="U2134" s="4">
        <v>41</v>
      </c>
      <c r="V2134" s="13">
        <v>75</v>
      </c>
      <c r="W2134" s="4">
        <v>45</v>
      </c>
      <c r="X2134" s="4">
        <v>38</v>
      </c>
      <c r="Y2134">
        <f t="shared" si="406"/>
        <v>0</v>
      </c>
      <c r="Z2134">
        <f t="shared" si="407"/>
        <v>0</v>
      </c>
    </row>
    <row r="2135" spans="2:26" x14ac:dyDescent="0.25">
      <c r="B2135" s="11">
        <f t="shared" si="408"/>
        <v>44650.458333328184</v>
      </c>
      <c r="C2135" s="1">
        <f t="shared" si="399"/>
        <v>3</v>
      </c>
      <c r="D2135" s="1">
        <f t="shared" si="400"/>
        <v>3</v>
      </c>
      <c r="E2135" s="12">
        <f t="shared" si="401"/>
        <v>12</v>
      </c>
      <c r="F2135" s="124" t="str">
        <f t="shared" si="402"/>
        <v>0</v>
      </c>
      <c r="G2135" s="1">
        <f ca="1">(OFFSET(O2135,0,MATCH(Customer!$J$6,'CDH &amp; HDH'!$P$11:$X$11,0)))</f>
        <v>78</v>
      </c>
      <c r="H2135" s="1" t="str">
        <f t="shared" si="403"/>
        <v>Heating</v>
      </c>
      <c r="I2135" s="1">
        <f ca="1">OFFSET(IF($H2135="Cooling",Customer!$C$25,Customer!$C$52),E2135,D2135)</f>
        <v>70</v>
      </c>
      <c r="J2135" s="1">
        <f ca="1">OFFSET(IF($H2135="Cooling",Customer!$L$25,Customer!$L$52),$E2135,$D2135)</f>
        <v>70</v>
      </c>
      <c r="K2135" s="16">
        <f t="shared" si="404"/>
        <v>0</v>
      </c>
      <c r="L2135" s="16">
        <f t="shared" si="405"/>
        <v>0</v>
      </c>
      <c r="M2135" s="17">
        <f t="shared" ca="1" si="397"/>
        <v>0</v>
      </c>
      <c r="N2135" s="17">
        <f t="shared" ca="1" si="398"/>
        <v>0</v>
      </c>
      <c r="O2135" s="4"/>
      <c r="P2135" s="4">
        <v>56</v>
      </c>
      <c r="Q2135" s="4">
        <v>52</v>
      </c>
      <c r="R2135" s="4">
        <v>74</v>
      </c>
      <c r="S2135" s="4">
        <v>56</v>
      </c>
      <c r="T2135" s="4">
        <v>42</v>
      </c>
      <c r="U2135" s="4">
        <v>42</v>
      </c>
      <c r="V2135" s="13">
        <v>78</v>
      </c>
      <c r="W2135" s="4">
        <v>45</v>
      </c>
      <c r="X2135" s="4">
        <v>38</v>
      </c>
      <c r="Y2135">
        <f t="shared" si="406"/>
        <v>0</v>
      </c>
      <c r="Z2135">
        <f t="shared" si="407"/>
        <v>0</v>
      </c>
    </row>
    <row r="2136" spans="2:26" x14ac:dyDescent="0.25">
      <c r="B2136" s="11">
        <f t="shared" si="408"/>
        <v>44650.499999994849</v>
      </c>
      <c r="C2136" s="1">
        <f t="shared" si="399"/>
        <v>3</v>
      </c>
      <c r="D2136" s="1">
        <f t="shared" si="400"/>
        <v>3</v>
      </c>
      <c r="E2136" s="12">
        <f t="shared" si="401"/>
        <v>13</v>
      </c>
      <c r="F2136" s="124" t="str">
        <f t="shared" si="402"/>
        <v>0</v>
      </c>
      <c r="G2136" s="1">
        <f ca="1">(OFFSET(O2136,0,MATCH(Customer!$J$6,'CDH &amp; HDH'!$P$11:$X$11,0)))</f>
        <v>80</v>
      </c>
      <c r="H2136" s="1" t="str">
        <f t="shared" si="403"/>
        <v>Heating</v>
      </c>
      <c r="I2136" s="1">
        <f ca="1">OFFSET(IF($H2136="Cooling",Customer!$C$25,Customer!$C$52),E2136,D2136)</f>
        <v>70</v>
      </c>
      <c r="J2136" s="1">
        <f ca="1">OFFSET(IF($H2136="Cooling",Customer!$L$25,Customer!$L$52),$E2136,$D2136)</f>
        <v>70</v>
      </c>
      <c r="K2136" s="16">
        <f t="shared" si="404"/>
        <v>0</v>
      </c>
      <c r="L2136" s="16">
        <f t="shared" si="405"/>
        <v>0</v>
      </c>
      <c r="M2136" s="17">
        <f t="shared" ca="1" si="397"/>
        <v>0</v>
      </c>
      <c r="N2136" s="17">
        <f t="shared" ca="1" si="398"/>
        <v>0</v>
      </c>
      <c r="O2136" s="4"/>
      <c r="P2136" s="4">
        <v>58</v>
      </c>
      <c r="Q2136" s="4">
        <v>53</v>
      </c>
      <c r="R2136" s="4">
        <v>76</v>
      </c>
      <c r="S2136" s="4">
        <v>61</v>
      </c>
      <c r="T2136" s="4">
        <v>44</v>
      </c>
      <c r="U2136" s="4">
        <v>44</v>
      </c>
      <c r="V2136" s="13">
        <v>80</v>
      </c>
      <c r="W2136" s="4">
        <v>47</v>
      </c>
      <c r="X2136" s="4">
        <v>39</v>
      </c>
      <c r="Y2136">
        <f t="shared" si="406"/>
        <v>0</v>
      </c>
      <c r="Z2136">
        <f t="shared" si="407"/>
        <v>0</v>
      </c>
    </row>
    <row r="2137" spans="2:26" x14ac:dyDescent="0.25">
      <c r="B2137" s="11">
        <f t="shared" si="408"/>
        <v>44650.541666661513</v>
      </c>
      <c r="C2137" s="1">
        <f t="shared" si="399"/>
        <v>3</v>
      </c>
      <c r="D2137" s="1">
        <f t="shared" si="400"/>
        <v>3</v>
      </c>
      <c r="E2137" s="12">
        <f t="shared" si="401"/>
        <v>14</v>
      </c>
      <c r="F2137" s="124" t="str">
        <f t="shared" si="402"/>
        <v>0</v>
      </c>
      <c r="G2137" s="1">
        <f ca="1">(OFFSET(O2137,0,MATCH(Customer!$J$6,'CDH &amp; HDH'!$P$11:$X$11,0)))</f>
        <v>82</v>
      </c>
      <c r="H2137" s="1" t="str">
        <f t="shared" si="403"/>
        <v>Heating</v>
      </c>
      <c r="I2137" s="1">
        <f ca="1">OFFSET(IF($H2137="Cooling",Customer!$C$25,Customer!$C$52),E2137,D2137)</f>
        <v>70</v>
      </c>
      <c r="J2137" s="1">
        <f ca="1">OFFSET(IF($H2137="Cooling",Customer!$L$25,Customer!$L$52),$E2137,$D2137)</f>
        <v>70</v>
      </c>
      <c r="K2137" s="16">
        <f t="shared" si="404"/>
        <v>0</v>
      </c>
      <c r="L2137" s="16">
        <f t="shared" si="405"/>
        <v>0</v>
      </c>
      <c r="M2137" s="17">
        <f t="shared" ca="1" si="397"/>
        <v>0</v>
      </c>
      <c r="N2137" s="17">
        <f t="shared" ca="1" si="398"/>
        <v>0</v>
      </c>
      <c r="O2137" s="4"/>
      <c r="P2137" s="4">
        <v>58</v>
      </c>
      <c r="Q2137" s="4">
        <v>56</v>
      </c>
      <c r="R2137" s="4">
        <v>77</v>
      </c>
      <c r="S2137" s="4">
        <v>65</v>
      </c>
      <c r="T2137" s="4">
        <v>44</v>
      </c>
      <c r="U2137" s="4">
        <v>45</v>
      </c>
      <c r="V2137" s="13">
        <v>82</v>
      </c>
      <c r="W2137" s="4">
        <v>47</v>
      </c>
      <c r="X2137" s="4">
        <v>39</v>
      </c>
      <c r="Y2137">
        <f t="shared" si="406"/>
        <v>0</v>
      </c>
      <c r="Z2137">
        <f t="shared" si="407"/>
        <v>0</v>
      </c>
    </row>
    <row r="2138" spans="2:26" x14ac:dyDescent="0.25">
      <c r="B2138" s="11">
        <f t="shared" si="408"/>
        <v>44650.583333328177</v>
      </c>
      <c r="C2138" s="1">
        <f t="shared" si="399"/>
        <v>3</v>
      </c>
      <c r="D2138" s="1">
        <f t="shared" si="400"/>
        <v>3</v>
      </c>
      <c r="E2138" s="12">
        <f t="shared" si="401"/>
        <v>15</v>
      </c>
      <c r="F2138" s="124" t="str">
        <f t="shared" si="402"/>
        <v>0</v>
      </c>
      <c r="G2138" s="1">
        <f ca="1">(OFFSET(O2138,0,MATCH(Customer!$J$6,'CDH &amp; HDH'!$P$11:$X$11,0)))</f>
        <v>82</v>
      </c>
      <c r="H2138" s="1" t="str">
        <f t="shared" si="403"/>
        <v>Heating</v>
      </c>
      <c r="I2138" s="1">
        <f ca="1">OFFSET(IF($H2138="Cooling",Customer!$C$25,Customer!$C$52),E2138,D2138)</f>
        <v>70</v>
      </c>
      <c r="J2138" s="1">
        <f ca="1">OFFSET(IF($H2138="Cooling",Customer!$L$25,Customer!$L$52),$E2138,$D2138)</f>
        <v>70</v>
      </c>
      <c r="K2138" s="16">
        <f t="shared" si="404"/>
        <v>0</v>
      </c>
      <c r="L2138" s="16">
        <f t="shared" si="405"/>
        <v>0</v>
      </c>
      <c r="M2138" s="17">
        <f t="shared" ca="1" si="397"/>
        <v>0</v>
      </c>
      <c r="N2138" s="17">
        <f t="shared" ca="1" si="398"/>
        <v>0</v>
      </c>
      <c r="O2138" s="4"/>
      <c r="P2138" s="4">
        <v>59</v>
      </c>
      <c r="Q2138" s="4">
        <v>56</v>
      </c>
      <c r="R2138" s="4">
        <v>78</v>
      </c>
      <c r="S2138" s="4">
        <v>67</v>
      </c>
      <c r="T2138" s="4">
        <v>47</v>
      </c>
      <c r="U2138" s="4">
        <v>45</v>
      </c>
      <c r="V2138" s="13">
        <v>82</v>
      </c>
      <c r="W2138" s="4">
        <v>47</v>
      </c>
      <c r="X2138" s="4">
        <v>39</v>
      </c>
      <c r="Y2138">
        <f t="shared" si="406"/>
        <v>0</v>
      </c>
      <c r="Z2138">
        <f t="shared" si="407"/>
        <v>0</v>
      </c>
    </row>
    <row r="2139" spans="2:26" x14ac:dyDescent="0.25">
      <c r="B2139" s="11">
        <f t="shared" si="408"/>
        <v>44650.624999994841</v>
      </c>
      <c r="C2139" s="1">
        <f t="shared" si="399"/>
        <v>3</v>
      </c>
      <c r="D2139" s="1">
        <f t="shared" si="400"/>
        <v>3</v>
      </c>
      <c r="E2139" s="12">
        <f t="shared" si="401"/>
        <v>16</v>
      </c>
      <c r="F2139" s="124" t="str">
        <f t="shared" si="402"/>
        <v>0</v>
      </c>
      <c r="G2139" s="1">
        <f ca="1">(OFFSET(O2139,0,MATCH(Customer!$J$6,'CDH &amp; HDH'!$P$11:$X$11,0)))</f>
        <v>82</v>
      </c>
      <c r="H2139" s="1" t="str">
        <f t="shared" si="403"/>
        <v>Heating</v>
      </c>
      <c r="I2139" s="1">
        <f ca="1">OFFSET(IF($H2139="Cooling",Customer!$C$25,Customer!$C$52),E2139,D2139)</f>
        <v>70</v>
      </c>
      <c r="J2139" s="1">
        <f ca="1">OFFSET(IF($H2139="Cooling",Customer!$L$25,Customer!$L$52),$E2139,$D2139)</f>
        <v>70</v>
      </c>
      <c r="K2139" s="16">
        <f t="shared" si="404"/>
        <v>0</v>
      </c>
      <c r="L2139" s="16">
        <f t="shared" si="405"/>
        <v>0</v>
      </c>
      <c r="M2139" s="17">
        <f t="shared" ca="1" si="397"/>
        <v>0</v>
      </c>
      <c r="N2139" s="17">
        <f t="shared" ca="1" si="398"/>
        <v>0</v>
      </c>
      <c r="O2139" s="4"/>
      <c r="P2139" s="4">
        <v>59</v>
      </c>
      <c r="Q2139" s="4">
        <v>56</v>
      </c>
      <c r="R2139" s="4">
        <v>78</v>
      </c>
      <c r="S2139" s="4">
        <v>68</v>
      </c>
      <c r="T2139" s="4">
        <v>47</v>
      </c>
      <c r="U2139" s="4">
        <v>43</v>
      </c>
      <c r="V2139" s="13">
        <v>82</v>
      </c>
      <c r="W2139" s="4">
        <v>47</v>
      </c>
      <c r="X2139" s="4">
        <v>39</v>
      </c>
      <c r="Y2139">
        <f t="shared" si="406"/>
        <v>0</v>
      </c>
      <c r="Z2139">
        <f t="shared" si="407"/>
        <v>0</v>
      </c>
    </row>
    <row r="2140" spans="2:26" x14ac:dyDescent="0.25">
      <c r="B2140" s="11">
        <f t="shared" si="408"/>
        <v>44650.666666661506</v>
      </c>
      <c r="C2140" s="1">
        <f t="shared" si="399"/>
        <v>3</v>
      </c>
      <c r="D2140" s="1">
        <f t="shared" si="400"/>
        <v>3</v>
      </c>
      <c r="E2140" s="12">
        <f t="shared" si="401"/>
        <v>17</v>
      </c>
      <c r="F2140" s="124" t="str">
        <f t="shared" si="402"/>
        <v>0</v>
      </c>
      <c r="G2140" s="1">
        <f ca="1">(OFFSET(O2140,0,MATCH(Customer!$J$6,'CDH &amp; HDH'!$P$11:$X$11,0)))</f>
        <v>81</v>
      </c>
      <c r="H2140" s="1" t="str">
        <f t="shared" si="403"/>
        <v>Heating</v>
      </c>
      <c r="I2140" s="1">
        <f ca="1">OFFSET(IF($H2140="Cooling",Customer!$C$25,Customer!$C$52),E2140,D2140)</f>
        <v>70</v>
      </c>
      <c r="J2140" s="1">
        <f ca="1">OFFSET(IF($H2140="Cooling",Customer!$L$25,Customer!$L$52),$E2140,$D2140)</f>
        <v>70</v>
      </c>
      <c r="K2140" s="16">
        <f t="shared" si="404"/>
        <v>0</v>
      </c>
      <c r="L2140" s="16">
        <f t="shared" si="405"/>
        <v>0</v>
      </c>
      <c r="M2140" s="17">
        <f t="shared" ca="1" si="397"/>
        <v>0</v>
      </c>
      <c r="N2140" s="17">
        <f t="shared" ca="1" si="398"/>
        <v>0</v>
      </c>
      <c r="O2140" s="4"/>
      <c r="P2140" s="4">
        <v>58</v>
      </c>
      <c r="Q2140" s="4">
        <v>55</v>
      </c>
      <c r="R2140" s="4">
        <v>73</v>
      </c>
      <c r="S2140" s="4">
        <v>68</v>
      </c>
      <c r="T2140" s="4">
        <v>48</v>
      </c>
      <c r="U2140" s="4">
        <v>43</v>
      </c>
      <c r="V2140" s="13">
        <v>81</v>
      </c>
      <c r="W2140" s="4">
        <v>47</v>
      </c>
      <c r="X2140" s="4">
        <v>39</v>
      </c>
      <c r="Y2140">
        <f t="shared" si="406"/>
        <v>0</v>
      </c>
      <c r="Z2140">
        <f t="shared" si="407"/>
        <v>0</v>
      </c>
    </row>
    <row r="2141" spans="2:26" x14ac:dyDescent="0.25">
      <c r="B2141" s="11">
        <f t="shared" si="408"/>
        <v>44650.70833332817</v>
      </c>
      <c r="C2141" s="1">
        <f t="shared" si="399"/>
        <v>3</v>
      </c>
      <c r="D2141" s="1">
        <f t="shared" si="400"/>
        <v>3</v>
      </c>
      <c r="E2141" s="12">
        <f t="shared" si="401"/>
        <v>18</v>
      </c>
      <c r="F2141" s="124" t="str">
        <f t="shared" si="402"/>
        <v>0</v>
      </c>
      <c r="G2141" s="1">
        <f ca="1">(OFFSET(O2141,0,MATCH(Customer!$J$6,'CDH &amp; HDH'!$P$11:$X$11,0)))</f>
        <v>79</v>
      </c>
      <c r="H2141" s="1" t="str">
        <f t="shared" si="403"/>
        <v>Heating</v>
      </c>
      <c r="I2141" s="1">
        <f ca="1">OFFSET(IF($H2141="Cooling",Customer!$C$25,Customer!$C$52),E2141,D2141)</f>
        <v>70</v>
      </c>
      <c r="J2141" s="1">
        <f ca="1">OFFSET(IF($H2141="Cooling",Customer!$L$25,Customer!$L$52),$E2141,$D2141)</f>
        <v>70</v>
      </c>
      <c r="K2141" s="16">
        <f t="shared" si="404"/>
        <v>0</v>
      </c>
      <c r="L2141" s="16">
        <f t="shared" si="405"/>
        <v>0</v>
      </c>
      <c r="M2141" s="17">
        <f t="shared" ca="1" si="397"/>
        <v>0</v>
      </c>
      <c r="N2141" s="17">
        <f t="shared" ca="1" si="398"/>
        <v>0</v>
      </c>
      <c r="O2141" s="4"/>
      <c r="P2141" s="4">
        <v>56</v>
      </c>
      <c r="Q2141" s="4">
        <v>54</v>
      </c>
      <c r="R2141" s="4">
        <v>70</v>
      </c>
      <c r="S2141" s="4">
        <v>66</v>
      </c>
      <c r="T2141" s="4">
        <v>47</v>
      </c>
      <c r="U2141" s="4">
        <v>41</v>
      </c>
      <c r="V2141" s="13">
        <v>79</v>
      </c>
      <c r="W2141" s="4">
        <v>46</v>
      </c>
      <c r="X2141" s="4">
        <v>39</v>
      </c>
      <c r="Y2141">
        <f t="shared" si="406"/>
        <v>0</v>
      </c>
      <c r="Z2141">
        <f t="shared" si="407"/>
        <v>0</v>
      </c>
    </row>
    <row r="2142" spans="2:26" x14ac:dyDescent="0.25">
      <c r="B2142" s="11">
        <f t="shared" si="408"/>
        <v>44650.749999994834</v>
      </c>
      <c r="C2142" s="1">
        <f t="shared" si="399"/>
        <v>3</v>
      </c>
      <c r="D2142" s="1">
        <f t="shared" si="400"/>
        <v>3</v>
      </c>
      <c r="E2142" s="12">
        <f t="shared" si="401"/>
        <v>19</v>
      </c>
      <c r="F2142" s="124" t="str">
        <f t="shared" si="402"/>
        <v>0</v>
      </c>
      <c r="G2142" s="1">
        <f ca="1">(OFFSET(O2142,0,MATCH(Customer!$J$6,'CDH &amp; HDH'!$P$11:$X$11,0)))</f>
        <v>76</v>
      </c>
      <c r="H2142" s="1" t="str">
        <f t="shared" si="403"/>
        <v>Heating</v>
      </c>
      <c r="I2142" s="1">
        <f ca="1">OFFSET(IF($H2142="Cooling",Customer!$C$25,Customer!$C$52),E2142,D2142)</f>
        <v>66</v>
      </c>
      <c r="J2142" s="1">
        <f ca="1">OFFSET(IF($H2142="Cooling",Customer!$L$25,Customer!$L$52),$E2142,$D2142)</f>
        <v>64</v>
      </c>
      <c r="K2142" s="16">
        <f t="shared" si="404"/>
        <v>0</v>
      </c>
      <c r="L2142" s="16">
        <f t="shared" si="405"/>
        <v>0</v>
      </c>
      <c r="M2142" s="17">
        <f t="shared" ca="1" si="397"/>
        <v>0</v>
      </c>
      <c r="N2142" s="17">
        <f t="shared" ca="1" si="398"/>
        <v>0</v>
      </c>
      <c r="O2142" s="4"/>
      <c r="P2142" s="4">
        <v>55</v>
      </c>
      <c r="Q2142" s="4">
        <v>52</v>
      </c>
      <c r="R2142" s="4">
        <v>63</v>
      </c>
      <c r="S2142" s="4">
        <v>64</v>
      </c>
      <c r="T2142" s="4">
        <v>46</v>
      </c>
      <c r="U2142" s="4">
        <v>40</v>
      </c>
      <c r="V2142" s="13">
        <v>76</v>
      </c>
      <c r="W2142" s="4">
        <v>47</v>
      </c>
      <c r="X2142" s="4">
        <v>39</v>
      </c>
      <c r="Y2142">
        <f t="shared" si="406"/>
        <v>0</v>
      </c>
      <c r="Z2142">
        <f t="shared" si="407"/>
        <v>0</v>
      </c>
    </row>
    <row r="2143" spans="2:26" x14ac:dyDescent="0.25">
      <c r="B2143" s="11">
        <f t="shared" si="408"/>
        <v>44650.791666661498</v>
      </c>
      <c r="C2143" s="1">
        <f t="shared" si="399"/>
        <v>3</v>
      </c>
      <c r="D2143" s="1">
        <f t="shared" si="400"/>
        <v>3</v>
      </c>
      <c r="E2143" s="12">
        <f t="shared" si="401"/>
        <v>20</v>
      </c>
      <c r="F2143" s="124" t="str">
        <f t="shared" si="402"/>
        <v>0</v>
      </c>
      <c r="G2143" s="1">
        <f ca="1">(OFFSET(O2143,0,MATCH(Customer!$J$6,'CDH &amp; HDH'!$P$11:$X$11,0)))</f>
        <v>72</v>
      </c>
      <c r="H2143" s="1" t="str">
        <f t="shared" si="403"/>
        <v>Heating</v>
      </c>
      <c r="I2143" s="1">
        <f ca="1">OFFSET(IF($H2143="Cooling",Customer!$C$25,Customer!$C$52),E2143,D2143)</f>
        <v>66</v>
      </c>
      <c r="J2143" s="1">
        <f ca="1">OFFSET(IF($H2143="Cooling",Customer!$L$25,Customer!$L$52),$E2143,$D2143)</f>
        <v>64</v>
      </c>
      <c r="K2143" s="16">
        <f t="shared" si="404"/>
        <v>0</v>
      </c>
      <c r="L2143" s="16">
        <f t="shared" si="405"/>
        <v>0</v>
      </c>
      <c r="M2143" s="17">
        <f t="shared" ca="1" si="397"/>
        <v>0</v>
      </c>
      <c r="N2143" s="17">
        <f t="shared" ca="1" si="398"/>
        <v>0</v>
      </c>
      <c r="O2143" s="4"/>
      <c r="P2143" s="4">
        <v>52</v>
      </c>
      <c r="Q2143" s="4">
        <v>47</v>
      </c>
      <c r="R2143" s="4">
        <v>62</v>
      </c>
      <c r="S2143" s="4">
        <v>64</v>
      </c>
      <c r="T2143" s="4">
        <v>45</v>
      </c>
      <c r="U2143" s="4">
        <v>40</v>
      </c>
      <c r="V2143" s="13">
        <v>72</v>
      </c>
      <c r="W2143" s="4">
        <v>47</v>
      </c>
      <c r="X2143" s="4">
        <v>39</v>
      </c>
      <c r="Y2143">
        <f t="shared" si="406"/>
        <v>0</v>
      </c>
      <c r="Z2143">
        <f t="shared" si="407"/>
        <v>0</v>
      </c>
    </row>
    <row r="2144" spans="2:26" x14ac:dyDescent="0.25">
      <c r="B2144" s="11">
        <f t="shared" si="408"/>
        <v>44650.833333328163</v>
      </c>
      <c r="C2144" s="1">
        <f t="shared" si="399"/>
        <v>3</v>
      </c>
      <c r="D2144" s="1">
        <f t="shared" si="400"/>
        <v>3</v>
      </c>
      <c r="E2144" s="12">
        <f t="shared" si="401"/>
        <v>21</v>
      </c>
      <c r="F2144" s="124" t="str">
        <f t="shared" si="402"/>
        <v>0</v>
      </c>
      <c r="G2144" s="1">
        <f ca="1">(OFFSET(O2144,0,MATCH(Customer!$J$6,'CDH &amp; HDH'!$P$11:$X$11,0)))</f>
        <v>70</v>
      </c>
      <c r="H2144" s="1" t="str">
        <f t="shared" si="403"/>
        <v>Heating</v>
      </c>
      <c r="I2144" s="1">
        <f ca="1">OFFSET(IF($H2144="Cooling",Customer!$C$25,Customer!$C$52),E2144,D2144)</f>
        <v>66</v>
      </c>
      <c r="J2144" s="1">
        <f ca="1">OFFSET(IF($H2144="Cooling",Customer!$L$25,Customer!$L$52),$E2144,$D2144)</f>
        <v>64</v>
      </c>
      <c r="K2144" s="16">
        <f t="shared" si="404"/>
        <v>0</v>
      </c>
      <c r="L2144" s="16">
        <f t="shared" si="405"/>
        <v>0</v>
      </c>
      <c r="M2144" s="17">
        <f t="shared" ca="1" si="397"/>
        <v>0</v>
      </c>
      <c r="N2144" s="17">
        <f t="shared" ca="1" si="398"/>
        <v>0</v>
      </c>
      <c r="O2144" s="4"/>
      <c r="P2144" s="4">
        <v>50</v>
      </c>
      <c r="Q2144" s="4">
        <v>46</v>
      </c>
      <c r="R2144" s="4">
        <v>60</v>
      </c>
      <c r="S2144" s="4">
        <v>64</v>
      </c>
      <c r="T2144" s="4">
        <v>43</v>
      </c>
      <c r="U2144" s="4">
        <v>40</v>
      </c>
      <c r="V2144" s="13">
        <v>70</v>
      </c>
      <c r="W2144" s="4">
        <v>46</v>
      </c>
      <c r="X2144" s="4">
        <v>38</v>
      </c>
      <c r="Y2144">
        <f t="shared" si="406"/>
        <v>0</v>
      </c>
      <c r="Z2144">
        <f t="shared" si="407"/>
        <v>0</v>
      </c>
    </row>
    <row r="2145" spans="2:26" x14ac:dyDescent="0.25">
      <c r="B2145" s="11">
        <f t="shared" si="408"/>
        <v>44650.874999994827</v>
      </c>
      <c r="C2145" s="1">
        <f t="shared" si="399"/>
        <v>3</v>
      </c>
      <c r="D2145" s="1">
        <f t="shared" si="400"/>
        <v>3</v>
      </c>
      <c r="E2145" s="12">
        <f t="shared" si="401"/>
        <v>22</v>
      </c>
      <c r="F2145" s="124" t="str">
        <f t="shared" si="402"/>
        <v>0</v>
      </c>
      <c r="G2145" s="1">
        <f ca="1">(OFFSET(O2145,0,MATCH(Customer!$J$6,'CDH &amp; HDH'!$P$11:$X$11,0)))</f>
        <v>70</v>
      </c>
      <c r="H2145" s="1" t="str">
        <f t="shared" si="403"/>
        <v>Heating</v>
      </c>
      <c r="I2145" s="1">
        <f ca="1">OFFSET(IF($H2145="Cooling",Customer!$C$25,Customer!$C$52),E2145,D2145)</f>
        <v>66</v>
      </c>
      <c r="J2145" s="1">
        <f ca="1">OFFSET(IF($H2145="Cooling",Customer!$L$25,Customer!$L$52),$E2145,$D2145)</f>
        <v>64</v>
      </c>
      <c r="K2145" s="16">
        <f t="shared" si="404"/>
        <v>0</v>
      </c>
      <c r="L2145" s="16">
        <f t="shared" si="405"/>
        <v>0</v>
      </c>
      <c r="M2145" s="17">
        <f t="shared" ca="1" si="397"/>
        <v>0</v>
      </c>
      <c r="N2145" s="17">
        <f t="shared" ca="1" si="398"/>
        <v>0</v>
      </c>
      <c r="O2145" s="4"/>
      <c r="P2145" s="4">
        <v>47</v>
      </c>
      <c r="Q2145" s="4">
        <v>44</v>
      </c>
      <c r="R2145" s="4">
        <v>58</v>
      </c>
      <c r="S2145" s="4">
        <v>63</v>
      </c>
      <c r="T2145" s="4">
        <v>42</v>
      </c>
      <c r="U2145" s="4">
        <v>39</v>
      </c>
      <c r="V2145" s="13">
        <v>70</v>
      </c>
      <c r="W2145" s="4">
        <v>45</v>
      </c>
      <c r="X2145" s="4">
        <v>38</v>
      </c>
      <c r="Y2145">
        <f t="shared" si="406"/>
        <v>0</v>
      </c>
      <c r="Z2145">
        <f t="shared" si="407"/>
        <v>0</v>
      </c>
    </row>
    <row r="2146" spans="2:26" x14ac:dyDescent="0.25">
      <c r="B2146" s="11">
        <f t="shared" si="408"/>
        <v>44650.916666661491</v>
      </c>
      <c r="C2146" s="1">
        <f t="shared" si="399"/>
        <v>3</v>
      </c>
      <c r="D2146" s="1">
        <f t="shared" si="400"/>
        <v>3</v>
      </c>
      <c r="E2146" s="12">
        <f t="shared" si="401"/>
        <v>23</v>
      </c>
      <c r="F2146" s="124" t="str">
        <f t="shared" si="402"/>
        <v>0</v>
      </c>
      <c r="G2146" s="1">
        <f ca="1">(OFFSET(O2146,0,MATCH(Customer!$J$6,'CDH &amp; HDH'!$P$11:$X$11,0)))</f>
        <v>70</v>
      </c>
      <c r="H2146" s="1" t="str">
        <f t="shared" si="403"/>
        <v>Heating</v>
      </c>
      <c r="I2146" s="1">
        <f ca="1">OFFSET(IF($H2146="Cooling",Customer!$C$25,Customer!$C$52),E2146,D2146)</f>
        <v>66</v>
      </c>
      <c r="J2146" s="1">
        <f ca="1">OFFSET(IF($H2146="Cooling",Customer!$L$25,Customer!$L$52),$E2146,$D2146)</f>
        <v>64</v>
      </c>
      <c r="K2146" s="16">
        <f t="shared" si="404"/>
        <v>0</v>
      </c>
      <c r="L2146" s="16">
        <f t="shared" si="405"/>
        <v>0</v>
      </c>
      <c r="M2146" s="17">
        <f t="shared" ca="1" si="397"/>
        <v>0</v>
      </c>
      <c r="N2146" s="17">
        <f t="shared" ca="1" si="398"/>
        <v>0</v>
      </c>
      <c r="O2146" s="4"/>
      <c r="P2146" s="4">
        <v>46</v>
      </c>
      <c r="Q2146" s="4">
        <v>43</v>
      </c>
      <c r="R2146" s="4">
        <v>53</v>
      </c>
      <c r="S2146" s="4">
        <v>62</v>
      </c>
      <c r="T2146" s="4">
        <v>41</v>
      </c>
      <c r="U2146" s="4">
        <v>40</v>
      </c>
      <c r="V2146" s="13">
        <v>70</v>
      </c>
      <c r="W2146" s="4">
        <v>45</v>
      </c>
      <c r="X2146" s="4">
        <v>38</v>
      </c>
      <c r="Y2146">
        <f t="shared" si="406"/>
        <v>0</v>
      </c>
      <c r="Z2146">
        <f t="shared" si="407"/>
        <v>0</v>
      </c>
    </row>
    <row r="2147" spans="2:26" x14ac:dyDescent="0.25">
      <c r="B2147" s="11">
        <f t="shared" si="408"/>
        <v>44650.958333328155</v>
      </c>
      <c r="C2147" s="1">
        <f t="shared" si="399"/>
        <v>3</v>
      </c>
      <c r="D2147" s="1">
        <f t="shared" si="400"/>
        <v>3</v>
      </c>
      <c r="E2147" s="12">
        <f t="shared" si="401"/>
        <v>24</v>
      </c>
      <c r="F2147" s="124" t="str">
        <f t="shared" si="402"/>
        <v>0</v>
      </c>
      <c r="G2147" s="1">
        <f ca="1">(OFFSET(O2147,0,MATCH(Customer!$J$6,'CDH &amp; HDH'!$P$11:$X$11,0)))</f>
        <v>67</v>
      </c>
      <c r="H2147" s="1" t="str">
        <f t="shared" si="403"/>
        <v>Heating</v>
      </c>
      <c r="I2147" s="1">
        <f ca="1">OFFSET(IF($H2147="Cooling",Customer!$C$25,Customer!$C$52),E2147,D2147)</f>
        <v>66</v>
      </c>
      <c r="J2147" s="1">
        <f ca="1">OFFSET(IF($H2147="Cooling",Customer!$L$25,Customer!$L$52),$E2147,$D2147)</f>
        <v>64</v>
      </c>
      <c r="K2147" s="16">
        <f t="shared" si="404"/>
        <v>0</v>
      </c>
      <c r="L2147" s="16">
        <f t="shared" si="405"/>
        <v>0</v>
      </c>
      <c r="M2147" s="17">
        <f t="shared" ca="1" si="397"/>
        <v>0</v>
      </c>
      <c r="N2147" s="17">
        <f t="shared" ca="1" si="398"/>
        <v>0</v>
      </c>
      <c r="O2147" s="4"/>
      <c r="P2147" s="4">
        <v>44</v>
      </c>
      <c r="Q2147" s="4">
        <v>44</v>
      </c>
      <c r="R2147" s="4">
        <v>51</v>
      </c>
      <c r="S2147" s="4">
        <v>53</v>
      </c>
      <c r="T2147" s="4">
        <v>41</v>
      </c>
      <c r="U2147" s="4">
        <v>40</v>
      </c>
      <c r="V2147" s="13">
        <v>67</v>
      </c>
      <c r="W2147" s="4">
        <v>45</v>
      </c>
      <c r="X2147" s="4">
        <v>38</v>
      </c>
      <c r="Y2147">
        <f t="shared" si="406"/>
        <v>0</v>
      </c>
      <c r="Z2147">
        <f t="shared" si="407"/>
        <v>0</v>
      </c>
    </row>
    <row r="2148" spans="2:26" x14ac:dyDescent="0.25">
      <c r="B2148" s="11">
        <f t="shared" si="408"/>
        <v>44650.99999999482</v>
      </c>
      <c r="C2148" s="1">
        <f t="shared" si="399"/>
        <v>3</v>
      </c>
      <c r="D2148" s="1">
        <f t="shared" si="400"/>
        <v>4</v>
      </c>
      <c r="E2148" s="12">
        <f t="shared" si="401"/>
        <v>1</v>
      </c>
      <c r="F2148" s="124" t="str">
        <f t="shared" si="402"/>
        <v>0</v>
      </c>
      <c r="G2148" s="1">
        <f ca="1">(OFFSET(O2148,0,MATCH(Customer!$J$6,'CDH &amp; HDH'!$P$11:$X$11,0)))</f>
        <v>63</v>
      </c>
      <c r="H2148" s="1" t="str">
        <f t="shared" si="403"/>
        <v>Heating</v>
      </c>
      <c r="I2148" s="1">
        <f ca="1">OFFSET(IF($H2148="Cooling",Customer!$C$25,Customer!$C$52),E2148,D2148)</f>
        <v>66</v>
      </c>
      <c r="J2148" s="1">
        <f ca="1">OFFSET(IF($H2148="Cooling",Customer!$L$25,Customer!$L$52),$E2148,$D2148)</f>
        <v>64</v>
      </c>
      <c r="K2148" s="16">
        <f t="shared" si="404"/>
        <v>0</v>
      </c>
      <c r="L2148" s="16">
        <f t="shared" si="405"/>
        <v>0</v>
      </c>
      <c r="M2148" s="17">
        <f t="shared" ca="1" si="397"/>
        <v>3</v>
      </c>
      <c r="N2148" s="17">
        <f t="shared" ca="1" si="398"/>
        <v>1</v>
      </c>
      <c r="O2148" s="4"/>
      <c r="P2148" s="4">
        <v>43</v>
      </c>
      <c r="Q2148" s="4">
        <v>44</v>
      </c>
      <c r="R2148" s="4">
        <v>49</v>
      </c>
      <c r="S2148" s="4">
        <v>48</v>
      </c>
      <c r="T2148" s="4">
        <v>41</v>
      </c>
      <c r="U2148" s="4">
        <v>40</v>
      </c>
      <c r="V2148" s="13">
        <v>63</v>
      </c>
      <c r="W2148" s="4">
        <v>44</v>
      </c>
      <c r="X2148" s="4">
        <v>38</v>
      </c>
      <c r="Y2148">
        <f t="shared" si="406"/>
        <v>0</v>
      </c>
      <c r="Z2148">
        <f t="shared" si="407"/>
        <v>0</v>
      </c>
    </row>
    <row r="2149" spans="2:26" x14ac:dyDescent="0.25">
      <c r="B2149" s="11">
        <f t="shared" si="408"/>
        <v>44651.041666661484</v>
      </c>
      <c r="C2149" s="1">
        <f t="shared" si="399"/>
        <v>3</v>
      </c>
      <c r="D2149" s="1">
        <f t="shared" si="400"/>
        <v>4</v>
      </c>
      <c r="E2149" s="12">
        <f t="shared" si="401"/>
        <v>2</v>
      </c>
      <c r="F2149" s="124" t="str">
        <f t="shared" si="402"/>
        <v>0</v>
      </c>
      <c r="G2149" s="1">
        <f ca="1">(OFFSET(O2149,0,MATCH(Customer!$J$6,'CDH &amp; HDH'!$P$11:$X$11,0)))</f>
        <v>59</v>
      </c>
      <c r="H2149" s="1" t="str">
        <f t="shared" si="403"/>
        <v>Heating</v>
      </c>
      <c r="I2149" s="1">
        <f ca="1">OFFSET(IF($H2149="Cooling",Customer!$C$25,Customer!$C$52),E2149,D2149)</f>
        <v>66</v>
      </c>
      <c r="J2149" s="1">
        <f ca="1">OFFSET(IF($H2149="Cooling",Customer!$L$25,Customer!$L$52),$E2149,$D2149)</f>
        <v>64</v>
      </c>
      <c r="K2149" s="16">
        <f t="shared" si="404"/>
        <v>0</v>
      </c>
      <c r="L2149" s="16">
        <f t="shared" si="405"/>
        <v>0</v>
      </c>
      <c r="M2149" s="17">
        <f t="shared" ca="1" si="397"/>
        <v>7</v>
      </c>
      <c r="N2149" s="17">
        <f t="shared" ca="1" si="398"/>
        <v>5</v>
      </c>
      <c r="O2149" s="4"/>
      <c r="P2149" s="4">
        <v>42</v>
      </c>
      <c r="Q2149" s="4">
        <v>43</v>
      </c>
      <c r="R2149" s="4">
        <v>44</v>
      </c>
      <c r="S2149" s="4">
        <v>50</v>
      </c>
      <c r="T2149" s="4">
        <v>40</v>
      </c>
      <c r="U2149" s="4">
        <v>41</v>
      </c>
      <c r="V2149" s="13">
        <v>59</v>
      </c>
      <c r="W2149" s="4">
        <v>44</v>
      </c>
      <c r="X2149" s="4">
        <v>37</v>
      </c>
      <c r="Y2149">
        <f t="shared" si="406"/>
        <v>0</v>
      </c>
      <c r="Z2149">
        <f t="shared" si="407"/>
        <v>0</v>
      </c>
    </row>
    <row r="2150" spans="2:26" x14ac:dyDescent="0.25">
      <c r="B2150" s="11">
        <f t="shared" si="408"/>
        <v>44651.083333328148</v>
      </c>
      <c r="C2150" s="1">
        <f t="shared" si="399"/>
        <v>3</v>
      </c>
      <c r="D2150" s="1">
        <f t="shared" si="400"/>
        <v>4</v>
      </c>
      <c r="E2150" s="12">
        <f t="shared" si="401"/>
        <v>3</v>
      </c>
      <c r="F2150" s="124" t="str">
        <f t="shared" si="402"/>
        <v>0</v>
      </c>
      <c r="G2150" s="1">
        <f ca="1">(OFFSET(O2150,0,MATCH(Customer!$J$6,'CDH &amp; HDH'!$P$11:$X$11,0)))</f>
        <v>58</v>
      </c>
      <c r="H2150" s="1" t="str">
        <f t="shared" si="403"/>
        <v>Heating</v>
      </c>
      <c r="I2150" s="1">
        <f ca="1">OFFSET(IF($H2150="Cooling",Customer!$C$25,Customer!$C$52),E2150,D2150)</f>
        <v>66</v>
      </c>
      <c r="J2150" s="1">
        <f ca="1">OFFSET(IF($H2150="Cooling",Customer!$L$25,Customer!$L$52),$E2150,$D2150)</f>
        <v>64</v>
      </c>
      <c r="K2150" s="16">
        <f t="shared" si="404"/>
        <v>0</v>
      </c>
      <c r="L2150" s="16">
        <f t="shared" si="405"/>
        <v>0</v>
      </c>
      <c r="M2150" s="17">
        <f t="shared" ca="1" si="397"/>
        <v>8</v>
      </c>
      <c r="N2150" s="17">
        <f t="shared" ca="1" si="398"/>
        <v>6</v>
      </c>
      <c r="O2150" s="4"/>
      <c r="P2150" s="4">
        <v>41</v>
      </c>
      <c r="Q2150" s="4">
        <v>42</v>
      </c>
      <c r="R2150" s="4">
        <v>42</v>
      </c>
      <c r="S2150" s="4">
        <v>50</v>
      </c>
      <c r="T2150" s="4">
        <v>40</v>
      </c>
      <c r="U2150" s="4">
        <v>41</v>
      </c>
      <c r="V2150" s="13">
        <v>58</v>
      </c>
      <c r="W2150" s="4">
        <v>43</v>
      </c>
      <c r="X2150" s="4">
        <v>38</v>
      </c>
      <c r="Y2150">
        <f t="shared" si="406"/>
        <v>0</v>
      </c>
      <c r="Z2150">
        <f t="shared" si="407"/>
        <v>0</v>
      </c>
    </row>
    <row r="2151" spans="2:26" x14ac:dyDescent="0.25">
      <c r="B2151" s="11">
        <f t="shared" si="408"/>
        <v>44651.124999994812</v>
      </c>
      <c r="C2151" s="1">
        <f t="shared" si="399"/>
        <v>3</v>
      </c>
      <c r="D2151" s="1">
        <f t="shared" si="400"/>
        <v>4</v>
      </c>
      <c r="E2151" s="12">
        <f t="shared" si="401"/>
        <v>4</v>
      </c>
      <c r="F2151" s="124" t="str">
        <f t="shared" si="402"/>
        <v>0</v>
      </c>
      <c r="G2151" s="1">
        <f ca="1">(OFFSET(O2151,0,MATCH(Customer!$J$6,'CDH &amp; HDH'!$P$11:$X$11,0)))</f>
        <v>55</v>
      </c>
      <c r="H2151" s="1" t="str">
        <f t="shared" si="403"/>
        <v>Heating</v>
      </c>
      <c r="I2151" s="1">
        <f ca="1">OFFSET(IF($H2151="Cooling",Customer!$C$25,Customer!$C$52),E2151,D2151)</f>
        <v>66</v>
      </c>
      <c r="J2151" s="1">
        <f ca="1">OFFSET(IF($H2151="Cooling",Customer!$L$25,Customer!$L$52),$E2151,$D2151)</f>
        <v>64</v>
      </c>
      <c r="K2151" s="16">
        <f t="shared" si="404"/>
        <v>0</v>
      </c>
      <c r="L2151" s="16">
        <f t="shared" si="405"/>
        <v>0</v>
      </c>
      <c r="M2151" s="17">
        <f t="shared" ca="1" si="397"/>
        <v>11</v>
      </c>
      <c r="N2151" s="17">
        <f t="shared" ca="1" si="398"/>
        <v>9</v>
      </c>
      <c r="O2151" s="4"/>
      <c r="P2151" s="4">
        <v>40</v>
      </c>
      <c r="Q2151" s="4">
        <v>42</v>
      </c>
      <c r="R2151" s="4">
        <v>38</v>
      </c>
      <c r="S2151" s="4">
        <v>50</v>
      </c>
      <c r="T2151" s="4">
        <v>40</v>
      </c>
      <c r="U2151" s="4">
        <v>41</v>
      </c>
      <c r="V2151" s="13">
        <v>55</v>
      </c>
      <c r="W2151" s="4">
        <v>42</v>
      </c>
      <c r="X2151" s="4">
        <v>38</v>
      </c>
      <c r="Y2151">
        <f t="shared" si="406"/>
        <v>0</v>
      </c>
      <c r="Z2151">
        <f t="shared" si="407"/>
        <v>0</v>
      </c>
    </row>
    <row r="2152" spans="2:26" x14ac:dyDescent="0.25">
      <c r="B2152" s="11">
        <f t="shared" si="408"/>
        <v>44651.166666661476</v>
      </c>
      <c r="C2152" s="1">
        <f t="shared" si="399"/>
        <v>3</v>
      </c>
      <c r="D2152" s="1">
        <f t="shared" si="400"/>
        <v>4</v>
      </c>
      <c r="E2152" s="12">
        <f t="shared" si="401"/>
        <v>5</v>
      </c>
      <c r="F2152" s="124" t="str">
        <f t="shared" si="402"/>
        <v>0</v>
      </c>
      <c r="G2152" s="1">
        <f ca="1">(OFFSET(O2152,0,MATCH(Customer!$J$6,'CDH &amp; HDH'!$P$11:$X$11,0)))</f>
        <v>52</v>
      </c>
      <c r="H2152" s="1" t="str">
        <f t="shared" si="403"/>
        <v>Heating</v>
      </c>
      <c r="I2152" s="1">
        <f ca="1">OFFSET(IF($H2152="Cooling",Customer!$C$25,Customer!$C$52),E2152,D2152)</f>
        <v>66</v>
      </c>
      <c r="J2152" s="1">
        <f ca="1">OFFSET(IF($H2152="Cooling",Customer!$L$25,Customer!$L$52),$E2152,$D2152)</f>
        <v>64</v>
      </c>
      <c r="K2152" s="16">
        <f t="shared" si="404"/>
        <v>0</v>
      </c>
      <c r="L2152" s="16">
        <f t="shared" si="405"/>
        <v>0</v>
      </c>
      <c r="M2152" s="17">
        <f t="shared" ca="1" si="397"/>
        <v>14</v>
      </c>
      <c r="N2152" s="17">
        <f t="shared" ca="1" si="398"/>
        <v>12</v>
      </c>
      <c r="O2152" s="4"/>
      <c r="P2152" s="4">
        <v>40</v>
      </c>
      <c r="Q2152" s="4">
        <v>42</v>
      </c>
      <c r="R2152" s="4">
        <v>36</v>
      </c>
      <c r="S2152" s="4">
        <v>52</v>
      </c>
      <c r="T2152" s="4">
        <v>40</v>
      </c>
      <c r="U2152" s="4">
        <v>41</v>
      </c>
      <c r="V2152" s="13">
        <v>52</v>
      </c>
      <c r="W2152" s="4">
        <v>41</v>
      </c>
      <c r="X2152" s="4">
        <v>38</v>
      </c>
      <c r="Y2152">
        <f t="shared" si="406"/>
        <v>0</v>
      </c>
      <c r="Z2152">
        <f t="shared" si="407"/>
        <v>0</v>
      </c>
    </row>
    <row r="2153" spans="2:26" x14ac:dyDescent="0.25">
      <c r="B2153" s="11">
        <f t="shared" si="408"/>
        <v>44651.208333328141</v>
      </c>
      <c r="C2153" s="1">
        <f t="shared" si="399"/>
        <v>3</v>
      </c>
      <c r="D2153" s="1">
        <f t="shared" si="400"/>
        <v>4</v>
      </c>
      <c r="E2153" s="12">
        <f t="shared" si="401"/>
        <v>6</v>
      </c>
      <c r="F2153" s="124" t="str">
        <f t="shared" si="402"/>
        <v>0</v>
      </c>
      <c r="G2153" s="1">
        <f ca="1">(OFFSET(O2153,0,MATCH(Customer!$J$6,'CDH &amp; HDH'!$P$11:$X$11,0)))</f>
        <v>50</v>
      </c>
      <c r="H2153" s="1" t="str">
        <f t="shared" si="403"/>
        <v>Heating</v>
      </c>
      <c r="I2153" s="1">
        <f ca="1">OFFSET(IF($H2153="Cooling",Customer!$C$25,Customer!$C$52),E2153,D2153)</f>
        <v>66</v>
      </c>
      <c r="J2153" s="1">
        <f ca="1">OFFSET(IF($H2153="Cooling",Customer!$L$25,Customer!$L$52),$E2153,$D2153)</f>
        <v>64</v>
      </c>
      <c r="K2153" s="16">
        <f t="shared" si="404"/>
        <v>0</v>
      </c>
      <c r="L2153" s="16">
        <f t="shared" si="405"/>
        <v>0</v>
      </c>
      <c r="M2153" s="17">
        <f t="shared" ca="1" si="397"/>
        <v>16</v>
      </c>
      <c r="N2153" s="17">
        <f t="shared" ca="1" si="398"/>
        <v>14</v>
      </c>
      <c r="O2153" s="4"/>
      <c r="P2153" s="4">
        <v>41</v>
      </c>
      <c r="Q2153" s="4">
        <v>39</v>
      </c>
      <c r="R2153" s="4">
        <v>33</v>
      </c>
      <c r="S2153" s="4">
        <v>50</v>
      </c>
      <c r="T2153" s="4">
        <v>40</v>
      </c>
      <c r="U2153" s="4">
        <v>41</v>
      </c>
      <c r="V2153" s="13">
        <v>50</v>
      </c>
      <c r="W2153" s="4">
        <v>41</v>
      </c>
      <c r="X2153" s="4">
        <v>38</v>
      </c>
      <c r="Y2153">
        <f t="shared" si="406"/>
        <v>0</v>
      </c>
      <c r="Z2153">
        <f t="shared" si="407"/>
        <v>0</v>
      </c>
    </row>
    <row r="2154" spans="2:26" x14ac:dyDescent="0.25">
      <c r="B2154" s="11">
        <f t="shared" si="408"/>
        <v>44651.249999994805</v>
      </c>
      <c r="C2154" s="1">
        <f t="shared" si="399"/>
        <v>3</v>
      </c>
      <c r="D2154" s="1">
        <f t="shared" si="400"/>
        <v>4</v>
      </c>
      <c r="E2154" s="12">
        <f t="shared" si="401"/>
        <v>7</v>
      </c>
      <c r="F2154" s="124" t="str">
        <f t="shared" si="402"/>
        <v>0</v>
      </c>
      <c r="G2154" s="1">
        <f ca="1">(OFFSET(O2154,0,MATCH(Customer!$J$6,'CDH &amp; HDH'!$P$11:$X$11,0)))</f>
        <v>49</v>
      </c>
      <c r="H2154" s="1" t="str">
        <f t="shared" si="403"/>
        <v>Heating</v>
      </c>
      <c r="I2154" s="1">
        <f ca="1">OFFSET(IF($H2154="Cooling",Customer!$C$25,Customer!$C$52),E2154,D2154)</f>
        <v>66</v>
      </c>
      <c r="J2154" s="1">
        <f ca="1">OFFSET(IF($H2154="Cooling",Customer!$L$25,Customer!$L$52),$E2154,$D2154)</f>
        <v>64</v>
      </c>
      <c r="K2154" s="16">
        <f t="shared" si="404"/>
        <v>0</v>
      </c>
      <c r="L2154" s="16">
        <f t="shared" si="405"/>
        <v>0</v>
      </c>
      <c r="M2154" s="17">
        <f t="shared" ca="1" si="397"/>
        <v>17</v>
      </c>
      <c r="N2154" s="17">
        <f t="shared" ca="1" si="398"/>
        <v>15</v>
      </c>
      <c r="O2154" s="4"/>
      <c r="P2154" s="4">
        <v>41</v>
      </c>
      <c r="Q2154" s="4">
        <v>42</v>
      </c>
      <c r="R2154" s="4">
        <v>36</v>
      </c>
      <c r="S2154" s="4">
        <v>51</v>
      </c>
      <c r="T2154" s="4">
        <v>40</v>
      </c>
      <c r="U2154" s="4">
        <v>42</v>
      </c>
      <c r="V2154" s="13">
        <v>49</v>
      </c>
      <c r="W2154" s="4">
        <v>41</v>
      </c>
      <c r="X2154" s="4">
        <v>38</v>
      </c>
      <c r="Y2154">
        <f t="shared" si="406"/>
        <v>0</v>
      </c>
      <c r="Z2154">
        <f t="shared" si="407"/>
        <v>0</v>
      </c>
    </row>
    <row r="2155" spans="2:26" x14ac:dyDescent="0.25">
      <c r="B2155" s="11">
        <f t="shared" si="408"/>
        <v>44651.291666661469</v>
      </c>
      <c r="C2155" s="1">
        <f t="shared" si="399"/>
        <v>3</v>
      </c>
      <c r="D2155" s="1">
        <f t="shared" si="400"/>
        <v>4</v>
      </c>
      <c r="E2155" s="12">
        <f t="shared" si="401"/>
        <v>8</v>
      </c>
      <c r="F2155" s="124" t="str">
        <f t="shared" si="402"/>
        <v>0</v>
      </c>
      <c r="G2155" s="1">
        <f ca="1">(OFFSET(O2155,0,MATCH(Customer!$J$6,'CDH &amp; HDH'!$P$11:$X$11,0)))</f>
        <v>50</v>
      </c>
      <c r="H2155" s="1" t="str">
        <f t="shared" si="403"/>
        <v>Heating</v>
      </c>
      <c r="I2155" s="1">
        <f ca="1">OFFSET(IF($H2155="Cooling",Customer!$C$25,Customer!$C$52),E2155,D2155)</f>
        <v>70</v>
      </c>
      <c r="J2155" s="1">
        <f ca="1">OFFSET(IF($H2155="Cooling",Customer!$L$25,Customer!$L$52),$E2155,$D2155)</f>
        <v>70</v>
      </c>
      <c r="K2155" s="16">
        <f t="shared" si="404"/>
        <v>0</v>
      </c>
      <c r="L2155" s="16">
        <f t="shared" si="405"/>
        <v>0</v>
      </c>
      <c r="M2155" s="17">
        <f t="shared" ca="1" si="397"/>
        <v>20</v>
      </c>
      <c r="N2155" s="17">
        <f t="shared" ca="1" si="398"/>
        <v>20</v>
      </c>
      <c r="O2155" s="4"/>
      <c r="P2155" s="4">
        <v>42</v>
      </c>
      <c r="Q2155" s="4">
        <v>45</v>
      </c>
      <c r="R2155" s="4">
        <v>42</v>
      </c>
      <c r="S2155" s="4">
        <v>54</v>
      </c>
      <c r="T2155" s="4">
        <v>41</v>
      </c>
      <c r="U2155" s="4">
        <v>43</v>
      </c>
      <c r="V2155" s="13">
        <v>50</v>
      </c>
      <c r="W2155" s="4">
        <v>41</v>
      </c>
      <c r="X2155" s="4">
        <v>39</v>
      </c>
      <c r="Y2155">
        <f t="shared" si="406"/>
        <v>0</v>
      </c>
      <c r="Z2155">
        <f t="shared" si="407"/>
        <v>0</v>
      </c>
    </row>
    <row r="2156" spans="2:26" x14ac:dyDescent="0.25">
      <c r="B2156" s="11">
        <f t="shared" si="408"/>
        <v>44651.333333328133</v>
      </c>
      <c r="C2156" s="1">
        <f t="shared" si="399"/>
        <v>3</v>
      </c>
      <c r="D2156" s="1">
        <f t="shared" si="400"/>
        <v>4</v>
      </c>
      <c r="E2156" s="12">
        <f t="shared" si="401"/>
        <v>9</v>
      </c>
      <c r="F2156" s="124" t="str">
        <f t="shared" si="402"/>
        <v>0</v>
      </c>
      <c r="G2156" s="1">
        <f ca="1">(OFFSET(O2156,0,MATCH(Customer!$J$6,'CDH &amp; HDH'!$P$11:$X$11,0)))</f>
        <v>56</v>
      </c>
      <c r="H2156" s="1" t="str">
        <f t="shared" si="403"/>
        <v>Heating</v>
      </c>
      <c r="I2156" s="1">
        <f ca="1">OFFSET(IF($H2156="Cooling",Customer!$C$25,Customer!$C$52),E2156,D2156)</f>
        <v>70</v>
      </c>
      <c r="J2156" s="1">
        <f ca="1">OFFSET(IF($H2156="Cooling",Customer!$L$25,Customer!$L$52),$E2156,$D2156)</f>
        <v>70</v>
      </c>
      <c r="K2156" s="16">
        <f t="shared" si="404"/>
        <v>0</v>
      </c>
      <c r="L2156" s="16">
        <f t="shared" si="405"/>
        <v>0</v>
      </c>
      <c r="M2156" s="17">
        <f t="shared" ca="1" si="397"/>
        <v>14</v>
      </c>
      <c r="N2156" s="17">
        <f t="shared" ca="1" si="398"/>
        <v>14</v>
      </c>
      <c r="O2156" s="4"/>
      <c r="P2156" s="4">
        <v>43</v>
      </c>
      <c r="Q2156" s="4">
        <v>47</v>
      </c>
      <c r="R2156" s="4">
        <v>47</v>
      </c>
      <c r="S2156" s="4">
        <v>57</v>
      </c>
      <c r="T2156" s="4">
        <v>42</v>
      </c>
      <c r="U2156" s="4">
        <v>44</v>
      </c>
      <c r="V2156" s="13">
        <v>56</v>
      </c>
      <c r="W2156" s="4">
        <v>41</v>
      </c>
      <c r="X2156" s="4">
        <v>40</v>
      </c>
      <c r="Y2156">
        <f t="shared" si="406"/>
        <v>0</v>
      </c>
      <c r="Z2156">
        <f t="shared" si="407"/>
        <v>0</v>
      </c>
    </row>
    <row r="2157" spans="2:26" x14ac:dyDescent="0.25">
      <c r="B2157" s="11">
        <f t="shared" si="408"/>
        <v>44651.374999994798</v>
      </c>
      <c r="C2157" s="1">
        <f t="shared" si="399"/>
        <v>3</v>
      </c>
      <c r="D2157" s="1">
        <f t="shared" si="400"/>
        <v>4</v>
      </c>
      <c r="E2157" s="12">
        <f t="shared" si="401"/>
        <v>10</v>
      </c>
      <c r="F2157" s="124" t="str">
        <f t="shared" si="402"/>
        <v>0</v>
      </c>
      <c r="G2157" s="1">
        <f ca="1">(OFFSET(O2157,0,MATCH(Customer!$J$6,'CDH &amp; HDH'!$P$11:$X$11,0)))</f>
        <v>62</v>
      </c>
      <c r="H2157" s="1" t="str">
        <f t="shared" si="403"/>
        <v>Heating</v>
      </c>
      <c r="I2157" s="1">
        <f ca="1">OFFSET(IF($H2157="Cooling",Customer!$C$25,Customer!$C$52),E2157,D2157)</f>
        <v>70</v>
      </c>
      <c r="J2157" s="1">
        <f ca="1">OFFSET(IF($H2157="Cooling",Customer!$L$25,Customer!$L$52),$E2157,$D2157)</f>
        <v>70</v>
      </c>
      <c r="K2157" s="16">
        <f t="shared" si="404"/>
        <v>0</v>
      </c>
      <c r="L2157" s="16">
        <f t="shared" si="405"/>
        <v>0</v>
      </c>
      <c r="M2157" s="17">
        <f t="shared" ca="1" si="397"/>
        <v>8</v>
      </c>
      <c r="N2157" s="17">
        <f t="shared" ca="1" si="398"/>
        <v>8</v>
      </c>
      <c r="O2157" s="4"/>
      <c r="P2157" s="4">
        <v>44</v>
      </c>
      <c r="Q2157" s="4">
        <v>49</v>
      </c>
      <c r="R2157" s="4">
        <v>52</v>
      </c>
      <c r="S2157" s="4">
        <v>61</v>
      </c>
      <c r="T2157" s="4">
        <v>42</v>
      </c>
      <c r="U2157" s="4">
        <v>45</v>
      </c>
      <c r="V2157" s="13">
        <v>62</v>
      </c>
      <c r="W2157" s="4">
        <v>41</v>
      </c>
      <c r="X2157" s="4">
        <v>42</v>
      </c>
      <c r="Y2157">
        <f t="shared" si="406"/>
        <v>0</v>
      </c>
      <c r="Z2157">
        <f t="shared" si="407"/>
        <v>0</v>
      </c>
    </row>
    <row r="2158" spans="2:26" x14ac:dyDescent="0.25">
      <c r="B2158" s="11">
        <f t="shared" si="408"/>
        <v>44651.416666661462</v>
      </c>
      <c r="C2158" s="1">
        <f t="shared" si="399"/>
        <v>3</v>
      </c>
      <c r="D2158" s="1">
        <f t="shared" si="400"/>
        <v>4</v>
      </c>
      <c r="E2158" s="12">
        <f t="shared" si="401"/>
        <v>11</v>
      </c>
      <c r="F2158" s="124" t="str">
        <f t="shared" si="402"/>
        <v>0</v>
      </c>
      <c r="G2158" s="1">
        <f ca="1">(OFFSET(O2158,0,MATCH(Customer!$J$6,'CDH &amp; HDH'!$P$11:$X$11,0)))</f>
        <v>65</v>
      </c>
      <c r="H2158" s="1" t="str">
        <f t="shared" si="403"/>
        <v>Heating</v>
      </c>
      <c r="I2158" s="1">
        <f ca="1">OFFSET(IF($H2158="Cooling",Customer!$C$25,Customer!$C$52),E2158,D2158)</f>
        <v>70</v>
      </c>
      <c r="J2158" s="1">
        <f ca="1">OFFSET(IF($H2158="Cooling",Customer!$L$25,Customer!$L$52),$E2158,$D2158)</f>
        <v>70</v>
      </c>
      <c r="K2158" s="16">
        <f t="shared" si="404"/>
        <v>0</v>
      </c>
      <c r="L2158" s="16">
        <f t="shared" si="405"/>
        <v>0</v>
      </c>
      <c r="M2158" s="17">
        <f t="shared" ca="1" si="397"/>
        <v>5</v>
      </c>
      <c r="N2158" s="17">
        <f t="shared" ca="1" si="398"/>
        <v>5</v>
      </c>
      <c r="O2158" s="4"/>
      <c r="P2158" s="4">
        <v>45</v>
      </c>
      <c r="Q2158" s="4">
        <v>52</v>
      </c>
      <c r="R2158" s="4">
        <v>57</v>
      </c>
      <c r="S2158" s="4">
        <v>64</v>
      </c>
      <c r="T2158" s="4">
        <v>42</v>
      </c>
      <c r="U2158" s="4">
        <v>46</v>
      </c>
      <c r="V2158" s="13">
        <v>65</v>
      </c>
      <c r="W2158" s="4">
        <v>41</v>
      </c>
      <c r="X2158" s="4">
        <v>42</v>
      </c>
      <c r="Y2158">
        <f t="shared" si="406"/>
        <v>0</v>
      </c>
      <c r="Z2158">
        <f t="shared" si="407"/>
        <v>0</v>
      </c>
    </row>
    <row r="2159" spans="2:26" x14ac:dyDescent="0.25">
      <c r="B2159" s="11">
        <f t="shared" si="408"/>
        <v>44651.458333328126</v>
      </c>
      <c r="C2159" s="1">
        <f t="shared" si="399"/>
        <v>3</v>
      </c>
      <c r="D2159" s="1">
        <f t="shared" si="400"/>
        <v>4</v>
      </c>
      <c r="E2159" s="12">
        <f t="shared" si="401"/>
        <v>12</v>
      </c>
      <c r="F2159" s="124" t="str">
        <f t="shared" si="402"/>
        <v>0</v>
      </c>
      <c r="G2159" s="1">
        <f ca="1">(OFFSET(O2159,0,MATCH(Customer!$J$6,'CDH &amp; HDH'!$P$11:$X$11,0)))</f>
        <v>68</v>
      </c>
      <c r="H2159" s="1" t="str">
        <f t="shared" si="403"/>
        <v>Heating</v>
      </c>
      <c r="I2159" s="1">
        <f ca="1">OFFSET(IF($H2159="Cooling",Customer!$C$25,Customer!$C$52),E2159,D2159)</f>
        <v>70</v>
      </c>
      <c r="J2159" s="1">
        <f ca="1">OFFSET(IF($H2159="Cooling",Customer!$L$25,Customer!$L$52),$E2159,$D2159)</f>
        <v>70</v>
      </c>
      <c r="K2159" s="16">
        <f t="shared" si="404"/>
        <v>0</v>
      </c>
      <c r="L2159" s="16">
        <f t="shared" si="405"/>
        <v>0</v>
      </c>
      <c r="M2159" s="17">
        <f t="shared" ca="1" si="397"/>
        <v>2</v>
      </c>
      <c r="N2159" s="17">
        <f t="shared" ca="1" si="398"/>
        <v>2</v>
      </c>
      <c r="O2159" s="4"/>
      <c r="P2159" s="4">
        <v>45</v>
      </c>
      <c r="Q2159" s="4">
        <v>52</v>
      </c>
      <c r="R2159" s="4">
        <v>60</v>
      </c>
      <c r="S2159" s="4">
        <v>66</v>
      </c>
      <c r="T2159" s="4">
        <v>41</v>
      </c>
      <c r="U2159" s="4">
        <v>47</v>
      </c>
      <c r="V2159" s="13">
        <v>68</v>
      </c>
      <c r="W2159" s="4">
        <v>40</v>
      </c>
      <c r="X2159" s="4">
        <v>41</v>
      </c>
      <c r="Y2159">
        <f t="shared" si="406"/>
        <v>0</v>
      </c>
      <c r="Z2159">
        <f t="shared" si="407"/>
        <v>0</v>
      </c>
    </row>
    <row r="2160" spans="2:26" x14ac:dyDescent="0.25">
      <c r="B2160" s="11">
        <f t="shared" si="408"/>
        <v>44651.49999999479</v>
      </c>
      <c r="C2160" s="1">
        <f t="shared" si="399"/>
        <v>3</v>
      </c>
      <c r="D2160" s="1">
        <f t="shared" si="400"/>
        <v>4</v>
      </c>
      <c r="E2160" s="12">
        <f t="shared" si="401"/>
        <v>13</v>
      </c>
      <c r="F2160" s="124" t="str">
        <f t="shared" si="402"/>
        <v>0</v>
      </c>
      <c r="G2160" s="1">
        <f ca="1">(OFFSET(O2160,0,MATCH(Customer!$J$6,'CDH &amp; HDH'!$P$11:$X$11,0)))</f>
        <v>72</v>
      </c>
      <c r="H2160" s="1" t="str">
        <f t="shared" si="403"/>
        <v>Heating</v>
      </c>
      <c r="I2160" s="1">
        <f ca="1">OFFSET(IF($H2160="Cooling",Customer!$C$25,Customer!$C$52),E2160,D2160)</f>
        <v>70</v>
      </c>
      <c r="J2160" s="1">
        <f ca="1">OFFSET(IF($H2160="Cooling",Customer!$L$25,Customer!$L$52),$E2160,$D2160)</f>
        <v>70</v>
      </c>
      <c r="K2160" s="16">
        <f t="shared" si="404"/>
        <v>0</v>
      </c>
      <c r="L2160" s="16">
        <f t="shared" si="405"/>
        <v>0</v>
      </c>
      <c r="M2160" s="17">
        <f t="shared" ca="1" si="397"/>
        <v>0</v>
      </c>
      <c r="N2160" s="17">
        <f t="shared" ca="1" si="398"/>
        <v>0</v>
      </c>
      <c r="O2160" s="4"/>
      <c r="P2160" s="4">
        <v>46</v>
      </c>
      <c r="Q2160" s="4">
        <v>54</v>
      </c>
      <c r="R2160" s="4">
        <v>64</v>
      </c>
      <c r="S2160" s="4">
        <v>70</v>
      </c>
      <c r="T2160" s="4">
        <v>40</v>
      </c>
      <c r="U2160" s="4">
        <v>48</v>
      </c>
      <c r="V2160" s="13">
        <v>72</v>
      </c>
      <c r="W2160" s="4">
        <v>39</v>
      </c>
      <c r="X2160" s="4">
        <v>42</v>
      </c>
      <c r="Y2160">
        <f t="shared" si="406"/>
        <v>0</v>
      </c>
      <c r="Z2160">
        <f t="shared" si="407"/>
        <v>0</v>
      </c>
    </row>
    <row r="2161" spans="2:26" x14ac:dyDescent="0.25">
      <c r="B2161" s="11">
        <f t="shared" si="408"/>
        <v>44651.541666661455</v>
      </c>
      <c r="C2161" s="1">
        <f t="shared" si="399"/>
        <v>3</v>
      </c>
      <c r="D2161" s="1">
        <f t="shared" si="400"/>
        <v>4</v>
      </c>
      <c r="E2161" s="12">
        <f t="shared" si="401"/>
        <v>14</v>
      </c>
      <c r="F2161" s="124" t="str">
        <f t="shared" si="402"/>
        <v>0</v>
      </c>
      <c r="G2161" s="1">
        <f ca="1">(OFFSET(O2161,0,MATCH(Customer!$J$6,'CDH &amp; HDH'!$P$11:$X$11,0)))</f>
        <v>72</v>
      </c>
      <c r="H2161" s="1" t="str">
        <f t="shared" si="403"/>
        <v>Heating</v>
      </c>
      <c r="I2161" s="1">
        <f ca="1">OFFSET(IF($H2161="Cooling",Customer!$C$25,Customer!$C$52),E2161,D2161)</f>
        <v>70</v>
      </c>
      <c r="J2161" s="1">
        <f ca="1">OFFSET(IF($H2161="Cooling",Customer!$L$25,Customer!$L$52),$E2161,$D2161)</f>
        <v>70</v>
      </c>
      <c r="K2161" s="16">
        <f t="shared" si="404"/>
        <v>0</v>
      </c>
      <c r="L2161" s="16">
        <f t="shared" si="405"/>
        <v>0</v>
      </c>
      <c r="M2161" s="17">
        <f t="shared" ca="1" si="397"/>
        <v>0</v>
      </c>
      <c r="N2161" s="17">
        <f t="shared" ca="1" si="398"/>
        <v>0</v>
      </c>
      <c r="O2161" s="4"/>
      <c r="P2161" s="4">
        <v>46</v>
      </c>
      <c r="Q2161" s="4">
        <v>55</v>
      </c>
      <c r="R2161" s="4">
        <v>66</v>
      </c>
      <c r="S2161" s="4">
        <v>66</v>
      </c>
      <c r="T2161" s="4">
        <v>39</v>
      </c>
      <c r="U2161" s="4">
        <v>49</v>
      </c>
      <c r="V2161" s="13">
        <v>72</v>
      </c>
      <c r="W2161" s="4">
        <v>38</v>
      </c>
      <c r="X2161" s="4">
        <v>43</v>
      </c>
      <c r="Y2161">
        <f t="shared" si="406"/>
        <v>0</v>
      </c>
      <c r="Z2161">
        <f t="shared" si="407"/>
        <v>0</v>
      </c>
    </row>
    <row r="2162" spans="2:26" x14ac:dyDescent="0.25">
      <c r="B2162" s="11">
        <f t="shared" si="408"/>
        <v>44651.583333328119</v>
      </c>
      <c r="C2162" s="1">
        <f t="shared" si="399"/>
        <v>3</v>
      </c>
      <c r="D2162" s="1">
        <f t="shared" si="400"/>
        <v>4</v>
      </c>
      <c r="E2162" s="12">
        <f t="shared" si="401"/>
        <v>15</v>
      </c>
      <c r="F2162" s="124" t="str">
        <f t="shared" si="402"/>
        <v>0</v>
      </c>
      <c r="G2162" s="1">
        <f ca="1">(OFFSET(O2162,0,MATCH(Customer!$J$6,'CDH &amp; HDH'!$P$11:$X$11,0)))</f>
        <v>76</v>
      </c>
      <c r="H2162" s="1" t="str">
        <f t="shared" si="403"/>
        <v>Heating</v>
      </c>
      <c r="I2162" s="1">
        <f ca="1">OFFSET(IF($H2162="Cooling",Customer!$C$25,Customer!$C$52),E2162,D2162)</f>
        <v>70</v>
      </c>
      <c r="J2162" s="1">
        <f ca="1">OFFSET(IF($H2162="Cooling",Customer!$L$25,Customer!$L$52),$E2162,$D2162)</f>
        <v>70</v>
      </c>
      <c r="K2162" s="16">
        <f t="shared" si="404"/>
        <v>0</v>
      </c>
      <c r="L2162" s="16">
        <f t="shared" si="405"/>
        <v>0</v>
      </c>
      <c r="M2162" s="17">
        <f t="shared" ca="1" si="397"/>
        <v>0</v>
      </c>
      <c r="N2162" s="17">
        <f t="shared" ca="1" si="398"/>
        <v>0</v>
      </c>
      <c r="O2162" s="4"/>
      <c r="P2162" s="4">
        <v>46</v>
      </c>
      <c r="Q2162" s="4">
        <v>55</v>
      </c>
      <c r="R2162" s="4">
        <v>69</v>
      </c>
      <c r="S2162" s="4">
        <v>44</v>
      </c>
      <c r="T2162" s="4">
        <v>39</v>
      </c>
      <c r="U2162" s="4">
        <v>49</v>
      </c>
      <c r="V2162" s="13">
        <v>76</v>
      </c>
      <c r="W2162" s="4">
        <v>38</v>
      </c>
      <c r="X2162" s="4">
        <v>43</v>
      </c>
      <c r="Y2162">
        <f t="shared" si="406"/>
        <v>0</v>
      </c>
      <c r="Z2162">
        <f t="shared" si="407"/>
        <v>0</v>
      </c>
    </row>
    <row r="2163" spans="2:26" x14ac:dyDescent="0.25">
      <c r="B2163" s="11">
        <f t="shared" si="408"/>
        <v>44651.624999994783</v>
      </c>
      <c r="C2163" s="1">
        <f t="shared" si="399"/>
        <v>3</v>
      </c>
      <c r="D2163" s="1">
        <f t="shared" si="400"/>
        <v>4</v>
      </c>
      <c r="E2163" s="12">
        <f t="shared" si="401"/>
        <v>16</v>
      </c>
      <c r="F2163" s="124" t="str">
        <f t="shared" si="402"/>
        <v>0</v>
      </c>
      <c r="G2163" s="1">
        <f ca="1">(OFFSET(O2163,0,MATCH(Customer!$J$6,'CDH &amp; HDH'!$P$11:$X$11,0)))</f>
        <v>77</v>
      </c>
      <c r="H2163" s="1" t="str">
        <f t="shared" si="403"/>
        <v>Heating</v>
      </c>
      <c r="I2163" s="1">
        <f ca="1">OFFSET(IF($H2163="Cooling",Customer!$C$25,Customer!$C$52),E2163,D2163)</f>
        <v>70</v>
      </c>
      <c r="J2163" s="1">
        <f ca="1">OFFSET(IF($H2163="Cooling",Customer!$L$25,Customer!$L$52),$E2163,$D2163)</f>
        <v>70</v>
      </c>
      <c r="K2163" s="16">
        <f t="shared" si="404"/>
        <v>0</v>
      </c>
      <c r="L2163" s="16">
        <f t="shared" si="405"/>
        <v>0</v>
      </c>
      <c r="M2163" s="17">
        <f t="shared" ca="1" si="397"/>
        <v>0</v>
      </c>
      <c r="N2163" s="17">
        <f t="shared" ca="1" si="398"/>
        <v>0</v>
      </c>
      <c r="O2163" s="4"/>
      <c r="P2163" s="4">
        <v>46</v>
      </c>
      <c r="Q2163" s="4">
        <v>54</v>
      </c>
      <c r="R2163" s="4">
        <v>70</v>
      </c>
      <c r="S2163" s="4">
        <v>53</v>
      </c>
      <c r="T2163" s="4">
        <v>39</v>
      </c>
      <c r="U2163" s="4">
        <v>49</v>
      </c>
      <c r="V2163" s="13">
        <v>77</v>
      </c>
      <c r="W2163" s="4">
        <v>37</v>
      </c>
      <c r="X2163" s="4">
        <v>43</v>
      </c>
      <c r="Y2163">
        <f t="shared" si="406"/>
        <v>0</v>
      </c>
      <c r="Z2163">
        <f t="shared" si="407"/>
        <v>0</v>
      </c>
    </row>
    <row r="2164" spans="2:26" x14ac:dyDescent="0.25">
      <c r="B2164" s="11">
        <f t="shared" si="408"/>
        <v>44651.666666661447</v>
      </c>
      <c r="C2164" s="1">
        <f t="shared" si="399"/>
        <v>3</v>
      </c>
      <c r="D2164" s="1">
        <f t="shared" si="400"/>
        <v>4</v>
      </c>
      <c r="E2164" s="12">
        <f t="shared" si="401"/>
        <v>17</v>
      </c>
      <c r="F2164" s="124" t="str">
        <f t="shared" si="402"/>
        <v>0</v>
      </c>
      <c r="G2164" s="1">
        <f ca="1">(OFFSET(O2164,0,MATCH(Customer!$J$6,'CDH &amp; HDH'!$P$11:$X$11,0)))</f>
        <v>75</v>
      </c>
      <c r="H2164" s="1" t="str">
        <f t="shared" si="403"/>
        <v>Heating</v>
      </c>
      <c r="I2164" s="1">
        <f ca="1">OFFSET(IF($H2164="Cooling",Customer!$C$25,Customer!$C$52),E2164,D2164)</f>
        <v>70</v>
      </c>
      <c r="J2164" s="1">
        <f ca="1">OFFSET(IF($H2164="Cooling",Customer!$L$25,Customer!$L$52),$E2164,$D2164)</f>
        <v>70</v>
      </c>
      <c r="K2164" s="16">
        <f t="shared" si="404"/>
        <v>0</v>
      </c>
      <c r="L2164" s="16">
        <f t="shared" si="405"/>
        <v>0</v>
      </c>
      <c r="M2164" s="17">
        <f t="shared" ca="1" si="397"/>
        <v>0</v>
      </c>
      <c r="N2164" s="17">
        <f t="shared" ca="1" si="398"/>
        <v>0</v>
      </c>
      <c r="O2164" s="4"/>
      <c r="P2164" s="4">
        <v>45</v>
      </c>
      <c r="Q2164" s="4">
        <v>54</v>
      </c>
      <c r="R2164" s="4">
        <v>70</v>
      </c>
      <c r="S2164" s="4">
        <v>48</v>
      </c>
      <c r="T2164" s="4">
        <v>39</v>
      </c>
      <c r="U2164" s="4">
        <v>49</v>
      </c>
      <c r="V2164" s="13">
        <v>75</v>
      </c>
      <c r="W2164" s="4">
        <v>37</v>
      </c>
      <c r="X2164" s="4">
        <v>43</v>
      </c>
      <c r="Y2164">
        <f t="shared" si="406"/>
        <v>0</v>
      </c>
      <c r="Z2164">
        <f t="shared" si="407"/>
        <v>0</v>
      </c>
    </row>
    <row r="2165" spans="2:26" x14ac:dyDescent="0.25">
      <c r="B2165" s="11">
        <f t="shared" si="408"/>
        <v>44651.708333328112</v>
      </c>
      <c r="C2165" s="1">
        <f t="shared" si="399"/>
        <v>3</v>
      </c>
      <c r="D2165" s="1">
        <f t="shared" si="400"/>
        <v>4</v>
      </c>
      <c r="E2165" s="12">
        <f t="shared" si="401"/>
        <v>18</v>
      </c>
      <c r="F2165" s="124" t="str">
        <f t="shared" si="402"/>
        <v>0</v>
      </c>
      <c r="G2165" s="1">
        <f ca="1">(OFFSET(O2165,0,MATCH(Customer!$J$6,'CDH &amp; HDH'!$P$11:$X$11,0)))</f>
        <v>76</v>
      </c>
      <c r="H2165" s="1" t="str">
        <f t="shared" si="403"/>
        <v>Heating</v>
      </c>
      <c r="I2165" s="1">
        <f ca="1">OFFSET(IF($H2165="Cooling",Customer!$C$25,Customer!$C$52),E2165,D2165)</f>
        <v>70</v>
      </c>
      <c r="J2165" s="1">
        <f ca="1">OFFSET(IF($H2165="Cooling",Customer!$L$25,Customer!$L$52),$E2165,$D2165)</f>
        <v>70</v>
      </c>
      <c r="K2165" s="16">
        <f t="shared" si="404"/>
        <v>0</v>
      </c>
      <c r="L2165" s="16">
        <f t="shared" si="405"/>
        <v>0</v>
      </c>
      <c r="M2165" s="17">
        <f t="shared" ca="1" si="397"/>
        <v>0</v>
      </c>
      <c r="N2165" s="17">
        <f t="shared" ca="1" si="398"/>
        <v>0</v>
      </c>
      <c r="O2165" s="4"/>
      <c r="P2165" s="4">
        <v>44</v>
      </c>
      <c r="Q2165" s="4">
        <v>52</v>
      </c>
      <c r="R2165" s="4">
        <v>68</v>
      </c>
      <c r="S2165" s="4">
        <v>46</v>
      </c>
      <c r="T2165" s="4">
        <v>38</v>
      </c>
      <c r="U2165" s="4">
        <v>48</v>
      </c>
      <c r="V2165" s="13">
        <v>76</v>
      </c>
      <c r="W2165" s="4">
        <v>34</v>
      </c>
      <c r="X2165" s="4">
        <v>44</v>
      </c>
      <c r="Y2165">
        <f t="shared" si="406"/>
        <v>0</v>
      </c>
      <c r="Z2165">
        <f t="shared" si="407"/>
        <v>0</v>
      </c>
    </row>
    <row r="2166" spans="2:26" x14ac:dyDescent="0.25">
      <c r="B2166" s="11">
        <f t="shared" si="408"/>
        <v>44651.749999994776</v>
      </c>
      <c r="C2166" s="1">
        <f t="shared" si="399"/>
        <v>3</v>
      </c>
      <c r="D2166" s="1">
        <f t="shared" si="400"/>
        <v>4</v>
      </c>
      <c r="E2166" s="12">
        <f t="shared" si="401"/>
        <v>19</v>
      </c>
      <c r="F2166" s="124" t="str">
        <f t="shared" si="402"/>
        <v>0</v>
      </c>
      <c r="G2166" s="1">
        <f ca="1">(OFFSET(O2166,0,MATCH(Customer!$J$6,'CDH &amp; HDH'!$P$11:$X$11,0)))</f>
        <v>73</v>
      </c>
      <c r="H2166" s="1" t="str">
        <f t="shared" si="403"/>
        <v>Heating</v>
      </c>
      <c r="I2166" s="1">
        <f ca="1">OFFSET(IF($H2166="Cooling",Customer!$C$25,Customer!$C$52),E2166,D2166)</f>
        <v>66</v>
      </c>
      <c r="J2166" s="1">
        <f ca="1">OFFSET(IF($H2166="Cooling",Customer!$L$25,Customer!$L$52),$E2166,$D2166)</f>
        <v>64</v>
      </c>
      <c r="K2166" s="16">
        <f t="shared" si="404"/>
        <v>0</v>
      </c>
      <c r="L2166" s="16">
        <f t="shared" si="405"/>
        <v>0</v>
      </c>
      <c r="M2166" s="17">
        <f t="shared" ca="1" si="397"/>
        <v>0</v>
      </c>
      <c r="N2166" s="17">
        <f t="shared" ca="1" si="398"/>
        <v>0</v>
      </c>
      <c r="O2166" s="4"/>
      <c r="P2166" s="4">
        <v>43</v>
      </c>
      <c r="Q2166" s="4">
        <v>48</v>
      </c>
      <c r="R2166" s="4">
        <v>62</v>
      </c>
      <c r="S2166" s="4">
        <v>43</v>
      </c>
      <c r="T2166" s="4">
        <v>38</v>
      </c>
      <c r="U2166" s="4">
        <v>49</v>
      </c>
      <c r="V2166" s="13">
        <v>73</v>
      </c>
      <c r="W2166" s="4">
        <v>34</v>
      </c>
      <c r="X2166" s="4">
        <v>43</v>
      </c>
      <c r="Y2166">
        <f t="shared" si="406"/>
        <v>0</v>
      </c>
      <c r="Z2166">
        <f t="shared" si="407"/>
        <v>0</v>
      </c>
    </row>
    <row r="2167" spans="2:26" x14ac:dyDescent="0.25">
      <c r="B2167" s="11">
        <f t="shared" si="408"/>
        <v>44651.79166666144</v>
      </c>
      <c r="C2167" s="1">
        <f t="shared" si="399"/>
        <v>3</v>
      </c>
      <c r="D2167" s="1">
        <f t="shared" si="400"/>
        <v>4</v>
      </c>
      <c r="E2167" s="12">
        <f t="shared" si="401"/>
        <v>20</v>
      </c>
      <c r="F2167" s="124" t="str">
        <f t="shared" si="402"/>
        <v>0</v>
      </c>
      <c r="G2167" s="1">
        <f ca="1">(OFFSET(O2167,0,MATCH(Customer!$J$6,'CDH &amp; HDH'!$P$11:$X$11,0)))</f>
        <v>68</v>
      </c>
      <c r="H2167" s="1" t="str">
        <f t="shared" si="403"/>
        <v>Heating</v>
      </c>
      <c r="I2167" s="1">
        <f ca="1">OFFSET(IF($H2167="Cooling",Customer!$C$25,Customer!$C$52),E2167,D2167)</f>
        <v>66</v>
      </c>
      <c r="J2167" s="1">
        <f ca="1">OFFSET(IF($H2167="Cooling",Customer!$L$25,Customer!$L$52),$E2167,$D2167)</f>
        <v>64</v>
      </c>
      <c r="K2167" s="16">
        <f t="shared" si="404"/>
        <v>0</v>
      </c>
      <c r="L2167" s="16">
        <f t="shared" si="405"/>
        <v>0</v>
      </c>
      <c r="M2167" s="17">
        <f t="shared" ca="1" si="397"/>
        <v>0</v>
      </c>
      <c r="N2167" s="17">
        <f t="shared" ca="1" si="398"/>
        <v>0</v>
      </c>
      <c r="O2167" s="4"/>
      <c r="P2167" s="4">
        <v>43</v>
      </c>
      <c r="Q2167" s="4">
        <v>46</v>
      </c>
      <c r="R2167" s="4">
        <v>58</v>
      </c>
      <c r="S2167" s="4">
        <v>43</v>
      </c>
      <c r="T2167" s="4">
        <v>38</v>
      </c>
      <c r="U2167" s="4">
        <v>49</v>
      </c>
      <c r="V2167" s="13">
        <v>68</v>
      </c>
      <c r="W2167" s="4">
        <v>34</v>
      </c>
      <c r="X2167" s="4">
        <v>43</v>
      </c>
      <c r="Y2167">
        <f t="shared" si="406"/>
        <v>0</v>
      </c>
      <c r="Z2167">
        <f t="shared" si="407"/>
        <v>0</v>
      </c>
    </row>
    <row r="2168" spans="2:26" x14ac:dyDescent="0.25">
      <c r="B2168" s="11">
        <f t="shared" si="408"/>
        <v>44651.833333328104</v>
      </c>
      <c r="C2168" s="1">
        <f t="shared" si="399"/>
        <v>3</v>
      </c>
      <c r="D2168" s="1">
        <f t="shared" si="400"/>
        <v>4</v>
      </c>
      <c r="E2168" s="12">
        <f t="shared" si="401"/>
        <v>21</v>
      </c>
      <c r="F2168" s="124" t="str">
        <f t="shared" si="402"/>
        <v>0</v>
      </c>
      <c r="G2168" s="1">
        <f ca="1">(OFFSET(O2168,0,MATCH(Customer!$J$6,'CDH &amp; HDH'!$P$11:$X$11,0)))</f>
        <v>67</v>
      </c>
      <c r="H2168" s="1" t="str">
        <f t="shared" si="403"/>
        <v>Heating</v>
      </c>
      <c r="I2168" s="1">
        <f ca="1">OFFSET(IF($H2168="Cooling",Customer!$C$25,Customer!$C$52),E2168,D2168)</f>
        <v>66</v>
      </c>
      <c r="J2168" s="1">
        <f ca="1">OFFSET(IF($H2168="Cooling",Customer!$L$25,Customer!$L$52),$E2168,$D2168)</f>
        <v>64</v>
      </c>
      <c r="K2168" s="16">
        <f t="shared" si="404"/>
        <v>0</v>
      </c>
      <c r="L2168" s="16">
        <f t="shared" si="405"/>
        <v>0</v>
      </c>
      <c r="M2168" s="17">
        <f t="shared" ca="1" si="397"/>
        <v>0</v>
      </c>
      <c r="N2168" s="17">
        <f t="shared" ca="1" si="398"/>
        <v>0</v>
      </c>
      <c r="O2168" s="4"/>
      <c r="P2168" s="4">
        <v>43</v>
      </c>
      <c r="Q2168" s="4">
        <v>43</v>
      </c>
      <c r="R2168" s="4">
        <v>57</v>
      </c>
      <c r="S2168" s="4">
        <v>45</v>
      </c>
      <c r="T2168" s="4">
        <v>38</v>
      </c>
      <c r="U2168" s="4">
        <v>48</v>
      </c>
      <c r="V2168" s="13">
        <v>67</v>
      </c>
      <c r="W2168" s="4">
        <v>34</v>
      </c>
      <c r="X2168" s="4">
        <v>43</v>
      </c>
      <c r="Y2168">
        <f t="shared" si="406"/>
        <v>0</v>
      </c>
      <c r="Z2168">
        <f t="shared" si="407"/>
        <v>0</v>
      </c>
    </row>
    <row r="2169" spans="2:26" x14ac:dyDescent="0.25">
      <c r="B2169" s="11">
        <f t="shared" si="408"/>
        <v>44651.874999994769</v>
      </c>
      <c r="C2169" s="1">
        <f t="shared" si="399"/>
        <v>3</v>
      </c>
      <c r="D2169" s="1">
        <f t="shared" si="400"/>
        <v>4</v>
      </c>
      <c r="E2169" s="12">
        <f t="shared" si="401"/>
        <v>22</v>
      </c>
      <c r="F2169" s="124" t="str">
        <f t="shared" si="402"/>
        <v>0</v>
      </c>
      <c r="G2169" s="1">
        <f ca="1">(OFFSET(O2169,0,MATCH(Customer!$J$6,'CDH &amp; HDH'!$P$11:$X$11,0)))</f>
        <v>67</v>
      </c>
      <c r="H2169" s="1" t="str">
        <f t="shared" si="403"/>
        <v>Heating</v>
      </c>
      <c r="I2169" s="1">
        <f ca="1">OFFSET(IF($H2169="Cooling",Customer!$C$25,Customer!$C$52),E2169,D2169)</f>
        <v>66</v>
      </c>
      <c r="J2169" s="1">
        <f ca="1">OFFSET(IF($H2169="Cooling",Customer!$L$25,Customer!$L$52),$E2169,$D2169)</f>
        <v>64</v>
      </c>
      <c r="K2169" s="16">
        <f t="shared" si="404"/>
        <v>0</v>
      </c>
      <c r="L2169" s="16">
        <f t="shared" si="405"/>
        <v>0</v>
      </c>
      <c r="M2169" s="17">
        <f t="shared" ca="1" si="397"/>
        <v>0</v>
      </c>
      <c r="N2169" s="17">
        <f t="shared" ca="1" si="398"/>
        <v>0</v>
      </c>
      <c r="O2169" s="4"/>
      <c r="P2169" s="4">
        <v>42</v>
      </c>
      <c r="Q2169" s="4">
        <v>41</v>
      </c>
      <c r="R2169" s="4">
        <v>54</v>
      </c>
      <c r="S2169" s="4">
        <v>43</v>
      </c>
      <c r="T2169" s="4">
        <v>39</v>
      </c>
      <c r="U2169" s="4">
        <v>47</v>
      </c>
      <c r="V2169" s="13">
        <v>67</v>
      </c>
      <c r="W2169" s="4">
        <v>34</v>
      </c>
      <c r="X2169" s="4">
        <v>43</v>
      </c>
      <c r="Y2169">
        <f t="shared" si="406"/>
        <v>0</v>
      </c>
      <c r="Z2169">
        <f t="shared" si="407"/>
        <v>0</v>
      </c>
    </row>
    <row r="2170" spans="2:26" x14ac:dyDescent="0.25">
      <c r="B2170" s="11">
        <f t="shared" si="408"/>
        <v>44651.916666661433</v>
      </c>
      <c r="C2170" s="1">
        <f t="shared" si="399"/>
        <v>3</v>
      </c>
      <c r="D2170" s="1">
        <f t="shared" si="400"/>
        <v>4</v>
      </c>
      <c r="E2170" s="12">
        <f t="shared" si="401"/>
        <v>23</v>
      </c>
      <c r="F2170" s="124" t="str">
        <f t="shared" si="402"/>
        <v>0</v>
      </c>
      <c r="G2170" s="1">
        <f ca="1">(OFFSET(O2170,0,MATCH(Customer!$J$6,'CDH &amp; HDH'!$P$11:$X$11,0)))</f>
        <v>66</v>
      </c>
      <c r="H2170" s="1" t="str">
        <f t="shared" si="403"/>
        <v>Heating</v>
      </c>
      <c r="I2170" s="1">
        <f ca="1">OFFSET(IF($H2170="Cooling",Customer!$C$25,Customer!$C$52),E2170,D2170)</f>
        <v>66</v>
      </c>
      <c r="J2170" s="1">
        <f ca="1">OFFSET(IF($H2170="Cooling",Customer!$L$25,Customer!$L$52),$E2170,$D2170)</f>
        <v>64</v>
      </c>
      <c r="K2170" s="16">
        <f t="shared" si="404"/>
        <v>0</v>
      </c>
      <c r="L2170" s="16">
        <f t="shared" si="405"/>
        <v>0</v>
      </c>
      <c r="M2170" s="17">
        <f t="shared" ca="1" si="397"/>
        <v>0</v>
      </c>
      <c r="N2170" s="17">
        <f t="shared" ca="1" si="398"/>
        <v>0</v>
      </c>
      <c r="O2170" s="4"/>
      <c r="P2170" s="4">
        <v>41</v>
      </c>
      <c r="Q2170" s="4">
        <v>40</v>
      </c>
      <c r="R2170" s="4">
        <v>50</v>
      </c>
      <c r="S2170" s="4">
        <v>41</v>
      </c>
      <c r="T2170" s="4">
        <v>40</v>
      </c>
      <c r="U2170" s="4">
        <v>45</v>
      </c>
      <c r="V2170" s="13">
        <v>66</v>
      </c>
      <c r="W2170" s="4">
        <v>33</v>
      </c>
      <c r="X2170" s="4">
        <v>43</v>
      </c>
      <c r="Y2170">
        <f t="shared" si="406"/>
        <v>0</v>
      </c>
      <c r="Z2170">
        <f t="shared" si="407"/>
        <v>0</v>
      </c>
    </row>
    <row r="2171" spans="2:26" x14ac:dyDescent="0.25">
      <c r="B2171" s="11">
        <f t="shared" si="408"/>
        <v>44651.958333328097</v>
      </c>
      <c r="C2171" s="1">
        <f t="shared" si="399"/>
        <v>3</v>
      </c>
      <c r="D2171" s="1">
        <f t="shared" si="400"/>
        <v>4</v>
      </c>
      <c r="E2171" s="12">
        <f t="shared" si="401"/>
        <v>24</v>
      </c>
      <c r="F2171" s="124" t="str">
        <f t="shared" si="402"/>
        <v>0</v>
      </c>
      <c r="G2171" s="1">
        <f ca="1">(OFFSET(O2171,0,MATCH(Customer!$J$6,'CDH &amp; HDH'!$P$11:$X$11,0)))</f>
        <v>66</v>
      </c>
      <c r="H2171" s="1" t="str">
        <f t="shared" si="403"/>
        <v>Heating</v>
      </c>
      <c r="I2171" s="1">
        <f ca="1">OFFSET(IF($H2171="Cooling",Customer!$C$25,Customer!$C$52),E2171,D2171)</f>
        <v>66</v>
      </c>
      <c r="J2171" s="1">
        <f ca="1">OFFSET(IF($H2171="Cooling",Customer!$L$25,Customer!$L$52),$E2171,$D2171)</f>
        <v>64</v>
      </c>
      <c r="K2171" s="16">
        <f t="shared" si="404"/>
        <v>0</v>
      </c>
      <c r="L2171" s="16">
        <f t="shared" si="405"/>
        <v>0</v>
      </c>
      <c r="M2171" s="17">
        <f t="shared" ca="1" si="397"/>
        <v>0</v>
      </c>
      <c r="N2171" s="17">
        <f t="shared" ca="1" si="398"/>
        <v>0</v>
      </c>
      <c r="O2171" s="4"/>
      <c r="P2171" s="4">
        <v>40</v>
      </c>
      <c r="Q2171" s="4">
        <v>38</v>
      </c>
      <c r="R2171" s="4">
        <v>47</v>
      </c>
      <c r="S2171" s="4">
        <v>39</v>
      </c>
      <c r="T2171" s="4">
        <v>41</v>
      </c>
      <c r="U2171" s="4">
        <v>44</v>
      </c>
      <c r="V2171" s="13">
        <v>66</v>
      </c>
      <c r="W2171" s="4">
        <v>33</v>
      </c>
      <c r="X2171" s="4">
        <v>43</v>
      </c>
      <c r="Y2171">
        <f t="shared" si="406"/>
        <v>0</v>
      </c>
      <c r="Z2171">
        <f t="shared" si="407"/>
        <v>0</v>
      </c>
    </row>
    <row r="2172" spans="2:26" x14ac:dyDescent="0.25">
      <c r="B2172" s="11">
        <f t="shared" si="408"/>
        <v>44651.999999994761</v>
      </c>
      <c r="C2172" s="1">
        <f t="shared" si="399"/>
        <v>4</v>
      </c>
      <c r="D2172" s="1">
        <f t="shared" si="400"/>
        <v>5</v>
      </c>
      <c r="E2172" s="12">
        <f t="shared" si="401"/>
        <v>1</v>
      </c>
      <c r="F2172" s="124" t="str">
        <f t="shared" si="402"/>
        <v>0</v>
      </c>
      <c r="G2172" s="1">
        <f ca="1">(OFFSET(O2172,0,MATCH(Customer!$J$6,'CDH &amp; HDH'!$P$11:$X$11,0)))</f>
        <v>66</v>
      </c>
      <c r="H2172" s="1" t="str">
        <f t="shared" si="403"/>
        <v>Heating</v>
      </c>
      <c r="I2172" s="1">
        <f ca="1">OFFSET(IF($H2172="Cooling",Customer!$C$25,Customer!$C$52),E2172,D2172)</f>
        <v>66</v>
      </c>
      <c r="J2172" s="1">
        <f ca="1">OFFSET(IF($H2172="Cooling",Customer!$L$25,Customer!$L$52),$E2172,$D2172)</f>
        <v>64</v>
      </c>
      <c r="K2172" s="16">
        <f t="shared" si="404"/>
        <v>0</v>
      </c>
      <c r="L2172" s="16">
        <f t="shared" si="405"/>
        <v>0</v>
      </c>
      <c r="M2172" s="17">
        <f t="shared" ca="1" si="397"/>
        <v>0</v>
      </c>
      <c r="N2172" s="17">
        <f t="shared" ca="1" si="398"/>
        <v>0</v>
      </c>
      <c r="O2172" s="4"/>
      <c r="P2172" s="4">
        <v>40</v>
      </c>
      <c r="Q2172" s="4">
        <v>37</v>
      </c>
      <c r="R2172" s="4">
        <v>43</v>
      </c>
      <c r="S2172" s="4">
        <v>37</v>
      </c>
      <c r="T2172" s="4">
        <v>42</v>
      </c>
      <c r="U2172" s="4">
        <v>42</v>
      </c>
      <c r="V2172" s="13">
        <v>66</v>
      </c>
      <c r="W2172" s="4">
        <v>32</v>
      </c>
      <c r="X2172" s="4">
        <v>43</v>
      </c>
      <c r="Y2172">
        <f t="shared" si="406"/>
        <v>0</v>
      </c>
      <c r="Z2172">
        <f t="shared" si="407"/>
        <v>0</v>
      </c>
    </row>
    <row r="2173" spans="2:26" x14ac:dyDescent="0.25">
      <c r="B2173" s="11">
        <f t="shared" si="408"/>
        <v>44652.041666661426</v>
      </c>
      <c r="C2173" s="1">
        <f t="shared" si="399"/>
        <v>4</v>
      </c>
      <c r="D2173" s="1">
        <f t="shared" si="400"/>
        <v>5</v>
      </c>
      <c r="E2173" s="12">
        <f t="shared" si="401"/>
        <v>2</v>
      </c>
      <c r="F2173" s="124" t="str">
        <f t="shared" si="402"/>
        <v>0</v>
      </c>
      <c r="G2173" s="1">
        <f ca="1">(OFFSET(O2173,0,MATCH(Customer!$J$6,'CDH &amp; HDH'!$P$11:$X$11,0)))</f>
        <v>65</v>
      </c>
      <c r="H2173" s="1" t="str">
        <f t="shared" si="403"/>
        <v>Heating</v>
      </c>
      <c r="I2173" s="1">
        <f ca="1">OFFSET(IF($H2173="Cooling",Customer!$C$25,Customer!$C$52),E2173,D2173)</f>
        <v>66</v>
      </c>
      <c r="J2173" s="1">
        <f ca="1">OFFSET(IF($H2173="Cooling",Customer!$L$25,Customer!$L$52),$E2173,$D2173)</f>
        <v>64</v>
      </c>
      <c r="K2173" s="16">
        <f t="shared" si="404"/>
        <v>0</v>
      </c>
      <c r="L2173" s="16">
        <f t="shared" si="405"/>
        <v>0</v>
      </c>
      <c r="M2173" s="17">
        <f t="shared" ca="1" si="397"/>
        <v>1</v>
      </c>
      <c r="N2173" s="17">
        <f t="shared" ca="1" si="398"/>
        <v>0</v>
      </c>
      <c r="O2173" s="4"/>
      <c r="P2173" s="4">
        <v>39</v>
      </c>
      <c r="Q2173" s="4">
        <v>35</v>
      </c>
      <c r="R2173" s="4">
        <v>40</v>
      </c>
      <c r="S2173" s="4">
        <v>35</v>
      </c>
      <c r="T2173" s="4">
        <v>43</v>
      </c>
      <c r="U2173" s="4">
        <v>41</v>
      </c>
      <c r="V2173" s="13">
        <v>65</v>
      </c>
      <c r="W2173" s="4">
        <v>32</v>
      </c>
      <c r="X2173" s="4">
        <v>43</v>
      </c>
      <c r="Y2173">
        <f t="shared" si="406"/>
        <v>0</v>
      </c>
      <c r="Z2173">
        <f t="shared" si="407"/>
        <v>0</v>
      </c>
    </row>
    <row r="2174" spans="2:26" x14ac:dyDescent="0.25">
      <c r="B2174" s="11">
        <f t="shared" si="408"/>
        <v>44652.08333332809</v>
      </c>
      <c r="C2174" s="1">
        <f t="shared" si="399"/>
        <v>4</v>
      </c>
      <c r="D2174" s="1">
        <f t="shared" si="400"/>
        <v>5</v>
      </c>
      <c r="E2174" s="12">
        <f t="shared" si="401"/>
        <v>3</v>
      </c>
      <c r="F2174" s="124" t="str">
        <f t="shared" si="402"/>
        <v>0</v>
      </c>
      <c r="G2174" s="1">
        <f ca="1">(OFFSET(O2174,0,MATCH(Customer!$J$6,'CDH &amp; HDH'!$P$11:$X$11,0)))</f>
        <v>65</v>
      </c>
      <c r="H2174" s="1" t="str">
        <f t="shared" si="403"/>
        <v>Heating</v>
      </c>
      <c r="I2174" s="1">
        <f ca="1">OFFSET(IF($H2174="Cooling",Customer!$C$25,Customer!$C$52),E2174,D2174)</f>
        <v>66</v>
      </c>
      <c r="J2174" s="1">
        <f ca="1">OFFSET(IF($H2174="Cooling",Customer!$L$25,Customer!$L$52),$E2174,$D2174)</f>
        <v>64</v>
      </c>
      <c r="K2174" s="16">
        <f t="shared" si="404"/>
        <v>0</v>
      </c>
      <c r="L2174" s="16">
        <f t="shared" si="405"/>
        <v>0</v>
      </c>
      <c r="M2174" s="17">
        <f t="shared" ca="1" si="397"/>
        <v>1</v>
      </c>
      <c r="N2174" s="17">
        <f t="shared" ca="1" si="398"/>
        <v>0</v>
      </c>
      <c r="O2174" s="4"/>
      <c r="P2174" s="4">
        <v>38</v>
      </c>
      <c r="Q2174" s="4">
        <v>34</v>
      </c>
      <c r="R2174" s="4">
        <v>37</v>
      </c>
      <c r="S2174" s="4">
        <v>33</v>
      </c>
      <c r="T2174" s="4">
        <v>44</v>
      </c>
      <c r="U2174" s="4">
        <v>39</v>
      </c>
      <c r="V2174" s="13">
        <v>65</v>
      </c>
      <c r="W2174" s="4">
        <v>31</v>
      </c>
      <c r="X2174" s="4">
        <v>43</v>
      </c>
      <c r="Y2174">
        <f t="shared" si="406"/>
        <v>0</v>
      </c>
      <c r="Z2174">
        <f t="shared" si="407"/>
        <v>0</v>
      </c>
    </row>
    <row r="2175" spans="2:26" x14ac:dyDescent="0.25">
      <c r="B2175" s="11">
        <f t="shared" si="408"/>
        <v>44652.124999994754</v>
      </c>
      <c r="C2175" s="1">
        <f t="shared" si="399"/>
        <v>4</v>
      </c>
      <c r="D2175" s="1">
        <f t="shared" si="400"/>
        <v>5</v>
      </c>
      <c r="E2175" s="12">
        <f t="shared" si="401"/>
        <v>4</v>
      </c>
      <c r="F2175" s="124" t="str">
        <f t="shared" si="402"/>
        <v>0</v>
      </c>
      <c r="G2175" s="1">
        <f ca="1">(OFFSET(O2175,0,MATCH(Customer!$J$6,'CDH &amp; HDH'!$P$11:$X$11,0)))</f>
        <v>65</v>
      </c>
      <c r="H2175" s="1" t="str">
        <f t="shared" si="403"/>
        <v>Heating</v>
      </c>
      <c r="I2175" s="1">
        <f ca="1">OFFSET(IF($H2175="Cooling",Customer!$C$25,Customer!$C$52),E2175,D2175)</f>
        <v>66</v>
      </c>
      <c r="J2175" s="1">
        <f ca="1">OFFSET(IF($H2175="Cooling",Customer!$L$25,Customer!$L$52),$E2175,$D2175)</f>
        <v>64</v>
      </c>
      <c r="K2175" s="16">
        <f t="shared" si="404"/>
        <v>0</v>
      </c>
      <c r="L2175" s="16">
        <f t="shared" si="405"/>
        <v>0</v>
      </c>
      <c r="M2175" s="17">
        <f t="shared" ca="1" si="397"/>
        <v>1</v>
      </c>
      <c r="N2175" s="17">
        <f t="shared" ca="1" si="398"/>
        <v>0</v>
      </c>
      <c r="O2175" s="4"/>
      <c r="P2175" s="4">
        <v>37</v>
      </c>
      <c r="Q2175" s="4">
        <v>32</v>
      </c>
      <c r="R2175" s="4">
        <v>33</v>
      </c>
      <c r="S2175" s="4">
        <v>31</v>
      </c>
      <c r="T2175" s="4">
        <v>45</v>
      </c>
      <c r="U2175" s="4">
        <v>38</v>
      </c>
      <c r="V2175" s="13">
        <v>65</v>
      </c>
      <c r="W2175" s="4">
        <v>31</v>
      </c>
      <c r="X2175" s="4">
        <v>43</v>
      </c>
      <c r="Y2175">
        <f t="shared" si="406"/>
        <v>0</v>
      </c>
      <c r="Z2175">
        <f t="shared" si="407"/>
        <v>0</v>
      </c>
    </row>
    <row r="2176" spans="2:26" x14ac:dyDescent="0.25">
      <c r="B2176" s="11">
        <f t="shared" si="408"/>
        <v>44652.166666661418</v>
      </c>
      <c r="C2176" s="1">
        <f t="shared" si="399"/>
        <v>4</v>
      </c>
      <c r="D2176" s="1">
        <f t="shared" si="400"/>
        <v>5</v>
      </c>
      <c r="E2176" s="12">
        <f t="shared" si="401"/>
        <v>5</v>
      </c>
      <c r="F2176" s="124" t="str">
        <f t="shared" si="402"/>
        <v>0</v>
      </c>
      <c r="G2176" s="1">
        <f ca="1">(OFFSET(O2176,0,MATCH(Customer!$J$6,'CDH &amp; HDH'!$P$11:$X$11,0)))</f>
        <v>65</v>
      </c>
      <c r="H2176" s="1" t="str">
        <f t="shared" si="403"/>
        <v>Heating</v>
      </c>
      <c r="I2176" s="1">
        <f ca="1">OFFSET(IF($H2176="Cooling",Customer!$C$25,Customer!$C$52),E2176,D2176)</f>
        <v>66</v>
      </c>
      <c r="J2176" s="1">
        <f ca="1">OFFSET(IF($H2176="Cooling",Customer!$L$25,Customer!$L$52),$E2176,$D2176)</f>
        <v>64</v>
      </c>
      <c r="K2176" s="16">
        <f t="shared" si="404"/>
        <v>0</v>
      </c>
      <c r="L2176" s="16">
        <f t="shared" si="405"/>
        <v>0</v>
      </c>
      <c r="M2176" s="17">
        <f t="shared" ca="1" si="397"/>
        <v>1</v>
      </c>
      <c r="N2176" s="17">
        <f t="shared" ca="1" si="398"/>
        <v>0</v>
      </c>
      <c r="O2176" s="4"/>
      <c r="P2176" s="4">
        <v>37</v>
      </c>
      <c r="Q2176" s="4">
        <v>31</v>
      </c>
      <c r="R2176" s="4">
        <v>33</v>
      </c>
      <c r="S2176" s="4">
        <v>29</v>
      </c>
      <c r="T2176" s="4">
        <v>43</v>
      </c>
      <c r="U2176" s="4">
        <v>37</v>
      </c>
      <c r="V2176" s="13">
        <v>65</v>
      </c>
      <c r="W2176" s="4">
        <v>29</v>
      </c>
      <c r="X2176" s="4">
        <v>43</v>
      </c>
      <c r="Y2176">
        <f t="shared" si="406"/>
        <v>0</v>
      </c>
      <c r="Z2176">
        <f t="shared" si="407"/>
        <v>0</v>
      </c>
    </row>
    <row r="2177" spans="2:26" x14ac:dyDescent="0.25">
      <c r="B2177" s="11">
        <f t="shared" si="408"/>
        <v>44652.208333328083</v>
      </c>
      <c r="C2177" s="1">
        <f t="shared" si="399"/>
        <v>4</v>
      </c>
      <c r="D2177" s="1">
        <f t="shared" si="400"/>
        <v>5</v>
      </c>
      <c r="E2177" s="12">
        <f t="shared" si="401"/>
        <v>6</v>
      </c>
      <c r="F2177" s="124" t="str">
        <f t="shared" si="402"/>
        <v>0</v>
      </c>
      <c r="G2177" s="1">
        <f ca="1">(OFFSET(O2177,0,MATCH(Customer!$J$6,'CDH &amp; HDH'!$P$11:$X$11,0)))</f>
        <v>64</v>
      </c>
      <c r="H2177" s="1" t="str">
        <f t="shared" si="403"/>
        <v>Heating</v>
      </c>
      <c r="I2177" s="1">
        <f ca="1">OFFSET(IF($H2177="Cooling",Customer!$C$25,Customer!$C$52),E2177,D2177)</f>
        <v>66</v>
      </c>
      <c r="J2177" s="1">
        <f ca="1">OFFSET(IF($H2177="Cooling",Customer!$L$25,Customer!$L$52),$E2177,$D2177)</f>
        <v>64</v>
      </c>
      <c r="K2177" s="16">
        <f t="shared" si="404"/>
        <v>0</v>
      </c>
      <c r="L2177" s="16">
        <f t="shared" si="405"/>
        <v>0</v>
      </c>
      <c r="M2177" s="17">
        <f t="shared" ca="1" si="397"/>
        <v>2</v>
      </c>
      <c r="N2177" s="17">
        <f t="shared" ca="1" si="398"/>
        <v>0</v>
      </c>
      <c r="O2177" s="4"/>
      <c r="P2177" s="4">
        <v>37</v>
      </c>
      <c r="Q2177" s="4">
        <v>31</v>
      </c>
      <c r="R2177" s="4">
        <v>32</v>
      </c>
      <c r="S2177" s="4">
        <v>28</v>
      </c>
      <c r="T2177" s="4">
        <v>45</v>
      </c>
      <c r="U2177" s="4">
        <v>36</v>
      </c>
      <c r="V2177" s="13">
        <v>64</v>
      </c>
      <c r="W2177" s="4">
        <v>28</v>
      </c>
      <c r="X2177" s="4">
        <v>43</v>
      </c>
      <c r="Y2177">
        <f t="shared" si="406"/>
        <v>0</v>
      </c>
      <c r="Z2177">
        <f t="shared" si="407"/>
        <v>0</v>
      </c>
    </row>
    <row r="2178" spans="2:26" x14ac:dyDescent="0.25">
      <c r="B2178" s="11">
        <f t="shared" si="408"/>
        <v>44652.249999994747</v>
      </c>
      <c r="C2178" s="1">
        <f t="shared" si="399"/>
        <v>4</v>
      </c>
      <c r="D2178" s="1">
        <f t="shared" si="400"/>
        <v>5</v>
      </c>
      <c r="E2178" s="12">
        <f t="shared" si="401"/>
        <v>7</v>
      </c>
      <c r="F2178" s="124" t="str">
        <f t="shared" si="402"/>
        <v>0</v>
      </c>
      <c r="G2178" s="1">
        <f ca="1">(OFFSET(O2178,0,MATCH(Customer!$J$6,'CDH &amp; HDH'!$P$11:$X$11,0)))</f>
        <v>65</v>
      </c>
      <c r="H2178" s="1" t="str">
        <f t="shared" si="403"/>
        <v>Heating</v>
      </c>
      <c r="I2178" s="1">
        <f ca="1">OFFSET(IF($H2178="Cooling",Customer!$C$25,Customer!$C$52),E2178,D2178)</f>
        <v>66</v>
      </c>
      <c r="J2178" s="1">
        <f ca="1">OFFSET(IF($H2178="Cooling",Customer!$L$25,Customer!$L$52),$E2178,$D2178)</f>
        <v>64</v>
      </c>
      <c r="K2178" s="16">
        <f t="shared" si="404"/>
        <v>0</v>
      </c>
      <c r="L2178" s="16">
        <f t="shared" si="405"/>
        <v>0</v>
      </c>
      <c r="M2178" s="17">
        <f t="shared" ca="1" si="397"/>
        <v>1</v>
      </c>
      <c r="N2178" s="17">
        <f t="shared" ca="1" si="398"/>
        <v>0</v>
      </c>
      <c r="O2178" s="4"/>
      <c r="P2178" s="4">
        <v>38</v>
      </c>
      <c r="Q2178" s="4">
        <v>33</v>
      </c>
      <c r="R2178" s="4">
        <v>32</v>
      </c>
      <c r="S2178" s="4">
        <v>28</v>
      </c>
      <c r="T2178" s="4">
        <v>45</v>
      </c>
      <c r="U2178" s="4">
        <v>38</v>
      </c>
      <c r="V2178" s="13">
        <v>65</v>
      </c>
      <c r="W2178" s="4">
        <v>30</v>
      </c>
      <c r="X2178" s="4">
        <v>43</v>
      </c>
      <c r="Y2178">
        <f t="shared" si="406"/>
        <v>0</v>
      </c>
      <c r="Z2178">
        <f t="shared" si="407"/>
        <v>0</v>
      </c>
    </row>
    <row r="2179" spans="2:26" x14ac:dyDescent="0.25">
      <c r="B2179" s="11">
        <f t="shared" si="408"/>
        <v>44652.291666661411</v>
      </c>
      <c r="C2179" s="1">
        <f t="shared" si="399"/>
        <v>4</v>
      </c>
      <c r="D2179" s="1">
        <f t="shared" si="400"/>
        <v>5</v>
      </c>
      <c r="E2179" s="12">
        <f t="shared" si="401"/>
        <v>8</v>
      </c>
      <c r="F2179" s="124" t="str">
        <f t="shared" si="402"/>
        <v>0</v>
      </c>
      <c r="G2179" s="1">
        <f ca="1">(OFFSET(O2179,0,MATCH(Customer!$J$6,'CDH &amp; HDH'!$P$11:$X$11,0)))</f>
        <v>68</v>
      </c>
      <c r="H2179" s="1" t="str">
        <f t="shared" si="403"/>
        <v>Heating</v>
      </c>
      <c r="I2179" s="1">
        <f ca="1">OFFSET(IF($H2179="Cooling",Customer!$C$25,Customer!$C$52),E2179,D2179)</f>
        <v>70</v>
      </c>
      <c r="J2179" s="1">
        <f ca="1">OFFSET(IF($H2179="Cooling",Customer!$L$25,Customer!$L$52),$E2179,$D2179)</f>
        <v>70</v>
      </c>
      <c r="K2179" s="16">
        <f t="shared" si="404"/>
        <v>0</v>
      </c>
      <c r="L2179" s="16">
        <f t="shared" si="405"/>
        <v>0</v>
      </c>
      <c r="M2179" s="17">
        <f t="shared" ca="1" si="397"/>
        <v>2</v>
      </c>
      <c r="N2179" s="17">
        <f t="shared" ca="1" si="398"/>
        <v>2</v>
      </c>
      <c r="O2179" s="4"/>
      <c r="P2179" s="4">
        <v>38</v>
      </c>
      <c r="Q2179" s="4">
        <v>35</v>
      </c>
      <c r="R2179" s="4">
        <v>34</v>
      </c>
      <c r="S2179" s="4">
        <v>34</v>
      </c>
      <c r="T2179" s="4">
        <v>48</v>
      </c>
      <c r="U2179" s="4">
        <v>43</v>
      </c>
      <c r="V2179" s="13">
        <v>68</v>
      </c>
      <c r="W2179" s="4">
        <v>32</v>
      </c>
      <c r="X2179" s="4">
        <v>43</v>
      </c>
      <c r="Y2179">
        <f t="shared" si="406"/>
        <v>0</v>
      </c>
      <c r="Z2179">
        <f t="shared" si="407"/>
        <v>0</v>
      </c>
    </row>
    <row r="2180" spans="2:26" x14ac:dyDescent="0.25">
      <c r="B2180" s="11">
        <f t="shared" si="408"/>
        <v>44652.333333328075</v>
      </c>
      <c r="C2180" s="1">
        <f t="shared" si="399"/>
        <v>4</v>
      </c>
      <c r="D2180" s="1">
        <f t="shared" si="400"/>
        <v>5</v>
      </c>
      <c r="E2180" s="12">
        <f t="shared" si="401"/>
        <v>9</v>
      </c>
      <c r="F2180" s="124" t="str">
        <f t="shared" si="402"/>
        <v>0</v>
      </c>
      <c r="G2180" s="1">
        <f ca="1">(OFFSET(O2180,0,MATCH(Customer!$J$6,'CDH &amp; HDH'!$P$11:$X$11,0)))</f>
        <v>70</v>
      </c>
      <c r="H2180" s="1" t="str">
        <f t="shared" si="403"/>
        <v>Heating</v>
      </c>
      <c r="I2180" s="1">
        <f ca="1">OFFSET(IF($H2180="Cooling",Customer!$C$25,Customer!$C$52),E2180,D2180)</f>
        <v>70</v>
      </c>
      <c r="J2180" s="1">
        <f ca="1">OFFSET(IF($H2180="Cooling",Customer!$L$25,Customer!$L$52),$E2180,$D2180)</f>
        <v>70</v>
      </c>
      <c r="K2180" s="16">
        <f t="shared" si="404"/>
        <v>0</v>
      </c>
      <c r="L2180" s="16">
        <f t="shared" si="405"/>
        <v>0</v>
      </c>
      <c r="M2180" s="17">
        <f t="shared" ca="1" si="397"/>
        <v>0</v>
      </c>
      <c r="N2180" s="17">
        <f t="shared" ca="1" si="398"/>
        <v>0</v>
      </c>
      <c r="O2180" s="4"/>
      <c r="P2180" s="4">
        <v>40</v>
      </c>
      <c r="Q2180" s="4">
        <v>38</v>
      </c>
      <c r="R2180" s="4">
        <v>36</v>
      </c>
      <c r="S2180" s="4">
        <v>36</v>
      </c>
      <c r="T2180" s="4">
        <v>50</v>
      </c>
      <c r="U2180" s="4">
        <v>45</v>
      </c>
      <c r="V2180" s="13">
        <v>70</v>
      </c>
      <c r="W2180" s="4">
        <v>33</v>
      </c>
      <c r="X2180" s="4">
        <v>44</v>
      </c>
      <c r="Y2180">
        <f t="shared" si="406"/>
        <v>0</v>
      </c>
      <c r="Z2180">
        <f t="shared" si="407"/>
        <v>0</v>
      </c>
    </row>
    <row r="2181" spans="2:26" x14ac:dyDescent="0.25">
      <c r="B2181" s="11">
        <f t="shared" si="408"/>
        <v>44652.374999994739</v>
      </c>
      <c r="C2181" s="1">
        <f t="shared" si="399"/>
        <v>4</v>
      </c>
      <c r="D2181" s="1">
        <f t="shared" si="400"/>
        <v>5</v>
      </c>
      <c r="E2181" s="12">
        <f t="shared" si="401"/>
        <v>10</v>
      </c>
      <c r="F2181" s="124" t="str">
        <f t="shared" si="402"/>
        <v>0</v>
      </c>
      <c r="G2181" s="1">
        <f ca="1">(OFFSET(O2181,0,MATCH(Customer!$J$6,'CDH &amp; HDH'!$P$11:$X$11,0)))</f>
        <v>72</v>
      </c>
      <c r="H2181" s="1" t="str">
        <f t="shared" si="403"/>
        <v>Heating</v>
      </c>
      <c r="I2181" s="1">
        <f ca="1">OFFSET(IF($H2181="Cooling",Customer!$C$25,Customer!$C$52),E2181,D2181)</f>
        <v>70</v>
      </c>
      <c r="J2181" s="1">
        <f ca="1">OFFSET(IF($H2181="Cooling",Customer!$L$25,Customer!$L$52),$E2181,$D2181)</f>
        <v>70</v>
      </c>
      <c r="K2181" s="16">
        <f t="shared" si="404"/>
        <v>0</v>
      </c>
      <c r="L2181" s="16">
        <f t="shared" si="405"/>
        <v>0</v>
      </c>
      <c r="M2181" s="17">
        <f t="shared" ca="1" si="397"/>
        <v>0</v>
      </c>
      <c r="N2181" s="17">
        <f t="shared" ca="1" si="398"/>
        <v>0</v>
      </c>
      <c r="O2181" s="4"/>
      <c r="P2181" s="4">
        <v>43</v>
      </c>
      <c r="Q2181" s="4">
        <v>42</v>
      </c>
      <c r="R2181" s="4">
        <v>38</v>
      </c>
      <c r="S2181" s="4">
        <v>37</v>
      </c>
      <c r="T2181" s="4">
        <v>52</v>
      </c>
      <c r="U2181" s="4">
        <v>46</v>
      </c>
      <c r="V2181" s="13">
        <v>72</v>
      </c>
      <c r="W2181" s="4">
        <v>34</v>
      </c>
      <c r="X2181" s="4">
        <v>45</v>
      </c>
      <c r="Y2181">
        <f t="shared" si="406"/>
        <v>0</v>
      </c>
      <c r="Z2181">
        <f t="shared" si="407"/>
        <v>0</v>
      </c>
    </row>
    <row r="2182" spans="2:26" x14ac:dyDescent="0.25">
      <c r="B2182" s="11">
        <f t="shared" si="408"/>
        <v>44652.416666661404</v>
      </c>
      <c r="C2182" s="1">
        <f t="shared" si="399"/>
        <v>4</v>
      </c>
      <c r="D2182" s="1">
        <f t="shared" si="400"/>
        <v>5</v>
      </c>
      <c r="E2182" s="12">
        <f t="shared" si="401"/>
        <v>11</v>
      </c>
      <c r="F2182" s="124" t="str">
        <f t="shared" si="402"/>
        <v>0</v>
      </c>
      <c r="G2182" s="1">
        <f ca="1">(OFFSET(O2182,0,MATCH(Customer!$J$6,'CDH &amp; HDH'!$P$11:$X$11,0)))</f>
        <v>73</v>
      </c>
      <c r="H2182" s="1" t="str">
        <f t="shared" si="403"/>
        <v>Heating</v>
      </c>
      <c r="I2182" s="1">
        <f ca="1">OFFSET(IF($H2182="Cooling",Customer!$C$25,Customer!$C$52),E2182,D2182)</f>
        <v>70</v>
      </c>
      <c r="J2182" s="1">
        <f ca="1">OFFSET(IF($H2182="Cooling",Customer!$L$25,Customer!$L$52),$E2182,$D2182)</f>
        <v>70</v>
      </c>
      <c r="K2182" s="16">
        <f t="shared" si="404"/>
        <v>0</v>
      </c>
      <c r="L2182" s="16">
        <f t="shared" si="405"/>
        <v>0</v>
      </c>
      <c r="M2182" s="17">
        <f t="shared" ca="1" si="397"/>
        <v>0</v>
      </c>
      <c r="N2182" s="17">
        <f t="shared" ca="1" si="398"/>
        <v>0</v>
      </c>
      <c r="O2182" s="4"/>
      <c r="P2182" s="4">
        <v>46</v>
      </c>
      <c r="Q2182" s="4">
        <v>44</v>
      </c>
      <c r="R2182" s="4">
        <v>39</v>
      </c>
      <c r="S2182" s="4">
        <v>37</v>
      </c>
      <c r="T2182" s="4">
        <v>52</v>
      </c>
      <c r="U2182" s="4">
        <v>46</v>
      </c>
      <c r="V2182" s="13">
        <v>73</v>
      </c>
      <c r="W2182" s="4">
        <v>36</v>
      </c>
      <c r="X2182" s="4">
        <v>45</v>
      </c>
      <c r="Y2182">
        <f t="shared" si="406"/>
        <v>0</v>
      </c>
      <c r="Z2182">
        <f t="shared" si="407"/>
        <v>0</v>
      </c>
    </row>
    <row r="2183" spans="2:26" x14ac:dyDescent="0.25">
      <c r="B2183" s="11">
        <f t="shared" si="408"/>
        <v>44652.458333328068</v>
      </c>
      <c r="C2183" s="1">
        <f t="shared" si="399"/>
        <v>4</v>
      </c>
      <c r="D2183" s="1">
        <f t="shared" si="400"/>
        <v>5</v>
      </c>
      <c r="E2183" s="12">
        <f t="shared" si="401"/>
        <v>12</v>
      </c>
      <c r="F2183" s="124" t="str">
        <f t="shared" si="402"/>
        <v>0</v>
      </c>
      <c r="G2183" s="1">
        <f ca="1">(OFFSET(O2183,0,MATCH(Customer!$J$6,'CDH &amp; HDH'!$P$11:$X$11,0)))</f>
        <v>71</v>
      </c>
      <c r="H2183" s="1" t="str">
        <f t="shared" si="403"/>
        <v>Heating</v>
      </c>
      <c r="I2183" s="1">
        <f ca="1">OFFSET(IF($H2183="Cooling",Customer!$C$25,Customer!$C$52),E2183,D2183)</f>
        <v>70</v>
      </c>
      <c r="J2183" s="1">
        <f ca="1">OFFSET(IF($H2183="Cooling",Customer!$L$25,Customer!$L$52),$E2183,$D2183)</f>
        <v>70</v>
      </c>
      <c r="K2183" s="16">
        <f t="shared" si="404"/>
        <v>0</v>
      </c>
      <c r="L2183" s="16">
        <f t="shared" si="405"/>
        <v>0</v>
      </c>
      <c r="M2183" s="17">
        <f t="shared" ca="1" si="397"/>
        <v>0</v>
      </c>
      <c r="N2183" s="17">
        <f t="shared" ca="1" si="398"/>
        <v>0</v>
      </c>
      <c r="O2183" s="4"/>
      <c r="P2183" s="4">
        <v>48</v>
      </c>
      <c r="Q2183" s="4">
        <v>44</v>
      </c>
      <c r="R2183" s="4">
        <v>39</v>
      </c>
      <c r="S2183" s="4">
        <v>38</v>
      </c>
      <c r="T2183" s="4">
        <v>54</v>
      </c>
      <c r="U2183" s="4">
        <v>51</v>
      </c>
      <c r="V2183" s="13">
        <v>71</v>
      </c>
      <c r="W2183" s="4">
        <v>42</v>
      </c>
      <c r="X2183" s="4">
        <v>45</v>
      </c>
      <c r="Y2183">
        <f t="shared" si="406"/>
        <v>0</v>
      </c>
      <c r="Z2183">
        <f t="shared" si="407"/>
        <v>0</v>
      </c>
    </row>
    <row r="2184" spans="2:26" x14ac:dyDescent="0.25">
      <c r="B2184" s="11">
        <f t="shared" si="408"/>
        <v>44652.499999994732</v>
      </c>
      <c r="C2184" s="1">
        <f t="shared" si="399"/>
        <v>4</v>
      </c>
      <c r="D2184" s="1">
        <f t="shared" si="400"/>
        <v>5</v>
      </c>
      <c r="E2184" s="12">
        <f t="shared" si="401"/>
        <v>13</v>
      </c>
      <c r="F2184" s="124" t="str">
        <f t="shared" si="402"/>
        <v>0</v>
      </c>
      <c r="G2184" s="1">
        <f ca="1">(OFFSET(O2184,0,MATCH(Customer!$J$6,'CDH &amp; HDH'!$P$11:$X$11,0)))</f>
        <v>76</v>
      </c>
      <c r="H2184" s="1" t="str">
        <f t="shared" si="403"/>
        <v>Heating</v>
      </c>
      <c r="I2184" s="1">
        <f ca="1">OFFSET(IF($H2184="Cooling",Customer!$C$25,Customer!$C$52),E2184,D2184)</f>
        <v>70</v>
      </c>
      <c r="J2184" s="1">
        <f ca="1">OFFSET(IF($H2184="Cooling",Customer!$L$25,Customer!$L$52),$E2184,$D2184)</f>
        <v>70</v>
      </c>
      <c r="K2184" s="16">
        <f t="shared" si="404"/>
        <v>0</v>
      </c>
      <c r="L2184" s="16">
        <f t="shared" si="405"/>
        <v>0</v>
      </c>
      <c r="M2184" s="17">
        <f t="shared" ca="1" si="397"/>
        <v>0</v>
      </c>
      <c r="N2184" s="17">
        <f t="shared" ca="1" si="398"/>
        <v>0</v>
      </c>
      <c r="O2184" s="4"/>
      <c r="P2184" s="4">
        <v>51</v>
      </c>
      <c r="Q2184" s="4">
        <v>47</v>
      </c>
      <c r="R2184" s="4">
        <v>40</v>
      </c>
      <c r="S2184" s="4">
        <v>39</v>
      </c>
      <c r="T2184" s="4">
        <v>52</v>
      </c>
      <c r="U2184" s="4">
        <v>50</v>
      </c>
      <c r="V2184" s="13">
        <v>76</v>
      </c>
      <c r="W2184" s="4">
        <v>46</v>
      </c>
      <c r="X2184" s="4">
        <v>45</v>
      </c>
      <c r="Y2184">
        <f t="shared" si="406"/>
        <v>0</v>
      </c>
      <c r="Z2184">
        <f t="shared" si="407"/>
        <v>0</v>
      </c>
    </row>
    <row r="2185" spans="2:26" x14ac:dyDescent="0.25">
      <c r="B2185" s="11">
        <f t="shared" si="408"/>
        <v>44652.541666661396</v>
      </c>
      <c r="C2185" s="1">
        <f t="shared" si="399"/>
        <v>4</v>
      </c>
      <c r="D2185" s="1">
        <f t="shared" si="400"/>
        <v>5</v>
      </c>
      <c r="E2185" s="12">
        <f t="shared" si="401"/>
        <v>14</v>
      </c>
      <c r="F2185" s="124" t="str">
        <f t="shared" si="402"/>
        <v>0</v>
      </c>
      <c r="G2185" s="1">
        <f ca="1">(OFFSET(O2185,0,MATCH(Customer!$J$6,'CDH &amp; HDH'!$P$11:$X$11,0)))</f>
        <v>77</v>
      </c>
      <c r="H2185" s="1" t="str">
        <f t="shared" si="403"/>
        <v>Heating</v>
      </c>
      <c r="I2185" s="1">
        <f ca="1">OFFSET(IF($H2185="Cooling",Customer!$C$25,Customer!$C$52),E2185,D2185)</f>
        <v>70</v>
      </c>
      <c r="J2185" s="1">
        <f ca="1">OFFSET(IF($H2185="Cooling",Customer!$L$25,Customer!$L$52),$E2185,$D2185)</f>
        <v>70</v>
      </c>
      <c r="K2185" s="16">
        <f t="shared" si="404"/>
        <v>0</v>
      </c>
      <c r="L2185" s="16">
        <f t="shared" si="405"/>
        <v>0</v>
      </c>
      <c r="M2185" s="17">
        <f t="shared" ca="1" si="397"/>
        <v>0</v>
      </c>
      <c r="N2185" s="17">
        <f t="shared" ca="1" si="398"/>
        <v>0</v>
      </c>
      <c r="O2185" s="4"/>
      <c r="P2185" s="4">
        <v>49</v>
      </c>
      <c r="Q2185" s="4">
        <v>48</v>
      </c>
      <c r="R2185" s="4">
        <v>40</v>
      </c>
      <c r="S2185" s="4">
        <v>40</v>
      </c>
      <c r="T2185" s="4">
        <v>54</v>
      </c>
      <c r="U2185" s="4">
        <v>52</v>
      </c>
      <c r="V2185" s="13">
        <v>77</v>
      </c>
      <c r="W2185" s="4">
        <v>49</v>
      </c>
      <c r="X2185" s="4">
        <v>46</v>
      </c>
      <c r="Y2185">
        <f t="shared" si="406"/>
        <v>0</v>
      </c>
      <c r="Z2185">
        <f t="shared" si="407"/>
        <v>0</v>
      </c>
    </row>
    <row r="2186" spans="2:26" x14ac:dyDescent="0.25">
      <c r="B2186" s="11">
        <f t="shared" si="408"/>
        <v>44652.583333328061</v>
      </c>
      <c r="C2186" s="1">
        <f t="shared" si="399"/>
        <v>4</v>
      </c>
      <c r="D2186" s="1">
        <f t="shared" si="400"/>
        <v>5</v>
      </c>
      <c r="E2186" s="12">
        <f t="shared" si="401"/>
        <v>15</v>
      </c>
      <c r="F2186" s="124" t="str">
        <f t="shared" si="402"/>
        <v>0</v>
      </c>
      <c r="G2186" s="1">
        <f ca="1">(OFFSET(O2186,0,MATCH(Customer!$J$6,'CDH &amp; HDH'!$P$11:$X$11,0)))</f>
        <v>76</v>
      </c>
      <c r="H2186" s="1" t="str">
        <f t="shared" si="403"/>
        <v>Heating</v>
      </c>
      <c r="I2186" s="1">
        <f ca="1">OFFSET(IF($H2186="Cooling",Customer!$C$25,Customer!$C$52),E2186,D2186)</f>
        <v>70</v>
      </c>
      <c r="J2186" s="1">
        <f ca="1">OFFSET(IF($H2186="Cooling",Customer!$L$25,Customer!$L$52),$E2186,$D2186)</f>
        <v>70</v>
      </c>
      <c r="K2186" s="16">
        <f t="shared" si="404"/>
        <v>0</v>
      </c>
      <c r="L2186" s="16">
        <f t="shared" si="405"/>
        <v>0</v>
      </c>
      <c r="M2186" s="17">
        <f t="shared" ca="1" si="397"/>
        <v>0</v>
      </c>
      <c r="N2186" s="17">
        <f t="shared" ca="1" si="398"/>
        <v>0</v>
      </c>
      <c r="O2186" s="4"/>
      <c r="P2186" s="4">
        <v>50</v>
      </c>
      <c r="Q2186" s="4">
        <v>49</v>
      </c>
      <c r="R2186" s="4">
        <v>41</v>
      </c>
      <c r="S2186" s="4">
        <v>41</v>
      </c>
      <c r="T2186" s="4">
        <v>54</v>
      </c>
      <c r="U2186" s="4">
        <v>52</v>
      </c>
      <c r="V2186" s="13">
        <v>76</v>
      </c>
      <c r="W2186" s="4">
        <v>51</v>
      </c>
      <c r="X2186" s="4">
        <v>46</v>
      </c>
      <c r="Y2186">
        <f t="shared" si="406"/>
        <v>0</v>
      </c>
      <c r="Z2186">
        <f t="shared" si="407"/>
        <v>0</v>
      </c>
    </row>
    <row r="2187" spans="2:26" x14ac:dyDescent="0.25">
      <c r="B2187" s="11">
        <f t="shared" si="408"/>
        <v>44652.624999994725</v>
      </c>
      <c r="C2187" s="1">
        <f t="shared" si="399"/>
        <v>4</v>
      </c>
      <c r="D2187" s="1">
        <f t="shared" si="400"/>
        <v>5</v>
      </c>
      <c r="E2187" s="12">
        <f t="shared" si="401"/>
        <v>16</v>
      </c>
      <c r="F2187" s="124" t="str">
        <f t="shared" si="402"/>
        <v>0</v>
      </c>
      <c r="G2187" s="1">
        <f ca="1">(OFFSET(O2187,0,MATCH(Customer!$J$6,'CDH &amp; HDH'!$P$11:$X$11,0)))</f>
        <v>77</v>
      </c>
      <c r="H2187" s="1" t="str">
        <f t="shared" si="403"/>
        <v>Heating</v>
      </c>
      <c r="I2187" s="1">
        <f ca="1">OFFSET(IF($H2187="Cooling",Customer!$C$25,Customer!$C$52),E2187,D2187)</f>
        <v>70</v>
      </c>
      <c r="J2187" s="1">
        <f ca="1">OFFSET(IF($H2187="Cooling",Customer!$L$25,Customer!$L$52),$E2187,$D2187)</f>
        <v>70</v>
      </c>
      <c r="K2187" s="16">
        <f t="shared" si="404"/>
        <v>0</v>
      </c>
      <c r="L2187" s="16">
        <f t="shared" si="405"/>
        <v>0</v>
      </c>
      <c r="M2187" s="17">
        <f t="shared" ca="1" si="397"/>
        <v>0</v>
      </c>
      <c r="N2187" s="17">
        <f t="shared" ca="1" si="398"/>
        <v>0</v>
      </c>
      <c r="O2187" s="4"/>
      <c r="P2187" s="4">
        <v>48</v>
      </c>
      <c r="Q2187" s="4">
        <v>50</v>
      </c>
      <c r="R2187" s="4">
        <v>41</v>
      </c>
      <c r="S2187" s="4">
        <v>41</v>
      </c>
      <c r="T2187" s="4">
        <v>52</v>
      </c>
      <c r="U2187" s="4">
        <v>51</v>
      </c>
      <c r="V2187" s="13">
        <v>77</v>
      </c>
      <c r="W2187" s="4">
        <v>52</v>
      </c>
      <c r="X2187" s="4">
        <v>46</v>
      </c>
      <c r="Y2187">
        <f t="shared" si="406"/>
        <v>0</v>
      </c>
      <c r="Z2187">
        <f t="shared" si="407"/>
        <v>0</v>
      </c>
    </row>
    <row r="2188" spans="2:26" x14ac:dyDescent="0.25">
      <c r="B2188" s="11">
        <f t="shared" si="408"/>
        <v>44652.666666661389</v>
      </c>
      <c r="C2188" s="1">
        <f t="shared" si="399"/>
        <v>4</v>
      </c>
      <c r="D2188" s="1">
        <f t="shared" si="400"/>
        <v>5</v>
      </c>
      <c r="E2188" s="12">
        <f t="shared" si="401"/>
        <v>17</v>
      </c>
      <c r="F2188" s="124" t="str">
        <f t="shared" si="402"/>
        <v>0</v>
      </c>
      <c r="G2188" s="1">
        <f ca="1">(OFFSET(O2188,0,MATCH(Customer!$J$6,'CDH &amp; HDH'!$P$11:$X$11,0)))</f>
        <v>75</v>
      </c>
      <c r="H2188" s="1" t="str">
        <f t="shared" si="403"/>
        <v>Heating</v>
      </c>
      <c r="I2188" s="1">
        <f ca="1">OFFSET(IF($H2188="Cooling",Customer!$C$25,Customer!$C$52),E2188,D2188)</f>
        <v>70</v>
      </c>
      <c r="J2188" s="1">
        <f ca="1">OFFSET(IF($H2188="Cooling",Customer!$L$25,Customer!$L$52),$E2188,$D2188)</f>
        <v>70</v>
      </c>
      <c r="K2188" s="16">
        <f t="shared" si="404"/>
        <v>0</v>
      </c>
      <c r="L2188" s="16">
        <f t="shared" si="405"/>
        <v>0</v>
      </c>
      <c r="M2188" s="17">
        <f t="shared" ref="M2188:M2251" ca="1" si="409">IF($H2188="Cooling",0,MAX(0,I2188-$G2188))</f>
        <v>0</v>
      </c>
      <c r="N2188" s="17">
        <f t="shared" ref="N2188:N2251" ca="1" si="410">IF($H2188="Cooling",0,MAX(0,J2188-$G2188))</f>
        <v>0</v>
      </c>
      <c r="O2188" s="4"/>
      <c r="P2188" s="4">
        <v>48</v>
      </c>
      <c r="Q2188" s="4">
        <v>50</v>
      </c>
      <c r="R2188" s="4">
        <v>41</v>
      </c>
      <c r="S2188" s="4">
        <v>40</v>
      </c>
      <c r="T2188" s="4">
        <v>52</v>
      </c>
      <c r="U2188" s="4">
        <v>50</v>
      </c>
      <c r="V2188" s="13">
        <v>75</v>
      </c>
      <c r="W2188" s="4">
        <v>52</v>
      </c>
      <c r="X2188" s="4">
        <v>46</v>
      </c>
      <c r="Y2188">
        <f t="shared" si="406"/>
        <v>0</v>
      </c>
      <c r="Z2188">
        <f t="shared" si="407"/>
        <v>0</v>
      </c>
    </row>
    <row r="2189" spans="2:26" x14ac:dyDescent="0.25">
      <c r="B2189" s="11">
        <f t="shared" si="408"/>
        <v>44652.708333328053</v>
      </c>
      <c r="C2189" s="1">
        <f t="shared" ref="C2189:C2252" si="411">MONTH(B2189)</f>
        <v>4</v>
      </c>
      <c r="D2189" s="1">
        <f t="shared" ref="D2189:D2252" si="412">WEEKDAY(B2189,2)</f>
        <v>5</v>
      </c>
      <c r="E2189" s="12">
        <f t="shared" ref="E2189:E2252" si="413">HOUR(B2189)+1</f>
        <v>18</v>
      </c>
      <c r="F2189" s="124" t="str">
        <f t="shared" ref="F2189:F2252" si="414">IF(AND(C2189&gt;5,C2189&lt;9,D2189&lt;6,E2189&gt;14,E2189&lt;19),"1",IF(AND(OR(E2189=8,E2189=9,E2189=19,E2189=20),C2189&lt;3,D2189&lt;6),"1","0"))</f>
        <v>0</v>
      </c>
      <c r="G2189" s="1">
        <f ca="1">(OFFSET(O2189,0,MATCH(Customer!$J$6,'CDH &amp; HDH'!$P$11:$X$11,0)))</f>
        <v>73</v>
      </c>
      <c r="H2189" s="1" t="str">
        <f t="shared" ref="H2189:H2252" si="415">IF(AND(C2189&gt;=5,C2189&lt;=9),"Cooling","Heating")</f>
        <v>Heating</v>
      </c>
      <c r="I2189" s="1">
        <f ca="1">OFFSET(IF($H2189="Cooling",Customer!$C$25,Customer!$C$52),E2189,D2189)</f>
        <v>70</v>
      </c>
      <c r="J2189" s="1">
        <f ca="1">OFFSET(IF($H2189="Cooling",Customer!$L$25,Customer!$L$52),$E2189,$D2189)</f>
        <v>70</v>
      </c>
      <c r="K2189" s="16">
        <f t="shared" ref="K2189:K2252" si="416">IF($H2189="Heating",0,MAX(0,$G2189-I2189))</f>
        <v>0</v>
      </c>
      <c r="L2189" s="16">
        <f t="shared" ref="L2189:L2252" si="417">IF($H2189="Heating",0,MAX(0,$G2189-J2189))</f>
        <v>0</v>
      </c>
      <c r="M2189" s="17">
        <f t="shared" ca="1" si="409"/>
        <v>0</v>
      </c>
      <c r="N2189" s="17">
        <f t="shared" ca="1" si="410"/>
        <v>0</v>
      </c>
      <c r="O2189" s="4"/>
      <c r="P2189" s="4">
        <v>45</v>
      </c>
      <c r="Q2189" s="4">
        <v>47</v>
      </c>
      <c r="R2189" s="4">
        <v>41</v>
      </c>
      <c r="S2189" s="4">
        <v>38</v>
      </c>
      <c r="T2189" s="4">
        <v>52</v>
      </c>
      <c r="U2189" s="4">
        <v>50</v>
      </c>
      <c r="V2189" s="13">
        <v>73</v>
      </c>
      <c r="W2189" s="4">
        <v>51</v>
      </c>
      <c r="X2189" s="4">
        <v>46</v>
      </c>
      <c r="Y2189">
        <f t="shared" ref="Y2189:Y2252" si="418">1.08*400*K2189</f>
        <v>0</v>
      </c>
      <c r="Z2189">
        <f t="shared" ref="Z2189:Z2252" si="419">1.08*400*L2189</f>
        <v>0</v>
      </c>
    </row>
    <row r="2190" spans="2:26" x14ac:dyDescent="0.25">
      <c r="B2190" s="11">
        <f t="shared" ref="B2190:B2253" si="420">B2189+1/24</f>
        <v>44652.749999994718</v>
      </c>
      <c r="C2190" s="1">
        <f t="shared" si="411"/>
        <v>4</v>
      </c>
      <c r="D2190" s="1">
        <f t="shared" si="412"/>
        <v>5</v>
      </c>
      <c r="E2190" s="12">
        <f t="shared" si="413"/>
        <v>19</v>
      </c>
      <c r="F2190" s="124" t="str">
        <f t="shared" si="414"/>
        <v>0</v>
      </c>
      <c r="G2190" s="1">
        <f ca="1">(OFFSET(O2190,0,MATCH(Customer!$J$6,'CDH &amp; HDH'!$P$11:$X$11,0)))</f>
        <v>68</v>
      </c>
      <c r="H2190" s="1" t="str">
        <f t="shared" si="415"/>
        <v>Heating</v>
      </c>
      <c r="I2190" s="1">
        <f ca="1">OFFSET(IF($H2190="Cooling",Customer!$C$25,Customer!$C$52),E2190,D2190)</f>
        <v>66</v>
      </c>
      <c r="J2190" s="1">
        <f ca="1">OFFSET(IF($H2190="Cooling",Customer!$L$25,Customer!$L$52),$E2190,$D2190)</f>
        <v>64</v>
      </c>
      <c r="K2190" s="16">
        <f t="shared" si="416"/>
        <v>0</v>
      </c>
      <c r="L2190" s="16">
        <f t="shared" si="417"/>
        <v>0</v>
      </c>
      <c r="M2190" s="17">
        <f t="shared" ca="1" si="409"/>
        <v>0</v>
      </c>
      <c r="N2190" s="17">
        <f t="shared" ca="1" si="410"/>
        <v>0</v>
      </c>
      <c r="O2190" s="4"/>
      <c r="P2190" s="4">
        <v>41</v>
      </c>
      <c r="Q2190" s="4">
        <v>44</v>
      </c>
      <c r="R2190" s="4">
        <v>41</v>
      </c>
      <c r="S2190" s="4">
        <v>37</v>
      </c>
      <c r="T2190" s="4">
        <v>50</v>
      </c>
      <c r="U2190" s="4">
        <v>48</v>
      </c>
      <c r="V2190" s="13">
        <v>68</v>
      </c>
      <c r="W2190" s="4">
        <v>47</v>
      </c>
      <c r="X2190" s="4">
        <v>46</v>
      </c>
      <c r="Y2190">
        <f t="shared" si="418"/>
        <v>0</v>
      </c>
      <c r="Z2190">
        <f t="shared" si="419"/>
        <v>0</v>
      </c>
    </row>
    <row r="2191" spans="2:26" x14ac:dyDescent="0.25">
      <c r="B2191" s="11">
        <f t="shared" si="420"/>
        <v>44652.791666661382</v>
      </c>
      <c r="C2191" s="1">
        <f t="shared" si="411"/>
        <v>4</v>
      </c>
      <c r="D2191" s="1">
        <f t="shared" si="412"/>
        <v>5</v>
      </c>
      <c r="E2191" s="12">
        <f t="shared" si="413"/>
        <v>20</v>
      </c>
      <c r="F2191" s="124" t="str">
        <f t="shared" si="414"/>
        <v>0</v>
      </c>
      <c r="G2191" s="1">
        <f ca="1">(OFFSET(O2191,0,MATCH(Customer!$J$6,'CDH &amp; HDH'!$P$11:$X$11,0)))</f>
        <v>60</v>
      </c>
      <c r="H2191" s="1" t="str">
        <f t="shared" si="415"/>
        <v>Heating</v>
      </c>
      <c r="I2191" s="1">
        <f ca="1">OFFSET(IF($H2191="Cooling",Customer!$C$25,Customer!$C$52),E2191,D2191)</f>
        <v>66</v>
      </c>
      <c r="J2191" s="1">
        <f ca="1">OFFSET(IF($H2191="Cooling",Customer!$L$25,Customer!$L$52),$E2191,$D2191)</f>
        <v>64</v>
      </c>
      <c r="K2191" s="16">
        <f t="shared" si="416"/>
        <v>0</v>
      </c>
      <c r="L2191" s="16">
        <f t="shared" si="417"/>
        <v>0</v>
      </c>
      <c r="M2191" s="17">
        <f t="shared" ca="1" si="409"/>
        <v>6</v>
      </c>
      <c r="N2191" s="17">
        <f t="shared" ca="1" si="410"/>
        <v>4</v>
      </c>
      <c r="O2191" s="4"/>
      <c r="P2191" s="4">
        <v>39</v>
      </c>
      <c r="Q2191" s="4">
        <v>41</v>
      </c>
      <c r="R2191" s="4">
        <v>41</v>
      </c>
      <c r="S2191" s="4">
        <v>39</v>
      </c>
      <c r="T2191" s="4">
        <v>46</v>
      </c>
      <c r="U2191" s="4">
        <v>47</v>
      </c>
      <c r="V2191" s="13">
        <v>60</v>
      </c>
      <c r="W2191" s="4">
        <v>45</v>
      </c>
      <c r="X2191" s="4">
        <v>46</v>
      </c>
      <c r="Y2191">
        <f t="shared" si="418"/>
        <v>0</v>
      </c>
      <c r="Z2191">
        <f t="shared" si="419"/>
        <v>0</v>
      </c>
    </row>
    <row r="2192" spans="2:26" x14ac:dyDescent="0.25">
      <c r="B2192" s="11">
        <f t="shared" si="420"/>
        <v>44652.833333328046</v>
      </c>
      <c r="C2192" s="1">
        <f t="shared" si="411"/>
        <v>4</v>
      </c>
      <c r="D2192" s="1">
        <f t="shared" si="412"/>
        <v>5</v>
      </c>
      <c r="E2192" s="12">
        <f t="shared" si="413"/>
        <v>21</v>
      </c>
      <c r="F2192" s="124" t="str">
        <f t="shared" si="414"/>
        <v>0</v>
      </c>
      <c r="G2192" s="1">
        <f ca="1">(OFFSET(O2192,0,MATCH(Customer!$J$6,'CDH &amp; HDH'!$P$11:$X$11,0)))</f>
        <v>53</v>
      </c>
      <c r="H2192" s="1" t="str">
        <f t="shared" si="415"/>
        <v>Heating</v>
      </c>
      <c r="I2192" s="1">
        <f ca="1">OFFSET(IF($H2192="Cooling",Customer!$C$25,Customer!$C$52),E2192,D2192)</f>
        <v>66</v>
      </c>
      <c r="J2192" s="1">
        <f ca="1">OFFSET(IF($H2192="Cooling",Customer!$L$25,Customer!$L$52),$E2192,$D2192)</f>
        <v>64</v>
      </c>
      <c r="K2192" s="16">
        <f t="shared" si="416"/>
        <v>0</v>
      </c>
      <c r="L2192" s="16">
        <f t="shared" si="417"/>
        <v>0</v>
      </c>
      <c r="M2192" s="17">
        <f t="shared" ca="1" si="409"/>
        <v>13</v>
      </c>
      <c r="N2192" s="17">
        <f t="shared" ca="1" si="410"/>
        <v>11</v>
      </c>
      <c r="O2192" s="4"/>
      <c r="P2192" s="4">
        <v>39</v>
      </c>
      <c r="Q2192" s="4">
        <v>40</v>
      </c>
      <c r="R2192" s="4">
        <v>40</v>
      </c>
      <c r="S2192" s="4">
        <v>38</v>
      </c>
      <c r="T2192" s="4">
        <v>43</v>
      </c>
      <c r="U2192" s="4">
        <v>47</v>
      </c>
      <c r="V2192" s="13">
        <v>53</v>
      </c>
      <c r="W2192" s="4">
        <v>44</v>
      </c>
      <c r="X2192" s="4">
        <v>46</v>
      </c>
      <c r="Y2192">
        <f t="shared" si="418"/>
        <v>0</v>
      </c>
      <c r="Z2192">
        <f t="shared" si="419"/>
        <v>0</v>
      </c>
    </row>
    <row r="2193" spans="2:26" x14ac:dyDescent="0.25">
      <c r="B2193" s="11">
        <f t="shared" si="420"/>
        <v>44652.87499999471</v>
      </c>
      <c r="C2193" s="1">
        <f t="shared" si="411"/>
        <v>4</v>
      </c>
      <c r="D2193" s="1">
        <f t="shared" si="412"/>
        <v>5</v>
      </c>
      <c r="E2193" s="12">
        <f t="shared" si="413"/>
        <v>22</v>
      </c>
      <c r="F2193" s="124" t="str">
        <f t="shared" si="414"/>
        <v>0</v>
      </c>
      <c r="G2193" s="1">
        <f ca="1">(OFFSET(O2193,0,MATCH(Customer!$J$6,'CDH &amp; HDH'!$P$11:$X$11,0)))</f>
        <v>49</v>
      </c>
      <c r="H2193" s="1" t="str">
        <f t="shared" si="415"/>
        <v>Heating</v>
      </c>
      <c r="I2193" s="1">
        <f ca="1">OFFSET(IF($H2193="Cooling",Customer!$C$25,Customer!$C$52),E2193,D2193)</f>
        <v>66</v>
      </c>
      <c r="J2193" s="1">
        <f ca="1">OFFSET(IF($H2193="Cooling",Customer!$L$25,Customer!$L$52),$E2193,$D2193)</f>
        <v>64</v>
      </c>
      <c r="K2193" s="16">
        <f t="shared" si="416"/>
        <v>0</v>
      </c>
      <c r="L2193" s="16">
        <f t="shared" si="417"/>
        <v>0</v>
      </c>
      <c r="M2193" s="17">
        <f t="shared" ca="1" si="409"/>
        <v>17</v>
      </c>
      <c r="N2193" s="17">
        <f t="shared" ca="1" si="410"/>
        <v>15</v>
      </c>
      <c r="O2193" s="4"/>
      <c r="P2193" s="4">
        <v>38</v>
      </c>
      <c r="Q2193" s="4">
        <v>42</v>
      </c>
      <c r="R2193" s="4">
        <v>40</v>
      </c>
      <c r="S2193" s="4">
        <v>38</v>
      </c>
      <c r="T2193" s="4">
        <v>39</v>
      </c>
      <c r="U2193" s="4">
        <v>46</v>
      </c>
      <c r="V2193" s="13">
        <v>49</v>
      </c>
      <c r="W2193" s="4">
        <v>43</v>
      </c>
      <c r="X2193" s="4">
        <v>45</v>
      </c>
      <c r="Y2193">
        <f t="shared" si="418"/>
        <v>0</v>
      </c>
      <c r="Z2193">
        <f t="shared" si="419"/>
        <v>0</v>
      </c>
    </row>
    <row r="2194" spans="2:26" x14ac:dyDescent="0.25">
      <c r="B2194" s="11">
        <f t="shared" si="420"/>
        <v>44652.916666661375</v>
      </c>
      <c r="C2194" s="1">
        <f t="shared" si="411"/>
        <v>4</v>
      </c>
      <c r="D2194" s="1">
        <f t="shared" si="412"/>
        <v>5</v>
      </c>
      <c r="E2194" s="12">
        <f t="shared" si="413"/>
        <v>23</v>
      </c>
      <c r="F2194" s="124" t="str">
        <f t="shared" si="414"/>
        <v>0</v>
      </c>
      <c r="G2194" s="1">
        <f ca="1">(OFFSET(O2194,0,MATCH(Customer!$J$6,'CDH &amp; HDH'!$P$11:$X$11,0)))</f>
        <v>46</v>
      </c>
      <c r="H2194" s="1" t="str">
        <f t="shared" si="415"/>
        <v>Heating</v>
      </c>
      <c r="I2194" s="1">
        <f ca="1">OFFSET(IF($H2194="Cooling",Customer!$C$25,Customer!$C$52),E2194,D2194)</f>
        <v>66</v>
      </c>
      <c r="J2194" s="1">
        <f ca="1">OFFSET(IF($H2194="Cooling",Customer!$L$25,Customer!$L$52),$E2194,$D2194)</f>
        <v>64</v>
      </c>
      <c r="K2194" s="16">
        <f t="shared" si="416"/>
        <v>0</v>
      </c>
      <c r="L2194" s="16">
        <f t="shared" si="417"/>
        <v>0</v>
      </c>
      <c r="M2194" s="17">
        <f t="shared" ca="1" si="409"/>
        <v>20</v>
      </c>
      <c r="N2194" s="17">
        <f t="shared" ca="1" si="410"/>
        <v>18</v>
      </c>
      <c r="O2194" s="4"/>
      <c r="P2194" s="4">
        <v>37</v>
      </c>
      <c r="Q2194" s="4">
        <v>42</v>
      </c>
      <c r="R2194" s="4">
        <v>40</v>
      </c>
      <c r="S2194" s="4">
        <v>35</v>
      </c>
      <c r="T2194" s="4">
        <v>41</v>
      </c>
      <c r="U2194" s="4">
        <v>44</v>
      </c>
      <c r="V2194" s="13">
        <v>46</v>
      </c>
      <c r="W2194" s="4">
        <v>40</v>
      </c>
      <c r="X2194" s="4">
        <v>46</v>
      </c>
      <c r="Y2194">
        <f t="shared" si="418"/>
        <v>0</v>
      </c>
      <c r="Z2194">
        <f t="shared" si="419"/>
        <v>0</v>
      </c>
    </row>
    <row r="2195" spans="2:26" x14ac:dyDescent="0.25">
      <c r="B2195" s="11">
        <f t="shared" si="420"/>
        <v>44652.958333328039</v>
      </c>
      <c r="C2195" s="1">
        <f t="shared" si="411"/>
        <v>4</v>
      </c>
      <c r="D2195" s="1">
        <f t="shared" si="412"/>
        <v>5</v>
      </c>
      <c r="E2195" s="12">
        <f t="shared" si="413"/>
        <v>24</v>
      </c>
      <c r="F2195" s="124" t="str">
        <f t="shared" si="414"/>
        <v>0</v>
      </c>
      <c r="G2195" s="1">
        <f ca="1">(OFFSET(O2195,0,MATCH(Customer!$J$6,'CDH &amp; HDH'!$P$11:$X$11,0)))</f>
        <v>44</v>
      </c>
      <c r="H2195" s="1" t="str">
        <f t="shared" si="415"/>
        <v>Heating</v>
      </c>
      <c r="I2195" s="1">
        <f ca="1">OFFSET(IF($H2195="Cooling",Customer!$C$25,Customer!$C$52),E2195,D2195)</f>
        <v>66</v>
      </c>
      <c r="J2195" s="1">
        <f ca="1">OFFSET(IF($H2195="Cooling",Customer!$L$25,Customer!$L$52),$E2195,$D2195)</f>
        <v>64</v>
      </c>
      <c r="K2195" s="16">
        <f t="shared" si="416"/>
        <v>0</v>
      </c>
      <c r="L2195" s="16">
        <f t="shared" si="417"/>
        <v>0</v>
      </c>
      <c r="M2195" s="17">
        <f t="shared" ca="1" si="409"/>
        <v>22</v>
      </c>
      <c r="N2195" s="17">
        <f t="shared" ca="1" si="410"/>
        <v>20</v>
      </c>
      <c r="O2195" s="4"/>
      <c r="P2195" s="4">
        <v>37</v>
      </c>
      <c r="Q2195" s="4">
        <v>42</v>
      </c>
      <c r="R2195" s="4">
        <v>39</v>
      </c>
      <c r="S2195" s="4">
        <v>33</v>
      </c>
      <c r="T2195" s="4">
        <v>43</v>
      </c>
      <c r="U2195" s="4">
        <v>44</v>
      </c>
      <c r="V2195" s="13">
        <v>44</v>
      </c>
      <c r="W2195" s="4">
        <v>43</v>
      </c>
      <c r="X2195" s="4">
        <v>45</v>
      </c>
      <c r="Y2195">
        <f t="shared" si="418"/>
        <v>0</v>
      </c>
      <c r="Z2195">
        <f t="shared" si="419"/>
        <v>0</v>
      </c>
    </row>
    <row r="2196" spans="2:26" x14ac:dyDescent="0.25">
      <c r="B2196" s="11">
        <f t="shared" si="420"/>
        <v>44652.999999994703</v>
      </c>
      <c r="C2196" s="1">
        <f t="shared" si="411"/>
        <v>4</v>
      </c>
      <c r="D2196" s="1">
        <f t="shared" si="412"/>
        <v>6</v>
      </c>
      <c r="E2196" s="12">
        <f t="shared" si="413"/>
        <v>1</v>
      </c>
      <c r="F2196" s="124" t="str">
        <f t="shared" si="414"/>
        <v>0</v>
      </c>
      <c r="G2196" s="1">
        <f ca="1">(OFFSET(O2196,0,MATCH(Customer!$J$6,'CDH &amp; HDH'!$P$11:$X$11,0)))</f>
        <v>42</v>
      </c>
      <c r="H2196" s="1" t="str">
        <f t="shared" si="415"/>
        <v>Heating</v>
      </c>
      <c r="I2196" s="1">
        <f ca="1">OFFSET(IF($H2196="Cooling",Customer!$C$25,Customer!$C$52),E2196,D2196)</f>
        <v>66</v>
      </c>
      <c r="J2196" s="1">
        <f ca="1">OFFSET(IF($H2196="Cooling",Customer!$L$25,Customer!$L$52),$E2196,$D2196)</f>
        <v>64</v>
      </c>
      <c r="K2196" s="16">
        <f t="shared" si="416"/>
        <v>0</v>
      </c>
      <c r="L2196" s="16">
        <f t="shared" si="417"/>
        <v>0</v>
      </c>
      <c r="M2196" s="17">
        <f t="shared" ca="1" si="409"/>
        <v>24</v>
      </c>
      <c r="N2196" s="17">
        <f t="shared" ca="1" si="410"/>
        <v>22</v>
      </c>
      <c r="O2196" s="4"/>
      <c r="P2196" s="4">
        <v>36</v>
      </c>
      <c r="Q2196" s="4">
        <v>41</v>
      </c>
      <c r="R2196" s="4">
        <v>39</v>
      </c>
      <c r="S2196" s="4">
        <v>39</v>
      </c>
      <c r="T2196" s="4">
        <v>41</v>
      </c>
      <c r="U2196" s="4">
        <v>43</v>
      </c>
      <c r="V2196" s="13">
        <v>42</v>
      </c>
      <c r="W2196" s="4">
        <v>44</v>
      </c>
      <c r="X2196" s="4">
        <v>46</v>
      </c>
      <c r="Y2196">
        <f t="shared" si="418"/>
        <v>0</v>
      </c>
      <c r="Z2196">
        <f t="shared" si="419"/>
        <v>0</v>
      </c>
    </row>
    <row r="2197" spans="2:26" x14ac:dyDescent="0.25">
      <c r="B2197" s="11">
        <f t="shared" si="420"/>
        <v>44653.041666661367</v>
      </c>
      <c r="C2197" s="1">
        <f t="shared" si="411"/>
        <v>4</v>
      </c>
      <c r="D2197" s="1">
        <f t="shared" si="412"/>
        <v>6</v>
      </c>
      <c r="E2197" s="12">
        <f t="shared" si="413"/>
        <v>2</v>
      </c>
      <c r="F2197" s="124" t="str">
        <f t="shared" si="414"/>
        <v>0</v>
      </c>
      <c r="G2197" s="1">
        <f ca="1">(OFFSET(O2197,0,MATCH(Customer!$J$6,'CDH &amp; HDH'!$P$11:$X$11,0)))</f>
        <v>39</v>
      </c>
      <c r="H2197" s="1" t="str">
        <f t="shared" si="415"/>
        <v>Heating</v>
      </c>
      <c r="I2197" s="1">
        <f ca="1">OFFSET(IF($H2197="Cooling",Customer!$C$25,Customer!$C$52),E2197,D2197)</f>
        <v>66</v>
      </c>
      <c r="J2197" s="1">
        <f ca="1">OFFSET(IF($H2197="Cooling",Customer!$L$25,Customer!$L$52),$E2197,$D2197)</f>
        <v>64</v>
      </c>
      <c r="K2197" s="16">
        <f t="shared" si="416"/>
        <v>0</v>
      </c>
      <c r="L2197" s="16">
        <f t="shared" si="417"/>
        <v>0</v>
      </c>
      <c r="M2197" s="17">
        <f t="shared" ca="1" si="409"/>
        <v>27</v>
      </c>
      <c r="N2197" s="17">
        <f t="shared" ca="1" si="410"/>
        <v>25</v>
      </c>
      <c r="O2197" s="4"/>
      <c r="P2197" s="4">
        <v>35</v>
      </c>
      <c r="Q2197" s="4">
        <v>40</v>
      </c>
      <c r="R2197" s="4">
        <v>38</v>
      </c>
      <c r="S2197" s="4">
        <v>45</v>
      </c>
      <c r="T2197" s="4">
        <v>41</v>
      </c>
      <c r="U2197" s="4">
        <v>43</v>
      </c>
      <c r="V2197" s="13">
        <v>39</v>
      </c>
      <c r="W2197" s="4">
        <v>43</v>
      </c>
      <c r="X2197" s="4">
        <v>46</v>
      </c>
      <c r="Y2197">
        <f t="shared" si="418"/>
        <v>0</v>
      </c>
      <c r="Z2197">
        <f t="shared" si="419"/>
        <v>0</v>
      </c>
    </row>
    <row r="2198" spans="2:26" x14ac:dyDescent="0.25">
      <c r="B2198" s="11">
        <f t="shared" si="420"/>
        <v>44653.083333328032</v>
      </c>
      <c r="C2198" s="1">
        <f t="shared" si="411"/>
        <v>4</v>
      </c>
      <c r="D2198" s="1">
        <f t="shared" si="412"/>
        <v>6</v>
      </c>
      <c r="E2198" s="12">
        <f t="shared" si="413"/>
        <v>3</v>
      </c>
      <c r="F2198" s="124" t="str">
        <f t="shared" si="414"/>
        <v>0</v>
      </c>
      <c r="G2198" s="1">
        <f ca="1">(OFFSET(O2198,0,MATCH(Customer!$J$6,'CDH &amp; HDH'!$P$11:$X$11,0)))</f>
        <v>37</v>
      </c>
      <c r="H2198" s="1" t="str">
        <f t="shared" si="415"/>
        <v>Heating</v>
      </c>
      <c r="I2198" s="1">
        <f ca="1">OFFSET(IF($H2198="Cooling",Customer!$C$25,Customer!$C$52),E2198,D2198)</f>
        <v>66</v>
      </c>
      <c r="J2198" s="1">
        <f ca="1">OFFSET(IF($H2198="Cooling",Customer!$L$25,Customer!$L$52),$E2198,$D2198)</f>
        <v>64</v>
      </c>
      <c r="K2198" s="16">
        <f t="shared" si="416"/>
        <v>0</v>
      </c>
      <c r="L2198" s="16">
        <f t="shared" si="417"/>
        <v>0</v>
      </c>
      <c r="M2198" s="17">
        <f t="shared" ca="1" si="409"/>
        <v>29</v>
      </c>
      <c r="N2198" s="17">
        <f t="shared" ca="1" si="410"/>
        <v>27</v>
      </c>
      <c r="O2198" s="4"/>
      <c r="P2198" s="4">
        <v>34</v>
      </c>
      <c r="Q2198" s="4">
        <v>41</v>
      </c>
      <c r="R2198" s="4">
        <v>38</v>
      </c>
      <c r="S2198" s="4">
        <v>48</v>
      </c>
      <c r="T2198" s="4">
        <v>39</v>
      </c>
      <c r="U2198" s="4">
        <v>42</v>
      </c>
      <c r="V2198" s="13">
        <v>37</v>
      </c>
      <c r="W2198" s="4">
        <v>43</v>
      </c>
      <c r="X2198" s="4">
        <v>46</v>
      </c>
      <c r="Y2198">
        <f t="shared" si="418"/>
        <v>0</v>
      </c>
      <c r="Z2198">
        <f t="shared" si="419"/>
        <v>0</v>
      </c>
    </row>
    <row r="2199" spans="2:26" x14ac:dyDescent="0.25">
      <c r="B2199" s="11">
        <f t="shared" si="420"/>
        <v>44653.124999994696</v>
      </c>
      <c r="C2199" s="1">
        <f t="shared" si="411"/>
        <v>4</v>
      </c>
      <c r="D2199" s="1">
        <f t="shared" si="412"/>
        <v>6</v>
      </c>
      <c r="E2199" s="12">
        <f t="shared" si="413"/>
        <v>4</v>
      </c>
      <c r="F2199" s="124" t="str">
        <f t="shared" si="414"/>
        <v>0</v>
      </c>
      <c r="G2199" s="1">
        <f ca="1">(OFFSET(O2199,0,MATCH(Customer!$J$6,'CDH &amp; HDH'!$P$11:$X$11,0)))</f>
        <v>35</v>
      </c>
      <c r="H2199" s="1" t="str">
        <f t="shared" si="415"/>
        <v>Heating</v>
      </c>
      <c r="I2199" s="1">
        <f ca="1">OFFSET(IF($H2199="Cooling",Customer!$C$25,Customer!$C$52),E2199,D2199)</f>
        <v>66</v>
      </c>
      <c r="J2199" s="1">
        <f ca="1">OFFSET(IF($H2199="Cooling",Customer!$L$25,Customer!$L$52),$E2199,$D2199)</f>
        <v>64</v>
      </c>
      <c r="K2199" s="16">
        <f t="shared" si="416"/>
        <v>0</v>
      </c>
      <c r="L2199" s="16">
        <f t="shared" si="417"/>
        <v>0</v>
      </c>
      <c r="M2199" s="17">
        <f t="shared" ca="1" si="409"/>
        <v>31</v>
      </c>
      <c r="N2199" s="17">
        <f t="shared" ca="1" si="410"/>
        <v>29</v>
      </c>
      <c r="O2199" s="4"/>
      <c r="P2199" s="4">
        <v>34</v>
      </c>
      <c r="Q2199" s="4">
        <v>41</v>
      </c>
      <c r="R2199" s="4">
        <v>37</v>
      </c>
      <c r="S2199" s="4">
        <v>50</v>
      </c>
      <c r="T2199" s="4">
        <v>43</v>
      </c>
      <c r="U2199" s="4">
        <v>41</v>
      </c>
      <c r="V2199" s="13">
        <v>35</v>
      </c>
      <c r="W2199" s="4">
        <v>43</v>
      </c>
      <c r="X2199" s="4">
        <v>46</v>
      </c>
      <c r="Y2199">
        <f t="shared" si="418"/>
        <v>0</v>
      </c>
      <c r="Z2199">
        <f t="shared" si="419"/>
        <v>0</v>
      </c>
    </row>
    <row r="2200" spans="2:26" x14ac:dyDescent="0.25">
      <c r="B2200" s="11">
        <f t="shared" si="420"/>
        <v>44653.16666666136</v>
      </c>
      <c r="C2200" s="1">
        <f t="shared" si="411"/>
        <v>4</v>
      </c>
      <c r="D2200" s="1">
        <f t="shared" si="412"/>
        <v>6</v>
      </c>
      <c r="E2200" s="12">
        <f t="shared" si="413"/>
        <v>5</v>
      </c>
      <c r="F2200" s="124" t="str">
        <f t="shared" si="414"/>
        <v>0</v>
      </c>
      <c r="G2200" s="1">
        <f ca="1">(OFFSET(O2200,0,MATCH(Customer!$J$6,'CDH &amp; HDH'!$P$11:$X$11,0)))</f>
        <v>33</v>
      </c>
      <c r="H2200" s="1" t="str">
        <f t="shared" si="415"/>
        <v>Heating</v>
      </c>
      <c r="I2200" s="1">
        <f ca="1">OFFSET(IF($H2200="Cooling",Customer!$C$25,Customer!$C$52),E2200,D2200)</f>
        <v>66</v>
      </c>
      <c r="J2200" s="1">
        <f ca="1">OFFSET(IF($H2200="Cooling",Customer!$L$25,Customer!$L$52),$E2200,$D2200)</f>
        <v>64</v>
      </c>
      <c r="K2200" s="16">
        <f t="shared" si="416"/>
        <v>0</v>
      </c>
      <c r="L2200" s="16">
        <f t="shared" si="417"/>
        <v>0</v>
      </c>
      <c r="M2200" s="17">
        <f t="shared" ca="1" si="409"/>
        <v>33</v>
      </c>
      <c r="N2200" s="17">
        <f t="shared" ca="1" si="410"/>
        <v>31</v>
      </c>
      <c r="O2200" s="4"/>
      <c r="P2200" s="4">
        <v>34</v>
      </c>
      <c r="Q2200" s="4">
        <v>40</v>
      </c>
      <c r="R2200" s="4">
        <v>37</v>
      </c>
      <c r="S2200" s="4">
        <v>50</v>
      </c>
      <c r="T2200" s="4">
        <v>41</v>
      </c>
      <c r="U2200" s="4">
        <v>42</v>
      </c>
      <c r="V2200" s="13">
        <v>33</v>
      </c>
      <c r="W2200" s="4">
        <v>42</v>
      </c>
      <c r="X2200" s="4">
        <v>47</v>
      </c>
      <c r="Y2200">
        <f t="shared" si="418"/>
        <v>0</v>
      </c>
      <c r="Z2200">
        <f t="shared" si="419"/>
        <v>0</v>
      </c>
    </row>
    <row r="2201" spans="2:26" x14ac:dyDescent="0.25">
      <c r="B2201" s="11">
        <f t="shared" si="420"/>
        <v>44653.208333328024</v>
      </c>
      <c r="C2201" s="1">
        <f t="shared" si="411"/>
        <v>4</v>
      </c>
      <c r="D2201" s="1">
        <f t="shared" si="412"/>
        <v>6</v>
      </c>
      <c r="E2201" s="12">
        <f t="shared" si="413"/>
        <v>6</v>
      </c>
      <c r="F2201" s="124" t="str">
        <f t="shared" si="414"/>
        <v>0</v>
      </c>
      <c r="G2201" s="1">
        <f ca="1">(OFFSET(O2201,0,MATCH(Customer!$J$6,'CDH &amp; HDH'!$P$11:$X$11,0)))</f>
        <v>33</v>
      </c>
      <c r="H2201" s="1" t="str">
        <f t="shared" si="415"/>
        <v>Heating</v>
      </c>
      <c r="I2201" s="1">
        <f ca="1">OFFSET(IF($H2201="Cooling",Customer!$C$25,Customer!$C$52),E2201,D2201)</f>
        <v>66</v>
      </c>
      <c r="J2201" s="1">
        <f ca="1">OFFSET(IF($H2201="Cooling",Customer!$L$25,Customer!$L$52),$E2201,$D2201)</f>
        <v>64</v>
      </c>
      <c r="K2201" s="16">
        <f t="shared" si="416"/>
        <v>0</v>
      </c>
      <c r="L2201" s="16">
        <f t="shared" si="417"/>
        <v>0</v>
      </c>
      <c r="M2201" s="17">
        <f t="shared" ca="1" si="409"/>
        <v>33</v>
      </c>
      <c r="N2201" s="17">
        <f t="shared" ca="1" si="410"/>
        <v>31</v>
      </c>
      <c r="O2201" s="4"/>
      <c r="P2201" s="4">
        <v>33</v>
      </c>
      <c r="Q2201" s="4">
        <v>40</v>
      </c>
      <c r="R2201" s="4">
        <v>37</v>
      </c>
      <c r="S2201" s="4">
        <v>47</v>
      </c>
      <c r="T2201" s="4">
        <v>43</v>
      </c>
      <c r="U2201" s="4">
        <v>40</v>
      </c>
      <c r="V2201" s="13">
        <v>33</v>
      </c>
      <c r="W2201" s="4">
        <v>42</v>
      </c>
      <c r="X2201" s="4">
        <v>48</v>
      </c>
      <c r="Y2201">
        <f t="shared" si="418"/>
        <v>0</v>
      </c>
      <c r="Z2201">
        <f t="shared" si="419"/>
        <v>0</v>
      </c>
    </row>
    <row r="2202" spans="2:26" x14ac:dyDescent="0.25">
      <c r="B2202" s="11">
        <f t="shared" si="420"/>
        <v>44653.249999994689</v>
      </c>
      <c r="C2202" s="1">
        <f t="shared" si="411"/>
        <v>4</v>
      </c>
      <c r="D2202" s="1">
        <f t="shared" si="412"/>
        <v>6</v>
      </c>
      <c r="E2202" s="12">
        <f t="shared" si="413"/>
        <v>7</v>
      </c>
      <c r="F2202" s="124" t="str">
        <f t="shared" si="414"/>
        <v>0</v>
      </c>
      <c r="G2202" s="1">
        <f ca="1">(OFFSET(O2202,0,MATCH(Customer!$J$6,'CDH &amp; HDH'!$P$11:$X$11,0)))</f>
        <v>32</v>
      </c>
      <c r="H2202" s="1" t="str">
        <f t="shared" si="415"/>
        <v>Heating</v>
      </c>
      <c r="I2202" s="1">
        <f ca="1">OFFSET(IF($H2202="Cooling",Customer!$C$25,Customer!$C$52),E2202,D2202)</f>
        <v>66</v>
      </c>
      <c r="J2202" s="1">
        <f ca="1">OFFSET(IF($H2202="Cooling",Customer!$L$25,Customer!$L$52),$E2202,$D2202)</f>
        <v>64</v>
      </c>
      <c r="K2202" s="16">
        <f t="shared" si="416"/>
        <v>0</v>
      </c>
      <c r="L2202" s="16">
        <f t="shared" si="417"/>
        <v>0</v>
      </c>
      <c r="M2202" s="17">
        <f t="shared" ca="1" si="409"/>
        <v>34</v>
      </c>
      <c r="N2202" s="17">
        <f t="shared" ca="1" si="410"/>
        <v>32</v>
      </c>
      <c r="O2202" s="4"/>
      <c r="P2202" s="4">
        <v>33</v>
      </c>
      <c r="Q2202" s="4">
        <v>40</v>
      </c>
      <c r="R2202" s="4">
        <v>37</v>
      </c>
      <c r="S2202" s="4">
        <v>46</v>
      </c>
      <c r="T2202" s="4">
        <v>43</v>
      </c>
      <c r="U2202" s="4">
        <v>42</v>
      </c>
      <c r="V2202" s="13">
        <v>32</v>
      </c>
      <c r="W2202" s="4">
        <v>42</v>
      </c>
      <c r="X2202" s="4">
        <v>48</v>
      </c>
      <c r="Y2202">
        <f t="shared" si="418"/>
        <v>0</v>
      </c>
      <c r="Z2202">
        <f t="shared" si="419"/>
        <v>0</v>
      </c>
    </row>
    <row r="2203" spans="2:26" x14ac:dyDescent="0.25">
      <c r="B2203" s="11">
        <f t="shared" si="420"/>
        <v>44653.291666661353</v>
      </c>
      <c r="C2203" s="1">
        <f t="shared" si="411"/>
        <v>4</v>
      </c>
      <c r="D2203" s="1">
        <f t="shared" si="412"/>
        <v>6</v>
      </c>
      <c r="E2203" s="12">
        <f t="shared" si="413"/>
        <v>8</v>
      </c>
      <c r="F2203" s="124" t="str">
        <f t="shared" si="414"/>
        <v>0</v>
      </c>
      <c r="G2203" s="1">
        <f ca="1">(OFFSET(O2203,0,MATCH(Customer!$J$6,'CDH &amp; HDH'!$P$11:$X$11,0)))</f>
        <v>34</v>
      </c>
      <c r="H2203" s="1" t="str">
        <f t="shared" si="415"/>
        <v>Heating</v>
      </c>
      <c r="I2203" s="1">
        <f ca="1">OFFSET(IF($H2203="Cooling",Customer!$C$25,Customer!$C$52),E2203,D2203)</f>
        <v>66</v>
      </c>
      <c r="J2203" s="1">
        <f ca="1">OFFSET(IF($H2203="Cooling",Customer!$L$25,Customer!$L$52),$E2203,$D2203)</f>
        <v>64</v>
      </c>
      <c r="K2203" s="16">
        <f t="shared" si="416"/>
        <v>0</v>
      </c>
      <c r="L2203" s="16">
        <f t="shared" si="417"/>
        <v>0</v>
      </c>
      <c r="M2203" s="17">
        <f t="shared" ca="1" si="409"/>
        <v>32</v>
      </c>
      <c r="N2203" s="17">
        <f t="shared" ca="1" si="410"/>
        <v>30</v>
      </c>
      <c r="O2203" s="4"/>
      <c r="P2203" s="4">
        <v>37</v>
      </c>
      <c r="Q2203" s="4">
        <v>39</v>
      </c>
      <c r="R2203" s="4">
        <v>39</v>
      </c>
      <c r="S2203" s="4">
        <v>47</v>
      </c>
      <c r="T2203" s="4">
        <v>48</v>
      </c>
      <c r="U2203" s="4">
        <v>46</v>
      </c>
      <c r="V2203" s="13">
        <v>34</v>
      </c>
      <c r="W2203" s="4">
        <v>42</v>
      </c>
      <c r="X2203" s="4">
        <v>50</v>
      </c>
      <c r="Y2203">
        <f t="shared" si="418"/>
        <v>0</v>
      </c>
      <c r="Z2203">
        <f t="shared" si="419"/>
        <v>0</v>
      </c>
    </row>
    <row r="2204" spans="2:26" x14ac:dyDescent="0.25">
      <c r="B2204" s="11">
        <f t="shared" si="420"/>
        <v>44653.333333328017</v>
      </c>
      <c r="C2204" s="1">
        <f t="shared" si="411"/>
        <v>4</v>
      </c>
      <c r="D2204" s="1">
        <f t="shared" si="412"/>
        <v>6</v>
      </c>
      <c r="E2204" s="12">
        <f t="shared" si="413"/>
        <v>9</v>
      </c>
      <c r="F2204" s="124" t="str">
        <f t="shared" si="414"/>
        <v>0</v>
      </c>
      <c r="G2204" s="1">
        <f ca="1">(OFFSET(O2204,0,MATCH(Customer!$J$6,'CDH &amp; HDH'!$P$11:$X$11,0)))</f>
        <v>37</v>
      </c>
      <c r="H2204" s="1" t="str">
        <f t="shared" si="415"/>
        <v>Heating</v>
      </c>
      <c r="I2204" s="1">
        <f ca="1">OFFSET(IF($H2204="Cooling",Customer!$C$25,Customer!$C$52),E2204,D2204)</f>
        <v>66</v>
      </c>
      <c r="J2204" s="1">
        <f ca="1">OFFSET(IF($H2204="Cooling",Customer!$L$25,Customer!$L$52),$E2204,$D2204)</f>
        <v>64</v>
      </c>
      <c r="K2204" s="16">
        <f t="shared" si="416"/>
        <v>0</v>
      </c>
      <c r="L2204" s="16">
        <f t="shared" si="417"/>
        <v>0</v>
      </c>
      <c r="M2204" s="17">
        <f t="shared" ca="1" si="409"/>
        <v>29</v>
      </c>
      <c r="N2204" s="17">
        <f t="shared" ca="1" si="410"/>
        <v>27</v>
      </c>
      <c r="O2204" s="4"/>
      <c r="P2204" s="4">
        <v>40</v>
      </c>
      <c r="Q2204" s="4">
        <v>39</v>
      </c>
      <c r="R2204" s="4">
        <v>40</v>
      </c>
      <c r="S2204" s="4">
        <v>47</v>
      </c>
      <c r="T2204" s="4">
        <v>52</v>
      </c>
      <c r="U2204" s="4">
        <v>49</v>
      </c>
      <c r="V2204" s="13">
        <v>37</v>
      </c>
      <c r="W2204" s="4">
        <v>43</v>
      </c>
      <c r="X2204" s="4">
        <v>55</v>
      </c>
      <c r="Y2204">
        <f t="shared" si="418"/>
        <v>0</v>
      </c>
      <c r="Z2204">
        <f t="shared" si="419"/>
        <v>0</v>
      </c>
    </row>
    <row r="2205" spans="2:26" x14ac:dyDescent="0.25">
      <c r="B2205" s="11">
        <f t="shared" si="420"/>
        <v>44653.374999994681</v>
      </c>
      <c r="C2205" s="1">
        <f t="shared" si="411"/>
        <v>4</v>
      </c>
      <c r="D2205" s="1">
        <f t="shared" si="412"/>
        <v>6</v>
      </c>
      <c r="E2205" s="12">
        <f t="shared" si="413"/>
        <v>10</v>
      </c>
      <c r="F2205" s="124" t="str">
        <f t="shared" si="414"/>
        <v>0</v>
      </c>
      <c r="G2205" s="1">
        <f ca="1">(OFFSET(O2205,0,MATCH(Customer!$J$6,'CDH &amp; HDH'!$P$11:$X$11,0)))</f>
        <v>38</v>
      </c>
      <c r="H2205" s="1" t="str">
        <f t="shared" si="415"/>
        <v>Heating</v>
      </c>
      <c r="I2205" s="1">
        <f ca="1">OFFSET(IF($H2205="Cooling",Customer!$C$25,Customer!$C$52),E2205,D2205)</f>
        <v>66</v>
      </c>
      <c r="J2205" s="1">
        <f ca="1">OFFSET(IF($H2205="Cooling",Customer!$L$25,Customer!$L$52),$E2205,$D2205)</f>
        <v>64</v>
      </c>
      <c r="K2205" s="16">
        <f t="shared" si="416"/>
        <v>0</v>
      </c>
      <c r="L2205" s="16">
        <f t="shared" si="417"/>
        <v>0</v>
      </c>
      <c r="M2205" s="17">
        <f t="shared" ca="1" si="409"/>
        <v>28</v>
      </c>
      <c r="N2205" s="17">
        <f t="shared" ca="1" si="410"/>
        <v>26</v>
      </c>
      <c r="O2205" s="4"/>
      <c r="P2205" s="4">
        <v>40</v>
      </c>
      <c r="Q2205" s="4">
        <v>40</v>
      </c>
      <c r="R2205" s="4">
        <v>42</v>
      </c>
      <c r="S2205" s="4">
        <v>48</v>
      </c>
      <c r="T2205" s="4">
        <v>52</v>
      </c>
      <c r="U2205" s="4">
        <v>47</v>
      </c>
      <c r="V2205" s="13">
        <v>38</v>
      </c>
      <c r="W2205" s="4">
        <v>46</v>
      </c>
      <c r="X2205" s="4">
        <v>54</v>
      </c>
      <c r="Y2205">
        <f t="shared" si="418"/>
        <v>0</v>
      </c>
      <c r="Z2205">
        <f t="shared" si="419"/>
        <v>0</v>
      </c>
    </row>
    <row r="2206" spans="2:26" x14ac:dyDescent="0.25">
      <c r="B2206" s="11">
        <f t="shared" si="420"/>
        <v>44653.416666661346</v>
      </c>
      <c r="C2206" s="1">
        <f t="shared" si="411"/>
        <v>4</v>
      </c>
      <c r="D2206" s="1">
        <f t="shared" si="412"/>
        <v>6</v>
      </c>
      <c r="E2206" s="12">
        <f t="shared" si="413"/>
        <v>11</v>
      </c>
      <c r="F2206" s="124" t="str">
        <f t="shared" si="414"/>
        <v>0</v>
      </c>
      <c r="G2206" s="1">
        <f ca="1">(OFFSET(O2206,0,MATCH(Customer!$J$6,'CDH &amp; HDH'!$P$11:$X$11,0)))</f>
        <v>39</v>
      </c>
      <c r="H2206" s="1" t="str">
        <f t="shared" si="415"/>
        <v>Heating</v>
      </c>
      <c r="I2206" s="1">
        <f ca="1">OFFSET(IF($H2206="Cooling",Customer!$C$25,Customer!$C$52),E2206,D2206)</f>
        <v>66</v>
      </c>
      <c r="J2206" s="1">
        <f ca="1">OFFSET(IF($H2206="Cooling",Customer!$L$25,Customer!$L$52),$E2206,$D2206)</f>
        <v>64</v>
      </c>
      <c r="K2206" s="16">
        <f t="shared" si="416"/>
        <v>0</v>
      </c>
      <c r="L2206" s="16">
        <f t="shared" si="417"/>
        <v>0</v>
      </c>
      <c r="M2206" s="17">
        <f t="shared" ca="1" si="409"/>
        <v>27</v>
      </c>
      <c r="N2206" s="17">
        <f t="shared" ca="1" si="410"/>
        <v>25</v>
      </c>
      <c r="O2206" s="4"/>
      <c r="P2206" s="4">
        <v>41</v>
      </c>
      <c r="Q2206" s="4">
        <v>42</v>
      </c>
      <c r="R2206" s="4">
        <v>42</v>
      </c>
      <c r="S2206" s="4">
        <v>50</v>
      </c>
      <c r="T2206" s="4">
        <v>55</v>
      </c>
      <c r="U2206" s="4">
        <v>45</v>
      </c>
      <c r="V2206" s="13">
        <v>39</v>
      </c>
      <c r="W2206" s="4">
        <v>46</v>
      </c>
      <c r="X2206" s="4">
        <v>57</v>
      </c>
      <c r="Y2206">
        <f t="shared" si="418"/>
        <v>0</v>
      </c>
      <c r="Z2206">
        <f t="shared" si="419"/>
        <v>0</v>
      </c>
    </row>
    <row r="2207" spans="2:26" x14ac:dyDescent="0.25">
      <c r="B2207" s="11">
        <f t="shared" si="420"/>
        <v>44653.45833332801</v>
      </c>
      <c r="C2207" s="1">
        <f t="shared" si="411"/>
        <v>4</v>
      </c>
      <c r="D2207" s="1">
        <f t="shared" si="412"/>
        <v>6</v>
      </c>
      <c r="E2207" s="12">
        <f t="shared" si="413"/>
        <v>12</v>
      </c>
      <c r="F2207" s="124" t="str">
        <f t="shared" si="414"/>
        <v>0</v>
      </c>
      <c r="G2207" s="1">
        <f ca="1">(OFFSET(O2207,0,MATCH(Customer!$J$6,'CDH &amp; HDH'!$P$11:$X$11,0)))</f>
        <v>43</v>
      </c>
      <c r="H2207" s="1" t="str">
        <f t="shared" si="415"/>
        <v>Heating</v>
      </c>
      <c r="I2207" s="1">
        <f ca="1">OFFSET(IF($H2207="Cooling",Customer!$C$25,Customer!$C$52),E2207,D2207)</f>
        <v>66</v>
      </c>
      <c r="J2207" s="1">
        <f ca="1">OFFSET(IF($H2207="Cooling",Customer!$L$25,Customer!$L$52),$E2207,$D2207)</f>
        <v>64</v>
      </c>
      <c r="K2207" s="16">
        <f t="shared" si="416"/>
        <v>0</v>
      </c>
      <c r="L2207" s="16">
        <f t="shared" si="417"/>
        <v>0</v>
      </c>
      <c r="M2207" s="17">
        <f t="shared" ca="1" si="409"/>
        <v>23</v>
      </c>
      <c r="N2207" s="17">
        <f t="shared" ca="1" si="410"/>
        <v>21</v>
      </c>
      <c r="O2207" s="4"/>
      <c r="P2207" s="4">
        <v>43</v>
      </c>
      <c r="Q2207" s="4">
        <v>46</v>
      </c>
      <c r="R2207" s="4">
        <v>43</v>
      </c>
      <c r="S2207" s="4">
        <v>52</v>
      </c>
      <c r="T2207" s="4">
        <v>61</v>
      </c>
      <c r="U2207" s="4">
        <v>49</v>
      </c>
      <c r="V2207" s="13">
        <v>43</v>
      </c>
      <c r="W2207" s="4">
        <v>48</v>
      </c>
      <c r="X2207" s="4">
        <v>58</v>
      </c>
      <c r="Y2207">
        <f t="shared" si="418"/>
        <v>0</v>
      </c>
      <c r="Z2207">
        <f t="shared" si="419"/>
        <v>0</v>
      </c>
    </row>
    <row r="2208" spans="2:26" x14ac:dyDescent="0.25">
      <c r="B2208" s="11">
        <f t="shared" si="420"/>
        <v>44653.499999994674</v>
      </c>
      <c r="C2208" s="1">
        <f t="shared" si="411"/>
        <v>4</v>
      </c>
      <c r="D2208" s="1">
        <f t="shared" si="412"/>
        <v>6</v>
      </c>
      <c r="E2208" s="12">
        <f t="shared" si="413"/>
        <v>13</v>
      </c>
      <c r="F2208" s="124" t="str">
        <f t="shared" si="414"/>
        <v>0</v>
      </c>
      <c r="G2208" s="1">
        <f ca="1">(OFFSET(O2208,0,MATCH(Customer!$J$6,'CDH &amp; HDH'!$P$11:$X$11,0)))</f>
        <v>46</v>
      </c>
      <c r="H2208" s="1" t="str">
        <f t="shared" si="415"/>
        <v>Heating</v>
      </c>
      <c r="I2208" s="1">
        <f ca="1">OFFSET(IF($H2208="Cooling",Customer!$C$25,Customer!$C$52),E2208,D2208)</f>
        <v>66</v>
      </c>
      <c r="J2208" s="1">
        <f ca="1">OFFSET(IF($H2208="Cooling",Customer!$L$25,Customer!$L$52),$E2208,$D2208)</f>
        <v>64</v>
      </c>
      <c r="K2208" s="16">
        <f t="shared" si="416"/>
        <v>0</v>
      </c>
      <c r="L2208" s="16">
        <f t="shared" si="417"/>
        <v>0</v>
      </c>
      <c r="M2208" s="17">
        <f t="shared" ca="1" si="409"/>
        <v>20</v>
      </c>
      <c r="N2208" s="17">
        <f t="shared" ca="1" si="410"/>
        <v>18</v>
      </c>
      <c r="O2208" s="4"/>
      <c r="P2208" s="4">
        <v>43</v>
      </c>
      <c r="Q2208" s="4">
        <v>45</v>
      </c>
      <c r="R2208" s="4">
        <v>43</v>
      </c>
      <c r="S2208" s="4">
        <v>54</v>
      </c>
      <c r="T2208" s="4">
        <v>63</v>
      </c>
      <c r="U2208" s="4">
        <v>48</v>
      </c>
      <c r="V2208" s="13">
        <v>46</v>
      </c>
      <c r="W2208" s="4">
        <v>51</v>
      </c>
      <c r="X2208" s="4">
        <v>57</v>
      </c>
      <c r="Y2208">
        <f t="shared" si="418"/>
        <v>0</v>
      </c>
      <c r="Z2208">
        <f t="shared" si="419"/>
        <v>0</v>
      </c>
    </row>
    <row r="2209" spans="2:26" x14ac:dyDescent="0.25">
      <c r="B2209" s="11">
        <f t="shared" si="420"/>
        <v>44653.541666661338</v>
      </c>
      <c r="C2209" s="1">
        <f t="shared" si="411"/>
        <v>4</v>
      </c>
      <c r="D2209" s="1">
        <f t="shared" si="412"/>
        <v>6</v>
      </c>
      <c r="E2209" s="12">
        <f t="shared" si="413"/>
        <v>14</v>
      </c>
      <c r="F2209" s="124" t="str">
        <f t="shared" si="414"/>
        <v>0</v>
      </c>
      <c r="G2209" s="1">
        <f ca="1">(OFFSET(O2209,0,MATCH(Customer!$J$6,'CDH &amp; HDH'!$P$11:$X$11,0)))</f>
        <v>47</v>
      </c>
      <c r="H2209" s="1" t="str">
        <f t="shared" si="415"/>
        <v>Heating</v>
      </c>
      <c r="I2209" s="1">
        <f ca="1">OFFSET(IF($H2209="Cooling",Customer!$C$25,Customer!$C$52),E2209,D2209)</f>
        <v>66</v>
      </c>
      <c r="J2209" s="1">
        <f ca="1">OFFSET(IF($H2209="Cooling",Customer!$L$25,Customer!$L$52),$E2209,$D2209)</f>
        <v>64</v>
      </c>
      <c r="K2209" s="16">
        <f t="shared" si="416"/>
        <v>0</v>
      </c>
      <c r="L2209" s="16">
        <f t="shared" si="417"/>
        <v>0</v>
      </c>
      <c r="M2209" s="17">
        <f t="shared" ca="1" si="409"/>
        <v>19</v>
      </c>
      <c r="N2209" s="17">
        <f t="shared" ca="1" si="410"/>
        <v>17</v>
      </c>
      <c r="O2209" s="4"/>
      <c r="P2209" s="4">
        <v>44</v>
      </c>
      <c r="Q2209" s="4">
        <v>43</v>
      </c>
      <c r="R2209" s="4">
        <v>43</v>
      </c>
      <c r="S2209" s="4">
        <v>57</v>
      </c>
      <c r="T2209" s="4">
        <v>64</v>
      </c>
      <c r="U2209" s="4">
        <v>49</v>
      </c>
      <c r="V2209" s="13">
        <v>47</v>
      </c>
      <c r="W2209" s="4">
        <v>51</v>
      </c>
      <c r="X2209" s="4">
        <v>60</v>
      </c>
      <c r="Y2209">
        <f t="shared" si="418"/>
        <v>0</v>
      </c>
      <c r="Z2209">
        <f t="shared" si="419"/>
        <v>0</v>
      </c>
    </row>
    <row r="2210" spans="2:26" x14ac:dyDescent="0.25">
      <c r="B2210" s="11">
        <f t="shared" si="420"/>
        <v>44653.583333328002</v>
      </c>
      <c r="C2210" s="1">
        <f t="shared" si="411"/>
        <v>4</v>
      </c>
      <c r="D2210" s="1">
        <f t="shared" si="412"/>
        <v>6</v>
      </c>
      <c r="E2210" s="12">
        <f t="shared" si="413"/>
        <v>15</v>
      </c>
      <c r="F2210" s="124" t="str">
        <f t="shared" si="414"/>
        <v>0</v>
      </c>
      <c r="G2210" s="1">
        <f ca="1">(OFFSET(O2210,0,MATCH(Customer!$J$6,'CDH &amp; HDH'!$P$11:$X$11,0)))</f>
        <v>47</v>
      </c>
      <c r="H2210" s="1" t="str">
        <f t="shared" si="415"/>
        <v>Heating</v>
      </c>
      <c r="I2210" s="1">
        <f ca="1">OFFSET(IF($H2210="Cooling",Customer!$C$25,Customer!$C$52),E2210,D2210)</f>
        <v>66</v>
      </c>
      <c r="J2210" s="1">
        <f ca="1">OFFSET(IF($H2210="Cooling",Customer!$L$25,Customer!$L$52),$E2210,$D2210)</f>
        <v>64</v>
      </c>
      <c r="K2210" s="16">
        <f t="shared" si="416"/>
        <v>0</v>
      </c>
      <c r="L2210" s="16">
        <f t="shared" si="417"/>
        <v>0</v>
      </c>
      <c r="M2210" s="17">
        <f t="shared" ca="1" si="409"/>
        <v>19</v>
      </c>
      <c r="N2210" s="17">
        <f t="shared" ca="1" si="410"/>
        <v>17</v>
      </c>
      <c r="O2210" s="4"/>
      <c r="P2210" s="4">
        <v>43</v>
      </c>
      <c r="Q2210" s="4">
        <v>45</v>
      </c>
      <c r="R2210" s="4">
        <v>44</v>
      </c>
      <c r="S2210" s="4">
        <v>58</v>
      </c>
      <c r="T2210" s="4">
        <v>66</v>
      </c>
      <c r="U2210" s="4">
        <v>50</v>
      </c>
      <c r="V2210" s="13">
        <v>47</v>
      </c>
      <c r="W2210" s="4">
        <v>50</v>
      </c>
      <c r="X2210" s="4">
        <v>56</v>
      </c>
      <c r="Y2210">
        <f t="shared" si="418"/>
        <v>0</v>
      </c>
      <c r="Z2210">
        <f t="shared" si="419"/>
        <v>0</v>
      </c>
    </row>
    <row r="2211" spans="2:26" x14ac:dyDescent="0.25">
      <c r="B2211" s="11">
        <f t="shared" si="420"/>
        <v>44653.624999994667</v>
      </c>
      <c r="C2211" s="1">
        <f t="shared" si="411"/>
        <v>4</v>
      </c>
      <c r="D2211" s="1">
        <f t="shared" si="412"/>
        <v>6</v>
      </c>
      <c r="E2211" s="12">
        <f t="shared" si="413"/>
        <v>16</v>
      </c>
      <c r="F2211" s="124" t="str">
        <f t="shared" si="414"/>
        <v>0</v>
      </c>
      <c r="G2211" s="1">
        <f ca="1">(OFFSET(O2211,0,MATCH(Customer!$J$6,'CDH &amp; HDH'!$P$11:$X$11,0)))</f>
        <v>48</v>
      </c>
      <c r="H2211" s="1" t="str">
        <f t="shared" si="415"/>
        <v>Heating</v>
      </c>
      <c r="I2211" s="1">
        <f ca="1">OFFSET(IF($H2211="Cooling",Customer!$C$25,Customer!$C$52),E2211,D2211)</f>
        <v>66</v>
      </c>
      <c r="J2211" s="1">
        <f ca="1">OFFSET(IF($H2211="Cooling",Customer!$L$25,Customer!$L$52),$E2211,$D2211)</f>
        <v>64</v>
      </c>
      <c r="K2211" s="16">
        <f t="shared" si="416"/>
        <v>0</v>
      </c>
      <c r="L2211" s="16">
        <f t="shared" si="417"/>
        <v>0</v>
      </c>
      <c r="M2211" s="17">
        <f t="shared" ca="1" si="409"/>
        <v>18</v>
      </c>
      <c r="N2211" s="17">
        <f t="shared" ca="1" si="410"/>
        <v>16</v>
      </c>
      <c r="O2211" s="4"/>
      <c r="P2211" s="4">
        <v>41</v>
      </c>
      <c r="Q2211" s="4">
        <v>44</v>
      </c>
      <c r="R2211" s="4">
        <v>44</v>
      </c>
      <c r="S2211" s="4">
        <v>58</v>
      </c>
      <c r="T2211" s="4">
        <v>66</v>
      </c>
      <c r="U2211" s="4">
        <v>49</v>
      </c>
      <c r="V2211" s="13">
        <v>48</v>
      </c>
      <c r="W2211" s="4">
        <v>49</v>
      </c>
      <c r="X2211" s="4">
        <v>54</v>
      </c>
      <c r="Y2211">
        <f t="shared" si="418"/>
        <v>0</v>
      </c>
      <c r="Z2211">
        <f t="shared" si="419"/>
        <v>0</v>
      </c>
    </row>
    <row r="2212" spans="2:26" x14ac:dyDescent="0.25">
      <c r="B2212" s="11">
        <f t="shared" si="420"/>
        <v>44653.666666661331</v>
      </c>
      <c r="C2212" s="1">
        <f t="shared" si="411"/>
        <v>4</v>
      </c>
      <c r="D2212" s="1">
        <f t="shared" si="412"/>
        <v>6</v>
      </c>
      <c r="E2212" s="12">
        <f t="shared" si="413"/>
        <v>17</v>
      </c>
      <c r="F2212" s="124" t="str">
        <f t="shared" si="414"/>
        <v>0</v>
      </c>
      <c r="G2212" s="1">
        <f ca="1">(OFFSET(O2212,0,MATCH(Customer!$J$6,'CDH &amp; HDH'!$P$11:$X$11,0)))</f>
        <v>45</v>
      </c>
      <c r="H2212" s="1" t="str">
        <f t="shared" si="415"/>
        <v>Heating</v>
      </c>
      <c r="I2212" s="1">
        <f ca="1">OFFSET(IF($H2212="Cooling",Customer!$C$25,Customer!$C$52),E2212,D2212)</f>
        <v>66</v>
      </c>
      <c r="J2212" s="1">
        <f ca="1">OFFSET(IF($H2212="Cooling",Customer!$L$25,Customer!$L$52),$E2212,$D2212)</f>
        <v>64</v>
      </c>
      <c r="K2212" s="16">
        <f t="shared" si="416"/>
        <v>0</v>
      </c>
      <c r="L2212" s="16">
        <f t="shared" si="417"/>
        <v>0</v>
      </c>
      <c r="M2212" s="17">
        <f t="shared" ca="1" si="409"/>
        <v>21</v>
      </c>
      <c r="N2212" s="17">
        <f t="shared" ca="1" si="410"/>
        <v>19</v>
      </c>
      <c r="O2212" s="4"/>
      <c r="P2212" s="4">
        <v>38</v>
      </c>
      <c r="Q2212" s="4">
        <v>44</v>
      </c>
      <c r="R2212" s="4">
        <v>43</v>
      </c>
      <c r="S2212" s="4">
        <v>60</v>
      </c>
      <c r="T2212" s="4">
        <v>64</v>
      </c>
      <c r="U2212" s="4">
        <v>49</v>
      </c>
      <c r="V2212" s="13">
        <v>45</v>
      </c>
      <c r="W2212" s="4">
        <v>48</v>
      </c>
      <c r="X2212" s="4">
        <v>53</v>
      </c>
      <c r="Y2212">
        <f t="shared" si="418"/>
        <v>0</v>
      </c>
      <c r="Z2212">
        <f t="shared" si="419"/>
        <v>0</v>
      </c>
    </row>
    <row r="2213" spans="2:26" x14ac:dyDescent="0.25">
      <c r="B2213" s="11">
        <f t="shared" si="420"/>
        <v>44653.708333327995</v>
      </c>
      <c r="C2213" s="1">
        <f t="shared" si="411"/>
        <v>4</v>
      </c>
      <c r="D2213" s="1">
        <f t="shared" si="412"/>
        <v>6</v>
      </c>
      <c r="E2213" s="12">
        <f t="shared" si="413"/>
        <v>18</v>
      </c>
      <c r="F2213" s="124" t="str">
        <f t="shared" si="414"/>
        <v>0</v>
      </c>
      <c r="G2213" s="1">
        <f ca="1">(OFFSET(O2213,0,MATCH(Customer!$J$6,'CDH &amp; HDH'!$P$11:$X$11,0)))</f>
        <v>42</v>
      </c>
      <c r="H2213" s="1" t="str">
        <f t="shared" si="415"/>
        <v>Heating</v>
      </c>
      <c r="I2213" s="1">
        <f ca="1">OFFSET(IF($H2213="Cooling",Customer!$C$25,Customer!$C$52),E2213,D2213)</f>
        <v>66</v>
      </c>
      <c r="J2213" s="1">
        <f ca="1">OFFSET(IF($H2213="Cooling",Customer!$L$25,Customer!$L$52),$E2213,$D2213)</f>
        <v>64</v>
      </c>
      <c r="K2213" s="16">
        <f t="shared" si="416"/>
        <v>0</v>
      </c>
      <c r="L2213" s="16">
        <f t="shared" si="417"/>
        <v>0</v>
      </c>
      <c r="M2213" s="17">
        <f t="shared" ca="1" si="409"/>
        <v>24</v>
      </c>
      <c r="N2213" s="17">
        <f t="shared" ca="1" si="410"/>
        <v>22</v>
      </c>
      <c r="O2213" s="4"/>
      <c r="P2213" s="4">
        <v>38</v>
      </c>
      <c r="Q2213" s="4">
        <v>44</v>
      </c>
      <c r="R2213" s="4">
        <v>43</v>
      </c>
      <c r="S2213" s="4">
        <v>62</v>
      </c>
      <c r="T2213" s="4">
        <v>63</v>
      </c>
      <c r="U2213" s="4">
        <v>48</v>
      </c>
      <c r="V2213" s="13">
        <v>42</v>
      </c>
      <c r="W2213" s="4">
        <v>48</v>
      </c>
      <c r="X2213" s="4">
        <v>52</v>
      </c>
      <c r="Y2213">
        <f t="shared" si="418"/>
        <v>0</v>
      </c>
      <c r="Z2213">
        <f t="shared" si="419"/>
        <v>0</v>
      </c>
    </row>
    <row r="2214" spans="2:26" x14ac:dyDescent="0.25">
      <c r="B2214" s="11">
        <f t="shared" si="420"/>
        <v>44653.749999994659</v>
      </c>
      <c r="C2214" s="1">
        <f t="shared" si="411"/>
        <v>4</v>
      </c>
      <c r="D2214" s="1">
        <f t="shared" si="412"/>
        <v>6</v>
      </c>
      <c r="E2214" s="12">
        <f t="shared" si="413"/>
        <v>19</v>
      </c>
      <c r="F2214" s="124" t="str">
        <f t="shared" si="414"/>
        <v>0</v>
      </c>
      <c r="G2214" s="1">
        <f ca="1">(OFFSET(O2214,0,MATCH(Customer!$J$6,'CDH &amp; HDH'!$P$11:$X$11,0)))</f>
        <v>41</v>
      </c>
      <c r="H2214" s="1" t="str">
        <f t="shared" si="415"/>
        <v>Heating</v>
      </c>
      <c r="I2214" s="1">
        <f ca="1">OFFSET(IF($H2214="Cooling",Customer!$C$25,Customer!$C$52),E2214,D2214)</f>
        <v>66</v>
      </c>
      <c r="J2214" s="1">
        <f ca="1">OFFSET(IF($H2214="Cooling",Customer!$L$25,Customer!$L$52),$E2214,$D2214)</f>
        <v>64</v>
      </c>
      <c r="K2214" s="16">
        <f t="shared" si="416"/>
        <v>0</v>
      </c>
      <c r="L2214" s="16">
        <f t="shared" si="417"/>
        <v>0</v>
      </c>
      <c r="M2214" s="17">
        <f t="shared" ca="1" si="409"/>
        <v>25</v>
      </c>
      <c r="N2214" s="17">
        <f t="shared" ca="1" si="410"/>
        <v>23</v>
      </c>
      <c r="O2214" s="4"/>
      <c r="P2214" s="4">
        <v>38</v>
      </c>
      <c r="Q2214" s="4">
        <v>42</v>
      </c>
      <c r="R2214" s="4">
        <v>42</v>
      </c>
      <c r="S2214" s="4">
        <v>62</v>
      </c>
      <c r="T2214" s="4">
        <v>61</v>
      </c>
      <c r="U2214" s="4">
        <v>47</v>
      </c>
      <c r="V2214" s="13">
        <v>41</v>
      </c>
      <c r="W2214" s="4">
        <v>48</v>
      </c>
      <c r="X2214" s="4">
        <v>51</v>
      </c>
      <c r="Y2214">
        <f t="shared" si="418"/>
        <v>0</v>
      </c>
      <c r="Z2214">
        <f t="shared" si="419"/>
        <v>0</v>
      </c>
    </row>
    <row r="2215" spans="2:26" x14ac:dyDescent="0.25">
      <c r="B2215" s="11">
        <f t="shared" si="420"/>
        <v>44653.791666661324</v>
      </c>
      <c r="C2215" s="1">
        <f t="shared" si="411"/>
        <v>4</v>
      </c>
      <c r="D2215" s="1">
        <f t="shared" si="412"/>
        <v>6</v>
      </c>
      <c r="E2215" s="12">
        <f t="shared" si="413"/>
        <v>20</v>
      </c>
      <c r="F2215" s="124" t="str">
        <f t="shared" si="414"/>
        <v>0</v>
      </c>
      <c r="G2215" s="1">
        <f ca="1">(OFFSET(O2215,0,MATCH(Customer!$J$6,'CDH &amp; HDH'!$P$11:$X$11,0)))</f>
        <v>40</v>
      </c>
      <c r="H2215" s="1" t="str">
        <f t="shared" si="415"/>
        <v>Heating</v>
      </c>
      <c r="I2215" s="1">
        <f ca="1">OFFSET(IF($H2215="Cooling",Customer!$C$25,Customer!$C$52),E2215,D2215)</f>
        <v>66</v>
      </c>
      <c r="J2215" s="1">
        <f ca="1">OFFSET(IF($H2215="Cooling",Customer!$L$25,Customer!$L$52),$E2215,$D2215)</f>
        <v>64</v>
      </c>
      <c r="K2215" s="16">
        <f t="shared" si="416"/>
        <v>0</v>
      </c>
      <c r="L2215" s="16">
        <f t="shared" si="417"/>
        <v>0</v>
      </c>
      <c r="M2215" s="17">
        <f t="shared" ca="1" si="409"/>
        <v>26</v>
      </c>
      <c r="N2215" s="17">
        <f t="shared" ca="1" si="410"/>
        <v>24</v>
      </c>
      <c r="O2215" s="4"/>
      <c r="P2215" s="4">
        <v>37</v>
      </c>
      <c r="Q2215" s="4">
        <v>41</v>
      </c>
      <c r="R2215" s="4">
        <v>40</v>
      </c>
      <c r="S2215" s="4">
        <v>62</v>
      </c>
      <c r="T2215" s="4">
        <v>61</v>
      </c>
      <c r="U2215" s="4">
        <v>45</v>
      </c>
      <c r="V2215" s="13">
        <v>40</v>
      </c>
      <c r="W2215" s="4">
        <v>46</v>
      </c>
      <c r="X2215" s="4">
        <v>50</v>
      </c>
      <c r="Y2215">
        <f t="shared" si="418"/>
        <v>0</v>
      </c>
      <c r="Z2215">
        <f t="shared" si="419"/>
        <v>0</v>
      </c>
    </row>
    <row r="2216" spans="2:26" x14ac:dyDescent="0.25">
      <c r="B2216" s="11">
        <f t="shared" si="420"/>
        <v>44653.833333327988</v>
      </c>
      <c r="C2216" s="1">
        <f t="shared" si="411"/>
        <v>4</v>
      </c>
      <c r="D2216" s="1">
        <f t="shared" si="412"/>
        <v>6</v>
      </c>
      <c r="E2216" s="12">
        <f t="shared" si="413"/>
        <v>21</v>
      </c>
      <c r="F2216" s="124" t="str">
        <f t="shared" si="414"/>
        <v>0</v>
      </c>
      <c r="G2216" s="1">
        <f ca="1">(OFFSET(O2216,0,MATCH(Customer!$J$6,'CDH &amp; HDH'!$P$11:$X$11,0)))</f>
        <v>39</v>
      </c>
      <c r="H2216" s="1" t="str">
        <f t="shared" si="415"/>
        <v>Heating</v>
      </c>
      <c r="I2216" s="1">
        <f ca="1">OFFSET(IF($H2216="Cooling",Customer!$C$25,Customer!$C$52),E2216,D2216)</f>
        <v>66</v>
      </c>
      <c r="J2216" s="1">
        <f ca="1">OFFSET(IF($H2216="Cooling",Customer!$L$25,Customer!$L$52),$E2216,$D2216)</f>
        <v>64</v>
      </c>
      <c r="K2216" s="16">
        <f t="shared" si="416"/>
        <v>0</v>
      </c>
      <c r="L2216" s="16">
        <f t="shared" si="417"/>
        <v>0</v>
      </c>
      <c r="M2216" s="17">
        <f t="shared" ca="1" si="409"/>
        <v>27</v>
      </c>
      <c r="N2216" s="17">
        <f t="shared" ca="1" si="410"/>
        <v>25</v>
      </c>
      <c r="O2216" s="4"/>
      <c r="P2216" s="4">
        <v>37</v>
      </c>
      <c r="Q2216" s="4">
        <v>39</v>
      </c>
      <c r="R2216" s="4">
        <v>39</v>
      </c>
      <c r="S2216" s="4">
        <v>63</v>
      </c>
      <c r="T2216" s="4">
        <v>59</v>
      </c>
      <c r="U2216" s="4">
        <v>43</v>
      </c>
      <c r="V2216" s="13">
        <v>39</v>
      </c>
      <c r="W2216" s="4">
        <v>45</v>
      </c>
      <c r="X2216" s="4">
        <v>49</v>
      </c>
      <c r="Y2216">
        <f t="shared" si="418"/>
        <v>0</v>
      </c>
      <c r="Z2216">
        <f t="shared" si="419"/>
        <v>0</v>
      </c>
    </row>
    <row r="2217" spans="2:26" x14ac:dyDescent="0.25">
      <c r="B2217" s="11">
        <f t="shared" si="420"/>
        <v>44653.874999994652</v>
      </c>
      <c r="C2217" s="1">
        <f t="shared" si="411"/>
        <v>4</v>
      </c>
      <c r="D2217" s="1">
        <f t="shared" si="412"/>
        <v>6</v>
      </c>
      <c r="E2217" s="12">
        <f t="shared" si="413"/>
        <v>22</v>
      </c>
      <c r="F2217" s="124" t="str">
        <f t="shared" si="414"/>
        <v>0</v>
      </c>
      <c r="G2217" s="1">
        <f ca="1">(OFFSET(O2217,0,MATCH(Customer!$J$6,'CDH &amp; HDH'!$P$11:$X$11,0)))</f>
        <v>39</v>
      </c>
      <c r="H2217" s="1" t="str">
        <f t="shared" si="415"/>
        <v>Heating</v>
      </c>
      <c r="I2217" s="1">
        <f ca="1">OFFSET(IF($H2217="Cooling",Customer!$C$25,Customer!$C$52),E2217,D2217)</f>
        <v>66</v>
      </c>
      <c r="J2217" s="1">
        <f ca="1">OFFSET(IF($H2217="Cooling",Customer!$L$25,Customer!$L$52),$E2217,$D2217)</f>
        <v>64</v>
      </c>
      <c r="K2217" s="16">
        <f t="shared" si="416"/>
        <v>0</v>
      </c>
      <c r="L2217" s="16">
        <f t="shared" si="417"/>
        <v>0</v>
      </c>
      <c r="M2217" s="17">
        <f t="shared" ca="1" si="409"/>
        <v>27</v>
      </c>
      <c r="N2217" s="17">
        <f t="shared" ca="1" si="410"/>
        <v>25</v>
      </c>
      <c r="O2217" s="4"/>
      <c r="P2217" s="4">
        <v>36</v>
      </c>
      <c r="Q2217" s="4">
        <v>39</v>
      </c>
      <c r="R2217" s="4">
        <v>37</v>
      </c>
      <c r="S2217" s="4">
        <v>64</v>
      </c>
      <c r="T2217" s="4">
        <v>61</v>
      </c>
      <c r="U2217" s="4">
        <v>42</v>
      </c>
      <c r="V2217" s="13">
        <v>39</v>
      </c>
      <c r="W2217" s="4">
        <v>44</v>
      </c>
      <c r="X2217" s="4">
        <v>50</v>
      </c>
      <c r="Y2217">
        <f t="shared" si="418"/>
        <v>0</v>
      </c>
      <c r="Z2217">
        <f t="shared" si="419"/>
        <v>0</v>
      </c>
    </row>
    <row r="2218" spans="2:26" x14ac:dyDescent="0.25">
      <c r="B2218" s="11">
        <f t="shared" si="420"/>
        <v>44653.916666661316</v>
      </c>
      <c r="C2218" s="1">
        <f t="shared" si="411"/>
        <v>4</v>
      </c>
      <c r="D2218" s="1">
        <f t="shared" si="412"/>
        <v>6</v>
      </c>
      <c r="E2218" s="12">
        <f t="shared" si="413"/>
        <v>23</v>
      </c>
      <c r="F2218" s="124" t="str">
        <f t="shared" si="414"/>
        <v>0</v>
      </c>
      <c r="G2218" s="1">
        <f ca="1">(OFFSET(O2218,0,MATCH(Customer!$J$6,'CDH &amp; HDH'!$P$11:$X$11,0)))</f>
        <v>40</v>
      </c>
      <c r="H2218" s="1" t="str">
        <f t="shared" si="415"/>
        <v>Heating</v>
      </c>
      <c r="I2218" s="1">
        <f ca="1">OFFSET(IF($H2218="Cooling",Customer!$C$25,Customer!$C$52),E2218,D2218)</f>
        <v>66</v>
      </c>
      <c r="J2218" s="1">
        <f ca="1">OFFSET(IF($H2218="Cooling",Customer!$L$25,Customer!$L$52),$E2218,$D2218)</f>
        <v>64</v>
      </c>
      <c r="K2218" s="16">
        <f t="shared" si="416"/>
        <v>0</v>
      </c>
      <c r="L2218" s="16">
        <f t="shared" si="417"/>
        <v>0</v>
      </c>
      <c r="M2218" s="17">
        <f t="shared" ca="1" si="409"/>
        <v>26</v>
      </c>
      <c r="N2218" s="17">
        <f t="shared" ca="1" si="410"/>
        <v>24</v>
      </c>
      <c r="O2218" s="4"/>
      <c r="P2218" s="4">
        <v>34</v>
      </c>
      <c r="Q2218" s="4">
        <v>37</v>
      </c>
      <c r="R2218" s="4">
        <v>35</v>
      </c>
      <c r="S2218" s="4">
        <v>55</v>
      </c>
      <c r="T2218" s="4">
        <v>61</v>
      </c>
      <c r="U2218" s="4">
        <v>40</v>
      </c>
      <c r="V2218" s="13">
        <v>40</v>
      </c>
      <c r="W2218" s="4">
        <v>44</v>
      </c>
      <c r="X2218" s="4">
        <v>49</v>
      </c>
      <c r="Y2218">
        <f t="shared" si="418"/>
        <v>0</v>
      </c>
      <c r="Z2218">
        <f t="shared" si="419"/>
        <v>0</v>
      </c>
    </row>
    <row r="2219" spans="2:26" x14ac:dyDescent="0.25">
      <c r="B2219" s="11">
        <f t="shared" si="420"/>
        <v>44653.958333327981</v>
      </c>
      <c r="C2219" s="1">
        <f t="shared" si="411"/>
        <v>4</v>
      </c>
      <c r="D2219" s="1">
        <f t="shared" si="412"/>
        <v>6</v>
      </c>
      <c r="E2219" s="12">
        <f t="shared" si="413"/>
        <v>24</v>
      </c>
      <c r="F2219" s="124" t="str">
        <f t="shared" si="414"/>
        <v>0</v>
      </c>
      <c r="G2219" s="1">
        <f ca="1">(OFFSET(O2219,0,MATCH(Customer!$J$6,'CDH &amp; HDH'!$P$11:$X$11,0)))</f>
        <v>41</v>
      </c>
      <c r="H2219" s="1" t="str">
        <f t="shared" si="415"/>
        <v>Heating</v>
      </c>
      <c r="I2219" s="1">
        <f ca="1">OFFSET(IF($H2219="Cooling",Customer!$C$25,Customer!$C$52),E2219,D2219)</f>
        <v>66</v>
      </c>
      <c r="J2219" s="1">
        <f ca="1">OFFSET(IF($H2219="Cooling",Customer!$L$25,Customer!$L$52),$E2219,$D2219)</f>
        <v>64</v>
      </c>
      <c r="K2219" s="16">
        <f t="shared" si="416"/>
        <v>0</v>
      </c>
      <c r="L2219" s="16">
        <f t="shared" si="417"/>
        <v>0</v>
      </c>
      <c r="M2219" s="17">
        <f t="shared" ca="1" si="409"/>
        <v>25</v>
      </c>
      <c r="N2219" s="17">
        <f t="shared" ca="1" si="410"/>
        <v>23</v>
      </c>
      <c r="O2219" s="4"/>
      <c r="P2219" s="4">
        <v>34</v>
      </c>
      <c r="Q2219" s="4">
        <v>38</v>
      </c>
      <c r="R2219" s="4">
        <v>32</v>
      </c>
      <c r="S2219" s="4">
        <v>60</v>
      </c>
      <c r="T2219" s="4">
        <v>64</v>
      </c>
      <c r="U2219" s="4">
        <v>39</v>
      </c>
      <c r="V2219" s="13">
        <v>41</v>
      </c>
      <c r="W2219" s="4">
        <v>42</v>
      </c>
      <c r="X2219" s="4">
        <v>47</v>
      </c>
      <c r="Y2219">
        <f t="shared" si="418"/>
        <v>0</v>
      </c>
      <c r="Z2219">
        <f t="shared" si="419"/>
        <v>0</v>
      </c>
    </row>
    <row r="2220" spans="2:26" x14ac:dyDescent="0.25">
      <c r="B2220" s="11">
        <f t="shared" si="420"/>
        <v>44653.999999994645</v>
      </c>
      <c r="C2220" s="1">
        <f t="shared" si="411"/>
        <v>4</v>
      </c>
      <c r="D2220" s="1">
        <f t="shared" si="412"/>
        <v>7</v>
      </c>
      <c r="E2220" s="12">
        <f t="shared" si="413"/>
        <v>1</v>
      </c>
      <c r="F2220" s="124" t="str">
        <f t="shared" si="414"/>
        <v>0</v>
      </c>
      <c r="G2220" s="1">
        <f ca="1">(OFFSET(O2220,0,MATCH(Customer!$J$6,'CDH &amp; HDH'!$P$11:$X$11,0)))</f>
        <v>42</v>
      </c>
      <c r="H2220" s="1" t="str">
        <f t="shared" si="415"/>
        <v>Heating</v>
      </c>
      <c r="I2220" s="1">
        <f ca="1">OFFSET(IF($H2220="Cooling",Customer!$C$25,Customer!$C$52),E2220,D2220)</f>
        <v>66</v>
      </c>
      <c r="J2220" s="1">
        <f ca="1">OFFSET(IF($H2220="Cooling",Customer!$L$25,Customer!$L$52),$E2220,$D2220)</f>
        <v>64</v>
      </c>
      <c r="K2220" s="16">
        <f t="shared" si="416"/>
        <v>0</v>
      </c>
      <c r="L2220" s="16">
        <f t="shared" si="417"/>
        <v>0</v>
      </c>
      <c r="M2220" s="17">
        <f t="shared" ca="1" si="409"/>
        <v>24</v>
      </c>
      <c r="N2220" s="17">
        <f t="shared" ca="1" si="410"/>
        <v>22</v>
      </c>
      <c r="O2220" s="4"/>
      <c r="P2220" s="4">
        <v>32</v>
      </c>
      <c r="Q2220" s="4">
        <v>38</v>
      </c>
      <c r="R2220" s="4">
        <v>30</v>
      </c>
      <c r="S2220" s="4">
        <v>54</v>
      </c>
      <c r="T2220" s="4">
        <v>64</v>
      </c>
      <c r="U2220" s="4">
        <v>39</v>
      </c>
      <c r="V2220" s="13">
        <v>42</v>
      </c>
      <c r="W2220" s="4">
        <v>41</v>
      </c>
      <c r="X2220" s="4">
        <v>46</v>
      </c>
      <c r="Y2220">
        <f t="shared" si="418"/>
        <v>0</v>
      </c>
      <c r="Z2220">
        <f t="shared" si="419"/>
        <v>0</v>
      </c>
    </row>
    <row r="2221" spans="2:26" x14ac:dyDescent="0.25">
      <c r="B2221" s="11">
        <f t="shared" si="420"/>
        <v>44654.041666661309</v>
      </c>
      <c r="C2221" s="1">
        <f t="shared" si="411"/>
        <v>4</v>
      </c>
      <c r="D2221" s="1">
        <f t="shared" si="412"/>
        <v>7</v>
      </c>
      <c r="E2221" s="12">
        <f t="shared" si="413"/>
        <v>2</v>
      </c>
      <c r="F2221" s="124" t="str">
        <f t="shared" si="414"/>
        <v>0</v>
      </c>
      <c r="G2221" s="1">
        <f ca="1">(OFFSET(O2221,0,MATCH(Customer!$J$6,'CDH &amp; HDH'!$P$11:$X$11,0)))</f>
        <v>40</v>
      </c>
      <c r="H2221" s="1" t="str">
        <f t="shared" si="415"/>
        <v>Heating</v>
      </c>
      <c r="I2221" s="1">
        <f ca="1">OFFSET(IF($H2221="Cooling",Customer!$C$25,Customer!$C$52),E2221,D2221)</f>
        <v>66</v>
      </c>
      <c r="J2221" s="1">
        <f ca="1">OFFSET(IF($H2221="Cooling",Customer!$L$25,Customer!$L$52),$E2221,$D2221)</f>
        <v>64</v>
      </c>
      <c r="K2221" s="16">
        <f t="shared" si="416"/>
        <v>0</v>
      </c>
      <c r="L2221" s="16">
        <f t="shared" si="417"/>
        <v>0</v>
      </c>
      <c r="M2221" s="17">
        <f t="shared" ca="1" si="409"/>
        <v>26</v>
      </c>
      <c r="N2221" s="17">
        <f t="shared" ca="1" si="410"/>
        <v>24</v>
      </c>
      <c r="O2221" s="4"/>
      <c r="P2221" s="4">
        <v>29</v>
      </c>
      <c r="Q2221" s="4">
        <v>37</v>
      </c>
      <c r="R2221" s="4">
        <v>29</v>
      </c>
      <c r="S2221" s="4">
        <v>50</v>
      </c>
      <c r="T2221" s="4">
        <v>64</v>
      </c>
      <c r="U2221" s="4">
        <v>39</v>
      </c>
      <c r="V2221" s="13">
        <v>40</v>
      </c>
      <c r="W2221" s="4">
        <v>38</v>
      </c>
      <c r="X2221" s="4">
        <v>45</v>
      </c>
      <c r="Y2221">
        <f t="shared" si="418"/>
        <v>0</v>
      </c>
      <c r="Z2221">
        <f t="shared" si="419"/>
        <v>0</v>
      </c>
    </row>
    <row r="2222" spans="2:26" x14ac:dyDescent="0.25">
      <c r="B2222" s="11">
        <f t="shared" si="420"/>
        <v>44654.083333327973</v>
      </c>
      <c r="C2222" s="1">
        <f t="shared" si="411"/>
        <v>4</v>
      </c>
      <c r="D2222" s="1">
        <f t="shared" si="412"/>
        <v>7</v>
      </c>
      <c r="E2222" s="12">
        <f t="shared" si="413"/>
        <v>3</v>
      </c>
      <c r="F2222" s="124" t="str">
        <f t="shared" si="414"/>
        <v>0</v>
      </c>
      <c r="G2222" s="1">
        <f ca="1">(OFFSET(O2222,0,MATCH(Customer!$J$6,'CDH &amp; HDH'!$P$11:$X$11,0)))</f>
        <v>40</v>
      </c>
      <c r="H2222" s="1" t="str">
        <f t="shared" si="415"/>
        <v>Heating</v>
      </c>
      <c r="I2222" s="1">
        <f ca="1">OFFSET(IF($H2222="Cooling",Customer!$C$25,Customer!$C$52),E2222,D2222)</f>
        <v>66</v>
      </c>
      <c r="J2222" s="1">
        <f ca="1">OFFSET(IF($H2222="Cooling",Customer!$L$25,Customer!$L$52),$E2222,$D2222)</f>
        <v>64</v>
      </c>
      <c r="K2222" s="16">
        <f t="shared" si="416"/>
        <v>0</v>
      </c>
      <c r="L2222" s="16">
        <f t="shared" si="417"/>
        <v>0</v>
      </c>
      <c r="M2222" s="17">
        <f t="shared" ca="1" si="409"/>
        <v>26</v>
      </c>
      <c r="N2222" s="17">
        <f t="shared" ca="1" si="410"/>
        <v>24</v>
      </c>
      <c r="O2222" s="4"/>
      <c r="P2222" s="4">
        <v>29</v>
      </c>
      <c r="Q2222" s="4">
        <v>35</v>
      </c>
      <c r="R2222" s="4">
        <v>27</v>
      </c>
      <c r="S2222" s="4">
        <v>49</v>
      </c>
      <c r="T2222" s="4">
        <v>63</v>
      </c>
      <c r="U2222" s="4">
        <v>38</v>
      </c>
      <c r="V2222" s="13">
        <v>40</v>
      </c>
      <c r="W2222" s="4">
        <v>37</v>
      </c>
      <c r="X2222" s="4">
        <v>45</v>
      </c>
      <c r="Y2222">
        <f t="shared" si="418"/>
        <v>0</v>
      </c>
      <c r="Z2222">
        <f t="shared" si="419"/>
        <v>0</v>
      </c>
    </row>
    <row r="2223" spans="2:26" x14ac:dyDescent="0.25">
      <c r="B2223" s="11">
        <f t="shared" si="420"/>
        <v>44654.124999994638</v>
      </c>
      <c r="C2223" s="1">
        <f t="shared" si="411"/>
        <v>4</v>
      </c>
      <c r="D2223" s="1">
        <f t="shared" si="412"/>
        <v>7</v>
      </c>
      <c r="E2223" s="12">
        <f t="shared" si="413"/>
        <v>4</v>
      </c>
      <c r="F2223" s="124" t="str">
        <f t="shared" si="414"/>
        <v>0</v>
      </c>
      <c r="G2223" s="1">
        <f ca="1">(OFFSET(O2223,0,MATCH(Customer!$J$6,'CDH &amp; HDH'!$P$11:$X$11,0)))</f>
        <v>40</v>
      </c>
      <c r="H2223" s="1" t="str">
        <f t="shared" si="415"/>
        <v>Heating</v>
      </c>
      <c r="I2223" s="1">
        <f ca="1">OFFSET(IF($H2223="Cooling",Customer!$C$25,Customer!$C$52),E2223,D2223)</f>
        <v>66</v>
      </c>
      <c r="J2223" s="1">
        <f ca="1">OFFSET(IF($H2223="Cooling",Customer!$L$25,Customer!$L$52),$E2223,$D2223)</f>
        <v>64</v>
      </c>
      <c r="K2223" s="16">
        <f t="shared" si="416"/>
        <v>0</v>
      </c>
      <c r="L2223" s="16">
        <f t="shared" si="417"/>
        <v>0</v>
      </c>
      <c r="M2223" s="17">
        <f t="shared" ca="1" si="409"/>
        <v>26</v>
      </c>
      <c r="N2223" s="17">
        <f t="shared" ca="1" si="410"/>
        <v>24</v>
      </c>
      <c r="O2223" s="4"/>
      <c r="P2223" s="4">
        <v>30</v>
      </c>
      <c r="Q2223" s="4">
        <v>34</v>
      </c>
      <c r="R2223" s="4">
        <v>26</v>
      </c>
      <c r="S2223" s="4">
        <v>43</v>
      </c>
      <c r="T2223" s="4">
        <v>63</v>
      </c>
      <c r="U2223" s="4">
        <v>36</v>
      </c>
      <c r="V2223" s="13">
        <v>40</v>
      </c>
      <c r="W2223" s="4">
        <v>40</v>
      </c>
      <c r="X2223" s="4">
        <v>44</v>
      </c>
      <c r="Y2223">
        <f t="shared" si="418"/>
        <v>0</v>
      </c>
      <c r="Z2223">
        <f t="shared" si="419"/>
        <v>0</v>
      </c>
    </row>
    <row r="2224" spans="2:26" x14ac:dyDescent="0.25">
      <c r="B2224" s="11">
        <f t="shared" si="420"/>
        <v>44654.166666661302</v>
      </c>
      <c r="C2224" s="1">
        <f t="shared" si="411"/>
        <v>4</v>
      </c>
      <c r="D2224" s="1">
        <f t="shared" si="412"/>
        <v>7</v>
      </c>
      <c r="E2224" s="12">
        <f t="shared" si="413"/>
        <v>5</v>
      </c>
      <c r="F2224" s="124" t="str">
        <f t="shared" si="414"/>
        <v>0</v>
      </c>
      <c r="G2224" s="1">
        <f ca="1">(OFFSET(O2224,0,MATCH(Customer!$J$6,'CDH &amp; HDH'!$P$11:$X$11,0)))</f>
        <v>40</v>
      </c>
      <c r="H2224" s="1" t="str">
        <f t="shared" si="415"/>
        <v>Heating</v>
      </c>
      <c r="I2224" s="1">
        <f ca="1">OFFSET(IF($H2224="Cooling",Customer!$C$25,Customer!$C$52),E2224,D2224)</f>
        <v>66</v>
      </c>
      <c r="J2224" s="1">
        <f ca="1">OFFSET(IF($H2224="Cooling",Customer!$L$25,Customer!$L$52),$E2224,$D2224)</f>
        <v>64</v>
      </c>
      <c r="K2224" s="16">
        <f t="shared" si="416"/>
        <v>0</v>
      </c>
      <c r="L2224" s="16">
        <f t="shared" si="417"/>
        <v>0</v>
      </c>
      <c r="M2224" s="17">
        <f t="shared" ca="1" si="409"/>
        <v>26</v>
      </c>
      <c r="N2224" s="17">
        <f t="shared" ca="1" si="410"/>
        <v>24</v>
      </c>
      <c r="O2224" s="4"/>
      <c r="P2224" s="4">
        <v>28</v>
      </c>
      <c r="Q2224" s="4">
        <v>34</v>
      </c>
      <c r="R2224" s="4">
        <v>27</v>
      </c>
      <c r="S2224" s="4">
        <v>38</v>
      </c>
      <c r="T2224" s="4">
        <v>63</v>
      </c>
      <c r="U2224" s="4">
        <v>35</v>
      </c>
      <c r="V2224" s="13">
        <v>40</v>
      </c>
      <c r="W2224" s="4">
        <v>39</v>
      </c>
      <c r="X2224" s="4">
        <v>44</v>
      </c>
      <c r="Y2224">
        <f t="shared" si="418"/>
        <v>0</v>
      </c>
      <c r="Z2224">
        <f t="shared" si="419"/>
        <v>0</v>
      </c>
    </row>
    <row r="2225" spans="2:26" x14ac:dyDescent="0.25">
      <c r="B2225" s="11">
        <f t="shared" si="420"/>
        <v>44654.208333327966</v>
      </c>
      <c r="C2225" s="1">
        <f t="shared" si="411"/>
        <v>4</v>
      </c>
      <c r="D2225" s="1">
        <f t="shared" si="412"/>
        <v>7</v>
      </c>
      <c r="E2225" s="12">
        <f t="shared" si="413"/>
        <v>6</v>
      </c>
      <c r="F2225" s="124" t="str">
        <f t="shared" si="414"/>
        <v>0</v>
      </c>
      <c r="G2225" s="1">
        <f ca="1">(OFFSET(O2225,0,MATCH(Customer!$J$6,'CDH &amp; HDH'!$P$11:$X$11,0)))</f>
        <v>40</v>
      </c>
      <c r="H2225" s="1" t="str">
        <f t="shared" si="415"/>
        <v>Heating</v>
      </c>
      <c r="I2225" s="1">
        <f ca="1">OFFSET(IF($H2225="Cooling",Customer!$C$25,Customer!$C$52),E2225,D2225)</f>
        <v>66</v>
      </c>
      <c r="J2225" s="1">
        <f ca="1">OFFSET(IF($H2225="Cooling",Customer!$L$25,Customer!$L$52),$E2225,$D2225)</f>
        <v>64</v>
      </c>
      <c r="K2225" s="16">
        <f t="shared" si="416"/>
        <v>0</v>
      </c>
      <c r="L2225" s="16">
        <f t="shared" si="417"/>
        <v>0</v>
      </c>
      <c r="M2225" s="17">
        <f t="shared" ca="1" si="409"/>
        <v>26</v>
      </c>
      <c r="N2225" s="17">
        <f t="shared" ca="1" si="410"/>
        <v>24</v>
      </c>
      <c r="O2225" s="4"/>
      <c r="P2225" s="4">
        <v>27</v>
      </c>
      <c r="Q2225" s="4">
        <v>33</v>
      </c>
      <c r="R2225" s="4">
        <v>28</v>
      </c>
      <c r="S2225" s="4">
        <v>37</v>
      </c>
      <c r="T2225" s="4">
        <v>61</v>
      </c>
      <c r="U2225" s="4">
        <v>36</v>
      </c>
      <c r="V2225" s="13">
        <v>40</v>
      </c>
      <c r="W2225" s="4">
        <v>36</v>
      </c>
      <c r="X2225" s="4">
        <v>43</v>
      </c>
      <c r="Y2225">
        <f t="shared" si="418"/>
        <v>0</v>
      </c>
      <c r="Z2225">
        <f t="shared" si="419"/>
        <v>0</v>
      </c>
    </row>
    <row r="2226" spans="2:26" x14ac:dyDescent="0.25">
      <c r="B2226" s="11">
        <f t="shared" si="420"/>
        <v>44654.24999999463</v>
      </c>
      <c r="C2226" s="1">
        <f t="shared" si="411"/>
        <v>4</v>
      </c>
      <c r="D2226" s="1">
        <f t="shared" si="412"/>
        <v>7</v>
      </c>
      <c r="E2226" s="12">
        <f t="shared" si="413"/>
        <v>7</v>
      </c>
      <c r="F2226" s="124" t="str">
        <f t="shared" si="414"/>
        <v>0</v>
      </c>
      <c r="G2226" s="1">
        <f ca="1">(OFFSET(O2226,0,MATCH(Customer!$J$6,'CDH &amp; HDH'!$P$11:$X$11,0)))</f>
        <v>40</v>
      </c>
      <c r="H2226" s="1" t="str">
        <f t="shared" si="415"/>
        <v>Heating</v>
      </c>
      <c r="I2226" s="1">
        <f ca="1">OFFSET(IF($H2226="Cooling",Customer!$C$25,Customer!$C$52),E2226,D2226)</f>
        <v>66</v>
      </c>
      <c r="J2226" s="1">
        <f ca="1">OFFSET(IF($H2226="Cooling",Customer!$L$25,Customer!$L$52),$E2226,$D2226)</f>
        <v>64</v>
      </c>
      <c r="K2226" s="16">
        <f t="shared" si="416"/>
        <v>0</v>
      </c>
      <c r="L2226" s="16">
        <f t="shared" si="417"/>
        <v>0</v>
      </c>
      <c r="M2226" s="17">
        <f t="shared" ca="1" si="409"/>
        <v>26</v>
      </c>
      <c r="N2226" s="17">
        <f t="shared" ca="1" si="410"/>
        <v>24</v>
      </c>
      <c r="O2226" s="4"/>
      <c r="P2226" s="4">
        <v>29</v>
      </c>
      <c r="Q2226" s="4">
        <v>35</v>
      </c>
      <c r="R2226" s="4">
        <v>29</v>
      </c>
      <c r="S2226" s="4">
        <v>37</v>
      </c>
      <c r="T2226" s="4">
        <v>57</v>
      </c>
      <c r="U2226" s="4">
        <v>41</v>
      </c>
      <c r="V2226" s="13">
        <v>40</v>
      </c>
      <c r="W2226" s="4">
        <v>38</v>
      </c>
      <c r="X2226" s="4">
        <v>43</v>
      </c>
      <c r="Y2226">
        <f t="shared" si="418"/>
        <v>0</v>
      </c>
      <c r="Z2226">
        <f t="shared" si="419"/>
        <v>0</v>
      </c>
    </row>
    <row r="2227" spans="2:26" x14ac:dyDescent="0.25">
      <c r="B2227" s="11">
        <f t="shared" si="420"/>
        <v>44654.291666661295</v>
      </c>
      <c r="C2227" s="1">
        <f t="shared" si="411"/>
        <v>4</v>
      </c>
      <c r="D2227" s="1">
        <f t="shared" si="412"/>
        <v>7</v>
      </c>
      <c r="E2227" s="12">
        <f t="shared" si="413"/>
        <v>8</v>
      </c>
      <c r="F2227" s="124" t="str">
        <f t="shared" si="414"/>
        <v>0</v>
      </c>
      <c r="G2227" s="1">
        <f ca="1">(OFFSET(O2227,0,MATCH(Customer!$J$6,'CDH &amp; HDH'!$P$11:$X$11,0)))</f>
        <v>41</v>
      </c>
      <c r="H2227" s="1" t="str">
        <f t="shared" si="415"/>
        <v>Heating</v>
      </c>
      <c r="I2227" s="1">
        <f ca="1">OFFSET(IF($H2227="Cooling",Customer!$C$25,Customer!$C$52),E2227,D2227)</f>
        <v>66</v>
      </c>
      <c r="J2227" s="1">
        <f ca="1">OFFSET(IF($H2227="Cooling",Customer!$L$25,Customer!$L$52),$E2227,$D2227)</f>
        <v>64</v>
      </c>
      <c r="K2227" s="16">
        <f t="shared" si="416"/>
        <v>0</v>
      </c>
      <c r="L2227" s="16">
        <f t="shared" si="417"/>
        <v>0</v>
      </c>
      <c r="M2227" s="17">
        <f t="shared" ca="1" si="409"/>
        <v>25</v>
      </c>
      <c r="N2227" s="17">
        <f t="shared" ca="1" si="410"/>
        <v>23</v>
      </c>
      <c r="O2227" s="4"/>
      <c r="P2227" s="4">
        <v>34</v>
      </c>
      <c r="Q2227" s="4">
        <v>37</v>
      </c>
      <c r="R2227" s="4">
        <v>30</v>
      </c>
      <c r="S2227" s="4">
        <v>37</v>
      </c>
      <c r="T2227" s="4">
        <v>63</v>
      </c>
      <c r="U2227" s="4">
        <v>46</v>
      </c>
      <c r="V2227" s="13">
        <v>41</v>
      </c>
      <c r="W2227" s="4">
        <v>41</v>
      </c>
      <c r="X2227" s="4">
        <v>44</v>
      </c>
      <c r="Y2227">
        <f t="shared" si="418"/>
        <v>0</v>
      </c>
      <c r="Z2227">
        <f t="shared" si="419"/>
        <v>0</v>
      </c>
    </row>
    <row r="2228" spans="2:26" x14ac:dyDescent="0.25">
      <c r="B2228" s="11">
        <f t="shared" si="420"/>
        <v>44654.333333327959</v>
      </c>
      <c r="C2228" s="1">
        <f t="shared" si="411"/>
        <v>4</v>
      </c>
      <c r="D2228" s="1">
        <f t="shared" si="412"/>
        <v>7</v>
      </c>
      <c r="E2228" s="12">
        <f t="shared" si="413"/>
        <v>9</v>
      </c>
      <c r="F2228" s="124" t="str">
        <f t="shared" si="414"/>
        <v>0</v>
      </c>
      <c r="G2228" s="1">
        <f ca="1">(OFFSET(O2228,0,MATCH(Customer!$J$6,'CDH &amp; HDH'!$P$11:$X$11,0)))</f>
        <v>42</v>
      </c>
      <c r="H2228" s="1" t="str">
        <f t="shared" si="415"/>
        <v>Heating</v>
      </c>
      <c r="I2228" s="1">
        <f ca="1">OFFSET(IF($H2228="Cooling",Customer!$C$25,Customer!$C$52),E2228,D2228)</f>
        <v>66</v>
      </c>
      <c r="J2228" s="1">
        <f ca="1">OFFSET(IF($H2228="Cooling",Customer!$L$25,Customer!$L$52),$E2228,$D2228)</f>
        <v>64</v>
      </c>
      <c r="K2228" s="16">
        <f t="shared" si="416"/>
        <v>0</v>
      </c>
      <c r="L2228" s="16">
        <f t="shared" si="417"/>
        <v>0</v>
      </c>
      <c r="M2228" s="17">
        <f t="shared" ca="1" si="409"/>
        <v>24</v>
      </c>
      <c r="N2228" s="17">
        <f t="shared" ca="1" si="410"/>
        <v>22</v>
      </c>
      <c r="O2228" s="4"/>
      <c r="P2228" s="4">
        <v>39</v>
      </c>
      <c r="Q2228" s="4">
        <v>39</v>
      </c>
      <c r="R2228" s="4">
        <v>32</v>
      </c>
      <c r="S2228" s="4">
        <v>37</v>
      </c>
      <c r="T2228" s="4">
        <v>64</v>
      </c>
      <c r="U2228" s="4">
        <v>50</v>
      </c>
      <c r="V2228" s="13">
        <v>42</v>
      </c>
      <c r="W2228" s="4">
        <v>42</v>
      </c>
      <c r="X2228" s="4">
        <v>45</v>
      </c>
      <c r="Y2228">
        <f t="shared" si="418"/>
        <v>0</v>
      </c>
      <c r="Z2228">
        <f t="shared" si="419"/>
        <v>0</v>
      </c>
    </row>
    <row r="2229" spans="2:26" x14ac:dyDescent="0.25">
      <c r="B2229" s="11">
        <f t="shared" si="420"/>
        <v>44654.374999994623</v>
      </c>
      <c r="C2229" s="1">
        <f t="shared" si="411"/>
        <v>4</v>
      </c>
      <c r="D2229" s="1">
        <f t="shared" si="412"/>
        <v>7</v>
      </c>
      <c r="E2229" s="12">
        <f t="shared" si="413"/>
        <v>10</v>
      </c>
      <c r="F2229" s="124" t="str">
        <f t="shared" si="414"/>
        <v>0</v>
      </c>
      <c r="G2229" s="1">
        <f ca="1">(OFFSET(O2229,0,MATCH(Customer!$J$6,'CDH &amp; HDH'!$P$11:$X$11,0)))</f>
        <v>43</v>
      </c>
      <c r="H2229" s="1" t="str">
        <f t="shared" si="415"/>
        <v>Heating</v>
      </c>
      <c r="I2229" s="1">
        <f ca="1">OFFSET(IF($H2229="Cooling",Customer!$C$25,Customer!$C$52),E2229,D2229)</f>
        <v>66</v>
      </c>
      <c r="J2229" s="1">
        <f ca="1">OFFSET(IF($H2229="Cooling",Customer!$L$25,Customer!$L$52),$E2229,$D2229)</f>
        <v>64</v>
      </c>
      <c r="K2229" s="16">
        <f t="shared" si="416"/>
        <v>0</v>
      </c>
      <c r="L2229" s="16">
        <f t="shared" si="417"/>
        <v>0</v>
      </c>
      <c r="M2229" s="17">
        <f t="shared" ca="1" si="409"/>
        <v>23</v>
      </c>
      <c r="N2229" s="17">
        <f t="shared" ca="1" si="410"/>
        <v>21</v>
      </c>
      <c r="O2229" s="4"/>
      <c r="P2229" s="4">
        <v>35</v>
      </c>
      <c r="Q2229" s="4">
        <v>43</v>
      </c>
      <c r="R2229" s="4">
        <v>33</v>
      </c>
      <c r="S2229" s="4">
        <v>39</v>
      </c>
      <c r="T2229" s="4">
        <v>64</v>
      </c>
      <c r="U2229" s="4">
        <v>52</v>
      </c>
      <c r="V2229" s="13">
        <v>43</v>
      </c>
      <c r="W2229" s="4">
        <v>45</v>
      </c>
      <c r="X2229" s="4">
        <v>45</v>
      </c>
      <c r="Y2229">
        <f t="shared" si="418"/>
        <v>0</v>
      </c>
      <c r="Z2229">
        <f t="shared" si="419"/>
        <v>0</v>
      </c>
    </row>
    <row r="2230" spans="2:26" x14ac:dyDescent="0.25">
      <c r="B2230" s="11">
        <f t="shared" si="420"/>
        <v>44654.416666661287</v>
      </c>
      <c r="C2230" s="1">
        <f t="shared" si="411"/>
        <v>4</v>
      </c>
      <c r="D2230" s="1">
        <f t="shared" si="412"/>
        <v>7</v>
      </c>
      <c r="E2230" s="12">
        <f t="shared" si="413"/>
        <v>11</v>
      </c>
      <c r="F2230" s="124" t="str">
        <f t="shared" si="414"/>
        <v>0</v>
      </c>
      <c r="G2230" s="1">
        <f ca="1">(OFFSET(O2230,0,MATCH(Customer!$J$6,'CDH &amp; HDH'!$P$11:$X$11,0)))</f>
        <v>44</v>
      </c>
      <c r="H2230" s="1" t="str">
        <f t="shared" si="415"/>
        <v>Heating</v>
      </c>
      <c r="I2230" s="1">
        <f ca="1">OFFSET(IF($H2230="Cooling",Customer!$C$25,Customer!$C$52),E2230,D2230)</f>
        <v>66</v>
      </c>
      <c r="J2230" s="1">
        <f ca="1">OFFSET(IF($H2230="Cooling",Customer!$L$25,Customer!$L$52),$E2230,$D2230)</f>
        <v>64</v>
      </c>
      <c r="K2230" s="16">
        <f t="shared" si="416"/>
        <v>0</v>
      </c>
      <c r="L2230" s="16">
        <f t="shared" si="417"/>
        <v>0</v>
      </c>
      <c r="M2230" s="17">
        <f t="shared" ca="1" si="409"/>
        <v>22</v>
      </c>
      <c r="N2230" s="17">
        <f t="shared" ca="1" si="410"/>
        <v>20</v>
      </c>
      <c r="O2230" s="4"/>
      <c r="P2230" s="4">
        <v>37</v>
      </c>
      <c r="Q2230" s="4">
        <v>46</v>
      </c>
      <c r="R2230" s="4">
        <v>40</v>
      </c>
      <c r="S2230" s="4">
        <v>41</v>
      </c>
      <c r="T2230" s="4">
        <v>63</v>
      </c>
      <c r="U2230" s="4">
        <v>54</v>
      </c>
      <c r="V2230" s="13">
        <v>44</v>
      </c>
      <c r="W2230" s="4">
        <v>48</v>
      </c>
      <c r="X2230" s="4">
        <v>45</v>
      </c>
      <c r="Y2230">
        <f t="shared" si="418"/>
        <v>0</v>
      </c>
      <c r="Z2230">
        <f t="shared" si="419"/>
        <v>0</v>
      </c>
    </row>
    <row r="2231" spans="2:26" x14ac:dyDescent="0.25">
      <c r="B2231" s="11">
        <f t="shared" si="420"/>
        <v>44654.458333327952</v>
      </c>
      <c r="C2231" s="1">
        <f t="shared" si="411"/>
        <v>4</v>
      </c>
      <c r="D2231" s="1">
        <f t="shared" si="412"/>
        <v>7</v>
      </c>
      <c r="E2231" s="12">
        <f t="shared" si="413"/>
        <v>12</v>
      </c>
      <c r="F2231" s="124" t="str">
        <f t="shared" si="414"/>
        <v>0</v>
      </c>
      <c r="G2231" s="1">
        <f ca="1">(OFFSET(O2231,0,MATCH(Customer!$J$6,'CDH &amp; HDH'!$P$11:$X$11,0)))</f>
        <v>46</v>
      </c>
      <c r="H2231" s="1" t="str">
        <f t="shared" si="415"/>
        <v>Heating</v>
      </c>
      <c r="I2231" s="1">
        <f ca="1">OFFSET(IF($H2231="Cooling",Customer!$C$25,Customer!$C$52),E2231,D2231)</f>
        <v>66</v>
      </c>
      <c r="J2231" s="1">
        <f ca="1">OFFSET(IF($H2231="Cooling",Customer!$L$25,Customer!$L$52),$E2231,$D2231)</f>
        <v>64</v>
      </c>
      <c r="K2231" s="16">
        <f t="shared" si="416"/>
        <v>0</v>
      </c>
      <c r="L2231" s="16">
        <f t="shared" si="417"/>
        <v>0</v>
      </c>
      <c r="M2231" s="17">
        <f t="shared" ca="1" si="409"/>
        <v>20</v>
      </c>
      <c r="N2231" s="17">
        <f t="shared" ca="1" si="410"/>
        <v>18</v>
      </c>
      <c r="O2231" s="4"/>
      <c r="P2231" s="4">
        <v>38</v>
      </c>
      <c r="Q2231" s="4">
        <v>49</v>
      </c>
      <c r="R2231" s="4">
        <v>46</v>
      </c>
      <c r="S2231" s="4">
        <v>41</v>
      </c>
      <c r="T2231" s="4">
        <v>57</v>
      </c>
      <c r="U2231" s="4">
        <v>56</v>
      </c>
      <c r="V2231" s="13">
        <v>46</v>
      </c>
      <c r="W2231" s="4">
        <v>52</v>
      </c>
      <c r="X2231" s="4">
        <v>46</v>
      </c>
      <c r="Y2231">
        <f t="shared" si="418"/>
        <v>0</v>
      </c>
      <c r="Z2231">
        <f t="shared" si="419"/>
        <v>0</v>
      </c>
    </row>
    <row r="2232" spans="2:26" x14ac:dyDescent="0.25">
      <c r="B2232" s="11">
        <f t="shared" si="420"/>
        <v>44654.499999994616</v>
      </c>
      <c r="C2232" s="1">
        <f t="shared" si="411"/>
        <v>4</v>
      </c>
      <c r="D2232" s="1">
        <f t="shared" si="412"/>
        <v>7</v>
      </c>
      <c r="E2232" s="12">
        <f t="shared" si="413"/>
        <v>13</v>
      </c>
      <c r="F2232" s="124" t="str">
        <f t="shared" si="414"/>
        <v>0</v>
      </c>
      <c r="G2232" s="1">
        <f ca="1">(OFFSET(O2232,0,MATCH(Customer!$J$6,'CDH &amp; HDH'!$P$11:$X$11,0)))</f>
        <v>47</v>
      </c>
      <c r="H2232" s="1" t="str">
        <f t="shared" si="415"/>
        <v>Heating</v>
      </c>
      <c r="I2232" s="1">
        <f ca="1">OFFSET(IF($H2232="Cooling",Customer!$C$25,Customer!$C$52),E2232,D2232)</f>
        <v>66</v>
      </c>
      <c r="J2232" s="1">
        <f ca="1">OFFSET(IF($H2232="Cooling",Customer!$L$25,Customer!$L$52),$E2232,$D2232)</f>
        <v>64</v>
      </c>
      <c r="K2232" s="16">
        <f t="shared" si="416"/>
        <v>0</v>
      </c>
      <c r="L2232" s="16">
        <f t="shared" si="417"/>
        <v>0</v>
      </c>
      <c r="M2232" s="17">
        <f t="shared" ca="1" si="409"/>
        <v>19</v>
      </c>
      <c r="N2232" s="17">
        <f t="shared" ca="1" si="410"/>
        <v>17</v>
      </c>
      <c r="O2232" s="4"/>
      <c r="P2232" s="4">
        <v>39</v>
      </c>
      <c r="Q2232" s="4">
        <v>51</v>
      </c>
      <c r="R2232" s="4">
        <v>53</v>
      </c>
      <c r="S2232" s="4">
        <v>42</v>
      </c>
      <c r="T2232" s="4">
        <v>48</v>
      </c>
      <c r="U2232" s="4">
        <v>57</v>
      </c>
      <c r="V2232" s="13">
        <v>47</v>
      </c>
      <c r="W2232" s="4">
        <v>56</v>
      </c>
      <c r="X2232" s="4">
        <v>47</v>
      </c>
      <c r="Y2232">
        <f t="shared" si="418"/>
        <v>0</v>
      </c>
      <c r="Z2232">
        <f t="shared" si="419"/>
        <v>0</v>
      </c>
    </row>
    <row r="2233" spans="2:26" x14ac:dyDescent="0.25">
      <c r="B2233" s="11">
        <f t="shared" si="420"/>
        <v>44654.54166666128</v>
      </c>
      <c r="C2233" s="1">
        <f t="shared" si="411"/>
        <v>4</v>
      </c>
      <c r="D2233" s="1">
        <f t="shared" si="412"/>
        <v>7</v>
      </c>
      <c r="E2233" s="12">
        <f t="shared" si="413"/>
        <v>14</v>
      </c>
      <c r="F2233" s="124" t="str">
        <f t="shared" si="414"/>
        <v>0</v>
      </c>
      <c r="G2233" s="1">
        <f ca="1">(OFFSET(O2233,0,MATCH(Customer!$J$6,'CDH &amp; HDH'!$P$11:$X$11,0)))</f>
        <v>48</v>
      </c>
      <c r="H2233" s="1" t="str">
        <f t="shared" si="415"/>
        <v>Heating</v>
      </c>
      <c r="I2233" s="1">
        <f ca="1">OFFSET(IF($H2233="Cooling",Customer!$C$25,Customer!$C$52),E2233,D2233)</f>
        <v>66</v>
      </c>
      <c r="J2233" s="1">
        <f ca="1">OFFSET(IF($H2233="Cooling",Customer!$L$25,Customer!$L$52),$E2233,$D2233)</f>
        <v>64</v>
      </c>
      <c r="K2233" s="16">
        <f t="shared" si="416"/>
        <v>0</v>
      </c>
      <c r="L2233" s="16">
        <f t="shared" si="417"/>
        <v>0</v>
      </c>
      <c r="M2233" s="17">
        <f t="shared" ca="1" si="409"/>
        <v>18</v>
      </c>
      <c r="N2233" s="17">
        <f t="shared" ca="1" si="410"/>
        <v>16</v>
      </c>
      <c r="O2233" s="4"/>
      <c r="P2233" s="4">
        <v>42</v>
      </c>
      <c r="Q2233" s="4">
        <v>53</v>
      </c>
      <c r="R2233" s="4">
        <v>54</v>
      </c>
      <c r="S2233" s="4">
        <v>43</v>
      </c>
      <c r="T2233" s="4">
        <v>46</v>
      </c>
      <c r="U2233" s="4">
        <v>57</v>
      </c>
      <c r="V2233" s="13">
        <v>48</v>
      </c>
      <c r="W2233" s="4">
        <v>57</v>
      </c>
      <c r="X2233" s="4">
        <v>47</v>
      </c>
      <c r="Y2233">
        <f t="shared" si="418"/>
        <v>0</v>
      </c>
      <c r="Z2233">
        <f t="shared" si="419"/>
        <v>0</v>
      </c>
    </row>
    <row r="2234" spans="2:26" x14ac:dyDescent="0.25">
      <c r="B2234" s="11">
        <f t="shared" si="420"/>
        <v>44654.583333327944</v>
      </c>
      <c r="C2234" s="1">
        <f t="shared" si="411"/>
        <v>4</v>
      </c>
      <c r="D2234" s="1">
        <f t="shared" si="412"/>
        <v>7</v>
      </c>
      <c r="E2234" s="12">
        <f t="shared" si="413"/>
        <v>15</v>
      </c>
      <c r="F2234" s="124" t="str">
        <f t="shared" si="414"/>
        <v>0</v>
      </c>
      <c r="G2234" s="1">
        <f ca="1">(OFFSET(O2234,0,MATCH(Customer!$J$6,'CDH &amp; HDH'!$P$11:$X$11,0)))</f>
        <v>50</v>
      </c>
      <c r="H2234" s="1" t="str">
        <f t="shared" si="415"/>
        <v>Heating</v>
      </c>
      <c r="I2234" s="1">
        <f ca="1">OFFSET(IF($H2234="Cooling",Customer!$C$25,Customer!$C$52),E2234,D2234)</f>
        <v>66</v>
      </c>
      <c r="J2234" s="1">
        <f ca="1">OFFSET(IF($H2234="Cooling",Customer!$L$25,Customer!$L$52),$E2234,$D2234)</f>
        <v>64</v>
      </c>
      <c r="K2234" s="16">
        <f t="shared" si="416"/>
        <v>0</v>
      </c>
      <c r="L2234" s="16">
        <f t="shared" si="417"/>
        <v>0</v>
      </c>
      <c r="M2234" s="17">
        <f t="shared" ca="1" si="409"/>
        <v>16</v>
      </c>
      <c r="N2234" s="17">
        <f t="shared" ca="1" si="410"/>
        <v>14</v>
      </c>
      <c r="O2234" s="4"/>
      <c r="P2234" s="4">
        <v>43</v>
      </c>
      <c r="Q2234" s="4">
        <v>55</v>
      </c>
      <c r="R2234" s="4">
        <v>56</v>
      </c>
      <c r="S2234" s="4">
        <v>43</v>
      </c>
      <c r="T2234" s="4">
        <v>46</v>
      </c>
      <c r="U2234" s="4">
        <v>58</v>
      </c>
      <c r="V2234" s="13">
        <v>50</v>
      </c>
      <c r="W2234" s="4">
        <v>59</v>
      </c>
      <c r="X2234" s="4">
        <v>47</v>
      </c>
      <c r="Y2234">
        <f t="shared" si="418"/>
        <v>0</v>
      </c>
      <c r="Z2234">
        <f t="shared" si="419"/>
        <v>0</v>
      </c>
    </row>
    <row r="2235" spans="2:26" x14ac:dyDescent="0.25">
      <c r="B2235" s="11">
        <f t="shared" si="420"/>
        <v>44654.624999994609</v>
      </c>
      <c r="C2235" s="1">
        <f t="shared" si="411"/>
        <v>4</v>
      </c>
      <c r="D2235" s="1">
        <f t="shared" si="412"/>
        <v>7</v>
      </c>
      <c r="E2235" s="12">
        <f t="shared" si="413"/>
        <v>16</v>
      </c>
      <c r="F2235" s="124" t="str">
        <f t="shared" si="414"/>
        <v>0</v>
      </c>
      <c r="G2235" s="1">
        <f ca="1">(OFFSET(O2235,0,MATCH(Customer!$J$6,'CDH &amp; HDH'!$P$11:$X$11,0)))</f>
        <v>55</v>
      </c>
      <c r="H2235" s="1" t="str">
        <f t="shared" si="415"/>
        <v>Heating</v>
      </c>
      <c r="I2235" s="1">
        <f ca="1">OFFSET(IF($H2235="Cooling",Customer!$C$25,Customer!$C$52),E2235,D2235)</f>
        <v>66</v>
      </c>
      <c r="J2235" s="1">
        <f ca="1">OFFSET(IF($H2235="Cooling",Customer!$L$25,Customer!$L$52),$E2235,$D2235)</f>
        <v>64</v>
      </c>
      <c r="K2235" s="16">
        <f t="shared" si="416"/>
        <v>0</v>
      </c>
      <c r="L2235" s="16">
        <f t="shared" si="417"/>
        <v>0</v>
      </c>
      <c r="M2235" s="17">
        <f t="shared" ca="1" si="409"/>
        <v>11</v>
      </c>
      <c r="N2235" s="17">
        <f t="shared" ca="1" si="410"/>
        <v>9</v>
      </c>
      <c r="O2235" s="4"/>
      <c r="P2235" s="4">
        <v>44</v>
      </c>
      <c r="Q2235" s="4">
        <v>55</v>
      </c>
      <c r="R2235" s="4">
        <v>57</v>
      </c>
      <c r="S2235" s="4">
        <v>44</v>
      </c>
      <c r="T2235" s="4">
        <v>46</v>
      </c>
      <c r="U2235" s="4">
        <v>58</v>
      </c>
      <c r="V2235" s="13">
        <v>55</v>
      </c>
      <c r="W2235" s="4">
        <v>60</v>
      </c>
      <c r="X2235" s="4">
        <v>47</v>
      </c>
      <c r="Y2235">
        <f t="shared" si="418"/>
        <v>0</v>
      </c>
      <c r="Z2235">
        <f t="shared" si="419"/>
        <v>0</v>
      </c>
    </row>
    <row r="2236" spans="2:26" x14ac:dyDescent="0.25">
      <c r="B2236" s="11">
        <f t="shared" si="420"/>
        <v>44654.666666661273</v>
      </c>
      <c r="C2236" s="1">
        <f t="shared" si="411"/>
        <v>4</v>
      </c>
      <c r="D2236" s="1">
        <f t="shared" si="412"/>
        <v>7</v>
      </c>
      <c r="E2236" s="12">
        <f t="shared" si="413"/>
        <v>17</v>
      </c>
      <c r="F2236" s="124" t="str">
        <f t="shared" si="414"/>
        <v>0</v>
      </c>
      <c r="G2236" s="1">
        <f ca="1">(OFFSET(O2236,0,MATCH(Customer!$J$6,'CDH &amp; HDH'!$P$11:$X$11,0)))</f>
        <v>56</v>
      </c>
      <c r="H2236" s="1" t="str">
        <f t="shared" si="415"/>
        <v>Heating</v>
      </c>
      <c r="I2236" s="1">
        <f ca="1">OFFSET(IF($H2236="Cooling",Customer!$C$25,Customer!$C$52),E2236,D2236)</f>
        <v>66</v>
      </c>
      <c r="J2236" s="1">
        <f ca="1">OFFSET(IF($H2236="Cooling",Customer!$L$25,Customer!$L$52),$E2236,$D2236)</f>
        <v>64</v>
      </c>
      <c r="K2236" s="16">
        <f t="shared" si="416"/>
        <v>0</v>
      </c>
      <c r="L2236" s="16">
        <f t="shared" si="417"/>
        <v>0</v>
      </c>
      <c r="M2236" s="17">
        <f t="shared" ca="1" si="409"/>
        <v>10</v>
      </c>
      <c r="N2236" s="17">
        <f t="shared" ca="1" si="410"/>
        <v>8</v>
      </c>
      <c r="O2236" s="4"/>
      <c r="P2236" s="4">
        <v>45</v>
      </c>
      <c r="Q2236" s="4">
        <v>53</v>
      </c>
      <c r="R2236" s="4">
        <v>56</v>
      </c>
      <c r="S2236" s="4">
        <v>40</v>
      </c>
      <c r="T2236" s="4">
        <v>48</v>
      </c>
      <c r="U2236" s="4">
        <v>57</v>
      </c>
      <c r="V2236" s="13">
        <v>56</v>
      </c>
      <c r="W2236" s="4">
        <v>60</v>
      </c>
      <c r="X2236" s="4">
        <v>46</v>
      </c>
      <c r="Y2236">
        <f t="shared" si="418"/>
        <v>0</v>
      </c>
      <c r="Z2236">
        <f t="shared" si="419"/>
        <v>0</v>
      </c>
    </row>
    <row r="2237" spans="2:26" x14ac:dyDescent="0.25">
      <c r="B2237" s="11">
        <f t="shared" si="420"/>
        <v>44654.708333327937</v>
      </c>
      <c r="C2237" s="1">
        <f t="shared" si="411"/>
        <v>4</v>
      </c>
      <c r="D2237" s="1">
        <f t="shared" si="412"/>
        <v>7</v>
      </c>
      <c r="E2237" s="12">
        <f t="shared" si="413"/>
        <v>18</v>
      </c>
      <c r="F2237" s="124" t="str">
        <f t="shared" si="414"/>
        <v>0</v>
      </c>
      <c r="G2237" s="1">
        <f ca="1">(OFFSET(O2237,0,MATCH(Customer!$J$6,'CDH &amp; HDH'!$P$11:$X$11,0)))</f>
        <v>56</v>
      </c>
      <c r="H2237" s="1" t="str">
        <f t="shared" si="415"/>
        <v>Heating</v>
      </c>
      <c r="I2237" s="1">
        <f ca="1">OFFSET(IF($H2237="Cooling",Customer!$C$25,Customer!$C$52),E2237,D2237)</f>
        <v>66</v>
      </c>
      <c r="J2237" s="1">
        <f ca="1">OFFSET(IF($H2237="Cooling",Customer!$L$25,Customer!$L$52),$E2237,$D2237)</f>
        <v>64</v>
      </c>
      <c r="K2237" s="16">
        <f t="shared" si="416"/>
        <v>0</v>
      </c>
      <c r="L2237" s="16">
        <f t="shared" si="417"/>
        <v>0</v>
      </c>
      <c r="M2237" s="17">
        <f t="shared" ca="1" si="409"/>
        <v>10</v>
      </c>
      <c r="N2237" s="17">
        <f t="shared" ca="1" si="410"/>
        <v>8</v>
      </c>
      <c r="O2237" s="4"/>
      <c r="P2237" s="4">
        <v>45</v>
      </c>
      <c r="Q2237" s="4">
        <v>51</v>
      </c>
      <c r="R2237" s="4">
        <v>54</v>
      </c>
      <c r="S2237" s="4">
        <v>38</v>
      </c>
      <c r="T2237" s="4">
        <v>46</v>
      </c>
      <c r="U2237" s="4">
        <v>54</v>
      </c>
      <c r="V2237" s="13">
        <v>56</v>
      </c>
      <c r="W2237" s="4">
        <v>59</v>
      </c>
      <c r="X2237" s="4">
        <v>45</v>
      </c>
      <c r="Y2237">
        <f t="shared" si="418"/>
        <v>0</v>
      </c>
      <c r="Z2237">
        <f t="shared" si="419"/>
        <v>0</v>
      </c>
    </row>
    <row r="2238" spans="2:26" x14ac:dyDescent="0.25">
      <c r="B2238" s="11">
        <f t="shared" si="420"/>
        <v>44654.749999994601</v>
      </c>
      <c r="C2238" s="1">
        <f t="shared" si="411"/>
        <v>4</v>
      </c>
      <c r="D2238" s="1">
        <f t="shared" si="412"/>
        <v>7</v>
      </c>
      <c r="E2238" s="12">
        <f t="shared" si="413"/>
        <v>19</v>
      </c>
      <c r="F2238" s="124" t="str">
        <f t="shared" si="414"/>
        <v>0</v>
      </c>
      <c r="G2238" s="1">
        <f ca="1">(OFFSET(O2238,0,MATCH(Customer!$J$6,'CDH &amp; HDH'!$P$11:$X$11,0)))</f>
        <v>55</v>
      </c>
      <c r="H2238" s="1" t="str">
        <f t="shared" si="415"/>
        <v>Heating</v>
      </c>
      <c r="I2238" s="1">
        <f ca="1">OFFSET(IF($H2238="Cooling",Customer!$C$25,Customer!$C$52),E2238,D2238)</f>
        <v>66</v>
      </c>
      <c r="J2238" s="1">
        <f ca="1">OFFSET(IF($H2238="Cooling",Customer!$L$25,Customer!$L$52),$E2238,$D2238)</f>
        <v>64</v>
      </c>
      <c r="K2238" s="16">
        <f t="shared" si="416"/>
        <v>0</v>
      </c>
      <c r="L2238" s="16">
        <f t="shared" si="417"/>
        <v>0</v>
      </c>
      <c r="M2238" s="17">
        <f t="shared" ca="1" si="409"/>
        <v>11</v>
      </c>
      <c r="N2238" s="17">
        <f t="shared" ca="1" si="410"/>
        <v>9</v>
      </c>
      <c r="O2238" s="4"/>
      <c r="P2238" s="4">
        <v>41</v>
      </c>
      <c r="Q2238" s="4">
        <v>49</v>
      </c>
      <c r="R2238" s="4">
        <v>53</v>
      </c>
      <c r="S2238" s="4">
        <v>36</v>
      </c>
      <c r="T2238" s="4">
        <v>45</v>
      </c>
      <c r="U2238" s="4">
        <v>51</v>
      </c>
      <c r="V2238" s="13">
        <v>55</v>
      </c>
      <c r="W2238" s="4">
        <v>57</v>
      </c>
      <c r="X2238" s="4">
        <v>43</v>
      </c>
      <c r="Y2238">
        <f t="shared" si="418"/>
        <v>0</v>
      </c>
      <c r="Z2238">
        <f t="shared" si="419"/>
        <v>0</v>
      </c>
    </row>
    <row r="2239" spans="2:26" x14ac:dyDescent="0.25">
      <c r="B2239" s="11">
        <f t="shared" si="420"/>
        <v>44654.791666661265</v>
      </c>
      <c r="C2239" s="1">
        <f t="shared" si="411"/>
        <v>4</v>
      </c>
      <c r="D2239" s="1">
        <f t="shared" si="412"/>
        <v>7</v>
      </c>
      <c r="E2239" s="12">
        <f t="shared" si="413"/>
        <v>20</v>
      </c>
      <c r="F2239" s="124" t="str">
        <f t="shared" si="414"/>
        <v>0</v>
      </c>
      <c r="G2239" s="1">
        <f ca="1">(OFFSET(O2239,0,MATCH(Customer!$J$6,'CDH &amp; HDH'!$P$11:$X$11,0)))</f>
        <v>54</v>
      </c>
      <c r="H2239" s="1" t="str">
        <f t="shared" si="415"/>
        <v>Heating</v>
      </c>
      <c r="I2239" s="1">
        <f ca="1">OFFSET(IF($H2239="Cooling",Customer!$C$25,Customer!$C$52),E2239,D2239)</f>
        <v>66</v>
      </c>
      <c r="J2239" s="1">
        <f ca="1">OFFSET(IF($H2239="Cooling",Customer!$L$25,Customer!$L$52),$E2239,$D2239)</f>
        <v>64</v>
      </c>
      <c r="K2239" s="16">
        <f t="shared" si="416"/>
        <v>0</v>
      </c>
      <c r="L2239" s="16">
        <f t="shared" si="417"/>
        <v>0</v>
      </c>
      <c r="M2239" s="17">
        <f t="shared" ca="1" si="409"/>
        <v>12</v>
      </c>
      <c r="N2239" s="17">
        <f t="shared" ca="1" si="410"/>
        <v>10</v>
      </c>
      <c r="O2239" s="4"/>
      <c r="P2239" s="4">
        <v>43</v>
      </c>
      <c r="Q2239" s="4">
        <v>48</v>
      </c>
      <c r="R2239" s="4">
        <v>52</v>
      </c>
      <c r="S2239" s="4">
        <v>35</v>
      </c>
      <c r="T2239" s="4">
        <v>43</v>
      </c>
      <c r="U2239" s="4">
        <v>50</v>
      </c>
      <c r="V2239" s="13">
        <v>54</v>
      </c>
      <c r="W2239" s="4">
        <v>57</v>
      </c>
      <c r="X2239" s="4">
        <v>43</v>
      </c>
      <c r="Y2239">
        <f t="shared" si="418"/>
        <v>0</v>
      </c>
      <c r="Z2239">
        <f t="shared" si="419"/>
        <v>0</v>
      </c>
    </row>
    <row r="2240" spans="2:26" x14ac:dyDescent="0.25">
      <c r="B2240" s="11">
        <f t="shared" si="420"/>
        <v>44654.83333332793</v>
      </c>
      <c r="C2240" s="1">
        <f t="shared" si="411"/>
        <v>4</v>
      </c>
      <c r="D2240" s="1">
        <f t="shared" si="412"/>
        <v>7</v>
      </c>
      <c r="E2240" s="12">
        <f t="shared" si="413"/>
        <v>21</v>
      </c>
      <c r="F2240" s="124" t="str">
        <f t="shared" si="414"/>
        <v>0</v>
      </c>
      <c r="G2240" s="1">
        <f ca="1">(OFFSET(O2240,0,MATCH(Customer!$J$6,'CDH &amp; HDH'!$P$11:$X$11,0)))</f>
        <v>53</v>
      </c>
      <c r="H2240" s="1" t="str">
        <f t="shared" si="415"/>
        <v>Heating</v>
      </c>
      <c r="I2240" s="1">
        <f ca="1">OFFSET(IF($H2240="Cooling",Customer!$C$25,Customer!$C$52),E2240,D2240)</f>
        <v>66</v>
      </c>
      <c r="J2240" s="1">
        <f ca="1">OFFSET(IF($H2240="Cooling",Customer!$L$25,Customer!$L$52),$E2240,$D2240)</f>
        <v>64</v>
      </c>
      <c r="K2240" s="16">
        <f t="shared" si="416"/>
        <v>0</v>
      </c>
      <c r="L2240" s="16">
        <f t="shared" si="417"/>
        <v>0</v>
      </c>
      <c r="M2240" s="17">
        <f t="shared" ca="1" si="409"/>
        <v>13</v>
      </c>
      <c r="N2240" s="17">
        <f t="shared" ca="1" si="410"/>
        <v>11</v>
      </c>
      <c r="O2240" s="4"/>
      <c r="P2240" s="4">
        <v>41</v>
      </c>
      <c r="Q2240" s="4">
        <v>47</v>
      </c>
      <c r="R2240" s="4">
        <v>50</v>
      </c>
      <c r="S2240" s="4">
        <v>35</v>
      </c>
      <c r="T2240" s="4">
        <v>43</v>
      </c>
      <c r="U2240" s="4">
        <v>50</v>
      </c>
      <c r="V2240" s="13">
        <v>53</v>
      </c>
      <c r="W2240" s="4">
        <v>55</v>
      </c>
      <c r="X2240" s="4">
        <v>42</v>
      </c>
      <c r="Y2240">
        <f t="shared" si="418"/>
        <v>0</v>
      </c>
      <c r="Z2240">
        <f t="shared" si="419"/>
        <v>0</v>
      </c>
    </row>
    <row r="2241" spans="2:26" x14ac:dyDescent="0.25">
      <c r="B2241" s="11">
        <f t="shared" si="420"/>
        <v>44654.874999994594</v>
      </c>
      <c r="C2241" s="1">
        <f t="shared" si="411"/>
        <v>4</v>
      </c>
      <c r="D2241" s="1">
        <f t="shared" si="412"/>
        <v>7</v>
      </c>
      <c r="E2241" s="12">
        <f t="shared" si="413"/>
        <v>22</v>
      </c>
      <c r="F2241" s="124" t="str">
        <f t="shared" si="414"/>
        <v>0</v>
      </c>
      <c r="G2241" s="1">
        <f ca="1">(OFFSET(O2241,0,MATCH(Customer!$J$6,'CDH &amp; HDH'!$P$11:$X$11,0)))</f>
        <v>52</v>
      </c>
      <c r="H2241" s="1" t="str">
        <f t="shared" si="415"/>
        <v>Heating</v>
      </c>
      <c r="I2241" s="1">
        <f ca="1">OFFSET(IF($H2241="Cooling",Customer!$C$25,Customer!$C$52),E2241,D2241)</f>
        <v>66</v>
      </c>
      <c r="J2241" s="1">
        <f ca="1">OFFSET(IF($H2241="Cooling",Customer!$L$25,Customer!$L$52),$E2241,$D2241)</f>
        <v>64</v>
      </c>
      <c r="K2241" s="16">
        <f t="shared" si="416"/>
        <v>0</v>
      </c>
      <c r="L2241" s="16">
        <f t="shared" si="417"/>
        <v>0</v>
      </c>
      <c r="M2241" s="17">
        <f t="shared" ca="1" si="409"/>
        <v>14</v>
      </c>
      <c r="N2241" s="17">
        <f t="shared" ca="1" si="410"/>
        <v>12</v>
      </c>
      <c r="O2241" s="4"/>
      <c r="P2241" s="4">
        <v>40</v>
      </c>
      <c r="Q2241" s="4">
        <v>48</v>
      </c>
      <c r="R2241" s="4">
        <v>49</v>
      </c>
      <c r="S2241" s="4">
        <v>33</v>
      </c>
      <c r="T2241" s="4">
        <v>39</v>
      </c>
      <c r="U2241" s="4">
        <v>50</v>
      </c>
      <c r="V2241" s="13">
        <v>52</v>
      </c>
      <c r="W2241" s="4">
        <v>54</v>
      </c>
      <c r="X2241" s="4">
        <v>42</v>
      </c>
      <c r="Y2241">
        <f t="shared" si="418"/>
        <v>0</v>
      </c>
      <c r="Z2241">
        <f t="shared" si="419"/>
        <v>0</v>
      </c>
    </row>
    <row r="2242" spans="2:26" x14ac:dyDescent="0.25">
      <c r="B2242" s="11">
        <f t="shared" si="420"/>
        <v>44654.916666661258</v>
      </c>
      <c r="C2242" s="1">
        <f t="shared" si="411"/>
        <v>4</v>
      </c>
      <c r="D2242" s="1">
        <f t="shared" si="412"/>
        <v>7</v>
      </c>
      <c r="E2242" s="12">
        <f t="shared" si="413"/>
        <v>23</v>
      </c>
      <c r="F2242" s="124" t="str">
        <f t="shared" si="414"/>
        <v>0</v>
      </c>
      <c r="G2242" s="1">
        <f ca="1">(OFFSET(O2242,0,MATCH(Customer!$J$6,'CDH &amp; HDH'!$P$11:$X$11,0)))</f>
        <v>52</v>
      </c>
      <c r="H2242" s="1" t="str">
        <f t="shared" si="415"/>
        <v>Heating</v>
      </c>
      <c r="I2242" s="1">
        <f ca="1">OFFSET(IF($H2242="Cooling",Customer!$C$25,Customer!$C$52),E2242,D2242)</f>
        <v>66</v>
      </c>
      <c r="J2242" s="1">
        <f ca="1">OFFSET(IF($H2242="Cooling",Customer!$L$25,Customer!$L$52),$E2242,$D2242)</f>
        <v>64</v>
      </c>
      <c r="K2242" s="16">
        <f t="shared" si="416"/>
        <v>0</v>
      </c>
      <c r="L2242" s="16">
        <f t="shared" si="417"/>
        <v>0</v>
      </c>
      <c r="M2242" s="17">
        <f t="shared" ca="1" si="409"/>
        <v>14</v>
      </c>
      <c r="N2242" s="17">
        <f t="shared" ca="1" si="410"/>
        <v>12</v>
      </c>
      <c r="O2242" s="4"/>
      <c r="P2242" s="4">
        <v>41</v>
      </c>
      <c r="Q2242" s="4">
        <v>49</v>
      </c>
      <c r="R2242" s="4">
        <v>49</v>
      </c>
      <c r="S2242" s="4">
        <v>34</v>
      </c>
      <c r="T2242" s="4">
        <v>39</v>
      </c>
      <c r="U2242" s="4">
        <v>50</v>
      </c>
      <c r="V2242" s="13">
        <v>52</v>
      </c>
      <c r="W2242" s="4">
        <v>53</v>
      </c>
      <c r="X2242" s="4">
        <v>40</v>
      </c>
      <c r="Y2242">
        <f t="shared" si="418"/>
        <v>0</v>
      </c>
      <c r="Z2242">
        <f t="shared" si="419"/>
        <v>0</v>
      </c>
    </row>
    <row r="2243" spans="2:26" x14ac:dyDescent="0.25">
      <c r="B2243" s="11">
        <f t="shared" si="420"/>
        <v>44654.958333327922</v>
      </c>
      <c r="C2243" s="1">
        <f t="shared" si="411"/>
        <v>4</v>
      </c>
      <c r="D2243" s="1">
        <f t="shared" si="412"/>
        <v>7</v>
      </c>
      <c r="E2243" s="12">
        <f t="shared" si="413"/>
        <v>24</v>
      </c>
      <c r="F2243" s="124" t="str">
        <f t="shared" si="414"/>
        <v>0</v>
      </c>
      <c r="G2243" s="1">
        <f ca="1">(OFFSET(O2243,0,MATCH(Customer!$J$6,'CDH &amp; HDH'!$P$11:$X$11,0)))</f>
        <v>53</v>
      </c>
      <c r="H2243" s="1" t="str">
        <f t="shared" si="415"/>
        <v>Heating</v>
      </c>
      <c r="I2243" s="1">
        <f ca="1">OFFSET(IF($H2243="Cooling",Customer!$C$25,Customer!$C$52),E2243,D2243)</f>
        <v>66</v>
      </c>
      <c r="J2243" s="1">
        <f ca="1">OFFSET(IF($H2243="Cooling",Customer!$L$25,Customer!$L$52),$E2243,$D2243)</f>
        <v>64</v>
      </c>
      <c r="K2243" s="16">
        <f t="shared" si="416"/>
        <v>0</v>
      </c>
      <c r="L2243" s="16">
        <f t="shared" si="417"/>
        <v>0</v>
      </c>
      <c r="M2243" s="17">
        <f t="shared" ca="1" si="409"/>
        <v>13</v>
      </c>
      <c r="N2243" s="17">
        <f t="shared" ca="1" si="410"/>
        <v>11</v>
      </c>
      <c r="O2243" s="4"/>
      <c r="P2243" s="4">
        <v>39</v>
      </c>
      <c r="Q2243" s="4">
        <v>50</v>
      </c>
      <c r="R2243" s="4">
        <v>48</v>
      </c>
      <c r="S2243" s="4">
        <v>34</v>
      </c>
      <c r="T2243" s="4">
        <v>39</v>
      </c>
      <c r="U2243" s="4">
        <v>49</v>
      </c>
      <c r="V2243" s="13">
        <v>53</v>
      </c>
      <c r="W2243" s="4">
        <v>51</v>
      </c>
      <c r="X2243" s="4">
        <v>40</v>
      </c>
      <c r="Y2243">
        <f t="shared" si="418"/>
        <v>0</v>
      </c>
      <c r="Z2243">
        <f t="shared" si="419"/>
        <v>0</v>
      </c>
    </row>
    <row r="2244" spans="2:26" x14ac:dyDescent="0.25">
      <c r="B2244" s="11">
        <f t="shared" si="420"/>
        <v>44654.999999994587</v>
      </c>
      <c r="C2244" s="1">
        <f t="shared" si="411"/>
        <v>4</v>
      </c>
      <c r="D2244" s="1">
        <f t="shared" si="412"/>
        <v>1</v>
      </c>
      <c r="E2244" s="12">
        <f t="shared" si="413"/>
        <v>1</v>
      </c>
      <c r="F2244" s="124" t="str">
        <f t="shared" si="414"/>
        <v>0</v>
      </c>
      <c r="G2244" s="1">
        <f ca="1">(OFFSET(O2244,0,MATCH(Customer!$J$6,'CDH &amp; HDH'!$P$11:$X$11,0)))</f>
        <v>52</v>
      </c>
      <c r="H2244" s="1" t="str">
        <f t="shared" si="415"/>
        <v>Heating</v>
      </c>
      <c r="I2244" s="1">
        <f ca="1">OFFSET(IF($H2244="Cooling",Customer!$C$25,Customer!$C$52),E2244,D2244)</f>
        <v>66</v>
      </c>
      <c r="J2244" s="1">
        <f ca="1">OFFSET(IF($H2244="Cooling",Customer!$L$25,Customer!$L$52),$E2244,$D2244)</f>
        <v>64</v>
      </c>
      <c r="K2244" s="16">
        <f t="shared" si="416"/>
        <v>0</v>
      </c>
      <c r="L2244" s="16">
        <f t="shared" si="417"/>
        <v>0</v>
      </c>
      <c r="M2244" s="17">
        <f t="shared" ca="1" si="409"/>
        <v>14</v>
      </c>
      <c r="N2244" s="17">
        <f t="shared" ca="1" si="410"/>
        <v>12</v>
      </c>
      <c r="O2244" s="4"/>
      <c r="P2244" s="4">
        <v>39</v>
      </c>
      <c r="Q2244" s="4">
        <v>49</v>
      </c>
      <c r="R2244" s="4">
        <v>48</v>
      </c>
      <c r="S2244" s="4">
        <v>34</v>
      </c>
      <c r="T2244" s="4">
        <v>37</v>
      </c>
      <c r="U2244" s="4">
        <v>49</v>
      </c>
      <c r="V2244" s="13">
        <v>52</v>
      </c>
      <c r="W2244" s="4">
        <v>50</v>
      </c>
      <c r="X2244" s="4">
        <v>40</v>
      </c>
      <c r="Y2244">
        <f t="shared" si="418"/>
        <v>0</v>
      </c>
      <c r="Z2244">
        <f t="shared" si="419"/>
        <v>0</v>
      </c>
    </row>
    <row r="2245" spans="2:26" x14ac:dyDescent="0.25">
      <c r="B2245" s="11">
        <f t="shared" si="420"/>
        <v>44655.041666661251</v>
      </c>
      <c r="C2245" s="1">
        <f t="shared" si="411"/>
        <v>4</v>
      </c>
      <c r="D2245" s="1">
        <f t="shared" si="412"/>
        <v>1</v>
      </c>
      <c r="E2245" s="12">
        <f t="shared" si="413"/>
        <v>2</v>
      </c>
      <c r="F2245" s="124" t="str">
        <f t="shared" si="414"/>
        <v>0</v>
      </c>
      <c r="G2245" s="1">
        <f ca="1">(OFFSET(O2245,0,MATCH(Customer!$J$6,'CDH &amp; HDH'!$P$11:$X$11,0)))</f>
        <v>52</v>
      </c>
      <c r="H2245" s="1" t="str">
        <f t="shared" si="415"/>
        <v>Heating</v>
      </c>
      <c r="I2245" s="1">
        <f ca="1">OFFSET(IF($H2245="Cooling",Customer!$C$25,Customer!$C$52),E2245,D2245)</f>
        <v>66</v>
      </c>
      <c r="J2245" s="1">
        <f ca="1">OFFSET(IF($H2245="Cooling",Customer!$L$25,Customer!$L$52),$E2245,$D2245)</f>
        <v>64</v>
      </c>
      <c r="K2245" s="16">
        <f t="shared" si="416"/>
        <v>0</v>
      </c>
      <c r="L2245" s="16">
        <f t="shared" si="417"/>
        <v>0</v>
      </c>
      <c r="M2245" s="17">
        <f t="shared" ca="1" si="409"/>
        <v>14</v>
      </c>
      <c r="N2245" s="17">
        <f t="shared" ca="1" si="410"/>
        <v>12</v>
      </c>
      <c r="O2245" s="4"/>
      <c r="P2245" s="4">
        <v>37</v>
      </c>
      <c r="Q2245" s="4">
        <v>47</v>
      </c>
      <c r="R2245" s="4">
        <v>48</v>
      </c>
      <c r="S2245" s="4">
        <v>32</v>
      </c>
      <c r="T2245" s="4">
        <v>36</v>
      </c>
      <c r="U2245" s="4">
        <v>48</v>
      </c>
      <c r="V2245" s="13">
        <v>52</v>
      </c>
      <c r="W2245" s="4">
        <v>50</v>
      </c>
      <c r="X2245" s="4">
        <v>39</v>
      </c>
      <c r="Y2245">
        <f t="shared" si="418"/>
        <v>0</v>
      </c>
      <c r="Z2245">
        <f t="shared" si="419"/>
        <v>0</v>
      </c>
    </row>
    <row r="2246" spans="2:26" x14ac:dyDescent="0.25">
      <c r="B2246" s="11">
        <f t="shared" si="420"/>
        <v>44655.083333327915</v>
      </c>
      <c r="C2246" s="1">
        <f t="shared" si="411"/>
        <v>4</v>
      </c>
      <c r="D2246" s="1">
        <f t="shared" si="412"/>
        <v>1</v>
      </c>
      <c r="E2246" s="12">
        <f t="shared" si="413"/>
        <v>3</v>
      </c>
      <c r="F2246" s="124" t="str">
        <f t="shared" si="414"/>
        <v>0</v>
      </c>
      <c r="G2246" s="1">
        <f ca="1">(OFFSET(O2246,0,MATCH(Customer!$J$6,'CDH &amp; HDH'!$P$11:$X$11,0)))</f>
        <v>52</v>
      </c>
      <c r="H2246" s="1" t="str">
        <f t="shared" si="415"/>
        <v>Heating</v>
      </c>
      <c r="I2246" s="1">
        <f ca="1">OFFSET(IF($H2246="Cooling",Customer!$C$25,Customer!$C$52),E2246,D2246)</f>
        <v>66</v>
      </c>
      <c r="J2246" s="1">
        <f ca="1">OFFSET(IF($H2246="Cooling",Customer!$L$25,Customer!$L$52),$E2246,$D2246)</f>
        <v>64</v>
      </c>
      <c r="K2246" s="16">
        <f t="shared" si="416"/>
        <v>0</v>
      </c>
      <c r="L2246" s="16">
        <f t="shared" si="417"/>
        <v>0</v>
      </c>
      <c r="M2246" s="17">
        <f t="shared" ca="1" si="409"/>
        <v>14</v>
      </c>
      <c r="N2246" s="17">
        <f t="shared" ca="1" si="410"/>
        <v>12</v>
      </c>
      <c r="O2246" s="4"/>
      <c r="P2246" s="4">
        <v>39</v>
      </c>
      <c r="Q2246" s="4">
        <v>43</v>
      </c>
      <c r="R2246" s="4">
        <v>48</v>
      </c>
      <c r="S2246" s="4">
        <v>34</v>
      </c>
      <c r="T2246" s="4">
        <v>32</v>
      </c>
      <c r="U2246" s="4">
        <v>47</v>
      </c>
      <c r="V2246" s="13">
        <v>52</v>
      </c>
      <c r="W2246" s="4">
        <v>48</v>
      </c>
      <c r="X2246" s="4">
        <v>39</v>
      </c>
      <c r="Y2246">
        <f t="shared" si="418"/>
        <v>0</v>
      </c>
      <c r="Z2246">
        <f t="shared" si="419"/>
        <v>0</v>
      </c>
    </row>
    <row r="2247" spans="2:26" x14ac:dyDescent="0.25">
      <c r="B2247" s="11">
        <f t="shared" si="420"/>
        <v>44655.124999994579</v>
      </c>
      <c r="C2247" s="1">
        <f t="shared" si="411"/>
        <v>4</v>
      </c>
      <c r="D2247" s="1">
        <f t="shared" si="412"/>
        <v>1</v>
      </c>
      <c r="E2247" s="12">
        <f t="shared" si="413"/>
        <v>4</v>
      </c>
      <c r="F2247" s="124" t="str">
        <f t="shared" si="414"/>
        <v>0</v>
      </c>
      <c r="G2247" s="1">
        <f ca="1">(OFFSET(O2247,0,MATCH(Customer!$J$6,'CDH &amp; HDH'!$P$11:$X$11,0)))</f>
        <v>53</v>
      </c>
      <c r="H2247" s="1" t="str">
        <f t="shared" si="415"/>
        <v>Heating</v>
      </c>
      <c r="I2247" s="1">
        <f ca="1">OFFSET(IF($H2247="Cooling",Customer!$C$25,Customer!$C$52),E2247,D2247)</f>
        <v>66</v>
      </c>
      <c r="J2247" s="1">
        <f ca="1">OFFSET(IF($H2247="Cooling",Customer!$L$25,Customer!$L$52),$E2247,$D2247)</f>
        <v>64</v>
      </c>
      <c r="K2247" s="16">
        <f t="shared" si="416"/>
        <v>0</v>
      </c>
      <c r="L2247" s="16">
        <f t="shared" si="417"/>
        <v>0</v>
      </c>
      <c r="M2247" s="17">
        <f t="shared" ca="1" si="409"/>
        <v>13</v>
      </c>
      <c r="N2247" s="17">
        <f t="shared" ca="1" si="410"/>
        <v>11</v>
      </c>
      <c r="O2247" s="4"/>
      <c r="P2247" s="4">
        <v>35</v>
      </c>
      <c r="Q2247" s="4">
        <v>41</v>
      </c>
      <c r="R2247" s="4">
        <v>48</v>
      </c>
      <c r="S2247" s="4">
        <v>35</v>
      </c>
      <c r="T2247" s="4">
        <v>30</v>
      </c>
      <c r="U2247" s="4">
        <v>51</v>
      </c>
      <c r="V2247" s="13">
        <v>53</v>
      </c>
      <c r="W2247" s="4">
        <v>45</v>
      </c>
      <c r="X2247" s="4">
        <v>39</v>
      </c>
      <c r="Y2247">
        <f t="shared" si="418"/>
        <v>0</v>
      </c>
      <c r="Z2247">
        <f t="shared" si="419"/>
        <v>0</v>
      </c>
    </row>
    <row r="2248" spans="2:26" x14ac:dyDescent="0.25">
      <c r="B2248" s="11">
        <f t="shared" si="420"/>
        <v>44655.166666661244</v>
      </c>
      <c r="C2248" s="1">
        <f t="shared" si="411"/>
        <v>4</v>
      </c>
      <c r="D2248" s="1">
        <f t="shared" si="412"/>
        <v>1</v>
      </c>
      <c r="E2248" s="12">
        <f t="shared" si="413"/>
        <v>5</v>
      </c>
      <c r="F2248" s="124" t="str">
        <f t="shared" si="414"/>
        <v>0</v>
      </c>
      <c r="G2248" s="1">
        <f ca="1">(OFFSET(O2248,0,MATCH(Customer!$J$6,'CDH &amp; HDH'!$P$11:$X$11,0)))</f>
        <v>53</v>
      </c>
      <c r="H2248" s="1" t="str">
        <f t="shared" si="415"/>
        <v>Heating</v>
      </c>
      <c r="I2248" s="1">
        <f ca="1">OFFSET(IF($H2248="Cooling",Customer!$C$25,Customer!$C$52),E2248,D2248)</f>
        <v>66</v>
      </c>
      <c r="J2248" s="1">
        <f ca="1">OFFSET(IF($H2248="Cooling",Customer!$L$25,Customer!$L$52),$E2248,$D2248)</f>
        <v>64</v>
      </c>
      <c r="K2248" s="16">
        <f t="shared" si="416"/>
        <v>0</v>
      </c>
      <c r="L2248" s="16">
        <f t="shared" si="417"/>
        <v>0</v>
      </c>
      <c r="M2248" s="17">
        <f t="shared" ca="1" si="409"/>
        <v>13</v>
      </c>
      <c r="N2248" s="17">
        <f t="shared" ca="1" si="410"/>
        <v>11</v>
      </c>
      <c r="O2248" s="4"/>
      <c r="P2248" s="4">
        <v>36</v>
      </c>
      <c r="Q2248" s="4">
        <v>40</v>
      </c>
      <c r="R2248" s="4">
        <v>49</v>
      </c>
      <c r="S2248" s="4">
        <v>36</v>
      </c>
      <c r="T2248" s="4">
        <v>32</v>
      </c>
      <c r="U2248" s="4">
        <v>52</v>
      </c>
      <c r="V2248" s="13">
        <v>53</v>
      </c>
      <c r="W2248" s="4">
        <v>45</v>
      </c>
      <c r="X2248" s="4">
        <v>39</v>
      </c>
      <c r="Y2248">
        <f t="shared" si="418"/>
        <v>0</v>
      </c>
      <c r="Z2248">
        <f t="shared" si="419"/>
        <v>0</v>
      </c>
    </row>
    <row r="2249" spans="2:26" x14ac:dyDescent="0.25">
      <c r="B2249" s="11">
        <f t="shared" si="420"/>
        <v>44655.208333327908</v>
      </c>
      <c r="C2249" s="1">
        <f t="shared" si="411"/>
        <v>4</v>
      </c>
      <c r="D2249" s="1">
        <f t="shared" si="412"/>
        <v>1</v>
      </c>
      <c r="E2249" s="12">
        <f t="shared" si="413"/>
        <v>6</v>
      </c>
      <c r="F2249" s="124" t="str">
        <f t="shared" si="414"/>
        <v>0</v>
      </c>
      <c r="G2249" s="1">
        <f ca="1">(OFFSET(O2249,0,MATCH(Customer!$J$6,'CDH &amp; HDH'!$P$11:$X$11,0)))</f>
        <v>54</v>
      </c>
      <c r="H2249" s="1" t="str">
        <f t="shared" si="415"/>
        <v>Heating</v>
      </c>
      <c r="I2249" s="1">
        <f ca="1">OFFSET(IF($H2249="Cooling",Customer!$C$25,Customer!$C$52),E2249,D2249)</f>
        <v>66</v>
      </c>
      <c r="J2249" s="1">
        <f ca="1">OFFSET(IF($H2249="Cooling",Customer!$L$25,Customer!$L$52),$E2249,$D2249)</f>
        <v>64</v>
      </c>
      <c r="K2249" s="16">
        <f t="shared" si="416"/>
        <v>0</v>
      </c>
      <c r="L2249" s="16">
        <f t="shared" si="417"/>
        <v>0</v>
      </c>
      <c r="M2249" s="17">
        <f t="shared" ca="1" si="409"/>
        <v>12</v>
      </c>
      <c r="N2249" s="17">
        <f t="shared" ca="1" si="410"/>
        <v>10</v>
      </c>
      <c r="O2249" s="4"/>
      <c r="P2249" s="4">
        <v>35</v>
      </c>
      <c r="Q2249" s="4">
        <v>41</v>
      </c>
      <c r="R2249" s="4">
        <v>49</v>
      </c>
      <c r="S2249" s="4">
        <v>38</v>
      </c>
      <c r="T2249" s="4">
        <v>32</v>
      </c>
      <c r="U2249" s="4">
        <v>55</v>
      </c>
      <c r="V2249" s="13">
        <v>54</v>
      </c>
      <c r="W2249" s="4">
        <v>44</v>
      </c>
      <c r="X2249" s="4">
        <v>39</v>
      </c>
      <c r="Y2249">
        <f t="shared" si="418"/>
        <v>0</v>
      </c>
      <c r="Z2249">
        <f t="shared" si="419"/>
        <v>0</v>
      </c>
    </row>
    <row r="2250" spans="2:26" x14ac:dyDescent="0.25">
      <c r="B2250" s="11">
        <f t="shared" si="420"/>
        <v>44655.249999994572</v>
      </c>
      <c r="C2250" s="1">
        <f t="shared" si="411"/>
        <v>4</v>
      </c>
      <c r="D2250" s="1">
        <f t="shared" si="412"/>
        <v>1</v>
      </c>
      <c r="E2250" s="12">
        <f t="shared" si="413"/>
        <v>7</v>
      </c>
      <c r="F2250" s="124" t="str">
        <f t="shared" si="414"/>
        <v>0</v>
      </c>
      <c r="G2250" s="1">
        <f ca="1">(OFFSET(O2250,0,MATCH(Customer!$J$6,'CDH &amp; HDH'!$P$11:$X$11,0)))</f>
        <v>56</v>
      </c>
      <c r="H2250" s="1" t="str">
        <f t="shared" si="415"/>
        <v>Heating</v>
      </c>
      <c r="I2250" s="1">
        <f ca="1">OFFSET(IF($H2250="Cooling",Customer!$C$25,Customer!$C$52),E2250,D2250)</f>
        <v>66</v>
      </c>
      <c r="J2250" s="1">
        <f ca="1">OFFSET(IF($H2250="Cooling",Customer!$L$25,Customer!$L$52),$E2250,$D2250)</f>
        <v>64</v>
      </c>
      <c r="K2250" s="16">
        <f t="shared" si="416"/>
        <v>0</v>
      </c>
      <c r="L2250" s="16">
        <f t="shared" si="417"/>
        <v>0</v>
      </c>
      <c r="M2250" s="17">
        <f t="shared" ca="1" si="409"/>
        <v>10</v>
      </c>
      <c r="N2250" s="17">
        <f t="shared" ca="1" si="410"/>
        <v>8</v>
      </c>
      <c r="O2250" s="4"/>
      <c r="P2250" s="4">
        <v>38</v>
      </c>
      <c r="Q2250" s="4">
        <v>42</v>
      </c>
      <c r="R2250" s="4">
        <v>50</v>
      </c>
      <c r="S2250" s="4">
        <v>41</v>
      </c>
      <c r="T2250" s="4">
        <v>36</v>
      </c>
      <c r="U2250" s="4">
        <v>55</v>
      </c>
      <c r="V2250" s="13">
        <v>56</v>
      </c>
      <c r="W2250" s="4">
        <v>45</v>
      </c>
      <c r="X2250" s="4">
        <v>39</v>
      </c>
      <c r="Y2250">
        <f t="shared" si="418"/>
        <v>0</v>
      </c>
      <c r="Z2250">
        <f t="shared" si="419"/>
        <v>0</v>
      </c>
    </row>
    <row r="2251" spans="2:26" x14ac:dyDescent="0.25">
      <c r="B2251" s="11">
        <f t="shared" si="420"/>
        <v>44655.291666661236</v>
      </c>
      <c r="C2251" s="1">
        <f t="shared" si="411"/>
        <v>4</v>
      </c>
      <c r="D2251" s="1">
        <f t="shared" si="412"/>
        <v>1</v>
      </c>
      <c r="E2251" s="12">
        <f t="shared" si="413"/>
        <v>8</v>
      </c>
      <c r="F2251" s="124" t="str">
        <f t="shared" si="414"/>
        <v>0</v>
      </c>
      <c r="G2251" s="1">
        <f ca="1">(OFFSET(O2251,0,MATCH(Customer!$J$6,'CDH &amp; HDH'!$P$11:$X$11,0)))</f>
        <v>61</v>
      </c>
      <c r="H2251" s="1" t="str">
        <f t="shared" si="415"/>
        <v>Heating</v>
      </c>
      <c r="I2251" s="1">
        <f ca="1">OFFSET(IF($H2251="Cooling",Customer!$C$25,Customer!$C$52),E2251,D2251)</f>
        <v>70</v>
      </c>
      <c r="J2251" s="1">
        <f ca="1">OFFSET(IF($H2251="Cooling",Customer!$L$25,Customer!$L$52),$E2251,$D2251)</f>
        <v>70</v>
      </c>
      <c r="K2251" s="16">
        <f t="shared" si="416"/>
        <v>0</v>
      </c>
      <c r="L2251" s="16">
        <f t="shared" si="417"/>
        <v>0</v>
      </c>
      <c r="M2251" s="17">
        <f t="shared" ca="1" si="409"/>
        <v>9</v>
      </c>
      <c r="N2251" s="17">
        <f t="shared" ca="1" si="410"/>
        <v>9</v>
      </c>
      <c r="O2251" s="4"/>
      <c r="P2251" s="4">
        <v>43</v>
      </c>
      <c r="Q2251" s="4">
        <v>43</v>
      </c>
      <c r="R2251" s="4">
        <v>50</v>
      </c>
      <c r="S2251" s="4">
        <v>42</v>
      </c>
      <c r="T2251" s="4">
        <v>37</v>
      </c>
      <c r="U2251" s="4">
        <v>56</v>
      </c>
      <c r="V2251" s="13">
        <v>61</v>
      </c>
      <c r="W2251" s="4">
        <v>46</v>
      </c>
      <c r="X2251" s="4">
        <v>40</v>
      </c>
      <c r="Y2251">
        <f t="shared" si="418"/>
        <v>0</v>
      </c>
      <c r="Z2251">
        <f t="shared" si="419"/>
        <v>0</v>
      </c>
    </row>
    <row r="2252" spans="2:26" x14ac:dyDescent="0.25">
      <c r="B2252" s="11">
        <f t="shared" si="420"/>
        <v>44655.333333327901</v>
      </c>
      <c r="C2252" s="1">
        <f t="shared" si="411"/>
        <v>4</v>
      </c>
      <c r="D2252" s="1">
        <f t="shared" si="412"/>
        <v>1</v>
      </c>
      <c r="E2252" s="12">
        <f t="shared" si="413"/>
        <v>9</v>
      </c>
      <c r="F2252" s="124" t="str">
        <f t="shared" si="414"/>
        <v>0</v>
      </c>
      <c r="G2252" s="1">
        <f ca="1">(OFFSET(O2252,0,MATCH(Customer!$J$6,'CDH &amp; HDH'!$P$11:$X$11,0)))</f>
        <v>67</v>
      </c>
      <c r="H2252" s="1" t="str">
        <f t="shared" si="415"/>
        <v>Heating</v>
      </c>
      <c r="I2252" s="1">
        <f ca="1">OFFSET(IF($H2252="Cooling",Customer!$C$25,Customer!$C$52),E2252,D2252)</f>
        <v>70</v>
      </c>
      <c r="J2252" s="1">
        <f ca="1">OFFSET(IF($H2252="Cooling",Customer!$L$25,Customer!$L$52),$E2252,$D2252)</f>
        <v>70</v>
      </c>
      <c r="K2252" s="16">
        <f t="shared" si="416"/>
        <v>0</v>
      </c>
      <c r="L2252" s="16">
        <f t="shared" si="417"/>
        <v>0</v>
      </c>
      <c r="M2252" s="17">
        <f t="shared" ref="M2252:M2315" ca="1" si="421">IF($H2252="Cooling",0,MAX(0,I2252-$G2252))</f>
        <v>3</v>
      </c>
      <c r="N2252" s="17">
        <f t="shared" ref="N2252:N2315" ca="1" si="422">IF($H2252="Cooling",0,MAX(0,J2252-$G2252))</f>
        <v>3</v>
      </c>
      <c r="O2252" s="4"/>
      <c r="P2252" s="4">
        <v>50</v>
      </c>
      <c r="Q2252" s="4">
        <v>45</v>
      </c>
      <c r="R2252" s="4">
        <v>50</v>
      </c>
      <c r="S2252" s="4">
        <v>41</v>
      </c>
      <c r="T2252" s="4">
        <v>39</v>
      </c>
      <c r="U2252" s="4">
        <v>58</v>
      </c>
      <c r="V2252" s="13">
        <v>67</v>
      </c>
      <c r="W2252" s="4">
        <v>46</v>
      </c>
      <c r="X2252" s="4">
        <v>39</v>
      </c>
      <c r="Y2252">
        <f t="shared" si="418"/>
        <v>0</v>
      </c>
      <c r="Z2252">
        <f t="shared" si="419"/>
        <v>0</v>
      </c>
    </row>
    <row r="2253" spans="2:26" x14ac:dyDescent="0.25">
      <c r="B2253" s="11">
        <f t="shared" si="420"/>
        <v>44655.374999994565</v>
      </c>
      <c r="C2253" s="1">
        <f t="shared" ref="C2253:C2316" si="423">MONTH(B2253)</f>
        <v>4</v>
      </c>
      <c r="D2253" s="1">
        <f t="shared" ref="D2253:D2316" si="424">WEEKDAY(B2253,2)</f>
        <v>1</v>
      </c>
      <c r="E2253" s="12">
        <f t="shared" ref="E2253:E2316" si="425">HOUR(B2253)+1</f>
        <v>10</v>
      </c>
      <c r="F2253" s="124" t="str">
        <f t="shared" ref="F2253:F2316" si="426">IF(AND(C2253&gt;5,C2253&lt;9,D2253&lt;6,E2253&gt;14,E2253&lt;19),"1",IF(AND(OR(E2253=8,E2253=9,E2253=19,E2253=20),C2253&lt;3,D2253&lt;6),"1","0"))</f>
        <v>0</v>
      </c>
      <c r="G2253" s="1">
        <f ca="1">(OFFSET(O2253,0,MATCH(Customer!$J$6,'CDH &amp; HDH'!$P$11:$X$11,0)))</f>
        <v>72</v>
      </c>
      <c r="H2253" s="1" t="str">
        <f t="shared" ref="H2253:H2316" si="427">IF(AND(C2253&gt;=5,C2253&lt;=9),"Cooling","Heating")</f>
        <v>Heating</v>
      </c>
      <c r="I2253" s="1">
        <f ca="1">OFFSET(IF($H2253="Cooling",Customer!$C$25,Customer!$C$52),E2253,D2253)</f>
        <v>70</v>
      </c>
      <c r="J2253" s="1">
        <f ca="1">OFFSET(IF($H2253="Cooling",Customer!$L$25,Customer!$L$52),$E2253,$D2253)</f>
        <v>70</v>
      </c>
      <c r="K2253" s="16">
        <f t="shared" ref="K2253:K2316" si="428">IF($H2253="Heating",0,MAX(0,$G2253-I2253))</f>
        <v>0</v>
      </c>
      <c r="L2253" s="16">
        <f t="shared" ref="L2253:L2316" si="429">IF($H2253="Heating",0,MAX(0,$G2253-J2253))</f>
        <v>0</v>
      </c>
      <c r="M2253" s="17">
        <f t="shared" ca="1" si="421"/>
        <v>0</v>
      </c>
      <c r="N2253" s="17">
        <f t="shared" ca="1" si="422"/>
        <v>0</v>
      </c>
      <c r="O2253" s="4"/>
      <c r="P2253" s="4">
        <v>52</v>
      </c>
      <c r="Q2253" s="4">
        <v>46</v>
      </c>
      <c r="R2253" s="4">
        <v>50</v>
      </c>
      <c r="S2253" s="4">
        <v>42</v>
      </c>
      <c r="T2253" s="4">
        <v>43</v>
      </c>
      <c r="U2253" s="4">
        <v>60</v>
      </c>
      <c r="V2253" s="13">
        <v>72</v>
      </c>
      <c r="W2253" s="4">
        <v>50</v>
      </c>
      <c r="X2253" s="4">
        <v>40</v>
      </c>
      <c r="Y2253">
        <f t="shared" ref="Y2253:Y2316" si="430">1.08*400*K2253</f>
        <v>0</v>
      </c>
      <c r="Z2253">
        <f t="shared" ref="Z2253:Z2316" si="431">1.08*400*L2253</f>
        <v>0</v>
      </c>
    </row>
    <row r="2254" spans="2:26" x14ac:dyDescent="0.25">
      <c r="B2254" s="11">
        <f t="shared" ref="B2254:B2317" si="432">B2253+1/24</f>
        <v>44655.416666661229</v>
      </c>
      <c r="C2254" s="1">
        <f t="shared" si="423"/>
        <v>4</v>
      </c>
      <c r="D2254" s="1">
        <f t="shared" si="424"/>
        <v>1</v>
      </c>
      <c r="E2254" s="12">
        <f t="shared" si="425"/>
        <v>11</v>
      </c>
      <c r="F2254" s="124" t="str">
        <f t="shared" si="426"/>
        <v>0</v>
      </c>
      <c r="G2254" s="1">
        <f ca="1">(OFFSET(O2254,0,MATCH(Customer!$J$6,'CDH &amp; HDH'!$P$11:$X$11,0)))</f>
        <v>75</v>
      </c>
      <c r="H2254" s="1" t="str">
        <f t="shared" si="427"/>
        <v>Heating</v>
      </c>
      <c r="I2254" s="1">
        <f ca="1">OFFSET(IF($H2254="Cooling",Customer!$C$25,Customer!$C$52),E2254,D2254)</f>
        <v>70</v>
      </c>
      <c r="J2254" s="1">
        <f ca="1">OFFSET(IF($H2254="Cooling",Customer!$L$25,Customer!$L$52),$E2254,$D2254)</f>
        <v>70</v>
      </c>
      <c r="K2254" s="16">
        <f t="shared" si="428"/>
        <v>0</v>
      </c>
      <c r="L2254" s="16">
        <f t="shared" si="429"/>
        <v>0</v>
      </c>
      <c r="M2254" s="17">
        <f t="shared" ca="1" si="421"/>
        <v>0</v>
      </c>
      <c r="N2254" s="17">
        <f t="shared" ca="1" si="422"/>
        <v>0</v>
      </c>
      <c r="O2254" s="4"/>
      <c r="P2254" s="4">
        <v>54</v>
      </c>
      <c r="Q2254" s="4">
        <v>48</v>
      </c>
      <c r="R2254" s="4">
        <v>48</v>
      </c>
      <c r="S2254" s="4">
        <v>42</v>
      </c>
      <c r="T2254" s="4">
        <v>43</v>
      </c>
      <c r="U2254" s="4">
        <v>66</v>
      </c>
      <c r="V2254" s="13">
        <v>75</v>
      </c>
      <c r="W2254" s="4">
        <v>50</v>
      </c>
      <c r="X2254" s="4">
        <v>39</v>
      </c>
      <c r="Y2254">
        <f t="shared" si="430"/>
        <v>0</v>
      </c>
      <c r="Z2254">
        <f t="shared" si="431"/>
        <v>0</v>
      </c>
    </row>
    <row r="2255" spans="2:26" x14ac:dyDescent="0.25">
      <c r="B2255" s="11">
        <f t="shared" si="432"/>
        <v>44655.458333327893</v>
      </c>
      <c r="C2255" s="1">
        <f t="shared" si="423"/>
        <v>4</v>
      </c>
      <c r="D2255" s="1">
        <f t="shared" si="424"/>
        <v>1</v>
      </c>
      <c r="E2255" s="12">
        <f t="shared" si="425"/>
        <v>12</v>
      </c>
      <c r="F2255" s="124" t="str">
        <f t="shared" si="426"/>
        <v>0</v>
      </c>
      <c r="G2255" s="1">
        <f ca="1">(OFFSET(O2255,0,MATCH(Customer!$J$6,'CDH &amp; HDH'!$P$11:$X$11,0)))</f>
        <v>75</v>
      </c>
      <c r="H2255" s="1" t="str">
        <f t="shared" si="427"/>
        <v>Heating</v>
      </c>
      <c r="I2255" s="1">
        <f ca="1">OFFSET(IF($H2255="Cooling",Customer!$C$25,Customer!$C$52),E2255,D2255)</f>
        <v>70</v>
      </c>
      <c r="J2255" s="1">
        <f ca="1">OFFSET(IF($H2255="Cooling",Customer!$L$25,Customer!$L$52),$E2255,$D2255)</f>
        <v>70</v>
      </c>
      <c r="K2255" s="16">
        <f t="shared" si="428"/>
        <v>0</v>
      </c>
      <c r="L2255" s="16">
        <f t="shared" si="429"/>
        <v>0</v>
      </c>
      <c r="M2255" s="17">
        <f t="shared" ca="1" si="421"/>
        <v>0</v>
      </c>
      <c r="N2255" s="17">
        <f t="shared" ca="1" si="422"/>
        <v>0</v>
      </c>
      <c r="O2255" s="4"/>
      <c r="P2255" s="4">
        <v>56</v>
      </c>
      <c r="Q2255" s="4">
        <v>51</v>
      </c>
      <c r="R2255" s="4">
        <v>46</v>
      </c>
      <c r="S2255" s="4">
        <v>45</v>
      </c>
      <c r="T2255" s="4">
        <v>45</v>
      </c>
      <c r="U2255" s="4">
        <v>65</v>
      </c>
      <c r="V2255" s="13">
        <v>75</v>
      </c>
      <c r="W2255" s="4">
        <v>51</v>
      </c>
      <c r="X2255" s="4">
        <v>37</v>
      </c>
      <c r="Y2255">
        <f t="shared" si="430"/>
        <v>0</v>
      </c>
      <c r="Z2255">
        <f t="shared" si="431"/>
        <v>0</v>
      </c>
    </row>
    <row r="2256" spans="2:26" x14ac:dyDescent="0.25">
      <c r="B2256" s="11">
        <f t="shared" si="432"/>
        <v>44655.499999994558</v>
      </c>
      <c r="C2256" s="1">
        <f t="shared" si="423"/>
        <v>4</v>
      </c>
      <c r="D2256" s="1">
        <f t="shared" si="424"/>
        <v>1</v>
      </c>
      <c r="E2256" s="12">
        <f t="shared" si="425"/>
        <v>13</v>
      </c>
      <c r="F2256" s="124" t="str">
        <f t="shared" si="426"/>
        <v>0</v>
      </c>
      <c r="G2256" s="1">
        <f ca="1">(OFFSET(O2256,0,MATCH(Customer!$J$6,'CDH &amp; HDH'!$P$11:$X$11,0)))</f>
        <v>71</v>
      </c>
      <c r="H2256" s="1" t="str">
        <f t="shared" si="427"/>
        <v>Heating</v>
      </c>
      <c r="I2256" s="1">
        <f ca="1">OFFSET(IF($H2256="Cooling",Customer!$C$25,Customer!$C$52),E2256,D2256)</f>
        <v>70</v>
      </c>
      <c r="J2256" s="1">
        <f ca="1">OFFSET(IF($H2256="Cooling",Customer!$L$25,Customer!$L$52),$E2256,$D2256)</f>
        <v>70</v>
      </c>
      <c r="K2256" s="16">
        <f t="shared" si="428"/>
        <v>0</v>
      </c>
      <c r="L2256" s="16">
        <f t="shared" si="429"/>
        <v>0</v>
      </c>
      <c r="M2256" s="17">
        <f t="shared" ca="1" si="421"/>
        <v>0</v>
      </c>
      <c r="N2256" s="17">
        <f t="shared" ca="1" si="422"/>
        <v>0</v>
      </c>
      <c r="O2256" s="4"/>
      <c r="P2256" s="4">
        <v>56</v>
      </c>
      <c r="Q2256" s="4">
        <v>52</v>
      </c>
      <c r="R2256" s="4">
        <v>44</v>
      </c>
      <c r="S2256" s="4">
        <v>47</v>
      </c>
      <c r="T2256" s="4">
        <v>47</v>
      </c>
      <c r="U2256" s="4">
        <v>65</v>
      </c>
      <c r="V2256" s="13">
        <v>71</v>
      </c>
      <c r="W2256" s="4">
        <v>53</v>
      </c>
      <c r="X2256" s="4">
        <v>36</v>
      </c>
      <c r="Y2256">
        <f t="shared" si="430"/>
        <v>0</v>
      </c>
      <c r="Z2256">
        <f t="shared" si="431"/>
        <v>0</v>
      </c>
    </row>
    <row r="2257" spans="2:26" x14ac:dyDescent="0.25">
      <c r="B2257" s="11">
        <f t="shared" si="432"/>
        <v>44655.541666661222</v>
      </c>
      <c r="C2257" s="1">
        <f t="shared" si="423"/>
        <v>4</v>
      </c>
      <c r="D2257" s="1">
        <f t="shared" si="424"/>
        <v>1</v>
      </c>
      <c r="E2257" s="12">
        <f t="shared" si="425"/>
        <v>14</v>
      </c>
      <c r="F2257" s="124" t="str">
        <f t="shared" si="426"/>
        <v>0</v>
      </c>
      <c r="G2257" s="1">
        <f ca="1">(OFFSET(O2257,0,MATCH(Customer!$J$6,'CDH &amp; HDH'!$P$11:$X$11,0)))</f>
        <v>65</v>
      </c>
      <c r="H2257" s="1" t="str">
        <f t="shared" si="427"/>
        <v>Heating</v>
      </c>
      <c r="I2257" s="1">
        <f ca="1">OFFSET(IF($H2257="Cooling",Customer!$C$25,Customer!$C$52),E2257,D2257)</f>
        <v>70</v>
      </c>
      <c r="J2257" s="1">
        <f ca="1">OFFSET(IF($H2257="Cooling",Customer!$L$25,Customer!$L$52),$E2257,$D2257)</f>
        <v>70</v>
      </c>
      <c r="K2257" s="16">
        <f t="shared" si="428"/>
        <v>0</v>
      </c>
      <c r="L2257" s="16">
        <f t="shared" si="429"/>
        <v>0</v>
      </c>
      <c r="M2257" s="17">
        <f t="shared" ca="1" si="421"/>
        <v>5</v>
      </c>
      <c r="N2257" s="17">
        <f t="shared" ca="1" si="422"/>
        <v>5</v>
      </c>
      <c r="O2257" s="4"/>
      <c r="P2257" s="4">
        <v>59</v>
      </c>
      <c r="Q2257" s="4">
        <v>54</v>
      </c>
      <c r="R2257" s="4">
        <v>43</v>
      </c>
      <c r="S2257" s="4">
        <v>44</v>
      </c>
      <c r="T2257" s="4">
        <v>48</v>
      </c>
      <c r="U2257" s="4">
        <v>66</v>
      </c>
      <c r="V2257" s="13">
        <v>65</v>
      </c>
      <c r="W2257" s="4">
        <v>54</v>
      </c>
      <c r="X2257" s="4">
        <v>36</v>
      </c>
      <c r="Y2257">
        <f t="shared" si="430"/>
        <v>0</v>
      </c>
      <c r="Z2257">
        <f t="shared" si="431"/>
        <v>0</v>
      </c>
    </row>
    <row r="2258" spans="2:26" x14ac:dyDescent="0.25">
      <c r="B2258" s="11">
        <f t="shared" si="432"/>
        <v>44655.583333327886</v>
      </c>
      <c r="C2258" s="1">
        <f t="shared" si="423"/>
        <v>4</v>
      </c>
      <c r="D2258" s="1">
        <f t="shared" si="424"/>
        <v>1</v>
      </c>
      <c r="E2258" s="12">
        <f t="shared" si="425"/>
        <v>15</v>
      </c>
      <c r="F2258" s="124" t="str">
        <f t="shared" si="426"/>
        <v>0</v>
      </c>
      <c r="G2258" s="1">
        <f ca="1">(OFFSET(O2258,0,MATCH(Customer!$J$6,'CDH &amp; HDH'!$P$11:$X$11,0)))</f>
        <v>64</v>
      </c>
      <c r="H2258" s="1" t="str">
        <f t="shared" si="427"/>
        <v>Heating</v>
      </c>
      <c r="I2258" s="1">
        <f ca="1">OFFSET(IF($H2258="Cooling",Customer!$C$25,Customer!$C$52),E2258,D2258)</f>
        <v>70</v>
      </c>
      <c r="J2258" s="1">
        <f ca="1">OFFSET(IF($H2258="Cooling",Customer!$L$25,Customer!$L$52),$E2258,$D2258)</f>
        <v>70</v>
      </c>
      <c r="K2258" s="16">
        <f t="shared" si="428"/>
        <v>0</v>
      </c>
      <c r="L2258" s="16">
        <f t="shared" si="429"/>
        <v>0</v>
      </c>
      <c r="M2258" s="17">
        <f t="shared" ca="1" si="421"/>
        <v>6</v>
      </c>
      <c r="N2258" s="17">
        <f t="shared" ca="1" si="422"/>
        <v>6</v>
      </c>
      <c r="O2258" s="4"/>
      <c r="P2258" s="4">
        <v>61</v>
      </c>
      <c r="Q2258" s="4">
        <v>55</v>
      </c>
      <c r="R2258" s="4">
        <v>41</v>
      </c>
      <c r="S2258" s="4">
        <v>44</v>
      </c>
      <c r="T2258" s="4">
        <v>48</v>
      </c>
      <c r="U2258" s="4">
        <v>66</v>
      </c>
      <c r="V2258" s="13">
        <v>64</v>
      </c>
      <c r="W2258" s="4">
        <v>58</v>
      </c>
      <c r="X2258" s="4">
        <v>37</v>
      </c>
      <c r="Y2258">
        <f t="shared" si="430"/>
        <v>0</v>
      </c>
      <c r="Z2258">
        <f t="shared" si="431"/>
        <v>0</v>
      </c>
    </row>
    <row r="2259" spans="2:26" x14ac:dyDescent="0.25">
      <c r="B2259" s="11">
        <f t="shared" si="432"/>
        <v>44655.62499999455</v>
      </c>
      <c r="C2259" s="1">
        <f t="shared" si="423"/>
        <v>4</v>
      </c>
      <c r="D2259" s="1">
        <f t="shared" si="424"/>
        <v>1</v>
      </c>
      <c r="E2259" s="12">
        <f t="shared" si="425"/>
        <v>16</v>
      </c>
      <c r="F2259" s="124" t="str">
        <f t="shared" si="426"/>
        <v>0</v>
      </c>
      <c r="G2259" s="1">
        <f ca="1">(OFFSET(O2259,0,MATCH(Customer!$J$6,'CDH &amp; HDH'!$P$11:$X$11,0)))</f>
        <v>62</v>
      </c>
      <c r="H2259" s="1" t="str">
        <f t="shared" si="427"/>
        <v>Heating</v>
      </c>
      <c r="I2259" s="1">
        <f ca="1">OFFSET(IF($H2259="Cooling",Customer!$C$25,Customer!$C$52),E2259,D2259)</f>
        <v>70</v>
      </c>
      <c r="J2259" s="1">
        <f ca="1">OFFSET(IF($H2259="Cooling",Customer!$L$25,Customer!$L$52),$E2259,$D2259)</f>
        <v>70</v>
      </c>
      <c r="K2259" s="16">
        <f t="shared" si="428"/>
        <v>0</v>
      </c>
      <c r="L2259" s="16">
        <f t="shared" si="429"/>
        <v>0</v>
      </c>
      <c r="M2259" s="17">
        <f t="shared" ca="1" si="421"/>
        <v>8</v>
      </c>
      <c r="N2259" s="17">
        <f t="shared" ca="1" si="422"/>
        <v>8</v>
      </c>
      <c r="O2259" s="4"/>
      <c r="P2259" s="4">
        <v>59</v>
      </c>
      <c r="Q2259" s="4">
        <v>46</v>
      </c>
      <c r="R2259" s="4">
        <v>40</v>
      </c>
      <c r="S2259" s="4">
        <v>44</v>
      </c>
      <c r="T2259" s="4">
        <v>50</v>
      </c>
      <c r="U2259" s="4">
        <v>65</v>
      </c>
      <c r="V2259" s="13">
        <v>62</v>
      </c>
      <c r="W2259" s="4">
        <v>54</v>
      </c>
      <c r="X2259" s="4">
        <v>36</v>
      </c>
      <c r="Y2259">
        <f t="shared" si="430"/>
        <v>0</v>
      </c>
      <c r="Z2259">
        <f t="shared" si="431"/>
        <v>0</v>
      </c>
    </row>
    <row r="2260" spans="2:26" x14ac:dyDescent="0.25">
      <c r="B2260" s="11">
        <f t="shared" si="432"/>
        <v>44655.666666661215</v>
      </c>
      <c r="C2260" s="1">
        <f t="shared" si="423"/>
        <v>4</v>
      </c>
      <c r="D2260" s="1">
        <f t="shared" si="424"/>
        <v>1</v>
      </c>
      <c r="E2260" s="12">
        <f t="shared" si="425"/>
        <v>17</v>
      </c>
      <c r="F2260" s="124" t="str">
        <f t="shared" si="426"/>
        <v>0</v>
      </c>
      <c r="G2260" s="1">
        <f ca="1">(OFFSET(O2260,0,MATCH(Customer!$J$6,'CDH &amp; HDH'!$P$11:$X$11,0)))</f>
        <v>64</v>
      </c>
      <c r="H2260" s="1" t="str">
        <f t="shared" si="427"/>
        <v>Heating</v>
      </c>
      <c r="I2260" s="1">
        <f ca="1">OFFSET(IF($H2260="Cooling",Customer!$C$25,Customer!$C$52),E2260,D2260)</f>
        <v>70</v>
      </c>
      <c r="J2260" s="1">
        <f ca="1">OFFSET(IF($H2260="Cooling",Customer!$L$25,Customer!$L$52),$E2260,$D2260)</f>
        <v>70</v>
      </c>
      <c r="K2260" s="16">
        <f t="shared" si="428"/>
        <v>0</v>
      </c>
      <c r="L2260" s="16">
        <f t="shared" si="429"/>
        <v>0</v>
      </c>
      <c r="M2260" s="17">
        <f t="shared" ca="1" si="421"/>
        <v>6</v>
      </c>
      <c r="N2260" s="17">
        <f t="shared" ca="1" si="422"/>
        <v>6</v>
      </c>
      <c r="O2260" s="4"/>
      <c r="P2260" s="4">
        <v>51</v>
      </c>
      <c r="Q2260" s="4">
        <v>46</v>
      </c>
      <c r="R2260" s="4">
        <v>38</v>
      </c>
      <c r="S2260" s="4">
        <v>45</v>
      </c>
      <c r="T2260" s="4">
        <v>48</v>
      </c>
      <c r="U2260" s="4">
        <v>62</v>
      </c>
      <c r="V2260" s="13">
        <v>64</v>
      </c>
      <c r="W2260" s="4">
        <v>57</v>
      </c>
      <c r="X2260" s="4">
        <v>37</v>
      </c>
      <c r="Y2260">
        <f t="shared" si="430"/>
        <v>0</v>
      </c>
      <c r="Z2260">
        <f t="shared" si="431"/>
        <v>0</v>
      </c>
    </row>
    <row r="2261" spans="2:26" x14ac:dyDescent="0.25">
      <c r="B2261" s="11">
        <f t="shared" si="432"/>
        <v>44655.708333327879</v>
      </c>
      <c r="C2261" s="1">
        <f t="shared" si="423"/>
        <v>4</v>
      </c>
      <c r="D2261" s="1">
        <f t="shared" si="424"/>
        <v>1</v>
      </c>
      <c r="E2261" s="12">
        <f t="shared" si="425"/>
        <v>18</v>
      </c>
      <c r="F2261" s="124" t="str">
        <f t="shared" si="426"/>
        <v>0</v>
      </c>
      <c r="G2261" s="1">
        <f ca="1">(OFFSET(O2261,0,MATCH(Customer!$J$6,'CDH &amp; HDH'!$P$11:$X$11,0)))</f>
        <v>63</v>
      </c>
      <c r="H2261" s="1" t="str">
        <f t="shared" si="427"/>
        <v>Heating</v>
      </c>
      <c r="I2261" s="1">
        <f ca="1">OFFSET(IF($H2261="Cooling",Customer!$C$25,Customer!$C$52),E2261,D2261)</f>
        <v>70</v>
      </c>
      <c r="J2261" s="1">
        <f ca="1">OFFSET(IF($H2261="Cooling",Customer!$L$25,Customer!$L$52),$E2261,$D2261)</f>
        <v>70</v>
      </c>
      <c r="K2261" s="16">
        <f t="shared" si="428"/>
        <v>0</v>
      </c>
      <c r="L2261" s="16">
        <f t="shared" si="429"/>
        <v>0</v>
      </c>
      <c r="M2261" s="17">
        <f t="shared" ca="1" si="421"/>
        <v>7</v>
      </c>
      <c r="N2261" s="17">
        <f t="shared" ca="1" si="422"/>
        <v>7</v>
      </c>
      <c r="O2261" s="4"/>
      <c r="P2261" s="4">
        <v>50</v>
      </c>
      <c r="Q2261" s="4">
        <v>47</v>
      </c>
      <c r="R2261" s="4">
        <v>36</v>
      </c>
      <c r="S2261" s="4">
        <v>45</v>
      </c>
      <c r="T2261" s="4">
        <v>46</v>
      </c>
      <c r="U2261" s="4">
        <v>55</v>
      </c>
      <c r="V2261" s="13">
        <v>63</v>
      </c>
      <c r="W2261" s="4">
        <v>53</v>
      </c>
      <c r="X2261" s="4">
        <v>37</v>
      </c>
      <c r="Y2261">
        <f t="shared" si="430"/>
        <v>0</v>
      </c>
      <c r="Z2261">
        <f t="shared" si="431"/>
        <v>0</v>
      </c>
    </row>
    <row r="2262" spans="2:26" x14ac:dyDescent="0.25">
      <c r="B2262" s="11">
        <f t="shared" si="432"/>
        <v>44655.749999994543</v>
      </c>
      <c r="C2262" s="1">
        <f t="shared" si="423"/>
        <v>4</v>
      </c>
      <c r="D2262" s="1">
        <f t="shared" si="424"/>
        <v>1</v>
      </c>
      <c r="E2262" s="12">
        <f t="shared" si="425"/>
        <v>19</v>
      </c>
      <c r="F2262" s="124" t="str">
        <f t="shared" si="426"/>
        <v>0</v>
      </c>
      <c r="G2262" s="1">
        <f ca="1">(OFFSET(O2262,0,MATCH(Customer!$J$6,'CDH &amp; HDH'!$P$11:$X$11,0)))</f>
        <v>62</v>
      </c>
      <c r="H2262" s="1" t="str">
        <f t="shared" si="427"/>
        <v>Heating</v>
      </c>
      <c r="I2262" s="1">
        <f ca="1">OFFSET(IF($H2262="Cooling",Customer!$C$25,Customer!$C$52),E2262,D2262)</f>
        <v>66</v>
      </c>
      <c r="J2262" s="1">
        <f ca="1">OFFSET(IF($H2262="Cooling",Customer!$L$25,Customer!$L$52),$E2262,$D2262)</f>
        <v>64</v>
      </c>
      <c r="K2262" s="16">
        <f t="shared" si="428"/>
        <v>0</v>
      </c>
      <c r="L2262" s="16">
        <f t="shared" si="429"/>
        <v>0</v>
      </c>
      <c r="M2262" s="17">
        <f t="shared" ca="1" si="421"/>
        <v>4</v>
      </c>
      <c r="N2262" s="17">
        <f t="shared" ca="1" si="422"/>
        <v>2</v>
      </c>
      <c r="O2262" s="4"/>
      <c r="P2262" s="4">
        <v>47</v>
      </c>
      <c r="Q2262" s="4">
        <v>44</v>
      </c>
      <c r="R2262" s="4">
        <v>34</v>
      </c>
      <c r="S2262" s="4">
        <v>47</v>
      </c>
      <c r="T2262" s="4">
        <v>45</v>
      </c>
      <c r="U2262" s="4">
        <v>49</v>
      </c>
      <c r="V2262" s="13">
        <v>62</v>
      </c>
      <c r="W2262" s="4">
        <v>51</v>
      </c>
      <c r="X2262" s="4">
        <v>38</v>
      </c>
      <c r="Y2262">
        <f t="shared" si="430"/>
        <v>0</v>
      </c>
      <c r="Z2262">
        <f t="shared" si="431"/>
        <v>0</v>
      </c>
    </row>
    <row r="2263" spans="2:26" x14ac:dyDescent="0.25">
      <c r="B2263" s="11">
        <f t="shared" si="432"/>
        <v>44655.791666661207</v>
      </c>
      <c r="C2263" s="1">
        <f t="shared" si="423"/>
        <v>4</v>
      </c>
      <c r="D2263" s="1">
        <f t="shared" si="424"/>
        <v>1</v>
      </c>
      <c r="E2263" s="12">
        <f t="shared" si="425"/>
        <v>20</v>
      </c>
      <c r="F2263" s="124" t="str">
        <f t="shared" si="426"/>
        <v>0</v>
      </c>
      <c r="G2263" s="1">
        <f ca="1">(OFFSET(O2263,0,MATCH(Customer!$J$6,'CDH &amp; HDH'!$P$11:$X$11,0)))</f>
        <v>61</v>
      </c>
      <c r="H2263" s="1" t="str">
        <f t="shared" si="427"/>
        <v>Heating</v>
      </c>
      <c r="I2263" s="1">
        <f ca="1">OFFSET(IF($H2263="Cooling",Customer!$C$25,Customer!$C$52),E2263,D2263)</f>
        <v>66</v>
      </c>
      <c r="J2263" s="1">
        <f ca="1">OFFSET(IF($H2263="Cooling",Customer!$L$25,Customer!$L$52),$E2263,$D2263)</f>
        <v>64</v>
      </c>
      <c r="K2263" s="16">
        <f t="shared" si="428"/>
        <v>0</v>
      </c>
      <c r="L2263" s="16">
        <f t="shared" si="429"/>
        <v>0</v>
      </c>
      <c r="M2263" s="17">
        <f t="shared" ca="1" si="421"/>
        <v>5</v>
      </c>
      <c r="N2263" s="17">
        <f t="shared" ca="1" si="422"/>
        <v>3</v>
      </c>
      <c r="O2263" s="4"/>
      <c r="P2263" s="4">
        <v>47</v>
      </c>
      <c r="Q2263" s="4">
        <v>44</v>
      </c>
      <c r="R2263" s="4">
        <v>33</v>
      </c>
      <c r="S2263" s="4">
        <v>48</v>
      </c>
      <c r="T2263" s="4">
        <v>43</v>
      </c>
      <c r="U2263" s="4">
        <v>44</v>
      </c>
      <c r="V2263" s="13">
        <v>61</v>
      </c>
      <c r="W2263" s="4">
        <v>50</v>
      </c>
      <c r="X2263" s="4">
        <v>40</v>
      </c>
      <c r="Y2263">
        <f t="shared" si="430"/>
        <v>0</v>
      </c>
      <c r="Z2263">
        <f t="shared" si="431"/>
        <v>0</v>
      </c>
    </row>
    <row r="2264" spans="2:26" x14ac:dyDescent="0.25">
      <c r="B2264" s="11">
        <f t="shared" si="432"/>
        <v>44655.833333327872</v>
      </c>
      <c r="C2264" s="1">
        <f t="shared" si="423"/>
        <v>4</v>
      </c>
      <c r="D2264" s="1">
        <f t="shared" si="424"/>
        <v>1</v>
      </c>
      <c r="E2264" s="12">
        <f t="shared" si="425"/>
        <v>21</v>
      </c>
      <c r="F2264" s="124" t="str">
        <f t="shared" si="426"/>
        <v>0</v>
      </c>
      <c r="G2264" s="1">
        <f ca="1">(OFFSET(O2264,0,MATCH(Customer!$J$6,'CDH &amp; HDH'!$P$11:$X$11,0)))</f>
        <v>59</v>
      </c>
      <c r="H2264" s="1" t="str">
        <f t="shared" si="427"/>
        <v>Heating</v>
      </c>
      <c r="I2264" s="1">
        <f ca="1">OFFSET(IF($H2264="Cooling",Customer!$C$25,Customer!$C$52),E2264,D2264)</f>
        <v>66</v>
      </c>
      <c r="J2264" s="1">
        <f ca="1">OFFSET(IF($H2264="Cooling",Customer!$L$25,Customer!$L$52),$E2264,$D2264)</f>
        <v>64</v>
      </c>
      <c r="K2264" s="16">
        <f t="shared" si="428"/>
        <v>0</v>
      </c>
      <c r="L2264" s="16">
        <f t="shared" si="429"/>
        <v>0</v>
      </c>
      <c r="M2264" s="17">
        <f t="shared" ca="1" si="421"/>
        <v>7</v>
      </c>
      <c r="N2264" s="17">
        <f t="shared" ca="1" si="422"/>
        <v>5</v>
      </c>
      <c r="O2264" s="4"/>
      <c r="P2264" s="4">
        <v>48</v>
      </c>
      <c r="Q2264" s="4">
        <v>42</v>
      </c>
      <c r="R2264" s="4">
        <v>33</v>
      </c>
      <c r="S2264" s="4">
        <v>49</v>
      </c>
      <c r="T2264" s="4">
        <v>39</v>
      </c>
      <c r="U2264" s="4">
        <v>42</v>
      </c>
      <c r="V2264" s="13">
        <v>59</v>
      </c>
      <c r="W2264" s="4">
        <v>48</v>
      </c>
      <c r="X2264" s="4">
        <v>42</v>
      </c>
      <c r="Y2264">
        <f t="shared" si="430"/>
        <v>0</v>
      </c>
      <c r="Z2264">
        <f t="shared" si="431"/>
        <v>0</v>
      </c>
    </row>
    <row r="2265" spans="2:26" x14ac:dyDescent="0.25">
      <c r="B2265" s="11">
        <f t="shared" si="432"/>
        <v>44655.874999994536</v>
      </c>
      <c r="C2265" s="1">
        <f t="shared" si="423"/>
        <v>4</v>
      </c>
      <c r="D2265" s="1">
        <f t="shared" si="424"/>
        <v>1</v>
      </c>
      <c r="E2265" s="12">
        <f t="shared" si="425"/>
        <v>22</v>
      </c>
      <c r="F2265" s="124" t="str">
        <f t="shared" si="426"/>
        <v>0</v>
      </c>
      <c r="G2265" s="1">
        <f ca="1">(OFFSET(O2265,0,MATCH(Customer!$J$6,'CDH &amp; HDH'!$P$11:$X$11,0)))</f>
        <v>61</v>
      </c>
      <c r="H2265" s="1" t="str">
        <f t="shared" si="427"/>
        <v>Heating</v>
      </c>
      <c r="I2265" s="1">
        <f ca="1">OFFSET(IF($H2265="Cooling",Customer!$C$25,Customer!$C$52),E2265,D2265)</f>
        <v>66</v>
      </c>
      <c r="J2265" s="1">
        <f ca="1">OFFSET(IF($H2265="Cooling",Customer!$L$25,Customer!$L$52),$E2265,$D2265)</f>
        <v>64</v>
      </c>
      <c r="K2265" s="16">
        <f t="shared" si="428"/>
        <v>0</v>
      </c>
      <c r="L2265" s="16">
        <f t="shared" si="429"/>
        <v>0</v>
      </c>
      <c r="M2265" s="17">
        <f t="shared" ca="1" si="421"/>
        <v>5</v>
      </c>
      <c r="N2265" s="17">
        <f t="shared" ca="1" si="422"/>
        <v>3</v>
      </c>
      <c r="O2265" s="4"/>
      <c r="P2265" s="4">
        <v>50</v>
      </c>
      <c r="Q2265" s="4">
        <v>39</v>
      </c>
      <c r="R2265" s="4">
        <v>32</v>
      </c>
      <c r="S2265" s="4">
        <v>46</v>
      </c>
      <c r="T2265" s="4">
        <v>37</v>
      </c>
      <c r="U2265" s="4">
        <v>38</v>
      </c>
      <c r="V2265" s="13">
        <v>61</v>
      </c>
      <c r="W2265" s="4">
        <v>47</v>
      </c>
      <c r="X2265" s="4">
        <v>43</v>
      </c>
      <c r="Y2265">
        <f t="shared" si="430"/>
        <v>0</v>
      </c>
      <c r="Z2265">
        <f t="shared" si="431"/>
        <v>0</v>
      </c>
    </row>
    <row r="2266" spans="2:26" x14ac:dyDescent="0.25">
      <c r="B2266" s="11">
        <f t="shared" si="432"/>
        <v>44655.9166666612</v>
      </c>
      <c r="C2266" s="1">
        <f t="shared" si="423"/>
        <v>4</v>
      </c>
      <c r="D2266" s="1">
        <f t="shared" si="424"/>
        <v>1</v>
      </c>
      <c r="E2266" s="12">
        <f t="shared" si="425"/>
        <v>23</v>
      </c>
      <c r="F2266" s="124" t="str">
        <f t="shared" si="426"/>
        <v>0</v>
      </c>
      <c r="G2266" s="1">
        <f ca="1">(OFFSET(O2266,0,MATCH(Customer!$J$6,'CDH &amp; HDH'!$P$11:$X$11,0)))</f>
        <v>60</v>
      </c>
      <c r="H2266" s="1" t="str">
        <f t="shared" si="427"/>
        <v>Heating</v>
      </c>
      <c r="I2266" s="1">
        <f ca="1">OFFSET(IF($H2266="Cooling",Customer!$C$25,Customer!$C$52),E2266,D2266)</f>
        <v>66</v>
      </c>
      <c r="J2266" s="1">
        <f ca="1">OFFSET(IF($H2266="Cooling",Customer!$L$25,Customer!$L$52),$E2266,$D2266)</f>
        <v>64</v>
      </c>
      <c r="K2266" s="16">
        <f t="shared" si="428"/>
        <v>0</v>
      </c>
      <c r="L2266" s="16">
        <f t="shared" si="429"/>
        <v>0</v>
      </c>
      <c r="M2266" s="17">
        <f t="shared" ca="1" si="421"/>
        <v>6</v>
      </c>
      <c r="N2266" s="17">
        <f t="shared" ca="1" si="422"/>
        <v>4</v>
      </c>
      <c r="O2266" s="4"/>
      <c r="P2266" s="4">
        <v>50</v>
      </c>
      <c r="Q2266" s="4">
        <v>37</v>
      </c>
      <c r="R2266" s="4">
        <v>32</v>
      </c>
      <c r="S2266" s="4">
        <v>46</v>
      </c>
      <c r="T2266" s="4">
        <v>39</v>
      </c>
      <c r="U2266" s="4">
        <v>36</v>
      </c>
      <c r="V2266" s="13">
        <v>60</v>
      </c>
      <c r="W2266" s="4">
        <v>45</v>
      </c>
      <c r="X2266" s="4">
        <v>41</v>
      </c>
      <c r="Y2266">
        <f t="shared" si="430"/>
        <v>0</v>
      </c>
      <c r="Z2266">
        <f t="shared" si="431"/>
        <v>0</v>
      </c>
    </row>
    <row r="2267" spans="2:26" x14ac:dyDescent="0.25">
      <c r="B2267" s="11">
        <f t="shared" si="432"/>
        <v>44655.958333327864</v>
      </c>
      <c r="C2267" s="1">
        <f t="shared" si="423"/>
        <v>4</v>
      </c>
      <c r="D2267" s="1">
        <f t="shared" si="424"/>
        <v>1</v>
      </c>
      <c r="E2267" s="12">
        <f t="shared" si="425"/>
        <v>24</v>
      </c>
      <c r="F2267" s="124" t="str">
        <f t="shared" si="426"/>
        <v>0</v>
      </c>
      <c r="G2267" s="1">
        <f ca="1">(OFFSET(O2267,0,MATCH(Customer!$J$6,'CDH &amp; HDH'!$P$11:$X$11,0)))</f>
        <v>60</v>
      </c>
      <c r="H2267" s="1" t="str">
        <f t="shared" si="427"/>
        <v>Heating</v>
      </c>
      <c r="I2267" s="1">
        <f ca="1">OFFSET(IF($H2267="Cooling",Customer!$C$25,Customer!$C$52),E2267,D2267)</f>
        <v>66</v>
      </c>
      <c r="J2267" s="1">
        <f ca="1">OFFSET(IF($H2267="Cooling",Customer!$L$25,Customer!$L$52),$E2267,$D2267)</f>
        <v>64</v>
      </c>
      <c r="K2267" s="16">
        <f t="shared" si="428"/>
        <v>0</v>
      </c>
      <c r="L2267" s="16">
        <f t="shared" si="429"/>
        <v>0</v>
      </c>
      <c r="M2267" s="17">
        <f t="shared" ca="1" si="421"/>
        <v>6</v>
      </c>
      <c r="N2267" s="17">
        <f t="shared" ca="1" si="422"/>
        <v>4</v>
      </c>
      <c r="O2267" s="4"/>
      <c r="P2267" s="4">
        <v>50</v>
      </c>
      <c r="Q2267" s="4">
        <v>35</v>
      </c>
      <c r="R2267" s="4">
        <v>31</v>
      </c>
      <c r="S2267" s="4">
        <v>47</v>
      </c>
      <c r="T2267" s="4">
        <v>37</v>
      </c>
      <c r="U2267" s="4">
        <v>33</v>
      </c>
      <c r="V2267" s="13">
        <v>60</v>
      </c>
      <c r="W2267" s="4">
        <v>44</v>
      </c>
      <c r="X2267" s="4">
        <v>37</v>
      </c>
      <c r="Y2267">
        <f t="shared" si="430"/>
        <v>0</v>
      </c>
      <c r="Z2267">
        <f t="shared" si="431"/>
        <v>0</v>
      </c>
    </row>
    <row r="2268" spans="2:26" x14ac:dyDescent="0.25">
      <c r="B2268" s="11">
        <f t="shared" si="432"/>
        <v>44655.999999994528</v>
      </c>
      <c r="C2268" s="1">
        <f t="shared" si="423"/>
        <v>4</v>
      </c>
      <c r="D2268" s="1">
        <f t="shared" si="424"/>
        <v>2</v>
      </c>
      <c r="E2268" s="12">
        <f t="shared" si="425"/>
        <v>1</v>
      </c>
      <c r="F2268" s="124" t="str">
        <f t="shared" si="426"/>
        <v>0</v>
      </c>
      <c r="G2268" s="1">
        <f ca="1">(OFFSET(O2268,0,MATCH(Customer!$J$6,'CDH &amp; HDH'!$P$11:$X$11,0)))</f>
        <v>57</v>
      </c>
      <c r="H2268" s="1" t="str">
        <f t="shared" si="427"/>
        <v>Heating</v>
      </c>
      <c r="I2268" s="1">
        <f ca="1">OFFSET(IF($H2268="Cooling",Customer!$C$25,Customer!$C$52),E2268,D2268)</f>
        <v>66</v>
      </c>
      <c r="J2268" s="1">
        <f ca="1">OFFSET(IF($H2268="Cooling",Customer!$L$25,Customer!$L$52),$E2268,$D2268)</f>
        <v>64</v>
      </c>
      <c r="K2268" s="16">
        <f t="shared" si="428"/>
        <v>0</v>
      </c>
      <c r="L2268" s="16">
        <f t="shared" si="429"/>
        <v>0</v>
      </c>
      <c r="M2268" s="17">
        <f t="shared" ca="1" si="421"/>
        <v>9</v>
      </c>
      <c r="N2268" s="17">
        <f t="shared" ca="1" si="422"/>
        <v>7</v>
      </c>
      <c r="O2268" s="4"/>
      <c r="P2268" s="4">
        <v>50</v>
      </c>
      <c r="Q2268" s="4">
        <v>35</v>
      </c>
      <c r="R2268" s="4">
        <v>31</v>
      </c>
      <c r="S2268" s="4">
        <v>48</v>
      </c>
      <c r="T2268" s="4">
        <v>37</v>
      </c>
      <c r="U2268" s="4">
        <v>32</v>
      </c>
      <c r="V2268" s="13">
        <v>57</v>
      </c>
      <c r="W2268" s="4">
        <v>42</v>
      </c>
      <c r="X2268" s="4">
        <v>37</v>
      </c>
      <c r="Y2268">
        <f t="shared" si="430"/>
        <v>0</v>
      </c>
      <c r="Z2268">
        <f t="shared" si="431"/>
        <v>0</v>
      </c>
    </row>
    <row r="2269" spans="2:26" x14ac:dyDescent="0.25">
      <c r="B2269" s="11">
        <f t="shared" si="432"/>
        <v>44656.041666661193</v>
      </c>
      <c r="C2269" s="1">
        <f t="shared" si="423"/>
        <v>4</v>
      </c>
      <c r="D2269" s="1">
        <f t="shared" si="424"/>
        <v>2</v>
      </c>
      <c r="E2269" s="12">
        <f t="shared" si="425"/>
        <v>2</v>
      </c>
      <c r="F2269" s="124" t="str">
        <f t="shared" si="426"/>
        <v>0</v>
      </c>
      <c r="G2269" s="1">
        <f ca="1">(OFFSET(O2269,0,MATCH(Customer!$J$6,'CDH &amp; HDH'!$P$11:$X$11,0)))</f>
        <v>53</v>
      </c>
      <c r="H2269" s="1" t="str">
        <f t="shared" si="427"/>
        <v>Heating</v>
      </c>
      <c r="I2269" s="1">
        <f ca="1">OFFSET(IF($H2269="Cooling",Customer!$C$25,Customer!$C$52),E2269,D2269)</f>
        <v>66</v>
      </c>
      <c r="J2269" s="1">
        <f ca="1">OFFSET(IF($H2269="Cooling",Customer!$L$25,Customer!$L$52),$E2269,$D2269)</f>
        <v>64</v>
      </c>
      <c r="K2269" s="16">
        <f t="shared" si="428"/>
        <v>0</v>
      </c>
      <c r="L2269" s="16">
        <f t="shared" si="429"/>
        <v>0</v>
      </c>
      <c r="M2269" s="17">
        <f t="shared" ca="1" si="421"/>
        <v>13</v>
      </c>
      <c r="N2269" s="17">
        <f t="shared" ca="1" si="422"/>
        <v>11</v>
      </c>
      <c r="O2269" s="4"/>
      <c r="P2269" s="4">
        <v>48</v>
      </c>
      <c r="Q2269" s="4">
        <v>34</v>
      </c>
      <c r="R2269" s="4">
        <v>31</v>
      </c>
      <c r="S2269" s="4">
        <v>50</v>
      </c>
      <c r="T2269" s="4">
        <v>36</v>
      </c>
      <c r="U2269" s="4">
        <v>31</v>
      </c>
      <c r="V2269" s="13">
        <v>53</v>
      </c>
      <c r="W2269" s="4">
        <v>40</v>
      </c>
      <c r="X2269" s="4">
        <v>36</v>
      </c>
      <c r="Y2269">
        <f t="shared" si="430"/>
        <v>0</v>
      </c>
      <c r="Z2269">
        <f t="shared" si="431"/>
        <v>0</v>
      </c>
    </row>
    <row r="2270" spans="2:26" x14ac:dyDescent="0.25">
      <c r="B2270" s="11">
        <f t="shared" si="432"/>
        <v>44656.083333327857</v>
      </c>
      <c r="C2270" s="1">
        <f t="shared" si="423"/>
        <v>4</v>
      </c>
      <c r="D2270" s="1">
        <f t="shared" si="424"/>
        <v>2</v>
      </c>
      <c r="E2270" s="12">
        <f t="shared" si="425"/>
        <v>3</v>
      </c>
      <c r="F2270" s="124" t="str">
        <f t="shared" si="426"/>
        <v>0</v>
      </c>
      <c r="G2270" s="1">
        <f ca="1">(OFFSET(O2270,0,MATCH(Customer!$J$6,'CDH &amp; HDH'!$P$11:$X$11,0)))</f>
        <v>49</v>
      </c>
      <c r="H2270" s="1" t="str">
        <f t="shared" si="427"/>
        <v>Heating</v>
      </c>
      <c r="I2270" s="1">
        <f ca="1">OFFSET(IF($H2270="Cooling",Customer!$C$25,Customer!$C$52),E2270,D2270)</f>
        <v>66</v>
      </c>
      <c r="J2270" s="1">
        <f ca="1">OFFSET(IF($H2270="Cooling",Customer!$L$25,Customer!$L$52),$E2270,$D2270)</f>
        <v>64</v>
      </c>
      <c r="K2270" s="16">
        <f t="shared" si="428"/>
        <v>0</v>
      </c>
      <c r="L2270" s="16">
        <f t="shared" si="429"/>
        <v>0</v>
      </c>
      <c r="M2270" s="17">
        <f t="shared" ca="1" si="421"/>
        <v>17</v>
      </c>
      <c r="N2270" s="17">
        <f t="shared" ca="1" si="422"/>
        <v>15</v>
      </c>
      <c r="O2270" s="4"/>
      <c r="P2270" s="4">
        <v>46</v>
      </c>
      <c r="Q2270" s="4">
        <v>34</v>
      </c>
      <c r="R2270" s="4">
        <v>32</v>
      </c>
      <c r="S2270" s="4">
        <v>47</v>
      </c>
      <c r="T2270" s="4">
        <v>36</v>
      </c>
      <c r="U2270" s="4">
        <v>29</v>
      </c>
      <c r="V2270" s="13">
        <v>49</v>
      </c>
      <c r="W2270" s="4">
        <v>40</v>
      </c>
      <c r="X2270" s="4">
        <v>34</v>
      </c>
      <c r="Y2270">
        <f t="shared" si="430"/>
        <v>0</v>
      </c>
      <c r="Z2270">
        <f t="shared" si="431"/>
        <v>0</v>
      </c>
    </row>
    <row r="2271" spans="2:26" x14ac:dyDescent="0.25">
      <c r="B2271" s="11">
        <f t="shared" si="432"/>
        <v>44656.124999994521</v>
      </c>
      <c r="C2271" s="1">
        <f t="shared" si="423"/>
        <v>4</v>
      </c>
      <c r="D2271" s="1">
        <f t="shared" si="424"/>
        <v>2</v>
      </c>
      <c r="E2271" s="12">
        <f t="shared" si="425"/>
        <v>4</v>
      </c>
      <c r="F2271" s="124" t="str">
        <f t="shared" si="426"/>
        <v>0</v>
      </c>
      <c r="G2271" s="1">
        <f ca="1">(OFFSET(O2271,0,MATCH(Customer!$J$6,'CDH &amp; HDH'!$P$11:$X$11,0)))</f>
        <v>46</v>
      </c>
      <c r="H2271" s="1" t="str">
        <f t="shared" si="427"/>
        <v>Heating</v>
      </c>
      <c r="I2271" s="1">
        <f ca="1">OFFSET(IF($H2271="Cooling",Customer!$C$25,Customer!$C$52),E2271,D2271)</f>
        <v>66</v>
      </c>
      <c r="J2271" s="1">
        <f ca="1">OFFSET(IF($H2271="Cooling",Customer!$L$25,Customer!$L$52),$E2271,$D2271)</f>
        <v>64</v>
      </c>
      <c r="K2271" s="16">
        <f t="shared" si="428"/>
        <v>0</v>
      </c>
      <c r="L2271" s="16">
        <f t="shared" si="429"/>
        <v>0</v>
      </c>
      <c r="M2271" s="17">
        <f t="shared" ca="1" si="421"/>
        <v>20</v>
      </c>
      <c r="N2271" s="17">
        <f t="shared" ca="1" si="422"/>
        <v>18</v>
      </c>
      <c r="O2271" s="4"/>
      <c r="P2271" s="4">
        <v>45</v>
      </c>
      <c r="Q2271" s="4">
        <v>32</v>
      </c>
      <c r="R2271" s="4">
        <v>32</v>
      </c>
      <c r="S2271" s="4">
        <v>42</v>
      </c>
      <c r="T2271" s="4">
        <v>30</v>
      </c>
      <c r="U2271" s="4">
        <v>28</v>
      </c>
      <c r="V2271" s="13">
        <v>46</v>
      </c>
      <c r="W2271" s="4">
        <v>39</v>
      </c>
      <c r="X2271" s="4">
        <v>33</v>
      </c>
      <c r="Y2271">
        <f t="shared" si="430"/>
        <v>0</v>
      </c>
      <c r="Z2271">
        <f t="shared" si="431"/>
        <v>0</v>
      </c>
    </row>
    <row r="2272" spans="2:26" x14ac:dyDescent="0.25">
      <c r="B2272" s="11">
        <f t="shared" si="432"/>
        <v>44656.166666661185</v>
      </c>
      <c r="C2272" s="1">
        <f t="shared" si="423"/>
        <v>4</v>
      </c>
      <c r="D2272" s="1">
        <f t="shared" si="424"/>
        <v>2</v>
      </c>
      <c r="E2272" s="12">
        <f t="shared" si="425"/>
        <v>5</v>
      </c>
      <c r="F2272" s="124" t="str">
        <f t="shared" si="426"/>
        <v>0</v>
      </c>
      <c r="G2272" s="1">
        <f ca="1">(OFFSET(O2272,0,MATCH(Customer!$J$6,'CDH &amp; HDH'!$P$11:$X$11,0)))</f>
        <v>44</v>
      </c>
      <c r="H2272" s="1" t="str">
        <f t="shared" si="427"/>
        <v>Heating</v>
      </c>
      <c r="I2272" s="1">
        <f ca="1">OFFSET(IF($H2272="Cooling",Customer!$C$25,Customer!$C$52),E2272,D2272)</f>
        <v>66</v>
      </c>
      <c r="J2272" s="1">
        <f ca="1">OFFSET(IF($H2272="Cooling",Customer!$L$25,Customer!$L$52),$E2272,$D2272)</f>
        <v>64</v>
      </c>
      <c r="K2272" s="16">
        <f t="shared" si="428"/>
        <v>0</v>
      </c>
      <c r="L2272" s="16">
        <f t="shared" si="429"/>
        <v>0</v>
      </c>
      <c r="M2272" s="17">
        <f t="shared" ca="1" si="421"/>
        <v>22</v>
      </c>
      <c r="N2272" s="17">
        <f t="shared" ca="1" si="422"/>
        <v>20</v>
      </c>
      <c r="O2272" s="4"/>
      <c r="P2272" s="4">
        <v>44</v>
      </c>
      <c r="Q2272" s="4">
        <v>33</v>
      </c>
      <c r="R2272" s="4">
        <v>32</v>
      </c>
      <c r="S2272" s="4">
        <v>40</v>
      </c>
      <c r="T2272" s="4">
        <v>28</v>
      </c>
      <c r="U2272" s="4">
        <v>28</v>
      </c>
      <c r="V2272" s="13">
        <v>44</v>
      </c>
      <c r="W2272" s="4">
        <v>39</v>
      </c>
      <c r="X2272" s="4">
        <v>33</v>
      </c>
      <c r="Y2272">
        <f t="shared" si="430"/>
        <v>0</v>
      </c>
      <c r="Z2272">
        <f t="shared" si="431"/>
        <v>0</v>
      </c>
    </row>
    <row r="2273" spans="2:26" x14ac:dyDescent="0.25">
      <c r="B2273" s="11">
        <f t="shared" si="432"/>
        <v>44656.20833332785</v>
      </c>
      <c r="C2273" s="1">
        <f t="shared" si="423"/>
        <v>4</v>
      </c>
      <c r="D2273" s="1">
        <f t="shared" si="424"/>
        <v>2</v>
      </c>
      <c r="E2273" s="12">
        <f t="shared" si="425"/>
        <v>6</v>
      </c>
      <c r="F2273" s="124" t="str">
        <f t="shared" si="426"/>
        <v>0</v>
      </c>
      <c r="G2273" s="1">
        <f ca="1">(OFFSET(O2273,0,MATCH(Customer!$J$6,'CDH &amp; HDH'!$P$11:$X$11,0)))</f>
        <v>42</v>
      </c>
      <c r="H2273" s="1" t="str">
        <f t="shared" si="427"/>
        <v>Heating</v>
      </c>
      <c r="I2273" s="1">
        <f ca="1">OFFSET(IF($H2273="Cooling",Customer!$C$25,Customer!$C$52),E2273,D2273)</f>
        <v>66</v>
      </c>
      <c r="J2273" s="1">
        <f ca="1">OFFSET(IF($H2273="Cooling",Customer!$L$25,Customer!$L$52),$E2273,$D2273)</f>
        <v>64</v>
      </c>
      <c r="K2273" s="16">
        <f t="shared" si="428"/>
        <v>0</v>
      </c>
      <c r="L2273" s="16">
        <f t="shared" si="429"/>
        <v>0</v>
      </c>
      <c r="M2273" s="17">
        <f t="shared" ca="1" si="421"/>
        <v>24</v>
      </c>
      <c r="N2273" s="17">
        <f t="shared" ca="1" si="422"/>
        <v>22</v>
      </c>
      <c r="O2273" s="4"/>
      <c r="P2273" s="4">
        <v>44</v>
      </c>
      <c r="Q2273" s="4">
        <v>33</v>
      </c>
      <c r="R2273" s="4">
        <v>32</v>
      </c>
      <c r="S2273" s="4">
        <v>41</v>
      </c>
      <c r="T2273" s="4">
        <v>27</v>
      </c>
      <c r="U2273" s="4">
        <v>27</v>
      </c>
      <c r="V2273" s="13">
        <v>42</v>
      </c>
      <c r="W2273" s="4">
        <v>38</v>
      </c>
      <c r="X2273" s="4">
        <v>35</v>
      </c>
      <c r="Y2273">
        <f t="shared" si="430"/>
        <v>0</v>
      </c>
      <c r="Z2273">
        <f t="shared" si="431"/>
        <v>0</v>
      </c>
    </row>
    <row r="2274" spans="2:26" x14ac:dyDescent="0.25">
      <c r="B2274" s="11">
        <f t="shared" si="432"/>
        <v>44656.249999994514</v>
      </c>
      <c r="C2274" s="1">
        <f t="shared" si="423"/>
        <v>4</v>
      </c>
      <c r="D2274" s="1">
        <f t="shared" si="424"/>
        <v>2</v>
      </c>
      <c r="E2274" s="12">
        <f t="shared" si="425"/>
        <v>7</v>
      </c>
      <c r="F2274" s="124" t="str">
        <f t="shared" si="426"/>
        <v>0</v>
      </c>
      <c r="G2274" s="1">
        <f ca="1">(OFFSET(O2274,0,MATCH(Customer!$J$6,'CDH &amp; HDH'!$P$11:$X$11,0)))</f>
        <v>41</v>
      </c>
      <c r="H2274" s="1" t="str">
        <f t="shared" si="427"/>
        <v>Heating</v>
      </c>
      <c r="I2274" s="1">
        <f ca="1">OFFSET(IF($H2274="Cooling",Customer!$C$25,Customer!$C$52),E2274,D2274)</f>
        <v>66</v>
      </c>
      <c r="J2274" s="1">
        <f ca="1">OFFSET(IF($H2274="Cooling",Customer!$L$25,Customer!$L$52),$E2274,$D2274)</f>
        <v>64</v>
      </c>
      <c r="K2274" s="16">
        <f t="shared" si="428"/>
        <v>0</v>
      </c>
      <c r="L2274" s="16">
        <f t="shared" si="429"/>
        <v>0</v>
      </c>
      <c r="M2274" s="17">
        <f t="shared" ca="1" si="421"/>
        <v>25</v>
      </c>
      <c r="N2274" s="17">
        <f t="shared" ca="1" si="422"/>
        <v>23</v>
      </c>
      <c r="O2274" s="4"/>
      <c r="P2274" s="4">
        <v>46</v>
      </c>
      <c r="Q2274" s="4">
        <v>33</v>
      </c>
      <c r="R2274" s="4">
        <v>32</v>
      </c>
      <c r="S2274" s="4">
        <v>41</v>
      </c>
      <c r="T2274" s="4">
        <v>30</v>
      </c>
      <c r="U2274" s="4">
        <v>28</v>
      </c>
      <c r="V2274" s="13">
        <v>41</v>
      </c>
      <c r="W2274" s="4">
        <v>38</v>
      </c>
      <c r="X2274" s="4">
        <v>40</v>
      </c>
      <c r="Y2274">
        <f t="shared" si="430"/>
        <v>0</v>
      </c>
      <c r="Z2274">
        <f t="shared" si="431"/>
        <v>0</v>
      </c>
    </row>
    <row r="2275" spans="2:26" x14ac:dyDescent="0.25">
      <c r="B2275" s="11">
        <f t="shared" si="432"/>
        <v>44656.291666661178</v>
      </c>
      <c r="C2275" s="1">
        <f t="shared" si="423"/>
        <v>4</v>
      </c>
      <c r="D2275" s="1">
        <f t="shared" si="424"/>
        <v>2</v>
      </c>
      <c r="E2275" s="12">
        <f t="shared" si="425"/>
        <v>8</v>
      </c>
      <c r="F2275" s="124" t="str">
        <f t="shared" si="426"/>
        <v>0</v>
      </c>
      <c r="G2275" s="1">
        <f ca="1">(OFFSET(O2275,0,MATCH(Customer!$J$6,'CDH &amp; HDH'!$P$11:$X$11,0)))</f>
        <v>40</v>
      </c>
      <c r="H2275" s="1" t="str">
        <f t="shared" si="427"/>
        <v>Heating</v>
      </c>
      <c r="I2275" s="1">
        <f ca="1">OFFSET(IF($H2275="Cooling",Customer!$C$25,Customer!$C$52),E2275,D2275)</f>
        <v>70</v>
      </c>
      <c r="J2275" s="1">
        <f ca="1">OFFSET(IF($H2275="Cooling",Customer!$L$25,Customer!$L$52),$E2275,$D2275)</f>
        <v>70</v>
      </c>
      <c r="K2275" s="16">
        <f t="shared" si="428"/>
        <v>0</v>
      </c>
      <c r="L2275" s="16">
        <f t="shared" si="429"/>
        <v>0</v>
      </c>
      <c r="M2275" s="17">
        <f t="shared" ca="1" si="421"/>
        <v>30</v>
      </c>
      <c r="N2275" s="17">
        <f t="shared" ca="1" si="422"/>
        <v>30</v>
      </c>
      <c r="O2275" s="4"/>
      <c r="P2275" s="4">
        <v>49</v>
      </c>
      <c r="Q2275" s="4">
        <v>33</v>
      </c>
      <c r="R2275" s="4">
        <v>34</v>
      </c>
      <c r="S2275" s="4">
        <v>41</v>
      </c>
      <c r="T2275" s="4">
        <v>34</v>
      </c>
      <c r="U2275" s="4">
        <v>32</v>
      </c>
      <c r="V2275" s="13">
        <v>40</v>
      </c>
      <c r="W2275" s="4">
        <v>38</v>
      </c>
      <c r="X2275" s="4">
        <v>43</v>
      </c>
      <c r="Y2275">
        <f t="shared" si="430"/>
        <v>0</v>
      </c>
      <c r="Z2275">
        <f t="shared" si="431"/>
        <v>0</v>
      </c>
    </row>
    <row r="2276" spans="2:26" x14ac:dyDescent="0.25">
      <c r="B2276" s="11">
        <f t="shared" si="432"/>
        <v>44656.333333327842</v>
      </c>
      <c r="C2276" s="1">
        <f t="shared" si="423"/>
        <v>4</v>
      </c>
      <c r="D2276" s="1">
        <f t="shared" si="424"/>
        <v>2</v>
      </c>
      <c r="E2276" s="12">
        <f t="shared" si="425"/>
        <v>9</v>
      </c>
      <c r="F2276" s="124" t="str">
        <f t="shared" si="426"/>
        <v>0</v>
      </c>
      <c r="G2276" s="1">
        <f ca="1">(OFFSET(O2276,0,MATCH(Customer!$J$6,'CDH &amp; HDH'!$P$11:$X$11,0)))</f>
        <v>40</v>
      </c>
      <c r="H2276" s="1" t="str">
        <f t="shared" si="427"/>
        <v>Heating</v>
      </c>
      <c r="I2276" s="1">
        <f ca="1">OFFSET(IF($H2276="Cooling",Customer!$C$25,Customer!$C$52),E2276,D2276)</f>
        <v>70</v>
      </c>
      <c r="J2276" s="1">
        <f ca="1">OFFSET(IF($H2276="Cooling",Customer!$L$25,Customer!$L$52),$E2276,$D2276)</f>
        <v>70</v>
      </c>
      <c r="K2276" s="16">
        <f t="shared" si="428"/>
        <v>0</v>
      </c>
      <c r="L2276" s="16">
        <f t="shared" si="429"/>
        <v>0</v>
      </c>
      <c r="M2276" s="17">
        <f t="shared" ca="1" si="421"/>
        <v>30</v>
      </c>
      <c r="N2276" s="17">
        <f t="shared" ca="1" si="422"/>
        <v>30</v>
      </c>
      <c r="O2276" s="4"/>
      <c r="P2276" s="4">
        <v>53</v>
      </c>
      <c r="Q2276" s="4">
        <v>34</v>
      </c>
      <c r="R2276" s="4">
        <v>36</v>
      </c>
      <c r="S2276" s="4">
        <v>43</v>
      </c>
      <c r="T2276" s="4">
        <v>36</v>
      </c>
      <c r="U2276" s="4">
        <v>34</v>
      </c>
      <c r="V2276" s="13">
        <v>40</v>
      </c>
      <c r="W2276" s="4">
        <v>39</v>
      </c>
      <c r="X2276" s="4">
        <v>46</v>
      </c>
      <c r="Y2276">
        <f t="shared" si="430"/>
        <v>0</v>
      </c>
      <c r="Z2276">
        <f t="shared" si="431"/>
        <v>0</v>
      </c>
    </row>
    <row r="2277" spans="2:26" x14ac:dyDescent="0.25">
      <c r="B2277" s="11">
        <f t="shared" si="432"/>
        <v>44656.374999994507</v>
      </c>
      <c r="C2277" s="1">
        <f t="shared" si="423"/>
        <v>4</v>
      </c>
      <c r="D2277" s="1">
        <f t="shared" si="424"/>
        <v>2</v>
      </c>
      <c r="E2277" s="12">
        <f t="shared" si="425"/>
        <v>10</v>
      </c>
      <c r="F2277" s="124" t="str">
        <f t="shared" si="426"/>
        <v>0</v>
      </c>
      <c r="G2277" s="1">
        <f ca="1">(OFFSET(O2277,0,MATCH(Customer!$J$6,'CDH &amp; HDH'!$P$11:$X$11,0)))</f>
        <v>41</v>
      </c>
      <c r="H2277" s="1" t="str">
        <f t="shared" si="427"/>
        <v>Heating</v>
      </c>
      <c r="I2277" s="1">
        <f ca="1">OFFSET(IF($H2277="Cooling",Customer!$C$25,Customer!$C$52),E2277,D2277)</f>
        <v>70</v>
      </c>
      <c r="J2277" s="1">
        <f ca="1">OFFSET(IF($H2277="Cooling",Customer!$L$25,Customer!$L$52),$E2277,$D2277)</f>
        <v>70</v>
      </c>
      <c r="K2277" s="16">
        <f t="shared" si="428"/>
        <v>0</v>
      </c>
      <c r="L2277" s="16">
        <f t="shared" si="429"/>
        <v>0</v>
      </c>
      <c r="M2277" s="17">
        <f t="shared" ca="1" si="421"/>
        <v>29</v>
      </c>
      <c r="N2277" s="17">
        <f t="shared" ca="1" si="422"/>
        <v>29</v>
      </c>
      <c r="O2277" s="4"/>
      <c r="P2277" s="4">
        <v>60</v>
      </c>
      <c r="Q2277" s="4">
        <v>39</v>
      </c>
      <c r="R2277" s="4">
        <v>38</v>
      </c>
      <c r="S2277" s="4">
        <v>41</v>
      </c>
      <c r="T2277" s="4">
        <v>36</v>
      </c>
      <c r="U2277" s="4">
        <v>34</v>
      </c>
      <c r="V2277" s="13">
        <v>41</v>
      </c>
      <c r="W2277" s="4">
        <v>42</v>
      </c>
      <c r="X2277" s="4">
        <v>45</v>
      </c>
      <c r="Y2277">
        <f t="shared" si="430"/>
        <v>0</v>
      </c>
      <c r="Z2277">
        <f t="shared" si="431"/>
        <v>0</v>
      </c>
    </row>
    <row r="2278" spans="2:26" x14ac:dyDescent="0.25">
      <c r="B2278" s="11">
        <f t="shared" si="432"/>
        <v>44656.416666661171</v>
      </c>
      <c r="C2278" s="1">
        <f t="shared" si="423"/>
        <v>4</v>
      </c>
      <c r="D2278" s="1">
        <f t="shared" si="424"/>
        <v>2</v>
      </c>
      <c r="E2278" s="12">
        <f t="shared" si="425"/>
        <v>11</v>
      </c>
      <c r="F2278" s="124" t="str">
        <f t="shared" si="426"/>
        <v>0</v>
      </c>
      <c r="G2278" s="1">
        <f ca="1">(OFFSET(O2278,0,MATCH(Customer!$J$6,'CDH &amp; HDH'!$P$11:$X$11,0)))</f>
        <v>44</v>
      </c>
      <c r="H2278" s="1" t="str">
        <f t="shared" si="427"/>
        <v>Heating</v>
      </c>
      <c r="I2278" s="1">
        <f ca="1">OFFSET(IF($H2278="Cooling",Customer!$C$25,Customer!$C$52),E2278,D2278)</f>
        <v>70</v>
      </c>
      <c r="J2278" s="1">
        <f ca="1">OFFSET(IF($H2278="Cooling",Customer!$L$25,Customer!$L$52),$E2278,$D2278)</f>
        <v>70</v>
      </c>
      <c r="K2278" s="16">
        <f t="shared" si="428"/>
        <v>0</v>
      </c>
      <c r="L2278" s="16">
        <f t="shared" si="429"/>
        <v>0</v>
      </c>
      <c r="M2278" s="17">
        <f t="shared" ca="1" si="421"/>
        <v>26</v>
      </c>
      <c r="N2278" s="17">
        <f t="shared" ca="1" si="422"/>
        <v>26</v>
      </c>
      <c r="O2278" s="4"/>
      <c r="P2278" s="4">
        <v>66</v>
      </c>
      <c r="Q2278" s="4">
        <v>43</v>
      </c>
      <c r="R2278" s="4">
        <v>41</v>
      </c>
      <c r="S2278" s="4">
        <v>43</v>
      </c>
      <c r="T2278" s="4">
        <v>39</v>
      </c>
      <c r="U2278" s="4">
        <v>37</v>
      </c>
      <c r="V2278" s="13">
        <v>44</v>
      </c>
      <c r="W2278" s="4">
        <v>47</v>
      </c>
      <c r="X2278" s="4">
        <v>46</v>
      </c>
      <c r="Y2278">
        <f t="shared" si="430"/>
        <v>0</v>
      </c>
      <c r="Z2278">
        <f t="shared" si="431"/>
        <v>0</v>
      </c>
    </row>
    <row r="2279" spans="2:26" x14ac:dyDescent="0.25">
      <c r="B2279" s="11">
        <f t="shared" si="432"/>
        <v>44656.458333327835</v>
      </c>
      <c r="C2279" s="1">
        <f t="shared" si="423"/>
        <v>4</v>
      </c>
      <c r="D2279" s="1">
        <f t="shared" si="424"/>
        <v>2</v>
      </c>
      <c r="E2279" s="12">
        <f t="shared" si="425"/>
        <v>12</v>
      </c>
      <c r="F2279" s="124" t="str">
        <f t="shared" si="426"/>
        <v>0</v>
      </c>
      <c r="G2279" s="1">
        <f ca="1">(OFFSET(O2279,0,MATCH(Customer!$J$6,'CDH &amp; HDH'!$P$11:$X$11,0)))</f>
        <v>46</v>
      </c>
      <c r="H2279" s="1" t="str">
        <f t="shared" si="427"/>
        <v>Heating</v>
      </c>
      <c r="I2279" s="1">
        <f ca="1">OFFSET(IF($H2279="Cooling",Customer!$C$25,Customer!$C$52),E2279,D2279)</f>
        <v>70</v>
      </c>
      <c r="J2279" s="1">
        <f ca="1">OFFSET(IF($H2279="Cooling",Customer!$L$25,Customer!$L$52),$E2279,$D2279)</f>
        <v>70</v>
      </c>
      <c r="K2279" s="16">
        <f t="shared" si="428"/>
        <v>0</v>
      </c>
      <c r="L2279" s="16">
        <f t="shared" si="429"/>
        <v>0</v>
      </c>
      <c r="M2279" s="17">
        <f t="shared" ca="1" si="421"/>
        <v>24</v>
      </c>
      <c r="N2279" s="17">
        <f t="shared" ca="1" si="422"/>
        <v>24</v>
      </c>
      <c r="O2279" s="4"/>
      <c r="P2279" s="4">
        <v>72</v>
      </c>
      <c r="Q2279" s="4">
        <v>46</v>
      </c>
      <c r="R2279" s="4">
        <v>43</v>
      </c>
      <c r="S2279" s="4">
        <v>42</v>
      </c>
      <c r="T2279" s="4">
        <v>39</v>
      </c>
      <c r="U2279" s="4">
        <v>39</v>
      </c>
      <c r="V2279" s="13">
        <v>46</v>
      </c>
      <c r="W2279" s="4">
        <v>51</v>
      </c>
      <c r="X2279" s="4">
        <v>49</v>
      </c>
      <c r="Y2279">
        <f t="shared" si="430"/>
        <v>0</v>
      </c>
      <c r="Z2279">
        <f t="shared" si="431"/>
        <v>0</v>
      </c>
    </row>
    <row r="2280" spans="2:26" x14ac:dyDescent="0.25">
      <c r="B2280" s="11">
        <f t="shared" si="432"/>
        <v>44656.499999994499</v>
      </c>
      <c r="C2280" s="1">
        <f t="shared" si="423"/>
        <v>4</v>
      </c>
      <c r="D2280" s="1">
        <f t="shared" si="424"/>
        <v>2</v>
      </c>
      <c r="E2280" s="12">
        <f t="shared" si="425"/>
        <v>13</v>
      </c>
      <c r="F2280" s="124" t="str">
        <f t="shared" si="426"/>
        <v>0</v>
      </c>
      <c r="G2280" s="1">
        <f ca="1">(OFFSET(O2280,0,MATCH(Customer!$J$6,'CDH &amp; HDH'!$P$11:$X$11,0)))</f>
        <v>47</v>
      </c>
      <c r="H2280" s="1" t="str">
        <f t="shared" si="427"/>
        <v>Heating</v>
      </c>
      <c r="I2280" s="1">
        <f ca="1">OFFSET(IF($H2280="Cooling",Customer!$C$25,Customer!$C$52),E2280,D2280)</f>
        <v>70</v>
      </c>
      <c r="J2280" s="1">
        <f ca="1">OFFSET(IF($H2280="Cooling",Customer!$L$25,Customer!$L$52),$E2280,$D2280)</f>
        <v>70</v>
      </c>
      <c r="K2280" s="16">
        <f t="shared" si="428"/>
        <v>0</v>
      </c>
      <c r="L2280" s="16">
        <f t="shared" si="429"/>
        <v>0</v>
      </c>
      <c r="M2280" s="17">
        <f t="shared" ca="1" si="421"/>
        <v>23</v>
      </c>
      <c r="N2280" s="17">
        <f t="shared" ca="1" si="422"/>
        <v>23</v>
      </c>
      <c r="O2280" s="4"/>
      <c r="P2280" s="4">
        <v>77</v>
      </c>
      <c r="Q2280" s="4">
        <v>46</v>
      </c>
      <c r="R2280" s="4">
        <v>46</v>
      </c>
      <c r="S2280" s="4">
        <v>43</v>
      </c>
      <c r="T2280" s="4">
        <v>43</v>
      </c>
      <c r="U2280" s="4">
        <v>42</v>
      </c>
      <c r="V2280" s="13">
        <v>47</v>
      </c>
      <c r="W2280" s="4">
        <v>53</v>
      </c>
      <c r="X2280" s="4">
        <v>51</v>
      </c>
      <c r="Y2280">
        <f t="shared" si="430"/>
        <v>0</v>
      </c>
      <c r="Z2280">
        <f t="shared" si="431"/>
        <v>0</v>
      </c>
    </row>
    <row r="2281" spans="2:26" x14ac:dyDescent="0.25">
      <c r="B2281" s="11">
        <f t="shared" si="432"/>
        <v>44656.541666661164</v>
      </c>
      <c r="C2281" s="1">
        <f t="shared" si="423"/>
        <v>4</v>
      </c>
      <c r="D2281" s="1">
        <f t="shared" si="424"/>
        <v>2</v>
      </c>
      <c r="E2281" s="12">
        <f t="shared" si="425"/>
        <v>14</v>
      </c>
      <c r="F2281" s="124" t="str">
        <f t="shared" si="426"/>
        <v>0</v>
      </c>
      <c r="G2281" s="1">
        <f ca="1">(OFFSET(O2281,0,MATCH(Customer!$J$6,'CDH &amp; HDH'!$P$11:$X$11,0)))</f>
        <v>52</v>
      </c>
      <c r="H2281" s="1" t="str">
        <f t="shared" si="427"/>
        <v>Heating</v>
      </c>
      <c r="I2281" s="1">
        <f ca="1">OFFSET(IF($H2281="Cooling",Customer!$C$25,Customer!$C$52),E2281,D2281)</f>
        <v>70</v>
      </c>
      <c r="J2281" s="1">
        <f ca="1">OFFSET(IF($H2281="Cooling",Customer!$L$25,Customer!$L$52),$E2281,$D2281)</f>
        <v>70</v>
      </c>
      <c r="K2281" s="16">
        <f t="shared" si="428"/>
        <v>0</v>
      </c>
      <c r="L2281" s="16">
        <f t="shared" si="429"/>
        <v>0</v>
      </c>
      <c r="M2281" s="17">
        <f t="shared" ca="1" si="421"/>
        <v>18</v>
      </c>
      <c r="N2281" s="17">
        <f t="shared" ca="1" si="422"/>
        <v>18</v>
      </c>
      <c r="O2281" s="4"/>
      <c r="P2281" s="4">
        <v>80</v>
      </c>
      <c r="Q2281" s="4">
        <v>47</v>
      </c>
      <c r="R2281" s="4">
        <v>47</v>
      </c>
      <c r="S2281" s="4">
        <v>42</v>
      </c>
      <c r="T2281" s="4">
        <v>45</v>
      </c>
      <c r="U2281" s="4">
        <v>41</v>
      </c>
      <c r="V2281" s="13">
        <v>52</v>
      </c>
      <c r="W2281" s="4">
        <v>53</v>
      </c>
      <c r="X2281" s="4">
        <v>53</v>
      </c>
      <c r="Y2281">
        <f t="shared" si="430"/>
        <v>0</v>
      </c>
      <c r="Z2281">
        <f t="shared" si="431"/>
        <v>0</v>
      </c>
    </row>
    <row r="2282" spans="2:26" x14ac:dyDescent="0.25">
      <c r="B2282" s="11">
        <f t="shared" si="432"/>
        <v>44656.583333327828</v>
      </c>
      <c r="C2282" s="1">
        <f t="shared" si="423"/>
        <v>4</v>
      </c>
      <c r="D2282" s="1">
        <f t="shared" si="424"/>
        <v>2</v>
      </c>
      <c r="E2282" s="12">
        <f t="shared" si="425"/>
        <v>15</v>
      </c>
      <c r="F2282" s="124" t="str">
        <f t="shared" si="426"/>
        <v>0</v>
      </c>
      <c r="G2282" s="1">
        <f ca="1">(OFFSET(O2282,0,MATCH(Customer!$J$6,'CDH &amp; HDH'!$P$11:$X$11,0)))</f>
        <v>53</v>
      </c>
      <c r="H2282" s="1" t="str">
        <f t="shared" si="427"/>
        <v>Heating</v>
      </c>
      <c r="I2282" s="1">
        <f ca="1">OFFSET(IF($H2282="Cooling",Customer!$C$25,Customer!$C$52),E2282,D2282)</f>
        <v>70</v>
      </c>
      <c r="J2282" s="1">
        <f ca="1">OFFSET(IF($H2282="Cooling",Customer!$L$25,Customer!$L$52),$E2282,$D2282)</f>
        <v>70</v>
      </c>
      <c r="K2282" s="16">
        <f t="shared" si="428"/>
        <v>0</v>
      </c>
      <c r="L2282" s="16">
        <f t="shared" si="429"/>
        <v>0</v>
      </c>
      <c r="M2282" s="17">
        <f t="shared" ca="1" si="421"/>
        <v>17</v>
      </c>
      <c r="N2282" s="17">
        <f t="shared" ca="1" si="422"/>
        <v>17</v>
      </c>
      <c r="O2282" s="4"/>
      <c r="P2282" s="4">
        <v>81</v>
      </c>
      <c r="Q2282" s="4">
        <v>50</v>
      </c>
      <c r="R2282" s="4">
        <v>47</v>
      </c>
      <c r="S2282" s="4">
        <v>39</v>
      </c>
      <c r="T2282" s="4">
        <v>45</v>
      </c>
      <c r="U2282" s="4">
        <v>42</v>
      </c>
      <c r="V2282" s="13">
        <v>53</v>
      </c>
      <c r="W2282" s="4">
        <v>53</v>
      </c>
      <c r="X2282" s="4">
        <v>52</v>
      </c>
      <c r="Y2282">
        <f t="shared" si="430"/>
        <v>0</v>
      </c>
      <c r="Z2282">
        <f t="shared" si="431"/>
        <v>0</v>
      </c>
    </row>
    <row r="2283" spans="2:26" x14ac:dyDescent="0.25">
      <c r="B2283" s="11">
        <f t="shared" si="432"/>
        <v>44656.624999994492</v>
      </c>
      <c r="C2283" s="1">
        <f t="shared" si="423"/>
        <v>4</v>
      </c>
      <c r="D2283" s="1">
        <f t="shared" si="424"/>
        <v>2</v>
      </c>
      <c r="E2283" s="12">
        <f t="shared" si="425"/>
        <v>16</v>
      </c>
      <c r="F2283" s="124" t="str">
        <f t="shared" si="426"/>
        <v>0</v>
      </c>
      <c r="G2283" s="1">
        <f ca="1">(OFFSET(O2283,0,MATCH(Customer!$J$6,'CDH &amp; HDH'!$P$11:$X$11,0)))</f>
        <v>55</v>
      </c>
      <c r="H2283" s="1" t="str">
        <f t="shared" si="427"/>
        <v>Heating</v>
      </c>
      <c r="I2283" s="1">
        <f ca="1">OFFSET(IF($H2283="Cooling",Customer!$C$25,Customer!$C$52),E2283,D2283)</f>
        <v>70</v>
      </c>
      <c r="J2283" s="1">
        <f ca="1">OFFSET(IF($H2283="Cooling",Customer!$L$25,Customer!$L$52),$E2283,$D2283)</f>
        <v>70</v>
      </c>
      <c r="K2283" s="16">
        <f t="shared" si="428"/>
        <v>0</v>
      </c>
      <c r="L2283" s="16">
        <f t="shared" si="429"/>
        <v>0</v>
      </c>
      <c r="M2283" s="17">
        <f t="shared" ca="1" si="421"/>
        <v>15</v>
      </c>
      <c r="N2283" s="17">
        <f t="shared" ca="1" si="422"/>
        <v>15</v>
      </c>
      <c r="O2283" s="4"/>
      <c r="P2283" s="4">
        <v>79</v>
      </c>
      <c r="Q2283" s="4">
        <v>51</v>
      </c>
      <c r="R2283" s="4">
        <v>48</v>
      </c>
      <c r="S2283" s="4">
        <v>33</v>
      </c>
      <c r="T2283" s="4">
        <v>45</v>
      </c>
      <c r="U2283" s="4">
        <v>43</v>
      </c>
      <c r="V2283" s="13">
        <v>55</v>
      </c>
      <c r="W2283" s="4">
        <v>54</v>
      </c>
      <c r="X2283" s="4">
        <v>52</v>
      </c>
      <c r="Y2283">
        <f t="shared" si="430"/>
        <v>0</v>
      </c>
      <c r="Z2283">
        <f t="shared" si="431"/>
        <v>0</v>
      </c>
    </row>
    <row r="2284" spans="2:26" x14ac:dyDescent="0.25">
      <c r="B2284" s="11">
        <f t="shared" si="432"/>
        <v>44656.666666661156</v>
      </c>
      <c r="C2284" s="1">
        <f t="shared" si="423"/>
        <v>4</v>
      </c>
      <c r="D2284" s="1">
        <f t="shared" si="424"/>
        <v>2</v>
      </c>
      <c r="E2284" s="12">
        <f t="shared" si="425"/>
        <v>17</v>
      </c>
      <c r="F2284" s="124" t="str">
        <f t="shared" si="426"/>
        <v>0</v>
      </c>
      <c r="G2284" s="1">
        <f ca="1">(OFFSET(O2284,0,MATCH(Customer!$J$6,'CDH &amp; HDH'!$P$11:$X$11,0)))</f>
        <v>57</v>
      </c>
      <c r="H2284" s="1" t="str">
        <f t="shared" si="427"/>
        <v>Heating</v>
      </c>
      <c r="I2284" s="1">
        <f ca="1">OFFSET(IF($H2284="Cooling",Customer!$C$25,Customer!$C$52),E2284,D2284)</f>
        <v>70</v>
      </c>
      <c r="J2284" s="1">
        <f ca="1">OFFSET(IF($H2284="Cooling",Customer!$L$25,Customer!$L$52),$E2284,$D2284)</f>
        <v>70</v>
      </c>
      <c r="K2284" s="16">
        <f t="shared" si="428"/>
        <v>0</v>
      </c>
      <c r="L2284" s="16">
        <f t="shared" si="429"/>
        <v>0</v>
      </c>
      <c r="M2284" s="17">
        <f t="shared" ca="1" si="421"/>
        <v>13</v>
      </c>
      <c r="N2284" s="17">
        <f t="shared" ca="1" si="422"/>
        <v>13</v>
      </c>
      <c r="O2284" s="4"/>
      <c r="P2284" s="4">
        <v>78</v>
      </c>
      <c r="Q2284" s="4">
        <v>50</v>
      </c>
      <c r="R2284" s="4">
        <v>47</v>
      </c>
      <c r="S2284" s="4">
        <v>34</v>
      </c>
      <c r="T2284" s="4">
        <v>45</v>
      </c>
      <c r="U2284" s="4">
        <v>43</v>
      </c>
      <c r="V2284" s="13">
        <v>57</v>
      </c>
      <c r="W2284" s="4">
        <v>54</v>
      </c>
      <c r="X2284" s="4">
        <v>52</v>
      </c>
      <c r="Y2284">
        <f t="shared" si="430"/>
        <v>0</v>
      </c>
      <c r="Z2284">
        <f t="shared" si="431"/>
        <v>0</v>
      </c>
    </row>
    <row r="2285" spans="2:26" x14ac:dyDescent="0.25">
      <c r="B2285" s="11">
        <f t="shared" si="432"/>
        <v>44656.708333327821</v>
      </c>
      <c r="C2285" s="1">
        <f t="shared" si="423"/>
        <v>4</v>
      </c>
      <c r="D2285" s="1">
        <f t="shared" si="424"/>
        <v>2</v>
      </c>
      <c r="E2285" s="12">
        <f t="shared" si="425"/>
        <v>18</v>
      </c>
      <c r="F2285" s="124" t="str">
        <f t="shared" si="426"/>
        <v>0</v>
      </c>
      <c r="G2285" s="1">
        <f ca="1">(OFFSET(O2285,0,MATCH(Customer!$J$6,'CDH &amp; HDH'!$P$11:$X$11,0)))</f>
        <v>55</v>
      </c>
      <c r="H2285" s="1" t="str">
        <f t="shared" si="427"/>
        <v>Heating</v>
      </c>
      <c r="I2285" s="1">
        <f ca="1">OFFSET(IF($H2285="Cooling",Customer!$C$25,Customer!$C$52),E2285,D2285)</f>
        <v>70</v>
      </c>
      <c r="J2285" s="1">
        <f ca="1">OFFSET(IF($H2285="Cooling",Customer!$L$25,Customer!$L$52),$E2285,$D2285)</f>
        <v>70</v>
      </c>
      <c r="K2285" s="16">
        <f t="shared" si="428"/>
        <v>0</v>
      </c>
      <c r="L2285" s="16">
        <f t="shared" si="429"/>
        <v>0</v>
      </c>
      <c r="M2285" s="17">
        <f t="shared" ca="1" si="421"/>
        <v>15</v>
      </c>
      <c r="N2285" s="17">
        <f t="shared" ca="1" si="422"/>
        <v>15</v>
      </c>
      <c r="O2285" s="4"/>
      <c r="P2285" s="4">
        <v>76</v>
      </c>
      <c r="Q2285" s="4">
        <v>48</v>
      </c>
      <c r="R2285" s="4">
        <v>45</v>
      </c>
      <c r="S2285" s="4">
        <v>33</v>
      </c>
      <c r="T2285" s="4">
        <v>43</v>
      </c>
      <c r="U2285" s="4">
        <v>42</v>
      </c>
      <c r="V2285" s="13">
        <v>55</v>
      </c>
      <c r="W2285" s="4">
        <v>53</v>
      </c>
      <c r="X2285" s="4">
        <v>51</v>
      </c>
      <c r="Y2285">
        <f t="shared" si="430"/>
        <v>0</v>
      </c>
      <c r="Z2285">
        <f t="shared" si="431"/>
        <v>0</v>
      </c>
    </row>
    <row r="2286" spans="2:26" x14ac:dyDescent="0.25">
      <c r="B2286" s="11">
        <f t="shared" si="432"/>
        <v>44656.749999994485</v>
      </c>
      <c r="C2286" s="1">
        <f t="shared" si="423"/>
        <v>4</v>
      </c>
      <c r="D2286" s="1">
        <f t="shared" si="424"/>
        <v>2</v>
      </c>
      <c r="E2286" s="12">
        <f t="shared" si="425"/>
        <v>19</v>
      </c>
      <c r="F2286" s="124" t="str">
        <f t="shared" si="426"/>
        <v>0</v>
      </c>
      <c r="G2286" s="1">
        <f ca="1">(OFFSET(O2286,0,MATCH(Customer!$J$6,'CDH &amp; HDH'!$P$11:$X$11,0)))</f>
        <v>54</v>
      </c>
      <c r="H2286" s="1" t="str">
        <f t="shared" si="427"/>
        <v>Heating</v>
      </c>
      <c r="I2286" s="1">
        <f ca="1">OFFSET(IF($H2286="Cooling",Customer!$C$25,Customer!$C$52),E2286,D2286)</f>
        <v>66</v>
      </c>
      <c r="J2286" s="1">
        <f ca="1">OFFSET(IF($H2286="Cooling",Customer!$L$25,Customer!$L$52),$E2286,$D2286)</f>
        <v>64</v>
      </c>
      <c r="K2286" s="16">
        <f t="shared" si="428"/>
        <v>0</v>
      </c>
      <c r="L2286" s="16">
        <f t="shared" si="429"/>
        <v>0</v>
      </c>
      <c r="M2286" s="17">
        <f t="shared" ca="1" si="421"/>
        <v>12</v>
      </c>
      <c r="N2286" s="17">
        <f t="shared" ca="1" si="422"/>
        <v>10</v>
      </c>
      <c r="O2286" s="4"/>
      <c r="P2286" s="4">
        <v>73</v>
      </c>
      <c r="Q2286" s="4">
        <v>46</v>
      </c>
      <c r="R2286" s="4">
        <v>44</v>
      </c>
      <c r="S2286" s="4">
        <v>34</v>
      </c>
      <c r="T2286" s="4">
        <v>43</v>
      </c>
      <c r="U2286" s="4">
        <v>40</v>
      </c>
      <c r="V2286" s="13">
        <v>54</v>
      </c>
      <c r="W2286" s="4">
        <v>51</v>
      </c>
      <c r="X2286" s="4">
        <v>51</v>
      </c>
      <c r="Y2286">
        <f t="shared" si="430"/>
        <v>0</v>
      </c>
      <c r="Z2286">
        <f t="shared" si="431"/>
        <v>0</v>
      </c>
    </row>
    <row r="2287" spans="2:26" x14ac:dyDescent="0.25">
      <c r="B2287" s="11">
        <f t="shared" si="432"/>
        <v>44656.791666661149</v>
      </c>
      <c r="C2287" s="1">
        <f t="shared" si="423"/>
        <v>4</v>
      </c>
      <c r="D2287" s="1">
        <f t="shared" si="424"/>
        <v>2</v>
      </c>
      <c r="E2287" s="12">
        <f t="shared" si="425"/>
        <v>20</v>
      </c>
      <c r="F2287" s="124" t="str">
        <f t="shared" si="426"/>
        <v>0</v>
      </c>
      <c r="G2287" s="1">
        <f ca="1">(OFFSET(O2287,0,MATCH(Customer!$J$6,'CDH &amp; HDH'!$P$11:$X$11,0)))</f>
        <v>50</v>
      </c>
      <c r="H2287" s="1" t="str">
        <f t="shared" si="427"/>
        <v>Heating</v>
      </c>
      <c r="I2287" s="1">
        <f ca="1">OFFSET(IF($H2287="Cooling",Customer!$C$25,Customer!$C$52),E2287,D2287)</f>
        <v>66</v>
      </c>
      <c r="J2287" s="1">
        <f ca="1">OFFSET(IF($H2287="Cooling",Customer!$L$25,Customer!$L$52),$E2287,$D2287)</f>
        <v>64</v>
      </c>
      <c r="K2287" s="16">
        <f t="shared" si="428"/>
        <v>0</v>
      </c>
      <c r="L2287" s="16">
        <f t="shared" si="429"/>
        <v>0</v>
      </c>
      <c r="M2287" s="17">
        <f t="shared" ca="1" si="421"/>
        <v>16</v>
      </c>
      <c r="N2287" s="17">
        <f t="shared" ca="1" si="422"/>
        <v>14</v>
      </c>
      <c r="O2287" s="4"/>
      <c r="P2287" s="4">
        <v>71</v>
      </c>
      <c r="Q2287" s="4">
        <v>44</v>
      </c>
      <c r="R2287" s="4">
        <v>43</v>
      </c>
      <c r="S2287" s="4">
        <v>33</v>
      </c>
      <c r="T2287" s="4">
        <v>41</v>
      </c>
      <c r="U2287" s="4">
        <v>37</v>
      </c>
      <c r="V2287" s="13">
        <v>50</v>
      </c>
      <c r="W2287" s="4">
        <v>49</v>
      </c>
      <c r="X2287" s="4">
        <v>44</v>
      </c>
      <c r="Y2287">
        <f t="shared" si="430"/>
        <v>0</v>
      </c>
      <c r="Z2287">
        <f t="shared" si="431"/>
        <v>0</v>
      </c>
    </row>
    <row r="2288" spans="2:26" x14ac:dyDescent="0.25">
      <c r="B2288" s="11">
        <f t="shared" si="432"/>
        <v>44656.833333327813</v>
      </c>
      <c r="C2288" s="1">
        <f t="shared" si="423"/>
        <v>4</v>
      </c>
      <c r="D2288" s="1">
        <f t="shared" si="424"/>
        <v>2</v>
      </c>
      <c r="E2288" s="12">
        <f t="shared" si="425"/>
        <v>21</v>
      </c>
      <c r="F2288" s="124" t="str">
        <f t="shared" si="426"/>
        <v>0</v>
      </c>
      <c r="G2288" s="1">
        <f ca="1">(OFFSET(O2288,0,MATCH(Customer!$J$6,'CDH &amp; HDH'!$P$11:$X$11,0)))</f>
        <v>48</v>
      </c>
      <c r="H2288" s="1" t="str">
        <f t="shared" si="427"/>
        <v>Heating</v>
      </c>
      <c r="I2288" s="1">
        <f ca="1">OFFSET(IF($H2288="Cooling",Customer!$C$25,Customer!$C$52),E2288,D2288)</f>
        <v>66</v>
      </c>
      <c r="J2288" s="1">
        <f ca="1">OFFSET(IF($H2288="Cooling",Customer!$L$25,Customer!$L$52),$E2288,$D2288)</f>
        <v>64</v>
      </c>
      <c r="K2288" s="16">
        <f t="shared" si="428"/>
        <v>0</v>
      </c>
      <c r="L2288" s="16">
        <f t="shared" si="429"/>
        <v>0</v>
      </c>
      <c r="M2288" s="17">
        <f t="shared" ca="1" si="421"/>
        <v>18</v>
      </c>
      <c r="N2288" s="17">
        <f t="shared" ca="1" si="422"/>
        <v>16</v>
      </c>
      <c r="O2288" s="4"/>
      <c r="P2288" s="4">
        <v>70</v>
      </c>
      <c r="Q2288" s="4">
        <v>43</v>
      </c>
      <c r="R2288" s="4">
        <v>41</v>
      </c>
      <c r="S2288" s="4">
        <v>33</v>
      </c>
      <c r="T2288" s="4">
        <v>37</v>
      </c>
      <c r="U2288" s="4">
        <v>37</v>
      </c>
      <c r="V2288" s="13">
        <v>48</v>
      </c>
      <c r="W2288" s="4">
        <v>48</v>
      </c>
      <c r="X2288" s="4">
        <v>42</v>
      </c>
      <c r="Y2288">
        <f t="shared" si="430"/>
        <v>0</v>
      </c>
      <c r="Z2288">
        <f t="shared" si="431"/>
        <v>0</v>
      </c>
    </row>
    <row r="2289" spans="2:26" x14ac:dyDescent="0.25">
      <c r="B2289" s="11">
        <f t="shared" si="432"/>
        <v>44656.874999994478</v>
      </c>
      <c r="C2289" s="1">
        <f t="shared" si="423"/>
        <v>4</v>
      </c>
      <c r="D2289" s="1">
        <f t="shared" si="424"/>
        <v>2</v>
      </c>
      <c r="E2289" s="12">
        <f t="shared" si="425"/>
        <v>22</v>
      </c>
      <c r="F2289" s="124" t="str">
        <f t="shared" si="426"/>
        <v>0</v>
      </c>
      <c r="G2289" s="1">
        <f ca="1">(OFFSET(O2289,0,MATCH(Customer!$J$6,'CDH &amp; HDH'!$P$11:$X$11,0)))</f>
        <v>46</v>
      </c>
      <c r="H2289" s="1" t="str">
        <f t="shared" si="427"/>
        <v>Heating</v>
      </c>
      <c r="I2289" s="1">
        <f ca="1">OFFSET(IF($H2289="Cooling",Customer!$C$25,Customer!$C$52),E2289,D2289)</f>
        <v>66</v>
      </c>
      <c r="J2289" s="1">
        <f ca="1">OFFSET(IF($H2289="Cooling",Customer!$L$25,Customer!$L$52),$E2289,$D2289)</f>
        <v>64</v>
      </c>
      <c r="K2289" s="16">
        <f t="shared" si="428"/>
        <v>0</v>
      </c>
      <c r="L2289" s="16">
        <f t="shared" si="429"/>
        <v>0</v>
      </c>
      <c r="M2289" s="17">
        <f t="shared" ca="1" si="421"/>
        <v>20</v>
      </c>
      <c r="N2289" s="17">
        <f t="shared" ca="1" si="422"/>
        <v>18</v>
      </c>
      <c r="O2289" s="4"/>
      <c r="P2289" s="4">
        <v>68</v>
      </c>
      <c r="Q2289" s="4">
        <v>43</v>
      </c>
      <c r="R2289" s="4">
        <v>40</v>
      </c>
      <c r="S2289" s="4">
        <v>32</v>
      </c>
      <c r="T2289" s="4">
        <v>36</v>
      </c>
      <c r="U2289" s="4">
        <v>37</v>
      </c>
      <c r="V2289" s="13">
        <v>46</v>
      </c>
      <c r="W2289" s="4">
        <v>47</v>
      </c>
      <c r="X2289" s="4">
        <v>40</v>
      </c>
      <c r="Y2289">
        <f t="shared" si="430"/>
        <v>0</v>
      </c>
      <c r="Z2289">
        <f t="shared" si="431"/>
        <v>0</v>
      </c>
    </row>
    <row r="2290" spans="2:26" x14ac:dyDescent="0.25">
      <c r="B2290" s="11">
        <f t="shared" si="432"/>
        <v>44656.916666661142</v>
      </c>
      <c r="C2290" s="1">
        <f t="shared" si="423"/>
        <v>4</v>
      </c>
      <c r="D2290" s="1">
        <f t="shared" si="424"/>
        <v>2</v>
      </c>
      <c r="E2290" s="12">
        <f t="shared" si="425"/>
        <v>23</v>
      </c>
      <c r="F2290" s="124" t="str">
        <f t="shared" si="426"/>
        <v>0</v>
      </c>
      <c r="G2290" s="1">
        <f ca="1">(OFFSET(O2290,0,MATCH(Customer!$J$6,'CDH &amp; HDH'!$P$11:$X$11,0)))</f>
        <v>44</v>
      </c>
      <c r="H2290" s="1" t="str">
        <f t="shared" si="427"/>
        <v>Heating</v>
      </c>
      <c r="I2290" s="1">
        <f ca="1">OFFSET(IF($H2290="Cooling",Customer!$C$25,Customer!$C$52),E2290,D2290)</f>
        <v>66</v>
      </c>
      <c r="J2290" s="1">
        <f ca="1">OFFSET(IF($H2290="Cooling",Customer!$L$25,Customer!$L$52),$E2290,$D2290)</f>
        <v>64</v>
      </c>
      <c r="K2290" s="16">
        <f t="shared" si="428"/>
        <v>0</v>
      </c>
      <c r="L2290" s="16">
        <f t="shared" si="429"/>
        <v>0</v>
      </c>
      <c r="M2290" s="17">
        <f t="shared" ca="1" si="421"/>
        <v>22</v>
      </c>
      <c r="N2290" s="17">
        <f t="shared" ca="1" si="422"/>
        <v>20</v>
      </c>
      <c r="O2290" s="4"/>
      <c r="P2290" s="4">
        <v>67</v>
      </c>
      <c r="Q2290" s="4">
        <v>42</v>
      </c>
      <c r="R2290" s="4">
        <v>39</v>
      </c>
      <c r="S2290" s="4">
        <v>32</v>
      </c>
      <c r="T2290" s="4">
        <v>36</v>
      </c>
      <c r="U2290" s="4">
        <v>35</v>
      </c>
      <c r="V2290" s="13">
        <v>44</v>
      </c>
      <c r="W2290" s="4">
        <v>47</v>
      </c>
      <c r="X2290" s="4">
        <v>41</v>
      </c>
      <c r="Y2290">
        <f t="shared" si="430"/>
        <v>0</v>
      </c>
      <c r="Z2290">
        <f t="shared" si="431"/>
        <v>0</v>
      </c>
    </row>
    <row r="2291" spans="2:26" x14ac:dyDescent="0.25">
      <c r="B2291" s="11">
        <f t="shared" si="432"/>
        <v>44656.958333327806</v>
      </c>
      <c r="C2291" s="1">
        <f t="shared" si="423"/>
        <v>4</v>
      </c>
      <c r="D2291" s="1">
        <f t="shared" si="424"/>
        <v>2</v>
      </c>
      <c r="E2291" s="12">
        <f t="shared" si="425"/>
        <v>24</v>
      </c>
      <c r="F2291" s="124" t="str">
        <f t="shared" si="426"/>
        <v>0</v>
      </c>
      <c r="G2291" s="1">
        <f ca="1">(OFFSET(O2291,0,MATCH(Customer!$J$6,'CDH &amp; HDH'!$P$11:$X$11,0)))</f>
        <v>45</v>
      </c>
      <c r="H2291" s="1" t="str">
        <f t="shared" si="427"/>
        <v>Heating</v>
      </c>
      <c r="I2291" s="1">
        <f ca="1">OFFSET(IF($H2291="Cooling",Customer!$C$25,Customer!$C$52),E2291,D2291)</f>
        <v>66</v>
      </c>
      <c r="J2291" s="1">
        <f ca="1">OFFSET(IF($H2291="Cooling",Customer!$L$25,Customer!$L$52),$E2291,$D2291)</f>
        <v>64</v>
      </c>
      <c r="K2291" s="16">
        <f t="shared" si="428"/>
        <v>0</v>
      </c>
      <c r="L2291" s="16">
        <f t="shared" si="429"/>
        <v>0</v>
      </c>
      <c r="M2291" s="17">
        <f t="shared" ca="1" si="421"/>
        <v>21</v>
      </c>
      <c r="N2291" s="17">
        <f t="shared" ca="1" si="422"/>
        <v>19</v>
      </c>
      <c r="O2291" s="4"/>
      <c r="P2291" s="4">
        <v>67</v>
      </c>
      <c r="Q2291" s="4">
        <v>41</v>
      </c>
      <c r="R2291" s="4">
        <v>39</v>
      </c>
      <c r="S2291" s="4">
        <v>32</v>
      </c>
      <c r="T2291" s="4">
        <v>36</v>
      </c>
      <c r="U2291" s="4">
        <v>35</v>
      </c>
      <c r="V2291" s="13">
        <v>45</v>
      </c>
      <c r="W2291" s="4">
        <v>46</v>
      </c>
      <c r="X2291" s="4">
        <v>41</v>
      </c>
      <c r="Y2291">
        <f t="shared" si="430"/>
        <v>0</v>
      </c>
      <c r="Z2291">
        <f t="shared" si="431"/>
        <v>0</v>
      </c>
    </row>
    <row r="2292" spans="2:26" x14ac:dyDescent="0.25">
      <c r="B2292" s="11">
        <f t="shared" si="432"/>
        <v>44656.99999999447</v>
      </c>
      <c r="C2292" s="1">
        <f t="shared" si="423"/>
        <v>4</v>
      </c>
      <c r="D2292" s="1">
        <f t="shared" si="424"/>
        <v>3</v>
      </c>
      <c r="E2292" s="12">
        <f t="shared" si="425"/>
        <v>1</v>
      </c>
      <c r="F2292" s="124" t="str">
        <f t="shared" si="426"/>
        <v>0</v>
      </c>
      <c r="G2292" s="1">
        <f ca="1">(OFFSET(O2292,0,MATCH(Customer!$J$6,'CDH &amp; HDH'!$P$11:$X$11,0)))</f>
        <v>44</v>
      </c>
      <c r="H2292" s="1" t="str">
        <f t="shared" si="427"/>
        <v>Heating</v>
      </c>
      <c r="I2292" s="1">
        <f ca="1">OFFSET(IF($H2292="Cooling",Customer!$C$25,Customer!$C$52),E2292,D2292)</f>
        <v>66</v>
      </c>
      <c r="J2292" s="1">
        <f ca="1">OFFSET(IF($H2292="Cooling",Customer!$L$25,Customer!$L$52),$E2292,$D2292)</f>
        <v>64</v>
      </c>
      <c r="K2292" s="16">
        <f t="shared" si="428"/>
        <v>0</v>
      </c>
      <c r="L2292" s="16">
        <f t="shared" si="429"/>
        <v>0</v>
      </c>
      <c r="M2292" s="17">
        <f t="shared" ca="1" si="421"/>
        <v>22</v>
      </c>
      <c r="N2292" s="17">
        <f t="shared" ca="1" si="422"/>
        <v>20</v>
      </c>
      <c r="O2292" s="4"/>
      <c r="P2292" s="4">
        <v>67</v>
      </c>
      <c r="Q2292" s="4">
        <v>39</v>
      </c>
      <c r="R2292" s="4">
        <v>38</v>
      </c>
      <c r="S2292" s="4">
        <v>31</v>
      </c>
      <c r="T2292" s="4">
        <v>34</v>
      </c>
      <c r="U2292" s="4">
        <v>36</v>
      </c>
      <c r="V2292" s="13">
        <v>44</v>
      </c>
      <c r="W2292" s="4">
        <v>45</v>
      </c>
      <c r="X2292" s="4">
        <v>41</v>
      </c>
      <c r="Y2292">
        <f t="shared" si="430"/>
        <v>0</v>
      </c>
      <c r="Z2292">
        <f t="shared" si="431"/>
        <v>0</v>
      </c>
    </row>
    <row r="2293" spans="2:26" x14ac:dyDescent="0.25">
      <c r="B2293" s="11">
        <f t="shared" si="432"/>
        <v>44657.041666661135</v>
      </c>
      <c r="C2293" s="1">
        <f t="shared" si="423"/>
        <v>4</v>
      </c>
      <c r="D2293" s="1">
        <f t="shared" si="424"/>
        <v>3</v>
      </c>
      <c r="E2293" s="12">
        <f t="shared" si="425"/>
        <v>2</v>
      </c>
      <c r="F2293" s="124" t="str">
        <f t="shared" si="426"/>
        <v>0</v>
      </c>
      <c r="G2293" s="1">
        <f ca="1">(OFFSET(O2293,0,MATCH(Customer!$J$6,'CDH &amp; HDH'!$P$11:$X$11,0)))</f>
        <v>44</v>
      </c>
      <c r="H2293" s="1" t="str">
        <f t="shared" si="427"/>
        <v>Heating</v>
      </c>
      <c r="I2293" s="1">
        <f ca="1">OFFSET(IF($H2293="Cooling",Customer!$C$25,Customer!$C$52),E2293,D2293)</f>
        <v>66</v>
      </c>
      <c r="J2293" s="1">
        <f ca="1">OFFSET(IF($H2293="Cooling",Customer!$L$25,Customer!$L$52),$E2293,$D2293)</f>
        <v>64</v>
      </c>
      <c r="K2293" s="16">
        <f t="shared" si="428"/>
        <v>0</v>
      </c>
      <c r="L2293" s="16">
        <f t="shared" si="429"/>
        <v>0</v>
      </c>
      <c r="M2293" s="17">
        <f t="shared" ca="1" si="421"/>
        <v>22</v>
      </c>
      <c r="N2293" s="17">
        <f t="shared" ca="1" si="422"/>
        <v>20</v>
      </c>
      <c r="O2293" s="4"/>
      <c r="P2293" s="4">
        <v>69</v>
      </c>
      <c r="Q2293" s="4">
        <v>38</v>
      </c>
      <c r="R2293" s="4">
        <v>37</v>
      </c>
      <c r="S2293" s="4">
        <v>31</v>
      </c>
      <c r="T2293" s="4">
        <v>34</v>
      </c>
      <c r="U2293" s="4">
        <v>36</v>
      </c>
      <c r="V2293" s="13">
        <v>44</v>
      </c>
      <c r="W2293" s="4">
        <v>43</v>
      </c>
      <c r="X2293" s="4">
        <v>40</v>
      </c>
      <c r="Y2293">
        <f t="shared" si="430"/>
        <v>0</v>
      </c>
      <c r="Z2293">
        <f t="shared" si="431"/>
        <v>0</v>
      </c>
    </row>
    <row r="2294" spans="2:26" x14ac:dyDescent="0.25">
      <c r="B2294" s="11">
        <f t="shared" si="432"/>
        <v>44657.083333327799</v>
      </c>
      <c r="C2294" s="1">
        <f t="shared" si="423"/>
        <v>4</v>
      </c>
      <c r="D2294" s="1">
        <f t="shared" si="424"/>
        <v>3</v>
      </c>
      <c r="E2294" s="12">
        <f t="shared" si="425"/>
        <v>3</v>
      </c>
      <c r="F2294" s="124" t="str">
        <f t="shared" si="426"/>
        <v>0</v>
      </c>
      <c r="G2294" s="1">
        <f ca="1">(OFFSET(O2294,0,MATCH(Customer!$J$6,'CDH &amp; HDH'!$P$11:$X$11,0)))</f>
        <v>44</v>
      </c>
      <c r="H2294" s="1" t="str">
        <f t="shared" si="427"/>
        <v>Heating</v>
      </c>
      <c r="I2294" s="1">
        <f ca="1">OFFSET(IF($H2294="Cooling",Customer!$C$25,Customer!$C$52),E2294,D2294)</f>
        <v>66</v>
      </c>
      <c r="J2294" s="1">
        <f ca="1">OFFSET(IF($H2294="Cooling",Customer!$L$25,Customer!$L$52),$E2294,$D2294)</f>
        <v>64</v>
      </c>
      <c r="K2294" s="16">
        <f t="shared" si="428"/>
        <v>0</v>
      </c>
      <c r="L2294" s="16">
        <f t="shared" si="429"/>
        <v>0</v>
      </c>
      <c r="M2294" s="17">
        <f t="shared" ca="1" si="421"/>
        <v>22</v>
      </c>
      <c r="N2294" s="17">
        <f t="shared" ca="1" si="422"/>
        <v>20</v>
      </c>
      <c r="O2294" s="4"/>
      <c r="P2294" s="4">
        <v>68</v>
      </c>
      <c r="Q2294" s="4">
        <v>36</v>
      </c>
      <c r="R2294" s="4">
        <v>37</v>
      </c>
      <c r="S2294" s="4">
        <v>31</v>
      </c>
      <c r="T2294" s="4">
        <v>34</v>
      </c>
      <c r="U2294" s="4">
        <v>35</v>
      </c>
      <c r="V2294" s="13">
        <v>44</v>
      </c>
      <c r="W2294" s="4">
        <v>40</v>
      </c>
      <c r="X2294" s="4">
        <v>39</v>
      </c>
      <c r="Y2294">
        <f t="shared" si="430"/>
        <v>0</v>
      </c>
      <c r="Z2294">
        <f t="shared" si="431"/>
        <v>0</v>
      </c>
    </row>
    <row r="2295" spans="2:26" x14ac:dyDescent="0.25">
      <c r="B2295" s="11">
        <f t="shared" si="432"/>
        <v>44657.124999994463</v>
      </c>
      <c r="C2295" s="1">
        <f t="shared" si="423"/>
        <v>4</v>
      </c>
      <c r="D2295" s="1">
        <f t="shared" si="424"/>
        <v>3</v>
      </c>
      <c r="E2295" s="12">
        <f t="shared" si="425"/>
        <v>4</v>
      </c>
      <c r="F2295" s="124" t="str">
        <f t="shared" si="426"/>
        <v>0</v>
      </c>
      <c r="G2295" s="1">
        <f ca="1">(OFFSET(O2295,0,MATCH(Customer!$J$6,'CDH &amp; HDH'!$P$11:$X$11,0)))</f>
        <v>44</v>
      </c>
      <c r="H2295" s="1" t="str">
        <f t="shared" si="427"/>
        <v>Heating</v>
      </c>
      <c r="I2295" s="1">
        <f ca="1">OFFSET(IF($H2295="Cooling",Customer!$C$25,Customer!$C$52),E2295,D2295)</f>
        <v>66</v>
      </c>
      <c r="J2295" s="1">
        <f ca="1">OFFSET(IF($H2295="Cooling",Customer!$L$25,Customer!$L$52),$E2295,$D2295)</f>
        <v>64</v>
      </c>
      <c r="K2295" s="16">
        <f t="shared" si="428"/>
        <v>0</v>
      </c>
      <c r="L2295" s="16">
        <f t="shared" si="429"/>
        <v>0</v>
      </c>
      <c r="M2295" s="17">
        <f t="shared" ca="1" si="421"/>
        <v>22</v>
      </c>
      <c r="N2295" s="17">
        <f t="shared" ca="1" si="422"/>
        <v>20</v>
      </c>
      <c r="O2295" s="4"/>
      <c r="P2295" s="4">
        <v>67</v>
      </c>
      <c r="Q2295" s="4">
        <v>35</v>
      </c>
      <c r="R2295" s="4">
        <v>36</v>
      </c>
      <c r="S2295" s="4">
        <v>31</v>
      </c>
      <c r="T2295" s="4">
        <v>30</v>
      </c>
      <c r="U2295" s="4">
        <v>35</v>
      </c>
      <c r="V2295" s="13">
        <v>44</v>
      </c>
      <c r="W2295" s="4">
        <v>40</v>
      </c>
      <c r="X2295" s="4">
        <v>39</v>
      </c>
      <c r="Y2295">
        <f t="shared" si="430"/>
        <v>0</v>
      </c>
      <c r="Z2295">
        <f t="shared" si="431"/>
        <v>0</v>
      </c>
    </row>
    <row r="2296" spans="2:26" x14ac:dyDescent="0.25">
      <c r="B2296" s="11">
        <f t="shared" si="432"/>
        <v>44657.166666661127</v>
      </c>
      <c r="C2296" s="1">
        <f t="shared" si="423"/>
        <v>4</v>
      </c>
      <c r="D2296" s="1">
        <f t="shared" si="424"/>
        <v>3</v>
      </c>
      <c r="E2296" s="12">
        <f t="shared" si="425"/>
        <v>5</v>
      </c>
      <c r="F2296" s="124" t="str">
        <f t="shared" si="426"/>
        <v>0</v>
      </c>
      <c r="G2296" s="1">
        <f ca="1">(OFFSET(O2296,0,MATCH(Customer!$J$6,'CDH &amp; HDH'!$P$11:$X$11,0)))</f>
        <v>44</v>
      </c>
      <c r="H2296" s="1" t="str">
        <f t="shared" si="427"/>
        <v>Heating</v>
      </c>
      <c r="I2296" s="1">
        <f ca="1">OFFSET(IF($H2296="Cooling",Customer!$C$25,Customer!$C$52),E2296,D2296)</f>
        <v>66</v>
      </c>
      <c r="J2296" s="1">
        <f ca="1">OFFSET(IF($H2296="Cooling",Customer!$L$25,Customer!$L$52),$E2296,$D2296)</f>
        <v>64</v>
      </c>
      <c r="K2296" s="16">
        <f t="shared" si="428"/>
        <v>0</v>
      </c>
      <c r="L2296" s="16">
        <f t="shared" si="429"/>
        <v>0</v>
      </c>
      <c r="M2296" s="17">
        <f t="shared" ca="1" si="421"/>
        <v>22</v>
      </c>
      <c r="N2296" s="17">
        <f t="shared" ca="1" si="422"/>
        <v>20</v>
      </c>
      <c r="O2296" s="4"/>
      <c r="P2296" s="4">
        <v>66</v>
      </c>
      <c r="Q2296" s="4">
        <v>36</v>
      </c>
      <c r="R2296" s="4">
        <v>35</v>
      </c>
      <c r="S2296" s="4">
        <v>30</v>
      </c>
      <c r="T2296" s="4">
        <v>30</v>
      </c>
      <c r="U2296" s="4">
        <v>34</v>
      </c>
      <c r="V2296" s="13">
        <v>44</v>
      </c>
      <c r="W2296" s="4">
        <v>39</v>
      </c>
      <c r="X2296" s="4">
        <v>38</v>
      </c>
      <c r="Y2296">
        <f t="shared" si="430"/>
        <v>0</v>
      </c>
      <c r="Z2296">
        <f t="shared" si="431"/>
        <v>0</v>
      </c>
    </row>
    <row r="2297" spans="2:26" x14ac:dyDescent="0.25">
      <c r="B2297" s="11">
        <f t="shared" si="432"/>
        <v>44657.208333327791</v>
      </c>
      <c r="C2297" s="1">
        <f t="shared" si="423"/>
        <v>4</v>
      </c>
      <c r="D2297" s="1">
        <f t="shared" si="424"/>
        <v>3</v>
      </c>
      <c r="E2297" s="12">
        <f t="shared" si="425"/>
        <v>6</v>
      </c>
      <c r="F2297" s="124" t="str">
        <f t="shared" si="426"/>
        <v>0</v>
      </c>
      <c r="G2297" s="1">
        <f ca="1">(OFFSET(O2297,0,MATCH(Customer!$J$6,'CDH &amp; HDH'!$P$11:$X$11,0)))</f>
        <v>44</v>
      </c>
      <c r="H2297" s="1" t="str">
        <f t="shared" si="427"/>
        <v>Heating</v>
      </c>
      <c r="I2297" s="1">
        <f ca="1">OFFSET(IF($H2297="Cooling",Customer!$C$25,Customer!$C$52),E2297,D2297)</f>
        <v>66</v>
      </c>
      <c r="J2297" s="1">
        <f ca="1">OFFSET(IF($H2297="Cooling",Customer!$L$25,Customer!$L$52),$E2297,$D2297)</f>
        <v>64</v>
      </c>
      <c r="K2297" s="16">
        <f t="shared" si="428"/>
        <v>0</v>
      </c>
      <c r="L2297" s="16">
        <f t="shared" si="429"/>
        <v>0</v>
      </c>
      <c r="M2297" s="17">
        <f t="shared" ca="1" si="421"/>
        <v>22</v>
      </c>
      <c r="N2297" s="17">
        <f t="shared" ca="1" si="422"/>
        <v>20</v>
      </c>
      <c r="O2297" s="4"/>
      <c r="P2297" s="4">
        <v>63</v>
      </c>
      <c r="Q2297" s="4">
        <v>35</v>
      </c>
      <c r="R2297" s="4">
        <v>33</v>
      </c>
      <c r="S2297" s="4">
        <v>29</v>
      </c>
      <c r="T2297" s="4">
        <v>30</v>
      </c>
      <c r="U2297" s="4">
        <v>33</v>
      </c>
      <c r="V2297" s="13">
        <v>44</v>
      </c>
      <c r="W2297" s="4">
        <v>40</v>
      </c>
      <c r="X2297" s="4">
        <v>37</v>
      </c>
      <c r="Y2297">
        <f t="shared" si="430"/>
        <v>0</v>
      </c>
      <c r="Z2297">
        <f t="shared" si="431"/>
        <v>0</v>
      </c>
    </row>
    <row r="2298" spans="2:26" x14ac:dyDescent="0.25">
      <c r="B2298" s="11">
        <f t="shared" si="432"/>
        <v>44657.249999994456</v>
      </c>
      <c r="C2298" s="1">
        <f t="shared" si="423"/>
        <v>4</v>
      </c>
      <c r="D2298" s="1">
        <f t="shared" si="424"/>
        <v>3</v>
      </c>
      <c r="E2298" s="12">
        <f t="shared" si="425"/>
        <v>7</v>
      </c>
      <c r="F2298" s="124" t="str">
        <f t="shared" si="426"/>
        <v>0</v>
      </c>
      <c r="G2298" s="1">
        <f ca="1">(OFFSET(O2298,0,MATCH(Customer!$J$6,'CDH &amp; HDH'!$P$11:$X$11,0)))</f>
        <v>45</v>
      </c>
      <c r="H2298" s="1" t="str">
        <f t="shared" si="427"/>
        <v>Heating</v>
      </c>
      <c r="I2298" s="1">
        <f ca="1">OFFSET(IF($H2298="Cooling",Customer!$C$25,Customer!$C$52),E2298,D2298)</f>
        <v>66</v>
      </c>
      <c r="J2298" s="1">
        <f ca="1">OFFSET(IF($H2298="Cooling",Customer!$L$25,Customer!$L$52),$E2298,$D2298)</f>
        <v>64</v>
      </c>
      <c r="K2298" s="16">
        <f t="shared" si="428"/>
        <v>0</v>
      </c>
      <c r="L2298" s="16">
        <f t="shared" si="429"/>
        <v>0</v>
      </c>
      <c r="M2298" s="17">
        <f t="shared" ca="1" si="421"/>
        <v>21</v>
      </c>
      <c r="N2298" s="17">
        <f t="shared" ca="1" si="422"/>
        <v>19</v>
      </c>
      <c r="O2298" s="4"/>
      <c r="P2298" s="4">
        <v>64</v>
      </c>
      <c r="Q2298" s="4">
        <v>38</v>
      </c>
      <c r="R2298" s="4">
        <v>32</v>
      </c>
      <c r="S2298" s="4">
        <v>29</v>
      </c>
      <c r="T2298" s="4">
        <v>32</v>
      </c>
      <c r="U2298" s="4">
        <v>34</v>
      </c>
      <c r="V2298" s="13">
        <v>45</v>
      </c>
      <c r="W2298" s="4">
        <v>41</v>
      </c>
      <c r="X2298" s="4">
        <v>38</v>
      </c>
      <c r="Y2298">
        <f t="shared" si="430"/>
        <v>0</v>
      </c>
      <c r="Z2298">
        <f t="shared" si="431"/>
        <v>0</v>
      </c>
    </row>
    <row r="2299" spans="2:26" x14ac:dyDescent="0.25">
      <c r="B2299" s="11">
        <f t="shared" si="432"/>
        <v>44657.29166666112</v>
      </c>
      <c r="C2299" s="1">
        <f t="shared" si="423"/>
        <v>4</v>
      </c>
      <c r="D2299" s="1">
        <f t="shared" si="424"/>
        <v>3</v>
      </c>
      <c r="E2299" s="12">
        <f t="shared" si="425"/>
        <v>8</v>
      </c>
      <c r="F2299" s="124" t="str">
        <f t="shared" si="426"/>
        <v>0</v>
      </c>
      <c r="G2299" s="1">
        <f ca="1">(OFFSET(O2299,0,MATCH(Customer!$J$6,'CDH &amp; HDH'!$P$11:$X$11,0)))</f>
        <v>46</v>
      </c>
      <c r="H2299" s="1" t="str">
        <f t="shared" si="427"/>
        <v>Heating</v>
      </c>
      <c r="I2299" s="1">
        <f ca="1">OFFSET(IF($H2299="Cooling",Customer!$C$25,Customer!$C$52),E2299,D2299)</f>
        <v>70</v>
      </c>
      <c r="J2299" s="1">
        <f ca="1">OFFSET(IF($H2299="Cooling",Customer!$L$25,Customer!$L$52),$E2299,$D2299)</f>
        <v>70</v>
      </c>
      <c r="K2299" s="16">
        <f t="shared" si="428"/>
        <v>0</v>
      </c>
      <c r="L2299" s="16">
        <f t="shared" si="429"/>
        <v>0</v>
      </c>
      <c r="M2299" s="17">
        <f t="shared" ca="1" si="421"/>
        <v>24</v>
      </c>
      <c r="N2299" s="17">
        <f t="shared" ca="1" si="422"/>
        <v>24</v>
      </c>
      <c r="O2299" s="4"/>
      <c r="P2299" s="4">
        <v>53</v>
      </c>
      <c r="Q2299" s="4">
        <v>42</v>
      </c>
      <c r="R2299" s="4">
        <v>38</v>
      </c>
      <c r="S2299" s="4">
        <v>29</v>
      </c>
      <c r="T2299" s="4">
        <v>34</v>
      </c>
      <c r="U2299" s="4">
        <v>36</v>
      </c>
      <c r="V2299" s="13">
        <v>46</v>
      </c>
      <c r="W2299" s="4">
        <v>45</v>
      </c>
      <c r="X2299" s="4">
        <v>41</v>
      </c>
      <c r="Y2299">
        <f t="shared" si="430"/>
        <v>0</v>
      </c>
      <c r="Z2299">
        <f t="shared" si="431"/>
        <v>0</v>
      </c>
    </row>
    <row r="2300" spans="2:26" x14ac:dyDescent="0.25">
      <c r="B2300" s="11">
        <f t="shared" si="432"/>
        <v>44657.333333327784</v>
      </c>
      <c r="C2300" s="1">
        <f t="shared" si="423"/>
        <v>4</v>
      </c>
      <c r="D2300" s="1">
        <f t="shared" si="424"/>
        <v>3</v>
      </c>
      <c r="E2300" s="12">
        <f t="shared" si="425"/>
        <v>9</v>
      </c>
      <c r="F2300" s="124" t="str">
        <f t="shared" si="426"/>
        <v>0</v>
      </c>
      <c r="G2300" s="1">
        <f ca="1">(OFFSET(O2300,0,MATCH(Customer!$J$6,'CDH &amp; HDH'!$P$11:$X$11,0)))</f>
        <v>45</v>
      </c>
      <c r="H2300" s="1" t="str">
        <f t="shared" si="427"/>
        <v>Heating</v>
      </c>
      <c r="I2300" s="1">
        <f ca="1">OFFSET(IF($H2300="Cooling",Customer!$C$25,Customer!$C$52),E2300,D2300)</f>
        <v>70</v>
      </c>
      <c r="J2300" s="1">
        <f ca="1">OFFSET(IF($H2300="Cooling",Customer!$L$25,Customer!$L$52),$E2300,$D2300)</f>
        <v>70</v>
      </c>
      <c r="K2300" s="16">
        <f t="shared" si="428"/>
        <v>0</v>
      </c>
      <c r="L2300" s="16">
        <f t="shared" si="429"/>
        <v>0</v>
      </c>
      <c r="M2300" s="17">
        <f t="shared" ca="1" si="421"/>
        <v>25</v>
      </c>
      <c r="N2300" s="17">
        <f t="shared" ca="1" si="422"/>
        <v>25</v>
      </c>
      <c r="O2300" s="4"/>
      <c r="P2300" s="4">
        <v>53</v>
      </c>
      <c r="Q2300" s="4">
        <v>45</v>
      </c>
      <c r="R2300" s="4">
        <v>44</v>
      </c>
      <c r="S2300" s="4">
        <v>30</v>
      </c>
      <c r="T2300" s="4">
        <v>36</v>
      </c>
      <c r="U2300" s="4">
        <v>40</v>
      </c>
      <c r="V2300" s="13">
        <v>45</v>
      </c>
      <c r="W2300" s="4">
        <v>48</v>
      </c>
      <c r="X2300" s="4">
        <v>42</v>
      </c>
      <c r="Y2300">
        <f t="shared" si="430"/>
        <v>0</v>
      </c>
      <c r="Z2300">
        <f t="shared" si="431"/>
        <v>0</v>
      </c>
    </row>
    <row r="2301" spans="2:26" x14ac:dyDescent="0.25">
      <c r="B2301" s="11">
        <f t="shared" si="432"/>
        <v>44657.374999994448</v>
      </c>
      <c r="C2301" s="1">
        <f t="shared" si="423"/>
        <v>4</v>
      </c>
      <c r="D2301" s="1">
        <f t="shared" si="424"/>
        <v>3</v>
      </c>
      <c r="E2301" s="12">
        <f t="shared" si="425"/>
        <v>10</v>
      </c>
      <c r="F2301" s="124" t="str">
        <f t="shared" si="426"/>
        <v>0</v>
      </c>
      <c r="G2301" s="1">
        <f ca="1">(OFFSET(O2301,0,MATCH(Customer!$J$6,'CDH &amp; HDH'!$P$11:$X$11,0)))</f>
        <v>44</v>
      </c>
      <c r="H2301" s="1" t="str">
        <f t="shared" si="427"/>
        <v>Heating</v>
      </c>
      <c r="I2301" s="1">
        <f ca="1">OFFSET(IF($H2301="Cooling",Customer!$C$25,Customer!$C$52),E2301,D2301)</f>
        <v>70</v>
      </c>
      <c r="J2301" s="1">
        <f ca="1">OFFSET(IF($H2301="Cooling",Customer!$L$25,Customer!$L$52),$E2301,$D2301)</f>
        <v>70</v>
      </c>
      <c r="K2301" s="16">
        <f t="shared" si="428"/>
        <v>0</v>
      </c>
      <c r="L2301" s="16">
        <f t="shared" si="429"/>
        <v>0</v>
      </c>
      <c r="M2301" s="17">
        <f t="shared" ca="1" si="421"/>
        <v>26</v>
      </c>
      <c r="N2301" s="17">
        <f t="shared" ca="1" si="422"/>
        <v>26</v>
      </c>
      <c r="O2301" s="4"/>
      <c r="P2301" s="4">
        <v>54</v>
      </c>
      <c r="Q2301" s="4">
        <v>47</v>
      </c>
      <c r="R2301" s="4">
        <v>50</v>
      </c>
      <c r="S2301" s="4">
        <v>29</v>
      </c>
      <c r="T2301" s="4">
        <v>39</v>
      </c>
      <c r="U2301" s="4">
        <v>43</v>
      </c>
      <c r="V2301" s="13">
        <v>44</v>
      </c>
      <c r="W2301" s="4">
        <v>51</v>
      </c>
      <c r="X2301" s="4">
        <v>44</v>
      </c>
      <c r="Y2301">
        <f t="shared" si="430"/>
        <v>0</v>
      </c>
      <c r="Z2301">
        <f t="shared" si="431"/>
        <v>0</v>
      </c>
    </row>
    <row r="2302" spans="2:26" x14ac:dyDescent="0.25">
      <c r="B2302" s="11">
        <f t="shared" si="432"/>
        <v>44657.416666661113</v>
      </c>
      <c r="C2302" s="1">
        <f t="shared" si="423"/>
        <v>4</v>
      </c>
      <c r="D2302" s="1">
        <f t="shared" si="424"/>
        <v>3</v>
      </c>
      <c r="E2302" s="12">
        <f t="shared" si="425"/>
        <v>11</v>
      </c>
      <c r="F2302" s="124" t="str">
        <f t="shared" si="426"/>
        <v>0</v>
      </c>
      <c r="G2302" s="1">
        <f ca="1">(OFFSET(O2302,0,MATCH(Customer!$J$6,'CDH &amp; HDH'!$P$11:$X$11,0)))</f>
        <v>45</v>
      </c>
      <c r="H2302" s="1" t="str">
        <f t="shared" si="427"/>
        <v>Heating</v>
      </c>
      <c r="I2302" s="1">
        <f ca="1">OFFSET(IF($H2302="Cooling",Customer!$C$25,Customer!$C$52),E2302,D2302)</f>
        <v>70</v>
      </c>
      <c r="J2302" s="1">
        <f ca="1">OFFSET(IF($H2302="Cooling",Customer!$L$25,Customer!$L$52),$E2302,$D2302)</f>
        <v>70</v>
      </c>
      <c r="K2302" s="16">
        <f t="shared" si="428"/>
        <v>0</v>
      </c>
      <c r="L2302" s="16">
        <f t="shared" si="429"/>
        <v>0</v>
      </c>
      <c r="M2302" s="17">
        <f t="shared" ca="1" si="421"/>
        <v>25</v>
      </c>
      <c r="N2302" s="17">
        <f t="shared" ca="1" si="422"/>
        <v>25</v>
      </c>
      <c r="O2302" s="4"/>
      <c r="P2302" s="4">
        <v>57</v>
      </c>
      <c r="Q2302" s="4">
        <v>49</v>
      </c>
      <c r="R2302" s="4">
        <v>52</v>
      </c>
      <c r="S2302" s="4">
        <v>30</v>
      </c>
      <c r="T2302" s="4">
        <v>39</v>
      </c>
      <c r="U2302" s="4">
        <v>47</v>
      </c>
      <c r="V2302" s="13">
        <v>45</v>
      </c>
      <c r="W2302" s="4">
        <v>55</v>
      </c>
      <c r="X2302" s="4">
        <v>46</v>
      </c>
      <c r="Y2302">
        <f t="shared" si="430"/>
        <v>0</v>
      </c>
      <c r="Z2302">
        <f t="shared" si="431"/>
        <v>0</v>
      </c>
    </row>
    <row r="2303" spans="2:26" x14ac:dyDescent="0.25">
      <c r="B2303" s="11">
        <f t="shared" si="432"/>
        <v>44657.458333327777</v>
      </c>
      <c r="C2303" s="1">
        <f t="shared" si="423"/>
        <v>4</v>
      </c>
      <c r="D2303" s="1">
        <f t="shared" si="424"/>
        <v>3</v>
      </c>
      <c r="E2303" s="12">
        <f t="shared" si="425"/>
        <v>12</v>
      </c>
      <c r="F2303" s="124" t="str">
        <f t="shared" si="426"/>
        <v>0</v>
      </c>
      <c r="G2303" s="1">
        <f ca="1">(OFFSET(O2303,0,MATCH(Customer!$J$6,'CDH &amp; HDH'!$P$11:$X$11,0)))</f>
        <v>46</v>
      </c>
      <c r="H2303" s="1" t="str">
        <f t="shared" si="427"/>
        <v>Heating</v>
      </c>
      <c r="I2303" s="1">
        <f ca="1">OFFSET(IF($H2303="Cooling",Customer!$C$25,Customer!$C$52),E2303,D2303)</f>
        <v>70</v>
      </c>
      <c r="J2303" s="1">
        <f ca="1">OFFSET(IF($H2303="Cooling",Customer!$L$25,Customer!$L$52),$E2303,$D2303)</f>
        <v>70</v>
      </c>
      <c r="K2303" s="16">
        <f t="shared" si="428"/>
        <v>0</v>
      </c>
      <c r="L2303" s="16">
        <f t="shared" si="429"/>
        <v>0</v>
      </c>
      <c r="M2303" s="17">
        <f t="shared" ca="1" si="421"/>
        <v>24</v>
      </c>
      <c r="N2303" s="17">
        <f t="shared" ca="1" si="422"/>
        <v>24</v>
      </c>
      <c r="O2303" s="4"/>
      <c r="P2303" s="4">
        <v>60</v>
      </c>
      <c r="Q2303" s="4">
        <v>51</v>
      </c>
      <c r="R2303" s="4">
        <v>54</v>
      </c>
      <c r="S2303" s="4">
        <v>33</v>
      </c>
      <c r="T2303" s="4">
        <v>39</v>
      </c>
      <c r="U2303" s="4">
        <v>49</v>
      </c>
      <c r="V2303" s="13">
        <v>46</v>
      </c>
      <c r="W2303" s="4">
        <v>57</v>
      </c>
      <c r="X2303" s="4">
        <v>45</v>
      </c>
      <c r="Y2303">
        <f t="shared" si="430"/>
        <v>0</v>
      </c>
      <c r="Z2303">
        <f t="shared" si="431"/>
        <v>0</v>
      </c>
    </row>
    <row r="2304" spans="2:26" x14ac:dyDescent="0.25">
      <c r="B2304" s="11">
        <f t="shared" si="432"/>
        <v>44657.499999994441</v>
      </c>
      <c r="C2304" s="1">
        <f t="shared" si="423"/>
        <v>4</v>
      </c>
      <c r="D2304" s="1">
        <f t="shared" si="424"/>
        <v>3</v>
      </c>
      <c r="E2304" s="12">
        <f t="shared" si="425"/>
        <v>13</v>
      </c>
      <c r="F2304" s="124" t="str">
        <f t="shared" si="426"/>
        <v>0</v>
      </c>
      <c r="G2304" s="1">
        <f ca="1">(OFFSET(O2304,0,MATCH(Customer!$J$6,'CDH &amp; HDH'!$P$11:$X$11,0)))</f>
        <v>47</v>
      </c>
      <c r="H2304" s="1" t="str">
        <f t="shared" si="427"/>
        <v>Heating</v>
      </c>
      <c r="I2304" s="1">
        <f ca="1">OFFSET(IF($H2304="Cooling",Customer!$C$25,Customer!$C$52),E2304,D2304)</f>
        <v>70</v>
      </c>
      <c r="J2304" s="1">
        <f ca="1">OFFSET(IF($H2304="Cooling",Customer!$L$25,Customer!$L$52),$E2304,$D2304)</f>
        <v>70</v>
      </c>
      <c r="K2304" s="16">
        <f t="shared" si="428"/>
        <v>0</v>
      </c>
      <c r="L2304" s="16">
        <f t="shared" si="429"/>
        <v>0</v>
      </c>
      <c r="M2304" s="17">
        <f t="shared" ca="1" si="421"/>
        <v>23</v>
      </c>
      <c r="N2304" s="17">
        <f t="shared" ca="1" si="422"/>
        <v>23</v>
      </c>
      <c r="O2304" s="4"/>
      <c r="P2304" s="4">
        <v>63</v>
      </c>
      <c r="Q2304" s="4">
        <v>53</v>
      </c>
      <c r="R2304" s="4">
        <v>56</v>
      </c>
      <c r="S2304" s="4">
        <v>34</v>
      </c>
      <c r="T2304" s="4">
        <v>43</v>
      </c>
      <c r="U2304" s="4">
        <v>51</v>
      </c>
      <c r="V2304" s="13">
        <v>47</v>
      </c>
      <c r="W2304" s="4">
        <v>59</v>
      </c>
      <c r="X2304" s="4">
        <v>45</v>
      </c>
      <c r="Y2304">
        <f t="shared" si="430"/>
        <v>0</v>
      </c>
      <c r="Z2304">
        <f t="shared" si="431"/>
        <v>0</v>
      </c>
    </row>
    <row r="2305" spans="2:26" x14ac:dyDescent="0.25">
      <c r="B2305" s="11">
        <f t="shared" si="432"/>
        <v>44657.541666661105</v>
      </c>
      <c r="C2305" s="1">
        <f t="shared" si="423"/>
        <v>4</v>
      </c>
      <c r="D2305" s="1">
        <f t="shared" si="424"/>
        <v>3</v>
      </c>
      <c r="E2305" s="12">
        <f t="shared" si="425"/>
        <v>14</v>
      </c>
      <c r="F2305" s="124" t="str">
        <f t="shared" si="426"/>
        <v>0</v>
      </c>
      <c r="G2305" s="1">
        <f ca="1">(OFFSET(O2305,0,MATCH(Customer!$J$6,'CDH &amp; HDH'!$P$11:$X$11,0)))</f>
        <v>50</v>
      </c>
      <c r="H2305" s="1" t="str">
        <f t="shared" si="427"/>
        <v>Heating</v>
      </c>
      <c r="I2305" s="1">
        <f ca="1">OFFSET(IF($H2305="Cooling",Customer!$C$25,Customer!$C$52),E2305,D2305)</f>
        <v>70</v>
      </c>
      <c r="J2305" s="1">
        <f ca="1">OFFSET(IF($H2305="Cooling",Customer!$L$25,Customer!$L$52),$E2305,$D2305)</f>
        <v>70</v>
      </c>
      <c r="K2305" s="16">
        <f t="shared" si="428"/>
        <v>0</v>
      </c>
      <c r="L2305" s="16">
        <f t="shared" si="429"/>
        <v>0</v>
      </c>
      <c r="M2305" s="17">
        <f t="shared" ca="1" si="421"/>
        <v>20</v>
      </c>
      <c r="N2305" s="17">
        <f t="shared" ca="1" si="422"/>
        <v>20</v>
      </c>
      <c r="O2305" s="4"/>
      <c r="P2305" s="4">
        <v>63</v>
      </c>
      <c r="Q2305" s="4">
        <v>54</v>
      </c>
      <c r="R2305" s="4">
        <v>57</v>
      </c>
      <c r="S2305" s="4">
        <v>31</v>
      </c>
      <c r="T2305" s="4">
        <v>43</v>
      </c>
      <c r="U2305" s="4">
        <v>52</v>
      </c>
      <c r="V2305" s="13">
        <v>50</v>
      </c>
      <c r="W2305" s="4">
        <v>60</v>
      </c>
      <c r="X2305" s="4">
        <v>45</v>
      </c>
      <c r="Y2305">
        <f t="shared" si="430"/>
        <v>0</v>
      </c>
      <c r="Z2305">
        <f t="shared" si="431"/>
        <v>0</v>
      </c>
    </row>
    <row r="2306" spans="2:26" x14ac:dyDescent="0.25">
      <c r="B2306" s="11">
        <f t="shared" si="432"/>
        <v>44657.58333332777</v>
      </c>
      <c r="C2306" s="1">
        <f t="shared" si="423"/>
        <v>4</v>
      </c>
      <c r="D2306" s="1">
        <f t="shared" si="424"/>
        <v>3</v>
      </c>
      <c r="E2306" s="12">
        <f t="shared" si="425"/>
        <v>15</v>
      </c>
      <c r="F2306" s="124" t="str">
        <f t="shared" si="426"/>
        <v>0</v>
      </c>
      <c r="G2306" s="1">
        <f ca="1">(OFFSET(O2306,0,MATCH(Customer!$J$6,'CDH &amp; HDH'!$P$11:$X$11,0)))</f>
        <v>51</v>
      </c>
      <c r="H2306" s="1" t="str">
        <f t="shared" si="427"/>
        <v>Heating</v>
      </c>
      <c r="I2306" s="1">
        <f ca="1">OFFSET(IF($H2306="Cooling",Customer!$C$25,Customer!$C$52),E2306,D2306)</f>
        <v>70</v>
      </c>
      <c r="J2306" s="1">
        <f ca="1">OFFSET(IF($H2306="Cooling",Customer!$L$25,Customer!$L$52),$E2306,$D2306)</f>
        <v>70</v>
      </c>
      <c r="K2306" s="16">
        <f t="shared" si="428"/>
        <v>0</v>
      </c>
      <c r="L2306" s="16">
        <f t="shared" si="429"/>
        <v>0</v>
      </c>
      <c r="M2306" s="17">
        <f t="shared" ca="1" si="421"/>
        <v>19</v>
      </c>
      <c r="N2306" s="17">
        <f t="shared" ca="1" si="422"/>
        <v>19</v>
      </c>
      <c r="O2306" s="4"/>
      <c r="P2306" s="4">
        <v>63</v>
      </c>
      <c r="Q2306" s="4">
        <v>54</v>
      </c>
      <c r="R2306" s="4">
        <v>58</v>
      </c>
      <c r="S2306" s="4">
        <v>30</v>
      </c>
      <c r="T2306" s="4">
        <v>45</v>
      </c>
      <c r="U2306" s="4">
        <v>53</v>
      </c>
      <c r="V2306" s="13">
        <v>51</v>
      </c>
      <c r="W2306" s="4">
        <v>60</v>
      </c>
      <c r="X2306" s="4">
        <v>45</v>
      </c>
      <c r="Y2306">
        <f t="shared" si="430"/>
        <v>0</v>
      </c>
      <c r="Z2306">
        <f t="shared" si="431"/>
        <v>0</v>
      </c>
    </row>
    <row r="2307" spans="2:26" x14ac:dyDescent="0.25">
      <c r="B2307" s="11">
        <f t="shared" si="432"/>
        <v>44657.624999994434</v>
      </c>
      <c r="C2307" s="1">
        <f t="shared" si="423"/>
        <v>4</v>
      </c>
      <c r="D2307" s="1">
        <f t="shared" si="424"/>
        <v>3</v>
      </c>
      <c r="E2307" s="12">
        <f t="shared" si="425"/>
        <v>16</v>
      </c>
      <c r="F2307" s="124" t="str">
        <f t="shared" si="426"/>
        <v>0</v>
      </c>
      <c r="G2307" s="1">
        <f ca="1">(OFFSET(O2307,0,MATCH(Customer!$J$6,'CDH &amp; HDH'!$P$11:$X$11,0)))</f>
        <v>52</v>
      </c>
      <c r="H2307" s="1" t="str">
        <f t="shared" si="427"/>
        <v>Heating</v>
      </c>
      <c r="I2307" s="1">
        <f ca="1">OFFSET(IF($H2307="Cooling",Customer!$C$25,Customer!$C$52),E2307,D2307)</f>
        <v>70</v>
      </c>
      <c r="J2307" s="1">
        <f ca="1">OFFSET(IF($H2307="Cooling",Customer!$L$25,Customer!$L$52),$E2307,$D2307)</f>
        <v>70</v>
      </c>
      <c r="K2307" s="16">
        <f t="shared" si="428"/>
        <v>0</v>
      </c>
      <c r="L2307" s="16">
        <f t="shared" si="429"/>
        <v>0</v>
      </c>
      <c r="M2307" s="17">
        <f t="shared" ca="1" si="421"/>
        <v>18</v>
      </c>
      <c r="N2307" s="17">
        <f t="shared" ca="1" si="422"/>
        <v>18</v>
      </c>
      <c r="O2307" s="4"/>
      <c r="P2307" s="4">
        <v>63</v>
      </c>
      <c r="Q2307" s="4">
        <v>54</v>
      </c>
      <c r="R2307" s="4">
        <v>59</v>
      </c>
      <c r="S2307" s="4">
        <v>29</v>
      </c>
      <c r="T2307" s="4">
        <v>43</v>
      </c>
      <c r="U2307" s="4">
        <v>53</v>
      </c>
      <c r="V2307" s="13">
        <v>52</v>
      </c>
      <c r="W2307" s="4">
        <v>61</v>
      </c>
      <c r="X2307" s="4">
        <v>45</v>
      </c>
      <c r="Y2307">
        <f t="shared" si="430"/>
        <v>0</v>
      </c>
      <c r="Z2307">
        <f t="shared" si="431"/>
        <v>0</v>
      </c>
    </row>
    <row r="2308" spans="2:26" x14ac:dyDescent="0.25">
      <c r="B2308" s="11">
        <f t="shared" si="432"/>
        <v>44657.666666661098</v>
      </c>
      <c r="C2308" s="1">
        <f t="shared" si="423"/>
        <v>4</v>
      </c>
      <c r="D2308" s="1">
        <f t="shared" si="424"/>
        <v>3</v>
      </c>
      <c r="E2308" s="12">
        <f t="shared" si="425"/>
        <v>17</v>
      </c>
      <c r="F2308" s="124" t="str">
        <f t="shared" si="426"/>
        <v>0</v>
      </c>
      <c r="G2308" s="1">
        <f ca="1">(OFFSET(O2308,0,MATCH(Customer!$J$6,'CDH &amp; HDH'!$P$11:$X$11,0)))</f>
        <v>53</v>
      </c>
      <c r="H2308" s="1" t="str">
        <f t="shared" si="427"/>
        <v>Heating</v>
      </c>
      <c r="I2308" s="1">
        <f ca="1">OFFSET(IF($H2308="Cooling",Customer!$C$25,Customer!$C$52),E2308,D2308)</f>
        <v>70</v>
      </c>
      <c r="J2308" s="1">
        <f ca="1">OFFSET(IF($H2308="Cooling",Customer!$L$25,Customer!$L$52),$E2308,$D2308)</f>
        <v>70</v>
      </c>
      <c r="K2308" s="16">
        <f t="shared" si="428"/>
        <v>0</v>
      </c>
      <c r="L2308" s="16">
        <f t="shared" si="429"/>
        <v>0</v>
      </c>
      <c r="M2308" s="17">
        <f t="shared" ca="1" si="421"/>
        <v>17</v>
      </c>
      <c r="N2308" s="17">
        <f t="shared" ca="1" si="422"/>
        <v>17</v>
      </c>
      <c r="O2308" s="4"/>
      <c r="P2308" s="4">
        <v>59</v>
      </c>
      <c r="Q2308" s="4">
        <v>54</v>
      </c>
      <c r="R2308" s="4">
        <v>58</v>
      </c>
      <c r="S2308" s="4">
        <v>31</v>
      </c>
      <c r="T2308" s="4">
        <v>43</v>
      </c>
      <c r="U2308" s="4">
        <v>54</v>
      </c>
      <c r="V2308" s="13">
        <v>53</v>
      </c>
      <c r="W2308" s="4">
        <v>60</v>
      </c>
      <c r="X2308" s="4">
        <v>45</v>
      </c>
      <c r="Y2308">
        <f t="shared" si="430"/>
        <v>0</v>
      </c>
      <c r="Z2308">
        <f t="shared" si="431"/>
        <v>0</v>
      </c>
    </row>
    <row r="2309" spans="2:26" x14ac:dyDescent="0.25">
      <c r="B2309" s="11">
        <f t="shared" si="432"/>
        <v>44657.708333327762</v>
      </c>
      <c r="C2309" s="1">
        <f t="shared" si="423"/>
        <v>4</v>
      </c>
      <c r="D2309" s="1">
        <f t="shared" si="424"/>
        <v>3</v>
      </c>
      <c r="E2309" s="12">
        <f t="shared" si="425"/>
        <v>18</v>
      </c>
      <c r="F2309" s="124" t="str">
        <f t="shared" si="426"/>
        <v>0</v>
      </c>
      <c r="G2309" s="1">
        <f ca="1">(OFFSET(O2309,0,MATCH(Customer!$J$6,'CDH &amp; HDH'!$P$11:$X$11,0)))</f>
        <v>55</v>
      </c>
      <c r="H2309" s="1" t="str">
        <f t="shared" si="427"/>
        <v>Heating</v>
      </c>
      <c r="I2309" s="1">
        <f ca="1">OFFSET(IF($H2309="Cooling",Customer!$C$25,Customer!$C$52),E2309,D2309)</f>
        <v>70</v>
      </c>
      <c r="J2309" s="1">
        <f ca="1">OFFSET(IF($H2309="Cooling",Customer!$L$25,Customer!$L$52),$E2309,$D2309)</f>
        <v>70</v>
      </c>
      <c r="K2309" s="16">
        <f t="shared" si="428"/>
        <v>0</v>
      </c>
      <c r="L2309" s="16">
        <f t="shared" si="429"/>
        <v>0</v>
      </c>
      <c r="M2309" s="17">
        <f t="shared" ca="1" si="421"/>
        <v>15</v>
      </c>
      <c r="N2309" s="17">
        <f t="shared" ca="1" si="422"/>
        <v>15</v>
      </c>
      <c r="O2309" s="4"/>
      <c r="P2309" s="4">
        <v>57</v>
      </c>
      <c r="Q2309" s="4">
        <v>52</v>
      </c>
      <c r="R2309" s="4">
        <v>56</v>
      </c>
      <c r="S2309" s="4">
        <v>29</v>
      </c>
      <c r="T2309" s="4">
        <v>41</v>
      </c>
      <c r="U2309" s="4">
        <v>53</v>
      </c>
      <c r="V2309" s="13">
        <v>55</v>
      </c>
      <c r="W2309" s="4">
        <v>58</v>
      </c>
      <c r="X2309" s="4">
        <v>44</v>
      </c>
      <c r="Y2309">
        <f t="shared" si="430"/>
        <v>0</v>
      </c>
      <c r="Z2309">
        <f t="shared" si="431"/>
        <v>0</v>
      </c>
    </row>
    <row r="2310" spans="2:26" x14ac:dyDescent="0.25">
      <c r="B2310" s="11">
        <f t="shared" si="432"/>
        <v>44657.749999994427</v>
      </c>
      <c r="C2310" s="1">
        <f t="shared" si="423"/>
        <v>4</v>
      </c>
      <c r="D2310" s="1">
        <f t="shared" si="424"/>
        <v>3</v>
      </c>
      <c r="E2310" s="12">
        <f t="shared" si="425"/>
        <v>19</v>
      </c>
      <c r="F2310" s="124" t="str">
        <f t="shared" si="426"/>
        <v>0</v>
      </c>
      <c r="G2310" s="1">
        <f ca="1">(OFFSET(O2310,0,MATCH(Customer!$J$6,'CDH &amp; HDH'!$P$11:$X$11,0)))</f>
        <v>53</v>
      </c>
      <c r="H2310" s="1" t="str">
        <f t="shared" si="427"/>
        <v>Heating</v>
      </c>
      <c r="I2310" s="1">
        <f ca="1">OFFSET(IF($H2310="Cooling",Customer!$C$25,Customer!$C$52),E2310,D2310)</f>
        <v>66</v>
      </c>
      <c r="J2310" s="1">
        <f ca="1">OFFSET(IF($H2310="Cooling",Customer!$L$25,Customer!$L$52),$E2310,$D2310)</f>
        <v>64</v>
      </c>
      <c r="K2310" s="16">
        <f t="shared" si="428"/>
        <v>0</v>
      </c>
      <c r="L2310" s="16">
        <f t="shared" si="429"/>
        <v>0</v>
      </c>
      <c r="M2310" s="17">
        <f t="shared" ca="1" si="421"/>
        <v>13</v>
      </c>
      <c r="N2310" s="17">
        <f t="shared" ca="1" si="422"/>
        <v>11</v>
      </c>
      <c r="O2310" s="4"/>
      <c r="P2310" s="4">
        <v>55</v>
      </c>
      <c r="Q2310" s="4">
        <v>48</v>
      </c>
      <c r="R2310" s="4">
        <v>55</v>
      </c>
      <c r="S2310" s="4">
        <v>28</v>
      </c>
      <c r="T2310" s="4">
        <v>41</v>
      </c>
      <c r="U2310" s="4">
        <v>50</v>
      </c>
      <c r="V2310" s="13">
        <v>53</v>
      </c>
      <c r="W2310" s="4">
        <v>55</v>
      </c>
      <c r="X2310" s="4">
        <v>43</v>
      </c>
      <c r="Y2310">
        <f t="shared" si="430"/>
        <v>0</v>
      </c>
      <c r="Z2310">
        <f t="shared" si="431"/>
        <v>0</v>
      </c>
    </row>
    <row r="2311" spans="2:26" x14ac:dyDescent="0.25">
      <c r="B2311" s="11">
        <f t="shared" si="432"/>
        <v>44657.791666661091</v>
      </c>
      <c r="C2311" s="1">
        <f t="shared" si="423"/>
        <v>4</v>
      </c>
      <c r="D2311" s="1">
        <f t="shared" si="424"/>
        <v>3</v>
      </c>
      <c r="E2311" s="12">
        <f t="shared" si="425"/>
        <v>20</v>
      </c>
      <c r="F2311" s="124" t="str">
        <f t="shared" si="426"/>
        <v>0</v>
      </c>
      <c r="G2311" s="1">
        <f ca="1">(OFFSET(O2311,0,MATCH(Customer!$J$6,'CDH &amp; HDH'!$P$11:$X$11,0)))</f>
        <v>52</v>
      </c>
      <c r="H2311" s="1" t="str">
        <f t="shared" si="427"/>
        <v>Heating</v>
      </c>
      <c r="I2311" s="1">
        <f ca="1">OFFSET(IF($H2311="Cooling",Customer!$C$25,Customer!$C$52),E2311,D2311)</f>
        <v>66</v>
      </c>
      <c r="J2311" s="1">
        <f ca="1">OFFSET(IF($H2311="Cooling",Customer!$L$25,Customer!$L$52),$E2311,$D2311)</f>
        <v>64</v>
      </c>
      <c r="K2311" s="16">
        <f t="shared" si="428"/>
        <v>0</v>
      </c>
      <c r="L2311" s="16">
        <f t="shared" si="429"/>
        <v>0</v>
      </c>
      <c r="M2311" s="17">
        <f t="shared" ca="1" si="421"/>
        <v>14</v>
      </c>
      <c r="N2311" s="17">
        <f t="shared" ca="1" si="422"/>
        <v>12</v>
      </c>
      <c r="O2311" s="4"/>
      <c r="P2311" s="4">
        <v>55</v>
      </c>
      <c r="Q2311" s="4">
        <v>46</v>
      </c>
      <c r="R2311" s="4">
        <v>51</v>
      </c>
      <c r="S2311" s="4">
        <v>28</v>
      </c>
      <c r="T2311" s="4">
        <v>39</v>
      </c>
      <c r="U2311" s="4">
        <v>49</v>
      </c>
      <c r="V2311" s="13">
        <v>52</v>
      </c>
      <c r="W2311" s="4">
        <v>53</v>
      </c>
      <c r="X2311" s="4">
        <v>40</v>
      </c>
      <c r="Y2311">
        <f t="shared" si="430"/>
        <v>0</v>
      </c>
      <c r="Z2311">
        <f t="shared" si="431"/>
        <v>0</v>
      </c>
    </row>
    <row r="2312" spans="2:26" x14ac:dyDescent="0.25">
      <c r="B2312" s="11">
        <f t="shared" si="432"/>
        <v>44657.833333327755</v>
      </c>
      <c r="C2312" s="1">
        <f t="shared" si="423"/>
        <v>4</v>
      </c>
      <c r="D2312" s="1">
        <f t="shared" si="424"/>
        <v>3</v>
      </c>
      <c r="E2312" s="12">
        <f t="shared" si="425"/>
        <v>21</v>
      </c>
      <c r="F2312" s="124" t="str">
        <f t="shared" si="426"/>
        <v>0</v>
      </c>
      <c r="G2312" s="1">
        <f ca="1">(OFFSET(O2312,0,MATCH(Customer!$J$6,'CDH &amp; HDH'!$P$11:$X$11,0)))</f>
        <v>52</v>
      </c>
      <c r="H2312" s="1" t="str">
        <f t="shared" si="427"/>
        <v>Heating</v>
      </c>
      <c r="I2312" s="1">
        <f ca="1">OFFSET(IF($H2312="Cooling",Customer!$C$25,Customer!$C$52),E2312,D2312)</f>
        <v>66</v>
      </c>
      <c r="J2312" s="1">
        <f ca="1">OFFSET(IF($H2312="Cooling",Customer!$L$25,Customer!$L$52),$E2312,$D2312)</f>
        <v>64</v>
      </c>
      <c r="K2312" s="16">
        <f t="shared" si="428"/>
        <v>0</v>
      </c>
      <c r="L2312" s="16">
        <f t="shared" si="429"/>
        <v>0</v>
      </c>
      <c r="M2312" s="17">
        <f t="shared" ca="1" si="421"/>
        <v>14</v>
      </c>
      <c r="N2312" s="17">
        <f t="shared" ca="1" si="422"/>
        <v>12</v>
      </c>
      <c r="O2312" s="4"/>
      <c r="P2312" s="4">
        <v>52</v>
      </c>
      <c r="Q2312" s="4">
        <v>45</v>
      </c>
      <c r="R2312" s="4">
        <v>46</v>
      </c>
      <c r="S2312" s="4">
        <v>28</v>
      </c>
      <c r="T2312" s="4">
        <v>37</v>
      </c>
      <c r="U2312" s="4">
        <v>49</v>
      </c>
      <c r="V2312" s="13">
        <v>52</v>
      </c>
      <c r="W2312" s="4">
        <v>50</v>
      </c>
      <c r="X2312" s="4">
        <v>40</v>
      </c>
      <c r="Y2312">
        <f t="shared" si="430"/>
        <v>0</v>
      </c>
      <c r="Z2312">
        <f t="shared" si="431"/>
        <v>0</v>
      </c>
    </row>
    <row r="2313" spans="2:26" x14ac:dyDescent="0.25">
      <c r="B2313" s="11">
        <f t="shared" si="432"/>
        <v>44657.874999994419</v>
      </c>
      <c r="C2313" s="1">
        <f t="shared" si="423"/>
        <v>4</v>
      </c>
      <c r="D2313" s="1">
        <f t="shared" si="424"/>
        <v>3</v>
      </c>
      <c r="E2313" s="12">
        <f t="shared" si="425"/>
        <v>22</v>
      </c>
      <c r="F2313" s="124" t="str">
        <f t="shared" si="426"/>
        <v>0</v>
      </c>
      <c r="G2313" s="1">
        <f ca="1">(OFFSET(O2313,0,MATCH(Customer!$J$6,'CDH &amp; HDH'!$P$11:$X$11,0)))</f>
        <v>53</v>
      </c>
      <c r="H2313" s="1" t="str">
        <f t="shared" si="427"/>
        <v>Heating</v>
      </c>
      <c r="I2313" s="1">
        <f ca="1">OFFSET(IF($H2313="Cooling",Customer!$C$25,Customer!$C$52),E2313,D2313)</f>
        <v>66</v>
      </c>
      <c r="J2313" s="1">
        <f ca="1">OFFSET(IF($H2313="Cooling",Customer!$L$25,Customer!$L$52),$E2313,$D2313)</f>
        <v>64</v>
      </c>
      <c r="K2313" s="16">
        <f t="shared" si="428"/>
        <v>0</v>
      </c>
      <c r="L2313" s="16">
        <f t="shared" si="429"/>
        <v>0</v>
      </c>
      <c r="M2313" s="17">
        <f t="shared" ca="1" si="421"/>
        <v>13</v>
      </c>
      <c r="N2313" s="17">
        <f t="shared" ca="1" si="422"/>
        <v>11</v>
      </c>
      <c r="O2313" s="4"/>
      <c r="P2313" s="4">
        <v>52</v>
      </c>
      <c r="Q2313" s="4">
        <v>44</v>
      </c>
      <c r="R2313" s="4">
        <v>42</v>
      </c>
      <c r="S2313" s="4">
        <v>28</v>
      </c>
      <c r="T2313" s="4">
        <v>37</v>
      </c>
      <c r="U2313" s="4">
        <v>48</v>
      </c>
      <c r="V2313" s="13">
        <v>53</v>
      </c>
      <c r="W2313" s="4">
        <v>48</v>
      </c>
      <c r="X2313" s="4">
        <v>40</v>
      </c>
      <c r="Y2313">
        <f t="shared" si="430"/>
        <v>0</v>
      </c>
      <c r="Z2313">
        <f t="shared" si="431"/>
        <v>0</v>
      </c>
    </row>
    <row r="2314" spans="2:26" x14ac:dyDescent="0.25">
      <c r="B2314" s="11">
        <f t="shared" si="432"/>
        <v>44657.916666661084</v>
      </c>
      <c r="C2314" s="1">
        <f t="shared" si="423"/>
        <v>4</v>
      </c>
      <c r="D2314" s="1">
        <f t="shared" si="424"/>
        <v>3</v>
      </c>
      <c r="E2314" s="12">
        <f t="shared" si="425"/>
        <v>23</v>
      </c>
      <c r="F2314" s="124" t="str">
        <f t="shared" si="426"/>
        <v>0</v>
      </c>
      <c r="G2314" s="1">
        <f ca="1">(OFFSET(O2314,0,MATCH(Customer!$J$6,'CDH &amp; HDH'!$P$11:$X$11,0)))</f>
        <v>52</v>
      </c>
      <c r="H2314" s="1" t="str">
        <f t="shared" si="427"/>
        <v>Heating</v>
      </c>
      <c r="I2314" s="1">
        <f ca="1">OFFSET(IF($H2314="Cooling",Customer!$C$25,Customer!$C$52),E2314,D2314)</f>
        <v>66</v>
      </c>
      <c r="J2314" s="1">
        <f ca="1">OFFSET(IF($H2314="Cooling",Customer!$L$25,Customer!$L$52),$E2314,$D2314)</f>
        <v>64</v>
      </c>
      <c r="K2314" s="16">
        <f t="shared" si="428"/>
        <v>0</v>
      </c>
      <c r="L2314" s="16">
        <f t="shared" si="429"/>
        <v>0</v>
      </c>
      <c r="M2314" s="17">
        <f t="shared" ca="1" si="421"/>
        <v>14</v>
      </c>
      <c r="N2314" s="17">
        <f t="shared" ca="1" si="422"/>
        <v>12</v>
      </c>
      <c r="O2314" s="4"/>
      <c r="P2314" s="4">
        <v>50</v>
      </c>
      <c r="Q2314" s="4">
        <v>43</v>
      </c>
      <c r="R2314" s="4">
        <v>44</v>
      </c>
      <c r="S2314" s="4">
        <v>30</v>
      </c>
      <c r="T2314" s="4">
        <v>36</v>
      </c>
      <c r="U2314" s="4">
        <v>49</v>
      </c>
      <c r="V2314" s="13">
        <v>52</v>
      </c>
      <c r="W2314" s="4">
        <v>49</v>
      </c>
      <c r="X2314" s="4">
        <v>39</v>
      </c>
      <c r="Y2314">
        <f t="shared" si="430"/>
        <v>0</v>
      </c>
      <c r="Z2314">
        <f t="shared" si="431"/>
        <v>0</v>
      </c>
    </row>
    <row r="2315" spans="2:26" x14ac:dyDescent="0.25">
      <c r="B2315" s="11">
        <f t="shared" si="432"/>
        <v>44657.958333327748</v>
      </c>
      <c r="C2315" s="1">
        <f t="shared" si="423"/>
        <v>4</v>
      </c>
      <c r="D2315" s="1">
        <f t="shared" si="424"/>
        <v>3</v>
      </c>
      <c r="E2315" s="12">
        <f t="shared" si="425"/>
        <v>24</v>
      </c>
      <c r="F2315" s="124" t="str">
        <f t="shared" si="426"/>
        <v>0</v>
      </c>
      <c r="G2315" s="1">
        <f ca="1">(OFFSET(O2315,0,MATCH(Customer!$J$6,'CDH &amp; HDH'!$P$11:$X$11,0)))</f>
        <v>52</v>
      </c>
      <c r="H2315" s="1" t="str">
        <f t="shared" si="427"/>
        <v>Heating</v>
      </c>
      <c r="I2315" s="1">
        <f ca="1">OFFSET(IF($H2315="Cooling",Customer!$C$25,Customer!$C$52),E2315,D2315)</f>
        <v>66</v>
      </c>
      <c r="J2315" s="1">
        <f ca="1">OFFSET(IF($H2315="Cooling",Customer!$L$25,Customer!$L$52),$E2315,$D2315)</f>
        <v>64</v>
      </c>
      <c r="K2315" s="16">
        <f t="shared" si="428"/>
        <v>0</v>
      </c>
      <c r="L2315" s="16">
        <f t="shared" si="429"/>
        <v>0</v>
      </c>
      <c r="M2315" s="17">
        <f t="shared" ca="1" si="421"/>
        <v>14</v>
      </c>
      <c r="N2315" s="17">
        <f t="shared" ca="1" si="422"/>
        <v>12</v>
      </c>
      <c r="O2315" s="4"/>
      <c r="P2315" s="4">
        <v>49</v>
      </c>
      <c r="Q2315" s="4">
        <v>40</v>
      </c>
      <c r="R2315" s="4">
        <v>46</v>
      </c>
      <c r="S2315" s="4">
        <v>30</v>
      </c>
      <c r="T2315" s="4">
        <v>36</v>
      </c>
      <c r="U2315" s="4">
        <v>48</v>
      </c>
      <c r="V2315" s="13">
        <v>52</v>
      </c>
      <c r="W2315" s="4">
        <v>48</v>
      </c>
      <c r="X2315" s="4">
        <v>38</v>
      </c>
      <c r="Y2315">
        <f t="shared" si="430"/>
        <v>0</v>
      </c>
      <c r="Z2315">
        <f t="shared" si="431"/>
        <v>0</v>
      </c>
    </row>
    <row r="2316" spans="2:26" x14ac:dyDescent="0.25">
      <c r="B2316" s="11">
        <f t="shared" si="432"/>
        <v>44657.999999994412</v>
      </c>
      <c r="C2316" s="1">
        <f t="shared" si="423"/>
        <v>4</v>
      </c>
      <c r="D2316" s="1">
        <f t="shared" si="424"/>
        <v>4</v>
      </c>
      <c r="E2316" s="12">
        <f t="shared" si="425"/>
        <v>1</v>
      </c>
      <c r="F2316" s="124" t="str">
        <f t="shared" si="426"/>
        <v>0</v>
      </c>
      <c r="G2316" s="1">
        <f ca="1">(OFFSET(O2316,0,MATCH(Customer!$J$6,'CDH &amp; HDH'!$P$11:$X$11,0)))</f>
        <v>57</v>
      </c>
      <c r="H2316" s="1" t="str">
        <f t="shared" si="427"/>
        <v>Heating</v>
      </c>
      <c r="I2316" s="1">
        <f ca="1">OFFSET(IF($H2316="Cooling",Customer!$C$25,Customer!$C$52),E2316,D2316)</f>
        <v>66</v>
      </c>
      <c r="J2316" s="1">
        <f ca="1">OFFSET(IF($H2316="Cooling",Customer!$L$25,Customer!$L$52),$E2316,$D2316)</f>
        <v>64</v>
      </c>
      <c r="K2316" s="16">
        <f t="shared" si="428"/>
        <v>0</v>
      </c>
      <c r="L2316" s="16">
        <f t="shared" si="429"/>
        <v>0</v>
      </c>
      <c r="M2316" s="17">
        <f t="shared" ref="M2316:M2379" ca="1" si="433">IF($H2316="Cooling",0,MAX(0,I2316-$G2316))</f>
        <v>9</v>
      </c>
      <c r="N2316" s="17">
        <f t="shared" ref="N2316:N2379" ca="1" si="434">IF($H2316="Cooling",0,MAX(0,J2316-$G2316))</f>
        <v>7</v>
      </c>
      <c r="O2316" s="4"/>
      <c r="P2316" s="4">
        <v>47</v>
      </c>
      <c r="Q2316" s="4">
        <v>41</v>
      </c>
      <c r="R2316" s="4">
        <v>48</v>
      </c>
      <c r="S2316" s="4">
        <v>29</v>
      </c>
      <c r="T2316" s="4">
        <v>27</v>
      </c>
      <c r="U2316" s="4">
        <v>47</v>
      </c>
      <c r="V2316" s="13">
        <v>57</v>
      </c>
      <c r="W2316" s="4">
        <v>48</v>
      </c>
      <c r="X2316" s="4">
        <v>37</v>
      </c>
      <c r="Y2316">
        <f t="shared" si="430"/>
        <v>0</v>
      </c>
      <c r="Z2316">
        <f t="shared" si="431"/>
        <v>0</v>
      </c>
    </row>
    <row r="2317" spans="2:26" x14ac:dyDescent="0.25">
      <c r="B2317" s="11">
        <f t="shared" si="432"/>
        <v>44658.041666661076</v>
      </c>
      <c r="C2317" s="1">
        <f t="shared" ref="C2317:C2380" si="435">MONTH(B2317)</f>
        <v>4</v>
      </c>
      <c r="D2317" s="1">
        <f t="shared" ref="D2317:D2380" si="436">WEEKDAY(B2317,2)</f>
        <v>4</v>
      </c>
      <c r="E2317" s="12">
        <f t="shared" ref="E2317:E2380" si="437">HOUR(B2317)+1</f>
        <v>2</v>
      </c>
      <c r="F2317" s="124" t="str">
        <f t="shared" ref="F2317:F2380" si="438">IF(AND(C2317&gt;5,C2317&lt;9,D2317&lt;6,E2317&gt;14,E2317&lt;19),"1",IF(AND(OR(E2317=8,E2317=9,E2317=19,E2317=20),C2317&lt;3,D2317&lt;6),"1","0"))</f>
        <v>0</v>
      </c>
      <c r="G2317" s="1">
        <f ca="1">(OFFSET(O2317,0,MATCH(Customer!$J$6,'CDH &amp; HDH'!$P$11:$X$11,0)))</f>
        <v>57</v>
      </c>
      <c r="H2317" s="1" t="str">
        <f t="shared" ref="H2317:H2380" si="439">IF(AND(C2317&gt;=5,C2317&lt;=9),"Cooling","Heating")</f>
        <v>Heating</v>
      </c>
      <c r="I2317" s="1">
        <f ca="1">OFFSET(IF($H2317="Cooling",Customer!$C$25,Customer!$C$52),E2317,D2317)</f>
        <v>66</v>
      </c>
      <c r="J2317" s="1">
        <f ca="1">OFFSET(IF($H2317="Cooling",Customer!$L$25,Customer!$L$52),$E2317,$D2317)</f>
        <v>64</v>
      </c>
      <c r="K2317" s="16">
        <f t="shared" ref="K2317:K2380" si="440">IF($H2317="Heating",0,MAX(0,$G2317-I2317))</f>
        <v>0</v>
      </c>
      <c r="L2317" s="16">
        <f t="shared" ref="L2317:L2380" si="441">IF($H2317="Heating",0,MAX(0,$G2317-J2317))</f>
        <v>0</v>
      </c>
      <c r="M2317" s="17">
        <f t="shared" ca="1" si="433"/>
        <v>9</v>
      </c>
      <c r="N2317" s="17">
        <f t="shared" ca="1" si="434"/>
        <v>7</v>
      </c>
      <c r="O2317" s="4"/>
      <c r="P2317" s="4">
        <v>44</v>
      </c>
      <c r="Q2317" s="4">
        <v>42</v>
      </c>
      <c r="R2317" s="4">
        <v>47</v>
      </c>
      <c r="S2317" s="4">
        <v>28</v>
      </c>
      <c r="T2317" s="4">
        <v>27</v>
      </c>
      <c r="U2317" s="4">
        <v>47</v>
      </c>
      <c r="V2317" s="13">
        <v>57</v>
      </c>
      <c r="W2317" s="4">
        <v>49</v>
      </c>
      <c r="X2317" s="4">
        <v>37</v>
      </c>
      <c r="Y2317">
        <f t="shared" ref="Y2317:Y2380" si="442">1.08*400*K2317</f>
        <v>0</v>
      </c>
      <c r="Z2317">
        <f t="shared" ref="Z2317:Z2380" si="443">1.08*400*L2317</f>
        <v>0</v>
      </c>
    </row>
    <row r="2318" spans="2:26" x14ac:dyDescent="0.25">
      <c r="B2318" s="11">
        <f t="shared" ref="B2318:B2381" si="444">B2317+1/24</f>
        <v>44658.083333327741</v>
      </c>
      <c r="C2318" s="1">
        <f t="shared" si="435"/>
        <v>4</v>
      </c>
      <c r="D2318" s="1">
        <f t="shared" si="436"/>
        <v>4</v>
      </c>
      <c r="E2318" s="12">
        <f t="shared" si="437"/>
        <v>3</v>
      </c>
      <c r="F2318" s="124" t="str">
        <f t="shared" si="438"/>
        <v>0</v>
      </c>
      <c r="G2318" s="1">
        <f ca="1">(OFFSET(O2318,0,MATCH(Customer!$J$6,'CDH &amp; HDH'!$P$11:$X$11,0)))</f>
        <v>57</v>
      </c>
      <c r="H2318" s="1" t="str">
        <f t="shared" si="439"/>
        <v>Heating</v>
      </c>
      <c r="I2318" s="1">
        <f ca="1">OFFSET(IF($H2318="Cooling",Customer!$C$25,Customer!$C$52),E2318,D2318)</f>
        <v>66</v>
      </c>
      <c r="J2318" s="1">
        <f ca="1">OFFSET(IF($H2318="Cooling",Customer!$L$25,Customer!$L$52),$E2318,$D2318)</f>
        <v>64</v>
      </c>
      <c r="K2318" s="16">
        <f t="shared" si="440"/>
        <v>0</v>
      </c>
      <c r="L2318" s="16">
        <f t="shared" si="441"/>
        <v>0</v>
      </c>
      <c r="M2318" s="17">
        <f t="shared" ca="1" si="433"/>
        <v>9</v>
      </c>
      <c r="N2318" s="17">
        <f t="shared" ca="1" si="434"/>
        <v>7</v>
      </c>
      <c r="O2318" s="4"/>
      <c r="P2318" s="4">
        <v>44</v>
      </c>
      <c r="Q2318" s="4">
        <v>42</v>
      </c>
      <c r="R2318" s="4">
        <v>47</v>
      </c>
      <c r="S2318" s="4">
        <v>27</v>
      </c>
      <c r="T2318" s="4">
        <v>27</v>
      </c>
      <c r="U2318" s="4">
        <v>46</v>
      </c>
      <c r="V2318" s="13">
        <v>57</v>
      </c>
      <c r="W2318" s="4">
        <v>47</v>
      </c>
      <c r="X2318" s="4">
        <v>35</v>
      </c>
      <c r="Y2318">
        <f t="shared" si="442"/>
        <v>0</v>
      </c>
      <c r="Z2318">
        <f t="shared" si="443"/>
        <v>0</v>
      </c>
    </row>
    <row r="2319" spans="2:26" x14ac:dyDescent="0.25">
      <c r="B2319" s="11">
        <f t="shared" si="444"/>
        <v>44658.124999994405</v>
      </c>
      <c r="C2319" s="1">
        <f t="shared" si="435"/>
        <v>4</v>
      </c>
      <c r="D2319" s="1">
        <f t="shared" si="436"/>
        <v>4</v>
      </c>
      <c r="E2319" s="12">
        <f t="shared" si="437"/>
        <v>4</v>
      </c>
      <c r="F2319" s="124" t="str">
        <f t="shared" si="438"/>
        <v>0</v>
      </c>
      <c r="G2319" s="1">
        <f ca="1">(OFFSET(O2319,0,MATCH(Customer!$J$6,'CDH &amp; HDH'!$P$11:$X$11,0)))</f>
        <v>53</v>
      </c>
      <c r="H2319" s="1" t="str">
        <f t="shared" si="439"/>
        <v>Heating</v>
      </c>
      <c r="I2319" s="1">
        <f ca="1">OFFSET(IF($H2319="Cooling",Customer!$C$25,Customer!$C$52),E2319,D2319)</f>
        <v>66</v>
      </c>
      <c r="J2319" s="1">
        <f ca="1">OFFSET(IF($H2319="Cooling",Customer!$L$25,Customer!$L$52),$E2319,$D2319)</f>
        <v>64</v>
      </c>
      <c r="K2319" s="16">
        <f t="shared" si="440"/>
        <v>0</v>
      </c>
      <c r="L2319" s="16">
        <f t="shared" si="441"/>
        <v>0</v>
      </c>
      <c r="M2319" s="17">
        <f t="shared" ca="1" si="433"/>
        <v>13</v>
      </c>
      <c r="N2319" s="17">
        <f t="shared" ca="1" si="434"/>
        <v>11</v>
      </c>
      <c r="O2319" s="4"/>
      <c r="P2319" s="4">
        <v>45</v>
      </c>
      <c r="Q2319" s="4">
        <v>41</v>
      </c>
      <c r="R2319" s="4">
        <v>46</v>
      </c>
      <c r="S2319" s="4">
        <v>27</v>
      </c>
      <c r="T2319" s="4">
        <v>27</v>
      </c>
      <c r="U2319" s="4">
        <v>45</v>
      </c>
      <c r="V2319" s="13">
        <v>53</v>
      </c>
      <c r="W2319" s="4">
        <v>45</v>
      </c>
      <c r="X2319" s="4">
        <v>32</v>
      </c>
      <c r="Y2319">
        <f t="shared" si="442"/>
        <v>0</v>
      </c>
      <c r="Z2319">
        <f t="shared" si="443"/>
        <v>0</v>
      </c>
    </row>
    <row r="2320" spans="2:26" x14ac:dyDescent="0.25">
      <c r="B2320" s="11">
        <f t="shared" si="444"/>
        <v>44658.166666661069</v>
      </c>
      <c r="C2320" s="1">
        <f t="shared" si="435"/>
        <v>4</v>
      </c>
      <c r="D2320" s="1">
        <f t="shared" si="436"/>
        <v>4</v>
      </c>
      <c r="E2320" s="12">
        <f t="shared" si="437"/>
        <v>5</v>
      </c>
      <c r="F2320" s="124" t="str">
        <f t="shared" si="438"/>
        <v>0</v>
      </c>
      <c r="G2320" s="1">
        <f ca="1">(OFFSET(O2320,0,MATCH(Customer!$J$6,'CDH &amp; HDH'!$P$11:$X$11,0)))</f>
        <v>51</v>
      </c>
      <c r="H2320" s="1" t="str">
        <f t="shared" si="439"/>
        <v>Heating</v>
      </c>
      <c r="I2320" s="1">
        <f ca="1">OFFSET(IF($H2320="Cooling",Customer!$C$25,Customer!$C$52),E2320,D2320)</f>
        <v>66</v>
      </c>
      <c r="J2320" s="1">
        <f ca="1">OFFSET(IF($H2320="Cooling",Customer!$L$25,Customer!$L$52),$E2320,$D2320)</f>
        <v>64</v>
      </c>
      <c r="K2320" s="16">
        <f t="shared" si="440"/>
        <v>0</v>
      </c>
      <c r="L2320" s="16">
        <f t="shared" si="441"/>
        <v>0</v>
      </c>
      <c r="M2320" s="17">
        <f t="shared" ca="1" si="433"/>
        <v>15</v>
      </c>
      <c r="N2320" s="17">
        <f t="shared" ca="1" si="434"/>
        <v>13</v>
      </c>
      <c r="O2320" s="4"/>
      <c r="P2320" s="4">
        <v>42</v>
      </c>
      <c r="Q2320" s="4">
        <v>42</v>
      </c>
      <c r="R2320" s="4">
        <v>46</v>
      </c>
      <c r="S2320" s="4">
        <v>23</v>
      </c>
      <c r="T2320" s="4">
        <v>25</v>
      </c>
      <c r="U2320" s="4">
        <v>44</v>
      </c>
      <c r="V2320" s="13">
        <v>51</v>
      </c>
      <c r="W2320" s="4">
        <v>44</v>
      </c>
      <c r="X2320" s="4">
        <v>31</v>
      </c>
      <c r="Y2320">
        <f t="shared" si="442"/>
        <v>0</v>
      </c>
      <c r="Z2320">
        <f t="shared" si="443"/>
        <v>0</v>
      </c>
    </row>
    <row r="2321" spans="2:26" x14ac:dyDescent="0.25">
      <c r="B2321" s="11">
        <f t="shared" si="444"/>
        <v>44658.208333327733</v>
      </c>
      <c r="C2321" s="1">
        <f t="shared" si="435"/>
        <v>4</v>
      </c>
      <c r="D2321" s="1">
        <f t="shared" si="436"/>
        <v>4</v>
      </c>
      <c r="E2321" s="12">
        <f t="shared" si="437"/>
        <v>6</v>
      </c>
      <c r="F2321" s="124" t="str">
        <f t="shared" si="438"/>
        <v>0</v>
      </c>
      <c r="G2321" s="1">
        <f ca="1">(OFFSET(O2321,0,MATCH(Customer!$J$6,'CDH &amp; HDH'!$P$11:$X$11,0)))</f>
        <v>50</v>
      </c>
      <c r="H2321" s="1" t="str">
        <f t="shared" si="439"/>
        <v>Heating</v>
      </c>
      <c r="I2321" s="1">
        <f ca="1">OFFSET(IF($H2321="Cooling",Customer!$C$25,Customer!$C$52),E2321,D2321)</f>
        <v>66</v>
      </c>
      <c r="J2321" s="1">
        <f ca="1">OFFSET(IF($H2321="Cooling",Customer!$L$25,Customer!$L$52),$E2321,$D2321)</f>
        <v>64</v>
      </c>
      <c r="K2321" s="16">
        <f t="shared" si="440"/>
        <v>0</v>
      </c>
      <c r="L2321" s="16">
        <f t="shared" si="441"/>
        <v>0</v>
      </c>
      <c r="M2321" s="17">
        <f t="shared" ca="1" si="433"/>
        <v>16</v>
      </c>
      <c r="N2321" s="17">
        <f t="shared" ca="1" si="434"/>
        <v>14</v>
      </c>
      <c r="O2321" s="4"/>
      <c r="P2321" s="4">
        <v>40</v>
      </c>
      <c r="Q2321" s="4">
        <v>41</v>
      </c>
      <c r="R2321" s="4">
        <v>47</v>
      </c>
      <c r="S2321" s="4">
        <v>22</v>
      </c>
      <c r="T2321" s="4">
        <v>25</v>
      </c>
      <c r="U2321" s="4">
        <v>43</v>
      </c>
      <c r="V2321" s="13">
        <v>50</v>
      </c>
      <c r="W2321" s="4">
        <v>43</v>
      </c>
      <c r="X2321" s="4">
        <v>31</v>
      </c>
      <c r="Y2321">
        <f t="shared" si="442"/>
        <v>0</v>
      </c>
      <c r="Z2321">
        <f t="shared" si="443"/>
        <v>0</v>
      </c>
    </row>
    <row r="2322" spans="2:26" x14ac:dyDescent="0.25">
      <c r="B2322" s="11">
        <f t="shared" si="444"/>
        <v>44658.249999994398</v>
      </c>
      <c r="C2322" s="1">
        <f t="shared" si="435"/>
        <v>4</v>
      </c>
      <c r="D2322" s="1">
        <f t="shared" si="436"/>
        <v>4</v>
      </c>
      <c r="E2322" s="12">
        <f t="shared" si="437"/>
        <v>7</v>
      </c>
      <c r="F2322" s="124" t="str">
        <f t="shared" si="438"/>
        <v>0</v>
      </c>
      <c r="G2322" s="1">
        <f ca="1">(OFFSET(O2322,0,MATCH(Customer!$J$6,'CDH &amp; HDH'!$P$11:$X$11,0)))</f>
        <v>49</v>
      </c>
      <c r="H2322" s="1" t="str">
        <f t="shared" si="439"/>
        <v>Heating</v>
      </c>
      <c r="I2322" s="1">
        <f ca="1">OFFSET(IF($H2322="Cooling",Customer!$C$25,Customer!$C$52),E2322,D2322)</f>
        <v>66</v>
      </c>
      <c r="J2322" s="1">
        <f ca="1">OFFSET(IF($H2322="Cooling",Customer!$L$25,Customer!$L$52),$E2322,$D2322)</f>
        <v>64</v>
      </c>
      <c r="K2322" s="16">
        <f t="shared" si="440"/>
        <v>0</v>
      </c>
      <c r="L2322" s="16">
        <f t="shared" si="441"/>
        <v>0</v>
      </c>
      <c r="M2322" s="17">
        <f t="shared" ca="1" si="433"/>
        <v>17</v>
      </c>
      <c r="N2322" s="17">
        <f t="shared" ca="1" si="434"/>
        <v>15</v>
      </c>
      <c r="O2322" s="4"/>
      <c r="P2322" s="4">
        <v>43</v>
      </c>
      <c r="Q2322" s="4">
        <v>45</v>
      </c>
      <c r="R2322" s="4">
        <v>47</v>
      </c>
      <c r="S2322" s="4">
        <v>24</v>
      </c>
      <c r="T2322" s="4">
        <v>28</v>
      </c>
      <c r="U2322" s="4">
        <v>47</v>
      </c>
      <c r="V2322" s="13">
        <v>49</v>
      </c>
      <c r="W2322" s="4">
        <v>48</v>
      </c>
      <c r="X2322" s="4">
        <v>32</v>
      </c>
      <c r="Y2322">
        <f t="shared" si="442"/>
        <v>0</v>
      </c>
      <c r="Z2322">
        <f t="shared" si="443"/>
        <v>0</v>
      </c>
    </row>
    <row r="2323" spans="2:26" x14ac:dyDescent="0.25">
      <c r="B2323" s="11">
        <f t="shared" si="444"/>
        <v>44658.291666661062</v>
      </c>
      <c r="C2323" s="1">
        <f t="shared" si="435"/>
        <v>4</v>
      </c>
      <c r="D2323" s="1">
        <f t="shared" si="436"/>
        <v>4</v>
      </c>
      <c r="E2323" s="12">
        <f t="shared" si="437"/>
        <v>8</v>
      </c>
      <c r="F2323" s="124" t="str">
        <f t="shared" si="438"/>
        <v>0</v>
      </c>
      <c r="G2323" s="1">
        <f ca="1">(OFFSET(O2323,0,MATCH(Customer!$J$6,'CDH &amp; HDH'!$P$11:$X$11,0)))</f>
        <v>51</v>
      </c>
      <c r="H2323" s="1" t="str">
        <f t="shared" si="439"/>
        <v>Heating</v>
      </c>
      <c r="I2323" s="1">
        <f ca="1">OFFSET(IF($H2323="Cooling",Customer!$C$25,Customer!$C$52),E2323,D2323)</f>
        <v>70</v>
      </c>
      <c r="J2323" s="1">
        <f ca="1">OFFSET(IF($H2323="Cooling",Customer!$L$25,Customer!$L$52),$E2323,$D2323)</f>
        <v>70</v>
      </c>
      <c r="K2323" s="16">
        <f t="shared" si="440"/>
        <v>0</v>
      </c>
      <c r="L2323" s="16">
        <f t="shared" si="441"/>
        <v>0</v>
      </c>
      <c r="M2323" s="17">
        <f t="shared" ca="1" si="433"/>
        <v>19</v>
      </c>
      <c r="N2323" s="17">
        <f t="shared" ca="1" si="434"/>
        <v>19</v>
      </c>
      <c r="O2323" s="4"/>
      <c r="P2323" s="4">
        <v>47</v>
      </c>
      <c r="Q2323" s="4">
        <v>48</v>
      </c>
      <c r="R2323" s="4">
        <v>51</v>
      </c>
      <c r="S2323" s="4">
        <v>31</v>
      </c>
      <c r="T2323" s="4">
        <v>36</v>
      </c>
      <c r="U2323" s="4">
        <v>52</v>
      </c>
      <c r="V2323" s="13">
        <v>51</v>
      </c>
      <c r="W2323" s="4">
        <v>55</v>
      </c>
      <c r="X2323" s="4">
        <v>32</v>
      </c>
      <c r="Y2323">
        <f t="shared" si="442"/>
        <v>0</v>
      </c>
      <c r="Z2323">
        <f t="shared" si="443"/>
        <v>0</v>
      </c>
    </row>
    <row r="2324" spans="2:26" x14ac:dyDescent="0.25">
      <c r="B2324" s="11">
        <f t="shared" si="444"/>
        <v>44658.333333327726</v>
      </c>
      <c r="C2324" s="1">
        <f t="shared" si="435"/>
        <v>4</v>
      </c>
      <c r="D2324" s="1">
        <f t="shared" si="436"/>
        <v>4</v>
      </c>
      <c r="E2324" s="12">
        <f t="shared" si="437"/>
        <v>9</v>
      </c>
      <c r="F2324" s="124" t="str">
        <f t="shared" si="438"/>
        <v>0</v>
      </c>
      <c r="G2324" s="1">
        <f ca="1">(OFFSET(O2324,0,MATCH(Customer!$J$6,'CDH &amp; HDH'!$P$11:$X$11,0)))</f>
        <v>52</v>
      </c>
      <c r="H2324" s="1" t="str">
        <f t="shared" si="439"/>
        <v>Heating</v>
      </c>
      <c r="I2324" s="1">
        <f ca="1">OFFSET(IF($H2324="Cooling",Customer!$C$25,Customer!$C$52),E2324,D2324)</f>
        <v>70</v>
      </c>
      <c r="J2324" s="1">
        <f ca="1">OFFSET(IF($H2324="Cooling",Customer!$L$25,Customer!$L$52),$E2324,$D2324)</f>
        <v>70</v>
      </c>
      <c r="K2324" s="16">
        <f t="shared" si="440"/>
        <v>0</v>
      </c>
      <c r="L2324" s="16">
        <f t="shared" si="441"/>
        <v>0</v>
      </c>
      <c r="M2324" s="17">
        <f t="shared" ca="1" si="433"/>
        <v>18</v>
      </c>
      <c r="N2324" s="17">
        <f t="shared" ca="1" si="434"/>
        <v>18</v>
      </c>
      <c r="O2324" s="4"/>
      <c r="P2324" s="4">
        <v>48</v>
      </c>
      <c r="Q2324" s="4">
        <v>53</v>
      </c>
      <c r="R2324" s="4">
        <v>54</v>
      </c>
      <c r="S2324" s="4">
        <v>30</v>
      </c>
      <c r="T2324" s="4">
        <v>37</v>
      </c>
      <c r="U2324" s="4">
        <v>58</v>
      </c>
      <c r="V2324" s="13">
        <v>52</v>
      </c>
      <c r="W2324" s="4">
        <v>58</v>
      </c>
      <c r="X2324" s="4">
        <v>32</v>
      </c>
      <c r="Y2324">
        <f t="shared" si="442"/>
        <v>0</v>
      </c>
      <c r="Z2324">
        <f t="shared" si="443"/>
        <v>0</v>
      </c>
    </row>
    <row r="2325" spans="2:26" x14ac:dyDescent="0.25">
      <c r="B2325" s="11">
        <f t="shared" si="444"/>
        <v>44658.37499999439</v>
      </c>
      <c r="C2325" s="1">
        <f t="shared" si="435"/>
        <v>4</v>
      </c>
      <c r="D2325" s="1">
        <f t="shared" si="436"/>
        <v>4</v>
      </c>
      <c r="E2325" s="12">
        <f t="shared" si="437"/>
        <v>10</v>
      </c>
      <c r="F2325" s="124" t="str">
        <f t="shared" si="438"/>
        <v>0</v>
      </c>
      <c r="G2325" s="1">
        <f ca="1">(OFFSET(O2325,0,MATCH(Customer!$J$6,'CDH &amp; HDH'!$P$11:$X$11,0)))</f>
        <v>56</v>
      </c>
      <c r="H2325" s="1" t="str">
        <f t="shared" si="439"/>
        <v>Heating</v>
      </c>
      <c r="I2325" s="1">
        <f ca="1">OFFSET(IF($H2325="Cooling",Customer!$C$25,Customer!$C$52),E2325,D2325)</f>
        <v>70</v>
      </c>
      <c r="J2325" s="1">
        <f ca="1">OFFSET(IF($H2325="Cooling",Customer!$L$25,Customer!$L$52),$E2325,$D2325)</f>
        <v>70</v>
      </c>
      <c r="K2325" s="16">
        <f t="shared" si="440"/>
        <v>0</v>
      </c>
      <c r="L2325" s="16">
        <f t="shared" si="441"/>
        <v>0</v>
      </c>
      <c r="M2325" s="17">
        <f t="shared" ca="1" si="433"/>
        <v>14</v>
      </c>
      <c r="N2325" s="17">
        <f t="shared" ca="1" si="434"/>
        <v>14</v>
      </c>
      <c r="O2325" s="4"/>
      <c r="P2325" s="4">
        <v>51</v>
      </c>
      <c r="Q2325" s="4">
        <v>58</v>
      </c>
      <c r="R2325" s="4">
        <v>58</v>
      </c>
      <c r="S2325" s="4">
        <v>35</v>
      </c>
      <c r="T2325" s="4">
        <v>39</v>
      </c>
      <c r="U2325" s="4">
        <v>60</v>
      </c>
      <c r="V2325" s="13">
        <v>56</v>
      </c>
      <c r="W2325" s="4">
        <v>60</v>
      </c>
      <c r="X2325" s="4">
        <v>34</v>
      </c>
      <c r="Y2325">
        <f t="shared" si="442"/>
        <v>0</v>
      </c>
      <c r="Z2325">
        <f t="shared" si="443"/>
        <v>0</v>
      </c>
    </row>
    <row r="2326" spans="2:26" x14ac:dyDescent="0.25">
      <c r="B2326" s="11">
        <f t="shared" si="444"/>
        <v>44658.416666661054</v>
      </c>
      <c r="C2326" s="1">
        <f t="shared" si="435"/>
        <v>4</v>
      </c>
      <c r="D2326" s="1">
        <f t="shared" si="436"/>
        <v>4</v>
      </c>
      <c r="E2326" s="12">
        <f t="shared" si="437"/>
        <v>11</v>
      </c>
      <c r="F2326" s="124" t="str">
        <f t="shared" si="438"/>
        <v>0</v>
      </c>
      <c r="G2326" s="1">
        <f ca="1">(OFFSET(O2326,0,MATCH(Customer!$J$6,'CDH &amp; HDH'!$P$11:$X$11,0)))</f>
        <v>60</v>
      </c>
      <c r="H2326" s="1" t="str">
        <f t="shared" si="439"/>
        <v>Heating</v>
      </c>
      <c r="I2326" s="1">
        <f ca="1">OFFSET(IF($H2326="Cooling",Customer!$C$25,Customer!$C$52),E2326,D2326)</f>
        <v>70</v>
      </c>
      <c r="J2326" s="1">
        <f ca="1">OFFSET(IF($H2326="Cooling",Customer!$L$25,Customer!$L$52),$E2326,$D2326)</f>
        <v>70</v>
      </c>
      <c r="K2326" s="16">
        <f t="shared" si="440"/>
        <v>0</v>
      </c>
      <c r="L2326" s="16">
        <f t="shared" si="441"/>
        <v>0</v>
      </c>
      <c r="M2326" s="17">
        <f t="shared" ca="1" si="433"/>
        <v>10</v>
      </c>
      <c r="N2326" s="17">
        <f t="shared" ca="1" si="434"/>
        <v>10</v>
      </c>
      <c r="O2326" s="4"/>
      <c r="P2326" s="4">
        <v>50</v>
      </c>
      <c r="Q2326" s="4">
        <v>61</v>
      </c>
      <c r="R2326" s="4">
        <v>59</v>
      </c>
      <c r="S2326" s="4">
        <v>39</v>
      </c>
      <c r="T2326" s="4">
        <v>43</v>
      </c>
      <c r="U2326" s="4">
        <v>61</v>
      </c>
      <c r="V2326" s="13">
        <v>60</v>
      </c>
      <c r="W2326" s="4">
        <v>61</v>
      </c>
      <c r="X2326" s="4">
        <v>39</v>
      </c>
      <c r="Y2326">
        <f t="shared" si="442"/>
        <v>0</v>
      </c>
      <c r="Z2326">
        <f t="shared" si="443"/>
        <v>0</v>
      </c>
    </row>
    <row r="2327" spans="2:26" x14ac:dyDescent="0.25">
      <c r="B2327" s="11">
        <f t="shared" si="444"/>
        <v>44658.458333327719</v>
      </c>
      <c r="C2327" s="1">
        <f t="shared" si="435"/>
        <v>4</v>
      </c>
      <c r="D2327" s="1">
        <f t="shared" si="436"/>
        <v>4</v>
      </c>
      <c r="E2327" s="12">
        <f t="shared" si="437"/>
        <v>12</v>
      </c>
      <c r="F2327" s="124" t="str">
        <f t="shared" si="438"/>
        <v>0</v>
      </c>
      <c r="G2327" s="1">
        <f ca="1">(OFFSET(O2327,0,MATCH(Customer!$J$6,'CDH &amp; HDH'!$P$11:$X$11,0)))</f>
        <v>63</v>
      </c>
      <c r="H2327" s="1" t="str">
        <f t="shared" si="439"/>
        <v>Heating</v>
      </c>
      <c r="I2327" s="1">
        <f ca="1">OFFSET(IF($H2327="Cooling",Customer!$C$25,Customer!$C$52),E2327,D2327)</f>
        <v>70</v>
      </c>
      <c r="J2327" s="1">
        <f ca="1">OFFSET(IF($H2327="Cooling",Customer!$L$25,Customer!$L$52),$E2327,$D2327)</f>
        <v>70</v>
      </c>
      <c r="K2327" s="16">
        <f t="shared" si="440"/>
        <v>0</v>
      </c>
      <c r="L2327" s="16">
        <f t="shared" si="441"/>
        <v>0</v>
      </c>
      <c r="M2327" s="17">
        <f t="shared" ca="1" si="433"/>
        <v>7</v>
      </c>
      <c r="N2327" s="17">
        <f t="shared" ca="1" si="434"/>
        <v>7</v>
      </c>
      <c r="O2327" s="4"/>
      <c r="P2327" s="4">
        <v>52</v>
      </c>
      <c r="Q2327" s="4">
        <v>62</v>
      </c>
      <c r="R2327" s="4">
        <v>59</v>
      </c>
      <c r="S2327" s="4">
        <v>39</v>
      </c>
      <c r="T2327" s="4">
        <v>45</v>
      </c>
      <c r="U2327" s="4">
        <v>62</v>
      </c>
      <c r="V2327" s="13">
        <v>63</v>
      </c>
      <c r="W2327" s="4">
        <v>61</v>
      </c>
      <c r="X2327" s="4">
        <v>41</v>
      </c>
      <c r="Y2327">
        <f t="shared" si="442"/>
        <v>0</v>
      </c>
      <c r="Z2327">
        <f t="shared" si="443"/>
        <v>0</v>
      </c>
    </row>
    <row r="2328" spans="2:26" x14ac:dyDescent="0.25">
      <c r="B2328" s="11">
        <f t="shared" si="444"/>
        <v>44658.499999994383</v>
      </c>
      <c r="C2328" s="1">
        <f t="shared" si="435"/>
        <v>4</v>
      </c>
      <c r="D2328" s="1">
        <f t="shared" si="436"/>
        <v>4</v>
      </c>
      <c r="E2328" s="12">
        <f t="shared" si="437"/>
        <v>13</v>
      </c>
      <c r="F2328" s="124" t="str">
        <f t="shared" si="438"/>
        <v>0</v>
      </c>
      <c r="G2328" s="1">
        <f ca="1">(OFFSET(O2328,0,MATCH(Customer!$J$6,'CDH &amp; HDH'!$P$11:$X$11,0)))</f>
        <v>67</v>
      </c>
      <c r="H2328" s="1" t="str">
        <f t="shared" si="439"/>
        <v>Heating</v>
      </c>
      <c r="I2328" s="1">
        <f ca="1">OFFSET(IF($H2328="Cooling",Customer!$C$25,Customer!$C$52),E2328,D2328)</f>
        <v>70</v>
      </c>
      <c r="J2328" s="1">
        <f ca="1">OFFSET(IF($H2328="Cooling",Customer!$L$25,Customer!$L$52),$E2328,$D2328)</f>
        <v>70</v>
      </c>
      <c r="K2328" s="16">
        <f t="shared" si="440"/>
        <v>0</v>
      </c>
      <c r="L2328" s="16">
        <f t="shared" si="441"/>
        <v>0</v>
      </c>
      <c r="M2328" s="17">
        <f t="shared" ca="1" si="433"/>
        <v>3</v>
      </c>
      <c r="N2328" s="17">
        <f t="shared" ca="1" si="434"/>
        <v>3</v>
      </c>
      <c r="O2328" s="4"/>
      <c r="P2328" s="4">
        <v>55</v>
      </c>
      <c r="Q2328" s="4">
        <v>61</v>
      </c>
      <c r="R2328" s="4">
        <v>60</v>
      </c>
      <c r="S2328" s="4">
        <v>39</v>
      </c>
      <c r="T2328" s="4">
        <v>46</v>
      </c>
      <c r="U2328" s="4">
        <v>62</v>
      </c>
      <c r="V2328" s="13">
        <v>67</v>
      </c>
      <c r="W2328" s="4">
        <v>65</v>
      </c>
      <c r="X2328" s="4">
        <v>45</v>
      </c>
      <c r="Y2328">
        <f t="shared" si="442"/>
        <v>0</v>
      </c>
      <c r="Z2328">
        <f t="shared" si="443"/>
        <v>0</v>
      </c>
    </row>
    <row r="2329" spans="2:26" x14ac:dyDescent="0.25">
      <c r="B2329" s="11">
        <f t="shared" si="444"/>
        <v>44658.541666661047</v>
      </c>
      <c r="C2329" s="1">
        <f t="shared" si="435"/>
        <v>4</v>
      </c>
      <c r="D2329" s="1">
        <f t="shared" si="436"/>
        <v>4</v>
      </c>
      <c r="E2329" s="12">
        <f t="shared" si="437"/>
        <v>14</v>
      </c>
      <c r="F2329" s="124" t="str">
        <f t="shared" si="438"/>
        <v>0</v>
      </c>
      <c r="G2329" s="1">
        <f ca="1">(OFFSET(O2329,0,MATCH(Customer!$J$6,'CDH &amp; HDH'!$P$11:$X$11,0)))</f>
        <v>68</v>
      </c>
      <c r="H2329" s="1" t="str">
        <f t="shared" si="439"/>
        <v>Heating</v>
      </c>
      <c r="I2329" s="1">
        <f ca="1">OFFSET(IF($H2329="Cooling",Customer!$C$25,Customer!$C$52),E2329,D2329)</f>
        <v>70</v>
      </c>
      <c r="J2329" s="1">
        <f ca="1">OFFSET(IF($H2329="Cooling",Customer!$L$25,Customer!$L$52),$E2329,$D2329)</f>
        <v>70</v>
      </c>
      <c r="K2329" s="16">
        <f t="shared" si="440"/>
        <v>0</v>
      </c>
      <c r="L2329" s="16">
        <f t="shared" si="441"/>
        <v>0</v>
      </c>
      <c r="M2329" s="17">
        <f t="shared" ca="1" si="433"/>
        <v>2</v>
      </c>
      <c r="N2329" s="17">
        <f t="shared" ca="1" si="434"/>
        <v>2</v>
      </c>
      <c r="O2329" s="4"/>
      <c r="P2329" s="4">
        <v>54</v>
      </c>
      <c r="Q2329" s="4">
        <v>61</v>
      </c>
      <c r="R2329" s="4">
        <v>60</v>
      </c>
      <c r="S2329" s="4">
        <v>37</v>
      </c>
      <c r="T2329" s="4">
        <v>48</v>
      </c>
      <c r="U2329" s="4">
        <v>63</v>
      </c>
      <c r="V2329" s="13">
        <v>68</v>
      </c>
      <c r="W2329" s="4">
        <v>64</v>
      </c>
      <c r="X2329" s="4">
        <v>46</v>
      </c>
      <c r="Y2329">
        <f t="shared" si="442"/>
        <v>0</v>
      </c>
      <c r="Z2329">
        <f t="shared" si="443"/>
        <v>0</v>
      </c>
    </row>
    <row r="2330" spans="2:26" x14ac:dyDescent="0.25">
      <c r="B2330" s="11">
        <f t="shared" si="444"/>
        <v>44658.583333327711</v>
      </c>
      <c r="C2330" s="1">
        <f t="shared" si="435"/>
        <v>4</v>
      </c>
      <c r="D2330" s="1">
        <f t="shared" si="436"/>
        <v>4</v>
      </c>
      <c r="E2330" s="12">
        <f t="shared" si="437"/>
        <v>15</v>
      </c>
      <c r="F2330" s="124" t="str">
        <f t="shared" si="438"/>
        <v>0</v>
      </c>
      <c r="G2330" s="1">
        <f ca="1">(OFFSET(O2330,0,MATCH(Customer!$J$6,'CDH &amp; HDH'!$P$11:$X$11,0)))</f>
        <v>70</v>
      </c>
      <c r="H2330" s="1" t="str">
        <f t="shared" si="439"/>
        <v>Heating</v>
      </c>
      <c r="I2330" s="1">
        <f ca="1">OFFSET(IF($H2330="Cooling",Customer!$C$25,Customer!$C$52),E2330,D2330)</f>
        <v>70</v>
      </c>
      <c r="J2330" s="1">
        <f ca="1">OFFSET(IF($H2330="Cooling",Customer!$L$25,Customer!$L$52),$E2330,$D2330)</f>
        <v>70</v>
      </c>
      <c r="K2330" s="16">
        <f t="shared" si="440"/>
        <v>0</v>
      </c>
      <c r="L2330" s="16">
        <f t="shared" si="441"/>
        <v>0</v>
      </c>
      <c r="M2330" s="17">
        <f t="shared" ca="1" si="433"/>
        <v>0</v>
      </c>
      <c r="N2330" s="17">
        <f t="shared" ca="1" si="434"/>
        <v>0</v>
      </c>
      <c r="O2330" s="4"/>
      <c r="P2330" s="4">
        <v>54</v>
      </c>
      <c r="Q2330" s="4">
        <v>61</v>
      </c>
      <c r="R2330" s="4">
        <v>60</v>
      </c>
      <c r="S2330" s="4">
        <v>37</v>
      </c>
      <c r="T2330" s="4">
        <v>48</v>
      </c>
      <c r="U2330" s="4">
        <v>63</v>
      </c>
      <c r="V2330" s="13">
        <v>70</v>
      </c>
      <c r="W2330" s="4">
        <v>63</v>
      </c>
      <c r="X2330" s="4">
        <v>47</v>
      </c>
      <c r="Y2330">
        <f t="shared" si="442"/>
        <v>0</v>
      </c>
      <c r="Z2330">
        <f t="shared" si="443"/>
        <v>0</v>
      </c>
    </row>
    <row r="2331" spans="2:26" x14ac:dyDescent="0.25">
      <c r="B2331" s="11">
        <f t="shared" si="444"/>
        <v>44658.624999994376</v>
      </c>
      <c r="C2331" s="1">
        <f t="shared" si="435"/>
        <v>4</v>
      </c>
      <c r="D2331" s="1">
        <f t="shared" si="436"/>
        <v>4</v>
      </c>
      <c r="E2331" s="12">
        <f t="shared" si="437"/>
        <v>16</v>
      </c>
      <c r="F2331" s="124" t="str">
        <f t="shared" si="438"/>
        <v>0</v>
      </c>
      <c r="G2331" s="1">
        <f ca="1">(OFFSET(O2331,0,MATCH(Customer!$J$6,'CDH &amp; HDH'!$P$11:$X$11,0)))</f>
        <v>71</v>
      </c>
      <c r="H2331" s="1" t="str">
        <f t="shared" si="439"/>
        <v>Heating</v>
      </c>
      <c r="I2331" s="1">
        <f ca="1">OFFSET(IF($H2331="Cooling",Customer!$C$25,Customer!$C$52),E2331,D2331)</f>
        <v>70</v>
      </c>
      <c r="J2331" s="1">
        <f ca="1">OFFSET(IF($H2331="Cooling",Customer!$L$25,Customer!$L$52),$E2331,$D2331)</f>
        <v>70</v>
      </c>
      <c r="K2331" s="16">
        <f t="shared" si="440"/>
        <v>0</v>
      </c>
      <c r="L2331" s="16">
        <f t="shared" si="441"/>
        <v>0</v>
      </c>
      <c r="M2331" s="17">
        <f t="shared" ca="1" si="433"/>
        <v>0</v>
      </c>
      <c r="N2331" s="17">
        <f t="shared" ca="1" si="434"/>
        <v>0</v>
      </c>
      <c r="O2331" s="4"/>
      <c r="P2331" s="4">
        <v>52</v>
      </c>
      <c r="Q2331" s="4">
        <v>60</v>
      </c>
      <c r="R2331" s="4">
        <v>60</v>
      </c>
      <c r="S2331" s="4">
        <v>36</v>
      </c>
      <c r="T2331" s="4">
        <v>52</v>
      </c>
      <c r="U2331" s="4">
        <v>62</v>
      </c>
      <c r="V2331" s="13">
        <v>71</v>
      </c>
      <c r="W2331" s="4">
        <v>62</v>
      </c>
      <c r="X2331" s="4">
        <v>47</v>
      </c>
      <c r="Y2331">
        <f t="shared" si="442"/>
        <v>0</v>
      </c>
      <c r="Z2331">
        <f t="shared" si="443"/>
        <v>0</v>
      </c>
    </row>
    <row r="2332" spans="2:26" x14ac:dyDescent="0.25">
      <c r="B2332" s="11">
        <f t="shared" si="444"/>
        <v>44658.66666666104</v>
      </c>
      <c r="C2332" s="1">
        <f t="shared" si="435"/>
        <v>4</v>
      </c>
      <c r="D2332" s="1">
        <f t="shared" si="436"/>
        <v>4</v>
      </c>
      <c r="E2332" s="12">
        <f t="shared" si="437"/>
        <v>17</v>
      </c>
      <c r="F2332" s="124" t="str">
        <f t="shared" si="438"/>
        <v>0</v>
      </c>
      <c r="G2332" s="1">
        <f ca="1">(OFFSET(O2332,0,MATCH(Customer!$J$6,'CDH &amp; HDH'!$P$11:$X$11,0)))</f>
        <v>71</v>
      </c>
      <c r="H2332" s="1" t="str">
        <f t="shared" si="439"/>
        <v>Heating</v>
      </c>
      <c r="I2332" s="1">
        <f ca="1">OFFSET(IF($H2332="Cooling",Customer!$C$25,Customer!$C$52),E2332,D2332)</f>
        <v>70</v>
      </c>
      <c r="J2332" s="1">
        <f ca="1">OFFSET(IF($H2332="Cooling",Customer!$L$25,Customer!$L$52),$E2332,$D2332)</f>
        <v>70</v>
      </c>
      <c r="K2332" s="16">
        <f t="shared" si="440"/>
        <v>0</v>
      </c>
      <c r="L2332" s="16">
        <f t="shared" si="441"/>
        <v>0</v>
      </c>
      <c r="M2332" s="17">
        <f t="shared" ca="1" si="433"/>
        <v>0</v>
      </c>
      <c r="N2332" s="17">
        <f t="shared" ca="1" si="434"/>
        <v>0</v>
      </c>
      <c r="O2332" s="4"/>
      <c r="P2332" s="4">
        <v>50</v>
      </c>
      <c r="Q2332" s="4">
        <v>58</v>
      </c>
      <c r="R2332" s="4">
        <v>59</v>
      </c>
      <c r="S2332" s="4">
        <v>37</v>
      </c>
      <c r="T2332" s="4">
        <v>50</v>
      </c>
      <c r="U2332" s="4">
        <v>62</v>
      </c>
      <c r="V2332" s="13">
        <v>71</v>
      </c>
      <c r="W2332" s="4">
        <v>61</v>
      </c>
      <c r="X2332" s="4">
        <v>44</v>
      </c>
      <c r="Y2332">
        <f t="shared" si="442"/>
        <v>0</v>
      </c>
      <c r="Z2332">
        <f t="shared" si="443"/>
        <v>0</v>
      </c>
    </row>
    <row r="2333" spans="2:26" x14ac:dyDescent="0.25">
      <c r="B2333" s="11">
        <f t="shared" si="444"/>
        <v>44658.708333327704</v>
      </c>
      <c r="C2333" s="1">
        <f t="shared" si="435"/>
        <v>4</v>
      </c>
      <c r="D2333" s="1">
        <f t="shared" si="436"/>
        <v>4</v>
      </c>
      <c r="E2333" s="12">
        <f t="shared" si="437"/>
        <v>18</v>
      </c>
      <c r="F2333" s="124" t="str">
        <f t="shared" si="438"/>
        <v>0</v>
      </c>
      <c r="G2333" s="1">
        <f ca="1">(OFFSET(O2333,0,MATCH(Customer!$J$6,'CDH &amp; HDH'!$P$11:$X$11,0)))</f>
        <v>69</v>
      </c>
      <c r="H2333" s="1" t="str">
        <f t="shared" si="439"/>
        <v>Heating</v>
      </c>
      <c r="I2333" s="1">
        <f ca="1">OFFSET(IF($H2333="Cooling",Customer!$C$25,Customer!$C$52),E2333,D2333)</f>
        <v>70</v>
      </c>
      <c r="J2333" s="1">
        <f ca="1">OFFSET(IF($H2333="Cooling",Customer!$L$25,Customer!$L$52),$E2333,$D2333)</f>
        <v>70</v>
      </c>
      <c r="K2333" s="16">
        <f t="shared" si="440"/>
        <v>0</v>
      </c>
      <c r="L2333" s="16">
        <f t="shared" si="441"/>
        <v>0</v>
      </c>
      <c r="M2333" s="17">
        <f t="shared" ca="1" si="433"/>
        <v>1</v>
      </c>
      <c r="N2333" s="17">
        <f t="shared" ca="1" si="434"/>
        <v>1</v>
      </c>
      <c r="O2333" s="4"/>
      <c r="P2333" s="4">
        <v>48</v>
      </c>
      <c r="Q2333" s="4">
        <v>55</v>
      </c>
      <c r="R2333" s="4">
        <v>57</v>
      </c>
      <c r="S2333" s="4">
        <v>37</v>
      </c>
      <c r="T2333" s="4">
        <v>48</v>
      </c>
      <c r="U2333" s="4">
        <v>60</v>
      </c>
      <c r="V2333" s="13">
        <v>69</v>
      </c>
      <c r="W2333" s="4">
        <v>59</v>
      </c>
      <c r="X2333" s="4">
        <v>41</v>
      </c>
      <c r="Y2333">
        <f t="shared" si="442"/>
        <v>0</v>
      </c>
      <c r="Z2333">
        <f t="shared" si="443"/>
        <v>0</v>
      </c>
    </row>
    <row r="2334" spans="2:26" x14ac:dyDescent="0.25">
      <c r="B2334" s="11">
        <f t="shared" si="444"/>
        <v>44658.749999994368</v>
      </c>
      <c r="C2334" s="1">
        <f t="shared" si="435"/>
        <v>4</v>
      </c>
      <c r="D2334" s="1">
        <f t="shared" si="436"/>
        <v>4</v>
      </c>
      <c r="E2334" s="12">
        <f t="shared" si="437"/>
        <v>19</v>
      </c>
      <c r="F2334" s="124" t="str">
        <f t="shared" si="438"/>
        <v>0</v>
      </c>
      <c r="G2334" s="1">
        <f ca="1">(OFFSET(O2334,0,MATCH(Customer!$J$6,'CDH &amp; HDH'!$P$11:$X$11,0)))</f>
        <v>66</v>
      </c>
      <c r="H2334" s="1" t="str">
        <f t="shared" si="439"/>
        <v>Heating</v>
      </c>
      <c r="I2334" s="1">
        <f ca="1">OFFSET(IF($H2334="Cooling",Customer!$C$25,Customer!$C$52),E2334,D2334)</f>
        <v>66</v>
      </c>
      <c r="J2334" s="1">
        <f ca="1">OFFSET(IF($H2334="Cooling",Customer!$L$25,Customer!$L$52),$E2334,$D2334)</f>
        <v>64</v>
      </c>
      <c r="K2334" s="16">
        <f t="shared" si="440"/>
        <v>0</v>
      </c>
      <c r="L2334" s="16">
        <f t="shared" si="441"/>
        <v>0</v>
      </c>
      <c r="M2334" s="17">
        <f t="shared" ca="1" si="433"/>
        <v>0</v>
      </c>
      <c r="N2334" s="17">
        <f t="shared" ca="1" si="434"/>
        <v>0</v>
      </c>
      <c r="O2334" s="4"/>
      <c r="P2334" s="4">
        <v>47</v>
      </c>
      <c r="Q2334" s="4">
        <v>53</v>
      </c>
      <c r="R2334" s="4">
        <v>56</v>
      </c>
      <c r="S2334" s="4">
        <v>36</v>
      </c>
      <c r="T2334" s="4">
        <v>48</v>
      </c>
      <c r="U2334" s="4">
        <v>56</v>
      </c>
      <c r="V2334" s="13">
        <v>66</v>
      </c>
      <c r="W2334" s="4">
        <v>56</v>
      </c>
      <c r="X2334" s="4">
        <v>41</v>
      </c>
      <c r="Y2334">
        <f t="shared" si="442"/>
        <v>0</v>
      </c>
      <c r="Z2334">
        <f t="shared" si="443"/>
        <v>0</v>
      </c>
    </row>
    <row r="2335" spans="2:26" x14ac:dyDescent="0.25">
      <c r="B2335" s="11">
        <f t="shared" si="444"/>
        <v>44658.791666661033</v>
      </c>
      <c r="C2335" s="1">
        <f t="shared" si="435"/>
        <v>4</v>
      </c>
      <c r="D2335" s="1">
        <f t="shared" si="436"/>
        <v>4</v>
      </c>
      <c r="E2335" s="12">
        <f t="shared" si="437"/>
        <v>20</v>
      </c>
      <c r="F2335" s="124" t="str">
        <f t="shared" si="438"/>
        <v>0</v>
      </c>
      <c r="G2335" s="1">
        <f ca="1">(OFFSET(O2335,0,MATCH(Customer!$J$6,'CDH &amp; HDH'!$P$11:$X$11,0)))</f>
        <v>63</v>
      </c>
      <c r="H2335" s="1" t="str">
        <f t="shared" si="439"/>
        <v>Heating</v>
      </c>
      <c r="I2335" s="1">
        <f ca="1">OFFSET(IF($H2335="Cooling",Customer!$C$25,Customer!$C$52),E2335,D2335)</f>
        <v>66</v>
      </c>
      <c r="J2335" s="1">
        <f ca="1">OFFSET(IF($H2335="Cooling",Customer!$L$25,Customer!$L$52),$E2335,$D2335)</f>
        <v>64</v>
      </c>
      <c r="K2335" s="16">
        <f t="shared" si="440"/>
        <v>0</v>
      </c>
      <c r="L2335" s="16">
        <f t="shared" si="441"/>
        <v>0</v>
      </c>
      <c r="M2335" s="17">
        <f t="shared" ca="1" si="433"/>
        <v>3</v>
      </c>
      <c r="N2335" s="17">
        <f t="shared" ca="1" si="434"/>
        <v>1</v>
      </c>
      <c r="O2335" s="4"/>
      <c r="P2335" s="4">
        <v>46</v>
      </c>
      <c r="Q2335" s="4">
        <v>51</v>
      </c>
      <c r="R2335" s="4">
        <v>54</v>
      </c>
      <c r="S2335" s="4">
        <v>35</v>
      </c>
      <c r="T2335" s="4">
        <v>45</v>
      </c>
      <c r="U2335" s="4">
        <v>54</v>
      </c>
      <c r="V2335" s="13">
        <v>63</v>
      </c>
      <c r="W2335" s="4">
        <v>53</v>
      </c>
      <c r="X2335" s="4">
        <v>38</v>
      </c>
      <c r="Y2335">
        <f t="shared" si="442"/>
        <v>0</v>
      </c>
      <c r="Z2335">
        <f t="shared" si="443"/>
        <v>0</v>
      </c>
    </row>
    <row r="2336" spans="2:26" x14ac:dyDescent="0.25">
      <c r="B2336" s="11">
        <f t="shared" si="444"/>
        <v>44658.833333327697</v>
      </c>
      <c r="C2336" s="1">
        <f t="shared" si="435"/>
        <v>4</v>
      </c>
      <c r="D2336" s="1">
        <f t="shared" si="436"/>
        <v>4</v>
      </c>
      <c r="E2336" s="12">
        <f t="shared" si="437"/>
        <v>21</v>
      </c>
      <c r="F2336" s="124" t="str">
        <f t="shared" si="438"/>
        <v>0</v>
      </c>
      <c r="G2336" s="1">
        <f ca="1">(OFFSET(O2336,0,MATCH(Customer!$J$6,'CDH &amp; HDH'!$P$11:$X$11,0)))</f>
        <v>61</v>
      </c>
      <c r="H2336" s="1" t="str">
        <f t="shared" si="439"/>
        <v>Heating</v>
      </c>
      <c r="I2336" s="1">
        <f ca="1">OFFSET(IF($H2336="Cooling",Customer!$C$25,Customer!$C$52),E2336,D2336)</f>
        <v>66</v>
      </c>
      <c r="J2336" s="1">
        <f ca="1">OFFSET(IF($H2336="Cooling",Customer!$L$25,Customer!$L$52),$E2336,$D2336)</f>
        <v>64</v>
      </c>
      <c r="K2336" s="16">
        <f t="shared" si="440"/>
        <v>0</v>
      </c>
      <c r="L2336" s="16">
        <f t="shared" si="441"/>
        <v>0</v>
      </c>
      <c r="M2336" s="17">
        <f t="shared" ca="1" si="433"/>
        <v>5</v>
      </c>
      <c r="N2336" s="17">
        <f t="shared" ca="1" si="434"/>
        <v>3</v>
      </c>
      <c r="O2336" s="4"/>
      <c r="P2336" s="4">
        <v>43</v>
      </c>
      <c r="Q2336" s="4">
        <v>49</v>
      </c>
      <c r="R2336" s="4">
        <v>53</v>
      </c>
      <c r="S2336" s="4">
        <v>38</v>
      </c>
      <c r="T2336" s="4">
        <v>45</v>
      </c>
      <c r="U2336" s="4">
        <v>52</v>
      </c>
      <c r="V2336" s="13">
        <v>61</v>
      </c>
      <c r="W2336" s="4">
        <v>52</v>
      </c>
      <c r="X2336" s="4">
        <v>36</v>
      </c>
      <c r="Y2336">
        <f t="shared" si="442"/>
        <v>0</v>
      </c>
      <c r="Z2336">
        <f t="shared" si="443"/>
        <v>0</v>
      </c>
    </row>
    <row r="2337" spans="2:26" x14ac:dyDescent="0.25">
      <c r="B2337" s="11">
        <f t="shared" si="444"/>
        <v>44658.874999994361</v>
      </c>
      <c r="C2337" s="1">
        <f t="shared" si="435"/>
        <v>4</v>
      </c>
      <c r="D2337" s="1">
        <f t="shared" si="436"/>
        <v>4</v>
      </c>
      <c r="E2337" s="12">
        <f t="shared" si="437"/>
        <v>22</v>
      </c>
      <c r="F2337" s="124" t="str">
        <f t="shared" si="438"/>
        <v>0</v>
      </c>
      <c r="G2337" s="1">
        <f ca="1">(OFFSET(O2337,0,MATCH(Customer!$J$6,'CDH &amp; HDH'!$P$11:$X$11,0)))</f>
        <v>60</v>
      </c>
      <c r="H2337" s="1" t="str">
        <f t="shared" si="439"/>
        <v>Heating</v>
      </c>
      <c r="I2337" s="1">
        <f ca="1">OFFSET(IF($H2337="Cooling",Customer!$C$25,Customer!$C$52),E2337,D2337)</f>
        <v>66</v>
      </c>
      <c r="J2337" s="1">
        <f ca="1">OFFSET(IF($H2337="Cooling",Customer!$L$25,Customer!$L$52),$E2337,$D2337)</f>
        <v>64</v>
      </c>
      <c r="K2337" s="16">
        <f t="shared" si="440"/>
        <v>0</v>
      </c>
      <c r="L2337" s="16">
        <f t="shared" si="441"/>
        <v>0</v>
      </c>
      <c r="M2337" s="17">
        <f t="shared" ca="1" si="433"/>
        <v>6</v>
      </c>
      <c r="N2337" s="17">
        <f t="shared" ca="1" si="434"/>
        <v>4</v>
      </c>
      <c r="O2337" s="4"/>
      <c r="P2337" s="4">
        <v>44</v>
      </c>
      <c r="Q2337" s="4">
        <v>48</v>
      </c>
      <c r="R2337" s="4">
        <v>51</v>
      </c>
      <c r="S2337" s="4">
        <v>39</v>
      </c>
      <c r="T2337" s="4">
        <v>45</v>
      </c>
      <c r="U2337" s="4">
        <v>50</v>
      </c>
      <c r="V2337" s="13">
        <v>60</v>
      </c>
      <c r="W2337" s="4">
        <v>51</v>
      </c>
      <c r="X2337" s="4">
        <v>34</v>
      </c>
      <c r="Y2337">
        <f t="shared" si="442"/>
        <v>0</v>
      </c>
      <c r="Z2337">
        <f t="shared" si="443"/>
        <v>0</v>
      </c>
    </row>
    <row r="2338" spans="2:26" x14ac:dyDescent="0.25">
      <c r="B2338" s="11">
        <f t="shared" si="444"/>
        <v>44658.916666661025</v>
      </c>
      <c r="C2338" s="1">
        <f t="shared" si="435"/>
        <v>4</v>
      </c>
      <c r="D2338" s="1">
        <f t="shared" si="436"/>
        <v>4</v>
      </c>
      <c r="E2338" s="12">
        <f t="shared" si="437"/>
        <v>23</v>
      </c>
      <c r="F2338" s="124" t="str">
        <f t="shared" si="438"/>
        <v>0</v>
      </c>
      <c r="G2338" s="1">
        <f ca="1">(OFFSET(O2338,0,MATCH(Customer!$J$6,'CDH &amp; HDH'!$P$11:$X$11,0)))</f>
        <v>58</v>
      </c>
      <c r="H2338" s="1" t="str">
        <f t="shared" si="439"/>
        <v>Heating</v>
      </c>
      <c r="I2338" s="1">
        <f ca="1">OFFSET(IF($H2338="Cooling",Customer!$C$25,Customer!$C$52),E2338,D2338)</f>
        <v>66</v>
      </c>
      <c r="J2338" s="1">
        <f ca="1">OFFSET(IF($H2338="Cooling",Customer!$L$25,Customer!$L$52),$E2338,$D2338)</f>
        <v>64</v>
      </c>
      <c r="K2338" s="16">
        <f t="shared" si="440"/>
        <v>0</v>
      </c>
      <c r="L2338" s="16">
        <f t="shared" si="441"/>
        <v>0</v>
      </c>
      <c r="M2338" s="17">
        <f t="shared" ca="1" si="433"/>
        <v>8</v>
      </c>
      <c r="N2338" s="17">
        <f t="shared" ca="1" si="434"/>
        <v>6</v>
      </c>
      <c r="O2338" s="4"/>
      <c r="P2338" s="4">
        <v>43</v>
      </c>
      <c r="Q2338" s="4">
        <v>46</v>
      </c>
      <c r="R2338" s="4">
        <v>51</v>
      </c>
      <c r="S2338" s="4">
        <v>33</v>
      </c>
      <c r="T2338" s="4">
        <v>45</v>
      </c>
      <c r="U2338" s="4">
        <v>48</v>
      </c>
      <c r="V2338" s="13">
        <v>58</v>
      </c>
      <c r="W2338" s="4">
        <v>50</v>
      </c>
      <c r="X2338" s="4">
        <v>33</v>
      </c>
      <c r="Y2338">
        <f t="shared" si="442"/>
        <v>0</v>
      </c>
      <c r="Z2338">
        <f t="shared" si="443"/>
        <v>0</v>
      </c>
    </row>
    <row r="2339" spans="2:26" x14ac:dyDescent="0.25">
      <c r="B2339" s="11">
        <f t="shared" si="444"/>
        <v>44658.95833332769</v>
      </c>
      <c r="C2339" s="1">
        <f t="shared" si="435"/>
        <v>4</v>
      </c>
      <c r="D2339" s="1">
        <f t="shared" si="436"/>
        <v>4</v>
      </c>
      <c r="E2339" s="12">
        <f t="shared" si="437"/>
        <v>24</v>
      </c>
      <c r="F2339" s="124" t="str">
        <f t="shared" si="438"/>
        <v>0</v>
      </c>
      <c r="G2339" s="1">
        <f ca="1">(OFFSET(O2339,0,MATCH(Customer!$J$6,'CDH &amp; HDH'!$P$11:$X$11,0)))</f>
        <v>54</v>
      </c>
      <c r="H2339" s="1" t="str">
        <f t="shared" si="439"/>
        <v>Heating</v>
      </c>
      <c r="I2339" s="1">
        <f ca="1">OFFSET(IF($H2339="Cooling",Customer!$C$25,Customer!$C$52),E2339,D2339)</f>
        <v>66</v>
      </c>
      <c r="J2339" s="1">
        <f ca="1">OFFSET(IF($H2339="Cooling",Customer!$L$25,Customer!$L$52),$E2339,$D2339)</f>
        <v>64</v>
      </c>
      <c r="K2339" s="16">
        <f t="shared" si="440"/>
        <v>0</v>
      </c>
      <c r="L2339" s="16">
        <f t="shared" si="441"/>
        <v>0</v>
      </c>
      <c r="M2339" s="17">
        <f t="shared" ca="1" si="433"/>
        <v>12</v>
      </c>
      <c r="N2339" s="17">
        <f t="shared" ca="1" si="434"/>
        <v>10</v>
      </c>
      <c r="O2339" s="4"/>
      <c r="P2339" s="4">
        <v>42</v>
      </c>
      <c r="Q2339" s="4">
        <v>46</v>
      </c>
      <c r="R2339" s="4">
        <v>51</v>
      </c>
      <c r="S2339" s="4">
        <v>33</v>
      </c>
      <c r="T2339" s="4">
        <v>45</v>
      </c>
      <c r="U2339" s="4">
        <v>47</v>
      </c>
      <c r="V2339" s="13">
        <v>54</v>
      </c>
      <c r="W2339" s="4">
        <v>50</v>
      </c>
      <c r="X2339" s="4">
        <v>31</v>
      </c>
      <c r="Y2339">
        <f t="shared" si="442"/>
        <v>0</v>
      </c>
      <c r="Z2339">
        <f t="shared" si="443"/>
        <v>0</v>
      </c>
    </row>
    <row r="2340" spans="2:26" x14ac:dyDescent="0.25">
      <c r="B2340" s="11">
        <f t="shared" si="444"/>
        <v>44658.999999994354</v>
      </c>
      <c r="C2340" s="1">
        <f t="shared" si="435"/>
        <v>4</v>
      </c>
      <c r="D2340" s="1">
        <f t="shared" si="436"/>
        <v>5</v>
      </c>
      <c r="E2340" s="12">
        <f t="shared" si="437"/>
        <v>1</v>
      </c>
      <c r="F2340" s="124" t="str">
        <f t="shared" si="438"/>
        <v>0</v>
      </c>
      <c r="G2340" s="1">
        <f ca="1">(OFFSET(O2340,0,MATCH(Customer!$J$6,'CDH &amp; HDH'!$P$11:$X$11,0)))</f>
        <v>50</v>
      </c>
      <c r="H2340" s="1" t="str">
        <f t="shared" si="439"/>
        <v>Heating</v>
      </c>
      <c r="I2340" s="1">
        <f ca="1">OFFSET(IF($H2340="Cooling",Customer!$C$25,Customer!$C$52),E2340,D2340)</f>
        <v>66</v>
      </c>
      <c r="J2340" s="1">
        <f ca="1">OFFSET(IF($H2340="Cooling",Customer!$L$25,Customer!$L$52),$E2340,$D2340)</f>
        <v>64</v>
      </c>
      <c r="K2340" s="16">
        <f t="shared" si="440"/>
        <v>0</v>
      </c>
      <c r="L2340" s="16">
        <f t="shared" si="441"/>
        <v>0</v>
      </c>
      <c r="M2340" s="17">
        <f t="shared" ca="1" si="433"/>
        <v>16</v>
      </c>
      <c r="N2340" s="17">
        <f t="shared" ca="1" si="434"/>
        <v>14</v>
      </c>
      <c r="O2340" s="4"/>
      <c r="P2340" s="4">
        <v>39</v>
      </c>
      <c r="Q2340" s="4">
        <v>46</v>
      </c>
      <c r="R2340" s="4">
        <v>51</v>
      </c>
      <c r="S2340" s="4">
        <v>31</v>
      </c>
      <c r="T2340" s="4">
        <v>45</v>
      </c>
      <c r="U2340" s="4">
        <v>43</v>
      </c>
      <c r="V2340" s="13">
        <v>50</v>
      </c>
      <c r="W2340" s="4">
        <v>49</v>
      </c>
      <c r="X2340" s="4">
        <v>31</v>
      </c>
      <c r="Y2340">
        <f t="shared" si="442"/>
        <v>0</v>
      </c>
      <c r="Z2340">
        <f t="shared" si="443"/>
        <v>0</v>
      </c>
    </row>
    <row r="2341" spans="2:26" x14ac:dyDescent="0.25">
      <c r="B2341" s="11">
        <f t="shared" si="444"/>
        <v>44659.041666661018</v>
      </c>
      <c r="C2341" s="1">
        <f t="shared" si="435"/>
        <v>4</v>
      </c>
      <c r="D2341" s="1">
        <f t="shared" si="436"/>
        <v>5</v>
      </c>
      <c r="E2341" s="12">
        <f t="shared" si="437"/>
        <v>2</v>
      </c>
      <c r="F2341" s="124" t="str">
        <f t="shared" si="438"/>
        <v>0</v>
      </c>
      <c r="G2341" s="1">
        <f ca="1">(OFFSET(O2341,0,MATCH(Customer!$J$6,'CDH &amp; HDH'!$P$11:$X$11,0)))</f>
        <v>48</v>
      </c>
      <c r="H2341" s="1" t="str">
        <f t="shared" si="439"/>
        <v>Heating</v>
      </c>
      <c r="I2341" s="1">
        <f ca="1">OFFSET(IF($H2341="Cooling",Customer!$C$25,Customer!$C$52),E2341,D2341)</f>
        <v>66</v>
      </c>
      <c r="J2341" s="1">
        <f ca="1">OFFSET(IF($H2341="Cooling",Customer!$L$25,Customer!$L$52),$E2341,$D2341)</f>
        <v>64</v>
      </c>
      <c r="K2341" s="16">
        <f t="shared" si="440"/>
        <v>0</v>
      </c>
      <c r="L2341" s="16">
        <f t="shared" si="441"/>
        <v>0</v>
      </c>
      <c r="M2341" s="17">
        <f t="shared" ca="1" si="433"/>
        <v>18</v>
      </c>
      <c r="N2341" s="17">
        <f t="shared" ca="1" si="434"/>
        <v>16</v>
      </c>
      <c r="O2341" s="4"/>
      <c r="P2341" s="4">
        <v>39</v>
      </c>
      <c r="Q2341" s="4">
        <v>46</v>
      </c>
      <c r="R2341" s="4">
        <v>50</v>
      </c>
      <c r="S2341" s="4">
        <v>30</v>
      </c>
      <c r="T2341" s="4">
        <v>41</v>
      </c>
      <c r="U2341" s="4">
        <v>42</v>
      </c>
      <c r="V2341" s="13">
        <v>48</v>
      </c>
      <c r="W2341" s="4">
        <v>49</v>
      </c>
      <c r="X2341" s="4">
        <v>29</v>
      </c>
      <c r="Y2341">
        <f t="shared" si="442"/>
        <v>0</v>
      </c>
      <c r="Z2341">
        <f t="shared" si="443"/>
        <v>0</v>
      </c>
    </row>
    <row r="2342" spans="2:26" x14ac:dyDescent="0.25">
      <c r="B2342" s="11">
        <f t="shared" si="444"/>
        <v>44659.083333327682</v>
      </c>
      <c r="C2342" s="1">
        <f t="shared" si="435"/>
        <v>4</v>
      </c>
      <c r="D2342" s="1">
        <f t="shared" si="436"/>
        <v>5</v>
      </c>
      <c r="E2342" s="12">
        <f t="shared" si="437"/>
        <v>3</v>
      </c>
      <c r="F2342" s="124" t="str">
        <f t="shared" si="438"/>
        <v>0</v>
      </c>
      <c r="G2342" s="1">
        <f ca="1">(OFFSET(O2342,0,MATCH(Customer!$J$6,'CDH &amp; HDH'!$P$11:$X$11,0)))</f>
        <v>46</v>
      </c>
      <c r="H2342" s="1" t="str">
        <f t="shared" si="439"/>
        <v>Heating</v>
      </c>
      <c r="I2342" s="1">
        <f ca="1">OFFSET(IF($H2342="Cooling",Customer!$C$25,Customer!$C$52),E2342,D2342)</f>
        <v>66</v>
      </c>
      <c r="J2342" s="1">
        <f ca="1">OFFSET(IF($H2342="Cooling",Customer!$L$25,Customer!$L$52),$E2342,$D2342)</f>
        <v>64</v>
      </c>
      <c r="K2342" s="16">
        <f t="shared" si="440"/>
        <v>0</v>
      </c>
      <c r="L2342" s="16">
        <f t="shared" si="441"/>
        <v>0</v>
      </c>
      <c r="M2342" s="17">
        <f t="shared" ca="1" si="433"/>
        <v>20</v>
      </c>
      <c r="N2342" s="17">
        <f t="shared" ca="1" si="434"/>
        <v>18</v>
      </c>
      <c r="O2342" s="4"/>
      <c r="P2342" s="4">
        <v>37</v>
      </c>
      <c r="Q2342" s="4">
        <v>46</v>
      </c>
      <c r="R2342" s="4">
        <v>49</v>
      </c>
      <c r="S2342" s="4">
        <v>28</v>
      </c>
      <c r="T2342" s="4">
        <v>41</v>
      </c>
      <c r="U2342" s="4">
        <v>41</v>
      </c>
      <c r="V2342" s="13">
        <v>46</v>
      </c>
      <c r="W2342" s="4">
        <v>49</v>
      </c>
      <c r="X2342" s="4">
        <v>31</v>
      </c>
      <c r="Y2342">
        <f t="shared" si="442"/>
        <v>0</v>
      </c>
      <c r="Z2342">
        <f t="shared" si="443"/>
        <v>0</v>
      </c>
    </row>
    <row r="2343" spans="2:26" x14ac:dyDescent="0.25">
      <c r="B2343" s="11">
        <f t="shared" si="444"/>
        <v>44659.124999994347</v>
      </c>
      <c r="C2343" s="1">
        <f t="shared" si="435"/>
        <v>4</v>
      </c>
      <c r="D2343" s="1">
        <f t="shared" si="436"/>
        <v>5</v>
      </c>
      <c r="E2343" s="12">
        <f t="shared" si="437"/>
        <v>4</v>
      </c>
      <c r="F2343" s="124" t="str">
        <f t="shared" si="438"/>
        <v>0</v>
      </c>
      <c r="G2343" s="1">
        <f ca="1">(OFFSET(O2343,0,MATCH(Customer!$J$6,'CDH &amp; HDH'!$P$11:$X$11,0)))</f>
        <v>45</v>
      </c>
      <c r="H2343" s="1" t="str">
        <f t="shared" si="439"/>
        <v>Heating</v>
      </c>
      <c r="I2343" s="1">
        <f ca="1">OFFSET(IF($H2343="Cooling",Customer!$C$25,Customer!$C$52),E2343,D2343)</f>
        <v>66</v>
      </c>
      <c r="J2343" s="1">
        <f ca="1">OFFSET(IF($H2343="Cooling",Customer!$L$25,Customer!$L$52),$E2343,$D2343)</f>
        <v>64</v>
      </c>
      <c r="K2343" s="16">
        <f t="shared" si="440"/>
        <v>0</v>
      </c>
      <c r="L2343" s="16">
        <f t="shared" si="441"/>
        <v>0</v>
      </c>
      <c r="M2343" s="17">
        <f t="shared" ca="1" si="433"/>
        <v>21</v>
      </c>
      <c r="N2343" s="17">
        <f t="shared" ca="1" si="434"/>
        <v>19</v>
      </c>
      <c r="O2343" s="4"/>
      <c r="P2343" s="4">
        <v>37</v>
      </c>
      <c r="Q2343" s="4">
        <v>45</v>
      </c>
      <c r="R2343" s="4">
        <v>48</v>
      </c>
      <c r="S2343" s="4">
        <v>28</v>
      </c>
      <c r="T2343" s="4">
        <v>39</v>
      </c>
      <c r="U2343" s="4">
        <v>41</v>
      </c>
      <c r="V2343" s="13">
        <v>45</v>
      </c>
      <c r="W2343" s="4">
        <v>49</v>
      </c>
      <c r="X2343" s="4">
        <v>31</v>
      </c>
      <c r="Y2343">
        <f t="shared" si="442"/>
        <v>0</v>
      </c>
      <c r="Z2343">
        <f t="shared" si="443"/>
        <v>0</v>
      </c>
    </row>
    <row r="2344" spans="2:26" x14ac:dyDescent="0.25">
      <c r="B2344" s="11">
        <f t="shared" si="444"/>
        <v>44659.166666661011</v>
      </c>
      <c r="C2344" s="1">
        <f t="shared" si="435"/>
        <v>4</v>
      </c>
      <c r="D2344" s="1">
        <f t="shared" si="436"/>
        <v>5</v>
      </c>
      <c r="E2344" s="12">
        <f t="shared" si="437"/>
        <v>5</v>
      </c>
      <c r="F2344" s="124" t="str">
        <f t="shared" si="438"/>
        <v>0</v>
      </c>
      <c r="G2344" s="1">
        <f ca="1">(OFFSET(O2344,0,MATCH(Customer!$J$6,'CDH &amp; HDH'!$P$11:$X$11,0)))</f>
        <v>44</v>
      </c>
      <c r="H2344" s="1" t="str">
        <f t="shared" si="439"/>
        <v>Heating</v>
      </c>
      <c r="I2344" s="1">
        <f ca="1">OFFSET(IF($H2344="Cooling",Customer!$C$25,Customer!$C$52),E2344,D2344)</f>
        <v>66</v>
      </c>
      <c r="J2344" s="1">
        <f ca="1">OFFSET(IF($H2344="Cooling",Customer!$L$25,Customer!$L$52),$E2344,$D2344)</f>
        <v>64</v>
      </c>
      <c r="K2344" s="16">
        <f t="shared" si="440"/>
        <v>0</v>
      </c>
      <c r="L2344" s="16">
        <f t="shared" si="441"/>
        <v>0</v>
      </c>
      <c r="M2344" s="17">
        <f t="shared" ca="1" si="433"/>
        <v>22</v>
      </c>
      <c r="N2344" s="17">
        <f t="shared" ca="1" si="434"/>
        <v>20</v>
      </c>
      <c r="O2344" s="4"/>
      <c r="P2344" s="4">
        <v>37</v>
      </c>
      <c r="Q2344" s="4">
        <v>45</v>
      </c>
      <c r="R2344" s="4">
        <v>48</v>
      </c>
      <c r="S2344" s="4">
        <v>25</v>
      </c>
      <c r="T2344" s="4">
        <v>39</v>
      </c>
      <c r="U2344" s="4">
        <v>40</v>
      </c>
      <c r="V2344" s="13">
        <v>44</v>
      </c>
      <c r="W2344" s="4">
        <v>50</v>
      </c>
      <c r="X2344" s="4">
        <v>31</v>
      </c>
      <c r="Y2344">
        <f t="shared" si="442"/>
        <v>0</v>
      </c>
      <c r="Z2344">
        <f t="shared" si="443"/>
        <v>0</v>
      </c>
    </row>
    <row r="2345" spans="2:26" x14ac:dyDescent="0.25">
      <c r="B2345" s="11">
        <f t="shared" si="444"/>
        <v>44659.208333327675</v>
      </c>
      <c r="C2345" s="1">
        <f t="shared" si="435"/>
        <v>4</v>
      </c>
      <c r="D2345" s="1">
        <f t="shared" si="436"/>
        <v>5</v>
      </c>
      <c r="E2345" s="12">
        <f t="shared" si="437"/>
        <v>6</v>
      </c>
      <c r="F2345" s="124" t="str">
        <f t="shared" si="438"/>
        <v>0</v>
      </c>
      <c r="G2345" s="1">
        <f ca="1">(OFFSET(O2345,0,MATCH(Customer!$J$6,'CDH &amp; HDH'!$P$11:$X$11,0)))</f>
        <v>44</v>
      </c>
      <c r="H2345" s="1" t="str">
        <f t="shared" si="439"/>
        <v>Heating</v>
      </c>
      <c r="I2345" s="1">
        <f ca="1">OFFSET(IF($H2345="Cooling",Customer!$C$25,Customer!$C$52),E2345,D2345)</f>
        <v>66</v>
      </c>
      <c r="J2345" s="1">
        <f ca="1">OFFSET(IF($H2345="Cooling",Customer!$L$25,Customer!$L$52),$E2345,$D2345)</f>
        <v>64</v>
      </c>
      <c r="K2345" s="16">
        <f t="shared" si="440"/>
        <v>0</v>
      </c>
      <c r="L2345" s="16">
        <f t="shared" si="441"/>
        <v>0</v>
      </c>
      <c r="M2345" s="17">
        <f t="shared" ca="1" si="433"/>
        <v>22</v>
      </c>
      <c r="N2345" s="17">
        <f t="shared" ca="1" si="434"/>
        <v>20</v>
      </c>
      <c r="O2345" s="4"/>
      <c r="P2345" s="4">
        <v>36</v>
      </c>
      <c r="Q2345" s="4">
        <v>45</v>
      </c>
      <c r="R2345" s="4">
        <v>47</v>
      </c>
      <c r="S2345" s="4">
        <v>24</v>
      </c>
      <c r="T2345" s="4">
        <v>41</v>
      </c>
      <c r="U2345" s="4">
        <v>41</v>
      </c>
      <c r="V2345" s="13">
        <v>44</v>
      </c>
      <c r="W2345" s="4">
        <v>50</v>
      </c>
      <c r="X2345" s="4">
        <v>31</v>
      </c>
      <c r="Y2345">
        <f t="shared" si="442"/>
        <v>0</v>
      </c>
      <c r="Z2345">
        <f t="shared" si="443"/>
        <v>0</v>
      </c>
    </row>
    <row r="2346" spans="2:26" x14ac:dyDescent="0.25">
      <c r="B2346" s="11">
        <f t="shared" si="444"/>
        <v>44659.249999994339</v>
      </c>
      <c r="C2346" s="1">
        <f t="shared" si="435"/>
        <v>4</v>
      </c>
      <c r="D2346" s="1">
        <f t="shared" si="436"/>
        <v>5</v>
      </c>
      <c r="E2346" s="12">
        <f t="shared" si="437"/>
        <v>7</v>
      </c>
      <c r="F2346" s="124" t="str">
        <f t="shared" si="438"/>
        <v>0</v>
      </c>
      <c r="G2346" s="1">
        <f ca="1">(OFFSET(O2346,0,MATCH(Customer!$J$6,'CDH &amp; HDH'!$P$11:$X$11,0)))</f>
        <v>43</v>
      </c>
      <c r="H2346" s="1" t="str">
        <f t="shared" si="439"/>
        <v>Heating</v>
      </c>
      <c r="I2346" s="1">
        <f ca="1">OFFSET(IF($H2346="Cooling",Customer!$C$25,Customer!$C$52),E2346,D2346)</f>
        <v>66</v>
      </c>
      <c r="J2346" s="1">
        <f ca="1">OFFSET(IF($H2346="Cooling",Customer!$L$25,Customer!$L$52),$E2346,$D2346)</f>
        <v>64</v>
      </c>
      <c r="K2346" s="16">
        <f t="shared" si="440"/>
        <v>0</v>
      </c>
      <c r="L2346" s="16">
        <f t="shared" si="441"/>
        <v>0</v>
      </c>
      <c r="M2346" s="17">
        <f t="shared" ca="1" si="433"/>
        <v>23</v>
      </c>
      <c r="N2346" s="17">
        <f t="shared" ca="1" si="434"/>
        <v>21</v>
      </c>
      <c r="O2346" s="4"/>
      <c r="P2346" s="4">
        <v>37</v>
      </c>
      <c r="Q2346" s="4">
        <v>46</v>
      </c>
      <c r="R2346" s="4">
        <v>47</v>
      </c>
      <c r="S2346" s="4">
        <v>23</v>
      </c>
      <c r="T2346" s="4">
        <v>41</v>
      </c>
      <c r="U2346" s="4">
        <v>44</v>
      </c>
      <c r="V2346" s="13">
        <v>43</v>
      </c>
      <c r="W2346" s="4">
        <v>50</v>
      </c>
      <c r="X2346" s="4">
        <v>33</v>
      </c>
      <c r="Y2346">
        <f t="shared" si="442"/>
        <v>0</v>
      </c>
      <c r="Z2346">
        <f t="shared" si="443"/>
        <v>0</v>
      </c>
    </row>
    <row r="2347" spans="2:26" x14ac:dyDescent="0.25">
      <c r="B2347" s="11">
        <f t="shared" si="444"/>
        <v>44659.291666661004</v>
      </c>
      <c r="C2347" s="1">
        <f t="shared" si="435"/>
        <v>4</v>
      </c>
      <c r="D2347" s="1">
        <f t="shared" si="436"/>
        <v>5</v>
      </c>
      <c r="E2347" s="12">
        <f t="shared" si="437"/>
        <v>8</v>
      </c>
      <c r="F2347" s="124" t="str">
        <f t="shared" si="438"/>
        <v>0</v>
      </c>
      <c r="G2347" s="1">
        <f ca="1">(OFFSET(O2347,0,MATCH(Customer!$J$6,'CDH &amp; HDH'!$P$11:$X$11,0)))</f>
        <v>44</v>
      </c>
      <c r="H2347" s="1" t="str">
        <f t="shared" si="439"/>
        <v>Heating</v>
      </c>
      <c r="I2347" s="1">
        <f ca="1">OFFSET(IF($H2347="Cooling",Customer!$C$25,Customer!$C$52),E2347,D2347)</f>
        <v>70</v>
      </c>
      <c r="J2347" s="1">
        <f ca="1">OFFSET(IF($H2347="Cooling",Customer!$L$25,Customer!$L$52),$E2347,$D2347)</f>
        <v>70</v>
      </c>
      <c r="K2347" s="16">
        <f t="shared" si="440"/>
        <v>0</v>
      </c>
      <c r="L2347" s="16">
        <f t="shared" si="441"/>
        <v>0</v>
      </c>
      <c r="M2347" s="17">
        <f t="shared" ca="1" si="433"/>
        <v>26</v>
      </c>
      <c r="N2347" s="17">
        <f t="shared" ca="1" si="434"/>
        <v>26</v>
      </c>
      <c r="O2347" s="4"/>
      <c r="P2347" s="4">
        <v>39</v>
      </c>
      <c r="Q2347" s="4">
        <v>49</v>
      </c>
      <c r="R2347" s="4">
        <v>49</v>
      </c>
      <c r="S2347" s="4">
        <v>22</v>
      </c>
      <c r="T2347" s="4">
        <v>43</v>
      </c>
      <c r="U2347" s="4">
        <v>46</v>
      </c>
      <c r="V2347" s="13">
        <v>44</v>
      </c>
      <c r="W2347" s="4">
        <v>50</v>
      </c>
      <c r="X2347" s="4">
        <v>35</v>
      </c>
      <c r="Y2347">
        <f t="shared" si="442"/>
        <v>0</v>
      </c>
      <c r="Z2347">
        <f t="shared" si="443"/>
        <v>0</v>
      </c>
    </row>
    <row r="2348" spans="2:26" x14ac:dyDescent="0.25">
      <c r="B2348" s="11">
        <f t="shared" si="444"/>
        <v>44659.333333327668</v>
      </c>
      <c r="C2348" s="1">
        <f t="shared" si="435"/>
        <v>4</v>
      </c>
      <c r="D2348" s="1">
        <f t="shared" si="436"/>
        <v>5</v>
      </c>
      <c r="E2348" s="12">
        <f t="shared" si="437"/>
        <v>9</v>
      </c>
      <c r="F2348" s="124" t="str">
        <f t="shared" si="438"/>
        <v>0</v>
      </c>
      <c r="G2348" s="1">
        <f ca="1">(OFFSET(O2348,0,MATCH(Customer!$J$6,'CDH &amp; HDH'!$P$11:$X$11,0)))</f>
        <v>45</v>
      </c>
      <c r="H2348" s="1" t="str">
        <f t="shared" si="439"/>
        <v>Heating</v>
      </c>
      <c r="I2348" s="1">
        <f ca="1">OFFSET(IF($H2348="Cooling",Customer!$C$25,Customer!$C$52),E2348,D2348)</f>
        <v>70</v>
      </c>
      <c r="J2348" s="1">
        <f ca="1">OFFSET(IF($H2348="Cooling",Customer!$L$25,Customer!$L$52),$E2348,$D2348)</f>
        <v>70</v>
      </c>
      <c r="K2348" s="16">
        <f t="shared" si="440"/>
        <v>0</v>
      </c>
      <c r="L2348" s="16">
        <f t="shared" si="441"/>
        <v>0</v>
      </c>
      <c r="M2348" s="17">
        <f t="shared" ca="1" si="433"/>
        <v>25</v>
      </c>
      <c r="N2348" s="17">
        <f t="shared" ca="1" si="434"/>
        <v>25</v>
      </c>
      <c r="O2348" s="4"/>
      <c r="P2348" s="4">
        <v>40</v>
      </c>
      <c r="Q2348" s="4">
        <v>49</v>
      </c>
      <c r="R2348" s="4">
        <v>52</v>
      </c>
      <c r="S2348" s="4">
        <v>24</v>
      </c>
      <c r="T2348" s="4">
        <v>45</v>
      </c>
      <c r="U2348" s="4">
        <v>49</v>
      </c>
      <c r="V2348" s="13">
        <v>45</v>
      </c>
      <c r="W2348" s="4">
        <v>51</v>
      </c>
      <c r="X2348" s="4">
        <v>38</v>
      </c>
      <c r="Y2348">
        <f t="shared" si="442"/>
        <v>0</v>
      </c>
      <c r="Z2348">
        <f t="shared" si="443"/>
        <v>0</v>
      </c>
    </row>
    <row r="2349" spans="2:26" x14ac:dyDescent="0.25">
      <c r="B2349" s="11">
        <f t="shared" si="444"/>
        <v>44659.374999994332</v>
      </c>
      <c r="C2349" s="1">
        <f t="shared" si="435"/>
        <v>4</v>
      </c>
      <c r="D2349" s="1">
        <f t="shared" si="436"/>
        <v>5</v>
      </c>
      <c r="E2349" s="12">
        <f t="shared" si="437"/>
        <v>10</v>
      </c>
      <c r="F2349" s="124" t="str">
        <f t="shared" si="438"/>
        <v>0</v>
      </c>
      <c r="G2349" s="1">
        <f ca="1">(OFFSET(O2349,0,MATCH(Customer!$J$6,'CDH &amp; HDH'!$P$11:$X$11,0)))</f>
        <v>47</v>
      </c>
      <c r="H2349" s="1" t="str">
        <f t="shared" si="439"/>
        <v>Heating</v>
      </c>
      <c r="I2349" s="1">
        <f ca="1">OFFSET(IF($H2349="Cooling",Customer!$C$25,Customer!$C$52),E2349,D2349)</f>
        <v>70</v>
      </c>
      <c r="J2349" s="1">
        <f ca="1">OFFSET(IF($H2349="Cooling",Customer!$L$25,Customer!$L$52),$E2349,$D2349)</f>
        <v>70</v>
      </c>
      <c r="K2349" s="16">
        <f t="shared" si="440"/>
        <v>0</v>
      </c>
      <c r="L2349" s="16">
        <f t="shared" si="441"/>
        <v>0</v>
      </c>
      <c r="M2349" s="17">
        <f t="shared" ca="1" si="433"/>
        <v>23</v>
      </c>
      <c r="N2349" s="17">
        <f t="shared" ca="1" si="434"/>
        <v>23</v>
      </c>
      <c r="O2349" s="4"/>
      <c r="P2349" s="4">
        <v>43</v>
      </c>
      <c r="Q2349" s="4">
        <v>52</v>
      </c>
      <c r="R2349" s="4">
        <v>54</v>
      </c>
      <c r="S2349" s="4">
        <v>25</v>
      </c>
      <c r="T2349" s="4">
        <v>46</v>
      </c>
      <c r="U2349" s="4">
        <v>52</v>
      </c>
      <c r="V2349" s="13">
        <v>47</v>
      </c>
      <c r="W2349" s="4">
        <v>53</v>
      </c>
      <c r="X2349" s="4">
        <v>39</v>
      </c>
      <c r="Y2349">
        <f t="shared" si="442"/>
        <v>0</v>
      </c>
      <c r="Z2349">
        <f t="shared" si="443"/>
        <v>0</v>
      </c>
    </row>
    <row r="2350" spans="2:26" x14ac:dyDescent="0.25">
      <c r="B2350" s="11">
        <f t="shared" si="444"/>
        <v>44659.416666660996</v>
      </c>
      <c r="C2350" s="1">
        <f t="shared" si="435"/>
        <v>4</v>
      </c>
      <c r="D2350" s="1">
        <f t="shared" si="436"/>
        <v>5</v>
      </c>
      <c r="E2350" s="12">
        <f t="shared" si="437"/>
        <v>11</v>
      </c>
      <c r="F2350" s="124" t="str">
        <f t="shared" si="438"/>
        <v>0</v>
      </c>
      <c r="G2350" s="1">
        <f ca="1">(OFFSET(O2350,0,MATCH(Customer!$J$6,'CDH &amp; HDH'!$P$11:$X$11,0)))</f>
        <v>48</v>
      </c>
      <c r="H2350" s="1" t="str">
        <f t="shared" si="439"/>
        <v>Heating</v>
      </c>
      <c r="I2350" s="1">
        <f ca="1">OFFSET(IF($H2350="Cooling",Customer!$C$25,Customer!$C$52),E2350,D2350)</f>
        <v>70</v>
      </c>
      <c r="J2350" s="1">
        <f ca="1">OFFSET(IF($H2350="Cooling",Customer!$L$25,Customer!$L$52),$E2350,$D2350)</f>
        <v>70</v>
      </c>
      <c r="K2350" s="16">
        <f t="shared" si="440"/>
        <v>0</v>
      </c>
      <c r="L2350" s="16">
        <f t="shared" si="441"/>
        <v>0</v>
      </c>
      <c r="M2350" s="17">
        <f t="shared" ca="1" si="433"/>
        <v>22</v>
      </c>
      <c r="N2350" s="17">
        <f t="shared" ca="1" si="434"/>
        <v>22</v>
      </c>
      <c r="O2350" s="4"/>
      <c r="P2350" s="4">
        <v>46</v>
      </c>
      <c r="Q2350" s="4">
        <v>56</v>
      </c>
      <c r="R2350" s="4">
        <v>55</v>
      </c>
      <c r="S2350" s="4">
        <v>26</v>
      </c>
      <c r="T2350" s="4">
        <v>50</v>
      </c>
      <c r="U2350" s="4">
        <v>56</v>
      </c>
      <c r="V2350" s="13">
        <v>48</v>
      </c>
      <c r="W2350" s="4">
        <v>57</v>
      </c>
      <c r="X2350" s="4">
        <v>43</v>
      </c>
      <c r="Y2350">
        <f t="shared" si="442"/>
        <v>0</v>
      </c>
      <c r="Z2350">
        <f t="shared" si="443"/>
        <v>0</v>
      </c>
    </row>
    <row r="2351" spans="2:26" x14ac:dyDescent="0.25">
      <c r="B2351" s="11">
        <f t="shared" si="444"/>
        <v>44659.458333327661</v>
      </c>
      <c r="C2351" s="1">
        <f t="shared" si="435"/>
        <v>4</v>
      </c>
      <c r="D2351" s="1">
        <f t="shared" si="436"/>
        <v>5</v>
      </c>
      <c r="E2351" s="12">
        <f t="shared" si="437"/>
        <v>12</v>
      </c>
      <c r="F2351" s="124" t="str">
        <f t="shared" si="438"/>
        <v>0</v>
      </c>
      <c r="G2351" s="1">
        <f ca="1">(OFFSET(O2351,0,MATCH(Customer!$J$6,'CDH &amp; HDH'!$P$11:$X$11,0)))</f>
        <v>51</v>
      </c>
      <c r="H2351" s="1" t="str">
        <f t="shared" si="439"/>
        <v>Heating</v>
      </c>
      <c r="I2351" s="1">
        <f ca="1">OFFSET(IF($H2351="Cooling",Customer!$C$25,Customer!$C$52),E2351,D2351)</f>
        <v>70</v>
      </c>
      <c r="J2351" s="1">
        <f ca="1">OFFSET(IF($H2351="Cooling",Customer!$L$25,Customer!$L$52),$E2351,$D2351)</f>
        <v>70</v>
      </c>
      <c r="K2351" s="16">
        <f t="shared" si="440"/>
        <v>0</v>
      </c>
      <c r="L2351" s="16">
        <f t="shared" si="441"/>
        <v>0</v>
      </c>
      <c r="M2351" s="17">
        <f t="shared" ca="1" si="433"/>
        <v>19</v>
      </c>
      <c r="N2351" s="17">
        <f t="shared" ca="1" si="434"/>
        <v>19</v>
      </c>
      <c r="O2351" s="4"/>
      <c r="P2351" s="4">
        <v>45</v>
      </c>
      <c r="Q2351" s="4">
        <v>57</v>
      </c>
      <c r="R2351" s="4">
        <v>56</v>
      </c>
      <c r="S2351" s="4">
        <v>27</v>
      </c>
      <c r="T2351" s="4">
        <v>54</v>
      </c>
      <c r="U2351" s="4">
        <v>60</v>
      </c>
      <c r="V2351" s="13">
        <v>51</v>
      </c>
      <c r="W2351" s="4">
        <v>60</v>
      </c>
      <c r="X2351" s="4">
        <v>45</v>
      </c>
      <c r="Y2351">
        <f t="shared" si="442"/>
        <v>0</v>
      </c>
      <c r="Z2351">
        <f t="shared" si="443"/>
        <v>0</v>
      </c>
    </row>
    <row r="2352" spans="2:26" x14ac:dyDescent="0.25">
      <c r="B2352" s="11">
        <f t="shared" si="444"/>
        <v>44659.499999994325</v>
      </c>
      <c r="C2352" s="1">
        <f t="shared" si="435"/>
        <v>4</v>
      </c>
      <c r="D2352" s="1">
        <f t="shared" si="436"/>
        <v>5</v>
      </c>
      <c r="E2352" s="12">
        <f t="shared" si="437"/>
        <v>13</v>
      </c>
      <c r="F2352" s="124" t="str">
        <f t="shared" si="438"/>
        <v>0</v>
      </c>
      <c r="G2352" s="1">
        <f ca="1">(OFFSET(O2352,0,MATCH(Customer!$J$6,'CDH &amp; HDH'!$P$11:$X$11,0)))</f>
        <v>52</v>
      </c>
      <c r="H2352" s="1" t="str">
        <f t="shared" si="439"/>
        <v>Heating</v>
      </c>
      <c r="I2352" s="1">
        <f ca="1">OFFSET(IF($H2352="Cooling",Customer!$C$25,Customer!$C$52),E2352,D2352)</f>
        <v>70</v>
      </c>
      <c r="J2352" s="1">
        <f ca="1">OFFSET(IF($H2352="Cooling",Customer!$L$25,Customer!$L$52),$E2352,$D2352)</f>
        <v>70</v>
      </c>
      <c r="K2352" s="16">
        <f t="shared" si="440"/>
        <v>0</v>
      </c>
      <c r="L2352" s="16">
        <f t="shared" si="441"/>
        <v>0</v>
      </c>
      <c r="M2352" s="17">
        <f t="shared" ca="1" si="433"/>
        <v>18</v>
      </c>
      <c r="N2352" s="17">
        <f t="shared" ca="1" si="434"/>
        <v>18</v>
      </c>
      <c r="O2352" s="4"/>
      <c r="P2352" s="4">
        <v>49</v>
      </c>
      <c r="Q2352" s="4">
        <v>60</v>
      </c>
      <c r="R2352" s="4">
        <v>57</v>
      </c>
      <c r="S2352" s="4">
        <v>28</v>
      </c>
      <c r="T2352" s="4">
        <v>57</v>
      </c>
      <c r="U2352" s="4">
        <v>64</v>
      </c>
      <c r="V2352" s="13">
        <v>52</v>
      </c>
      <c r="W2352" s="4">
        <v>63</v>
      </c>
      <c r="X2352" s="4">
        <v>47</v>
      </c>
      <c r="Y2352">
        <f t="shared" si="442"/>
        <v>0</v>
      </c>
      <c r="Z2352">
        <f t="shared" si="443"/>
        <v>0</v>
      </c>
    </row>
    <row r="2353" spans="2:26" x14ac:dyDescent="0.25">
      <c r="B2353" s="11">
        <f t="shared" si="444"/>
        <v>44659.541666660989</v>
      </c>
      <c r="C2353" s="1">
        <f t="shared" si="435"/>
        <v>4</v>
      </c>
      <c r="D2353" s="1">
        <f t="shared" si="436"/>
        <v>5</v>
      </c>
      <c r="E2353" s="12">
        <f t="shared" si="437"/>
        <v>14</v>
      </c>
      <c r="F2353" s="124" t="str">
        <f t="shared" si="438"/>
        <v>0</v>
      </c>
      <c r="G2353" s="1">
        <f ca="1">(OFFSET(O2353,0,MATCH(Customer!$J$6,'CDH &amp; HDH'!$P$11:$X$11,0)))</f>
        <v>53</v>
      </c>
      <c r="H2353" s="1" t="str">
        <f t="shared" si="439"/>
        <v>Heating</v>
      </c>
      <c r="I2353" s="1">
        <f ca="1">OFFSET(IF($H2353="Cooling",Customer!$C$25,Customer!$C$52),E2353,D2353)</f>
        <v>70</v>
      </c>
      <c r="J2353" s="1">
        <f ca="1">OFFSET(IF($H2353="Cooling",Customer!$L$25,Customer!$L$52),$E2353,$D2353)</f>
        <v>70</v>
      </c>
      <c r="K2353" s="16">
        <f t="shared" si="440"/>
        <v>0</v>
      </c>
      <c r="L2353" s="16">
        <f t="shared" si="441"/>
        <v>0</v>
      </c>
      <c r="M2353" s="17">
        <f t="shared" ca="1" si="433"/>
        <v>17</v>
      </c>
      <c r="N2353" s="17">
        <f t="shared" ca="1" si="434"/>
        <v>17</v>
      </c>
      <c r="O2353" s="4"/>
      <c r="P2353" s="4">
        <v>42</v>
      </c>
      <c r="Q2353" s="4">
        <v>59</v>
      </c>
      <c r="R2353" s="4">
        <v>56</v>
      </c>
      <c r="S2353" s="4">
        <v>29</v>
      </c>
      <c r="T2353" s="4">
        <v>61</v>
      </c>
      <c r="U2353" s="4">
        <v>64</v>
      </c>
      <c r="V2353" s="13">
        <v>53</v>
      </c>
      <c r="W2353" s="4">
        <v>64</v>
      </c>
      <c r="X2353" s="4">
        <v>46</v>
      </c>
      <c r="Y2353">
        <f t="shared" si="442"/>
        <v>0</v>
      </c>
      <c r="Z2353">
        <f t="shared" si="443"/>
        <v>0</v>
      </c>
    </row>
    <row r="2354" spans="2:26" x14ac:dyDescent="0.25">
      <c r="B2354" s="11">
        <f t="shared" si="444"/>
        <v>44659.583333327653</v>
      </c>
      <c r="C2354" s="1">
        <f t="shared" si="435"/>
        <v>4</v>
      </c>
      <c r="D2354" s="1">
        <f t="shared" si="436"/>
        <v>5</v>
      </c>
      <c r="E2354" s="12">
        <f t="shared" si="437"/>
        <v>15</v>
      </c>
      <c r="F2354" s="124" t="str">
        <f t="shared" si="438"/>
        <v>0</v>
      </c>
      <c r="G2354" s="1">
        <f ca="1">(OFFSET(O2354,0,MATCH(Customer!$J$6,'CDH &amp; HDH'!$P$11:$X$11,0)))</f>
        <v>54</v>
      </c>
      <c r="H2354" s="1" t="str">
        <f t="shared" si="439"/>
        <v>Heating</v>
      </c>
      <c r="I2354" s="1">
        <f ca="1">OFFSET(IF($H2354="Cooling",Customer!$C$25,Customer!$C$52),E2354,D2354)</f>
        <v>70</v>
      </c>
      <c r="J2354" s="1">
        <f ca="1">OFFSET(IF($H2354="Cooling",Customer!$L$25,Customer!$L$52),$E2354,$D2354)</f>
        <v>70</v>
      </c>
      <c r="K2354" s="16">
        <f t="shared" si="440"/>
        <v>0</v>
      </c>
      <c r="L2354" s="16">
        <f t="shared" si="441"/>
        <v>0</v>
      </c>
      <c r="M2354" s="17">
        <f t="shared" ca="1" si="433"/>
        <v>16</v>
      </c>
      <c r="N2354" s="17">
        <f t="shared" ca="1" si="434"/>
        <v>16</v>
      </c>
      <c r="O2354" s="4"/>
      <c r="P2354" s="4">
        <v>44</v>
      </c>
      <c r="Q2354" s="4">
        <v>58</v>
      </c>
      <c r="R2354" s="4">
        <v>56</v>
      </c>
      <c r="S2354" s="4">
        <v>28</v>
      </c>
      <c r="T2354" s="4">
        <v>64</v>
      </c>
      <c r="U2354" s="4">
        <v>66</v>
      </c>
      <c r="V2354" s="13">
        <v>54</v>
      </c>
      <c r="W2354" s="4">
        <v>63</v>
      </c>
      <c r="X2354" s="4">
        <v>50</v>
      </c>
      <c r="Y2354">
        <f t="shared" si="442"/>
        <v>0</v>
      </c>
      <c r="Z2354">
        <f t="shared" si="443"/>
        <v>0</v>
      </c>
    </row>
    <row r="2355" spans="2:26" x14ac:dyDescent="0.25">
      <c r="B2355" s="11">
        <f t="shared" si="444"/>
        <v>44659.624999994317</v>
      </c>
      <c r="C2355" s="1">
        <f t="shared" si="435"/>
        <v>4</v>
      </c>
      <c r="D2355" s="1">
        <f t="shared" si="436"/>
        <v>5</v>
      </c>
      <c r="E2355" s="12">
        <f t="shared" si="437"/>
        <v>16</v>
      </c>
      <c r="F2355" s="124" t="str">
        <f t="shared" si="438"/>
        <v>0</v>
      </c>
      <c r="G2355" s="1">
        <f ca="1">(OFFSET(O2355,0,MATCH(Customer!$J$6,'CDH &amp; HDH'!$P$11:$X$11,0)))</f>
        <v>53</v>
      </c>
      <c r="H2355" s="1" t="str">
        <f t="shared" si="439"/>
        <v>Heating</v>
      </c>
      <c r="I2355" s="1">
        <f ca="1">OFFSET(IF($H2355="Cooling",Customer!$C$25,Customer!$C$52),E2355,D2355)</f>
        <v>70</v>
      </c>
      <c r="J2355" s="1">
        <f ca="1">OFFSET(IF($H2355="Cooling",Customer!$L$25,Customer!$L$52),$E2355,$D2355)</f>
        <v>70</v>
      </c>
      <c r="K2355" s="16">
        <f t="shared" si="440"/>
        <v>0</v>
      </c>
      <c r="L2355" s="16">
        <f t="shared" si="441"/>
        <v>0</v>
      </c>
      <c r="M2355" s="17">
        <f t="shared" ca="1" si="433"/>
        <v>17</v>
      </c>
      <c r="N2355" s="17">
        <f t="shared" ca="1" si="434"/>
        <v>17</v>
      </c>
      <c r="O2355" s="4"/>
      <c r="P2355" s="4">
        <v>42</v>
      </c>
      <c r="Q2355" s="4">
        <v>58</v>
      </c>
      <c r="R2355" s="4">
        <v>55</v>
      </c>
      <c r="S2355" s="4">
        <v>28</v>
      </c>
      <c r="T2355" s="4">
        <v>66</v>
      </c>
      <c r="U2355" s="4">
        <v>66</v>
      </c>
      <c r="V2355" s="13">
        <v>53</v>
      </c>
      <c r="W2355" s="4">
        <v>65</v>
      </c>
      <c r="X2355" s="4">
        <v>50</v>
      </c>
      <c r="Y2355">
        <f t="shared" si="442"/>
        <v>0</v>
      </c>
      <c r="Z2355">
        <f t="shared" si="443"/>
        <v>0</v>
      </c>
    </row>
    <row r="2356" spans="2:26" x14ac:dyDescent="0.25">
      <c r="B2356" s="11">
        <f t="shared" si="444"/>
        <v>44659.666666660982</v>
      </c>
      <c r="C2356" s="1">
        <f t="shared" si="435"/>
        <v>4</v>
      </c>
      <c r="D2356" s="1">
        <f t="shared" si="436"/>
        <v>5</v>
      </c>
      <c r="E2356" s="12">
        <f t="shared" si="437"/>
        <v>17</v>
      </c>
      <c r="F2356" s="124" t="str">
        <f t="shared" si="438"/>
        <v>0</v>
      </c>
      <c r="G2356" s="1">
        <f ca="1">(OFFSET(O2356,0,MATCH(Customer!$J$6,'CDH &amp; HDH'!$P$11:$X$11,0)))</f>
        <v>51</v>
      </c>
      <c r="H2356" s="1" t="str">
        <f t="shared" si="439"/>
        <v>Heating</v>
      </c>
      <c r="I2356" s="1">
        <f ca="1">OFFSET(IF($H2356="Cooling",Customer!$C$25,Customer!$C$52),E2356,D2356)</f>
        <v>70</v>
      </c>
      <c r="J2356" s="1">
        <f ca="1">OFFSET(IF($H2356="Cooling",Customer!$L$25,Customer!$L$52),$E2356,$D2356)</f>
        <v>70</v>
      </c>
      <c r="K2356" s="16">
        <f t="shared" si="440"/>
        <v>0</v>
      </c>
      <c r="L2356" s="16">
        <f t="shared" si="441"/>
        <v>0</v>
      </c>
      <c r="M2356" s="17">
        <f t="shared" ca="1" si="433"/>
        <v>19</v>
      </c>
      <c r="N2356" s="17">
        <f t="shared" ca="1" si="434"/>
        <v>19</v>
      </c>
      <c r="O2356" s="4"/>
      <c r="P2356" s="4">
        <v>45</v>
      </c>
      <c r="Q2356" s="4">
        <v>59</v>
      </c>
      <c r="R2356" s="4">
        <v>54</v>
      </c>
      <c r="S2356" s="4">
        <v>26</v>
      </c>
      <c r="T2356" s="4">
        <v>66</v>
      </c>
      <c r="U2356" s="4">
        <v>58</v>
      </c>
      <c r="V2356" s="13">
        <v>51</v>
      </c>
      <c r="W2356" s="4">
        <v>62</v>
      </c>
      <c r="X2356" s="4">
        <v>50</v>
      </c>
      <c r="Y2356">
        <f t="shared" si="442"/>
        <v>0</v>
      </c>
      <c r="Z2356">
        <f t="shared" si="443"/>
        <v>0</v>
      </c>
    </row>
    <row r="2357" spans="2:26" x14ac:dyDescent="0.25">
      <c r="B2357" s="11">
        <f t="shared" si="444"/>
        <v>44659.708333327646</v>
      </c>
      <c r="C2357" s="1">
        <f t="shared" si="435"/>
        <v>4</v>
      </c>
      <c r="D2357" s="1">
        <f t="shared" si="436"/>
        <v>5</v>
      </c>
      <c r="E2357" s="12">
        <f t="shared" si="437"/>
        <v>18</v>
      </c>
      <c r="F2357" s="124" t="str">
        <f t="shared" si="438"/>
        <v>0</v>
      </c>
      <c r="G2357" s="1">
        <f ca="1">(OFFSET(O2357,0,MATCH(Customer!$J$6,'CDH &amp; HDH'!$P$11:$X$11,0)))</f>
        <v>50</v>
      </c>
      <c r="H2357" s="1" t="str">
        <f t="shared" si="439"/>
        <v>Heating</v>
      </c>
      <c r="I2357" s="1">
        <f ca="1">OFFSET(IF($H2357="Cooling",Customer!$C$25,Customer!$C$52),E2357,D2357)</f>
        <v>70</v>
      </c>
      <c r="J2357" s="1">
        <f ca="1">OFFSET(IF($H2357="Cooling",Customer!$L$25,Customer!$L$52),$E2357,$D2357)</f>
        <v>70</v>
      </c>
      <c r="K2357" s="16">
        <f t="shared" si="440"/>
        <v>0</v>
      </c>
      <c r="L2357" s="16">
        <f t="shared" si="441"/>
        <v>0</v>
      </c>
      <c r="M2357" s="17">
        <f t="shared" ca="1" si="433"/>
        <v>20</v>
      </c>
      <c r="N2357" s="17">
        <f t="shared" ca="1" si="434"/>
        <v>20</v>
      </c>
      <c r="O2357" s="4"/>
      <c r="P2357" s="4">
        <v>42</v>
      </c>
      <c r="Q2357" s="4">
        <v>57</v>
      </c>
      <c r="R2357" s="4">
        <v>53</v>
      </c>
      <c r="S2357" s="4">
        <v>26</v>
      </c>
      <c r="T2357" s="4">
        <v>63</v>
      </c>
      <c r="U2357" s="4">
        <v>58</v>
      </c>
      <c r="V2357" s="13">
        <v>50</v>
      </c>
      <c r="W2357" s="4">
        <v>62</v>
      </c>
      <c r="X2357" s="4">
        <v>48</v>
      </c>
      <c r="Y2357">
        <f t="shared" si="442"/>
        <v>0</v>
      </c>
      <c r="Z2357">
        <f t="shared" si="443"/>
        <v>0</v>
      </c>
    </row>
    <row r="2358" spans="2:26" x14ac:dyDescent="0.25">
      <c r="B2358" s="11">
        <f t="shared" si="444"/>
        <v>44659.74999999431</v>
      </c>
      <c r="C2358" s="1">
        <f t="shared" si="435"/>
        <v>4</v>
      </c>
      <c r="D2358" s="1">
        <f t="shared" si="436"/>
        <v>5</v>
      </c>
      <c r="E2358" s="12">
        <f t="shared" si="437"/>
        <v>19</v>
      </c>
      <c r="F2358" s="124" t="str">
        <f t="shared" si="438"/>
        <v>0</v>
      </c>
      <c r="G2358" s="1">
        <f ca="1">(OFFSET(O2358,0,MATCH(Customer!$J$6,'CDH &amp; HDH'!$P$11:$X$11,0)))</f>
        <v>46</v>
      </c>
      <c r="H2358" s="1" t="str">
        <f t="shared" si="439"/>
        <v>Heating</v>
      </c>
      <c r="I2358" s="1">
        <f ca="1">OFFSET(IF($H2358="Cooling",Customer!$C$25,Customer!$C$52),E2358,D2358)</f>
        <v>66</v>
      </c>
      <c r="J2358" s="1">
        <f ca="1">OFFSET(IF($H2358="Cooling",Customer!$L$25,Customer!$L$52),$E2358,$D2358)</f>
        <v>64</v>
      </c>
      <c r="K2358" s="16">
        <f t="shared" si="440"/>
        <v>0</v>
      </c>
      <c r="L2358" s="16">
        <f t="shared" si="441"/>
        <v>0</v>
      </c>
      <c r="M2358" s="17">
        <f t="shared" ca="1" si="433"/>
        <v>20</v>
      </c>
      <c r="N2358" s="17">
        <f t="shared" ca="1" si="434"/>
        <v>18</v>
      </c>
      <c r="O2358" s="4"/>
      <c r="P2358" s="4">
        <v>40</v>
      </c>
      <c r="Q2358" s="4">
        <v>55</v>
      </c>
      <c r="R2358" s="4">
        <v>52</v>
      </c>
      <c r="S2358" s="4">
        <v>26</v>
      </c>
      <c r="T2358" s="4">
        <v>61</v>
      </c>
      <c r="U2358" s="4">
        <v>52</v>
      </c>
      <c r="V2358" s="13">
        <v>46</v>
      </c>
      <c r="W2358" s="4">
        <v>61</v>
      </c>
      <c r="X2358" s="4">
        <v>46</v>
      </c>
      <c r="Y2358">
        <f t="shared" si="442"/>
        <v>0</v>
      </c>
      <c r="Z2358">
        <f t="shared" si="443"/>
        <v>0</v>
      </c>
    </row>
    <row r="2359" spans="2:26" x14ac:dyDescent="0.25">
      <c r="B2359" s="11">
        <f t="shared" si="444"/>
        <v>44659.791666660974</v>
      </c>
      <c r="C2359" s="1">
        <f t="shared" si="435"/>
        <v>4</v>
      </c>
      <c r="D2359" s="1">
        <f t="shared" si="436"/>
        <v>5</v>
      </c>
      <c r="E2359" s="12">
        <f t="shared" si="437"/>
        <v>20</v>
      </c>
      <c r="F2359" s="124" t="str">
        <f t="shared" si="438"/>
        <v>0</v>
      </c>
      <c r="G2359" s="1">
        <f ca="1">(OFFSET(O2359,0,MATCH(Customer!$J$6,'CDH &amp; HDH'!$P$11:$X$11,0)))</f>
        <v>42</v>
      </c>
      <c r="H2359" s="1" t="str">
        <f t="shared" si="439"/>
        <v>Heating</v>
      </c>
      <c r="I2359" s="1">
        <f ca="1">OFFSET(IF($H2359="Cooling",Customer!$C$25,Customer!$C$52),E2359,D2359)</f>
        <v>66</v>
      </c>
      <c r="J2359" s="1">
        <f ca="1">OFFSET(IF($H2359="Cooling",Customer!$L$25,Customer!$L$52),$E2359,$D2359)</f>
        <v>64</v>
      </c>
      <c r="K2359" s="16">
        <f t="shared" si="440"/>
        <v>0</v>
      </c>
      <c r="L2359" s="16">
        <f t="shared" si="441"/>
        <v>0</v>
      </c>
      <c r="M2359" s="17">
        <f t="shared" ca="1" si="433"/>
        <v>24</v>
      </c>
      <c r="N2359" s="17">
        <f t="shared" ca="1" si="434"/>
        <v>22</v>
      </c>
      <c r="O2359" s="4"/>
      <c r="P2359" s="4">
        <v>38</v>
      </c>
      <c r="Q2359" s="4">
        <v>54</v>
      </c>
      <c r="R2359" s="4">
        <v>51</v>
      </c>
      <c r="S2359" s="4">
        <v>25</v>
      </c>
      <c r="T2359" s="4">
        <v>61</v>
      </c>
      <c r="U2359" s="4">
        <v>50</v>
      </c>
      <c r="V2359" s="13">
        <v>42</v>
      </c>
      <c r="W2359" s="4">
        <v>59</v>
      </c>
      <c r="X2359" s="4">
        <v>40</v>
      </c>
      <c r="Y2359">
        <f t="shared" si="442"/>
        <v>0</v>
      </c>
      <c r="Z2359">
        <f t="shared" si="443"/>
        <v>0</v>
      </c>
    </row>
    <row r="2360" spans="2:26" x14ac:dyDescent="0.25">
      <c r="B2360" s="11">
        <f t="shared" si="444"/>
        <v>44659.833333327639</v>
      </c>
      <c r="C2360" s="1">
        <f t="shared" si="435"/>
        <v>4</v>
      </c>
      <c r="D2360" s="1">
        <f t="shared" si="436"/>
        <v>5</v>
      </c>
      <c r="E2360" s="12">
        <f t="shared" si="437"/>
        <v>21</v>
      </c>
      <c r="F2360" s="124" t="str">
        <f t="shared" si="438"/>
        <v>0</v>
      </c>
      <c r="G2360" s="1">
        <f ca="1">(OFFSET(O2360,0,MATCH(Customer!$J$6,'CDH &amp; HDH'!$P$11:$X$11,0)))</f>
        <v>39</v>
      </c>
      <c r="H2360" s="1" t="str">
        <f t="shared" si="439"/>
        <v>Heating</v>
      </c>
      <c r="I2360" s="1">
        <f ca="1">OFFSET(IF($H2360="Cooling",Customer!$C$25,Customer!$C$52),E2360,D2360)</f>
        <v>66</v>
      </c>
      <c r="J2360" s="1">
        <f ca="1">OFFSET(IF($H2360="Cooling",Customer!$L$25,Customer!$L$52),$E2360,$D2360)</f>
        <v>64</v>
      </c>
      <c r="K2360" s="16">
        <f t="shared" si="440"/>
        <v>0</v>
      </c>
      <c r="L2360" s="16">
        <f t="shared" si="441"/>
        <v>0</v>
      </c>
      <c r="M2360" s="17">
        <f t="shared" ca="1" si="433"/>
        <v>27</v>
      </c>
      <c r="N2360" s="17">
        <f t="shared" ca="1" si="434"/>
        <v>25</v>
      </c>
      <c r="O2360" s="4"/>
      <c r="P2360" s="4">
        <v>37</v>
      </c>
      <c r="Q2360" s="4">
        <v>52</v>
      </c>
      <c r="R2360" s="4">
        <v>51</v>
      </c>
      <c r="S2360" s="4">
        <v>25</v>
      </c>
      <c r="T2360" s="4">
        <v>60</v>
      </c>
      <c r="U2360" s="4">
        <v>50</v>
      </c>
      <c r="V2360" s="13">
        <v>39</v>
      </c>
      <c r="W2360" s="4">
        <v>56</v>
      </c>
      <c r="X2360" s="4">
        <v>37</v>
      </c>
      <c r="Y2360">
        <f t="shared" si="442"/>
        <v>0</v>
      </c>
      <c r="Z2360">
        <f t="shared" si="443"/>
        <v>0</v>
      </c>
    </row>
    <row r="2361" spans="2:26" x14ac:dyDescent="0.25">
      <c r="B2361" s="11">
        <f t="shared" si="444"/>
        <v>44659.874999994303</v>
      </c>
      <c r="C2361" s="1">
        <f t="shared" si="435"/>
        <v>4</v>
      </c>
      <c r="D2361" s="1">
        <f t="shared" si="436"/>
        <v>5</v>
      </c>
      <c r="E2361" s="12">
        <f t="shared" si="437"/>
        <v>22</v>
      </c>
      <c r="F2361" s="124" t="str">
        <f t="shared" si="438"/>
        <v>0</v>
      </c>
      <c r="G2361" s="1">
        <f ca="1">(OFFSET(O2361,0,MATCH(Customer!$J$6,'CDH &amp; HDH'!$P$11:$X$11,0)))</f>
        <v>37</v>
      </c>
      <c r="H2361" s="1" t="str">
        <f t="shared" si="439"/>
        <v>Heating</v>
      </c>
      <c r="I2361" s="1">
        <f ca="1">OFFSET(IF($H2361="Cooling",Customer!$C$25,Customer!$C$52),E2361,D2361)</f>
        <v>66</v>
      </c>
      <c r="J2361" s="1">
        <f ca="1">OFFSET(IF($H2361="Cooling",Customer!$L$25,Customer!$L$52),$E2361,$D2361)</f>
        <v>64</v>
      </c>
      <c r="K2361" s="16">
        <f t="shared" si="440"/>
        <v>0</v>
      </c>
      <c r="L2361" s="16">
        <f t="shared" si="441"/>
        <v>0</v>
      </c>
      <c r="M2361" s="17">
        <f t="shared" ca="1" si="433"/>
        <v>29</v>
      </c>
      <c r="N2361" s="17">
        <f t="shared" ca="1" si="434"/>
        <v>27</v>
      </c>
      <c r="O2361" s="4"/>
      <c r="P2361" s="4">
        <v>36</v>
      </c>
      <c r="Q2361" s="4">
        <v>51</v>
      </c>
      <c r="R2361" s="4">
        <v>50</v>
      </c>
      <c r="S2361" s="4">
        <v>24</v>
      </c>
      <c r="T2361" s="4">
        <v>59</v>
      </c>
      <c r="U2361" s="4">
        <v>48</v>
      </c>
      <c r="V2361" s="13">
        <v>37</v>
      </c>
      <c r="W2361" s="4">
        <v>56</v>
      </c>
      <c r="X2361" s="4">
        <v>33</v>
      </c>
      <c r="Y2361">
        <f t="shared" si="442"/>
        <v>0</v>
      </c>
      <c r="Z2361">
        <f t="shared" si="443"/>
        <v>0</v>
      </c>
    </row>
    <row r="2362" spans="2:26" x14ac:dyDescent="0.25">
      <c r="B2362" s="11">
        <f t="shared" si="444"/>
        <v>44659.916666660967</v>
      </c>
      <c r="C2362" s="1">
        <f t="shared" si="435"/>
        <v>4</v>
      </c>
      <c r="D2362" s="1">
        <f t="shared" si="436"/>
        <v>5</v>
      </c>
      <c r="E2362" s="12">
        <f t="shared" si="437"/>
        <v>23</v>
      </c>
      <c r="F2362" s="124" t="str">
        <f t="shared" si="438"/>
        <v>0</v>
      </c>
      <c r="G2362" s="1">
        <f ca="1">(OFFSET(O2362,0,MATCH(Customer!$J$6,'CDH &amp; HDH'!$P$11:$X$11,0)))</f>
        <v>36</v>
      </c>
      <c r="H2362" s="1" t="str">
        <f t="shared" si="439"/>
        <v>Heating</v>
      </c>
      <c r="I2362" s="1">
        <f ca="1">OFFSET(IF($H2362="Cooling",Customer!$C$25,Customer!$C$52),E2362,D2362)</f>
        <v>66</v>
      </c>
      <c r="J2362" s="1">
        <f ca="1">OFFSET(IF($H2362="Cooling",Customer!$L$25,Customer!$L$52),$E2362,$D2362)</f>
        <v>64</v>
      </c>
      <c r="K2362" s="16">
        <f t="shared" si="440"/>
        <v>0</v>
      </c>
      <c r="L2362" s="16">
        <f t="shared" si="441"/>
        <v>0</v>
      </c>
      <c r="M2362" s="17">
        <f t="shared" ca="1" si="433"/>
        <v>30</v>
      </c>
      <c r="N2362" s="17">
        <f t="shared" ca="1" si="434"/>
        <v>28</v>
      </c>
      <c r="O2362" s="4"/>
      <c r="P2362" s="4">
        <v>36</v>
      </c>
      <c r="Q2362" s="4">
        <v>51</v>
      </c>
      <c r="R2362" s="4">
        <v>50</v>
      </c>
      <c r="S2362" s="4">
        <v>24</v>
      </c>
      <c r="T2362" s="4">
        <v>59</v>
      </c>
      <c r="U2362" s="4">
        <v>48</v>
      </c>
      <c r="V2362" s="13">
        <v>36</v>
      </c>
      <c r="W2362" s="4">
        <v>56</v>
      </c>
      <c r="X2362" s="4">
        <v>31</v>
      </c>
      <c r="Y2362">
        <f t="shared" si="442"/>
        <v>0</v>
      </c>
      <c r="Z2362">
        <f t="shared" si="443"/>
        <v>0</v>
      </c>
    </row>
    <row r="2363" spans="2:26" x14ac:dyDescent="0.25">
      <c r="B2363" s="11">
        <f t="shared" si="444"/>
        <v>44659.958333327631</v>
      </c>
      <c r="C2363" s="1">
        <f t="shared" si="435"/>
        <v>4</v>
      </c>
      <c r="D2363" s="1">
        <f t="shared" si="436"/>
        <v>5</v>
      </c>
      <c r="E2363" s="12">
        <f t="shared" si="437"/>
        <v>24</v>
      </c>
      <c r="F2363" s="124" t="str">
        <f t="shared" si="438"/>
        <v>0</v>
      </c>
      <c r="G2363" s="1">
        <f ca="1">(OFFSET(O2363,0,MATCH(Customer!$J$6,'CDH &amp; HDH'!$P$11:$X$11,0)))</f>
        <v>34</v>
      </c>
      <c r="H2363" s="1" t="str">
        <f t="shared" si="439"/>
        <v>Heating</v>
      </c>
      <c r="I2363" s="1">
        <f ca="1">OFFSET(IF($H2363="Cooling",Customer!$C$25,Customer!$C$52),E2363,D2363)</f>
        <v>66</v>
      </c>
      <c r="J2363" s="1">
        <f ca="1">OFFSET(IF($H2363="Cooling",Customer!$L$25,Customer!$L$52),$E2363,$D2363)</f>
        <v>64</v>
      </c>
      <c r="K2363" s="16">
        <f t="shared" si="440"/>
        <v>0</v>
      </c>
      <c r="L2363" s="16">
        <f t="shared" si="441"/>
        <v>0</v>
      </c>
      <c r="M2363" s="17">
        <f t="shared" ca="1" si="433"/>
        <v>32</v>
      </c>
      <c r="N2363" s="17">
        <f t="shared" ca="1" si="434"/>
        <v>30</v>
      </c>
      <c r="O2363" s="4"/>
      <c r="P2363" s="4">
        <v>33</v>
      </c>
      <c r="Q2363" s="4">
        <v>51</v>
      </c>
      <c r="R2363" s="4">
        <v>50</v>
      </c>
      <c r="S2363" s="4">
        <v>20</v>
      </c>
      <c r="T2363" s="4">
        <v>59</v>
      </c>
      <c r="U2363" s="4">
        <v>48</v>
      </c>
      <c r="V2363" s="13">
        <v>34</v>
      </c>
      <c r="W2363" s="4">
        <v>56</v>
      </c>
      <c r="X2363" s="4">
        <v>30</v>
      </c>
      <c r="Y2363">
        <f t="shared" si="442"/>
        <v>0</v>
      </c>
      <c r="Z2363">
        <f t="shared" si="443"/>
        <v>0</v>
      </c>
    </row>
    <row r="2364" spans="2:26" x14ac:dyDescent="0.25">
      <c r="B2364" s="11">
        <f t="shared" si="444"/>
        <v>44659.999999994296</v>
      </c>
      <c r="C2364" s="1">
        <f t="shared" si="435"/>
        <v>4</v>
      </c>
      <c r="D2364" s="1">
        <f t="shared" si="436"/>
        <v>6</v>
      </c>
      <c r="E2364" s="12">
        <f t="shared" si="437"/>
        <v>1</v>
      </c>
      <c r="F2364" s="124" t="str">
        <f t="shared" si="438"/>
        <v>0</v>
      </c>
      <c r="G2364" s="1">
        <f ca="1">(OFFSET(O2364,0,MATCH(Customer!$J$6,'CDH &amp; HDH'!$P$11:$X$11,0)))</f>
        <v>33</v>
      </c>
      <c r="H2364" s="1" t="str">
        <f t="shared" si="439"/>
        <v>Heating</v>
      </c>
      <c r="I2364" s="1">
        <f ca="1">OFFSET(IF($H2364="Cooling",Customer!$C$25,Customer!$C$52),E2364,D2364)</f>
        <v>66</v>
      </c>
      <c r="J2364" s="1">
        <f ca="1">OFFSET(IF($H2364="Cooling",Customer!$L$25,Customer!$L$52),$E2364,$D2364)</f>
        <v>64</v>
      </c>
      <c r="K2364" s="16">
        <f t="shared" si="440"/>
        <v>0</v>
      </c>
      <c r="L2364" s="16">
        <f t="shared" si="441"/>
        <v>0</v>
      </c>
      <c r="M2364" s="17">
        <f t="shared" ca="1" si="433"/>
        <v>33</v>
      </c>
      <c r="N2364" s="17">
        <f t="shared" ca="1" si="434"/>
        <v>31</v>
      </c>
      <c r="O2364" s="4"/>
      <c r="P2364" s="4">
        <v>32</v>
      </c>
      <c r="Q2364" s="4">
        <v>51</v>
      </c>
      <c r="R2364" s="4">
        <v>50</v>
      </c>
      <c r="S2364" s="4">
        <v>18</v>
      </c>
      <c r="T2364" s="4">
        <v>61</v>
      </c>
      <c r="U2364" s="4">
        <v>48</v>
      </c>
      <c r="V2364" s="13">
        <v>33</v>
      </c>
      <c r="W2364" s="4">
        <v>56</v>
      </c>
      <c r="X2364" s="4">
        <v>29</v>
      </c>
      <c r="Y2364">
        <f t="shared" si="442"/>
        <v>0</v>
      </c>
      <c r="Z2364">
        <f t="shared" si="443"/>
        <v>0</v>
      </c>
    </row>
    <row r="2365" spans="2:26" x14ac:dyDescent="0.25">
      <c r="B2365" s="11">
        <f t="shared" si="444"/>
        <v>44660.04166666096</v>
      </c>
      <c r="C2365" s="1">
        <f t="shared" si="435"/>
        <v>4</v>
      </c>
      <c r="D2365" s="1">
        <f t="shared" si="436"/>
        <v>6</v>
      </c>
      <c r="E2365" s="12">
        <f t="shared" si="437"/>
        <v>2</v>
      </c>
      <c r="F2365" s="124" t="str">
        <f t="shared" si="438"/>
        <v>0</v>
      </c>
      <c r="G2365" s="1">
        <f ca="1">(OFFSET(O2365,0,MATCH(Customer!$J$6,'CDH &amp; HDH'!$P$11:$X$11,0)))</f>
        <v>32</v>
      </c>
      <c r="H2365" s="1" t="str">
        <f t="shared" si="439"/>
        <v>Heating</v>
      </c>
      <c r="I2365" s="1">
        <f ca="1">OFFSET(IF($H2365="Cooling",Customer!$C$25,Customer!$C$52),E2365,D2365)</f>
        <v>66</v>
      </c>
      <c r="J2365" s="1">
        <f ca="1">OFFSET(IF($H2365="Cooling",Customer!$L$25,Customer!$L$52),$E2365,$D2365)</f>
        <v>64</v>
      </c>
      <c r="K2365" s="16">
        <f t="shared" si="440"/>
        <v>0</v>
      </c>
      <c r="L2365" s="16">
        <f t="shared" si="441"/>
        <v>0</v>
      </c>
      <c r="M2365" s="17">
        <f t="shared" ca="1" si="433"/>
        <v>34</v>
      </c>
      <c r="N2365" s="17">
        <f t="shared" ca="1" si="434"/>
        <v>32</v>
      </c>
      <c r="O2365" s="4"/>
      <c r="P2365" s="4">
        <v>30</v>
      </c>
      <c r="Q2365" s="4">
        <v>50</v>
      </c>
      <c r="R2365" s="4">
        <v>49</v>
      </c>
      <c r="S2365" s="4">
        <v>18</v>
      </c>
      <c r="T2365" s="4">
        <v>61</v>
      </c>
      <c r="U2365" s="4">
        <v>48</v>
      </c>
      <c r="V2365" s="13">
        <v>32</v>
      </c>
      <c r="W2365" s="4">
        <v>55</v>
      </c>
      <c r="X2365" s="4">
        <v>27</v>
      </c>
      <c r="Y2365">
        <f t="shared" si="442"/>
        <v>0</v>
      </c>
      <c r="Z2365">
        <f t="shared" si="443"/>
        <v>0</v>
      </c>
    </row>
    <row r="2366" spans="2:26" x14ac:dyDescent="0.25">
      <c r="B2366" s="11">
        <f t="shared" si="444"/>
        <v>44660.083333327624</v>
      </c>
      <c r="C2366" s="1">
        <f t="shared" si="435"/>
        <v>4</v>
      </c>
      <c r="D2366" s="1">
        <f t="shared" si="436"/>
        <v>6</v>
      </c>
      <c r="E2366" s="12">
        <f t="shared" si="437"/>
        <v>3</v>
      </c>
      <c r="F2366" s="124" t="str">
        <f t="shared" si="438"/>
        <v>0</v>
      </c>
      <c r="G2366" s="1">
        <f ca="1">(OFFSET(O2366,0,MATCH(Customer!$J$6,'CDH &amp; HDH'!$P$11:$X$11,0)))</f>
        <v>31</v>
      </c>
      <c r="H2366" s="1" t="str">
        <f t="shared" si="439"/>
        <v>Heating</v>
      </c>
      <c r="I2366" s="1">
        <f ca="1">OFFSET(IF($H2366="Cooling",Customer!$C$25,Customer!$C$52),E2366,D2366)</f>
        <v>66</v>
      </c>
      <c r="J2366" s="1">
        <f ca="1">OFFSET(IF($H2366="Cooling",Customer!$L$25,Customer!$L$52),$E2366,$D2366)</f>
        <v>64</v>
      </c>
      <c r="K2366" s="16">
        <f t="shared" si="440"/>
        <v>0</v>
      </c>
      <c r="L2366" s="16">
        <f t="shared" si="441"/>
        <v>0</v>
      </c>
      <c r="M2366" s="17">
        <f t="shared" ca="1" si="433"/>
        <v>35</v>
      </c>
      <c r="N2366" s="17">
        <f t="shared" ca="1" si="434"/>
        <v>33</v>
      </c>
      <c r="O2366" s="4"/>
      <c r="P2366" s="4">
        <v>31</v>
      </c>
      <c r="Q2366" s="4">
        <v>49</v>
      </c>
      <c r="R2366" s="4">
        <v>49</v>
      </c>
      <c r="S2366" s="4">
        <v>18</v>
      </c>
      <c r="T2366" s="4">
        <v>61</v>
      </c>
      <c r="U2366" s="4">
        <v>48</v>
      </c>
      <c r="V2366" s="13">
        <v>31</v>
      </c>
      <c r="W2366" s="4">
        <v>55</v>
      </c>
      <c r="X2366" s="4">
        <v>27</v>
      </c>
      <c r="Y2366">
        <f t="shared" si="442"/>
        <v>0</v>
      </c>
      <c r="Z2366">
        <f t="shared" si="443"/>
        <v>0</v>
      </c>
    </row>
    <row r="2367" spans="2:26" x14ac:dyDescent="0.25">
      <c r="B2367" s="11">
        <f t="shared" si="444"/>
        <v>44660.124999994288</v>
      </c>
      <c r="C2367" s="1">
        <f t="shared" si="435"/>
        <v>4</v>
      </c>
      <c r="D2367" s="1">
        <f t="shared" si="436"/>
        <v>6</v>
      </c>
      <c r="E2367" s="12">
        <f t="shared" si="437"/>
        <v>4</v>
      </c>
      <c r="F2367" s="124" t="str">
        <f t="shared" si="438"/>
        <v>0</v>
      </c>
      <c r="G2367" s="1">
        <f ca="1">(OFFSET(O2367,0,MATCH(Customer!$J$6,'CDH &amp; HDH'!$P$11:$X$11,0)))</f>
        <v>31</v>
      </c>
      <c r="H2367" s="1" t="str">
        <f t="shared" si="439"/>
        <v>Heating</v>
      </c>
      <c r="I2367" s="1">
        <f ca="1">OFFSET(IF($H2367="Cooling",Customer!$C$25,Customer!$C$52),E2367,D2367)</f>
        <v>66</v>
      </c>
      <c r="J2367" s="1">
        <f ca="1">OFFSET(IF($H2367="Cooling",Customer!$L$25,Customer!$L$52),$E2367,$D2367)</f>
        <v>64</v>
      </c>
      <c r="K2367" s="16">
        <f t="shared" si="440"/>
        <v>0</v>
      </c>
      <c r="L2367" s="16">
        <f t="shared" si="441"/>
        <v>0</v>
      </c>
      <c r="M2367" s="17">
        <f t="shared" ca="1" si="433"/>
        <v>35</v>
      </c>
      <c r="N2367" s="17">
        <f t="shared" ca="1" si="434"/>
        <v>33</v>
      </c>
      <c r="O2367" s="4"/>
      <c r="P2367" s="4">
        <v>31</v>
      </c>
      <c r="Q2367" s="4">
        <v>48</v>
      </c>
      <c r="R2367" s="4">
        <v>48</v>
      </c>
      <c r="S2367" s="4">
        <v>17</v>
      </c>
      <c r="T2367" s="4">
        <v>61</v>
      </c>
      <c r="U2367" s="4">
        <v>49</v>
      </c>
      <c r="V2367" s="13">
        <v>31</v>
      </c>
      <c r="W2367" s="4">
        <v>55</v>
      </c>
      <c r="X2367" s="4">
        <v>28</v>
      </c>
      <c r="Y2367">
        <f t="shared" si="442"/>
        <v>0</v>
      </c>
      <c r="Z2367">
        <f t="shared" si="443"/>
        <v>0</v>
      </c>
    </row>
    <row r="2368" spans="2:26" x14ac:dyDescent="0.25">
      <c r="B2368" s="11">
        <f t="shared" si="444"/>
        <v>44660.166666660953</v>
      </c>
      <c r="C2368" s="1">
        <f t="shared" si="435"/>
        <v>4</v>
      </c>
      <c r="D2368" s="1">
        <f t="shared" si="436"/>
        <v>6</v>
      </c>
      <c r="E2368" s="12">
        <f t="shared" si="437"/>
        <v>5</v>
      </c>
      <c r="F2368" s="124" t="str">
        <f t="shared" si="438"/>
        <v>0</v>
      </c>
      <c r="G2368" s="1">
        <f ca="1">(OFFSET(O2368,0,MATCH(Customer!$J$6,'CDH &amp; HDH'!$P$11:$X$11,0)))</f>
        <v>30</v>
      </c>
      <c r="H2368" s="1" t="str">
        <f t="shared" si="439"/>
        <v>Heating</v>
      </c>
      <c r="I2368" s="1">
        <f ca="1">OFFSET(IF($H2368="Cooling",Customer!$C$25,Customer!$C$52),E2368,D2368)</f>
        <v>66</v>
      </c>
      <c r="J2368" s="1">
        <f ca="1">OFFSET(IF($H2368="Cooling",Customer!$L$25,Customer!$L$52),$E2368,$D2368)</f>
        <v>64</v>
      </c>
      <c r="K2368" s="16">
        <f t="shared" si="440"/>
        <v>0</v>
      </c>
      <c r="L2368" s="16">
        <f t="shared" si="441"/>
        <v>0</v>
      </c>
      <c r="M2368" s="17">
        <f t="shared" ca="1" si="433"/>
        <v>36</v>
      </c>
      <c r="N2368" s="17">
        <f t="shared" ca="1" si="434"/>
        <v>34</v>
      </c>
      <c r="O2368" s="4"/>
      <c r="P2368" s="4">
        <v>32</v>
      </c>
      <c r="Q2368" s="4">
        <v>49</v>
      </c>
      <c r="R2368" s="4">
        <v>48</v>
      </c>
      <c r="S2368" s="4">
        <v>18</v>
      </c>
      <c r="T2368" s="4">
        <v>61</v>
      </c>
      <c r="U2368" s="4">
        <v>49</v>
      </c>
      <c r="V2368" s="13">
        <v>30</v>
      </c>
      <c r="W2368" s="4">
        <v>55</v>
      </c>
      <c r="X2368" s="4">
        <v>28</v>
      </c>
      <c r="Y2368">
        <f t="shared" si="442"/>
        <v>0</v>
      </c>
      <c r="Z2368">
        <f t="shared" si="443"/>
        <v>0</v>
      </c>
    </row>
    <row r="2369" spans="2:26" x14ac:dyDescent="0.25">
      <c r="B2369" s="11">
        <f t="shared" si="444"/>
        <v>44660.208333327617</v>
      </c>
      <c r="C2369" s="1">
        <f t="shared" si="435"/>
        <v>4</v>
      </c>
      <c r="D2369" s="1">
        <f t="shared" si="436"/>
        <v>6</v>
      </c>
      <c r="E2369" s="12">
        <f t="shared" si="437"/>
        <v>6</v>
      </c>
      <c r="F2369" s="124" t="str">
        <f t="shared" si="438"/>
        <v>0</v>
      </c>
      <c r="G2369" s="1">
        <f ca="1">(OFFSET(O2369,0,MATCH(Customer!$J$6,'CDH &amp; HDH'!$P$11:$X$11,0)))</f>
        <v>29</v>
      </c>
      <c r="H2369" s="1" t="str">
        <f t="shared" si="439"/>
        <v>Heating</v>
      </c>
      <c r="I2369" s="1">
        <f ca="1">OFFSET(IF($H2369="Cooling",Customer!$C$25,Customer!$C$52),E2369,D2369)</f>
        <v>66</v>
      </c>
      <c r="J2369" s="1">
        <f ca="1">OFFSET(IF($H2369="Cooling",Customer!$L$25,Customer!$L$52),$E2369,$D2369)</f>
        <v>64</v>
      </c>
      <c r="K2369" s="16">
        <f t="shared" si="440"/>
        <v>0</v>
      </c>
      <c r="L2369" s="16">
        <f t="shared" si="441"/>
        <v>0</v>
      </c>
      <c r="M2369" s="17">
        <f t="shared" ca="1" si="433"/>
        <v>37</v>
      </c>
      <c r="N2369" s="17">
        <f t="shared" ca="1" si="434"/>
        <v>35</v>
      </c>
      <c r="O2369" s="4"/>
      <c r="P2369" s="4">
        <v>33</v>
      </c>
      <c r="Q2369" s="4">
        <v>49</v>
      </c>
      <c r="R2369" s="4">
        <v>47</v>
      </c>
      <c r="S2369" s="4">
        <v>19</v>
      </c>
      <c r="T2369" s="4">
        <v>63</v>
      </c>
      <c r="U2369" s="4">
        <v>49</v>
      </c>
      <c r="V2369" s="13">
        <v>29</v>
      </c>
      <c r="W2369" s="4">
        <v>56</v>
      </c>
      <c r="X2369" s="4">
        <v>28</v>
      </c>
      <c r="Y2369">
        <f t="shared" si="442"/>
        <v>0</v>
      </c>
      <c r="Z2369">
        <f t="shared" si="443"/>
        <v>0</v>
      </c>
    </row>
    <row r="2370" spans="2:26" x14ac:dyDescent="0.25">
      <c r="B2370" s="11">
        <f t="shared" si="444"/>
        <v>44660.249999994281</v>
      </c>
      <c r="C2370" s="1">
        <f t="shared" si="435"/>
        <v>4</v>
      </c>
      <c r="D2370" s="1">
        <f t="shared" si="436"/>
        <v>6</v>
      </c>
      <c r="E2370" s="12">
        <f t="shared" si="437"/>
        <v>7</v>
      </c>
      <c r="F2370" s="124" t="str">
        <f t="shared" si="438"/>
        <v>0</v>
      </c>
      <c r="G2370" s="1">
        <f ca="1">(OFFSET(O2370,0,MATCH(Customer!$J$6,'CDH &amp; HDH'!$P$11:$X$11,0)))</f>
        <v>31</v>
      </c>
      <c r="H2370" s="1" t="str">
        <f t="shared" si="439"/>
        <v>Heating</v>
      </c>
      <c r="I2370" s="1">
        <f ca="1">OFFSET(IF($H2370="Cooling",Customer!$C$25,Customer!$C$52),E2370,D2370)</f>
        <v>66</v>
      </c>
      <c r="J2370" s="1">
        <f ca="1">OFFSET(IF($H2370="Cooling",Customer!$L$25,Customer!$L$52),$E2370,$D2370)</f>
        <v>64</v>
      </c>
      <c r="K2370" s="16">
        <f t="shared" si="440"/>
        <v>0</v>
      </c>
      <c r="L2370" s="16">
        <f t="shared" si="441"/>
        <v>0</v>
      </c>
      <c r="M2370" s="17">
        <f t="shared" ca="1" si="433"/>
        <v>35</v>
      </c>
      <c r="N2370" s="17">
        <f t="shared" ca="1" si="434"/>
        <v>33</v>
      </c>
      <c r="O2370" s="4"/>
      <c r="P2370" s="4">
        <v>33</v>
      </c>
      <c r="Q2370" s="4">
        <v>51</v>
      </c>
      <c r="R2370" s="4">
        <v>47</v>
      </c>
      <c r="S2370" s="4">
        <v>22</v>
      </c>
      <c r="T2370" s="4">
        <v>63</v>
      </c>
      <c r="U2370" s="4">
        <v>50</v>
      </c>
      <c r="V2370" s="13">
        <v>31</v>
      </c>
      <c r="W2370" s="4">
        <v>56</v>
      </c>
      <c r="X2370" s="4">
        <v>31</v>
      </c>
      <c r="Y2370">
        <f t="shared" si="442"/>
        <v>0</v>
      </c>
      <c r="Z2370">
        <f t="shared" si="443"/>
        <v>0</v>
      </c>
    </row>
    <row r="2371" spans="2:26" x14ac:dyDescent="0.25">
      <c r="B2371" s="11">
        <f t="shared" si="444"/>
        <v>44660.291666660945</v>
      </c>
      <c r="C2371" s="1">
        <f t="shared" si="435"/>
        <v>4</v>
      </c>
      <c r="D2371" s="1">
        <f t="shared" si="436"/>
        <v>6</v>
      </c>
      <c r="E2371" s="12">
        <f t="shared" si="437"/>
        <v>8</v>
      </c>
      <c r="F2371" s="124" t="str">
        <f t="shared" si="438"/>
        <v>0</v>
      </c>
      <c r="G2371" s="1">
        <f ca="1">(OFFSET(O2371,0,MATCH(Customer!$J$6,'CDH &amp; HDH'!$P$11:$X$11,0)))</f>
        <v>34</v>
      </c>
      <c r="H2371" s="1" t="str">
        <f t="shared" si="439"/>
        <v>Heating</v>
      </c>
      <c r="I2371" s="1">
        <f ca="1">OFFSET(IF($H2371="Cooling",Customer!$C$25,Customer!$C$52),E2371,D2371)</f>
        <v>66</v>
      </c>
      <c r="J2371" s="1">
        <f ca="1">OFFSET(IF($H2371="Cooling",Customer!$L$25,Customer!$L$52),$E2371,$D2371)</f>
        <v>64</v>
      </c>
      <c r="K2371" s="16">
        <f t="shared" si="440"/>
        <v>0</v>
      </c>
      <c r="L2371" s="16">
        <f t="shared" si="441"/>
        <v>0</v>
      </c>
      <c r="M2371" s="17">
        <f t="shared" ca="1" si="433"/>
        <v>32</v>
      </c>
      <c r="N2371" s="17">
        <f t="shared" ca="1" si="434"/>
        <v>30</v>
      </c>
      <c r="O2371" s="4"/>
      <c r="P2371" s="4">
        <v>35</v>
      </c>
      <c r="Q2371" s="4">
        <v>51</v>
      </c>
      <c r="R2371" s="4">
        <v>49</v>
      </c>
      <c r="S2371" s="4">
        <v>27</v>
      </c>
      <c r="T2371" s="4">
        <v>64</v>
      </c>
      <c r="U2371" s="4">
        <v>52</v>
      </c>
      <c r="V2371" s="13">
        <v>34</v>
      </c>
      <c r="W2371" s="4">
        <v>57</v>
      </c>
      <c r="X2371" s="4">
        <v>35</v>
      </c>
      <c r="Y2371">
        <f t="shared" si="442"/>
        <v>0</v>
      </c>
      <c r="Z2371">
        <f t="shared" si="443"/>
        <v>0</v>
      </c>
    </row>
    <row r="2372" spans="2:26" x14ac:dyDescent="0.25">
      <c r="B2372" s="11">
        <f t="shared" si="444"/>
        <v>44660.33333332761</v>
      </c>
      <c r="C2372" s="1">
        <f t="shared" si="435"/>
        <v>4</v>
      </c>
      <c r="D2372" s="1">
        <f t="shared" si="436"/>
        <v>6</v>
      </c>
      <c r="E2372" s="12">
        <f t="shared" si="437"/>
        <v>9</v>
      </c>
      <c r="F2372" s="124" t="str">
        <f t="shared" si="438"/>
        <v>0</v>
      </c>
      <c r="G2372" s="1">
        <f ca="1">(OFFSET(O2372,0,MATCH(Customer!$J$6,'CDH &amp; HDH'!$P$11:$X$11,0)))</f>
        <v>37</v>
      </c>
      <c r="H2372" s="1" t="str">
        <f t="shared" si="439"/>
        <v>Heating</v>
      </c>
      <c r="I2372" s="1">
        <f ca="1">OFFSET(IF($H2372="Cooling",Customer!$C$25,Customer!$C$52),E2372,D2372)</f>
        <v>66</v>
      </c>
      <c r="J2372" s="1">
        <f ca="1">OFFSET(IF($H2372="Cooling",Customer!$L$25,Customer!$L$52),$E2372,$D2372)</f>
        <v>64</v>
      </c>
      <c r="K2372" s="16">
        <f t="shared" si="440"/>
        <v>0</v>
      </c>
      <c r="L2372" s="16">
        <f t="shared" si="441"/>
        <v>0</v>
      </c>
      <c r="M2372" s="17">
        <f t="shared" ca="1" si="433"/>
        <v>29</v>
      </c>
      <c r="N2372" s="17">
        <f t="shared" ca="1" si="434"/>
        <v>27</v>
      </c>
      <c r="O2372" s="4"/>
      <c r="P2372" s="4">
        <v>36</v>
      </c>
      <c r="Q2372" s="4">
        <v>52</v>
      </c>
      <c r="R2372" s="4">
        <v>52</v>
      </c>
      <c r="S2372" s="4">
        <v>31</v>
      </c>
      <c r="T2372" s="4">
        <v>66</v>
      </c>
      <c r="U2372" s="4">
        <v>54</v>
      </c>
      <c r="V2372" s="13">
        <v>37</v>
      </c>
      <c r="W2372" s="4">
        <v>58</v>
      </c>
      <c r="X2372" s="4">
        <v>40</v>
      </c>
      <c r="Y2372">
        <f t="shared" si="442"/>
        <v>0</v>
      </c>
      <c r="Z2372">
        <f t="shared" si="443"/>
        <v>0</v>
      </c>
    </row>
    <row r="2373" spans="2:26" x14ac:dyDescent="0.25">
      <c r="B2373" s="11">
        <f t="shared" si="444"/>
        <v>44660.374999994274</v>
      </c>
      <c r="C2373" s="1">
        <f t="shared" si="435"/>
        <v>4</v>
      </c>
      <c r="D2373" s="1">
        <f t="shared" si="436"/>
        <v>6</v>
      </c>
      <c r="E2373" s="12">
        <f t="shared" si="437"/>
        <v>10</v>
      </c>
      <c r="F2373" s="124" t="str">
        <f t="shared" si="438"/>
        <v>0</v>
      </c>
      <c r="G2373" s="1">
        <f ca="1">(OFFSET(O2373,0,MATCH(Customer!$J$6,'CDH &amp; HDH'!$P$11:$X$11,0)))</f>
        <v>42</v>
      </c>
      <c r="H2373" s="1" t="str">
        <f t="shared" si="439"/>
        <v>Heating</v>
      </c>
      <c r="I2373" s="1">
        <f ca="1">OFFSET(IF($H2373="Cooling",Customer!$C$25,Customer!$C$52),E2373,D2373)</f>
        <v>66</v>
      </c>
      <c r="J2373" s="1">
        <f ca="1">OFFSET(IF($H2373="Cooling",Customer!$L$25,Customer!$L$52),$E2373,$D2373)</f>
        <v>64</v>
      </c>
      <c r="K2373" s="16">
        <f t="shared" si="440"/>
        <v>0</v>
      </c>
      <c r="L2373" s="16">
        <f t="shared" si="441"/>
        <v>0</v>
      </c>
      <c r="M2373" s="17">
        <f t="shared" ca="1" si="433"/>
        <v>24</v>
      </c>
      <c r="N2373" s="17">
        <f t="shared" ca="1" si="434"/>
        <v>22</v>
      </c>
      <c r="O2373" s="4"/>
      <c r="P2373" s="4">
        <v>35</v>
      </c>
      <c r="Q2373" s="4">
        <v>54</v>
      </c>
      <c r="R2373" s="4">
        <v>54</v>
      </c>
      <c r="S2373" s="4">
        <v>34</v>
      </c>
      <c r="T2373" s="4">
        <v>66</v>
      </c>
      <c r="U2373" s="4">
        <v>57</v>
      </c>
      <c r="V2373" s="13">
        <v>42</v>
      </c>
      <c r="W2373" s="4">
        <v>61</v>
      </c>
      <c r="X2373" s="4">
        <v>47</v>
      </c>
      <c r="Y2373">
        <f t="shared" si="442"/>
        <v>0</v>
      </c>
      <c r="Z2373">
        <f t="shared" si="443"/>
        <v>0</v>
      </c>
    </row>
    <row r="2374" spans="2:26" x14ac:dyDescent="0.25">
      <c r="B2374" s="11">
        <f t="shared" si="444"/>
        <v>44660.416666660938</v>
      </c>
      <c r="C2374" s="1">
        <f t="shared" si="435"/>
        <v>4</v>
      </c>
      <c r="D2374" s="1">
        <f t="shared" si="436"/>
        <v>6</v>
      </c>
      <c r="E2374" s="12">
        <f t="shared" si="437"/>
        <v>11</v>
      </c>
      <c r="F2374" s="124" t="str">
        <f t="shared" si="438"/>
        <v>0</v>
      </c>
      <c r="G2374" s="1">
        <f ca="1">(OFFSET(O2374,0,MATCH(Customer!$J$6,'CDH &amp; HDH'!$P$11:$X$11,0)))</f>
        <v>45</v>
      </c>
      <c r="H2374" s="1" t="str">
        <f t="shared" si="439"/>
        <v>Heating</v>
      </c>
      <c r="I2374" s="1">
        <f ca="1">OFFSET(IF($H2374="Cooling",Customer!$C$25,Customer!$C$52),E2374,D2374)</f>
        <v>66</v>
      </c>
      <c r="J2374" s="1">
        <f ca="1">OFFSET(IF($H2374="Cooling",Customer!$L$25,Customer!$L$52),$E2374,$D2374)</f>
        <v>64</v>
      </c>
      <c r="K2374" s="16">
        <f t="shared" si="440"/>
        <v>0</v>
      </c>
      <c r="L2374" s="16">
        <f t="shared" si="441"/>
        <v>0</v>
      </c>
      <c r="M2374" s="17">
        <f t="shared" ca="1" si="433"/>
        <v>21</v>
      </c>
      <c r="N2374" s="17">
        <f t="shared" ca="1" si="434"/>
        <v>19</v>
      </c>
      <c r="O2374" s="4"/>
      <c r="P2374" s="4">
        <v>37</v>
      </c>
      <c r="Q2374" s="4">
        <v>53</v>
      </c>
      <c r="R2374" s="4">
        <v>55</v>
      </c>
      <c r="S2374" s="4">
        <v>36</v>
      </c>
      <c r="T2374" s="4">
        <v>68</v>
      </c>
      <c r="U2374" s="4">
        <v>64</v>
      </c>
      <c r="V2374" s="13">
        <v>45</v>
      </c>
      <c r="W2374" s="4">
        <v>59</v>
      </c>
      <c r="X2374" s="4">
        <v>55</v>
      </c>
      <c r="Y2374">
        <f t="shared" si="442"/>
        <v>0</v>
      </c>
      <c r="Z2374">
        <f t="shared" si="443"/>
        <v>0</v>
      </c>
    </row>
    <row r="2375" spans="2:26" x14ac:dyDescent="0.25">
      <c r="B2375" s="11">
        <f t="shared" si="444"/>
        <v>44660.458333327602</v>
      </c>
      <c r="C2375" s="1">
        <f t="shared" si="435"/>
        <v>4</v>
      </c>
      <c r="D2375" s="1">
        <f t="shared" si="436"/>
        <v>6</v>
      </c>
      <c r="E2375" s="12">
        <f t="shared" si="437"/>
        <v>12</v>
      </c>
      <c r="F2375" s="124" t="str">
        <f t="shared" si="438"/>
        <v>0</v>
      </c>
      <c r="G2375" s="1">
        <f ca="1">(OFFSET(O2375,0,MATCH(Customer!$J$6,'CDH &amp; HDH'!$P$11:$X$11,0)))</f>
        <v>49</v>
      </c>
      <c r="H2375" s="1" t="str">
        <f t="shared" si="439"/>
        <v>Heating</v>
      </c>
      <c r="I2375" s="1">
        <f ca="1">OFFSET(IF($H2375="Cooling",Customer!$C$25,Customer!$C$52),E2375,D2375)</f>
        <v>66</v>
      </c>
      <c r="J2375" s="1">
        <f ca="1">OFFSET(IF($H2375="Cooling",Customer!$L$25,Customer!$L$52),$E2375,$D2375)</f>
        <v>64</v>
      </c>
      <c r="K2375" s="16">
        <f t="shared" si="440"/>
        <v>0</v>
      </c>
      <c r="L2375" s="16">
        <f t="shared" si="441"/>
        <v>0</v>
      </c>
      <c r="M2375" s="17">
        <f t="shared" ca="1" si="433"/>
        <v>17</v>
      </c>
      <c r="N2375" s="17">
        <f t="shared" ca="1" si="434"/>
        <v>15</v>
      </c>
      <c r="O2375" s="4"/>
      <c r="P2375" s="4">
        <v>42</v>
      </c>
      <c r="Q2375" s="4">
        <v>54</v>
      </c>
      <c r="R2375" s="4">
        <v>55</v>
      </c>
      <c r="S2375" s="4">
        <v>38</v>
      </c>
      <c r="T2375" s="4">
        <v>68</v>
      </c>
      <c r="U2375" s="4">
        <v>66</v>
      </c>
      <c r="V2375" s="13">
        <v>49</v>
      </c>
      <c r="W2375" s="4">
        <v>59</v>
      </c>
      <c r="X2375" s="4">
        <v>58</v>
      </c>
      <c r="Y2375">
        <f t="shared" si="442"/>
        <v>0</v>
      </c>
      <c r="Z2375">
        <f t="shared" si="443"/>
        <v>0</v>
      </c>
    </row>
    <row r="2376" spans="2:26" x14ac:dyDescent="0.25">
      <c r="B2376" s="11">
        <f t="shared" si="444"/>
        <v>44660.499999994267</v>
      </c>
      <c r="C2376" s="1">
        <f t="shared" si="435"/>
        <v>4</v>
      </c>
      <c r="D2376" s="1">
        <f t="shared" si="436"/>
        <v>6</v>
      </c>
      <c r="E2376" s="12">
        <f t="shared" si="437"/>
        <v>13</v>
      </c>
      <c r="F2376" s="124" t="str">
        <f t="shared" si="438"/>
        <v>0</v>
      </c>
      <c r="G2376" s="1">
        <f ca="1">(OFFSET(O2376,0,MATCH(Customer!$J$6,'CDH &amp; HDH'!$P$11:$X$11,0)))</f>
        <v>52</v>
      </c>
      <c r="H2376" s="1" t="str">
        <f t="shared" si="439"/>
        <v>Heating</v>
      </c>
      <c r="I2376" s="1">
        <f ca="1">OFFSET(IF($H2376="Cooling",Customer!$C$25,Customer!$C$52),E2376,D2376)</f>
        <v>66</v>
      </c>
      <c r="J2376" s="1">
        <f ca="1">OFFSET(IF($H2376="Cooling",Customer!$L$25,Customer!$L$52),$E2376,$D2376)</f>
        <v>64</v>
      </c>
      <c r="K2376" s="16">
        <f t="shared" si="440"/>
        <v>0</v>
      </c>
      <c r="L2376" s="16">
        <f t="shared" si="441"/>
        <v>0</v>
      </c>
      <c r="M2376" s="17">
        <f t="shared" ca="1" si="433"/>
        <v>14</v>
      </c>
      <c r="N2376" s="17">
        <f t="shared" ca="1" si="434"/>
        <v>12</v>
      </c>
      <c r="O2376" s="4"/>
      <c r="P2376" s="4">
        <v>43</v>
      </c>
      <c r="Q2376" s="4">
        <v>53</v>
      </c>
      <c r="R2376" s="4">
        <v>56</v>
      </c>
      <c r="S2376" s="4">
        <v>38</v>
      </c>
      <c r="T2376" s="4">
        <v>68</v>
      </c>
      <c r="U2376" s="4">
        <v>70</v>
      </c>
      <c r="V2376" s="13">
        <v>52</v>
      </c>
      <c r="W2376" s="4">
        <v>61</v>
      </c>
      <c r="X2376" s="4">
        <v>62</v>
      </c>
      <c r="Y2376">
        <f t="shared" si="442"/>
        <v>0</v>
      </c>
      <c r="Z2376">
        <f t="shared" si="443"/>
        <v>0</v>
      </c>
    </row>
    <row r="2377" spans="2:26" x14ac:dyDescent="0.25">
      <c r="B2377" s="11">
        <f t="shared" si="444"/>
        <v>44660.541666660931</v>
      </c>
      <c r="C2377" s="1">
        <f t="shared" si="435"/>
        <v>4</v>
      </c>
      <c r="D2377" s="1">
        <f t="shared" si="436"/>
        <v>6</v>
      </c>
      <c r="E2377" s="12">
        <f t="shared" si="437"/>
        <v>14</v>
      </c>
      <c r="F2377" s="124" t="str">
        <f t="shared" si="438"/>
        <v>0</v>
      </c>
      <c r="G2377" s="1">
        <f ca="1">(OFFSET(O2377,0,MATCH(Customer!$J$6,'CDH &amp; HDH'!$P$11:$X$11,0)))</f>
        <v>56</v>
      </c>
      <c r="H2377" s="1" t="str">
        <f t="shared" si="439"/>
        <v>Heating</v>
      </c>
      <c r="I2377" s="1">
        <f ca="1">OFFSET(IF($H2377="Cooling",Customer!$C$25,Customer!$C$52),E2377,D2377)</f>
        <v>66</v>
      </c>
      <c r="J2377" s="1">
        <f ca="1">OFFSET(IF($H2377="Cooling",Customer!$L$25,Customer!$L$52),$E2377,$D2377)</f>
        <v>64</v>
      </c>
      <c r="K2377" s="16">
        <f t="shared" si="440"/>
        <v>0</v>
      </c>
      <c r="L2377" s="16">
        <f t="shared" si="441"/>
        <v>0</v>
      </c>
      <c r="M2377" s="17">
        <f t="shared" ca="1" si="433"/>
        <v>10</v>
      </c>
      <c r="N2377" s="17">
        <f t="shared" ca="1" si="434"/>
        <v>8</v>
      </c>
      <c r="O2377" s="4"/>
      <c r="P2377" s="4">
        <v>42</v>
      </c>
      <c r="Q2377" s="4">
        <v>53</v>
      </c>
      <c r="R2377" s="4">
        <v>58</v>
      </c>
      <c r="S2377" s="4">
        <v>39</v>
      </c>
      <c r="T2377" s="4">
        <v>66</v>
      </c>
      <c r="U2377" s="4">
        <v>71</v>
      </c>
      <c r="V2377" s="13">
        <v>56</v>
      </c>
      <c r="W2377" s="4">
        <v>63</v>
      </c>
      <c r="X2377" s="4">
        <v>63</v>
      </c>
      <c r="Y2377">
        <f t="shared" si="442"/>
        <v>0</v>
      </c>
      <c r="Z2377">
        <f t="shared" si="443"/>
        <v>0</v>
      </c>
    </row>
    <row r="2378" spans="2:26" x14ac:dyDescent="0.25">
      <c r="B2378" s="11">
        <f t="shared" si="444"/>
        <v>44660.583333327595</v>
      </c>
      <c r="C2378" s="1">
        <f t="shared" si="435"/>
        <v>4</v>
      </c>
      <c r="D2378" s="1">
        <f t="shared" si="436"/>
        <v>6</v>
      </c>
      <c r="E2378" s="12">
        <f t="shared" si="437"/>
        <v>15</v>
      </c>
      <c r="F2378" s="124" t="str">
        <f t="shared" si="438"/>
        <v>0</v>
      </c>
      <c r="G2378" s="1">
        <f ca="1">(OFFSET(O2378,0,MATCH(Customer!$J$6,'CDH &amp; HDH'!$P$11:$X$11,0)))</f>
        <v>56</v>
      </c>
      <c r="H2378" s="1" t="str">
        <f t="shared" si="439"/>
        <v>Heating</v>
      </c>
      <c r="I2378" s="1">
        <f ca="1">OFFSET(IF($H2378="Cooling",Customer!$C$25,Customer!$C$52),E2378,D2378)</f>
        <v>66</v>
      </c>
      <c r="J2378" s="1">
        <f ca="1">OFFSET(IF($H2378="Cooling",Customer!$L$25,Customer!$L$52),$E2378,$D2378)</f>
        <v>64</v>
      </c>
      <c r="K2378" s="16">
        <f t="shared" si="440"/>
        <v>0</v>
      </c>
      <c r="L2378" s="16">
        <f t="shared" si="441"/>
        <v>0</v>
      </c>
      <c r="M2378" s="17">
        <f t="shared" ca="1" si="433"/>
        <v>10</v>
      </c>
      <c r="N2378" s="17">
        <f t="shared" ca="1" si="434"/>
        <v>8</v>
      </c>
      <c r="O2378" s="4"/>
      <c r="P2378" s="4">
        <v>41</v>
      </c>
      <c r="Q2378" s="4">
        <v>54</v>
      </c>
      <c r="R2378" s="4">
        <v>59</v>
      </c>
      <c r="S2378" s="4">
        <v>39</v>
      </c>
      <c r="T2378" s="4">
        <v>64</v>
      </c>
      <c r="U2378" s="4">
        <v>74</v>
      </c>
      <c r="V2378" s="13">
        <v>56</v>
      </c>
      <c r="W2378" s="4">
        <v>60</v>
      </c>
      <c r="X2378" s="4">
        <v>62</v>
      </c>
      <c r="Y2378">
        <f t="shared" si="442"/>
        <v>0</v>
      </c>
      <c r="Z2378">
        <f t="shared" si="443"/>
        <v>0</v>
      </c>
    </row>
    <row r="2379" spans="2:26" x14ac:dyDescent="0.25">
      <c r="B2379" s="11">
        <f t="shared" si="444"/>
        <v>44660.624999994259</v>
      </c>
      <c r="C2379" s="1">
        <f t="shared" si="435"/>
        <v>4</v>
      </c>
      <c r="D2379" s="1">
        <f t="shared" si="436"/>
        <v>6</v>
      </c>
      <c r="E2379" s="12">
        <f t="shared" si="437"/>
        <v>16</v>
      </c>
      <c r="F2379" s="124" t="str">
        <f t="shared" si="438"/>
        <v>0</v>
      </c>
      <c r="G2379" s="1">
        <f ca="1">(OFFSET(O2379,0,MATCH(Customer!$J$6,'CDH &amp; HDH'!$P$11:$X$11,0)))</f>
        <v>56</v>
      </c>
      <c r="H2379" s="1" t="str">
        <f t="shared" si="439"/>
        <v>Heating</v>
      </c>
      <c r="I2379" s="1">
        <f ca="1">OFFSET(IF($H2379="Cooling",Customer!$C$25,Customer!$C$52),E2379,D2379)</f>
        <v>66</v>
      </c>
      <c r="J2379" s="1">
        <f ca="1">OFFSET(IF($H2379="Cooling",Customer!$L$25,Customer!$L$52),$E2379,$D2379)</f>
        <v>64</v>
      </c>
      <c r="K2379" s="16">
        <f t="shared" si="440"/>
        <v>0</v>
      </c>
      <c r="L2379" s="16">
        <f t="shared" si="441"/>
        <v>0</v>
      </c>
      <c r="M2379" s="17">
        <f t="shared" ca="1" si="433"/>
        <v>10</v>
      </c>
      <c r="N2379" s="17">
        <f t="shared" ca="1" si="434"/>
        <v>8</v>
      </c>
      <c r="O2379" s="4"/>
      <c r="P2379" s="4">
        <v>37</v>
      </c>
      <c r="Q2379" s="4">
        <v>56</v>
      </c>
      <c r="R2379" s="4">
        <v>61</v>
      </c>
      <c r="S2379" s="4">
        <v>39</v>
      </c>
      <c r="T2379" s="4">
        <v>64</v>
      </c>
      <c r="U2379" s="4">
        <v>75</v>
      </c>
      <c r="V2379" s="13">
        <v>56</v>
      </c>
      <c r="W2379" s="4">
        <v>61</v>
      </c>
      <c r="X2379" s="4">
        <v>64</v>
      </c>
      <c r="Y2379">
        <f t="shared" si="442"/>
        <v>0</v>
      </c>
      <c r="Z2379">
        <f t="shared" si="443"/>
        <v>0</v>
      </c>
    </row>
    <row r="2380" spans="2:26" x14ac:dyDescent="0.25">
      <c r="B2380" s="11">
        <f t="shared" si="444"/>
        <v>44660.666666660924</v>
      </c>
      <c r="C2380" s="1">
        <f t="shared" si="435"/>
        <v>4</v>
      </c>
      <c r="D2380" s="1">
        <f t="shared" si="436"/>
        <v>6</v>
      </c>
      <c r="E2380" s="12">
        <f t="shared" si="437"/>
        <v>17</v>
      </c>
      <c r="F2380" s="124" t="str">
        <f t="shared" si="438"/>
        <v>0</v>
      </c>
      <c r="G2380" s="1">
        <f ca="1">(OFFSET(O2380,0,MATCH(Customer!$J$6,'CDH &amp; HDH'!$P$11:$X$11,0)))</f>
        <v>57</v>
      </c>
      <c r="H2380" s="1" t="str">
        <f t="shared" si="439"/>
        <v>Heating</v>
      </c>
      <c r="I2380" s="1">
        <f ca="1">OFFSET(IF($H2380="Cooling",Customer!$C$25,Customer!$C$52),E2380,D2380)</f>
        <v>66</v>
      </c>
      <c r="J2380" s="1">
        <f ca="1">OFFSET(IF($H2380="Cooling",Customer!$L$25,Customer!$L$52),$E2380,$D2380)</f>
        <v>64</v>
      </c>
      <c r="K2380" s="16">
        <f t="shared" si="440"/>
        <v>0</v>
      </c>
      <c r="L2380" s="16">
        <f t="shared" si="441"/>
        <v>0</v>
      </c>
      <c r="M2380" s="17">
        <f t="shared" ref="M2380:M2443" ca="1" si="445">IF($H2380="Cooling",0,MAX(0,I2380-$G2380))</f>
        <v>9</v>
      </c>
      <c r="N2380" s="17">
        <f t="shared" ref="N2380:N2443" ca="1" si="446">IF($H2380="Cooling",0,MAX(0,J2380-$G2380))</f>
        <v>7</v>
      </c>
      <c r="O2380" s="4"/>
      <c r="P2380" s="4">
        <v>41</v>
      </c>
      <c r="Q2380" s="4">
        <v>56</v>
      </c>
      <c r="R2380" s="4">
        <v>58</v>
      </c>
      <c r="S2380" s="4">
        <v>40</v>
      </c>
      <c r="T2380" s="4">
        <v>64</v>
      </c>
      <c r="U2380" s="4">
        <v>76</v>
      </c>
      <c r="V2380" s="13">
        <v>57</v>
      </c>
      <c r="W2380" s="4">
        <v>61</v>
      </c>
      <c r="X2380" s="4">
        <v>63</v>
      </c>
      <c r="Y2380">
        <f t="shared" si="442"/>
        <v>0</v>
      </c>
      <c r="Z2380">
        <f t="shared" si="443"/>
        <v>0</v>
      </c>
    </row>
    <row r="2381" spans="2:26" x14ac:dyDescent="0.25">
      <c r="B2381" s="11">
        <f t="shared" si="444"/>
        <v>44660.708333327588</v>
      </c>
      <c r="C2381" s="1">
        <f t="shared" ref="C2381:C2444" si="447">MONTH(B2381)</f>
        <v>4</v>
      </c>
      <c r="D2381" s="1">
        <f t="shared" ref="D2381:D2444" si="448">WEEKDAY(B2381,2)</f>
        <v>6</v>
      </c>
      <c r="E2381" s="12">
        <f t="shared" ref="E2381:E2444" si="449">HOUR(B2381)+1</f>
        <v>18</v>
      </c>
      <c r="F2381" s="124" t="str">
        <f t="shared" ref="F2381:F2444" si="450">IF(AND(C2381&gt;5,C2381&lt;9,D2381&lt;6,E2381&gt;14,E2381&lt;19),"1",IF(AND(OR(E2381=8,E2381=9,E2381=19,E2381=20),C2381&lt;3,D2381&lt;6),"1","0"))</f>
        <v>0</v>
      </c>
      <c r="G2381" s="1">
        <f ca="1">(OFFSET(O2381,0,MATCH(Customer!$J$6,'CDH &amp; HDH'!$P$11:$X$11,0)))</f>
        <v>55</v>
      </c>
      <c r="H2381" s="1" t="str">
        <f t="shared" ref="H2381:H2444" si="451">IF(AND(C2381&gt;=5,C2381&lt;=9),"Cooling","Heating")</f>
        <v>Heating</v>
      </c>
      <c r="I2381" s="1">
        <f ca="1">OFFSET(IF($H2381="Cooling",Customer!$C$25,Customer!$C$52),E2381,D2381)</f>
        <v>66</v>
      </c>
      <c r="J2381" s="1">
        <f ca="1">OFFSET(IF($H2381="Cooling",Customer!$L$25,Customer!$L$52),$E2381,$D2381)</f>
        <v>64</v>
      </c>
      <c r="K2381" s="16">
        <f t="shared" ref="K2381:K2444" si="452">IF($H2381="Heating",0,MAX(0,$G2381-I2381))</f>
        <v>0</v>
      </c>
      <c r="L2381" s="16">
        <f t="shared" ref="L2381:L2444" si="453">IF($H2381="Heating",0,MAX(0,$G2381-J2381))</f>
        <v>0</v>
      </c>
      <c r="M2381" s="17">
        <f t="shared" ca="1" si="445"/>
        <v>11</v>
      </c>
      <c r="N2381" s="17">
        <f t="shared" ca="1" si="446"/>
        <v>9</v>
      </c>
      <c r="O2381" s="4"/>
      <c r="P2381" s="4">
        <v>36</v>
      </c>
      <c r="Q2381" s="4">
        <v>56</v>
      </c>
      <c r="R2381" s="4">
        <v>56</v>
      </c>
      <c r="S2381" s="4">
        <v>39</v>
      </c>
      <c r="T2381" s="4">
        <v>63</v>
      </c>
      <c r="U2381" s="4">
        <v>76</v>
      </c>
      <c r="V2381" s="13">
        <v>55</v>
      </c>
      <c r="W2381" s="4">
        <v>60</v>
      </c>
      <c r="X2381" s="4">
        <v>62</v>
      </c>
      <c r="Y2381">
        <f t="shared" ref="Y2381:Y2444" si="454">1.08*400*K2381</f>
        <v>0</v>
      </c>
      <c r="Z2381">
        <f t="shared" ref="Z2381:Z2444" si="455">1.08*400*L2381</f>
        <v>0</v>
      </c>
    </row>
    <row r="2382" spans="2:26" x14ac:dyDescent="0.25">
      <c r="B2382" s="11">
        <f t="shared" ref="B2382:B2445" si="456">B2381+1/24</f>
        <v>44660.749999994252</v>
      </c>
      <c r="C2382" s="1">
        <f t="shared" si="447"/>
        <v>4</v>
      </c>
      <c r="D2382" s="1">
        <f t="shared" si="448"/>
        <v>6</v>
      </c>
      <c r="E2382" s="12">
        <f t="shared" si="449"/>
        <v>19</v>
      </c>
      <c r="F2382" s="124" t="str">
        <f t="shared" si="450"/>
        <v>0</v>
      </c>
      <c r="G2382" s="1">
        <f ca="1">(OFFSET(O2382,0,MATCH(Customer!$J$6,'CDH &amp; HDH'!$P$11:$X$11,0)))</f>
        <v>53</v>
      </c>
      <c r="H2382" s="1" t="str">
        <f t="shared" si="451"/>
        <v>Heating</v>
      </c>
      <c r="I2382" s="1">
        <f ca="1">OFFSET(IF($H2382="Cooling",Customer!$C$25,Customer!$C$52),E2382,D2382)</f>
        <v>66</v>
      </c>
      <c r="J2382" s="1">
        <f ca="1">OFFSET(IF($H2382="Cooling",Customer!$L$25,Customer!$L$52),$E2382,$D2382)</f>
        <v>64</v>
      </c>
      <c r="K2382" s="16">
        <f t="shared" si="452"/>
        <v>0</v>
      </c>
      <c r="L2382" s="16">
        <f t="shared" si="453"/>
        <v>0</v>
      </c>
      <c r="M2382" s="17">
        <f t="shared" ca="1" si="445"/>
        <v>13</v>
      </c>
      <c r="N2382" s="17">
        <f t="shared" ca="1" si="446"/>
        <v>11</v>
      </c>
      <c r="O2382" s="4"/>
      <c r="P2382" s="4">
        <v>33</v>
      </c>
      <c r="Q2382" s="4">
        <v>54</v>
      </c>
      <c r="R2382" s="4">
        <v>53</v>
      </c>
      <c r="S2382" s="4">
        <v>34</v>
      </c>
      <c r="T2382" s="4">
        <v>63</v>
      </c>
      <c r="U2382" s="4">
        <v>74</v>
      </c>
      <c r="V2382" s="13">
        <v>53</v>
      </c>
      <c r="W2382" s="4">
        <v>59</v>
      </c>
      <c r="X2382" s="4">
        <v>60</v>
      </c>
      <c r="Y2382">
        <f t="shared" si="454"/>
        <v>0</v>
      </c>
      <c r="Z2382">
        <f t="shared" si="455"/>
        <v>0</v>
      </c>
    </row>
    <row r="2383" spans="2:26" x14ac:dyDescent="0.25">
      <c r="B2383" s="11">
        <f t="shared" si="456"/>
        <v>44660.791666660916</v>
      </c>
      <c r="C2383" s="1">
        <f t="shared" si="447"/>
        <v>4</v>
      </c>
      <c r="D2383" s="1">
        <f t="shared" si="448"/>
        <v>6</v>
      </c>
      <c r="E2383" s="12">
        <f t="shared" si="449"/>
        <v>20</v>
      </c>
      <c r="F2383" s="124" t="str">
        <f t="shared" si="450"/>
        <v>0</v>
      </c>
      <c r="G2383" s="1">
        <f ca="1">(OFFSET(O2383,0,MATCH(Customer!$J$6,'CDH &amp; HDH'!$P$11:$X$11,0)))</f>
        <v>50</v>
      </c>
      <c r="H2383" s="1" t="str">
        <f t="shared" si="451"/>
        <v>Heating</v>
      </c>
      <c r="I2383" s="1">
        <f ca="1">OFFSET(IF($H2383="Cooling",Customer!$C$25,Customer!$C$52),E2383,D2383)</f>
        <v>66</v>
      </c>
      <c r="J2383" s="1">
        <f ca="1">OFFSET(IF($H2383="Cooling",Customer!$L$25,Customer!$L$52),$E2383,$D2383)</f>
        <v>64</v>
      </c>
      <c r="K2383" s="16">
        <f t="shared" si="452"/>
        <v>0</v>
      </c>
      <c r="L2383" s="16">
        <f t="shared" si="453"/>
        <v>0</v>
      </c>
      <c r="M2383" s="17">
        <f t="shared" ca="1" si="445"/>
        <v>16</v>
      </c>
      <c r="N2383" s="17">
        <f t="shared" ca="1" si="446"/>
        <v>14</v>
      </c>
      <c r="O2383" s="4"/>
      <c r="P2383" s="4">
        <v>32</v>
      </c>
      <c r="Q2383" s="4">
        <v>54</v>
      </c>
      <c r="R2383" s="4">
        <v>51</v>
      </c>
      <c r="S2383" s="4">
        <v>32</v>
      </c>
      <c r="T2383" s="4">
        <v>63</v>
      </c>
      <c r="U2383" s="4">
        <v>73</v>
      </c>
      <c r="V2383" s="13">
        <v>50</v>
      </c>
      <c r="W2383" s="4">
        <v>59</v>
      </c>
      <c r="X2383" s="4">
        <v>58</v>
      </c>
      <c r="Y2383">
        <f t="shared" si="454"/>
        <v>0</v>
      </c>
      <c r="Z2383">
        <f t="shared" si="455"/>
        <v>0</v>
      </c>
    </row>
    <row r="2384" spans="2:26" x14ac:dyDescent="0.25">
      <c r="B2384" s="11">
        <f t="shared" si="456"/>
        <v>44660.83333332758</v>
      </c>
      <c r="C2384" s="1">
        <f t="shared" si="447"/>
        <v>4</v>
      </c>
      <c r="D2384" s="1">
        <f t="shared" si="448"/>
        <v>6</v>
      </c>
      <c r="E2384" s="12">
        <f t="shared" si="449"/>
        <v>21</v>
      </c>
      <c r="F2384" s="124" t="str">
        <f t="shared" si="450"/>
        <v>0</v>
      </c>
      <c r="G2384" s="1">
        <f ca="1">(OFFSET(O2384,0,MATCH(Customer!$J$6,'CDH &amp; HDH'!$P$11:$X$11,0)))</f>
        <v>50</v>
      </c>
      <c r="H2384" s="1" t="str">
        <f t="shared" si="451"/>
        <v>Heating</v>
      </c>
      <c r="I2384" s="1">
        <f ca="1">OFFSET(IF($H2384="Cooling",Customer!$C$25,Customer!$C$52),E2384,D2384)</f>
        <v>66</v>
      </c>
      <c r="J2384" s="1">
        <f ca="1">OFFSET(IF($H2384="Cooling",Customer!$L$25,Customer!$L$52),$E2384,$D2384)</f>
        <v>64</v>
      </c>
      <c r="K2384" s="16">
        <f t="shared" si="452"/>
        <v>0</v>
      </c>
      <c r="L2384" s="16">
        <f t="shared" si="453"/>
        <v>0</v>
      </c>
      <c r="M2384" s="17">
        <f t="shared" ca="1" si="445"/>
        <v>16</v>
      </c>
      <c r="N2384" s="17">
        <f t="shared" ca="1" si="446"/>
        <v>14</v>
      </c>
      <c r="O2384" s="4"/>
      <c r="P2384" s="4">
        <v>31</v>
      </c>
      <c r="Q2384" s="4">
        <v>54</v>
      </c>
      <c r="R2384" s="4">
        <v>48</v>
      </c>
      <c r="S2384" s="4">
        <v>30</v>
      </c>
      <c r="T2384" s="4">
        <v>61</v>
      </c>
      <c r="U2384" s="4">
        <v>51</v>
      </c>
      <c r="V2384" s="13">
        <v>50</v>
      </c>
      <c r="W2384" s="4">
        <v>58</v>
      </c>
      <c r="X2384" s="4">
        <v>58</v>
      </c>
      <c r="Y2384">
        <f t="shared" si="454"/>
        <v>0</v>
      </c>
      <c r="Z2384">
        <f t="shared" si="455"/>
        <v>0</v>
      </c>
    </row>
    <row r="2385" spans="2:26" x14ac:dyDescent="0.25">
      <c r="B2385" s="11">
        <f t="shared" si="456"/>
        <v>44660.874999994245</v>
      </c>
      <c r="C2385" s="1">
        <f t="shared" si="447"/>
        <v>4</v>
      </c>
      <c r="D2385" s="1">
        <f t="shared" si="448"/>
        <v>6</v>
      </c>
      <c r="E2385" s="12">
        <f t="shared" si="449"/>
        <v>22</v>
      </c>
      <c r="F2385" s="124" t="str">
        <f t="shared" si="450"/>
        <v>0</v>
      </c>
      <c r="G2385" s="1">
        <f ca="1">(OFFSET(O2385,0,MATCH(Customer!$J$6,'CDH &amp; HDH'!$P$11:$X$11,0)))</f>
        <v>48</v>
      </c>
      <c r="H2385" s="1" t="str">
        <f t="shared" si="451"/>
        <v>Heating</v>
      </c>
      <c r="I2385" s="1">
        <f ca="1">OFFSET(IF($H2385="Cooling",Customer!$C$25,Customer!$C$52),E2385,D2385)</f>
        <v>66</v>
      </c>
      <c r="J2385" s="1">
        <f ca="1">OFFSET(IF($H2385="Cooling",Customer!$L$25,Customer!$L$52),$E2385,$D2385)</f>
        <v>64</v>
      </c>
      <c r="K2385" s="16">
        <f t="shared" si="452"/>
        <v>0</v>
      </c>
      <c r="L2385" s="16">
        <f t="shared" si="453"/>
        <v>0</v>
      </c>
      <c r="M2385" s="17">
        <f t="shared" ca="1" si="445"/>
        <v>18</v>
      </c>
      <c r="N2385" s="17">
        <f t="shared" ca="1" si="446"/>
        <v>16</v>
      </c>
      <c r="O2385" s="4"/>
      <c r="P2385" s="4">
        <v>30</v>
      </c>
      <c r="Q2385" s="4">
        <v>48</v>
      </c>
      <c r="R2385" s="4">
        <v>46</v>
      </c>
      <c r="S2385" s="4">
        <v>28</v>
      </c>
      <c r="T2385" s="4">
        <v>57</v>
      </c>
      <c r="U2385" s="4">
        <v>50</v>
      </c>
      <c r="V2385" s="13">
        <v>48</v>
      </c>
      <c r="W2385" s="4">
        <v>59</v>
      </c>
      <c r="X2385" s="4">
        <v>58</v>
      </c>
      <c r="Y2385">
        <f t="shared" si="454"/>
        <v>0</v>
      </c>
      <c r="Z2385">
        <f t="shared" si="455"/>
        <v>0</v>
      </c>
    </row>
    <row r="2386" spans="2:26" x14ac:dyDescent="0.25">
      <c r="B2386" s="11">
        <f t="shared" si="456"/>
        <v>44660.916666660909</v>
      </c>
      <c r="C2386" s="1">
        <f t="shared" si="447"/>
        <v>4</v>
      </c>
      <c r="D2386" s="1">
        <f t="shared" si="448"/>
        <v>6</v>
      </c>
      <c r="E2386" s="12">
        <f t="shared" si="449"/>
        <v>23</v>
      </c>
      <c r="F2386" s="124" t="str">
        <f t="shared" si="450"/>
        <v>0</v>
      </c>
      <c r="G2386" s="1">
        <f ca="1">(OFFSET(O2386,0,MATCH(Customer!$J$6,'CDH &amp; HDH'!$P$11:$X$11,0)))</f>
        <v>48</v>
      </c>
      <c r="H2386" s="1" t="str">
        <f t="shared" si="451"/>
        <v>Heating</v>
      </c>
      <c r="I2386" s="1">
        <f ca="1">OFFSET(IF($H2386="Cooling",Customer!$C$25,Customer!$C$52),E2386,D2386)</f>
        <v>66</v>
      </c>
      <c r="J2386" s="1">
        <f ca="1">OFFSET(IF($H2386="Cooling",Customer!$L$25,Customer!$L$52),$E2386,$D2386)</f>
        <v>64</v>
      </c>
      <c r="K2386" s="16">
        <f t="shared" si="452"/>
        <v>0</v>
      </c>
      <c r="L2386" s="16">
        <f t="shared" si="453"/>
        <v>0</v>
      </c>
      <c r="M2386" s="17">
        <f t="shared" ca="1" si="445"/>
        <v>18</v>
      </c>
      <c r="N2386" s="17">
        <f t="shared" ca="1" si="446"/>
        <v>16</v>
      </c>
      <c r="O2386" s="4"/>
      <c r="P2386" s="4">
        <v>29</v>
      </c>
      <c r="Q2386" s="4">
        <v>46</v>
      </c>
      <c r="R2386" s="4">
        <v>46</v>
      </c>
      <c r="S2386" s="4">
        <v>28</v>
      </c>
      <c r="T2386" s="4">
        <v>59</v>
      </c>
      <c r="U2386" s="4">
        <v>47</v>
      </c>
      <c r="V2386" s="13">
        <v>48</v>
      </c>
      <c r="W2386" s="4">
        <v>50</v>
      </c>
      <c r="X2386" s="4">
        <v>56</v>
      </c>
      <c r="Y2386">
        <f t="shared" si="454"/>
        <v>0</v>
      </c>
      <c r="Z2386">
        <f t="shared" si="455"/>
        <v>0</v>
      </c>
    </row>
    <row r="2387" spans="2:26" x14ac:dyDescent="0.25">
      <c r="B2387" s="11">
        <f t="shared" si="456"/>
        <v>44660.958333327573</v>
      </c>
      <c r="C2387" s="1">
        <f t="shared" si="447"/>
        <v>4</v>
      </c>
      <c r="D2387" s="1">
        <f t="shared" si="448"/>
        <v>6</v>
      </c>
      <c r="E2387" s="12">
        <f t="shared" si="449"/>
        <v>24</v>
      </c>
      <c r="F2387" s="124" t="str">
        <f t="shared" si="450"/>
        <v>0</v>
      </c>
      <c r="G2387" s="1">
        <f ca="1">(OFFSET(O2387,0,MATCH(Customer!$J$6,'CDH &amp; HDH'!$P$11:$X$11,0)))</f>
        <v>50</v>
      </c>
      <c r="H2387" s="1" t="str">
        <f t="shared" si="451"/>
        <v>Heating</v>
      </c>
      <c r="I2387" s="1">
        <f ca="1">OFFSET(IF($H2387="Cooling",Customer!$C$25,Customer!$C$52),E2387,D2387)</f>
        <v>66</v>
      </c>
      <c r="J2387" s="1">
        <f ca="1">OFFSET(IF($H2387="Cooling",Customer!$L$25,Customer!$L$52),$E2387,$D2387)</f>
        <v>64</v>
      </c>
      <c r="K2387" s="16">
        <f t="shared" si="452"/>
        <v>0</v>
      </c>
      <c r="L2387" s="16">
        <f t="shared" si="453"/>
        <v>0</v>
      </c>
      <c r="M2387" s="17">
        <f t="shared" ca="1" si="445"/>
        <v>16</v>
      </c>
      <c r="N2387" s="17">
        <f t="shared" ca="1" si="446"/>
        <v>14</v>
      </c>
      <c r="O2387" s="4"/>
      <c r="P2387" s="4">
        <v>27</v>
      </c>
      <c r="Q2387" s="4">
        <v>45</v>
      </c>
      <c r="R2387" s="4">
        <v>45</v>
      </c>
      <c r="S2387" s="4">
        <v>28</v>
      </c>
      <c r="T2387" s="4">
        <v>55</v>
      </c>
      <c r="U2387" s="4">
        <v>47</v>
      </c>
      <c r="V2387" s="13">
        <v>50</v>
      </c>
      <c r="W2387" s="4">
        <v>49</v>
      </c>
      <c r="X2387" s="4">
        <v>53</v>
      </c>
      <c r="Y2387">
        <f t="shared" si="454"/>
        <v>0</v>
      </c>
      <c r="Z2387">
        <f t="shared" si="455"/>
        <v>0</v>
      </c>
    </row>
    <row r="2388" spans="2:26" x14ac:dyDescent="0.25">
      <c r="B2388" s="11">
        <f t="shared" si="456"/>
        <v>44660.999999994237</v>
      </c>
      <c r="C2388" s="1">
        <f t="shared" si="447"/>
        <v>4</v>
      </c>
      <c r="D2388" s="1">
        <f t="shared" si="448"/>
        <v>7</v>
      </c>
      <c r="E2388" s="12">
        <f t="shared" si="449"/>
        <v>1</v>
      </c>
      <c r="F2388" s="124" t="str">
        <f t="shared" si="450"/>
        <v>0</v>
      </c>
      <c r="G2388" s="1">
        <f ca="1">(OFFSET(O2388,0,MATCH(Customer!$J$6,'CDH &amp; HDH'!$P$11:$X$11,0)))</f>
        <v>50</v>
      </c>
      <c r="H2388" s="1" t="str">
        <f t="shared" si="451"/>
        <v>Heating</v>
      </c>
      <c r="I2388" s="1">
        <f ca="1">OFFSET(IF($H2388="Cooling",Customer!$C$25,Customer!$C$52),E2388,D2388)</f>
        <v>66</v>
      </c>
      <c r="J2388" s="1">
        <f ca="1">OFFSET(IF($H2388="Cooling",Customer!$L$25,Customer!$L$52),$E2388,$D2388)</f>
        <v>64</v>
      </c>
      <c r="K2388" s="16">
        <f t="shared" si="452"/>
        <v>0</v>
      </c>
      <c r="L2388" s="16">
        <f t="shared" si="453"/>
        <v>0</v>
      </c>
      <c r="M2388" s="17">
        <f t="shared" ca="1" si="445"/>
        <v>16</v>
      </c>
      <c r="N2388" s="17">
        <f t="shared" ca="1" si="446"/>
        <v>14</v>
      </c>
      <c r="O2388" s="4"/>
      <c r="P2388" s="4">
        <v>28</v>
      </c>
      <c r="Q2388" s="4">
        <v>45</v>
      </c>
      <c r="R2388" s="4">
        <v>45</v>
      </c>
      <c r="S2388" s="4">
        <v>30</v>
      </c>
      <c r="T2388" s="4">
        <v>54</v>
      </c>
      <c r="U2388" s="4">
        <v>46</v>
      </c>
      <c r="V2388" s="13">
        <v>50</v>
      </c>
      <c r="W2388" s="4">
        <v>48</v>
      </c>
      <c r="X2388" s="4">
        <v>53</v>
      </c>
      <c r="Y2388">
        <f t="shared" si="454"/>
        <v>0</v>
      </c>
      <c r="Z2388">
        <f t="shared" si="455"/>
        <v>0</v>
      </c>
    </row>
    <row r="2389" spans="2:26" x14ac:dyDescent="0.25">
      <c r="B2389" s="11">
        <f t="shared" si="456"/>
        <v>44661.041666660902</v>
      </c>
      <c r="C2389" s="1">
        <f t="shared" si="447"/>
        <v>4</v>
      </c>
      <c r="D2389" s="1">
        <f t="shared" si="448"/>
        <v>7</v>
      </c>
      <c r="E2389" s="12">
        <f t="shared" si="449"/>
        <v>2</v>
      </c>
      <c r="F2389" s="124" t="str">
        <f t="shared" si="450"/>
        <v>0</v>
      </c>
      <c r="G2389" s="1">
        <f ca="1">(OFFSET(O2389,0,MATCH(Customer!$J$6,'CDH &amp; HDH'!$P$11:$X$11,0)))</f>
        <v>50</v>
      </c>
      <c r="H2389" s="1" t="str">
        <f t="shared" si="451"/>
        <v>Heating</v>
      </c>
      <c r="I2389" s="1">
        <f ca="1">OFFSET(IF($H2389="Cooling",Customer!$C$25,Customer!$C$52),E2389,D2389)</f>
        <v>66</v>
      </c>
      <c r="J2389" s="1">
        <f ca="1">OFFSET(IF($H2389="Cooling",Customer!$L$25,Customer!$L$52),$E2389,$D2389)</f>
        <v>64</v>
      </c>
      <c r="K2389" s="16">
        <f t="shared" si="452"/>
        <v>0</v>
      </c>
      <c r="L2389" s="16">
        <f t="shared" si="453"/>
        <v>0</v>
      </c>
      <c r="M2389" s="17">
        <f t="shared" ca="1" si="445"/>
        <v>16</v>
      </c>
      <c r="N2389" s="17">
        <f t="shared" ca="1" si="446"/>
        <v>14</v>
      </c>
      <c r="O2389" s="4"/>
      <c r="P2389" s="4">
        <v>29</v>
      </c>
      <c r="Q2389" s="4">
        <v>43</v>
      </c>
      <c r="R2389" s="4">
        <v>44</v>
      </c>
      <c r="S2389" s="4">
        <v>30</v>
      </c>
      <c r="T2389" s="4">
        <v>50</v>
      </c>
      <c r="U2389" s="4">
        <v>46</v>
      </c>
      <c r="V2389" s="13">
        <v>50</v>
      </c>
      <c r="W2389" s="4">
        <v>46</v>
      </c>
      <c r="X2389" s="4">
        <v>52</v>
      </c>
      <c r="Y2389">
        <f t="shared" si="454"/>
        <v>0</v>
      </c>
      <c r="Z2389">
        <f t="shared" si="455"/>
        <v>0</v>
      </c>
    </row>
    <row r="2390" spans="2:26" x14ac:dyDescent="0.25">
      <c r="B2390" s="11">
        <f t="shared" si="456"/>
        <v>44661.083333327566</v>
      </c>
      <c r="C2390" s="1">
        <f t="shared" si="447"/>
        <v>4</v>
      </c>
      <c r="D2390" s="1">
        <f t="shared" si="448"/>
        <v>7</v>
      </c>
      <c r="E2390" s="12">
        <f t="shared" si="449"/>
        <v>3</v>
      </c>
      <c r="F2390" s="124" t="str">
        <f t="shared" si="450"/>
        <v>0</v>
      </c>
      <c r="G2390" s="1">
        <f ca="1">(OFFSET(O2390,0,MATCH(Customer!$J$6,'CDH &amp; HDH'!$P$11:$X$11,0)))</f>
        <v>49</v>
      </c>
      <c r="H2390" s="1" t="str">
        <f t="shared" si="451"/>
        <v>Heating</v>
      </c>
      <c r="I2390" s="1">
        <f ca="1">OFFSET(IF($H2390="Cooling",Customer!$C$25,Customer!$C$52),E2390,D2390)</f>
        <v>66</v>
      </c>
      <c r="J2390" s="1">
        <f ca="1">OFFSET(IF($H2390="Cooling",Customer!$L$25,Customer!$L$52),$E2390,$D2390)</f>
        <v>64</v>
      </c>
      <c r="K2390" s="16">
        <f t="shared" si="452"/>
        <v>0</v>
      </c>
      <c r="L2390" s="16">
        <f t="shared" si="453"/>
        <v>0</v>
      </c>
      <c r="M2390" s="17">
        <f t="shared" ca="1" si="445"/>
        <v>17</v>
      </c>
      <c r="N2390" s="17">
        <f t="shared" ca="1" si="446"/>
        <v>15</v>
      </c>
      <c r="O2390" s="4"/>
      <c r="P2390" s="4">
        <v>29</v>
      </c>
      <c r="Q2390" s="4">
        <v>42</v>
      </c>
      <c r="R2390" s="4">
        <v>43</v>
      </c>
      <c r="S2390" s="4">
        <v>31</v>
      </c>
      <c r="T2390" s="4">
        <v>48</v>
      </c>
      <c r="U2390" s="4">
        <v>44</v>
      </c>
      <c r="V2390" s="13">
        <v>49</v>
      </c>
      <c r="W2390" s="4">
        <v>45</v>
      </c>
      <c r="X2390" s="4">
        <v>51</v>
      </c>
      <c r="Y2390">
        <f t="shared" si="454"/>
        <v>0</v>
      </c>
      <c r="Z2390">
        <f t="shared" si="455"/>
        <v>0</v>
      </c>
    </row>
    <row r="2391" spans="2:26" x14ac:dyDescent="0.25">
      <c r="B2391" s="11">
        <f t="shared" si="456"/>
        <v>44661.12499999423</v>
      </c>
      <c r="C2391" s="1">
        <f t="shared" si="447"/>
        <v>4</v>
      </c>
      <c r="D2391" s="1">
        <f t="shared" si="448"/>
        <v>7</v>
      </c>
      <c r="E2391" s="12">
        <f t="shared" si="449"/>
        <v>4</v>
      </c>
      <c r="F2391" s="124" t="str">
        <f t="shared" si="450"/>
        <v>0</v>
      </c>
      <c r="G2391" s="1">
        <f ca="1">(OFFSET(O2391,0,MATCH(Customer!$J$6,'CDH &amp; HDH'!$P$11:$X$11,0)))</f>
        <v>48</v>
      </c>
      <c r="H2391" s="1" t="str">
        <f t="shared" si="451"/>
        <v>Heating</v>
      </c>
      <c r="I2391" s="1">
        <f ca="1">OFFSET(IF($H2391="Cooling",Customer!$C$25,Customer!$C$52),E2391,D2391)</f>
        <v>66</v>
      </c>
      <c r="J2391" s="1">
        <f ca="1">OFFSET(IF($H2391="Cooling",Customer!$L$25,Customer!$L$52),$E2391,$D2391)</f>
        <v>64</v>
      </c>
      <c r="K2391" s="16">
        <f t="shared" si="452"/>
        <v>0</v>
      </c>
      <c r="L2391" s="16">
        <f t="shared" si="453"/>
        <v>0</v>
      </c>
      <c r="M2391" s="17">
        <f t="shared" ca="1" si="445"/>
        <v>18</v>
      </c>
      <c r="N2391" s="17">
        <f t="shared" ca="1" si="446"/>
        <v>16</v>
      </c>
      <c r="O2391" s="4"/>
      <c r="P2391" s="4">
        <v>27</v>
      </c>
      <c r="Q2391" s="4">
        <v>41</v>
      </c>
      <c r="R2391" s="4">
        <v>42</v>
      </c>
      <c r="S2391" s="4">
        <v>32</v>
      </c>
      <c r="T2391" s="4">
        <v>48</v>
      </c>
      <c r="U2391" s="4">
        <v>44</v>
      </c>
      <c r="V2391" s="13">
        <v>48</v>
      </c>
      <c r="W2391" s="4">
        <v>44</v>
      </c>
      <c r="X2391" s="4">
        <v>51</v>
      </c>
      <c r="Y2391">
        <f t="shared" si="454"/>
        <v>0</v>
      </c>
      <c r="Z2391">
        <f t="shared" si="455"/>
        <v>0</v>
      </c>
    </row>
    <row r="2392" spans="2:26" x14ac:dyDescent="0.25">
      <c r="B2392" s="11">
        <f t="shared" si="456"/>
        <v>44661.166666660894</v>
      </c>
      <c r="C2392" s="1">
        <f t="shared" si="447"/>
        <v>4</v>
      </c>
      <c r="D2392" s="1">
        <f t="shared" si="448"/>
        <v>7</v>
      </c>
      <c r="E2392" s="12">
        <f t="shared" si="449"/>
        <v>5</v>
      </c>
      <c r="F2392" s="124" t="str">
        <f t="shared" si="450"/>
        <v>0</v>
      </c>
      <c r="G2392" s="1">
        <f ca="1">(OFFSET(O2392,0,MATCH(Customer!$J$6,'CDH &amp; HDH'!$P$11:$X$11,0)))</f>
        <v>46</v>
      </c>
      <c r="H2392" s="1" t="str">
        <f t="shared" si="451"/>
        <v>Heating</v>
      </c>
      <c r="I2392" s="1">
        <f ca="1">OFFSET(IF($H2392="Cooling",Customer!$C$25,Customer!$C$52),E2392,D2392)</f>
        <v>66</v>
      </c>
      <c r="J2392" s="1">
        <f ca="1">OFFSET(IF($H2392="Cooling",Customer!$L$25,Customer!$L$52),$E2392,$D2392)</f>
        <v>64</v>
      </c>
      <c r="K2392" s="16">
        <f t="shared" si="452"/>
        <v>0</v>
      </c>
      <c r="L2392" s="16">
        <f t="shared" si="453"/>
        <v>0</v>
      </c>
      <c r="M2392" s="17">
        <f t="shared" ca="1" si="445"/>
        <v>20</v>
      </c>
      <c r="N2392" s="17">
        <f t="shared" ca="1" si="446"/>
        <v>18</v>
      </c>
      <c r="O2392" s="4"/>
      <c r="P2392" s="4">
        <v>26</v>
      </c>
      <c r="Q2392" s="4">
        <v>42</v>
      </c>
      <c r="R2392" s="4">
        <v>41</v>
      </c>
      <c r="S2392" s="4">
        <v>31</v>
      </c>
      <c r="T2392" s="4">
        <v>48</v>
      </c>
      <c r="U2392" s="4">
        <v>42</v>
      </c>
      <c r="V2392" s="13">
        <v>46</v>
      </c>
      <c r="W2392" s="4">
        <v>42</v>
      </c>
      <c r="X2392" s="4">
        <v>52</v>
      </c>
      <c r="Y2392">
        <f t="shared" si="454"/>
        <v>0</v>
      </c>
      <c r="Z2392">
        <f t="shared" si="455"/>
        <v>0</v>
      </c>
    </row>
    <row r="2393" spans="2:26" x14ac:dyDescent="0.25">
      <c r="B2393" s="11">
        <f t="shared" si="456"/>
        <v>44661.208333327559</v>
      </c>
      <c r="C2393" s="1">
        <f t="shared" si="447"/>
        <v>4</v>
      </c>
      <c r="D2393" s="1">
        <f t="shared" si="448"/>
        <v>7</v>
      </c>
      <c r="E2393" s="12">
        <f t="shared" si="449"/>
        <v>6</v>
      </c>
      <c r="F2393" s="124" t="str">
        <f t="shared" si="450"/>
        <v>0</v>
      </c>
      <c r="G2393" s="1">
        <f ca="1">(OFFSET(O2393,0,MATCH(Customer!$J$6,'CDH &amp; HDH'!$P$11:$X$11,0)))</f>
        <v>45</v>
      </c>
      <c r="H2393" s="1" t="str">
        <f t="shared" si="451"/>
        <v>Heating</v>
      </c>
      <c r="I2393" s="1">
        <f ca="1">OFFSET(IF($H2393="Cooling",Customer!$C$25,Customer!$C$52),E2393,D2393)</f>
        <v>66</v>
      </c>
      <c r="J2393" s="1">
        <f ca="1">OFFSET(IF($H2393="Cooling",Customer!$L$25,Customer!$L$52),$E2393,$D2393)</f>
        <v>64</v>
      </c>
      <c r="K2393" s="16">
        <f t="shared" si="452"/>
        <v>0</v>
      </c>
      <c r="L2393" s="16">
        <f t="shared" si="453"/>
        <v>0</v>
      </c>
      <c r="M2393" s="17">
        <f t="shared" ca="1" si="445"/>
        <v>21</v>
      </c>
      <c r="N2393" s="17">
        <f t="shared" ca="1" si="446"/>
        <v>19</v>
      </c>
      <c r="O2393" s="4"/>
      <c r="P2393" s="4">
        <v>27</v>
      </c>
      <c r="Q2393" s="4">
        <v>43</v>
      </c>
      <c r="R2393" s="4">
        <v>40</v>
      </c>
      <c r="S2393" s="4">
        <v>32</v>
      </c>
      <c r="T2393" s="4">
        <v>48</v>
      </c>
      <c r="U2393" s="4">
        <v>41</v>
      </c>
      <c r="V2393" s="13">
        <v>45</v>
      </c>
      <c r="W2393" s="4">
        <v>42</v>
      </c>
      <c r="X2393" s="4">
        <v>52</v>
      </c>
      <c r="Y2393">
        <f t="shared" si="454"/>
        <v>0</v>
      </c>
      <c r="Z2393">
        <f t="shared" si="455"/>
        <v>0</v>
      </c>
    </row>
    <row r="2394" spans="2:26" x14ac:dyDescent="0.25">
      <c r="B2394" s="11">
        <f t="shared" si="456"/>
        <v>44661.249999994223</v>
      </c>
      <c r="C2394" s="1">
        <f t="shared" si="447"/>
        <v>4</v>
      </c>
      <c r="D2394" s="1">
        <f t="shared" si="448"/>
        <v>7</v>
      </c>
      <c r="E2394" s="12">
        <f t="shared" si="449"/>
        <v>7</v>
      </c>
      <c r="F2394" s="124" t="str">
        <f t="shared" si="450"/>
        <v>0</v>
      </c>
      <c r="G2394" s="1">
        <f ca="1">(OFFSET(O2394,0,MATCH(Customer!$J$6,'CDH &amp; HDH'!$P$11:$X$11,0)))</f>
        <v>48</v>
      </c>
      <c r="H2394" s="1" t="str">
        <f t="shared" si="451"/>
        <v>Heating</v>
      </c>
      <c r="I2394" s="1">
        <f ca="1">OFFSET(IF($H2394="Cooling",Customer!$C$25,Customer!$C$52),E2394,D2394)</f>
        <v>66</v>
      </c>
      <c r="J2394" s="1">
        <f ca="1">OFFSET(IF($H2394="Cooling",Customer!$L$25,Customer!$L$52),$E2394,$D2394)</f>
        <v>64</v>
      </c>
      <c r="K2394" s="16">
        <f t="shared" si="452"/>
        <v>0</v>
      </c>
      <c r="L2394" s="16">
        <f t="shared" si="453"/>
        <v>0</v>
      </c>
      <c r="M2394" s="17">
        <f t="shared" ca="1" si="445"/>
        <v>18</v>
      </c>
      <c r="N2394" s="17">
        <f t="shared" ca="1" si="446"/>
        <v>16</v>
      </c>
      <c r="O2394" s="4"/>
      <c r="P2394" s="4">
        <v>29</v>
      </c>
      <c r="Q2394" s="4">
        <v>44</v>
      </c>
      <c r="R2394" s="4">
        <v>39</v>
      </c>
      <c r="S2394" s="4">
        <v>34</v>
      </c>
      <c r="T2394" s="4">
        <v>48</v>
      </c>
      <c r="U2394" s="4">
        <v>42</v>
      </c>
      <c r="V2394" s="13">
        <v>48</v>
      </c>
      <c r="W2394" s="4">
        <v>41</v>
      </c>
      <c r="X2394" s="4">
        <v>50</v>
      </c>
      <c r="Y2394">
        <f t="shared" si="454"/>
        <v>0</v>
      </c>
      <c r="Z2394">
        <f t="shared" si="455"/>
        <v>0</v>
      </c>
    </row>
    <row r="2395" spans="2:26" x14ac:dyDescent="0.25">
      <c r="B2395" s="11">
        <f t="shared" si="456"/>
        <v>44661.291666660887</v>
      </c>
      <c r="C2395" s="1">
        <f t="shared" si="447"/>
        <v>4</v>
      </c>
      <c r="D2395" s="1">
        <f t="shared" si="448"/>
        <v>7</v>
      </c>
      <c r="E2395" s="12">
        <f t="shared" si="449"/>
        <v>8</v>
      </c>
      <c r="F2395" s="124" t="str">
        <f t="shared" si="450"/>
        <v>0</v>
      </c>
      <c r="G2395" s="1">
        <f ca="1">(OFFSET(O2395,0,MATCH(Customer!$J$6,'CDH &amp; HDH'!$P$11:$X$11,0)))</f>
        <v>51</v>
      </c>
      <c r="H2395" s="1" t="str">
        <f t="shared" si="451"/>
        <v>Heating</v>
      </c>
      <c r="I2395" s="1">
        <f ca="1">OFFSET(IF($H2395="Cooling",Customer!$C$25,Customer!$C$52),E2395,D2395)</f>
        <v>66</v>
      </c>
      <c r="J2395" s="1">
        <f ca="1">OFFSET(IF($H2395="Cooling",Customer!$L$25,Customer!$L$52),$E2395,$D2395)</f>
        <v>64</v>
      </c>
      <c r="K2395" s="16">
        <f t="shared" si="452"/>
        <v>0</v>
      </c>
      <c r="L2395" s="16">
        <f t="shared" si="453"/>
        <v>0</v>
      </c>
      <c r="M2395" s="17">
        <f t="shared" ca="1" si="445"/>
        <v>15</v>
      </c>
      <c r="N2395" s="17">
        <f t="shared" ca="1" si="446"/>
        <v>13</v>
      </c>
      <c r="O2395" s="4"/>
      <c r="P2395" s="4">
        <v>31</v>
      </c>
      <c r="Q2395" s="4">
        <v>48</v>
      </c>
      <c r="R2395" s="4">
        <v>39</v>
      </c>
      <c r="S2395" s="4">
        <v>38</v>
      </c>
      <c r="T2395" s="4">
        <v>50</v>
      </c>
      <c r="U2395" s="4">
        <v>42</v>
      </c>
      <c r="V2395" s="13">
        <v>51</v>
      </c>
      <c r="W2395" s="4">
        <v>44</v>
      </c>
      <c r="X2395" s="4">
        <v>52</v>
      </c>
      <c r="Y2395">
        <f t="shared" si="454"/>
        <v>0</v>
      </c>
      <c r="Z2395">
        <f t="shared" si="455"/>
        <v>0</v>
      </c>
    </row>
    <row r="2396" spans="2:26" x14ac:dyDescent="0.25">
      <c r="B2396" s="11">
        <f t="shared" si="456"/>
        <v>44661.333333327551</v>
      </c>
      <c r="C2396" s="1">
        <f t="shared" si="447"/>
        <v>4</v>
      </c>
      <c r="D2396" s="1">
        <f t="shared" si="448"/>
        <v>7</v>
      </c>
      <c r="E2396" s="12">
        <f t="shared" si="449"/>
        <v>9</v>
      </c>
      <c r="F2396" s="124" t="str">
        <f t="shared" si="450"/>
        <v>0</v>
      </c>
      <c r="G2396" s="1">
        <f ca="1">(OFFSET(O2396,0,MATCH(Customer!$J$6,'CDH &amp; HDH'!$P$11:$X$11,0)))</f>
        <v>53</v>
      </c>
      <c r="H2396" s="1" t="str">
        <f t="shared" si="451"/>
        <v>Heating</v>
      </c>
      <c r="I2396" s="1">
        <f ca="1">OFFSET(IF($H2396="Cooling",Customer!$C$25,Customer!$C$52),E2396,D2396)</f>
        <v>66</v>
      </c>
      <c r="J2396" s="1">
        <f ca="1">OFFSET(IF($H2396="Cooling",Customer!$L$25,Customer!$L$52),$E2396,$D2396)</f>
        <v>64</v>
      </c>
      <c r="K2396" s="16">
        <f t="shared" si="452"/>
        <v>0</v>
      </c>
      <c r="L2396" s="16">
        <f t="shared" si="453"/>
        <v>0</v>
      </c>
      <c r="M2396" s="17">
        <f t="shared" ca="1" si="445"/>
        <v>13</v>
      </c>
      <c r="N2396" s="17">
        <f t="shared" ca="1" si="446"/>
        <v>11</v>
      </c>
      <c r="O2396" s="4"/>
      <c r="P2396" s="4">
        <v>33</v>
      </c>
      <c r="Q2396" s="4">
        <v>52</v>
      </c>
      <c r="R2396" s="4">
        <v>40</v>
      </c>
      <c r="S2396" s="4">
        <v>41</v>
      </c>
      <c r="T2396" s="4">
        <v>52</v>
      </c>
      <c r="U2396" s="4">
        <v>46</v>
      </c>
      <c r="V2396" s="13">
        <v>53</v>
      </c>
      <c r="W2396" s="4">
        <v>47</v>
      </c>
      <c r="X2396" s="4">
        <v>51</v>
      </c>
      <c r="Y2396">
        <f t="shared" si="454"/>
        <v>0</v>
      </c>
      <c r="Z2396">
        <f t="shared" si="455"/>
        <v>0</v>
      </c>
    </row>
    <row r="2397" spans="2:26" x14ac:dyDescent="0.25">
      <c r="B2397" s="11">
        <f t="shared" si="456"/>
        <v>44661.374999994216</v>
      </c>
      <c r="C2397" s="1">
        <f t="shared" si="447"/>
        <v>4</v>
      </c>
      <c r="D2397" s="1">
        <f t="shared" si="448"/>
        <v>7</v>
      </c>
      <c r="E2397" s="12">
        <f t="shared" si="449"/>
        <v>10</v>
      </c>
      <c r="F2397" s="124" t="str">
        <f t="shared" si="450"/>
        <v>0</v>
      </c>
      <c r="G2397" s="1">
        <f ca="1">(OFFSET(O2397,0,MATCH(Customer!$J$6,'CDH &amp; HDH'!$P$11:$X$11,0)))</f>
        <v>58</v>
      </c>
      <c r="H2397" s="1" t="str">
        <f t="shared" si="451"/>
        <v>Heating</v>
      </c>
      <c r="I2397" s="1">
        <f ca="1">OFFSET(IF($H2397="Cooling",Customer!$C$25,Customer!$C$52),E2397,D2397)</f>
        <v>66</v>
      </c>
      <c r="J2397" s="1">
        <f ca="1">OFFSET(IF($H2397="Cooling",Customer!$L$25,Customer!$L$52),$E2397,$D2397)</f>
        <v>64</v>
      </c>
      <c r="K2397" s="16">
        <f t="shared" si="452"/>
        <v>0</v>
      </c>
      <c r="L2397" s="16">
        <f t="shared" si="453"/>
        <v>0</v>
      </c>
      <c r="M2397" s="17">
        <f t="shared" ca="1" si="445"/>
        <v>8</v>
      </c>
      <c r="N2397" s="17">
        <f t="shared" ca="1" si="446"/>
        <v>6</v>
      </c>
      <c r="O2397" s="4"/>
      <c r="P2397" s="4">
        <v>34</v>
      </c>
      <c r="Q2397" s="4">
        <v>53</v>
      </c>
      <c r="R2397" s="4">
        <v>40</v>
      </c>
      <c r="S2397" s="4">
        <v>45</v>
      </c>
      <c r="T2397" s="4">
        <v>54</v>
      </c>
      <c r="U2397" s="4">
        <v>49</v>
      </c>
      <c r="V2397" s="13">
        <v>58</v>
      </c>
      <c r="W2397" s="4">
        <v>51</v>
      </c>
      <c r="X2397" s="4">
        <v>53</v>
      </c>
      <c r="Y2397">
        <f t="shared" si="454"/>
        <v>0</v>
      </c>
      <c r="Z2397">
        <f t="shared" si="455"/>
        <v>0</v>
      </c>
    </row>
    <row r="2398" spans="2:26" x14ac:dyDescent="0.25">
      <c r="B2398" s="11">
        <f t="shared" si="456"/>
        <v>44661.41666666088</v>
      </c>
      <c r="C2398" s="1">
        <f t="shared" si="447"/>
        <v>4</v>
      </c>
      <c r="D2398" s="1">
        <f t="shared" si="448"/>
        <v>7</v>
      </c>
      <c r="E2398" s="12">
        <f t="shared" si="449"/>
        <v>11</v>
      </c>
      <c r="F2398" s="124" t="str">
        <f t="shared" si="450"/>
        <v>0</v>
      </c>
      <c r="G2398" s="1">
        <f ca="1">(OFFSET(O2398,0,MATCH(Customer!$J$6,'CDH &amp; HDH'!$P$11:$X$11,0)))</f>
        <v>67</v>
      </c>
      <c r="H2398" s="1" t="str">
        <f t="shared" si="451"/>
        <v>Heating</v>
      </c>
      <c r="I2398" s="1">
        <f ca="1">OFFSET(IF($H2398="Cooling",Customer!$C$25,Customer!$C$52),E2398,D2398)</f>
        <v>66</v>
      </c>
      <c r="J2398" s="1">
        <f ca="1">OFFSET(IF($H2398="Cooling",Customer!$L$25,Customer!$L$52),$E2398,$D2398)</f>
        <v>64</v>
      </c>
      <c r="K2398" s="16">
        <f t="shared" si="452"/>
        <v>0</v>
      </c>
      <c r="L2398" s="16">
        <f t="shared" si="453"/>
        <v>0</v>
      </c>
      <c r="M2398" s="17">
        <f t="shared" ca="1" si="445"/>
        <v>0</v>
      </c>
      <c r="N2398" s="17">
        <f t="shared" ca="1" si="446"/>
        <v>0</v>
      </c>
      <c r="O2398" s="4"/>
      <c r="P2398" s="4">
        <v>37</v>
      </c>
      <c r="Q2398" s="4">
        <v>55</v>
      </c>
      <c r="R2398" s="4">
        <v>41</v>
      </c>
      <c r="S2398" s="4">
        <v>46</v>
      </c>
      <c r="T2398" s="4">
        <v>55</v>
      </c>
      <c r="U2398" s="4">
        <v>49</v>
      </c>
      <c r="V2398" s="13">
        <v>67</v>
      </c>
      <c r="W2398" s="4">
        <v>54</v>
      </c>
      <c r="X2398" s="4">
        <v>51</v>
      </c>
      <c r="Y2398">
        <f t="shared" si="454"/>
        <v>0</v>
      </c>
      <c r="Z2398">
        <f t="shared" si="455"/>
        <v>0</v>
      </c>
    </row>
    <row r="2399" spans="2:26" x14ac:dyDescent="0.25">
      <c r="B2399" s="11">
        <f t="shared" si="456"/>
        <v>44661.458333327544</v>
      </c>
      <c r="C2399" s="1">
        <f t="shared" si="447"/>
        <v>4</v>
      </c>
      <c r="D2399" s="1">
        <f t="shared" si="448"/>
        <v>7</v>
      </c>
      <c r="E2399" s="12">
        <f t="shared" si="449"/>
        <v>12</v>
      </c>
      <c r="F2399" s="124" t="str">
        <f t="shared" si="450"/>
        <v>0</v>
      </c>
      <c r="G2399" s="1">
        <f ca="1">(OFFSET(O2399,0,MATCH(Customer!$J$6,'CDH &amp; HDH'!$P$11:$X$11,0)))</f>
        <v>74</v>
      </c>
      <c r="H2399" s="1" t="str">
        <f t="shared" si="451"/>
        <v>Heating</v>
      </c>
      <c r="I2399" s="1">
        <f ca="1">OFFSET(IF($H2399="Cooling",Customer!$C$25,Customer!$C$52),E2399,D2399)</f>
        <v>66</v>
      </c>
      <c r="J2399" s="1">
        <f ca="1">OFFSET(IF($H2399="Cooling",Customer!$L$25,Customer!$L$52),$E2399,$D2399)</f>
        <v>64</v>
      </c>
      <c r="K2399" s="16">
        <f t="shared" si="452"/>
        <v>0</v>
      </c>
      <c r="L2399" s="16">
        <f t="shared" si="453"/>
        <v>0</v>
      </c>
      <c r="M2399" s="17">
        <f t="shared" ca="1" si="445"/>
        <v>0</v>
      </c>
      <c r="N2399" s="17">
        <f t="shared" ca="1" si="446"/>
        <v>0</v>
      </c>
      <c r="O2399" s="4"/>
      <c r="P2399" s="4">
        <v>40</v>
      </c>
      <c r="Q2399" s="4">
        <v>55</v>
      </c>
      <c r="R2399" s="4">
        <v>42</v>
      </c>
      <c r="S2399" s="4">
        <v>47</v>
      </c>
      <c r="T2399" s="4">
        <v>55</v>
      </c>
      <c r="U2399" s="4">
        <v>50</v>
      </c>
      <c r="V2399" s="13">
        <v>74</v>
      </c>
      <c r="W2399" s="4">
        <v>58</v>
      </c>
      <c r="X2399" s="4">
        <v>54</v>
      </c>
      <c r="Y2399">
        <f t="shared" si="454"/>
        <v>0</v>
      </c>
      <c r="Z2399">
        <f t="shared" si="455"/>
        <v>0</v>
      </c>
    </row>
    <row r="2400" spans="2:26" x14ac:dyDescent="0.25">
      <c r="B2400" s="11">
        <f t="shared" si="456"/>
        <v>44661.499999994208</v>
      </c>
      <c r="C2400" s="1">
        <f t="shared" si="447"/>
        <v>4</v>
      </c>
      <c r="D2400" s="1">
        <f t="shared" si="448"/>
        <v>7</v>
      </c>
      <c r="E2400" s="12">
        <f t="shared" si="449"/>
        <v>13</v>
      </c>
      <c r="F2400" s="124" t="str">
        <f t="shared" si="450"/>
        <v>0</v>
      </c>
      <c r="G2400" s="1">
        <f ca="1">(OFFSET(O2400,0,MATCH(Customer!$J$6,'CDH &amp; HDH'!$P$11:$X$11,0)))</f>
        <v>78</v>
      </c>
      <c r="H2400" s="1" t="str">
        <f t="shared" si="451"/>
        <v>Heating</v>
      </c>
      <c r="I2400" s="1">
        <f ca="1">OFFSET(IF($H2400="Cooling",Customer!$C$25,Customer!$C$52),E2400,D2400)</f>
        <v>66</v>
      </c>
      <c r="J2400" s="1">
        <f ca="1">OFFSET(IF($H2400="Cooling",Customer!$L$25,Customer!$L$52),$E2400,$D2400)</f>
        <v>64</v>
      </c>
      <c r="K2400" s="16">
        <f t="shared" si="452"/>
        <v>0</v>
      </c>
      <c r="L2400" s="16">
        <f t="shared" si="453"/>
        <v>0</v>
      </c>
      <c r="M2400" s="17">
        <f t="shared" ca="1" si="445"/>
        <v>0</v>
      </c>
      <c r="N2400" s="17">
        <f t="shared" ca="1" si="446"/>
        <v>0</v>
      </c>
      <c r="O2400" s="4"/>
      <c r="P2400" s="4">
        <v>43</v>
      </c>
      <c r="Q2400" s="4">
        <v>54</v>
      </c>
      <c r="R2400" s="4">
        <v>43</v>
      </c>
      <c r="S2400" s="4">
        <v>51</v>
      </c>
      <c r="T2400" s="4">
        <v>57</v>
      </c>
      <c r="U2400" s="4">
        <v>53</v>
      </c>
      <c r="V2400" s="13">
        <v>78</v>
      </c>
      <c r="W2400" s="4">
        <v>59</v>
      </c>
      <c r="X2400" s="4">
        <v>54</v>
      </c>
      <c r="Y2400">
        <f t="shared" si="454"/>
        <v>0</v>
      </c>
      <c r="Z2400">
        <f t="shared" si="455"/>
        <v>0</v>
      </c>
    </row>
    <row r="2401" spans="2:26" x14ac:dyDescent="0.25">
      <c r="B2401" s="11">
        <f t="shared" si="456"/>
        <v>44661.541666660873</v>
      </c>
      <c r="C2401" s="1">
        <f t="shared" si="447"/>
        <v>4</v>
      </c>
      <c r="D2401" s="1">
        <f t="shared" si="448"/>
        <v>7</v>
      </c>
      <c r="E2401" s="12">
        <f t="shared" si="449"/>
        <v>14</v>
      </c>
      <c r="F2401" s="124" t="str">
        <f t="shared" si="450"/>
        <v>0</v>
      </c>
      <c r="G2401" s="1">
        <f ca="1">(OFFSET(O2401,0,MATCH(Customer!$J$6,'CDH &amp; HDH'!$P$11:$X$11,0)))</f>
        <v>80</v>
      </c>
      <c r="H2401" s="1" t="str">
        <f t="shared" si="451"/>
        <v>Heating</v>
      </c>
      <c r="I2401" s="1">
        <f ca="1">OFFSET(IF($H2401="Cooling",Customer!$C$25,Customer!$C$52),E2401,D2401)</f>
        <v>66</v>
      </c>
      <c r="J2401" s="1">
        <f ca="1">OFFSET(IF($H2401="Cooling",Customer!$L$25,Customer!$L$52),$E2401,$D2401)</f>
        <v>64</v>
      </c>
      <c r="K2401" s="16">
        <f t="shared" si="452"/>
        <v>0</v>
      </c>
      <c r="L2401" s="16">
        <f t="shared" si="453"/>
        <v>0</v>
      </c>
      <c r="M2401" s="17">
        <f t="shared" ca="1" si="445"/>
        <v>0</v>
      </c>
      <c r="N2401" s="17">
        <f t="shared" ca="1" si="446"/>
        <v>0</v>
      </c>
      <c r="O2401" s="4"/>
      <c r="P2401" s="4">
        <v>44</v>
      </c>
      <c r="Q2401" s="4">
        <v>53</v>
      </c>
      <c r="R2401" s="4">
        <v>43</v>
      </c>
      <c r="S2401" s="4">
        <v>56</v>
      </c>
      <c r="T2401" s="4">
        <v>61</v>
      </c>
      <c r="U2401" s="4">
        <v>52</v>
      </c>
      <c r="V2401" s="13">
        <v>80</v>
      </c>
      <c r="W2401" s="4">
        <v>58</v>
      </c>
      <c r="X2401" s="4">
        <v>52</v>
      </c>
      <c r="Y2401">
        <f t="shared" si="454"/>
        <v>0</v>
      </c>
      <c r="Z2401">
        <f t="shared" si="455"/>
        <v>0</v>
      </c>
    </row>
    <row r="2402" spans="2:26" x14ac:dyDescent="0.25">
      <c r="B2402" s="11">
        <f t="shared" si="456"/>
        <v>44661.583333327537</v>
      </c>
      <c r="C2402" s="1">
        <f t="shared" si="447"/>
        <v>4</v>
      </c>
      <c r="D2402" s="1">
        <f t="shared" si="448"/>
        <v>7</v>
      </c>
      <c r="E2402" s="12">
        <f t="shared" si="449"/>
        <v>15</v>
      </c>
      <c r="F2402" s="124" t="str">
        <f t="shared" si="450"/>
        <v>0</v>
      </c>
      <c r="G2402" s="1">
        <f ca="1">(OFFSET(O2402,0,MATCH(Customer!$J$6,'CDH &amp; HDH'!$P$11:$X$11,0)))</f>
        <v>81</v>
      </c>
      <c r="H2402" s="1" t="str">
        <f t="shared" si="451"/>
        <v>Heating</v>
      </c>
      <c r="I2402" s="1">
        <f ca="1">OFFSET(IF($H2402="Cooling",Customer!$C$25,Customer!$C$52),E2402,D2402)</f>
        <v>66</v>
      </c>
      <c r="J2402" s="1">
        <f ca="1">OFFSET(IF($H2402="Cooling",Customer!$L$25,Customer!$L$52),$E2402,$D2402)</f>
        <v>64</v>
      </c>
      <c r="K2402" s="16">
        <f t="shared" si="452"/>
        <v>0</v>
      </c>
      <c r="L2402" s="16">
        <f t="shared" si="453"/>
        <v>0</v>
      </c>
      <c r="M2402" s="17">
        <f t="shared" ca="1" si="445"/>
        <v>0</v>
      </c>
      <c r="N2402" s="17">
        <f t="shared" ca="1" si="446"/>
        <v>0</v>
      </c>
      <c r="O2402" s="4"/>
      <c r="P2402" s="4">
        <v>45</v>
      </c>
      <c r="Q2402" s="4">
        <v>48</v>
      </c>
      <c r="R2402" s="4">
        <v>42</v>
      </c>
      <c r="S2402" s="4">
        <v>56</v>
      </c>
      <c r="T2402" s="4">
        <v>63</v>
      </c>
      <c r="U2402" s="4">
        <v>53</v>
      </c>
      <c r="V2402" s="13">
        <v>81</v>
      </c>
      <c r="W2402" s="4">
        <v>56</v>
      </c>
      <c r="X2402" s="4">
        <v>51</v>
      </c>
      <c r="Y2402">
        <f t="shared" si="454"/>
        <v>0</v>
      </c>
      <c r="Z2402">
        <f t="shared" si="455"/>
        <v>0</v>
      </c>
    </row>
    <row r="2403" spans="2:26" x14ac:dyDescent="0.25">
      <c r="B2403" s="11">
        <f t="shared" si="456"/>
        <v>44661.624999994201</v>
      </c>
      <c r="C2403" s="1">
        <f t="shared" si="447"/>
        <v>4</v>
      </c>
      <c r="D2403" s="1">
        <f t="shared" si="448"/>
        <v>7</v>
      </c>
      <c r="E2403" s="12">
        <f t="shared" si="449"/>
        <v>16</v>
      </c>
      <c r="F2403" s="124" t="str">
        <f t="shared" si="450"/>
        <v>0</v>
      </c>
      <c r="G2403" s="1">
        <f ca="1">(OFFSET(O2403,0,MATCH(Customer!$J$6,'CDH &amp; HDH'!$P$11:$X$11,0)))</f>
        <v>81</v>
      </c>
      <c r="H2403" s="1" t="str">
        <f t="shared" si="451"/>
        <v>Heating</v>
      </c>
      <c r="I2403" s="1">
        <f ca="1">OFFSET(IF($H2403="Cooling",Customer!$C$25,Customer!$C$52),E2403,D2403)</f>
        <v>66</v>
      </c>
      <c r="J2403" s="1">
        <f ca="1">OFFSET(IF($H2403="Cooling",Customer!$L$25,Customer!$L$52),$E2403,$D2403)</f>
        <v>64</v>
      </c>
      <c r="K2403" s="16">
        <f t="shared" si="452"/>
        <v>0</v>
      </c>
      <c r="L2403" s="16">
        <f t="shared" si="453"/>
        <v>0</v>
      </c>
      <c r="M2403" s="17">
        <f t="shared" ca="1" si="445"/>
        <v>0</v>
      </c>
      <c r="N2403" s="17">
        <f t="shared" ca="1" si="446"/>
        <v>0</v>
      </c>
      <c r="O2403" s="4"/>
      <c r="P2403" s="4">
        <v>46</v>
      </c>
      <c r="Q2403" s="4">
        <v>50</v>
      </c>
      <c r="R2403" s="4">
        <v>42</v>
      </c>
      <c r="S2403" s="4">
        <v>58</v>
      </c>
      <c r="T2403" s="4">
        <v>63</v>
      </c>
      <c r="U2403" s="4">
        <v>52</v>
      </c>
      <c r="V2403" s="13">
        <v>81</v>
      </c>
      <c r="W2403" s="4">
        <v>56</v>
      </c>
      <c r="X2403" s="4">
        <v>51</v>
      </c>
      <c r="Y2403">
        <f t="shared" si="454"/>
        <v>0</v>
      </c>
      <c r="Z2403">
        <f t="shared" si="455"/>
        <v>0</v>
      </c>
    </row>
    <row r="2404" spans="2:26" x14ac:dyDescent="0.25">
      <c r="B2404" s="11">
        <f t="shared" si="456"/>
        <v>44661.666666660865</v>
      </c>
      <c r="C2404" s="1">
        <f t="shared" si="447"/>
        <v>4</v>
      </c>
      <c r="D2404" s="1">
        <f t="shared" si="448"/>
        <v>7</v>
      </c>
      <c r="E2404" s="12">
        <f t="shared" si="449"/>
        <v>17</v>
      </c>
      <c r="F2404" s="124" t="str">
        <f t="shared" si="450"/>
        <v>0</v>
      </c>
      <c r="G2404" s="1">
        <f ca="1">(OFFSET(O2404,0,MATCH(Customer!$J$6,'CDH &amp; HDH'!$P$11:$X$11,0)))</f>
        <v>81</v>
      </c>
      <c r="H2404" s="1" t="str">
        <f t="shared" si="451"/>
        <v>Heating</v>
      </c>
      <c r="I2404" s="1">
        <f ca="1">OFFSET(IF($H2404="Cooling",Customer!$C$25,Customer!$C$52),E2404,D2404)</f>
        <v>66</v>
      </c>
      <c r="J2404" s="1">
        <f ca="1">OFFSET(IF($H2404="Cooling",Customer!$L$25,Customer!$L$52),$E2404,$D2404)</f>
        <v>64</v>
      </c>
      <c r="K2404" s="16">
        <f t="shared" si="452"/>
        <v>0</v>
      </c>
      <c r="L2404" s="16">
        <f t="shared" si="453"/>
        <v>0</v>
      </c>
      <c r="M2404" s="17">
        <f t="shared" ca="1" si="445"/>
        <v>0</v>
      </c>
      <c r="N2404" s="17">
        <f t="shared" ca="1" si="446"/>
        <v>0</v>
      </c>
      <c r="O2404" s="4"/>
      <c r="P2404" s="4">
        <v>45</v>
      </c>
      <c r="Q2404" s="4">
        <v>50</v>
      </c>
      <c r="R2404" s="4">
        <v>41</v>
      </c>
      <c r="S2404" s="4">
        <v>60</v>
      </c>
      <c r="T2404" s="4">
        <v>63</v>
      </c>
      <c r="U2404" s="4">
        <v>51</v>
      </c>
      <c r="V2404" s="13">
        <v>81</v>
      </c>
      <c r="W2404" s="4">
        <v>56</v>
      </c>
      <c r="X2404" s="4">
        <v>53</v>
      </c>
      <c r="Y2404">
        <f t="shared" si="454"/>
        <v>0</v>
      </c>
      <c r="Z2404">
        <f t="shared" si="455"/>
        <v>0</v>
      </c>
    </row>
    <row r="2405" spans="2:26" x14ac:dyDescent="0.25">
      <c r="B2405" s="11">
        <f t="shared" si="456"/>
        <v>44661.70833332753</v>
      </c>
      <c r="C2405" s="1">
        <f t="shared" si="447"/>
        <v>4</v>
      </c>
      <c r="D2405" s="1">
        <f t="shared" si="448"/>
        <v>7</v>
      </c>
      <c r="E2405" s="12">
        <f t="shared" si="449"/>
        <v>18</v>
      </c>
      <c r="F2405" s="124" t="str">
        <f t="shared" si="450"/>
        <v>0</v>
      </c>
      <c r="G2405" s="1">
        <f ca="1">(OFFSET(O2405,0,MATCH(Customer!$J$6,'CDH &amp; HDH'!$P$11:$X$11,0)))</f>
        <v>80</v>
      </c>
      <c r="H2405" s="1" t="str">
        <f t="shared" si="451"/>
        <v>Heating</v>
      </c>
      <c r="I2405" s="1">
        <f ca="1">OFFSET(IF($H2405="Cooling",Customer!$C$25,Customer!$C$52),E2405,D2405)</f>
        <v>66</v>
      </c>
      <c r="J2405" s="1">
        <f ca="1">OFFSET(IF($H2405="Cooling",Customer!$L$25,Customer!$L$52),$E2405,$D2405)</f>
        <v>64</v>
      </c>
      <c r="K2405" s="16">
        <f t="shared" si="452"/>
        <v>0</v>
      </c>
      <c r="L2405" s="16">
        <f t="shared" si="453"/>
        <v>0</v>
      </c>
      <c r="M2405" s="17">
        <f t="shared" ca="1" si="445"/>
        <v>0</v>
      </c>
      <c r="N2405" s="17">
        <f t="shared" ca="1" si="446"/>
        <v>0</v>
      </c>
      <c r="O2405" s="4"/>
      <c r="P2405" s="4">
        <v>44</v>
      </c>
      <c r="Q2405" s="4">
        <v>49</v>
      </c>
      <c r="R2405" s="4">
        <v>40</v>
      </c>
      <c r="S2405" s="4">
        <v>59</v>
      </c>
      <c r="T2405" s="4">
        <v>63</v>
      </c>
      <c r="U2405" s="4">
        <v>50</v>
      </c>
      <c r="V2405" s="13">
        <v>80</v>
      </c>
      <c r="W2405" s="4">
        <v>55</v>
      </c>
      <c r="X2405" s="4">
        <v>53</v>
      </c>
      <c r="Y2405">
        <f t="shared" si="454"/>
        <v>0</v>
      </c>
      <c r="Z2405">
        <f t="shared" si="455"/>
        <v>0</v>
      </c>
    </row>
    <row r="2406" spans="2:26" x14ac:dyDescent="0.25">
      <c r="B2406" s="11">
        <f t="shared" si="456"/>
        <v>44661.749999994194</v>
      </c>
      <c r="C2406" s="1">
        <f t="shared" si="447"/>
        <v>4</v>
      </c>
      <c r="D2406" s="1">
        <f t="shared" si="448"/>
        <v>7</v>
      </c>
      <c r="E2406" s="12">
        <f t="shared" si="449"/>
        <v>19</v>
      </c>
      <c r="F2406" s="124" t="str">
        <f t="shared" si="450"/>
        <v>0</v>
      </c>
      <c r="G2406" s="1">
        <f ca="1">(OFFSET(O2406,0,MATCH(Customer!$J$6,'CDH &amp; HDH'!$P$11:$X$11,0)))</f>
        <v>77</v>
      </c>
      <c r="H2406" s="1" t="str">
        <f t="shared" si="451"/>
        <v>Heating</v>
      </c>
      <c r="I2406" s="1">
        <f ca="1">OFFSET(IF($H2406="Cooling",Customer!$C$25,Customer!$C$52),E2406,D2406)</f>
        <v>66</v>
      </c>
      <c r="J2406" s="1">
        <f ca="1">OFFSET(IF($H2406="Cooling",Customer!$L$25,Customer!$L$52),$E2406,$D2406)</f>
        <v>64</v>
      </c>
      <c r="K2406" s="16">
        <f t="shared" si="452"/>
        <v>0</v>
      </c>
      <c r="L2406" s="16">
        <f t="shared" si="453"/>
        <v>0</v>
      </c>
      <c r="M2406" s="17">
        <f t="shared" ca="1" si="445"/>
        <v>0</v>
      </c>
      <c r="N2406" s="17">
        <f t="shared" ca="1" si="446"/>
        <v>0</v>
      </c>
      <c r="O2406" s="4"/>
      <c r="P2406" s="4">
        <v>40</v>
      </c>
      <c r="Q2406" s="4">
        <v>47</v>
      </c>
      <c r="R2406" s="4">
        <v>39</v>
      </c>
      <c r="S2406" s="4">
        <v>54</v>
      </c>
      <c r="T2406" s="4">
        <v>59</v>
      </c>
      <c r="U2406" s="4">
        <v>49</v>
      </c>
      <c r="V2406" s="13">
        <v>77</v>
      </c>
      <c r="W2406" s="4">
        <v>54</v>
      </c>
      <c r="X2406" s="4">
        <v>52</v>
      </c>
      <c r="Y2406">
        <f t="shared" si="454"/>
        <v>0</v>
      </c>
      <c r="Z2406">
        <f t="shared" si="455"/>
        <v>0</v>
      </c>
    </row>
    <row r="2407" spans="2:26" x14ac:dyDescent="0.25">
      <c r="B2407" s="11">
        <f t="shared" si="456"/>
        <v>44661.791666660858</v>
      </c>
      <c r="C2407" s="1">
        <f t="shared" si="447"/>
        <v>4</v>
      </c>
      <c r="D2407" s="1">
        <f t="shared" si="448"/>
        <v>7</v>
      </c>
      <c r="E2407" s="12">
        <f t="shared" si="449"/>
        <v>20</v>
      </c>
      <c r="F2407" s="124" t="str">
        <f t="shared" si="450"/>
        <v>0</v>
      </c>
      <c r="G2407" s="1">
        <f ca="1">(OFFSET(O2407,0,MATCH(Customer!$J$6,'CDH &amp; HDH'!$P$11:$X$11,0)))</f>
        <v>74</v>
      </c>
      <c r="H2407" s="1" t="str">
        <f t="shared" si="451"/>
        <v>Heating</v>
      </c>
      <c r="I2407" s="1">
        <f ca="1">OFFSET(IF($H2407="Cooling",Customer!$C$25,Customer!$C$52),E2407,D2407)</f>
        <v>66</v>
      </c>
      <c r="J2407" s="1">
        <f ca="1">OFFSET(IF($H2407="Cooling",Customer!$L$25,Customer!$L$52),$E2407,$D2407)</f>
        <v>64</v>
      </c>
      <c r="K2407" s="16">
        <f t="shared" si="452"/>
        <v>0</v>
      </c>
      <c r="L2407" s="16">
        <f t="shared" si="453"/>
        <v>0</v>
      </c>
      <c r="M2407" s="17">
        <f t="shared" ca="1" si="445"/>
        <v>0</v>
      </c>
      <c r="N2407" s="17">
        <f t="shared" ca="1" si="446"/>
        <v>0</v>
      </c>
      <c r="O2407" s="4"/>
      <c r="P2407" s="4">
        <v>39</v>
      </c>
      <c r="Q2407" s="4">
        <v>46</v>
      </c>
      <c r="R2407" s="4">
        <v>38</v>
      </c>
      <c r="S2407" s="4">
        <v>53</v>
      </c>
      <c r="T2407" s="4">
        <v>50</v>
      </c>
      <c r="U2407" s="4">
        <v>48</v>
      </c>
      <c r="V2407" s="13">
        <v>74</v>
      </c>
      <c r="W2407" s="4">
        <v>53</v>
      </c>
      <c r="X2407" s="4">
        <v>52</v>
      </c>
      <c r="Y2407">
        <f t="shared" si="454"/>
        <v>0</v>
      </c>
      <c r="Z2407">
        <f t="shared" si="455"/>
        <v>0</v>
      </c>
    </row>
    <row r="2408" spans="2:26" x14ac:dyDescent="0.25">
      <c r="B2408" s="11">
        <f t="shared" si="456"/>
        <v>44661.833333327522</v>
      </c>
      <c r="C2408" s="1">
        <f t="shared" si="447"/>
        <v>4</v>
      </c>
      <c r="D2408" s="1">
        <f t="shared" si="448"/>
        <v>7</v>
      </c>
      <c r="E2408" s="12">
        <f t="shared" si="449"/>
        <v>21</v>
      </c>
      <c r="F2408" s="124" t="str">
        <f t="shared" si="450"/>
        <v>0</v>
      </c>
      <c r="G2408" s="1">
        <f ca="1">(OFFSET(O2408,0,MATCH(Customer!$J$6,'CDH &amp; HDH'!$P$11:$X$11,0)))</f>
        <v>71</v>
      </c>
      <c r="H2408" s="1" t="str">
        <f t="shared" si="451"/>
        <v>Heating</v>
      </c>
      <c r="I2408" s="1">
        <f ca="1">OFFSET(IF($H2408="Cooling",Customer!$C$25,Customer!$C$52),E2408,D2408)</f>
        <v>66</v>
      </c>
      <c r="J2408" s="1">
        <f ca="1">OFFSET(IF($H2408="Cooling",Customer!$L$25,Customer!$L$52),$E2408,$D2408)</f>
        <v>64</v>
      </c>
      <c r="K2408" s="16">
        <f t="shared" si="452"/>
        <v>0</v>
      </c>
      <c r="L2408" s="16">
        <f t="shared" si="453"/>
        <v>0</v>
      </c>
      <c r="M2408" s="17">
        <f t="shared" ca="1" si="445"/>
        <v>0</v>
      </c>
      <c r="N2408" s="17">
        <f t="shared" ca="1" si="446"/>
        <v>0</v>
      </c>
      <c r="O2408" s="4"/>
      <c r="P2408" s="4">
        <v>40</v>
      </c>
      <c r="Q2408" s="4">
        <v>46</v>
      </c>
      <c r="R2408" s="4">
        <v>38</v>
      </c>
      <c r="S2408" s="4">
        <v>53</v>
      </c>
      <c r="T2408" s="4">
        <v>48</v>
      </c>
      <c r="U2408" s="4">
        <v>47</v>
      </c>
      <c r="V2408" s="13">
        <v>71</v>
      </c>
      <c r="W2408" s="4">
        <v>52</v>
      </c>
      <c r="X2408" s="4">
        <v>56</v>
      </c>
      <c r="Y2408">
        <f t="shared" si="454"/>
        <v>0</v>
      </c>
      <c r="Z2408">
        <f t="shared" si="455"/>
        <v>0</v>
      </c>
    </row>
    <row r="2409" spans="2:26" x14ac:dyDescent="0.25">
      <c r="B2409" s="11">
        <f t="shared" si="456"/>
        <v>44661.874999994187</v>
      </c>
      <c r="C2409" s="1">
        <f t="shared" si="447"/>
        <v>4</v>
      </c>
      <c r="D2409" s="1">
        <f t="shared" si="448"/>
        <v>7</v>
      </c>
      <c r="E2409" s="12">
        <f t="shared" si="449"/>
        <v>22</v>
      </c>
      <c r="F2409" s="124" t="str">
        <f t="shared" si="450"/>
        <v>0</v>
      </c>
      <c r="G2409" s="1">
        <f ca="1">(OFFSET(O2409,0,MATCH(Customer!$J$6,'CDH &amp; HDH'!$P$11:$X$11,0)))</f>
        <v>71</v>
      </c>
      <c r="H2409" s="1" t="str">
        <f t="shared" si="451"/>
        <v>Heating</v>
      </c>
      <c r="I2409" s="1">
        <f ca="1">OFFSET(IF($H2409="Cooling",Customer!$C$25,Customer!$C$52),E2409,D2409)</f>
        <v>66</v>
      </c>
      <c r="J2409" s="1">
        <f ca="1">OFFSET(IF($H2409="Cooling",Customer!$L$25,Customer!$L$52),$E2409,$D2409)</f>
        <v>64</v>
      </c>
      <c r="K2409" s="16">
        <f t="shared" si="452"/>
        <v>0</v>
      </c>
      <c r="L2409" s="16">
        <f t="shared" si="453"/>
        <v>0</v>
      </c>
      <c r="M2409" s="17">
        <f t="shared" ca="1" si="445"/>
        <v>0</v>
      </c>
      <c r="N2409" s="17">
        <f t="shared" ca="1" si="446"/>
        <v>0</v>
      </c>
      <c r="O2409" s="4"/>
      <c r="P2409" s="4">
        <v>38</v>
      </c>
      <c r="Q2409" s="4">
        <v>46</v>
      </c>
      <c r="R2409" s="4">
        <v>37</v>
      </c>
      <c r="S2409" s="4">
        <v>53</v>
      </c>
      <c r="T2409" s="4">
        <v>46</v>
      </c>
      <c r="U2409" s="4">
        <v>47</v>
      </c>
      <c r="V2409" s="13">
        <v>71</v>
      </c>
      <c r="W2409" s="4">
        <v>50</v>
      </c>
      <c r="X2409" s="4">
        <v>57</v>
      </c>
      <c r="Y2409">
        <f t="shared" si="454"/>
        <v>0</v>
      </c>
      <c r="Z2409">
        <f t="shared" si="455"/>
        <v>0</v>
      </c>
    </row>
    <row r="2410" spans="2:26" x14ac:dyDescent="0.25">
      <c r="B2410" s="11">
        <f t="shared" si="456"/>
        <v>44661.916666660851</v>
      </c>
      <c r="C2410" s="1">
        <f t="shared" si="447"/>
        <v>4</v>
      </c>
      <c r="D2410" s="1">
        <f t="shared" si="448"/>
        <v>7</v>
      </c>
      <c r="E2410" s="12">
        <f t="shared" si="449"/>
        <v>23</v>
      </c>
      <c r="F2410" s="124" t="str">
        <f t="shared" si="450"/>
        <v>0</v>
      </c>
      <c r="G2410" s="1">
        <f ca="1">(OFFSET(O2410,0,MATCH(Customer!$J$6,'CDH &amp; HDH'!$P$11:$X$11,0)))</f>
        <v>69</v>
      </c>
      <c r="H2410" s="1" t="str">
        <f t="shared" si="451"/>
        <v>Heating</v>
      </c>
      <c r="I2410" s="1">
        <f ca="1">OFFSET(IF($H2410="Cooling",Customer!$C$25,Customer!$C$52),E2410,D2410)</f>
        <v>66</v>
      </c>
      <c r="J2410" s="1">
        <f ca="1">OFFSET(IF($H2410="Cooling",Customer!$L$25,Customer!$L$52),$E2410,$D2410)</f>
        <v>64</v>
      </c>
      <c r="K2410" s="16">
        <f t="shared" si="452"/>
        <v>0</v>
      </c>
      <c r="L2410" s="16">
        <f t="shared" si="453"/>
        <v>0</v>
      </c>
      <c r="M2410" s="17">
        <f t="shared" ca="1" si="445"/>
        <v>0</v>
      </c>
      <c r="N2410" s="17">
        <f t="shared" ca="1" si="446"/>
        <v>0</v>
      </c>
      <c r="O2410" s="4"/>
      <c r="P2410" s="4">
        <v>37</v>
      </c>
      <c r="Q2410" s="4">
        <v>45</v>
      </c>
      <c r="R2410" s="4">
        <v>36</v>
      </c>
      <c r="S2410" s="4">
        <v>53</v>
      </c>
      <c r="T2410" s="4">
        <v>45</v>
      </c>
      <c r="U2410" s="4">
        <v>46</v>
      </c>
      <c r="V2410" s="13">
        <v>69</v>
      </c>
      <c r="W2410" s="4">
        <v>51</v>
      </c>
      <c r="X2410" s="4">
        <v>58</v>
      </c>
      <c r="Y2410">
        <f t="shared" si="454"/>
        <v>0</v>
      </c>
      <c r="Z2410">
        <f t="shared" si="455"/>
        <v>0</v>
      </c>
    </row>
    <row r="2411" spans="2:26" x14ac:dyDescent="0.25">
      <c r="B2411" s="11">
        <f t="shared" si="456"/>
        <v>44661.958333327515</v>
      </c>
      <c r="C2411" s="1">
        <f t="shared" si="447"/>
        <v>4</v>
      </c>
      <c r="D2411" s="1">
        <f t="shared" si="448"/>
        <v>7</v>
      </c>
      <c r="E2411" s="12">
        <f t="shared" si="449"/>
        <v>24</v>
      </c>
      <c r="F2411" s="124" t="str">
        <f t="shared" si="450"/>
        <v>0</v>
      </c>
      <c r="G2411" s="1">
        <f ca="1">(OFFSET(O2411,0,MATCH(Customer!$J$6,'CDH &amp; HDH'!$P$11:$X$11,0)))</f>
        <v>73</v>
      </c>
      <c r="H2411" s="1" t="str">
        <f t="shared" si="451"/>
        <v>Heating</v>
      </c>
      <c r="I2411" s="1">
        <f ca="1">OFFSET(IF($H2411="Cooling",Customer!$C$25,Customer!$C$52),E2411,D2411)</f>
        <v>66</v>
      </c>
      <c r="J2411" s="1">
        <f ca="1">OFFSET(IF($H2411="Cooling",Customer!$L$25,Customer!$L$52),$E2411,$D2411)</f>
        <v>64</v>
      </c>
      <c r="K2411" s="16">
        <f t="shared" si="452"/>
        <v>0</v>
      </c>
      <c r="L2411" s="16">
        <f t="shared" si="453"/>
        <v>0</v>
      </c>
      <c r="M2411" s="17">
        <f t="shared" ca="1" si="445"/>
        <v>0</v>
      </c>
      <c r="N2411" s="17">
        <f t="shared" ca="1" si="446"/>
        <v>0</v>
      </c>
      <c r="O2411" s="4"/>
      <c r="P2411" s="4">
        <v>36</v>
      </c>
      <c r="Q2411" s="4">
        <v>43</v>
      </c>
      <c r="R2411" s="4">
        <v>34</v>
      </c>
      <c r="S2411" s="4">
        <v>53</v>
      </c>
      <c r="T2411" s="4">
        <v>43</v>
      </c>
      <c r="U2411" s="4">
        <v>46</v>
      </c>
      <c r="V2411" s="13">
        <v>73</v>
      </c>
      <c r="W2411" s="4">
        <v>50</v>
      </c>
      <c r="X2411" s="4">
        <v>60</v>
      </c>
      <c r="Y2411">
        <f t="shared" si="454"/>
        <v>0</v>
      </c>
      <c r="Z2411">
        <f t="shared" si="455"/>
        <v>0</v>
      </c>
    </row>
    <row r="2412" spans="2:26" x14ac:dyDescent="0.25">
      <c r="B2412" s="11">
        <f t="shared" si="456"/>
        <v>44661.999999994179</v>
      </c>
      <c r="C2412" s="1">
        <f t="shared" si="447"/>
        <v>4</v>
      </c>
      <c r="D2412" s="1">
        <f t="shared" si="448"/>
        <v>1</v>
      </c>
      <c r="E2412" s="12">
        <f t="shared" si="449"/>
        <v>1</v>
      </c>
      <c r="F2412" s="124" t="str">
        <f t="shared" si="450"/>
        <v>0</v>
      </c>
      <c r="G2412" s="1">
        <f ca="1">(OFFSET(O2412,0,MATCH(Customer!$J$6,'CDH &amp; HDH'!$P$11:$X$11,0)))</f>
        <v>66</v>
      </c>
      <c r="H2412" s="1" t="str">
        <f t="shared" si="451"/>
        <v>Heating</v>
      </c>
      <c r="I2412" s="1">
        <f ca="1">OFFSET(IF($H2412="Cooling",Customer!$C$25,Customer!$C$52),E2412,D2412)</f>
        <v>66</v>
      </c>
      <c r="J2412" s="1">
        <f ca="1">OFFSET(IF($H2412="Cooling",Customer!$L$25,Customer!$L$52),$E2412,$D2412)</f>
        <v>64</v>
      </c>
      <c r="K2412" s="16">
        <f t="shared" si="452"/>
        <v>0</v>
      </c>
      <c r="L2412" s="16">
        <f t="shared" si="453"/>
        <v>0</v>
      </c>
      <c r="M2412" s="17">
        <f t="shared" ca="1" si="445"/>
        <v>0</v>
      </c>
      <c r="N2412" s="17">
        <f t="shared" ca="1" si="446"/>
        <v>0</v>
      </c>
      <c r="O2412" s="4"/>
      <c r="P2412" s="4">
        <v>35</v>
      </c>
      <c r="Q2412" s="4">
        <v>40</v>
      </c>
      <c r="R2412" s="4">
        <v>33</v>
      </c>
      <c r="S2412" s="4">
        <v>53</v>
      </c>
      <c r="T2412" s="4">
        <v>42</v>
      </c>
      <c r="U2412" s="4">
        <v>46</v>
      </c>
      <c r="V2412" s="13">
        <v>66</v>
      </c>
      <c r="W2412" s="4">
        <v>50</v>
      </c>
      <c r="X2412" s="4">
        <v>58</v>
      </c>
      <c r="Y2412">
        <f t="shared" si="454"/>
        <v>0</v>
      </c>
      <c r="Z2412">
        <f t="shared" si="455"/>
        <v>0</v>
      </c>
    </row>
    <row r="2413" spans="2:26" x14ac:dyDescent="0.25">
      <c r="B2413" s="11">
        <f t="shared" si="456"/>
        <v>44662.041666660843</v>
      </c>
      <c r="C2413" s="1">
        <f t="shared" si="447"/>
        <v>4</v>
      </c>
      <c r="D2413" s="1">
        <f t="shared" si="448"/>
        <v>1</v>
      </c>
      <c r="E2413" s="12">
        <f t="shared" si="449"/>
        <v>2</v>
      </c>
      <c r="F2413" s="124" t="str">
        <f t="shared" si="450"/>
        <v>0</v>
      </c>
      <c r="G2413" s="1">
        <f ca="1">(OFFSET(O2413,0,MATCH(Customer!$J$6,'CDH &amp; HDH'!$P$11:$X$11,0)))</f>
        <v>64</v>
      </c>
      <c r="H2413" s="1" t="str">
        <f t="shared" si="451"/>
        <v>Heating</v>
      </c>
      <c r="I2413" s="1">
        <f ca="1">OFFSET(IF($H2413="Cooling",Customer!$C$25,Customer!$C$52),E2413,D2413)</f>
        <v>66</v>
      </c>
      <c r="J2413" s="1">
        <f ca="1">OFFSET(IF($H2413="Cooling",Customer!$L$25,Customer!$L$52),$E2413,$D2413)</f>
        <v>64</v>
      </c>
      <c r="K2413" s="16">
        <f t="shared" si="452"/>
        <v>0</v>
      </c>
      <c r="L2413" s="16">
        <f t="shared" si="453"/>
        <v>0</v>
      </c>
      <c r="M2413" s="17">
        <f t="shared" ca="1" si="445"/>
        <v>2</v>
      </c>
      <c r="N2413" s="17">
        <f t="shared" ca="1" si="446"/>
        <v>0</v>
      </c>
      <c r="O2413" s="4"/>
      <c r="P2413" s="4">
        <v>34</v>
      </c>
      <c r="Q2413" s="4">
        <v>39</v>
      </c>
      <c r="R2413" s="4">
        <v>33</v>
      </c>
      <c r="S2413" s="4">
        <v>57</v>
      </c>
      <c r="T2413" s="4">
        <v>41</v>
      </c>
      <c r="U2413" s="4">
        <v>45</v>
      </c>
      <c r="V2413" s="13">
        <v>64</v>
      </c>
      <c r="W2413" s="4">
        <v>49</v>
      </c>
      <c r="X2413" s="4">
        <v>55</v>
      </c>
      <c r="Y2413">
        <f t="shared" si="454"/>
        <v>0</v>
      </c>
      <c r="Z2413">
        <f t="shared" si="455"/>
        <v>0</v>
      </c>
    </row>
    <row r="2414" spans="2:26" x14ac:dyDescent="0.25">
      <c r="B2414" s="11">
        <f t="shared" si="456"/>
        <v>44662.083333327508</v>
      </c>
      <c r="C2414" s="1">
        <f t="shared" si="447"/>
        <v>4</v>
      </c>
      <c r="D2414" s="1">
        <f t="shared" si="448"/>
        <v>1</v>
      </c>
      <c r="E2414" s="12">
        <f t="shared" si="449"/>
        <v>3</v>
      </c>
      <c r="F2414" s="124" t="str">
        <f t="shared" si="450"/>
        <v>0</v>
      </c>
      <c r="G2414" s="1">
        <f ca="1">(OFFSET(O2414,0,MATCH(Customer!$J$6,'CDH &amp; HDH'!$P$11:$X$11,0)))</f>
        <v>63</v>
      </c>
      <c r="H2414" s="1" t="str">
        <f t="shared" si="451"/>
        <v>Heating</v>
      </c>
      <c r="I2414" s="1">
        <f ca="1">OFFSET(IF($H2414="Cooling",Customer!$C$25,Customer!$C$52),E2414,D2414)</f>
        <v>66</v>
      </c>
      <c r="J2414" s="1">
        <f ca="1">OFFSET(IF($H2414="Cooling",Customer!$L$25,Customer!$L$52),$E2414,$D2414)</f>
        <v>64</v>
      </c>
      <c r="K2414" s="16">
        <f t="shared" si="452"/>
        <v>0</v>
      </c>
      <c r="L2414" s="16">
        <f t="shared" si="453"/>
        <v>0</v>
      </c>
      <c r="M2414" s="17">
        <f t="shared" ca="1" si="445"/>
        <v>3</v>
      </c>
      <c r="N2414" s="17">
        <f t="shared" ca="1" si="446"/>
        <v>1</v>
      </c>
      <c r="O2414" s="4"/>
      <c r="P2414" s="4">
        <v>35</v>
      </c>
      <c r="Q2414" s="4">
        <v>38</v>
      </c>
      <c r="R2414" s="4">
        <v>33</v>
      </c>
      <c r="S2414" s="4">
        <v>59</v>
      </c>
      <c r="T2414" s="4">
        <v>40</v>
      </c>
      <c r="U2414" s="4">
        <v>45</v>
      </c>
      <c r="V2414" s="13">
        <v>63</v>
      </c>
      <c r="W2414" s="4">
        <v>47</v>
      </c>
      <c r="X2414" s="4">
        <v>54</v>
      </c>
      <c r="Y2414">
        <f t="shared" si="454"/>
        <v>0</v>
      </c>
      <c r="Z2414">
        <f t="shared" si="455"/>
        <v>0</v>
      </c>
    </row>
    <row r="2415" spans="2:26" x14ac:dyDescent="0.25">
      <c r="B2415" s="11">
        <f t="shared" si="456"/>
        <v>44662.124999994172</v>
      </c>
      <c r="C2415" s="1">
        <f t="shared" si="447"/>
        <v>4</v>
      </c>
      <c r="D2415" s="1">
        <f t="shared" si="448"/>
        <v>1</v>
      </c>
      <c r="E2415" s="12">
        <f t="shared" si="449"/>
        <v>4</v>
      </c>
      <c r="F2415" s="124" t="str">
        <f t="shared" si="450"/>
        <v>0</v>
      </c>
      <c r="G2415" s="1">
        <f ca="1">(OFFSET(O2415,0,MATCH(Customer!$J$6,'CDH &amp; HDH'!$P$11:$X$11,0)))</f>
        <v>63</v>
      </c>
      <c r="H2415" s="1" t="str">
        <f t="shared" si="451"/>
        <v>Heating</v>
      </c>
      <c r="I2415" s="1">
        <f ca="1">OFFSET(IF($H2415="Cooling",Customer!$C$25,Customer!$C$52),E2415,D2415)</f>
        <v>66</v>
      </c>
      <c r="J2415" s="1">
        <f ca="1">OFFSET(IF($H2415="Cooling",Customer!$L$25,Customer!$L$52),$E2415,$D2415)</f>
        <v>64</v>
      </c>
      <c r="K2415" s="16">
        <f t="shared" si="452"/>
        <v>0</v>
      </c>
      <c r="L2415" s="16">
        <f t="shared" si="453"/>
        <v>0</v>
      </c>
      <c r="M2415" s="17">
        <f t="shared" ca="1" si="445"/>
        <v>3</v>
      </c>
      <c r="N2415" s="17">
        <f t="shared" ca="1" si="446"/>
        <v>1</v>
      </c>
      <c r="O2415" s="4"/>
      <c r="P2415" s="4">
        <v>36</v>
      </c>
      <c r="Q2415" s="4">
        <v>37</v>
      </c>
      <c r="R2415" s="4">
        <v>33</v>
      </c>
      <c r="S2415" s="4">
        <v>59</v>
      </c>
      <c r="T2415" s="4">
        <v>39</v>
      </c>
      <c r="U2415" s="4">
        <v>46</v>
      </c>
      <c r="V2415" s="13">
        <v>63</v>
      </c>
      <c r="W2415" s="4">
        <v>46</v>
      </c>
      <c r="X2415" s="4">
        <v>51</v>
      </c>
      <c r="Y2415">
        <f t="shared" si="454"/>
        <v>0</v>
      </c>
      <c r="Z2415">
        <f t="shared" si="455"/>
        <v>0</v>
      </c>
    </row>
    <row r="2416" spans="2:26" x14ac:dyDescent="0.25">
      <c r="B2416" s="11">
        <f t="shared" si="456"/>
        <v>44662.166666660836</v>
      </c>
      <c r="C2416" s="1">
        <f t="shared" si="447"/>
        <v>4</v>
      </c>
      <c r="D2416" s="1">
        <f t="shared" si="448"/>
        <v>1</v>
      </c>
      <c r="E2416" s="12">
        <f t="shared" si="449"/>
        <v>5</v>
      </c>
      <c r="F2416" s="124" t="str">
        <f t="shared" si="450"/>
        <v>0</v>
      </c>
      <c r="G2416" s="1">
        <f ca="1">(OFFSET(O2416,0,MATCH(Customer!$J$6,'CDH &amp; HDH'!$P$11:$X$11,0)))</f>
        <v>62</v>
      </c>
      <c r="H2416" s="1" t="str">
        <f t="shared" si="451"/>
        <v>Heating</v>
      </c>
      <c r="I2416" s="1">
        <f ca="1">OFFSET(IF($H2416="Cooling",Customer!$C$25,Customer!$C$52),E2416,D2416)</f>
        <v>66</v>
      </c>
      <c r="J2416" s="1">
        <f ca="1">OFFSET(IF($H2416="Cooling",Customer!$L$25,Customer!$L$52),$E2416,$D2416)</f>
        <v>64</v>
      </c>
      <c r="K2416" s="16">
        <f t="shared" si="452"/>
        <v>0</v>
      </c>
      <c r="L2416" s="16">
        <f t="shared" si="453"/>
        <v>0</v>
      </c>
      <c r="M2416" s="17">
        <f t="shared" ca="1" si="445"/>
        <v>4</v>
      </c>
      <c r="N2416" s="17">
        <f t="shared" ca="1" si="446"/>
        <v>2</v>
      </c>
      <c r="O2416" s="4"/>
      <c r="P2416" s="4">
        <v>36</v>
      </c>
      <c r="Q2416" s="4">
        <v>35</v>
      </c>
      <c r="R2416" s="4">
        <v>32</v>
      </c>
      <c r="S2416" s="4">
        <v>58</v>
      </c>
      <c r="T2416" s="4">
        <v>38</v>
      </c>
      <c r="U2416" s="4">
        <v>46</v>
      </c>
      <c r="V2416" s="13">
        <v>62</v>
      </c>
      <c r="W2416" s="4">
        <v>43</v>
      </c>
      <c r="X2416" s="4">
        <v>49</v>
      </c>
      <c r="Y2416">
        <f t="shared" si="454"/>
        <v>0</v>
      </c>
      <c r="Z2416">
        <f t="shared" si="455"/>
        <v>0</v>
      </c>
    </row>
    <row r="2417" spans="2:26" x14ac:dyDescent="0.25">
      <c r="B2417" s="11">
        <f t="shared" si="456"/>
        <v>44662.2083333275</v>
      </c>
      <c r="C2417" s="1">
        <f t="shared" si="447"/>
        <v>4</v>
      </c>
      <c r="D2417" s="1">
        <f t="shared" si="448"/>
        <v>1</v>
      </c>
      <c r="E2417" s="12">
        <f t="shared" si="449"/>
        <v>6</v>
      </c>
      <c r="F2417" s="124" t="str">
        <f t="shared" si="450"/>
        <v>0</v>
      </c>
      <c r="G2417" s="1">
        <f ca="1">(OFFSET(O2417,0,MATCH(Customer!$J$6,'CDH &amp; HDH'!$P$11:$X$11,0)))</f>
        <v>63</v>
      </c>
      <c r="H2417" s="1" t="str">
        <f t="shared" si="451"/>
        <v>Heating</v>
      </c>
      <c r="I2417" s="1">
        <f ca="1">OFFSET(IF($H2417="Cooling",Customer!$C$25,Customer!$C$52),E2417,D2417)</f>
        <v>66</v>
      </c>
      <c r="J2417" s="1">
        <f ca="1">OFFSET(IF($H2417="Cooling",Customer!$L$25,Customer!$L$52),$E2417,$D2417)</f>
        <v>64</v>
      </c>
      <c r="K2417" s="16">
        <f t="shared" si="452"/>
        <v>0</v>
      </c>
      <c r="L2417" s="16">
        <f t="shared" si="453"/>
        <v>0</v>
      </c>
      <c r="M2417" s="17">
        <f t="shared" ca="1" si="445"/>
        <v>3</v>
      </c>
      <c r="N2417" s="17">
        <f t="shared" ca="1" si="446"/>
        <v>1</v>
      </c>
      <c r="O2417" s="4"/>
      <c r="P2417" s="4">
        <v>38</v>
      </c>
      <c r="Q2417" s="4">
        <v>35</v>
      </c>
      <c r="R2417" s="4">
        <v>31</v>
      </c>
      <c r="S2417" s="4">
        <v>58</v>
      </c>
      <c r="T2417" s="4">
        <v>37</v>
      </c>
      <c r="U2417" s="4">
        <v>46</v>
      </c>
      <c r="V2417" s="13">
        <v>63</v>
      </c>
      <c r="W2417" s="4">
        <v>42</v>
      </c>
      <c r="X2417" s="4">
        <v>48</v>
      </c>
      <c r="Y2417">
        <f t="shared" si="454"/>
        <v>0</v>
      </c>
      <c r="Z2417">
        <f t="shared" si="455"/>
        <v>0</v>
      </c>
    </row>
    <row r="2418" spans="2:26" x14ac:dyDescent="0.25">
      <c r="B2418" s="11">
        <f t="shared" si="456"/>
        <v>44662.249999994165</v>
      </c>
      <c r="C2418" s="1">
        <f t="shared" si="447"/>
        <v>4</v>
      </c>
      <c r="D2418" s="1">
        <f t="shared" si="448"/>
        <v>1</v>
      </c>
      <c r="E2418" s="12">
        <f t="shared" si="449"/>
        <v>7</v>
      </c>
      <c r="F2418" s="124" t="str">
        <f t="shared" si="450"/>
        <v>0</v>
      </c>
      <c r="G2418" s="1">
        <f ca="1">(OFFSET(O2418,0,MATCH(Customer!$J$6,'CDH &amp; HDH'!$P$11:$X$11,0)))</f>
        <v>65</v>
      </c>
      <c r="H2418" s="1" t="str">
        <f t="shared" si="451"/>
        <v>Heating</v>
      </c>
      <c r="I2418" s="1">
        <f ca="1">OFFSET(IF($H2418="Cooling",Customer!$C$25,Customer!$C$52),E2418,D2418)</f>
        <v>66</v>
      </c>
      <c r="J2418" s="1">
        <f ca="1">OFFSET(IF($H2418="Cooling",Customer!$L$25,Customer!$L$52),$E2418,$D2418)</f>
        <v>64</v>
      </c>
      <c r="K2418" s="16">
        <f t="shared" si="452"/>
        <v>0</v>
      </c>
      <c r="L2418" s="16">
        <f t="shared" si="453"/>
        <v>0</v>
      </c>
      <c r="M2418" s="17">
        <f t="shared" ca="1" si="445"/>
        <v>1</v>
      </c>
      <c r="N2418" s="17">
        <f t="shared" ca="1" si="446"/>
        <v>0</v>
      </c>
      <c r="O2418" s="4"/>
      <c r="P2418" s="4">
        <v>37</v>
      </c>
      <c r="Q2418" s="4">
        <v>38</v>
      </c>
      <c r="R2418" s="4">
        <v>30</v>
      </c>
      <c r="S2418" s="4">
        <v>61</v>
      </c>
      <c r="T2418" s="4">
        <v>45</v>
      </c>
      <c r="U2418" s="4">
        <v>47</v>
      </c>
      <c r="V2418" s="13">
        <v>65</v>
      </c>
      <c r="W2418" s="4">
        <v>43</v>
      </c>
      <c r="X2418" s="4">
        <v>47</v>
      </c>
      <c r="Y2418">
        <f t="shared" si="454"/>
        <v>0</v>
      </c>
      <c r="Z2418">
        <f t="shared" si="455"/>
        <v>0</v>
      </c>
    </row>
    <row r="2419" spans="2:26" x14ac:dyDescent="0.25">
      <c r="B2419" s="11">
        <f t="shared" si="456"/>
        <v>44662.291666660829</v>
      </c>
      <c r="C2419" s="1">
        <f t="shared" si="447"/>
        <v>4</v>
      </c>
      <c r="D2419" s="1">
        <f t="shared" si="448"/>
        <v>1</v>
      </c>
      <c r="E2419" s="12">
        <f t="shared" si="449"/>
        <v>8</v>
      </c>
      <c r="F2419" s="124" t="str">
        <f t="shared" si="450"/>
        <v>0</v>
      </c>
      <c r="G2419" s="1">
        <f ca="1">(OFFSET(O2419,0,MATCH(Customer!$J$6,'CDH &amp; HDH'!$P$11:$X$11,0)))</f>
        <v>66</v>
      </c>
      <c r="H2419" s="1" t="str">
        <f t="shared" si="451"/>
        <v>Heating</v>
      </c>
      <c r="I2419" s="1">
        <f ca="1">OFFSET(IF($H2419="Cooling",Customer!$C$25,Customer!$C$52),E2419,D2419)</f>
        <v>70</v>
      </c>
      <c r="J2419" s="1">
        <f ca="1">OFFSET(IF($H2419="Cooling",Customer!$L$25,Customer!$L$52),$E2419,$D2419)</f>
        <v>70</v>
      </c>
      <c r="K2419" s="16">
        <f t="shared" si="452"/>
        <v>0</v>
      </c>
      <c r="L2419" s="16">
        <f t="shared" si="453"/>
        <v>0</v>
      </c>
      <c r="M2419" s="17">
        <f t="shared" ca="1" si="445"/>
        <v>4</v>
      </c>
      <c r="N2419" s="17">
        <f t="shared" ca="1" si="446"/>
        <v>4</v>
      </c>
      <c r="O2419" s="4"/>
      <c r="P2419" s="4">
        <v>41</v>
      </c>
      <c r="Q2419" s="4">
        <v>41</v>
      </c>
      <c r="R2419" s="4">
        <v>33</v>
      </c>
      <c r="S2419" s="4">
        <v>64</v>
      </c>
      <c r="T2419" s="4">
        <v>48</v>
      </c>
      <c r="U2419" s="4">
        <v>48</v>
      </c>
      <c r="V2419" s="13">
        <v>66</v>
      </c>
      <c r="W2419" s="4">
        <v>46</v>
      </c>
      <c r="X2419" s="4">
        <v>44</v>
      </c>
      <c r="Y2419">
        <f t="shared" si="454"/>
        <v>0</v>
      </c>
      <c r="Z2419">
        <f t="shared" si="455"/>
        <v>0</v>
      </c>
    </row>
    <row r="2420" spans="2:26" x14ac:dyDescent="0.25">
      <c r="B2420" s="11">
        <f t="shared" si="456"/>
        <v>44662.333333327493</v>
      </c>
      <c r="C2420" s="1">
        <f t="shared" si="447"/>
        <v>4</v>
      </c>
      <c r="D2420" s="1">
        <f t="shared" si="448"/>
        <v>1</v>
      </c>
      <c r="E2420" s="12">
        <f t="shared" si="449"/>
        <v>9</v>
      </c>
      <c r="F2420" s="124" t="str">
        <f t="shared" si="450"/>
        <v>0</v>
      </c>
      <c r="G2420" s="1">
        <f ca="1">(OFFSET(O2420,0,MATCH(Customer!$J$6,'CDH &amp; HDH'!$P$11:$X$11,0)))</f>
        <v>72</v>
      </c>
      <c r="H2420" s="1" t="str">
        <f t="shared" si="451"/>
        <v>Heating</v>
      </c>
      <c r="I2420" s="1">
        <f ca="1">OFFSET(IF($H2420="Cooling",Customer!$C$25,Customer!$C$52),E2420,D2420)</f>
        <v>70</v>
      </c>
      <c r="J2420" s="1">
        <f ca="1">OFFSET(IF($H2420="Cooling",Customer!$L$25,Customer!$L$52),$E2420,$D2420)</f>
        <v>70</v>
      </c>
      <c r="K2420" s="16">
        <f t="shared" si="452"/>
        <v>0</v>
      </c>
      <c r="L2420" s="16">
        <f t="shared" si="453"/>
        <v>0</v>
      </c>
      <c r="M2420" s="17">
        <f t="shared" ca="1" si="445"/>
        <v>0</v>
      </c>
      <c r="N2420" s="17">
        <f t="shared" ca="1" si="446"/>
        <v>0</v>
      </c>
      <c r="O2420" s="4"/>
      <c r="P2420" s="4">
        <v>43</v>
      </c>
      <c r="Q2420" s="4">
        <v>44</v>
      </c>
      <c r="R2420" s="4">
        <v>35</v>
      </c>
      <c r="S2420" s="4">
        <v>68</v>
      </c>
      <c r="T2420" s="4">
        <v>54</v>
      </c>
      <c r="U2420" s="4">
        <v>50</v>
      </c>
      <c r="V2420" s="13">
        <v>72</v>
      </c>
      <c r="W2420" s="4">
        <v>48</v>
      </c>
      <c r="X2420" s="4">
        <v>43</v>
      </c>
      <c r="Y2420">
        <f t="shared" si="454"/>
        <v>0</v>
      </c>
      <c r="Z2420">
        <f t="shared" si="455"/>
        <v>0</v>
      </c>
    </row>
    <row r="2421" spans="2:26" x14ac:dyDescent="0.25">
      <c r="B2421" s="11">
        <f t="shared" si="456"/>
        <v>44662.374999994157</v>
      </c>
      <c r="C2421" s="1">
        <f t="shared" si="447"/>
        <v>4</v>
      </c>
      <c r="D2421" s="1">
        <f t="shared" si="448"/>
        <v>1</v>
      </c>
      <c r="E2421" s="12">
        <f t="shared" si="449"/>
        <v>10</v>
      </c>
      <c r="F2421" s="124" t="str">
        <f t="shared" si="450"/>
        <v>0</v>
      </c>
      <c r="G2421" s="1">
        <f ca="1">(OFFSET(O2421,0,MATCH(Customer!$J$6,'CDH &amp; HDH'!$P$11:$X$11,0)))</f>
        <v>73</v>
      </c>
      <c r="H2421" s="1" t="str">
        <f t="shared" si="451"/>
        <v>Heating</v>
      </c>
      <c r="I2421" s="1">
        <f ca="1">OFFSET(IF($H2421="Cooling",Customer!$C$25,Customer!$C$52),E2421,D2421)</f>
        <v>70</v>
      </c>
      <c r="J2421" s="1">
        <f ca="1">OFFSET(IF($H2421="Cooling",Customer!$L$25,Customer!$L$52),$E2421,$D2421)</f>
        <v>70</v>
      </c>
      <c r="K2421" s="16">
        <f t="shared" si="452"/>
        <v>0</v>
      </c>
      <c r="L2421" s="16">
        <f t="shared" si="453"/>
        <v>0</v>
      </c>
      <c r="M2421" s="17">
        <f t="shared" ca="1" si="445"/>
        <v>0</v>
      </c>
      <c r="N2421" s="17">
        <f t="shared" ca="1" si="446"/>
        <v>0</v>
      </c>
      <c r="O2421" s="4"/>
      <c r="P2421" s="4">
        <v>44</v>
      </c>
      <c r="Q2421" s="4">
        <v>46</v>
      </c>
      <c r="R2421" s="4">
        <v>38</v>
      </c>
      <c r="S2421" s="4">
        <v>71</v>
      </c>
      <c r="T2421" s="4">
        <v>57</v>
      </c>
      <c r="U2421" s="4">
        <v>53</v>
      </c>
      <c r="V2421" s="13">
        <v>73</v>
      </c>
      <c r="W2421" s="4">
        <v>50</v>
      </c>
      <c r="X2421" s="4">
        <v>44</v>
      </c>
      <c r="Y2421">
        <f t="shared" si="454"/>
        <v>0</v>
      </c>
      <c r="Z2421">
        <f t="shared" si="455"/>
        <v>0</v>
      </c>
    </row>
    <row r="2422" spans="2:26" x14ac:dyDescent="0.25">
      <c r="B2422" s="11">
        <f t="shared" si="456"/>
        <v>44662.416666660822</v>
      </c>
      <c r="C2422" s="1">
        <f t="shared" si="447"/>
        <v>4</v>
      </c>
      <c r="D2422" s="1">
        <f t="shared" si="448"/>
        <v>1</v>
      </c>
      <c r="E2422" s="12">
        <f t="shared" si="449"/>
        <v>11</v>
      </c>
      <c r="F2422" s="124" t="str">
        <f t="shared" si="450"/>
        <v>0</v>
      </c>
      <c r="G2422" s="1">
        <f ca="1">(OFFSET(O2422,0,MATCH(Customer!$J$6,'CDH &amp; HDH'!$P$11:$X$11,0)))</f>
        <v>72</v>
      </c>
      <c r="H2422" s="1" t="str">
        <f t="shared" si="451"/>
        <v>Heating</v>
      </c>
      <c r="I2422" s="1">
        <f ca="1">OFFSET(IF($H2422="Cooling",Customer!$C$25,Customer!$C$52),E2422,D2422)</f>
        <v>70</v>
      </c>
      <c r="J2422" s="1">
        <f ca="1">OFFSET(IF($H2422="Cooling",Customer!$L$25,Customer!$L$52),$E2422,$D2422)</f>
        <v>70</v>
      </c>
      <c r="K2422" s="16">
        <f t="shared" si="452"/>
        <v>0</v>
      </c>
      <c r="L2422" s="16">
        <f t="shared" si="453"/>
        <v>0</v>
      </c>
      <c r="M2422" s="17">
        <f t="shared" ca="1" si="445"/>
        <v>0</v>
      </c>
      <c r="N2422" s="17">
        <f t="shared" ca="1" si="446"/>
        <v>0</v>
      </c>
      <c r="O2422" s="4"/>
      <c r="P2422" s="4">
        <v>47</v>
      </c>
      <c r="Q2422" s="4">
        <v>47</v>
      </c>
      <c r="R2422" s="4">
        <v>39</v>
      </c>
      <c r="S2422" s="4">
        <v>72</v>
      </c>
      <c r="T2422" s="4">
        <v>63</v>
      </c>
      <c r="U2422" s="4">
        <v>56</v>
      </c>
      <c r="V2422" s="13">
        <v>72</v>
      </c>
      <c r="W2422" s="4">
        <v>52</v>
      </c>
      <c r="X2422" s="4">
        <v>47</v>
      </c>
      <c r="Y2422">
        <f t="shared" si="454"/>
        <v>0</v>
      </c>
      <c r="Z2422">
        <f t="shared" si="455"/>
        <v>0</v>
      </c>
    </row>
    <row r="2423" spans="2:26" x14ac:dyDescent="0.25">
      <c r="B2423" s="11">
        <f t="shared" si="456"/>
        <v>44662.458333327486</v>
      </c>
      <c r="C2423" s="1">
        <f t="shared" si="447"/>
        <v>4</v>
      </c>
      <c r="D2423" s="1">
        <f t="shared" si="448"/>
        <v>1</v>
      </c>
      <c r="E2423" s="12">
        <f t="shared" si="449"/>
        <v>12</v>
      </c>
      <c r="F2423" s="124" t="str">
        <f t="shared" si="450"/>
        <v>0</v>
      </c>
      <c r="G2423" s="1">
        <f ca="1">(OFFSET(O2423,0,MATCH(Customer!$J$6,'CDH &amp; HDH'!$P$11:$X$11,0)))</f>
        <v>70</v>
      </c>
      <c r="H2423" s="1" t="str">
        <f t="shared" si="451"/>
        <v>Heating</v>
      </c>
      <c r="I2423" s="1">
        <f ca="1">OFFSET(IF($H2423="Cooling",Customer!$C$25,Customer!$C$52),E2423,D2423)</f>
        <v>70</v>
      </c>
      <c r="J2423" s="1">
        <f ca="1">OFFSET(IF($H2423="Cooling",Customer!$L$25,Customer!$L$52),$E2423,$D2423)</f>
        <v>70</v>
      </c>
      <c r="K2423" s="16">
        <f t="shared" si="452"/>
        <v>0</v>
      </c>
      <c r="L2423" s="16">
        <f t="shared" si="453"/>
        <v>0</v>
      </c>
      <c r="M2423" s="17">
        <f t="shared" ca="1" si="445"/>
        <v>0</v>
      </c>
      <c r="N2423" s="17">
        <f t="shared" ca="1" si="446"/>
        <v>0</v>
      </c>
      <c r="O2423" s="4"/>
      <c r="P2423" s="4">
        <v>47</v>
      </c>
      <c r="Q2423" s="4">
        <v>47</v>
      </c>
      <c r="R2423" s="4">
        <v>39</v>
      </c>
      <c r="S2423" s="4">
        <v>74</v>
      </c>
      <c r="T2423" s="4">
        <v>63</v>
      </c>
      <c r="U2423" s="4">
        <v>57</v>
      </c>
      <c r="V2423" s="13">
        <v>70</v>
      </c>
      <c r="W2423" s="4">
        <v>55</v>
      </c>
      <c r="X2423" s="4">
        <v>44</v>
      </c>
      <c r="Y2423">
        <f t="shared" si="454"/>
        <v>0</v>
      </c>
      <c r="Z2423">
        <f t="shared" si="455"/>
        <v>0</v>
      </c>
    </row>
    <row r="2424" spans="2:26" x14ac:dyDescent="0.25">
      <c r="B2424" s="11">
        <f t="shared" si="456"/>
        <v>44662.49999999415</v>
      </c>
      <c r="C2424" s="1">
        <f t="shared" si="447"/>
        <v>4</v>
      </c>
      <c r="D2424" s="1">
        <f t="shared" si="448"/>
        <v>1</v>
      </c>
      <c r="E2424" s="12">
        <f t="shared" si="449"/>
        <v>13</v>
      </c>
      <c r="F2424" s="124" t="str">
        <f t="shared" si="450"/>
        <v>0</v>
      </c>
      <c r="G2424" s="1">
        <f ca="1">(OFFSET(O2424,0,MATCH(Customer!$J$6,'CDH &amp; HDH'!$P$11:$X$11,0)))</f>
        <v>56</v>
      </c>
      <c r="H2424" s="1" t="str">
        <f t="shared" si="451"/>
        <v>Heating</v>
      </c>
      <c r="I2424" s="1">
        <f ca="1">OFFSET(IF($H2424="Cooling",Customer!$C$25,Customer!$C$52),E2424,D2424)</f>
        <v>70</v>
      </c>
      <c r="J2424" s="1">
        <f ca="1">OFFSET(IF($H2424="Cooling",Customer!$L$25,Customer!$L$52),$E2424,$D2424)</f>
        <v>70</v>
      </c>
      <c r="K2424" s="16">
        <f t="shared" si="452"/>
        <v>0</v>
      </c>
      <c r="L2424" s="16">
        <f t="shared" si="453"/>
        <v>0</v>
      </c>
      <c r="M2424" s="17">
        <f t="shared" ca="1" si="445"/>
        <v>14</v>
      </c>
      <c r="N2424" s="17">
        <f t="shared" ca="1" si="446"/>
        <v>14</v>
      </c>
      <c r="O2424" s="4"/>
      <c r="P2424" s="4">
        <v>49</v>
      </c>
      <c r="Q2424" s="4">
        <v>48</v>
      </c>
      <c r="R2424" s="4">
        <v>40</v>
      </c>
      <c r="S2424" s="4">
        <v>76</v>
      </c>
      <c r="T2424" s="4">
        <v>64</v>
      </c>
      <c r="U2424" s="4">
        <v>59</v>
      </c>
      <c r="V2424" s="13">
        <v>56</v>
      </c>
      <c r="W2424" s="4">
        <v>56</v>
      </c>
      <c r="X2424" s="4">
        <v>43</v>
      </c>
      <c r="Y2424">
        <f t="shared" si="454"/>
        <v>0</v>
      </c>
      <c r="Z2424">
        <f t="shared" si="455"/>
        <v>0</v>
      </c>
    </row>
    <row r="2425" spans="2:26" x14ac:dyDescent="0.25">
      <c r="B2425" s="11">
        <f t="shared" si="456"/>
        <v>44662.541666660814</v>
      </c>
      <c r="C2425" s="1">
        <f t="shared" si="447"/>
        <v>4</v>
      </c>
      <c r="D2425" s="1">
        <f t="shared" si="448"/>
        <v>1</v>
      </c>
      <c r="E2425" s="12">
        <f t="shared" si="449"/>
        <v>14</v>
      </c>
      <c r="F2425" s="124" t="str">
        <f t="shared" si="450"/>
        <v>0</v>
      </c>
      <c r="G2425" s="1">
        <f ca="1">(OFFSET(O2425,0,MATCH(Customer!$J$6,'CDH &amp; HDH'!$P$11:$X$11,0)))</f>
        <v>52</v>
      </c>
      <c r="H2425" s="1" t="str">
        <f t="shared" si="451"/>
        <v>Heating</v>
      </c>
      <c r="I2425" s="1">
        <f ca="1">OFFSET(IF($H2425="Cooling",Customer!$C$25,Customer!$C$52),E2425,D2425)</f>
        <v>70</v>
      </c>
      <c r="J2425" s="1">
        <f ca="1">OFFSET(IF($H2425="Cooling",Customer!$L$25,Customer!$L$52),$E2425,$D2425)</f>
        <v>70</v>
      </c>
      <c r="K2425" s="16">
        <f t="shared" si="452"/>
        <v>0</v>
      </c>
      <c r="L2425" s="16">
        <f t="shared" si="453"/>
        <v>0</v>
      </c>
      <c r="M2425" s="17">
        <f t="shared" ca="1" si="445"/>
        <v>18</v>
      </c>
      <c r="N2425" s="17">
        <f t="shared" ca="1" si="446"/>
        <v>18</v>
      </c>
      <c r="O2425" s="4"/>
      <c r="P2425" s="4">
        <v>50</v>
      </c>
      <c r="Q2425" s="4">
        <v>47</v>
      </c>
      <c r="R2425" s="4">
        <v>41</v>
      </c>
      <c r="S2425" s="4">
        <v>77</v>
      </c>
      <c r="T2425" s="4">
        <v>64</v>
      </c>
      <c r="U2425" s="4">
        <v>60</v>
      </c>
      <c r="V2425" s="13">
        <v>52</v>
      </c>
      <c r="W2425" s="4">
        <v>56</v>
      </c>
      <c r="X2425" s="4">
        <v>44</v>
      </c>
      <c r="Y2425">
        <f t="shared" si="454"/>
        <v>0</v>
      </c>
      <c r="Z2425">
        <f t="shared" si="455"/>
        <v>0</v>
      </c>
    </row>
    <row r="2426" spans="2:26" x14ac:dyDescent="0.25">
      <c r="B2426" s="11">
        <f t="shared" si="456"/>
        <v>44662.583333327479</v>
      </c>
      <c r="C2426" s="1">
        <f t="shared" si="447"/>
        <v>4</v>
      </c>
      <c r="D2426" s="1">
        <f t="shared" si="448"/>
        <v>1</v>
      </c>
      <c r="E2426" s="12">
        <f t="shared" si="449"/>
        <v>15</v>
      </c>
      <c r="F2426" s="124" t="str">
        <f t="shared" si="450"/>
        <v>0</v>
      </c>
      <c r="G2426" s="1">
        <f ca="1">(OFFSET(O2426,0,MATCH(Customer!$J$6,'CDH &amp; HDH'!$P$11:$X$11,0)))</f>
        <v>53</v>
      </c>
      <c r="H2426" s="1" t="str">
        <f t="shared" si="451"/>
        <v>Heating</v>
      </c>
      <c r="I2426" s="1">
        <f ca="1">OFFSET(IF($H2426="Cooling",Customer!$C$25,Customer!$C$52),E2426,D2426)</f>
        <v>70</v>
      </c>
      <c r="J2426" s="1">
        <f ca="1">OFFSET(IF($H2426="Cooling",Customer!$L$25,Customer!$L$52),$E2426,$D2426)</f>
        <v>70</v>
      </c>
      <c r="K2426" s="16">
        <f t="shared" si="452"/>
        <v>0</v>
      </c>
      <c r="L2426" s="16">
        <f t="shared" si="453"/>
        <v>0</v>
      </c>
      <c r="M2426" s="17">
        <f t="shared" ca="1" si="445"/>
        <v>17</v>
      </c>
      <c r="N2426" s="17">
        <f t="shared" ca="1" si="446"/>
        <v>17</v>
      </c>
      <c r="O2426" s="4"/>
      <c r="P2426" s="4">
        <v>52</v>
      </c>
      <c r="Q2426" s="4">
        <v>48</v>
      </c>
      <c r="R2426" s="4">
        <v>42</v>
      </c>
      <c r="S2426" s="4">
        <v>76</v>
      </c>
      <c r="T2426" s="4">
        <v>66</v>
      </c>
      <c r="U2426" s="4">
        <v>60</v>
      </c>
      <c r="V2426" s="13">
        <v>53</v>
      </c>
      <c r="W2426" s="4">
        <v>53</v>
      </c>
      <c r="X2426" s="4">
        <v>44</v>
      </c>
      <c r="Y2426">
        <f t="shared" si="454"/>
        <v>0</v>
      </c>
      <c r="Z2426">
        <f t="shared" si="455"/>
        <v>0</v>
      </c>
    </row>
    <row r="2427" spans="2:26" x14ac:dyDescent="0.25">
      <c r="B2427" s="11">
        <f t="shared" si="456"/>
        <v>44662.624999994143</v>
      </c>
      <c r="C2427" s="1">
        <f t="shared" si="447"/>
        <v>4</v>
      </c>
      <c r="D2427" s="1">
        <f t="shared" si="448"/>
        <v>1</v>
      </c>
      <c r="E2427" s="12">
        <f t="shared" si="449"/>
        <v>16</v>
      </c>
      <c r="F2427" s="124" t="str">
        <f t="shared" si="450"/>
        <v>0</v>
      </c>
      <c r="G2427" s="1">
        <f ca="1">(OFFSET(O2427,0,MATCH(Customer!$J$6,'CDH &amp; HDH'!$P$11:$X$11,0)))</f>
        <v>55</v>
      </c>
      <c r="H2427" s="1" t="str">
        <f t="shared" si="451"/>
        <v>Heating</v>
      </c>
      <c r="I2427" s="1">
        <f ca="1">OFFSET(IF($H2427="Cooling",Customer!$C$25,Customer!$C$52),E2427,D2427)</f>
        <v>70</v>
      </c>
      <c r="J2427" s="1">
        <f ca="1">OFFSET(IF($H2427="Cooling",Customer!$L$25,Customer!$L$52),$E2427,$D2427)</f>
        <v>70</v>
      </c>
      <c r="K2427" s="16">
        <f t="shared" si="452"/>
        <v>0</v>
      </c>
      <c r="L2427" s="16">
        <f t="shared" si="453"/>
        <v>0</v>
      </c>
      <c r="M2427" s="17">
        <f t="shared" ca="1" si="445"/>
        <v>15</v>
      </c>
      <c r="N2427" s="17">
        <f t="shared" ca="1" si="446"/>
        <v>15</v>
      </c>
      <c r="O2427" s="4"/>
      <c r="P2427" s="4">
        <v>53</v>
      </c>
      <c r="Q2427" s="4">
        <v>50</v>
      </c>
      <c r="R2427" s="4">
        <v>43</v>
      </c>
      <c r="S2427" s="4">
        <v>75</v>
      </c>
      <c r="T2427" s="4">
        <v>64</v>
      </c>
      <c r="U2427" s="4">
        <v>59</v>
      </c>
      <c r="V2427" s="13">
        <v>55</v>
      </c>
      <c r="W2427" s="4">
        <v>52</v>
      </c>
      <c r="X2427" s="4">
        <v>45</v>
      </c>
      <c r="Y2427">
        <f t="shared" si="454"/>
        <v>0</v>
      </c>
      <c r="Z2427">
        <f t="shared" si="455"/>
        <v>0</v>
      </c>
    </row>
    <row r="2428" spans="2:26" x14ac:dyDescent="0.25">
      <c r="B2428" s="11">
        <f t="shared" si="456"/>
        <v>44662.666666660807</v>
      </c>
      <c r="C2428" s="1">
        <f t="shared" si="447"/>
        <v>4</v>
      </c>
      <c r="D2428" s="1">
        <f t="shared" si="448"/>
        <v>1</v>
      </c>
      <c r="E2428" s="12">
        <f t="shared" si="449"/>
        <v>17</v>
      </c>
      <c r="F2428" s="124" t="str">
        <f t="shared" si="450"/>
        <v>0</v>
      </c>
      <c r="G2428" s="1">
        <f ca="1">(OFFSET(O2428,0,MATCH(Customer!$J$6,'CDH &amp; HDH'!$P$11:$X$11,0)))</f>
        <v>57</v>
      </c>
      <c r="H2428" s="1" t="str">
        <f t="shared" si="451"/>
        <v>Heating</v>
      </c>
      <c r="I2428" s="1">
        <f ca="1">OFFSET(IF($H2428="Cooling",Customer!$C$25,Customer!$C$52),E2428,D2428)</f>
        <v>70</v>
      </c>
      <c r="J2428" s="1">
        <f ca="1">OFFSET(IF($H2428="Cooling",Customer!$L$25,Customer!$L$52),$E2428,$D2428)</f>
        <v>70</v>
      </c>
      <c r="K2428" s="16">
        <f t="shared" si="452"/>
        <v>0</v>
      </c>
      <c r="L2428" s="16">
        <f t="shared" si="453"/>
        <v>0</v>
      </c>
      <c r="M2428" s="17">
        <f t="shared" ca="1" si="445"/>
        <v>13</v>
      </c>
      <c r="N2428" s="17">
        <f t="shared" ca="1" si="446"/>
        <v>13</v>
      </c>
      <c r="O2428" s="4"/>
      <c r="P2428" s="4">
        <v>52</v>
      </c>
      <c r="Q2428" s="4">
        <v>49</v>
      </c>
      <c r="R2428" s="4">
        <v>42</v>
      </c>
      <c r="S2428" s="4">
        <v>75</v>
      </c>
      <c r="T2428" s="4">
        <v>64</v>
      </c>
      <c r="U2428" s="4">
        <v>57</v>
      </c>
      <c r="V2428" s="13">
        <v>57</v>
      </c>
      <c r="W2428" s="4">
        <v>52</v>
      </c>
      <c r="X2428" s="4">
        <v>46</v>
      </c>
      <c r="Y2428">
        <f t="shared" si="454"/>
        <v>0</v>
      </c>
      <c r="Z2428">
        <f t="shared" si="455"/>
        <v>0</v>
      </c>
    </row>
    <row r="2429" spans="2:26" x14ac:dyDescent="0.25">
      <c r="B2429" s="11">
        <f t="shared" si="456"/>
        <v>44662.708333327471</v>
      </c>
      <c r="C2429" s="1">
        <f t="shared" si="447"/>
        <v>4</v>
      </c>
      <c r="D2429" s="1">
        <f t="shared" si="448"/>
        <v>1</v>
      </c>
      <c r="E2429" s="12">
        <f t="shared" si="449"/>
        <v>18</v>
      </c>
      <c r="F2429" s="124" t="str">
        <f t="shared" si="450"/>
        <v>0</v>
      </c>
      <c r="G2429" s="1">
        <f ca="1">(OFFSET(O2429,0,MATCH(Customer!$J$6,'CDH &amp; HDH'!$P$11:$X$11,0)))</f>
        <v>58</v>
      </c>
      <c r="H2429" s="1" t="str">
        <f t="shared" si="451"/>
        <v>Heating</v>
      </c>
      <c r="I2429" s="1">
        <f ca="1">OFFSET(IF($H2429="Cooling",Customer!$C$25,Customer!$C$52),E2429,D2429)</f>
        <v>70</v>
      </c>
      <c r="J2429" s="1">
        <f ca="1">OFFSET(IF($H2429="Cooling",Customer!$L$25,Customer!$L$52),$E2429,$D2429)</f>
        <v>70</v>
      </c>
      <c r="K2429" s="16">
        <f t="shared" si="452"/>
        <v>0</v>
      </c>
      <c r="L2429" s="16">
        <f t="shared" si="453"/>
        <v>0</v>
      </c>
      <c r="M2429" s="17">
        <f t="shared" ca="1" si="445"/>
        <v>12</v>
      </c>
      <c r="N2429" s="17">
        <f t="shared" ca="1" si="446"/>
        <v>12</v>
      </c>
      <c r="O2429" s="4"/>
      <c r="P2429" s="4">
        <v>52</v>
      </c>
      <c r="Q2429" s="4">
        <v>47</v>
      </c>
      <c r="R2429" s="4">
        <v>42</v>
      </c>
      <c r="S2429" s="4">
        <v>74</v>
      </c>
      <c r="T2429" s="4">
        <v>63</v>
      </c>
      <c r="U2429" s="4">
        <v>55</v>
      </c>
      <c r="V2429" s="13">
        <v>58</v>
      </c>
      <c r="W2429" s="4">
        <v>51</v>
      </c>
      <c r="X2429" s="4">
        <v>46</v>
      </c>
      <c r="Y2429">
        <f t="shared" si="454"/>
        <v>0</v>
      </c>
      <c r="Z2429">
        <f t="shared" si="455"/>
        <v>0</v>
      </c>
    </row>
    <row r="2430" spans="2:26" x14ac:dyDescent="0.25">
      <c r="B2430" s="11">
        <f t="shared" si="456"/>
        <v>44662.749999994136</v>
      </c>
      <c r="C2430" s="1">
        <f t="shared" si="447"/>
        <v>4</v>
      </c>
      <c r="D2430" s="1">
        <f t="shared" si="448"/>
        <v>1</v>
      </c>
      <c r="E2430" s="12">
        <f t="shared" si="449"/>
        <v>19</v>
      </c>
      <c r="F2430" s="124" t="str">
        <f t="shared" si="450"/>
        <v>0</v>
      </c>
      <c r="G2430" s="1">
        <f ca="1">(OFFSET(O2430,0,MATCH(Customer!$J$6,'CDH &amp; HDH'!$P$11:$X$11,0)))</f>
        <v>56</v>
      </c>
      <c r="H2430" s="1" t="str">
        <f t="shared" si="451"/>
        <v>Heating</v>
      </c>
      <c r="I2430" s="1">
        <f ca="1">OFFSET(IF($H2430="Cooling",Customer!$C$25,Customer!$C$52),E2430,D2430)</f>
        <v>66</v>
      </c>
      <c r="J2430" s="1">
        <f ca="1">OFFSET(IF($H2430="Cooling",Customer!$L$25,Customer!$L$52),$E2430,$D2430)</f>
        <v>64</v>
      </c>
      <c r="K2430" s="16">
        <f t="shared" si="452"/>
        <v>0</v>
      </c>
      <c r="L2430" s="16">
        <f t="shared" si="453"/>
        <v>0</v>
      </c>
      <c r="M2430" s="17">
        <f t="shared" ca="1" si="445"/>
        <v>10</v>
      </c>
      <c r="N2430" s="17">
        <f t="shared" ca="1" si="446"/>
        <v>8</v>
      </c>
      <c r="O2430" s="4"/>
      <c r="P2430" s="4">
        <v>47</v>
      </c>
      <c r="Q2430" s="4">
        <v>44</v>
      </c>
      <c r="R2430" s="4">
        <v>41</v>
      </c>
      <c r="S2430" s="4">
        <v>74</v>
      </c>
      <c r="T2430" s="4">
        <v>57</v>
      </c>
      <c r="U2430" s="4">
        <v>54</v>
      </c>
      <c r="V2430" s="13">
        <v>56</v>
      </c>
      <c r="W2430" s="4">
        <v>49</v>
      </c>
      <c r="X2430" s="4">
        <v>42</v>
      </c>
      <c r="Y2430">
        <f t="shared" si="454"/>
        <v>0</v>
      </c>
      <c r="Z2430">
        <f t="shared" si="455"/>
        <v>0</v>
      </c>
    </row>
    <row r="2431" spans="2:26" x14ac:dyDescent="0.25">
      <c r="B2431" s="11">
        <f t="shared" si="456"/>
        <v>44662.7916666608</v>
      </c>
      <c r="C2431" s="1">
        <f t="shared" si="447"/>
        <v>4</v>
      </c>
      <c r="D2431" s="1">
        <f t="shared" si="448"/>
        <v>1</v>
      </c>
      <c r="E2431" s="12">
        <f t="shared" si="449"/>
        <v>20</v>
      </c>
      <c r="F2431" s="124" t="str">
        <f t="shared" si="450"/>
        <v>0</v>
      </c>
      <c r="G2431" s="1">
        <f ca="1">(OFFSET(O2431,0,MATCH(Customer!$J$6,'CDH &amp; HDH'!$P$11:$X$11,0)))</f>
        <v>56</v>
      </c>
      <c r="H2431" s="1" t="str">
        <f t="shared" si="451"/>
        <v>Heating</v>
      </c>
      <c r="I2431" s="1">
        <f ca="1">OFFSET(IF($H2431="Cooling",Customer!$C$25,Customer!$C$52),E2431,D2431)</f>
        <v>66</v>
      </c>
      <c r="J2431" s="1">
        <f ca="1">OFFSET(IF($H2431="Cooling",Customer!$L$25,Customer!$L$52),$E2431,$D2431)</f>
        <v>64</v>
      </c>
      <c r="K2431" s="16">
        <f t="shared" si="452"/>
        <v>0</v>
      </c>
      <c r="L2431" s="16">
        <f t="shared" si="453"/>
        <v>0</v>
      </c>
      <c r="M2431" s="17">
        <f t="shared" ca="1" si="445"/>
        <v>10</v>
      </c>
      <c r="N2431" s="17">
        <f t="shared" ca="1" si="446"/>
        <v>8</v>
      </c>
      <c r="O2431" s="4"/>
      <c r="P2431" s="4">
        <v>48</v>
      </c>
      <c r="Q2431" s="4">
        <v>42</v>
      </c>
      <c r="R2431" s="4">
        <v>40</v>
      </c>
      <c r="S2431" s="4">
        <v>68</v>
      </c>
      <c r="T2431" s="4">
        <v>55</v>
      </c>
      <c r="U2431" s="4">
        <v>53</v>
      </c>
      <c r="V2431" s="13">
        <v>56</v>
      </c>
      <c r="W2431" s="4">
        <v>47</v>
      </c>
      <c r="X2431" s="4">
        <v>38</v>
      </c>
      <c r="Y2431">
        <f t="shared" si="454"/>
        <v>0</v>
      </c>
      <c r="Z2431">
        <f t="shared" si="455"/>
        <v>0</v>
      </c>
    </row>
    <row r="2432" spans="2:26" x14ac:dyDescent="0.25">
      <c r="B2432" s="11">
        <f t="shared" si="456"/>
        <v>44662.833333327464</v>
      </c>
      <c r="C2432" s="1">
        <f t="shared" si="447"/>
        <v>4</v>
      </c>
      <c r="D2432" s="1">
        <f t="shared" si="448"/>
        <v>1</v>
      </c>
      <c r="E2432" s="12">
        <f t="shared" si="449"/>
        <v>21</v>
      </c>
      <c r="F2432" s="124" t="str">
        <f t="shared" si="450"/>
        <v>0</v>
      </c>
      <c r="G2432" s="1">
        <f ca="1">(OFFSET(O2432,0,MATCH(Customer!$J$6,'CDH &amp; HDH'!$P$11:$X$11,0)))</f>
        <v>55</v>
      </c>
      <c r="H2432" s="1" t="str">
        <f t="shared" si="451"/>
        <v>Heating</v>
      </c>
      <c r="I2432" s="1">
        <f ca="1">OFFSET(IF($H2432="Cooling",Customer!$C$25,Customer!$C$52),E2432,D2432)</f>
        <v>66</v>
      </c>
      <c r="J2432" s="1">
        <f ca="1">OFFSET(IF($H2432="Cooling",Customer!$L$25,Customer!$L$52),$E2432,$D2432)</f>
        <v>64</v>
      </c>
      <c r="K2432" s="16">
        <f t="shared" si="452"/>
        <v>0</v>
      </c>
      <c r="L2432" s="16">
        <f t="shared" si="453"/>
        <v>0</v>
      </c>
      <c r="M2432" s="17">
        <f t="shared" ca="1" si="445"/>
        <v>11</v>
      </c>
      <c r="N2432" s="17">
        <f t="shared" ca="1" si="446"/>
        <v>9</v>
      </c>
      <c r="O2432" s="4"/>
      <c r="P2432" s="4">
        <v>44</v>
      </c>
      <c r="Q2432" s="4">
        <v>41</v>
      </c>
      <c r="R2432" s="4">
        <v>39</v>
      </c>
      <c r="S2432" s="4">
        <v>69</v>
      </c>
      <c r="T2432" s="4">
        <v>54</v>
      </c>
      <c r="U2432" s="4">
        <v>52</v>
      </c>
      <c r="V2432" s="13">
        <v>55</v>
      </c>
      <c r="W2432" s="4">
        <v>44</v>
      </c>
      <c r="X2432" s="4">
        <v>36</v>
      </c>
      <c r="Y2432">
        <f t="shared" si="454"/>
        <v>0</v>
      </c>
      <c r="Z2432">
        <f t="shared" si="455"/>
        <v>0</v>
      </c>
    </row>
    <row r="2433" spans="2:26" x14ac:dyDescent="0.25">
      <c r="B2433" s="11">
        <f t="shared" si="456"/>
        <v>44662.874999994128</v>
      </c>
      <c r="C2433" s="1">
        <f t="shared" si="447"/>
        <v>4</v>
      </c>
      <c r="D2433" s="1">
        <f t="shared" si="448"/>
        <v>1</v>
      </c>
      <c r="E2433" s="12">
        <f t="shared" si="449"/>
        <v>22</v>
      </c>
      <c r="F2433" s="124" t="str">
        <f t="shared" si="450"/>
        <v>0</v>
      </c>
      <c r="G2433" s="1">
        <f ca="1">(OFFSET(O2433,0,MATCH(Customer!$J$6,'CDH &amp; HDH'!$P$11:$X$11,0)))</f>
        <v>52</v>
      </c>
      <c r="H2433" s="1" t="str">
        <f t="shared" si="451"/>
        <v>Heating</v>
      </c>
      <c r="I2433" s="1">
        <f ca="1">OFFSET(IF($H2433="Cooling",Customer!$C$25,Customer!$C$52),E2433,D2433)</f>
        <v>66</v>
      </c>
      <c r="J2433" s="1">
        <f ca="1">OFFSET(IF($H2433="Cooling",Customer!$L$25,Customer!$L$52),$E2433,$D2433)</f>
        <v>64</v>
      </c>
      <c r="K2433" s="16">
        <f t="shared" si="452"/>
        <v>0</v>
      </c>
      <c r="L2433" s="16">
        <f t="shared" si="453"/>
        <v>0</v>
      </c>
      <c r="M2433" s="17">
        <f t="shared" ca="1" si="445"/>
        <v>14</v>
      </c>
      <c r="N2433" s="17">
        <f t="shared" ca="1" si="446"/>
        <v>12</v>
      </c>
      <c r="O2433" s="4"/>
      <c r="P2433" s="4">
        <v>42</v>
      </c>
      <c r="Q2433" s="4">
        <v>41</v>
      </c>
      <c r="R2433" s="4">
        <v>38</v>
      </c>
      <c r="S2433" s="4">
        <v>70</v>
      </c>
      <c r="T2433" s="4">
        <v>52</v>
      </c>
      <c r="U2433" s="4">
        <v>51</v>
      </c>
      <c r="V2433" s="13">
        <v>52</v>
      </c>
      <c r="W2433" s="4">
        <v>43</v>
      </c>
      <c r="X2433" s="4">
        <v>37</v>
      </c>
      <c r="Y2433">
        <f t="shared" si="454"/>
        <v>0</v>
      </c>
      <c r="Z2433">
        <f t="shared" si="455"/>
        <v>0</v>
      </c>
    </row>
    <row r="2434" spans="2:26" x14ac:dyDescent="0.25">
      <c r="B2434" s="11">
        <f t="shared" si="456"/>
        <v>44662.916666660793</v>
      </c>
      <c r="C2434" s="1">
        <f t="shared" si="447"/>
        <v>4</v>
      </c>
      <c r="D2434" s="1">
        <f t="shared" si="448"/>
        <v>1</v>
      </c>
      <c r="E2434" s="12">
        <f t="shared" si="449"/>
        <v>23</v>
      </c>
      <c r="F2434" s="124" t="str">
        <f t="shared" si="450"/>
        <v>0</v>
      </c>
      <c r="G2434" s="1">
        <f ca="1">(OFFSET(O2434,0,MATCH(Customer!$J$6,'CDH &amp; HDH'!$P$11:$X$11,0)))</f>
        <v>50</v>
      </c>
      <c r="H2434" s="1" t="str">
        <f t="shared" si="451"/>
        <v>Heating</v>
      </c>
      <c r="I2434" s="1">
        <f ca="1">OFFSET(IF($H2434="Cooling",Customer!$C$25,Customer!$C$52),E2434,D2434)</f>
        <v>66</v>
      </c>
      <c r="J2434" s="1">
        <f ca="1">OFFSET(IF($H2434="Cooling",Customer!$L$25,Customer!$L$52),$E2434,$D2434)</f>
        <v>64</v>
      </c>
      <c r="K2434" s="16">
        <f t="shared" si="452"/>
        <v>0</v>
      </c>
      <c r="L2434" s="16">
        <f t="shared" si="453"/>
        <v>0</v>
      </c>
      <c r="M2434" s="17">
        <f t="shared" ca="1" si="445"/>
        <v>16</v>
      </c>
      <c r="N2434" s="17">
        <f t="shared" ca="1" si="446"/>
        <v>14</v>
      </c>
      <c r="O2434" s="4"/>
      <c r="P2434" s="4">
        <v>42</v>
      </c>
      <c r="Q2434" s="4">
        <v>41</v>
      </c>
      <c r="R2434" s="4">
        <v>39</v>
      </c>
      <c r="S2434" s="4">
        <v>69</v>
      </c>
      <c r="T2434" s="4">
        <v>50</v>
      </c>
      <c r="U2434" s="4">
        <v>49</v>
      </c>
      <c r="V2434" s="13">
        <v>50</v>
      </c>
      <c r="W2434" s="4">
        <v>43</v>
      </c>
      <c r="X2434" s="4">
        <v>34</v>
      </c>
      <c r="Y2434">
        <f t="shared" si="454"/>
        <v>0</v>
      </c>
      <c r="Z2434">
        <f t="shared" si="455"/>
        <v>0</v>
      </c>
    </row>
    <row r="2435" spans="2:26" x14ac:dyDescent="0.25">
      <c r="B2435" s="11">
        <f t="shared" si="456"/>
        <v>44662.958333327457</v>
      </c>
      <c r="C2435" s="1">
        <f t="shared" si="447"/>
        <v>4</v>
      </c>
      <c r="D2435" s="1">
        <f t="shared" si="448"/>
        <v>1</v>
      </c>
      <c r="E2435" s="12">
        <f t="shared" si="449"/>
        <v>24</v>
      </c>
      <c r="F2435" s="124" t="str">
        <f t="shared" si="450"/>
        <v>0</v>
      </c>
      <c r="G2435" s="1">
        <f ca="1">(OFFSET(O2435,0,MATCH(Customer!$J$6,'CDH &amp; HDH'!$P$11:$X$11,0)))</f>
        <v>49</v>
      </c>
      <c r="H2435" s="1" t="str">
        <f t="shared" si="451"/>
        <v>Heating</v>
      </c>
      <c r="I2435" s="1">
        <f ca="1">OFFSET(IF($H2435="Cooling",Customer!$C$25,Customer!$C$52),E2435,D2435)</f>
        <v>66</v>
      </c>
      <c r="J2435" s="1">
        <f ca="1">OFFSET(IF($H2435="Cooling",Customer!$L$25,Customer!$L$52),$E2435,$D2435)</f>
        <v>64</v>
      </c>
      <c r="K2435" s="16">
        <f t="shared" si="452"/>
        <v>0</v>
      </c>
      <c r="L2435" s="16">
        <f t="shared" si="453"/>
        <v>0</v>
      </c>
      <c r="M2435" s="17">
        <f t="shared" ca="1" si="445"/>
        <v>17</v>
      </c>
      <c r="N2435" s="17">
        <f t="shared" ca="1" si="446"/>
        <v>15</v>
      </c>
      <c r="O2435" s="4"/>
      <c r="P2435" s="4">
        <v>42</v>
      </c>
      <c r="Q2435" s="4">
        <v>42</v>
      </c>
      <c r="R2435" s="4">
        <v>39</v>
      </c>
      <c r="S2435" s="4">
        <v>68</v>
      </c>
      <c r="T2435" s="4">
        <v>48</v>
      </c>
      <c r="U2435" s="4">
        <v>49</v>
      </c>
      <c r="V2435" s="13">
        <v>49</v>
      </c>
      <c r="W2435" s="4">
        <v>42</v>
      </c>
      <c r="X2435" s="4">
        <v>32</v>
      </c>
      <c r="Y2435">
        <f t="shared" si="454"/>
        <v>0</v>
      </c>
      <c r="Z2435">
        <f t="shared" si="455"/>
        <v>0</v>
      </c>
    </row>
    <row r="2436" spans="2:26" x14ac:dyDescent="0.25">
      <c r="B2436" s="11">
        <f t="shared" si="456"/>
        <v>44662.999999994121</v>
      </c>
      <c r="C2436" s="1">
        <f t="shared" si="447"/>
        <v>4</v>
      </c>
      <c r="D2436" s="1">
        <f t="shared" si="448"/>
        <v>2</v>
      </c>
      <c r="E2436" s="12">
        <f t="shared" si="449"/>
        <v>1</v>
      </c>
      <c r="F2436" s="124" t="str">
        <f t="shared" si="450"/>
        <v>0</v>
      </c>
      <c r="G2436" s="1">
        <f ca="1">(OFFSET(O2436,0,MATCH(Customer!$J$6,'CDH &amp; HDH'!$P$11:$X$11,0)))</f>
        <v>48</v>
      </c>
      <c r="H2436" s="1" t="str">
        <f t="shared" si="451"/>
        <v>Heating</v>
      </c>
      <c r="I2436" s="1">
        <f ca="1">OFFSET(IF($H2436="Cooling",Customer!$C$25,Customer!$C$52),E2436,D2436)</f>
        <v>66</v>
      </c>
      <c r="J2436" s="1">
        <f ca="1">OFFSET(IF($H2436="Cooling",Customer!$L$25,Customer!$L$52),$E2436,$D2436)</f>
        <v>64</v>
      </c>
      <c r="K2436" s="16">
        <f t="shared" si="452"/>
        <v>0</v>
      </c>
      <c r="L2436" s="16">
        <f t="shared" si="453"/>
        <v>0</v>
      </c>
      <c r="M2436" s="17">
        <f t="shared" ca="1" si="445"/>
        <v>18</v>
      </c>
      <c r="N2436" s="17">
        <f t="shared" ca="1" si="446"/>
        <v>16</v>
      </c>
      <c r="O2436" s="4"/>
      <c r="P2436" s="4">
        <v>41</v>
      </c>
      <c r="Q2436" s="4">
        <v>41</v>
      </c>
      <c r="R2436" s="4">
        <v>40</v>
      </c>
      <c r="S2436" s="4">
        <v>70</v>
      </c>
      <c r="T2436" s="4">
        <v>46</v>
      </c>
      <c r="U2436" s="4">
        <v>49</v>
      </c>
      <c r="V2436" s="13">
        <v>48</v>
      </c>
      <c r="W2436" s="4">
        <v>43</v>
      </c>
      <c r="X2436" s="4">
        <v>32</v>
      </c>
      <c r="Y2436">
        <f t="shared" si="454"/>
        <v>0</v>
      </c>
      <c r="Z2436">
        <f t="shared" si="455"/>
        <v>0</v>
      </c>
    </row>
    <row r="2437" spans="2:26" x14ac:dyDescent="0.25">
      <c r="B2437" s="11">
        <f t="shared" si="456"/>
        <v>44663.041666660785</v>
      </c>
      <c r="C2437" s="1">
        <f t="shared" si="447"/>
        <v>4</v>
      </c>
      <c r="D2437" s="1">
        <f t="shared" si="448"/>
        <v>2</v>
      </c>
      <c r="E2437" s="12">
        <f t="shared" si="449"/>
        <v>2</v>
      </c>
      <c r="F2437" s="124" t="str">
        <f t="shared" si="450"/>
        <v>0</v>
      </c>
      <c r="G2437" s="1">
        <f ca="1">(OFFSET(O2437,0,MATCH(Customer!$J$6,'CDH &amp; HDH'!$P$11:$X$11,0)))</f>
        <v>48</v>
      </c>
      <c r="H2437" s="1" t="str">
        <f t="shared" si="451"/>
        <v>Heating</v>
      </c>
      <c r="I2437" s="1">
        <f ca="1">OFFSET(IF($H2437="Cooling",Customer!$C$25,Customer!$C$52),E2437,D2437)</f>
        <v>66</v>
      </c>
      <c r="J2437" s="1">
        <f ca="1">OFFSET(IF($H2437="Cooling",Customer!$L$25,Customer!$L$52),$E2437,$D2437)</f>
        <v>64</v>
      </c>
      <c r="K2437" s="16">
        <f t="shared" si="452"/>
        <v>0</v>
      </c>
      <c r="L2437" s="16">
        <f t="shared" si="453"/>
        <v>0</v>
      </c>
      <c r="M2437" s="17">
        <f t="shared" ca="1" si="445"/>
        <v>18</v>
      </c>
      <c r="N2437" s="17">
        <f t="shared" ca="1" si="446"/>
        <v>16</v>
      </c>
      <c r="O2437" s="4"/>
      <c r="P2437" s="4">
        <v>37</v>
      </c>
      <c r="Q2437" s="4">
        <v>41</v>
      </c>
      <c r="R2437" s="4">
        <v>41</v>
      </c>
      <c r="S2437" s="4">
        <v>69</v>
      </c>
      <c r="T2437" s="4">
        <v>45</v>
      </c>
      <c r="U2437" s="4">
        <v>49</v>
      </c>
      <c r="V2437" s="13">
        <v>48</v>
      </c>
      <c r="W2437" s="4">
        <v>43</v>
      </c>
      <c r="X2437" s="4">
        <v>34</v>
      </c>
      <c r="Y2437">
        <f t="shared" si="454"/>
        <v>0</v>
      </c>
      <c r="Z2437">
        <f t="shared" si="455"/>
        <v>0</v>
      </c>
    </row>
    <row r="2438" spans="2:26" x14ac:dyDescent="0.25">
      <c r="B2438" s="11">
        <f t="shared" si="456"/>
        <v>44663.08333332745</v>
      </c>
      <c r="C2438" s="1">
        <f t="shared" si="447"/>
        <v>4</v>
      </c>
      <c r="D2438" s="1">
        <f t="shared" si="448"/>
        <v>2</v>
      </c>
      <c r="E2438" s="12">
        <f t="shared" si="449"/>
        <v>3</v>
      </c>
      <c r="F2438" s="124" t="str">
        <f t="shared" si="450"/>
        <v>0</v>
      </c>
      <c r="G2438" s="1">
        <f ca="1">(OFFSET(O2438,0,MATCH(Customer!$J$6,'CDH &amp; HDH'!$P$11:$X$11,0)))</f>
        <v>48</v>
      </c>
      <c r="H2438" s="1" t="str">
        <f t="shared" si="451"/>
        <v>Heating</v>
      </c>
      <c r="I2438" s="1">
        <f ca="1">OFFSET(IF($H2438="Cooling",Customer!$C$25,Customer!$C$52),E2438,D2438)</f>
        <v>66</v>
      </c>
      <c r="J2438" s="1">
        <f ca="1">OFFSET(IF($H2438="Cooling",Customer!$L$25,Customer!$L$52),$E2438,$D2438)</f>
        <v>64</v>
      </c>
      <c r="K2438" s="16">
        <f t="shared" si="452"/>
        <v>0</v>
      </c>
      <c r="L2438" s="16">
        <f t="shared" si="453"/>
        <v>0</v>
      </c>
      <c r="M2438" s="17">
        <f t="shared" ca="1" si="445"/>
        <v>18</v>
      </c>
      <c r="N2438" s="17">
        <f t="shared" ca="1" si="446"/>
        <v>16</v>
      </c>
      <c r="O2438" s="4"/>
      <c r="P2438" s="4">
        <v>37</v>
      </c>
      <c r="Q2438" s="4">
        <v>40</v>
      </c>
      <c r="R2438" s="4">
        <v>42</v>
      </c>
      <c r="S2438" s="4">
        <v>68</v>
      </c>
      <c r="T2438" s="4">
        <v>45</v>
      </c>
      <c r="U2438" s="4">
        <v>50</v>
      </c>
      <c r="V2438" s="13">
        <v>48</v>
      </c>
      <c r="W2438" s="4">
        <v>43</v>
      </c>
      <c r="X2438" s="4">
        <v>34</v>
      </c>
      <c r="Y2438">
        <f t="shared" si="454"/>
        <v>0</v>
      </c>
      <c r="Z2438">
        <f t="shared" si="455"/>
        <v>0</v>
      </c>
    </row>
    <row r="2439" spans="2:26" x14ac:dyDescent="0.25">
      <c r="B2439" s="11">
        <f t="shared" si="456"/>
        <v>44663.124999994114</v>
      </c>
      <c r="C2439" s="1">
        <f t="shared" si="447"/>
        <v>4</v>
      </c>
      <c r="D2439" s="1">
        <f t="shared" si="448"/>
        <v>2</v>
      </c>
      <c r="E2439" s="12">
        <f t="shared" si="449"/>
        <v>4</v>
      </c>
      <c r="F2439" s="124" t="str">
        <f t="shared" si="450"/>
        <v>0</v>
      </c>
      <c r="G2439" s="1">
        <f ca="1">(OFFSET(O2439,0,MATCH(Customer!$J$6,'CDH &amp; HDH'!$P$11:$X$11,0)))</f>
        <v>48</v>
      </c>
      <c r="H2439" s="1" t="str">
        <f t="shared" si="451"/>
        <v>Heating</v>
      </c>
      <c r="I2439" s="1">
        <f ca="1">OFFSET(IF($H2439="Cooling",Customer!$C$25,Customer!$C$52),E2439,D2439)</f>
        <v>66</v>
      </c>
      <c r="J2439" s="1">
        <f ca="1">OFFSET(IF($H2439="Cooling",Customer!$L$25,Customer!$L$52),$E2439,$D2439)</f>
        <v>64</v>
      </c>
      <c r="K2439" s="16">
        <f t="shared" si="452"/>
        <v>0</v>
      </c>
      <c r="L2439" s="16">
        <f t="shared" si="453"/>
        <v>0</v>
      </c>
      <c r="M2439" s="17">
        <f t="shared" ca="1" si="445"/>
        <v>18</v>
      </c>
      <c r="N2439" s="17">
        <f t="shared" ca="1" si="446"/>
        <v>16</v>
      </c>
      <c r="O2439" s="4"/>
      <c r="P2439" s="4">
        <v>36</v>
      </c>
      <c r="Q2439" s="4">
        <v>42</v>
      </c>
      <c r="R2439" s="4">
        <v>43</v>
      </c>
      <c r="S2439" s="4">
        <v>66</v>
      </c>
      <c r="T2439" s="4">
        <v>43</v>
      </c>
      <c r="U2439" s="4">
        <v>50</v>
      </c>
      <c r="V2439" s="13">
        <v>48</v>
      </c>
      <c r="W2439" s="4">
        <v>42</v>
      </c>
      <c r="X2439" s="4">
        <v>34</v>
      </c>
      <c r="Y2439">
        <f t="shared" si="454"/>
        <v>0</v>
      </c>
      <c r="Z2439">
        <f t="shared" si="455"/>
        <v>0</v>
      </c>
    </row>
    <row r="2440" spans="2:26" x14ac:dyDescent="0.25">
      <c r="B2440" s="11">
        <f t="shared" si="456"/>
        <v>44663.166666660778</v>
      </c>
      <c r="C2440" s="1">
        <f t="shared" si="447"/>
        <v>4</v>
      </c>
      <c r="D2440" s="1">
        <f t="shared" si="448"/>
        <v>2</v>
      </c>
      <c r="E2440" s="12">
        <f t="shared" si="449"/>
        <v>5</v>
      </c>
      <c r="F2440" s="124" t="str">
        <f t="shared" si="450"/>
        <v>0</v>
      </c>
      <c r="G2440" s="1">
        <f ca="1">(OFFSET(O2440,0,MATCH(Customer!$J$6,'CDH &amp; HDH'!$P$11:$X$11,0)))</f>
        <v>47</v>
      </c>
      <c r="H2440" s="1" t="str">
        <f t="shared" si="451"/>
        <v>Heating</v>
      </c>
      <c r="I2440" s="1">
        <f ca="1">OFFSET(IF($H2440="Cooling",Customer!$C$25,Customer!$C$52),E2440,D2440)</f>
        <v>66</v>
      </c>
      <c r="J2440" s="1">
        <f ca="1">OFFSET(IF($H2440="Cooling",Customer!$L$25,Customer!$L$52),$E2440,$D2440)</f>
        <v>64</v>
      </c>
      <c r="K2440" s="16">
        <f t="shared" si="452"/>
        <v>0</v>
      </c>
      <c r="L2440" s="16">
        <f t="shared" si="453"/>
        <v>0</v>
      </c>
      <c r="M2440" s="17">
        <f t="shared" ca="1" si="445"/>
        <v>19</v>
      </c>
      <c r="N2440" s="17">
        <f t="shared" ca="1" si="446"/>
        <v>17</v>
      </c>
      <c r="O2440" s="4"/>
      <c r="P2440" s="4">
        <v>34</v>
      </c>
      <c r="Q2440" s="4">
        <v>41</v>
      </c>
      <c r="R2440" s="4">
        <v>43</v>
      </c>
      <c r="S2440" s="4">
        <v>66</v>
      </c>
      <c r="T2440" s="4">
        <v>45</v>
      </c>
      <c r="U2440" s="4">
        <v>50</v>
      </c>
      <c r="V2440" s="13">
        <v>47</v>
      </c>
      <c r="W2440" s="4">
        <v>43</v>
      </c>
      <c r="X2440" s="4">
        <v>34</v>
      </c>
      <c r="Y2440">
        <f t="shared" si="454"/>
        <v>0</v>
      </c>
      <c r="Z2440">
        <f t="shared" si="455"/>
        <v>0</v>
      </c>
    </row>
    <row r="2441" spans="2:26" x14ac:dyDescent="0.25">
      <c r="B2441" s="11">
        <f t="shared" si="456"/>
        <v>44663.208333327442</v>
      </c>
      <c r="C2441" s="1">
        <f t="shared" si="447"/>
        <v>4</v>
      </c>
      <c r="D2441" s="1">
        <f t="shared" si="448"/>
        <v>2</v>
      </c>
      <c r="E2441" s="12">
        <f t="shared" si="449"/>
        <v>6</v>
      </c>
      <c r="F2441" s="124" t="str">
        <f t="shared" si="450"/>
        <v>0</v>
      </c>
      <c r="G2441" s="1">
        <f ca="1">(OFFSET(O2441,0,MATCH(Customer!$J$6,'CDH &amp; HDH'!$P$11:$X$11,0)))</f>
        <v>46</v>
      </c>
      <c r="H2441" s="1" t="str">
        <f t="shared" si="451"/>
        <v>Heating</v>
      </c>
      <c r="I2441" s="1">
        <f ca="1">OFFSET(IF($H2441="Cooling",Customer!$C$25,Customer!$C$52),E2441,D2441)</f>
        <v>66</v>
      </c>
      <c r="J2441" s="1">
        <f ca="1">OFFSET(IF($H2441="Cooling",Customer!$L$25,Customer!$L$52),$E2441,$D2441)</f>
        <v>64</v>
      </c>
      <c r="K2441" s="16">
        <f t="shared" si="452"/>
        <v>0</v>
      </c>
      <c r="L2441" s="16">
        <f t="shared" si="453"/>
        <v>0</v>
      </c>
      <c r="M2441" s="17">
        <f t="shared" ca="1" si="445"/>
        <v>20</v>
      </c>
      <c r="N2441" s="17">
        <f t="shared" ca="1" si="446"/>
        <v>18</v>
      </c>
      <c r="O2441" s="4"/>
      <c r="P2441" s="4">
        <v>33</v>
      </c>
      <c r="Q2441" s="4">
        <v>42</v>
      </c>
      <c r="R2441" s="4">
        <v>43</v>
      </c>
      <c r="S2441" s="4">
        <v>65</v>
      </c>
      <c r="T2441" s="4">
        <v>43</v>
      </c>
      <c r="U2441" s="4">
        <v>51</v>
      </c>
      <c r="V2441" s="13">
        <v>46</v>
      </c>
      <c r="W2441" s="4">
        <v>43</v>
      </c>
      <c r="X2441" s="4">
        <v>33</v>
      </c>
      <c r="Y2441">
        <f t="shared" si="454"/>
        <v>0</v>
      </c>
      <c r="Z2441">
        <f t="shared" si="455"/>
        <v>0</v>
      </c>
    </row>
    <row r="2442" spans="2:26" x14ac:dyDescent="0.25">
      <c r="B2442" s="11">
        <f t="shared" si="456"/>
        <v>44663.249999994106</v>
      </c>
      <c r="C2442" s="1">
        <f t="shared" si="447"/>
        <v>4</v>
      </c>
      <c r="D2442" s="1">
        <f t="shared" si="448"/>
        <v>2</v>
      </c>
      <c r="E2442" s="12">
        <f t="shared" si="449"/>
        <v>7</v>
      </c>
      <c r="F2442" s="124" t="str">
        <f t="shared" si="450"/>
        <v>0</v>
      </c>
      <c r="G2442" s="1">
        <f ca="1">(OFFSET(O2442,0,MATCH(Customer!$J$6,'CDH &amp; HDH'!$P$11:$X$11,0)))</f>
        <v>47</v>
      </c>
      <c r="H2442" s="1" t="str">
        <f t="shared" si="451"/>
        <v>Heating</v>
      </c>
      <c r="I2442" s="1">
        <f ca="1">OFFSET(IF($H2442="Cooling",Customer!$C$25,Customer!$C$52),E2442,D2442)</f>
        <v>66</v>
      </c>
      <c r="J2442" s="1">
        <f ca="1">OFFSET(IF($H2442="Cooling",Customer!$L$25,Customer!$L$52),$E2442,$D2442)</f>
        <v>64</v>
      </c>
      <c r="K2442" s="16">
        <f t="shared" si="452"/>
        <v>0</v>
      </c>
      <c r="L2442" s="16">
        <f t="shared" si="453"/>
        <v>0</v>
      </c>
      <c r="M2442" s="17">
        <f t="shared" ca="1" si="445"/>
        <v>19</v>
      </c>
      <c r="N2442" s="17">
        <f t="shared" ca="1" si="446"/>
        <v>17</v>
      </c>
      <c r="O2442" s="4"/>
      <c r="P2442" s="4">
        <v>37</v>
      </c>
      <c r="Q2442" s="4">
        <v>44</v>
      </c>
      <c r="R2442" s="4">
        <v>43</v>
      </c>
      <c r="S2442" s="4">
        <v>64</v>
      </c>
      <c r="T2442" s="4">
        <v>45</v>
      </c>
      <c r="U2442" s="4">
        <v>51</v>
      </c>
      <c r="V2442" s="13">
        <v>47</v>
      </c>
      <c r="W2442" s="4">
        <v>50</v>
      </c>
      <c r="X2442" s="4">
        <v>35</v>
      </c>
      <c r="Y2442">
        <f t="shared" si="454"/>
        <v>0</v>
      </c>
      <c r="Z2442">
        <f t="shared" si="455"/>
        <v>0</v>
      </c>
    </row>
    <row r="2443" spans="2:26" x14ac:dyDescent="0.25">
      <c r="B2443" s="11">
        <f t="shared" si="456"/>
        <v>44663.291666660771</v>
      </c>
      <c r="C2443" s="1">
        <f t="shared" si="447"/>
        <v>4</v>
      </c>
      <c r="D2443" s="1">
        <f t="shared" si="448"/>
        <v>2</v>
      </c>
      <c r="E2443" s="12">
        <f t="shared" si="449"/>
        <v>8</v>
      </c>
      <c r="F2443" s="124" t="str">
        <f t="shared" si="450"/>
        <v>0</v>
      </c>
      <c r="G2443" s="1">
        <f ca="1">(OFFSET(O2443,0,MATCH(Customer!$J$6,'CDH &amp; HDH'!$P$11:$X$11,0)))</f>
        <v>52</v>
      </c>
      <c r="H2443" s="1" t="str">
        <f t="shared" si="451"/>
        <v>Heating</v>
      </c>
      <c r="I2443" s="1">
        <f ca="1">OFFSET(IF($H2443="Cooling",Customer!$C$25,Customer!$C$52),E2443,D2443)</f>
        <v>70</v>
      </c>
      <c r="J2443" s="1">
        <f ca="1">OFFSET(IF($H2443="Cooling",Customer!$L$25,Customer!$L$52),$E2443,$D2443)</f>
        <v>70</v>
      </c>
      <c r="K2443" s="16">
        <f t="shared" si="452"/>
        <v>0</v>
      </c>
      <c r="L2443" s="16">
        <f t="shared" si="453"/>
        <v>0</v>
      </c>
      <c r="M2443" s="17">
        <f t="shared" ca="1" si="445"/>
        <v>18</v>
      </c>
      <c r="N2443" s="17">
        <f t="shared" ca="1" si="446"/>
        <v>18</v>
      </c>
      <c r="O2443" s="4"/>
      <c r="P2443" s="4">
        <v>44</v>
      </c>
      <c r="Q2443" s="4">
        <v>46</v>
      </c>
      <c r="R2443" s="4">
        <v>43</v>
      </c>
      <c r="S2443" s="4">
        <v>66</v>
      </c>
      <c r="T2443" s="4">
        <v>45</v>
      </c>
      <c r="U2443" s="4">
        <v>51</v>
      </c>
      <c r="V2443" s="13">
        <v>52</v>
      </c>
      <c r="W2443" s="4">
        <v>54</v>
      </c>
      <c r="X2443" s="4">
        <v>37</v>
      </c>
      <c r="Y2443">
        <f t="shared" si="454"/>
        <v>0</v>
      </c>
      <c r="Z2443">
        <f t="shared" si="455"/>
        <v>0</v>
      </c>
    </row>
    <row r="2444" spans="2:26" x14ac:dyDescent="0.25">
      <c r="B2444" s="11">
        <f t="shared" si="456"/>
        <v>44663.333333327435</v>
      </c>
      <c r="C2444" s="1">
        <f t="shared" si="447"/>
        <v>4</v>
      </c>
      <c r="D2444" s="1">
        <f t="shared" si="448"/>
        <v>2</v>
      </c>
      <c r="E2444" s="12">
        <f t="shared" si="449"/>
        <v>9</v>
      </c>
      <c r="F2444" s="124" t="str">
        <f t="shared" si="450"/>
        <v>0</v>
      </c>
      <c r="G2444" s="1">
        <f ca="1">(OFFSET(O2444,0,MATCH(Customer!$J$6,'CDH &amp; HDH'!$P$11:$X$11,0)))</f>
        <v>56</v>
      </c>
      <c r="H2444" s="1" t="str">
        <f t="shared" si="451"/>
        <v>Heating</v>
      </c>
      <c r="I2444" s="1">
        <f ca="1">OFFSET(IF($H2444="Cooling",Customer!$C$25,Customer!$C$52),E2444,D2444)</f>
        <v>70</v>
      </c>
      <c r="J2444" s="1">
        <f ca="1">OFFSET(IF($H2444="Cooling",Customer!$L$25,Customer!$L$52),$E2444,$D2444)</f>
        <v>70</v>
      </c>
      <c r="K2444" s="16">
        <f t="shared" si="452"/>
        <v>0</v>
      </c>
      <c r="L2444" s="16">
        <f t="shared" si="453"/>
        <v>0</v>
      </c>
      <c r="M2444" s="17">
        <f t="shared" ref="M2444:M2507" ca="1" si="457">IF($H2444="Cooling",0,MAX(0,I2444-$G2444))</f>
        <v>14</v>
      </c>
      <c r="N2444" s="17">
        <f t="shared" ref="N2444:N2507" ca="1" si="458">IF($H2444="Cooling",0,MAX(0,J2444-$G2444))</f>
        <v>14</v>
      </c>
      <c r="O2444" s="4"/>
      <c r="P2444" s="4">
        <v>51</v>
      </c>
      <c r="Q2444" s="4">
        <v>49</v>
      </c>
      <c r="R2444" s="4">
        <v>43</v>
      </c>
      <c r="S2444" s="4">
        <v>69</v>
      </c>
      <c r="T2444" s="4">
        <v>46</v>
      </c>
      <c r="U2444" s="4">
        <v>51</v>
      </c>
      <c r="V2444" s="13">
        <v>56</v>
      </c>
      <c r="W2444" s="4">
        <v>56</v>
      </c>
      <c r="X2444" s="4">
        <v>38</v>
      </c>
      <c r="Y2444">
        <f t="shared" si="454"/>
        <v>0</v>
      </c>
      <c r="Z2444">
        <f t="shared" si="455"/>
        <v>0</v>
      </c>
    </row>
    <row r="2445" spans="2:26" x14ac:dyDescent="0.25">
      <c r="B2445" s="11">
        <f t="shared" si="456"/>
        <v>44663.374999994099</v>
      </c>
      <c r="C2445" s="1">
        <f t="shared" ref="C2445:C2508" si="459">MONTH(B2445)</f>
        <v>4</v>
      </c>
      <c r="D2445" s="1">
        <f t="shared" ref="D2445:D2508" si="460">WEEKDAY(B2445,2)</f>
        <v>2</v>
      </c>
      <c r="E2445" s="12">
        <f t="shared" ref="E2445:E2508" si="461">HOUR(B2445)+1</f>
        <v>10</v>
      </c>
      <c r="F2445" s="124" t="str">
        <f t="shared" ref="F2445:F2508" si="462">IF(AND(C2445&gt;5,C2445&lt;9,D2445&lt;6,E2445&gt;14,E2445&lt;19),"1",IF(AND(OR(E2445=8,E2445=9,E2445=19,E2445=20),C2445&lt;3,D2445&lt;6),"1","0"))</f>
        <v>0</v>
      </c>
      <c r="G2445" s="1">
        <f ca="1">(OFFSET(O2445,0,MATCH(Customer!$J$6,'CDH &amp; HDH'!$P$11:$X$11,0)))</f>
        <v>60</v>
      </c>
      <c r="H2445" s="1" t="str">
        <f t="shared" ref="H2445:H2508" si="463">IF(AND(C2445&gt;=5,C2445&lt;=9),"Cooling","Heating")</f>
        <v>Heating</v>
      </c>
      <c r="I2445" s="1">
        <f ca="1">OFFSET(IF($H2445="Cooling",Customer!$C$25,Customer!$C$52),E2445,D2445)</f>
        <v>70</v>
      </c>
      <c r="J2445" s="1">
        <f ca="1">OFFSET(IF($H2445="Cooling",Customer!$L$25,Customer!$L$52),$E2445,$D2445)</f>
        <v>70</v>
      </c>
      <c r="K2445" s="16">
        <f t="shared" ref="K2445:K2508" si="464">IF($H2445="Heating",0,MAX(0,$G2445-I2445))</f>
        <v>0</v>
      </c>
      <c r="L2445" s="16">
        <f t="shared" ref="L2445:L2508" si="465">IF($H2445="Heating",0,MAX(0,$G2445-J2445))</f>
        <v>0</v>
      </c>
      <c r="M2445" s="17">
        <f t="shared" ca="1" si="457"/>
        <v>10</v>
      </c>
      <c r="N2445" s="17">
        <f t="shared" ca="1" si="458"/>
        <v>10</v>
      </c>
      <c r="O2445" s="4"/>
      <c r="P2445" s="4">
        <v>54</v>
      </c>
      <c r="Q2445" s="4">
        <v>50</v>
      </c>
      <c r="R2445" s="4">
        <v>43</v>
      </c>
      <c r="S2445" s="4">
        <v>70</v>
      </c>
      <c r="T2445" s="4">
        <v>46</v>
      </c>
      <c r="U2445" s="4">
        <v>53</v>
      </c>
      <c r="V2445" s="13">
        <v>60</v>
      </c>
      <c r="W2445" s="4">
        <v>60</v>
      </c>
      <c r="X2445" s="4">
        <v>40</v>
      </c>
      <c r="Y2445">
        <f t="shared" ref="Y2445:Y2508" si="466">1.08*400*K2445</f>
        <v>0</v>
      </c>
      <c r="Z2445">
        <f t="shared" ref="Z2445:Z2508" si="467">1.08*400*L2445</f>
        <v>0</v>
      </c>
    </row>
    <row r="2446" spans="2:26" x14ac:dyDescent="0.25">
      <c r="B2446" s="11">
        <f t="shared" ref="B2446:B2509" si="468">B2445+1/24</f>
        <v>44663.416666660763</v>
      </c>
      <c r="C2446" s="1">
        <f t="shared" si="459"/>
        <v>4</v>
      </c>
      <c r="D2446" s="1">
        <f t="shared" si="460"/>
        <v>2</v>
      </c>
      <c r="E2446" s="12">
        <f t="shared" si="461"/>
        <v>11</v>
      </c>
      <c r="F2446" s="124" t="str">
        <f t="shared" si="462"/>
        <v>0</v>
      </c>
      <c r="G2446" s="1">
        <f ca="1">(OFFSET(O2446,0,MATCH(Customer!$J$6,'CDH &amp; HDH'!$P$11:$X$11,0)))</f>
        <v>63</v>
      </c>
      <c r="H2446" s="1" t="str">
        <f t="shared" si="463"/>
        <v>Heating</v>
      </c>
      <c r="I2446" s="1">
        <f ca="1">OFFSET(IF($H2446="Cooling",Customer!$C$25,Customer!$C$52),E2446,D2446)</f>
        <v>70</v>
      </c>
      <c r="J2446" s="1">
        <f ca="1">OFFSET(IF($H2446="Cooling",Customer!$L$25,Customer!$L$52),$E2446,$D2446)</f>
        <v>70</v>
      </c>
      <c r="K2446" s="16">
        <f t="shared" si="464"/>
        <v>0</v>
      </c>
      <c r="L2446" s="16">
        <f t="shared" si="465"/>
        <v>0</v>
      </c>
      <c r="M2446" s="17">
        <f t="shared" ca="1" si="457"/>
        <v>7</v>
      </c>
      <c r="N2446" s="17">
        <f t="shared" ca="1" si="458"/>
        <v>7</v>
      </c>
      <c r="O2446" s="4"/>
      <c r="P2446" s="4">
        <v>60</v>
      </c>
      <c r="Q2446" s="4">
        <v>53</v>
      </c>
      <c r="R2446" s="4">
        <v>45</v>
      </c>
      <c r="S2446" s="4">
        <v>69</v>
      </c>
      <c r="T2446" s="4">
        <v>48</v>
      </c>
      <c r="U2446" s="4">
        <v>56</v>
      </c>
      <c r="V2446" s="13">
        <v>63</v>
      </c>
      <c r="W2446" s="4">
        <v>65</v>
      </c>
      <c r="X2446" s="4">
        <v>41</v>
      </c>
      <c r="Y2446">
        <f t="shared" si="466"/>
        <v>0</v>
      </c>
      <c r="Z2446">
        <f t="shared" si="467"/>
        <v>0</v>
      </c>
    </row>
    <row r="2447" spans="2:26" x14ac:dyDescent="0.25">
      <c r="B2447" s="11">
        <f t="shared" si="468"/>
        <v>44663.458333327428</v>
      </c>
      <c r="C2447" s="1">
        <f t="shared" si="459"/>
        <v>4</v>
      </c>
      <c r="D2447" s="1">
        <f t="shared" si="460"/>
        <v>2</v>
      </c>
      <c r="E2447" s="12">
        <f t="shared" si="461"/>
        <v>12</v>
      </c>
      <c r="F2447" s="124" t="str">
        <f t="shared" si="462"/>
        <v>0</v>
      </c>
      <c r="G2447" s="1">
        <f ca="1">(OFFSET(O2447,0,MATCH(Customer!$J$6,'CDH &amp; HDH'!$P$11:$X$11,0)))</f>
        <v>66</v>
      </c>
      <c r="H2447" s="1" t="str">
        <f t="shared" si="463"/>
        <v>Heating</v>
      </c>
      <c r="I2447" s="1">
        <f ca="1">OFFSET(IF($H2447="Cooling",Customer!$C$25,Customer!$C$52),E2447,D2447)</f>
        <v>70</v>
      </c>
      <c r="J2447" s="1">
        <f ca="1">OFFSET(IF($H2447="Cooling",Customer!$L$25,Customer!$L$52),$E2447,$D2447)</f>
        <v>70</v>
      </c>
      <c r="K2447" s="16">
        <f t="shared" si="464"/>
        <v>0</v>
      </c>
      <c r="L2447" s="16">
        <f t="shared" si="465"/>
        <v>0</v>
      </c>
      <c r="M2447" s="17">
        <f t="shared" ca="1" si="457"/>
        <v>4</v>
      </c>
      <c r="N2447" s="17">
        <f t="shared" ca="1" si="458"/>
        <v>4</v>
      </c>
      <c r="O2447" s="4"/>
      <c r="P2447" s="4">
        <v>63</v>
      </c>
      <c r="Q2447" s="4">
        <v>57</v>
      </c>
      <c r="R2447" s="4">
        <v>47</v>
      </c>
      <c r="S2447" s="4">
        <v>70</v>
      </c>
      <c r="T2447" s="4">
        <v>50</v>
      </c>
      <c r="U2447" s="4">
        <v>63</v>
      </c>
      <c r="V2447" s="13">
        <v>66</v>
      </c>
      <c r="W2447" s="4">
        <v>69</v>
      </c>
      <c r="X2447" s="4">
        <v>40</v>
      </c>
      <c r="Y2447">
        <f t="shared" si="466"/>
        <v>0</v>
      </c>
      <c r="Z2447">
        <f t="shared" si="467"/>
        <v>0</v>
      </c>
    </row>
    <row r="2448" spans="2:26" x14ac:dyDescent="0.25">
      <c r="B2448" s="11">
        <f t="shared" si="468"/>
        <v>44663.499999994092</v>
      </c>
      <c r="C2448" s="1">
        <f t="shared" si="459"/>
        <v>4</v>
      </c>
      <c r="D2448" s="1">
        <f t="shared" si="460"/>
        <v>2</v>
      </c>
      <c r="E2448" s="12">
        <f t="shared" si="461"/>
        <v>13</v>
      </c>
      <c r="F2448" s="124" t="str">
        <f t="shared" si="462"/>
        <v>0</v>
      </c>
      <c r="G2448" s="1">
        <f ca="1">(OFFSET(O2448,0,MATCH(Customer!$J$6,'CDH &amp; HDH'!$P$11:$X$11,0)))</f>
        <v>68</v>
      </c>
      <c r="H2448" s="1" t="str">
        <f t="shared" si="463"/>
        <v>Heating</v>
      </c>
      <c r="I2448" s="1">
        <f ca="1">OFFSET(IF($H2448="Cooling",Customer!$C$25,Customer!$C$52),E2448,D2448)</f>
        <v>70</v>
      </c>
      <c r="J2448" s="1">
        <f ca="1">OFFSET(IF($H2448="Cooling",Customer!$L$25,Customer!$L$52),$E2448,$D2448)</f>
        <v>70</v>
      </c>
      <c r="K2448" s="16">
        <f t="shared" si="464"/>
        <v>0</v>
      </c>
      <c r="L2448" s="16">
        <f t="shared" si="465"/>
        <v>0</v>
      </c>
      <c r="M2448" s="17">
        <f t="shared" ca="1" si="457"/>
        <v>2</v>
      </c>
      <c r="N2448" s="17">
        <f t="shared" ca="1" si="458"/>
        <v>2</v>
      </c>
      <c r="O2448" s="4"/>
      <c r="P2448" s="4">
        <v>62</v>
      </c>
      <c r="Q2448" s="4">
        <v>61</v>
      </c>
      <c r="R2448" s="4">
        <v>49</v>
      </c>
      <c r="S2448" s="4">
        <v>69</v>
      </c>
      <c r="T2448" s="4">
        <v>52</v>
      </c>
      <c r="U2448" s="4">
        <v>64</v>
      </c>
      <c r="V2448" s="13">
        <v>68</v>
      </c>
      <c r="W2448" s="4">
        <v>69</v>
      </c>
      <c r="X2448" s="4">
        <v>41</v>
      </c>
      <c r="Y2448">
        <f t="shared" si="466"/>
        <v>0</v>
      </c>
      <c r="Z2448">
        <f t="shared" si="467"/>
        <v>0</v>
      </c>
    </row>
    <row r="2449" spans="2:26" x14ac:dyDescent="0.25">
      <c r="B2449" s="11">
        <f t="shared" si="468"/>
        <v>44663.541666660756</v>
      </c>
      <c r="C2449" s="1">
        <f t="shared" si="459"/>
        <v>4</v>
      </c>
      <c r="D2449" s="1">
        <f t="shared" si="460"/>
        <v>2</v>
      </c>
      <c r="E2449" s="12">
        <f t="shared" si="461"/>
        <v>14</v>
      </c>
      <c r="F2449" s="124" t="str">
        <f t="shared" si="462"/>
        <v>0</v>
      </c>
      <c r="G2449" s="1">
        <f ca="1">(OFFSET(O2449,0,MATCH(Customer!$J$6,'CDH &amp; HDH'!$P$11:$X$11,0)))</f>
        <v>69</v>
      </c>
      <c r="H2449" s="1" t="str">
        <f t="shared" si="463"/>
        <v>Heating</v>
      </c>
      <c r="I2449" s="1">
        <f ca="1">OFFSET(IF($H2449="Cooling",Customer!$C$25,Customer!$C$52),E2449,D2449)</f>
        <v>70</v>
      </c>
      <c r="J2449" s="1">
        <f ca="1">OFFSET(IF($H2449="Cooling",Customer!$L$25,Customer!$L$52),$E2449,$D2449)</f>
        <v>70</v>
      </c>
      <c r="K2449" s="16">
        <f t="shared" si="464"/>
        <v>0</v>
      </c>
      <c r="L2449" s="16">
        <f t="shared" si="465"/>
        <v>0</v>
      </c>
      <c r="M2449" s="17">
        <f t="shared" ca="1" si="457"/>
        <v>1</v>
      </c>
      <c r="N2449" s="17">
        <f t="shared" ca="1" si="458"/>
        <v>1</v>
      </c>
      <c r="O2449" s="4"/>
      <c r="P2449" s="4">
        <v>66</v>
      </c>
      <c r="Q2449" s="4">
        <v>62</v>
      </c>
      <c r="R2449" s="4">
        <v>49</v>
      </c>
      <c r="S2449" s="4">
        <v>72</v>
      </c>
      <c r="T2449" s="4">
        <v>54</v>
      </c>
      <c r="U2449" s="4">
        <v>69</v>
      </c>
      <c r="V2449" s="13">
        <v>69</v>
      </c>
      <c r="W2449" s="4">
        <v>70</v>
      </c>
      <c r="X2449" s="4">
        <v>43</v>
      </c>
      <c r="Y2449">
        <f t="shared" si="466"/>
        <v>0</v>
      </c>
      <c r="Z2449">
        <f t="shared" si="467"/>
        <v>0</v>
      </c>
    </row>
    <row r="2450" spans="2:26" x14ac:dyDescent="0.25">
      <c r="B2450" s="11">
        <f t="shared" si="468"/>
        <v>44663.58333332742</v>
      </c>
      <c r="C2450" s="1">
        <f t="shared" si="459"/>
        <v>4</v>
      </c>
      <c r="D2450" s="1">
        <f t="shared" si="460"/>
        <v>2</v>
      </c>
      <c r="E2450" s="12">
        <f t="shared" si="461"/>
        <v>15</v>
      </c>
      <c r="F2450" s="124" t="str">
        <f t="shared" si="462"/>
        <v>0</v>
      </c>
      <c r="G2450" s="1">
        <f ca="1">(OFFSET(O2450,0,MATCH(Customer!$J$6,'CDH &amp; HDH'!$P$11:$X$11,0)))</f>
        <v>70</v>
      </c>
      <c r="H2450" s="1" t="str">
        <f t="shared" si="463"/>
        <v>Heating</v>
      </c>
      <c r="I2450" s="1">
        <f ca="1">OFFSET(IF($H2450="Cooling",Customer!$C$25,Customer!$C$52),E2450,D2450)</f>
        <v>70</v>
      </c>
      <c r="J2450" s="1">
        <f ca="1">OFFSET(IF($H2450="Cooling",Customer!$L$25,Customer!$L$52),$E2450,$D2450)</f>
        <v>70</v>
      </c>
      <c r="K2450" s="16">
        <f t="shared" si="464"/>
        <v>0</v>
      </c>
      <c r="L2450" s="16">
        <f t="shared" si="465"/>
        <v>0</v>
      </c>
      <c r="M2450" s="17">
        <f t="shared" ca="1" si="457"/>
        <v>0</v>
      </c>
      <c r="N2450" s="17">
        <f t="shared" ca="1" si="458"/>
        <v>0</v>
      </c>
      <c r="O2450" s="4"/>
      <c r="P2450" s="4">
        <v>68</v>
      </c>
      <c r="Q2450" s="4">
        <v>59</v>
      </c>
      <c r="R2450" s="4">
        <v>49</v>
      </c>
      <c r="S2450" s="4">
        <v>72</v>
      </c>
      <c r="T2450" s="4">
        <v>55</v>
      </c>
      <c r="U2450" s="4">
        <v>72</v>
      </c>
      <c r="V2450" s="13">
        <v>70</v>
      </c>
      <c r="W2450" s="4">
        <v>68</v>
      </c>
      <c r="X2450" s="4">
        <v>43</v>
      </c>
      <c r="Y2450">
        <f t="shared" si="466"/>
        <v>0</v>
      </c>
      <c r="Z2450">
        <f t="shared" si="467"/>
        <v>0</v>
      </c>
    </row>
    <row r="2451" spans="2:26" x14ac:dyDescent="0.25">
      <c r="B2451" s="11">
        <f t="shared" si="468"/>
        <v>44663.624999994085</v>
      </c>
      <c r="C2451" s="1">
        <f t="shared" si="459"/>
        <v>4</v>
      </c>
      <c r="D2451" s="1">
        <f t="shared" si="460"/>
        <v>2</v>
      </c>
      <c r="E2451" s="12">
        <f t="shared" si="461"/>
        <v>16</v>
      </c>
      <c r="F2451" s="124" t="str">
        <f t="shared" si="462"/>
        <v>0</v>
      </c>
      <c r="G2451" s="1">
        <f ca="1">(OFFSET(O2451,0,MATCH(Customer!$J$6,'CDH &amp; HDH'!$P$11:$X$11,0)))</f>
        <v>70</v>
      </c>
      <c r="H2451" s="1" t="str">
        <f t="shared" si="463"/>
        <v>Heating</v>
      </c>
      <c r="I2451" s="1">
        <f ca="1">OFFSET(IF($H2451="Cooling",Customer!$C$25,Customer!$C$52),E2451,D2451)</f>
        <v>70</v>
      </c>
      <c r="J2451" s="1">
        <f ca="1">OFFSET(IF($H2451="Cooling",Customer!$L$25,Customer!$L$52),$E2451,$D2451)</f>
        <v>70</v>
      </c>
      <c r="K2451" s="16">
        <f t="shared" si="464"/>
        <v>0</v>
      </c>
      <c r="L2451" s="16">
        <f t="shared" si="465"/>
        <v>0</v>
      </c>
      <c r="M2451" s="17">
        <f t="shared" ca="1" si="457"/>
        <v>0</v>
      </c>
      <c r="N2451" s="17">
        <f t="shared" ca="1" si="458"/>
        <v>0</v>
      </c>
      <c r="O2451" s="4"/>
      <c r="P2451" s="4">
        <v>66</v>
      </c>
      <c r="Q2451" s="4">
        <v>59</v>
      </c>
      <c r="R2451" s="4">
        <v>49</v>
      </c>
      <c r="S2451" s="4">
        <v>72</v>
      </c>
      <c r="T2451" s="4">
        <v>57</v>
      </c>
      <c r="U2451" s="4">
        <v>72</v>
      </c>
      <c r="V2451" s="13">
        <v>70</v>
      </c>
      <c r="W2451" s="4">
        <v>62</v>
      </c>
      <c r="X2451" s="4">
        <v>42</v>
      </c>
      <c r="Y2451">
        <f t="shared" si="466"/>
        <v>0</v>
      </c>
      <c r="Z2451">
        <f t="shared" si="467"/>
        <v>0</v>
      </c>
    </row>
    <row r="2452" spans="2:26" x14ac:dyDescent="0.25">
      <c r="B2452" s="11">
        <f t="shared" si="468"/>
        <v>44663.666666660749</v>
      </c>
      <c r="C2452" s="1">
        <f t="shared" si="459"/>
        <v>4</v>
      </c>
      <c r="D2452" s="1">
        <f t="shared" si="460"/>
        <v>2</v>
      </c>
      <c r="E2452" s="12">
        <f t="shared" si="461"/>
        <v>17</v>
      </c>
      <c r="F2452" s="124" t="str">
        <f t="shared" si="462"/>
        <v>0</v>
      </c>
      <c r="G2452" s="1">
        <f ca="1">(OFFSET(O2452,0,MATCH(Customer!$J$6,'CDH &amp; HDH'!$P$11:$X$11,0)))</f>
        <v>70</v>
      </c>
      <c r="H2452" s="1" t="str">
        <f t="shared" si="463"/>
        <v>Heating</v>
      </c>
      <c r="I2452" s="1">
        <f ca="1">OFFSET(IF($H2452="Cooling",Customer!$C$25,Customer!$C$52),E2452,D2452)</f>
        <v>70</v>
      </c>
      <c r="J2452" s="1">
        <f ca="1">OFFSET(IF($H2452="Cooling",Customer!$L$25,Customer!$L$52),$E2452,$D2452)</f>
        <v>70</v>
      </c>
      <c r="K2452" s="16">
        <f t="shared" si="464"/>
        <v>0</v>
      </c>
      <c r="L2452" s="16">
        <f t="shared" si="465"/>
        <v>0</v>
      </c>
      <c r="M2452" s="17">
        <f t="shared" ca="1" si="457"/>
        <v>0</v>
      </c>
      <c r="N2452" s="17">
        <f t="shared" ca="1" si="458"/>
        <v>0</v>
      </c>
      <c r="O2452" s="4"/>
      <c r="P2452" s="4">
        <v>66</v>
      </c>
      <c r="Q2452" s="4">
        <v>59</v>
      </c>
      <c r="R2452" s="4">
        <v>49</v>
      </c>
      <c r="S2452" s="4">
        <v>70</v>
      </c>
      <c r="T2452" s="4">
        <v>59</v>
      </c>
      <c r="U2452" s="4">
        <v>72</v>
      </c>
      <c r="V2452" s="13">
        <v>70</v>
      </c>
      <c r="W2452" s="4">
        <v>59</v>
      </c>
      <c r="X2452" s="4">
        <v>42</v>
      </c>
      <c r="Y2452">
        <f t="shared" si="466"/>
        <v>0</v>
      </c>
      <c r="Z2452">
        <f t="shared" si="467"/>
        <v>0</v>
      </c>
    </row>
    <row r="2453" spans="2:26" x14ac:dyDescent="0.25">
      <c r="B2453" s="11">
        <f t="shared" si="468"/>
        <v>44663.708333327413</v>
      </c>
      <c r="C2453" s="1">
        <f t="shared" si="459"/>
        <v>4</v>
      </c>
      <c r="D2453" s="1">
        <f t="shared" si="460"/>
        <v>2</v>
      </c>
      <c r="E2453" s="12">
        <f t="shared" si="461"/>
        <v>18</v>
      </c>
      <c r="F2453" s="124" t="str">
        <f t="shared" si="462"/>
        <v>0</v>
      </c>
      <c r="G2453" s="1">
        <f ca="1">(OFFSET(O2453,0,MATCH(Customer!$J$6,'CDH &amp; HDH'!$P$11:$X$11,0)))</f>
        <v>69</v>
      </c>
      <c r="H2453" s="1" t="str">
        <f t="shared" si="463"/>
        <v>Heating</v>
      </c>
      <c r="I2453" s="1">
        <f ca="1">OFFSET(IF($H2453="Cooling",Customer!$C$25,Customer!$C$52),E2453,D2453)</f>
        <v>70</v>
      </c>
      <c r="J2453" s="1">
        <f ca="1">OFFSET(IF($H2453="Cooling",Customer!$L$25,Customer!$L$52),$E2453,$D2453)</f>
        <v>70</v>
      </c>
      <c r="K2453" s="16">
        <f t="shared" si="464"/>
        <v>0</v>
      </c>
      <c r="L2453" s="16">
        <f t="shared" si="465"/>
        <v>0</v>
      </c>
      <c r="M2453" s="17">
        <f t="shared" ca="1" si="457"/>
        <v>1</v>
      </c>
      <c r="N2453" s="17">
        <f t="shared" ca="1" si="458"/>
        <v>1</v>
      </c>
      <c r="O2453" s="4"/>
      <c r="P2453" s="4">
        <v>61</v>
      </c>
      <c r="Q2453" s="4">
        <v>54</v>
      </c>
      <c r="R2453" s="4">
        <v>49</v>
      </c>
      <c r="S2453" s="4">
        <v>71</v>
      </c>
      <c r="T2453" s="4">
        <v>59</v>
      </c>
      <c r="U2453" s="4">
        <v>70</v>
      </c>
      <c r="V2453" s="13">
        <v>69</v>
      </c>
      <c r="W2453" s="4">
        <v>58</v>
      </c>
      <c r="X2453" s="4">
        <v>40</v>
      </c>
      <c r="Y2453">
        <f t="shared" si="466"/>
        <v>0</v>
      </c>
      <c r="Z2453">
        <f t="shared" si="467"/>
        <v>0</v>
      </c>
    </row>
    <row r="2454" spans="2:26" x14ac:dyDescent="0.25">
      <c r="B2454" s="11">
        <f t="shared" si="468"/>
        <v>44663.749999994077</v>
      </c>
      <c r="C2454" s="1">
        <f t="shared" si="459"/>
        <v>4</v>
      </c>
      <c r="D2454" s="1">
        <f t="shared" si="460"/>
        <v>2</v>
      </c>
      <c r="E2454" s="12">
        <f t="shared" si="461"/>
        <v>19</v>
      </c>
      <c r="F2454" s="124" t="str">
        <f t="shared" si="462"/>
        <v>0</v>
      </c>
      <c r="G2454" s="1">
        <f ca="1">(OFFSET(O2454,0,MATCH(Customer!$J$6,'CDH &amp; HDH'!$P$11:$X$11,0)))</f>
        <v>65</v>
      </c>
      <c r="H2454" s="1" t="str">
        <f t="shared" si="463"/>
        <v>Heating</v>
      </c>
      <c r="I2454" s="1">
        <f ca="1">OFFSET(IF($H2454="Cooling",Customer!$C$25,Customer!$C$52),E2454,D2454)</f>
        <v>66</v>
      </c>
      <c r="J2454" s="1">
        <f ca="1">OFFSET(IF($H2454="Cooling",Customer!$L$25,Customer!$L$52),$E2454,$D2454)</f>
        <v>64</v>
      </c>
      <c r="K2454" s="16">
        <f t="shared" si="464"/>
        <v>0</v>
      </c>
      <c r="L2454" s="16">
        <f t="shared" si="465"/>
        <v>0</v>
      </c>
      <c r="M2454" s="17">
        <f t="shared" ca="1" si="457"/>
        <v>1</v>
      </c>
      <c r="N2454" s="17">
        <f t="shared" ca="1" si="458"/>
        <v>0</v>
      </c>
      <c r="O2454" s="4"/>
      <c r="P2454" s="4">
        <v>61</v>
      </c>
      <c r="Q2454" s="4">
        <v>53</v>
      </c>
      <c r="R2454" s="4">
        <v>49</v>
      </c>
      <c r="S2454" s="4">
        <v>67</v>
      </c>
      <c r="T2454" s="4">
        <v>57</v>
      </c>
      <c r="U2454" s="4">
        <v>69</v>
      </c>
      <c r="V2454" s="13">
        <v>65</v>
      </c>
      <c r="W2454" s="4">
        <v>56</v>
      </c>
      <c r="X2454" s="4">
        <v>38</v>
      </c>
      <c r="Y2454">
        <f t="shared" si="466"/>
        <v>0</v>
      </c>
      <c r="Z2454">
        <f t="shared" si="467"/>
        <v>0</v>
      </c>
    </row>
    <row r="2455" spans="2:26" x14ac:dyDescent="0.25">
      <c r="B2455" s="11">
        <f t="shared" si="468"/>
        <v>44663.791666660742</v>
      </c>
      <c r="C2455" s="1">
        <f t="shared" si="459"/>
        <v>4</v>
      </c>
      <c r="D2455" s="1">
        <f t="shared" si="460"/>
        <v>2</v>
      </c>
      <c r="E2455" s="12">
        <f t="shared" si="461"/>
        <v>20</v>
      </c>
      <c r="F2455" s="124" t="str">
        <f t="shared" si="462"/>
        <v>0</v>
      </c>
      <c r="G2455" s="1">
        <f ca="1">(OFFSET(O2455,0,MATCH(Customer!$J$6,'CDH &amp; HDH'!$P$11:$X$11,0)))</f>
        <v>63</v>
      </c>
      <c r="H2455" s="1" t="str">
        <f t="shared" si="463"/>
        <v>Heating</v>
      </c>
      <c r="I2455" s="1">
        <f ca="1">OFFSET(IF($H2455="Cooling",Customer!$C$25,Customer!$C$52),E2455,D2455)</f>
        <v>66</v>
      </c>
      <c r="J2455" s="1">
        <f ca="1">OFFSET(IF($H2455="Cooling",Customer!$L$25,Customer!$L$52),$E2455,$D2455)</f>
        <v>64</v>
      </c>
      <c r="K2455" s="16">
        <f t="shared" si="464"/>
        <v>0</v>
      </c>
      <c r="L2455" s="16">
        <f t="shared" si="465"/>
        <v>0</v>
      </c>
      <c r="M2455" s="17">
        <f t="shared" ca="1" si="457"/>
        <v>3</v>
      </c>
      <c r="N2455" s="17">
        <f t="shared" ca="1" si="458"/>
        <v>1</v>
      </c>
      <c r="O2455" s="4"/>
      <c r="P2455" s="4">
        <v>59</v>
      </c>
      <c r="Q2455" s="4">
        <v>53</v>
      </c>
      <c r="R2455" s="4">
        <v>45</v>
      </c>
      <c r="S2455" s="4">
        <v>65</v>
      </c>
      <c r="T2455" s="4">
        <v>57</v>
      </c>
      <c r="U2455" s="4">
        <v>67</v>
      </c>
      <c r="V2455" s="13">
        <v>63</v>
      </c>
      <c r="W2455" s="4">
        <v>56</v>
      </c>
      <c r="X2455" s="4">
        <v>35</v>
      </c>
      <c r="Y2455">
        <f t="shared" si="466"/>
        <v>0</v>
      </c>
      <c r="Z2455">
        <f t="shared" si="467"/>
        <v>0</v>
      </c>
    </row>
    <row r="2456" spans="2:26" x14ac:dyDescent="0.25">
      <c r="B2456" s="11">
        <f t="shared" si="468"/>
        <v>44663.833333327406</v>
      </c>
      <c r="C2456" s="1">
        <f t="shared" si="459"/>
        <v>4</v>
      </c>
      <c r="D2456" s="1">
        <f t="shared" si="460"/>
        <v>2</v>
      </c>
      <c r="E2456" s="12">
        <f t="shared" si="461"/>
        <v>21</v>
      </c>
      <c r="F2456" s="124" t="str">
        <f t="shared" si="462"/>
        <v>0</v>
      </c>
      <c r="G2456" s="1">
        <f ca="1">(OFFSET(O2456,0,MATCH(Customer!$J$6,'CDH &amp; HDH'!$P$11:$X$11,0)))</f>
        <v>61</v>
      </c>
      <c r="H2456" s="1" t="str">
        <f t="shared" si="463"/>
        <v>Heating</v>
      </c>
      <c r="I2456" s="1">
        <f ca="1">OFFSET(IF($H2456="Cooling",Customer!$C$25,Customer!$C$52),E2456,D2456)</f>
        <v>66</v>
      </c>
      <c r="J2456" s="1">
        <f ca="1">OFFSET(IF($H2456="Cooling",Customer!$L$25,Customer!$L$52),$E2456,$D2456)</f>
        <v>64</v>
      </c>
      <c r="K2456" s="16">
        <f t="shared" si="464"/>
        <v>0</v>
      </c>
      <c r="L2456" s="16">
        <f t="shared" si="465"/>
        <v>0</v>
      </c>
      <c r="M2456" s="17">
        <f t="shared" ca="1" si="457"/>
        <v>5</v>
      </c>
      <c r="N2456" s="17">
        <f t="shared" ca="1" si="458"/>
        <v>3</v>
      </c>
      <c r="O2456" s="4"/>
      <c r="P2456" s="4">
        <v>57</v>
      </c>
      <c r="Q2456" s="4">
        <v>52</v>
      </c>
      <c r="R2456" s="4">
        <v>42</v>
      </c>
      <c r="S2456" s="4">
        <v>63</v>
      </c>
      <c r="T2456" s="4">
        <v>57</v>
      </c>
      <c r="U2456" s="4">
        <v>67</v>
      </c>
      <c r="V2456" s="13">
        <v>61</v>
      </c>
      <c r="W2456" s="4">
        <v>56</v>
      </c>
      <c r="X2456" s="4">
        <v>33</v>
      </c>
      <c r="Y2456">
        <f t="shared" si="466"/>
        <v>0</v>
      </c>
      <c r="Z2456">
        <f t="shared" si="467"/>
        <v>0</v>
      </c>
    </row>
    <row r="2457" spans="2:26" x14ac:dyDescent="0.25">
      <c r="B2457" s="11">
        <f t="shared" si="468"/>
        <v>44663.87499999407</v>
      </c>
      <c r="C2457" s="1">
        <f t="shared" si="459"/>
        <v>4</v>
      </c>
      <c r="D2457" s="1">
        <f t="shared" si="460"/>
        <v>2</v>
      </c>
      <c r="E2457" s="12">
        <f t="shared" si="461"/>
        <v>22</v>
      </c>
      <c r="F2457" s="124" t="str">
        <f t="shared" si="462"/>
        <v>0</v>
      </c>
      <c r="G2457" s="1">
        <f ca="1">(OFFSET(O2457,0,MATCH(Customer!$J$6,'CDH &amp; HDH'!$P$11:$X$11,0)))</f>
        <v>60</v>
      </c>
      <c r="H2457" s="1" t="str">
        <f t="shared" si="463"/>
        <v>Heating</v>
      </c>
      <c r="I2457" s="1">
        <f ca="1">OFFSET(IF($H2457="Cooling",Customer!$C$25,Customer!$C$52),E2457,D2457)</f>
        <v>66</v>
      </c>
      <c r="J2457" s="1">
        <f ca="1">OFFSET(IF($H2457="Cooling",Customer!$L$25,Customer!$L$52),$E2457,$D2457)</f>
        <v>64</v>
      </c>
      <c r="K2457" s="16">
        <f t="shared" si="464"/>
        <v>0</v>
      </c>
      <c r="L2457" s="16">
        <f t="shared" si="465"/>
        <v>0</v>
      </c>
      <c r="M2457" s="17">
        <f t="shared" ca="1" si="457"/>
        <v>6</v>
      </c>
      <c r="N2457" s="17">
        <f t="shared" ca="1" si="458"/>
        <v>4</v>
      </c>
      <c r="O2457" s="4"/>
      <c r="P2457" s="4">
        <v>56</v>
      </c>
      <c r="Q2457" s="4">
        <v>52</v>
      </c>
      <c r="R2457" s="4">
        <v>38</v>
      </c>
      <c r="S2457" s="4">
        <v>63</v>
      </c>
      <c r="T2457" s="4">
        <v>55</v>
      </c>
      <c r="U2457" s="4">
        <v>57</v>
      </c>
      <c r="V2457" s="13">
        <v>60</v>
      </c>
      <c r="W2457" s="4">
        <v>56</v>
      </c>
      <c r="X2457" s="4">
        <v>31</v>
      </c>
      <c r="Y2457">
        <f t="shared" si="466"/>
        <v>0</v>
      </c>
      <c r="Z2457">
        <f t="shared" si="467"/>
        <v>0</v>
      </c>
    </row>
    <row r="2458" spans="2:26" x14ac:dyDescent="0.25">
      <c r="B2458" s="11">
        <f t="shared" si="468"/>
        <v>44663.916666660734</v>
      </c>
      <c r="C2458" s="1">
        <f t="shared" si="459"/>
        <v>4</v>
      </c>
      <c r="D2458" s="1">
        <f t="shared" si="460"/>
        <v>2</v>
      </c>
      <c r="E2458" s="12">
        <f t="shared" si="461"/>
        <v>23</v>
      </c>
      <c r="F2458" s="124" t="str">
        <f t="shared" si="462"/>
        <v>0</v>
      </c>
      <c r="G2458" s="1">
        <f ca="1">(OFFSET(O2458,0,MATCH(Customer!$J$6,'CDH &amp; HDH'!$P$11:$X$11,0)))</f>
        <v>57</v>
      </c>
      <c r="H2458" s="1" t="str">
        <f t="shared" si="463"/>
        <v>Heating</v>
      </c>
      <c r="I2458" s="1">
        <f ca="1">OFFSET(IF($H2458="Cooling",Customer!$C$25,Customer!$C$52),E2458,D2458)</f>
        <v>66</v>
      </c>
      <c r="J2458" s="1">
        <f ca="1">OFFSET(IF($H2458="Cooling",Customer!$L$25,Customer!$L$52),$E2458,$D2458)</f>
        <v>64</v>
      </c>
      <c r="K2458" s="16">
        <f t="shared" si="464"/>
        <v>0</v>
      </c>
      <c r="L2458" s="16">
        <f t="shared" si="465"/>
        <v>0</v>
      </c>
      <c r="M2458" s="17">
        <f t="shared" ca="1" si="457"/>
        <v>9</v>
      </c>
      <c r="N2458" s="17">
        <f t="shared" ca="1" si="458"/>
        <v>7</v>
      </c>
      <c r="O2458" s="4"/>
      <c r="P2458" s="4">
        <v>55</v>
      </c>
      <c r="Q2458" s="4">
        <v>52</v>
      </c>
      <c r="R2458" s="4">
        <v>37</v>
      </c>
      <c r="S2458" s="4">
        <v>64</v>
      </c>
      <c r="T2458" s="4">
        <v>55</v>
      </c>
      <c r="U2458" s="4">
        <v>55</v>
      </c>
      <c r="V2458" s="13">
        <v>57</v>
      </c>
      <c r="W2458" s="4">
        <v>55</v>
      </c>
      <c r="X2458" s="4">
        <v>32</v>
      </c>
      <c r="Y2458">
        <f t="shared" si="466"/>
        <v>0</v>
      </c>
      <c r="Z2458">
        <f t="shared" si="467"/>
        <v>0</v>
      </c>
    </row>
    <row r="2459" spans="2:26" x14ac:dyDescent="0.25">
      <c r="B2459" s="11">
        <f t="shared" si="468"/>
        <v>44663.958333327399</v>
      </c>
      <c r="C2459" s="1">
        <f t="shared" si="459"/>
        <v>4</v>
      </c>
      <c r="D2459" s="1">
        <f t="shared" si="460"/>
        <v>2</v>
      </c>
      <c r="E2459" s="12">
        <f t="shared" si="461"/>
        <v>24</v>
      </c>
      <c r="F2459" s="124" t="str">
        <f t="shared" si="462"/>
        <v>0</v>
      </c>
      <c r="G2459" s="1">
        <f ca="1">(OFFSET(O2459,0,MATCH(Customer!$J$6,'CDH &amp; HDH'!$P$11:$X$11,0)))</f>
        <v>55</v>
      </c>
      <c r="H2459" s="1" t="str">
        <f t="shared" si="463"/>
        <v>Heating</v>
      </c>
      <c r="I2459" s="1">
        <f ca="1">OFFSET(IF($H2459="Cooling",Customer!$C$25,Customer!$C$52),E2459,D2459)</f>
        <v>66</v>
      </c>
      <c r="J2459" s="1">
        <f ca="1">OFFSET(IF($H2459="Cooling",Customer!$L$25,Customer!$L$52),$E2459,$D2459)</f>
        <v>64</v>
      </c>
      <c r="K2459" s="16">
        <f t="shared" si="464"/>
        <v>0</v>
      </c>
      <c r="L2459" s="16">
        <f t="shared" si="465"/>
        <v>0</v>
      </c>
      <c r="M2459" s="17">
        <f t="shared" ca="1" si="457"/>
        <v>11</v>
      </c>
      <c r="N2459" s="17">
        <f t="shared" ca="1" si="458"/>
        <v>9</v>
      </c>
      <c r="O2459" s="4"/>
      <c r="P2459" s="4">
        <v>50</v>
      </c>
      <c r="Q2459" s="4">
        <v>48</v>
      </c>
      <c r="R2459" s="4">
        <v>36</v>
      </c>
      <c r="S2459" s="4">
        <v>62</v>
      </c>
      <c r="T2459" s="4">
        <v>55</v>
      </c>
      <c r="U2459" s="4">
        <v>55</v>
      </c>
      <c r="V2459" s="13">
        <v>55</v>
      </c>
      <c r="W2459" s="4">
        <v>55</v>
      </c>
      <c r="X2459" s="4">
        <v>29</v>
      </c>
      <c r="Y2459">
        <f t="shared" si="466"/>
        <v>0</v>
      </c>
      <c r="Z2459">
        <f t="shared" si="467"/>
        <v>0</v>
      </c>
    </row>
    <row r="2460" spans="2:26" x14ac:dyDescent="0.25">
      <c r="B2460" s="11">
        <f t="shared" si="468"/>
        <v>44663.999999994063</v>
      </c>
      <c r="C2460" s="1">
        <f t="shared" si="459"/>
        <v>4</v>
      </c>
      <c r="D2460" s="1">
        <f t="shared" si="460"/>
        <v>3</v>
      </c>
      <c r="E2460" s="12">
        <f t="shared" si="461"/>
        <v>1</v>
      </c>
      <c r="F2460" s="124" t="str">
        <f t="shared" si="462"/>
        <v>0</v>
      </c>
      <c r="G2460" s="1">
        <f ca="1">(OFFSET(O2460,0,MATCH(Customer!$J$6,'CDH &amp; HDH'!$P$11:$X$11,0)))</f>
        <v>54</v>
      </c>
      <c r="H2460" s="1" t="str">
        <f t="shared" si="463"/>
        <v>Heating</v>
      </c>
      <c r="I2460" s="1">
        <f ca="1">OFFSET(IF($H2460="Cooling",Customer!$C$25,Customer!$C$52),E2460,D2460)</f>
        <v>66</v>
      </c>
      <c r="J2460" s="1">
        <f ca="1">OFFSET(IF($H2460="Cooling",Customer!$L$25,Customer!$L$52),$E2460,$D2460)</f>
        <v>64</v>
      </c>
      <c r="K2460" s="16">
        <f t="shared" si="464"/>
        <v>0</v>
      </c>
      <c r="L2460" s="16">
        <f t="shared" si="465"/>
        <v>0</v>
      </c>
      <c r="M2460" s="17">
        <f t="shared" ca="1" si="457"/>
        <v>12</v>
      </c>
      <c r="N2460" s="17">
        <f t="shared" ca="1" si="458"/>
        <v>10</v>
      </c>
      <c r="O2460" s="4"/>
      <c r="P2460" s="4">
        <v>53</v>
      </c>
      <c r="Q2460" s="4">
        <v>44</v>
      </c>
      <c r="R2460" s="4">
        <v>35</v>
      </c>
      <c r="S2460" s="4">
        <v>62</v>
      </c>
      <c r="T2460" s="4">
        <v>55</v>
      </c>
      <c r="U2460" s="4">
        <v>54</v>
      </c>
      <c r="V2460" s="13">
        <v>54</v>
      </c>
      <c r="W2460" s="4">
        <v>56</v>
      </c>
      <c r="X2460" s="4">
        <v>28</v>
      </c>
      <c r="Y2460">
        <f t="shared" si="466"/>
        <v>0</v>
      </c>
      <c r="Z2460">
        <f t="shared" si="467"/>
        <v>0</v>
      </c>
    </row>
    <row r="2461" spans="2:26" x14ac:dyDescent="0.25">
      <c r="B2461" s="11">
        <f t="shared" si="468"/>
        <v>44664.041666660727</v>
      </c>
      <c r="C2461" s="1">
        <f t="shared" si="459"/>
        <v>4</v>
      </c>
      <c r="D2461" s="1">
        <f t="shared" si="460"/>
        <v>3</v>
      </c>
      <c r="E2461" s="12">
        <f t="shared" si="461"/>
        <v>2</v>
      </c>
      <c r="F2461" s="124" t="str">
        <f t="shared" si="462"/>
        <v>0</v>
      </c>
      <c r="G2461" s="1">
        <f ca="1">(OFFSET(O2461,0,MATCH(Customer!$J$6,'CDH &amp; HDH'!$P$11:$X$11,0)))</f>
        <v>54</v>
      </c>
      <c r="H2461" s="1" t="str">
        <f t="shared" si="463"/>
        <v>Heating</v>
      </c>
      <c r="I2461" s="1">
        <f ca="1">OFFSET(IF($H2461="Cooling",Customer!$C$25,Customer!$C$52),E2461,D2461)</f>
        <v>66</v>
      </c>
      <c r="J2461" s="1">
        <f ca="1">OFFSET(IF($H2461="Cooling",Customer!$L$25,Customer!$L$52),$E2461,$D2461)</f>
        <v>64</v>
      </c>
      <c r="K2461" s="16">
        <f t="shared" si="464"/>
        <v>0</v>
      </c>
      <c r="L2461" s="16">
        <f t="shared" si="465"/>
        <v>0</v>
      </c>
      <c r="M2461" s="17">
        <f t="shared" ca="1" si="457"/>
        <v>12</v>
      </c>
      <c r="N2461" s="17">
        <f t="shared" ca="1" si="458"/>
        <v>10</v>
      </c>
      <c r="O2461" s="4"/>
      <c r="P2461" s="4">
        <v>52</v>
      </c>
      <c r="Q2461" s="4">
        <v>40</v>
      </c>
      <c r="R2461" s="4">
        <v>34</v>
      </c>
      <c r="S2461" s="4">
        <v>63</v>
      </c>
      <c r="T2461" s="4">
        <v>55</v>
      </c>
      <c r="U2461" s="4">
        <v>53</v>
      </c>
      <c r="V2461" s="13">
        <v>54</v>
      </c>
      <c r="W2461" s="4">
        <v>52</v>
      </c>
      <c r="X2461" s="4">
        <v>28</v>
      </c>
      <c r="Y2461">
        <f t="shared" si="466"/>
        <v>0</v>
      </c>
      <c r="Z2461">
        <f t="shared" si="467"/>
        <v>0</v>
      </c>
    </row>
    <row r="2462" spans="2:26" x14ac:dyDescent="0.25">
      <c r="B2462" s="11">
        <f t="shared" si="468"/>
        <v>44664.083333327391</v>
      </c>
      <c r="C2462" s="1">
        <f t="shared" si="459"/>
        <v>4</v>
      </c>
      <c r="D2462" s="1">
        <f t="shared" si="460"/>
        <v>3</v>
      </c>
      <c r="E2462" s="12">
        <f t="shared" si="461"/>
        <v>3</v>
      </c>
      <c r="F2462" s="124" t="str">
        <f t="shared" si="462"/>
        <v>0</v>
      </c>
      <c r="G2462" s="1">
        <f ca="1">(OFFSET(O2462,0,MATCH(Customer!$J$6,'CDH &amp; HDH'!$P$11:$X$11,0)))</f>
        <v>56</v>
      </c>
      <c r="H2462" s="1" t="str">
        <f t="shared" si="463"/>
        <v>Heating</v>
      </c>
      <c r="I2462" s="1">
        <f ca="1">OFFSET(IF($H2462="Cooling",Customer!$C$25,Customer!$C$52),E2462,D2462)</f>
        <v>66</v>
      </c>
      <c r="J2462" s="1">
        <f ca="1">OFFSET(IF($H2462="Cooling",Customer!$L$25,Customer!$L$52),$E2462,$D2462)</f>
        <v>64</v>
      </c>
      <c r="K2462" s="16">
        <f t="shared" si="464"/>
        <v>0</v>
      </c>
      <c r="L2462" s="16">
        <f t="shared" si="465"/>
        <v>0</v>
      </c>
      <c r="M2462" s="17">
        <f t="shared" ca="1" si="457"/>
        <v>10</v>
      </c>
      <c r="N2462" s="17">
        <f t="shared" ca="1" si="458"/>
        <v>8</v>
      </c>
      <c r="O2462" s="4"/>
      <c r="P2462" s="4">
        <v>52</v>
      </c>
      <c r="Q2462" s="4">
        <v>38</v>
      </c>
      <c r="R2462" s="4">
        <v>34</v>
      </c>
      <c r="S2462" s="4">
        <v>61</v>
      </c>
      <c r="T2462" s="4">
        <v>55</v>
      </c>
      <c r="U2462" s="4">
        <v>52</v>
      </c>
      <c r="V2462" s="13">
        <v>56</v>
      </c>
      <c r="W2462" s="4">
        <v>50</v>
      </c>
      <c r="X2462" s="4">
        <v>27</v>
      </c>
      <c r="Y2462">
        <f t="shared" si="466"/>
        <v>0</v>
      </c>
      <c r="Z2462">
        <f t="shared" si="467"/>
        <v>0</v>
      </c>
    </row>
    <row r="2463" spans="2:26" x14ac:dyDescent="0.25">
      <c r="B2463" s="11">
        <f t="shared" si="468"/>
        <v>44664.124999994056</v>
      </c>
      <c r="C2463" s="1">
        <f t="shared" si="459"/>
        <v>4</v>
      </c>
      <c r="D2463" s="1">
        <f t="shared" si="460"/>
        <v>3</v>
      </c>
      <c r="E2463" s="12">
        <f t="shared" si="461"/>
        <v>4</v>
      </c>
      <c r="F2463" s="124" t="str">
        <f t="shared" si="462"/>
        <v>0</v>
      </c>
      <c r="G2463" s="1">
        <f ca="1">(OFFSET(O2463,0,MATCH(Customer!$J$6,'CDH &amp; HDH'!$P$11:$X$11,0)))</f>
        <v>55</v>
      </c>
      <c r="H2463" s="1" t="str">
        <f t="shared" si="463"/>
        <v>Heating</v>
      </c>
      <c r="I2463" s="1">
        <f ca="1">OFFSET(IF($H2463="Cooling",Customer!$C$25,Customer!$C$52),E2463,D2463)</f>
        <v>66</v>
      </c>
      <c r="J2463" s="1">
        <f ca="1">OFFSET(IF($H2463="Cooling",Customer!$L$25,Customer!$L$52),$E2463,$D2463)</f>
        <v>64</v>
      </c>
      <c r="K2463" s="16">
        <f t="shared" si="464"/>
        <v>0</v>
      </c>
      <c r="L2463" s="16">
        <f t="shared" si="465"/>
        <v>0</v>
      </c>
      <c r="M2463" s="17">
        <f t="shared" ca="1" si="457"/>
        <v>11</v>
      </c>
      <c r="N2463" s="17">
        <f t="shared" ca="1" si="458"/>
        <v>9</v>
      </c>
      <c r="O2463" s="4"/>
      <c r="P2463" s="4">
        <v>52</v>
      </c>
      <c r="Q2463" s="4">
        <v>38</v>
      </c>
      <c r="R2463" s="4">
        <v>33</v>
      </c>
      <c r="S2463" s="4">
        <v>60</v>
      </c>
      <c r="T2463" s="4">
        <v>55</v>
      </c>
      <c r="U2463" s="4">
        <v>52</v>
      </c>
      <c r="V2463" s="13">
        <v>55</v>
      </c>
      <c r="W2463" s="4">
        <v>47</v>
      </c>
      <c r="X2463" s="4">
        <v>26</v>
      </c>
      <c r="Y2463">
        <f t="shared" si="466"/>
        <v>0</v>
      </c>
      <c r="Z2463">
        <f t="shared" si="467"/>
        <v>0</v>
      </c>
    </row>
    <row r="2464" spans="2:26" x14ac:dyDescent="0.25">
      <c r="B2464" s="11">
        <f t="shared" si="468"/>
        <v>44664.16666666072</v>
      </c>
      <c r="C2464" s="1">
        <f t="shared" si="459"/>
        <v>4</v>
      </c>
      <c r="D2464" s="1">
        <f t="shared" si="460"/>
        <v>3</v>
      </c>
      <c r="E2464" s="12">
        <f t="shared" si="461"/>
        <v>5</v>
      </c>
      <c r="F2464" s="124" t="str">
        <f t="shared" si="462"/>
        <v>0</v>
      </c>
      <c r="G2464" s="1">
        <f ca="1">(OFFSET(O2464,0,MATCH(Customer!$J$6,'CDH &amp; HDH'!$P$11:$X$11,0)))</f>
        <v>54</v>
      </c>
      <c r="H2464" s="1" t="str">
        <f t="shared" si="463"/>
        <v>Heating</v>
      </c>
      <c r="I2464" s="1">
        <f ca="1">OFFSET(IF($H2464="Cooling",Customer!$C$25,Customer!$C$52),E2464,D2464)</f>
        <v>66</v>
      </c>
      <c r="J2464" s="1">
        <f ca="1">OFFSET(IF($H2464="Cooling",Customer!$L$25,Customer!$L$52),$E2464,$D2464)</f>
        <v>64</v>
      </c>
      <c r="K2464" s="16">
        <f t="shared" si="464"/>
        <v>0</v>
      </c>
      <c r="L2464" s="16">
        <f t="shared" si="465"/>
        <v>0</v>
      </c>
      <c r="M2464" s="17">
        <f t="shared" ca="1" si="457"/>
        <v>12</v>
      </c>
      <c r="N2464" s="17">
        <f t="shared" ca="1" si="458"/>
        <v>10</v>
      </c>
      <c r="O2464" s="4"/>
      <c r="P2464" s="4">
        <v>51</v>
      </c>
      <c r="Q2464" s="4">
        <v>37</v>
      </c>
      <c r="R2464" s="4">
        <v>33</v>
      </c>
      <c r="S2464" s="4">
        <v>60</v>
      </c>
      <c r="T2464" s="4">
        <v>55</v>
      </c>
      <c r="U2464" s="4">
        <v>52</v>
      </c>
      <c r="V2464" s="13">
        <v>54</v>
      </c>
      <c r="W2464" s="4">
        <v>45</v>
      </c>
      <c r="X2464" s="4">
        <v>24</v>
      </c>
      <c r="Y2464">
        <f t="shared" si="466"/>
        <v>0</v>
      </c>
      <c r="Z2464">
        <f t="shared" si="467"/>
        <v>0</v>
      </c>
    </row>
    <row r="2465" spans="2:26" x14ac:dyDescent="0.25">
      <c r="B2465" s="11">
        <f t="shared" si="468"/>
        <v>44664.208333327384</v>
      </c>
      <c r="C2465" s="1">
        <f t="shared" si="459"/>
        <v>4</v>
      </c>
      <c r="D2465" s="1">
        <f t="shared" si="460"/>
        <v>3</v>
      </c>
      <c r="E2465" s="12">
        <f t="shared" si="461"/>
        <v>6</v>
      </c>
      <c r="F2465" s="124" t="str">
        <f t="shared" si="462"/>
        <v>0</v>
      </c>
      <c r="G2465" s="1">
        <f ca="1">(OFFSET(O2465,0,MATCH(Customer!$J$6,'CDH &amp; HDH'!$P$11:$X$11,0)))</f>
        <v>51</v>
      </c>
      <c r="H2465" s="1" t="str">
        <f t="shared" si="463"/>
        <v>Heating</v>
      </c>
      <c r="I2465" s="1">
        <f ca="1">OFFSET(IF($H2465="Cooling",Customer!$C$25,Customer!$C$52),E2465,D2465)</f>
        <v>66</v>
      </c>
      <c r="J2465" s="1">
        <f ca="1">OFFSET(IF($H2465="Cooling",Customer!$L$25,Customer!$L$52),$E2465,$D2465)</f>
        <v>64</v>
      </c>
      <c r="K2465" s="16">
        <f t="shared" si="464"/>
        <v>0</v>
      </c>
      <c r="L2465" s="16">
        <f t="shared" si="465"/>
        <v>0</v>
      </c>
      <c r="M2465" s="17">
        <f t="shared" ca="1" si="457"/>
        <v>15</v>
      </c>
      <c r="N2465" s="17">
        <f t="shared" ca="1" si="458"/>
        <v>13</v>
      </c>
      <c r="O2465" s="4"/>
      <c r="P2465" s="4">
        <v>50</v>
      </c>
      <c r="Q2465" s="4">
        <v>38</v>
      </c>
      <c r="R2465" s="4">
        <v>32</v>
      </c>
      <c r="S2465" s="4">
        <v>59</v>
      </c>
      <c r="T2465" s="4">
        <v>54</v>
      </c>
      <c r="U2465" s="4">
        <v>50</v>
      </c>
      <c r="V2465" s="13">
        <v>51</v>
      </c>
      <c r="W2465" s="4">
        <v>44</v>
      </c>
      <c r="X2465" s="4">
        <v>23</v>
      </c>
      <c r="Y2465">
        <f t="shared" si="466"/>
        <v>0</v>
      </c>
      <c r="Z2465">
        <f t="shared" si="467"/>
        <v>0</v>
      </c>
    </row>
    <row r="2466" spans="2:26" x14ac:dyDescent="0.25">
      <c r="B2466" s="11">
        <f t="shared" si="468"/>
        <v>44664.249999994048</v>
      </c>
      <c r="C2466" s="1">
        <f t="shared" si="459"/>
        <v>4</v>
      </c>
      <c r="D2466" s="1">
        <f t="shared" si="460"/>
        <v>3</v>
      </c>
      <c r="E2466" s="12">
        <f t="shared" si="461"/>
        <v>7</v>
      </c>
      <c r="F2466" s="124" t="str">
        <f t="shared" si="462"/>
        <v>0</v>
      </c>
      <c r="G2466" s="1">
        <f ca="1">(OFFSET(O2466,0,MATCH(Customer!$J$6,'CDH &amp; HDH'!$P$11:$X$11,0)))</f>
        <v>53</v>
      </c>
      <c r="H2466" s="1" t="str">
        <f t="shared" si="463"/>
        <v>Heating</v>
      </c>
      <c r="I2466" s="1">
        <f ca="1">OFFSET(IF($H2466="Cooling",Customer!$C$25,Customer!$C$52),E2466,D2466)</f>
        <v>66</v>
      </c>
      <c r="J2466" s="1">
        <f ca="1">OFFSET(IF($H2466="Cooling",Customer!$L$25,Customer!$L$52),$E2466,$D2466)</f>
        <v>64</v>
      </c>
      <c r="K2466" s="16">
        <f t="shared" si="464"/>
        <v>0</v>
      </c>
      <c r="L2466" s="16">
        <f t="shared" si="465"/>
        <v>0</v>
      </c>
      <c r="M2466" s="17">
        <f t="shared" ca="1" si="457"/>
        <v>13</v>
      </c>
      <c r="N2466" s="17">
        <f t="shared" ca="1" si="458"/>
        <v>11</v>
      </c>
      <c r="O2466" s="4"/>
      <c r="P2466" s="4">
        <v>50</v>
      </c>
      <c r="Q2466" s="4">
        <v>39</v>
      </c>
      <c r="R2466" s="4">
        <v>32</v>
      </c>
      <c r="S2466" s="4">
        <v>62</v>
      </c>
      <c r="T2466" s="4">
        <v>55</v>
      </c>
      <c r="U2466" s="4">
        <v>51</v>
      </c>
      <c r="V2466" s="13">
        <v>53</v>
      </c>
      <c r="W2466" s="4">
        <v>45</v>
      </c>
      <c r="X2466" s="4">
        <v>28</v>
      </c>
      <c r="Y2466">
        <f t="shared" si="466"/>
        <v>0</v>
      </c>
      <c r="Z2466">
        <f t="shared" si="467"/>
        <v>0</v>
      </c>
    </row>
    <row r="2467" spans="2:26" x14ac:dyDescent="0.25">
      <c r="B2467" s="11">
        <f t="shared" si="468"/>
        <v>44664.291666660713</v>
      </c>
      <c r="C2467" s="1">
        <f t="shared" si="459"/>
        <v>4</v>
      </c>
      <c r="D2467" s="1">
        <f t="shared" si="460"/>
        <v>3</v>
      </c>
      <c r="E2467" s="12">
        <f t="shared" si="461"/>
        <v>8</v>
      </c>
      <c r="F2467" s="124" t="str">
        <f t="shared" si="462"/>
        <v>0</v>
      </c>
      <c r="G2467" s="1">
        <f ca="1">(OFFSET(O2467,0,MATCH(Customer!$J$6,'CDH &amp; HDH'!$P$11:$X$11,0)))</f>
        <v>57</v>
      </c>
      <c r="H2467" s="1" t="str">
        <f t="shared" si="463"/>
        <v>Heating</v>
      </c>
      <c r="I2467" s="1">
        <f ca="1">OFFSET(IF($H2467="Cooling",Customer!$C$25,Customer!$C$52),E2467,D2467)</f>
        <v>70</v>
      </c>
      <c r="J2467" s="1">
        <f ca="1">OFFSET(IF($H2467="Cooling",Customer!$L$25,Customer!$L$52),$E2467,$D2467)</f>
        <v>70</v>
      </c>
      <c r="K2467" s="16">
        <f t="shared" si="464"/>
        <v>0</v>
      </c>
      <c r="L2467" s="16">
        <f t="shared" si="465"/>
        <v>0</v>
      </c>
      <c r="M2467" s="17">
        <f t="shared" ca="1" si="457"/>
        <v>13</v>
      </c>
      <c r="N2467" s="17">
        <f t="shared" ca="1" si="458"/>
        <v>13</v>
      </c>
      <c r="O2467" s="4"/>
      <c r="P2467" s="4">
        <v>52</v>
      </c>
      <c r="Q2467" s="4">
        <v>41</v>
      </c>
      <c r="R2467" s="4">
        <v>33</v>
      </c>
      <c r="S2467" s="4">
        <v>66</v>
      </c>
      <c r="T2467" s="4">
        <v>57</v>
      </c>
      <c r="U2467" s="4">
        <v>52</v>
      </c>
      <c r="V2467" s="13">
        <v>57</v>
      </c>
      <c r="W2467" s="4">
        <v>47</v>
      </c>
      <c r="X2467" s="4">
        <v>33</v>
      </c>
      <c r="Y2467">
        <f t="shared" si="466"/>
        <v>0</v>
      </c>
      <c r="Z2467">
        <f t="shared" si="467"/>
        <v>0</v>
      </c>
    </row>
    <row r="2468" spans="2:26" x14ac:dyDescent="0.25">
      <c r="B2468" s="11">
        <f t="shared" si="468"/>
        <v>44664.333333327377</v>
      </c>
      <c r="C2468" s="1">
        <f t="shared" si="459"/>
        <v>4</v>
      </c>
      <c r="D2468" s="1">
        <f t="shared" si="460"/>
        <v>3</v>
      </c>
      <c r="E2468" s="12">
        <f t="shared" si="461"/>
        <v>9</v>
      </c>
      <c r="F2468" s="124" t="str">
        <f t="shared" si="462"/>
        <v>0</v>
      </c>
      <c r="G2468" s="1">
        <f ca="1">(OFFSET(O2468,0,MATCH(Customer!$J$6,'CDH &amp; HDH'!$P$11:$X$11,0)))</f>
        <v>59</v>
      </c>
      <c r="H2468" s="1" t="str">
        <f t="shared" si="463"/>
        <v>Heating</v>
      </c>
      <c r="I2468" s="1">
        <f ca="1">OFFSET(IF($H2468="Cooling",Customer!$C$25,Customer!$C$52),E2468,D2468)</f>
        <v>70</v>
      </c>
      <c r="J2468" s="1">
        <f ca="1">OFFSET(IF($H2468="Cooling",Customer!$L$25,Customer!$L$52),$E2468,$D2468)</f>
        <v>70</v>
      </c>
      <c r="K2468" s="16">
        <f t="shared" si="464"/>
        <v>0</v>
      </c>
      <c r="L2468" s="16">
        <f t="shared" si="465"/>
        <v>0</v>
      </c>
      <c r="M2468" s="17">
        <f t="shared" ca="1" si="457"/>
        <v>11</v>
      </c>
      <c r="N2468" s="17">
        <f t="shared" ca="1" si="458"/>
        <v>11</v>
      </c>
      <c r="O2468" s="4"/>
      <c r="P2468" s="4">
        <v>54</v>
      </c>
      <c r="Q2468" s="4">
        <v>43</v>
      </c>
      <c r="R2468" s="4">
        <v>33</v>
      </c>
      <c r="S2468" s="4">
        <v>70</v>
      </c>
      <c r="T2468" s="4">
        <v>61</v>
      </c>
      <c r="U2468" s="4">
        <v>53</v>
      </c>
      <c r="V2468" s="13">
        <v>59</v>
      </c>
      <c r="W2468" s="4">
        <v>50</v>
      </c>
      <c r="X2468" s="4">
        <v>37</v>
      </c>
      <c r="Y2468">
        <f t="shared" si="466"/>
        <v>0</v>
      </c>
      <c r="Z2468">
        <f t="shared" si="467"/>
        <v>0</v>
      </c>
    </row>
    <row r="2469" spans="2:26" x14ac:dyDescent="0.25">
      <c r="B2469" s="11">
        <f t="shared" si="468"/>
        <v>44664.374999994041</v>
      </c>
      <c r="C2469" s="1">
        <f t="shared" si="459"/>
        <v>4</v>
      </c>
      <c r="D2469" s="1">
        <f t="shared" si="460"/>
        <v>3</v>
      </c>
      <c r="E2469" s="12">
        <f t="shared" si="461"/>
        <v>10</v>
      </c>
      <c r="F2469" s="124" t="str">
        <f t="shared" si="462"/>
        <v>0</v>
      </c>
      <c r="G2469" s="1">
        <f ca="1">(OFFSET(O2469,0,MATCH(Customer!$J$6,'CDH &amp; HDH'!$P$11:$X$11,0)))</f>
        <v>61</v>
      </c>
      <c r="H2469" s="1" t="str">
        <f t="shared" si="463"/>
        <v>Heating</v>
      </c>
      <c r="I2469" s="1">
        <f ca="1">OFFSET(IF($H2469="Cooling",Customer!$C$25,Customer!$C$52),E2469,D2469)</f>
        <v>70</v>
      </c>
      <c r="J2469" s="1">
        <f ca="1">OFFSET(IF($H2469="Cooling",Customer!$L$25,Customer!$L$52),$E2469,$D2469)</f>
        <v>70</v>
      </c>
      <c r="K2469" s="16">
        <f t="shared" si="464"/>
        <v>0</v>
      </c>
      <c r="L2469" s="16">
        <f t="shared" si="465"/>
        <v>0</v>
      </c>
      <c r="M2469" s="17">
        <f t="shared" ca="1" si="457"/>
        <v>9</v>
      </c>
      <c r="N2469" s="17">
        <f t="shared" ca="1" si="458"/>
        <v>9</v>
      </c>
      <c r="O2469" s="4"/>
      <c r="P2469" s="4">
        <v>56</v>
      </c>
      <c r="Q2469" s="4">
        <v>46</v>
      </c>
      <c r="R2469" s="4">
        <v>34</v>
      </c>
      <c r="S2469" s="4">
        <v>72</v>
      </c>
      <c r="T2469" s="4">
        <v>63</v>
      </c>
      <c r="U2469" s="4">
        <v>55</v>
      </c>
      <c r="V2469" s="13">
        <v>61</v>
      </c>
      <c r="W2469" s="4">
        <v>52</v>
      </c>
      <c r="X2469" s="4">
        <v>39</v>
      </c>
      <c r="Y2469">
        <f t="shared" si="466"/>
        <v>0</v>
      </c>
      <c r="Z2469">
        <f t="shared" si="467"/>
        <v>0</v>
      </c>
    </row>
    <row r="2470" spans="2:26" x14ac:dyDescent="0.25">
      <c r="B2470" s="11">
        <f t="shared" si="468"/>
        <v>44664.416666660705</v>
      </c>
      <c r="C2470" s="1">
        <f t="shared" si="459"/>
        <v>4</v>
      </c>
      <c r="D2470" s="1">
        <f t="shared" si="460"/>
        <v>3</v>
      </c>
      <c r="E2470" s="12">
        <f t="shared" si="461"/>
        <v>11</v>
      </c>
      <c r="F2470" s="124" t="str">
        <f t="shared" si="462"/>
        <v>0</v>
      </c>
      <c r="G2470" s="1">
        <f ca="1">(OFFSET(O2470,0,MATCH(Customer!$J$6,'CDH &amp; HDH'!$P$11:$X$11,0)))</f>
        <v>64</v>
      </c>
      <c r="H2470" s="1" t="str">
        <f t="shared" si="463"/>
        <v>Heating</v>
      </c>
      <c r="I2470" s="1">
        <f ca="1">OFFSET(IF($H2470="Cooling",Customer!$C$25,Customer!$C$52),E2470,D2470)</f>
        <v>70</v>
      </c>
      <c r="J2470" s="1">
        <f ca="1">OFFSET(IF($H2470="Cooling",Customer!$L$25,Customer!$L$52),$E2470,$D2470)</f>
        <v>70</v>
      </c>
      <c r="K2470" s="16">
        <f t="shared" si="464"/>
        <v>0</v>
      </c>
      <c r="L2470" s="16">
        <f t="shared" si="465"/>
        <v>0</v>
      </c>
      <c r="M2470" s="17">
        <f t="shared" ca="1" si="457"/>
        <v>6</v>
      </c>
      <c r="N2470" s="17">
        <f t="shared" ca="1" si="458"/>
        <v>6</v>
      </c>
      <c r="O2470" s="4"/>
      <c r="P2470" s="4">
        <v>58</v>
      </c>
      <c r="Q2470" s="4">
        <v>47</v>
      </c>
      <c r="R2470" s="4">
        <v>37</v>
      </c>
      <c r="S2470" s="4">
        <v>70</v>
      </c>
      <c r="T2470" s="4">
        <v>64</v>
      </c>
      <c r="U2470" s="4">
        <v>57</v>
      </c>
      <c r="V2470" s="13">
        <v>64</v>
      </c>
      <c r="W2470" s="4">
        <v>54</v>
      </c>
      <c r="X2470" s="4">
        <v>44</v>
      </c>
      <c r="Y2470">
        <f t="shared" si="466"/>
        <v>0</v>
      </c>
      <c r="Z2470">
        <f t="shared" si="467"/>
        <v>0</v>
      </c>
    </row>
    <row r="2471" spans="2:26" x14ac:dyDescent="0.25">
      <c r="B2471" s="11">
        <f t="shared" si="468"/>
        <v>44664.458333327369</v>
      </c>
      <c r="C2471" s="1">
        <f t="shared" si="459"/>
        <v>4</v>
      </c>
      <c r="D2471" s="1">
        <f t="shared" si="460"/>
        <v>3</v>
      </c>
      <c r="E2471" s="12">
        <f t="shared" si="461"/>
        <v>12</v>
      </c>
      <c r="F2471" s="124" t="str">
        <f t="shared" si="462"/>
        <v>0</v>
      </c>
      <c r="G2471" s="1">
        <f ca="1">(OFFSET(O2471,0,MATCH(Customer!$J$6,'CDH &amp; HDH'!$P$11:$X$11,0)))</f>
        <v>65</v>
      </c>
      <c r="H2471" s="1" t="str">
        <f t="shared" si="463"/>
        <v>Heating</v>
      </c>
      <c r="I2471" s="1">
        <f ca="1">OFFSET(IF($H2471="Cooling",Customer!$C$25,Customer!$C$52),E2471,D2471)</f>
        <v>70</v>
      </c>
      <c r="J2471" s="1">
        <f ca="1">OFFSET(IF($H2471="Cooling",Customer!$L$25,Customer!$L$52),$E2471,$D2471)</f>
        <v>70</v>
      </c>
      <c r="K2471" s="16">
        <f t="shared" si="464"/>
        <v>0</v>
      </c>
      <c r="L2471" s="16">
        <f t="shared" si="465"/>
        <v>0</v>
      </c>
      <c r="M2471" s="17">
        <f t="shared" ca="1" si="457"/>
        <v>5</v>
      </c>
      <c r="N2471" s="17">
        <f t="shared" ca="1" si="458"/>
        <v>5</v>
      </c>
      <c r="O2471" s="4"/>
      <c r="P2471" s="4">
        <v>59</v>
      </c>
      <c r="Q2471" s="4">
        <v>49</v>
      </c>
      <c r="R2471" s="4">
        <v>39</v>
      </c>
      <c r="S2471" s="4">
        <v>70</v>
      </c>
      <c r="T2471" s="4">
        <v>66</v>
      </c>
      <c r="U2471" s="4">
        <v>58</v>
      </c>
      <c r="V2471" s="13">
        <v>65</v>
      </c>
      <c r="W2471" s="4">
        <v>56</v>
      </c>
      <c r="X2471" s="4">
        <v>45</v>
      </c>
      <c r="Y2471">
        <f t="shared" si="466"/>
        <v>0</v>
      </c>
      <c r="Z2471">
        <f t="shared" si="467"/>
        <v>0</v>
      </c>
    </row>
    <row r="2472" spans="2:26" x14ac:dyDescent="0.25">
      <c r="B2472" s="11">
        <f t="shared" si="468"/>
        <v>44664.499999994034</v>
      </c>
      <c r="C2472" s="1">
        <f t="shared" si="459"/>
        <v>4</v>
      </c>
      <c r="D2472" s="1">
        <f t="shared" si="460"/>
        <v>3</v>
      </c>
      <c r="E2472" s="12">
        <f t="shared" si="461"/>
        <v>13</v>
      </c>
      <c r="F2472" s="124" t="str">
        <f t="shared" si="462"/>
        <v>0</v>
      </c>
      <c r="G2472" s="1">
        <f ca="1">(OFFSET(O2472,0,MATCH(Customer!$J$6,'CDH &amp; HDH'!$P$11:$X$11,0)))</f>
        <v>64</v>
      </c>
      <c r="H2472" s="1" t="str">
        <f t="shared" si="463"/>
        <v>Heating</v>
      </c>
      <c r="I2472" s="1">
        <f ca="1">OFFSET(IF($H2472="Cooling",Customer!$C$25,Customer!$C$52),E2472,D2472)</f>
        <v>70</v>
      </c>
      <c r="J2472" s="1">
        <f ca="1">OFFSET(IF($H2472="Cooling",Customer!$L$25,Customer!$L$52),$E2472,$D2472)</f>
        <v>70</v>
      </c>
      <c r="K2472" s="16">
        <f t="shared" si="464"/>
        <v>0</v>
      </c>
      <c r="L2472" s="16">
        <f t="shared" si="465"/>
        <v>0</v>
      </c>
      <c r="M2472" s="17">
        <f t="shared" ca="1" si="457"/>
        <v>6</v>
      </c>
      <c r="N2472" s="17">
        <f t="shared" ca="1" si="458"/>
        <v>6</v>
      </c>
      <c r="O2472" s="4"/>
      <c r="P2472" s="4">
        <v>62</v>
      </c>
      <c r="Q2472" s="4">
        <v>49</v>
      </c>
      <c r="R2472" s="4">
        <v>42</v>
      </c>
      <c r="S2472" s="4">
        <v>71</v>
      </c>
      <c r="T2472" s="4">
        <v>64</v>
      </c>
      <c r="U2472" s="4">
        <v>59</v>
      </c>
      <c r="V2472" s="13">
        <v>64</v>
      </c>
      <c r="W2472" s="4">
        <v>56</v>
      </c>
      <c r="X2472" s="4">
        <v>46</v>
      </c>
      <c r="Y2472">
        <f t="shared" si="466"/>
        <v>0</v>
      </c>
      <c r="Z2472">
        <f t="shared" si="467"/>
        <v>0</v>
      </c>
    </row>
    <row r="2473" spans="2:26" x14ac:dyDescent="0.25">
      <c r="B2473" s="11">
        <f t="shared" si="468"/>
        <v>44664.541666660698</v>
      </c>
      <c r="C2473" s="1">
        <f t="shared" si="459"/>
        <v>4</v>
      </c>
      <c r="D2473" s="1">
        <f t="shared" si="460"/>
        <v>3</v>
      </c>
      <c r="E2473" s="12">
        <f t="shared" si="461"/>
        <v>14</v>
      </c>
      <c r="F2473" s="124" t="str">
        <f t="shared" si="462"/>
        <v>0</v>
      </c>
      <c r="G2473" s="1">
        <f ca="1">(OFFSET(O2473,0,MATCH(Customer!$J$6,'CDH &amp; HDH'!$P$11:$X$11,0)))</f>
        <v>64</v>
      </c>
      <c r="H2473" s="1" t="str">
        <f t="shared" si="463"/>
        <v>Heating</v>
      </c>
      <c r="I2473" s="1">
        <f ca="1">OFFSET(IF($H2473="Cooling",Customer!$C$25,Customer!$C$52),E2473,D2473)</f>
        <v>70</v>
      </c>
      <c r="J2473" s="1">
        <f ca="1">OFFSET(IF($H2473="Cooling",Customer!$L$25,Customer!$L$52),$E2473,$D2473)</f>
        <v>70</v>
      </c>
      <c r="K2473" s="16">
        <f t="shared" si="464"/>
        <v>0</v>
      </c>
      <c r="L2473" s="16">
        <f t="shared" si="465"/>
        <v>0</v>
      </c>
      <c r="M2473" s="17">
        <f t="shared" ca="1" si="457"/>
        <v>6</v>
      </c>
      <c r="N2473" s="17">
        <f t="shared" ca="1" si="458"/>
        <v>6</v>
      </c>
      <c r="O2473" s="4"/>
      <c r="P2473" s="4">
        <v>62</v>
      </c>
      <c r="Q2473" s="4">
        <v>50</v>
      </c>
      <c r="R2473" s="4">
        <v>42</v>
      </c>
      <c r="S2473" s="4">
        <v>75</v>
      </c>
      <c r="T2473" s="4">
        <v>66</v>
      </c>
      <c r="U2473" s="4">
        <v>59</v>
      </c>
      <c r="V2473" s="13">
        <v>64</v>
      </c>
      <c r="W2473" s="4">
        <v>58</v>
      </c>
      <c r="X2473" s="4">
        <v>49</v>
      </c>
      <c r="Y2473">
        <f t="shared" si="466"/>
        <v>0</v>
      </c>
      <c r="Z2473">
        <f t="shared" si="467"/>
        <v>0</v>
      </c>
    </row>
    <row r="2474" spans="2:26" x14ac:dyDescent="0.25">
      <c r="B2474" s="11">
        <f t="shared" si="468"/>
        <v>44664.583333327362</v>
      </c>
      <c r="C2474" s="1">
        <f t="shared" si="459"/>
        <v>4</v>
      </c>
      <c r="D2474" s="1">
        <f t="shared" si="460"/>
        <v>3</v>
      </c>
      <c r="E2474" s="12">
        <f t="shared" si="461"/>
        <v>15</v>
      </c>
      <c r="F2474" s="124" t="str">
        <f t="shared" si="462"/>
        <v>0</v>
      </c>
      <c r="G2474" s="1">
        <f ca="1">(OFFSET(O2474,0,MATCH(Customer!$J$6,'CDH &amp; HDH'!$P$11:$X$11,0)))</f>
        <v>63</v>
      </c>
      <c r="H2474" s="1" t="str">
        <f t="shared" si="463"/>
        <v>Heating</v>
      </c>
      <c r="I2474" s="1">
        <f ca="1">OFFSET(IF($H2474="Cooling",Customer!$C$25,Customer!$C$52),E2474,D2474)</f>
        <v>70</v>
      </c>
      <c r="J2474" s="1">
        <f ca="1">OFFSET(IF($H2474="Cooling",Customer!$L$25,Customer!$L$52),$E2474,$D2474)</f>
        <v>70</v>
      </c>
      <c r="K2474" s="16">
        <f t="shared" si="464"/>
        <v>0</v>
      </c>
      <c r="L2474" s="16">
        <f t="shared" si="465"/>
        <v>0</v>
      </c>
      <c r="M2474" s="17">
        <f t="shared" ca="1" si="457"/>
        <v>7</v>
      </c>
      <c r="N2474" s="17">
        <f t="shared" ca="1" si="458"/>
        <v>7</v>
      </c>
      <c r="O2474" s="4"/>
      <c r="P2474" s="4">
        <v>61</v>
      </c>
      <c r="Q2474" s="4">
        <v>50</v>
      </c>
      <c r="R2474" s="4">
        <v>43</v>
      </c>
      <c r="S2474" s="4">
        <v>75</v>
      </c>
      <c r="T2474" s="4">
        <v>66</v>
      </c>
      <c r="U2474" s="4">
        <v>59</v>
      </c>
      <c r="V2474" s="13">
        <v>63</v>
      </c>
      <c r="W2474" s="4">
        <v>57</v>
      </c>
      <c r="X2474" s="4">
        <v>49</v>
      </c>
      <c r="Y2474">
        <f t="shared" si="466"/>
        <v>0</v>
      </c>
      <c r="Z2474">
        <f t="shared" si="467"/>
        <v>0</v>
      </c>
    </row>
    <row r="2475" spans="2:26" x14ac:dyDescent="0.25">
      <c r="B2475" s="11">
        <f t="shared" si="468"/>
        <v>44664.624999994026</v>
      </c>
      <c r="C2475" s="1">
        <f t="shared" si="459"/>
        <v>4</v>
      </c>
      <c r="D2475" s="1">
        <f t="shared" si="460"/>
        <v>3</v>
      </c>
      <c r="E2475" s="12">
        <f t="shared" si="461"/>
        <v>16</v>
      </c>
      <c r="F2475" s="124" t="str">
        <f t="shared" si="462"/>
        <v>0</v>
      </c>
      <c r="G2475" s="1">
        <f ca="1">(OFFSET(O2475,0,MATCH(Customer!$J$6,'CDH &amp; HDH'!$P$11:$X$11,0)))</f>
        <v>60</v>
      </c>
      <c r="H2475" s="1" t="str">
        <f t="shared" si="463"/>
        <v>Heating</v>
      </c>
      <c r="I2475" s="1">
        <f ca="1">OFFSET(IF($H2475="Cooling",Customer!$C$25,Customer!$C$52),E2475,D2475)</f>
        <v>70</v>
      </c>
      <c r="J2475" s="1">
        <f ca="1">OFFSET(IF($H2475="Cooling",Customer!$L$25,Customer!$L$52),$E2475,$D2475)</f>
        <v>70</v>
      </c>
      <c r="K2475" s="16">
        <f t="shared" si="464"/>
        <v>0</v>
      </c>
      <c r="L2475" s="16">
        <f t="shared" si="465"/>
        <v>0</v>
      </c>
      <c r="M2475" s="17">
        <f t="shared" ca="1" si="457"/>
        <v>10</v>
      </c>
      <c r="N2475" s="17">
        <f t="shared" ca="1" si="458"/>
        <v>10</v>
      </c>
      <c r="O2475" s="4"/>
      <c r="P2475" s="4">
        <v>61</v>
      </c>
      <c r="Q2475" s="4">
        <v>49</v>
      </c>
      <c r="R2475" s="4">
        <v>43</v>
      </c>
      <c r="S2475" s="4">
        <v>75</v>
      </c>
      <c r="T2475" s="4">
        <v>68</v>
      </c>
      <c r="U2475" s="4">
        <v>58</v>
      </c>
      <c r="V2475" s="13">
        <v>60</v>
      </c>
      <c r="W2475" s="4">
        <v>56</v>
      </c>
      <c r="X2475" s="4">
        <v>51</v>
      </c>
      <c r="Y2475">
        <f t="shared" si="466"/>
        <v>0</v>
      </c>
      <c r="Z2475">
        <f t="shared" si="467"/>
        <v>0</v>
      </c>
    </row>
    <row r="2476" spans="2:26" x14ac:dyDescent="0.25">
      <c r="B2476" s="11">
        <f t="shared" si="468"/>
        <v>44664.666666660691</v>
      </c>
      <c r="C2476" s="1">
        <f t="shared" si="459"/>
        <v>4</v>
      </c>
      <c r="D2476" s="1">
        <f t="shared" si="460"/>
        <v>3</v>
      </c>
      <c r="E2476" s="12">
        <f t="shared" si="461"/>
        <v>17</v>
      </c>
      <c r="F2476" s="124" t="str">
        <f t="shared" si="462"/>
        <v>0</v>
      </c>
      <c r="G2476" s="1">
        <f ca="1">(OFFSET(O2476,0,MATCH(Customer!$J$6,'CDH &amp; HDH'!$P$11:$X$11,0)))</f>
        <v>58</v>
      </c>
      <c r="H2476" s="1" t="str">
        <f t="shared" si="463"/>
        <v>Heating</v>
      </c>
      <c r="I2476" s="1">
        <f ca="1">OFFSET(IF($H2476="Cooling",Customer!$C$25,Customer!$C$52),E2476,D2476)</f>
        <v>70</v>
      </c>
      <c r="J2476" s="1">
        <f ca="1">OFFSET(IF($H2476="Cooling",Customer!$L$25,Customer!$L$52),$E2476,$D2476)</f>
        <v>70</v>
      </c>
      <c r="K2476" s="16">
        <f t="shared" si="464"/>
        <v>0</v>
      </c>
      <c r="L2476" s="16">
        <f t="shared" si="465"/>
        <v>0</v>
      </c>
      <c r="M2476" s="17">
        <f t="shared" ca="1" si="457"/>
        <v>12</v>
      </c>
      <c r="N2476" s="17">
        <f t="shared" ca="1" si="458"/>
        <v>12</v>
      </c>
      <c r="O2476" s="4"/>
      <c r="P2476" s="4">
        <v>61</v>
      </c>
      <c r="Q2476" s="4">
        <v>47</v>
      </c>
      <c r="R2476" s="4">
        <v>42</v>
      </c>
      <c r="S2476" s="4">
        <v>76</v>
      </c>
      <c r="T2476" s="4">
        <v>66</v>
      </c>
      <c r="U2476" s="4">
        <v>57</v>
      </c>
      <c r="V2476" s="13">
        <v>58</v>
      </c>
      <c r="W2476" s="4">
        <v>56</v>
      </c>
      <c r="X2476" s="4">
        <v>50</v>
      </c>
      <c r="Y2476">
        <f t="shared" si="466"/>
        <v>0</v>
      </c>
      <c r="Z2476">
        <f t="shared" si="467"/>
        <v>0</v>
      </c>
    </row>
    <row r="2477" spans="2:26" x14ac:dyDescent="0.25">
      <c r="B2477" s="11">
        <f t="shared" si="468"/>
        <v>44664.708333327355</v>
      </c>
      <c r="C2477" s="1">
        <f t="shared" si="459"/>
        <v>4</v>
      </c>
      <c r="D2477" s="1">
        <f t="shared" si="460"/>
        <v>3</v>
      </c>
      <c r="E2477" s="12">
        <f t="shared" si="461"/>
        <v>18</v>
      </c>
      <c r="F2477" s="124" t="str">
        <f t="shared" si="462"/>
        <v>0</v>
      </c>
      <c r="G2477" s="1">
        <f ca="1">(OFFSET(O2477,0,MATCH(Customer!$J$6,'CDH &amp; HDH'!$P$11:$X$11,0)))</f>
        <v>54</v>
      </c>
      <c r="H2477" s="1" t="str">
        <f t="shared" si="463"/>
        <v>Heating</v>
      </c>
      <c r="I2477" s="1">
        <f ca="1">OFFSET(IF($H2477="Cooling",Customer!$C$25,Customer!$C$52),E2477,D2477)</f>
        <v>70</v>
      </c>
      <c r="J2477" s="1">
        <f ca="1">OFFSET(IF($H2477="Cooling",Customer!$L$25,Customer!$L$52),$E2477,$D2477)</f>
        <v>70</v>
      </c>
      <c r="K2477" s="16">
        <f t="shared" si="464"/>
        <v>0</v>
      </c>
      <c r="L2477" s="16">
        <f t="shared" si="465"/>
        <v>0</v>
      </c>
      <c r="M2477" s="17">
        <f t="shared" ca="1" si="457"/>
        <v>16</v>
      </c>
      <c r="N2477" s="17">
        <f t="shared" ca="1" si="458"/>
        <v>16</v>
      </c>
      <c r="O2477" s="4"/>
      <c r="P2477" s="4">
        <v>57</v>
      </c>
      <c r="Q2477" s="4">
        <v>44</v>
      </c>
      <c r="R2477" s="4">
        <v>41</v>
      </c>
      <c r="S2477" s="4">
        <v>59</v>
      </c>
      <c r="T2477" s="4">
        <v>66</v>
      </c>
      <c r="U2477" s="4">
        <v>56</v>
      </c>
      <c r="V2477" s="13">
        <v>54</v>
      </c>
      <c r="W2477" s="4">
        <v>54</v>
      </c>
      <c r="X2477" s="4">
        <v>49</v>
      </c>
      <c r="Y2477">
        <f t="shared" si="466"/>
        <v>0</v>
      </c>
      <c r="Z2477">
        <f t="shared" si="467"/>
        <v>0</v>
      </c>
    </row>
    <row r="2478" spans="2:26" x14ac:dyDescent="0.25">
      <c r="B2478" s="11">
        <f t="shared" si="468"/>
        <v>44664.749999994019</v>
      </c>
      <c r="C2478" s="1">
        <f t="shared" si="459"/>
        <v>4</v>
      </c>
      <c r="D2478" s="1">
        <f t="shared" si="460"/>
        <v>3</v>
      </c>
      <c r="E2478" s="12">
        <f t="shared" si="461"/>
        <v>19</v>
      </c>
      <c r="F2478" s="124" t="str">
        <f t="shared" si="462"/>
        <v>0</v>
      </c>
      <c r="G2478" s="1">
        <f ca="1">(OFFSET(O2478,0,MATCH(Customer!$J$6,'CDH &amp; HDH'!$P$11:$X$11,0)))</f>
        <v>50</v>
      </c>
      <c r="H2478" s="1" t="str">
        <f t="shared" si="463"/>
        <v>Heating</v>
      </c>
      <c r="I2478" s="1">
        <f ca="1">OFFSET(IF($H2478="Cooling",Customer!$C$25,Customer!$C$52),E2478,D2478)</f>
        <v>66</v>
      </c>
      <c r="J2478" s="1">
        <f ca="1">OFFSET(IF($H2478="Cooling",Customer!$L$25,Customer!$L$52),$E2478,$D2478)</f>
        <v>64</v>
      </c>
      <c r="K2478" s="16">
        <f t="shared" si="464"/>
        <v>0</v>
      </c>
      <c r="L2478" s="16">
        <f t="shared" si="465"/>
        <v>0</v>
      </c>
      <c r="M2478" s="17">
        <f t="shared" ca="1" si="457"/>
        <v>16</v>
      </c>
      <c r="N2478" s="17">
        <f t="shared" ca="1" si="458"/>
        <v>14</v>
      </c>
      <c r="O2478" s="4"/>
      <c r="P2478" s="4">
        <v>53</v>
      </c>
      <c r="Q2478" s="4">
        <v>40</v>
      </c>
      <c r="R2478" s="4">
        <v>40</v>
      </c>
      <c r="S2478" s="4">
        <v>58</v>
      </c>
      <c r="T2478" s="4">
        <v>63</v>
      </c>
      <c r="U2478" s="4">
        <v>54</v>
      </c>
      <c r="V2478" s="13">
        <v>50</v>
      </c>
      <c r="W2478" s="4">
        <v>52</v>
      </c>
      <c r="X2478" s="4">
        <v>46</v>
      </c>
      <c r="Y2478">
        <f t="shared" si="466"/>
        <v>0</v>
      </c>
      <c r="Z2478">
        <f t="shared" si="467"/>
        <v>0</v>
      </c>
    </row>
    <row r="2479" spans="2:26" x14ac:dyDescent="0.25">
      <c r="B2479" s="11">
        <f t="shared" si="468"/>
        <v>44664.791666660683</v>
      </c>
      <c r="C2479" s="1">
        <f t="shared" si="459"/>
        <v>4</v>
      </c>
      <c r="D2479" s="1">
        <f t="shared" si="460"/>
        <v>3</v>
      </c>
      <c r="E2479" s="12">
        <f t="shared" si="461"/>
        <v>20</v>
      </c>
      <c r="F2479" s="124" t="str">
        <f t="shared" si="462"/>
        <v>0</v>
      </c>
      <c r="G2479" s="1">
        <f ca="1">(OFFSET(O2479,0,MATCH(Customer!$J$6,'CDH &amp; HDH'!$P$11:$X$11,0)))</f>
        <v>48</v>
      </c>
      <c r="H2479" s="1" t="str">
        <f t="shared" si="463"/>
        <v>Heating</v>
      </c>
      <c r="I2479" s="1">
        <f ca="1">OFFSET(IF($H2479="Cooling",Customer!$C$25,Customer!$C$52),E2479,D2479)</f>
        <v>66</v>
      </c>
      <c r="J2479" s="1">
        <f ca="1">OFFSET(IF($H2479="Cooling",Customer!$L$25,Customer!$L$52),$E2479,$D2479)</f>
        <v>64</v>
      </c>
      <c r="K2479" s="16">
        <f t="shared" si="464"/>
        <v>0</v>
      </c>
      <c r="L2479" s="16">
        <f t="shared" si="465"/>
        <v>0</v>
      </c>
      <c r="M2479" s="17">
        <f t="shared" ca="1" si="457"/>
        <v>18</v>
      </c>
      <c r="N2479" s="17">
        <f t="shared" ca="1" si="458"/>
        <v>16</v>
      </c>
      <c r="O2479" s="4"/>
      <c r="P2479" s="4">
        <v>51</v>
      </c>
      <c r="Q2479" s="4">
        <v>39</v>
      </c>
      <c r="R2479" s="4">
        <v>39</v>
      </c>
      <c r="S2479" s="4">
        <v>60</v>
      </c>
      <c r="T2479" s="4">
        <v>63</v>
      </c>
      <c r="U2479" s="4">
        <v>52</v>
      </c>
      <c r="V2479" s="13">
        <v>48</v>
      </c>
      <c r="W2479" s="4">
        <v>50</v>
      </c>
      <c r="X2479" s="4">
        <v>45</v>
      </c>
      <c r="Y2479">
        <f t="shared" si="466"/>
        <v>0</v>
      </c>
      <c r="Z2479">
        <f t="shared" si="467"/>
        <v>0</v>
      </c>
    </row>
    <row r="2480" spans="2:26" x14ac:dyDescent="0.25">
      <c r="B2480" s="11">
        <f t="shared" si="468"/>
        <v>44664.833333327348</v>
      </c>
      <c r="C2480" s="1">
        <f t="shared" si="459"/>
        <v>4</v>
      </c>
      <c r="D2480" s="1">
        <f t="shared" si="460"/>
        <v>3</v>
      </c>
      <c r="E2480" s="12">
        <f t="shared" si="461"/>
        <v>21</v>
      </c>
      <c r="F2480" s="124" t="str">
        <f t="shared" si="462"/>
        <v>0</v>
      </c>
      <c r="G2480" s="1">
        <f ca="1">(OFFSET(O2480,0,MATCH(Customer!$J$6,'CDH &amp; HDH'!$P$11:$X$11,0)))</f>
        <v>47</v>
      </c>
      <c r="H2480" s="1" t="str">
        <f t="shared" si="463"/>
        <v>Heating</v>
      </c>
      <c r="I2480" s="1">
        <f ca="1">OFFSET(IF($H2480="Cooling",Customer!$C$25,Customer!$C$52),E2480,D2480)</f>
        <v>66</v>
      </c>
      <c r="J2480" s="1">
        <f ca="1">OFFSET(IF($H2480="Cooling",Customer!$L$25,Customer!$L$52),$E2480,$D2480)</f>
        <v>64</v>
      </c>
      <c r="K2480" s="16">
        <f t="shared" si="464"/>
        <v>0</v>
      </c>
      <c r="L2480" s="16">
        <f t="shared" si="465"/>
        <v>0</v>
      </c>
      <c r="M2480" s="17">
        <f t="shared" ca="1" si="457"/>
        <v>19</v>
      </c>
      <c r="N2480" s="17">
        <f t="shared" ca="1" si="458"/>
        <v>17</v>
      </c>
      <c r="O2480" s="4"/>
      <c r="P2480" s="4">
        <v>50</v>
      </c>
      <c r="Q2480" s="4">
        <v>39</v>
      </c>
      <c r="R2480" s="4">
        <v>37</v>
      </c>
      <c r="S2480" s="4">
        <v>57</v>
      </c>
      <c r="T2480" s="4">
        <v>61</v>
      </c>
      <c r="U2480" s="4">
        <v>51</v>
      </c>
      <c r="V2480" s="13">
        <v>47</v>
      </c>
      <c r="W2480" s="4">
        <v>49</v>
      </c>
      <c r="X2480" s="4">
        <v>44</v>
      </c>
      <c r="Y2480">
        <f t="shared" si="466"/>
        <v>0</v>
      </c>
      <c r="Z2480">
        <f t="shared" si="467"/>
        <v>0</v>
      </c>
    </row>
    <row r="2481" spans="2:26" x14ac:dyDescent="0.25">
      <c r="B2481" s="11">
        <f t="shared" si="468"/>
        <v>44664.874999994012</v>
      </c>
      <c r="C2481" s="1">
        <f t="shared" si="459"/>
        <v>4</v>
      </c>
      <c r="D2481" s="1">
        <f t="shared" si="460"/>
        <v>3</v>
      </c>
      <c r="E2481" s="12">
        <f t="shared" si="461"/>
        <v>22</v>
      </c>
      <c r="F2481" s="124" t="str">
        <f t="shared" si="462"/>
        <v>0</v>
      </c>
      <c r="G2481" s="1">
        <f ca="1">(OFFSET(O2481,0,MATCH(Customer!$J$6,'CDH &amp; HDH'!$P$11:$X$11,0)))</f>
        <v>46</v>
      </c>
      <c r="H2481" s="1" t="str">
        <f t="shared" si="463"/>
        <v>Heating</v>
      </c>
      <c r="I2481" s="1">
        <f ca="1">OFFSET(IF($H2481="Cooling",Customer!$C$25,Customer!$C$52),E2481,D2481)</f>
        <v>66</v>
      </c>
      <c r="J2481" s="1">
        <f ca="1">OFFSET(IF($H2481="Cooling",Customer!$L$25,Customer!$L$52),$E2481,$D2481)</f>
        <v>64</v>
      </c>
      <c r="K2481" s="16">
        <f t="shared" si="464"/>
        <v>0</v>
      </c>
      <c r="L2481" s="16">
        <f t="shared" si="465"/>
        <v>0</v>
      </c>
      <c r="M2481" s="17">
        <f t="shared" ca="1" si="457"/>
        <v>20</v>
      </c>
      <c r="N2481" s="17">
        <f t="shared" ca="1" si="458"/>
        <v>18</v>
      </c>
      <c r="O2481" s="4"/>
      <c r="P2481" s="4">
        <v>49</v>
      </c>
      <c r="Q2481" s="4">
        <v>37</v>
      </c>
      <c r="R2481" s="4">
        <v>36</v>
      </c>
      <c r="S2481" s="4">
        <v>55</v>
      </c>
      <c r="T2481" s="4">
        <v>61</v>
      </c>
      <c r="U2481" s="4">
        <v>50</v>
      </c>
      <c r="V2481" s="13">
        <v>46</v>
      </c>
      <c r="W2481" s="4">
        <v>48</v>
      </c>
      <c r="X2481" s="4">
        <v>42</v>
      </c>
      <c r="Y2481">
        <f t="shared" si="466"/>
        <v>0</v>
      </c>
      <c r="Z2481">
        <f t="shared" si="467"/>
        <v>0</v>
      </c>
    </row>
    <row r="2482" spans="2:26" x14ac:dyDescent="0.25">
      <c r="B2482" s="11">
        <f t="shared" si="468"/>
        <v>44664.916666660676</v>
      </c>
      <c r="C2482" s="1">
        <f t="shared" si="459"/>
        <v>4</v>
      </c>
      <c r="D2482" s="1">
        <f t="shared" si="460"/>
        <v>3</v>
      </c>
      <c r="E2482" s="12">
        <f t="shared" si="461"/>
        <v>23</v>
      </c>
      <c r="F2482" s="124" t="str">
        <f t="shared" si="462"/>
        <v>0</v>
      </c>
      <c r="G2482" s="1">
        <f ca="1">(OFFSET(O2482,0,MATCH(Customer!$J$6,'CDH &amp; HDH'!$P$11:$X$11,0)))</f>
        <v>45</v>
      </c>
      <c r="H2482" s="1" t="str">
        <f t="shared" si="463"/>
        <v>Heating</v>
      </c>
      <c r="I2482" s="1">
        <f ca="1">OFFSET(IF($H2482="Cooling",Customer!$C$25,Customer!$C$52),E2482,D2482)</f>
        <v>66</v>
      </c>
      <c r="J2482" s="1">
        <f ca="1">OFFSET(IF($H2482="Cooling",Customer!$L$25,Customer!$L$52),$E2482,$D2482)</f>
        <v>64</v>
      </c>
      <c r="K2482" s="16">
        <f t="shared" si="464"/>
        <v>0</v>
      </c>
      <c r="L2482" s="16">
        <f t="shared" si="465"/>
        <v>0</v>
      </c>
      <c r="M2482" s="17">
        <f t="shared" ca="1" si="457"/>
        <v>21</v>
      </c>
      <c r="N2482" s="17">
        <f t="shared" ca="1" si="458"/>
        <v>19</v>
      </c>
      <c r="O2482" s="4"/>
      <c r="P2482" s="4">
        <v>47</v>
      </c>
      <c r="Q2482" s="4">
        <v>37</v>
      </c>
      <c r="R2482" s="4">
        <v>36</v>
      </c>
      <c r="S2482" s="4">
        <v>51</v>
      </c>
      <c r="T2482" s="4">
        <v>57</v>
      </c>
      <c r="U2482" s="4">
        <v>49</v>
      </c>
      <c r="V2482" s="13">
        <v>45</v>
      </c>
      <c r="W2482" s="4">
        <v>47</v>
      </c>
      <c r="X2482" s="4">
        <v>38</v>
      </c>
      <c r="Y2482">
        <f t="shared" si="466"/>
        <v>0</v>
      </c>
      <c r="Z2482">
        <f t="shared" si="467"/>
        <v>0</v>
      </c>
    </row>
    <row r="2483" spans="2:26" x14ac:dyDescent="0.25">
      <c r="B2483" s="11">
        <f t="shared" si="468"/>
        <v>44664.95833332734</v>
      </c>
      <c r="C2483" s="1">
        <f t="shared" si="459"/>
        <v>4</v>
      </c>
      <c r="D2483" s="1">
        <f t="shared" si="460"/>
        <v>3</v>
      </c>
      <c r="E2483" s="12">
        <f t="shared" si="461"/>
        <v>24</v>
      </c>
      <c r="F2483" s="124" t="str">
        <f t="shared" si="462"/>
        <v>0</v>
      </c>
      <c r="G2483" s="1">
        <f ca="1">(OFFSET(O2483,0,MATCH(Customer!$J$6,'CDH &amp; HDH'!$P$11:$X$11,0)))</f>
        <v>43</v>
      </c>
      <c r="H2483" s="1" t="str">
        <f t="shared" si="463"/>
        <v>Heating</v>
      </c>
      <c r="I2483" s="1">
        <f ca="1">OFFSET(IF($H2483="Cooling",Customer!$C$25,Customer!$C$52),E2483,D2483)</f>
        <v>66</v>
      </c>
      <c r="J2483" s="1">
        <f ca="1">OFFSET(IF($H2483="Cooling",Customer!$L$25,Customer!$L$52),$E2483,$D2483)</f>
        <v>64</v>
      </c>
      <c r="K2483" s="16">
        <f t="shared" si="464"/>
        <v>0</v>
      </c>
      <c r="L2483" s="16">
        <f t="shared" si="465"/>
        <v>0</v>
      </c>
      <c r="M2483" s="17">
        <f t="shared" ca="1" si="457"/>
        <v>23</v>
      </c>
      <c r="N2483" s="17">
        <f t="shared" ca="1" si="458"/>
        <v>21</v>
      </c>
      <c r="O2483" s="4"/>
      <c r="P2483" s="4">
        <v>47</v>
      </c>
      <c r="Q2483" s="4">
        <v>37</v>
      </c>
      <c r="R2483" s="4">
        <v>35</v>
      </c>
      <c r="S2483" s="4">
        <v>47</v>
      </c>
      <c r="T2483" s="4">
        <v>57</v>
      </c>
      <c r="U2483" s="4">
        <v>48</v>
      </c>
      <c r="V2483" s="13">
        <v>43</v>
      </c>
      <c r="W2483" s="4">
        <v>46</v>
      </c>
      <c r="X2483" s="4">
        <v>38</v>
      </c>
      <c r="Y2483">
        <f t="shared" si="466"/>
        <v>0</v>
      </c>
      <c r="Z2483">
        <f t="shared" si="467"/>
        <v>0</v>
      </c>
    </row>
    <row r="2484" spans="2:26" x14ac:dyDescent="0.25">
      <c r="B2484" s="11">
        <f t="shared" si="468"/>
        <v>44664.999999994005</v>
      </c>
      <c r="C2484" s="1">
        <f t="shared" si="459"/>
        <v>4</v>
      </c>
      <c r="D2484" s="1">
        <f t="shared" si="460"/>
        <v>4</v>
      </c>
      <c r="E2484" s="12">
        <f t="shared" si="461"/>
        <v>1</v>
      </c>
      <c r="F2484" s="124" t="str">
        <f t="shared" si="462"/>
        <v>0</v>
      </c>
      <c r="G2484" s="1">
        <f ca="1">(OFFSET(O2484,0,MATCH(Customer!$J$6,'CDH &amp; HDH'!$P$11:$X$11,0)))</f>
        <v>40</v>
      </c>
      <c r="H2484" s="1" t="str">
        <f t="shared" si="463"/>
        <v>Heating</v>
      </c>
      <c r="I2484" s="1">
        <f ca="1">OFFSET(IF($H2484="Cooling",Customer!$C$25,Customer!$C$52),E2484,D2484)</f>
        <v>66</v>
      </c>
      <c r="J2484" s="1">
        <f ca="1">OFFSET(IF($H2484="Cooling",Customer!$L$25,Customer!$L$52),$E2484,$D2484)</f>
        <v>64</v>
      </c>
      <c r="K2484" s="16">
        <f t="shared" si="464"/>
        <v>0</v>
      </c>
      <c r="L2484" s="16">
        <f t="shared" si="465"/>
        <v>0</v>
      </c>
      <c r="M2484" s="17">
        <f t="shared" ca="1" si="457"/>
        <v>26</v>
      </c>
      <c r="N2484" s="17">
        <f t="shared" ca="1" si="458"/>
        <v>24</v>
      </c>
      <c r="O2484" s="4"/>
      <c r="P2484" s="4">
        <v>47</v>
      </c>
      <c r="Q2484" s="4">
        <v>37</v>
      </c>
      <c r="R2484" s="4">
        <v>35</v>
      </c>
      <c r="S2484" s="4">
        <v>46</v>
      </c>
      <c r="T2484" s="4">
        <v>57</v>
      </c>
      <c r="U2484" s="4">
        <v>45</v>
      </c>
      <c r="V2484" s="13">
        <v>40</v>
      </c>
      <c r="W2484" s="4">
        <v>44</v>
      </c>
      <c r="X2484" s="4">
        <v>38</v>
      </c>
      <c r="Y2484">
        <f t="shared" si="466"/>
        <v>0</v>
      </c>
      <c r="Z2484">
        <f t="shared" si="467"/>
        <v>0</v>
      </c>
    </row>
    <row r="2485" spans="2:26" x14ac:dyDescent="0.25">
      <c r="B2485" s="11">
        <f t="shared" si="468"/>
        <v>44665.041666660669</v>
      </c>
      <c r="C2485" s="1">
        <f t="shared" si="459"/>
        <v>4</v>
      </c>
      <c r="D2485" s="1">
        <f t="shared" si="460"/>
        <v>4</v>
      </c>
      <c r="E2485" s="12">
        <f t="shared" si="461"/>
        <v>2</v>
      </c>
      <c r="F2485" s="124" t="str">
        <f t="shared" si="462"/>
        <v>0</v>
      </c>
      <c r="G2485" s="1">
        <f ca="1">(OFFSET(O2485,0,MATCH(Customer!$J$6,'CDH &amp; HDH'!$P$11:$X$11,0)))</f>
        <v>37</v>
      </c>
      <c r="H2485" s="1" t="str">
        <f t="shared" si="463"/>
        <v>Heating</v>
      </c>
      <c r="I2485" s="1">
        <f ca="1">OFFSET(IF($H2485="Cooling",Customer!$C$25,Customer!$C$52),E2485,D2485)</f>
        <v>66</v>
      </c>
      <c r="J2485" s="1">
        <f ca="1">OFFSET(IF($H2485="Cooling",Customer!$L$25,Customer!$L$52),$E2485,$D2485)</f>
        <v>64</v>
      </c>
      <c r="K2485" s="16">
        <f t="shared" si="464"/>
        <v>0</v>
      </c>
      <c r="L2485" s="16">
        <f t="shared" si="465"/>
        <v>0</v>
      </c>
      <c r="M2485" s="17">
        <f t="shared" ca="1" si="457"/>
        <v>29</v>
      </c>
      <c r="N2485" s="17">
        <f t="shared" ca="1" si="458"/>
        <v>27</v>
      </c>
      <c r="O2485" s="4"/>
      <c r="P2485" s="4">
        <v>47</v>
      </c>
      <c r="Q2485" s="4">
        <v>37</v>
      </c>
      <c r="R2485" s="4">
        <v>34</v>
      </c>
      <c r="S2485" s="4">
        <v>47</v>
      </c>
      <c r="T2485" s="4">
        <v>57</v>
      </c>
      <c r="U2485" s="4">
        <v>45</v>
      </c>
      <c r="V2485" s="13">
        <v>37</v>
      </c>
      <c r="W2485" s="4">
        <v>42</v>
      </c>
      <c r="X2485" s="4">
        <v>42</v>
      </c>
      <c r="Y2485">
        <f t="shared" si="466"/>
        <v>0</v>
      </c>
      <c r="Z2485">
        <f t="shared" si="467"/>
        <v>0</v>
      </c>
    </row>
    <row r="2486" spans="2:26" x14ac:dyDescent="0.25">
      <c r="B2486" s="11">
        <f t="shared" si="468"/>
        <v>44665.083333327333</v>
      </c>
      <c r="C2486" s="1">
        <f t="shared" si="459"/>
        <v>4</v>
      </c>
      <c r="D2486" s="1">
        <f t="shared" si="460"/>
        <v>4</v>
      </c>
      <c r="E2486" s="12">
        <f t="shared" si="461"/>
        <v>3</v>
      </c>
      <c r="F2486" s="124" t="str">
        <f t="shared" si="462"/>
        <v>0</v>
      </c>
      <c r="G2486" s="1">
        <f ca="1">(OFFSET(O2486,0,MATCH(Customer!$J$6,'CDH &amp; HDH'!$P$11:$X$11,0)))</f>
        <v>36</v>
      </c>
      <c r="H2486" s="1" t="str">
        <f t="shared" si="463"/>
        <v>Heating</v>
      </c>
      <c r="I2486" s="1">
        <f ca="1">OFFSET(IF($H2486="Cooling",Customer!$C$25,Customer!$C$52),E2486,D2486)</f>
        <v>66</v>
      </c>
      <c r="J2486" s="1">
        <f ca="1">OFFSET(IF($H2486="Cooling",Customer!$L$25,Customer!$L$52),$E2486,$D2486)</f>
        <v>64</v>
      </c>
      <c r="K2486" s="16">
        <f t="shared" si="464"/>
        <v>0</v>
      </c>
      <c r="L2486" s="16">
        <f t="shared" si="465"/>
        <v>0</v>
      </c>
      <c r="M2486" s="17">
        <f t="shared" ca="1" si="457"/>
        <v>30</v>
      </c>
      <c r="N2486" s="17">
        <f t="shared" ca="1" si="458"/>
        <v>28</v>
      </c>
      <c r="O2486" s="4"/>
      <c r="P2486" s="4">
        <v>48</v>
      </c>
      <c r="Q2486" s="4">
        <v>37</v>
      </c>
      <c r="R2486" s="4">
        <v>33</v>
      </c>
      <c r="S2486" s="4">
        <v>45</v>
      </c>
      <c r="T2486" s="4">
        <v>57</v>
      </c>
      <c r="U2486" s="4">
        <v>41</v>
      </c>
      <c r="V2486" s="13">
        <v>36</v>
      </c>
      <c r="W2486" s="4">
        <v>41</v>
      </c>
      <c r="X2486" s="4">
        <v>38</v>
      </c>
      <c r="Y2486">
        <f t="shared" si="466"/>
        <v>0</v>
      </c>
      <c r="Z2486">
        <f t="shared" si="467"/>
        <v>0</v>
      </c>
    </row>
    <row r="2487" spans="2:26" x14ac:dyDescent="0.25">
      <c r="B2487" s="11">
        <f t="shared" si="468"/>
        <v>44665.124999993997</v>
      </c>
      <c r="C2487" s="1">
        <f t="shared" si="459"/>
        <v>4</v>
      </c>
      <c r="D2487" s="1">
        <f t="shared" si="460"/>
        <v>4</v>
      </c>
      <c r="E2487" s="12">
        <f t="shared" si="461"/>
        <v>4</v>
      </c>
      <c r="F2487" s="124" t="str">
        <f t="shared" si="462"/>
        <v>0</v>
      </c>
      <c r="G2487" s="1">
        <f ca="1">(OFFSET(O2487,0,MATCH(Customer!$J$6,'CDH &amp; HDH'!$P$11:$X$11,0)))</f>
        <v>35</v>
      </c>
      <c r="H2487" s="1" t="str">
        <f t="shared" si="463"/>
        <v>Heating</v>
      </c>
      <c r="I2487" s="1">
        <f ca="1">OFFSET(IF($H2487="Cooling",Customer!$C$25,Customer!$C$52),E2487,D2487)</f>
        <v>66</v>
      </c>
      <c r="J2487" s="1">
        <f ca="1">OFFSET(IF($H2487="Cooling",Customer!$L$25,Customer!$L$52),$E2487,$D2487)</f>
        <v>64</v>
      </c>
      <c r="K2487" s="16">
        <f t="shared" si="464"/>
        <v>0</v>
      </c>
      <c r="L2487" s="16">
        <f t="shared" si="465"/>
        <v>0</v>
      </c>
      <c r="M2487" s="17">
        <f t="shared" ca="1" si="457"/>
        <v>31</v>
      </c>
      <c r="N2487" s="17">
        <f t="shared" ca="1" si="458"/>
        <v>29</v>
      </c>
      <c r="O2487" s="4"/>
      <c r="P2487" s="4">
        <v>48</v>
      </c>
      <c r="Q2487" s="4">
        <v>36</v>
      </c>
      <c r="R2487" s="4">
        <v>32</v>
      </c>
      <c r="S2487" s="4">
        <v>43</v>
      </c>
      <c r="T2487" s="4">
        <v>57</v>
      </c>
      <c r="U2487" s="4">
        <v>42</v>
      </c>
      <c r="V2487" s="13">
        <v>35</v>
      </c>
      <c r="W2487" s="4">
        <v>40</v>
      </c>
      <c r="X2487" s="4">
        <v>38</v>
      </c>
      <c r="Y2487">
        <f t="shared" si="466"/>
        <v>0</v>
      </c>
      <c r="Z2487">
        <f t="shared" si="467"/>
        <v>0</v>
      </c>
    </row>
    <row r="2488" spans="2:26" x14ac:dyDescent="0.25">
      <c r="B2488" s="11">
        <f t="shared" si="468"/>
        <v>44665.166666660662</v>
      </c>
      <c r="C2488" s="1">
        <f t="shared" si="459"/>
        <v>4</v>
      </c>
      <c r="D2488" s="1">
        <f t="shared" si="460"/>
        <v>4</v>
      </c>
      <c r="E2488" s="12">
        <f t="shared" si="461"/>
        <v>5</v>
      </c>
      <c r="F2488" s="124" t="str">
        <f t="shared" si="462"/>
        <v>0</v>
      </c>
      <c r="G2488" s="1">
        <f ca="1">(OFFSET(O2488,0,MATCH(Customer!$J$6,'CDH &amp; HDH'!$P$11:$X$11,0)))</f>
        <v>34</v>
      </c>
      <c r="H2488" s="1" t="str">
        <f t="shared" si="463"/>
        <v>Heating</v>
      </c>
      <c r="I2488" s="1">
        <f ca="1">OFFSET(IF($H2488="Cooling",Customer!$C$25,Customer!$C$52),E2488,D2488)</f>
        <v>66</v>
      </c>
      <c r="J2488" s="1">
        <f ca="1">OFFSET(IF($H2488="Cooling",Customer!$L$25,Customer!$L$52),$E2488,$D2488)</f>
        <v>64</v>
      </c>
      <c r="K2488" s="16">
        <f t="shared" si="464"/>
        <v>0</v>
      </c>
      <c r="L2488" s="16">
        <f t="shared" si="465"/>
        <v>0</v>
      </c>
      <c r="M2488" s="17">
        <f t="shared" ca="1" si="457"/>
        <v>32</v>
      </c>
      <c r="N2488" s="17">
        <f t="shared" ca="1" si="458"/>
        <v>30</v>
      </c>
      <c r="O2488" s="4"/>
      <c r="P2488" s="4">
        <v>48</v>
      </c>
      <c r="Q2488" s="4">
        <v>35</v>
      </c>
      <c r="R2488" s="4">
        <v>33</v>
      </c>
      <c r="S2488" s="4">
        <v>42</v>
      </c>
      <c r="T2488" s="4">
        <v>55</v>
      </c>
      <c r="U2488" s="4">
        <v>43</v>
      </c>
      <c r="V2488" s="13">
        <v>34</v>
      </c>
      <c r="W2488" s="4">
        <v>39</v>
      </c>
      <c r="X2488" s="4">
        <v>37</v>
      </c>
      <c r="Y2488">
        <f t="shared" si="466"/>
        <v>0</v>
      </c>
      <c r="Z2488">
        <f t="shared" si="467"/>
        <v>0</v>
      </c>
    </row>
    <row r="2489" spans="2:26" x14ac:dyDescent="0.25">
      <c r="B2489" s="11">
        <f t="shared" si="468"/>
        <v>44665.208333327326</v>
      </c>
      <c r="C2489" s="1">
        <f t="shared" si="459"/>
        <v>4</v>
      </c>
      <c r="D2489" s="1">
        <f t="shared" si="460"/>
        <v>4</v>
      </c>
      <c r="E2489" s="12">
        <f t="shared" si="461"/>
        <v>6</v>
      </c>
      <c r="F2489" s="124" t="str">
        <f t="shared" si="462"/>
        <v>0</v>
      </c>
      <c r="G2489" s="1">
        <f ca="1">(OFFSET(O2489,0,MATCH(Customer!$J$6,'CDH &amp; HDH'!$P$11:$X$11,0)))</f>
        <v>34</v>
      </c>
      <c r="H2489" s="1" t="str">
        <f t="shared" si="463"/>
        <v>Heating</v>
      </c>
      <c r="I2489" s="1">
        <f ca="1">OFFSET(IF($H2489="Cooling",Customer!$C$25,Customer!$C$52),E2489,D2489)</f>
        <v>66</v>
      </c>
      <c r="J2489" s="1">
        <f ca="1">OFFSET(IF($H2489="Cooling",Customer!$L$25,Customer!$L$52),$E2489,$D2489)</f>
        <v>64</v>
      </c>
      <c r="K2489" s="16">
        <f t="shared" si="464"/>
        <v>0</v>
      </c>
      <c r="L2489" s="16">
        <f t="shared" si="465"/>
        <v>0</v>
      </c>
      <c r="M2489" s="17">
        <f t="shared" ca="1" si="457"/>
        <v>32</v>
      </c>
      <c r="N2489" s="17">
        <f t="shared" ca="1" si="458"/>
        <v>30</v>
      </c>
      <c r="O2489" s="4"/>
      <c r="P2489" s="4">
        <v>48</v>
      </c>
      <c r="Q2489" s="4">
        <v>35</v>
      </c>
      <c r="R2489" s="4">
        <v>33</v>
      </c>
      <c r="S2489" s="4">
        <v>39</v>
      </c>
      <c r="T2489" s="4">
        <v>55</v>
      </c>
      <c r="U2489" s="4">
        <v>45</v>
      </c>
      <c r="V2489" s="13">
        <v>34</v>
      </c>
      <c r="W2489" s="4">
        <v>39</v>
      </c>
      <c r="X2489" s="4">
        <v>37</v>
      </c>
      <c r="Y2489">
        <f t="shared" si="466"/>
        <v>0</v>
      </c>
      <c r="Z2489">
        <f t="shared" si="467"/>
        <v>0</v>
      </c>
    </row>
    <row r="2490" spans="2:26" x14ac:dyDescent="0.25">
      <c r="B2490" s="11">
        <f t="shared" si="468"/>
        <v>44665.24999999399</v>
      </c>
      <c r="C2490" s="1">
        <f t="shared" si="459"/>
        <v>4</v>
      </c>
      <c r="D2490" s="1">
        <f t="shared" si="460"/>
        <v>4</v>
      </c>
      <c r="E2490" s="12">
        <f t="shared" si="461"/>
        <v>7</v>
      </c>
      <c r="F2490" s="124" t="str">
        <f t="shared" si="462"/>
        <v>0</v>
      </c>
      <c r="G2490" s="1">
        <f ca="1">(OFFSET(O2490,0,MATCH(Customer!$J$6,'CDH &amp; HDH'!$P$11:$X$11,0)))</f>
        <v>38</v>
      </c>
      <c r="H2490" s="1" t="str">
        <f t="shared" si="463"/>
        <v>Heating</v>
      </c>
      <c r="I2490" s="1">
        <f ca="1">OFFSET(IF($H2490="Cooling",Customer!$C$25,Customer!$C$52),E2490,D2490)</f>
        <v>66</v>
      </c>
      <c r="J2490" s="1">
        <f ca="1">OFFSET(IF($H2490="Cooling",Customer!$L$25,Customer!$L$52),$E2490,$D2490)</f>
        <v>64</v>
      </c>
      <c r="K2490" s="16">
        <f t="shared" si="464"/>
        <v>0</v>
      </c>
      <c r="L2490" s="16">
        <f t="shared" si="465"/>
        <v>0</v>
      </c>
      <c r="M2490" s="17">
        <f t="shared" ca="1" si="457"/>
        <v>28</v>
      </c>
      <c r="N2490" s="17">
        <f t="shared" ca="1" si="458"/>
        <v>26</v>
      </c>
      <c r="O2490" s="4"/>
      <c r="P2490" s="4">
        <v>49</v>
      </c>
      <c r="Q2490" s="4">
        <v>35</v>
      </c>
      <c r="R2490" s="4">
        <v>34</v>
      </c>
      <c r="S2490" s="4">
        <v>41</v>
      </c>
      <c r="T2490" s="4">
        <v>55</v>
      </c>
      <c r="U2490" s="4">
        <v>47</v>
      </c>
      <c r="V2490" s="13">
        <v>38</v>
      </c>
      <c r="W2490" s="4">
        <v>39</v>
      </c>
      <c r="X2490" s="4">
        <v>39</v>
      </c>
      <c r="Y2490">
        <f t="shared" si="466"/>
        <v>0</v>
      </c>
      <c r="Z2490">
        <f t="shared" si="467"/>
        <v>0</v>
      </c>
    </row>
    <row r="2491" spans="2:26" x14ac:dyDescent="0.25">
      <c r="B2491" s="11">
        <f t="shared" si="468"/>
        <v>44665.291666660654</v>
      </c>
      <c r="C2491" s="1">
        <f t="shared" si="459"/>
        <v>4</v>
      </c>
      <c r="D2491" s="1">
        <f t="shared" si="460"/>
        <v>4</v>
      </c>
      <c r="E2491" s="12">
        <f t="shared" si="461"/>
        <v>8</v>
      </c>
      <c r="F2491" s="124" t="str">
        <f t="shared" si="462"/>
        <v>0</v>
      </c>
      <c r="G2491" s="1">
        <f ca="1">(OFFSET(O2491,0,MATCH(Customer!$J$6,'CDH &amp; HDH'!$P$11:$X$11,0)))</f>
        <v>45</v>
      </c>
      <c r="H2491" s="1" t="str">
        <f t="shared" si="463"/>
        <v>Heating</v>
      </c>
      <c r="I2491" s="1">
        <f ca="1">OFFSET(IF($H2491="Cooling",Customer!$C$25,Customer!$C$52),E2491,D2491)</f>
        <v>70</v>
      </c>
      <c r="J2491" s="1">
        <f ca="1">OFFSET(IF($H2491="Cooling",Customer!$L$25,Customer!$L$52),$E2491,$D2491)</f>
        <v>70</v>
      </c>
      <c r="K2491" s="16">
        <f t="shared" si="464"/>
        <v>0</v>
      </c>
      <c r="L2491" s="16">
        <f t="shared" si="465"/>
        <v>0</v>
      </c>
      <c r="M2491" s="17">
        <f t="shared" ca="1" si="457"/>
        <v>25</v>
      </c>
      <c r="N2491" s="17">
        <f t="shared" ca="1" si="458"/>
        <v>25</v>
      </c>
      <c r="O2491" s="4"/>
      <c r="P2491" s="4">
        <v>47</v>
      </c>
      <c r="Q2491" s="4">
        <v>35</v>
      </c>
      <c r="R2491" s="4">
        <v>35</v>
      </c>
      <c r="S2491" s="4">
        <v>45</v>
      </c>
      <c r="T2491" s="4">
        <v>55</v>
      </c>
      <c r="U2491" s="4">
        <v>50</v>
      </c>
      <c r="V2491" s="13">
        <v>45</v>
      </c>
      <c r="W2491" s="4">
        <v>40</v>
      </c>
      <c r="X2491" s="4">
        <v>40</v>
      </c>
      <c r="Y2491">
        <f t="shared" si="466"/>
        <v>0</v>
      </c>
      <c r="Z2491">
        <f t="shared" si="467"/>
        <v>0</v>
      </c>
    </row>
    <row r="2492" spans="2:26" x14ac:dyDescent="0.25">
      <c r="B2492" s="11">
        <f t="shared" si="468"/>
        <v>44665.333333327319</v>
      </c>
      <c r="C2492" s="1">
        <f t="shared" si="459"/>
        <v>4</v>
      </c>
      <c r="D2492" s="1">
        <f t="shared" si="460"/>
        <v>4</v>
      </c>
      <c r="E2492" s="12">
        <f t="shared" si="461"/>
        <v>9</v>
      </c>
      <c r="F2492" s="124" t="str">
        <f t="shared" si="462"/>
        <v>0</v>
      </c>
      <c r="G2492" s="1">
        <f ca="1">(OFFSET(O2492,0,MATCH(Customer!$J$6,'CDH &amp; HDH'!$P$11:$X$11,0)))</f>
        <v>48</v>
      </c>
      <c r="H2492" s="1" t="str">
        <f t="shared" si="463"/>
        <v>Heating</v>
      </c>
      <c r="I2492" s="1">
        <f ca="1">OFFSET(IF($H2492="Cooling",Customer!$C$25,Customer!$C$52),E2492,D2492)</f>
        <v>70</v>
      </c>
      <c r="J2492" s="1">
        <f ca="1">OFFSET(IF($H2492="Cooling",Customer!$L$25,Customer!$L$52),$E2492,$D2492)</f>
        <v>70</v>
      </c>
      <c r="K2492" s="16">
        <f t="shared" si="464"/>
        <v>0</v>
      </c>
      <c r="L2492" s="16">
        <f t="shared" si="465"/>
        <v>0</v>
      </c>
      <c r="M2492" s="17">
        <f t="shared" ca="1" si="457"/>
        <v>22</v>
      </c>
      <c r="N2492" s="17">
        <f t="shared" ca="1" si="458"/>
        <v>22</v>
      </c>
      <c r="O2492" s="4"/>
      <c r="P2492" s="4">
        <v>49</v>
      </c>
      <c r="Q2492" s="4">
        <v>36</v>
      </c>
      <c r="R2492" s="4">
        <v>37</v>
      </c>
      <c r="S2492" s="4">
        <v>47</v>
      </c>
      <c r="T2492" s="4">
        <v>57</v>
      </c>
      <c r="U2492" s="4">
        <v>51</v>
      </c>
      <c r="V2492" s="13">
        <v>48</v>
      </c>
      <c r="W2492" s="4">
        <v>41</v>
      </c>
      <c r="X2492" s="4">
        <v>42</v>
      </c>
      <c r="Y2492">
        <f t="shared" si="466"/>
        <v>0</v>
      </c>
      <c r="Z2492">
        <f t="shared" si="467"/>
        <v>0</v>
      </c>
    </row>
    <row r="2493" spans="2:26" x14ac:dyDescent="0.25">
      <c r="B2493" s="11">
        <f t="shared" si="468"/>
        <v>44665.374999993983</v>
      </c>
      <c r="C2493" s="1">
        <f t="shared" si="459"/>
        <v>4</v>
      </c>
      <c r="D2493" s="1">
        <f t="shared" si="460"/>
        <v>4</v>
      </c>
      <c r="E2493" s="12">
        <f t="shared" si="461"/>
        <v>10</v>
      </c>
      <c r="F2493" s="124" t="str">
        <f t="shared" si="462"/>
        <v>0</v>
      </c>
      <c r="G2493" s="1">
        <f ca="1">(OFFSET(O2493,0,MATCH(Customer!$J$6,'CDH &amp; HDH'!$P$11:$X$11,0)))</f>
        <v>52</v>
      </c>
      <c r="H2493" s="1" t="str">
        <f t="shared" si="463"/>
        <v>Heating</v>
      </c>
      <c r="I2493" s="1">
        <f ca="1">OFFSET(IF($H2493="Cooling",Customer!$C$25,Customer!$C$52),E2493,D2493)</f>
        <v>70</v>
      </c>
      <c r="J2493" s="1">
        <f ca="1">OFFSET(IF($H2493="Cooling",Customer!$L$25,Customer!$L$52),$E2493,$D2493)</f>
        <v>70</v>
      </c>
      <c r="K2493" s="16">
        <f t="shared" si="464"/>
        <v>0</v>
      </c>
      <c r="L2493" s="16">
        <f t="shared" si="465"/>
        <v>0</v>
      </c>
      <c r="M2493" s="17">
        <f t="shared" ca="1" si="457"/>
        <v>18</v>
      </c>
      <c r="N2493" s="17">
        <f t="shared" ca="1" si="458"/>
        <v>18</v>
      </c>
      <c r="O2493" s="4"/>
      <c r="P2493" s="4">
        <v>49</v>
      </c>
      <c r="Q2493" s="4">
        <v>37</v>
      </c>
      <c r="R2493" s="4">
        <v>38</v>
      </c>
      <c r="S2493" s="4">
        <v>47</v>
      </c>
      <c r="T2493" s="4">
        <v>61</v>
      </c>
      <c r="U2493" s="4">
        <v>54</v>
      </c>
      <c r="V2493" s="13">
        <v>52</v>
      </c>
      <c r="W2493" s="4">
        <v>44</v>
      </c>
      <c r="X2493" s="4">
        <v>46</v>
      </c>
      <c r="Y2493">
        <f t="shared" si="466"/>
        <v>0</v>
      </c>
      <c r="Z2493">
        <f t="shared" si="467"/>
        <v>0</v>
      </c>
    </row>
    <row r="2494" spans="2:26" x14ac:dyDescent="0.25">
      <c r="B2494" s="11">
        <f t="shared" si="468"/>
        <v>44665.416666660647</v>
      </c>
      <c r="C2494" s="1">
        <f t="shared" si="459"/>
        <v>4</v>
      </c>
      <c r="D2494" s="1">
        <f t="shared" si="460"/>
        <v>4</v>
      </c>
      <c r="E2494" s="12">
        <f t="shared" si="461"/>
        <v>11</v>
      </c>
      <c r="F2494" s="124" t="str">
        <f t="shared" si="462"/>
        <v>0</v>
      </c>
      <c r="G2494" s="1">
        <f ca="1">(OFFSET(O2494,0,MATCH(Customer!$J$6,'CDH &amp; HDH'!$P$11:$X$11,0)))</f>
        <v>52</v>
      </c>
      <c r="H2494" s="1" t="str">
        <f t="shared" si="463"/>
        <v>Heating</v>
      </c>
      <c r="I2494" s="1">
        <f ca="1">OFFSET(IF($H2494="Cooling",Customer!$C$25,Customer!$C$52),E2494,D2494)</f>
        <v>70</v>
      </c>
      <c r="J2494" s="1">
        <f ca="1">OFFSET(IF($H2494="Cooling",Customer!$L$25,Customer!$L$52),$E2494,$D2494)</f>
        <v>70</v>
      </c>
      <c r="K2494" s="16">
        <f t="shared" si="464"/>
        <v>0</v>
      </c>
      <c r="L2494" s="16">
        <f t="shared" si="465"/>
        <v>0</v>
      </c>
      <c r="M2494" s="17">
        <f t="shared" ca="1" si="457"/>
        <v>18</v>
      </c>
      <c r="N2494" s="17">
        <f t="shared" ca="1" si="458"/>
        <v>18</v>
      </c>
      <c r="O2494" s="4"/>
      <c r="P2494" s="4">
        <v>53</v>
      </c>
      <c r="Q2494" s="4">
        <v>38</v>
      </c>
      <c r="R2494" s="4">
        <v>39</v>
      </c>
      <c r="S2494" s="4">
        <v>53</v>
      </c>
      <c r="T2494" s="4">
        <v>64</v>
      </c>
      <c r="U2494" s="4">
        <v>54</v>
      </c>
      <c r="V2494" s="13">
        <v>52</v>
      </c>
      <c r="W2494" s="4">
        <v>45</v>
      </c>
      <c r="X2494" s="4">
        <v>46</v>
      </c>
      <c r="Y2494">
        <f t="shared" si="466"/>
        <v>0</v>
      </c>
      <c r="Z2494">
        <f t="shared" si="467"/>
        <v>0</v>
      </c>
    </row>
    <row r="2495" spans="2:26" x14ac:dyDescent="0.25">
      <c r="B2495" s="11">
        <f t="shared" si="468"/>
        <v>44665.458333327311</v>
      </c>
      <c r="C2495" s="1">
        <f t="shared" si="459"/>
        <v>4</v>
      </c>
      <c r="D2495" s="1">
        <f t="shared" si="460"/>
        <v>4</v>
      </c>
      <c r="E2495" s="12">
        <f t="shared" si="461"/>
        <v>12</v>
      </c>
      <c r="F2495" s="124" t="str">
        <f t="shared" si="462"/>
        <v>0</v>
      </c>
      <c r="G2495" s="1">
        <f ca="1">(OFFSET(O2495,0,MATCH(Customer!$J$6,'CDH &amp; HDH'!$P$11:$X$11,0)))</f>
        <v>52</v>
      </c>
      <c r="H2495" s="1" t="str">
        <f t="shared" si="463"/>
        <v>Heating</v>
      </c>
      <c r="I2495" s="1">
        <f ca="1">OFFSET(IF($H2495="Cooling",Customer!$C$25,Customer!$C$52),E2495,D2495)</f>
        <v>70</v>
      </c>
      <c r="J2495" s="1">
        <f ca="1">OFFSET(IF($H2495="Cooling",Customer!$L$25,Customer!$L$52),$E2495,$D2495)</f>
        <v>70</v>
      </c>
      <c r="K2495" s="16">
        <f t="shared" si="464"/>
        <v>0</v>
      </c>
      <c r="L2495" s="16">
        <f t="shared" si="465"/>
        <v>0</v>
      </c>
      <c r="M2495" s="17">
        <f t="shared" ca="1" si="457"/>
        <v>18</v>
      </c>
      <c r="N2495" s="17">
        <f t="shared" ca="1" si="458"/>
        <v>18</v>
      </c>
      <c r="O2495" s="4"/>
      <c r="P2495" s="4">
        <v>54</v>
      </c>
      <c r="Q2495" s="4">
        <v>41</v>
      </c>
      <c r="R2495" s="4">
        <v>40</v>
      </c>
      <c r="S2495" s="4">
        <v>49</v>
      </c>
      <c r="T2495" s="4">
        <v>68</v>
      </c>
      <c r="U2495" s="4">
        <v>55</v>
      </c>
      <c r="V2495" s="13">
        <v>52</v>
      </c>
      <c r="W2495" s="4">
        <v>46</v>
      </c>
      <c r="X2495" s="4">
        <v>49</v>
      </c>
      <c r="Y2495">
        <f t="shared" si="466"/>
        <v>0</v>
      </c>
      <c r="Z2495">
        <f t="shared" si="467"/>
        <v>0</v>
      </c>
    </row>
    <row r="2496" spans="2:26" x14ac:dyDescent="0.25">
      <c r="B2496" s="11">
        <f t="shared" si="468"/>
        <v>44665.499999993976</v>
      </c>
      <c r="C2496" s="1">
        <f t="shared" si="459"/>
        <v>4</v>
      </c>
      <c r="D2496" s="1">
        <f t="shared" si="460"/>
        <v>4</v>
      </c>
      <c r="E2496" s="12">
        <f t="shared" si="461"/>
        <v>13</v>
      </c>
      <c r="F2496" s="124" t="str">
        <f t="shared" si="462"/>
        <v>0</v>
      </c>
      <c r="G2496" s="1">
        <f ca="1">(OFFSET(O2496,0,MATCH(Customer!$J$6,'CDH &amp; HDH'!$P$11:$X$11,0)))</f>
        <v>54</v>
      </c>
      <c r="H2496" s="1" t="str">
        <f t="shared" si="463"/>
        <v>Heating</v>
      </c>
      <c r="I2496" s="1">
        <f ca="1">OFFSET(IF($H2496="Cooling",Customer!$C$25,Customer!$C$52),E2496,D2496)</f>
        <v>70</v>
      </c>
      <c r="J2496" s="1">
        <f ca="1">OFFSET(IF($H2496="Cooling",Customer!$L$25,Customer!$L$52),$E2496,$D2496)</f>
        <v>70</v>
      </c>
      <c r="K2496" s="16">
        <f t="shared" si="464"/>
        <v>0</v>
      </c>
      <c r="L2496" s="16">
        <f t="shared" si="465"/>
        <v>0</v>
      </c>
      <c r="M2496" s="17">
        <f t="shared" ca="1" si="457"/>
        <v>16</v>
      </c>
      <c r="N2496" s="17">
        <f t="shared" ca="1" si="458"/>
        <v>16</v>
      </c>
      <c r="O2496" s="4"/>
      <c r="P2496" s="4">
        <v>55</v>
      </c>
      <c r="Q2496" s="4">
        <v>41</v>
      </c>
      <c r="R2496" s="4">
        <v>41</v>
      </c>
      <c r="S2496" s="4">
        <v>53</v>
      </c>
      <c r="T2496" s="4">
        <v>72</v>
      </c>
      <c r="U2496" s="4">
        <v>55</v>
      </c>
      <c r="V2496" s="13">
        <v>54</v>
      </c>
      <c r="W2496" s="4">
        <v>45</v>
      </c>
      <c r="X2496" s="4">
        <v>53</v>
      </c>
      <c r="Y2496">
        <f t="shared" si="466"/>
        <v>0</v>
      </c>
      <c r="Z2496">
        <f t="shared" si="467"/>
        <v>0</v>
      </c>
    </row>
    <row r="2497" spans="2:26" x14ac:dyDescent="0.25">
      <c r="B2497" s="11">
        <f t="shared" si="468"/>
        <v>44665.54166666064</v>
      </c>
      <c r="C2497" s="1">
        <f t="shared" si="459"/>
        <v>4</v>
      </c>
      <c r="D2497" s="1">
        <f t="shared" si="460"/>
        <v>4</v>
      </c>
      <c r="E2497" s="12">
        <f t="shared" si="461"/>
        <v>14</v>
      </c>
      <c r="F2497" s="124" t="str">
        <f t="shared" si="462"/>
        <v>0</v>
      </c>
      <c r="G2497" s="1">
        <f ca="1">(OFFSET(O2497,0,MATCH(Customer!$J$6,'CDH &amp; HDH'!$P$11:$X$11,0)))</f>
        <v>55</v>
      </c>
      <c r="H2497" s="1" t="str">
        <f t="shared" si="463"/>
        <v>Heating</v>
      </c>
      <c r="I2497" s="1">
        <f ca="1">OFFSET(IF($H2497="Cooling",Customer!$C$25,Customer!$C$52),E2497,D2497)</f>
        <v>70</v>
      </c>
      <c r="J2497" s="1">
        <f ca="1">OFFSET(IF($H2497="Cooling",Customer!$L$25,Customer!$L$52),$E2497,$D2497)</f>
        <v>70</v>
      </c>
      <c r="K2497" s="16">
        <f t="shared" si="464"/>
        <v>0</v>
      </c>
      <c r="L2497" s="16">
        <f t="shared" si="465"/>
        <v>0</v>
      </c>
      <c r="M2497" s="17">
        <f t="shared" ca="1" si="457"/>
        <v>15</v>
      </c>
      <c r="N2497" s="17">
        <f t="shared" ca="1" si="458"/>
        <v>15</v>
      </c>
      <c r="O2497" s="4"/>
      <c r="P2497" s="4">
        <v>57</v>
      </c>
      <c r="Q2497" s="4">
        <v>41</v>
      </c>
      <c r="R2497" s="4">
        <v>42</v>
      </c>
      <c r="S2497" s="4">
        <v>54</v>
      </c>
      <c r="T2497" s="4">
        <v>72</v>
      </c>
      <c r="U2497" s="4">
        <v>56</v>
      </c>
      <c r="V2497" s="13">
        <v>55</v>
      </c>
      <c r="W2497" s="4">
        <v>46</v>
      </c>
      <c r="X2497" s="4">
        <v>53</v>
      </c>
      <c r="Y2497">
        <f t="shared" si="466"/>
        <v>0</v>
      </c>
      <c r="Z2497">
        <f t="shared" si="467"/>
        <v>0</v>
      </c>
    </row>
    <row r="2498" spans="2:26" x14ac:dyDescent="0.25">
      <c r="B2498" s="11">
        <f t="shared" si="468"/>
        <v>44665.583333327304</v>
      </c>
      <c r="C2498" s="1">
        <f t="shared" si="459"/>
        <v>4</v>
      </c>
      <c r="D2498" s="1">
        <f t="shared" si="460"/>
        <v>4</v>
      </c>
      <c r="E2498" s="12">
        <f t="shared" si="461"/>
        <v>15</v>
      </c>
      <c r="F2498" s="124" t="str">
        <f t="shared" si="462"/>
        <v>0</v>
      </c>
      <c r="G2498" s="1">
        <f ca="1">(OFFSET(O2498,0,MATCH(Customer!$J$6,'CDH &amp; HDH'!$P$11:$X$11,0)))</f>
        <v>57</v>
      </c>
      <c r="H2498" s="1" t="str">
        <f t="shared" si="463"/>
        <v>Heating</v>
      </c>
      <c r="I2498" s="1">
        <f ca="1">OFFSET(IF($H2498="Cooling",Customer!$C$25,Customer!$C$52),E2498,D2498)</f>
        <v>70</v>
      </c>
      <c r="J2498" s="1">
        <f ca="1">OFFSET(IF($H2498="Cooling",Customer!$L$25,Customer!$L$52),$E2498,$D2498)</f>
        <v>70</v>
      </c>
      <c r="K2498" s="16">
        <f t="shared" si="464"/>
        <v>0</v>
      </c>
      <c r="L2498" s="16">
        <f t="shared" si="465"/>
        <v>0</v>
      </c>
      <c r="M2498" s="17">
        <f t="shared" ca="1" si="457"/>
        <v>13</v>
      </c>
      <c r="N2498" s="17">
        <f t="shared" ca="1" si="458"/>
        <v>13</v>
      </c>
      <c r="O2498" s="4"/>
      <c r="P2498" s="4">
        <v>61</v>
      </c>
      <c r="Q2498" s="4">
        <v>42</v>
      </c>
      <c r="R2498" s="4">
        <v>44</v>
      </c>
      <c r="S2498" s="4">
        <v>54</v>
      </c>
      <c r="T2498" s="4">
        <v>72</v>
      </c>
      <c r="U2498" s="4">
        <v>55</v>
      </c>
      <c r="V2498" s="13">
        <v>57</v>
      </c>
      <c r="W2498" s="4">
        <v>46</v>
      </c>
      <c r="X2498" s="4">
        <v>56</v>
      </c>
      <c r="Y2498">
        <f t="shared" si="466"/>
        <v>0</v>
      </c>
      <c r="Z2498">
        <f t="shared" si="467"/>
        <v>0</v>
      </c>
    </row>
    <row r="2499" spans="2:26" x14ac:dyDescent="0.25">
      <c r="B2499" s="11">
        <f t="shared" si="468"/>
        <v>44665.624999993968</v>
      </c>
      <c r="C2499" s="1">
        <f t="shared" si="459"/>
        <v>4</v>
      </c>
      <c r="D2499" s="1">
        <f t="shared" si="460"/>
        <v>4</v>
      </c>
      <c r="E2499" s="12">
        <f t="shared" si="461"/>
        <v>16</v>
      </c>
      <c r="F2499" s="124" t="str">
        <f t="shared" si="462"/>
        <v>0</v>
      </c>
      <c r="G2499" s="1">
        <f ca="1">(OFFSET(O2499,0,MATCH(Customer!$J$6,'CDH &amp; HDH'!$P$11:$X$11,0)))</f>
        <v>56</v>
      </c>
      <c r="H2499" s="1" t="str">
        <f t="shared" si="463"/>
        <v>Heating</v>
      </c>
      <c r="I2499" s="1">
        <f ca="1">OFFSET(IF($H2499="Cooling",Customer!$C$25,Customer!$C$52),E2499,D2499)</f>
        <v>70</v>
      </c>
      <c r="J2499" s="1">
        <f ca="1">OFFSET(IF($H2499="Cooling",Customer!$L$25,Customer!$L$52),$E2499,$D2499)</f>
        <v>70</v>
      </c>
      <c r="K2499" s="16">
        <f t="shared" si="464"/>
        <v>0</v>
      </c>
      <c r="L2499" s="16">
        <f t="shared" si="465"/>
        <v>0</v>
      </c>
      <c r="M2499" s="17">
        <f t="shared" ca="1" si="457"/>
        <v>14</v>
      </c>
      <c r="N2499" s="17">
        <f t="shared" ca="1" si="458"/>
        <v>14</v>
      </c>
      <c r="O2499" s="4"/>
      <c r="P2499" s="4">
        <v>63</v>
      </c>
      <c r="Q2499" s="4">
        <v>42</v>
      </c>
      <c r="R2499" s="4">
        <v>45</v>
      </c>
      <c r="S2499" s="4">
        <v>55</v>
      </c>
      <c r="T2499" s="4">
        <v>72</v>
      </c>
      <c r="U2499" s="4">
        <v>55</v>
      </c>
      <c r="V2499" s="13">
        <v>56</v>
      </c>
      <c r="W2499" s="4">
        <v>45</v>
      </c>
      <c r="X2499" s="4">
        <v>59</v>
      </c>
      <c r="Y2499">
        <f t="shared" si="466"/>
        <v>0</v>
      </c>
      <c r="Z2499">
        <f t="shared" si="467"/>
        <v>0</v>
      </c>
    </row>
    <row r="2500" spans="2:26" x14ac:dyDescent="0.25">
      <c r="B2500" s="11">
        <f t="shared" si="468"/>
        <v>44665.666666660632</v>
      </c>
      <c r="C2500" s="1">
        <f t="shared" si="459"/>
        <v>4</v>
      </c>
      <c r="D2500" s="1">
        <f t="shared" si="460"/>
        <v>4</v>
      </c>
      <c r="E2500" s="12">
        <f t="shared" si="461"/>
        <v>17</v>
      </c>
      <c r="F2500" s="124" t="str">
        <f t="shared" si="462"/>
        <v>0</v>
      </c>
      <c r="G2500" s="1">
        <f ca="1">(OFFSET(O2500,0,MATCH(Customer!$J$6,'CDH &amp; HDH'!$P$11:$X$11,0)))</f>
        <v>55</v>
      </c>
      <c r="H2500" s="1" t="str">
        <f t="shared" si="463"/>
        <v>Heating</v>
      </c>
      <c r="I2500" s="1">
        <f ca="1">OFFSET(IF($H2500="Cooling",Customer!$C$25,Customer!$C$52),E2500,D2500)</f>
        <v>70</v>
      </c>
      <c r="J2500" s="1">
        <f ca="1">OFFSET(IF($H2500="Cooling",Customer!$L$25,Customer!$L$52),$E2500,$D2500)</f>
        <v>70</v>
      </c>
      <c r="K2500" s="16">
        <f t="shared" si="464"/>
        <v>0</v>
      </c>
      <c r="L2500" s="16">
        <f t="shared" si="465"/>
        <v>0</v>
      </c>
      <c r="M2500" s="17">
        <f t="shared" ca="1" si="457"/>
        <v>15</v>
      </c>
      <c r="N2500" s="17">
        <f t="shared" ca="1" si="458"/>
        <v>15</v>
      </c>
      <c r="O2500" s="4"/>
      <c r="P2500" s="4">
        <v>61</v>
      </c>
      <c r="Q2500" s="4">
        <v>43</v>
      </c>
      <c r="R2500" s="4">
        <v>46</v>
      </c>
      <c r="S2500" s="4">
        <v>56</v>
      </c>
      <c r="T2500" s="4">
        <v>66</v>
      </c>
      <c r="U2500" s="4">
        <v>55</v>
      </c>
      <c r="V2500" s="13">
        <v>55</v>
      </c>
      <c r="W2500" s="4">
        <v>47</v>
      </c>
      <c r="X2500" s="4">
        <v>57</v>
      </c>
      <c r="Y2500">
        <f t="shared" si="466"/>
        <v>0</v>
      </c>
      <c r="Z2500">
        <f t="shared" si="467"/>
        <v>0</v>
      </c>
    </row>
    <row r="2501" spans="2:26" x14ac:dyDescent="0.25">
      <c r="B2501" s="11">
        <f t="shared" si="468"/>
        <v>44665.708333327297</v>
      </c>
      <c r="C2501" s="1">
        <f t="shared" si="459"/>
        <v>4</v>
      </c>
      <c r="D2501" s="1">
        <f t="shared" si="460"/>
        <v>4</v>
      </c>
      <c r="E2501" s="12">
        <f t="shared" si="461"/>
        <v>18</v>
      </c>
      <c r="F2501" s="124" t="str">
        <f t="shared" si="462"/>
        <v>0</v>
      </c>
      <c r="G2501" s="1">
        <f ca="1">(OFFSET(O2501,0,MATCH(Customer!$J$6,'CDH &amp; HDH'!$P$11:$X$11,0)))</f>
        <v>54</v>
      </c>
      <c r="H2501" s="1" t="str">
        <f t="shared" si="463"/>
        <v>Heating</v>
      </c>
      <c r="I2501" s="1">
        <f ca="1">OFFSET(IF($H2501="Cooling",Customer!$C$25,Customer!$C$52),E2501,D2501)</f>
        <v>70</v>
      </c>
      <c r="J2501" s="1">
        <f ca="1">OFFSET(IF($H2501="Cooling",Customer!$L$25,Customer!$L$52),$E2501,$D2501)</f>
        <v>70</v>
      </c>
      <c r="K2501" s="16">
        <f t="shared" si="464"/>
        <v>0</v>
      </c>
      <c r="L2501" s="16">
        <f t="shared" si="465"/>
        <v>0</v>
      </c>
      <c r="M2501" s="17">
        <f t="shared" ca="1" si="457"/>
        <v>16</v>
      </c>
      <c r="N2501" s="17">
        <f t="shared" ca="1" si="458"/>
        <v>16</v>
      </c>
      <c r="O2501" s="4"/>
      <c r="P2501" s="4">
        <v>58</v>
      </c>
      <c r="Q2501" s="4">
        <v>45</v>
      </c>
      <c r="R2501" s="4">
        <v>48</v>
      </c>
      <c r="S2501" s="4">
        <v>52</v>
      </c>
      <c r="T2501" s="4">
        <v>64</v>
      </c>
      <c r="U2501" s="4">
        <v>51</v>
      </c>
      <c r="V2501" s="13">
        <v>54</v>
      </c>
      <c r="W2501" s="4">
        <v>48</v>
      </c>
      <c r="X2501" s="4">
        <v>58</v>
      </c>
      <c r="Y2501">
        <f t="shared" si="466"/>
        <v>0</v>
      </c>
      <c r="Z2501">
        <f t="shared" si="467"/>
        <v>0</v>
      </c>
    </row>
    <row r="2502" spans="2:26" x14ac:dyDescent="0.25">
      <c r="B2502" s="11">
        <f t="shared" si="468"/>
        <v>44665.749999993961</v>
      </c>
      <c r="C2502" s="1">
        <f t="shared" si="459"/>
        <v>4</v>
      </c>
      <c r="D2502" s="1">
        <f t="shared" si="460"/>
        <v>4</v>
      </c>
      <c r="E2502" s="12">
        <f t="shared" si="461"/>
        <v>19</v>
      </c>
      <c r="F2502" s="124" t="str">
        <f t="shared" si="462"/>
        <v>0</v>
      </c>
      <c r="G2502" s="1">
        <f ca="1">(OFFSET(O2502,0,MATCH(Customer!$J$6,'CDH &amp; HDH'!$P$11:$X$11,0)))</f>
        <v>52</v>
      </c>
      <c r="H2502" s="1" t="str">
        <f t="shared" si="463"/>
        <v>Heating</v>
      </c>
      <c r="I2502" s="1">
        <f ca="1">OFFSET(IF($H2502="Cooling",Customer!$C$25,Customer!$C$52),E2502,D2502)</f>
        <v>66</v>
      </c>
      <c r="J2502" s="1">
        <f ca="1">OFFSET(IF($H2502="Cooling",Customer!$L$25,Customer!$L$52),$E2502,$D2502)</f>
        <v>64</v>
      </c>
      <c r="K2502" s="16">
        <f t="shared" si="464"/>
        <v>0</v>
      </c>
      <c r="L2502" s="16">
        <f t="shared" si="465"/>
        <v>0</v>
      </c>
      <c r="M2502" s="17">
        <f t="shared" ca="1" si="457"/>
        <v>14</v>
      </c>
      <c r="N2502" s="17">
        <f t="shared" ca="1" si="458"/>
        <v>12</v>
      </c>
      <c r="O2502" s="4"/>
      <c r="P2502" s="4">
        <v>54</v>
      </c>
      <c r="Q2502" s="4">
        <v>45</v>
      </c>
      <c r="R2502" s="4">
        <v>49</v>
      </c>
      <c r="S2502" s="4">
        <v>47</v>
      </c>
      <c r="T2502" s="4">
        <v>63</v>
      </c>
      <c r="U2502" s="4">
        <v>51</v>
      </c>
      <c r="V2502" s="13">
        <v>52</v>
      </c>
      <c r="W2502" s="4">
        <v>51</v>
      </c>
      <c r="X2502" s="4">
        <v>57</v>
      </c>
      <c r="Y2502">
        <f t="shared" si="466"/>
        <v>0</v>
      </c>
      <c r="Z2502">
        <f t="shared" si="467"/>
        <v>0</v>
      </c>
    </row>
    <row r="2503" spans="2:26" x14ac:dyDescent="0.25">
      <c r="B2503" s="11">
        <f t="shared" si="468"/>
        <v>44665.791666660625</v>
      </c>
      <c r="C2503" s="1">
        <f t="shared" si="459"/>
        <v>4</v>
      </c>
      <c r="D2503" s="1">
        <f t="shared" si="460"/>
        <v>4</v>
      </c>
      <c r="E2503" s="12">
        <f t="shared" si="461"/>
        <v>20</v>
      </c>
      <c r="F2503" s="124" t="str">
        <f t="shared" si="462"/>
        <v>0</v>
      </c>
      <c r="G2503" s="1">
        <f ca="1">(OFFSET(O2503,0,MATCH(Customer!$J$6,'CDH &amp; HDH'!$P$11:$X$11,0)))</f>
        <v>49</v>
      </c>
      <c r="H2503" s="1" t="str">
        <f t="shared" si="463"/>
        <v>Heating</v>
      </c>
      <c r="I2503" s="1">
        <f ca="1">OFFSET(IF($H2503="Cooling",Customer!$C$25,Customer!$C$52),E2503,D2503)</f>
        <v>66</v>
      </c>
      <c r="J2503" s="1">
        <f ca="1">OFFSET(IF($H2503="Cooling",Customer!$L$25,Customer!$L$52),$E2503,$D2503)</f>
        <v>64</v>
      </c>
      <c r="K2503" s="16">
        <f t="shared" si="464"/>
        <v>0</v>
      </c>
      <c r="L2503" s="16">
        <f t="shared" si="465"/>
        <v>0</v>
      </c>
      <c r="M2503" s="17">
        <f t="shared" ca="1" si="457"/>
        <v>17</v>
      </c>
      <c r="N2503" s="17">
        <f t="shared" ca="1" si="458"/>
        <v>15</v>
      </c>
      <c r="O2503" s="4"/>
      <c r="P2503" s="4">
        <v>52</v>
      </c>
      <c r="Q2503" s="4">
        <v>47</v>
      </c>
      <c r="R2503" s="4">
        <v>47</v>
      </c>
      <c r="S2503" s="4">
        <v>45</v>
      </c>
      <c r="T2503" s="4">
        <v>64</v>
      </c>
      <c r="U2503" s="4">
        <v>49</v>
      </c>
      <c r="V2503" s="13">
        <v>49</v>
      </c>
      <c r="W2503" s="4">
        <v>52</v>
      </c>
      <c r="X2503" s="4">
        <v>57</v>
      </c>
      <c r="Y2503">
        <f t="shared" si="466"/>
        <v>0</v>
      </c>
      <c r="Z2503">
        <f t="shared" si="467"/>
        <v>0</v>
      </c>
    </row>
    <row r="2504" spans="2:26" x14ac:dyDescent="0.25">
      <c r="B2504" s="11">
        <f t="shared" si="468"/>
        <v>44665.833333327289</v>
      </c>
      <c r="C2504" s="1">
        <f t="shared" si="459"/>
        <v>4</v>
      </c>
      <c r="D2504" s="1">
        <f t="shared" si="460"/>
        <v>4</v>
      </c>
      <c r="E2504" s="12">
        <f t="shared" si="461"/>
        <v>21</v>
      </c>
      <c r="F2504" s="124" t="str">
        <f t="shared" si="462"/>
        <v>0</v>
      </c>
      <c r="G2504" s="1">
        <f ca="1">(OFFSET(O2504,0,MATCH(Customer!$J$6,'CDH &amp; HDH'!$P$11:$X$11,0)))</f>
        <v>48</v>
      </c>
      <c r="H2504" s="1" t="str">
        <f t="shared" si="463"/>
        <v>Heating</v>
      </c>
      <c r="I2504" s="1">
        <f ca="1">OFFSET(IF($H2504="Cooling",Customer!$C$25,Customer!$C$52),E2504,D2504)</f>
        <v>66</v>
      </c>
      <c r="J2504" s="1">
        <f ca="1">OFFSET(IF($H2504="Cooling",Customer!$L$25,Customer!$L$52),$E2504,$D2504)</f>
        <v>64</v>
      </c>
      <c r="K2504" s="16">
        <f t="shared" si="464"/>
        <v>0</v>
      </c>
      <c r="L2504" s="16">
        <f t="shared" si="465"/>
        <v>0</v>
      </c>
      <c r="M2504" s="17">
        <f t="shared" ca="1" si="457"/>
        <v>18</v>
      </c>
      <c r="N2504" s="17">
        <f t="shared" ca="1" si="458"/>
        <v>16</v>
      </c>
      <c r="O2504" s="4"/>
      <c r="P2504" s="4">
        <v>51</v>
      </c>
      <c r="Q2504" s="4">
        <v>49</v>
      </c>
      <c r="R2504" s="4">
        <v>45</v>
      </c>
      <c r="S2504" s="4">
        <v>42</v>
      </c>
      <c r="T2504" s="4">
        <v>64</v>
      </c>
      <c r="U2504" s="4">
        <v>49</v>
      </c>
      <c r="V2504" s="13">
        <v>48</v>
      </c>
      <c r="W2504" s="4">
        <v>54</v>
      </c>
      <c r="X2504" s="4">
        <v>53</v>
      </c>
      <c r="Y2504">
        <f t="shared" si="466"/>
        <v>0</v>
      </c>
      <c r="Z2504">
        <f t="shared" si="467"/>
        <v>0</v>
      </c>
    </row>
    <row r="2505" spans="2:26" x14ac:dyDescent="0.25">
      <c r="B2505" s="11">
        <f t="shared" si="468"/>
        <v>44665.874999993954</v>
      </c>
      <c r="C2505" s="1">
        <f t="shared" si="459"/>
        <v>4</v>
      </c>
      <c r="D2505" s="1">
        <f t="shared" si="460"/>
        <v>4</v>
      </c>
      <c r="E2505" s="12">
        <f t="shared" si="461"/>
        <v>22</v>
      </c>
      <c r="F2505" s="124" t="str">
        <f t="shared" si="462"/>
        <v>0</v>
      </c>
      <c r="G2505" s="1">
        <f ca="1">(OFFSET(O2505,0,MATCH(Customer!$J$6,'CDH &amp; HDH'!$P$11:$X$11,0)))</f>
        <v>45</v>
      </c>
      <c r="H2505" s="1" t="str">
        <f t="shared" si="463"/>
        <v>Heating</v>
      </c>
      <c r="I2505" s="1">
        <f ca="1">OFFSET(IF($H2505="Cooling",Customer!$C$25,Customer!$C$52),E2505,D2505)</f>
        <v>66</v>
      </c>
      <c r="J2505" s="1">
        <f ca="1">OFFSET(IF($H2505="Cooling",Customer!$L$25,Customer!$L$52),$E2505,$D2505)</f>
        <v>64</v>
      </c>
      <c r="K2505" s="16">
        <f t="shared" si="464"/>
        <v>0</v>
      </c>
      <c r="L2505" s="16">
        <f t="shared" si="465"/>
        <v>0</v>
      </c>
      <c r="M2505" s="17">
        <f t="shared" ca="1" si="457"/>
        <v>21</v>
      </c>
      <c r="N2505" s="17">
        <f t="shared" ca="1" si="458"/>
        <v>19</v>
      </c>
      <c r="O2505" s="4"/>
      <c r="P2505" s="4">
        <v>51</v>
      </c>
      <c r="Q2505" s="4">
        <v>51</v>
      </c>
      <c r="R2505" s="4">
        <v>43</v>
      </c>
      <c r="S2505" s="4">
        <v>39</v>
      </c>
      <c r="T2505" s="4">
        <v>63</v>
      </c>
      <c r="U2505" s="4">
        <v>48</v>
      </c>
      <c r="V2505" s="13">
        <v>45</v>
      </c>
      <c r="W2505" s="4">
        <v>55</v>
      </c>
      <c r="X2505" s="4">
        <v>53</v>
      </c>
      <c r="Y2505">
        <f t="shared" si="466"/>
        <v>0</v>
      </c>
      <c r="Z2505">
        <f t="shared" si="467"/>
        <v>0</v>
      </c>
    </row>
    <row r="2506" spans="2:26" x14ac:dyDescent="0.25">
      <c r="B2506" s="11">
        <f t="shared" si="468"/>
        <v>44665.916666660618</v>
      </c>
      <c r="C2506" s="1">
        <f t="shared" si="459"/>
        <v>4</v>
      </c>
      <c r="D2506" s="1">
        <f t="shared" si="460"/>
        <v>4</v>
      </c>
      <c r="E2506" s="12">
        <f t="shared" si="461"/>
        <v>23</v>
      </c>
      <c r="F2506" s="124" t="str">
        <f t="shared" si="462"/>
        <v>0</v>
      </c>
      <c r="G2506" s="1">
        <f ca="1">(OFFSET(O2506,0,MATCH(Customer!$J$6,'CDH &amp; HDH'!$P$11:$X$11,0)))</f>
        <v>43</v>
      </c>
      <c r="H2506" s="1" t="str">
        <f t="shared" si="463"/>
        <v>Heating</v>
      </c>
      <c r="I2506" s="1">
        <f ca="1">OFFSET(IF($H2506="Cooling",Customer!$C$25,Customer!$C$52),E2506,D2506)</f>
        <v>66</v>
      </c>
      <c r="J2506" s="1">
        <f ca="1">OFFSET(IF($H2506="Cooling",Customer!$L$25,Customer!$L$52),$E2506,$D2506)</f>
        <v>64</v>
      </c>
      <c r="K2506" s="16">
        <f t="shared" si="464"/>
        <v>0</v>
      </c>
      <c r="L2506" s="16">
        <f t="shared" si="465"/>
        <v>0</v>
      </c>
      <c r="M2506" s="17">
        <f t="shared" ca="1" si="457"/>
        <v>23</v>
      </c>
      <c r="N2506" s="17">
        <f t="shared" ca="1" si="458"/>
        <v>21</v>
      </c>
      <c r="O2506" s="4"/>
      <c r="P2506" s="4">
        <v>50</v>
      </c>
      <c r="Q2506" s="4">
        <v>52</v>
      </c>
      <c r="R2506" s="4">
        <v>40</v>
      </c>
      <c r="S2506" s="4">
        <v>36</v>
      </c>
      <c r="T2506" s="4">
        <v>63</v>
      </c>
      <c r="U2506" s="4">
        <v>47</v>
      </c>
      <c r="V2506" s="13">
        <v>43</v>
      </c>
      <c r="W2506" s="4">
        <v>57</v>
      </c>
      <c r="X2506" s="4">
        <v>53</v>
      </c>
      <c r="Y2506">
        <f t="shared" si="466"/>
        <v>0</v>
      </c>
      <c r="Z2506">
        <f t="shared" si="467"/>
        <v>0</v>
      </c>
    </row>
    <row r="2507" spans="2:26" x14ac:dyDescent="0.25">
      <c r="B2507" s="11">
        <f t="shared" si="468"/>
        <v>44665.958333327282</v>
      </c>
      <c r="C2507" s="1">
        <f t="shared" si="459"/>
        <v>4</v>
      </c>
      <c r="D2507" s="1">
        <f t="shared" si="460"/>
        <v>4</v>
      </c>
      <c r="E2507" s="12">
        <f t="shared" si="461"/>
        <v>24</v>
      </c>
      <c r="F2507" s="124" t="str">
        <f t="shared" si="462"/>
        <v>0</v>
      </c>
      <c r="G2507" s="1">
        <f ca="1">(OFFSET(O2507,0,MATCH(Customer!$J$6,'CDH &amp; HDH'!$P$11:$X$11,0)))</f>
        <v>43</v>
      </c>
      <c r="H2507" s="1" t="str">
        <f t="shared" si="463"/>
        <v>Heating</v>
      </c>
      <c r="I2507" s="1">
        <f ca="1">OFFSET(IF($H2507="Cooling",Customer!$C$25,Customer!$C$52),E2507,D2507)</f>
        <v>66</v>
      </c>
      <c r="J2507" s="1">
        <f ca="1">OFFSET(IF($H2507="Cooling",Customer!$L$25,Customer!$L$52),$E2507,$D2507)</f>
        <v>64</v>
      </c>
      <c r="K2507" s="16">
        <f t="shared" si="464"/>
        <v>0</v>
      </c>
      <c r="L2507" s="16">
        <f t="shared" si="465"/>
        <v>0</v>
      </c>
      <c r="M2507" s="17">
        <f t="shared" ca="1" si="457"/>
        <v>23</v>
      </c>
      <c r="N2507" s="17">
        <f t="shared" ca="1" si="458"/>
        <v>21</v>
      </c>
      <c r="O2507" s="4"/>
      <c r="P2507" s="4">
        <v>49</v>
      </c>
      <c r="Q2507" s="4">
        <v>52</v>
      </c>
      <c r="R2507" s="4">
        <v>38</v>
      </c>
      <c r="S2507" s="4">
        <v>36</v>
      </c>
      <c r="T2507" s="4">
        <v>63</v>
      </c>
      <c r="U2507" s="4">
        <v>46</v>
      </c>
      <c r="V2507" s="13">
        <v>43</v>
      </c>
      <c r="W2507" s="4">
        <v>60</v>
      </c>
      <c r="X2507" s="4">
        <v>49</v>
      </c>
      <c r="Y2507">
        <f t="shared" si="466"/>
        <v>0</v>
      </c>
      <c r="Z2507">
        <f t="shared" si="467"/>
        <v>0</v>
      </c>
    </row>
    <row r="2508" spans="2:26" x14ac:dyDescent="0.25">
      <c r="B2508" s="11">
        <f t="shared" si="468"/>
        <v>44665.999999993946</v>
      </c>
      <c r="C2508" s="1">
        <f t="shared" si="459"/>
        <v>4</v>
      </c>
      <c r="D2508" s="1">
        <f t="shared" si="460"/>
        <v>5</v>
      </c>
      <c r="E2508" s="12">
        <f t="shared" si="461"/>
        <v>1</v>
      </c>
      <c r="F2508" s="124" t="str">
        <f t="shared" si="462"/>
        <v>0</v>
      </c>
      <c r="G2508" s="1">
        <f ca="1">(OFFSET(O2508,0,MATCH(Customer!$J$6,'CDH &amp; HDH'!$P$11:$X$11,0)))</f>
        <v>42</v>
      </c>
      <c r="H2508" s="1" t="str">
        <f t="shared" si="463"/>
        <v>Heating</v>
      </c>
      <c r="I2508" s="1">
        <f ca="1">OFFSET(IF($H2508="Cooling",Customer!$C$25,Customer!$C$52),E2508,D2508)</f>
        <v>66</v>
      </c>
      <c r="J2508" s="1">
        <f ca="1">OFFSET(IF($H2508="Cooling",Customer!$L$25,Customer!$L$52),$E2508,$D2508)</f>
        <v>64</v>
      </c>
      <c r="K2508" s="16">
        <f t="shared" si="464"/>
        <v>0</v>
      </c>
      <c r="L2508" s="16">
        <f t="shared" si="465"/>
        <v>0</v>
      </c>
      <c r="M2508" s="17">
        <f t="shared" ref="M2508:M2571" ca="1" si="469">IF($H2508="Cooling",0,MAX(0,I2508-$G2508))</f>
        <v>24</v>
      </c>
      <c r="N2508" s="17">
        <f t="shared" ref="N2508:N2571" ca="1" si="470">IF($H2508="Cooling",0,MAX(0,J2508-$G2508))</f>
        <v>22</v>
      </c>
      <c r="O2508" s="4"/>
      <c r="P2508" s="4">
        <v>50</v>
      </c>
      <c r="Q2508" s="4">
        <v>55</v>
      </c>
      <c r="R2508" s="4">
        <v>35</v>
      </c>
      <c r="S2508" s="4">
        <v>36</v>
      </c>
      <c r="T2508" s="4">
        <v>63</v>
      </c>
      <c r="U2508" s="4">
        <v>44</v>
      </c>
      <c r="V2508" s="13">
        <v>42</v>
      </c>
      <c r="W2508" s="4">
        <v>66</v>
      </c>
      <c r="X2508" s="4">
        <v>48</v>
      </c>
      <c r="Y2508">
        <f t="shared" si="466"/>
        <v>0</v>
      </c>
      <c r="Z2508">
        <f t="shared" si="467"/>
        <v>0</v>
      </c>
    </row>
    <row r="2509" spans="2:26" x14ac:dyDescent="0.25">
      <c r="B2509" s="11">
        <f t="shared" si="468"/>
        <v>44666.041666660611</v>
      </c>
      <c r="C2509" s="1">
        <f t="shared" ref="C2509:C2572" si="471">MONTH(B2509)</f>
        <v>4</v>
      </c>
      <c r="D2509" s="1">
        <f t="shared" ref="D2509:D2572" si="472">WEEKDAY(B2509,2)</f>
        <v>5</v>
      </c>
      <c r="E2509" s="12">
        <f t="shared" ref="E2509:E2572" si="473">HOUR(B2509)+1</f>
        <v>2</v>
      </c>
      <c r="F2509" s="124" t="str">
        <f t="shared" ref="F2509:F2572" si="474">IF(AND(C2509&gt;5,C2509&lt;9,D2509&lt;6,E2509&gt;14,E2509&lt;19),"1",IF(AND(OR(E2509=8,E2509=9,E2509=19,E2509=20),C2509&lt;3,D2509&lt;6),"1","0"))</f>
        <v>0</v>
      </c>
      <c r="G2509" s="1">
        <f ca="1">(OFFSET(O2509,0,MATCH(Customer!$J$6,'CDH &amp; HDH'!$P$11:$X$11,0)))</f>
        <v>42</v>
      </c>
      <c r="H2509" s="1" t="str">
        <f t="shared" ref="H2509:H2572" si="475">IF(AND(C2509&gt;=5,C2509&lt;=9),"Cooling","Heating")</f>
        <v>Heating</v>
      </c>
      <c r="I2509" s="1">
        <f ca="1">OFFSET(IF($H2509="Cooling",Customer!$C$25,Customer!$C$52),E2509,D2509)</f>
        <v>66</v>
      </c>
      <c r="J2509" s="1">
        <f ca="1">OFFSET(IF($H2509="Cooling",Customer!$L$25,Customer!$L$52),$E2509,$D2509)</f>
        <v>64</v>
      </c>
      <c r="K2509" s="16">
        <f t="shared" ref="K2509:K2572" si="476">IF($H2509="Heating",0,MAX(0,$G2509-I2509))</f>
        <v>0</v>
      </c>
      <c r="L2509" s="16">
        <f t="shared" ref="L2509:L2572" si="477">IF($H2509="Heating",0,MAX(0,$G2509-J2509))</f>
        <v>0</v>
      </c>
      <c r="M2509" s="17">
        <f t="shared" ca="1" si="469"/>
        <v>24</v>
      </c>
      <c r="N2509" s="17">
        <f t="shared" ca="1" si="470"/>
        <v>22</v>
      </c>
      <c r="O2509" s="4"/>
      <c r="P2509" s="4">
        <v>50</v>
      </c>
      <c r="Q2509" s="4">
        <v>51</v>
      </c>
      <c r="R2509" s="4">
        <v>34</v>
      </c>
      <c r="S2509" s="4">
        <v>36</v>
      </c>
      <c r="T2509" s="4">
        <v>63</v>
      </c>
      <c r="U2509" s="4">
        <v>43</v>
      </c>
      <c r="V2509" s="13">
        <v>42</v>
      </c>
      <c r="W2509" s="4">
        <v>57</v>
      </c>
      <c r="X2509" s="4">
        <v>49</v>
      </c>
      <c r="Y2509">
        <f t="shared" ref="Y2509:Y2572" si="478">1.08*400*K2509</f>
        <v>0</v>
      </c>
      <c r="Z2509">
        <f t="shared" ref="Z2509:Z2572" si="479">1.08*400*L2509</f>
        <v>0</v>
      </c>
    </row>
    <row r="2510" spans="2:26" x14ac:dyDescent="0.25">
      <c r="B2510" s="11">
        <f t="shared" ref="B2510:B2573" si="480">B2509+1/24</f>
        <v>44666.083333327275</v>
      </c>
      <c r="C2510" s="1">
        <f t="shared" si="471"/>
        <v>4</v>
      </c>
      <c r="D2510" s="1">
        <f t="shared" si="472"/>
        <v>5</v>
      </c>
      <c r="E2510" s="12">
        <f t="shared" si="473"/>
        <v>3</v>
      </c>
      <c r="F2510" s="124" t="str">
        <f t="shared" si="474"/>
        <v>0</v>
      </c>
      <c r="G2510" s="1">
        <f ca="1">(OFFSET(O2510,0,MATCH(Customer!$J$6,'CDH &amp; HDH'!$P$11:$X$11,0)))</f>
        <v>39</v>
      </c>
      <c r="H2510" s="1" t="str">
        <f t="shared" si="475"/>
        <v>Heating</v>
      </c>
      <c r="I2510" s="1">
        <f ca="1">OFFSET(IF($H2510="Cooling",Customer!$C$25,Customer!$C$52),E2510,D2510)</f>
        <v>66</v>
      </c>
      <c r="J2510" s="1">
        <f ca="1">OFFSET(IF($H2510="Cooling",Customer!$L$25,Customer!$L$52),$E2510,$D2510)</f>
        <v>64</v>
      </c>
      <c r="K2510" s="16">
        <f t="shared" si="476"/>
        <v>0</v>
      </c>
      <c r="L2510" s="16">
        <f t="shared" si="477"/>
        <v>0</v>
      </c>
      <c r="M2510" s="17">
        <f t="shared" ca="1" si="469"/>
        <v>27</v>
      </c>
      <c r="N2510" s="17">
        <f t="shared" ca="1" si="470"/>
        <v>25</v>
      </c>
      <c r="O2510" s="4"/>
      <c r="P2510" s="4">
        <v>50</v>
      </c>
      <c r="Q2510" s="4">
        <v>47</v>
      </c>
      <c r="R2510" s="4">
        <v>34</v>
      </c>
      <c r="S2510" s="4">
        <v>35</v>
      </c>
      <c r="T2510" s="4">
        <v>61</v>
      </c>
      <c r="U2510" s="4">
        <v>43</v>
      </c>
      <c r="V2510" s="13">
        <v>39</v>
      </c>
      <c r="W2510" s="4">
        <v>53</v>
      </c>
      <c r="X2510" s="4">
        <v>49</v>
      </c>
      <c r="Y2510">
        <f t="shared" si="478"/>
        <v>0</v>
      </c>
      <c r="Z2510">
        <f t="shared" si="479"/>
        <v>0</v>
      </c>
    </row>
    <row r="2511" spans="2:26" x14ac:dyDescent="0.25">
      <c r="B2511" s="11">
        <f t="shared" si="480"/>
        <v>44666.124999993939</v>
      </c>
      <c r="C2511" s="1">
        <f t="shared" si="471"/>
        <v>4</v>
      </c>
      <c r="D2511" s="1">
        <f t="shared" si="472"/>
        <v>5</v>
      </c>
      <c r="E2511" s="12">
        <f t="shared" si="473"/>
        <v>4</v>
      </c>
      <c r="F2511" s="124" t="str">
        <f t="shared" si="474"/>
        <v>0</v>
      </c>
      <c r="G2511" s="1">
        <f ca="1">(OFFSET(O2511,0,MATCH(Customer!$J$6,'CDH &amp; HDH'!$P$11:$X$11,0)))</f>
        <v>39</v>
      </c>
      <c r="H2511" s="1" t="str">
        <f t="shared" si="475"/>
        <v>Heating</v>
      </c>
      <c r="I2511" s="1">
        <f ca="1">OFFSET(IF($H2511="Cooling",Customer!$C$25,Customer!$C$52),E2511,D2511)</f>
        <v>66</v>
      </c>
      <c r="J2511" s="1">
        <f ca="1">OFFSET(IF($H2511="Cooling",Customer!$L$25,Customer!$L$52),$E2511,$D2511)</f>
        <v>64</v>
      </c>
      <c r="K2511" s="16">
        <f t="shared" si="476"/>
        <v>0</v>
      </c>
      <c r="L2511" s="16">
        <f t="shared" si="477"/>
        <v>0</v>
      </c>
      <c r="M2511" s="17">
        <f t="shared" ca="1" si="469"/>
        <v>27</v>
      </c>
      <c r="N2511" s="17">
        <f t="shared" ca="1" si="470"/>
        <v>25</v>
      </c>
      <c r="O2511" s="4"/>
      <c r="P2511" s="4">
        <v>50</v>
      </c>
      <c r="Q2511" s="4">
        <v>46</v>
      </c>
      <c r="R2511" s="4">
        <v>33</v>
      </c>
      <c r="S2511" s="4">
        <v>33</v>
      </c>
      <c r="T2511" s="4">
        <v>59</v>
      </c>
      <c r="U2511" s="4">
        <v>42</v>
      </c>
      <c r="V2511" s="13">
        <v>39</v>
      </c>
      <c r="W2511" s="4">
        <v>51</v>
      </c>
      <c r="X2511" s="4">
        <v>48</v>
      </c>
      <c r="Y2511">
        <f t="shared" si="478"/>
        <v>0</v>
      </c>
      <c r="Z2511">
        <f t="shared" si="479"/>
        <v>0</v>
      </c>
    </row>
    <row r="2512" spans="2:26" x14ac:dyDescent="0.25">
      <c r="B2512" s="11">
        <f t="shared" si="480"/>
        <v>44666.166666660603</v>
      </c>
      <c r="C2512" s="1">
        <f t="shared" si="471"/>
        <v>4</v>
      </c>
      <c r="D2512" s="1">
        <f t="shared" si="472"/>
        <v>5</v>
      </c>
      <c r="E2512" s="12">
        <f t="shared" si="473"/>
        <v>5</v>
      </c>
      <c r="F2512" s="124" t="str">
        <f t="shared" si="474"/>
        <v>0</v>
      </c>
      <c r="G2512" s="1">
        <f ca="1">(OFFSET(O2512,0,MATCH(Customer!$J$6,'CDH &amp; HDH'!$P$11:$X$11,0)))</f>
        <v>37</v>
      </c>
      <c r="H2512" s="1" t="str">
        <f t="shared" si="475"/>
        <v>Heating</v>
      </c>
      <c r="I2512" s="1">
        <f ca="1">OFFSET(IF($H2512="Cooling",Customer!$C$25,Customer!$C$52),E2512,D2512)</f>
        <v>66</v>
      </c>
      <c r="J2512" s="1">
        <f ca="1">OFFSET(IF($H2512="Cooling",Customer!$L$25,Customer!$L$52),$E2512,$D2512)</f>
        <v>64</v>
      </c>
      <c r="K2512" s="16">
        <f t="shared" si="476"/>
        <v>0</v>
      </c>
      <c r="L2512" s="16">
        <f t="shared" si="477"/>
        <v>0</v>
      </c>
      <c r="M2512" s="17">
        <f t="shared" ca="1" si="469"/>
        <v>29</v>
      </c>
      <c r="N2512" s="17">
        <f t="shared" ca="1" si="470"/>
        <v>27</v>
      </c>
      <c r="O2512" s="4"/>
      <c r="P2512" s="4">
        <v>50</v>
      </c>
      <c r="Q2512" s="4">
        <v>44</v>
      </c>
      <c r="R2512" s="4">
        <v>33</v>
      </c>
      <c r="S2512" s="4">
        <v>32</v>
      </c>
      <c r="T2512" s="4">
        <v>59</v>
      </c>
      <c r="U2512" s="4">
        <v>41</v>
      </c>
      <c r="V2512" s="13">
        <v>37</v>
      </c>
      <c r="W2512" s="4">
        <v>49</v>
      </c>
      <c r="X2512" s="4">
        <v>48</v>
      </c>
      <c r="Y2512">
        <f t="shared" si="478"/>
        <v>0</v>
      </c>
      <c r="Z2512">
        <f t="shared" si="479"/>
        <v>0</v>
      </c>
    </row>
    <row r="2513" spans="2:26" x14ac:dyDescent="0.25">
      <c r="B2513" s="11">
        <f t="shared" si="480"/>
        <v>44666.208333327268</v>
      </c>
      <c r="C2513" s="1">
        <f t="shared" si="471"/>
        <v>4</v>
      </c>
      <c r="D2513" s="1">
        <f t="shared" si="472"/>
        <v>5</v>
      </c>
      <c r="E2513" s="12">
        <f t="shared" si="473"/>
        <v>6</v>
      </c>
      <c r="F2513" s="124" t="str">
        <f t="shared" si="474"/>
        <v>0</v>
      </c>
      <c r="G2513" s="1">
        <f ca="1">(OFFSET(O2513,0,MATCH(Customer!$J$6,'CDH &amp; HDH'!$P$11:$X$11,0)))</f>
        <v>34</v>
      </c>
      <c r="H2513" s="1" t="str">
        <f t="shared" si="475"/>
        <v>Heating</v>
      </c>
      <c r="I2513" s="1">
        <f ca="1">OFFSET(IF($H2513="Cooling",Customer!$C$25,Customer!$C$52),E2513,D2513)</f>
        <v>66</v>
      </c>
      <c r="J2513" s="1">
        <f ca="1">OFFSET(IF($H2513="Cooling",Customer!$L$25,Customer!$L$52),$E2513,$D2513)</f>
        <v>64</v>
      </c>
      <c r="K2513" s="16">
        <f t="shared" si="476"/>
        <v>0</v>
      </c>
      <c r="L2513" s="16">
        <f t="shared" si="477"/>
        <v>0</v>
      </c>
      <c r="M2513" s="17">
        <f t="shared" ca="1" si="469"/>
        <v>32</v>
      </c>
      <c r="N2513" s="17">
        <f t="shared" ca="1" si="470"/>
        <v>30</v>
      </c>
      <c r="O2513" s="4"/>
      <c r="P2513" s="4">
        <v>50</v>
      </c>
      <c r="Q2513" s="4">
        <v>43</v>
      </c>
      <c r="R2513" s="4">
        <v>33</v>
      </c>
      <c r="S2513" s="4">
        <v>32</v>
      </c>
      <c r="T2513" s="4">
        <v>57</v>
      </c>
      <c r="U2513" s="4">
        <v>40</v>
      </c>
      <c r="V2513" s="13">
        <v>34</v>
      </c>
      <c r="W2513" s="4">
        <v>47</v>
      </c>
      <c r="X2513" s="4">
        <v>47</v>
      </c>
      <c r="Y2513">
        <f t="shared" si="478"/>
        <v>0</v>
      </c>
      <c r="Z2513">
        <f t="shared" si="479"/>
        <v>0</v>
      </c>
    </row>
    <row r="2514" spans="2:26" x14ac:dyDescent="0.25">
      <c r="B2514" s="11">
        <f t="shared" si="480"/>
        <v>44666.249999993932</v>
      </c>
      <c r="C2514" s="1">
        <f t="shared" si="471"/>
        <v>4</v>
      </c>
      <c r="D2514" s="1">
        <f t="shared" si="472"/>
        <v>5</v>
      </c>
      <c r="E2514" s="12">
        <f t="shared" si="473"/>
        <v>7</v>
      </c>
      <c r="F2514" s="124" t="str">
        <f t="shared" si="474"/>
        <v>0</v>
      </c>
      <c r="G2514" s="1">
        <f ca="1">(OFFSET(O2514,0,MATCH(Customer!$J$6,'CDH &amp; HDH'!$P$11:$X$11,0)))</f>
        <v>38</v>
      </c>
      <c r="H2514" s="1" t="str">
        <f t="shared" si="475"/>
        <v>Heating</v>
      </c>
      <c r="I2514" s="1">
        <f ca="1">OFFSET(IF($H2514="Cooling",Customer!$C$25,Customer!$C$52),E2514,D2514)</f>
        <v>66</v>
      </c>
      <c r="J2514" s="1">
        <f ca="1">OFFSET(IF($H2514="Cooling",Customer!$L$25,Customer!$L$52),$E2514,$D2514)</f>
        <v>64</v>
      </c>
      <c r="K2514" s="16">
        <f t="shared" si="476"/>
        <v>0</v>
      </c>
      <c r="L2514" s="16">
        <f t="shared" si="477"/>
        <v>0</v>
      </c>
      <c r="M2514" s="17">
        <f t="shared" ca="1" si="469"/>
        <v>28</v>
      </c>
      <c r="N2514" s="17">
        <f t="shared" ca="1" si="470"/>
        <v>26</v>
      </c>
      <c r="O2514" s="4"/>
      <c r="P2514" s="4">
        <v>51</v>
      </c>
      <c r="Q2514" s="4">
        <v>43</v>
      </c>
      <c r="R2514" s="4">
        <v>33</v>
      </c>
      <c r="S2514" s="4">
        <v>37</v>
      </c>
      <c r="T2514" s="4">
        <v>61</v>
      </c>
      <c r="U2514" s="4">
        <v>44</v>
      </c>
      <c r="V2514" s="13">
        <v>38</v>
      </c>
      <c r="W2514" s="4">
        <v>47</v>
      </c>
      <c r="X2514" s="4">
        <v>47</v>
      </c>
      <c r="Y2514">
        <f t="shared" si="478"/>
        <v>0</v>
      </c>
      <c r="Z2514">
        <f t="shared" si="479"/>
        <v>0</v>
      </c>
    </row>
    <row r="2515" spans="2:26" x14ac:dyDescent="0.25">
      <c r="B2515" s="11">
        <f t="shared" si="480"/>
        <v>44666.291666660596</v>
      </c>
      <c r="C2515" s="1">
        <f t="shared" si="471"/>
        <v>4</v>
      </c>
      <c r="D2515" s="1">
        <f t="shared" si="472"/>
        <v>5</v>
      </c>
      <c r="E2515" s="12">
        <f t="shared" si="473"/>
        <v>8</v>
      </c>
      <c r="F2515" s="124" t="str">
        <f t="shared" si="474"/>
        <v>0</v>
      </c>
      <c r="G2515" s="1">
        <f ca="1">(OFFSET(O2515,0,MATCH(Customer!$J$6,'CDH &amp; HDH'!$P$11:$X$11,0)))</f>
        <v>42</v>
      </c>
      <c r="H2515" s="1" t="str">
        <f t="shared" si="475"/>
        <v>Heating</v>
      </c>
      <c r="I2515" s="1">
        <f ca="1">OFFSET(IF($H2515="Cooling",Customer!$C$25,Customer!$C$52),E2515,D2515)</f>
        <v>70</v>
      </c>
      <c r="J2515" s="1">
        <f ca="1">OFFSET(IF($H2515="Cooling",Customer!$L$25,Customer!$L$52),$E2515,$D2515)</f>
        <v>70</v>
      </c>
      <c r="K2515" s="16">
        <f t="shared" si="476"/>
        <v>0</v>
      </c>
      <c r="L2515" s="16">
        <f t="shared" si="477"/>
        <v>0</v>
      </c>
      <c r="M2515" s="17">
        <f t="shared" ca="1" si="469"/>
        <v>28</v>
      </c>
      <c r="N2515" s="17">
        <f t="shared" ca="1" si="470"/>
        <v>28</v>
      </c>
      <c r="O2515" s="4"/>
      <c r="P2515" s="4">
        <v>49</v>
      </c>
      <c r="Q2515" s="4">
        <v>44</v>
      </c>
      <c r="R2515" s="4">
        <v>33</v>
      </c>
      <c r="S2515" s="4">
        <v>47</v>
      </c>
      <c r="T2515" s="4">
        <v>64</v>
      </c>
      <c r="U2515" s="4">
        <v>47</v>
      </c>
      <c r="V2515" s="13">
        <v>42</v>
      </c>
      <c r="W2515" s="4">
        <v>49</v>
      </c>
      <c r="X2515" s="4">
        <v>50</v>
      </c>
      <c r="Y2515">
        <f t="shared" si="478"/>
        <v>0</v>
      </c>
      <c r="Z2515">
        <f t="shared" si="479"/>
        <v>0</v>
      </c>
    </row>
    <row r="2516" spans="2:26" x14ac:dyDescent="0.25">
      <c r="B2516" s="11">
        <f t="shared" si="480"/>
        <v>44666.33333332726</v>
      </c>
      <c r="C2516" s="1">
        <f t="shared" si="471"/>
        <v>4</v>
      </c>
      <c r="D2516" s="1">
        <f t="shared" si="472"/>
        <v>5</v>
      </c>
      <c r="E2516" s="12">
        <f t="shared" si="473"/>
        <v>9</v>
      </c>
      <c r="F2516" s="124" t="str">
        <f t="shared" si="474"/>
        <v>0</v>
      </c>
      <c r="G2516" s="1">
        <f ca="1">(OFFSET(O2516,0,MATCH(Customer!$J$6,'CDH &amp; HDH'!$P$11:$X$11,0)))</f>
        <v>45</v>
      </c>
      <c r="H2516" s="1" t="str">
        <f t="shared" si="475"/>
        <v>Heating</v>
      </c>
      <c r="I2516" s="1">
        <f ca="1">OFFSET(IF($H2516="Cooling",Customer!$C$25,Customer!$C$52),E2516,D2516)</f>
        <v>70</v>
      </c>
      <c r="J2516" s="1">
        <f ca="1">OFFSET(IF($H2516="Cooling",Customer!$L$25,Customer!$L$52),$E2516,$D2516)</f>
        <v>70</v>
      </c>
      <c r="K2516" s="16">
        <f t="shared" si="476"/>
        <v>0</v>
      </c>
      <c r="L2516" s="16">
        <f t="shared" si="477"/>
        <v>0</v>
      </c>
      <c r="M2516" s="17">
        <f t="shared" ca="1" si="469"/>
        <v>25</v>
      </c>
      <c r="N2516" s="17">
        <f t="shared" ca="1" si="470"/>
        <v>25</v>
      </c>
      <c r="O2516" s="4"/>
      <c r="P2516" s="4">
        <v>53</v>
      </c>
      <c r="Q2516" s="4">
        <v>45</v>
      </c>
      <c r="R2516" s="4">
        <v>34</v>
      </c>
      <c r="S2516" s="4">
        <v>53</v>
      </c>
      <c r="T2516" s="4">
        <v>68</v>
      </c>
      <c r="U2516" s="4">
        <v>48</v>
      </c>
      <c r="V2516" s="13">
        <v>45</v>
      </c>
      <c r="W2516" s="4">
        <v>49</v>
      </c>
      <c r="X2516" s="4">
        <v>51</v>
      </c>
      <c r="Y2516">
        <f t="shared" si="478"/>
        <v>0</v>
      </c>
      <c r="Z2516">
        <f t="shared" si="479"/>
        <v>0</v>
      </c>
    </row>
    <row r="2517" spans="2:26" x14ac:dyDescent="0.25">
      <c r="B2517" s="11">
        <f t="shared" si="480"/>
        <v>44666.374999993925</v>
      </c>
      <c r="C2517" s="1">
        <f t="shared" si="471"/>
        <v>4</v>
      </c>
      <c r="D2517" s="1">
        <f t="shared" si="472"/>
        <v>5</v>
      </c>
      <c r="E2517" s="12">
        <f t="shared" si="473"/>
        <v>10</v>
      </c>
      <c r="F2517" s="124" t="str">
        <f t="shared" si="474"/>
        <v>0</v>
      </c>
      <c r="G2517" s="1">
        <f ca="1">(OFFSET(O2517,0,MATCH(Customer!$J$6,'CDH &amp; HDH'!$P$11:$X$11,0)))</f>
        <v>48</v>
      </c>
      <c r="H2517" s="1" t="str">
        <f t="shared" si="475"/>
        <v>Heating</v>
      </c>
      <c r="I2517" s="1">
        <f ca="1">OFFSET(IF($H2517="Cooling",Customer!$C$25,Customer!$C$52),E2517,D2517)</f>
        <v>70</v>
      </c>
      <c r="J2517" s="1">
        <f ca="1">OFFSET(IF($H2517="Cooling",Customer!$L$25,Customer!$L$52),$E2517,$D2517)</f>
        <v>70</v>
      </c>
      <c r="K2517" s="16">
        <f t="shared" si="476"/>
        <v>0</v>
      </c>
      <c r="L2517" s="16">
        <f t="shared" si="477"/>
        <v>0</v>
      </c>
      <c r="M2517" s="17">
        <f t="shared" ca="1" si="469"/>
        <v>22</v>
      </c>
      <c r="N2517" s="17">
        <f t="shared" ca="1" si="470"/>
        <v>22</v>
      </c>
      <c r="O2517" s="4"/>
      <c r="P2517" s="4">
        <v>52</v>
      </c>
      <c r="Q2517" s="4">
        <v>47</v>
      </c>
      <c r="R2517" s="4">
        <v>34</v>
      </c>
      <c r="S2517" s="4">
        <v>49</v>
      </c>
      <c r="T2517" s="4">
        <v>72</v>
      </c>
      <c r="U2517" s="4">
        <v>52</v>
      </c>
      <c r="V2517" s="13">
        <v>48</v>
      </c>
      <c r="W2517" s="4">
        <v>51</v>
      </c>
      <c r="X2517" s="4">
        <v>56</v>
      </c>
      <c r="Y2517">
        <f t="shared" si="478"/>
        <v>0</v>
      </c>
      <c r="Z2517">
        <f t="shared" si="479"/>
        <v>0</v>
      </c>
    </row>
    <row r="2518" spans="2:26" x14ac:dyDescent="0.25">
      <c r="B2518" s="11">
        <f t="shared" si="480"/>
        <v>44666.416666660589</v>
      </c>
      <c r="C2518" s="1">
        <f t="shared" si="471"/>
        <v>4</v>
      </c>
      <c r="D2518" s="1">
        <f t="shared" si="472"/>
        <v>5</v>
      </c>
      <c r="E2518" s="12">
        <f t="shared" si="473"/>
        <v>11</v>
      </c>
      <c r="F2518" s="124" t="str">
        <f t="shared" si="474"/>
        <v>0</v>
      </c>
      <c r="G2518" s="1">
        <f ca="1">(OFFSET(O2518,0,MATCH(Customer!$J$6,'CDH &amp; HDH'!$P$11:$X$11,0)))</f>
        <v>49</v>
      </c>
      <c r="H2518" s="1" t="str">
        <f t="shared" si="475"/>
        <v>Heating</v>
      </c>
      <c r="I2518" s="1">
        <f ca="1">OFFSET(IF($H2518="Cooling",Customer!$C$25,Customer!$C$52),E2518,D2518)</f>
        <v>70</v>
      </c>
      <c r="J2518" s="1">
        <f ca="1">OFFSET(IF($H2518="Cooling",Customer!$L$25,Customer!$L$52),$E2518,$D2518)</f>
        <v>70</v>
      </c>
      <c r="K2518" s="16">
        <f t="shared" si="476"/>
        <v>0</v>
      </c>
      <c r="L2518" s="16">
        <f t="shared" si="477"/>
        <v>0</v>
      </c>
      <c r="M2518" s="17">
        <f t="shared" ca="1" si="469"/>
        <v>21</v>
      </c>
      <c r="N2518" s="17">
        <f t="shared" ca="1" si="470"/>
        <v>21</v>
      </c>
      <c r="O2518" s="4"/>
      <c r="P2518" s="4">
        <v>56</v>
      </c>
      <c r="Q2518" s="4">
        <v>49</v>
      </c>
      <c r="R2518" s="4">
        <v>34</v>
      </c>
      <c r="S2518" s="4">
        <v>49</v>
      </c>
      <c r="T2518" s="4">
        <v>73</v>
      </c>
      <c r="U2518" s="4">
        <v>53</v>
      </c>
      <c r="V2518" s="13">
        <v>49</v>
      </c>
      <c r="W2518" s="4">
        <v>51</v>
      </c>
      <c r="X2518" s="4">
        <v>57</v>
      </c>
      <c r="Y2518">
        <f t="shared" si="478"/>
        <v>0</v>
      </c>
      <c r="Z2518">
        <f t="shared" si="479"/>
        <v>0</v>
      </c>
    </row>
    <row r="2519" spans="2:26" x14ac:dyDescent="0.25">
      <c r="B2519" s="11">
        <f t="shared" si="480"/>
        <v>44666.458333327253</v>
      </c>
      <c r="C2519" s="1">
        <f t="shared" si="471"/>
        <v>4</v>
      </c>
      <c r="D2519" s="1">
        <f t="shared" si="472"/>
        <v>5</v>
      </c>
      <c r="E2519" s="12">
        <f t="shared" si="473"/>
        <v>12</v>
      </c>
      <c r="F2519" s="124" t="str">
        <f t="shared" si="474"/>
        <v>0</v>
      </c>
      <c r="G2519" s="1">
        <f ca="1">(OFFSET(O2519,0,MATCH(Customer!$J$6,'CDH &amp; HDH'!$P$11:$X$11,0)))</f>
        <v>49</v>
      </c>
      <c r="H2519" s="1" t="str">
        <f t="shared" si="475"/>
        <v>Heating</v>
      </c>
      <c r="I2519" s="1">
        <f ca="1">OFFSET(IF($H2519="Cooling",Customer!$C$25,Customer!$C$52),E2519,D2519)</f>
        <v>70</v>
      </c>
      <c r="J2519" s="1">
        <f ca="1">OFFSET(IF($H2519="Cooling",Customer!$L$25,Customer!$L$52),$E2519,$D2519)</f>
        <v>70</v>
      </c>
      <c r="K2519" s="16">
        <f t="shared" si="476"/>
        <v>0</v>
      </c>
      <c r="L2519" s="16">
        <f t="shared" si="477"/>
        <v>0</v>
      </c>
      <c r="M2519" s="17">
        <f t="shared" ca="1" si="469"/>
        <v>21</v>
      </c>
      <c r="N2519" s="17">
        <f t="shared" ca="1" si="470"/>
        <v>21</v>
      </c>
      <c r="O2519" s="4"/>
      <c r="P2519" s="4">
        <v>58</v>
      </c>
      <c r="Q2519" s="4">
        <v>49</v>
      </c>
      <c r="R2519" s="4">
        <v>35</v>
      </c>
      <c r="S2519" s="4">
        <v>52</v>
      </c>
      <c r="T2519" s="4">
        <v>75</v>
      </c>
      <c r="U2519" s="4">
        <v>55</v>
      </c>
      <c r="V2519" s="13">
        <v>49</v>
      </c>
      <c r="W2519" s="4">
        <v>53</v>
      </c>
      <c r="X2519" s="4">
        <v>59</v>
      </c>
      <c r="Y2519">
        <f t="shared" si="478"/>
        <v>0</v>
      </c>
      <c r="Z2519">
        <f t="shared" si="479"/>
        <v>0</v>
      </c>
    </row>
    <row r="2520" spans="2:26" x14ac:dyDescent="0.25">
      <c r="B2520" s="11">
        <f t="shared" si="480"/>
        <v>44666.499999993917</v>
      </c>
      <c r="C2520" s="1">
        <f t="shared" si="471"/>
        <v>4</v>
      </c>
      <c r="D2520" s="1">
        <f t="shared" si="472"/>
        <v>5</v>
      </c>
      <c r="E2520" s="12">
        <f t="shared" si="473"/>
        <v>13</v>
      </c>
      <c r="F2520" s="124" t="str">
        <f t="shared" si="474"/>
        <v>0</v>
      </c>
      <c r="G2520" s="1">
        <f ca="1">(OFFSET(O2520,0,MATCH(Customer!$J$6,'CDH &amp; HDH'!$P$11:$X$11,0)))</f>
        <v>50</v>
      </c>
      <c r="H2520" s="1" t="str">
        <f t="shared" si="475"/>
        <v>Heating</v>
      </c>
      <c r="I2520" s="1">
        <f ca="1">OFFSET(IF($H2520="Cooling",Customer!$C$25,Customer!$C$52),E2520,D2520)</f>
        <v>70</v>
      </c>
      <c r="J2520" s="1">
        <f ca="1">OFFSET(IF($H2520="Cooling",Customer!$L$25,Customer!$L$52),$E2520,$D2520)</f>
        <v>70</v>
      </c>
      <c r="K2520" s="16">
        <f t="shared" si="476"/>
        <v>0</v>
      </c>
      <c r="L2520" s="16">
        <f t="shared" si="477"/>
        <v>0</v>
      </c>
      <c r="M2520" s="17">
        <f t="shared" ca="1" si="469"/>
        <v>20</v>
      </c>
      <c r="N2520" s="17">
        <f t="shared" ca="1" si="470"/>
        <v>20</v>
      </c>
      <c r="O2520" s="4"/>
      <c r="P2520" s="4">
        <v>59</v>
      </c>
      <c r="Q2520" s="4">
        <v>48</v>
      </c>
      <c r="R2520" s="4">
        <v>35</v>
      </c>
      <c r="S2520" s="4">
        <v>53</v>
      </c>
      <c r="T2520" s="4">
        <v>77</v>
      </c>
      <c r="U2520" s="4">
        <v>56</v>
      </c>
      <c r="V2520" s="13">
        <v>50</v>
      </c>
      <c r="W2520" s="4">
        <v>53</v>
      </c>
      <c r="X2520" s="4">
        <v>62</v>
      </c>
      <c r="Y2520">
        <f t="shared" si="478"/>
        <v>0</v>
      </c>
      <c r="Z2520">
        <f t="shared" si="479"/>
        <v>0</v>
      </c>
    </row>
    <row r="2521" spans="2:26" x14ac:dyDescent="0.25">
      <c r="B2521" s="11">
        <f t="shared" si="480"/>
        <v>44666.541666660582</v>
      </c>
      <c r="C2521" s="1">
        <f t="shared" si="471"/>
        <v>4</v>
      </c>
      <c r="D2521" s="1">
        <f t="shared" si="472"/>
        <v>5</v>
      </c>
      <c r="E2521" s="12">
        <f t="shared" si="473"/>
        <v>14</v>
      </c>
      <c r="F2521" s="124" t="str">
        <f t="shared" si="474"/>
        <v>0</v>
      </c>
      <c r="G2521" s="1">
        <f ca="1">(OFFSET(O2521,0,MATCH(Customer!$J$6,'CDH &amp; HDH'!$P$11:$X$11,0)))</f>
        <v>54</v>
      </c>
      <c r="H2521" s="1" t="str">
        <f t="shared" si="475"/>
        <v>Heating</v>
      </c>
      <c r="I2521" s="1">
        <f ca="1">OFFSET(IF($H2521="Cooling",Customer!$C$25,Customer!$C$52),E2521,D2521)</f>
        <v>70</v>
      </c>
      <c r="J2521" s="1">
        <f ca="1">OFFSET(IF($H2521="Cooling",Customer!$L$25,Customer!$L$52),$E2521,$D2521)</f>
        <v>70</v>
      </c>
      <c r="K2521" s="16">
        <f t="shared" si="476"/>
        <v>0</v>
      </c>
      <c r="L2521" s="16">
        <f t="shared" si="477"/>
        <v>0</v>
      </c>
      <c r="M2521" s="17">
        <f t="shared" ca="1" si="469"/>
        <v>16</v>
      </c>
      <c r="N2521" s="17">
        <f t="shared" ca="1" si="470"/>
        <v>16</v>
      </c>
      <c r="O2521" s="4"/>
      <c r="P2521" s="4">
        <v>60</v>
      </c>
      <c r="Q2521" s="4">
        <v>47</v>
      </c>
      <c r="R2521" s="4">
        <v>35</v>
      </c>
      <c r="S2521" s="4">
        <v>55</v>
      </c>
      <c r="T2521" s="4">
        <v>79</v>
      </c>
      <c r="U2521" s="4">
        <v>58</v>
      </c>
      <c r="V2521" s="13">
        <v>54</v>
      </c>
      <c r="W2521" s="4">
        <v>53</v>
      </c>
      <c r="X2521" s="4">
        <v>63</v>
      </c>
      <c r="Y2521">
        <f t="shared" si="478"/>
        <v>0</v>
      </c>
      <c r="Z2521">
        <f t="shared" si="479"/>
        <v>0</v>
      </c>
    </row>
    <row r="2522" spans="2:26" x14ac:dyDescent="0.25">
      <c r="B2522" s="11">
        <f t="shared" si="480"/>
        <v>44666.583333327246</v>
      </c>
      <c r="C2522" s="1">
        <f t="shared" si="471"/>
        <v>4</v>
      </c>
      <c r="D2522" s="1">
        <f t="shared" si="472"/>
        <v>5</v>
      </c>
      <c r="E2522" s="12">
        <f t="shared" si="473"/>
        <v>15</v>
      </c>
      <c r="F2522" s="124" t="str">
        <f t="shared" si="474"/>
        <v>0</v>
      </c>
      <c r="G2522" s="1">
        <f ca="1">(OFFSET(O2522,0,MATCH(Customer!$J$6,'CDH &amp; HDH'!$P$11:$X$11,0)))</f>
        <v>53</v>
      </c>
      <c r="H2522" s="1" t="str">
        <f t="shared" si="475"/>
        <v>Heating</v>
      </c>
      <c r="I2522" s="1">
        <f ca="1">OFFSET(IF($H2522="Cooling",Customer!$C$25,Customer!$C$52),E2522,D2522)</f>
        <v>70</v>
      </c>
      <c r="J2522" s="1">
        <f ca="1">OFFSET(IF($H2522="Cooling",Customer!$L$25,Customer!$L$52),$E2522,$D2522)</f>
        <v>70</v>
      </c>
      <c r="K2522" s="16">
        <f t="shared" si="476"/>
        <v>0</v>
      </c>
      <c r="L2522" s="16">
        <f t="shared" si="477"/>
        <v>0</v>
      </c>
      <c r="M2522" s="17">
        <f t="shared" ca="1" si="469"/>
        <v>17</v>
      </c>
      <c r="N2522" s="17">
        <f t="shared" ca="1" si="470"/>
        <v>17</v>
      </c>
      <c r="O2522" s="4"/>
      <c r="P2522" s="4">
        <v>60</v>
      </c>
      <c r="Q2522" s="4">
        <v>49</v>
      </c>
      <c r="R2522" s="4">
        <v>34</v>
      </c>
      <c r="S2522" s="4">
        <v>56</v>
      </c>
      <c r="T2522" s="4">
        <v>77</v>
      </c>
      <c r="U2522" s="4">
        <v>59</v>
      </c>
      <c r="V2522" s="13">
        <v>53</v>
      </c>
      <c r="W2522" s="4">
        <v>52</v>
      </c>
      <c r="X2522" s="4">
        <v>63</v>
      </c>
      <c r="Y2522">
        <f t="shared" si="478"/>
        <v>0</v>
      </c>
      <c r="Z2522">
        <f t="shared" si="479"/>
        <v>0</v>
      </c>
    </row>
    <row r="2523" spans="2:26" x14ac:dyDescent="0.25">
      <c r="B2523" s="11">
        <f t="shared" si="480"/>
        <v>44666.62499999391</v>
      </c>
      <c r="C2523" s="1">
        <f t="shared" si="471"/>
        <v>4</v>
      </c>
      <c r="D2523" s="1">
        <f t="shared" si="472"/>
        <v>5</v>
      </c>
      <c r="E2523" s="12">
        <f t="shared" si="473"/>
        <v>16</v>
      </c>
      <c r="F2523" s="124" t="str">
        <f t="shared" si="474"/>
        <v>0</v>
      </c>
      <c r="G2523" s="1">
        <f ca="1">(OFFSET(O2523,0,MATCH(Customer!$J$6,'CDH &amp; HDH'!$P$11:$X$11,0)))</f>
        <v>51</v>
      </c>
      <c r="H2523" s="1" t="str">
        <f t="shared" si="475"/>
        <v>Heating</v>
      </c>
      <c r="I2523" s="1">
        <f ca="1">OFFSET(IF($H2523="Cooling",Customer!$C$25,Customer!$C$52),E2523,D2523)</f>
        <v>70</v>
      </c>
      <c r="J2523" s="1">
        <f ca="1">OFFSET(IF($H2523="Cooling",Customer!$L$25,Customer!$L$52),$E2523,$D2523)</f>
        <v>70</v>
      </c>
      <c r="K2523" s="16">
        <f t="shared" si="476"/>
        <v>0</v>
      </c>
      <c r="L2523" s="16">
        <f t="shared" si="477"/>
        <v>0</v>
      </c>
      <c r="M2523" s="17">
        <f t="shared" ca="1" si="469"/>
        <v>19</v>
      </c>
      <c r="N2523" s="17">
        <f t="shared" ca="1" si="470"/>
        <v>19</v>
      </c>
      <c r="O2523" s="4"/>
      <c r="P2523" s="4">
        <v>60</v>
      </c>
      <c r="Q2523" s="4">
        <v>48</v>
      </c>
      <c r="R2523" s="4">
        <v>34</v>
      </c>
      <c r="S2523" s="4">
        <v>55</v>
      </c>
      <c r="T2523" s="4">
        <v>79</v>
      </c>
      <c r="U2523" s="4">
        <v>59</v>
      </c>
      <c r="V2523" s="13">
        <v>51</v>
      </c>
      <c r="W2523" s="4">
        <v>53</v>
      </c>
      <c r="X2523" s="4">
        <v>63</v>
      </c>
      <c r="Y2523">
        <f t="shared" si="478"/>
        <v>0</v>
      </c>
      <c r="Z2523">
        <f t="shared" si="479"/>
        <v>0</v>
      </c>
    </row>
    <row r="2524" spans="2:26" x14ac:dyDescent="0.25">
      <c r="B2524" s="11">
        <f t="shared" si="480"/>
        <v>44666.666666660574</v>
      </c>
      <c r="C2524" s="1">
        <f t="shared" si="471"/>
        <v>4</v>
      </c>
      <c r="D2524" s="1">
        <f t="shared" si="472"/>
        <v>5</v>
      </c>
      <c r="E2524" s="12">
        <f t="shared" si="473"/>
        <v>17</v>
      </c>
      <c r="F2524" s="124" t="str">
        <f t="shared" si="474"/>
        <v>0</v>
      </c>
      <c r="G2524" s="1">
        <f ca="1">(OFFSET(O2524,0,MATCH(Customer!$J$6,'CDH &amp; HDH'!$P$11:$X$11,0)))</f>
        <v>50</v>
      </c>
      <c r="H2524" s="1" t="str">
        <f t="shared" si="475"/>
        <v>Heating</v>
      </c>
      <c r="I2524" s="1">
        <f ca="1">OFFSET(IF($H2524="Cooling",Customer!$C$25,Customer!$C$52),E2524,D2524)</f>
        <v>70</v>
      </c>
      <c r="J2524" s="1">
        <f ca="1">OFFSET(IF($H2524="Cooling",Customer!$L$25,Customer!$L$52),$E2524,$D2524)</f>
        <v>70</v>
      </c>
      <c r="K2524" s="16">
        <f t="shared" si="476"/>
        <v>0</v>
      </c>
      <c r="L2524" s="16">
        <f t="shared" si="477"/>
        <v>0</v>
      </c>
      <c r="M2524" s="17">
        <f t="shared" ca="1" si="469"/>
        <v>20</v>
      </c>
      <c r="N2524" s="17">
        <f t="shared" ca="1" si="470"/>
        <v>20</v>
      </c>
      <c r="O2524" s="4"/>
      <c r="P2524" s="4">
        <v>59</v>
      </c>
      <c r="Q2524" s="4">
        <v>46</v>
      </c>
      <c r="R2524" s="4">
        <v>33</v>
      </c>
      <c r="S2524" s="4">
        <v>52</v>
      </c>
      <c r="T2524" s="4">
        <v>79</v>
      </c>
      <c r="U2524" s="4">
        <v>59</v>
      </c>
      <c r="V2524" s="13">
        <v>50</v>
      </c>
      <c r="W2524" s="4">
        <v>50</v>
      </c>
      <c r="X2524" s="4">
        <v>62</v>
      </c>
      <c r="Y2524">
        <f t="shared" si="478"/>
        <v>0</v>
      </c>
      <c r="Z2524">
        <f t="shared" si="479"/>
        <v>0</v>
      </c>
    </row>
    <row r="2525" spans="2:26" x14ac:dyDescent="0.25">
      <c r="B2525" s="11">
        <f t="shared" si="480"/>
        <v>44666.708333327239</v>
      </c>
      <c r="C2525" s="1">
        <f t="shared" si="471"/>
        <v>4</v>
      </c>
      <c r="D2525" s="1">
        <f t="shared" si="472"/>
        <v>5</v>
      </c>
      <c r="E2525" s="12">
        <f t="shared" si="473"/>
        <v>18</v>
      </c>
      <c r="F2525" s="124" t="str">
        <f t="shared" si="474"/>
        <v>0</v>
      </c>
      <c r="G2525" s="1">
        <f ca="1">(OFFSET(O2525,0,MATCH(Customer!$J$6,'CDH &amp; HDH'!$P$11:$X$11,0)))</f>
        <v>48</v>
      </c>
      <c r="H2525" s="1" t="str">
        <f t="shared" si="475"/>
        <v>Heating</v>
      </c>
      <c r="I2525" s="1">
        <f ca="1">OFFSET(IF($H2525="Cooling",Customer!$C$25,Customer!$C$52),E2525,D2525)</f>
        <v>70</v>
      </c>
      <c r="J2525" s="1">
        <f ca="1">OFFSET(IF($H2525="Cooling",Customer!$L$25,Customer!$L$52),$E2525,$D2525)</f>
        <v>70</v>
      </c>
      <c r="K2525" s="16">
        <f t="shared" si="476"/>
        <v>0</v>
      </c>
      <c r="L2525" s="16">
        <f t="shared" si="477"/>
        <v>0</v>
      </c>
      <c r="M2525" s="17">
        <f t="shared" ca="1" si="469"/>
        <v>22</v>
      </c>
      <c r="N2525" s="17">
        <f t="shared" ca="1" si="470"/>
        <v>22</v>
      </c>
      <c r="O2525" s="4"/>
      <c r="P2525" s="4">
        <v>59</v>
      </c>
      <c r="Q2525" s="4">
        <v>43</v>
      </c>
      <c r="R2525" s="4">
        <v>32</v>
      </c>
      <c r="S2525" s="4">
        <v>52</v>
      </c>
      <c r="T2525" s="4">
        <v>79</v>
      </c>
      <c r="U2525" s="4">
        <v>59</v>
      </c>
      <c r="V2525" s="13">
        <v>48</v>
      </c>
      <c r="W2525" s="4">
        <v>45</v>
      </c>
      <c r="X2525" s="4">
        <v>60</v>
      </c>
      <c r="Y2525">
        <f t="shared" si="478"/>
        <v>0</v>
      </c>
      <c r="Z2525">
        <f t="shared" si="479"/>
        <v>0</v>
      </c>
    </row>
    <row r="2526" spans="2:26" x14ac:dyDescent="0.25">
      <c r="B2526" s="11">
        <f t="shared" si="480"/>
        <v>44666.749999993903</v>
      </c>
      <c r="C2526" s="1">
        <f t="shared" si="471"/>
        <v>4</v>
      </c>
      <c r="D2526" s="1">
        <f t="shared" si="472"/>
        <v>5</v>
      </c>
      <c r="E2526" s="12">
        <f t="shared" si="473"/>
        <v>19</v>
      </c>
      <c r="F2526" s="124" t="str">
        <f t="shared" si="474"/>
        <v>0</v>
      </c>
      <c r="G2526" s="1">
        <f ca="1">(OFFSET(O2526,0,MATCH(Customer!$J$6,'CDH &amp; HDH'!$P$11:$X$11,0)))</f>
        <v>45</v>
      </c>
      <c r="H2526" s="1" t="str">
        <f t="shared" si="475"/>
        <v>Heating</v>
      </c>
      <c r="I2526" s="1">
        <f ca="1">OFFSET(IF($H2526="Cooling",Customer!$C$25,Customer!$C$52),E2526,D2526)</f>
        <v>66</v>
      </c>
      <c r="J2526" s="1">
        <f ca="1">OFFSET(IF($H2526="Cooling",Customer!$L$25,Customer!$L$52),$E2526,$D2526)</f>
        <v>64</v>
      </c>
      <c r="K2526" s="16">
        <f t="shared" si="476"/>
        <v>0</v>
      </c>
      <c r="L2526" s="16">
        <f t="shared" si="477"/>
        <v>0</v>
      </c>
      <c r="M2526" s="17">
        <f t="shared" ca="1" si="469"/>
        <v>21</v>
      </c>
      <c r="N2526" s="17">
        <f t="shared" ca="1" si="470"/>
        <v>19</v>
      </c>
      <c r="O2526" s="4"/>
      <c r="P2526" s="4">
        <v>58</v>
      </c>
      <c r="Q2526" s="4">
        <v>42</v>
      </c>
      <c r="R2526" s="4">
        <v>31</v>
      </c>
      <c r="S2526" s="4">
        <v>49</v>
      </c>
      <c r="T2526" s="4">
        <v>75</v>
      </c>
      <c r="U2526" s="4">
        <v>57</v>
      </c>
      <c r="V2526" s="13">
        <v>45</v>
      </c>
      <c r="W2526" s="4">
        <v>45</v>
      </c>
      <c r="X2526" s="4">
        <v>56</v>
      </c>
      <c r="Y2526">
        <f t="shared" si="478"/>
        <v>0</v>
      </c>
      <c r="Z2526">
        <f t="shared" si="479"/>
        <v>0</v>
      </c>
    </row>
    <row r="2527" spans="2:26" x14ac:dyDescent="0.25">
      <c r="B2527" s="11">
        <f t="shared" si="480"/>
        <v>44666.791666660567</v>
      </c>
      <c r="C2527" s="1">
        <f t="shared" si="471"/>
        <v>4</v>
      </c>
      <c r="D2527" s="1">
        <f t="shared" si="472"/>
        <v>5</v>
      </c>
      <c r="E2527" s="12">
        <f t="shared" si="473"/>
        <v>20</v>
      </c>
      <c r="F2527" s="124" t="str">
        <f t="shared" si="474"/>
        <v>0</v>
      </c>
      <c r="G2527" s="1">
        <f ca="1">(OFFSET(O2527,0,MATCH(Customer!$J$6,'CDH &amp; HDH'!$P$11:$X$11,0)))</f>
        <v>42</v>
      </c>
      <c r="H2527" s="1" t="str">
        <f t="shared" si="475"/>
        <v>Heating</v>
      </c>
      <c r="I2527" s="1">
        <f ca="1">OFFSET(IF($H2527="Cooling",Customer!$C$25,Customer!$C$52),E2527,D2527)</f>
        <v>66</v>
      </c>
      <c r="J2527" s="1">
        <f ca="1">OFFSET(IF($H2527="Cooling",Customer!$L$25,Customer!$L$52),$E2527,$D2527)</f>
        <v>64</v>
      </c>
      <c r="K2527" s="16">
        <f t="shared" si="476"/>
        <v>0</v>
      </c>
      <c r="L2527" s="16">
        <f t="shared" si="477"/>
        <v>0</v>
      </c>
      <c r="M2527" s="17">
        <f t="shared" ca="1" si="469"/>
        <v>24</v>
      </c>
      <c r="N2527" s="17">
        <f t="shared" ca="1" si="470"/>
        <v>22</v>
      </c>
      <c r="O2527" s="4"/>
      <c r="P2527" s="4">
        <v>58</v>
      </c>
      <c r="Q2527" s="4">
        <v>40</v>
      </c>
      <c r="R2527" s="4">
        <v>31</v>
      </c>
      <c r="S2527" s="4">
        <v>45</v>
      </c>
      <c r="T2527" s="4">
        <v>74</v>
      </c>
      <c r="U2527" s="4">
        <v>54</v>
      </c>
      <c r="V2527" s="13">
        <v>42</v>
      </c>
      <c r="W2527" s="4">
        <v>44</v>
      </c>
      <c r="X2527" s="4">
        <v>52</v>
      </c>
      <c r="Y2527">
        <f t="shared" si="478"/>
        <v>0</v>
      </c>
      <c r="Z2527">
        <f t="shared" si="479"/>
        <v>0</v>
      </c>
    </row>
    <row r="2528" spans="2:26" x14ac:dyDescent="0.25">
      <c r="B2528" s="11">
        <f t="shared" si="480"/>
        <v>44666.833333327231</v>
      </c>
      <c r="C2528" s="1">
        <f t="shared" si="471"/>
        <v>4</v>
      </c>
      <c r="D2528" s="1">
        <f t="shared" si="472"/>
        <v>5</v>
      </c>
      <c r="E2528" s="12">
        <f t="shared" si="473"/>
        <v>21</v>
      </c>
      <c r="F2528" s="124" t="str">
        <f t="shared" si="474"/>
        <v>0</v>
      </c>
      <c r="G2528" s="1">
        <f ca="1">(OFFSET(O2528,0,MATCH(Customer!$J$6,'CDH &amp; HDH'!$P$11:$X$11,0)))</f>
        <v>41</v>
      </c>
      <c r="H2528" s="1" t="str">
        <f t="shared" si="475"/>
        <v>Heating</v>
      </c>
      <c r="I2528" s="1">
        <f ca="1">OFFSET(IF($H2528="Cooling",Customer!$C$25,Customer!$C$52),E2528,D2528)</f>
        <v>66</v>
      </c>
      <c r="J2528" s="1">
        <f ca="1">OFFSET(IF($H2528="Cooling",Customer!$L$25,Customer!$L$52),$E2528,$D2528)</f>
        <v>64</v>
      </c>
      <c r="K2528" s="16">
        <f t="shared" si="476"/>
        <v>0</v>
      </c>
      <c r="L2528" s="16">
        <f t="shared" si="477"/>
        <v>0</v>
      </c>
      <c r="M2528" s="17">
        <f t="shared" ca="1" si="469"/>
        <v>25</v>
      </c>
      <c r="N2528" s="17">
        <f t="shared" ca="1" si="470"/>
        <v>23</v>
      </c>
      <c r="O2528" s="4"/>
      <c r="P2528" s="4">
        <v>58</v>
      </c>
      <c r="Q2528" s="4">
        <v>38</v>
      </c>
      <c r="R2528" s="4">
        <v>31</v>
      </c>
      <c r="S2528" s="4">
        <v>43</v>
      </c>
      <c r="T2528" s="4">
        <v>73</v>
      </c>
      <c r="U2528" s="4">
        <v>52</v>
      </c>
      <c r="V2528" s="13">
        <v>41</v>
      </c>
      <c r="W2528" s="4">
        <v>44</v>
      </c>
      <c r="X2528" s="4">
        <v>52</v>
      </c>
      <c r="Y2528">
        <f t="shared" si="478"/>
        <v>0</v>
      </c>
      <c r="Z2528">
        <f t="shared" si="479"/>
        <v>0</v>
      </c>
    </row>
    <row r="2529" spans="2:26" x14ac:dyDescent="0.25">
      <c r="B2529" s="11">
        <f t="shared" si="480"/>
        <v>44666.874999993895</v>
      </c>
      <c r="C2529" s="1">
        <f t="shared" si="471"/>
        <v>4</v>
      </c>
      <c r="D2529" s="1">
        <f t="shared" si="472"/>
        <v>5</v>
      </c>
      <c r="E2529" s="12">
        <f t="shared" si="473"/>
        <v>22</v>
      </c>
      <c r="F2529" s="124" t="str">
        <f t="shared" si="474"/>
        <v>0</v>
      </c>
      <c r="G2529" s="1">
        <f ca="1">(OFFSET(O2529,0,MATCH(Customer!$J$6,'CDH &amp; HDH'!$P$11:$X$11,0)))</f>
        <v>39</v>
      </c>
      <c r="H2529" s="1" t="str">
        <f t="shared" si="475"/>
        <v>Heating</v>
      </c>
      <c r="I2529" s="1">
        <f ca="1">OFFSET(IF($H2529="Cooling",Customer!$C$25,Customer!$C$52),E2529,D2529)</f>
        <v>66</v>
      </c>
      <c r="J2529" s="1">
        <f ca="1">OFFSET(IF($H2529="Cooling",Customer!$L$25,Customer!$L$52),$E2529,$D2529)</f>
        <v>64</v>
      </c>
      <c r="K2529" s="16">
        <f t="shared" si="476"/>
        <v>0</v>
      </c>
      <c r="L2529" s="16">
        <f t="shared" si="477"/>
        <v>0</v>
      </c>
      <c r="M2529" s="17">
        <f t="shared" ca="1" si="469"/>
        <v>27</v>
      </c>
      <c r="N2529" s="17">
        <f t="shared" ca="1" si="470"/>
        <v>25</v>
      </c>
      <c r="O2529" s="4"/>
      <c r="P2529" s="4">
        <v>57</v>
      </c>
      <c r="Q2529" s="4">
        <v>39</v>
      </c>
      <c r="R2529" s="4">
        <v>31</v>
      </c>
      <c r="S2529" s="4">
        <v>42</v>
      </c>
      <c r="T2529" s="4">
        <v>72</v>
      </c>
      <c r="U2529" s="4">
        <v>52</v>
      </c>
      <c r="V2529" s="13">
        <v>39</v>
      </c>
      <c r="W2529" s="4">
        <v>43</v>
      </c>
      <c r="X2529" s="4">
        <v>48</v>
      </c>
      <c r="Y2529">
        <f t="shared" si="478"/>
        <v>0</v>
      </c>
      <c r="Z2529">
        <f t="shared" si="479"/>
        <v>0</v>
      </c>
    </row>
    <row r="2530" spans="2:26" x14ac:dyDescent="0.25">
      <c r="B2530" s="11">
        <f t="shared" si="480"/>
        <v>44666.91666666056</v>
      </c>
      <c r="C2530" s="1">
        <f t="shared" si="471"/>
        <v>4</v>
      </c>
      <c r="D2530" s="1">
        <f t="shared" si="472"/>
        <v>5</v>
      </c>
      <c r="E2530" s="12">
        <f t="shared" si="473"/>
        <v>23</v>
      </c>
      <c r="F2530" s="124" t="str">
        <f t="shared" si="474"/>
        <v>0</v>
      </c>
      <c r="G2530" s="1">
        <f ca="1">(OFFSET(O2530,0,MATCH(Customer!$J$6,'CDH &amp; HDH'!$P$11:$X$11,0)))</f>
        <v>38</v>
      </c>
      <c r="H2530" s="1" t="str">
        <f t="shared" si="475"/>
        <v>Heating</v>
      </c>
      <c r="I2530" s="1">
        <f ca="1">OFFSET(IF($H2530="Cooling",Customer!$C$25,Customer!$C$52),E2530,D2530)</f>
        <v>66</v>
      </c>
      <c r="J2530" s="1">
        <f ca="1">OFFSET(IF($H2530="Cooling",Customer!$L$25,Customer!$L$52),$E2530,$D2530)</f>
        <v>64</v>
      </c>
      <c r="K2530" s="16">
        <f t="shared" si="476"/>
        <v>0</v>
      </c>
      <c r="L2530" s="16">
        <f t="shared" si="477"/>
        <v>0</v>
      </c>
      <c r="M2530" s="17">
        <f t="shared" ca="1" si="469"/>
        <v>28</v>
      </c>
      <c r="N2530" s="17">
        <f t="shared" ca="1" si="470"/>
        <v>26</v>
      </c>
      <c r="O2530" s="4"/>
      <c r="P2530" s="4">
        <v>57</v>
      </c>
      <c r="Q2530" s="4">
        <v>39</v>
      </c>
      <c r="R2530" s="4">
        <v>30</v>
      </c>
      <c r="S2530" s="4">
        <v>40</v>
      </c>
      <c r="T2530" s="4">
        <v>72</v>
      </c>
      <c r="U2530" s="4">
        <v>50</v>
      </c>
      <c r="V2530" s="13">
        <v>38</v>
      </c>
      <c r="W2530" s="4">
        <v>43</v>
      </c>
      <c r="X2530" s="4">
        <v>43</v>
      </c>
      <c r="Y2530">
        <f t="shared" si="478"/>
        <v>0</v>
      </c>
      <c r="Z2530">
        <f t="shared" si="479"/>
        <v>0</v>
      </c>
    </row>
    <row r="2531" spans="2:26" x14ac:dyDescent="0.25">
      <c r="B2531" s="11">
        <f t="shared" si="480"/>
        <v>44666.958333327224</v>
      </c>
      <c r="C2531" s="1">
        <f t="shared" si="471"/>
        <v>4</v>
      </c>
      <c r="D2531" s="1">
        <f t="shared" si="472"/>
        <v>5</v>
      </c>
      <c r="E2531" s="12">
        <f t="shared" si="473"/>
        <v>24</v>
      </c>
      <c r="F2531" s="124" t="str">
        <f t="shared" si="474"/>
        <v>0</v>
      </c>
      <c r="G2531" s="1">
        <f ca="1">(OFFSET(O2531,0,MATCH(Customer!$J$6,'CDH &amp; HDH'!$P$11:$X$11,0)))</f>
        <v>37</v>
      </c>
      <c r="H2531" s="1" t="str">
        <f t="shared" si="475"/>
        <v>Heating</v>
      </c>
      <c r="I2531" s="1">
        <f ca="1">OFFSET(IF($H2531="Cooling",Customer!$C$25,Customer!$C$52),E2531,D2531)</f>
        <v>66</v>
      </c>
      <c r="J2531" s="1">
        <f ca="1">OFFSET(IF($H2531="Cooling",Customer!$L$25,Customer!$L$52),$E2531,$D2531)</f>
        <v>64</v>
      </c>
      <c r="K2531" s="16">
        <f t="shared" si="476"/>
        <v>0</v>
      </c>
      <c r="L2531" s="16">
        <f t="shared" si="477"/>
        <v>0</v>
      </c>
      <c r="M2531" s="17">
        <f t="shared" ca="1" si="469"/>
        <v>29</v>
      </c>
      <c r="N2531" s="17">
        <f t="shared" ca="1" si="470"/>
        <v>27</v>
      </c>
      <c r="O2531" s="4"/>
      <c r="P2531" s="4">
        <v>54</v>
      </c>
      <c r="Q2531" s="4">
        <v>38</v>
      </c>
      <c r="R2531" s="4">
        <v>29</v>
      </c>
      <c r="S2531" s="4">
        <v>39</v>
      </c>
      <c r="T2531" s="4">
        <v>70</v>
      </c>
      <c r="U2531" s="4">
        <v>47</v>
      </c>
      <c r="V2531" s="13">
        <v>37</v>
      </c>
      <c r="W2531" s="4">
        <v>42</v>
      </c>
      <c r="X2531" s="4">
        <v>41</v>
      </c>
      <c r="Y2531">
        <f t="shared" si="478"/>
        <v>0</v>
      </c>
      <c r="Z2531">
        <f t="shared" si="479"/>
        <v>0</v>
      </c>
    </row>
    <row r="2532" spans="2:26" x14ac:dyDescent="0.25">
      <c r="B2532" s="11">
        <f t="shared" si="480"/>
        <v>44666.999999993888</v>
      </c>
      <c r="C2532" s="1">
        <f t="shared" si="471"/>
        <v>4</v>
      </c>
      <c r="D2532" s="1">
        <f t="shared" si="472"/>
        <v>6</v>
      </c>
      <c r="E2532" s="12">
        <f t="shared" si="473"/>
        <v>1</v>
      </c>
      <c r="F2532" s="124" t="str">
        <f t="shared" si="474"/>
        <v>0</v>
      </c>
      <c r="G2532" s="1">
        <f ca="1">(OFFSET(O2532,0,MATCH(Customer!$J$6,'CDH &amp; HDH'!$P$11:$X$11,0)))</f>
        <v>34</v>
      </c>
      <c r="H2532" s="1" t="str">
        <f t="shared" si="475"/>
        <v>Heating</v>
      </c>
      <c r="I2532" s="1">
        <f ca="1">OFFSET(IF($H2532="Cooling",Customer!$C$25,Customer!$C$52),E2532,D2532)</f>
        <v>66</v>
      </c>
      <c r="J2532" s="1">
        <f ca="1">OFFSET(IF($H2532="Cooling",Customer!$L$25,Customer!$L$52),$E2532,$D2532)</f>
        <v>64</v>
      </c>
      <c r="K2532" s="16">
        <f t="shared" si="476"/>
        <v>0</v>
      </c>
      <c r="L2532" s="16">
        <f t="shared" si="477"/>
        <v>0</v>
      </c>
      <c r="M2532" s="17">
        <f t="shared" ca="1" si="469"/>
        <v>32</v>
      </c>
      <c r="N2532" s="17">
        <f t="shared" ca="1" si="470"/>
        <v>30</v>
      </c>
      <c r="O2532" s="4"/>
      <c r="P2532" s="4">
        <v>54</v>
      </c>
      <c r="Q2532" s="4">
        <v>38</v>
      </c>
      <c r="R2532" s="4">
        <v>28</v>
      </c>
      <c r="S2532" s="4">
        <v>37</v>
      </c>
      <c r="T2532" s="4">
        <v>68</v>
      </c>
      <c r="U2532" s="4">
        <v>47</v>
      </c>
      <c r="V2532" s="13">
        <v>34</v>
      </c>
      <c r="W2532" s="4">
        <v>42</v>
      </c>
      <c r="X2532" s="4">
        <v>39</v>
      </c>
      <c r="Y2532">
        <f t="shared" si="478"/>
        <v>0</v>
      </c>
      <c r="Z2532">
        <f t="shared" si="479"/>
        <v>0</v>
      </c>
    </row>
    <row r="2533" spans="2:26" x14ac:dyDescent="0.25">
      <c r="B2533" s="11">
        <f t="shared" si="480"/>
        <v>44667.041666660552</v>
      </c>
      <c r="C2533" s="1">
        <f t="shared" si="471"/>
        <v>4</v>
      </c>
      <c r="D2533" s="1">
        <f t="shared" si="472"/>
        <v>6</v>
      </c>
      <c r="E2533" s="12">
        <f t="shared" si="473"/>
        <v>2</v>
      </c>
      <c r="F2533" s="124" t="str">
        <f t="shared" si="474"/>
        <v>0</v>
      </c>
      <c r="G2533" s="1">
        <f ca="1">(OFFSET(O2533,0,MATCH(Customer!$J$6,'CDH &amp; HDH'!$P$11:$X$11,0)))</f>
        <v>35</v>
      </c>
      <c r="H2533" s="1" t="str">
        <f t="shared" si="475"/>
        <v>Heating</v>
      </c>
      <c r="I2533" s="1">
        <f ca="1">OFFSET(IF($H2533="Cooling",Customer!$C$25,Customer!$C$52),E2533,D2533)</f>
        <v>66</v>
      </c>
      <c r="J2533" s="1">
        <f ca="1">OFFSET(IF($H2533="Cooling",Customer!$L$25,Customer!$L$52),$E2533,$D2533)</f>
        <v>64</v>
      </c>
      <c r="K2533" s="16">
        <f t="shared" si="476"/>
        <v>0</v>
      </c>
      <c r="L2533" s="16">
        <f t="shared" si="477"/>
        <v>0</v>
      </c>
      <c r="M2533" s="17">
        <f t="shared" ca="1" si="469"/>
        <v>31</v>
      </c>
      <c r="N2533" s="17">
        <f t="shared" ca="1" si="470"/>
        <v>29</v>
      </c>
      <c r="O2533" s="4"/>
      <c r="P2533" s="4">
        <v>55</v>
      </c>
      <c r="Q2533" s="4">
        <v>38</v>
      </c>
      <c r="R2533" s="4">
        <v>27</v>
      </c>
      <c r="S2533" s="4">
        <v>36</v>
      </c>
      <c r="T2533" s="4">
        <v>64</v>
      </c>
      <c r="U2533" s="4">
        <v>46</v>
      </c>
      <c r="V2533" s="13">
        <v>35</v>
      </c>
      <c r="W2533" s="4">
        <v>42</v>
      </c>
      <c r="X2533" s="4">
        <v>37</v>
      </c>
      <c r="Y2533">
        <f t="shared" si="478"/>
        <v>0</v>
      </c>
      <c r="Z2533">
        <f t="shared" si="479"/>
        <v>0</v>
      </c>
    </row>
    <row r="2534" spans="2:26" x14ac:dyDescent="0.25">
      <c r="B2534" s="11">
        <f t="shared" si="480"/>
        <v>44667.083333327217</v>
      </c>
      <c r="C2534" s="1">
        <f t="shared" si="471"/>
        <v>4</v>
      </c>
      <c r="D2534" s="1">
        <f t="shared" si="472"/>
        <v>6</v>
      </c>
      <c r="E2534" s="12">
        <f t="shared" si="473"/>
        <v>3</v>
      </c>
      <c r="F2534" s="124" t="str">
        <f t="shared" si="474"/>
        <v>0</v>
      </c>
      <c r="G2534" s="1">
        <f ca="1">(OFFSET(O2534,0,MATCH(Customer!$J$6,'CDH &amp; HDH'!$P$11:$X$11,0)))</f>
        <v>34</v>
      </c>
      <c r="H2534" s="1" t="str">
        <f t="shared" si="475"/>
        <v>Heating</v>
      </c>
      <c r="I2534" s="1">
        <f ca="1">OFFSET(IF($H2534="Cooling",Customer!$C$25,Customer!$C$52),E2534,D2534)</f>
        <v>66</v>
      </c>
      <c r="J2534" s="1">
        <f ca="1">OFFSET(IF($H2534="Cooling",Customer!$L$25,Customer!$L$52),$E2534,$D2534)</f>
        <v>64</v>
      </c>
      <c r="K2534" s="16">
        <f t="shared" si="476"/>
        <v>0</v>
      </c>
      <c r="L2534" s="16">
        <f t="shared" si="477"/>
        <v>0</v>
      </c>
      <c r="M2534" s="17">
        <f t="shared" ca="1" si="469"/>
        <v>32</v>
      </c>
      <c r="N2534" s="17">
        <f t="shared" ca="1" si="470"/>
        <v>30</v>
      </c>
      <c r="O2534" s="4"/>
      <c r="P2534" s="4">
        <v>56</v>
      </c>
      <c r="Q2534" s="4">
        <v>37</v>
      </c>
      <c r="R2534" s="4">
        <v>27</v>
      </c>
      <c r="S2534" s="4">
        <v>36</v>
      </c>
      <c r="T2534" s="4">
        <v>64</v>
      </c>
      <c r="U2534" s="4">
        <v>45</v>
      </c>
      <c r="V2534" s="13">
        <v>34</v>
      </c>
      <c r="W2534" s="4">
        <v>42</v>
      </c>
      <c r="X2534" s="4">
        <v>37</v>
      </c>
      <c r="Y2534">
        <f t="shared" si="478"/>
        <v>0</v>
      </c>
      <c r="Z2534">
        <f t="shared" si="479"/>
        <v>0</v>
      </c>
    </row>
    <row r="2535" spans="2:26" x14ac:dyDescent="0.25">
      <c r="B2535" s="11">
        <f t="shared" si="480"/>
        <v>44667.124999993881</v>
      </c>
      <c r="C2535" s="1">
        <f t="shared" si="471"/>
        <v>4</v>
      </c>
      <c r="D2535" s="1">
        <f t="shared" si="472"/>
        <v>6</v>
      </c>
      <c r="E2535" s="12">
        <f t="shared" si="473"/>
        <v>4</v>
      </c>
      <c r="F2535" s="124" t="str">
        <f t="shared" si="474"/>
        <v>0</v>
      </c>
      <c r="G2535" s="1">
        <f ca="1">(OFFSET(O2535,0,MATCH(Customer!$J$6,'CDH &amp; HDH'!$P$11:$X$11,0)))</f>
        <v>34</v>
      </c>
      <c r="H2535" s="1" t="str">
        <f t="shared" si="475"/>
        <v>Heating</v>
      </c>
      <c r="I2535" s="1">
        <f ca="1">OFFSET(IF($H2535="Cooling",Customer!$C$25,Customer!$C$52),E2535,D2535)</f>
        <v>66</v>
      </c>
      <c r="J2535" s="1">
        <f ca="1">OFFSET(IF($H2535="Cooling",Customer!$L$25,Customer!$L$52),$E2535,$D2535)</f>
        <v>64</v>
      </c>
      <c r="K2535" s="16">
        <f t="shared" si="476"/>
        <v>0</v>
      </c>
      <c r="L2535" s="16">
        <f t="shared" si="477"/>
        <v>0</v>
      </c>
      <c r="M2535" s="17">
        <f t="shared" ca="1" si="469"/>
        <v>32</v>
      </c>
      <c r="N2535" s="17">
        <f t="shared" ca="1" si="470"/>
        <v>30</v>
      </c>
      <c r="O2535" s="4"/>
      <c r="P2535" s="4">
        <v>55</v>
      </c>
      <c r="Q2535" s="4">
        <v>37</v>
      </c>
      <c r="R2535" s="4">
        <v>26</v>
      </c>
      <c r="S2535" s="4">
        <v>37</v>
      </c>
      <c r="T2535" s="4">
        <v>63</v>
      </c>
      <c r="U2535" s="4">
        <v>40</v>
      </c>
      <c r="V2535" s="13">
        <v>34</v>
      </c>
      <c r="W2535" s="4">
        <v>42</v>
      </c>
      <c r="X2535" s="4">
        <v>36</v>
      </c>
      <c r="Y2535">
        <f t="shared" si="478"/>
        <v>0</v>
      </c>
      <c r="Z2535">
        <f t="shared" si="479"/>
        <v>0</v>
      </c>
    </row>
    <row r="2536" spans="2:26" x14ac:dyDescent="0.25">
      <c r="B2536" s="11">
        <f t="shared" si="480"/>
        <v>44667.166666660545</v>
      </c>
      <c r="C2536" s="1">
        <f t="shared" si="471"/>
        <v>4</v>
      </c>
      <c r="D2536" s="1">
        <f t="shared" si="472"/>
        <v>6</v>
      </c>
      <c r="E2536" s="12">
        <f t="shared" si="473"/>
        <v>5</v>
      </c>
      <c r="F2536" s="124" t="str">
        <f t="shared" si="474"/>
        <v>0</v>
      </c>
      <c r="G2536" s="1">
        <f ca="1">(OFFSET(O2536,0,MATCH(Customer!$J$6,'CDH &amp; HDH'!$P$11:$X$11,0)))</f>
        <v>33</v>
      </c>
      <c r="H2536" s="1" t="str">
        <f t="shared" si="475"/>
        <v>Heating</v>
      </c>
      <c r="I2536" s="1">
        <f ca="1">OFFSET(IF($H2536="Cooling",Customer!$C$25,Customer!$C$52),E2536,D2536)</f>
        <v>66</v>
      </c>
      <c r="J2536" s="1">
        <f ca="1">OFFSET(IF($H2536="Cooling",Customer!$L$25,Customer!$L$52),$E2536,$D2536)</f>
        <v>64</v>
      </c>
      <c r="K2536" s="16">
        <f t="shared" si="476"/>
        <v>0</v>
      </c>
      <c r="L2536" s="16">
        <f t="shared" si="477"/>
        <v>0</v>
      </c>
      <c r="M2536" s="17">
        <f t="shared" ca="1" si="469"/>
        <v>33</v>
      </c>
      <c r="N2536" s="17">
        <f t="shared" ca="1" si="470"/>
        <v>31</v>
      </c>
      <c r="O2536" s="4"/>
      <c r="P2536" s="4">
        <v>55</v>
      </c>
      <c r="Q2536" s="4">
        <v>36</v>
      </c>
      <c r="R2536" s="4">
        <v>25</v>
      </c>
      <c r="S2536" s="4">
        <v>37</v>
      </c>
      <c r="T2536" s="4">
        <v>63</v>
      </c>
      <c r="U2536" s="4">
        <v>38</v>
      </c>
      <c r="V2536" s="13">
        <v>33</v>
      </c>
      <c r="W2536" s="4">
        <v>40</v>
      </c>
      <c r="X2536" s="4">
        <v>35</v>
      </c>
      <c r="Y2536">
        <f t="shared" si="478"/>
        <v>0</v>
      </c>
      <c r="Z2536">
        <f t="shared" si="479"/>
        <v>0</v>
      </c>
    </row>
    <row r="2537" spans="2:26" x14ac:dyDescent="0.25">
      <c r="B2537" s="11">
        <f t="shared" si="480"/>
        <v>44667.208333327209</v>
      </c>
      <c r="C2537" s="1">
        <f t="shared" si="471"/>
        <v>4</v>
      </c>
      <c r="D2537" s="1">
        <f t="shared" si="472"/>
        <v>6</v>
      </c>
      <c r="E2537" s="12">
        <f t="shared" si="473"/>
        <v>6</v>
      </c>
      <c r="F2537" s="124" t="str">
        <f t="shared" si="474"/>
        <v>0</v>
      </c>
      <c r="G2537" s="1">
        <f ca="1">(OFFSET(O2537,0,MATCH(Customer!$J$6,'CDH &amp; HDH'!$P$11:$X$11,0)))</f>
        <v>33</v>
      </c>
      <c r="H2537" s="1" t="str">
        <f t="shared" si="475"/>
        <v>Heating</v>
      </c>
      <c r="I2537" s="1">
        <f ca="1">OFFSET(IF($H2537="Cooling",Customer!$C$25,Customer!$C$52),E2537,D2537)</f>
        <v>66</v>
      </c>
      <c r="J2537" s="1">
        <f ca="1">OFFSET(IF($H2537="Cooling",Customer!$L$25,Customer!$L$52),$E2537,$D2537)</f>
        <v>64</v>
      </c>
      <c r="K2537" s="16">
        <f t="shared" si="476"/>
        <v>0</v>
      </c>
      <c r="L2537" s="16">
        <f t="shared" si="477"/>
        <v>0</v>
      </c>
      <c r="M2537" s="17">
        <f t="shared" ca="1" si="469"/>
        <v>33</v>
      </c>
      <c r="N2537" s="17">
        <f t="shared" ca="1" si="470"/>
        <v>31</v>
      </c>
      <c r="O2537" s="4"/>
      <c r="P2537" s="4">
        <v>55</v>
      </c>
      <c r="Q2537" s="4">
        <v>33</v>
      </c>
      <c r="R2537" s="4">
        <v>24</v>
      </c>
      <c r="S2537" s="4">
        <v>37</v>
      </c>
      <c r="T2537" s="4">
        <v>63</v>
      </c>
      <c r="U2537" s="4">
        <v>40</v>
      </c>
      <c r="V2537" s="13">
        <v>33</v>
      </c>
      <c r="W2537" s="4">
        <v>39</v>
      </c>
      <c r="X2537" s="4">
        <v>34</v>
      </c>
      <c r="Y2537">
        <f t="shared" si="478"/>
        <v>0</v>
      </c>
      <c r="Z2537">
        <f t="shared" si="479"/>
        <v>0</v>
      </c>
    </row>
    <row r="2538" spans="2:26" x14ac:dyDescent="0.25">
      <c r="B2538" s="11">
        <f t="shared" si="480"/>
        <v>44667.249999993874</v>
      </c>
      <c r="C2538" s="1">
        <f t="shared" si="471"/>
        <v>4</v>
      </c>
      <c r="D2538" s="1">
        <f t="shared" si="472"/>
        <v>6</v>
      </c>
      <c r="E2538" s="12">
        <f t="shared" si="473"/>
        <v>7</v>
      </c>
      <c r="F2538" s="124" t="str">
        <f t="shared" si="474"/>
        <v>0</v>
      </c>
      <c r="G2538" s="1">
        <f ca="1">(OFFSET(O2538,0,MATCH(Customer!$J$6,'CDH &amp; HDH'!$P$11:$X$11,0)))</f>
        <v>34</v>
      </c>
      <c r="H2538" s="1" t="str">
        <f t="shared" si="475"/>
        <v>Heating</v>
      </c>
      <c r="I2538" s="1">
        <f ca="1">OFFSET(IF($H2538="Cooling",Customer!$C$25,Customer!$C$52),E2538,D2538)</f>
        <v>66</v>
      </c>
      <c r="J2538" s="1">
        <f ca="1">OFFSET(IF($H2538="Cooling",Customer!$L$25,Customer!$L$52),$E2538,$D2538)</f>
        <v>64</v>
      </c>
      <c r="K2538" s="16">
        <f t="shared" si="476"/>
        <v>0</v>
      </c>
      <c r="L2538" s="16">
        <f t="shared" si="477"/>
        <v>0</v>
      </c>
      <c r="M2538" s="17">
        <f t="shared" ca="1" si="469"/>
        <v>32</v>
      </c>
      <c r="N2538" s="17">
        <f t="shared" ca="1" si="470"/>
        <v>30</v>
      </c>
      <c r="O2538" s="4"/>
      <c r="P2538" s="4">
        <v>56</v>
      </c>
      <c r="Q2538" s="4">
        <v>32</v>
      </c>
      <c r="R2538" s="4">
        <v>23</v>
      </c>
      <c r="S2538" s="4">
        <v>37</v>
      </c>
      <c r="T2538" s="4">
        <v>66</v>
      </c>
      <c r="U2538" s="4">
        <v>45</v>
      </c>
      <c r="V2538" s="13">
        <v>34</v>
      </c>
      <c r="W2538" s="4">
        <v>38</v>
      </c>
      <c r="X2538" s="4">
        <v>38</v>
      </c>
      <c r="Y2538">
        <f t="shared" si="478"/>
        <v>0</v>
      </c>
      <c r="Z2538">
        <f t="shared" si="479"/>
        <v>0</v>
      </c>
    </row>
    <row r="2539" spans="2:26" x14ac:dyDescent="0.25">
      <c r="B2539" s="11">
        <f t="shared" si="480"/>
        <v>44667.291666660538</v>
      </c>
      <c r="C2539" s="1">
        <f t="shared" si="471"/>
        <v>4</v>
      </c>
      <c r="D2539" s="1">
        <f t="shared" si="472"/>
        <v>6</v>
      </c>
      <c r="E2539" s="12">
        <f t="shared" si="473"/>
        <v>8</v>
      </c>
      <c r="F2539" s="124" t="str">
        <f t="shared" si="474"/>
        <v>0</v>
      </c>
      <c r="G2539" s="1">
        <f ca="1">(OFFSET(O2539,0,MATCH(Customer!$J$6,'CDH &amp; HDH'!$P$11:$X$11,0)))</f>
        <v>38</v>
      </c>
      <c r="H2539" s="1" t="str">
        <f t="shared" si="475"/>
        <v>Heating</v>
      </c>
      <c r="I2539" s="1">
        <f ca="1">OFFSET(IF($H2539="Cooling",Customer!$C$25,Customer!$C$52),E2539,D2539)</f>
        <v>66</v>
      </c>
      <c r="J2539" s="1">
        <f ca="1">OFFSET(IF($H2539="Cooling",Customer!$L$25,Customer!$L$52),$E2539,$D2539)</f>
        <v>64</v>
      </c>
      <c r="K2539" s="16">
        <f t="shared" si="476"/>
        <v>0</v>
      </c>
      <c r="L2539" s="16">
        <f t="shared" si="477"/>
        <v>0</v>
      </c>
      <c r="M2539" s="17">
        <f t="shared" ca="1" si="469"/>
        <v>28</v>
      </c>
      <c r="N2539" s="17">
        <f t="shared" ca="1" si="470"/>
        <v>26</v>
      </c>
      <c r="O2539" s="4"/>
      <c r="P2539" s="4">
        <v>58</v>
      </c>
      <c r="Q2539" s="4">
        <v>30</v>
      </c>
      <c r="R2539" s="4">
        <v>23</v>
      </c>
      <c r="S2539" s="4">
        <v>46</v>
      </c>
      <c r="T2539" s="4">
        <v>72</v>
      </c>
      <c r="U2539" s="4">
        <v>49</v>
      </c>
      <c r="V2539" s="13">
        <v>38</v>
      </c>
      <c r="W2539" s="4">
        <v>38</v>
      </c>
      <c r="X2539" s="4">
        <v>45</v>
      </c>
      <c r="Y2539">
        <f t="shared" si="478"/>
        <v>0</v>
      </c>
      <c r="Z2539">
        <f t="shared" si="479"/>
        <v>0</v>
      </c>
    </row>
    <row r="2540" spans="2:26" x14ac:dyDescent="0.25">
      <c r="B2540" s="11">
        <f t="shared" si="480"/>
        <v>44667.333333327202</v>
      </c>
      <c r="C2540" s="1">
        <f t="shared" si="471"/>
        <v>4</v>
      </c>
      <c r="D2540" s="1">
        <f t="shared" si="472"/>
        <v>6</v>
      </c>
      <c r="E2540" s="12">
        <f t="shared" si="473"/>
        <v>9</v>
      </c>
      <c r="F2540" s="124" t="str">
        <f t="shared" si="474"/>
        <v>0</v>
      </c>
      <c r="G2540" s="1">
        <f ca="1">(OFFSET(O2540,0,MATCH(Customer!$J$6,'CDH &amp; HDH'!$P$11:$X$11,0)))</f>
        <v>42</v>
      </c>
      <c r="H2540" s="1" t="str">
        <f t="shared" si="475"/>
        <v>Heating</v>
      </c>
      <c r="I2540" s="1">
        <f ca="1">OFFSET(IF($H2540="Cooling",Customer!$C$25,Customer!$C$52),E2540,D2540)</f>
        <v>66</v>
      </c>
      <c r="J2540" s="1">
        <f ca="1">OFFSET(IF($H2540="Cooling",Customer!$L$25,Customer!$L$52),$E2540,$D2540)</f>
        <v>64</v>
      </c>
      <c r="K2540" s="16">
        <f t="shared" si="476"/>
        <v>0</v>
      </c>
      <c r="L2540" s="16">
        <f t="shared" si="477"/>
        <v>0</v>
      </c>
      <c r="M2540" s="17">
        <f t="shared" ca="1" si="469"/>
        <v>24</v>
      </c>
      <c r="N2540" s="17">
        <f t="shared" ca="1" si="470"/>
        <v>22</v>
      </c>
      <c r="O2540" s="4"/>
      <c r="P2540" s="4">
        <v>62</v>
      </c>
      <c r="Q2540" s="4">
        <v>28</v>
      </c>
      <c r="R2540" s="4">
        <v>22</v>
      </c>
      <c r="S2540" s="4">
        <v>47</v>
      </c>
      <c r="T2540" s="4">
        <v>75</v>
      </c>
      <c r="U2540" s="4">
        <v>52</v>
      </c>
      <c r="V2540" s="13">
        <v>42</v>
      </c>
      <c r="W2540" s="4">
        <v>36</v>
      </c>
      <c r="X2540" s="4">
        <v>51</v>
      </c>
      <c r="Y2540">
        <f t="shared" si="478"/>
        <v>0</v>
      </c>
      <c r="Z2540">
        <f t="shared" si="479"/>
        <v>0</v>
      </c>
    </row>
    <row r="2541" spans="2:26" x14ac:dyDescent="0.25">
      <c r="B2541" s="11">
        <f t="shared" si="480"/>
        <v>44667.374999993866</v>
      </c>
      <c r="C2541" s="1">
        <f t="shared" si="471"/>
        <v>4</v>
      </c>
      <c r="D2541" s="1">
        <f t="shared" si="472"/>
        <v>6</v>
      </c>
      <c r="E2541" s="12">
        <f t="shared" si="473"/>
        <v>10</v>
      </c>
      <c r="F2541" s="124" t="str">
        <f t="shared" si="474"/>
        <v>0</v>
      </c>
      <c r="G2541" s="1">
        <f ca="1">(OFFSET(O2541,0,MATCH(Customer!$J$6,'CDH &amp; HDH'!$P$11:$X$11,0)))</f>
        <v>44</v>
      </c>
      <c r="H2541" s="1" t="str">
        <f t="shared" si="475"/>
        <v>Heating</v>
      </c>
      <c r="I2541" s="1">
        <f ca="1">OFFSET(IF($H2541="Cooling",Customer!$C$25,Customer!$C$52),E2541,D2541)</f>
        <v>66</v>
      </c>
      <c r="J2541" s="1">
        <f ca="1">OFFSET(IF($H2541="Cooling",Customer!$L$25,Customer!$L$52),$E2541,$D2541)</f>
        <v>64</v>
      </c>
      <c r="K2541" s="16">
        <f t="shared" si="476"/>
        <v>0</v>
      </c>
      <c r="L2541" s="16">
        <f t="shared" si="477"/>
        <v>0</v>
      </c>
      <c r="M2541" s="17">
        <f t="shared" ca="1" si="469"/>
        <v>22</v>
      </c>
      <c r="N2541" s="17">
        <f t="shared" ca="1" si="470"/>
        <v>20</v>
      </c>
      <c r="O2541" s="4"/>
      <c r="P2541" s="4">
        <v>66</v>
      </c>
      <c r="Q2541" s="4">
        <v>28</v>
      </c>
      <c r="R2541" s="4">
        <v>22</v>
      </c>
      <c r="S2541" s="4">
        <v>49</v>
      </c>
      <c r="T2541" s="4">
        <v>81</v>
      </c>
      <c r="U2541" s="4">
        <v>55</v>
      </c>
      <c r="V2541" s="13">
        <v>44</v>
      </c>
      <c r="W2541" s="4">
        <v>34</v>
      </c>
      <c r="X2541" s="4">
        <v>55</v>
      </c>
      <c r="Y2541">
        <f t="shared" si="478"/>
        <v>0</v>
      </c>
      <c r="Z2541">
        <f t="shared" si="479"/>
        <v>0</v>
      </c>
    </row>
    <row r="2542" spans="2:26" x14ac:dyDescent="0.25">
      <c r="B2542" s="11">
        <f t="shared" si="480"/>
        <v>44667.416666660531</v>
      </c>
      <c r="C2542" s="1">
        <f t="shared" si="471"/>
        <v>4</v>
      </c>
      <c r="D2542" s="1">
        <f t="shared" si="472"/>
        <v>6</v>
      </c>
      <c r="E2542" s="12">
        <f t="shared" si="473"/>
        <v>11</v>
      </c>
      <c r="F2542" s="124" t="str">
        <f t="shared" si="474"/>
        <v>0</v>
      </c>
      <c r="G2542" s="1">
        <f ca="1">(OFFSET(O2542,0,MATCH(Customer!$J$6,'CDH &amp; HDH'!$P$11:$X$11,0)))</f>
        <v>45</v>
      </c>
      <c r="H2542" s="1" t="str">
        <f t="shared" si="475"/>
        <v>Heating</v>
      </c>
      <c r="I2542" s="1">
        <f ca="1">OFFSET(IF($H2542="Cooling",Customer!$C$25,Customer!$C$52),E2542,D2542)</f>
        <v>66</v>
      </c>
      <c r="J2542" s="1">
        <f ca="1">OFFSET(IF($H2542="Cooling",Customer!$L$25,Customer!$L$52),$E2542,$D2542)</f>
        <v>64</v>
      </c>
      <c r="K2542" s="16">
        <f t="shared" si="476"/>
        <v>0</v>
      </c>
      <c r="L2542" s="16">
        <f t="shared" si="477"/>
        <v>0</v>
      </c>
      <c r="M2542" s="17">
        <f t="shared" ca="1" si="469"/>
        <v>21</v>
      </c>
      <c r="N2542" s="17">
        <f t="shared" ca="1" si="470"/>
        <v>19</v>
      </c>
      <c r="O2542" s="4"/>
      <c r="P2542" s="4">
        <v>68</v>
      </c>
      <c r="Q2542" s="4">
        <v>27</v>
      </c>
      <c r="R2542" s="4">
        <v>23</v>
      </c>
      <c r="S2542" s="4">
        <v>51</v>
      </c>
      <c r="T2542" s="4">
        <v>82</v>
      </c>
      <c r="U2542" s="4">
        <v>57</v>
      </c>
      <c r="V2542" s="13">
        <v>45</v>
      </c>
      <c r="W2542" s="4">
        <v>34</v>
      </c>
      <c r="X2542" s="4">
        <v>57</v>
      </c>
      <c r="Y2542">
        <f t="shared" si="478"/>
        <v>0</v>
      </c>
      <c r="Z2542">
        <f t="shared" si="479"/>
        <v>0</v>
      </c>
    </row>
    <row r="2543" spans="2:26" x14ac:dyDescent="0.25">
      <c r="B2543" s="11">
        <f t="shared" si="480"/>
        <v>44667.458333327195</v>
      </c>
      <c r="C2543" s="1">
        <f t="shared" si="471"/>
        <v>4</v>
      </c>
      <c r="D2543" s="1">
        <f t="shared" si="472"/>
        <v>6</v>
      </c>
      <c r="E2543" s="12">
        <f t="shared" si="473"/>
        <v>12</v>
      </c>
      <c r="F2543" s="124" t="str">
        <f t="shared" si="474"/>
        <v>0</v>
      </c>
      <c r="G2543" s="1">
        <f ca="1">(OFFSET(O2543,0,MATCH(Customer!$J$6,'CDH &amp; HDH'!$P$11:$X$11,0)))</f>
        <v>47</v>
      </c>
      <c r="H2543" s="1" t="str">
        <f t="shared" si="475"/>
        <v>Heating</v>
      </c>
      <c r="I2543" s="1">
        <f ca="1">OFFSET(IF($H2543="Cooling",Customer!$C$25,Customer!$C$52),E2543,D2543)</f>
        <v>66</v>
      </c>
      <c r="J2543" s="1">
        <f ca="1">OFFSET(IF($H2543="Cooling",Customer!$L$25,Customer!$L$52),$E2543,$D2543)</f>
        <v>64</v>
      </c>
      <c r="K2543" s="16">
        <f t="shared" si="476"/>
        <v>0</v>
      </c>
      <c r="L2543" s="16">
        <f t="shared" si="477"/>
        <v>0</v>
      </c>
      <c r="M2543" s="17">
        <f t="shared" ca="1" si="469"/>
        <v>19</v>
      </c>
      <c r="N2543" s="17">
        <f t="shared" ca="1" si="470"/>
        <v>17</v>
      </c>
      <c r="O2543" s="4"/>
      <c r="P2543" s="4">
        <v>70</v>
      </c>
      <c r="Q2543" s="4">
        <v>28</v>
      </c>
      <c r="R2543" s="4">
        <v>24</v>
      </c>
      <c r="S2543" s="4">
        <v>51</v>
      </c>
      <c r="T2543" s="4">
        <v>84</v>
      </c>
      <c r="U2543" s="4">
        <v>60</v>
      </c>
      <c r="V2543" s="13">
        <v>47</v>
      </c>
      <c r="W2543" s="4">
        <v>34</v>
      </c>
      <c r="X2543" s="4">
        <v>59</v>
      </c>
      <c r="Y2543">
        <f t="shared" si="478"/>
        <v>0</v>
      </c>
      <c r="Z2543">
        <f t="shared" si="479"/>
        <v>0</v>
      </c>
    </row>
    <row r="2544" spans="2:26" x14ac:dyDescent="0.25">
      <c r="B2544" s="11">
        <f t="shared" si="480"/>
        <v>44667.499999993859</v>
      </c>
      <c r="C2544" s="1">
        <f t="shared" si="471"/>
        <v>4</v>
      </c>
      <c r="D2544" s="1">
        <f t="shared" si="472"/>
        <v>6</v>
      </c>
      <c r="E2544" s="12">
        <f t="shared" si="473"/>
        <v>13</v>
      </c>
      <c r="F2544" s="124" t="str">
        <f t="shared" si="474"/>
        <v>0</v>
      </c>
      <c r="G2544" s="1">
        <f ca="1">(OFFSET(O2544,0,MATCH(Customer!$J$6,'CDH &amp; HDH'!$P$11:$X$11,0)))</f>
        <v>51</v>
      </c>
      <c r="H2544" s="1" t="str">
        <f t="shared" si="475"/>
        <v>Heating</v>
      </c>
      <c r="I2544" s="1">
        <f ca="1">OFFSET(IF($H2544="Cooling",Customer!$C$25,Customer!$C$52),E2544,D2544)</f>
        <v>66</v>
      </c>
      <c r="J2544" s="1">
        <f ca="1">OFFSET(IF($H2544="Cooling",Customer!$L$25,Customer!$L$52),$E2544,$D2544)</f>
        <v>64</v>
      </c>
      <c r="K2544" s="16">
        <f t="shared" si="476"/>
        <v>0</v>
      </c>
      <c r="L2544" s="16">
        <f t="shared" si="477"/>
        <v>0</v>
      </c>
      <c r="M2544" s="17">
        <f t="shared" ca="1" si="469"/>
        <v>15</v>
      </c>
      <c r="N2544" s="17">
        <f t="shared" ca="1" si="470"/>
        <v>13</v>
      </c>
      <c r="O2544" s="4"/>
      <c r="P2544" s="4">
        <v>70</v>
      </c>
      <c r="Q2544" s="4">
        <v>28</v>
      </c>
      <c r="R2544" s="4">
        <v>25</v>
      </c>
      <c r="S2544" s="4">
        <v>51</v>
      </c>
      <c r="T2544" s="4">
        <v>84</v>
      </c>
      <c r="U2544" s="4">
        <v>62</v>
      </c>
      <c r="V2544" s="13">
        <v>51</v>
      </c>
      <c r="W2544" s="4">
        <v>34</v>
      </c>
      <c r="X2544" s="4">
        <v>62</v>
      </c>
      <c r="Y2544">
        <f t="shared" si="478"/>
        <v>0</v>
      </c>
      <c r="Z2544">
        <f t="shared" si="479"/>
        <v>0</v>
      </c>
    </row>
    <row r="2545" spans="2:26" x14ac:dyDescent="0.25">
      <c r="B2545" s="11">
        <f t="shared" si="480"/>
        <v>44667.541666660523</v>
      </c>
      <c r="C2545" s="1">
        <f t="shared" si="471"/>
        <v>4</v>
      </c>
      <c r="D2545" s="1">
        <f t="shared" si="472"/>
        <v>6</v>
      </c>
      <c r="E2545" s="12">
        <f t="shared" si="473"/>
        <v>14</v>
      </c>
      <c r="F2545" s="124" t="str">
        <f t="shared" si="474"/>
        <v>0</v>
      </c>
      <c r="G2545" s="1">
        <f ca="1">(OFFSET(O2545,0,MATCH(Customer!$J$6,'CDH &amp; HDH'!$P$11:$X$11,0)))</f>
        <v>51</v>
      </c>
      <c r="H2545" s="1" t="str">
        <f t="shared" si="475"/>
        <v>Heating</v>
      </c>
      <c r="I2545" s="1">
        <f ca="1">OFFSET(IF($H2545="Cooling",Customer!$C$25,Customer!$C$52),E2545,D2545)</f>
        <v>66</v>
      </c>
      <c r="J2545" s="1">
        <f ca="1">OFFSET(IF($H2545="Cooling",Customer!$L$25,Customer!$L$52),$E2545,$D2545)</f>
        <v>64</v>
      </c>
      <c r="K2545" s="16">
        <f t="shared" si="476"/>
        <v>0</v>
      </c>
      <c r="L2545" s="16">
        <f t="shared" si="477"/>
        <v>0</v>
      </c>
      <c r="M2545" s="17">
        <f t="shared" ca="1" si="469"/>
        <v>15</v>
      </c>
      <c r="N2545" s="17">
        <f t="shared" ca="1" si="470"/>
        <v>13</v>
      </c>
      <c r="O2545" s="4"/>
      <c r="P2545" s="4">
        <v>71</v>
      </c>
      <c r="Q2545" s="4">
        <v>27</v>
      </c>
      <c r="R2545" s="4">
        <v>25</v>
      </c>
      <c r="S2545" s="4">
        <v>54</v>
      </c>
      <c r="T2545" s="4">
        <v>86</v>
      </c>
      <c r="U2545" s="4">
        <v>64</v>
      </c>
      <c r="V2545" s="13">
        <v>51</v>
      </c>
      <c r="W2545" s="4">
        <v>33</v>
      </c>
      <c r="X2545" s="4">
        <v>63</v>
      </c>
      <c r="Y2545">
        <f t="shared" si="478"/>
        <v>0</v>
      </c>
      <c r="Z2545">
        <f t="shared" si="479"/>
        <v>0</v>
      </c>
    </row>
    <row r="2546" spans="2:26" x14ac:dyDescent="0.25">
      <c r="B2546" s="11">
        <f t="shared" si="480"/>
        <v>44667.583333327188</v>
      </c>
      <c r="C2546" s="1">
        <f t="shared" si="471"/>
        <v>4</v>
      </c>
      <c r="D2546" s="1">
        <f t="shared" si="472"/>
        <v>6</v>
      </c>
      <c r="E2546" s="12">
        <f t="shared" si="473"/>
        <v>15</v>
      </c>
      <c r="F2546" s="124" t="str">
        <f t="shared" si="474"/>
        <v>0</v>
      </c>
      <c r="G2546" s="1">
        <f ca="1">(OFFSET(O2546,0,MATCH(Customer!$J$6,'CDH &amp; HDH'!$P$11:$X$11,0)))</f>
        <v>54</v>
      </c>
      <c r="H2546" s="1" t="str">
        <f t="shared" si="475"/>
        <v>Heating</v>
      </c>
      <c r="I2546" s="1">
        <f ca="1">OFFSET(IF($H2546="Cooling",Customer!$C$25,Customer!$C$52),E2546,D2546)</f>
        <v>66</v>
      </c>
      <c r="J2546" s="1">
        <f ca="1">OFFSET(IF($H2546="Cooling",Customer!$L$25,Customer!$L$52),$E2546,$D2546)</f>
        <v>64</v>
      </c>
      <c r="K2546" s="16">
        <f t="shared" si="476"/>
        <v>0</v>
      </c>
      <c r="L2546" s="16">
        <f t="shared" si="477"/>
        <v>0</v>
      </c>
      <c r="M2546" s="17">
        <f t="shared" ca="1" si="469"/>
        <v>12</v>
      </c>
      <c r="N2546" s="17">
        <f t="shared" ca="1" si="470"/>
        <v>10</v>
      </c>
      <c r="O2546" s="4"/>
      <c r="P2546" s="4">
        <v>71</v>
      </c>
      <c r="Q2546" s="4">
        <v>27</v>
      </c>
      <c r="R2546" s="4">
        <v>26</v>
      </c>
      <c r="S2546" s="4">
        <v>53</v>
      </c>
      <c r="T2546" s="4">
        <v>88</v>
      </c>
      <c r="U2546" s="4">
        <v>66</v>
      </c>
      <c r="V2546" s="13">
        <v>54</v>
      </c>
      <c r="W2546" s="4">
        <v>33</v>
      </c>
      <c r="X2546" s="4">
        <v>65</v>
      </c>
      <c r="Y2546">
        <f t="shared" si="478"/>
        <v>0</v>
      </c>
      <c r="Z2546">
        <f t="shared" si="479"/>
        <v>0</v>
      </c>
    </row>
    <row r="2547" spans="2:26" x14ac:dyDescent="0.25">
      <c r="B2547" s="11">
        <f t="shared" si="480"/>
        <v>44667.624999993852</v>
      </c>
      <c r="C2547" s="1">
        <f t="shared" si="471"/>
        <v>4</v>
      </c>
      <c r="D2547" s="1">
        <f t="shared" si="472"/>
        <v>6</v>
      </c>
      <c r="E2547" s="12">
        <f t="shared" si="473"/>
        <v>16</v>
      </c>
      <c r="F2547" s="124" t="str">
        <f t="shared" si="474"/>
        <v>0</v>
      </c>
      <c r="G2547" s="1">
        <f ca="1">(OFFSET(O2547,0,MATCH(Customer!$J$6,'CDH &amp; HDH'!$P$11:$X$11,0)))</f>
        <v>54</v>
      </c>
      <c r="H2547" s="1" t="str">
        <f t="shared" si="475"/>
        <v>Heating</v>
      </c>
      <c r="I2547" s="1">
        <f ca="1">OFFSET(IF($H2547="Cooling",Customer!$C$25,Customer!$C$52),E2547,D2547)</f>
        <v>66</v>
      </c>
      <c r="J2547" s="1">
        <f ca="1">OFFSET(IF($H2547="Cooling",Customer!$L$25,Customer!$L$52),$E2547,$D2547)</f>
        <v>64</v>
      </c>
      <c r="K2547" s="16">
        <f t="shared" si="476"/>
        <v>0</v>
      </c>
      <c r="L2547" s="16">
        <f t="shared" si="477"/>
        <v>0</v>
      </c>
      <c r="M2547" s="17">
        <f t="shared" ca="1" si="469"/>
        <v>12</v>
      </c>
      <c r="N2547" s="17">
        <f t="shared" ca="1" si="470"/>
        <v>10</v>
      </c>
      <c r="O2547" s="4"/>
      <c r="P2547" s="4">
        <v>73</v>
      </c>
      <c r="Q2547" s="4">
        <v>26</v>
      </c>
      <c r="R2547" s="4">
        <v>26</v>
      </c>
      <c r="S2547" s="4">
        <v>57</v>
      </c>
      <c r="T2547" s="4">
        <v>88</v>
      </c>
      <c r="U2547" s="4">
        <v>67</v>
      </c>
      <c r="V2547" s="13">
        <v>54</v>
      </c>
      <c r="W2547" s="4">
        <v>33</v>
      </c>
      <c r="X2547" s="4">
        <v>66</v>
      </c>
      <c r="Y2547">
        <f t="shared" si="478"/>
        <v>0</v>
      </c>
      <c r="Z2547">
        <f t="shared" si="479"/>
        <v>0</v>
      </c>
    </row>
    <row r="2548" spans="2:26" x14ac:dyDescent="0.25">
      <c r="B2548" s="11">
        <f t="shared" si="480"/>
        <v>44667.666666660516</v>
      </c>
      <c r="C2548" s="1">
        <f t="shared" si="471"/>
        <v>4</v>
      </c>
      <c r="D2548" s="1">
        <f t="shared" si="472"/>
        <v>6</v>
      </c>
      <c r="E2548" s="12">
        <f t="shared" si="473"/>
        <v>17</v>
      </c>
      <c r="F2548" s="124" t="str">
        <f t="shared" si="474"/>
        <v>0</v>
      </c>
      <c r="G2548" s="1">
        <f ca="1">(OFFSET(O2548,0,MATCH(Customer!$J$6,'CDH &amp; HDH'!$P$11:$X$11,0)))</f>
        <v>52</v>
      </c>
      <c r="H2548" s="1" t="str">
        <f t="shared" si="475"/>
        <v>Heating</v>
      </c>
      <c r="I2548" s="1">
        <f ca="1">OFFSET(IF($H2548="Cooling",Customer!$C$25,Customer!$C$52),E2548,D2548)</f>
        <v>66</v>
      </c>
      <c r="J2548" s="1">
        <f ca="1">OFFSET(IF($H2548="Cooling",Customer!$L$25,Customer!$L$52),$E2548,$D2548)</f>
        <v>64</v>
      </c>
      <c r="K2548" s="16">
        <f t="shared" si="476"/>
        <v>0</v>
      </c>
      <c r="L2548" s="16">
        <f t="shared" si="477"/>
        <v>0</v>
      </c>
      <c r="M2548" s="17">
        <f t="shared" ca="1" si="469"/>
        <v>14</v>
      </c>
      <c r="N2548" s="17">
        <f t="shared" ca="1" si="470"/>
        <v>12</v>
      </c>
      <c r="O2548" s="4"/>
      <c r="P2548" s="4">
        <v>72</v>
      </c>
      <c r="Q2548" s="4">
        <v>26</v>
      </c>
      <c r="R2548" s="4">
        <v>25</v>
      </c>
      <c r="S2548" s="4">
        <v>56</v>
      </c>
      <c r="T2548" s="4">
        <v>86</v>
      </c>
      <c r="U2548" s="4">
        <v>66</v>
      </c>
      <c r="V2548" s="13">
        <v>52</v>
      </c>
      <c r="W2548" s="4">
        <v>33</v>
      </c>
      <c r="X2548" s="4">
        <v>64</v>
      </c>
      <c r="Y2548">
        <f t="shared" si="478"/>
        <v>0</v>
      </c>
      <c r="Z2548">
        <f t="shared" si="479"/>
        <v>0</v>
      </c>
    </row>
    <row r="2549" spans="2:26" x14ac:dyDescent="0.25">
      <c r="B2549" s="11">
        <f t="shared" si="480"/>
        <v>44667.70833332718</v>
      </c>
      <c r="C2549" s="1">
        <f t="shared" si="471"/>
        <v>4</v>
      </c>
      <c r="D2549" s="1">
        <f t="shared" si="472"/>
        <v>6</v>
      </c>
      <c r="E2549" s="12">
        <f t="shared" si="473"/>
        <v>18</v>
      </c>
      <c r="F2549" s="124" t="str">
        <f t="shared" si="474"/>
        <v>0</v>
      </c>
      <c r="G2549" s="1">
        <f ca="1">(OFFSET(O2549,0,MATCH(Customer!$J$6,'CDH &amp; HDH'!$P$11:$X$11,0)))</f>
        <v>51</v>
      </c>
      <c r="H2549" s="1" t="str">
        <f t="shared" si="475"/>
        <v>Heating</v>
      </c>
      <c r="I2549" s="1">
        <f ca="1">OFFSET(IF($H2549="Cooling",Customer!$C$25,Customer!$C$52),E2549,D2549)</f>
        <v>66</v>
      </c>
      <c r="J2549" s="1">
        <f ca="1">OFFSET(IF($H2549="Cooling",Customer!$L$25,Customer!$L$52),$E2549,$D2549)</f>
        <v>64</v>
      </c>
      <c r="K2549" s="16">
        <f t="shared" si="476"/>
        <v>0</v>
      </c>
      <c r="L2549" s="16">
        <f t="shared" si="477"/>
        <v>0</v>
      </c>
      <c r="M2549" s="17">
        <f t="shared" ca="1" si="469"/>
        <v>15</v>
      </c>
      <c r="N2549" s="17">
        <f t="shared" ca="1" si="470"/>
        <v>13</v>
      </c>
      <c r="O2549" s="4"/>
      <c r="P2549" s="4">
        <v>68</v>
      </c>
      <c r="Q2549" s="4">
        <v>25</v>
      </c>
      <c r="R2549" s="4">
        <v>24</v>
      </c>
      <c r="S2549" s="4">
        <v>54</v>
      </c>
      <c r="T2549" s="4">
        <v>84</v>
      </c>
      <c r="U2549" s="4">
        <v>64</v>
      </c>
      <c r="V2549" s="13">
        <v>51</v>
      </c>
      <c r="W2549" s="4">
        <v>32</v>
      </c>
      <c r="X2549" s="4">
        <v>62</v>
      </c>
      <c r="Y2549">
        <f t="shared" si="478"/>
        <v>0</v>
      </c>
      <c r="Z2549">
        <f t="shared" si="479"/>
        <v>0</v>
      </c>
    </row>
    <row r="2550" spans="2:26" x14ac:dyDescent="0.25">
      <c r="B2550" s="11">
        <f t="shared" si="480"/>
        <v>44667.749999993845</v>
      </c>
      <c r="C2550" s="1">
        <f t="shared" si="471"/>
        <v>4</v>
      </c>
      <c r="D2550" s="1">
        <f t="shared" si="472"/>
        <v>6</v>
      </c>
      <c r="E2550" s="12">
        <f t="shared" si="473"/>
        <v>19</v>
      </c>
      <c r="F2550" s="124" t="str">
        <f t="shared" si="474"/>
        <v>0</v>
      </c>
      <c r="G2550" s="1">
        <f ca="1">(OFFSET(O2550,0,MATCH(Customer!$J$6,'CDH &amp; HDH'!$P$11:$X$11,0)))</f>
        <v>50</v>
      </c>
      <c r="H2550" s="1" t="str">
        <f t="shared" si="475"/>
        <v>Heating</v>
      </c>
      <c r="I2550" s="1">
        <f ca="1">OFFSET(IF($H2550="Cooling",Customer!$C$25,Customer!$C$52),E2550,D2550)</f>
        <v>66</v>
      </c>
      <c r="J2550" s="1">
        <f ca="1">OFFSET(IF($H2550="Cooling",Customer!$L$25,Customer!$L$52),$E2550,$D2550)</f>
        <v>64</v>
      </c>
      <c r="K2550" s="16">
        <f t="shared" si="476"/>
        <v>0</v>
      </c>
      <c r="L2550" s="16">
        <f t="shared" si="477"/>
        <v>0</v>
      </c>
      <c r="M2550" s="17">
        <f t="shared" ca="1" si="469"/>
        <v>16</v>
      </c>
      <c r="N2550" s="17">
        <f t="shared" ca="1" si="470"/>
        <v>14</v>
      </c>
      <c r="O2550" s="4"/>
      <c r="P2550" s="4">
        <v>63</v>
      </c>
      <c r="Q2550" s="4">
        <v>24</v>
      </c>
      <c r="R2550" s="4">
        <v>23</v>
      </c>
      <c r="S2550" s="4">
        <v>47</v>
      </c>
      <c r="T2550" s="4">
        <v>81</v>
      </c>
      <c r="U2550" s="4">
        <v>59</v>
      </c>
      <c r="V2550" s="13">
        <v>50</v>
      </c>
      <c r="W2550" s="4">
        <v>31</v>
      </c>
      <c r="X2550" s="4">
        <v>61</v>
      </c>
      <c r="Y2550">
        <f t="shared" si="478"/>
        <v>0</v>
      </c>
      <c r="Z2550">
        <f t="shared" si="479"/>
        <v>0</v>
      </c>
    </row>
    <row r="2551" spans="2:26" x14ac:dyDescent="0.25">
      <c r="B2551" s="11">
        <f t="shared" si="480"/>
        <v>44667.791666660509</v>
      </c>
      <c r="C2551" s="1">
        <f t="shared" si="471"/>
        <v>4</v>
      </c>
      <c r="D2551" s="1">
        <f t="shared" si="472"/>
        <v>6</v>
      </c>
      <c r="E2551" s="12">
        <f t="shared" si="473"/>
        <v>20</v>
      </c>
      <c r="F2551" s="124" t="str">
        <f t="shared" si="474"/>
        <v>0</v>
      </c>
      <c r="G2551" s="1">
        <f ca="1">(OFFSET(O2551,0,MATCH(Customer!$J$6,'CDH &amp; HDH'!$P$11:$X$11,0)))</f>
        <v>48</v>
      </c>
      <c r="H2551" s="1" t="str">
        <f t="shared" si="475"/>
        <v>Heating</v>
      </c>
      <c r="I2551" s="1">
        <f ca="1">OFFSET(IF($H2551="Cooling",Customer!$C$25,Customer!$C$52),E2551,D2551)</f>
        <v>66</v>
      </c>
      <c r="J2551" s="1">
        <f ca="1">OFFSET(IF($H2551="Cooling",Customer!$L$25,Customer!$L$52),$E2551,$D2551)</f>
        <v>64</v>
      </c>
      <c r="K2551" s="16">
        <f t="shared" si="476"/>
        <v>0</v>
      </c>
      <c r="L2551" s="16">
        <f t="shared" si="477"/>
        <v>0</v>
      </c>
      <c r="M2551" s="17">
        <f t="shared" ca="1" si="469"/>
        <v>18</v>
      </c>
      <c r="N2551" s="17">
        <f t="shared" ca="1" si="470"/>
        <v>16</v>
      </c>
      <c r="O2551" s="4"/>
      <c r="P2551" s="4">
        <v>62</v>
      </c>
      <c r="Q2551" s="4">
        <v>24</v>
      </c>
      <c r="R2551" s="4">
        <v>22</v>
      </c>
      <c r="S2551" s="4">
        <v>46</v>
      </c>
      <c r="T2551" s="4">
        <v>77</v>
      </c>
      <c r="U2551" s="4">
        <v>56</v>
      </c>
      <c r="V2551" s="13">
        <v>48</v>
      </c>
      <c r="W2551" s="4">
        <v>31</v>
      </c>
      <c r="X2551" s="4">
        <v>58</v>
      </c>
      <c r="Y2551">
        <f t="shared" si="478"/>
        <v>0</v>
      </c>
      <c r="Z2551">
        <f t="shared" si="479"/>
        <v>0</v>
      </c>
    </row>
    <row r="2552" spans="2:26" x14ac:dyDescent="0.25">
      <c r="B2552" s="11">
        <f t="shared" si="480"/>
        <v>44667.833333327173</v>
      </c>
      <c r="C2552" s="1">
        <f t="shared" si="471"/>
        <v>4</v>
      </c>
      <c r="D2552" s="1">
        <f t="shared" si="472"/>
        <v>6</v>
      </c>
      <c r="E2552" s="12">
        <f t="shared" si="473"/>
        <v>21</v>
      </c>
      <c r="F2552" s="124" t="str">
        <f t="shared" si="474"/>
        <v>0</v>
      </c>
      <c r="G2552" s="1">
        <f ca="1">(OFFSET(O2552,0,MATCH(Customer!$J$6,'CDH &amp; HDH'!$P$11:$X$11,0)))</f>
        <v>46</v>
      </c>
      <c r="H2552" s="1" t="str">
        <f t="shared" si="475"/>
        <v>Heating</v>
      </c>
      <c r="I2552" s="1">
        <f ca="1">OFFSET(IF($H2552="Cooling",Customer!$C$25,Customer!$C$52),E2552,D2552)</f>
        <v>66</v>
      </c>
      <c r="J2552" s="1">
        <f ca="1">OFFSET(IF($H2552="Cooling",Customer!$L$25,Customer!$L$52),$E2552,$D2552)</f>
        <v>64</v>
      </c>
      <c r="K2552" s="16">
        <f t="shared" si="476"/>
        <v>0</v>
      </c>
      <c r="L2552" s="16">
        <f t="shared" si="477"/>
        <v>0</v>
      </c>
      <c r="M2552" s="17">
        <f t="shared" ca="1" si="469"/>
        <v>20</v>
      </c>
      <c r="N2552" s="17">
        <f t="shared" ca="1" si="470"/>
        <v>18</v>
      </c>
      <c r="O2552" s="4"/>
      <c r="P2552" s="4">
        <v>62</v>
      </c>
      <c r="Q2552" s="4">
        <v>24</v>
      </c>
      <c r="R2552" s="4">
        <v>22</v>
      </c>
      <c r="S2552" s="4">
        <v>44</v>
      </c>
      <c r="T2552" s="4">
        <v>79</v>
      </c>
      <c r="U2552" s="4">
        <v>58</v>
      </c>
      <c r="V2552" s="13">
        <v>46</v>
      </c>
      <c r="W2552" s="4">
        <v>29</v>
      </c>
      <c r="X2552" s="4">
        <v>58</v>
      </c>
      <c r="Y2552">
        <f t="shared" si="478"/>
        <v>0</v>
      </c>
      <c r="Z2552">
        <f t="shared" si="479"/>
        <v>0</v>
      </c>
    </row>
    <row r="2553" spans="2:26" x14ac:dyDescent="0.25">
      <c r="B2553" s="11">
        <f t="shared" si="480"/>
        <v>44667.874999993837</v>
      </c>
      <c r="C2553" s="1">
        <f t="shared" si="471"/>
        <v>4</v>
      </c>
      <c r="D2553" s="1">
        <f t="shared" si="472"/>
        <v>6</v>
      </c>
      <c r="E2553" s="12">
        <f t="shared" si="473"/>
        <v>22</v>
      </c>
      <c r="F2553" s="124" t="str">
        <f t="shared" si="474"/>
        <v>0</v>
      </c>
      <c r="G2553" s="1">
        <f ca="1">(OFFSET(O2553,0,MATCH(Customer!$J$6,'CDH &amp; HDH'!$P$11:$X$11,0)))</f>
        <v>44</v>
      </c>
      <c r="H2553" s="1" t="str">
        <f t="shared" si="475"/>
        <v>Heating</v>
      </c>
      <c r="I2553" s="1">
        <f ca="1">OFFSET(IF($H2553="Cooling",Customer!$C$25,Customer!$C$52),E2553,D2553)</f>
        <v>66</v>
      </c>
      <c r="J2553" s="1">
        <f ca="1">OFFSET(IF($H2553="Cooling",Customer!$L$25,Customer!$L$52),$E2553,$D2553)</f>
        <v>64</v>
      </c>
      <c r="K2553" s="16">
        <f t="shared" si="476"/>
        <v>0</v>
      </c>
      <c r="L2553" s="16">
        <f t="shared" si="477"/>
        <v>0</v>
      </c>
      <c r="M2553" s="17">
        <f t="shared" ca="1" si="469"/>
        <v>22</v>
      </c>
      <c r="N2553" s="17">
        <f t="shared" ca="1" si="470"/>
        <v>20</v>
      </c>
      <c r="O2553" s="4"/>
      <c r="P2553" s="4">
        <v>59</v>
      </c>
      <c r="Q2553" s="4">
        <v>24</v>
      </c>
      <c r="R2553" s="4">
        <v>21</v>
      </c>
      <c r="S2553" s="4">
        <v>41</v>
      </c>
      <c r="T2553" s="4">
        <v>72</v>
      </c>
      <c r="U2553" s="4">
        <v>59</v>
      </c>
      <c r="V2553" s="13">
        <v>44</v>
      </c>
      <c r="W2553" s="4">
        <v>28</v>
      </c>
      <c r="X2553" s="4">
        <v>57</v>
      </c>
      <c r="Y2553">
        <f t="shared" si="478"/>
        <v>0</v>
      </c>
      <c r="Z2553">
        <f t="shared" si="479"/>
        <v>0</v>
      </c>
    </row>
    <row r="2554" spans="2:26" x14ac:dyDescent="0.25">
      <c r="B2554" s="11">
        <f t="shared" si="480"/>
        <v>44667.916666660502</v>
      </c>
      <c r="C2554" s="1">
        <f t="shared" si="471"/>
        <v>4</v>
      </c>
      <c r="D2554" s="1">
        <f t="shared" si="472"/>
        <v>6</v>
      </c>
      <c r="E2554" s="12">
        <f t="shared" si="473"/>
        <v>23</v>
      </c>
      <c r="F2554" s="124" t="str">
        <f t="shared" si="474"/>
        <v>0</v>
      </c>
      <c r="G2554" s="1">
        <f ca="1">(OFFSET(O2554,0,MATCH(Customer!$J$6,'CDH &amp; HDH'!$P$11:$X$11,0)))</f>
        <v>41</v>
      </c>
      <c r="H2554" s="1" t="str">
        <f t="shared" si="475"/>
        <v>Heating</v>
      </c>
      <c r="I2554" s="1">
        <f ca="1">OFFSET(IF($H2554="Cooling",Customer!$C$25,Customer!$C$52),E2554,D2554)</f>
        <v>66</v>
      </c>
      <c r="J2554" s="1">
        <f ca="1">OFFSET(IF($H2554="Cooling",Customer!$L$25,Customer!$L$52),$E2554,$D2554)</f>
        <v>64</v>
      </c>
      <c r="K2554" s="16">
        <f t="shared" si="476"/>
        <v>0</v>
      </c>
      <c r="L2554" s="16">
        <f t="shared" si="477"/>
        <v>0</v>
      </c>
      <c r="M2554" s="17">
        <f t="shared" ca="1" si="469"/>
        <v>25</v>
      </c>
      <c r="N2554" s="17">
        <f t="shared" ca="1" si="470"/>
        <v>23</v>
      </c>
      <c r="O2554" s="4"/>
      <c r="P2554" s="4">
        <v>55</v>
      </c>
      <c r="Q2554" s="4">
        <v>25</v>
      </c>
      <c r="R2554" s="4">
        <v>22</v>
      </c>
      <c r="S2554" s="4">
        <v>40</v>
      </c>
      <c r="T2554" s="4">
        <v>66</v>
      </c>
      <c r="U2554" s="4">
        <v>57</v>
      </c>
      <c r="V2554" s="13">
        <v>41</v>
      </c>
      <c r="W2554" s="4">
        <v>28</v>
      </c>
      <c r="X2554" s="4">
        <v>58</v>
      </c>
      <c r="Y2554">
        <f t="shared" si="478"/>
        <v>0</v>
      </c>
      <c r="Z2554">
        <f t="shared" si="479"/>
        <v>0</v>
      </c>
    </row>
    <row r="2555" spans="2:26" x14ac:dyDescent="0.25">
      <c r="B2555" s="11">
        <f t="shared" si="480"/>
        <v>44667.958333327166</v>
      </c>
      <c r="C2555" s="1">
        <f t="shared" si="471"/>
        <v>4</v>
      </c>
      <c r="D2555" s="1">
        <f t="shared" si="472"/>
        <v>6</v>
      </c>
      <c r="E2555" s="12">
        <f t="shared" si="473"/>
        <v>24</v>
      </c>
      <c r="F2555" s="124" t="str">
        <f t="shared" si="474"/>
        <v>0</v>
      </c>
      <c r="G2555" s="1">
        <f ca="1">(OFFSET(O2555,0,MATCH(Customer!$J$6,'CDH &amp; HDH'!$P$11:$X$11,0)))</f>
        <v>38</v>
      </c>
      <c r="H2555" s="1" t="str">
        <f t="shared" si="475"/>
        <v>Heating</v>
      </c>
      <c r="I2555" s="1">
        <f ca="1">OFFSET(IF($H2555="Cooling",Customer!$C$25,Customer!$C$52),E2555,D2555)</f>
        <v>66</v>
      </c>
      <c r="J2555" s="1">
        <f ca="1">OFFSET(IF($H2555="Cooling",Customer!$L$25,Customer!$L$52),$E2555,$D2555)</f>
        <v>64</v>
      </c>
      <c r="K2555" s="16">
        <f t="shared" si="476"/>
        <v>0</v>
      </c>
      <c r="L2555" s="16">
        <f t="shared" si="477"/>
        <v>0</v>
      </c>
      <c r="M2555" s="17">
        <f t="shared" ca="1" si="469"/>
        <v>28</v>
      </c>
      <c r="N2555" s="17">
        <f t="shared" ca="1" si="470"/>
        <v>26</v>
      </c>
      <c r="O2555" s="4"/>
      <c r="P2555" s="4">
        <v>51</v>
      </c>
      <c r="Q2555" s="4">
        <v>25</v>
      </c>
      <c r="R2555" s="4">
        <v>22</v>
      </c>
      <c r="S2555" s="4">
        <v>38</v>
      </c>
      <c r="T2555" s="4">
        <v>66</v>
      </c>
      <c r="U2555" s="4">
        <v>54</v>
      </c>
      <c r="V2555" s="13">
        <v>38</v>
      </c>
      <c r="W2555" s="4">
        <v>29</v>
      </c>
      <c r="X2555" s="4">
        <v>57</v>
      </c>
      <c r="Y2555">
        <f t="shared" si="478"/>
        <v>0</v>
      </c>
      <c r="Z2555">
        <f t="shared" si="479"/>
        <v>0</v>
      </c>
    </row>
    <row r="2556" spans="2:26" x14ac:dyDescent="0.25">
      <c r="B2556" s="11">
        <f t="shared" si="480"/>
        <v>44667.99999999383</v>
      </c>
      <c r="C2556" s="1">
        <f t="shared" si="471"/>
        <v>4</v>
      </c>
      <c r="D2556" s="1">
        <f t="shared" si="472"/>
        <v>7</v>
      </c>
      <c r="E2556" s="12">
        <f t="shared" si="473"/>
        <v>1</v>
      </c>
      <c r="F2556" s="124" t="str">
        <f t="shared" si="474"/>
        <v>0</v>
      </c>
      <c r="G2556" s="1">
        <f ca="1">(OFFSET(O2556,0,MATCH(Customer!$J$6,'CDH &amp; HDH'!$P$11:$X$11,0)))</f>
        <v>37</v>
      </c>
      <c r="H2556" s="1" t="str">
        <f t="shared" si="475"/>
        <v>Heating</v>
      </c>
      <c r="I2556" s="1">
        <f ca="1">OFFSET(IF($H2556="Cooling",Customer!$C$25,Customer!$C$52),E2556,D2556)</f>
        <v>66</v>
      </c>
      <c r="J2556" s="1">
        <f ca="1">OFFSET(IF($H2556="Cooling",Customer!$L$25,Customer!$L$52),$E2556,$D2556)</f>
        <v>64</v>
      </c>
      <c r="K2556" s="16">
        <f t="shared" si="476"/>
        <v>0</v>
      </c>
      <c r="L2556" s="16">
        <f t="shared" si="477"/>
        <v>0</v>
      </c>
      <c r="M2556" s="17">
        <f t="shared" ca="1" si="469"/>
        <v>29</v>
      </c>
      <c r="N2556" s="17">
        <f t="shared" ca="1" si="470"/>
        <v>27</v>
      </c>
      <c r="O2556" s="4"/>
      <c r="P2556" s="4">
        <v>47</v>
      </c>
      <c r="Q2556" s="4">
        <v>25</v>
      </c>
      <c r="R2556" s="4">
        <v>23</v>
      </c>
      <c r="S2556" s="4">
        <v>35</v>
      </c>
      <c r="T2556" s="4">
        <v>66</v>
      </c>
      <c r="U2556" s="4">
        <v>52</v>
      </c>
      <c r="V2556" s="13">
        <v>37</v>
      </c>
      <c r="W2556" s="4">
        <v>29</v>
      </c>
      <c r="X2556" s="4">
        <v>58</v>
      </c>
      <c r="Y2556">
        <f t="shared" si="478"/>
        <v>0</v>
      </c>
      <c r="Z2556">
        <f t="shared" si="479"/>
        <v>0</v>
      </c>
    </row>
    <row r="2557" spans="2:26" x14ac:dyDescent="0.25">
      <c r="B2557" s="11">
        <f t="shared" si="480"/>
        <v>44668.041666660494</v>
      </c>
      <c r="C2557" s="1">
        <f t="shared" si="471"/>
        <v>4</v>
      </c>
      <c r="D2557" s="1">
        <f t="shared" si="472"/>
        <v>7</v>
      </c>
      <c r="E2557" s="12">
        <f t="shared" si="473"/>
        <v>2</v>
      </c>
      <c r="F2557" s="124" t="str">
        <f t="shared" si="474"/>
        <v>0</v>
      </c>
      <c r="G2557" s="1">
        <f ca="1">(OFFSET(O2557,0,MATCH(Customer!$J$6,'CDH &amp; HDH'!$P$11:$X$11,0)))</f>
        <v>37</v>
      </c>
      <c r="H2557" s="1" t="str">
        <f t="shared" si="475"/>
        <v>Heating</v>
      </c>
      <c r="I2557" s="1">
        <f ca="1">OFFSET(IF($H2557="Cooling",Customer!$C$25,Customer!$C$52),E2557,D2557)</f>
        <v>66</v>
      </c>
      <c r="J2557" s="1">
        <f ca="1">OFFSET(IF($H2557="Cooling",Customer!$L$25,Customer!$L$52),$E2557,$D2557)</f>
        <v>64</v>
      </c>
      <c r="K2557" s="16">
        <f t="shared" si="476"/>
        <v>0</v>
      </c>
      <c r="L2557" s="16">
        <f t="shared" si="477"/>
        <v>0</v>
      </c>
      <c r="M2557" s="17">
        <f t="shared" ca="1" si="469"/>
        <v>29</v>
      </c>
      <c r="N2557" s="17">
        <f t="shared" ca="1" si="470"/>
        <v>27</v>
      </c>
      <c r="O2557" s="4"/>
      <c r="P2557" s="4">
        <v>45</v>
      </c>
      <c r="Q2557" s="4">
        <v>25</v>
      </c>
      <c r="R2557" s="4">
        <v>23</v>
      </c>
      <c r="S2557" s="4">
        <v>36</v>
      </c>
      <c r="T2557" s="4">
        <v>68</v>
      </c>
      <c r="U2557" s="4">
        <v>49</v>
      </c>
      <c r="V2557" s="13">
        <v>37</v>
      </c>
      <c r="W2557" s="4">
        <v>28</v>
      </c>
      <c r="X2557" s="4">
        <v>57</v>
      </c>
      <c r="Y2557">
        <f t="shared" si="478"/>
        <v>0</v>
      </c>
      <c r="Z2557">
        <f t="shared" si="479"/>
        <v>0</v>
      </c>
    </row>
    <row r="2558" spans="2:26" x14ac:dyDescent="0.25">
      <c r="B2558" s="11">
        <f t="shared" si="480"/>
        <v>44668.083333327158</v>
      </c>
      <c r="C2558" s="1">
        <f t="shared" si="471"/>
        <v>4</v>
      </c>
      <c r="D2558" s="1">
        <f t="shared" si="472"/>
        <v>7</v>
      </c>
      <c r="E2558" s="12">
        <f t="shared" si="473"/>
        <v>3</v>
      </c>
      <c r="F2558" s="124" t="str">
        <f t="shared" si="474"/>
        <v>0</v>
      </c>
      <c r="G2558" s="1">
        <f ca="1">(OFFSET(O2558,0,MATCH(Customer!$J$6,'CDH &amp; HDH'!$P$11:$X$11,0)))</f>
        <v>36</v>
      </c>
      <c r="H2558" s="1" t="str">
        <f t="shared" si="475"/>
        <v>Heating</v>
      </c>
      <c r="I2558" s="1">
        <f ca="1">OFFSET(IF($H2558="Cooling",Customer!$C$25,Customer!$C$52),E2558,D2558)</f>
        <v>66</v>
      </c>
      <c r="J2558" s="1">
        <f ca="1">OFFSET(IF($H2558="Cooling",Customer!$L$25,Customer!$L$52),$E2558,$D2558)</f>
        <v>64</v>
      </c>
      <c r="K2558" s="16">
        <f t="shared" si="476"/>
        <v>0</v>
      </c>
      <c r="L2558" s="16">
        <f t="shared" si="477"/>
        <v>0</v>
      </c>
      <c r="M2558" s="17">
        <f t="shared" ca="1" si="469"/>
        <v>30</v>
      </c>
      <c r="N2558" s="17">
        <f t="shared" ca="1" si="470"/>
        <v>28</v>
      </c>
      <c r="O2558" s="4"/>
      <c r="P2558" s="4">
        <v>41</v>
      </c>
      <c r="Q2558" s="4">
        <v>24</v>
      </c>
      <c r="R2558" s="4">
        <v>22</v>
      </c>
      <c r="S2558" s="4">
        <v>36</v>
      </c>
      <c r="T2558" s="4">
        <v>64</v>
      </c>
      <c r="U2558" s="4">
        <v>49</v>
      </c>
      <c r="V2558" s="13">
        <v>36</v>
      </c>
      <c r="W2558" s="4">
        <v>28</v>
      </c>
      <c r="X2558" s="4">
        <v>56</v>
      </c>
      <c r="Y2558">
        <f t="shared" si="478"/>
        <v>0</v>
      </c>
      <c r="Z2558">
        <f t="shared" si="479"/>
        <v>0</v>
      </c>
    </row>
    <row r="2559" spans="2:26" x14ac:dyDescent="0.25">
      <c r="B2559" s="11">
        <f t="shared" si="480"/>
        <v>44668.124999993823</v>
      </c>
      <c r="C2559" s="1">
        <f t="shared" si="471"/>
        <v>4</v>
      </c>
      <c r="D2559" s="1">
        <f t="shared" si="472"/>
        <v>7</v>
      </c>
      <c r="E2559" s="12">
        <f t="shared" si="473"/>
        <v>4</v>
      </c>
      <c r="F2559" s="124" t="str">
        <f t="shared" si="474"/>
        <v>0</v>
      </c>
      <c r="G2559" s="1">
        <f ca="1">(OFFSET(O2559,0,MATCH(Customer!$J$6,'CDH &amp; HDH'!$P$11:$X$11,0)))</f>
        <v>34</v>
      </c>
      <c r="H2559" s="1" t="str">
        <f t="shared" si="475"/>
        <v>Heating</v>
      </c>
      <c r="I2559" s="1">
        <f ca="1">OFFSET(IF($H2559="Cooling",Customer!$C$25,Customer!$C$52),E2559,D2559)</f>
        <v>66</v>
      </c>
      <c r="J2559" s="1">
        <f ca="1">OFFSET(IF($H2559="Cooling",Customer!$L$25,Customer!$L$52),$E2559,$D2559)</f>
        <v>64</v>
      </c>
      <c r="K2559" s="16">
        <f t="shared" si="476"/>
        <v>0</v>
      </c>
      <c r="L2559" s="16">
        <f t="shared" si="477"/>
        <v>0</v>
      </c>
      <c r="M2559" s="17">
        <f t="shared" ca="1" si="469"/>
        <v>32</v>
      </c>
      <c r="N2559" s="17">
        <f t="shared" ca="1" si="470"/>
        <v>30</v>
      </c>
      <c r="O2559" s="4"/>
      <c r="P2559" s="4">
        <v>39</v>
      </c>
      <c r="Q2559" s="4">
        <v>24</v>
      </c>
      <c r="R2559" s="4">
        <v>22</v>
      </c>
      <c r="S2559" s="4">
        <v>36</v>
      </c>
      <c r="T2559" s="4">
        <v>63</v>
      </c>
      <c r="U2559" s="4">
        <v>45</v>
      </c>
      <c r="V2559" s="13">
        <v>34</v>
      </c>
      <c r="W2559" s="4">
        <v>27</v>
      </c>
      <c r="X2559" s="4">
        <v>56</v>
      </c>
      <c r="Y2559">
        <f t="shared" si="478"/>
        <v>0</v>
      </c>
      <c r="Z2559">
        <f t="shared" si="479"/>
        <v>0</v>
      </c>
    </row>
    <row r="2560" spans="2:26" x14ac:dyDescent="0.25">
      <c r="B2560" s="11">
        <f t="shared" si="480"/>
        <v>44668.166666660487</v>
      </c>
      <c r="C2560" s="1">
        <f t="shared" si="471"/>
        <v>4</v>
      </c>
      <c r="D2560" s="1">
        <f t="shared" si="472"/>
        <v>7</v>
      </c>
      <c r="E2560" s="12">
        <f t="shared" si="473"/>
        <v>5</v>
      </c>
      <c r="F2560" s="124" t="str">
        <f t="shared" si="474"/>
        <v>0</v>
      </c>
      <c r="G2560" s="1">
        <f ca="1">(OFFSET(O2560,0,MATCH(Customer!$J$6,'CDH &amp; HDH'!$P$11:$X$11,0)))</f>
        <v>34</v>
      </c>
      <c r="H2560" s="1" t="str">
        <f t="shared" si="475"/>
        <v>Heating</v>
      </c>
      <c r="I2560" s="1">
        <f ca="1">OFFSET(IF($H2560="Cooling",Customer!$C$25,Customer!$C$52),E2560,D2560)</f>
        <v>66</v>
      </c>
      <c r="J2560" s="1">
        <f ca="1">OFFSET(IF($H2560="Cooling",Customer!$L$25,Customer!$L$52),$E2560,$D2560)</f>
        <v>64</v>
      </c>
      <c r="K2560" s="16">
        <f t="shared" si="476"/>
        <v>0</v>
      </c>
      <c r="L2560" s="16">
        <f t="shared" si="477"/>
        <v>0</v>
      </c>
      <c r="M2560" s="17">
        <f t="shared" ca="1" si="469"/>
        <v>32</v>
      </c>
      <c r="N2560" s="17">
        <f t="shared" ca="1" si="470"/>
        <v>30</v>
      </c>
      <c r="O2560" s="4"/>
      <c r="P2560" s="4">
        <v>36</v>
      </c>
      <c r="Q2560" s="4">
        <v>22</v>
      </c>
      <c r="R2560" s="4">
        <v>22</v>
      </c>
      <c r="S2560" s="4">
        <v>36</v>
      </c>
      <c r="T2560" s="4">
        <v>61</v>
      </c>
      <c r="U2560" s="4">
        <v>47</v>
      </c>
      <c r="V2560" s="13">
        <v>34</v>
      </c>
      <c r="W2560" s="4">
        <v>27</v>
      </c>
      <c r="X2560" s="4">
        <v>56</v>
      </c>
      <c r="Y2560">
        <f t="shared" si="478"/>
        <v>0</v>
      </c>
      <c r="Z2560">
        <f t="shared" si="479"/>
        <v>0</v>
      </c>
    </row>
    <row r="2561" spans="2:26" x14ac:dyDescent="0.25">
      <c r="B2561" s="11">
        <f t="shared" si="480"/>
        <v>44668.208333327151</v>
      </c>
      <c r="C2561" s="1">
        <f t="shared" si="471"/>
        <v>4</v>
      </c>
      <c r="D2561" s="1">
        <f t="shared" si="472"/>
        <v>7</v>
      </c>
      <c r="E2561" s="12">
        <f t="shared" si="473"/>
        <v>6</v>
      </c>
      <c r="F2561" s="124" t="str">
        <f t="shared" si="474"/>
        <v>0</v>
      </c>
      <c r="G2561" s="1">
        <f ca="1">(OFFSET(O2561,0,MATCH(Customer!$J$6,'CDH &amp; HDH'!$P$11:$X$11,0)))</f>
        <v>33</v>
      </c>
      <c r="H2561" s="1" t="str">
        <f t="shared" si="475"/>
        <v>Heating</v>
      </c>
      <c r="I2561" s="1">
        <f ca="1">OFFSET(IF($H2561="Cooling",Customer!$C$25,Customer!$C$52),E2561,D2561)</f>
        <v>66</v>
      </c>
      <c r="J2561" s="1">
        <f ca="1">OFFSET(IF($H2561="Cooling",Customer!$L$25,Customer!$L$52),$E2561,$D2561)</f>
        <v>64</v>
      </c>
      <c r="K2561" s="16">
        <f t="shared" si="476"/>
        <v>0</v>
      </c>
      <c r="L2561" s="16">
        <f t="shared" si="477"/>
        <v>0</v>
      </c>
      <c r="M2561" s="17">
        <f t="shared" ca="1" si="469"/>
        <v>33</v>
      </c>
      <c r="N2561" s="17">
        <f t="shared" ca="1" si="470"/>
        <v>31</v>
      </c>
      <c r="O2561" s="4"/>
      <c r="P2561" s="4">
        <v>38</v>
      </c>
      <c r="Q2561" s="4">
        <v>23</v>
      </c>
      <c r="R2561" s="4">
        <v>22</v>
      </c>
      <c r="S2561" s="4">
        <v>36</v>
      </c>
      <c r="T2561" s="4">
        <v>61</v>
      </c>
      <c r="U2561" s="4">
        <v>45</v>
      </c>
      <c r="V2561" s="13">
        <v>33</v>
      </c>
      <c r="W2561" s="4">
        <v>27</v>
      </c>
      <c r="X2561" s="4">
        <v>55</v>
      </c>
      <c r="Y2561">
        <f t="shared" si="478"/>
        <v>0</v>
      </c>
      <c r="Z2561">
        <f t="shared" si="479"/>
        <v>0</v>
      </c>
    </row>
    <row r="2562" spans="2:26" x14ac:dyDescent="0.25">
      <c r="B2562" s="11">
        <f t="shared" si="480"/>
        <v>44668.249999993815</v>
      </c>
      <c r="C2562" s="1">
        <f t="shared" si="471"/>
        <v>4</v>
      </c>
      <c r="D2562" s="1">
        <f t="shared" si="472"/>
        <v>7</v>
      </c>
      <c r="E2562" s="12">
        <f t="shared" si="473"/>
        <v>7</v>
      </c>
      <c r="F2562" s="124" t="str">
        <f t="shared" si="474"/>
        <v>0</v>
      </c>
      <c r="G2562" s="1">
        <f ca="1">(OFFSET(O2562,0,MATCH(Customer!$J$6,'CDH &amp; HDH'!$P$11:$X$11,0)))</f>
        <v>35</v>
      </c>
      <c r="H2562" s="1" t="str">
        <f t="shared" si="475"/>
        <v>Heating</v>
      </c>
      <c r="I2562" s="1">
        <f ca="1">OFFSET(IF($H2562="Cooling",Customer!$C$25,Customer!$C$52),E2562,D2562)</f>
        <v>66</v>
      </c>
      <c r="J2562" s="1">
        <f ca="1">OFFSET(IF($H2562="Cooling",Customer!$L$25,Customer!$L$52),$E2562,$D2562)</f>
        <v>64</v>
      </c>
      <c r="K2562" s="16">
        <f t="shared" si="476"/>
        <v>0</v>
      </c>
      <c r="L2562" s="16">
        <f t="shared" si="477"/>
        <v>0</v>
      </c>
      <c r="M2562" s="17">
        <f t="shared" ca="1" si="469"/>
        <v>31</v>
      </c>
      <c r="N2562" s="17">
        <f t="shared" ca="1" si="470"/>
        <v>29</v>
      </c>
      <c r="O2562" s="4"/>
      <c r="P2562" s="4">
        <v>39</v>
      </c>
      <c r="Q2562" s="4">
        <v>26</v>
      </c>
      <c r="R2562" s="4">
        <v>22</v>
      </c>
      <c r="S2562" s="4">
        <v>40</v>
      </c>
      <c r="T2562" s="4">
        <v>64</v>
      </c>
      <c r="U2562" s="4">
        <v>49</v>
      </c>
      <c r="V2562" s="13">
        <v>35</v>
      </c>
      <c r="W2562" s="4">
        <v>29</v>
      </c>
      <c r="X2562" s="4">
        <v>55</v>
      </c>
      <c r="Y2562">
        <f t="shared" si="478"/>
        <v>0</v>
      </c>
      <c r="Z2562">
        <f t="shared" si="479"/>
        <v>0</v>
      </c>
    </row>
    <row r="2563" spans="2:26" x14ac:dyDescent="0.25">
      <c r="B2563" s="11">
        <f t="shared" si="480"/>
        <v>44668.29166666048</v>
      </c>
      <c r="C2563" s="1">
        <f t="shared" si="471"/>
        <v>4</v>
      </c>
      <c r="D2563" s="1">
        <f t="shared" si="472"/>
        <v>7</v>
      </c>
      <c r="E2563" s="12">
        <f t="shared" si="473"/>
        <v>8</v>
      </c>
      <c r="F2563" s="124" t="str">
        <f t="shared" si="474"/>
        <v>0</v>
      </c>
      <c r="G2563" s="1">
        <f ca="1">(OFFSET(O2563,0,MATCH(Customer!$J$6,'CDH &amp; HDH'!$P$11:$X$11,0)))</f>
        <v>40</v>
      </c>
      <c r="H2563" s="1" t="str">
        <f t="shared" si="475"/>
        <v>Heating</v>
      </c>
      <c r="I2563" s="1">
        <f ca="1">OFFSET(IF($H2563="Cooling",Customer!$C$25,Customer!$C$52),E2563,D2563)</f>
        <v>66</v>
      </c>
      <c r="J2563" s="1">
        <f ca="1">OFFSET(IF($H2563="Cooling",Customer!$L$25,Customer!$L$52),$E2563,$D2563)</f>
        <v>64</v>
      </c>
      <c r="K2563" s="16">
        <f t="shared" si="476"/>
        <v>0</v>
      </c>
      <c r="L2563" s="16">
        <f t="shared" si="477"/>
        <v>0</v>
      </c>
      <c r="M2563" s="17">
        <f t="shared" ca="1" si="469"/>
        <v>26</v>
      </c>
      <c r="N2563" s="17">
        <f t="shared" ca="1" si="470"/>
        <v>24</v>
      </c>
      <c r="O2563" s="4"/>
      <c r="P2563" s="4">
        <v>42</v>
      </c>
      <c r="Q2563" s="4">
        <v>28</v>
      </c>
      <c r="R2563" s="4">
        <v>25</v>
      </c>
      <c r="S2563" s="4">
        <v>49</v>
      </c>
      <c r="T2563" s="4">
        <v>73</v>
      </c>
      <c r="U2563" s="4">
        <v>52</v>
      </c>
      <c r="V2563" s="13">
        <v>40</v>
      </c>
      <c r="W2563" s="4">
        <v>32</v>
      </c>
      <c r="X2563" s="4">
        <v>57</v>
      </c>
      <c r="Y2563">
        <f t="shared" si="478"/>
        <v>0</v>
      </c>
      <c r="Z2563">
        <f t="shared" si="479"/>
        <v>0</v>
      </c>
    </row>
    <row r="2564" spans="2:26" x14ac:dyDescent="0.25">
      <c r="B2564" s="11">
        <f t="shared" si="480"/>
        <v>44668.333333327144</v>
      </c>
      <c r="C2564" s="1">
        <f t="shared" si="471"/>
        <v>4</v>
      </c>
      <c r="D2564" s="1">
        <f t="shared" si="472"/>
        <v>7</v>
      </c>
      <c r="E2564" s="12">
        <f t="shared" si="473"/>
        <v>9</v>
      </c>
      <c r="F2564" s="124" t="str">
        <f t="shared" si="474"/>
        <v>0</v>
      </c>
      <c r="G2564" s="1">
        <f ca="1">(OFFSET(O2564,0,MATCH(Customer!$J$6,'CDH &amp; HDH'!$P$11:$X$11,0)))</f>
        <v>43</v>
      </c>
      <c r="H2564" s="1" t="str">
        <f t="shared" si="475"/>
        <v>Heating</v>
      </c>
      <c r="I2564" s="1">
        <f ca="1">OFFSET(IF($H2564="Cooling",Customer!$C$25,Customer!$C$52),E2564,D2564)</f>
        <v>66</v>
      </c>
      <c r="J2564" s="1">
        <f ca="1">OFFSET(IF($H2564="Cooling",Customer!$L$25,Customer!$L$52),$E2564,$D2564)</f>
        <v>64</v>
      </c>
      <c r="K2564" s="16">
        <f t="shared" si="476"/>
        <v>0</v>
      </c>
      <c r="L2564" s="16">
        <f t="shared" si="477"/>
        <v>0</v>
      </c>
      <c r="M2564" s="17">
        <f t="shared" ca="1" si="469"/>
        <v>23</v>
      </c>
      <c r="N2564" s="17">
        <f t="shared" ca="1" si="470"/>
        <v>21</v>
      </c>
      <c r="O2564" s="4"/>
      <c r="P2564" s="4">
        <v>44</v>
      </c>
      <c r="Q2564" s="4">
        <v>31</v>
      </c>
      <c r="R2564" s="4">
        <v>29</v>
      </c>
      <c r="S2564" s="4">
        <v>51</v>
      </c>
      <c r="T2564" s="4">
        <v>79</v>
      </c>
      <c r="U2564" s="4">
        <v>55</v>
      </c>
      <c r="V2564" s="13">
        <v>43</v>
      </c>
      <c r="W2564" s="4">
        <v>35</v>
      </c>
      <c r="X2564" s="4">
        <v>57</v>
      </c>
      <c r="Y2564">
        <f t="shared" si="478"/>
        <v>0</v>
      </c>
      <c r="Z2564">
        <f t="shared" si="479"/>
        <v>0</v>
      </c>
    </row>
    <row r="2565" spans="2:26" x14ac:dyDescent="0.25">
      <c r="B2565" s="11">
        <f t="shared" si="480"/>
        <v>44668.374999993808</v>
      </c>
      <c r="C2565" s="1">
        <f t="shared" si="471"/>
        <v>4</v>
      </c>
      <c r="D2565" s="1">
        <f t="shared" si="472"/>
        <v>7</v>
      </c>
      <c r="E2565" s="12">
        <f t="shared" si="473"/>
        <v>10</v>
      </c>
      <c r="F2565" s="124" t="str">
        <f t="shared" si="474"/>
        <v>0</v>
      </c>
      <c r="G2565" s="1">
        <f ca="1">(OFFSET(O2565,0,MATCH(Customer!$J$6,'CDH &amp; HDH'!$P$11:$X$11,0)))</f>
        <v>47</v>
      </c>
      <c r="H2565" s="1" t="str">
        <f t="shared" si="475"/>
        <v>Heating</v>
      </c>
      <c r="I2565" s="1">
        <f ca="1">OFFSET(IF($H2565="Cooling",Customer!$C$25,Customer!$C$52),E2565,D2565)</f>
        <v>66</v>
      </c>
      <c r="J2565" s="1">
        <f ca="1">OFFSET(IF($H2565="Cooling",Customer!$L$25,Customer!$L$52),$E2565,$D2565)</f>
        <v>64</v>
      </c>
      <c r="K2565" s="16">
        <f t="shared" si="476"/>
        <v>0</v>
      </c>
      <c r="L2565" s="16">
        <f t="shared" si="477"/>
        <v>0</v>
      </c>
      <c r="M2565" s="17">
        <f t="shared" ca="1" si="469"/>
        <v>19</v>
      </c>
      <c r="N2565" s="17">
        <f t="shared" ca="1" si="470"/>
        <v>17</v>
      </c>
      <c r="O2565" s="4"/>
      <c r="P2565" s="4">
        <v>47</v>
      </c>
      <c r="Q2565" s="4">
        <v>34</v>
      </c>
      <c r="R2565" s="4">
        <v>32</v>
      </c>
      <c r="S2565" s="4">
        <v>55</v>
      </c>
      <c r="T2565" s="4">
        <v>82</v>
      </c>
      <c r="U2565" s="4">
        <v>56</v>
      </c>
      <c r="V2565" s="13">
        <v>47</v>
      </c>
      <c r="W2565" s="4">
        <v>37</v>
      </c>
      <c r="X2565" s="4">
        <v>50</v>
      </c>
      <c r="Y2565">
        <f t="shared" si="478"/>
        <v>0</v>
      </c>
      <c r="Z2565">
        <f t="shared" si="479"/>
        <v>0</v>
      </c>
    </row>
    <row r="2566" spans="2:26" x14ac:dyDescent="0.25">
      <c r="B2566" s="11">
        <f t="shared" si="480"/>
        <v>44668.416666660472</v>
      </c>
      <c r="C2566" s="1">
        <f t="shared" si="471"/>
        <v>4</v>
      </c>
      <c r="D2566" s="1">
        <f t="shared" si="472"/>
        <v>7</v>
      </c>
      <c r="E2566" s="12">
        <f t="shared" si="473"/>
        <v>11</v>
      </c>
      <c r="F2566" s="124" t="str">
        <f t="shared" si="474"/>
        <v>0</v>
      </c>
      <c r="G2566" s="1">
        <f ca="1">(OFFSET(O2566,0,MATCH(Customer!$J$6,'CDH &amp; HDH'!$P$11:$X$11,0)))</f>
        <v>50</v>
      </c>
      <c r="H2566" s="1" t="str">
        <f t="shared" si="475"/>
        <v>Heating</v>
      </c>
      <c r="I2566" s="1">
        <f ca="1">OFFSET(IF($H2566="Cooling",Customer!$C$25,Customer!$C$52),E2566,D2566)</f>
        <v>66</v>
      </c>
      <c r="J2566" s="1">
        <f ca="1">OFFSET(IF($H2566="Cooling",Customer!$L$25,Customer!$L$52),$E2566,$D2566)</f>
        <v>64</v>
      </c>
      <c r="K2566" s="16">
        <f t="shared" si="476"/>
        <v>0</v>
      </c>
      <c r="L2566" s="16">
        <f t="shared" si="477"/>
        <v>0</v>
      </c>
      <c r="M2566" s="17">
        <f t="shared" ca="1" si="469"/>
        <v>16</v>
      </c>
      <c r="N2566" s="17">
        <f t="shared" ca="1" si="470"/>
        <v>14</v>
      </c>
      <c r="O2566" s="4"/>
      <c r="P2566" s="4">
        <v>48</v>
      </c>
      <c r="Q2566" s="4">
        <v>37</v>
      </c>
      <c r="R2566" s="4">
        <v>36</v>
      </c>
      <c r="S2566" s="4">
        <v>55</v>
      </c>
      <c r="T2566" s="4">
        <v>88</v>
      </c>
      <c r="U2566" s="4">
        <v>59</v>
      </c>
      <c r="V2566" s="13">
        <v>50</v>
      </c>
      <c r="W2566" s="4">
        <v>40</v>
      </c>
      <c r="X2566" s="4">
        <v>45</v>
      </c>
      <c r="Y2566">
        <f t="shared" si="478"/>
        <v>0</v>
      </c>
      <c r="Z2566">
        <f t="shared" si="479"/>
        <v>0</v>
      </c>
    </row>
    <row r="2567" spans="2:26" x14ac:dyDescent="0.25">
      <c r="B2567" s="11">
        <f t="shared" si="480"/>
        <v>44668.458333327137</v>
      </c>
      <c r="C2567" s="1">
        <f t="shared" si="471"/>
        <v>4</v>
      </c>
      <c r="D2567" s="1">
        <f t="shared" si="472"/>
        <v>7</v>
      </c>
      <c r="E2567" s="12">
        <f t="shared" si="473"/>
        <v>12</v>
      </c>
      <c r="F2567" s="124" t="str">
        <f t="shared" si="474"/>
        <v>0</v>
      </c>
      <c r="G2567" s="1">
        <f ca="1">(OFFSET(O2567,0,MATCH(Customer!$J$6,'CDH &amp; HDH'!$P$11:$X$11,0)))</f>
        <v>52</v>
      </c>
      <c r="H2567" s="1" t="str">
        <f t="shared" si="475"/>
        <v>Heating</v>
      </c>
      <c r="I2567" s="1">
        <f ca="1">OFFSET(IF($H2567="Cooling",Customer!$C$25,Customer!$C$52),E2567,D2567)</f>
        <v>66</v>
      </c>
      <c r="J2567" s="1">
        <f ca="1">OFFSET(IF($H2567="Cooling",Customer!$L$25,Customer!$L$52),$E2567,$D2567)</f>
        <v>64</v>
      </c>
      <c r="K2567" s="16">
        <f t="shared" si="476"/>
        <v>0</v>
      </c>
      <c r="L2567" s="16">
        <f t="shared" si="477"/>
        <v>0</v>
      </c>
      <c r="M2567" s="17">
        <f t="shared" ca="1" si="469"/>
        <v>14</v>
      </c>
      <c r="N2567" s="17">
        <f t="shared" ca="1" si="470"/>
        <v>12</v>
      </c>
      <c r="O2567" s="4"/>
      <c r="P2567" s="4">
        <v>51</v>
      </c>
      <c r="Q2567" s="4">
        <v>41</v>
      </c>
      <c r="R2567" s="4">
        <v>39</v>
      </c>
      <c r="S2567" s="4">
        <v>55</v>
      </c>
      <c r="T2567" s="4">
        <v>88</v>
      </c>
      <c r="U2567" s="4">
        <v>60</v>
      </c>
      <c r="V2567" s="13">
        <v>52</v>
      </c>
      <c r="W2567" s="4">
        <v>43</v>
      </c>
      <c r="X2567" s="4">
        <v>45</v>
      </c>
      <c r="Y2567">
        <f t="shared" si="478"/>
        <v>0</v>
      </c>
      <c r="Z2567">
        <f t="shared" si="479"/>
        <v>0</v>
      </c>
    </row>
    <row r="2568" spans="2:26" x14ac:dyDescent="0.25">
      <c r="B2568" s="11">
        <f t="shared" si="480"/>
        <v>44668.499999993801</v>
      </c>
      <c r="C2568" s="1">
        <f t="shared" si="471"/>
        <v>4</v>
      </c>
      <c r="D2568" s="1">
        <f t="shared" si="472"/>
        <v>7</v>
      </c>
      <c r="E2568" s="12">
        <f t="shared" si="473"/>
        <v>13</v>
      </c>
      <c r="F2568" s="124" t="str">
        <f t="shared" si="474"/>
        <v>0</v>
      </c>
      <c r="G2568" s="1">
        <f ca="1">(OFFSET(O2568,0,MATCH(Customer!$J$6,'CDH &amp; HDH'!$P$11:$X$11,0)))</f>
        <v>55</v>
      </c>
      <c r="H2568" s="1" t="str">
        <f t="shared" si="475"/>
        <v>Heating</v>
      </c>
      <c r="I2568" s="1">
        <f ca="1">OFFSET(IF($H2568="Cooling",Customer!$C$25,Customer!$C$52),E2568,D2568)</f>
        <v>66</v>
      </c>
      <c r="J2568" s="1">
        <f ca="1">OFFSET(IF($H2568="Cooling",Customer!$L$25,Customer!$L$52),$E2568,$D2568)</f>
        <v>64</v>
      </c>
      <c r="K2568" s="16">
        <f t="shared" si="476"/>
        <v>0</v>
      </c>
      <c r="L2568" s="16">
        <f t="shared" si="477"/>
        <v>0</v>
      </c>
      <c r="M2568" s="17">
        <f t="shared" ca="1" si="469"/>
        <v>11</v>
      </c>
      <c r="N2568" s="17">
        <f t="shared" ca="1" si="470"/>
        <v>9</v>
      </c>
      <c r="O2568" s="4"/>
      <c r="P2568" s="4">
        <v>55</v>
      </c>
      <c r="Q2568" s="4">
        <v>42</v>
      </c>
      <c r="R2568" s="4">
        <v>43</v>
      </c>
      <c r="S2568" s="4">
        <v>57</v>
      </c>
      <c r="T2568" s="4">
        <v>90</v>
      </c>
      <c r="U2568" s="4">
        <v>61</v>
      </c>
      <c r="V2568" s="13">
        <v>55</v>
      </c>
      <c r="W2568" s="4">
        <v>46</v>
      </c>
      <c r="X2568" s="4">
        <v>46</v>
      </c>
      <c r="Y2568">
        <f t="shared" si="478"/>
        <v>0</v>
      </c>
      <c r="Z2568">
        <f t="shared" si="479"/>
        <v>0</v>
      </c>
    </row>
    <row r="2569" spans="2:26" x14ac:dyDescent="0.25">
      <c r="B2569" s="11">
        <f t="shared" si="480"/>
        <v>44668.541666660465</v>
      </c>
      <c r="C2569" s="1">
        <f t="shared" si="471"/>
        <v>4</v>
      </c>
      <c r="D2569" s="1">
        <f t="shared" si="472"/>
        <v>7</v>
      </c>
      <c r="E2569" s="12">
        <f t="shared" si="473"/>
        <v>14</v>
      </c>
      <c r="F2569" s="124" t="str">
        <f t="shared" si="474"/>
        <v>0</v>
      </c>
      <c r="G2569" s="1">
        <f ca="1">(OFFSET(O2569,0,MATCH(Customer!$J$6,'CDH &amp; HDH'!$P$11:$X$11,0)))</f>
        <v>56</v>
      </c>
      <c r="H2569" s="1" t="str">
        <f t="shared" si="475"/>
        <v>Heating</v>
      </c>
      <c r="I2569" s="1">
        <f ca="1">OFFSET(IF($H2569="Cooling",Customer!$C$25,Customer!$C$52),E2569,D2569)</f>
        <v>66</v>
      </c>
      <c r="J2569" s="1">
        <f ca="1">OFFSET(IF($H2569="Cooling",Customer!$L$25,Customer!$L$52),$E2569,$D2569)</f>
        <v>64</v>
      </c>
      <c r="K2569" s="16">
        <f t="shared" si="476"/>
        <v>0</v>
      </c>
      <c r="L2569" s="16">
        <f t="shared" si="477"/>
        <v>0</v>
      </c>
      <c r="M2569" s="17">
        <f t="shared" ca="1" si="469"/>
        <v>10</v>
      </c>
      <c r="N2569" s="17">
        <f t="shared" ca="1" si="470"/>
        <v>8</v>
      </c>
      <c r="O2569" s="4"/>
      <c r="P2569" s="4">
        <v>57</v>
      </c>
      <c r="Q2569" s="4">
        <v>44</v>
      </c>
      <c r="R2569" s="4">
        <v>44</v>
      </c>
      <c r="S2569" s="4">
        <v>62</v>
      </c>
      <c r="T2569" s="4">
        <v>90</v>
      </c>
      <c r="U2569" s="4">
        <v>62</v>
      </c>
      <c r="V2569" s="13">
        <v>56</v>
      </c>
      <c r="W2569" s="4">
        <v>48</v>
      </c>
      <c r="X2569" s="4">
        <v>47</v>
      </c>
      <c r="Y2569">
        <f t="shared" si="478"/>
        <v>0</v>
      </c>
      <c r="Z2569">
        <f t="shared" si="479"/>
        <v>0</v>
      </c>
    </row>
    <row r="2570" spans="2:26" x14ac:dyDescent="0.25">
      <c r="B2570" s="11">
        <f t="shared" si="480"/>
        <v>44668.583333327129</v>
      </c>
      <c r="C2570" s="1">
        <f t="shared" si="471"/>
        <v>4</v>
      </c>
      <c r="D2570" s="1">
        <f t="shared" si="472"/>
        <v>7</v>
      </c>
      <c r="E2570" s="12">
        <f t="shared" si="473"/>
        <v>15</v>
      </c>
      <c r="F2570" s="124" t="str">
        <f t="shared" si="474"/>
        <v>0</v>
      </c>
      <c r="G2570" s="1">
        <f ca="1">(OFFSET(O2570,0,MATCH(Customer!$J$6,'CDH &amp; HDH'!$P$11:$X$11,0)))</f>
        <v>57</v>
      </c>
      <c r="H2570" s="1" t="str">
        <f t="shared" si="475"/>
        <v>Heating</v>
      </c>
      <c r="I2570" s="1">
        <f ca="1">OFFSET(IF($H2570="Cooling",Customer!$C$25,Customer!$C$52),E2570,D2570)</f>
        <v>66</v>
      </c>
      <c r="J2570" s="1">
        <f ca="1">OFFSET(IF($H2570="Cooling",Customer!$L$25,Customer!$L$52),$E2570,$D2570)</f>
        <v>64</v>
      </c>
      <c r="K2570" s="16">
        <f t="shared" si="476"/>
        <v>0</v>
      </c>
      <c r="L2570" s="16">
        <f t="shared" si="477"/>
        <v>0</v>
      </c>
      <c r="M2570" s="17">
        <f t="shared" ca="1" si="469"/>
        <v>9</v>
      </c>
      <c r="N2570" s="17">
        <f t="shared" ca="1" si="470"/>
        <v>7</v>
      </c>
      <c r="O2570" s="4"/>
      <c r="P2570" s="4">
        <v>58</v>
      </c>
      <c r="Q2570" s="4">
        <v>46</v>
      </c>
      <c r="R2570" s="4">
        <v>46</v>
      </c>
      <c r="S2570" s="4">
        <v>59</v>
      </c>
      <c r="T2570" s="4">
        <v>91</v>
      </c>
      <c r="U2570" s="4">
        <v>63</v>
      </c>
      <c r="V2570" s="13">
        <v>57</v>
      </c>
      <c r="W2570" s="4">
        <v>49</v>
      </c>
      <c r="X2570" s="4">
        <v>52</v>
      </c>
      <c r="Y2570">
        <f t="shared" si="478"/>
        <v>0</v>
      </c>
      <c r="Z2570">
        <f t="shared" si="479"/>
        <v>0</v>
      </c>
    </row>
    <row r="2571" spans="2:26" x14ac:dyDescent="0.25">
      <c r="B2571" s="11">
        <f t="shared" si="480"/>
        <v>44668.624999993794</v>
      </c>
      <c r="C2571" s="1">
        <f t="shared" si="471"/>
        <v>4</v>
      </c>
      <c r="D2571" s="1">
        <f t="shared" si="472"/>
        <v>7</v>
      </c>
      <c r="E2571" s="12">
        <f t="shared" si="473"/>
        <v>16</v>
      </c>
      <c r="F2571" s="124" t="str">
        <f t="shared" si="474"/>
        <v>0</v>
      </c>
      <c r="G2571" s="1">
        <f ca="1">(OFFSET(O2571,0,MATCH(Customer!$J$6,'CDH &amp; HDH'!$P$11:$X$11,0)))</f>
        <v>59</v>
      </c>
      <c r="H2571" s="1" t="str">
        <f t="shared" si="475"/>
        <v>Heating</v>
      </c>
      <c r="I2571" s="1">
        <f ca="1">OFFSET(IF($H2571="Cooling",Customer!$C$25,Customer!$C$52),E2571,D2571)</f>
        <v>66</v>
      </c>
      <c r="J2571" s="1">
        <f ca="1">OFFSET(IF($H2571="Cooling",Customer!$L$25,Customer!$L$52),$E2571,$D2571)</f>
        <v>64</v>
      </c>
      <c r="K2571" s="16">
        <f t="shared" si="476"/>
        <v>0</v>
      </c>
      <c r="L2571" s="16">
        <f t="shared" si="477"/>
        <v>0</v>
      </c>
      <c r="M2571" s="17">
        <f t="shared" ca="1" si="469"/>
        <v>7</v>
      </c>
      <c r="N2571" s="17">
        <f t="shared" ca="1" si="470"/>
        <v>5</v>
      </c>
      <c r="O2571" s="4"/>
      <c r="P2571" s="4">
        <v>59</v>
      </c>
      <c r="Q2571" s="4">
        <v>46</v>
      </c>
      <c r="R2571" s="4">
        <v>47</v>
      </c>
      <c r="S2571" s="4">
        <v>62</v>
      </c>
      <c r="T2571" s="4">
        <v>90</v>
      </c>
      <c r="U2571" s="4">
        <v>61</v>
      </c>
      <c r="V2571" s="13">
        <v>59</v>
      </c>
      <c r="W2571" s="4">
        <v>51</v>
      </c>
      <c r="X2571" s="4">
        <v>52</v>
      </c>
      <c r="Y2571">
        <f t="shared" si="478"/>
        <v>0</v>
      </c>
      <c r="Z2571">
        <f t="shared" si="479"/>
        <v>0</v>
      </c>
    </row>
    <row r="2572" spans="2:26" x14ac:dyDescent="0.25">
      <c r="B2572" s="11">
        <f t="shared" si="480"/>
        <v>44668.666666660458</v>
      </c>
      <c r="C2572" s="1">
        <f t="shared" si="471"/>
        <v>4</v>
      </c>
      <c r="D2572" s="1">
        <f t="shared" si="472"/>
        <v>7</v>
      </c>
      <c r="E2572" s="12">
        <f t="shared" si="473"/>
        <v>17</v>
      </c>
      <c r="F2572" s="124" t="str">
        <f t="shared" si="474"/>
        <v>0</v>
      </c>
      <c r="G2572" s="1">
        <f ca="1">(OFFSET(O2572,0,MATCH(Customer!$J$6,'CDH &amp; HDH'!$P$11:$X$11,0)))</f>
        <v>58</v>
      </c>
      <c r="H2572" s="1" t="str">
        <f t="shared" si="475"/>
        <v>Heating</v>
      </c>
      <c r="I2572" s="1">
        <f ca="1">OFFSET(IF($H2572="Cooling",Customer!$C$25,Customer!$C$52),E2572,D2572)</f>
        <v>66</v>
      </c>
      <c r="J2572" s="1">
        <f ca="1">OFFSET(IF($H2572="Cooling",Customer!$L$25,Customer!$L$52),$E2572,$D2572)</f>
        <v>64</v>
      </c>
      <c r="K2572" s="16">
        <f t="shared" si="476"/>
        <v>0</v>
      </c>
      <c r="L2572" s="16">
        <f t="shared" si="477"/>
        <v>0</v>
      </c>
      <c r="M2572" s="17">
        <f t="shared" ref="M2572:M2635" ca="1" si="481">IF($H2572="Cooling",0,MAX(0,I2572-$G2572))</f>
        <v>8</v>
      </c>
      <c r="N2572" s="17">
        <f t="shared" ref="N2572:N2635" ca="1" si="482">IF($H2572="Cooling",0,MAX(0,J2572-$G2572))</f>
        <v>6</v>
      </c>
      <c r="O2572" s="4"/>
      <c r="P2572" s="4">
        <v>59</v>
      </c>
      <c r="Q2572" s="4">
        <v>46</v>
      </c>
      <c r="R2572" s="4">
        <v>45</v>
      </c>
      <c r="S2572" s="4">
        <v>62</v>
      </c>
      <c r="T2572" s="4">
        <v>90</v>
      </c>
      <c r="U2572" s="4">
        <v>60</v>
      </c>
      <c r="V2572" s="13">
        <v>58</v>
      </c>
      <c r="W2572" s="4">
        <v>51</v>
      </c>
      <c r="X2572" s="4">
        <v>48</v>
      </c>
      <c r="Y2572">
        <f t="shared" si="478"/>
        <v>0</v>
      </c>
      <c r="Z2572">
        <f t="shared" si="479"/>
        <v>0</v>
      </c>
    </row>
    <row r="2573" spans="2:26" x14ac:dyDescent="0.25">
      <c r="B2573" s="11">
        <f t="shared" si="480"/>
        <v>44668.708333327122</v>
      </c>
      <c r="C2573" s="1">
        <f t="shared" ref="C2573:C2636" si="483">MONTH(B2573)</f>
        <v>4</v>
      </c>
      <c r="D2573" s="1">
        <f t="shared" ref="D2573:D2636" si="484">WEEKDAY(B2573,2)</f>
        <v>7</v>
      </c>
      <c r="E2573" s="12">
        <f t="shared" ref="E2573:E2636" si="485">HOUR(B2573)+1</f>
        <v>18</v>
      </c>
      <c r="F2573" s="124" t="str">
        <f t="shared" ref="F2573:F2636" si="486">IF(AND(C2573&gt;5,C2573&lt;9,D2573&lt;6,E2573&gt;14,E2573&lt;19),"1",IF(AND(OR(E2573=8,E2573=9,E2573=19,E2573=20),C2573&lt;3,D2573&lt;6),"1","0"))</f>
        <v>0</v>
      </c>
      <c r="G2573" s="1">
        <f ca="1">(OFFSET(O2573,0,MATCH(Customer!$J$6,'CDH &amp; HDH'!$P$11:$X$11,0)))</f>
        <v>56</v>
      </c>
      <c r="H2573" s="1" t="str">
        <f t="shared" ref="H2573:H2636" si="487">IF(AND(C2573&gt;=5,C2573&lt;=9),"Cooling","Heating")</f>
        <v>Heating</v>
      </c>
      <c r="I2573" s="1">
        <f ca="1">OFFSET(IF($H2573="Cooling",Customer!$C$25,Customer!$C$52),E2573,D2573)</f>
        <v>66</v>
      </c>
      <c r="J2573" s="1">
        <f ca="1">OFFSET(IF($H2573="Cooling",Customer!$L$25,Customer!$L$52),$E2573,$D2573)</f>
        <v>64</v>
      </c>
      <c r="K2573" s="16">
        <f t="shared" ref="K2573:K2636" si="488">IF($H2573="Heating",0,MAX(0,$G2573-I2573))</f>
        <v>0</v>
      </c>
      <c r="L2573" s="16">
        <f t="shared" ref="L2573:L2636" si="489">IF($H2573="Heating",0,MAX(0,$G2573-J2573))</f>
        <v>0</v>
      </c>
      <c r="M2573" s="17">
        <f t="shared" ca="1" si="481"/>
        <v>10</v>
      </c>
      <c r="N2573" s="17">
        <f t="shared" ca="1" si="482"/>
        <v>8</v>
      </c>
      <c r="O2573" s="4"/>
      <c r="P2573" s="4">
        <v>56</v>
      </c>
      <c r="Q2573" s="4">
        <v>44</v>
      </c>
      <c r="R2573" s="4">
        <v>44</v>
      </c>
      <c r="S2573" s="4">
        <v>61</v>
      </c>
      <c r="T2573" s="4">
        <v>86</v>
      </c>
      <c r="U2573" s="4">
        <v>57</v>
      </c>
      <c r="V2573" s="13">
        <v>56</v>
      </c>
      <c r="W2573" s="4">
        <v>50</v>
      </c>
      <c r="X2573" s="4">
        <v>46</v>
      </c>
      <c r="Y2573">
        <f t="shared" ref="Y2573:Y2636" si="490">1.08*400*K2573</f>
        <v>0</v>
      </c>
      <c r="Z2573">
        <f t="shared" ref="Z2573:Z2636" si="491">1.08*400*L2573</f>
        <v>0</v>
      </c>
    </row>
    <row r="2574" spans="2:26" x14ac:dyDescent="0.25">
      <c r="B2574" s="11">
        <f t="shared" ref="B2574:B2637" si="492">B2573+1/24</f>
        <v>44668.749999993786</v>
      </c>
      <c r="C2574" s="1">
        <f t="shared" si="483"/>
        <v>4</v>
      </c>
      <c r="D2574" s="1">
        <f t="shared" si="484"/>
        <v>7</v>
      </c>
      <c r="E2574" s="12">
        <f t="shared" si="485"/>
        <v>19</v>
      </c>
      <c r="F2574" s="124" t="str">
        <f t="shared" si="486"/>
        <v>0</v>
      </c>
      <c r="G2574" s="1">
        <f ca="1">(OFFSET(O2574,0,MATCH(Customer!$J$6,'CDH &amp; HDH'!$P$11:$X$11,0)))</f>
        <v>53</v>
      </c>
      <c r="H2574" s="1" t="str">
        <f t="shared" si="487"/>
        <v>Heating</v>
      </c>
      <c r="I2574" s="1">
        <f ca="1">OFFSET(IF($H2574="Cooling",Customer!$C$25,Customer!$C$52),E2574,D2574)</f>
        <v>66</v>
      </c>
      <c r="J2574" s="1">
        <f ca="1">OFFSET(IF($H2574="Cooling",Customer!$L$25,Customer!$L$52),$E2574,$D2574)</f>
        <v>64</v>
      </c>
      <c r="K2574" s="16">
        <f t="shared" si="488"/>
        <v>0</v>
      </c>
      <c r="L2574" s="16">
        <f t="shared" si="489"/>
        <v>0</v>
      </c>
      <c r="M2574" s="17">
        <f t="shared" ca="1" si="481"/>
        <v>13</v>
      </c>
      <c r="N2574" s="17">
        <f t="shared" ca="1" si="482"/>
        <v>11</v>
      </c>
      <c r="O2574" s="4"/>
      <c r="P2574" s="4">
        <v>51</v>
      </c>
      <c r="Q2574" s="4">
        <v>41</v>
      </c>
      <c r="R2574" s="4">
        <v>42</v>
      </c>
      <c r="S2574" s="4">
        <v>57</v>
      </c>
      <c r="T2574" s="4">
        <v>82</v>
      </c>
      <c r="U2574" s="4">
        <v>55</v>
      </c>
      <c r="V2574" s="13">
        <v>53</v>
      </c>
      <c r="W2574" s="4">
        <v>47</v>
      </c>
      <c r="X2574" s="4">
        <v>43</v>
      </c>
      <c r="Y2574">
        <f t="shared" si="490"/>
        <v>0</v>
      </c>
      <c r="Z2574">
        <f t="shared" si="491"/>
        <v>0</v>
      </c>
    </row>
    <row r="2575" spans="2:26" x14ac:dyDescent="0.25">
      <c r="B2575" s="11">
        <f t="shared" si="492"/>
        <v>44668.791666660451</v>
      </c>
      <c r="C2575" s="1">
        <f t="shared" si="483"/>
        <v>4</v>
      </c>
      <c r="D2575" s="1">
        <f t="shared" si="484"/>
        <v>7</v>
      </c>
      <c r="E2575" s="12">
        <f t="shared" si="485"/>
        <v>20</v>
      </c>
      <c r="F2575" s="124" t="str">
        <f t="shared" si="486"/>
        <v>0</v>
      </c>
      <c r="G2575" s="1">
        <f ca="1">(OFFSET(O2575,0,MATCH(Customer!$J$6,'CDH &amp; HDH'!$P$11:$X$11,0)))</f>
        <v>51</v>
      </c>
      <c r="H2575" s="1" t="str">
        <f t="shared" si="487"/>
        <v>Heating</v>
      </c>
      <c r="I2575" s="1">
        <f ca="1">OFFSET(IF($H2575="Cooling",Customer!$C$25,Customer!$C$52),E2575,D2575)</f>
        <v>66</v>
      </c>
      <c r="J2575" s="1">
        <f ca="1">OFFSET(IF($H2575="Cooling",Customer!$L$25,Customer!$L$52),$E2575,$D2575)</f>
        <v>64</v>
      </c>
      <c r="K2575" s="16">
        <f t="shared" si="488"/>
        <v>0</v>
      </c>
      <c r="L2575" s="16">
        <f t="shared" si="489"/>
        <v>0</v>
      </c>
      <c r="M2575" s="17">
        <f t="shared" ca="1" si="481"/>
        <v>15</v>
      </c>
      <c r="N2575" s="17">
        <f t="shared" ca="1" si="482"/>
        <v>13</v>
      </c>
      <c r="O2575" s="4"/>
      <c r="P2575" s="4">
        <v>50</v>
      </c>
      <c r="Q2575" s="4">
        <v>39</v>
      </c>
      <c r="R2575" s="4">
        <v>39</v>
      </c>
      <c r="S2575" s="4">
        <v>54</v>
      </c>
      <c r="T2575" s="4">
        <v>81</v>
      </c>
      <c r="U2575" s="4">
        <v>53</v>
      </c>
      <c r="V2575" s="13">
        <v>51</v>
      </c>
      <c r="W2575" s="4">
        <v>46</v>
      </c>
      <c r="X2575" s="4">
        <v>42</v>
      </c>
      <c r="Y2575">
        <f t="shared" si="490"/>
        <v>0</v>
      </c>
      <c r="Z2575">
        <f t="shared" si="491"/>
        <v>0</v>
      </c>
    </row>
    <row r="2576" spans="2:26" x14ac:dyDescent="0.25">
      <c r="B2576" s="11">
        <f t="shared" si="492"/>
        <v>44668.833333327115</v>
      </c>
      <c r="C2576" s="1">
        <f t="shared" si="483"/>
        <v>4</v>
      </c>
      <c r="D2576" s="1">
        <f t="shared" si="484"/>
        <v>7</v>
      </c>
      <c r="E2576" s="12">
        <f t="shared" si="485"/>
        <v>21</v>
      </c>
      <c r="F2576" s="124" t="str">
        <f t="shared" si="486"/>
        <v>0</v>
      </c>
      <c r="G2576" s="1">
        <f ca="1">(OFFSET(O2576,0,MATCH(Customer!$J$6,'CDH &amp; HDH'!$P$11:$X$11,0)))</f>
        <v>50</v>
      </c>
      <c r="H2576" s="1" t="str">
        <f t="shared" si="487"/>
        <v>Heating</v>
      </c>
      <c r="I2576" s="1">
        <f ca="1">OFFSET(IF($H2576="Cooling",Customer!$C$25,Customer!$C$52),E2576,D2576)</f>
        <v>66</v>
      </c>
      <c r="J2576" s="1">
        <f ca="1">OFFSET(IF($H2576="Cooling",Customer!$L$25,Customer!$L$52),$E2576,$D2576)</f>
        <v>64</v>
      </c>
      <c r="K2576" s="16">
        <f t="shared" si="488"/>
        <v>0</v>
      </c>
      <c r="L2576" s="16">
        <f t="shared" si="489"/>
        <v>0</v>
      </c>
      <c r="M2576" s="17">
        <f t="shared" ca="1" si="481"/>
        <v>16</v>
      </c>
      <c r="N2576" s="17">
        <f t="shared" ca="1" si="482"/>
        <v>14</v>
      </c>
      <c r="O2576" s="4"/>
      <c r="P2576" s="4">
        <v>48</v>
      </c>
      <c r="Q2576" s="4">
        <v>38</v>
      </c>
      <c r="R2576" s="4">
        <v>35</v>
      </c>
      <c r="S2576" s="4">
        <v>48</v>
      </c>
      <c r="T2576" s="4">
        <v>79</v>
      </c>
      <c r="U2576" s="4">
        <v>52</v>
      </c>
      <c r="V2576" s="13">
        <v>50</v>
      </c>
      <c r="W2576" s="4">
        <v>41</v>
      </c>
      <c r="X2576" s="4">
        <v>40</v>
      </c>
      <c r="Y2576">
        <f t="shared" si="490"/>
        <v>0</v>
      </c>
      <c r="Z2576">
        <f t="shared" si="491"/>
        <v>0</v>
      </c>
    </row>
    <row r="2577" spans="2:26" x14ac:dyDescent="0.25">
      <c r="B2577" s="11">
        <f t="shared" si="492"/>
        <v>44668.874999993779</v>
      </c>
      <c r="C2577" s="1">
        <f t="shared" si="483"/>
        <v>4</v>
      </c>
      <c r="D2577" s="1">
        <f t="shared" si="484"/>
        <v>7</v>
      </c>
      <c r="E2577" s="12">
        <f t="shared" si="485"/>
        <v>22</v>
      </c>
      <c r="F2577" s="124" t="str">
        <f t="shared" si="486"/>
        <v>0</v>
      </c>
      <c r="G2577" s="1">
        <f ca="1">(OFFSET(O2577,0,MATCH(Customer!$J$6,'CDH &amp; HDH'!$P$11:$X$11,0)))</f>
        <v>47</v>
      </c>
      <c r="H2577" s="1" t="str">
        <f t="shared" si="487"/>
        <v>Heating</v>
      </c>
      <c r="I2577" s="1">
        <f ca="1">OFFSET(IF($H2577="Cooling",Customer!$C$25,Customer!$C$52),E2577,D2577)</f>
        <v>66</v>
      </c>
      <c r="J2577" s="1">
        <f ca="1">OFFSET(IF($H2577="Cooling",Customer!$L$25,Customer!$L$52),$E2577,$D2577)</f>
        <v>64</v>
      </c>
      <c r="K2577" s="16">
        <f t="shared" si="488"/>
        <v>0</v>
      </c>
      <c r="L2577" s="16">
        <f t="shared" si="489"/>
        <v>0</v>
      </c>
      <c r="M2577" s="17">
        <f t="shared" ca="1" si="481"/>
        <v>19</v>
      </c>
      <c r="N2577" s="17">
        <f t="shared" ca="1" si="482"/>
        <v>17</v>
      </c>
      <c r="O2577" s="4"/>
      <c r="P2577" s="4">
        <v>47</v>
      </c>
      <c r="Q2577" s="4">
        <v>38</v>
      </c>
      <c r="R2577" s="4">
        <v>32</v>
      </c>
      <c r="S2577" s="4">
        <v>46</v>
      </c>
      <c r="T2577" s="4">
        <v>77</v>
      </c>
      <c r="U2577" s="4">
        <v>51</v>
      </c>
      <c r="V2577" s="13">
        <v>47</v>
      </c>
      <c r="W2577" s="4">
        <v>38</v>
      </c>
      <c r="X2577" s="4">
        <v>37</v>
      </c>
      <c r="Y2577">
        <f t="shared" si="490"/>
        <v>0</v>
      </c>
      <c r="Z2577">
        <f t="shared" si="491"/>
        <v>0</v>
      </c>
    </row>
    <row r="2578" spans="2:26" x14ac:dyDescent="0.25">
      <c r="B2578" s="11">
        <f t="shared" si="492"/>
        <v>44668.916666660443</v>
      </c>
      <c r="C2578" s="1">
        <f t="shared" si="483"/>
        <v>4</v>
      </c>
      <c r="D2578" s="1">
        <f t="shared" si="484"/>
        <v>7</v>
      </c>
      <c r="E2578" s="12">
        <f t="shared" si="485"/>
        <v>23</v>
      </c>
      <c r="F2578" s="124" t="str">
        <f t="shared" si="486"/>
        <v>0</v>
      </c>
      <c r="G2578" s="1">
        <f ca="1">(OFFSET(O2578,0,MATCH(Customer!$J$6,'CDH &amp; HDH'!$P$11:$X$11,0)))</f>
        <v>45</v>
      </c>
      <c r="H2578" s="1" t="str">
        <f t="shared" si="487"/>
        <v>Heating</v>
      </c>
      <c r="I2578" s="1">
        <f ca="1">OFFSET(IF($H2578="Cooling",Customer!$C$25,Customer!$C$52),E2578,D2578)</f>
        <v>66</v>
      </c>
      <c r="J2578" s="1">
        <f ca="1">OFFSET(IF($H2578="Cooling",Customer!$L$25,Customer!$L$52),$E2578,$D2578)</f>
        <v>64</v>
      </c>
      <c r="K2578" s="16">
        <f t="shared" si="488"/>
        <v>0</v>
      </c>
      <c r="L2578" s="16">
        <f t="shared" si="489"/>
        <v>0</v>
      </c>
      <c r="M2578" s="17">
        <f t="shared" ca="1" si="481"/>
        <v>21</v>
      </c>
      <c r="N2578" s="17">
        <f t="shared" ca="1" si="482"/>
        <v>19</v>
      </c>
      <c r="O2578" s="4"/>
      <c r="P2578" s="4">
        <v>44</v>
      </c>
      <c r="Q2578" s="4">
        <v>37</v>
      </c>
      <c r="R2578" s="4">
        <v>32</v>
      </c>
      <c r="S2578" s="4">
        <v>47</v>
      </c>
      <c r="T2578" s="4">
        <v>73</v>
      </c>
      <c r="U2578" s="4">
        <v>51</v>
      </c>
      <c r="V2578" s="13">
        <v>45</v>
      </c>
      <c r="W2578" s="4">
        <v>37</v>
      </c>
      <c r="X2578" s="4">
        <v>36</v>
      </c>
      <c r="Y2578">
        <f t="shared" si="490"/>
        <v>0</v>
      </c>
      <c r="Z2578">
        <f t="shared" si="491"/>
        <v>0</v>
      </c>
    </row>
    <row r="2579" spans="2:26" x14ac:dyDescent="0.25">
      <c r="B2579" s="11">
        <f t="shared" si="492"/>
        <v>44668.958333327108</v>
      </c>
      <c r="C2579" s="1">
        <f t="shared" si="483"/>
        <v>4</v>
      </c>
      <c r="D2579" s="1">
        <f t="shared" si="484"/>
        <v>7</v>
      </c>
      <c r="E2579" s="12">
        <f t="shared" si="485"/>
        <v>24</v>
      </c>
      <c r="F2579" s="124" t="str">
        <f t="shared" si="486"/>
        <v>0</v>
      </c>
      <c r="G2579" s="1">
        <f ca="1">(OFFSET(O2579,0,MATCH(Customer!$J$6,'CDH &amp; HDH'!$P$11:$X$11,0)))</f>
        <v>44</v>
      </c>
      <c r="H2579" s="1" t="str">
        <f t="shared" si="487"/>
        <v>Heating</v>
      </c>
      <c r="I2579" s="1">
        <f ca="1">OFFSET(IF($H2579="Cooling",Customer!$C$25,Customer!$C$52),E2579,D2579)</f>
        <v>66</v>
      </c>
      <c r="J2579" s="1">
        <f ca="1">OFFSET(IF($H2579="Cooling",Customer!$L$25,Customer!$L$52),$E2579,$D2579)</f>
        <v>64</v>
      </c>
      <c r="K2579" s="16">
        <f t="shared" si="488"/>
        <v>0</v>
      </c>
      <c r="L2579" s="16">
        <f t="shared" si="489"/>
        <v>0</v>
      </c>
      <c r="M2579" s="17">
        <f t="shared" ca="1" si="481"/>
        <v>22</v>
      </c>
      <c r="N2579" s="17">
        <f t="shared" ca="1" si="482"/>
        <v>20</v>
      </c>
      <c r="O2579" s="4"/>
      <c r="P2579" s="4">
        <v>40</v>
      </c>
      <c r="Q2579" s="4">
        <v>36</v>
      </c>
      <c r="R2579" s="4">
        <v>31</v>
      </c>
      <c r="S2579" s="4">
        <v>52</v>
      </c>
      <c r="T2579" s="4">
        <v>72</v>
      </c>
      <c r="U2579" s="4">
        <v>50</v>
      </c>
      <c r="V2579" s="13">
        <v>44</v>
      </c>
      <c r="W2579" s="4">
        <v>35</v>
      </c>
      <c r="X2579" s="4">
        <v>35</v>
      </c>
      <c r="Y2579">
        <f t="shared" si="490"/>
        <v>0</v>
      </c>
      <c r="Z2579">
        <f t="shared" si="491"/>
        <v>0</v>
      </c>
    </row>
    <row r="2580" spans="2:26" x14ac:dyDescent="0.25">
      <c r="B2580" s="11">
        <f t="shared" si="492"/>
        <v>44668.999999993772</v>
      </c>
      <c r="C2580" s="1">
        <f t="shared" si="483"/>
        <v>4</v>
      </c>
      <c r="D2580" s="1">
        <f t="shared" si="484"/>
        <v>1</v>
      </c>
      <c r="E2580" s="12">
        <f t="shared" si="485"/>
        <v>1</v>
      </c>
      <c r="F2580" s="124" t="str">
        <f t="shared" si="486"/>
        <v>0</v>
      </c>
      <c r="G2580" s="1">
        <f ca="1">(OFFSET(O2580,0,MATCH(Customer!$J$6,'CDH &amp; HDH'!$P$11:$X$11,0)))</f>
        <v>42</v>
      </c>
      <c r="H2580" s="1" t="str">
        <f t="shared" si="487"/>
        <v>Heating</v>
      </c>
      <c r="I2580" s="1">
        <f ca="1">OFFSET(IF($H2580="Cooling",Customer!$C$25,Customer!$C$52),E2580,D2580)</f>
        <v>66</v>
      </c>
      <c r="J2580" s="1">
        <f ca="1">OFFSET(IF($H2580="Cooling",Customer!$L$25,Customer!$L$52),$E2580,$D2580)</f>
        <v>64</v>
      </c>
      <c r="K2580" s="16">
        <f t="shared" si="488"/>
        <v>0</v>
      </c>
      <c r="L2580" s="16">
        <f t="shared" si="489"/>
        <v>0</v>
      </c>
      <c r="M2580" s="17">
        <f t="shared" ca="1" si="481"/>
        <v>24</v>
      </c>
      <c r="N2580" s="17">
        <f t="shared" ca="1" si="482"/>
        <v>22</v>
      </c>
      <c r="O2580" s="4"/>
      <c r="P2580" s="4">
        <v>36</v>
      </c>
      <c r="Q2580" s="4">
        <v>35</v>
      </c>
      <c r="R2580" s="4">
        <v>31</v>
      </c>
      <c r="S2580" s="4">
        <v>54</v>
      </c>
      <c r="T2580" s="4">
        <v>73</v>
      </c>
      <c r="U2580" s="4">
        <v>49</v>
      </c>
      <c r="V2580" s="13">
        <v>42</v>
      </c>
      <c r="W2580" s="4">
        <v>35</v>
      </c>
      <c r="X2580" s="4">
        <v>35</v>
      </c>
      <c r="Y2580">
        <f t="shared" si="490"/>
        <v>0</v>
      </c>
      <c r="Z2580">
        <f t="shared" si="491"/>
        <v>0</v>
      </c>
    </row>
    <row r="2581" spans="2:26" x14ac:dyDescent="0.25">
      <c r="B2581" s="11">
        <f t="shared" si="492"/>
        <v>44669.041666660436</v>
      </c>
      <c r="C2581" s="1">
        <f t="shared" si="483"/>
        <v>4</v>
      </c>
      <c r="D2581" s="1">
        <f t="shared" si="484"/>
        <v>1</v>
      </c>
      <c r="E2581" s="12">
        <f t="shared" si="485"/>
        <v>2</v>
      </c>
      <c r="F2581" s="124" t="str">
        <f t="shared" si="486"/>
        <v>0</v>
      </c>
      <c r="G2581" s="1">
        <f ca="1">(OFFSET(O2581,0,MATCH(Customer!$J$6,'CDH &amp; HDH'!$P$11:$X$11,0)))</f>
        <v>43</v>
      </c>
      <c r="H2581" s="1" t="str">
        <f t="shared" si="487"/>
        <v>Heating</v>
      </c>
      <c r="I2581" s="1">
        <f ca="1">OFFSET(IF($H2581="Cooling",Customer!$C$25,Customer!$C$52),E2581,D2581)</f>
        <v>66</v>
      </c>
      <c r="J2581" s="1">
        <f ca="1">OFFSET(IF($H2581="Cooling",Customer!$L$25,Customer!$L$52),$E2581,$D2581)</f>
        <v>64</v>
      </c>
      <c r="K2581" s="16">
        <f t="shared" si="488"/>
        <v>0</v>
      </c>
      <c r="L2581" s="16">
        <f t="shared" si="489"/>
        <v>0</v>
      </c>
      <c r="M2581" s="17">
        <f t="shared" ca="1" si="481"/>
        <v>23</v>
      </c>
      <c r="N2581" s="17">
        <f t="shared" ca="1" si="482"/>
        <v>21</v>
      </c>
      <c r="O2581" s="4"/>
      <c r="P2581" s="4">
        <v>39</v>
      </c>
      <c r="Q2581" s="4">
        <v>34</v>
      </c>
      <c r="R2581" s="4">
        <v>31</v>
      </c>
      <c r="S2581" s="4">
        <v>52</v>
      </c>
      <c r="T2581" s="4">
        <v>72</v>
      </c>
      <c r="U2581" s="4">
        <v>48</v>
      </c>
      <c r="V2581" s="13">
        <v>43</v>
      </c>
      <c r="W2581" s="4">
        <v>35</v>
      </c>
      <c r="X2581" s="4">
        <v>34</v>
      </c>
      <c r="Y2581">
        <f t="shared" si="490"/>
        <v>0</v>
      </c>
      <c r="Z2581">
        <f t="shared" si="491"/>
        <v>0</v>
      </c>
    </row>
    <row r="2582" spans="2:26" x14ac:dyDescent="0.25">
      <c r="B2582" s="11">
        <f t="shared" si="492"/>
        <v>44669.0833333271</v>
      </c>
      <c r="C2582" s="1">
        <f t="shared" si="483"/>
        <v>4</v>
      </c>
      <c r="D2582" s="1">
        <f t="shared" si="484"/>
        <v>1</v>
      </c>
      <c r="E2582" s="12">
        <f t="shared" si="485"/>
        <v>3</v>
      </c>
      <c r="F2582" s="124" t="str">
        <f t="shared" si="486"/>
        <v>0</v>
      </c>
      <c r="G2582" s="1">
        <f ca="1">(OFFSET(O2582,0,MATCH(Customer!$J$6,'CDH &amp; HDH'!$P$11:$X$11,0)))</f>
        <v>43</v>
      </c>
      <c r="H2582" s="1" t="str">
        <f t="shared" si="487"/>
        <v>Heating</v>
      </c>
      <c r="I2582" s="1">
        <f ca="1">OFFSET(IF($H2582="Cooling",Customer!$C$25,Customer!$C$52),E2582,D2582)</f>
        <v>66</v>
      </c>
      <c r="J2582" s="1">
        <f ca="1">OFFSET(IF($H2582="Cooling",Customer!$L$25,Customer!$L$52),$E2582,$D2582)</f>
        <v>64</v>
      </c>
      <c r="K2582" s="16">
        <f t="shared" si="488"/>
        <v>0</v>
      </c>
      <c r="L2582" s="16">
        <f t="shared" si="489"/>
        <v>0</v>
      </c>
      <c r="M2582" s="17">
        <f t="shared" ca="1" si="481"/>
        <v>23</v>
      </c>
      <c r="N2582" s="17">
        <f t="shared" ca="1" si="482"/>
        <v>21</v>
      </c>
      <c r="O2582" s="4"/>
      <c r="P2582" s="4">
        <v>39</v>
      </c>
      <c r="Q2582" s="4">
        <v>35</v>
      </c>
      <c r="R2582" s="4">
        <v>30</v>
      </c>
      <c r="S2582" s="4">
        <v>54</v>
      </c>
      <c r="T2582" s="4">
        <v>72</v>
      </c>
      <c r="U2582" s="4">
        <v>48</v>
      </c>
      <c r="V2582" s="13">
        <v>43</v>
      </c>
      <c r="W2582" s="4">
        <v>36</v>
      </c>
      <c r="X2582" s="4">
        <v>32</v>
      </c>
      <c r="Y2582">
        <f t="shared" si="490"/>
        <v>0</v>
      </c>
      <c r="Z2582">
        <f t="shared" si="491"/>
        <v>0</v>
      </c>
    </row>
    <row r="2583" spans="2:26" x14ac:dyDescent="0.25">
      <c r="B2583" s="11">
        <f t="shared" si="492"/>
        <v>44669.124999993765</v>
      </c>
      <c r="C2583" s="1">
        <f t="shared" si="483"/>
        <v>4</v>
      </c>
      <c r="D2583" s="1">
        <f t="shared" si="484"/>
        <v>1</v>
      </c>
      <c r="E2583" s="12">
        <f t="shared" si="485"/>
        <v>4</v>
      </c>
      <c r="F2583" s="124" t="str">
        <f t="shared" si="486"/>
        <v>0</v>
      </c>
      <c r="G2583" s="1">
        <f ca="1">(OFFSET(O2583,0,MATCH(Customer!$J$6,'CDH &amp; HDH'!$P$11:$X$11,0)))</f>
        <v>43</v>
      </c>
      <c r="H2583" s="1" t="str">
        <f t="shared" si="487"/>
        <v>Heating</v>
      </c>
      <c r="I2583" s="1">
        <f ca="1">OFFSET(IF($H2583="Cooling",Customer!$C$25,Customer!$C$52),E2583,D2583)</f>
        <v>66</v>
      </c>
      <c r="J2583" s="1">
        <f ca="1">OFFSET(IF($H2583="Cooling",Customer!$L$25,Customer!$L$52),$E2583,$D2583)</f>
        <v>64</v>
      </c>
      <c r="K2583" s="16">
        <f t="shared" si="488"/>
        <v>0</v>
      </c>
      <c r="L2583" s="16">
        <f t="shared" si="489"/>
        <v>0</v>
      </c>
      <c r="M2583" s="17">
        <f t="shared" ca="1" si="481"/>
        <v>23</v>
      </c>
      <c r="N2583" s="17">
        <f t="shared" ca="1" si="482"/>
        <v>21</v>
      </c>
      <c r="O2583" s="4"/>
      <c r="P2583" s="4">
        <v>40</v>
      </c>
      <c r="Q2583" s="4">
        <v>33</v>
      </c>
      <c r="R2583" s="4">
        <v>30</v>
      </c>
      <c r="S2583" s="4">
        <v>54</v>
      </c>
      <c r="T2583" s="4">
        <v>72</v>
      </c>
      <c r="U2583" s="4">
        <v>47</v>
      </c>
      <c r="V2583" s="13">
        <v>43</v>
      </c>
      <c r="W2583" s="4">
        <v>34</v>
      </c>
      <c r="X2583" s="4">
        <v>32</v>
      </c>
      <c r="Y2583">
        <f t="shared" si="490"/>
        <v>0</v>
      </c>
      <c r="Z2583">
        <f t="shared" si="491"/>
        <v>0</v>
      </c>
    </row>
    <row r="2584" spans="2:26" x14ac:dyDescent="0.25">
      <c r="B2584" s="11">
        <f t="shared" si="492"/>
        <v>44669.166666660429</v>
      </c>
      <c r="C2584" s="1">
        <f t="shared" si="483"/>
        <v>4</v>
      </c>
      <c r="D2584" s="1">
        <f t="shared" si="484"/>
        <v>1</v>
      </c>
      <c r="E2584" s="12">
        <f t="shared" si="485"/>
        <v>5</v>
      </c>
      <c r="F2584" s="124" t="str">
        <f t="shared" si="486"/>
        <v>0</v>
      </c>
      <c r="G2584" s="1">
        <f ca="1">(OFFSET(O2584,0,MATCH(Customer!$J$6,'CDH &amp; HDH'!$P$11:$X$11,0)))</f>
        <v>43</v>
      </c>
      <c r="H2584" s="1" t="str">
        <f t="shared" si="487"/>
        <v>Heating</v>
      </c>
      <c r="I2584" s="1">
        <f ca="1">OFFSET(IF($H2584="Cooling",Customer!$C$25,Customer!$C$52),E2584,D2584)</f>
        <v>66</v>
      </c>
      <c r="J2584" s="1">
        <f ca="1">OFFSET(IF($H2584="Cooling",Customer!$L$25,Customer!$L$52),$E2584,$D2584)</f>
        <v>64</v>
      </c>
      <c r="K2584" s="16">
        <f t="shared" si="488"/>
        <v>0</v>
      </c>
      <c r="L2584" s="16">
        <f t="shared" si="489"/>
        <v>0</v>
      </c>
      <c r="M2584" s="17">
        <f t="shared" ca="1" si="481"/>
        <v>23</v>
      </c>
      <c r="N2584" s="17">
        <f t="shared" ca="1" si="482"/>
        <v>21</v>
      </c>
      <c r="O2584" s="4"/>
      <c r="P2584" s="4">
        <v>39</v>
      </c>
      <c r="Q2584" s="4">
        <v>32</v>
      </c>
      <c r="R2584" s="4">
        <v>31</v>
      </c>
      <c r="S2584" s="4">
        <v>54</v>
      </c>
      <c r="T2584" s="4">
        <v>68</v>
      </c>
      <c r="U2584" s="4">
        <v>45</v>
      </c>
      <c r="V2584" s="13">
        <v>43</v>
      </c>
      <c r="W2584" s="4">
        <v>34</v>
      </c>
      <c r="X2584" s="4">
        <v>31</v>
      </c>
      <c r="Y2584">
        <f t="shared" si="490"/>
        <v>0</v>
      </c>
      <c r="Z2584">
        <f t="shared" si="491"/>
        <v>0</v>
      </c>
    </row>
    <row r="2585" spans="2:26" x14ac:dyDescent="0.25">
      <c r="B2585" s="11">
        <f t="shared" si="492"/>
        <v>44669.208333327093</v>
      </c>
      <c r="C2585" s="1">
        <f t="shared" si="483"/>
        <v>4</v>
      </c>
      <c r="D2585" s="1">
        <f t="shared" si="484"/>
        <v>1</v>
      </c>
      <c r="E2585" s="12">
        <f t="shared" si="485"/>
        <v>6</v>
      </c>
      <c r="F2585" s="124" t="str">
        <f t="shared" si="486"/>
        <v>0</v>
      </c>
      <c r="G2585" s="1">
        <f ca="1">(OFFSET(O2585,0,MATCH(Customer!$J$6,'CDH &amp; HDH'!$P$11:$X$11,0)))</f>
        <v>43</v>
      </c>
      <c r="H2585" s="1" t="str">
        <f t="shared" si="487"/>
        <v>Heating</v>
      </c>
      <c r="I2585" s="1">
        <f ca="1">OFFSET(IF($H2585="Cooling",Customer!$C$25,Customer!$C$52),E2585,D2585)</f>
        <v>66</v>
      </c>
      <c r="J2585" s="1">
        <f ca="1">OFFSET(IF($H2585="Cooling",Customer!$L$25,Customer!$L$52),$E2585,$D2585)</f>
        <v>64</v>
      </c>
      <c r="K2585" s="16">
        <f t="shared" si="488"/>
        <v>0</v>
      </c>
      <c r="L2585" s="16">
        <f t="shared" si="489"/>
        <v>0</v>
      </c>
      <c r="M2585" s="17">
        <f t="shared" ca="1" si="481"/>
        <v>23</v>
      </c>
      <c r="N2585" s="17">
        <f t="shared" ca="1" si="482"/>
        <v>21</v>
      </c>
      <c r="O2585" s="4"/>
      <c r="P2585" s="4">
        <v>41</v>
      </c>
      <c r="Q2585" s="4">
        <v>32</v>
      </c>
      <c r="R2585" s="4">
        <v>32</v>
      </c>
      <c r="S2585" s="4">
        <v>54</v>
      </c>
      <c r="T2585" s="4">
        <v>68</v>
      </c>
      <c r="U2585" s="4">
        <v>46</v>
      </c>
      <c r="V2585" s="13">
        <v>43</v>
      </c>
      <c r="W2585" s="4">
        <v>35</v>
      </c>
      <c r="X2585" s="4">
        <v>31</v>
      </c>
      <c r="Y2585">
        <f t="shared" si="490"/>
        <v>0</v>
      </c>
      <c r="Z2585">
        <f t="shared" si="491"/>
        <v>0</v>
      </c>
    </row>
    <row r="2586" spans="2:26" x14ac:dyDescent="0.25">
      <c r="B2586" s="11">
        <f t="shared" si="492"/>
        <v>44669.249999993757</v>
      </c>
      <c r="C2586" s="1">
        <f t="shared" si="483"/>
        <v>4</v>
      </c>
      <c r="D2586" s="1">
        <f t="shared" si="484"/>
        <v>1</v>
      </c>
      <c r="E2586" s="12">
        <f t="shared" si="485"/>
        <v>7</v>
      </c>
      <c r="F2586" s="124" t="str">
        <f t="shared" si="486"/>
        <v>0</v>
      </c>
      <c r="G2586" s="1">
        <f ca="1">(OFFSET(O2586,0,MATCH(Customer!$J$6,'CDH &amp; HDH'!$P$11:$X$11,0)))</f>
        <v>45</v>
      </c>
      <c r="H2586" s="1" t="str">
        <f t="shared" si="487"/>
        <v>Heating</v>
      </c>
      <c r="I2586" s="1">
        <f ca="1">OFFSET(IF($H2586="Cooling",Customer!$C$25,Customer!$C$52),E2586,D2586)</f>
        <v>66</v>
      </c>
      <c r="J2586" s="1">
        <f ca="1">OFFSET(IF($H2586="Cooling",Customer!$L$25,Customer!$L$52),$E2586,$D2586)</f>
        <v>64</v>
      </c>
      <c r="K2586" s="16">
        <f t="shared" si="488"/>
        <v>0</v>
      </c>
      <c r="L2586" s="16">
        <f t="shared" si="489"/>
        <v>0</v>
      </c>
      <c r="M2586" s="17">
        <f t="shared" ca="1" si="481"/>
        <v>21</v>
      </c>
      <c r="N2586" s="17">
        <f t="shared" ca="1" si="482"/>
        <v>19</v>
      </c>
      <c r="O2586" s="4"/>
      <c r="P2586" s="4">
        <v>42</v>
      </c>
      <c r="Q2586" s="4">
        <v>35</v>
      </c>
      <c r="R2586" s="4">
        <v>33</v>
      </c>
      <c r="S2586" s="4">
        <v>53</v>
      </c>
      <c r="T2586" s="4">
        <v>72</v>
      </c>
      <c r="U2586" s="4">
        <v>49</v>
      </c>
      <c r="V2586" s="13">
        <v>45</v>
      </c>
      <c r="W2586" s="4">
        <v>38</v>
      </c>
      <c r="X2586" s="4">
        <v>35</v>
      </c>
      <c r="Y2586">
        <f t="shared" si="490"/>
        <v>0</v>
      </c>
      <c r="Z2586">
        <f t="shared" si="491"/>
        <v>0</v>
      </c>
    </row>
    <row r="2587" spans="2:26" x14ac:dyDescent="0.25">
      <c r="B2587" s="11">
        <f t="shared" si="492"/>
        <v>44669.291666660421</v>
      </c>
      <c r="C2587" s="1">
        <f t="shared" si="483"/>
        <v>4</v>
      </c>
      <c r="D2587" s="1">
        <f t="shared" si="484"/>
        <v>1</v>
      </c>
      <c r="E2587" s="12">
        <f t="shared" si="485"/>
        <v>8</v>
      </c>
      <c r="F2587" s="124" t="str">
        <f t="shared" si="486"/>
        <v>0</v>
      </c>
      <c r="G2587" s="1">
        <f ca="1">(OFFSET(O2587,0,MATCH(Customer!$J$6,'CDH &amp; HDH'!$P$11:$X$11,0)))</f>
        <v>46</v>
      </c>
      <c r="H2587" s="1" t="str">
        <f t="shared" si="487"/>
        <v>Heating</v>
      </c>
      <c r="I2587" s="1">
        <f ca="1">OFFSET(IF($H2587="Cooling",Customer!$C$25,Customer!$C$52),E2587,D2587)</f>
        <v>70</v>
      </c>
      <c r="J2587" s="1">
        <f ca="1">OFFSET(IF($H2587="Cooling",Customer!$L$25,Customer!$L$52),$E2587,$D2587)</f>
        <v>70</v>
      </c>
      <c r="K2587" s="16">
        <f t="shared" si="488"/>
        <v>0</v>
      </c>
      <c r="L2587" s="16">
        <f t="shared" si="489"/>
        <v>0</v>
      </c>
      <c r="M2587" s="17">
        <f t="shared" ca="1" si="481"/>
        <v>24</v>
      </c>
      <c r="N2587" s="17">
        <f t="shared" ca="1" si="482"/>
        <v>24</v>
      </c>
      <c r="O2587" s="4"/>
      <c r="P2587" s="4">
        <v>48</v>
      </c>
      <c r="Q2587" s="4">
        <v>36</v>
      </c>
      <c r="R2587" s="4">
        <v>38</v>
      </c>
      <c r="S2587" s="4">
        <v>56</v>
      </c>
      <c r="T2587" s="4">
        <v>73</v>
      </c>
      <c r="U2587" s="4">
        <v>53</v>
      </c>
      <c r="V2587" s="13">
        <v>46</v>
      </c>
      <c r="W2587" s="4">
        <v>42</v>
      </c>
      <c r="X2587" s="4">
        <v>38</v>
      </c>
      <c r="Y2587">
        <f t="shared" si="490"/>
        <v>0</v>
      </c>
      <c r="Z2587">
        <f t="shared" si="491"/>
        <v>0</v>
      </c>
    </row>
    <row r="2588" spans="2:26" x14ac:dyDescent="0.25">
      <c r="B2588" s="11">
        <f t="shared" si="492"/>
        <v>44669.333333327086</v>
      </c>
      <c r="C2588" s="1">
        <f t="shared" si="483"/>
        <v>4</v>
      </c>
      <c r="D2588" s="1">
        <f t="shared" si="484"/>
        <v>1</v>
      </c>
      <c r="E2588" s="12">
        <f t="shared" si="485"/>
        <v>9</v>
      </c>
      <c r="F2588" s="124" t="str">
        <f t="shared" si="486"/>
        <v>0</v>
      </c>
      <c r="G2588" s="1">
        <f ca="1">(OFFSET(O2588,0,MATCH(Customer!$J$6,'CDH &amp; HDH'!$P$11:$X$11,0)))</f>
        <v>51</v>
      </c>
      <c r="H2588" s="1" t="str">
        <f t="shared" si="487"/>
        <v>Heating</v>
      </c>
      <c r="I2588" s="1">
        <f ca="1">OFFSET(IF($H2588="Cooling",Customer!$C$25,Customer!$C$52),E2588,D2588)</f>
        <v>70</v>
      </c>
      <c r="J2588" s="1">
        <f ca="1">OFFSET(IF($H2588="Cooling",Customer!$L$25,Customer!$L$52),$E2588,$D2588)</f>
        <v>70</v>
      </c>
      <c r="K2588" s="16">
        <f t="shared" si="488"/>
        <v>0</v>
      </c>
      <c r="L2588" s="16">
        <f t="shared" si="489"/>
        <v>0</v>
      </c>
      <c r="M2588" s="17">
        <f t="shared" ca="1" si="481"/>
        <v>19</v>
      </c>
      <c r="N2588" s="17">
        <f t="shared" ca="1" si="482"/>
        <v>19</v>
      </c>
      <c r="O2588" s="4"/>
      <c r="P2588" s="4">
        <v>54</v>
      </c>
      <c r="Q2588" s="4">
        <v>42</v>
      </c>
      <c r="R2588" s="4">
        <v>42</v>
      </c>
      <c r="S2588" s="4">
        <v>57</v>
      </c>
      <c r="T2588" s="4">
        <v>77</v>
      </c>
      <c r="U2588" s="4">
        <v>59</v>
      </c>
      <c r="V2588" s="13">
        <v>51</v>
      </c>
      <c r="W2588" s="4">
        <v>47</v>
      </c>
      <c r="X2588" s="4">
        <v>40</v>
      </c>
      <c r="Y2588">
        <f t="shared" si="490"/>
        <v>0</v>
      </c>
      <c r="Z2588">
        <f t="shared" si="491"/>
        <v>0</v>
      </c>
    </row>
    <row r="2589" spans="2:26" x14ac:dyDescent="0.25">
      <c r="B2589" s="11">
        <f t="shared" si="492"/>
        <v>44669.37499999375</v>
      </c>
      <c r="C2589" s="1">
        <f t="shared" si="483"/>
        <v>4</v>
      </c>
      <c r="D2589" s="1">
        <f t="shared" si="484"/>
        <v>1</v>
      </c>
      <c r="E2589" s="12">
        <f t="shared" si="485"/>
        <v>10</v>
      </c>
      <c r="F2589" s="124" t="str">
        <f t="shared" si="486"/>
        <v>0</v>
      </c>
      <c r="G2589" s="1">
        <f ca="1">(OFFSET(O2589,0,MATCH(Customer!$J$6,'CDH &amp; HDH'!$P$11:$X$11,0)))</f>
        <v>54</v>
      </c>
      <c r="H2589" s="1" t="str">
        <f t="shared" si="487"/>
        <v>Heating</v>
      </c>
      <c r="I2589" s="1">
        <f ca="1">OFFSET(IF($H2589="Cooling",Customer!$C$25,Customer!$C$52),E2589,D2589)</f>
        <v>70</v>
      </c>
      <c r="J2589" s="1">
        <f ca="1">OFFSET(IF($H2589="Cooling",Customer!$L$25,Customer!$L$52),$E2589,$D2589)</f>
        <v>70</v>
      </c>
      <c r="K2589" s="16">
        <f t="shared" si="488"/>
        <v>0</v>
      </c>
      <c r="L2589" s="16">
        <f t="shared" si="489"/>
        <v>0</v>
      </c>
      <c r="M2589" s="17">
        <f t="shared" ca="1" si="481"/>
        <v>16</v>
      </c>
      <c r="N2589" s="17">
        <f t="shared" ca="1" si="482"/>
        <v>16</v>
      </c>
      <c r="O2589" s="4"/>
      <c r="P2589" s="4">
        <v>60</v>
      </c>
      <c r="Q2589" s="4">
        <v>44</v>
      </c>
      <c r="R2589" s="4">
        <v>47</v>
      </c>
      <c r="S2589" s="4">
        <v>52</v>
      </c>
      <c r="T2589" s="4">
        <v>82</v>
      </c>
      <c r="U2589" s="4">
        <v>64</v>
      </c>
      <c r="V2589" s="13">
        <v>54</v>
      </c>
      <c r="W2589" s="4">
        <v>48</v>
      </c>
      <c r="X2589" s="4">
        <v>43</v>
      </c>
      <c r="Y2589">
        <f t="shared" si="490"/>
        <v>0</v>
      </c>
      <c r="Z2589">
        <f t="shared" si="491"/>
        <v>0</v>
      </c>
    </row>
    <row r="2590" spans="2:26" x14ac:dyDescent="0.25">
      <c r="B2590" s="11">
        <f t="shared" si="492"/>
        <v>44669.416666660414</v>
      </c>
      <c r="C2590" s="1">
        <f t="shared" si="483"/>
        <v>4</v>
      </c>
      <c r="D2590" s="1">
        <f t="shared" si="484"/>
        <v>1</v>
      </c>
      <c r="E2590" s="12">
        <f t="shared" si="485"/>
        <v>11</v>
      </c>
      <c r="F2590" s="124" t="str">
        <f t="shared" si="486"/>
        <v>0</v>
      </c>
      <c r="G2590" s="1">
        <f ca="1">(OFFSET(O2590,0,MATCH(Customer!$J$6,'CDH &amp; HDH'!$P$11:$X$11,0)))</f>
        <v>56</v>
      </c>
      <c r="H2590" s="1" t="str">
        <f t="shared" si="487"/>
        <v>Heating</v>
      </c>
      <c r="I2590" s="1">
        <f ca="1">OFFSET(IF($H2590="Cooling",Customer!$C$25,Customer!$C$52),E2590,D2590)</f>
        <v>70</v>
      </c>
      <c r="J2590" s="1">
        <f ca="1">OFFSET(IF($H2590="Cooling",Customer!$L$25,Customer!$L$52),$E2590,$D2590)</f>
        <v>70</v>
      </c>
      <c r="K2590" s="16">
        <f t="shared" si="488"/>
        <v>0</v>
      </c>
      <c r="L2590" s="16">
        <f t="shared" si="489"/>
        <v>0</v>
      </c>
      <c r="M2590" s="17">
        <f t="shared" ca="1" si="481"/>
        <v>14</v>
      </c>
      <c r="N2590" s="17">
        <f t="shared" ca="1" si="482"/>
        <v>14</v>
      </c>
      <c r="O2590" s="4"/>
      <c r="P2590" s="4">
        <v>62</v>
      </c>
      <c r="Q2590" s="4">
        <v>45</v>
      </c>
      <c r="R2590" s="4">
        <v>49</v>
      </c>
      <c r="S2590" s="4">
        <v>51</v>
      </c>
      <c r="T2590" s="4">
        <v>84</v>
      </c>
      <c r="U2590" s="4">
        <v>66</v>
      </c>
      <c r="V2590" s="13">
        <v>56</v>
      </c>
      <c r="W2590" s="4">
        <v>52</v>
      </c>
      <c r="X2590" s="4">
        <v>45</v>
      </c>
      <c r="Y2590">
        <f t="shared" si="490"/>
        <v>0</v>
      </c>
      <c r="Z2590">
        <f t="shared" si="491"/>
        <v>0</v>
      </c>
    </row>
    <row r="2591" spans="2:26" x14ac:dyDescent="0.25">
      <c r="B2591" s="11">
        <f t="shared" si="492"/>
        <v>44669.458333327078</v>
      </c>
      <c r="C2591" s="1">
        <f t="shared" si="483"/>
        <v>4</v>
      </c>
      <c r="D2591" s="1">
        <f t="shared" si="484"/>
        <v>1</v>
      </c>
      <c r="E2591" s="12">
        <f t="shared" si="485"/>
        <v>12</v>
      </c>
      <c r="F2591" s="124" t="str">
        <f t="shared" si="486"/>
        <v>0</v>
      </c>
      <c r="G2591" s="1">
        <f ca="1">(OFFSET(O2591,0,MATCH(Customer!$J$6,'CDH &amp; HDH'!$P$11:$X$11,0)))</f>
        <v>58</v>
      </c>
      <c r="H2591" s="1" t="str">
        <f t="shared" si="487"/>
        <v>Heating</v>
      </c>
      <c r="I2591" s="1">
        <f ca="1">OFFSET(IF($H2591="Cooling",Customer!$C$25,Customer!$C$52),E2591,D2591)</f>
        <v>70</v>
      </c>
      <c r="J2591" s="1">
        <f ca="1">OFFSET(IF($H2591="Cooling",Customer!$L$25,Customer!$L$52),$E2591,$D2591)</f>
        <v>70</v>
      </c>
      <c r="K2591" s="16">
        <f t="shared" si="488"/>
        <v>0</v>
      </c>
      <c r="L2591" s="16">
        <f t="shared" si="489"/>
        <v>0</v>
      </c>
      <c r="M2591" s="17">
        <f t="shared" ca="1" si="481"/>
        <v>12</v>
      </c>
      <c r="N2591" s="17">
        <f t="shared" ca="1" si="482"/>
        <v>12</v>
      </c>
      <c r="O2591" s="4"/>
      <c r="P2591" s="4">
        <v>66</v>
      </c>
      <c r="Q2591" s="4">
        <v>49</v>
      </c>
      <c r="R2591" s="4">
        <v>50</v>
      </c>
      <c r="S2591" s="4">
        <v>51</v>
      </c>
      <c r="T2591" s="4">
        <v>84</v>
      </c>
      <c r="U2591" s="4">
        <v>66</v>
      </c>
      <c r="V2591" s="13">
        <v>58</v>
      </c>
      <c r="W2591" s="4">
        <v>54</v>
      </c>
      <c r="X2591" s="4">
        <v>48</v>
      </c>
      <c r="Y2591">
        <f t="shared" si="490"/>
        <v>0</v>
      </c>
      <c r="Z2591">
        <f t="shared" si="491"/>
        <v>0</v>
      </c>
    </row>
    <row r="2592" spans="2:26" x14ac:dyDescent="0.25">
      <c r="B2592" s="11">
        <f t="shared" si="492"/>
        <v>44669.499999993743</v>
      </c>
      <c r="C2592" s="1">
        <f t="shared" si="483"/>
        <v>4</v>
      </c>
      <c r="D2592" s="1">
        <f t="shared" si="484"/>
        <v>1</v>
      </c>
      <c r="E2592" s="12">
        <f t="shared" si="485"/>
        <v>13</v>
      </c>
      <c r="F2592" s="124" t="str">
        <f t="shared" si="486"/>
        <v>0</v>
      </c>
      <c r="G2592" s="1">
        <f ca="1">(OFFSET(O2592,0,MATCH(Customer!$J$6,'CDH &amp; HDH'!$P$11:$X$11,0)))</f>
        <v>59</v>
      </c>
      <c r="H2592" s="1" t="str">
        <f t="shared" si="487"/>
        <v>Heating</v>
      </c>
      <c r="I2592" s="1">
        <f ca="1">OFFSET(IF($H2592="Cooling",Customer!$C$25,Customer!$C$52),E2592,D2592)</f>
        <v>70</v>
      </c>
      <c r="J2592" s="1">
        <f ca="1">OFFSET(IF($H2592="Cooling",Customer!$L$25,Customer!$L$52),$E2592,$D2592)</f>
        <v>70</v>
      </c>
      <c r="K2592" s="16">
        <f t="shared" si="488"/>
        <v>0</v>
      </c>
      <c r="L2592" s="16">
        <f t="shared" si="489"/>
        <v>0</v>
      </c>
      <c r="M2592" s="17">
        <f t="shared" ca="1" si="481"/>
        <v>11</v>
      </c>
      <c r="N2592" s="17">
        <f t="shared" ca="1" si="482"/>
        <v>11</v>
      </c>
      <c r="O2592" s="4"/>
      <c r="P2592" s="4">
        <v>70</v>
      </c>
      <c r="Q2592" s="4">
        <v>50</v>
      </c>
      <c r="R2592" s="4">
        <v>52</v>
      </c>
      <c r="S2592" s="4">
        <v>52</v>
      </c>
      <c r="T2592" s="4">
        <v>86</v>
      </c>
      <c r="U2592" s="4">
        <v>68</v>
      </c>
      <c r="V2592" s="13">
        <v>59</v>
      </c>
      <c r="W2592" s="4">
        <v>56</v>
      </c>
      <c r="X2592" s="4">
        <v>50</v>
      </c>
      <c r="Y2592">
        <f t="shared" si="490"/>
        <v>0</v>
      </c>
      <c r="Z2592">
        <f t="shared" si="491"/>
        <v>0</v>
      </c>
    </row>
    <row r="2593" spans="2:26" x14ac:dyDescent="0.25">
      <c r="B2593" s="11">
        <f t="shared" si="492"/>
        <v>44669.541666660407</v>
      </c>
      <c r="C2593" s="1">
        <f t="shared" si="483"/>
        <v>4</v>
      </c>
      <c r="D2593" s="1">
        <f t="shared" si="484"/>
        <v>1</v>
      </c>
      <c r="E2593" s="12">
        <f t="shared" si="485"/>
        <v>14</v>
      </c>
      <c r="F2593" s="124" t="str">
        <f t="shared" si="486"/>
        <v>0</v>
      </c>
      <c r="G2593" s="1">
        <f ca="1">(OFFSET(O2593,0,MATCH(Customer!$J$6,'CDH &amp; HDH'!$P$11:$X$11,0)))</f>
        <v>52</v>
      </c>
      <c r="H2593" s="1" t="str">
        <f t="shared" si="487"/>
        <v>Heating</v>
      </c>
      <c r="I2593" s="1">
        <f ca="1">OFFSET(IF($H2593="Cooling",Customer!$C$25,Customer!$C$52),E2593,D2593)</f>
        <v>70</v>
      </c>
      <c r="J2593" s="1">
        <f ca="1">OFFSET(IF($H2593="Cooling",Customer!$L$25,Customer!$L$52),$E2593,$D2593)</f>
        <v>70</v>
      </c>
      <c r="K2593" s="16">
        <f t="shared" si="488"/>
        <v>0</v>
      </c>
      <c r="L2593" s="16">
        <f t="shared" si="489"/>
        <v>0</v>
      </c>
      <c r="M2593" s="17">
        <f t="shared" ca="1" si="481"/>
        <v>18</v>
      </c>
      <c r="N2593" s="17">
        <f t="shared" ca="1" si="482"/>
        <v>18</v>
      </c>
      <c r="O2593" s="4"/>
      <c r="P2593" s="4">
        <v>70</v>
      </c>
      <c r="Q2593" s="4">
        <v>51</v>
      </c>
      <c r="R2593" s="4">
        <v>53</v>
      </c>
      <c r="S2593" s="4">
        <v>54</v>
      </c>
      <c r="T2593" s="4">
        <v>82</v>
      </c>
      <c r="U2593" s="4">
        <v>67</v>
      </c>
      <c r="V2593" s="13">
        <v>52</v>
      </c>
      <c r="W2593" s="4">
        <v>61</v>
      </c>
      <c r="X2593" s="4">
        <v>51</v>
      </c>
      <c r="Y2593">
        <f t="shared" si="490"/>
        <v>0</v>
      </c>
      <c r="Z2593">
        <f t="shared" si="491"/>
        <v>0</v>
      </c>
    </row>
    <row r="2594" spans="2:26" x14ac:dyDescent="0.25">
      <c r="B2594" s="11">
        <f t="shared" si="492"/>
        <v>44669.583333327071</v>
      </c>
      <c r="C2594" s="1">
        <f t="shared" si="483"/>
        <v>4</v>
      </c>
      <c r="D2594" s="1">
        <f t="shared" si="484"/>
        <v>1</v>
      </c>
      <c r="E2594" s="12">
        <f t="shared" si="485"/>
        <v>15</v>
      </c>
      <c r="F2594" s="124" t="str">
        <f t="shared" si="486"/>
        <v>0</v>
      </c>
      <c r="G2594" s="1">
        <f ca="1">(OFFSET(O2594,0,MATCH(Customer!$J$6,'CDH &amp; HDH'!$P$11:$X$11,0)))</f>
        <v>52</v>
      </c>
      <c r="H2594" s="1" t="str">
        <f t="shared" si="487"/>
        <v>Heating</v>
      </c>
      <c r="I2594" s="1">
        <f ca="1">OFFSET(IF($H2594="Cooling",Customer!$C$25,Customer!$C$52),E2594,D2594)</f>
        <v>70</v>
      </c>
      <c r="J2594" s="1">
        <f ca="1">OFFSET(IF($H2594="Cooling",Customer!$L$25,Customer!$L$52),$E2594,$D2594)</f>
        <v>70</v>
      </c>
      <c r="K2594" s="16">
        <f t="shared" si="488"/>
        <v>0</v>
      </c>
      <c r="L2594" s="16">
        <f t="shared" si="489"/>
        <v>0</v>
      </c>
      <c r="M2594" s="17">
        <f t="shared" ca="1" si="481"/>
        <v>18</v>
      </c>
      <c r="N2594" s="17">
        <f t="shared" ca="1" si="482"/>
        <v>18</v>
      </c>
      <c r="O2594" s="4"/>
      <c r="P2594" s="4">
        <v>73</v>
      </c>
      <c r="Q2594" s="4">
        <v>51</v>
      </c>
      <c r="R2594" s="4">
        <v>53</v>
      </c>
      <c r="S2594" s="4">
        <v>59</v>
      </c>
      <c r="T2594" s="4">
        <v>77</v>
      </c>
      <c r="U2594" s="4">
        <v>67</v>
      </c>
      <c r="V2594" s="13">
        <v>52</v>
      </c>
      <c r="W2594" s="4">
        <v>57</v>
      </c>
      <c r="X2594" s="4">
        <v>51</v>
      </c>
      <c r="Y2594">
        <f t="shared" si="490"/>
        <v>0</v>
      </c>
      <c r="Z2594">
        <f t="shared" si="491"/>
        <v>0</v>
      </c>
    </row>
    <row r="2595" spans="2:26" x14ac:dyDescent="0.25">
      <c r="B2595" s="11">
        <f t="shared" si="492"/>
        <v>44669.624999993735</v>
      </c>
      <c r="C2595" s="1">
        <f t="shared" si="483"/>
        <v>4</v>
      </c>
      <c r="D2595" s="1">
        <f t="shared" si="484"/>
        <v>1</v>
      </c>
      <c r="E2595" s="12">
        <f t="shared" si="485"/>
        <v>16</v>
      </c>
      <c r="F2595" s="124" t="str">
        <f t="shared" si="486"/>
        <v>0</v>
      </c>
      <c r="G2595" s="1">
        <f ca="1">(OFFSET(O2595,0,MATCH(Customer!$J$6,'CDH &amp; HDH'!$P$11:$X$11,0)))</f>
        <v>51</v>
      </c>
      <c r="H2595" s="1" t="str">
        <f t="shared" si="487"/>
        <v>Heating</v>
      </c>
      <c r="I2595" s="1">
        <f ca="1">OFFSET(IF($H2595="Cooling",Customer!$C$25,Customer!$C$52),E2595,D2595)</f>
        <v>70</v>
      </c>
      <c r="J2595" s="1">
        <f ca="1">OFFSET(IF($H2595="Cooling",Customer!$L$25,Customer!$L$52),$E2595,$D2595)</f>
        <v>70</v>
      </c>
      <c r="K2595" s="16">
        <f t="shared" si="488"/>
        <v>0</v>
      </c>
      <c r="L2595" s="16">
        <f t="shared" si="489"/>
        <v>0</v>
      </c>
      <c r="M2595" s="17">
        <f t="shared" ca="1" si="481"/>
        <v>19</v>
      </c>
      <c r="N2595" s="17">
        <f t="shared" ca="1" si="482"/>
        <v>19</v>
      </c>
      <c r="O2595" s="4"/>
      <c r="P2595" s="4">
        <v>73</v>
      </c>
      <c r="Q2595" s="4">
        <v>52</v>
      </c>
      <c r="R2595" s="4">
        <v>54</v>
      </c>
      <c r="S2595" s="4">
        <v>62</v>
      </c>
      <c r="T2595" s="4">
        <v>81</v>
      </c>
      <c r="U2595" s="4">
        <v>67</v>
      </c>
      <c r="V2595" s="13">
        <v>51</v>
      </c>
      <c r="W2595" s="4">
        <v>58</v>
      </c>
      <c r="X2595" s="4">
        <v>53</v>
      </c>
      <c r="Y2595">
        <f t="shared" si="490"/>
        <v>0</v>
      </c>
      <c r="Z2595">
        <f t="shared" si="491"/>
        <v>0</v>
      </c>
    </row>
    <row r="2596" spans="2:26" x14ac:dyDescent="0.25">
      <c r="B2596" s="11">
        <f t="shared" si="492"/>
        <v>44669.6666666604</v>
      </c>
      <c r="C2596" s="1">
        <f t="shared" si="483"/>
        <v>4</v>
      </c>
      <c r="D2596" s="1">
        <f t="shared" si="484"/>
        <v>1</v>
      </c>
      <c r="E2596" s="12">
        <f t="shared" si="485"/>
        <v>17</v>
      </c>
      <c r="F2596" s="124" t="str">
        <f t="shared" si="486"/>
        <v>0</v>
      </c>
      <c r="G2596" s="1">
        <f ca="1">(OFFSET(O2596,0,MATCH(Customer!$J$6,'CDH &amp; HDH'!$P$11:$X$11,0)))</f>
        <v>51</v>
      </c>
      <c r="H2596" s="1" t="str">
        <f t="shared" si="487"/>
        <v>Heating</v>
      </c>
      <c r="I2596" s="1">
        <f ca="1">OFFSET(IF($H2596="Cooling",Customer!$C$25,Customer!$C$52),E2596,D2596)</f>
        <v>70</v>
      </c>
      <c r="J2596" s="1">
        <f ca="1">OFFSET(IF($H2596="Cooling",Customer!$L$25,Customer!$L$52),$E2596,$D2596)</f>
        <v>70</v>
      </c>
      <c r="K2596" s="16">
        <f t="shared" si="488"/>
        <v>0</v>
      </c>
      <c r="L2596" s="16">
        <f t="shared" si="489"/>
        <v>0</v>
      </c>
      <c r="M2596" s="17">
        <f t="shared" ca="1" si="481"/>
        <v>19</v>
      </c>
      <c r="N2596" s="17">
        <f t="shared" ca="1" si="482"/>
        <v>19</v>
      </c>
      <c r="O2596" s="4"/>
      <c r="P2596" s="4">
        <v>71</v>
      </c>
      <c r="Q2596" s="4">
        <v>53</v>
      </c>
      <c r="R2596" s="4">
        <v>52</v>
      </c>
      <c r="S2596" s="4">
        <v>65</v>
      </c>
      <c r="T2596" s="4">
        <v>81</v>
      </c>
      <c r="U2596" s="4">
        <v>65</v>
      </c>
      <c r="V2596" s="13">
        <v>51</v>
      </c>
      <c r="W2596" s="4">
        <v>59</v>
      </c>
      <c r="X2596" s="4">
        <v>53</v>
      </c>
      <c r="Y2596">
        <f t="shared" si="490"/>
        <v>0</v>
      </c>
      <c r="Z2596">
        <f t="shared" si="491"/>
        <v>0</v>
      </c>
    </row>
    <row r="2597" spans="2:26" x14ac:dyDescent="0.25">
      <c r="B2597" s="11">
        <f t="shared" si="492"/>
        <v>44669.708333327064</v>
      </c>
      <c r="C2597" s="1">
        <f t="shared" si="483"/>
        <v>4</v>
      </c>
      <c r="D2597" s="1">
        <f t="shared" si="484"/>
        <v>1</v>
      </c>
      <c r="E2597" s="12">
        <f t="shared" si="485"/>
        <v>18</v>
      </c>
      <c r="F2597" s="124" t="str">
        <f t="shared" si="486"/>
        <v>0</v>
      </c>
      <c r="G2597" s="1">
        <f ca="1">(OFFSET(O2597,0,MATCH(Customer!$J$6,'CDH &amp; HDH'!$P$11:$X$11,0)))</f>
        <v>51</v>
      </c>
      <c r="H2597" s="1" t="str">
        <f t="shared" si="487"/>
        <v>Heating</v>
      </c>
      <c r="I2597" s="1">
        <f ca="1">OFFSET(IF($H2597="Cooling",Customer!$C$25,Customer!$C$52),E2597,D2597)</f>
        <v>70</v>
      </c>
      <c r="J2597" s="1">
        <f ca="1">OFFSET(IF($H2597="Cooling",Customer!$L$25,Customer!$L$52),$E2597,$D2597)</f>
        <v>70</v>
      </c>
      <c r="K2597" s="16">
        <f t="shared" si="488"/>
        <v>0</v>
      </c>
      <c r="L2597" s="16">
        <f t="shared" si="489"/>
        <v>0</v>
      </c>
      <c r="M2597" s="17">
        <f t="shared" ca="1" si="481"/>
        <v>19</v>
      </c>
      <c r="N2597" s="17">
        <f t="shared" ca="1" si="482"/>
        <v>19</v>
      </c>
      <c r="O2597" s="4"/>
      <c r="P2597" s="4">
        <v>70</v>
      </c>
      <c r="Q2597" s="4">
        <v>51</v>
      </c>
      <c r="R2597" s="4">
        <v>49</v>
      </c>
      <c r="S2597" s="4">
        <v>64</v>
      </c>
      <c r="T2597" s="4">
        <v>79</v>
      </c>
      <c r="U2597" s="4">
        <v>64</v>
      </c>
      <c r="V2597" s="13">
        <v>51</v>
      </c>
      <c r="W2597" s="4">
        <v>57</v>
      </c>
      <c r="X2597" s="4">
        <v>51</v>
      </c>
      <c r="Y2597">
        <f t="shared" si="490"/>
        <v>0</v>
      </c>
      <c r="Z2597">
        <f t="shared" si="491"/>
        <v>0</v>
      </c>
    </row>
    <row r="2598" spans="2:26" x14ac:dyDescent="0.25">
      <c r="B2598" s="11">
        <f t="shared" si="492"/>
        <v>44669.749999993728</v>
      </c>
      <c r="C2598" s="1">
        <f t="shared" si="483"/>
        <v>4</v>
      </c>
      <c r="D2598" s="1">
        <f t="shared" si="484"/>
        <v>1</v>
      </c>
      <c r="E2598" s="12">
        <f t="shared" si="485"/>
        <v>19</v>
      </c>
      <c r="F2598" s="124" t="str">
        <f t="shared" si="486"/>
        <v>0</v>
      </c>
      <c r="G2598" s="1">
        <f ca="1">(OFFSET(O2598,0,MATCH(Customer!$J$6,'CDH &amp; HDH'!$P$11:$X$11,0)))</f>
        <v>51</v>
      </c>
      <c r="H2598" s="1" t="str">
        <f t="shared" si="487"/>
        <v>Heating</v>
      </c>
      <c r="I2598" s="1">
        <f ca="1">OFFSET(IF($H2598="Cooling",Customer!$C$25,Customer!$C$52),E2598,D2598)</f>
        <v>66</v>
      </c>
      <c r="J2598" s="1">
        <f ca="1">OFFSET(IF($H2598="Cooling",Customer!$L$25,Customer!$L$52),$E2598,$D2598)</f>
        <v>64</v>
      </c>
      <c r="K2598" s="16">
        <f t="shared" si="488"/>
        <v>0</v>
      </c>
      <c r="L2598" s="16">
        <f t="shared" si="489"/>
        <v>0</v>
      </c>
      <c r="M2598" s="17">
        <f t="shared" ca="1" si="481"/>
        <v>15</v>
      </c>
      <c r="N2598" s="17">
        <f t="shared" ca="1" si="482"/>
        <v>13</v>
      </c>
      <c r="O2598" s="4"/>
      <c r="P2598" s="4">
        <v>70</v>
      </c>
      <c r="Q2598" s="4">
        <v>48</v>
      </c>
      <c r="R2598" s="4">
        <v>47</v>
      </c>
      <c r="S2598" s="4">
        <v>61</v>
      </c>
      <c r="T2598" s="4">
        <v>73</v>
      </c>
      <c r="U2598" s="4">
        <v>61</v>
      </c>
      <c r="V2598" s="13">
        <v>51</v>
      </c>
      <c r="W2598" s="4">
        <v>54</v>
      </c>
      <c r="X2598" s="4">
        <v>49</v>
      </c>
      <c r="Y2598">
        <f t="shared" si="490"/>
        <v>0</v>
      </c>
      <c r="Z2598">
        <f t="shared" si="491"/>
        <v>0</v>
      </c>
    </row>
    <row r="2599" spans="2:26" x14ac:dyDescent="0.25">
      <c r="B2599" s="11">
        <f t="shared" si="492"/>
        <v>44669.791666660392</v>
      </c>
      <c r="C2599" s="1">
        <f t="shared" si="483"/>
        <v>4</v>
      </c>
      <c r="D2599" s="1">
        <f t="shared" si="484"/>
        <v>1</v>
      </c>
      <c r="E2599" s="12">
        <f t="shared" si="485"/>
        <v>20</v>
      </c>
      <c r="F2599" s="124" t="str">
        <f t="shared" si="486"/>
        <v>0</v>
      </c>
      <c r="G2599" s="1">
        <f ca="1">(OFFSET(O2599,0,MATCH(Customer!$J$6,'CDH &amp; HDH'!$P$11:$X$11,0)))</f>
        <v>50</v>
      </c>
      <c r="H2599" s="1" t="str">
        <f t="shared" si="487"/>
        <v>Heating</v>
      </c>
      <c r="I2599" s="1">
        <f ca="1">OFFSET(IF($H2599="Cooling",Customer!$C$25,Customer!$C$52),E2599,D2599)</f>
        <v>66</v>
      </c>
      <c r="J2599" s="1">
        <f ca="1">OFFSET(IF($H2599="Cooling",Customer!$L$25,Customer!$L$52),$E2599,$D2599)</f>
        <v>64</v>
      </c>
      <c r="K2599" s="16">
        <f t="shared" si="488"/>
        <v>0</v>
      </c>
      <c r="L2599" s="16">
        <f t="shared" si="489"/>
        <v>0</v>
      </c>
      <c r="M2599" s="17">
        <f t="shared" ca="1" si="481"/>
        <v>16</v>
      </c>
      <c r="N2599" s="17">
        <f t="shared" ca="1" si="482"/>
        <v>14</v>
      </c>
      <c r="O2599" s="4"/>
      <c r="P2599" s="4">
        <v>68</v>
      </c>
      <c r="Q2599" s="4">
        <v>46</v>
      </c>
      <c r="R2599" s="4">
        <v>44</v>
      </c>
      <c r="S2599" s="4">
        <v>58</v>
      </c>
      <c r="T2599" s="4">
        <v>73</v>
      </c>
      <c r="U2599" s="4">
        <v>59</v>
      </c>
      <c r="V2599" s="13">
        <v>50</v>
      </c>
      <c r="W2599" s="4">
        <v>52</v>
      </c>
      <c r="X2599" s="4">
        <v>44</v>
      </c>
      <c r="Y2599">
        <f t="shared" si="490"/>
        <v>0</v>
      </c>
      <c r="Z2599">
        <f t="shared" si="491"/>
        <v>0</v>
      </c>
    </row>
    <row r="2600" spans="2:26" x14ac:dyDescent="0.25">
      <c r="B2600" s="11">
        <f t="shared" si="492"/>
        <v>44669.833333327057</v>
      </c>
      <c r="C2600" s="1">
        <f t="shared" si="483"/>
        <v>4</v>
      </c>
      <c r="D2600" s="1">
        <f t="shared" si="484"/>
        <v>1</v>
      </c>
      <c r="E2600" s="12">
        <f t="shared" si="485"/>
        <v>21</v>
      </c>
      <c r="F2600" s="124" t="str">
        <f t="shared" si="486"/>
        <v>0</v>
      </c>
      <c r="G2600" s="1">
        <f ca="1">(OFFSET(O2600,0,MATCH(Customer!$J$6,'CDH &amp; HDH'!$P$11:$X$11,0)))</f>
        <v>50</v>
      </c>
      <c r="H2600" s="1" t="str">
        <f t="shared" si="487"/>
        <v>Heating</v>
      </c>
      <c r="I2600" s="1">
        <f ca="1">OFFSET(IF($H2600="Cooling",Customer!$C$25,Customer!$C$52),E2600,D2600)</f>
        <v>66</v>
      </c>
      <c r="J2600" s="1">
        <f ca="1">OFFSET(IF($H2600="Cooling",Customer!$L$25,Customer!$L$52),$E2600,$D2600)</f>
        <v>64</v>
      </c>
      <c r="K2600" s="16">
        <f t="shared" si="488"/>
        <v>0</v>
      </c>
      <c r="L2600" s="16">
        <f t="shared" si="489"/>
        <v>0</v>
      </c>
      <c r="M2600" s="17">
        <f t="shared" ca="1" si="481"/>
        <v>16</v>
      </c>
      <c r="N2600" s="17">
        <f t="shared" ca="1" si="482"/>
        <v>14</v>
      </c>
      <c r="O2600" s="4"/>
      <c r="P2600" s="4">
        <v>66</v>
      </c>
      <c r="Q2600" s="4">
        <v>46</v>
      </c>
      <c r="R2600" s="4">
        <v>40</v>
      </c>
      <c r="S2600" s="4">
        <v>59</v>
      </c>
      <c r="T2600" s="4">
        <v>73</v>
      </c>
      <c r="U2600" s="4">
        <v>57</v>
      </c>
      <c r="V2600" s="13">
        <v>50</v>
      </c>
      <c r="W2600" s="4">
        <v>48</v>
      </c>
      <c r="X2600" s="4">
        <v>40</v>
      </c>
      <c r="Y2600">
        <f t="shared" si="490"/>
        <v>0</v>
      </c>
      <c r="Z2600">
        <f t="shared" si="491"/>
        <v>0</v>
      </c>
    </row>
    <row r="2601" spans="2:26" x14ac:dyDescent="0.25">
      <c r="B2601" s="11">
        <f t="shared" si="492"/>
        <v>44669.874999993721</v>
      </c>
      <c r="C2601" s="1">
        <f t="shared" si="483"/>
        <v>4</v>
      </c>
      <c r="D2601" s="1">
        <f t="shared" si="484"/>
        <v>1</v>
      </c>
      <c r="E2601" s="12">
        <f t="shared" si="485"/>
        <v>22</v>
      </c>
      <c r="F2601" s="124" t="str">
        <f t="shared" si="486"/>
        <v>0</v>
      </c>
      <c r="G2601" s="1">
        <f ca="1">(OFFSET(O2601,0,MATCH(Customer!$J$6,'CDH &amp; HDH'!$P$11:$X$11,0)))</f>
        <v>51</v>
      </c>
      <c r="H2601" s="1" t="str">
        <f t="shared" si="487"/>
        <v>Heating</v>
      </c>
      <c r="I2601" s="1">
        <f ca="1">OFFSET(IF($H2601="Cooling",Customer!$C$25,Customer!$C$52),E2601,D2601)</f>
        <v>66</v>
      </c>
      <c r="J2601" s="1">
        <f ca="1">OFFSET(IF($H2601="Cooling",Customer!$L$25,Customer!$L$52),$E2601,$D2601)</f>
        <v>64</v>
      </c>
      <c r="K2601" s="16">
        <f t="shared" si="488"/>
        <v>0</v>
      </c>
      <c r="L2601" s="16">
        <f t="shared" si="489"/>
        <v>0</v>
      </c>
      <c r="M2601" s="17">
        <f t="shared" ca="1" si="481"/>
        <v>15</v>
      </c>
      <c r="N2601" s="17">
        <f t="shared" ca="1" si="482"/>
        <v>13</v>
      </c>
      <c r="O2601" s="4"/>
      <c r="P2601" s="4">
        <v>66</v>
      </c>
      <c r="Q2601" s="4">
        <v>45</v>
      </c>
      <c r="R2601" s="4">
        <v>37</v>
      </c>
      <c r="S2601" s="4">
        <v>57</v>
      </c>
      <c r="T2601" s="4">
        <v>72</v>
      </c>
      <c r="U2601" s="4">
        <v>56</v>
      </c>
      <c r="V2601" s="13">
        <v>51</v>
      </c>
      <c r="W2601" s="4">
        <v>46</v>
      </c>
      <c r="X2601" s="4">
        <v>40</v>
      </c>
      <c r="Y2601">
        <f t="shared" si="490"/>
        <v>0</v>
      </c>
      <c r="Z2601">
        <f t="shared" si="491"/>
        <v>0</v>
      </c>
    </row>
    <row r="2602" spans="2:26" x14ac:dyDescent="0.25">
      <c r="B2602" s="11">
        <f t="shared" si="492"/>
        <v>44669.916666660385</v>
      </c>
      <c r="C2602" s="1">
        <f t="shared" si="483"/>
        <v>4</v>
      </c>
      <c r="D2602" s="1">
        <f t="shared" si="484"/>
        <v>1</v>
      </c>
      <c r="E2602" s="12">
        <f t="shared" si="485"/>
        <v>23</v>
      </c>
      <c r="F2602" s="124" t="str">
        <f t="shared" si="486"/>
        <v>0</v>
      </c>
      <c r="G2602" s="1">
        <f ca="1">(OFFSET(O2602,0,MATCH(Customer!$J$6,'CDH &amp; HDH'!$P$11:$X$11,0)))</f>
        <v>51</v>
      </c>
      <c r="H2602" s="1" t="str">
        <f t="shared" si="487"/>
        <v>Heating</v>
      </c>
      <c r="I2602" s="1">
        <f ca="1">OFFSET(IF($H2602="Cooling",Customer!$C$25,Customer!$C$52),E2602,D2602)</f>
        <v>66</v>
      </c>
      <c r="J2602" s="1">
        <f ca="1">OFFSET(IF($H2602="Cooling",Customer!$L$25,Customer!$L$52),$E2602,$D2602)</f>
        <v>64</v>
      </c>
      <c r="K2602" s="16">
        <f t="shared" si="488"/>
        <v>0</v>
      </c>
      <c r="L2602" s="16">
        <f t="shared" si="489"/>
        <v>0</v>
      </c>
      <c r="M2602" s="17">
        <f t="shared" ca="1" si="481"/>
        <v>15</v>
      </c>
      <c r="N2602" s="17">
        <f t="shared" ca="1" si="482"/>
        <v>13</v>
      </c>
      <c r="O2602" s="4"/>
      <c r="P2602" s="4">
        <v>67</v>
      </c>
      <c r="Q2602" s="4">
        <v>42</v>
      </c>
      <c r="R2602" s="4">
        <v>34</v>
      </c>
      <c r="S2602" s="4">
        <v>57</v>
      </c>
      <c r="T2602" s="4">
        <v>72</v>
      </c>
      <c r="U2602" s="4">
        <v>55</v>
      </c>
      <c r="V2602" s="13">
        <v>51</v>
      </c>
      <c r="W2602" s="4">
        <v>44</v>
      </c>
      <c r="X2602" s="4">
        <v>36</v>
      </c>
      <c r="Y2602">
        <f t="shared" si="490"/>
        <v>0</v>
      </c>
      <c r="Z2602">
        <f t="shared" si="491"/>
        <v>0</v>
      </c>
    </row>
    <row r="2603" spans="2:26" x14ac:dyDescent="0.25">
      <c r="B2603" s="11">
        <f t="shared" si="492"/>
        <v>44669.958333327049</v>
      </c>
      <c r="C2603" s="1">
        <f t="shared" si="483"/>
        <v>4</v>
      </c>
      <c r="D2603" s="1">
        <f t="shared" si="484"/>
        <v>1</v>
      </c>
      <c r="E2603" s="12">
        <f t="shared" si="485"/>
        <v>24</v>
      </c>
      <c r="F2603" s="124" t="str">
        <f t="shared" si="486"/>
        <v>0</v>
      </c>
      <c r="G2603" s="1">
        <f ca="1">(OFFSET(O2603,0,MATCH(Customer!$J$6,'CDH &amp; HDH'!$P$11:$X$11,0)))</f>
        <v>50</v>
      </c>
      <c r="H2603" s="1" t="str">
        <f t="shared" si="487"/>
        <v>Heating</v>
      </c>
      <c r="I2603" s="1">
        <f ca="1">OFFSET(IF($H2603="Cooling",Customer!$C$25,Customer!$C$52),E2603,D2603)</f>
        <v>66</v>
      </c>
      <c r="J2603" s="1">
        <f ca="1">OFFSET(IF($H2603="Cooling",Customer!$L$25,Customer!$L$52),$E2603,$D2603)</f>
        <v>64</v>
      </c>
      <c r="K2603" s="16">
        <f t="shared" si="488"/>
        <v>0</v>
      </c>
      <c r="L2603" s="16">
        <f t="shared" si="489"/>
        <v>0</v>
      </c>
      <c r="M2603" s="17">
        <f t="shared" ca="1" si="481"/>
        <v>16</v>
      </c>
      <c r="N2603" s="17">
        <f t="shared" ca="1" si="482"/>
        <v>14</v>
      </c>
      <c r="O2603" s="4"/>
      <c r="P2603" s="4">
        <v>64</v>
      </c>
      <c r="Q2603" s="4">
        <v>41</v>
      </c>
      <c r="R2603" s="4">
        <v>32</v>
      </c>
      <c r="S2603" s="4">
        <v>57</v>
      </c>
      <c r="T2603" s="4">
        <v>70</v>
      </c>
      <c r="U2603" s="4">
        <v>55</v>
      </c>
      <c r="V2603" s="13">
        <v>50</v>
      </c>
      <c r="W2603" s="4">
        <v>42</v>
      </c>
      <c r="X2603" s="4">
        <v>34</v>
      </c>
      <c r="Y2603">
        <f t="shared" si="490"/>
        <v>0</v>
      </c>
      <c r="Z2603">
        <f t="shared" si="491"/>
        <v>0</v>
      </c>
    </row>
    <row r="2604" spans="2:26" x14ac:dyDescent="0.25">
      <c r="B2604" s="11">
        <f t="shared" si="492"/>
        <v>44669.999999993714</v>
      </c>
      <c r="C2604" s="1">
        <f t="shared" si="483"/>
        <v>4</v>
      </c>
      <c r="D2604" s="1">
        <f t="shared" si="484"/>
        <v>2</v>
      </c>
      <c r="E2604" s="12">
        <f t="shared" si="485"/>
        <v>1</v>
      </c>
      <c r="F2604" s="124" t="str">
        <f t="shared" si="486"/>
        <v>0</v>
      </c>
      <c r="G2604" s="1">
        <f ca="1">(OFFSET(O2604,0,MATCH(Customer!$J$6,'CDH &amp; HDH'!$P$11:$X$11,0)))</f>
        <v>50</v>
      </c>
      <c r="H2604" s="1" t="str">
        <f t="shared" si="487"/>
        <v>Heating</v>
      </c>
      <c r="I2604" s="1">
        <f ca="1">OFFSET(IF($H2604="Cooling",Customer!$C$25,Customer!$C$52),E2604,D2604)</f>
        <v>66</v>
      </c>
      <c r="J2604" s="1">
        <f ca="1">OFFSET(IF($H2604="Cooling",Customer!$L$25,Customer!$L$52),$E2604,$D2604)</f>
        <v>64</v>
      </c>
      <c r="K2604" s="16">
        <f t="shared" si="488"/>
        <v>0</v>
      </c>
      <c r="L2604" s="16">
        <f t="shared" si="489"/>
        <v>0</v>
      </c>
      <c r="M2604" s="17">
        <f t="shared" ca="1" si="481"/>
        <v>16</v>
      </c>
      <c r="N2604" s="17">
        <f t="shared" ca="1" si="482"/>
        <v>14</v>
      </c>
      <c r="O2604" s="4"/>
      <c r="P2604" s="4">
        <v>66</v>
      </c>
      <c r="Q2604" s="4">
        <v>40</v>
      </c>
      <c r="R2604" s="4">
        <v>29</v>
      </c>
      <c r="S2604" s="4">
        <v>57</v>
      </c>
      <c r="T2604" s="4">
        <v>64</v>
      </c>
      <c r="U2604" s="4">
        <v>55</v>
      </c>
      <c r="V2604" s="13">
        <v>50</v>
      </c>
      <c r="W2604" s="4">
        <v>40</v>
      </c>
      <c r="X2604" s="4">
        <v>33</v>
      </c>
      <c r="Y2604">
        <f t="shared" si="490"/>
        <v>0</v>
      </c>
      <c r="Z2604">
        <f t="shared" si="491"/>
        <v>0</v>
      </c>
    </row>
    <row r="2605" spans="2:26" x14ac:dyDescent="0.25">
      <c r="B2605" s="11">
        <f t="shared" si="492"/>
        <v>44670.041666660378</v>
      </c>
      <c r="C2605" s="1">
        <f t="shared" si="483"/>
        <v>4</v>
      </c>
      <c r="D2605" s="1">
        <f t="shared" si="484"/>
        <v>2</v>
      </c>
      <c r="E2605" s="12">
        <f t="shared" si="485"/>
        <v>2</v>
      </c>
      <c r="F2605" s="124" t="str">
        <f t="shared" si="486"/>
        <v>0</v>
      </c>
      <c r="G2605" s="1">
        <f ca="1">(OFFSET(O2605,0,MATCH(Customer!$J$6,'CDH &amp; HDH'!$P$11:$X$11,0)))</f>
        <v>49</v>
      </c>
      <c r="H2605" s="1" t="str">
        <f t="shared" si="487"/>
        <v>Heating</v>
      </c>
      <c r="I2605" s="1">
        <f ca="1">OFFSET(IF($H2605="Cooling",Customer!$C$25,Customer!$C$52),E2605,D2605)</f>
        <v>66</v>
      </c>
      <c r="J2605" s="1">
        <f ca="1">OFFSET(IF($H2605="Cooling",Customer!$L$25,Customer!$L$52),$E2605,$D2605)</f>
        <v>64</v>
      </c>
      <c r="K2605" s="16">
        <f t="shared" si="488"/>
        <v>0</v>
      </c>
      <c r="L2605" s="16">
        <f t="shared" si="489"/>
        <v>0</v>
      </c>
      <c r="M2605" s="17">
        <f t="shared" ca="1" si="481"/>
        <v>17</v>
      </c>
      <c r="N2605" s="17">
        <f t="shared" ca="1" si="482"/>
        <v>15</v>
      </c>
      <c r="O2605" s="4"/>
      <c r="P2605" s="4">
        <v>67</v>
      </c>
      <c r="Q2605" s="4">
        <v>38</v>
      </c>
      <c r="R2605" s="4">
        <v>28</v>
      </c>
      <c r="S2605" s="4">
        <v>57</v>
      </c>
      <c r="T2605" s="4">
        <v>64</v>
      </c>
      <c r="U2605" s="4">
        <v>56</v>
      </c>
      <c r="V2605" s="13">
        <v>49</v>
      </c>
      <c r="W2605" s="4">
        <v>38</v>
      </c>
      <c r="X2605" s="4">
        <v>31</v>
      </c>
      <c r="Y2605">
        <f t="shared" si="490"/>
        <v>0</v>
      </c>
      <c r="Z2605">
        <f t="shared" si="491"/>
        <v>0</v>
      </c>
    </row>
    <row r="2606" spans="2:26" x14ac:dyDescent="0.25">
      <c r="B2606" s="11">
        <f t="shared" si="492"/>
        <v>44670.083333327042</v>
      </c>
      <c r="C2606" s="1">
        <f t="shared" si="483"/>
        <v>4</v>
      </c>
      <c r="D2606" s="1">
        <f t="shared" si="484"/>
        <v>2</v>
      </c>
      <c r="E2606" s="12">
        <f t="shared" si="485"/>
        <v>3</v>
      </c>
      <c r="F2606" s="124" t="str">
        <f t="shared" si="486"/>
        <v>0</v>
      </c>
      <c r="G2606" s="1">
        <f ca="1">(OFFSET(O2606,0,MATCH(Customer!$J$6,'CDH &amp; HDH'!$P$11:$X$11,0)))</f>
        <v>49</v>
      </c>
      <c r="H2606" s="1" t="str">
        <f t="shared" si="487"/>
        <v>Heating</v>
      </c>
      <c r="I2606" s="1">
        <f ca="1">OFFSET(IF($H2606="Cooling",Customer!$C$25,Customer!$C$52),E2606,D2606)</f>
        <v>66</v>
      </c>
      <c r="J2606" s="1">
        <f ca="1">OFFSET(IF($H2606="Cooling",Customer!$L$25,Customer!$L$52),$E2606,$D2606)</f>
        <v>64</v>
      </c>
      <c r="K2606" s="16">
        <f t="shared" si="488"/>
        <v>0</v>
      </c>
      <c r="L2606" s="16">
        <f t="shared" si="489"/>
        <v>0</v>
      </c>
      <c r="M2606" s="17">
        <f t="shared" ca="1" si="481"/>
        <v>17</v>
      </c>
      <c r="N2606" s="17">
        <f t="shared" ca="1" si="482"/>
        <v>15</v>
      </c>
      <c r="O2606" s="4"/>
      <c r="P2606" s="4">
        <v>67</v>
      </c>
      <c r="Q2606" s="4">
        <v>38</v>
      </c>
      <c r="R2606" s="4">
        <v>27</v>
      </c>
      <c r="S2606" s="4">
        <v>56</v>
      </c>
      <c r="T2606" s="4">
        <v>66</v>
      </c>
      <c r="U2606" s="4">
        <v>56</v>
      </c>
      <c r="V2606" s="13">
        <v>49</v>
      </c>
      <c r="W2606" s="4">
        <v>36</v>
      </c>
      <c r="X2606" s="4">
        <v>30</v>
      </c>
      <c r="Y2606">
        <f t="shared" si="490"/>
        <v>0</v>
      </c>
      <c r="Z2606">
        <f t="shared" si="491"/>
        <v>0</v>
      </c>
    </row>
    <row r="2607" spans="2:26" x14ac:dyDescent="0.25">
      <c r="B2607" s="11">
        <f t="shared" si="492"/>
        <v>44670.124999993706</v>
      </c>
      <c r="C2607" s="1">
        <f t="shared" si="483"/>
        <v>4</v>
      </c>
      <c r="D2607" s="1">
        <f t="shared" si="484"/>
        <v>2</v>
      </c>
      <c r="E2607" s="12">
        <f t="shared" si="485"/>
        <v>4</v>
      </c>
      <c r="F2607" s="124" t="str">
        <f t="shared" si="486"/>
        <v>0</v>
      </c>
      <c r="G2607" s="1">
        <f ca="1">(OFFSET(O2607,0,MATCH(Customer!$J$6,'CDH &amp; HDH'!$P$11:$X$11,0)))</f>
        <v>48</v>
      </c>
      <c r="H2607" s="1" t="str">
        <f t="shared" si="487"/>
        <v>Heating</v>
      </c>
      <c r="I2607" s="1">
        <f ca="1">OFFSET(IF($H2607="Cooling",Customer!$C$25,Customer!$C$52),E2607,D2607)</f>
        <v>66</v>
      </c>
      <c r="J2607" s="1">
        <f ca="1">OFFSET(IF($H2607="Cooling",Customer!$L$25,Customer!$L$52),$E2607,$D2607)</f>
        <v>64</v>
      </c>
      <c r="K2607" s="16">
        <f t="shared" si="488"/>
        <v>0</v>
      </c>
      <c r="L2607" s="16">
        <f t="shared" si="489"/>
        <v>0</v>
      </c>
      <c r="M2607" s="17">
        <f t="shared" ca="1" si="481"/>
        <v>18</v>
      </c>
      <c r="N2607" s="17">
        <f t="shared" ca="1" si="482"/>
        <v>16</v>
      </c>
      <c r="O2607" s="4"/>
      <c r="P2607" s="4">
        <v>67</v>
      </c>
      <c r="Q2607" s="4">
        <v>38</v>
      </c>
      <c r="R2607" s="4">
        <v>26</v>
      </c>
      <c r="S2607" s="4">
        <v>55</v>
      </c>
      <c r="T2607" s="4">
        <v>64</v>
      </c>
      <c r="U2607" s="4">
        <v>57</v>
      </c>
      <c r="V2607" s="13">
        <v>48</v>
      </c>
      <c r="W2607" s="4">
        <v>37</v>
      </c>
      <c r="X2607" s="4">
        <v>30</v>
      </c>
      <c r="Y2607">
        <f t="shared" si="490"/>
        <v>0</v>
      </c>
      <c r="Z2607">
        <f t="shared" si="491"/>
        <v>0</v>
      </c>
    </row>
    <row r="2608" spans="2:26" x14ac:dyDescent="0.25">
      <c r="B2608" s="11">
        <f t="shared" si="492"/>
        <v>44670.166666660371</v>
      </c>
      <c r="C2608" s="1">
        <f t="shared" si="483"/>
        <v>4</v>
      </c>
      <c r="D2608" s="1">
        <f t="shared" si="484"/>
        <v>2</v>
      </c>
      <c r="E2608" s="12">
        <f t="shared" si="485"/>
        <v>5</v>
      </c>
      <c r="F2608" s="124" t="str">
        <f t="shared" si="486"/>
        <v>0</v>
      </c>
      <c r="G2608" s="1">
        <f ca="1">(OFFSET(O2608,0,MATCH(Customer!$J$6,'CDH &amp; HDH'!$P$11:$X$11,0)))</f>
        <v>46</v>
      </c>
      <c r="H2608" s="1" t="str">
        <f t="shared" si="487"/>
        <v>Heating</v>
      </c>
      <c r="I2608" s="1">
        <f ca="1">OFFSET(IF($H2608="Cooling",Customer!$C$25,Customer!$C$52),E2608,D2608)</f>
        <v>66</v>
      </c>
      <c r="J2608" s="1">
        <f ca="1">OFFSET(IF($H2608="Cooling",Customer!$L$25,Customer!$L$52),$E2608,$D2608)</f>
        <v>64</v>
      </c>
      <c r="K2608" s="16">
        <f t="shared" si="488"/>
        <v>0</v>
      </c>
      <c r="L2608" s="16">
        <f t="shared" si="489"/>
        <v>0</v>
      </c>
      <c r="M2608" s="17">
        <f t="shared" ca="1" si="481"/>
        <v>20</v>
      </c>
      <c r="N2608" s="17">
        <f t="shared" ca="1" si="482"/>
        <v>18</v>
      </c>
      <c r="O2608" s="4"/>
      <c r="P2608" s="4">
        <v>67</v>
      </c>
      <c r="Q2608" s="4">
        <v>37</v>
      </c>
      <c r="R2608" s="4">
        <v>28</v>
      </c>
      <c r="S2608" s="4">
        <v>54</v>
      </c>
      <c r="T2608" s="4">
        <v>63</v>
      </c>
      <c r="U2608" s="4">
        <v>60</v>
      </c>
      <c r="V2608" s="13">
        <v>46</v>
      </c>
      <c r="W2608" s="4">
        <v>36</v>
      </c>
      <c r="X2608" s="4">
        <v>28</v>
      </c>
      <c r="Y2608">
        <f t="shared" si="490"/>
        <v>0</v>
      </c>
      <c r="Z2608">
        <f t="shared" si="491"/>
        <v>0</v>
      </c>
    </row>
    <row r="2609" spans="2:26" x14ac:dyDescent="0.25">
      <c r="B2609" s="11">
        <f t="shared" si="492"/>
        <v>44670.208333327035</v>
      </c>
      <c r="C2609" s="1">
        <f t="shared" si="483"/>
        <v>4</v>
      </c>
      <c r="D2609" s="1">
        <f t="shared" si="484"/>
        <v>2</v>
      </c>
      <c r="E2609" s="12">
        <f t="shared" si="485"/>
        <v>6</v>
      </c>
      <c r="F2609" s="124" t="str">
        <f t="shared" si="486"/>
        <v>0</v>
      </c>
      <c r="G2609" s="1">
        <f ca="1">(OFFSET(O2609,0,MATCH(Customer!$J$6,'CDH &amp; HDH'!$P$11:$X$11,0)))</f>
        <v>46</v>
      </c>
      <c r="H2609" s="1" t="str">
        <f t="shared" si="487"/>
        <v>Heating</v>
      </c>
      <c r="I2609" s="1">
        <f ca="1">OFFSET(IF($H2609="Cooling",Customer!$C$25,Customer!$C$52),E2609,D2609)</f>
        <v>66</v>
      </c>
      <c r="J2609" s="1">
        <f ca="1">OFFSET(IF($H2609="Cooling",Customer!$L$25,Customer!$L$52),$E2609,$D2609)</f>
        <v>64</v>
      </c>
      <c r="K2609" s="16">
        <f t="shared" si="488"/>
        <v>0</v>
      </c>
      <c r="L2609" s="16">
        <f t="shared" si="489"/>
        <v>0</v>
      </c>
      <c r="M2609" s="17">
        <f t="shared" ca="1" si="481"/>
        <v>20</v>
      </c>
      <c r="N2609" s="17">
        <f t="shared" ca="1" si="482"/>
        <v>18</v>
      </c>
      <c r="O2609" s="4"/>
      <c r="P2609" s="4">
        <v>66</v>
      </c>
      <c r="Q2609" s="4">
        <v>37</v>
      </c>
      <c r="R2609" s="4">
        <v>29</v>
      </c>
      <c r="S2609" s="4">
        <v>53</v>
      </c>
      <c r="T2609" s="4">
        <v>61</v>
      </c>
      <c r="U2609" s="4">
        <v>64</v>
      </c>
      <c r="V2609" s="13">
        <v>46</v>
      </c>
      <c r="W2609" s="4">
        <v>35</v>
      </c>
      <c r="X2609" s="4">
        <v>29</v>
      </c>
      <c r="Y2609">
        <f t="shared" si="490"/>
        <v>0</v>
      </c>
      <c r="Z2609">
        <f t="shared" si="491"/>
        <v>0</v>
      </c>
    </row>
    <row r="2610" spans="2:26" x14ac:dyDescent="0.25">
      <c r="B2610" s="11">
        <f t="shared" si="492"/>
        <v>44670.249999993699</v>
      </c>
      <c r="C2610" s="1">
        <f t="shared" si="483"/>
        <v>4</v>
      </c>
      <c r="D2610" s="1">
        <f t="shared" si="484"/>
        <v>2</v>
      </c>
      <c r="E2610" s="12">
        <f t="shared" si="485"/>
        <v>7</v>
      </c>
      <c r="F2610" s="124" t="str">
        <f t="shared" si="486"/>
        <v>0</v>
      </c>
      <c r="G2610" s="1">
        <f ca="1">(OFFSET(O2610,0,MATCH(Customer!$J$6,'CDH &amp; HDH'!$P$11:$X$11,0)))</f>
        <v>47</v>
      </c>
      <c r="H2610" s="1" t="str">
        <f t="shared" si="487"/>
        <v>Heating</v>
      </c>
      <c r="I2610" s="1">
        <f ca="1">OFFSET(IF($H2610="Cooling",Customer!$C$25,Customer!$C$52),E2610,D2610)</f>
        <v>66</v>
      </c>
      <c r="J2610" s="1">
        <f ca="1">OFFSET(IF($H2610="Cooling",Customer!$L$25,Customer!$L$52),$E2610,$D2610)</f>
        <v>64</v>
      </c>
      <c r="K2610" s="16">
        <f t="shared" si="488"/>
        <v>0</v>
      </c>
      <c r="L2610" s="16">
        <f t="shared" si="489"/>
        <v>0</v>
      </c>
      <c r="M2610" s="17">
        <f t="shared" ca="1" si="481"/>
        <v>19</v>
      </c>
      <c r="N2610" s="17">
        <f t="shared" ca="1" si="482"/>
        <v>17</v>
      </c>
      <c r="O2610" s="4"/>
      <c r="P2610" s="4">
        <v>74</v>
      </c>
      <c r="Q2610" s="4">
        <v>39</v>
      </c>
      <c r="R2610" s="4">
        <v>31</v>
      </c>
      <c r="S2610" s="4">
        <v>55</v>
      </c>
      <c r="T2610" s="4">
        <v>66</v>
      </c>
      <c r="U2610" s="4">
        <v>64</v>
      </c>
      <c r="V2610" s="13">
        <v>47</v>
      </c>
      <c r="W2610" s="4">
        <v>39</v>
      </c>
      <c r="X2610" s="4">
        <v>33</v>
      </c>
      <c r="Y2610">
        <f t="shared" si="490"/>
        <v>0</v>
      </c>
      <c r="Z2610">
        <f t="shared" si="491"/>
        <v>0</v>
      </c>
    </row>
    <row r="2611" spans="2:26" x14ac:dyDescent="0.25">
      <c r="B2611" s="11">
        <f t="shared" si="492"/>
        <v>44670.291666660363</v>
      </c>
      <c r="C2611" s="1">
        <f t="shared" si="483"/>
        <v>4</v>
      </c>
      <c r="D2611" s="1">
        <f t="shared" si="484"/>
        <v>2</v>
      </c>
      <c r="E2611" s="12">
        <f t="shared" si="485"/>
        <v>8</v>
      </c>
      <c r="F2611" s="124" t="str">
        <f t="shared" si="486"/>
        <v>0</v>
      </c>
      <c r="G2611" s="1">
        <f ca="1">(OFFSET(O2611,0,MATCH(Customer!$J$6,'CDH &amp; HDH'!$P$11:$X$11,0)))</f>
        <v>52</v>
      </c>
      <c r="H2611" s="1" t="str">
        <f t="shared" si="487"/>
        <v>Heating</v>
      </c>
      <c r="I2611" s="1">
        <f ca="1">OFFSET(IF($H2611="Cooling",Customer!$C$25,Customer!$C$52),E2611,D2611)</f>
        <v>70</v>
      </c>
      <c r="J2611" s="1">
        <f ca="1">OFFSET(IF($H2611="Cooling",Customer!$L$25,Customer!$L$52),$E2611,$D2611)</f>
        <v>70</v>
      </c>
      <c r="K2611" s="16">
        <f t="shared" si="488"/>
        <v>0</v>
      </c>
      <c r="L2611" s="16">
        <f t="shared" si="489"/>
        <v>0</v>
      </c>
      <c r="M2611" s="17">
        <f t="shared" ca="1" si="481"/>
        <v>18</v>
      </c>
      <c r="N2611" s="17">
        <f t="shared" ca="1" si="482"/>
        <v>18</v>
      </c>
      <c r="O2611" s="4"/>
      <c r="P2611" s="4">
        <v>77</v>
      </c>
      <c r="Q2611" s="4">
        <v>44</v>
      </c>
      <c r="R2611" s="4">
        <v>38</v>
      </c>
      <c r="S2611" s="4">
        <v>61</v>
      </c>
      <c r="T2611" s="4">
        <v>72</v>
      </c>
      <c r="U2611" s="4">
        <v>65</v>
      </c>
      <c r="V2611" s="13">
        <v>52</v>
      </c>
      <c r="W2611" s="4">
        <v>43</v>
      </c>
      <c r="X2611" s="4">
        <v>39</v>
      </c>
      <c r="Y2611">
        <f t="shared" si="490"/>
        <v>0</v>
      </c>
      <c r="Z2611">
        <f t="shared" si="491"/>
        <v>0</v>
      </c>
    </row>
    <row r="2612" spans="2:26" x14ac:dyDescent="0.25">
      <c r="B2612" s="11">
        <f t="shared" si="492"/>
        <v>44670.333333327028</v>
      </c>
      <c r="C2612" s="1">
        <f t="shared" si="483"/>
        <v>4</v>
      </c>
      <c r="D2612" s="1">
        <f t="shared" si="484"/>
        <v>2</v>
      </c>
      <c r="E2612" s="12">
        <f t="shared" si="485"/>
        <v>9</v>
      </c>
      <c r="F2612" s="124" t="str">
        <f t="shared" si="486"/>
        <v>0</v>
      </c>
      <c r="G2612" s="1">
        <f ca="1">(OFFSET(O2612,0,MATCH(Customer!$J$6,'CDH &amp; HDH'!$P$11:$X$11,0)))</f>
        <v>54</v>
      </c>
      <c r="H2612" s="1" t="str">
        <f t="shared" si="487"/>
        <v>Heating</v>
      </c>
      <c r="I2612" s="1">
        <f ca="1">OFFSET(IF($H2612="Cooling",Customer!$C$25,Customer!$C$52),E2612,D2612)</f>
        <v>70</v>
      </c>
      <c r="J2612" s="1">
        <f ca="1">OFFSET(IF($H2612="Cooling",Customer!$L$25,Customer!$L$52),$E2612,$D2612)</f>
        <v>70</v>
      </c>
      <c r="K2612" s="16">
        <f t="shared" si="488"/>
        <v>0</v>
      </c>
      <c r="L2612" s="16">
        <f t="shared" si="489"/>
        <v>0</v>
      </c>
      <c r="M2612" s="17">
        <f t="shared" ca="1" si="481"/>
        <v>16</v>
      </c>
      <c r="N2612" s="17">
        <f t="shared" ca="1" si="482"/>
        <v>16</v>
      </c>
      <c r="O2612" s="4"/>
      <c r="P2612" s="4">
        <v>79</v>
      </c>
      <c r="Q2612" s="4">
        <v>50</v>
      </c>
      <c r="R2612" s="4">
        <v>44</v>
      </c>
      <c r="S2612" s="4">
        <v>66</v>
      </c>
      <c r="T2612" s="4">
        <v>73</v>
      </c>
      <c r="U2612" s="4">
        <v>66</v>
      </c>
      <c r="V2612" s="13">
        <v>54</v>
      </c>
      <c r="W2612" s="4">
        <v>48</v>
      </c>
      <c r="X2612" s="4">
        <v>45</v>
      </c>
      <c r="Y2612">
        <f t="shared" si="490"/>
        <v>0</v>
      </c>
      <c r="Z2612">
        <f t="shared" si="491"/>
        <v>0</v>
      </c>
    </row>
    <row r="2613" spans="2:26" x14ac:dyDescent="0.25">
      <c r="B2613" s="11">
        <f t="shared" si="492"/>
        <v>44670.374999993692</v>
      </c>
      <c r="C2613" s="1">
        <f t="shared" si="483"/>
        <v>4</v>
      </c>
      <c r="D2613" s="1">
        <f t="shared" si="484"/>
        <v>2</v>
      </c>
      <c r="E2613" s="12">
        <f t="shared" si="485"/>
        <v>10</v>
      </c>
      <c r="F2613" s="124" t="str">
        <f t="shared" si="486"/>
        <v>0</v>
      </c>
      <c r="G2613" s="1">
        <f ca="1">(OFFSET(O2613,0,MATCH(Customer!$J$6,'CDH &amp; HDH'!$P$11:$X$11,0)))</f>
        <v>58</v>
      </c>
      <c r="H2613" s="1" t="str">
        <f t="shared" si="487"/>
        <v>Heating</v>
      </c>
      <c r="I2613" s="1">
        <f ca="1">OFFSET(IF($H2613="Cooling",Customer!$C$25,Customer!$C$52),E2613,D2613)</f>
        <v>70</v>
      </c>
      <c r="J2613" s="1">
        <f ca="1">OFFSET(IF($H2613="Cooling",Customer!$L$25,Customer!$L$52),$E2613,$D2613)</f>
        <v>70</v>
      </c>
      <c r="K2613" s="16">
        <f t="shared" si="488"/>
        <v>0</v>
      </c>
      <c r="L2613" s="16">
        <f t="shared" si="489"/>
        <v>0</v>
      </c>
      <c r="M2613" s="17">
        <f t="shared" ca="1" si="481"/>
        <v>12</v>
      </c>
      <c r="N2613" s="17">
        <f t="shared" ca="1" si="482"/>
        <v>12</v>
      </c>
      <c r="O2613" s="4"/>
      <c r="P2613" s="4">
        <v>81</v>
      </c>
      <c r="Q2613" s="4">
        <v>53</v>
      </c>
      <c r="R2613" s="4">
        <v>51</v>
      </c>
      <c r="S2613" s="4">
        <v>70</v>
      </c>
      <c r="T2613" s="4">
        <v>77</v>
      </c>
      <c r="U2613" s="4">
        <v>70</v>
      </c>
      <c r="V2613" s="13">
        <v>58</v>
      </c>
      <c r="W2613" s="4">
        <v>55</v>
      </c>
      <c r="X2613" s="4">
        <v>51</v>
      </c>
      <c r="Y2613">
        <f t="shared" si="490"/>
        <v>0</v>
      </c>
      <c r="Z2613">
        <f t="shared" si="491"/>
        <v>0</v>
      </c>
    </row>
    <row r="2614" spans="2:26" x14ac:dyDescent="0.25">
      <c r="B2614" s="11">
        <f t="shared" si="492"/>
        <v>44670.416666660356</v>
      </c>
      <c r="C2614" s="1">
        <f t="shared" si="483"/>
        <v>4</v>
      </c>
      <c r="D2614" s="1">
        <f t="shared" si="484"/>
        <v>2</v>
      </c>
      <c r="E2614" s="12">
        <f t="shared" si="485"/>
        <v>11</v>
      </c>
      <c r="F2614" s="124" t="str">
        <f t="shared" si="486"/>
        <v>0</v>
      </c>
      <c r="G2614" s="1">
        <f ca="1">(OFFSET(O2614,0,MATCH(Customer!$J$6,'CDH &amp; HDH'!$P$11:$X$11,0)))</f>
        <v>60</v>
      </c>
      <c r="H2614" s="1" t="str">
        <f t="shared" si="487"/>
        <v>Heating</v>
      </c>
      <c r="I2614" s="1">
        <f ca="1">OFFSET(IF($H2614="Cooling",Customer!$C$25,Customer!$C$52),E2614,D2614)</f>
        <v>70</v>
      </c>
      <c r="J2614" s="1">
        <f ca="1">OFFSET(IF($H2614="Cooling",Customer!$L$25,Customer!$L$52),$E2614,$D2614)</f>
        <v>70</v>
      </c>
      <c r="K2614" s="16">
        <f t="shared" si="488"/>
        <v>0</v>
      </c>
      <c r="L2614" s="16">
        <f t="shared" si="489"/>
        <v>0</v>
      </c>
      <c r="M2614" s="17">
        <f t="shared" ca="1" si="481"/>
        <v>10</v>
      </c>
      <c r="N2614" s="17">
        <f t="shared" ca="1" si="482"/>
        <v>10</v>
      </c>
      <c r="O2614" s="4"/>
      <c r="P2614" s="4">
        <v>81</v>
      </c>
      <c r="Q2614" s="4">
        <v>56</v>
      </c>
      <c r="R2614" s="4">
        <v>55</v>
      </c>
      <c r="S2614" s="4">
        <v>71</v>
      </c>
      <c r="T2614" s="4">
        <v>81</v>
      </c>
      <c r="U2614" s="4">
        <v>71</v>
      </c>
      <c r="V2614" s="13">
        <v>60</v>
      </c>
      <c r="W2614" s="4">
        <v>58</v>
      </c>
      <c r="X2614" s="4">
        <v>54</v>
      </c>
      <c r="Y2614">
        <f t="shared" si="490"/>
        <v>0</v>
      </c>
      <c r="Z2614">
        <f t="shared" si="491"/>
        <v>0</v>
      </c>
    </row>
    <row r="2615" spans="2:26" x14ac:dyDescent="0.25">
      <c r="B2615" s="11">
        <f t="shared" si="492"/>
        <v>44670.45833332702</v>
      </c>
      <c r="C2615" s="1">
        <f t="shared" si="483"/>
        <v>4</v>
      </c>
      <c r="D2615" s="1">
        <f t="shared" si="484"/>
        <v>2</v>
      </c>
      <c r="E2615" s="12">
        <f t="shared" si="485"/>
        <v>12</v>
      </c>
      <c r="F2615" s="124" t="str">
        <f t="shared" si="486"/>
        <v>0</v>
      </c>
      <c r="G2615" s="1">
        <f ca="1">(OFFSET(O2615,0,MATCH(Customer!$J$6,'CDH &amp; HDH'!$P$11:$X$11,0)))</f>
        <v>61</v>
      </c>
      <c r="H2615" s="1" t="str">
        <f t="shared" si="487"/>
        <v>Heating</v>
      </c>
      <c r="I2615" s="1">
        <f ca="1">OFFSET(IF($H2615="Cooling",Customer!$C$25,Customer!$C$52),E2615,D2615)</f>
        <v>70</v>
      </c>
      <c r="J2615" s="1">
        <f ca="1">OFFSET(IF($H2615="Cooling",Customer!$L$25,Customer!$L$52),$E2615,$D2615)</f>
        <v>70</v>
      </c>
      <c r="K2615" s="16">
        <f t="shared" si="488"/>
        <v>0</v>
      </c>
      <c r="L2615" s="16">
        <f t="shared" si="489"/>
        <v>0</v>
      </c>
      <c r="M2615" s="17">
        <f t="shared" ca="1" si="481"/>
        <v>9</v>
      </c>
      <c r="N2615" s="17">
        <f t="shared" ca="1" si="482"/>
        <v>9</v>
      </c>
      <c r="O2615" s="4"/>
      <c r="P2615" s="4">
        <v>83</v>
      </c>
      <c r="Q2615" s="4">
        <v>58</v>
      </c>
      <c r="R2615" s="4">
        <v>58</v>
      </c>
      <c r="S2615" s="4">
        <v>68</v>
      </c>
      <c r="T2615" s="4">
        <v>84</v>
      </c>
      <c r="U2615" s="4">
        <v>74</v>
      </c>
      <c r="V2615" s="13">
        <v>61</v>
      </c>
      <c r="W2615" s="4">
        <v>59</v>
      </c>
      <c r="X2615" s="4">
        <v>57</v>
      </c>
      <c r="Y2615">
        <f t="shared" si="490"/>
        <v>0</v>
      </c>
      <c r="Z2615">
        <f t="shared" si="491"/>
        <v>0</v>
      </c>
    </row>
    <row r="2616" spans="2:26" x14ac:dyDescent="0.25">
      <c r="B2616" s="11">
        <f t="shared" si="492"/>
        <v>44670.499999993684</v>
      </c>
      <c r="C2616" s="1">
        <f t="shared" si="483"/>
        <v>4</v>
      </c>
      <c r="D2616" s="1">
        <f t="shared" si="484"/>
        <v>2</v>
      </c>
      <c r="E2616" s="12">
        <f t="shared" si="485"/>
        <v>13</v>
      </c>
      <c r="F2616" s="124" t="str">
        <f t="shared" si="486"/>
        <v>0</v>
      </c>
      <c r="G2616" s="1">
        <f ca="1">(OFFSET(O2616,0,MATCH(Customer!$J$6,'CDH &amp; HDH'!$P$11:$X$11,0)))</f>
        <v>62</v>
      </c>
      <c r="H2616" s="1" t="str">
        <f t="shared" si="487"/>
        <v>Heating</v>
      </c>
      <c r="I2616" s="1">
        <f ca="1">OFFSET(IF($H2616="Cooling",Customer!$C$25,Customer!$C$52),E2616,D2616)</f>
        <v>70</v>
      </c>
      <c r="J2616" s="1">
        <f ca="1">OFFSET(IF($H2616="Cooling",Customer!$L$25,Customer!$L$52),$E2616,$D2616)</f>
        <v>70</v>
      </c>
      <c r="K2616" s="16">
        <f t="shared" si="488"/>
        <v>0</v>
      </c>
      <c r="L2616" s="16">
        <f t="shared" si="489"/>
        <v>0</v>
      </c>
      <c r="M2616" s="17">
        <f t="shared" ca="1" si="481"/>
        <v>8</v>
      </c>
      <c r="N2616" s="17">
        <f t="shared" ca="1" si="482"/>
        <v>8</v>
      </c>
      <c r="O2616" s="4"/>
      <c r="P2616" s="4">
        <v>85</v>
      </c>
      <c r="Q2616" s="4">
        <v>60</v>
      </c>
      <c r="R2616" s="4">
        <v>62</v>
      </c>
      <c r="S2616" s="4">
        <v>71</v>
      </c>
      <c r="T2616" s="4">
        <v>86</v>
      </c>
      <c r="U2616" s="4">
        <v>77</v>
      </c>
      <c r="V2616" s="13">
        <v>62</v>
      </c>
      <c r="W2616" s="4">
        <v>62</v>
      </c>
      <c r="X2616" s="4">
        <v>60</v>
      </c>
      <c r="Y2616">
        <f t="shared" si="490"/>
        <v>0</v>
      </c>
      <c r="Z2616">
        <f t="shared" si="491"/>
        <v>0</v>
      </c>
    </row>
    <row r="2617" spans="2:26" x14ac:dyDescent="0.25">
      <c r="B2617" s="11">
        <f t="shared" si="492"/>
        <v>44670.541666660349</v>
      </c>
      <c r="C2617" s="1">
        <f t="shared" si="483"/>
        <v>4</v>
      </c>
      <c r="D2617" s="1">
        <f t="shared" si="484"/>
        <v>2</v>
      </c>
      <c r="E2617" s="12">
        <f t="shared" si="485"/>
        <v>14</v>
      </c>
      <c r="F2617" s="124" t="str">
        <f t="shared" si="486"/>
        <v>0</v>
      </c>
      <c r="G2617" s="1">
        <f ca="1">(OFFSET(O2617,0,MATCH(Customer!$J$6,'CDH &amp; HDH'!$P$11:$X$11,0)))</f>
        <v>60</v>
      </c>
      <c r="H2617" s="1" t="str">
        <f t="shared" si="487"/>
        <v>Heating</v>
      </c>
      <c r="I2617" s="1">
        <f ca="1">OFFSET(IF($H2617="Cooling",Customer!$C$25,Customer!$C$52),E2617,D2617)</f>
        <v>70</v>
      </c>
      <c r="J2617" s="1">
        <f ca="1">OFFSET(IF($H2617="Cooling",Customer!$L$25,Customer!$L$52),$E2617,$D2617)</f>
        <v>70</v>
      </c>
      <c r="K2617" s="16">
        <f t="shared" si="488"/>
        <v>0</v>
      </c>
      <c r="L2617" s="16">
        <f t="shared" si="489"/>
        <v>0</v>
      </c>
      <c r="M2617" s="17">
        <f t="shared" ca="1" si="481"/>
        <v>10</v>
      </c>
      <c r="N2617" s="17">
        <f t="shared" ca="1" si="482"/>
        <v>10</v>
      </c>
      <c r="O2617" s="4"/>
      <c r="P2617" s="4">
        <v>85</v>
      </c>
      <c r="Q2617" s="4">
        <v>62</v>
      </c>
      <c r="R2617" s="4">
        <v>62</v>
      </c>
      <c r="S2617" s="4">
        <v>74</v>
      </c>
      <c r="T2617" s="4">
        <v>84</v>
      </c>
      <c r="U2617" s="4">
        <v>79</v>
      </c>
      <c r="V2617" s="13">
        <v>60</v>
      </c>
      <c r="W2617" s="4">
        <v>64</v>
      </c>
      <c r="X2617" s="4">
        <v>60</v>
      </c>
      <c r="Y2617">
        <f t="shared" si="490"/>
        <v>0</v>
      </c>
      <c r="Z2617">
        <f t="shared" si="491"/>
        <v>0</v>
      </c>
    </row>
    <row r="2618" spans="2:26" x14ac:dyDescent="0.25">
      <c r="B2618" s="11">
        <f t="shared" si="492"/>
        <v>44670.583333327013</v>
      </c>
      <c r="C2618" s="1">
        <f t="shared" si="483"/>
        <v>4</v>
      </c>
      <c r="D2618" s="1">
        <f t="shared" si="484"/>
        <v>2</v>
      </c>
      <c r="E2618" s="12">
        <f t="shared" si="485"/>
        <v>15</v>
      </c>
      <c r="F2618" s="124" t="str">
        <f t="shared" si="486"/>
        <v>0</v>
      </c>
      <c r="G2618" s="1">
        <f ca="1">(OFFSET(O2618,0,MATCH(Customer!$J$6,'CDH &amp; HDH'!$P$11:$X$11,0)))</f>
        <v>61</v>
      </c>
      <c r="H2618" s="1" t="str">
        <f t="shared" si="487"/>
        <v>Heating</v>
      </c>
      <c r="I2618" s="1">
        <f ca="1">OFFSET(IF($H2618="Cooling",Customer!$C$25,Customer!$C$52),E2618,D2618)</f>
        <v>70</v>
      </c>
      <c r="J2618" s="1">
        <f ca="1">OFFSET(IF($H2618="Cooling",Customer!$L$25,Customer!$L$52),$E2618,$D2618)</f>
        <v>70</v>
      </c>
      <c r="K2618" s="16">
        <f t="shared" si="488"/>
        <v>0</v>
      </c>
      <c r="L2618" s="16">
        <f t="shared" si="489"/>
        <v>0</v>
      </c>
      <c r="M2618" s="17">
        <f t="shared" ca="1" si="481"/>
        <v>9</v>
      </c>
      <c r="N2618" s="17">
        <f t="shared" ca="1" si="482"/>
        <v>9</v>
      </c>
      <c r="O2618" s="4"/>
      <c r="P2618" s="4">
        <v>73</v>
      </c>
      <c r="Q2618" s="4">
        <v>64</v>
      </c>
      <c r="R2618" s="4">
        <v>63</v>
      </c>
      <c r="S2618" s="4">
        <v>74</v>
      </c>
      <c r="T2618" s="4">
        <v>77</v>
      </c>
      <c r="U2618" s="4">
        <v>82</v>
      </c>
      <c r="V2618" s="13">
        <v>61</v>
      </c>
      <c r="W2618" s="4">
        <v>66</v>
      </c>
      <c r="X2618" s="4">
        <v>62</v>
      </c>
      <c r="Y2618">
        <f t="shared" si="490"/>
        <v>0</v>
      </c>
      <c r="Z2618">
        <f t="shared" si="491"/>
        <v>0</v>
      </c>
    </row>
    <row r="2619" spans="2:26" x14ac:dyDescent="0.25">
      <c r="B2619" s="11">
        <f t="shared" si="492"/>
        <v>44670.624999993677</v>
      </c>
      <c r="C2619" s="1">
        <f t="shared" si="483"/>
        <v>4</v>
      </c>
      <c r="D2619" s="1">
        <f t="shared" si="484"/>
        <v>2</v>
      </c>
      <c r="E2619" s="12">
        <f t="shared" si="485"/>
        <v>16</v>
      </c>
      <c r="F2619" s="124" t="str">
        <f t="shared" si="486"/>
        <v>0</v>
      </c>
      <c r="G2619" s="1">
        <f ca="1">(OFFSET(O2619,0,MATCH(Customer!$J$6,'CDH &amp; HDH'!$P$11:$X$11,0)))</f>
        <v>58</v>
      </c>
      <c r="H2619" s="1" t="str">
        <f t="shared" si="487"/>
        <v>Heating</v>
      </c>
      <c r="I2619" s="1">
        <f ca="1">OFFSET(IF($H2619="Cooling",Customer!$C$25,Customer!$C$52),E2619,D2619)</f>
        <v>70</v>
      </c>
      <c r="J2619" s="1">
        <f ca="1">OFFSET(IF($H2619="Cooling",Customer!$L$25,Customer!$L$52),$E2619,$D2619)</f>
        <v>70</v>
      </c>
      <c r="K2619" s="16">
        <f t="shared" si="488"/>
        <v>0</v>
      </c>
      <c r="L2619" s="16">
        <f t="shared" si="489"/>
        <v>0</v>
      </c>
      <c r="M2619" s="17">
        <f t="shared" ca="1" si="481"/>
        <v>12</v>
      </c>
      <c r="N2619" s="17">
        <f t="shared" ca="1" si="482"/>
        <v>12</v>
      </c>
      <c r="O2619" s="4"/>
      <c r="P2619" s="4">
        <v>71</v>
      </c>
      <c r="Q2619" s="4">
        <v>65</v>
      </c>
      <c r="R2619" s="4">
        <v>63</v>
      </c>
      <c r="S2619" s="4">
        <v>72</v>
      </c>
      <c r="T2619" s="4">
        <v>81</v>
      </c>
      <c r="U2619" s="4">
        <v>84</v>
      </c>
      <c r="V2619" s="13">
        <v>58</v>
      </c>
      <c r="W2619" s="4">
        <v>67</v>
      </c>
      <c r="X2619" s="4">
        <v>62</v>
      </c>
      <c r="Y2619">
        <f t="shared" si="490"/>
        <v>0</v>
      </c>
      <c r="Z2619">
        <f t="shared" si="491"/>
        <v>0</v>
      </c>
    </row>
    <row r="2620" spans="2:26" x14ac:dyDescent="0.25">
      <c r="B2620" s="11">
        <f t="shared" si="492"/>
        <v>44670.666666660341</v>
      </c>
      <c r="C2620" s="1">
        <f t="shared" si="483"/>
        <v>4</v>
      </c>
      <c r="D2620" s="1">
        <f t="shared" si="484"/>
        <v>2</v>
      </c>
      <c r="E2620" s="12">
        <f t="shared" si="485"/>
        <v>17</v>
      </c>
      <c r="F2620" s="124" t="str">
        <f t="shared" si="486"/>
        <v>0</v>
      </c>
      <c r="G2620" s="1">
        <f ca="1">(OFFSET(O2620,0,MATCH(Customer!$J$6,'CDH &amp; HDH'!$P$11:$X$11,0)))</f>
        <v>53</v>
      </c>
      <c r="H2620" s="1" t="str">
        <f t="shared" si="487"/>
        <v>Heating</v>
      </c>
      <c r="I2620" s="1">
        <f ca="1">OFFSET(IF($H2620="Cooling",Customer!$C$25,Customer!$C$52),E2620,D2620)</f>
        <v>70</v>
      </c>
      <c r="J2620" s="1">
        <f ca="1">OFFSET(IF($H2620="Cooling",Customer!$L$25,Customer!$L$52),$E2620,$D2620)</f>
        <v>70</v>
      </c>
      <c r="K2620" s="16">
        <f t="shared" si="488"/>
        <v>0</v>
      </c>
      <c r="L2620" s="16">
        <f t="shared" si="489"/>
        <v>0</v>
      </c>
      <c r="M2620" s="17">
        <f t="shared" ca="1" si="481"/>
        <v>17</v>
      </c>
      <c r="N2620" s="17">
        <f t="shared" ca="1" si="482"/>
        <v>17</v>
      </c>
      <c r="O2620" s="4"/>
      <c r="P2620" s="4">
        <v>70</v>
      </c>
      <c r="Q2620" s="4">
        <v>65</v>
      </c>
      <c r="R2620" s="4">
        <v>62</v>
      </c>
      <c r="S2620" s="4">
        <v>69</v>
      </c>
      <c r="T2620" s="4">
        <v>82</v>
      </c>
      <c r="U2620" s="4">
        <v>84</v>
      </c>
      <c r="V2620" s="13">
        <v>53</v>
      </c>
      <c r="W2620" s="4">
        <v>66</v>
      </c>
      <c r="X2620" s="4">
        <v>61</v>
      </c>
      <c r="Y2620">
        <f t="shared" si="490"/>
        <v>0</v>
      </c>
      <c r="Z2620">
        <f t="shared" si="491"/>
        <v>0</v>
      </c>
    </row>
    <row r="2621" spans="2:26" x14ac:dyDescent="0.25">
      <c r="B2621" s="11">
        <f t="shared" si="492"/>
        <v>44670.708333327006</v>
      </c>
      <c r="C2621" s="1">
        <f t="shared" si="483"/>
        <v>4</v>
      </c>
      <c r="D2621" s="1">
        <f t="shared" si="484"/>
        <v>2</v>
      </c>
      <c r="E2621" s="12">
        <f t="shared" si="485"/>
        <v>18</v>
      </c>
      <c r="F2621" s="124" t="str">
        <f t="shared" si="486"/>
        <v>0</v>
      </c>
      <c r="G2621" s="1">
        <f ca="1">(OFFSET(O2621,0,MATCH(Customer!$J$6,'CDH &amp; HDH'!$P$11:$X$11,0)))</f>
        <v>53</v>
      </c>
      <c r="H2621" s="1" t="str">
        <f t="shared" si="487"/>
        <v>Heating</v>
      </c>
      <c r="I2621" s="1">
        <f ca="1">OFFSET(IF($H2621="Cooling",Customer!$C$25,Customer!$C$52),E2621,D2621)</f>
        <v>70</v>
      </c>
      <c r="J2621" s="1">
        <f ca="1">OFFSET(IF($H2621="Cooling",Customer!$L$25,Customer!$L$52),$E2621,$D2621)</f>
        <v>70</v>
      </c>
      <c r="K2621" s="16">
        <f t="shared" si="488"/>
        <v>0</v>
      </c>
      <c r="L2621" s="16">
        <f t="shared" si="489"/>
        <v>0</v>
      </c>
      <c r="M2621" s="17">
        <f t="shared" ca="1" si="481"/>
        <v>17</v>
      </c>
      <c r="N2621" s="17">
        <f t="shared" ca="1" si="482"/>
        <v>17</v>
      </c>
      <c r="O2621" s="4"/>
      <c r="P2621" s="4">
        <v>69</v>
      </c>
      <c r="Q2621" s="4">
        <v>63</v>
      </c>
      <c r="R2621" s="4">
        <v>60</v>
      </c>
      <c r="S2621" s="4">
        <v>66</v>
      </c>
      <c r="T2621" s="4">
        <v>79</v>
      </c>
      <c r="U2621" s="4">
        <v>82</v>
      </c>
      <c r="V2621" s="13">
        <v>53</v>
      </c>
      <c r="W2621" s="4">
        <v>65</v>
      </c>
      <c r="X2621" s="4">
        <v>60</v>
      </c>
      <c r="Y2621">
        <f t="shared" si="490"/>
        <v>0</v>
      </c>
      <c r="Z2621">
        <f t="shared" si="491"/>
        <v>0</v>
      </c>
    </row>
    <row r="2622" spans="2:26" x14ac:dyDescent="0.25">
      <c r="B2622" s="11">
        <f t="shared" si="492"/>
        <v>44670.74999999367</v>
      </c>
      <c r="C2622" s="1">
        <f t="shared" si="483"/>
        <v>4</v>
      </c>
      <c r="D2622" s="1">
        <f t="shared" si="484"/>
        <v>2</v>
      </c>
      <c r="E2622" s="12">
        <f t="shared" si="485"/>
        <v>19</v>
      </c>
      <c r="F2622" s="124" t="str">
        <f t="shared" si="486"/>
        <v>0</v>
      </c>
      <c r="G2622" s="1">
        <f ca="1">(OFFSET(O2622,0,MATCH(Customer!$J$6,'CDH &amp; HDH'!$P$11:$X$11,0)))</f>
        <v>53</v>
      </c>
      <c r="H2622" s="1" t="str">
        <f t="shared" si="487"/>
        <v>Heating</v>
      </c>
      <c r="I2622" s="1">
        <f ca="1">OFFSET(IF($H2622="Cooling",Customer!$C$25,Customer!$C$52),E2622,D2622)</f>
        <v>66</v>
      </c>
      <c r="J2622" s="1">
        <f ca="1">OFFSET(IF($H2622="Cooling",Customer!$L$25,Customer!$L$52),$E2622,$D2622)</f>
        <v>64</v>
      </c>
      <c r="K2622" s="16">
        <f t="shared" si="488"/>
        <v>0</v>
      </c>
      <c r="L2622" s="16">
        <f t="shared" si="489"/>
        <v>0</v>
      </c>
      <c r="M2622" s="17">
        <f t="shared" ca="1" si="481"/>
        <v>13</v>
      </c>
      <c r="N2622" s="17">
        <f t="shared" ca="1" si="482"/>
        <v>11</v>
      </c>
      <c r="O2622" s="4"/>
      <c r="P2622" s="4">
        <v>69</v>
      </c>
      <c r="Q2622" s="4">
        <v>60</v>
      </c>
      <c r="R2622" s="4">
        <v>59</v>
      </c>
      <c r="S2622" s="4">
        <v>65</v>
      </c>
      <c r="T2622" s="4">
        <v>77</v>
      </c>
      <c r="U2622" s="4">
        <v>79</v>
      </c>
      <c r="V2622" s="13">
        <v>53</v>
      </c>
      <c r="W2622" s="4">
        <v>62</v>
      </c>
      <c r="X2622" s="4">
        <v>58</v>
      </c>
      <c r="Y2622">
        <f t="shared" si="490"/>
        <v>0</v>
      </c>
      <c r="Z2622">
        <f t="shared" si="491"/>
        <v>0</v>
      </c>
    </row>
    <row r="2623" spans="2:26" x14ac:dyDescent="0.25">
      <c r="B2623" s="11">
        <f t="shared" si="492"/>
        <v>44670.791666660334</v>
      </c>
      <c r="C2623" s="1">
        <f t="shared" si="483"/>
        <v>4</v>
      </c>
      <c r="D2623" s="1">
        <f t="shared" si="484"/>
        <v>2</v>
      </c>
      <c r="E2623" s="12">
        <f t="shared" si="485"/>
        <v>20</v>
      </c>
      <c r="F2623" s="124" t="str">
        <f t="shared" si="486"/>
        <v>0</v>
      </c>
      <c r="G2623" s="1">
        <f ca="1">(OFFSET(O2623,0,MATCH(Customer!$J$6,'CDH &amp; HDH'!$P$11:$X$11,0)))</f>
        <v>52</v>
      </c>
      <c r="H2623" s="1" t="str">
        <f t="shared" si="487"/>
        <v>Heating</v>
      </c>
      <c r="I2623" s="1">
        <f ca="1">OFFSET(IF($H2623="Cooling",Customer!$C$25,Customer!$C$52),E2623,D2623)</f>
        <v>66</v>
      </c>
      <c r="J2623" s="1">
        <f ca="1">OFFSET(IF($H2623="Cooling",Customer!$L$25,Customer!$L$52),$E2623,$D2623)</f>
        <v>64</v>
      </c>
      <c r="K2623" s="16">
        <f t="shared" si="488"/>
        <v>0</v>
      </c>
      <c r="L2623" s="16">
        <f t="shared" si="489"/>
        <v>0</v>
      </c>
      <c r="M2623" s="17">
        <f t="shared" ca="1" si="481"/>
        <v>14</v>
      </c>
      <c r="N2623" s="17">
        <f t="shared" ca="1" si="482"/>
        <v>12</v>
      </c>
      <c r="O2623" s="4"/>
      <c r="P2623" s="4">
        <v>68</v>
      </c>
      <c r="Q2623" s="4">
        <v>59</v>
      </c>
      <c r="R2623" s="4">
        <v>55</v>
      </c>
      <c r="S2623" s="4">
        <v>62</v>
      </c>
      <c r="T2623" s="4">
        <v>75</v>
      </c>
      <c r="U2623" s="4">
        <v>76</v>
      </c>
      <c r="V2623" s="13">
        <v>52</v>
      </c>
      <c r="W2623" s="4">
        <v>57</v>
      </c>
      <c r="X2623" s="4">
        <v>57</v>
      </c>
      <c r="Y2623">
        <f t="shared" si="490"/>
        <v>0</v>
      </c>
      <c r="Z2623">
        <f t="shared" si="491"/>
        <v>0</v>
      </c>
    </row>
    <row r="2624" spans="2:26" x14ac:dyDescent="0.25">
      <c r="B2624" s="11">
        <f t="shared" si="492"/>
        <v>44670.833333326998</v>
      </c>
      <c r="C2624" s="1">
        <f t="shared" si="483"/>
        <v>4</v>
      </c>
      <c r="D2624" s="1">
        <f t="shared" si="484"/>
        <v>2</v>
      </c>
      <c r="E2624" s="12">
        <f t="shared" si="485"/>
        <v>21</v>
      </c>
      <c r="F2624" s="124" t="str">
        <f t="shared" si="486"/>
        <v>0</v>
      </c>
      <c r="G2624" s="1">
        <f ca="1">(OFFSET(O2624,0,MATCH(Customer!$J$6,'CDH &amp; HDH'!$P$11:$X$11,0)))</f>
        <v>51</v>
      </c>
      <c r="H2624" s="1" t="str">
        <f t="shared" si="487"/>
        <v>Heating</v>
      </c>
      <c r="I2624" s="1">
        <f ca="1">OFFSET(IF($H2624="Cooling",Customer!$C$25,Customer!$C$52),E2624,D2624)</f>
        <v>66</v>
      </c>
      <c r="J2624" s="1">
        <f ca="1">OFFSET(IF($H2624="Cooling",Customer!$L$25,Customer!$L$52),$E2624,$D2624)</f>
        <v>64</v>
      </c>
      <c r="K2624" s="16">
        <f t="shared" si="488"/>
        <v>0</v>
      </c>
      <c r="L2624" s="16">
        <f t="shared" si="489"/>
        <v>0</v>
      </c>
      <c r="M2624" s="17">
        <f t="shared" ca="1" si="481"/>
        <v>15</v>
      </c>
      <c r="N2624" s="17">
        <f t="shared" ca="1" si="482"/>
        <v>13</v>
      </c>
      <c r="O2624" s="4"/>
      <c r="P2624" s="4">
        <v>67</v>
      </c>
      <c r="Q2624" s="4">
        <v>56</v>
      </c>
      <c r="R2624" s="4">
        <v>50</v>
      </c>
      <c r="S2624" s="4">
        <v>64</v>
      </c>
      <c r="T2624" s="4">
        <v>73</v>
      </c>
      <c r="U2624" s="4">
        <v>75</v>
      </c>
      <c r="V2624" s="13">
        <v>51</v>
      </c>
      <c r="W2624" s="4">
        <v>57</v>
      </c>
      <c r="X2624" s="4">
        <v>56</v>
      </c>
      <c r="Y2624">
        <f t="shared" si="490"/>
        <v>0</v>
      </c>
      <c r="Z2624">
        <f t="shared" si="491"/>
        <v>0</v>
      </c>
    </row>
    <row r="2625" spans="2:26" x14ac:dyDescent="0.25">
      <c r="B2625" s="11">
        <f t="shared" si="492"/>
        <v>44670.874999993663</v>
      </c>
      <c r="C2625" s="1">
        <f t="shared" si="483"/>
        <v>4</v>
      </c>
      <c r="D2625" s="1">
        <f t="shared" si="484"/>
        <v>2</v>
      </c>
      <c r="E2625" s="12">
        <f t="shared" si="485"/>
        <v>22</v>
      </c>
      <c r="F2625" s="124" t="str">
        <f t="shared" si="486"/>
        <v>0</v>
      </c>
      <c r="G2625" s="1">
        <f ca="1">(OFFSET(O2625,0,MATCH(Customer!$J$6,'CDH &amp; HDH'!$P$11:$X$11,0)))</f>
        <v>50</v>
      </c>
      <c r="H2625" s="1" t="str">
        <f t="shared" si="487"/>
        <v>Heating</v>
      </c>
      <c r="I2625" s="1">
        <f ca="1">OFFSET(IF($H2625="Cooling",Customer!$C$25,Customer!$C$52),E2625,D2625)</f>
        <v>66</v>
      </c>
      <c r="J2625" s="1">
        <f ca="1">OFFSET(IF($H2625="Cooling",Customer!$L$25,Customer!$L$52),$E2625,$D2625)</f>
        <v>64</v>
      </c>
      <c r="K2625" s="16">
        <f t="shared" si="488"/>
        <v>0</v>
      </c>
      <c r="L2625" s="16">
        <f t="shared" si="489"/>
        <v>0</v>
      </c>
      <c r="M2625" s="17">
        <f t="shared" ca="1" si="481"/>
        <v>16</v>
      </c>
      <c r="N2625" s="17">
        <f t="shared" ca="1" si="482"/>
        <v>14</v>
      </c>
      <c r="O2625" s="4"/>
      <c r="P2625" s="4">
        <v>66</v>
      </c>
      <c r="Q2625" s="4">
        <v>55</v>
      </c>
      <c r="R2625" s="4">
        <v>46</v>
      </c>
      <c r="S2625" s="4">
        <v>60</v>
      </c>
      <c r="T2625" s="4">
        <v>72</v>
      </c>
      <c r="U2625" s="4">
        <v>75</v>
      </c>
      <c r="V2625" s="13">
        <v>50</v>
      </c>
      <c r="W2625" s="4">
        <v>56</v>
      </c>
      <c r="X2625" s="4">
        <v>54</v>
      </c>
      <c r="Y2625">
        <f t="shared" si="490"/>
        <v>0</v>
      </c>
      <c r="Z2625">
        <f t="shared" si="491"/>
        <v>0</v>
      </c>
    </row>
    <row r="2626" spans="2:26" x14ac:dyDescent="0.25">
      <c r="B2626" s="11">
        <f t="shared" si="492"/>
        <v>44670.916666660327</v>
      </c>
      <c r="C2626" s="1">
        <f t="shared" si="483"/>
        <v>4</v>
      </c>
      <c r="D2626" s="1">
        <f t="shared" si="484"/>
        <v>2</v>
      </c>
      <c r="E2626" s="12">
        <f t="shared" si="485"/>
        <v>23</v>
      </c>
      <c r="F2626" s="124" t="str">
        <f t="shared" si="486"/>
        <v>0</v>
      </c>
      <c r="G2626" s="1">
        <f ca="1">(OFFSET(O2626,0,MATCH(Customer!$J$6,'CDH &amp; HDH'!$P$11:$X$11,0)))</f>
        <v>50</v>
      </c>
      <c r="H2626" s="1" t="str">
        <f t="shared" si="487"/>
        <v>Heating</v>
      </c>
      <c r="I2626" s="1">
        <f ca="1">OFFSET(IF($H2626="Cooling",Customer!$C$25,Customer!$C$52),E2626,D2626)</f>
        <v>66</v>
      </c>
      <c r="J2626" s="1">
        <f ca="1">OFFSET(IF($H2626="Cooling",Customer!$L$25,Customer!$L$52),$E2626,$D2626)</f>
        <v>64</v>
      </c>
      <c r="K2626" s="16">
        <f t="shared" si="488"/>
        <v>0</v>
      </c>
      <c r="L2626" s="16">
        <f t="shared" si="489"/>
        <v>0</v>
      </c>
      <c r="M2626" s="17">
        <f t="shared" ca="1" si="481"/>
        <v>16</v>
      </c>
      <c r="N2626" s="17">
        <f t="shared" ca="1" si="482"/>
        <v>14</v>
      </c>
      <c r="O2626" s="4"/>
      <c r="P2626" s="4">
        <v>65</v>
      </c>
      <c r="Q2626" s="4">
        <v>53</v>
      </c>
      <c r="R2626" s="4">
        <v>47</v>
      </c>
      <c r="S2626" s="4">
        <v>62</v>
      </c>
      <c r="T2626" s="4">
        <v>72</v>
      </c>
      <c r="U2626" s="4">
        <v>72</v>
      </c>
      <c r="V2626" s="13">
        <v>50</v>
      </c>
      <c r="W2626" s="4">
        <v>54</v>
      </c>
      <c r="X2626" s="4">
        <v>53</v>
      </c>
      <c r="Y2626">
        <f t="shared" si="490"/>
        <v>0</v>
      </c>
      <c r="Z2626">
        <f t="shared" si="491"/>
        <v>0</v>
      </c>
    </row>
    <row r="2627" spans="2:26" x14ac:dyDescent="0.25">
      <c r="B2627" s="11">
        <f t="shared" si="492"/>
        <v>44670.958333326991</v>
      </c>
      <c r="C2627" s="1">
        <f t="shared" si="483"/>
        <v>4</v>
      </c>
      <c r="D2627" s="1">
        <f t="shared" si="484"/>
        <v>2</v>
      </c>
      <c r="E2627" s="12">
        <f t="shared" si="485"/>
        <v>24</v>
      </c>
      <c r="F2627" s="124" t="str">
        <f t="shared" si="486"/>
        <v>0</v>
      </c>
      <c r="G2627" s="1">
        <f ca="1">(OFFSET(O2627,0,MATCH(Customer!$J$6,'CDH &amp; HDH'!$P$11:$X$11,0)))</f>
        <v>49</v>
      </c>
      <c r="H2627" s="1" t="str">
        <f t="shared" si="487"/>
        <v>Heating</v>
      </c>
      <c r="I2627" s="1">
        <f ca="1">OFFSET(IF($H2627="Cooling",Customer!$C$25,Customer!$C$52),E2627,D2627)</f>
        <v>66</v>
      </c>
      <c r="J2627" s="1">
        <f ca="1">OFFSET(IF($H2627="Cooling",Customer!$L$25,Customer!$L$52),$E2627,$D2627)</f>
        <v>64</v>
      </c>
      <c r="K2627" s="16">
        <f t="shared" si="488"/>
        <v>0</v>
      </c>
      <c r="L2627" s="16">
        <f t="shared" si="489"/>
        <v>0</v>
      </c>
      <c r="M2627" s="17">
        <f t="shared" ca="1" si="481"/>
        <v>17</v>
      </c>
      <c r="N2627" s="17">
        <f t="shared" ca="1" si="482"/>
        <v>15</v>
      </c>
      <c r="O2627" s="4"/>
      <c r="P2627" s="4">
        <v>66</v>
      </c>
      <c r="Q2627" s="4">
        <v>53</v>
      </c>
      <c r="R2627" s="4">
        <v>48</v>
      </c>
      <c r="S2627" s="4">
        <v>60</v>
      </c>
      <c r="T2627" s="4">
        <v>68</v>
      </c>
      <c r="U2627" s="4">
        <v>70</v>
      </c>
      <c r="V2627" s="13">
        <v>49</v>
      </c>
      <c r="W2627" s="4">
        <v>50</v>
      </c>
      <c r="X2627" s="4">
        <v>52</v>
      </c>
      <c r="Y2627">
        <f t="shared" si="490"/>
        <v>0</v>
      </c>
      <c r="Z2627">
        <f t="shared" si="491"/>
        <v>0</v>
      </c>
    </row>
    <row r="2628" spans="2:26" x14ac:dyDescent="0.25">
      <c r="B2628" s="11">
        <f t="shared" si="492"/>
        <v>44670.999999993655</v>
      </c>
      <c r="C2628" s="1">
        <f t="shared" si="483"/>
        <v>4</v>
      </c>
      <c r="D2628" s="1">
        <f t="shared" si="484"/>
        <v>3</v>
      </c>
      <c r="E2628" s="12">
        <f t="shared" si="485"/>
        <v>1</v>
      </c>
      <c r="F2628" s="124" t="str">
        <f t="shared" si="486"/>
        <v>0</v>
      </c>
      <c r="G2628" s="1">
        <f ca="1">(OFFSET(O2628,0,MATCH(Customer!$J$6,'CDH &amp; HDH'!$P$11:$X$11,0)))</f>
        <v>49</v>
      </c>
      <c r="H2628" s="1" t="str">
        <f t="shared" si="487"/>
        <v>Heating</v>
      </c>
      <c r="I2628" s="1">
        <f ca="1">OFFSET(IF($H2628="Cooling",Customer!$C$25,Customer!$C$52),E2628,D2628)</f>
        <v>66</v>
      </c>
      <c r="J2628" s="1">
        <f ca="1">OFFSET(IF($H2628="Cooling",Customer!$L$25,Customer!$L$52),$E2628,$D2628)</f>
        <v>64</v>
      </c>
      <c r="K2628" s="16">
        <f t="shared" si="488"/>
        <v>0</v>
      </c>
      <c r="L2628" s="16">
        <f t="shared" si="489"/>
        <v>0</v>
      </c>
      <c r="M2628" s="17">
        <f t="shared" ca="1" si="481"/>
        <v>17</v>
      </c>
      <c r="N2628" s="17">
        <f t="shared" ca="1" si="482"/>
        <v>15</v>
      </c>
      <c r="O2628" s="4"/>
      <c r="P2628" s="4">
        <v>64</v>
      </c>
      <c r="Q2628" s="4">
        <v>51</v>
      </c>
      <c r="R2628" s="4">
        <v>49</v>
      </c>
      <c r="S2628" s="4">
        <v>62</v>
      </c>
      <c r="T2628" s="4">
        <v>68</v>
      </c>
      <c r="U2628" s="4">
        <v>67</v>
      </c>
      <c r="V2628" s="13">
        <v>49</v>
      </c>
      <c r="W2628" s="4">
        <v>53</v>
      </c>
      <c r="X2628" s="4">
        <v>51</v>
      </c>
      <c r="Y2628">
        <f t="shared" si="490"/>
        <v>0</v>
      </c>
      <c r="Z2628">
        <f t="shared" si="491"/>
        <v>0</v>
      </c>
    </row>
    <row r="2629" spans="2:26" x14ac:dyDescent="0.25">
      <c r="B2629" s="11">
        <f t="shared" si="492"/>
        <v>44671.04166666032</v>
      </c>
      <c r="C2629" s="1">
        <f t="shared" si="483"/>
        <v>4</v>
      </c>
      <c r="D2629" s="1">
        <f t="shared" si="484"/>
        <v>3</v>
      </c>
      <c r="E2629" s="12">
        <f t="shared" si="485"/>
        <v>2</v>
      </c>
      <c r="F2629" s="124" t="str">
        <f t="shared" si="486"/>
        <v>0</v>
      </c>
      <c r="G2629" s="1">
        <f ca="1">(OFFSET(O2629,0,MATCH(Customer!$J$6,'CDH &amp; HDH'!$P$11:$X$11,0)))</f>
        <v>48</v>
      </c>
      <c r="H2629" s="1" t="str">
        <f t="shared" si="487"/>
        <v>Heating</v>
      </c>
      <c r="I2629" s="1">
        <f ca="1">OFFSET(IF($H2629="Cooling",Customer!$C$25,Customer!$C$52),E2629,D2629)</f>
        <v>66</v>
      </c>
      <c r="J2629" s="1">
        <f ca="1">OFFSET(IF($H2629="Cooling",Customer!$L$25,Customer!$L$52),$E2629,$D2629)</f>
        <v>64</v>
      </c>
      <c r="K2629" s="16">
        <f t="shared" si="488"/>
        <v>0</v>
      </c>
      <c r="L2629" s="16">
        <f t="shared" si="489"/>
        <v>0</v>
      </c>
      <c r="M2629" s="17">
        <f t="shared" ca="1" si="481"/>
        <v>18</v>
      </c>
      <c r="N2629" s="17">
        <f t="shared" ca="1" si="482"/>
        <v>16</v>
      </c>
      <c r="O2629" s="4"/>
      <c r="P2629" s="4">
        <v>64</v>
      </c>
      <c r="Q2629" s="4">
        <v>52</v>
      </c>
      <c r="R2629" s="4">
        <v>48</v>
      </c>
      <c r="S2629" s="4">
        <v>59</v>
      </c>
      <c r="T2629" s="4">
        <v>66</v>
      </c>
      <c r="U2629" s="4">
        <v>65</v>
      </c>
      <c r="V2629" s="13">
        <v>48</v>
      </c>
      <c r="W2629" s="4">
        <v>48</v>
      </c>
      <c r="X2629" s="4">
        <v>51</v>
      </c>
      <c r="Y2629">
        <f t="shared" si="490"/>
        <v>0</v>
      </c>
      <c r="Z2629">
        <f t="shared" si="491"/>
        <v>0</v>
      </c>
    </row>
    <row r="2630" spans="2:26" x14ac:dyDescent="0.25">
      <c r="B2630" s="11">
        <f t="shared" si="492"/>
        <v>44671.083333326984</v>
      </c>
      <c r="C2630" s="1">
        <f t="shared" si="483"/>
        <v>4</v>
      </c>
      <c r="D2630" s="1">
        <f t="shared" si="484"/>
        <v>3</v>
      </c>
      <c r="E2630" s="12">
        <f t="shared" si="485"/>
        <v>3</v>
      </c>
      <c r="F2630" s="124" t="str">
        <f t="shared" si="486"/>
        <v>0</v>
      </c>
      <c r="G2630" s="1">
        <f ca="1">(OFFSET(O2630,0,MATCH(Customer!$J$6,'CDH &amp; HDH'!$P$11:$X$11,0)))</f>
        <v>48</v>
      </c>
      <c r="H2630" s="1" t="str">
        <f t="shared" si="487"/>
        <v>Heating</v>
      </c>
      <c r="I2630" s="1">
        <f ca="1">OFFSET(IF($H2630="Cooling",Customer!$C$25,Customer!$C$52),E2630,D2630)</f>
        <v>66</v>
      </c>
      <c r="J2630" s="1">
        <f ca="1">OFFSET(IF($H2630="Cooling",Customer!$L$25,Customer!$L$52),$E2630,$D2630)</f>
        <v>64</v>
      </c>
      <c r="K2630" s="16">
        <f t="shared" si="488"/>
        <v>0</v>
      </c>
      <c r="L2630" s="16">
        <f t="shared" si="489"/>
        <v>0</v>
      </c>
      <c r="M2630" s="17">
        <f t="shared" ca="1" si="481"/>
        <v>18</v>
      </c>
      <c r="N2630" s="17">
        <f t="shared" ca="1" si="482"/>
        <v>16</v>
      </c>
      <c r="O2630" s="4"/>
      <c r="P2630" s="4">
        <v>63</v>
      </c>
      <c r="Q2630" s="4">
        <v>51</v>
      </c>
      <c r="R2630" s="4">
        <v>48</v>
      </c>
      <c r="S2630" s="4">
        <v>57</v>
      </c>
      <c r="T2630" s="4">
        <v>70</v>
      </c>
      <c r="U2630" s="4">
        <v>62</v>
      </c>
      <c r="V2630" s="13">
        <v>48</v>
      </c>
      <c r="W2630" s="4">
        <v>45</v>
      </c>
      <c r="X2630" s="4">
        <v>50</v>
      </c>
      <c r="Y2630">
        <f t="shared" si="490"/>
        <v>0</v>
      </c>
      <c r="Z2630">
        <f t="shared" si="491"/>
        <v>0</v>
      </c>
    </row>
    <row r="2631" spans="2:26" x14ac:dyDescent="0.25">
      <c r="B2631" s="11">
        <f t="shared" si="492"/>
        <v>44671.124999993648</v>
      </c>
      <c r="C2631" s="1">
        <f t="shared" si="483"/>
        <v>4</v>
      </c>
      <c r="D2631" s="1">
        <f t="shared" si="484"/>
        <v>3</v>
      </c>
      <c r="E2631" s="12">
        <f t="shared" si="485"/>
        <v>4</v>
      </c>
      <c r="F2631" s="124" t="str">
        <f t="shared" si="486"/>
        <v>0</v>
      </c>
      <c r="G2631" s="1">
        <f ca="1">(OFFSET(O2631,0,MATCH(Customer!$J$6,'CDH &amp; HDH'!$P$11:$X$11,0)))</f>
        <v>47</v>
      </c>
      <c r="H2631" s="1" t="str">
        <f t="shared" si="487"/>
        <v>Heating</v>
      </c>
      <c r="I2631" s="1">
        <f ca="1">OFFSET(IF($H2631="Cooling",Customer!$C$25,Customer!$C$52),E2631,D2631)</f>
        <v>66</v>
      </c>
      <c r="J2631" s="1">
        <f ca="1">OFFSET(IF($H2631="Cooling",Customer!$L$25,Customer!$L$52),$E2631,$D2631)</f>
        <v>64</v>
      </c>
      <c r="K2631" s="16">
        <f t="shared" si="488"/>
        <v>0</v>
      </c>
      <c r="L2631" s="16">
        <f t="shared" si="489"/>
        <v>0</v>
      </c>
      <c r="M2631" s="17">
        <f t="shared" ca="1" si="481"/>
        <v>19</v>
      </c>
      <c r="N2631" s="17">
        <f t="shared" ca="1" si="482"/>
        <v>17</v>
      </c>
      <c r="O2631" s="4"/>
      <c r="P2631" s="4">
        <v>63</v>
      </c>
      <c r="Q2631" s="4">
        <v>51</v>
      </c>
      <c r="R2631" s="4">
        <v>47</v>
      </c>
      <c r="S2631" s="4">
        <v>59</v>
      </c>
      <c r="T2631" s="4">
        <v>68</v>
      </c>
      <c r="U2631" s="4">
        <v>60</v>
      </c>
      <c r="V2631" s="13">
        <v>47</v>
      </c>
      <c r="W2631" s="4">
        <v>50</v>
      </c>
      <c r="X2631" s="4">
        <v>49</v>
      </c>
      <c r="Y2631">
        <f t="shared" si="490"/>
        <v>0</v>
      </c>
      <c r="Z2631">
        <f t="shared" si="491"/>
        <v>0</v>
      </c>
    </row>
    <row r="2632" spans="2:26" x14ac:dyDescent="0.25">
      <c r="B2632" s="11">
        <f t="shared" si="492"/>
        <v>44671.166666660312</v>
      </c>
      <c r="C2632" s="1">
        <f t="shared" si="483"/>
        <v>4</v>
      </c>
      <c r="D2632" s="1">
        <f t="shared" si="484"/>
        <v>3</v>
      </c>
      <c r="E2632" s="12">
        <f t="shared" si="485"/>
        <v>5</v>
      </c>
      <c r="F2632" s="124" t="str">
        <f t="shared" si="486"/>
        <v>0</v>
      </c>
      <c r="G2632" s="1">
        <f ca="1">(OFFSET(O2632,0,MATCH(Customer!$J$6,'CDH &amp; HDH'!$P$11:$X$11,0)))</f>
        <v>46</v>
      </c>
      <c r="H2632" s="1" t="str">
        <f t="shared" si="487"/>
        <v>Heating</v>
      </c>
      <c r="I2632" s="1">
        <f ca="1">OFFSET(IF($H2632="Cooling",Customer!$C$25,Customer!$C$52),E2632,D2632)</f>
        <v>66</v>
      </c>
      <c r="J2632" s="1">
        <f ca="1">OFFSET(IF($H2632="Cooling",Customer!$L$25,Customer!$L$52),$E2632,$D2632)</f>
        <v>64</v>
      </c>
      <c r="K2632" s="16">
        <f t="shared" si="488"/>
        <v>0</v>
      </c>
      <c r="L2632" s="16">
        <f t="shared" si="489"/>
        <v>0</v>
      </c>
      <c r="M2632" s="17">
        <f t="shared" ca="1" si="481"/>
        <v>20</v>
      </c>
      <c r="N2632" s="17">
        <f t="shared" ca="1" si="482"/>
        <v>18</v>
      </c>
      <c r="O2632" s="4"/>
      <c r="P2632" s="4">
        <v>62</v>
      </c>
      <c r="Q2632" s="4">
        <v>50</v>
      </c>
      <c r="R2632" s="4">
        <v>48</v>
      </c>
      <c r="S2632" s="4">
        <v>60</v>
      </c>
      <c r="T2632" s="4">
        <v>66</v>
      </c>
      <c r="U2632" s="4">
        <v>58</v>
      </c>
      <c r="V2632" s="13">
        <v>46</v>
      </c>
      <c r="W2632" s="4">
        <v>45</v>
      </c>
      <c r="X2632" s="4">
        <v>49</v>
      </c>
      <c r="Y2632">
        <f t="shared" si="490"/>
        <v>0</v>
      </c>
      <c r="Z2632">
        <f t="shared" si="491"/>
        <v>0</v>
      </c>
    </row>
    <row r="2633" spans="2:26" x14ac:dyDescent="0.25">
      <c r="B2633" s="11">
        <f t="shared" si="492"/>
        <v>44671.208333326977</v>
      </c>
      <c r="C2633" s="1">
        <f t="shared" si="483"/>
        <v>4</v>
      </c>
      <c r="D2633" s="1">
        <f t="shared" si="484"/>
        <v>3</v>
      </c>
      <c r="E2633" s="12">
        <f t="shared" si="485"/>
        <v>6</v>
      </c>
      <c r="F2633" s="124" t="str">
        <f t="shared" si="486"/>
        <v>0</v>
      </c>
      <c r="G2633" s="1">
        <f ca="1">(OFFSET(O2633,0,MATCH(Customer!$J$6,'CDH &amp; HDH'!$P$11:$X$11,0)))</f>
        <v>46</v>
      </c>
      <c r="H2633" s="1" t="str">
        <f t="shared" si="487"/>
        <v>Heating</v>
      </c>
      <c r="I2633" s="1">
        <f ca="1">OFFSET(IF($H2633="Cooling",Customer!$C$25,Customer!$C$52),E2633,D2633)</f>
        <v>66</v>
      </c>
      <c r="J2633" s="1">
        <f ca="1">OFFSET(IF($H2633="Cooling",Customer!$L$25,Customer!$L$52),$E2633,$D2633)</f>
        <v>64</v>
      </c>
      <c r="K2633" s="16">
        <f t="shared" si="488"/>
        <v>0</v>
      </c>
      <c r="L2633" s="16">
        <f t="shared" si="489"/>
        <v>0</v>
      </c>
      <c r="M2633" s="17">
        <f t="shared" ca="1" si="481"/>
        <v>20</v>
      </c>
      <c r="N2633" s="17">
        <f t="shared" ca="1" si="482"/>
        <v>18</v>
      </c>
      <c r="O2633" s="4"/>
      <c r="P2633" s="4">
        <v>63</v>
      </c>
      <c r="Q2633" s="4">
        <v>50</v>
      </c>
      <c r="R2633" s="4">
        <v>48</v>
      </c>
      <c r="S2633" s="4">
        <v>60</v>
      </c>
      <c r="T2633" s="4">
        <v>64</v>
      </c>
      <c r="U2633" s="4">
        <v>58</v>
      </c>
      <c r="V2633" s="13">
        <v>46</v>
      </c>
      <c r="W2633" s="4">
        <v>44</v>
      </c>
      <c r="X2633" s="4">
        <v>48</v>
      </c>
      <c r="Y2633">
        <f t="shared" si="490"/>
        <v>0</v>
      </c>
      <c r="Z2633">
        <f t="shared" si="491"/>
        <v>0</v>
      </c>
    </row>
    <row r="2634" spans="2:26" x14ac:dyDescent="0.25">
      <c r="B2634" s="11">
        <f t="shared" si="492"/>
        <v>44671.249999993641</v>
      </c>
      <c r="C2634" s="1">
        <f t="shared" si="483"/>
        <v>4</v>
      </c>
      <c r="D2634" s="1">
        <f t="shared" si="484"/>
        <v>3</v>
      </c>
      <c r="E2634" s="12">
        <f t="shared" si="485"/>
        <v>7</v>
      </c>
      <c r="F2634" s="124" t="str">
        <f t="shared" si="486"/>
        <v>0</v>
      </c>
      <c r="G2634" s="1">
        <f ca="1">(OFFSET(O2634,0,MATCH(Customer!$J$6,'CDH &amp; HDH'!$P$11:$X$11,0)))</f>
        <v>46</v>
      </c>
      <c r="H2634" s="1" t="str">
        <f t="shared" si="487"/>
        <v>Heating</v>
      </c>
      <c r="I2634" s="1">
        <f ca="1">OFFSET(IF($H2634="Cooling",Customer!$C$25,Customer!$C$52),E2634,D2634)</f>
        <v>66</v>
      </c>
      <c r="J2634" s="1">
        <f ca="1">OFFSET(IF($H2634="Cooling",Customer!$L$25,Customer!$L$52),$E2634,$D2634)</f>
        <v>64</v>
      </c>
      <c r="K2634" s="16">
        <f t="shared" si="488"/>
        <v>0</v>
      </c>
      <c r="L2634" s="16">
        <f t="shared" si="489"/>
        <v>0</v>
      </c>
      <c r="M2634" s="17">
        <f t="shared" ca="1" si="481"/>
        <v>20</v>
      </c>
      <c r="N2634" s="17">
        <f t="shared" ca="1" si="482"/>
        <v>18</v>
      </c>
      <c r="O2634" s="4"/>
      <c r="P2634" s="4">
        <v>64</v>
      </c>
      <c r="Q2634" s="4">
        <v>52</v>
      </c>
      <c r="R2634" s="4">
        <v>49</v>
      </c>
      <c r="S2634" s="4">
        <v>60</v>
      </c>
      <c r="T2634" s="4">
        <v>66</v>
      </c>
      <c r="U2634" s="4">
        <v>59</v>
      </c>
      <c r="V2634" s="13">
        <v>46</v>
      </c>
      <c r="W2634" s="4">
        <v>48</v>
      </c>
      <c r="X2634" s="4">
        <v>49</v>
      </c>
      <c r="Y2634">
        <f t="shared" si="490"/>
        <v>0</v>
      </c>
      <c r="Z2634">
        <f t="shared" si="491"/>
        <v>0</v>
      </c>
    </row>
    <row r="2635" spans="2:26" x14ac:dyDescent="0.25">
      <c r="B2635" s="11">
        <f t="shared" si="492"/>
        <v>44671.291666660305</v>
      </c>
      <c r="C2635" s="1">
        <f t="shared" si="483"/>
        <v>4</v>
      </c>
      <c r="D2635" s="1">
        <f t="shared" si="484"/>
        <v>3</v>
      </c>
      <c r="E2635" s="12">
        <f t="shared" si="485"/>
        <v>8</v>
      </c>
      <c r="F2635" s="124" t="str">
        <f t="shared" si="486"/>
        <v>0</v>
      </c>
      <c r="G2635" s="1">
        <f ca="1">(OFFSET(O2635,0,MATCH(Customer!$J$6,'CDH &amp; HDH'!$P$11:$X$11,0)))</f>
        <v>46</v>
      </c>
      <c r="H2635" s="1" t="str">
        <f t="shared" si="487"/>
        <v>Heating</v>
      </c>
      <c r="I2635" s="1">
        <f ca="1">OFFSET(IF($H2635="Cooling",Customer!$C$25,Customer!$C$52),E2635,D2635)</f>
        <v>70</v>
      </c>
      <c r="J2635" s="1">
        <f ca="1">OFFSET(IF($H2635="Cooling",Customer!$L$25,Customer!$L$52),$E2635,$D2635)</f>
        <v>70</v>
      </c>
      <c r="K2635" s="16">
        <f t="shared" si="488"/>
        <v>0</v>
      </c>
      <c r="L2635" s="16">
        <f t="shared" si="489"/>
        <v>0</v>
      </c>
      <c r="M2635" s="17">
        <f t="shared" ca="1" si="481"/>
        <v>24</v>
      </c>
      <c r="N2635" s="17">
        <f t="shared" ca="1" si="482"/>
        <v>24</v>
      </c>
      <c r="O2635" s="4"/>
      <c r="P2635" s="4">
        <v>67</v>
      </c>
      <c r="Q2635" s="4">
        <v>55</v>
      </c>
      <c r="R2635" s="4">
        <v>52</v>
      </c>
      <c r="S2635" s="4">
        <v>61</v>
      </c>
      <c r="T2635" s="4">
        <v>70</v>
      </c>
      <c r="U2635" s="4">
        <v>61</v>
      </c>
      <c r="V2635" s="13">
        <v>46</v>
      </c>
      <c r="W2635" s="4">
        <v>54</v>
      </c>
      <c r="X2635" s="4">
        <v>49</v>
      </c>
      <c r="Y2635">
        <f t="shared" si="490"/>
        <v>0</v>
      </c>
      <c r="Z2635">
        <f t="shared" si="491"/>
        <v>0</v>
      </c>
    </row>
    <row r="2636" spans="2:26" x14ac:dyDescent="0.25">
      <c r="B2636" s="11">
        <f t="shared" si="492"/>
        <v>44671.333333326969</v>
      </c>
      <c r="C2636" s="1">
        <f t="shared" si="483"/>
        <v>4</v>
      </c>
      <c r="D2636" s="1">
        <f t="shared" si="484"/>
        <v>3</v>
      </c>
      <c r="E2636" s="12">
        <f t="shared" si="485"/>
        <v>9</v>
      </c>
      <c r="F2636" s="124" t="str">
        <f t="shared" si="486"/>
        <v>0</v>
      </c>
      <c r="G2636" s="1">
        <f ca="1">(OFFSET(O2636,0,MATCH(Customer!$J$6,'CDH &amp; HDH'!$P$11:$X$11,0)))</f>
        <v>44</v>
      </c>
      <c r="H2636" s="1" t="str">
        <f t="shared" si="487"/>
        <v>Heating</v>
      </c>
      <c r="I2636" s="1">
        <f ca="1">OFFSET(IF($H2636="Cooling",Customer!$C$25,Customer!$C$52),E2636,D2636)</f>
        <v>70</v>
      </c>
      <c r="J2636" s="1">
        <f ca="1">OFFSET(IF($H2636="Cooling",Customer!$L$25,Customer!$L$52),$E2636,$D2636)</f>
        <v>70</v>
      </c>
      <c r="K2636" s="16">
        <f t="shared" si="488"/>
        <v>0</v>
      </c>
      <c r="L2636" s="16">
        <f t="shared" si="489"/>
        <v>0</v>
      </c>
      <c r="M2636" s="17">
        <f t="shared" ref="M2636:M2699" ca="1" si="493">IF($H2636="Cooling",0,MAX(0,I2636-$G2636))</f>
        <v>26</v>
      </c>
      <c r="N2636" s="17">
        <f t="shared" ref="N2636:N2699" ca="1" si="494">IF($H2636="Cooling",0,MAX(0,J2636-$G2636))</f>
        <v>26</v>
      </c>
      <c r="O2636" s="4"/>
      <c r="P2636" s="4">
        <v>68</v>
      </c>
      <c r="Q2636" s="4">
        <v>60</v>
      </c>
      <c r="R2636" s="4">
        <v>54</v>
      </c>
      <c r="S2636" s="4">
        <v>65</v>
      </c>
      <c r="T2636" s="4">
        <v>70</v>
      </c>
      <c r="U2636" s="4">
        <v>63</v>
      </c>
      <c r="V2636" s="13">
        <v>44</v>
      </c>
      <c r="W2636" s="4">
        <v>59</v>
      </c>
      <c r="X2636" s="4">
        <v>50</v>
      </c>
      <c r="Y2636">
        <f t="shared" si="490"/>
        <v>0</v>
      </c>
      <c r="Z2636">
        <f t="shared" si="491"/>
        <v>0</v>
      </c>
    </row>
    <row r="2637" spans="2:26" x14ac:dyDescent="0.25">
      <c r="B2637" s="11">
        <f t="shared" si="492"/>
        <v>44671.374999993634</v>
      </c>
      <c r="C2637" s="1">
        <f t="shared" ref="C2637:C2700" si="495">MONTH(B2637)</f>
        <v>4</v>
      </c>
      <c r="D2637" s="1">
        <f t="shared" ref="D2637:D2700" si="496">WEEKDAY(B2637,2)</f>
        <v>3</v>
      </c>
      <c r="E2637" s="12">
        <f t="shared" ref="E2637:E2700" si="497">HOUR(B2637)+1</f>
        <v>10</v>
      </c>
      <c r="F2637" s="124" t="str">
        <f t="shared" ref="F2637:F2700" si="498">IF(AND(C2637&gt;5,C2637&lt;9,D2637&lt;6,E2637&gt;14,E2637&lt;19),"1",IF(AND(OR(E2637=8,E2637=9,E2637=19,E2637=20),C2637&lt;3,D2637&lt;6),"1","0"))</f>
        <v>0</v>
      </c>
      <c r="G2637" s="1">
        <f ca="1">(OFFSET(O2637,0,MATCH(Customer!$J$6,'CDH &amp; HDH'!$P$11:$X$11,0)))</f>
        <v>46</v>
      </c>
      <c r="H2637" s="1" t="str">
        <f t="shared" ref="H2637:H2700" si="499">IF(AND(C2637&gt;=5,C2637&lt;=9),"Cooling","Heating")</f>
        <v>Heating</v>
      </c>
      <c r="I2637" s="1">
        <f ca="1">OFFSET(IF($H2637="Cooling",Customer!$C$25,Customer!$C$52),E2637,D2637)</f>
        <v>70</v>
      </c>
      <c r="J2637" s="1">
        <f ca="1">OFFSET(IF($H2637="Cooling",Customer!$L$25,Customer!$L$52),$E2637,$D2637)</f>
        <v>70</v>
      </c>
      <c r="K2637" s="16">
        <f t="shared" ref="K2637:K2700" si="500">IF($H2637="Heating",0,MAX(0,$G2637-I2637))</f>
        <v>0</v>
      </c>
      <c r="L2637" s="16">
        <f t="shared" ref="L2637:L2700" si="501">IF($H2637="Heating",0,MAX(0,$G2637-J2637))</f>
        <v>0</v>
      </c>
      <c r="M2637" s="17">
        <f t="shared" ca="1" si="493"/>
        <v>24</v>
      </c>
      <c r="N2637" s="17">
        <f t="shared" ca="1" si="494"/>
        <v>24</v>
      </c>
      <c r="O2637" s="4"/>
      <c r="P2637" s="4">
        <v>69</v>
      </c>
      <c r="Q2637" s="4">
        <v>62</v>
      </c>
      <c r="R2637" s="4">
        <v>57</v>
      </c>
      <c r="S2637" s="4">
        <v>70</v>
      </c>
      <c r="T2637" s="4">
        <v>72</v>
      </c>
      <c r="U2637" s="4">
        <v>65</v>
      </c>
      <c r="V2637" s="13">
        <v>46</v>
      </c>
      <c r="W2637" s="4">
        <v>65</v>
      </c>
      <c r="X2637" s="4">
        <v>51</v>
      </c>
      <c r="Y2637">
        <f t="shared" ref="Y2637:Y2700" si="502">1.08*400*K2637</f>
        <v>0</v>
      </c>
      <c r="Z2637">
        <f t="shared" ref="Z2637:Z2700" si="503">1.08*400*L2637</f>
        <v>0</v>
      </c>
    </row>
    <row r="2638" spans="2:26" x14ac:dyDescent="0.25">
      <c r="B2638" s="11">
        <f t="shared" ref="B2638:B2701" si="504">B2637+1/24</f>
        <v>44671.416666660298</v>
      </c>
      <c r="C2638" s="1">
        <f t="shared" si="495"/>
        <v>4</v>
      </c>
      <c r="D2638" s="1">
        <f t="shared" si="496"/>
        <v>3</v>
      </c>
      <c r="E2638" s="12">
        <f t="shared" si="497"/>
        <v>11</v>
      </c>
      <c r="F2638" s="124" t="str">
        <f t="shared" si="498"/>
        <v>0</v>
      </c>
      <c r="G2638" s="1">
        <f ca="1">(OFFSET(O2638,0,MATCH(Customer!$J$6,'CDH &amp; HDH'!$P$11:$X$11,0)))</f>
        <v>47</v>
      </c>
      <c r="H2638" s="1" t="str">
        <f t="shared" si="499"/>
        <v>Heating</v>
      </c>
      <c r="I2638" s="1">
        <f ca="1">OFFSET(IF($H2638="Cooling",Customer!$C$25,Customer!$C$52),E2638,D2638)</f>
        <v>70</v>
      </c>
      <c r="J2638" s="1">
        <f ca="1">OFFSET(IF($H2638="Cooling",Customer!$L$25,Customer!$L$52),$E2638,$D2638)</f>
        <v>70</v>
      </c>
      <c r="K2638" s="16">
        <f t="shared" si="500"/>
        <v>0</v>
      </c>
      <c r="L2638" s="16">
        <f t="shared" si="501"/>
        <v>0</v>
      </c>
      <c r="M2638" s="17">
        <f t="shared" ca="1" si="493"/>
        <v>23</v>
      </c>
      <c r="N2638" s="17">
        <f t="shared" ca="1" si="494"/>
        <v>23</v>
      </c>
      <c r="O2638" s="4"/>
      <c r="P2638" s="4">
        <v>73</v>
      </c>
      <c r="Q2638" s="4">
        <v>62</v>
      </c>
      <c r="R2638" s="4">
        <v>59</v>
      </c>
      <c r="S2638" s="4">
        <v>72</v>
      </c>
      <c r="T2638" s="4">
        <v>70</v>
      </c>
      <c r="U2638" s="4">
        <v>65</v>
      </c>
      <c r="V2638" s="13">
        <v>47</v>
      </c>
      <c r="W2638" s="4">
        <v>70</v>
      </c>
      <c r="X2638" s="4">
        <v>52</v>
      </c>
      <c r="Y2638">
        <f t="shared" si="502"/>
        <v>0</v>
      </c>
      <c r="Z2638">
        <f t="shared" si="503"/>
        <v>0</v>
      </c>
    </row>
    <row r="2639" spans="2:26" x14ac:dyDescent="0.25">
      <c r="B2639" s="11">
        <f t="shared" si="504"/>
        <v>44671.458333326962</v>
      </c>
      <c r="C2639" s="1">
        <f t="shared" si="495"/>
        <v>4</v>
      </c>
      <c r="D2639" s="1">
        <f t="shared" si="496"/>
        <v>3</v>
      </c>
      <c r="E2639" s="12">
        <f t="shared" si="497"/>
        <v>12</v>
      </c>
      <c r="F2639" s="124" t="str">
        <f t="shared" si="498"/>
        <v>0</v>
      </c>
      <c r="G2639" s="1">
        <f ca="1">(OFFSET(O2639,0,MATCH(Customer!$J$6,'CDH &amp; HDH'!$P$11:$X$11,0)))</f>
        <v>46</v>
      </c>
      <c r="H2639" s="1" t="str">
        <f t="shared" si="499"/>
        <v>Heating</v>
      </c>
      <c r="I2639" s="1">
        <f ca="1">OFFSET(IF($H2639="Cooling",Customer!$C$25,Customer!$C$52),E2639,D2639)</f>
        <v>70</v>
      </c>
      <c r="J2639" s="1">
        <f ca="1">OFFSET(IF($H2639="Cooling",Customer!$L$25,Customer!$L$52),$E2639,$D2639)</f>
        <v>70</v>
      </c>
      <c r="K2639" s="16">
        <f t="shared" si="500"/>
        <v>0</v>
      </c>
      <c r="L2639" s="16">
        <f t="shared" si="501"/>
        <v>0</v>
      </c>
      <c r="M2639" s="17">
        <f t="shared" ca="1" si="493"/>
        <v>24</v>
      </c>
      <c r="N2639" s="17">
        <f t="shared" ca="1" si="494"/>
        <v>24</v>
      </c>
      <c r="O2639" s="4"/>
      <c r="P2639" s="4">
        <v>73</v>
      </c>
      <c r="Q2639" s="4">
        <v>53</v>
      </c>
      <c r="R2639" s="4">
        <v>62</v>
      </c>
      <c r="S2639" s="4">
        <v>74</v>
      </c>
      <c r="T2639" s="4">
        <v>66</v>
      </c>
      <c r="U2639" s="4">
        <v>67</v>
      </c>
      <c r="V2639" s="13">
        <v>46</v>
      </c>
      <c r="W2639" s="4">
        <v>70</v>
      </c>
      <c r="X2639" s="4">
        <v>53</v>
      </c>
      <c r="Y2639">
        <f t="shared" si="502"/>
        <v>0</v>
      </c>
      <c r="Z2639">
        <f t="shared" si="503"/>
        <v>0</v>
      </c>
    </row>
    <row r="2640" spans="2:26" x14ac:dyDescent="0.25">
      <c r="B2640" s="11">
        <f t="shared" si="504"/>
        <v>44671.499999993626</v>
      </c>
      <c r="C2640" s="1">
        <f t="shared" si="495"/>
        <v>4</v>
      </c>
      <c r="D2640" s="1">
        <f t="shared" si="496"/>
        <v>3</v>
      </c>
      <c r="E2640" s="12">
        <f t="shared" si="497"/>
        <v>13</v>
      </c>
      <c r="F2640" s="124" t="str">
        <f t="shared" si="498"/>
        <v>0</v>
      </c>
      <c r="G2640" s="1">
        <f ca="1">(OFFSET(O2640,0,MATCH(Customer!$J$6,'CDH &amp; HDH'!$P$11:$X$11,0)))</f>
        <v>46</v>
      </c>
      <c r="H2640" s="1" t="str">
        <f t="shared" si="499"/>
        <v>Heating</v>
      </c>
      <c r="I2640" s="1">
        <f ca="1">OFFSET(IF($H2640="Cooling",Customer!$C$25,Customer!$C$52),E2640,D2640)</f>
        <v>70</v>
      </c>
      <c r="J2640" s="1">
        <f ca="1">OFFSET(IF($H2640="Cooling",Customer!$L$25,Customer!$L$52),$E2640,$D2640)</f>
        <v>70</v>
      </c>
      <c r="K2640" s="16">
        <f t="shared" si="500"/>
        <v>0</v>
      </c>
      <c r="L2640" s="16">
        <f t="shared" si="501"/>
        <v>0</v>
      </c>
      <c r="M2640" s="17">
        <f t="shared" ca="1" si="493"/>
        <v>24</v>
      </c>
      <c r="N2640" s="17">
        <f t="shared" ca="1" si="494"/>
        <v>24</v>
      </c>
      <c r="O2640" s="4"/>
      <c r="P2640" s="4">
        <v>75</v>
      </c>
      <c r="Q2640" s="4">
        <v>57</v>
      </c>
      <c r="R2640" s="4">
        <v>64</v>
      </c>
      <c r="S2640" s="4">
        <v>73</v>
      </c>
      <c r="T2640" s="4">
        <v>66</v>
      </c>
      <c r="U2640" s="4">
        <v>71</v>
      </c>
      <c r="V2640" s="13">
        <v>46</v>
      </c>
      <c r="W2640" s="4">
        <v>73</v>
      </c>
      <c r="X2640" s="4">
        <v>57</v>
      </c>
      <c r="Y2640">
        <f t="shared" si="502"/>
        <v>0</v>
      </c>
      <c r="Z2640">
        <f t="shared" si="503"/>
        <v>0</v>
      </c>
    </row>
    <row r="2641" spans="2:26" x14ac:dyDescent="0.25">
      <c r="B2641" s="11">
        <f t="shared" si="504"/>
        <v>44671.541666660291</v>
      </c>
      <c r="C2641" s="1">
        <f t="shared" si="495"/>
        <v>4</v>
      </c>
      <c r="D2641" s="1">
        <f t="shared" si="496"/>
        <v>3</v>
      </c>
      <c r="E2641" s="12">
        <f t="shared" si="497"/>
        <v>14</v>
      </c>
      <c r="F2641" s="124" t="str">
        <f t="shared" si="498"/>
        <v>0</v>
      </c>
      <c r="G2641" s="1">
        <f ca="1">(OFFSET(O2641,0,MATCH(Customer!$J$6,'CDH &amp; HDH'!$P$11:$X$11,0)))</f>
        <v>46</v>
      </c>
      <c r="H2641" s="1" t="str">
        <f t="shared" si="499"/>
        <v>Heating</v>
      </c>
      <c r="I2641" s="1">
        <f ca="1">OFFSET(IF($H2641="Cooling",Customer!$C$25,Customer!$C$52),E2641,D2641)</f>
        <v>70</v>
      </c>
      <c r="J2641" s="1">
        <f ca="1">OFFSET(IF($H2641="Cooling",Customer!$L$25,Customer!$L$52),$E2641,$D2641)</f>
        <v>70</v>
      </c>
      <c r="K2641" s="16">
        <f t="shared" si="500"/>
        <v>0</v>
      </c>
      <c r="L2641" s="16">
        <f t="shared" si="501"/>
        <v>0</v>
      </c>
      <c r="M2641" s="17">
        <f t="shared" ca="1" si="493"/>
        <v>24</v>
      </c>
      <c r="N2641" s="17">
        <f t="shared" ca="1" si="494"/>
        <v>24</v>
      </c>
      <c r="O2641" s="4"/>
      <c r="P2641" s="4">
        <v>74</v>
      </c>
      <c r="Q2641" s="4">
        <v>64</v>
      </c>
      <c r="R2641" s="4">
        <v>64</v>
      </c>
      <c r="S2641" s="4">
        <v>75</v>
      </c>
      <c r="T2641" s="4">
        <v>66</v>
      </c>
      <c r="U2641" s="4">
        <v>71</v>
      </c>
      <c r="V2641" s="13">
        <v>46</v>
      </c>
      <c r="W2641" s="4">
        <v>73</v>
      </c>
      <c r="X2641" s="4">
        <v>59</v>
      </c>
      <c r="Y2641">
        <f t="shared" si="502"/>
        <v>0</v>
      </c>
      <c r="Z2641">
        <f t="shared" si="503"/>
        <v>0</v>
      </c>
    </row>
    <row r="2642" spans="2:26" x14ac:dyDescent="0.25">
      <c r="B2642" s="11">
        <f t="shared" si="504"/>
        <v>44671.583333326955</v>
      </c>
      <c r="C2642" s="1">
        <f t="shared" si="495"/>
        <v>4</v>
      </c>
      <c r="D2642" s="1">
        <f t="shared" si="496"/>
        <v>3</v>
      </c>
      <c r="E2642" s="12">
        <f t="shared" si="497"/>
        <v>15</v>
      </c>
      <c r="F2642" s="124" t="str">
        <f t="shared" si="498"/>
        <v>0</v>
      </c>
      <c r="G2642" s="1">
        <f ca="1">(OFFSET(O2642,0,MATCH(Customer!$J$6,'CDH &amp; HDH'!$P$11:$X$11,0)))</f>
        <v>47</v>
      </c>
      <c r="H2642" s="1" t="str">
        <f t="shared" si="499"/>
        <v>Heating</v>
      </c>
      <c r="I2642" s="1">
        <f ca="1">OFFSET(IF($H2642="Cooling",Customer!$C$25,Customer!$C$52),E2642,D2642)</f>
        <v>70</v>
      </c>
      <c r="J2642" s="1">
        <f ca="1">OFFSET(IF($H2642="Cooling",Customer!$L$25,Customer!$L$52),$E2642,$D2642)</f>
        <v>70</v>
      </c>
      <c r="K2642" s="16">
        <f t="shared" si="500"/>
        <v>0</v>
      </c>
      <c r="L2642" s="16">
        <f t="shared" si="501"/>
        <v>0</v>
      </c>
      <c r="M2642" s="17">
        <f t="shared" ca="1" si="493"/>
        <v>23</v>
      </c>
      <c r="N2642" s="17">
        <f t="shared" ca="1" si="494"/>
        <v>23</v>
      </c>
      <c r="O2642" s="4"/>
      <c r="P2642" s="4">
        <v>74</v>
      </c>
      <c r="Q2642" s="4">
        <v>59</v>
      </c>
      <c r="R2642" s="4">
        <v>63</v>
      </c>
      <c r="S2642" s="4">
        <v>73</v>
      </c>
      <c r="T2642" s="4">
        <v>64</v>
      </c>
      <c r="U2642" s="4">
        <v>73</v>
      </c>
      <c r="V2642" s="13">
        <v>47</v>
      </c>
      <c r="W2642" s="4">
        <v>72</v>
      </c>
      <c r="X2642" s="4">
        <v>60</v>
      </c>
      <c r="Y2642">
        <f t="shared" si="502"/>
        <v>0</v>
      </c>
      <c r="Z2642">
        <f t="shared" si="503"/>
        <v>0</v>
      </c>
    </row>
    <row r="2643" spans="2:26" x14ac:dyDescent="0.25">
      <c r="B2643" s="11">
        <f t="shared" si="504"/>
        <v>44671.624999993619</v>
      </c>
      <c r="C2643" s="1">
        <f t="shared" si="495"/>
        <v>4</v>
      </c>
      <c r="D2643" s="1">
        <f t="shared" si="496"/>
        <v>3</v>
      </c>
      <c r="E2643" s="12">
        <f t="shared" si="497"/>
        <v>16</v>
      </c>
      <c r="F2643" s="124" t="str">
        <f t="shared" si="498"/>
        <v>0</v>
      </c>
      <c r="G2643" s="1">
        <f ca="1">(OFFSET(O2643,0,MATCH(Customer!$J$6,'CDH &amp; HDH'!$P$11:$X$11,0)))</f>
        <v>47</v>
      </c>
      <c r="H2643" s="1" t="str">
        <f t="shared" si="499"/>
        <v>Heating</v>
      </c>
      <c r="I2643" s="1">
        <f ca="1">OFFSET(IF($H2643="Cooling",Customer!$C$25,Customer!$C$52),E2643,D2643)</f>
        <v>70</v>
      </c>
      <c r="J2643" s="1">
        <f ca="1">OFFSET(IF($H2643="Cooling",Customer!$L$25,Customer!$L$52),$E2643,$D2643)</f>
        <v>70</v>
      </c>
      <c r="K2643" s="16">
        <f t="shared" si="500"/>
        <v>0</v>
      </c>
      <c r="L2643" s="16">
        <f t="shared" si="501"/>
        <v>0</v>
      </c>
      <c r="M2643" s="17">
        <f t="shared" ca="1" si="493"/>
        <v>23</v>
      </c>
      <c r="N2643" s="17">
        <f t="shared" ca="1" si="494"/>
        <v>23</v>
      </c>
      <c r="O2643" s="4"/>
      <c r="P2643" s="4">
        <v>71</v>
      </c>
      <c r="Q2643" s="4">
        <v>62</v>
      </c>
      <c r="R2643" s="4">
        <v>63</v>
      </c>
      <c r="S2643" s="4">
        <v>73</v>
      </c>
      <c r="T2643" s="4">
        <v>57</v>
      </c>
      <c r="U2643" s="4">
        <v>73</v>
      </c>
      <c r="V2643" s="13">
        <v>47</v>
      </c>
      <c r="W2643" s="4">
        <v>71</v>
      </c>
      <c r="X2643" s="4">
        <v>59</v>
      </c>
      <c r="Y2643">
        <f t="shared" si="502"/>
        <v>0</v>
      </c>
      <c r="Z2643">
        <f t="shared" si="503"/>
        <v>0</v>
      </c>
    </row>
    <row r="2644" spans="2:26" x14ac:dyDescent="0.25">
      <c r="B2644" s="11">
        <f t="shared" si="504"/>
        <v>44671.666666660283</v>
      </c>
      <c r="C2644" s="1">
        <f t="shared" si="495"/>
        <v>4</v>
      </c>
      <c r="D2644" s="1">
        <f t="shared" si="496"/>
        <v>3</v>
      </c>
      <c r="E2644" s="12">
        <f t="shared" si="497"/>
        <v>17</v>
      </c>
      <c r="F2644" s="124" t="str">
        <f t="shared" si="498"/>
        <v>0</v>
      </c>
      <c r="G2644" s="1">
        <f ca="1">(OFFSET(O2644,0,MATCH(Customer!$J$6,'CDH &amp; HDH'!$P$11:$X$11,0)))</f>
        <v>46</v>
      </c>
      <c r="H2644" s="1" t="str">
        <f t="shared" si="499"/>
        <v>Heating</v>
      </c>
      <c r="I2644" s="1">
        <f ca="1">OFFSET(IF($H2644="Cooling",Customer!$C$25,Customer!$C$52),E2644,D2644)</f>
        <v>70</v>
      </c>
      <c r="J2644" s="1">
        <f ca="1">OFFSET(IF($H2644="Cooling",Customer!$L$25,Customer!$L$52),$E2644,$D2644)</f>
        <v>70</v>
      </c>
      <c r="K2644" s="16">
        <f t="shared" si="500"/>
        <v>0</v>
      </c>
      <c r="L2644" s="16">
        <f t="shared" si="501"/>
        <v>0</v>
      </c>
      <c r="M2644" s="17">
        <f t="shared" ca="1" si="493"/>
        <v>24</v>
      </c>
      <c r="N2644" s="17">
        <f t="shared" ca="1" si="494"/>
        <v>24</v>
      </c>
      <c r="O2644" s="4"/>
      <c r="P2644" s="4">
        <v>67</v>
      </c>
      <c r="Q2644" s="4">
        <v>62</v>
      </c>
      <c r="R2644" s="4">
        <v>60</v>
      </c>
      <c r="S2644" s="4">
        <v>72</v>
      </c>
      <c r="T2644" s="4">
        <v>63</v>
      </c>
      <c r="U2644" s="4">
        <v>70</v>
      </c>
      <c r="V2644" s="13">
        <v>46</v>
      </c>
      <c r="W2644" s="4">
        <v>67</v>
      </c>
      <c r="X2644" s="4">
        <v>59</v>
      </c>
      <c r="Y2644">
        <f t="shared" si="502"/>
        <v>0</v>
      </c>
      <c r="Z2644">
        <f t="shared" si="503"/>
        <v>0</v>
      </c>
    </row>
    <row r="2645" spans="2:26" x14ac:dyDescent="0.25">
      <c r="B2645" s="11">
        <f t="shared" si="504"/>
        <v>44671.708333326947</v>
      </c>
      <c r="C2645" s="1">
        <f t="shared" si="495"/>
        <v>4</v>
      </c>
      <c r="D2645" s="1">
        <f t="shared" si="496"/>
        <v>3</v>
      </c>
      <c r="E2645" s="12">
        <f t="shared" si="497"/>
        <v>18</v>
      </c>
      <c r="F2645" s="124" t="str">
        <f t="shared" si="498"/>
        <v>0</v>
      </c>
      <c r="G2645" s="1">
        <f ca="1">(OFFSET(O2645,0,MATCH(Customer!$J$6,'CDH &amp; HDH'!$P$11:$X$11,0)))</f>
        <v>47</v>
      </c>
      <c r="H2645" s="1" t="str">
        <f t="shared" si="499"/>
        <v>Heating</v>
      </c>
      <c r="I2645" s="1">
        <f ca="1">OFFSET(IF($H2645="Cooling",Customer!$C$25,Customer!$C$52),E2645,D2645)</f>
        <v>70</v>
      </c>
      <c r="J2645" s="1">
        <f ca="1">OFFSET(IF($H2645="Cooling",Customer!$L$25,Customer!$L$52),$E2645,$D2645)</f>
        <v>70</v>
      </c>
      <c r="K2645" s="16">
        <f t="shared" si="500"/>
        <v>0</v>
      </c>
      <c r="L2645" s="16">
        <f t="shared" si="501"/>
        <v>0</v>
      </c>
      <c r="M2645" s="17">
        <f t="shared" ca="1" si="493"/>
        <v>23</v>
      </c>
      <c r="N2645" s="17">
        <f t="shared" ca="1" si="494"/>
        <v>23</v>
      </c>
      <c r="O2645" s="4"/>
      <c r="P2645" s="4">
        <v>64</v>
      </c>
      <c r="Q2645" s="4">
        <v>58</v>
      </c>
      <c r="R2645" s="4">
        <v>57</v>
      </c>
      <c r="S2645" s="4">
        <v>72</v>
      </c>
      <c r="T2645" s="4">
        <v>63</v>
      </c>
      <c r="U2645" s="4">
        <v>68</v>
      </c>
      <c r="V2645" s="13">
        <v>47</v>
      </c>
      <c r="W2645" s="4">
        <v>66</v>
      </c>
      <c r="X2645" s="4">
        <v>59</v>
      </c>
      <c r="Y2645">
        <f t="shared" si="502"/>
        <v>0</v>
      </c>
      <c r="Z2645">
        <f t="shared" si="503"/>
        <v>0</v>
      </c>
    </row>
    <row r="2646" spans="2:26" x14ac:dyDescent="0.25">
      <c r="B2646" s="11">
        <f t="shared" si="504"/>
        <v>44671.749999993612</v>
      </c>
      <c r="C2646" s="1">
        <f t="shared" si="495"/>
        <v>4</v>
      </c>
      <c r="D2646" s="1">
        <f t="shared" si="496"/>
        <v>3</v>
      </c>
      <c r="E2646" s="12">
        <f t="shared" si="497"/>
        <v>19</v>
      </c>
      <c r="F2646" s="124" t="str">
        <f t="shared" si="498"/>
        <v>0</v>
      </c>
      <c r="G2646" s="1">
        <f ca="1">(OFFSET(O2646,0,MATCH(Customer!$J$6,'CDH &amp; HDH'!$P$11:$X$11,0)))</f>
        <v>45</v>
      </c>
      <c r="H2646" s="1" t="str">
        <f t="shared" si="499"/>
        <v>Heating</v>
      </c>
      <c r="I2646" s="1">
        <f ca="1">OFFSET(IF($H2646="Cooling",Customer!$C$25,Customer!$C$52),E2646,D2646)</f>
        <v>66</v>
      </c>
      <c r="J2646" s="1">
        <f ca="1">OFFSET(IF($H2646="Cooling",Customer!$L$25,Customer!$L$52),$E2646,$D2646)</f>
        <v>64</v>
      </c>
      <c r="K2646" s="16">
        <f t="shared" si="500"/>
        <v>0</v>
      </c>
      <c r="L2646" s="16">
        <f t="shared" si="501"/>
        <v>0</v>
      </c>
      <c r="M2646" s="17">
        <f t="shared" ca="1" si="493"/>
        <v>21</v>
      </c>
      <c r="N2646" s="17">
        <f t="shared" ca="1" si="494"/>
        <v>19</v>
      </c>
      <c r="O2646" s="4"/>
      <c r="P2646" s="4">
        <v>61</v>
      </c>
      <c r="Q2646" s="4">
        <v>56</v>
      </c>
      <c r="R2646" s="4">
        <v>54</v>
      </c>
      <c r="S2646" s="4">
        <v>73</v>
      </c>
      <c r="T2646" s="4">
        <v>63</v>
      </c>
      <c r="U2646" s="4">
        <v>68</v>
      </c>
      <c r="V2646" s="13">
        <v>45</v>
      </c>
      <c r="W2646" s="4">
        <v>64</v>
      </c>
      <c r="X2646" s="4">
        <v>58</v>
      </c>
      <c r="Y2646">
        <f t="shared" si="502"/>
        <v>0</v>
      </c>
      <c r="Z2646">
        <f t="shared" si="503"/>
        <v>0</v>
      </c>
    </row>
    <row r="2647" spans="2:26" x14ac:dyDescent="0.25">
      <c r="B2647" s="11">
        <f t="shared" si="504"/>
        <v>44671.791666660276</v>
      </c>
      <c r="C2647" s="1">
        <f t="shared" si="495"/>
        <v>4</v>
      </c>
      <c r="D2647" s="1">
        <f t="shared" si="496"/>
        <v>3</v>
      </c>
      <c r="E2647" s="12">
        <f t="shared" si="497"/>
        <v>20</v>
      </c>
      <c r="F2647" s="124" t="str">
        <f t="shared" si="498"/>
        <v>0</v>
      </c>
      <c r="G2647" s="1">
        <f ca="1">(OFFSET(O2647,0,MATCH(Customer!$J$6,'CDH &amp; HDH'!$P$11:$X$11,0)))</f>
        <v>42</v>
      </c>
      <c r="H2647" s="1" t="str">
        <f t="shared" si="499"/>
        <v>Heating</v>
      </c>
      <c r="I2647" s="1">
        <f ca="1">OFFSET(IF($H2647="Cooling",Customer!$C$25,Customer!$C$52),E2647,D2647)</f>
        <v>66</v>
      </c>
      <c r="J2647" s="1">
        <f ca="1">OFFSET(IF($H2647="Cooling",Customer!$L$25,Customer!$L$52),$E2647,$D2647)</f>
        <v>64</v>
      </c>
      <c r="K2647" s="16">
        <f t="shared" si="500"/>
        <v>0</v>
      </c>
      <c r="L2647" s="16">
        <f t="shared" si="501"/>
        <v>0</v>
      </c>
      <c r="M2647" s="17">
        <f t="shared" ca="1" si="493"/>
        <v>24</v>
      </c>
      <c r="N2647" s="17">
        <f t="shared" ca="1" si="494"/>
        <v>22</v>
      </c>
      <c r="O2647" s="4"/>
      <c r="P2647" s="4">
        <v>59</v>
      </c>
      <c r="Q2647" s="4">
        <v>53</v>
      </c>
      <c r="R2647" s="4">
        <v>52</v>
      </c>
      <c r="S2647" s="4">
        <v>59</v>
      </c>
      <c r="T2647" s="4">
        <v>61</v>
      </c>
      <c r="U2647" s="4">
        <v>65</v>
      </c>
      <c r="V2647" s="13">
        <v>42</v>
      </c>
      <c r="W2647" s="4">
        <v>63</v>
      </c>
      <c r="X2647" s="4">
        <v>57</v>
      </c>
      <c r="Y2647">
        <f t="shared" si="502"/>
        <v>0</v>
      </c>
      <c r="Z2647">
        <f t="shared" si="503"/>
        <v>0</v>
      </c>
    </row>
    <row r="2648" spans="2:26" x14ac:dyDescent="0.25">
      <c r="B2648" s="11">
        <f t="shared" si="504"/>
        <v>44671.83333332694</v>
      </c>
      <c r="C2648" s="1">
        <f t="shared" si="495"/>
        <v>4</v>
      </c>
      <c r="D2648" s="1">
        <f t="shared" si="496"/>
        <v>3</v>
      </c>
      <c r="E2648" s="12">
        <f t="shared" si="497"/>
        <v>21</v>
      </c>
      <c r="F2648" s="124" t="str">
        <f t="shared" si="498"/>
        <v>0</v>
      </c>
      <c r="G2648" s="1">
        <f ca="1">(OFFSET(O2648,0,MATCH(Customer!$J$6,'CDH &amp; HDH'!$P$11:$X$11,0)))</f>
        <v>41</v>
      </c>
      <c r="H2648" s="1" t="str">
        <f t="shared" si="499"/>
        <v>Heating</v>
      </c>
      <c r="I2648" s="1">
        <f ca="1">OFFSET(IF($H2648="Cooling",Customer!$C$25,Customer!$C$52),E2648,D2648)</f>
        <v>66</v>
      </c>
      <c r="J2648" s="1">
        <f ca="1">OFFSET(IF($H2648="Cooling",Customer!$L$25,Customer!$L$52),$E2648,$D2648)</f>
        <v>64</v>
      </c>
      <c r="K2648" s="16">
        <f t="shared" si="500"/>
        <v>0</v>
      </c>
      <c r="L2648" s="16">
        <f t="shared" si="501"/>
        <v>0</v>
      </c>
      <c r="M2648" s="17">
        <f t="shared" ca="1" si="493"/>
        <v>25</v>
      </c>
      <c r="N2648" s="17">
        <f t="shared" ca="1" si="494"/>
        <v>23</v>
      </c>
      <c r="O2648" s="4"/>
      <c r="P2648" s="4">
        <v>58</v>
      </c>
      <c r="Q2648" s="4">
        <v>51</v>
      </c>
      <c r="R2648" s="4">
        <v>50</v>
      </c>
      <c r="S2648" s="4">
        <v>61</v>
      </c>
      <c r="T2648" s="4">
        <v>61</v>
      </c>
      <c r="U2648" s="4">
        <v>63</v>
      </c>
      <c r="V2648" s="13">
        <v>41</v>
      </c>
      <c r="W2648" s="4">
        <v>61</v>
      </c>
      <c r="X2648" s="4">
        <v>56</v>
      </c>
      <c r="Y2648">
        <f t="shared" si="502"/>
        <v>0</v>
      </c>
      <c r="Z2648">
        <f t="shared" si="503"/>
        <v>0</v>
      </c>
    </row>
    <row r="2649" spans="2:26" x14ac:dyDescent="0.25">
      <c r="B2649" s="11">
        <f t="shared" si="504"/>
        <v>44671.874999993604</v>
      </c>
      <c r="C2649" s="1">
        <f t="shared" si="495"/>
        <v>4</v>
      </c>
      <c r="D2649" s="1">
        <f t="shared" si="496"/>
        <v>3</v>
      </c>
      <c r="E2649" s="12">
        <f t="shared" si="497"/>
        <v>22</v>
      </c>
      <c r="F2649" s="124" t="str">
        <f t="shared" si="498"/>
        <v>0</v>
      </c>
      <c r="G2649" s="1">
        <f ca="1">(OFFSET(O2649,0,MATCH(Customer!$J$6,'CDH &amp; HDH'!$P$11:$X$11,0)))</f>
        <v>41</v>
      </c>
      <c r="H2649" s="1" t="str">
        <f t="shared" si="499"/>
        <v>Heating</v>
      </c>
      <c r="I2649" s="1">
        <f ca="1">OFFSET(IF($H2649="Cooling",Customer!$C$25,Customer!$C$52),E2649,D2649)</f>
        <v>66</v>
      </c>
      <c r="J2649" s="1">
        <f ca="1">OFFSET(IF($H2649="Cooling",Customer!$L$25,Customer!$L$52),$E2649,$D2649)</f>
        <v>64</v>
      </c>
      <c r="K2649" s="16">
        <f t="shared" si="500"/>
        <v>0</v>
      </c>
      <c r="L2649" s="16">
        <f t="shared" si="501"/>
        <v>0</v>
      </c>
      <c r="M2649" s="17">
        <f t="shared" ca="1" si="493"/>
        <v>25</v>
      </c>
      <c r="N2649" s="17">
        <f t="shared" ca="1" si="494"/>
        <v>23</v>
      </c>
      <c r="O2649" s="4"/>
      <c r="P2649" s="4">
        <v>57</v>
      </c>
      <c r="Q2649" s="4">
        <v>50</v>
      </c>
      <c r="R2649" s="4">
        <v>48</v>
      </c>
      <c r="S2649" s="4">
        <v>62</v>
      </c>
      <c r="T2649" s="4">
        <v>61</v>
      </c>
      <c r="U2649" s="4">
        <v>61</v>
      </c>
      <c r="V2649" s="13">
        <v>41</v>
      </c>
      <c r="W2649" s="4">
        <v>59</v>
      </c>
      <c r="X2649" s="4">
        <v>53</v>
      </c>
      <c r="Y2649">
        <f t="shared" si="502"/>
        <v>0</v>
      </c>
      <c r="Z2649">
        <f t="shared" si="503"/>
        <v>0</v>
      </c>
    </row>
    <row r="2650" spans="2:26" x14ac:dyDescent="0.25">
      <c r="B2650" s="11">
        <f t="shared" si="504"/>
        <v>44671.916666660269</v>
      </c>
      <c r="C2650" s="1">
        <f t="shared" si="495"/>
        <v>4</v>
      </c>
      <c r="D2650" s="1">
        <f t="shared" si="496"/>
        <v>3</v>
      </c>
      <c r="E2650" s="12">
        <f t="shared" si="497"/>
        <v>23</v>
      </c>
      <c r="F2650" s="124" t="str">
        <f t="shared" si="498"/>
        <v>0</v>
      </c>
      <c r="G2650" s="1">
        <f ca="1">(OFFSET(O2650,0,MATCH(Customer!$J$6,'CDH &amp; HDH'!$P$11:$X$11,0)))</f>
        <v>40</v>
      </c>
      <c r="H2650" s="1" t="str">
        <f t="shared" si="499"/>
        <v>Heating</v>
      </c>
      <c r="I2650" s="1">
        <f ca="1">OFFSET(IF($H2650="Cooling",Customer!$C$25,Customer!$C$52),E2650,D2650)</f>
        <v>66</v>
      </c>
      <c r="J2650" s="1">
        <f ca="1">OFFSET(IF($H2650="Cooling",Customer!$L$25,Customer!$L$52),$E2650,$D2650)</f>
        <v>64</v>
      </c>
      <c r="K2650" s="16">
        <f t="shared" si="500"/>
        <v>0</v>
      </c>
      <c r="L2650" s="16">
        <f t="shared" si="501"/>
        <v>0</v>
      </c>
      <c r="M2650" s="17">
        <f t="shared" ca="1" si="493"/>
        <v>26</v>
      </c>
      <c r="N2650" s="17">
        <f t="shared" ca="1" si="494"/>
        <v>24</v>
      </c>
      <c r="O2650" s="4"/>
      <c r="P2650" s="4">
        <v>56</v>
      </c>
      <c r="Q2650" s="4">
        <v>49</v>
      </c>
      <c r="R2650" s="4">
        <v>46</v>
      </c>
      <c r="S2650" s="4">
        <v>62</v>
      </c>
      <c r="T2650" s="4">
        <v>59</v>
      </c>
      <c r="U2650" s="4">
        <v>59</v>
      </c>
      <c r="V2650" s="13">
        <v>40</v>
      </c>
      <c r="W2650" s="4">
        <v>57</v>
      </c>
      <c r="X2650" s="4">
        <v>53</v>
      </c>
      <c r="Y2650">
        <f t="shared" si="502"/>
        <v>0</v>
      </c>
      <c r="Z2650">
        <f t="shared" si="503"/>
        <v>0</v>
      </c>
    </row>
    <row r="2651" spans="2:26" x14ac:dyDescent="0.25">
      <c r="B2651" s="11">
        <f t="shared" si="504"/>
        <v>44671.958333326933</v>
      </c>
      <c r="C2651" s="1">
        <f t="shared" si="495"/>
        <v>4</v>
      </c>
      <c r="D2651" s="1">
        <f t="shared" si="496"/>
        <v>3</v>
      </c>
      <c r="E2651" s="12">
        <f t="shared" si="497"/>
        <v>24</v>
      </c>
      <c r="F2651" s="124" t="str">
        <f t="shared" si="498"/>
        <v>0</v>
      </c>
      <c r="G2651" s="1">
        <f ca="1">(OFFSET(O2651,0,MATCH(Customer!$J$6,'CDH &amp; HDH'!$P$11:$X$11,0)))</f>
        <v>39</v>
      </c>
      <c r="H2651" s="1" t="str">
        <f t="shared" si="499"/>
        <v>Heating</v>
      </c>
      <c r="I2651" s="1">
        <f ca="1">OFFSET(IF($H2651="Cooling",Customer!$C$25,Customer!$C$52),E2651,D2651)</f>
        <v>66</v>
      </c>
      <c r="J2651" s="1">
        <f ca="1">OFFSET(IF($H2651="Cooling",Customer!$L$25,Customer!$L$52),$E2651,$D2651)</f>
        <v>64</v>
      </c>
      <c r="K2651" s="16">
        <f t="shared" si="500"/>
        <v>0</v>
      </c>
      <c r="L2651" s="16">
        <f t="shared" si="501"/>
        <v>0</v>
      </c>
      <c r="M2651" s="17">
        <f t="shared" ca="1" si="493"/>
        <v>27</v>
      </c>
      <c r="N2651" s="17">
        <f t="shared" ca="1" si="494"/>
        <v>25</v>
      </c>
      <c r="O2651" s="4"/>
      <c r="P2651" s="4">
        <v>56</v>
      </c>
      <c r="Q2651" s="4">
        <v>47</v>
      </c>
      <c r="R2651" s="4">
        <v>44</v>
      </c>
      <c r="S2651" s="4">
        <v>62</v>
      </c>
      <c r="T2651" s="4">
        <v>57</v>
      </c>
      <c r="U2651" s="4">
        <v>58</v>
      </c>
      <c r="V2651" s="13">
        <v>39</v>
      </c>
      <c r="W2651" s="4">
        <v>56</v>
      </c>
      <c r="X2651" s="4">
        <v>52</v>
      </c>
      <c r="Y2651">
        <f t="shared" si="502"/>
        <v>0</v>
      </c>
      <c r="Z2651">
        <f t="shared" si="503"/>
        <v>0</v>
      </c>
    </row>
    <row r="2652" spans="2:26" x14ac:dyDescent="0.25">
      <c r="B2652" s="11">
        <f t="shared" si="504"/>
        <v>44671.999999993597</v>
      </c>
      <c r="C2652" s="1">
        <f t="shared" si="495"/>
        <v>4</v>
      </c>
      <c r="D2652" s="1">
        <f t="shared" si="496"/>
        <v>4</v>
      </c>
      <c r="E2652" s="12">
        <f t="shared" si="497"/>
        <v>1</v>
      </c>
      <c r="F2652" s="124" t="str">
        <f t="shared" si="498"/>
        <v>0</v>
      </c>
      <c r="G2652" s="1">
        <f ca="1">(OFFSET(O2652,0,MATCH(Customer!$J$6,'CDH &amp; HDH'!$P$11:$X$11,0)))</f>
        <v>41</v>
      </c>
      <c r="H2652" s="1" t="str">
        <f t="shared" si="499"/>
        <v>Heating</v>
      </c>
      <c r="I2652" s="1">
        <f ca="1">OFFSET(IF($H2652="Cooling",Customer!$C$25,Customer!$C$52),E2652,D2652)</f>
        <v>66</v>
      </c>
      <c r="J2652" s="1">
        <f ca="1">OFFSET(IF($H2652="Cooling",Customer!$L$25,Customer!$L$52),$E2652,$D2652)</f>
        <v>64</v>
      </c>
      <c r="K2652" s="16">
        <f t="shared" si="500"/>
        <v>0</v>
      </c>
      <c r="L2652" s="16">
        <f t="shared" si="501"/>
        <v>0</v>
      </c>
      <c r="M2652" s="17">
        <f t="shared" ca="1" si="493"/>
        <v>25</v>
      </c>
      <c r="N2652" s="17">
        <f t="shared" ca="1" si="494"/>
        <v>23</v>
      </c>
      <c r="O2652" s="4"/>
      <c r="P2652" s="4">
        <v>57</v>
      </c>
      <c r="Q2652" s="4">
        <v>46</v>
      </c>
      <c r="R2652" s="4">
        <v>42</v>
      </c>
      <c r="S2652" s="4">
        <v>61</v>
      </c>
      <c r="T2652" s="4">
        <v>57</v>
      </c>
      <c r="U2652" s="4">
        <v>57</v>
      </c>
      <c r="V2652" s="13">
        <v>41</v>
      </c>
      <c r="W2652" s="4">
        <v>54</v>
      </c>
      <c r="X2652" s="4">
        <v>52</v>
      </c>
      <c r="Y2652">
        <f t="shared" si="502"/>
        <v>0</v>
      </c>
      <c r="Z2652">
        <f t="shared" si="503"/>
        <v>0</v>
      </c>
    </row>
    <row r="2653" spans="2:26" x14ac:dyDescent="0.25">
      <c r="B2653" s="11">
        <f t="shared" si="504"/>
        <v>44672.041666660261</v>
      </c>
      <c r="C2653" s="1">
        <f t="shared" si="495"/>
        <v>4</v>
      </c>
      <c r="D2653" s="1">
        <f t="shared" si="496"/>
        <v>4</v>
      </c>
      <c r="E2653" s="12">
        <f t="shared" si="497"/>
        <v>2</v>
      </c>
      <c r="F2653" s="124" t="str">
        <f t="shared" si="498"/>
        <v>0</v>
      </c>
      <c r="G2653" s="1">
        <f ca="1">(OFFSET(O2653,0,MATCH(Customer!$J$6,'CDH &amp; HDH'!$P$11:$X$11,0)))</f>
        <v>41</v>
      </c>
      <c r="H2653" s="1" t="str">
        <f t="shared" si="499"/>
        <v>Heating</v>
      </c>
      <c r="I2653" s="1">
        <f ca="1">OFFSET(IF($H2653="Cooling",Customer!$C$25,Customer!$C$52),E2653,D2653)</f>
        <v>66</v>
      </c>
      <c r="J2653" s="1">
        <f ca="1">OFFSET(IF($H2653="Cooling",Customer!$L$25,Customer!$L$52),$E2653,$D2653)</f>
        <v>64</v>
      </c>
      <c r="K2653" s="16">
        <f t="shared" si="500"/>
        <v>0</v>
      </c>
      <c r="L2653" s="16">
        <f t="shared" si="501"/>
        <v>0</v>
      </c>
      <c r="M2653" s="17">
        <f t="shared" ca="1" si="493"/>
        <v>25</v>
      </c>
      <c r="N2653" s="17">
        <f t="shared" ca="1" si="494"/>
        <v>23</v>
      </c>
      <c r="O2653" s="4"/>
      <c r="P2653" s="4">
        <v>56</v>
      </c>
      <c r="Q2653" s="4">
        <v>44</v>
      </c>
      <c r="R2653" s="4">
        <v>38</v>
      </c>
      <c r="S2653" s="4">
        <v>61</v>
      </c>
      <c r="T2653" s="4">
        <v>55</v>
      </c>
      <c r="U2653" s="4">
        <v>57</v>
      </c>
      <c r="V2653" s="13">
        <v>41</v>
      </c>
      <c r="W2653" s="4">
        <v>52</v>
      </c>
      <c r="X2653" s="4">
        <v>52</v>
      </c>
      <c r="Y2653">
        <f t="shared" si="502"/>
        <v>0</v>
      </c>
      <c r="Z2653">
        <f t="shared" si="503"/>
        <v>0</v>
      </c>
    </row>
    <row r="2654" spans="2:26" x14ac:dyDescent="0.25">
      <c r="B2654" s="11">
        <f t="shared" si="504"/>
        <v>44672.083333326926</v>
      </c>
      <c r="C2654" s="1">
        <f t="shared" si="495"/>
        <v>4</v>
      </c>
      <c r="D2654" s="1">
        <f t="shared" si="496"/>
        <v>4</v>
      </c>
      <c r="E2654" s="12">
        <f t="shared" si="497"/>
        <v>3</v>
      </c>
      <c r="F2654" s="124" t="str">
        <f t="shared" si="498"/>
        <v>0</v>
      </c>
      <c r="G2654" s="1">
        <f ca="1">(OFFSET(O2654,0,MATCH(Customer!$J$6,'CDH &amp; HDH'!$P$11:$X$11,0)))</f>
        <v>41</v>
      </c>
      <c r="H2654" s="1" t="str">
        <f t="shared" si="499"/>
        <v>Heating</v>
      </c>
      <c r="I2654" s="1">
        <f ca="1">OFFSET(IF($H2654="Cooling",Customer!$C$25,Customer!$C$52),E2654,D2654)</f>
        <v>66</v>
      </c>
      <c r="J2654" s="1">
        <f ca="1">OFFSET(IF($H2654="Cooling",Customer!$L$25,Customer!$L$52),$E2654,$D2654)</f>
        <v>64</v>
      </c>
      <c r="K2654" s="16">
        <f t="shared" si="500"/>
        <v>0</v>
      </c>
      <c r="L2654" s="16">
        <f t="shared" si="501"/>
        <v>0</v>
      </c>
      <c r="M2654" s="17">
        <f t="shared" ca="1" si="493"/>
        <v>25</v>
      </c>
      <c r="N2654" s="17">
        <f t="shared" ca="1" si="494"/>
        <v>23</v>
      </c>
      <c r="O2654" s="4"/>
      <c r="P2654" s="4">
        <v>55</v>
      </c>
      <c r="Q2654" s="4">
        <v>44</v>
      </c>
      <c r="R2654" s="4">
        <v>35</v>
      </c>
      <c r="S2654" s="4">
        <v>60</v>
      </c>
      <c r="T2654" s="4">
        <v>55</v>
      </c>
      <c r="U2654" s="4">
        <v>57</v>
      </c>
      <c r="V2654" s="13">
        <v>41</v>
      </c>
      <c r="W2654" s="4">
        <v>49</v>
      </c>
      <c r="X2654" s="4">
        <v>52</v>
      </c>
      <c r="Y2654">
        <f t="shared" si="502"/>
        <v>0</v>
      </c>
      <c r="Z2654">
        <f t="shared" si="503"/>
        <v>0</v>
      </c>
    </row>
    <row r="2655" spans="2:26" x14ac:dyDescent="0.25">
      <c r="B2655" s="11">
        <f t="shared" si="504"/>
        <v>44672.12499999359</v>
      </c>
      <c r="C2655" s="1">
        <f t="shared" si="495"/>
        <v>4</v>
      </c>
      <c r="D2655" s="1">
        <f t="shared" si="496"/>
        <v>4</v>
      </c>
      <c r="E2655" s="12">
        <f t="shared" si="497"/>
        <v>4</v>
      </c>
      <c r="F2655" s="124" t="str">
        <f t="shared" si="498"/>
        <v>0</v>
      </c>
      <c r="G2655" s="1">
        <f ca="1">(OFFSET(O2655,0,MATCH(Customer!$J$6,'CDH &amp; HDH'!$P$11:$X$11,0)))</f>
        <v>41</v>
      </c>
      <c r="H2655" s="1" t="str">
        <f t="shared" si="499"/>
        <v>Heating</v>
      </c>
      <c r="I2655" s="1">
        <f ca="1">OFFSET(IF($H2655="Cooling",Customer!$C$25,Customer!$C$52),E2655,D2655)</f>
        <v>66</v>
      </c>
      <c r="J2655" s="1">
        <f ca="1">OFFSET(IF($H2655="Cooling",Customer!$L$25,Customer!$L$52),$E2655,$D2655)</f>
        <v>64</v>
      </c>
      <c r="K2655" s="16">
        <f t="shared" si="500"/>
        <v>0</v>
      </c>
      <c r="L2655" s="16">
        <f t="shared" si="501"/>
        <v>0</v>
      </c>
      <c r="M2655" s="17">
        <f t="shared" ca="1" si="493"/>
        <v>25</v>
      </c>
      <c r="N2655" s="17">
        <f t="shared" ca="1" si="494"/>
        <v>23</v>
      </c>
      <c r="O2655" s="4"/>
      <c r="P2655" s="4">
        <v>54</v>
      </c>
      <c r="Q2655" s="4">
        <v>43</v>
      </c>
      <c r="R2655" s="4">
        <v>31</v>
      </c>
      <c r="S2655" s="4">
        <v>60</v>
      </c>
      <c r="T2655" s="4">
        <v>54</v>
      </c>
      <c r="U2655" s="4">
        <v>56</v>
      </c>
      <c r="V2655" s="13">
        <v>41</v>
      </c>
      <c r="W2655" s="4">
        <v>47</v>
      </c>
      <c r="X2655" s="4">
        <v>52</v>
      </c>
      <c r="Y2655">
        <f t="shared" si="502"/>
        <v>0</v>
      </c>
      <c r="Z2655">
        <f t="shared" si="503"/>
        <v>0</v>
      </c>
    </row>
    <row r="2656" spans="2:26" x14ac:dyDescent="0.25">
      <c r="B2656" s="11">
        <f t="shared" si="504"/>
        <v>44672.166666660254</v>
      </c>
      <c r="C2656" s="1">
        <f t="shared" si="495"/>
        <v>4</v>
      </c>
      <c r="D2656" s="1">
        <f t="shared" si="496"/>
        <v>4</v>
      </c>
      <c r="E2656" s="12">
        <f t="shared" si="497"/>
        <v>5</v>
      </c>
      <c r="F2656" s="124" t="str">
        <f t="shared" si="498"/>
        <v>0</v>
      </c>
      <c r="G2656" s="1">
        <f ca="1">(OFFSET(O2656,0,MATCH(Customer!$J$6,'CDH &amp; HDH'!$P$11:$X$11,0)))</f>
        <v>40</v>
      </c>
      <c r="H2656" s="1" t="str">
        <f t="shared" si="499"/>
        <v>Heating</v>
      </c>
      <c r="I2656" s="1">
        <f ca="1">OFFSET(IF($H2656="Cooling",Customer!$C$25,Customer!$C$52),E2656,D2656)</f>
        <v>66</v>
      </c>
      <c r="J2656" s="1">
        <f ca="1">OFFSET(IF($H2656="Cooling",Customer!$L$25,Customer!$L$52),$E2656,$D2656)</f>
        <v>64</v>
      </c>
      <c r="K2656" s="16">
        <f t="shared" si="500"/>
        <v>0</v>
      </c>
      <c r="L2656" s="16">
        <f t="shared" si="501"/>
        <v>0</v>
      </c>
      <c r="M2656" s="17">
        <f t="shared" ca="1" si="493"/>
        <v>26</v>
      </c>
      <c r="N2656" s="17">
        <f t="shared" ca="1" si="494"/>
        <v>24</v>
      </c>
      <c r="O2656" s="4"/>
      <c r="P2656" s="4">
        <v>53</v>
      </c>
      <c r="Q2656" s="4">
        <v>43</v>
      </c>
      <c r="R2656" s="4">
        <v>33</v>
      </c>
      <c r="S2656" s="4">
        <v>61</v>
      </c>
      <c r="T2656" s="4">
        <v>54</v>
      </c>
      <c r="U2656" s="4">
        <v>57</v>
      </c>
      <c r="V2656" s="13">
        <v>40</v>
      </c>
      <c r="W2656" s="4">
        <v>44</v>
      </c>
      <c r="X2656" s="4">
        <v>52</v>
      </c>
      <c r="Y2656">
        <f t="shared" si="502"/>
        <v>0</v>
      </c>
      <c r="Z2656">
        <f t="shared" si="503"/>
        <v>0</v>
      </c>
    </row>
    <row r="2657" spans="2:26" x14ac:dyDescent="0.25">
      <c r="B2657" s="11">
        <f t="shared" si="504"/>
        <v>44672.208333326918</v>
      </c>
      <c r="C2657" s="1">
        <f t="shared" si="495"/>
        <v>4</v>
      </c>
      <c r="D2657" s="1">
        <f t="shared" si="496"/>
        <v>4</v>
      </c>
      <c r="E2657" s="12">
        <f t="shared" si="497"/>
        <v>6</v>
      </c>
      <c r="F2657" s="124" t="str">
        <f t="shared" si="498"/>
        <v>0</v>
      </c>
      <c r="G2657" s="1">
        <f ca="1">(OFFSET(O2657,0,MATCH(Customer!$J$6,'CDH &amp; HDH'!$P$11:$X$11,0)))</f>
        <v>40</v>
      </c>
      <c r="H2657" s="1" t="str">
        <f t="shared" si="499"/>
        <v>Heating</v>
      </c>
      <c r="I2657" s="1">
        <f ca="1">OFFSET(IF($H2657="Cooling",Customer!$C$25,Customer!$C$52),E2657,D2657)</f>
        <v>66</v>
      </c>
      <c r="J2657" s="1">
        <f ca="1">OFFSET(IF($H2657="Cooling",Customer!$L$25,Customer!$L$52),$E2657,$D2657)</f>
        <v>64</v>
      </c>
      <c r="K2657" s="16">
        <f t="shared" si="500"/>
        <v>0</v>
      </c>
      <c r="L2657" s="16">
        <f t="shared" si="501"/>
        <v>0</v>
      </c>
      <c r="M2657" s="17">
        <f t="shared" ca="1" si="493"/>
        <v>26</v>
      </c>
      <c r="N2657" s="17">
        <f t="shared" ca="1" si="494"/>
        <v>24</v>
      </c>
      <c r="O2657" s="4"/>
      <c r="P2657" s="4">
        <v>53</v>
      </c>
      <c r="Q2657" s="4">
        <v>44</v>
      </c>
      <c r="R2657" s="4">
        <v>36</v>
      </c>
      <c r="S2657" s="4">
        <v>61</v>
      </c>
      <c r="T2657" s="4">
        <v>52</v>
      </c>
      <c r="U2657" s="4">
        <v>57</v>
      </c>
      <c r="V2657" s="13">
        <v>40</v>
      </c>
      <c r="W2657" s="4">
        <v>42</v>
      </c>
      <c r="X2657" s="4">
        <v>52</v>
      </c>
      <c r="Y2657">
        <f t="shared" si="502"/>
        <v>0</v>
      </c>
      <c r="Z2657">
        <f t="shared" si="503"/>
        <v>0</v>
      </c>
    </row>
    <row r="2658" spans="2:26" x14ac:dyDescent="0.25">
      <c r="B2658" s="11">
        <f t="shared" si="504"/>
        <v>44672.249999993583</v>
      </c>
      <c r="C2658" s="1">
        <f t="shared" si="495"/>
        <v>4</v>
      </c>
      <c r="D2658" s="1">
        <f t="shared" si="496"/>
        <v>4</v>
      </c>
      <c r="E2658" s="12">
        <f t="shared" si="497"/>
        <v>7</v>
      </c>
      <c r="F2658" s="124" t="str">
        <f t="shared" si="498"/>
        <v>0</v>
      </c>
      <c r="G2658" s="1">
        <f ca="1">(OFFSET(O2658,0,MATCH(Customer!$J$6,'CDH &amp; HDH'!$P$11:$X$11,0)))</f>
        <v>40</v>
      </c>
      <c r="H2658" s="1" t="str">
        <f t="shared" si="499"/>
        <v>Heating</v>
      </c>
      <c r="I2658" s="1">
        <f ca="1">OFFSET(IF($H2658="Cooling",Customer!$C$25,Customer!$C$52),E2658,D2658)</f>
        <v>66</v>
      </c>
      <c r="J2658" s="1">
        <f ca="1">OFFSET(IF($H2658="Cooling",Customer!$L$25,Customer!$L$52),$E2658,$D2658)</f>
        <v>64</v>
      </c>
      <c r="K2658" s="16">
        <f t="shared" si="500"/>
        <v>0</v>
      </c>
      <c r="L2658" s="16">
        <f t="shared" si="501"/>
        <v>0</v>
      </c>
      <c r="M2658" s="17">
        <f t="shared" ca="1" si="493"/>
        <v>26</v>
      </c>
      <c r="N2658" s="17">
        <f t="shared" ca="1" si="494"/>
        <v>24</v>
      </c>
      <c r="O2658" s="4"/>
      <c r="P2658" s="4">
        <v>54</v>
      </c>
      <c r="Q2658" s="4">
        <v>46</v>
      </c>
      <c r="R2658" s="4">
        <v>38</v>
      </c>
      <c r="S2658" s="4">
        <v>62</v>
      </c>
      <c r="T2658" s="4">
        <v>50</v>
      </c>
      <c r="U2658" s="4">
        <v>58</v>
      </c>
      <c r="V2658" s="13">
        <v>40</v>
      </c>
      <c r="W2658" s="4">
        <v>49</v>
      </c>
      <c r="X2658" s="4">
        <v>52</v>
      </c>
      <c r="Y2658">
        <f t="shared" si="502"/>
        <v>0</v>
      </c>
      <c r="Z2658">
        <f t="shared" si="503"/>
        <v>0</v>
      </c>
    </row>
    <row r="2659" spans="2:26" x14ac:dyDescent="0.25">
      <c r="B2659" s="11">
        <f t="shared" si="504"/>
        <v>44672.291666660247</v>
      </c>
      <c r="C2659" s="1">
        <f t="shared" si="495"/>
        <v>4</v>
      </c>
      <c r="D2659" s="1">
        <f t="shared" si="496"/>
        <v>4</v>
      </c>
      <c r="E2659" s="12">
        <f t="shared" si="497"/>
        <v>8</v>
      </c>
      <c r="F2659" s="124" t="str">
        <f t="shared" si="498"/>
        <v>0</v>
      </c>
      <c r="G2659" s="1">
        <f ca="1">(OFFSET(O2659,0,MATCH(Customer!$J$6,'CDH &amp; HDH'!$P$11:$X$11,0)))</f>
        <v>40</v>
      </c>
      <c r="H2659" s="1" t="str">
        <f t="shared" si="499"/>
        <v>Heating</v>
      </c>
      <c r="I2659" s="1">
        <f ca="1">OFFSET(IF($H2659="Cooling",Customer!$C$25,Customer!$C$52),E2659,D2659)</f>
        <v>70</v>
      </c>
      <c r="J2659" s="1">
        <f ca="1">OFFSET(IF($H2659="Cooling",Customer!$L$25,Customer!$L$52),$E2659,$D2659)</f>
        <v>70</v>
      </c>
      <c r="K2659" s="16">
        <f t="shared" si="500"/>
        <v>0</v>
      </c>
      <c r="L2659" s="16">
        <f t="shared" si="501"/>
        <v>0</v>
      </c>
      <c r="M2659" s="17">
        <f t="shared" ca="1" si="493"/>
        <v>30</v>
      </c>
      <c r="N2659" s="17">
        <f t="shared" ca="1" si="494"/>
        <v>30</v>
      </c>
      <c r="O2659" s="4"/>
      <c r="P2659" s="4">
        <v>59</v>
      </c>
      <c r="Q2659" s="4">
        <v>49</v>
      </c>
      <c r="R2659" s="4">
        <v>43</v>
      </c>
      <c r="S2659" s="4">
        <v>64</v>
      </c>
      <c r="T2659" s="4">
        <v>50</v>
      </c>
      <c r="U2659" s="4">
        <v>60</v>
      </c>
      <c r="V2659" s="13">
        <v>40</v>
      </c>
      <c r="W2659" s="4">
        <v>51</v>
      </c>
      <c r="X2659" s="4">
        <v>53</v>
      </c>
      <c r="Y2659">
        <f t="shared" si="502"/>
        <v>0</v>
      </c>
      <c r="Z2659">
        <f t="shared" si="503"/>
        <v>0</v>
      </c>
    </row>
    <row r="2660" spans="2:26" x14ac:dyDescent="0.25">
      <c r="B2660" s="11">
        <f t="shared" si="504"/>
        <v>44672.333333326911</v>
      </c>
      <c r="C2660" s="1">
        <f t="shared" si="495"/>
        <v>4</v>
      </c>
      <c r="D2660" s="1">
        <f t="shared" si="496"/>
        <v>4</v>
      </c>
      <c r="E2660" s="12">
        <f t="shared" si="497"/>
        <v>9</v>
      </c>
      <c r="F2660" s="124" t="str">
        <f t="shared" si="498"/>
        <v>0</v>
      </c>
      <c r="G2660" s="1">
        <f ca="1">(OFFSET(O2660,0,MATCH(Customer!$J$6,'CDH &amp; HDH'!$P$11:$X$11,0)))</f>
        <v>40</v>
      </c>
      <c r="H2660" s="1" t="str">
        <f t="shared" si="499"/>
        <v>Heating</v>
      </c>
      <c r="I2660" s="1">
        <f ca="1">OFFSET(IF($H2660="Cooling",Customer!$C$25,Customer!$C$52),E2660,D2660)</f>
        <v>70</v>
      </c>
      <c r="J2660" s="1">
        <f ca="1">OFFSET(IF($H2660="Cooling",Customer!$L$25,Customer!$L$52),$E2660,$D2660)</f>
        <v>70</v>
      </c>
      <c r="K2660" s="16">
        <f t="shared" si="500"/>
        <v>0</v>
      </c>
      <c r="L2660" s="16">
        <f t="shared" si="501"/>
        <v>0</v>
      </c>
      <c r="M2660" s="17">
        <f t="shared" ca="1" si="493"/>
        <v>30</v>
      </c>
      <c r="N2660" s="17">
        <f t="shared" ca="1" si="494"/>
        <v>30</v>
      </c>
      <c r="O2660" s="4"/>
      <c r="P2660" s="4">
        <v>64</v>
      </c>
      <c r="Q2660" s="4">
        <v>53</v>
      </c>
      <c r="R2660" s="4">
        <v>49</v>
      </c>
      <c r="S2660" s="4">
        <v>67</v>
      </c>
      <c r="T2660" s="4">
        <v>50</v>
      </c>
      <c r="U2660" s="4">
        <v>58</v>
      </c>
      <c r="V2660" s="13">
        <v>40</v>
      </c>
      <c r="W2660" s="4">
        <v>57</v>
      </c>
      <c r="X2660" s="4">
        <v>55</v>
      </c>
      <c r="Y2660">
        <f t="shared" si="502"/>
        <v>0</v>
      </c>
      <c r="Z2660">
        <f t="shared" si="503"/>
        <v>0</v>
      </c>
    </row>
    <row r="2661" spans="2:26" x14ac:dyDescent="0.25">
      <c r="B2661" s="11">
        <f t="shared" si="504"/>
        <v>44672.374999993575</v>
      </c>
      <c r="C2661" s="1">
        <f t="shared" si="495"/>
        <v>4</v>
      </c>
      <c r="D2661" s="1">
        <f t="shared" si="496"/>
        <v>4</v>
      </c>
      <c r="E2661" s="12">
        <f t="shared" si="497"/>
        <v>10</v>
      </c>
      <c r="F2661" s="124" t="str">
        <f t="shared" si="498"/>
        <v>0</v>
      </c>
      <c r="G2661" s="1">
        <f ca="1">(OFFSET(O2661,0,MATCH(Customer!$J$6,'CDH &amp; HDH'!$P$11:$X$11,0)))</f>
        <v>41</v>
      </c>
      <c r="H2661" s="1" t="str">
        <f t="shared" si="499"/>
        <v>Heating</v>
      </c>
      <c r="I2661" s="1">
        <f ca="1">OFFSET(IF($H2661="Cooling",Customer!$C$25,Customer!$C$52),E2661,D2661)</f>
        <v>70</v>
      </c>
      <c r="J2661" s="1">
        <f ca="1">OFFSET(IF($H2661="Cooling",Customer!$L$25,Customer!$L$52),$E2661,$D2661)</f>
        <v>70</v>
      </c>
      <c r="K2661" s="16">
        <f t="shared" si="500"/>
        <v>0</v>
      </c>
      <c r="L2661" s="16">
        <f t="shared" si="501"/>
        <v>0</v>
      </c>
      <c r="M2661" s="17">
        <f t="shared" ca="1" si="493"/>
        <v>29</v>
      </c>
      <c r="N2661" s="17">
        <f t="shared" ca="1" si="494"/>
        <v>29</v>
      </c>
      <c r="O2661" s="4"/>
      <c r="P2661" s="4">
        <v>68</v>
      </c>
      <c r="Q2661" s="4">
        <v>55</v>
      </c>
      <c r="R2661" s="4">
        <v>54</v>
      </c>
      <c r="S2661" s="4">
        <v>72</v>
      </c>
      <c r="T2661" s="4">
        <v>50</v>
      </c>
      <c r="U2661" s="4">
        <v>58</v>
      </c>
      <c r="V2661" s="13">
        <v>41</v>
      </c>
      <c r="W2661" s="4">
        <v>60</v>
      </c>
      <c r="X2661" s="4">
        <v>57</v>
      </c>
      <c r="Y2661">
        <f t="shared" si="502"/>
        <v>0</v>
      </c>
      <c r="Z2661">
        <f t="shared" si="503"/>
        <v>0</v>
      </c>
    </row>
    <row r="2662" spans="2:26" x14ac:dyDescent="0.25">
      <c r="B2662" s="11">
        <f t="shared" si="504"/>
        <v>44672.41666666024</v>
      </c>
      <c r="C2662" s="1">
        <f t="shared" si="495"/>
        <v>4</v>
      </c>
      <c r="D2662" s="1">
        <f t="shared" si="496"/>
        <v>4</v>
      </c>
      <c r="E2662" s="12">
        <f t="shared" si="497"/>
        <v>11</v>
      </c>
      <c r="F2662" s="124" t="str">
        <f t="shared" si="498"/>
        <v>0</v>
      </c>
      <c r="G2662" s="1">
        <f ca="1">(OFFSET(O2662,0,MATCH(Customer!$J$6,'CDH &amp; HDH'!$P$11:$X$11,0)))</f>
        <v>42</v>
      </c>
      <c r="H2662" s="1" t="str">
        <f t="shared" si="499"/>
        <v>Heating</v>
      </c>
      <c r="I2662" s="1">
        <f ca="1">OFFSET(IF($H2662="Cooling",Customer!$C$25,Customer!$C$52),E2662,D2662)</f>
        <v>70</v>
      </c>
      <c r="J2662" s="1">
        <f ca="1">OFFSET(IF($H2662="Cooling",Customer!$L$25,Customer!$L$52),$E2662,$D2662)</f>
        <v>70</v>
      </c>
      <c r="K2662" s="16">
        <f t="shared" si="500"/>
        <v>0</v>
      </c>
      <c r="L2662" s="16">
        <f t="shared" si="501"/>
        <v>0</v>
      </c>
      <c r="M2662" s="17">
        <f t="shared" ca="1" si="493"/>
        <v>28</v>
      </c>
      <c r="N2662" s="17">
        <f t="shared" ca="1" si="494"/>
        <v>28</v>
      </c>
      <c r="O2662" s="4"/>
      <c r="P2662" s="4">
        <v>77</v>
      </c>
      <c r="Q2662" s="4">
        <v>57</v>
      </c>
      <c r="R2662" s="4">
        <v>56</v>
      </c>
      <c r="S2662" s="4">
        <v>74</v>
      </c>
      <c r="T2662" s="4">
        <v>50</v>
      </c>
      <c r="U2662" s="4">
        <v>60</v>
      </c>
      <c r="V2662" s="13">
        <v>42</v>
      </c>
      <c r="W2662" s="4">
        <v>62</v>
      </c>
      <c r="X2662" s="4">
        <v>58</v>
      </c>
      <c r="Y2662">
        <f t="shared" si="502"/>
        <v>0</v>
      </c>
      <c r="Z2662">
        <f t="shared" si="503"/>
        <v>0</v>
      </c>
    </row>
    <row r="2663" spans="2:26" x14ac:dyDescent="0.25">
      <c r="B2663" s="11">
        <f t="shared" si="504"/>
        <v>44672.458333326904</v>
      </c>
      <c r="C2663" s="1">
        <f t="shared" si="495"/>
        <v>4</v>
      </c>
      <c r="D2663" s="1">
        <f t="shared" si="496"/>
        <v>4</v>
      </c>
      <c r="E2663" s="12">
        <f t="shared" si="497"/>
        <v>12</v>
      </c>
      <c r="F2663" s="124" t="str">
        <f t="shared" si="498"/>
        <v>0</v>
      </c>
      <c r="G2663" s="1">
        <f ca="1">(OFFSET(O2663,0,MATCH(Customer!$J$6,'CDH &amp; HDH'!$P$11:$X$11,0)))</f>
        <v>43</v>
      </c>
      <c r="H2663" s="1" t="str">
        <f t="shared" si="499"/>
        <v>Heating</v>
      </c>
      <c r="I2663" s="1">
        <f ca="1">OFFSET(IF($H2663="Cooling",Customer!$C$25,Customer!$C$52),E2663,D2663)</f>
        <v>70</v>
      </c>
      <c r="J2663" s="1">
        <f ca="1">OFFSET(IF($H2663="Cooling",Customer!$L$25,Customer!$L$52),$E2663,$D2663)</f>
        <v>70</v>
      </c>
      <c r="K2663" s="16">
        <f t="shared" si="500"/>
        <v>0</v>
      </c>
      <c r="L2663" s="16">
        <f t="shared" si="501"/>
        <v>0</v>
      </c>
      <c r="M2663" s="17">
        <f t="shared" ca="1" si="493"/>
        <v>27</v>
      </c>
      <c r="N2663" s="17">
        <f t="shared" ca="1" si="494"/>
        <v>27</v>
      </c>
      <c r="O2663" s="4"/>
      <c r="P2663" s="4">
        <v>79</v>
      </c>
      <c r="Q2663" s="4">
        <v>59</v>
      </c>
      <c r="R2663" s="4">
        <v>59</v>
      </c>
      <c r="S2663" s="4">
        <v>75</v>
      </c>
      <c r="T2663" s="4">
        <v>48</v>
      </c>
      <c r="U2663" s="4">
        <v>60</v>
      </c>
      <c r="V2663" s="13">
        <v>43</v>
      </c>
      <c r="W2663" s="4">
        <v>64</v>
      </c>
      <c r="X2663" s="4">
        <v>60</v>
      </c>
      <c r="Y2663">
        <f t="shared" si="502"/>
        <v>0</v>
      </c>
      <c r="Z2663">
        <f t="shared" si="503"/>
        <v>0</v>
      </c>
    </row>
    <row r="2664" spans="2:26" x14ac:dyDescent="0.25">
      <c r="B2664" s="11">
        <f t="shared" si="504"/>
        <v>44672.499999993568</v>
      </c>
      <c r="C2664" s="1">
        <f t="shared" si="495"/>
        <v>4</v>
      </c>
      <c r="D2664" s="1">
        <f t="shared" si="496"/>
        <v>4</v>
      </c>
      <c r="E2664" s="12">
        <f t="shared" si="497"/>
        <v>13</v>
      </c>
      <c r="F2664" s="124" t="str">
        <f t="shared" si="498"/>
        <v>0</v>
      </c>
      <c r="G2664" s="1">
        <f ca="1">(OFFSET(O2664,0,MATCH(Customer!$J$6,'CDH &amp; HDH'!$P$11:$X$11,0)))</f>
        <v>43</v>
      </c>
      <c r="H2664" s="1" t="str">
        <f t="shared" si="499"/>
        <v>Heating</v>
      </c>
      <c r="I2664" s="1">
        <f ca="1">OFFSET(IF($H2664="Cooling",Customer!$C$25,Customer!$C$52),E2664,D2664)</f>
        <v>70</v>
      </c>
      <c r="J2664" s="1">
        <f ca="1">OFFSET(IF($H2664="Cooling",Customer!$L$25,Customer!$L$52),$E2664,$D2664)</f>
        <v>70</v>
      </c>
      <c r="K2664" s="16">
        <f t="shared" si="500"/>
        <v>0</v>
      </c>
      <c r="L2664" s="16">
        <f t="shared" si="501"/>
        <v>0</v>
      </c>
      <c r="M2664" s="17">
        <f t="shared" ca="1" si="493"/>
        <v>27</v>
      </c>
      <c r="N2664" s="17">
        <f t="shared" ca="1" si="494"/>
        <v>27</v>
      </c>
      <c r="O2664" s="4"/>
      <c r="P2664" s="4">
        <v>83</v>
      </c>
      <c r="Q2664" s="4">
        <v>58</v>
      </c>
      <c r="R2664" s="4">
        <v>61</v>
      </c>
      <c r="S2664" s="4">
        <v>78</v>
      </c>
      <c r="T2664" s="4">
        <v>46</v>
      </c>
      <c r="U2664" s="4">
        <v>61</v>
      </c>
      <c r="V2664" s="13">
        <v>43</v>
      </c>
      <c r="W2664" s="4">
        <v>65</v>
      </c>
      <c r="X2664" s="4">
        <v>60</v>
      </c>
      <c r="Y2664">
        <f t="shared" si="502"/>
        <v>0</v>
      </c>
      <c r="Z2664">
        <f t="shared" si="503"/>
        <v>0</v>
      </c>
    </row>
    <row r="2665" spans="2:26" x14ac:dyDescent="0.25">
      <c r="B2665" s="11">
        <f t="shared" si="504"/>
        <v>44672.541666660232</v>
      </c>
      <c r="C2665" s="1">
        <f t="shared" si="495"/>
        <v>4</v>
      </c>
      <c r="D2665" s="1">
        <f t="shared" si="496"/>
        <v>4</v>
      </c>
      <c r="E2665" s="12">
        <f t="shared" si="497"/>
        <v>14</v>
      </c>
      <c r="F2665" s="124" t="str">
        <f t="shared" si="498"/>
        <v>0</v>
      </c>
      <c r="G2665" s="1">
        <f ca="1">(OFFSET(O2665,0,MATCH(Customer!$J$6,'CDH &amp; HDH'!$P$11:$X$11,0)))</f>
        <v>42</v>
      </c>
      <c r="H2665" s="1" t="str">
        <f t="shared" si="499"/>
        <v>Heating</v>
      </c>
      <c r="I2665" s="1">
        <f ca="1">OFFSET(IF($H2665="Cooling",Customer!$C$25,Customer!$C$52),E2665,D2665)</f>
        <v>70</v>
      </c>
      <c r="J2665" s="1">
        <f ca="1">OFFSET(IF($H2665="Cooling",Customer!$L$25,Customer!$L$52),$E2665,$D2665)</f>
        <v>70</v>
      </c>
      <c r="K2665" s="16">
        <f t="shared" si="500"/>
        <v>0</v>
      </c>
      <c r="L2665" s="16">
        <f t="shared" si="501"/>
        <v>0</v>
      </c>
      <c r="M2665" s="17">
        <f t="shared" ca="1" si="493"/>
        <v>28</v>
      </c>
      <c r="N2665" s="17">
        <f t="shared" ca="1" si="494"/>
        <v>28</v>
      </c>
      <c r="O2665" s="4"/>
      <c r="P2665" s="4">
        <v>87</v>
      </c>
      <c r="Q2665" s="4">
        <v>60</v>
      </c>
      <c r="R2665" s="4">
        <v>61</v>
      </c>
      <c r="S2665" s="4">
        <v>79</v>
      </c>
      <c r="T2665" s="4">
        <v>43</v>
      </c>
      <c r="U2665" s="4">
        <v>63</v>
      </c>
      <c r="V2665" s="13">
        <v>42</v>
      </c>
      <c r="W2665" s="4">
        <v>67</v>
      </c>
      <c r="X2665" s="4">
        <v>63</v>
      </c>
      <c r="Y2665">
        <f t="shared" si="502"/>
        <v>0</v>
      </c>
      <c r="Z2665">
        <f t="shared" si="503"/>
        <v>0</v>
      </c>
    </row>
    <row r="2666" spans="2:26" x14ac:dyDescent="0.25">
      <c r="B2666" s="11">
        <f t="shared" si="504"/>
        <v>44672.583333326897</v>
      </c>
      <c r="C2666" s="1">
        <f t="shared" si="495"/>
        <v>4</v>
      </c>
      <c r="D2666" s="1">
        <f t="shared" si="496"/>
        <v>4</v>
      </c>
      <c r="E2666" s="12">
        <f t="shared" si="497"/>
        <v>15</v>
      </c>
      <c r="F2666" s="124" t="str">
        <f t="shared" si="498"/>
        <v>0</v>
      </c>
      <c r="G2666" s="1">
        <f ca="1">(OFFSET(O2666,0,MATCH(Customer!$J$6,'CDH &amp; HDH'!$P$11:$X$11,0)))</f>
        <v>42</v>
      </c>
      <c r="H2666" s="1" t="str">
        <f t="shared" si="499"/>
        <v>Heating</v>
      </c>
      <c r="I2666" s="1">
        <f ca="1">OFFSET(IF($H2666="Cooling",Customer!$C$25,Customer!$C$52),E2666,D2666)</f>
        <v>70</v>
      </c>
      <c r="J2666" s="1">
        <f ca="1">OFFSET(IF($H2666="Cooling",Customer!$L$25,Customer!$L$52),$E2666,$D2666)</f>
        <v>70</v>
      </c>
      <c r="K2666" s="16">
        <f t="shared" si="500"/>
        <v>0</v>
      </c>
      <c r="L2666" s="16">
        <f t="shared" si="501"/>
        <v>0</v>
      </c>
      <c r="M2666" s="17">
        <f t="shared" ca="1" si="493"/>
        <v>28</v>
      </c>
      <c r="N2666" s="17">
        <f t="shared" ca="1" si="494"/>
        <v>28</v>
      </c>
      <c r="O2666" s="4"/>
      <c r="P2666" s="4">
        <v>89</v>
      </c>
      <c r="Q2666" s="4">
        <v>60</v>
      </c>
      <c r="R2666" s="4">
        <v>60</v>
      </c>
      <c r="S2666" s="4">
        <v>75</v>
      </c>
      <c r="T2666" s="4">
        <v>43</v>
      </c>
      <c r="U2666" s="4">
        <v>63</v>
      </c>
      <c r="V2666" s="13">
        <v>42</v>
      </c>
      <c r="W2666" s="4">
        <v>68</v>
      </c>
      <c r="X2666" s="4">
        <v>63</v>
      </c>
      <c r="Y2666">
        <f t="shared" si="502"/>
        <v>0</v>
      </c>
      <c r="Z2666">
        <f t="shared" si="503"/>
        <v>0</v>
      </c>
    </row>
    <row r="2667" spans="2:26" x14ac:dyDescent="0.25">
      <c r="B2667" s="11">
        <f t="shared" si="504"/>
        <v>44672.624999993561</v>
      </c>
      <c r="C2667" s="1">
        <f t="shared" si="495"/>
        <v>4</v>
      </c>
      <c r="D2667" s="1">
        <f t="shared" si="496"/>
        <v>4</v>
      </c>
      <c r="E2667" s="12">
        <f t="shared" si="497"/>
        <v>16</v>
      </c>
      <c r="F2667" s="124" t="str">
        <f t="shared" si="498"/>
        <v>0</v>
      </c>
      <c r="G2667" s="1">
        <f ca="1">(OFFSET(O2667,0,MATCH(Customer!$J$6,'CDH &amp; HDH'!$P$11:$X$11,0)))</f>
        <v>41</v>
      </c>
      <c r="H2667" s="1" t="str">
        <f t="shared" si="499"/>
        <v>Heating</v>
      </c>
      <c r="I2667" s="1">
        <f ca="1">OFFSET(IF($H2667="Cooling",Customer!$C$25,Customer!$C$52),E2667,D2667)</f>
        <v>70</v>
      </c>
      <c r="J2667" s="1">
        <f ca="1">OFFSET(IF($H2667="Cooling",Customer!$L$25,Customer!$L$52),$E2667,$D2667)</f>
        <v>70</v>
      </c>
      <c r="K2667" s="16">
        <f t="shared" si="500"/>
        <v>0</v>
      </c>
      <c r="L2667" s="16">
        <f t="shared" si="501"/>
        <v>0</v>
      </c>
      <c r="M2667" s="17">
        <f t="shared" ca="1" si="493"/>
        <v>29</v>
      </c>
      <c r="N2667" s="17">
        <f t="shared" ca="1" si="494"/>
        <v>29</v>
      </c>
      <c r="O2667" s="4"/>
      <c r="P2667" s="4">
        <v>87</v>
      </c>
      <c r="Q2667" s="4">
        <v>61</v>
      </c>
      <c r="R2667" s="4">
        <v>60</v>
      </c>
      <c r="S2667" s="4">
        <v>72</v>
      </c>
      <c r="T2667" s="4">
        <v>43</v>
      </c>
      <c r="U2667" s="4">
        <v>64</v>
      </c>
      <c r="V2667" s="13">
        <v>41</v>
      </c>
      <c r="W2667" s="4">
        <v>66</v>
      </c>
      <c r="X2667" s="4">
        <v>62</v>
      </c>
      <c r="Y2667">
        <f t="shared" si="502"/>
        <v>0</v>
      </c>
      <c r="Z2667">
        <f t="shared" si="503"/>
        <v>0</v>
      </c>
    </row>
    <row r="2668" spans="2:26" x14ac:dyDescent="0.25">
      <c r="B2668" s="11">
        <f t="shared" si="504"/>
        <v>44672.666666660225</v>
      </c>
      <c r="C2668" s="1">
        <f t="shared" si="495"/>
        <v>4</v>
      </c>
      <c r="D2668" s="1">
        <f t="shared" si="496"/>
        <v>4</v>
      </c>
      <c r="E2668" s="12">
        <f t="shared" si="497"/>
        <v>17</v>
      </c>
      <c r="F2668" s="124" t="str">
        <f t="shared" si="498"/>
        <v>0</v>
      </c>
      <c r="G2668" s="1">
        <f ca="1">(OFFSET(O2668,0,MATCH(Customer!$J$6,'CDH &amp; HDH'!$P$11:$X$11,0)))</f>
        <v>35</v>
      </c>
      <c r="H2668" s="1" t="str">
        <f t="shared" si="499"/>
        <v>Heating</v>
      </c>
      <c r="I2668" s="1">
        <f ca="1">OFFSET(IF($H2668="Cooling",Customer!$C$25,Customer!$C$52),E2668,D2668)</f>
        <v>70</v>
      </c>
      <c r="J2668" s="1">
        <f ca="1">OFFSET(IF($H2668="Cooling",Customer!$L$25,Customer!$L$52),$E2668,$D2668)</f>
        <v>70</v>
      </c>
      <c r="K2668" s="16">
        <f t="shared" si="500"/>
        <v>0</v>
      </c>
      <c r="L2668" s="16">
        <f t="shared" si="501"/>
        <v>0</v>
      </c>
      <c r="M2668" s="17">
        <f t="shared" ca="1" si="493"/>
        <v>35</v>
      </c>
      <c r="N2668" s="17">
        <f t="shared" ca="1" si="494"/>
        <v>35</v>
      </c>
      <c r="O2668" s="4"/>
      <c r="P2668" s="4">
        <v>88</v>
      </c>
      <c r="Q2668" s="4">
        <v>59</v>
      </c>
      <c r="R2668" s="4">
        <v>57</v>
      </c>
      <c r="S2668" s="4">
        <v>73</v>
      </c>
      <c r="T2668" s="4">
        <v>43</v>
      </c>
      <c r="U2668" s="4">
        <v>66</v>
      </c>
      <c r="V2668" s="13">
        <v>35</v>
      </c>
      <c r="W2668" s="4">
        <v>65</v>
      </c>
      <c r="X2668" s="4">
        <v>59</v>
      </c>
      <c r="Y2668">
        <f t="shared" si="502"/>
        <v>0</v>
      </c>
      <c r="Z2668">
        <f t="shared" si="503"/>
        <v>0</v>
      </c>
    </row>
    <row r="2669" spans="2:26" x14ac:dyDescent="0.25">
      <c r="B2669" s="11">
        <f t="shared" si="504"/>
        <v>44672.708333326889</v>
      </c>
      <c r="C2669" s="1">
        <f t="shared" si="495"/>
        <v>4</v>
      </c>
      <c r="D2669" s="1">
        <f t="shared" si="496"/>
        <v>4</v>
      </c>
      <c r="E2669" s="12">
        <f t="shared" si="497"/>
        <v>18</v>
      </c>
      <c r="F2669" s="124" t="str">
        <f t="shared" si="498"/>
        <v>0</v>
      </c>
      <c r="G2669" s="1">
        <f ca="1">(OFFSET(O2669,0,MATCH(Customer!$J$6,'CDH &amp; HDH'!$P$11:$X$11,0)))</f>
        <v>35</v>
      </c>
      <c r="H2669" s="1" t="str">
        <f t="shared" si="499"/>
        <v>Heating</v>
      </c>
      <c r="I2669" s="1">
        <f ca="1">OFFSET(IF($H2669="Cooling",Customer!$C$25,Customer!$C$52),E2669,D2669)</f>
        <v>70</v>
      </c>
      <c r="J2669" s="1">
        <f ca="1">OFFSET(IF($H2669="Cooling",Customer!$L$25,Customer!$L$52),$E2669,$D2669)</f>
        <v>70</v>
      </c>
      <c r="K2669" s="16">
        <f t="shared" si="500"/>
        <v>0</v>
      </c>
      <c r="L2669" s="16">
        <f t="shared" si="501"/>
        <v>0</v>
      </c>
      <c r="M2669" s="17">
        <f t="shared" ca="1" si="493"/>
        <v>35</v>
      </c>
      <c r="N2669" s="17">
        <f t="shared" ca="1" si="494"/>
        <v>35</v>
      </c>
      <c r="O2669" s="4"/>
      <c r="P2669" s="4">
        <v>85</v>
      </c>
      <c r="Q2669" s="4">
        <v>57</v>
      </c>
      <c r="R2669" s="4">
        <v>55</v>
      </c>
      <c r="S2669" s="4">
        <v>71</v>
      </c>
      <c r="T2669" s="4">
        <v>43</v>
      </c>
      <c r="U2669" s="4">
        <v>66</v>
      </c>
      <c r="V2669" s="13">
        <v>35</v>
      </c>
      <c r="W2669" s="4">
        <v>62</v>
      </c>
      <c r="X2669" s="4">
        <v>57</v>
      </c>
      <c r="Y2669">
        <f t="shared" si="502"/>
        <v>0</v>
      </c>
      <c r="Z2669">
        <f t="shared" si="503"/>
        <v>0</v>
      </c>
    </row>
    <row r="2670" spans="2:26" x14ac:dyDescent="0.25">
      <c r="B2670" s="11">
        <f t="shared" si="504"/>
        <v>44672.749999993554</v>
      </c>
      <c r="C2670" s="1">
        <f t="shared" si="495"/>
        <v>4</v>
      </c>
      <c r="D2670" s="1">
        <f t="shared" si="496"/>
        <v>4</v>
      </c>
      <c r="E2670" s="12">
        <f t="shared" si="497"/>
        <v>19</v>
      </c>
      <c r="F2670" s="124" t="str">
        <f t="shared" si="498"/>
        <v>0</v>
      </c>
      <c r="G2670" s="1">
        <f ca="1">(OFFSET(O2670,0,MATCH(Customer!$J$6,'CDH &amp; HDH'!$P$11:$X$11,0)))</f>
        <v>34</v>
      </c>
      <c r="H2670" s="1" t="str">
        <f t="shared" si="499"/>
        <v>Heating</v>
      </c>
      <c r="I2670" s="1">
        <f ca="1">OFFSET(IF($H2670="Cooling",Customer!$C$25,Customer!$C$52),E2670,D2670)</f>
        <v>66</v>
      </c>
      <c r="J2670" s="1">
        <f ca="1">OFFSET(IF($H2670="Cooling",Customer!$L$25,Customer!$L$52),$E2670,$D2670)</f>
        <v>64</v>
      </c>
      <c r="K2670" s="16">
        <f t="shared" si="500"/>
        <v>0</v>
      </c>
      <c r="L2670" s="16">
        <f t="shared" si="501"/>
        <v>0</v>
      </c>
      <c r="M2670" s="17">
        <f t="shared" ca="1" si="493"/>
        <v>32</v>
      </c>
      <c r="N2670" s="17">
        <f t="shared" ca="1" si="494"/>
        <v>30</v>
      </c>
      <c r="O2670" s="4"/>
      <c r="P2670" s="4">
        <v>81</v>
      </c>
      <c r="Q2670" s="4">
        <v>53</v>
      </c>
      <c r="R2670" s="4">
        <v>52</v>
      </c>
      <c r="S2670" s="4">
        <v>64</v>
      </c>
      <c r="T2670" s="4">
        <v>43</v>
      </c>
      <c r="U2670" s="4">
        <v>63</v>
      </c>
      <c r="V2670" s="13">
        <v>34</v>
      </c>
      <c r="W2670" s="4">
        <v>59</v>
      </c>
      <c r="X2670" s="4">
        <v>55</v>
      </c>
      <c r="Y2670">
        <f t="shared" si="502"/>
        <v>0</v>
      </c>
      <c r="Z2670">
        <f t="shared" si="503"/>
        <v>0</v>
      </c>
    </row>
    <row r="2671" spans="2:26" x14ac:dyDescent="0.25">
      <c r="B2671" s="11">
        <f t="shared" si="504"/>
        <v>44672.791666660218</v>
      </c>
      <c r="C2671" s="1">
        <f t="shared" si="495"/>
        <v>4</v>
      </c>
      <c r="D2671" s="1">
        <f t="shared" si="496"/>
        <v>4</v>
      </c>
      <c r="E2671" s="12">
        <f t="shared" si="497"/>
        <v>20</v>
      </c>
      <c r="F2671" s="124" t="str">
        <f t="shared" si="498"/>
        <v>0</v>
      </c>
      <c r="G2671" s="1">
        <f ca="1">(OFFSET(O2671,0,MATCH(Customer!$J$6,'CDH &amp; HDH'!$P$11:$X$11,0)))</f>
        <v>34</v>
      </c>
      <c r="H2671" s="1" t="str">
        <f t="shared" si="499"/>
        <v>Heating</v>
      </c>
      <c r="I2671" s="1">
        <f ca="1">OFFSET(IF($H2671="Cooling",Customer!$C$25,Customer!$C$52),E2671,D2671)</f>
        <v>66</v>
      </c>
      <c r="J2671" s="1">
        <f ca="1">OFFSET(IF($H2671="Cooling",Customer!$L$25,Customer!$L$52),$E2671,$D2671)</f>
        <v>64</v>
      </c>
      <c r="K2671" s="16">
        <f t="shared" si="500"/>
        <v>0</v>
      </c>
      <c r="L2671" s="16">
        <f t="shared" si="501"/>
        <v>0</v>
      </c>
      <c r="M2671" s="17">
        <f t="shared" ca="1" si="493"/>
        <v>32</v>
      </c>
      <c r="N2671" s="17">
        <f t="shared" ca="1" si="494"/>
        <v>30</v>
      </c>
      <c r="O2671" s="4"/>
      <c r="P2671" s="4">
        <v>80</v>
      </c>
      <c r="Q2671" s="4">
        <v>49</v>
      </c>
      <c r="R2671" s="4">
        <v>50</v>
      </c>
      <c r="S2671" s="4">
        <v>64</v>
      </c>
      <c r="T2671" s="4">
        <v>43</v>
      </c>
      <c r="U2671" s="4">
        <v>61</v>
      </c>
      <c r="V2671" s="13">
        <v>34</v>
      </c>
      <c r="W2671" s="4">
        <v>56</v>
      </c>
      <c r="X2671" s="4">
        <v>54</v>
      </c>
      <c r="Y2671">
        <f t="shared" si="502"/>
        <v>0</v>
      </c>
      <c r="Z2671">
        <f t="shared" si="503"/>
        <v>0</v>
      </c>
    </row>
    <row r="2672" spans="2:26" x14ac:dyDescent="0.25">
      <c r="B2672" s="11">
        <f t="shared" si="504"/>
        <v>44672.833333326882</v>
      </c>
      <c r="C2672" s="1">
        <f t="shared" si="495"/>
        <v>4</v>
      </c>
      <c r="D2672" s="1">
        <f t="shared" si="496"/>
        <v>4</v>
      </c>
      <c r="E2672" s="12">
        <f t="shared" si="497"/>
        <v>21</v>
      </c>
      <c r="F2672" s="124" t="str">
        <f t="shared" si="498"/>
        <v>0</v>
      </c>
      <c r="G2672" s="1">
        <f ca="1">(OFFSET(O2672,0,MATCH(Customer!$J$6,'CDH &amp; HDH'!$P$11:$X$11,0)))</f>
        <v>35</v>
      </c>
      <c r="H2672" s="1" t="str">
        <f t="shared" si="499"/>
        <v>Heating</v>
      </c>
      <c r="I2672" s="1">
        <f ca="1">OFFSET(IF($H2672="Cooling",Customer!$C$25,Customer!$C$52),E2672,D2672)</f>
        <v>66</v>
      </c>
      <c r="J2672" s="1">
        <f ca="1">OFFSET(IF($H2672="Cooling",Customer!$L$25,Customer!$L$52),$E2672,$D2672)</f>
        <v>64</v>
      </c>
      <c r="K2672" s="16">
        <f t="shared" si="500"/>
        <v>0</v>
      </c>
      <c r="L2672" s="16">
        <f t="shared" si="501"/>
        <v>0</v>
      </c>
      <c r="M2672" s="17">
        <f t="shared" ca="1" si="493"/>
        <v>31</v>
      </c>
      <c r="N2672" s="17">
        <f t="shared" ca="1" si="494"/>
        <v>29</v>
      </c>
      <c r="O2672" s="4"/>
      <c r="P2672" s="4">
        <v>78</v>
      </c>
      <c r="Q2672" s="4">
        <v>49</v>
      </c>
      <c r="R2672" s="4">
        <v>48</v>
      </c>
      <c r="S2672" s="4">
        <v>64</v>
      </c>
      <c r="T2672" s="4">
        <v>43</v>
      </c>
      <c r="U2672" s="4">
        <v>58</v>
      </c>
      <c r="V2672" s="13">
        <v>35</v>
      </c>
      <c r="W2672" s="4">
        <v>54</v>
      </c>
      <c r="X2672" s="4">
        <v>53</v>
      </c>
      <c r="Y2672">
        <f t="shared" si="502"/>
        <v>0</v>
      </c>
      <c r="Z2672">
        <f t="shared" si="503"/>
        <v>0</v>
      </c>
    </row>
    <row r="2673" spans="2:26" x14ac:dyDescent="0.25">
      <c r="B2673" s="11">
        <f t="shared" si="504"/>
        <v>44672.874999993546</v>
      </c>
      <c r="C2673" s="1">
        <f t="shared" si="495"/>
        <v>4</v>
      </c>
      <c r="D2673" s="1">
        <f t="shared" si="496"/>
        <v>4</v>
      </c>
      <c r="E2673" s="12">
        <f t="shared" si="497"/>
        <v>22</v>
      </c>
      <c r="F2673" s="124" t="str">
        <f t="shared" si="498"/>
        <v>0</v>
      </c>
      <c r="G2673" s="1">
        <f ca="1">(OFFSET(O2673,0,MATCH(Customer!$J$6,'CDH &amp; HDH'!$P$11:$X$11,0)))</f>
        <v>33</v>
      </c>
      <c r="H2673" s="1" t="str">
        <f t="shared" si="499"/>
        <v>Heating</v>
      </c>
      <c r="I2673" s="1">
        <f ca="1">OFFSET(IF($H2673="Cooling",Customer!$C$25,Customer!$C$52),E2673,D2673)</f>
        <v>66</v>
      </c>
      <c r="J2673" s="1">
        <f ca="1">OFFSET(IF($H2673="Cooling",Customer!$L$25,Customer!$L$52),$E2673,$D2673)</f>
        <v>64</v>
      </c>
      <c r="K2673" s="16">
        <f t="shared" si="500"/>
        <v>0</v>
      </c>
      <c r="L2673" s="16">
        <f t="shared" si="501"/>
        <v>0</v>
      </c>
      <c r="M2673" s="17">
        <f t="shared" ca="1" si="493"/>
        <v>33</v>
      </c>
      <c r="N2673" s="17">
        <f t="shared" ca="1" si="494"/>
        <v>31</v>
      </c>
      <c r="O2673" s="4"/>
      <c r="P2673" s="4">
        <v>73</v>
      </c>
      <c r="Q2673" s="4">
        <v>47</v>
      </c>
      <c r="R2673" s="4">
        <v>46</v>
      </c>
      <c r="S2673" s="4">
        <v>64</v>
      </c>
      <c r="T2673" s="4">
        <v>43</v>
      </c>
      <c r="U2673" s="4">
        <v>57</v>
      </c>
      <c r="V2673" s="13">
        <v>33</v>
      </c>
      <c r="W2673" s="4">
        <v>53</v>
      </c>
      <c r="X2673" s="4">
        <v>53</v>
      </c>
      <c r="Y2673">
        <f t="shared" si="502"/>
        <v>0</v>
      </c>
      <c r="Z2673">
        <f t="shared" si="503"/>
        <v>0</v>
      </c>
    </row>
    <row r="2674" spans="2:26" x14ac:dyDescent="0.25">
      <c r="B2674" s="11">
        <f t="shared" si="504"/>
        <v>44672.91666666021</v>
      </c>
      <c r="C2674" s="1">
        <f t="shared" si="495"/>
        <v>4</v>
      </c>
      <c r="D2674" s="1">
        <f t="shared" si="496"/>
        <v>4</v>
      </c>
      <c r="E2674" s="12">
        <f t="shared" si="497"/>
        <v>23</v>
      </c>
      <c r="F2674" s="124" t="str">
        <f t="shared" si="498"/>
        <v>0</v>
      </c>
      <c r="G2674" s="1">
        <f ca="1">(OFFSET(O2674,0,MATCH(Customer!$J$6,'CDH &amp; HDH'!$P$11:$X$11,0)))</f>
        <v>34</v>
      </c>
      <c r="H2674" s="1" t="str">
        <f t="shared" si="499"/>
        <v>Heating</v>
      </c>
      <c r="I2674" s="1">
        <f ca="1">OFFSET(IF($H2674="Cooling",Customer!$C$25,Customer!$C$52),E2674,D2674)</f>
        <v>66</v>
      </c>
      <c r="J2674" s="1">
        <f ca="1">OFFSET(IF($H2674="Cooling",Customer!$L$25,Customer!$L$52),$E2674,$D2674)</f>
        <v>64</v>
      </c>
      <c r="K2674" s="16">
        <f t="shared" si="500"/>
        <v>0</v>
      </c>
      <c r="L2674" s="16">
        <f t="shared" si="501"/>
        <v>0</v>
      </c>
      <c r="M2674" s="17">
        <f t="shared" ca="1" si="493"/>
        <v>32</v>
      </c>
      <c r="N2674" s="17">
        <f t="shared" ca="1" si="494"/>
        <v>30</v>
      </c>
      <c r="O2674" s="4"/>
      <c r="P2674" s="4">
        <v>71</v>
      </c>
      <c r="Q2674" s="4">
        <v>46</v>
      </c>
      <c r="R2674" s="4">
        <v>44</v>
      </c>
      <c r="S2674" s="4">
        <v>67</v>
      </c>
      <c r="T2674" s="4">
        <v>43</v>
      </c>
      <c r="U2674" s="4">
        <v>57</v>
      </c>
      <c r="V2674" s="13">
        <v>34</v>
      </c>
      <c r="W2674" s="4">
        <v>51</v>
      </c>
      <c r="X2674" s="4">
        <v>49</v>
      </c>
      <c r="Y2674">
        <f t="shared" si="502"/>
        <v>0</v>
      </c>
      <c r="Z2674">
        <f t="shared" si="503"/>
        <v>0</v>
      </c>
    </row>
    <row r="2675" spans="2:26" x14ac:dyDescent="0.25">
      <c r="B2675" s="11">
        <f t="shared" si="504"/>
        <v>44672.958333326875</v>
      </c>
      <c r="C2675" s="1">
        <f t="shared" si="495"/>
        <v>4</v>
      </c>
      <c r="D2675" s="1">
        <f t="shared" si="496"/>
        <v>4</v>
      </c>
      <c r="E2675" s="12">
        <f t="shared" si="497"/>
        <v>24</v>
      </c>
      <c r="F2675" s="124" t="str">
        <f t="shared" si="498"/>
        <v>0</v>
      </c>
      <c r="G2675" s="1">
        <f ca="1">(OFFSET(O2675,0,MATCH(Customer!$J$6,'CDH &amp; HDH'!$P$11:$X$11,0)))</f>
        <v>34</v>
      </c>
      <c r="H2675" s="1" t="str">
        <f t="shared" si="499"/>
        <v>Heating</v>
      </c>
      <c r="I2675" s="1">
        <f ca="1">OFFSET(IF($H2675="Cooling",Customer!$C$25,Customer!$C$52),E2675,D2675)</f>
        <v>66</v>
      </c>
      <c r="J2675" s="1">
        <f ca="1">OFFSET(IF($H2675="Cooling",Customer!$L$25,Customer!$L$52),$E2675,$D2675)</f>
        <v>64</v>
      </c>
      <c r="K2675" s="16">
        <f t="shared" si="500"/>
        <v>0</v>
      </c>
      <c r="L2675" s="16">
        <f t="shared" si="501"/>
        <v>0</v>
      </c>
      <c r="M2675" s="17">
        <f t="shared" ca="1" si="493"/>
        <v>32</v>
      </c>
      <c r="N2675" s="17">
        <f t="shared" ca="1" si="494"/>
        <v>30</v>
      </c>
      <c r="O2675" s="4"/>
      <c r="P2675" s="4">
        <v>68</v>
      </c>
      <c r="Q2675" s="4">
        <v>46</v>
      </c>
      <c r="R2675" s="4">
        <v>43</v>
      </c>
      <c r="S2675" s="4">
        <v>65</v>
      </c>
      <c r="T2675" s="4">
        <v>43</v>
      </c>
      <c r="U2675" s="4">
        <v>58</v>
      </c>
      <c r="V2675" s="13">
        <v>34</v>
      </c>
      <c r="W2675" s="4">
        <v>50</v>
      </c>
      <c r="X2675" s="4">
        <v>46</v>
      </c>
      <c r="Y2675">
        <f t="shared" si="502"/>
        <v>0</v>
      </c>
      <c r="Z2675">
        <f t="shared" si="503"/>
        <v>0</v>
      </c>
    </row>
    <row r="2676" spans="2:26" x14ac:dyDescent="0.25">
      <c r="B2676" s="11">
        <f t="shared" si="504"/>
        <v>44672.999999993539</v>
      </c>
      <c r="C2676" s="1">
        <f t="shared" si="495"/>
        <v>4</v>
      </c>
      <c r="D2676" s="1">
        <f t="shared" si="496"/>
        <v>5</v>
      </c>
      <c r="E2676" s="12">
        <f t="shared" si="497"/>
        <v>1</v>
      </c>
      <c r="F2676" s="124" t="str">
        <f t="shared" si="498"/>
        <v>0</v>
      </c>
      <c r="G2676" s="1">
        <f ca="1">(OFFSET(O2676,0,MATCH(Customer!$J$6,'CDH &amp; HDH'!$P$11:$X$11,0)))</f>
        <v>35</v>
      </c>
      <c r="H2676" s="1" t="str">
        <f t="shared" si="499"/>
        <v>Heating</v>
      </c>
      <c r="I2676" s="1">
        <f ca="1">OFFSET(IF($H2676="Cooling",Customer!$C$25,Customer!$C$52),E2676,D2676)</f>
        <v>66</v>
      </c>
      <c r="J2676" s="1">
        <f ca="1">OFFSET(IF($H2676="Cooling",Customer!$L$25,Customer!$L$52),$E2676,$D2676)</f>
        <v>64</v>
      </c>
      <c r="K2676" s="16">
        <f t="shared" si="500"/>
        <v>0</v>
      </c>
      <c r="L2676" s="16">
        <f t="shared" si="501"/>
        <v>0</v>
      </c>
      <c r="M2676" s="17">
        <f t="shared" ca="1" si="493"/>
        <v>31</v>
      </c>
      <c r="N2676" s="17">
        <f t="shared" ca="1" si="494"/>
        <v>29</v>
      </c>
      <c r="O2676" s="4"/>
      <c r="P2676" s="4">
        <v>66</v>
      </c>
      <c r="Q2676" s="4">
        <v>43</v>
      </c>
      <c r="R2676" s="4">
        <v>41</v>
      </c>
      <c r="S2676" s="4">
        <v>64</v>
      </c>
      <c r="T2676" s="4">
        <v>43</v>
      </c>
      <c r="U2676" s="4">
        <v>58</v>
      </c>
      <c r="V2676" s="13">
        <v>35</v>
      </c>
      <c r="W2676" s="4">
        <v>51</v>
      </c>
      <c r="X2676" s="4">
        <v>44</v>
      </c>
      <c r="Y2676">
        <f t="shared" si="502"/>
        <v>0</v>
      </c>
      <c r="Z2676">
        <f t="shared" si="503"/>
        <v>0</v>
      </c>
    </row>
    <row r="2677" spans="2:26" x14ac:dyDescent="0.25">
      <c r="B2677" s="11">
        <f t="shared" si="504"/>
        <v>44673.041666660203</v>
      </c>
      <c r="C2677" s="1">
        <f t="shared" si="495"/>
        <v>4</v>
      </c>
      <c r="D2677" s="1">
        <f t="shared" si="496"/>
        <v>5</v>
      </c>
      <c r="E2677" s="12">
        <f t="shared" si="497"/>
        <v>2</v>
      </c>
      <c r="F2677" s="124" t="str">
        <f t="shared" si="498"/>
        <v>0</v>
      </c>
      <c r="G2677" s="1">
        <f ca="1">(OFFSET(O2677,0,MATCH(Customer!$J$6,'CDH &amp; HDH'!$P$11:$X$11,0)))</f>
        <v>34</v>
      </c>
      <c r="H2677" s="1" t="str">
        <f t="shared" si="499"/>
        <v>Heating</v>
      </c>
      <c r="I2677" s="1">
        <f ca="1">OFFSET(IF($H2677="Cooling",Customer!$C$25,Customer!$C$52),E2677,D2677)</f>
        <v>66</v>
      </c>
      <c r="J2677" s="1">
        <f ca="1">OFFSET(IF($H2677="Cooling",Customer!$L$25,Customer!$L$52),$E2677,$D2677)</f>
        <v>64</v>
      </c>
      <c r="K2677" s="16">
        <f t="shared" si="500"/>
        <v>0</v>
      </c>
      <c r="L2677" s="16">
        <f t="shared" si="501"/>
        <v>0</v>
      </c>
      <c r="M2677" s="17">
        <f t="shared" ca="1" si="493"/>
        <v>32</v>
      </c>
      <c r="N2677" s="17">
        <f t="shared" ca="1" si="494"/>
        <v>30</v>
      </c>
      <c r="O2677" s="4"/>
      <c r="P2677" s="4">
        <v>65</v>
      </c>
      <c r="Q2677" s="4">
        <v>42</v>
      </c>
      <c r="R2677" s="4">
        <v>40</v>
      </c>
      <c r="S2677" s="4">
        <v>61</v>
      </c>
      <c r="T2677" s="4">
        <v>43</v>
      </c>
      <c r="U2677" s="4">
        <v>58</v>
      </c>
      <c r="V2677" s="13">
        <v>34</v>
      </c>
      <c r="W2677" s="4">
        <v>48</v>
      </c>
      <c r="X2677" s="4">
        <v>42</v>
      </c>
      <c r="Y2677">
        <f t="shared" si="502"/>
        <v>0</v>
      </c>
      <c r="Z2677">
        <f t="shared" si="503"/>
        <v>0</v>
      </c>
    </row>
    <row r="2678" spans="2:26" x14ac:dyDescent="0.25">
      <c r="B2678" s="11">
        <f t="shared" si="504"/>
        <v>44673.083333326867</v>
      </c>
      <c r="C2678" s="1">
        <f t="shared" si="495"/>
        <v>4</v>
      </c>
      <c r="D2678" s="1">
        <f t="shared" si="496"/>
        <v>5</v>
      </c>
      <c r="E2678" s="12">
        <f t="shared" si="497"/>
        <v>3</v>
      </c>
      <c r="F2678" s="124" t="str">
        <f t="shared" si="498"/>
        <v>0</v>
      </c>
      <c r="G2678" s="1">
        <f ca="1">(OFFSET(O2678,0,MATCH(Customer!$J$6,'CDH &amp; HDH'!$P$11:$X$11,0)))</f>
        <v>32</v>
      </c>
      <c r="H2678" s="1" t="str">
        <f t="shared" si="499"/>
        <v>Heating</v>
      </c>
      <c r="I2678" s="1">
        <f ca="1">OFFSET(IF($H2678="Cooling",Customer!$C$25,Customer!$C$52),E2678,D2678)</f>
        <v>66</v>
      </c>
      <c r="J2678" s="1">
        <f ca="1">OFFSET(IF($H2678="Cooling",Customer!$L$25,Customer!$L$52),$E2678,$D2678)</f>
        <v>64</v>
      </c>
      <c r="K2678" s="16">
        <f t="shared" si="500"/>
        <v>0</v>
      </c>
      <c r="L2678" s="16">
        <f t="shared" si="501"/>
        <v>0</v>
      </c>
      <c r="M2678" s="17">
        <f t="shared" ca="1" si="493"/>
        <v>34</v>
      </c>
      <c r="N2678" s="17">
        <f t="shared" ca="1" si="494"/>
        <v>32</v>
      </c>
      <c r="O2678" s="4"/>
      <c r="P2678" s="4">
        <v>63</v>
      </c>
      <c r="Q2678" s="4">
        <v>40</v>
      </c>
      <c r="R2678" s="4">
        <v>39</v>
      </c>
      <c r="S2678" s="4">
        <v>59</v>
      </c>
      <c r="T2678" s="4">
        <v>43</v>
      </c>
      <c r="U2678" s="4">
        <v>57</v>
      </c>
      <c r="V2678" s="13">
        <v>32</v>
      </c>
      <c r="W2678" s="4">
        <v>47</v>
      </c>
      <c r="X2678" s="4">
        <v>40</v>
      </c>
      <c r="Y2678">
        <f t="shared" si="502"/>
        <v>0</v>
      </c>
      <c r="Z2678">
        <f t="shared" si="503"/>
        <v>0</v>
      </c>
    </row>
    <row r="2679" spans="2:26" x14ac:dyDescent="0.25">
      <c r="B2679" s="11">
        <f t="shared" si="504"/>
        <v>44673.124999993532</v>
      </c>
      <c r="C2679" s="1">
        <f t="shared" si="495"/>
        <v>4</v>
      </c>
      <c r="D2679" s="1">
        <f t="shared" si="496"/>
        <v>5</v>
      </c>
      <c r="E2679" s="12">
        <f t="shared" si="497"/>
        <v>4</v>
      </c>
      <c r="F2679" s="124" t="str">
        <f t="shared" si="498"/>
        <v>0</v>
      </c>
      <c r="G2679" s="1">
        <f ca="1">(OFFSET(O2679,0,MATCH(Customer!$J$6,'CDH &amp; HDH'!$P$11:$X$11,0)))</f>
        <v>31</v>
      </c>
      <c r="H2679" s="1" t="str">
        <f t="shared" si="499"/>
        <v>Heating</v>
      </c>
      <c r="I2679" s="1">
        <f ca="1">OFFSET(IF($H2679="Cooling",Customer!$C$25,Customer!$C$52),E2679,D2679)</f>
        <v>66</v>
      </c>
      <c r="J2679" s="1">
        <f ca="1">OFFSET(IF($H2679="Cooling",Customer!$L$25,Customer!$L$52),$E2679,$D2679)</f>
        <v>64</v>
      </c>
      <c r="K2679" s="16">
        <f t="shared" si="500"/>
        <v>0</v>
      </c>
      <c r="L2679" s="16">
        <f t="shared" si="501"/>
        <v>0</v>
      </c>
      <c r="M2679" s="17">
        <f t="shared" ca="1" si="493"/>
        <v>35</v>
      </c>
      <c r="N2679" s="17">
        <f t="shared" ca="1" si="494"/>
        <v>33</v>
      </c>
      <c r="O2679" s="4"/>
      <c r="P2679" s="4">
        <v>61</v>
      </c>
      <c r="Q2679" s="4">
        <v>38</v>
      </c>
      <c r="R2679" s="4">
        <v>38</v>
      </c>
      <c r="S2679" s="4">
        <v>61</v>
      </c>
      <c r="T2679" s="4">
        <v>43</v>
      </c>
      <c r="U2679" s="4">
        <v>56</v>
      </c>
      <c r="V2679" s="13">
        <v>31</v>
      </c>
      <c r="W2679" s="4">
        <v>45</v>
      </c>
      <c r="X2679" s="4">
        <v>39</v>
      </c>
      <c r="Y2679">
        <f t="shared" si="502"/>
        <v>0</v>
      </c>
      <c r="Z2679">
        <f t="shared" si="503"/>
        <v>0</v>
      </c>
    </row>
    <row r="2680" spans="2:26" x14ac:dyDescent="0.25">
      <c r="B2680" s="11">
        <f t="shared" si="504"/>
        <v>44673.166666660196</v>
      </c>
      <c r="C2680" s="1">
        <f t="shared" si="495"/>
        <v>4</v>
      </c>
      <c r="D2680" s="1">
        <f t="shared" si="496"/>
        <v>5</v>
      </c>
      <c r="E2680" s="12">
        <f t="shared" si="497"/>
        <v>5</v>
      </c>
      <c r="F2680" s="124" t="str">
        <f t="shared" si="498"/>
        <v>0</v>
      </c>
      <c r="G2680" s="1">
        <f ca="1">(OFFSET(O2680,0,MATCH(Customer!$J$6,'CDH &amp; HDH'!$P$11:$X$11,0)))</f>
        <v>30</v>
      </c>
      <c r="H2680" s="1" t="str">
        <f t="shared" si="499"/>
        <v>Heating</v>
      </c>
      <c r="I2680" s="1">
        <f ca="1">OFFSET(IF($H2680="Cooling",Customer!$C$25,Customer!$C$52),E2680,D2680)</f>
        <v>66</v>
      </c>
      <c r="J2680" s="1">
        <f ca="1">OFFSET(IF($H2680="Cooling",Customer!$L$25,Customer!$L$52),$E2680,$D2680)</f>
        <v>64</v>
      </c>
      <c r="K2680" s="16">
        <f t="shared" si="500"/>
        <v>0</v>
      </c>
      <c r="L2680" s="16">
        <f t="shared" si="501"/>
        <v>0</v>
      </c>
      <c r="M2680" s="17">
        <f t="shared" ca="1" si="493"/>
        <v>36</v>
      </c>
      <c r="N2680" s="17">
        <f t="shared" ca="1" si="494"/>
        <v>34</v>
      </c>
      <c r="O2680" s="4"/>
      <c r="P2680" s="4">
        <v>58</v>
      </c>
      <c r="Q2680" s="4">
        <v>36</v>
      </c>
      <c r="R2680" s="4">
        <v>38</v>
      </c>
      <c r="S2680" s="4">
        <v>61</v>
      </c>
      <c r="T2680" s="4">
        <v>43</v>
      </c>
      <c r="U2680" s="4">
        <v>55</v>
      </c>
      <c r="V2680" s="13">
        <v>30</v>
      </c>
      <c r="W2680" s="4">
        <v>43</v>
      </c>
      <c r="X2680" s="4">
        <v>38</v>
      </c>
      <c r="Y2680">
        <f t="shared" si="502"/>
        <v>0</v>
      </c>
      <c r="Z2680">
        <f t="shared" si="503"/>
        <v>0</v>
      </c>
    </row>
    <row r="2681" spans="2:26" x14ac:dyDescent="0.25">
      <c r="B2681" s="11">
        <f t="shared" si="504"/>
        <v>44673.20833332686</v>
      </c>
      <c r="C2681" s="1">
        <f t="shared" si="495"/>
        <v>4</v>
      </c>
      <c r="D2681" s="1">
        <f t="shared" si="496"/>
        <v>5</v>
      </c>
      <c r="E2681" s="12">
        <f t="shared" si="497"/>
        <v>6</v>
      </c>
      <c r="F2681" s="124" t="str">
        <f t="shared" si="498"/>
        <v>0</v>
      </c>
      <c r="G2681" s="1">
        <f ca="1">(OFFSET(O2681,0,MATCH(Customer!$J$6,'CDH &amp; HDH'!$P$11:$X$11,0)))</f>
        <v>30</v>
      </c>
      <c r="H2681" s="1" t="str">
        <f t="shared" si="499"/>
        <v>Heating</v>
      </c>
      <c r="I2681" s="1">
        <f ca="1">OFFSET(IF($H2681="Cooling",Customer!$C$25,Customer!$C$52),E2681,D2681)</f>
        <v>66</v>
      </c>
      <c r="J2681" s="1">
        <f ca="1">OFFSET(IF($H2681="Cooling",Customer!$L$25,Customer!$L$52),$E2681,$D2681)</f>
        <v>64</v>
      </c>
      <c r="K2681" s="16">
        <f t="shared" si="500"/>
        <v>0</v>
      </c>
      <c r="L2681" s="16">
        <f t="shared" si="501"/>
        <v>0</v>
      </c>
      <c r="M2681" s="17">
        <f t="shared" ca="1" si="493"/>
        <v>36</v>
      </c>
      <c r="N2681" s="17">
        <f t="shared" ca="1" si="494"/>
        <v>34</v>
      </c>
      <c r="O2681" s="4"/>
      <c r="P2681" s="4">
        <v>59</v>
      </c>
      <c r="Q2681" s="4">
        <v>37</v>
      </c>
      <c r="R2681" s="4">
        <v>37</v>
      </c>
      <c r="S2681" s="4">
        <v>61</v>
      </c>
      <c r="T2681" s="4">
        <v>43</v>
      </c>
      <c r="U2681" s="4">
        <v>55</v>
      </c>
      <c r="V2681" s="13">
        <v>30</v>
      </c>
      <c r="W2681" s="4">
        <v>43</v>
      </c>
      <c r="X2681" s="4">
        <v>38</v>
      </c>
      <c r="Y2681">
        <f t="shared" si="502"/>
        <v>0</v>
      </c>
      <c r="Z2681">
        <f t="shared" si="503"/>
        <v>0</v>
      </c>
    </row>
    <row r="2682" spans="2:26" x14ac:dyDescent="0.25">
      <c r="B2682" s="11">
        <f t="shared" si="504"/>
        <v>44673.249999993524</v>
      </c>
      <c r="C2682" s="1">
        <f t="shared" si="495"/>
        <v>4</v>
      </c>
      <c r="D2682" s="1">
        <f t="shared" si="496"/>
        <v>5</v>
      </c>
      <c r="E2682" s="12">
        <f t="shared" si="497"/>
        <v>7</v>
      </c>
      <c r="F2682" s="124" t="str">
        <f t="shared" si="498"/>
        <v>0</v>
      </c>
      <c r="G2682" s="1">
        <f ca="1">(OFFSET(O2682,0,MATCH(Customer!$J$6,'CDH &amp; HDH'!$P$11:$X$11,0)))</f>
        <v>30</v>
      </c>
      <c r="H2682" s="1" t="str">
        <f t="shared" si="499"/>
        <v>Heating</v>
      </c>
      <c r="I2682" s="1">
        <f ca="1">OFFSET(IF($H2682="Cooling",Customer!$C$25,Customer!$C$52),E2682,D2682)</f>
        <v>66</v>
      </c>
      <c r="J2682" s="1">
        <f ca="1">OFFSET(IF($H2682="Cooling",Customer!$L$25,Customer!$L$52),$E2682,$D2682)</f>
        <v>64</v>
      </c>
      <c r="K2682" s="16">
        <f t="shared" si="500"/>
        <v>0</v>
      </c>
      <c r="L2682" s="16">
        <f t="shared" si="501"/>
        <v>0</v>
      </c>
      <c r="M2682" s="17">
        <f t="shared" ca="1" si="493"/>
        <v>36</v>
      </c>
      <c r="N2682" s="17">
        <f t="shared" ca="1" si="494"/>
        <v>34</v>
      </c>
      <c r="O2682" s="4"/>
      <c r="P2682" s="4">
        <v>62</v>
      </c>
      <c r="Q2682" s="4">
        <v>40</v>
      </c>
      <c r="R2682" s="4">
        <v>37</v>
      </c>
      <c r="S2682" s="4">
        <v>60</v>
      </c>
      <c r="T2682" s="4">
        <v>45</v>
      </c>
      <c r="U2682" s="4">
        <v>56</v>
      </c>
      <c r="V2682" s="13">
        <v>30</v>
      </c>
      <c r="W2682" s="4">
        <v>44</v>
      </c>
      <c r="X2682" s="4">
        <v>41</v>
      </c>
      <c r="Y2682">
        <f t="shared" si="502"/>
        <v>0</v>
      </c>
      <c r="Z2682">
        <f t="shared" si="503"/>
        <v>0</v>
      </c>
    </row>
    <row r="2683" spans="2:26" x14ac:dyDescent="0.25">
      <c r="B2683" s="11">
        <f t="shared" si="504"/>
        <v>44673.291666660189</v>
      </c>
      <c r="C2683" s="1">
        <f t="shared" si="495"/>
        <v>4</v>
      </c>
      <c r="D2683" s="1">
        <f t="shared" si="496"/>
        <v>5</v>
      </c>
      <c r="E2683" s="12">
        <f t="shared" si="497"/>
        <v>8</v>
      </c>
      <c r="F2683" s="124" t="str">
        <f t="shared" si="498"/>
        <v>0</v>
      </c>
      <c r="G2683" s="1">
        <f ca="1">(OFFSET(O2683,0,MATCH(Customer!$J$6,'CDH &amp; HDH'!$P$11:$X$11,0)))</f>
        <v>33</v>
      </c>
      <c r="H2683" s="1" t="str">
        <f t="shared" si="499"/>
        <v>Heating</v>
      </c>
      <c r="I2683" s="1">
        <f ca="1">OFFSET(IF($H2683="Cooling",Customer!$C$25,Customer!$C$52),E2683,D2683)</f>
        <v>70</v>
      </c>
      <c r="J2683" s="1">
        <f ca="1">OFFSET(IF($H2683="Cooling",Customer!$L$25,Customer!$L$52),$E2683,$D2683)</f>
        <v>70</v>
      </c>
      <c r="K2683" s="16">
        <f t="shared" si="500"/>
        <v>0</v>
      </c>
      <c r="L2683" s="16">
        <f t="shared" si="501"/>
        <v>0</v>
      </c>
      <c r="M2683" s="17">
        <f t="shared" ca="1" si="493"/>
        <v>37</v>
      </c>
      <c r="N2683" s="17">
        <f t="shared" ca="1" si="494"/>
        <v>37</v>
      </c>
      <c r="O2683" s="4"/>
      <c r="P2683" s="4">
        <v>68</v>
      </c>
      <c r="Q2683" s="4">
        <v>42</v>
      </c>
      <c r="R2683" s="4">
        <v>43</v>
      </c>
      <c r="S2683" s="4">
        <v>61</v>
      </c>
      <c r="T2683" s="4">
        <v>45</v>
      </c>
      <c r="U2683" s="4">
        <v>60</v>
      </c>
      <c r="V2683" s="13">
        <v>33</v>
      </c>
      <c r="W2683" s="4">
        <v>47</v>
      </c>
      <c r="X2683" s="4">
        <v>45</v>
      </c>
      <c r="Y2683">
        <f t="shared" si="502"/>
        <v>0</v>
      </c>
      <c r="Z2683">
        <f t="shared" si="503"/>
        <v>0</v>
      </c>
    </row>
    <row r="2684" spans="2:26" x14ac:dyDescent="0.25">
      <c r="B2684" s="11">
        <f t="shared" si="504"/>
        <v>44673.333333326853</v>
      </c>
      <c r="C2684" s="1">
        <f t="shared" si="495"/>
        <v>4</v>
      </c>
      <c r="D2684" s="1">
        <f t="shared" si="496"/>
        <v>5</v>
      </c>
      <c r="E2684" s="12">
        <f t="shared" si="497"/>
        <v>9</v>
      </c>
      <c r="F2684" s="124" t="str">
        <f t="shared" si="498"/>
        <v>0</v>
      </c>
      <c r="G2684" s="1">
        <f ca="1">(OFFSET(O2684,0,MATCH(Customer!$J$6,'CDH &amp; HDH'!$P$11:$X$11,0)))</f>
        <v>37</v>
      </c>
      <c r="H2684" s="1" t="str">
        <f t="shared" si="499"/>
        <v>Heating</v>
      </c>
      <c r="I2684" s="1">
        <f ca="1">OFFSET(IF($H2684="Cooling",Customer!$C$25,Customer!$C$52),E2684,D2684)</f>
        <v>70</v>
      </c>
      <c r="J2684" s="1">
        <f ca="1">OFFSET(IF($H2684="Cooling",Customer!$L$25,Customer!$L$52),$E2684,$D2684)</f>
        <v>70</v>
      </c>
      <c r="K2684" s="16">
        <f t="shared" si="500"/>
        <v>0</v>
      </c>
      <c r="L2684" s="16">
        <f t="shared" si="501"/>
        <v>0</v>
      </c>
      <c r="M2684" s="17">
        <f t="shared" ca="1" si="493"/>
        <v>33</v>
      </c>
      <c r="N2684" s="17">
        <f t="shared" ca="1" si="494"/>
        <v>33</v>
      </c>
      <c r="O2684" s="4"/>
      <c r="P2684" s="4">
        <v>73</v>
      </c>
      <c r="Q2684" s="4">
        <v>44</v>
      </c>
      <c r="R2684" s="4">
        <v>50</v>
      </c>
      <c r="S2684" s="4">
        <v>61</v>
      </c>
      <c r="T2684" s="4">
        <v>45</v>
      </c>
      <c r="U2684" s="4">
        <v>67</v>
      </c>
      <c r="V2684" s="13">
        <v>37</v>
      </c>
      <c r="W2684" s="4">
        <v>49</v>
      </c>
      <c r="X2684" s="4">
        <v>50</v>
      </c>
      <c r="Y2684">
        <f t="shared" si="502"/>
        <v>0</v>
      </c>
      <c r="Z2684">
        <f t="shared" si="503"/>
        <v>0</v>
      </c>
    </row>
    <row r="2685" spans="2:26" x14ac:dyDescent="0.25">
      <c r="B2685" s="11">
        <f t="shared" si="504"/>
        <v>44673.374999993517</v>
      </c>
      <c r="C2685" s="1">
        <f t="shared" si="495"/>
        <v>4</v>
      </c>
      <c r="D2685" s="1">
        <f t="shared" si="496"/>
        <v>5</v>
      </c>
      <c r="E2685" s="12">
        <f t="shared" si="497"/>
        <v>10</v>
      </c>
      <c r="F2685" s="124" t="str">
        <f t="shared" si="498"/>
        <v>0</v>
      </c>
      <c r="G2685" s="1">
        <f ca="1">(OFFSET(O2685,0,MATCH(Customer!$J$6,'CDH &amp; HDH'!$P$11:$X$11,0)))</f>
        <v>41</v>
      </c>
      <c r="H2685" s="1" t="str">
        <f t="shared" si="499"/>
        <v>Heating</v>
      </c>
      <c r="I2685" s="1">
        <f ca="1">OFFSET(IF($H2685="Cooling",Customer!$C$25,Customer!$C$52),E2685,D2685)</f>
        <v>70</v>
      </c>
      <c r="J2685" s="1">
        <f ca="1">OFFSET(IF($H2685="Cooling",Customer!$L$25,Customer!$L$52),$E2685,$D2685)</f>
        <v>70</v>
      </c>
      <c r="K2685" s="16">
        <f t="shared" si="500"/>
        <v>0</v>
      </c>
      <c r="L2685" s="16">
        <f t="shared" si="501"/>
        <v>0</v>
      </c>
      <c r="M2685" s="17">
        <f t="shared" ca="1" si="493"/>
        <v>29</v>
      </c>
      <c r="N2685" s="17">
        <f t="shared" ca="1" si="494"/>
        <v>29</v>
      </c>
      <c r="O2685" s="4"/>
      <c r="P2685" s="4">
        <v>79</v>
      </c>
      <c r="Q2685" s="4">
        <v>46</v>
      </c>
      <c r="R2685" s="4">
        <v>56</v>
      </c>
      <c r="S2685" s="4">
        <v>63</v>
      </c>
      <c r="T2685" s="4">
        <v>46</v>
      </c>
      <c r="U2685" s="4">
        <v>72</v>
      </c>
      <c r="V2685" s="13">
        <v>41</v>
      </c>
      <c r="W2685" s="4">
        <v>52</v>
      </c>
      <c r="X2685" s="4">
        <v>53</v>
      </c>
      <c r="Y2685">
        <f t="shared" si="502"/>
        <v>0</v>
      </c>
      <c r="Z2685">
        <f t="shared" si="503"/>
        <v>0</v>
      </c>
    </row>
    <row r="2686" spans="2:26" x14ac:dyDescent="0.25">
      <c r="B2686" s="11">
        <f t="shared" si="504"/>
        <v>44673.416666660181</v>
      </c>
      <c r="C2686" s="1">
        <f t="shared" si="495"/>
        <v>4</v>
      </c>
      <c r="D2686" s="1">
        <f t="shared" si="496"/>
        <v>5</v>
      </c>
      <c r="E2686" s="12">
        <f t="shared" si="497"/>
        <v>11</v>
      </c>
      <c r="F2686" s="124" t="str">
        <f t="shared" si="498"/>
        <v>0</v>
      </c>
      <c r="G2686" s="1">
        <f ca="1">(OFFSET(O2686,0,MATCH(Customer!$J$6,'CDH &amp; HDH'!$P$11:$X$11,0)))</f>
        <v>45</v>
      </c>
      <c r="H2686" s="1" t="str">
        <f t="shared" si="499"/>
        <v>Heating</v>
      </c>
      <c r="I2686" s="1">
        <f ca="1">OFFSET(IF($H2686="Cooling",Customer!$C$25,Customer!$C$52),E2686,D2686)</f>
        <v>70</v>
      </c>
      <c r="J2686" s="1">
        <f ca="1">OFFSET(IF($H2686="Cooling",Customer!$L$25,Customer!$L$52),$E2686,$D2686)</f>
        <v>70</v>
      </c>
      <c r="K2686" s="16">
        <f t="shared" si="500"/>
        <v>0</v>
      </c>
      <c r="L2686" s="16">
        <f t="shared" si="501"/>
        <v>0</v>
      </c>
      <c r="M2686" s="17">
        <f t="shared" ca="1" si="493"/>
        <v>25</v>
      </c>
      <c r="N2686" s="17">
        <f t="shared" ca="1" si="494"/>
        <v>25</v>
      </c>
      <c r="O2686" s="4"/>
      <c r="P2686" s="4">
        <v>85</v>
      </c>
      <c r="Q2686" s="4">
        <v>49</v>
      </c>
      <c r="R2686" s="4">
        <v>58</v>
      </c>
      <c r="S2686" s="4">
        <v>62</v>
      </c>
      <c r="T2686" s="4">
        <v>48</v>
      </c>
      <c r="U2686" s="4">
        <v>75</v>
      </c>
      <c r="V2686" s="13">
        <v>45</v>
      </c>
      <c r="W2686" s="4">
        <v>53</v>
      </c>
      <c r="X2686" s="4">
        <v>56</v>
      </c>
      <c r="Y2686">
        <f t="shared" si="502"/>
        <v>0</v>
      </c>
      <c r="Z2686">
        <f t="shared" si="503"/>
        <v>0</v>
      </c>
    </row>
    <row r="2687" spans="2:26" x14ac:dyDescent="0.25">
      <c r="B2687" s="11">
        <f t="shared" si="504"/>
        <v>44673.458333326846</v>
      </c>
      <c r="C2687" s="1">
        <f t="shared" si="495"/>
        <v>4</v>
      </c>
      <c r="D2687" s="1">
        <f t="shared" si="496"/>
        <v>5</v>
      </c>
      <c r="E2687" s="12">
        <f t="shared" si="497"/>
        <v>12</v>
      </c>
      <c r="F2687" s="124" t="str">
        <f t="shared" si="498"/>
        <v>0</v>
      </c>
      <c r="G2687" s="1">
        <f ca="1">(OFFSET(O2687,0,MATCH(Customer!$J$6,'CDH &amp; HDH'!$P$11:$X$11,0)))</f>
        <v>50</v>
      </c>
      <c r="H2687" s="1" t="str">
        <f t="shared" si="499"/>
        <v>Heating</v>
      </c>
      <c r="I2687" s="1">
        <f ca="1">OFFSET(IF($H2687="Cooling",Customer!$C$25,Customer!$C$52),E2687,D2687)</f>
        <v>70</v>
      </c>
      <c r="J2687" s="1">
        <f ca="1">OFFSET(IF($H2687="Cooling",Customer!$L$25,Customer!$L$52),$E2687,$D2687)</f>
        <v>70</v>
      </c>
      <c r="K2687" s="16">
        <f t="shared" si="500"/>
        <v>0</v>
      </c>
      <c r="L2687" s="16">
        <f t="shared" si="501"/>
        <v>0</v>
      </c>
      <c r="M2687" s="17">
        <f t="shared" ca="1" si="493"/>
        <v>20</v>
      </c>
      <c r="N2687" s="17">
        <f t="shared" ca="1" si="494"/>
        <v>20</v>
      </c>
      <c r="O2687" s="4"/>
      <c r="P2687" s="4">
        <v>87</v>
      </c>
      <c r="Q2687" s="4">
        <v>51</v>
      </c>
      <c r="R2687" s="4">
        <v>60</v>
      </c>
      <c r="S2687" s="4">
        <v>64</v>
      </c>
      <c r="T2687" s="4">
        <v>54</v>
      </c>
      <c r="U2687" s="4">
        <v>75</v>
      </c>
      <c r="V2687" s="13">
        <v>50</v>
      </c>
      <c r="W2687" s="4">
        <v>56</v>
      </c>
      <c r="X2687" s="4">
        <v>60</v>
      </c>
      <c r="Y2687">
        <f t="shared" si="502"/>
        <v>0</v>
      </c>
      <c r="Z2687">
        <f t="shared" si="503"/>
        <v>0</v>
      </c>
    </row>
    <row r="2688" spans="2:26" x14ac:dyDescent="0.25">
      <c r="B2688" s="11">
        <f t="shared" si="504"/>
        <v>44673.49999999351</v>
      </c>
      <c r="C2688" s="1">
        <f t="shared" si="495"/>
        <v>4</v>
      </c>
      <c r="D2688" s="1">
        <f t="shared" si="496"/>
        <v>5</v>
      </c>
      <c r="E2688" s="12">
        <f t="shared" si="497"/>
        <v>13</v>
      </c>
      <c r="F2688" s="124" t="str">
        <f t="shared" si="498"/>
        <v>0</v>
      </c>
      <c r="G2688" s="1">
        <f ca="1">(OFFSET(O2688,0,MATCH(Customer!$J$6,'CDH &amp; HDH'!$P$11:$X$11,0)))</f>
        <v>53</v>
      </c>
      <c r="H2688" s="1" t="str">
        <f t="shared" si="499"/>
        <v>Heating</v>
      </c>
      <c r="I2688" s="1">
        <f ca="1">OFFSET(IF($H2688="Cooling",Customer!$C$25,Customer!$C$52),E2688,D2688)</f>
        <v>70</v>
      </c>
      <c r="J2688" s="1">
        <f ca="1">OFFSET(IF($H2688="Cooling",Customer!$L$25,Customer!$L$52),$E2688,$D2688)</f>
        <v>70</v>
      </c>
      <c r="K2688" s="16">
        <f t="shared" si="500"/>
        <v>0</v>
      </c>
      <c r="L2688" s="16">
        <f t="shared" si="501"/>
        <v>0</v>
      </c>
      <c r="M2688" s="17">
        <f t="shared" ca="1" si="493"/>
        <v>17</v>
      </c>
      <c r="N2688" s="17">
        <f t="shared" ca="1" si="494"/>
        <v>17</v>
      </c>
      <c r="O2688" s="4"/>
      <c r="P2688" s="4">
        <v>90</v>
      </c>
      <c r="Q2688" s="4">
        <v>52</v>
      </c>
      <c r="R2688" s="4">
        <v>62</v>
      </c>
      <c r="S2688" s="4">
        <v>63</v>
      </c>
      <c r="T2688" s="4">
        <v>55</v>
      </c>
      <c r="U2688" s="4">
        <v>77</v>
      </c>
      <c r="V2688" s="13">
        <v>53</v>
      </c>
      <c r="W2688" s="4">
        <v>58</v>
      </c>
      <c r="X2688" s="4">
        <v>65</v>
      </c>
      <c r="Y2688">
        <f t="shared" si="502"/>
        <v>0</v>
      </c>
      <c r="Z2688">
        <f t="shared" si="503"/>
        <v>0</v>
      </c>
    </row>
    <row r="2689" spans="2:26" x14ac:dyDescent="0.25">
      <c r="B2689" s="11">
        <f t="shared" si="504"/>
        <v>44673.541666660174</v>
      </c>
      <c r="C2689" s="1">
        <f t="shared" si="495"/>
        <v>4</v>
      </c>
      <c r="D2689" s="1">
        <f t="shared" si="496"/>
        <v>5</v>
      </c>
      <c r="E2689" s="12">
        <f t="shared" si="497"/>
        <v>14</v>
      </c>
      <c r="F2689" s="124" t="str">
        <f t="shared" si="498"/>
        <v>0</v>
      </c>
      <c r="G2689" s="1">
        <f ca="1">(OFFSET(O2689,0,MATCH(Customer!$J$6,'CDH &amp; HDH'!$P$11:$X$11,0)))</f>
        <v>53</v>
      </c>
      <c r="H2689" s="1" t="str">
        <f t="shared" si="499"/>
        <v>Heating</v>
      </c>
      <c r="I2689" s="1">
        <f ca="1">OFFSET(IF($H2689="Cooling",Customer!$C$25,Customer!$C$52),E2689,D2689)</f>
        <v>70</v>
      </c>
      <c r="J2689" s="1">
        <f ca="1">OFFSET(IF($H2689="Cooling",Customer!$L$25,Customer!$L$52),$E2689,$D2689)</f>
        <v>70</v>
      </c>
      <c r="K2689" s="16">
        <f t="shared" si="500"/>
        <v>0</v>
      </c>
      <c r="L2689" s="16">
        <f t="shared" si="501"/>
        <v>0</v>
      </c>
      <c r="M2689" s="17">
        <f t="shared" ca="1" si="493"/>
        <v>17</v>
      </c>
      <c r="N2689" s="17">
        <f t="shared" ca="1" si="494"/>
        <v>17</v>
      </c>
      <c r="O2689" s="4"/>
      <c r="P2689" s="4">
        <v>90</v>
      </c>
      <c r="Q2689" s="4">
        <v>53</v>
      </c>
      <c r="R2689" s="4">
        <v>62</v>
      </c>
      <c r="S2689" s="4">
        <v>64</v>
      </c>
      <c r="T2689" s="4">
        <v>55</v>
      </c>
      <c r="U2689" s="4">
        <v>72</v>
      </c>
      <c r="V2689" s="13">
        <v>53</v>
      </c>
      <c r="W2689" s="4">
        <v>59</v>
      </c>
      <c r="X2689" s="4">
        <v>67</v>
      </c>
      <c r="Y2689">
        <f t="shared" si="502"/>
        <v>0</v>
      </c>
      <c r="Z2689">
        <f t="shared" si="503"/>
        <v>0</v>
      </c>
    </row>
    <row r="2690" spans="2:26" x14ac:dyDescent="0.25">
      <c r="B2690" s="11">
        <f t="shared" si="504"/>
        <v>44673.583333326838</v>
      </c>
      <c r="C2690" s="1">
        <f t="shared" si="495"/>
        <v>4</v>
      </c>
      <c r="D2690" s="1">
        <f t="shared" si="496"/>
        <v>5</v>
      </c>
      <c r="E2690" s="12">
        <f t="shared" si="497"/>
        <v>15</v>
      </c>
      <c r="F2690" s="124" t="str">
        <f t="shared" si="498"/>
        <v>0</v>
      </c>
      <c r="G2690" s="1">
        <f ca="1">(OFFSET(O2690,0,MATCH(Customer!$J$6,'CDH &amp; HDH'!$P$11:$X$11,0)))</f>
        <v>55</v>
      </c>
      <c r="H2690" s="1" t="str">
        <f t="shared" si="499"/>
        <v>Heating</v>
      </c>
      <c r="I2690" s="1">
        <f ca="1">OFFSET(IF($H2690="Cooling",Customer!$C$25,Customer!$C$52),E2690,D2690)</f>
        <v>70</v>
      </c>
      <c r="J2690" s="1">
        <f ca="1">OFFSET(IF($H2690="Cooling",Customer!$L$25,Customer!$L$52),$E2690,$D2690)</f>
        <v>70</v>
      </c>
      <c r="K2690" s="16">
        <f t="shared" si="500"/>
        <v>0</v>
      </c>
      <c r="L2690" s="16">
        <f t="shared" si="501"/>
        <v>0</v>
      </c>
      <c r="M2690" s="17">
        <f t="shared" ca="1" si="493"/>
        <v>15</v>
      </c>
      <c r="N2690" s="17">
        <f t="shared" ca="1" si="494"/>
        <v>15</v>
      </c>
      <c r="O2690" s="4"/>
      <c r="P2690" s="4">
        <v>91</v>
      </c>
      <c r="Q2690" s="4">
        <v>54</v>
      </c>
      <c r="R2690" s="4">
        <v>62</v>
      </c>
      <c r="S2690" s="4">
        <v>63</v>
      </c>
      <c r="T2690" s="4">
        <v>55</v>
      </c>
      <c r="U2690" s="4">
        <v>72</v>
      </c>
      <c r="V2690" s="13">
        <v>55</v>
      </c>
      <c r="W2690" s="4">
        <v>60</v>
      </c>
      <c r="X2690" s="4">
        <v>69</v>
      </c>
      <c r="Y2690">
        <f t="shared" si="502"/>
        <v>0</v>
      </c>
      <c r="Z2690">
        <f t="shared" si="503"/>
        <v>0</v>
      </c>
    </row>
    <row r="2691" spans="2:26" x14ac:dyDescent="0.25">
      <c r="B2691" s="11">
        <f t="shared" si="504"/>
        <v>44673.624999993503</v>
      </c>
      <c r="C2691" s="1">
        <f t="shared" si="495"/>
        <v>4</v>
      </c>
      <c r="D2691" s="1">
        <f t="shared" si="496"/>
        <v>5</v>
      </c>
      <c r="E2691" s="12">
        <f t="shared" si="497"/>
        <v>16</v>
      </c>
      <c r="F2691" s="124" t="str">
        <f t="shared" si="498"/>
        <v>0</v>
      </c>
      <c r="G2691" s="1">
        <f ca="1">(OFFSET(O2691,0,MATCH(Customer!$J$6,'CDH &amp; HDH'!$P$11:$X$11,0)))</f>
        <v>56</v>
      </c>
      <c r="H2691" s="1" t="str">
        <f t="shared" si="499"/>
        <v>Heating</v>
      </c>
      <c r="I2691" s="1">
        <f ca="1">OFFSET(IF($H2691="Cooling",Customer!$C$25,Customer!$C$52),E2691,D2691)</f>
        <v>70</v>
      </c>
      <c r="J2691" s="1">
        <f ca="1">OFFSET(IF($H2691="Cooling",Customer!$L$25,Customer!$L$52),$E2691,$D2691)</f>
        <v>70</v>
      </c>
      <c r="K2691" s="16">
        <f t="shared" si="500"/>
        <v>0</v>
      </c>
      <c r="L2691" s="16">
        <f t="shared" si="501"/>
        <v>0</v>
      </c>
      <c r="M2691" s="17">
        <f t="shared" ca="1" si="493"/>
        <v>14</v>
      </c>
      <c r="N2691" s="17">
        <f t="shared" ca="1" si="494"/>
        <v>14</v>
      </c>
      <c r="O2691" s="4"/>
      <c r="P2691" s="4">
        <v>87</v>
      </c>
      <c r="Q2691" s="4">
        <v>54</v>
      </c>
      <c r="R2691" s="4">
        <v>62</v>
      </c>
      <c r="S2691" s="4">
        <v>63</v>
      </c>
      <c r="T2691" s="4">
        <v>54</v>
      </c>
      <c r="U2691" s="4">
        <v>74</v>
      </c>
      <c r="V2691" s="13">
        <v>56</v>
      </c>
      <c r="W2691" s="4">
        <v>60</v>
      </c>
      <c r="X2691" s="4">
        <v>71</v>
      </c>
      <c r="Y2691">
        <f t="shared" si="502"/>
        <v>0</v>
      </c>
      <c r="Z2691">
        <f t="shared" si="503"/>
        <v>0</v>
      </c>
    </row>
    <row r="2692" spans="2:26" x14ac:dyDescent="0.25">
      <c r="B2692" s="11">
        <f t="shared" si="504"/>
        <v>44673.666666660167</v>
      </c>
      <c r="C2692" s="1">
        <f t="shared" si="495"/>
        <v>4</v>
      </c>
      <c r="D2692" s="1">
        <f t="shared" si="496"/>
        <v>5</v>
      </c>
      <c r="E2692" s="12">
        <f t="shared" si="497"/>
        <v>17</v>
      </c>
      <c r="F2692" s="124" t="str">
        <f t="shared" si="498"/>
        <v>0</v>
      </c>
      <c r="G2692" s="1">
        <f ca="1">(OFFSET(O2692,0,MATCH(Customer!$J$6,'CDH &amp; HDH'!$P$11:$X$11,0)))</f>
        <v>56</v>
      </c>
      <c r="H2692" s="1" t="str">
        <f t="shared" si="499"/>
        <v>Heating</v>
      </c>
      <c r="I2692" s="1">
        <f ca="1">OFFSET(IF($H2692="Cooling",Customer!$C$25,Customer!$C$52),E2692,D2692)</f>
        <v>70</v>
      </c>
      <c r="J2692" s="1">
        <f ca="1">OFFSET(IF($H2692="Cooling",Customer!$L$25,Customer!$L$52),$E2692,$D2692)</f>
        <v>70</v>
      </c>
      <c r="K2692" s="16">
        <f t="shared" si="500"/>
        <v>0</v>
      </c>
      <c r="L2692" s="16">
        <f t="shared" si="501"/>
        <v>0</v>
      </c>
      <c r="M2692" s="17">
        <f t="shared" ca="1" si="493"/>
        <v>14</v>
      </c>
      <c r="N2692" s="17">
        <f t="shared" ca="1" si="494"/>
        <v>14</v>
      </c>
      <c r="O2692" s="4"/>
      <c r="P2692" s="4">
        <v>85</v>
      </c>
      <c r="Q2692" s="4">
        <v>53</v>
      </c>
      <c r="R2692" s="4">
        <v>60</v>
      </c>
      <c r="S2692" s="4">
        <v>62</v>
      </c>
      <c r="T2692" s="4">
        <v>54</v>
      </c>
      <c r="U2692" s="4">
        <v>73</v>
      </c>
      <c r="V2692" s="13">
        <v>56</v>
      </c>
      <c r="W2692" s="4">
        <v>59</v>
      </c>
      <c r="X2692" s="4">
        <v>73</v>
      </c>
      <c r="Y2692">
        <f t="shared" si="502"/>
        <v>0</v>
      </c>
      <c r="Z2692">
        <f t="shared" si="503"/>
        <v>0</v>
      </c>
    </row>
    <row r="2693" spans="2:26" x14ac:dyDescent="0.25">
      <c r="B2693" s="11">
        <f t="shared" si="504"/>
        <v>44673.708333326831</v>
      </c>
      <c r="C2693" s="1">
        <f t="shared" si="495"/>
        <v>4</v>
      </c>
      <c r="D2693" s="1">
        <f t="shared" si="496"/>
        <v>5</v>
      </c>
      <c r="E2693" s="12">
        <f t="shared" si="497"/>
        <v>18</v>
      </c>
      <c r="F2693" s="124" t="str">
        <f t="shared" si="498"/>
        <v>0</v>
      </c>
      <c r="G2693" s="1">
        <f ca="1">(OFFSET(O2693,0,MATCH(Customer!$J$6,'CDH &amp; HDH'!$P$11:$X$11,0)))</f>
        <v>54</v>
      </c>
      <c r="H2693" s="1" t="str">
        <f t="shared" si="499"/>
        <v>Heating</v>
      </c>
      <c r="I2693" s="1">
        <f ca="1">OFFSET(IF($H2693="Cooling",Customer!$C$25,Customer!$C$52),E2693,D2693)</f>
        <v>70</v>
      </c>
      <c r="J2693" s="1">
        <f ca="1">OFFSET(IF($H2693="Cooling",Customer!$L$25,Customer!$L$52),$E2693,$D2693)</f>
        <v>70</v>
      </c>
      <c r="K2693" s="16">
        <f t="shared" si="500"/>
        <v>0</v>
      </c>
      <c r="L2693" s="16">
        <f t="shared" si="501"/>
        <v>0</v>
      </c>
      <c r="M2693" s="17">
        <f t="shared" ca="1" si="493"/>
        <v>16</v>
      </c>
      <c r="N2693" s="17">
        <f t="shared" ca="1" si="494"/>
        <v>16</v>
      </c>
      <c r="O2693" s="4"/>
      <c r="P2693" s="4">
        <v>84</v>
      </c>
      <c r="Q2693" s="4">
        <v>50</v>
      </c>
      <c r="R2693" s="4">
        <v>59</v>
      </c>
      <c r="S2693" s="4">
        <v>62</v>
      </c>
      <c r="T2693" s="4">
        <v>52</v>
      </c>
      <c r="U2693" s="4">
        <v>68</v>
      </c>
      <c r="V2693" s="13">
        <v>54</v>
      </c>
      <c r="W2693" s="4">
        <v>56</v>
      </c>
      <c r="X2693" s="4">
        <v>71</v>
      </c>
      <c r="Y2693">
        <f t="shared" si="502"/>
        <v>0</v>
      </c>
      <c r="Z2693">
        <f t="shared" si="503"/>
        <v>0</v>
      </c>
    </row>
    <row r="2694" spans="2:26" x14ac:dyDescent="0.25">
      <c r="B2694" s="11">
        <f t="shared" si="504"/>
        <v>44673.749999993495</v>
      </c>
      <c r="C2694" s="1">
        <f t="shared" si="495"/>
        <v>4</v>
      </c>
      <c r="D2694" s="1">
        <f t="shared" si="496"/>
        <v>5</v>
      </c>
      <c r="E2694" s="12">
        <f t="shared" si="497"/>
        <v>19</v>
      </c>
      <c r="F2694" s="124" t="str">
        <f t="shared" si="498"/>
        <v>0</v>
      </c>
      <c r="G2694" s="1">
        <f ca="1">(OFFSET(O2694,0,MATCH(Customer!$J$6,'CDH &amp; HDH'!$P$11:$X$11,0)))</f>
        <v>51</v>
      </c>
      <c r="H2694" s="1" t="str">
        <f t="shared" si="499"/>
        <v>Heating</v>
      </c>
      <c r="I2694" s="1">
        <f ca="1">OFFSET(IF($H2694="Cooling",Customer!$C$25,Customer!$C$52),E2694,D2694)</f>
        <v>66</v>
      </c>
      <c r="J2694" s="1">
        <f ca="1">OFFSET(IF($H2694="Cooling",Customer!$L$25,Customer!$L$52),$E2694,$D2694)</f>
        <v>64</v>
      </c>
      <c r="K2694" s="16">
        <f t="shared" si="500"/>
        <v>0</v>
      </c>
      <c r="L2694" s="16">
        <f t="shared" si="501"/>
        <v>0</v>
      </c>
      <c r="M2694" s="17">
        <f t="shared" ca="1" si="493"/>
        <v>15</v>
      </c>
      <c r="N2694" s="17">
        <f t="shared" ca="1" si="494"/>
        <v>13</v>
      </c>
      <c r="O2694" s="4"/>
      <c r="P2694" s="4">
        <v>81</v>
      </c>
      <c r="Q2694" s="4">
        <v>47</v>
      </c>
      <c r="R2694" s="4">
        <v>57</v>
      </c>
      <c r="S2694" s="4">
        <v>62</v>
      </c>
      <c r="T2694" s="4">
        <v>50</v>
      </c>
      <c r="U2694" s="4">
        <v>63</v>
      </c>
      <c r="V2694" s="13">
        <v>51</v>
      </c>
      <c r="W2694" s="4">
        <v>53</v>
      </c>
      <c r="X2694" s="4">
        <v>65</v>
      </c>
      <c r="Y2694">
        <f t="shared" si="502"/>
        <v>0</v>
      </c>
      <c r="Z2694">
        <f t="shared" si="503"/>
        <v>0</v>
      </c>
    </row>
    <row r="2695" spans="2:26" x14ac:dyDescent="0.25">
      <c r="B2695" s="11">
        <f t="shared" si="504"/>
        <v>44673.79166666016</v>
      </c>
      <c r="C2695" s="1">
        <f t="shared" si="495"/>
        <v>4</v>
      </c>
      <c r="D2695" s="1">
        <f t="shared" si="496"/>
        <v>5</v>
      </c>
      <c r="E2695" s="12">
        <f t="shared" si="497"/>
        <v>20</v>
      </c>
      <c r="F2695" s="124" t="str">
        <f t="shared" si="498"/>
        <v>0</v>
      </c>
      <c r="G2695" s="1">
        <f ca="1">(OFFSET(O2695,0,MATCH(Customer!$J$6,'CDH &amp; HDH'!$P$11:$X$11,0)))</f>
        <v>49</v>
      </c>
      <c r="H2695" s="1" t="str">
        <f t="shared" si="499"/>
        <v>Heating</v>
      </c>
      <c r="I2695" s="1">
        <f ca="1">OFFSET(IF($H2695="Cooling",Customer!$C$25,Customer!$C$52),E2695,D2695)</f>
        <v>66</v>
      </c>
      <c r="J2695" s="1">
        <f ca="1">OFFSET(IF($H2695="Cooling",Customer!$L$25,Customer!$L$52),$E2695,$D2695)</f>
        <v>64</v>
      </c>
      <c r="K2695" s="16">
        <f t="shared" si="500"/>
        <v>0</v>
      </c>
      <c r="L2695" s="16">
        <f t="shared" si="501"/>
        <v>0</v>
      </c>
      <c r="M2695" s="17">
        <f t="shared" ca="1" si="493"/>
        <v>17</v>
      </c>
      <c r="N2695" s="17">
        <f t="shared" ca="1" si="494"/>
        <v>15</v>
      </c>
      <c r="O2695" s="4"/>
      <c r="P2695" s="4">
        <v>79</v>
      </c>
      <c r="Q2695" s="4">
        <v>44</v>
      </c>
      <c r="R2695" s="4">
        <v>54</v>
      </c>
      <c r="S2695" s="4">
        <v>61</v>
      </c>
      <c r="T2695" s="4">
        <v>48</v>
      </c>
      <c r="U2695" s="4">
        <v>61</v>
      </c>
      <c r="V2695" s="13">
        <v>49</v>
      </c>
      <c r="W2695" s="4">
        <v>50</v>
      </c>
      <c r="X2695" s="4">
        <v>60</v>
      </c>
      <c r="Y2695">
        <f t="shared" si="502"/>
        <v>0</v>
      </c>
      <c r="Z2695">
        <f t="shared" si="503"/>
        <v>0</v>
      </c>
    </row>
    <row r="2696" spans="2:26" x14ac:dyDescent="0.25">
      <c r="B2696" s="11">
        <f t="shared" si="504"/>
        <v>44673.833333326824</v>
      </c>
      <c r="C2696" s="1">
        <f t="shared" si="495"/>
        <v>4</v>
      </c>
      <c r="D2696" s="1">
        <f t="shared" si="496"/>
        <v>5</v>
      </c>
      <c r="E2696" s="12">
        <f t="shared" si="497"/>
        <v>21</v>
      </c>
      <c r="F2696" s="124" t="str">
        <f t="shared" si="498"/>
        <v>0</v>
      </c>
      <c r="G2696" s="1">
        <f ca="1">(OFFSET(O2696,0,MATCH(Customer!$J$6,'CDH &amp; HDH'!$P$11:$X$11,0)))</f>
        <v>46</v>
      </c>
      <c r="H2696" s="1" t="str">
        <f t="shared" si="499"/>
        <v>Heating</v>
      </c>
      <c r="I2696" s="1">
        <f ca="1">OFFSET(IF($H2696="Cooling",Customer!$C$25,Customer!$C$52),E2696,D2696)</f>
        <v>66</v>
      </c>
      <c r="J2696" s="1">
        <f ca="1">OFFSET(IF($H2696="Cooling",Customer!$L$25,Customer!$L$52),$E2696,$D2696)</f>
        <v>64</v>
      </c>
      <c r="K2696" s="16">
        <f t="shared" si="500"/>
        <v>0</v>
      </c>
      <c r="L2696" s="16">
        <f t="shared" si="501"/>
        <v>0</v>
      </c>
      <c r="M2696" s="17">
        <f t="shared" ca="1" si="493"/>
        <v>20</v>
      </c>
      <c r="N2696" s="17">
        <f t="shared" ca="1" si="494"/>
        <v>18</v>
      </c>
      <c r="O2696" s="4"/>
      <c r="P2696" s="4">
        <v>71</v>
      </c>
      <c r="Q2696" s="4">
        <v>42</v>
      </c>
      <c r="R2696" s="4">
        <v>50</v>
      </c>
      <c r="S2696" s="4">
        <v>61</v>
      </c>
      <c r="T2696" s="4">
        <v>46</v>
      </c>
      <c r="U2696" s="4">
        <v>59</v>
      </c>
      <c r="V2696" s="13">
        <v>46</v>
      </c>
      <c r="W2696" s="4">
        <v>49</v>
      </c>
      <c r="X2696" s="4">
        <v>55</v>
      </c>
      <c r="Y2696">
        <f t="shared" si="502"/>
        <v>0</v>
      </c>
      <c r="Z2696">
        <f t="shared" si="503"/>
        <v>0</v>
      </c>
    </row>
    <row r="2697" spans="2:26" x14ac:dyDescent="0.25">
      <c r="B2697" s="11">
        <f t="shared" si="504"/>
        <v>44673.874999993488</v>
      </c>
      <c r="C2697" s="1">
        <f t="shared" si="495"/>
        <v>4</v>
      </c>
      <c r="D2697" s="1">
        <f t="shared" si="496"/>
        <v>5</v>
      </c>
      <c r="E2697" s="12">
        <f t="shared" si="497"/>
        <v>22</v>
      </c>
      <c r="F2697" s="124" t="str">
        <f t="shared" si="498"/>
        <v>0</v>
      </c>
      <c r="G2697" s="1">
        <f ca="1">(OFFSET(O2697,0,MATCH(Customer!$J$6,'CDH &amp; HDH'!$P$11:$X$11,0)))</f>
        <v>43</v>
      </c>
      <c r="H2697" s="1" t="str">
        <f t="shared" si="499"/>
        <v>Heating</v>
      </c>
      <c r="I2697" s="1">
        <f ca="1">OFFSET(IF($H2697="Cooling",Customer!$C$25,Customer!$C$52),E2697,D2697)</f>
        <v>66</v>
      </c>
      <c r="J2697" s="1">
        <f ca="1">OFFSET(IF($H2697="Cooling",Customer!$L$25,Customer!$L$52),$E2697,$D2697)</f>
        <v>64</v>
      </c>
      <c r="K2697" s="16">
        <f t="shared" si="500"/>
        <v>0</v>
      </c>
      <c r="L2697" s="16">
        <f t="shared" si="501"/>
        <v>0</v>
      </c>
      <c r="M2697" s="17">
        <f t="shared" ca="1" si="493"/>
        <v>23</v>
      </c>
      <c r="N2697" s="17">
        <f t="shared" ca="1" si="494"/>
        <v>21</v>
      </c>
      <c r="O2697" s="4"/>
      <c r="P2697" s="4">
        <v>67</v>
      </c>
      <c r="Q2697" s="4">
        <v>40</v>
      </c>
      <c r="R2697" s="4">
        <v>47</v>
      </c>
      <c r="S2697" s="4">
        <v>58</v>
      </c>
      <c r="T2697" s="4">
        <v>45</v>
      </c>
      <c r="U2697" s="4">
        <v>57</v>
      </c>
      <c r="V2697" s="13">
        <v>43</v>
      </c>
      <c r="W2697" s="4">
        <v>47</v>
      </c>
      <c r="X2697" s="4">
        <v>52</v>
      </c>
      <c r="Y2697">
        <f t="shared" si="502"/>
        <v>0</v>
      </c>
      <c r="Z2697">
        <f t="shared" si="503"/>
        <v>0</v>
      </c>
    </row>
    <row r="2698" spans="2:26" x14ac:dyDescent="0.25">
      <c r="B2698" s="11">
        <f t="shared" si="504"/>
        <v>44673.916666660152</v>
      </c>
      <c r="C2698" s="1">
        <f t="shared" si="495"/>
        <v>4</v>
      </c>
      <c r="D2698" s="1">
        <f t="shared" si="496"/>
        <v>5</v>
      </c>
      <c r="E2698" s="12">
        <f t="shared" si="497"/>
        <v>23</v>
      </c>
      <c r="F2698" s="124" t="str">
        <f t="shared" si="498"/>
        <v>0</v>
      </c>
      <c r="G2698" s="1">
        <f ca="1">(OFFSET(O2698,0,MATCH(Customer!$J$6,'CDH &amp; HDH'!$P$11:$X$11,0)))</f>
        <v>42</v>
      </c>
      <c r="H2698" s="1" t="str">
        <f t="shared" si="499"/>
        <v>Heating</v>
      </c>
      <c r="I2698" s="1">
        <f ca="1">OFFSET(IF($H2698="Cooling",Customer!$C$25,Customer!$C$52),E2698,D2698)</f>
        <v>66</v>
      </c>
      <c r="J2698" s="1">
        <f ca="1">OFFSET(IF($H2698="Cooling",Customer!$L$25,Customer!$L$52),$E2698,$D2698)</f>
        <v>64</v>
      </c>
      <c r="K2698" s="16">
        <f t="shared" si="500"/>
        <v>0</v>
      </c>
      <c r="L2698" s="16">
        <f t="shared" si="501"/>
        <v>0</v>
      </c>
      <c r="M2698" s="17">
        <f t="shared" ca="1" si="493"/>
        <v>24</v>
      </c>
      <c r="N2698" s="17">
        <f t="shared" ca="1" si="494"/>
        <v>22</v>
      </c>
      <c r="O2698" s="4"/>
      <c r="P2698" s="4">
        <v>65</v>
      </c>
      <c r="Q2698" s="4">
        <v>39</v>
      </c>
      <c r="R2698" s="4">
        <v>45</v>
      </c>
      <c r="S2698" s="4">
        <v>58</v>
      </c>
      <c r="T2698" s="4">
        <v>45</v>
      </c>
      <c r="U2698" s="4">
        <v>55</v>
      </c>
      <c r="V2698" s="13">
        <v>42</v>
      </c>
      <c r="W2698" s="4">
        <v>44</v>
      </c>
      <c r="X2698" s="4">
        <v>50</v>
      </c>
      <c r="Y2698">
        <f t="shared" si="502"/>
        <v>0</v>
      </c>
      <c r="Z2698">
        <f t="shared" si="503"/>
        <v>0</v>
      </c>
    </row>
    <row r="2699" spans="2:26" x14ac:dyDescent="0.25">
      <c r="B2699" s="11">
        <f t="shared" si="504"/>
        <v>44673.958333326817</v>
      </c>
      <c r="C2699" s="1">
        <f t="shared" si="495"/>
        <v>4</v>
      </c>
      <c r="D2699" s="1">
        <f t="shared" si="496"/>
        <v>5</v>
      </c>
      <c r="E2699" s="12">
        <f t="shared" si="497"/>
        <v>24</v>
      </c>
      <c r="F2699" s="124" t="str">
        <f t="shared" si="498"/>
        <v>0</v>
      </c>
      <c r="G2699" s="1">
        <f ca="1">(OFFSET(O2699,0,MATCH(Customer!$J$6,'CDH &amp; HDH'!$P$11:$X$11,0)))</f>
        <v>41</v>
      </c>
      <c r="H2699" s="1" t="str">
        <f t="shared" si="499"/>
        <v>Heating</v>
      </c>
      <c r="I2699" s="1">
        <f ca="1">OFFSET(IF($H2699="Cooling",Customer!$C$25,Customer!$C$52),E2699,D2699)</f>
        <v>66</v>
      </c>
      <c r="J2699" s="1">
        <f ca="1">OFFSET(IF($H2699="Cooling",Customer!$L$25,Customer!$L$52),$E2699,$D2699)</f>
        <v>64</v>
      </c>
      <c r="K2699" s="16">
        <f t="shared" si="500"/>
        <v>0</v>
      </c>
      <c r="L2699" s="16">
        <f t="shared" si="501"/>
        <v>0</v>
      </c>
      <c r="M2699" s="17">
        <f t="shared" ca="1" si="493"/>
        <v>25</v>
      </c>
      <c r="N2699" s="17">
        <f t="shared" ca="1" si="494"/>
        <v>23</v>
      </c>
      <c r="O2699" s="4"/>
      <c r="P2699" s="4">
        <v>63</v>
      </c>
      <c r="Q2699" s="4">
        <v>37</v>
      </c>
      <c r="R2699" s="4">
        <v>42</v>
      </c>
      <c r="S2699" s="4">
        <v>59</v>
      </c>
      <c r="T2699" s="4">
        <v>43</v>
      </c>
      <c r="U2699" s="4">
        <v>55</v>
      </c>
      <c r="V2699" s="13">
        <v>41</v>
      </c>
      <c r="W2699" s="4">
        <v>42</v>
      </c>
      <c r="X2699" s="4">
        <v>48</v>
      </c>
      <c r="Y2699">
        <f t="shared" si="502"/>
        <v>0</v>
      </c>
      <c r="Z2699">
        <f t="shared" si="503"/>
        <v>0</v>
      </c>
    </row>
    <row r="2700" spans="2:26" x14ac:dyDescent="0.25">
      <c r="B2700" s="11">
        <f t="shared" si="504"/>
        <v>44673.999999993481</v>
      </c>
      <c r="C2700" s="1">
        <f t="shared" si="495"/>
        <v>4</v>
      </c>
      <c r="D2700" s="1">
        <f t="shared" si="496"/>
        <v>6</v>
      </c>
      <c r="E2700" s="12">
        <f t="shared" si="497"/>
        <v>1</v>
      </c>
      <c r="F2700" s="124" t="str">
        <f t="shared" si="498"/>
        <v>0</v>
      </c>
      <c r="G2700" s="1">
        <f ca="1">(OFFSET(O2700,0,MATCH(Customer!$J$6,'CDH &amp; HDH'!$P$11:$X$11,0)))</f>
        <v>39</v>
      </c>
      <c r="H2700" s="1" t="str">
        <f t="shared" si="499"/>
        <v>Heating</v>
      </c>
      <c r="I2700" s="1">
        <f ca="1">OFFSET(IF($H2700="Cooling",Customer!$C$25,Customer!$C$52),E2700,D2700)</f>
        <v>66</v>
      </c>
      <c r="J2700" s="1">
        <f ca="1">OFFSET(IF($H2700="Cooling",Customer!$L$25,Customer!$L$52),$E2700,$D2700)</f>
        <v>64</v>
      </c>
      <c r="K2700" s="16">
        <f t="shared" si="500"/>
        <v>0</v>
      </c>
      <c r="L2700" s="16">
        <f t="shared" si="501"/>
        <v>0</v>
      </c>
      <c r="M2700" s="17">
        <f t="shared" ref="M2700:M2763" ca="1" si="505">IF($H2700="Cooling",0,MAX(0,I2700-$G2700))</f>
        <v>27</v>
      </c>
      <c r="N2700" s="17">
        <f t="shared" ref="N2700:N2763" ca="1" si="506">IF($H2700="Cooling",0,MAX(0,J2700-$G2700))</f>
        <v>25</v>
      </c>
      <c r="O2700" s="4"/>
      <c r="P2700" s="4">
        <v>62</v>
      </c>
      <c r="Q2700" s="4">
        <v>35</v>
      </c>
      <c r="R2700" s="4">
        <v>40</v>
      </c>
      <c r="S2700" s="4">
        <v>59</v>
      </c>
      <c r="T2700" s="4">
        <v>43</v>
      </c>
      <c r="U2700" s="4">
        <v>54</v>
      </c>
      <c r="V2700" s="13">
        <v>39</v>
      </c>
      <c r="W2700" s="4">
        <v>40</v>
      </c>
      <c r="X2700" s="4">
        <v>47</v>
      </c>
      <c r="Y2700">
        <f t="shared" si="502"/>
        <v>0</v>
      </c>
      <c r="Z2700">
        <f t="shared" si="503"/>
        <v>0</v>
      </c>
    </row>
    <row r="2701" spans="2:26" x14ac:dyDescent="0.25">
      <c r="B2701" s="11">
        <f t="shared" si="504"/>
        <v>44674.041666660145</v>
      </c>
      <c r="C2701" s="1">
        <f t="shared" ref="C2701:C2764" si="507">MONTH(B2701)</f>
        <v>4</v>
      </c>
      <c r="D2701" s="1">
        <f t="shared" ref="D2701:D2764" si="508">WEEKDAY(B2701,2)</f>
        <v>6</v>
      </c>
      <c r="E2701" s="12">
        <f t="shared" ref="E2701:E2764" si="509">HOUR(B2701)+1</f>
        <v>2</v>
      </c>
      <c r="F2701" s="124" t="str">
        <f t="shared" ref="F2701:F2764" si="510">IF(AND(C2701&gt;5,C2701&lt;9,D2701&lt;6,E2701&gt;14,E2701&lt;19),"1",IF(AND(OR(E2701=8,E2701=9,E2701=19,E2701=20),C2701&lt;3,D2701&lt;6),"1","0"))</f>
        <v>0</v>
      </c>
      <c r="G2701" s="1">
        <f ca="1">(OFFSET(O2701,0,MATCH(Customer!$J$6,'CDH &amp; HDH'!$P$11:$X$11,0)))</f>
        <v>35</v>
      </c>
      <c r="H2701" s="1" t="str">
        <f t="shared" ref="H2701:H2764" si="511">IF(AND(C2701&gt;=5,C2701&lt;=9),"Cooling","Heating")</f>
        <v>Heating</v>
      </c>
      <c r="I2701" s="1">
        <f ca="1">OFFSET(IF($H2701="Cooling",Customer!$C$25,Customer!$C$52),E2701,D2701)</f>
        <v>66</v>
      </c>
      <c r="J2701" s="1">
        <f ca="1">OFFSET(IF($H2701="Cooling",Customer!$L$25,Customer!$L$52),$E2701,$D2701)</f>
        <v>64</v>
      </c>
      <c r="K2701" s="16">
        <f t="shared" ref="K2701:K2764" si="512">IF($H2701="Heating",0,MAX(0,$G2701-I2701))</f>
        <v>0</v>
      </c>
      <c r="L2701" s="16">
        <f t="shared" ref="L2701:L2764" si="513">IF($H2701="Heating",0,MAX(0,$G2701-J2701))</f>
        <v>0</v>
      </c>
      <c r="M2701" s="17">
        <f t="shared" ca="1" si="505"/>
        <v>31</v>
      </c>
      <c r="N2701" s="17">
        <f t="shared" ca="1" si="506"/>
        <v>29</v>
      </c>
      <c r="O2701" s="4"/>
      <c r="P2701" s="4">
        <v>61</v>
      </c>
      <c r="Q2701" s="4">
        <v>34</v>
      </c>
      <c r="R2701" s="4">
        <v>38</v>
      </c>
      <c r="S2701" s="4">
        <v>51</v>
      </c>
      <c r="T2701" s="4">
        <v>39</v>
      </c>
      <c r="U2701" s="4">
        <v>51</v>
      </c>
      <c r="V2701" s="13">
        <v>35</v>
      </c>
      <c r="W2701" s="4">
        <v>39</v>
      </c>
      <c r="X2701" s="4">
        <v>45</v>
      </c>
      <c r="Y2701">
        <f t="shared" ref="Y2701:Y2764" si="514">1.08*400*K2701</f>
        <v>0</v>
      </c>
      <c r="Z2701">
        <f t="shared" ref="Z2701:Z2764" si="515">1.08*400*L2701</f>
        <v>0</v>
      </c>
    </row>
    <row r="2702" spans="2:26" x14ac:dyDescent="0.25">
      <c r="B2702" s="11">
        <f t="shared" ref="B2702:B2765" si="516">B2701+1/24</f>
        <v>44674.083333326809</v>
      </c>
      <c r="C2702" s="1">
        <f t="shared" si="507"/>
        <v>4</v>
      </c>
      <c r="D2702" s="1">
        <f t="shared" si="508"/>
        <v>6</v>
      </c>
      <c r="E2702" s="12">
        <f t="shared" si="509"/>
        <v>3</v>
      </c>
      <c r="F2702" s="124" t="str">
        <f t="shared" si="510"/>
        <v>0</v>
      </c>
      <c r="G2702" s="1">
        <f ca="1">(OFFSET(O2702,0,MATCH(Customer!$J$6,'CDH &amp; HDH'!$P$11:$X$11,0)))</f>
        <v>33</v>
      </c>
      <c r="H2702" s="1" t="str">
        <f t="shared" si="511"/>
        <v>Heating</v>
      </c>
      <c r="I2702" s="1">
        <f ca="1">OFFSET(IF($H2702="Cooling",Customer!$C$25,Customer!$C$52),E2702,D2702)</f>
        <v>66</v>
      </c>
      <c r="J2702" s="1">
        <f ca="1">OFFSET(IF($H2702="Cooling",Customer!$L$25,Customer!$L$52),$E2702,$D2702)</f>
        <v>64</v>
      </c>
      <c r="K2702" s="16">
        <f t="shared" si="512"/>
        <v>0</v>
      </c>
      <c r="L2702" s="16">
        <f t="shared" si="513"/>
        <v>0</v>
      </c>
      <c r="M2702" s="17">
        <f t="shared" ca="1" si="505"/>
        <v>33</v>
      </c>
      <c r="N2702" s="17">
        <f t="shared" ca="1" si="506"/>
        <v>31</v>
      </c>
      <c r="O2702" s="4"/>
      <c r="P2702" s="4">
        <v>59</v>
      </c>
      <c r="Q2702" s="4">
        <v>33</v>
      </c>
      <c r="R2702" s="4">
        <v>37</v>
      </c>
      <c r="S2702" s="4">
        <v>48</v>
      </c>
      <c r="T2702" s="4">
        <v>37</v>
      </c>
      <c r="U2702" s="4">
        <v>49</v>
      </c>
      <c r="V2702" s="13">
        <v>33</v>
      </c>
      <c r="W2702" s="4">
        <v>37</v>
      </c>
      <c r="X2702" s="4">
        <v>44</v>
      </c>
      <c r="Y2702">
        <f t="shared" si="514"/>
        <v>0</v>
      </c>
      <c r="Z2702">
        <f t="shared" si="515"/>
        <v>0</v>
      </c>
    </row>
    <row r="2703" spans="2:26" x14ac:dyDescent="0.25">
      <c r="B2703" s="11">
        <f t="shared" si="516"/>
        <v>44674.124999993473</v>
      </c>
      <c r="C2703" s="1">
        <f t="shared" si="507"/>
        <v>4</v>
      </c>
      <c r="D2703" s="1">
        <f t="shared" si="508"/>
        <v>6</v>
      </c>
      <c r="E2703" s="12">
        <f t="shared" si="509"/>
        <v>4</v>
      </c>
      <c r="F2703" s="124" t="str">
        <f t="shared" si="510"/>
        <v>0</v>
      </c>
      <c r="G2703" s="1">
        <f ca="1">(OFFSET(O2703,0,MATCH(Customer!$J$6,'CDH &amp; HDH'!$P$11:$X$11,0)))</f>
        <v>34</v>
      </c>
      <c r="H2703" s="1" t="str">
        <f t="shared" si="511"/>
        <v>Heating</v>
      </c>
      <c r="I2703" s="1">
        <f ca="1">OFFSET(IF($H2703="Cooling",Customer!$C$25,Customer!$C$52),E2703,D2703)</f>
        <v>66</v>
      </c>
      <c r="J2703" s="1">
        <f ca="1">OFFSET(IF($H2703="Cooling",Customer!$L$25,Customer!$L$52),$E2703,$D2703)</f>
        <v>64</v>
      </c>
      <c r="K2703" s="16">
        <f t="shared" si="512"/>
        <v>0</v>
      </c>
      <c r="L2703" s="16">
        <f t="shared" si="513"/>
        <v>0</v>
      </c>
      <c r="M2703" s="17">
        <f t="shared" ca="1" si="505"/>
        <v>32</v>
      </c>
      <c r="N2703" s="17">
        <f t="shared" ca="1" si="506"/>
        <v>30</v>
      </c>
      <c r="O2703" s="4"/>
      <c r="P2703" s="4">
        <v>57</v>
      </c>
      <c r="Q2703" s="4">
        <v>33</v>
      </c>
      <c r="R2703" s="4">
        <v>35</v>
      </c>
      <c r="S2703" s="4">
        <v>47</v>
      </c>
      <c r="T2703" s="4">
        <v>37</v>
      </c>
      <c r="U2703" s="4">
        <v>48</v>
      </c>
      <c r="V2703" s="13">
        <v>34</v>
      </c>
      <c r="W2703" s="4">
        <v>37</v>
      </c>
      <c r="X2703" s="4">
        <v>42</v>
      </c>
      <c r="Y2703">
        <f t="shared" si="514"/>
        <v>0</v>
      </c>
      <c r="Z2703">
        <f t="shared" si="515"/>
        <v>0</v>
      </c>
    </row>
    <row r="2704" spans="2:26" x14ac:dyDescent="0.25">
      <c r="B2704" s="11">
        <f t="shared" si="516"/>
        <v>44674.166666660138</v>
      </c>
      <c r="C2704" s="1">
        <f t="shared" si="507"/>
        <v>4</v>
      </c>
      <c r="D2704" s="1">
        <f t="shared" si="508"/>
        <v>6</v>
      </c>
      <c r="E2704" s="12">
        <f t="shared" si="509"/>
        <v>5</v>
      </c>
      <c r="F2704" s="124" t="str">
        <f t="shared" si="510"/>
        <v>0</v>
      </c>
      <c r="G2704" s="1">
        <f ca="1">(OFFSET(O2704,0,MATCH(Customer!$J$6,'CDH &amp; HDH'!$P$11:$X$11,0)))</f>
        <v>32</v>
      </c>
      <c r="H2704" s="1" t="str">
        <f t="shared" si="511"/>
        <v>Heating</v>
      </c>
      <c r="I2704" s="1">
        <f ca="1">OFFSET(IF($H2704="Cooling",Customer!$C$25,Customer!$C$52),E2704,D2704)</f>
        <v>66</v>
      </c>
      <c r="J2704" s="1">
        <f ca="1">OFFSET(IF($H2704="Cooling",Customer!$L$25,Customer!$L$52),$E2704,$D2704)</f>
        <v>64</v>
      </c>
      <c r="K2704" s="16">
        <f t="shared" si="512"/>
        <v>0</v>
      </c>
      <c r="L2704" s="16">
        <f t="shared" si="513"/>
        <v>0</v>
      </c>
      <c r="M2704" s="17">
        <f t="shared" ca="1" si="505"/>
        <v>34</v>
      </c>
      <c r="N2704" s="17">
        <f t="shared" ca="1" si="506"/>
        <v>32</v>
      </c>
      <c r="O2704" s="4"/>
      <c r="P2704" s="4">
        <v>57</v>
      </c>
      <c r="Q2704" s="4">
        <v>32</v>
      </c>
      <c r="R2704" s="4">
        <v>36</v>
      </c>
      <c r="S2704" s="4">
        <v>47</v>
      </c>
      <c r="T2704" s="4">
        <v>37</v>
      </c>
      <c r="U2704" s="4">
        <v>44</v>
      </c>
      <c r="V2704" s="13">
        <v>32</v>
      </c>
      <c r="W2704" s="4">
        <v>35</v>
      </c>
      <c r="X2704" s="4">
        <v>42</v>
      </c>
      <c r="Y2704">
        <f t="shared" si="514"/>
        <v>0</v>
      </c>
      <c r="Z2704">
        <f t="shared" si="515"/>
        <v>0</v>
      </c>
    </row>
    <row r="2705" spans="2:26" x14ac:dyDescent="0.25">
      <c r="B2705" s="11">
        <f t="shared" si="516"/>
        <v>44674.208333326802</v>
      </c>
      <c r="C2705" s="1">
        <f t="shared" si="507"/>
        <v>4</v>
      </c>
      <c r="D2705" s="1">
        <f t="shared" si="508"/>
        <v>6</v>
      </c>
      <c r="E2705" s="12">
        <f t="shared" si="509"/>
        <v>6</v>
      </c>
      <c r="F2705" s="124" t="str">
        <f t="shared" si="510"/>
        <v>0</v>
      </c>
      <c r="G2705" s="1">
        <f ca="1">(OFFSET(O2705,0,MATCH(Customer!$J$6,'CDH &amp; HDH'!$P$11:$X$11,0)))</f>
        <v>32</v>
      </c>
      <c r="H2705" s="1" t="str">
        <f t="shared" si="511"/>
        <v>Heating</v>
      </c>
      <c r="I2705" s="1">
        <f ca="1">OFFSET(IF($H2705="Cooling",Customer!$C$25,Customer!$C$52),E2705,D2705)</f>
        <v>66</v>
      </c>
      <c r="J2705" s="1">
        <f ca="1">OFFSET(IF($H2705="Cooling",Customer!$L$25,Customer!$L$52),$E2705,$D2705)</f>
        <v>64</v>
      </c>
      <c r="K2705" s="16">
        <f t="shared" si="512"/>
        <v>0</v>
      </c>
      <c r="L2705" s="16">
        <f t="shared" si="513"/>
        <v>0</v>
      </c>
      <c r="M2705" s="17">
        <f t="shared" ca="1" si="505"/>
        <v>34</v>
      </c>
      <c r="N2705" s="17">
        <f t="shared" ca="1" si="506"/>
        <v>32</v>
      </c>
      <c r="O2705" s="4"/>
      <c r="P2705" s="4">
        <v>57</v>
      </c>
      <c r="Q2705" s="4">
        <v>33</v>
      </c>
      <c r="R2705" s="4">
        <v>38</v>
      </c>
      <c r="S2705" s="4">
        <v>47</v>
      </c>
      <c r="T2705" s="4">
        <v>36</v>
      </c>
      <c r="U2705" s="4">
        <v>46</v>
      </c>
      <c r="V2705" s="13">
        <v>32</v>
      </c>
      <c r="W2705" s="4">
        <v>34</v>
      </c>
      <c r="X2705" s="4">
        <v>44</v>
      </c>
      <c r="Y2705">
        <f t="shared" si="514"/>
        <v>0</v>
      </c>
      <c r="Z2705">
        <f t="shared" si="515"/>
        <v>0</v>
      </c>
    </row>
    <row r="2706" spans="2:26" x14ac:dyDescent="0.25">
      <c r="B2706" s="11">
        <f t="shared" si="516"/>
        <v>44674.249999993466</v>
      </c>
      <c r="C2706" s="1">
        <f t="shared" si="507"/>
        <v>4</v>
      </c>
      <c r="D2706" s="1">
        <f t="shared" si="508"/>
        <v>6</v>
      </c>
      <c r="E2706" s="12">
        <f t="shared" si="509"/>
        <v>7</v>
      </c>
      <c r="F2706" s="124" t="str">
        <f t="shared" si="510"/>
        <v>0</v>
      </c>
      <c r="G2706" s="1">
        <f ca="1">(OFFSET(O2706,0,MATCH(Customer!$J$6,'CDH &amp; HDH'!$P$11:$X$11,0)))</f>
        <v>34</v>
      </c>
      <c r="H2706" s="1" t="str">
        <f t="shared" si="511"/>
        <v>Heating</v>
      </c>
      <c r="I2706" s="1">
        <f ca="1">OFFSET(IF($H2706="Cooling",Customer!$C$25,Customer!$C$52),E2706,D2706)</f>
        <v>66</v>
      </c>
      <c r="J2706" s="1">
        <f ca="1">OFFSET(IF($H2706="Cooling",Customer!$L$25,Customer!$L$52),$E2706,$D2706)</f>
        <v>64</v>
      </c>
      <c r="K2706" s="16">
        <f t="shared" si="512"/>
        <v>0</v>
      </c>
      <c r="L2706" s="16">
        <f t="shared" si="513"/>
        <v>0</v>
      </c>
      <c r="M2706" s="17">
        <f t="shared" ca="1" si="505"/>
        <v>32</v>
      </c>
      <c r="N2706" s="17">
        <f t="shared" ca="1" si="506"/>
        <v>30</v>
      </c>
      <c r="O2706" s="4"/>
      <c r="P2706" s="4">
        <v>60</v>
      </c>
      <c r="Q2706" s="4">
        <v>37</v>
      </c>
      <c r="R2706" s="4">
        <v>39</v>
      </c>
      <c r="S2706" s="4">
        <v>47</v>
      </c>
      <c r="T2706" s="4">
        <v>41</v>
      </c>
      <c r="U2706" s="4">
        <v>49</v>
      </c>
      <c r="V2706" s="13">
        <v>34</v>
      </c>
      <c r="W2706" s="4">
        <v>37</v>
      </c>
      <c r="X2706" s="4">
        <v>48</v>
      </c>
      <c r="Y2706">
        <f t="shared" si="514"/>
        <v>0</v>
      </c>
      <c r="Z2706">
        <f t="shared" si="515"/>
        <v>0</v>
      </c>
    </row>
    <row r="2707" spans="2:26" x14ac:dyDescent="0.25">
      <c r="B2707" s="11">
        <f t="shared" si="516"/>
        <v>44674.29166666013</v>
      </c>
      <c r="C2707" s="1">
        <f t="shared" si="507"/>
        <v>4</v>
      </c>
      <c r="D2707" s="1">
        <f t="shared" si="508"/>
        <v>6</v>
      </c>
      <c r="E2707" s="12">
        <f t="shared" si="509"/>
        <v>8</v>
      </c>
      <c r="F2707" s="124" t="str">
        <f t="shared" si="510"/>
        <v>0</v>
      </c>
      <c r="G2707" s="1">
        <f ca="1">(OFFSET(O2707,0,MATCH(Customer!$J$6,'CDH &amp; HDH'!$P$11:$X$11,0)))</f>
        <v>39</v>
      </c>
      <c r="H2707" s="1" t="str">
        <f t="shared" si="511"/>
        <v>Heating</v>
      </c>
      <c r="I2707" s="1">
        <f ca="1">OFFSET(IF($H2707="Cooling",Customer!$C$25,Customer!$C$52),E2707,D2707)</f>
        <v>66</v>
      </c>
      <c r="J2707" s="1">
        <f ca="1">OFFSET(IF($H2707="Cooling",Customer!$L$25,Customer!$L$52),$E2707,$D2707)</f>
        <v>64</v>
      </c>
      <c r="K2707" s="16">
        <f t="shared" si="512"/>
        <v>0</v>
      </c>
      <c r="L2707" s="16">
        <f t="shared" si="513"/>
        <v>0</v>
      </c>
      <c r="M2707" s="17">
        <f t="shared" ca="1" si="505"/>
        <v>27</v>
      </c>
      <c r="N2707" s="17">
        <f t="shared" ca="1" si="506"/>
        <v>25</v>
      </c>
      <c r="O2707" s="4"/>
      <c r="P2707" s="4">
        <v>57</v>
      </c>
      <c r="Q2707" s="4">
        <v>40</v>
      </c>
      <c r="R2707" s="4">
        <v>44</v>
      </c>
      <c r="S2707" s="4">
        <v>47</v>
      </c>
      <c r="T2707" s="4">
        <v>43</v>
      </c>
      <c r="U2707" s="4">
        <v>51</v>
      </c>
      <c r="V2707" s="13">
        <v>39</v>
      </c>
      <c r="W2707" s="4">
        <v>42</v>
      </c>
      <c r="X2707" s="4">
        <v>55</v>
      </c>
      <c r="Y2707">
        <f t="shared" si="514"/>
        <v>0</v>
      </c>
      <c r="Z2707">
        <f t="shared" si="515"/>
        <v>0</v>
      </c>
    </row>
    <row r="2708" spans="2:26" x14ac:dyDescent="0.25">
      <c r="B2708" s="11">
        <f t="shared" si="516"/>
        <v>44674.333333326795</v>
      </c>
      <c r="C2708" s="1">
        <f t="shared" si="507"/>
        <v>4</v>
      </c>
      <c r="D2708" s="1">
        <f t="shared" si="508"/>
        <v>6</v>
      </c>
      <c r="E2708" s="12">
        <f t="shared" si="509"/>
        <v>9</v>
      </c>
      <c r="F2708" s="124" t="str">
        <f t="shared" si="510"/>
        <v>0</v>
      </c>
      <c r="G2708" s="1">
        <f ca="1">(OFFSET(O2708,0,MATCH(Customer!$J$6,'CDH &amp; HDH'!$P$11:$X$11,0)))</f>
        <v>43</v>
      </c>
      <c r="H2708" s="1" t="str">
        <f t="shared" si="511"/>
        <v>Heating</v>
      </c>
      <c r="I2708" s="1">
        <f ca="1">OFFSET(IF($H2708="Cooling",Customer!$C$25,Customer!$C$52),E2708,D2708)</f>
        <v>66</v>
      </c>
      <c r="J2708" s="1">
        <f ca="1">OFFSET(IF($H2708="Cooling",Customer!$L$25,Customer!$L$52),$E2708,$D2708)</f>
        <v>64</v>
      </c>
      <c r="K2708" s="16">
        <f t="shared" si="512"/>
        <v>0</v>
      </c>
      <c r="L2708" s="16">
        <f t="shared" si="513"/>
        <v>0</v>
      </c>
      <c r="M2708" s="17">
        <f t="shared" ca="1" si="505"/>
        <v>23</v>
      </c>
      <c r="N2708" s="17">
        <f t="shared" ca="1" si="506"/>
        <v>21</v>
      </c>
      <c r="O2708" s="4"/>
      <c r="P2708" s="4">
        <v>57</v>
      </c>
      <c r="Q2708" s="4">
        <v>46</v>
      </c>
      <c r="R2708" s="4">
        <v>50</v>
      </c>
      <c r="S2708" s="4">
        <v>47</v>
      </c>
      <c r="T2708" s="4">
        <v>45</v>
      </c>
      <c r="U2708" s="4">
        <v>53</v>
      </c>
      <c r="V2708" s="13">
        <v>43</v>
      </c>
      <c r="W2708" s="4">
        <v>45</v>
      </c>
      <c r="X2708" s="4">
        <v>61</v>
      </c>
      <c r="Y2708">
        <f t="shared" si="514"/>
        <v>0</v>
      </c>
      <c r="Z2708">
        <f t="shared" si="515"/>
        <v>0</v>
      </c>
    </row>
    <row r="2709" spans="2:26" x14ac:dyDescent="0.25">
      <c r="B2709" s="11">
        <f t="shared" si="516"/>
        <v>44674.374999993459</v>
      </c>
      <c r="C2709" s="1">
        <f t="shared" si="507"/>
        <v>4</v>
      </c>
      <c r="D2709" s="1">
        <f t="shared" si="508"/>
        <v>6</v>
      </c>
      <c r="E2709" s="12">
        <f t="shared" si="509"/>
        <v>10</v>
      </c>
      <c r="F2709" s="124" t="str">
        <f t="shared" si="510"/>
        <v>0</v>
      </c>
      <c r="G2709" s="1">
        <f ca="1">(OFFSET(O2709,0,MATCH(Customer!$J$6,'CDH &amp; HDH'!$P$11:$X$11,0)))</f>
        <v>48</v>
      </c>
      <c r="H2709" s="1" t="str">
        <f t="shared" si="511"/>
        <v>Heating</v>
      </c>
      <c r="I2709" s="1">
        <f ca="1">OFFSET(IF($H2709="Cooling",Customer!$C$25,Customer!$C$52),E2709,D2709)</f>
        <v>66</v>
      </c>
      <c r="J2709" s="1">
        <f ca="1">OFFSET(IF($H2709="Cooling",Customer!$L$25,Customer!$L$52),$E2709,$D2709)</f>
        <v>64</v>
      </c>
      <c r="K2709" s="16">
        <f t="shared" si="512"/>
        <v>0</v>
      </c>
      <c r="L2709" s="16">
        <f t="shared" si="513"/>
        <v>0</v>
      </c>
      <c r="M2709" s="17">
        <f t="shared" ca="1" si="505"/>
        <v>18</v>
      </c>
      <c r="N2709" s="17">
        <f t="shared" ca="1" si="506"/>
        <v>16</v>
      </c>
      <c r="O2709" s="4"/>
      <c r="P2709" s="4">
        <v>57</v>
      </c>
      <c r="Q2709" s="4">
        <v>51</v>
      </c>
      <c r="R2709" s="4">
        <v>55</v>
      </c>
      <c r="S2709" s="4">
        <v>47</v>
      </c>
      <c r="T2709" s="4">
        <v>46</v>
      </c>
      <c r="U2709" s="4">
        <v>55</v>
      </c>
      <c r="V2709" s="13">
        <v>48</v>
      </c>
      <c r="W2709" s="4">
        <v>49</v>
      </c>
      <c r="X2709" s="4">
        <v>67</v>
      </c>
      <c r="Y2709">
        <f t="shared" si="514"/>
        <v>0</v>
      </c>
      <c r="Z2709">
        <f t="shared" si="515"/>
        <v>0</v>
      </c>
    </row>
    <row r="2710" spans="2:26" x14ac:dyDescent="0.25">
      <c r="B2710" s="11">
        <f t="shared" si="516"/>
        <v>44674.416666660123</v>
      </c>
      <c r="C2710" s="1">
        <f t="shared" si="507"/>
        <v>4</v>
      </c>
      <c r="D2710" s="1">
        <f t="shared" si="508"/>
        <v>6</v>
      </c>
      <c r="E2710" s="12">
        <f t="shared" si="509"/>
        <v>11</v>
      </c>
      <c r="F2710" s="124" t="str">
        <f t="shared" si="510"/>
        <v>0</v>
      </c>
      <c r="G2710" s="1">
        <f ca="1">(OFFSET(O2710,0,MATCH(Customer!$J$6,'CDH &amp; HDH'!$P$11:$X$11,0)))</f>
        <v>52</v>
      </c>
      <c r="H2710" s="1" t="str">
        <f t="shared" si="511"/>
        <v>Heating</v>
      </c>
      <c r="I2710" s="1">
        <f ca="1">OFFSET(IF($H2710="Cooling",Customer!$C$25,Customer!$C$52),E2710,D2710)</f>
        <v>66</v>
      </c>
      <c r="J2710" s="1">
        <f ca="1">OFFSET(IF($H2710="Cooling",Customer!$L$25,Customer!$L$52),$E2710,$D2710)</f>
        <v>64</v>
      </c>
      <c r="K2710" s="16">
        <f t="shared" si="512"/>
        <v>0</v>
      </c>
      <c r="L2710" s="16">
        <f t="shared" si="513"/>
        <v>0</v>
      </c>
      <c r="M2710" s="17">
        <f t="shared" ca="1" si="505"/>
        <v>14</v>
      </c>
      <c r="N2710" s="17">
        <f t="shared" ca="1" si="506"/>
        <v>12</v>
      </c>
      <c r="O2710" s="4"/>
      <c r="P2710" s="4">
        <v>60</v>
      </c>
      <c r="Q2710" s="4">
        <v>56</v>
      </c>
      <c r="R2710" s="4">
        <v>59</v>
      </c>
      <c r="S2710" s="4">
        <v>47</v>
      </c>
      <c r="T2710" s="4">
        <v>48</v>
      </c>
      <c r="U2710" s="4">
        <v>56</v>
      </c>
      <c r="V2710" s="13">
        <v>52</v>
      </c>
      <c r="W2710" s="4">
        <v>54</v>
      </c>
      <c r="X2710" s="4">
        <v>71</v>
      </c>
      <c r="Y2710">
        <f t="shared" si="514"/>
        <v>0</v>
      </c>
      <c r="Z2710">
        <f t="shared" si="515"/>
        <v>0</v>
      </c>
    </row>
    <row r="2711" spans="2:26" x14ac:dyDescent="0.25">
      <c r="B2711" s="11">
        <f t="shared" si="516"/>
        <v>44674.458333326787</v>
      </c>
      <c r="C2711" s="1">
        <f t="shared" si="507"/>
        <v>4</v>
      </c>
      <c r="D2711" s="1">
        <f t="shared" si="508"/>
        <v>6</v>
      </c>
      <c r="E2711" s="12">
        <f t="shared" si="509"/>
        <v>12</v>
      </c>
      <c r="F2711" s="124" t="str">
        <f t="shared" si="510"/>
        <v>0</v>
      </c>
      <c r="G2711" s="1">
        <f ca="1">(OFFSET(O2711,0,MATCH(Customer!$J$6,'CDH &amp; HDH'!$P$11:$X$11,0)))</f>
        <v>54</v>
      </c>
      <c r="H2711" s="1" t="str">
        <f t="shared" si="511"/>
        <v>Heating</v>
      </c>
      <c r="I2711" s="1">
        <f ca="1">OFFSET(IF($H2711="Cooling",Customer!$C$25,Customer!$C$52),E2711,D2711)</f>
        <v>66</v>
      </c>
      <c r="J2711" s="1">
        <f ca="1">OFFSET(IF($H2711="Cooling",Customer!$L$25,Customer!$L$52),$E2711,$D2711)</f>
        <v>64</v>
      </c>
      <c r="K2711" s="16">
        <f t="shared" si="512"/>
        <v>0</v>
      </c>
      <c r="L2711" s="16">
        <f t="shared" si="513"/>
        <v>0</v>
      </c>
      <c r="M2711" s="17">
        <f t="shared" ca="1" si="505"/>
        <v>12</v>
      </c>
      <c r="N2711" s="17">
        <f t="shared" ca="1" si="506"/>
        <v>10</v>
      </c>
      <c r="O2711" s="4"/>
      <c r="P2711" s="4">
        <v>61</v>
      </c>
      <c r="Q2711" s="4">
        <v>60</v>
      </c>
      <c r="R2711" s="4">
        <v>64</v>
      </c>
      <c r="S2711" s="4">
        <v>47</v>
      </c>
      <c r="T2711" s="4">
        <v>50</v>
      </c>
      <c r="U2711" s="4">
        <v>59</v>
      </c>
      <c r="V2711" s="13">
        <v>54</v>
      </c>
      <c r="W2711" s="4">
        <v>60</v>
      </c>
      <c r="X2711" s="4">
        <v>73</v>
      </c>
      <c r="Y2711">
        <f t="shared" si="514"/>
        <v>0</v>
      </c>
      <c r="Z2711">
        <f t="shared" si="515"/>
        <v>0</v>
      </c>
    </row>
    <row r="2712" spans="2:26" x14ac:dyDescent="0.25">
      <c r="B2712" s="11">
        <f t="shared" si="516"/>
        <v>44674.499999993452</v>
      </c>
      <c r="C2712" s="1">
        <f t="shared" si="507"/>
        <v>4</v>
      </c>
      <c r="D2712" s="1">
        <f t="shared" si="508"/>
        <v>6</v>
      </c>
      <c r="E2712" s="12">
        <f t="shared" si="509"/>
        <v>13</v>
      </c>
      <c r="F2712" s="124" t="str">
        <f t="shared" si="510"/>
        <v>0</v>
      </c>
      <c r="G2712" s="1">
        <f ca="1">(OFFSET(O2712,0,MATCH(Customer!$J$6,'CDH &amp; HDH'!$P$11:$X$11,0)))</f>
        <v>56</v>
      </c>
      <c r="H2712" s="1" t="str">
        <f t="shared" si="511"/>
        <v>Heating</v>
      </c>
      <c r="I2712" s="1">
        <f ca="1">OFFSET(IF($H2712="Cooling",Customer!$C$25,Customer!$C$52),E2712,D2712)</f>
        <v>66</v>
      </c>
      <c r="J2712" s="1">
        <f ca="1">OFFSET(IF($H2712="Cooling",Customer!$L$25,Customer!$L$52),$E2712,$D2712)</f>
        <v>64</v>
      </c>
      <c r="K2712" s="16">
        <f t="shared" si="512"/>
        <v>0</v>
      </c>
      <c r="L2712" s="16">
        <f t="shared" si="513"/>
        <v>0</v>
      </c>
      <c r="M2712" s="17">
        <f t="shared" ca="1" si="505"/>
        <v>10</v>
      </c>
      <c r="N2712" s="17">
        <f t="shared" ca="1" si="506"/>
        <v>8</v>
      </c>
      <c r="O2712" s="4"/>
      <c r="P2712" s="4">
        <v>65</v>
      </c>
      <c r="Q2712" s="4">
        <v>62</v>
      </c>
      <c r="R2712" s="4">
        <v>68</v>
      </c>
      <c r="S2712" s="4">
        <v>46</v>
      </c>
      <c r="T2712" s="4">
        <v>52</v>
      </c>
      <c r="U2712" s="4">
        <v>60</v>
      </c>
      <c r="V2712" s="13">
        <v>56</v>
      </c>
      <c r="W2712" s="4">
        <v>62</v>
      </c>
      <c r="X2712" s="4">
        <v>77</v>
      </c>
      <c r="Y2712">
        <f t="shared" si="514"/>
        <v>0</v>
      </c>
      <c r="Z2712">
        <f t="shared" si="515"/>
        <v>0</v>
      </c>
    </row>
    <row r="2713" spans="2:26" x14ac:dyDescent="0.25">
      <c r="B2713" s="11">
        <f t="shared" si="516"/>
        <v>44674.541666660116</v>
      </c>
      <c r="C2713" s="1">
        <f t="shared" si="507"/>
        <v>4</v>
      </c>
      <c r="D2713" s="1">
        <f t="shared" si="508"/>
        <v>6</v>
      </c>
      <c r="E2713" s="12">
        <f t="shared" si="509"/>
        <v>14</v>
      </c>
      <c r="F2713" s="124" t="str">
        <f t="shared" si="510"/>
        <v>0</v>
      </c>
      <c r="G2713" s="1">
        <f ca="1">(OFFSET(O2713,0,MATCH(Customer!$J$6,'CDH &amp; HDH'!$P$11:$X$11,0)))</f>
        <v>56</v>
      </c>
      <c r="H2713" s="1" t="str">
        <f t="shared" si="511"/>
        <v>Heating</v>
      </c>
      <c r="I2713" s="1">
        <f ca="1">OFFSET(IF($H2713="Cooling",Customer!$C$25,Customer!$C$52),E2713,D2713)</f>
        <v>66</v>
      </c>
      <c r="J2713" s="1">
        <f ca="1">OFFSET(IF($H2713="Cooling",Customer!$L$25,Customer!$L$52),$E2713,$D2713)</f>
        <v>64</v>
      </c>
      <c r="K2713" s="16">
        <f t="shared" si="512"/>
        <v>0</v>
      </c>
      <c r="L2713" s="16">
        <f t="shared" si="513"/>
        <v>0</v>
      </c>
      <c r="M2713" s="17">
        <f t="shared" ca="1" si="505"/>
        <v>10</v>
      </c>
      <c r="N2713" s="17">
        <f t="shared" ca="1" si="506"/>
        <v>8</v>
      </c>
      <c r="O2713" s="4"/>
      <c r="P2713" s="4">
        <v>70</v>
      </c>
      <c r="Q2713" s="4">
        <v>65</v>
      </c>
      <c r="R2713" s="4">
        <v>66</v>
      </c>
      <c r="S2713" s="4">
        <v>46</v>
      </c>
      <c r="T2713" s="4">
        <v>54</v>
      </c>
      <c r="U2713" s="4">
        <v>60</v>
      </c>
      <c r="V2713" s="13">
        <v>56</v>
      </c>
      <c r="W2713" s="4">
        <v>66</v>
      </c>
      <c r="X2713" s="4">
        <v>79</v>
      </c>
      <c r="Y2713">
        <f t="shared" si="514"/>
        <v>0</v>
      </c>
      <c r="Z2713">
        <f t="shared" si="515"/>
        <v>0</v>
      </c>
    </row>
    <row r="2714" spans="2:26" x14ac:dyDescent="0.25">
      <c r="B2714" s="11">
        <f t="shared" si="516"/>
        <v>44674.58333332678</v>
      </c>
      <c r="C2714" s="1">
        <f t="shared" si="507"/>
        <v>4</v>
      </c>
      <c r="D2714" s="1">
        <f t="shared" si="508"/>
        <v>6</v>
      </c>
      <c r="E2714" s="12">
        <f t="shared" si="509"/>
        <v>15</v>
      </c>
      <c r="F2714" s="124" t="str">
        <f t="shared" si="510"/>
        <v>0</v>
      </c>
      <c r="G2714" s="1">
        <f ca="1">(OFFSET(O2714,0,MATCH(Customer!$J$6,'CDH &amp; HDH'!$P$11:$X$11,0)))</f>
        <v>56</v>
      </c>
      <c r="H2714" s="1" t="str">
        <f t="shared" si="511"/>
        <v>Heating</v>
      </c>
      <c r="I2714" s="1">
        <f ca="1">OFFSET(IF($H2714="Cooling",Customer!$C$25,Customer!$C$52),E2714,D2714)</f>
        <v>66</v>
      </c>
      <c r="J2714" s="1">
        <f ca="1">OFFSET(IF($H2714="Cooling",Customer!$L$25,Customer!$L$52),$E2714,$D2714)</f>
        <v>64</v>
      </c>
      <c r="K2714" s="16">
        <f t="shared" si="512"/>
        <v>0</v>
      </c>
      <c r="L2714" s="16">
        <f t="shared" si="513"/>
        <v>0</v>
      </c>
      <c r="M2714" s="17">
        <f t="shared" ca="1" si="505"/>
        <v>10</v>
      </c>
      <c r="N2714" s="17">
        <f t="shared" ca="1" si="506"/>
        <v>8</v>
      </c>
      <c r="O2714" s="4"/>
      <c r="P2714" s="4">
        <v>70</v>
      </c>
      <c r="Q2714" s="4">
        <v>66</v>
      </c>
      <c r="R2714" s="4">
        <v>64</v>
      </c>
      <c r="S2714" s="4">
        <v>46</v>
      </c>
      <c r="T2714" s="4">
        <v>54</v>
      </c>
      <c r="U2714" s="4">
        <v>60</v>
      </c>
      <c r="V2714" s="13">
        <v>56</v>
      </c>
      <c r="W2714" s="4">
        <v>68</v>
      </c>
      <c r="X2714" s="4">
        <v>80</v>
      </c>
      <c r="Y2714">
        <f t="shared" si="514"/>
        <v>0</v>
      </c>
      <c r="Z2714">
        <f t="shared" si="515"/>
        <v>0</v>
      </c>
    </row>
    <row r="2715" spans="2:26" x14ac:dyDescent="0.25">
      <c r="B2715" s="11">
        <f t="shared" si="516"/>
        <v>44674.624999993444</v>
      </c>
      <c r="C2715" s="1">
        <f t="shared" si="507"/>
        <v>4</v>
      </c>
      <c r="D2715" s="1">
        <f t="shared" si="508"/>
        <v>6</v>
      </c>
      <c r="E2715" s="12">
        <f t="shared" si="509"/>
        <v>16</v>
      </c>
      <c r="F2715" s="124" t="str">
        <f t="shared" si="510"/>
        <v>0</v>
      </c>
      <c r="G2715" s="1">
        <f ca="1">(OFFSET(O2715,0,MATCH(Customer!$J$6,'CDH &amp; HDH'!$P$11:$X$11,0)))</f>
        <v>56</v>
      </c>
      <c r="H2715" s="1" t="str">
        <f t="shared" si="511"/>
        <v>Heating</v>
      </c>
      <c r="I2715" s="1">
        <f ca="1">OFFSET(IF($H2715="Cooling",Customer!$C$25,Customer!$C$52),E2715,D2715)</f>
        <v>66</v>
      </c>
      <c r="J2715" s="1">
        <f ca="1">OFFSET(IF($H2715="Cooling",Customer!$L$25,Customer!$L$52),$E2715,$D2715)</f>
        <v>64</v>
      </c>
      <c r="K2715" s="16">
        <f t="shared" si="512"/>
        <v>0</v>
      </c>
      <c r="L2715" s="16">
        <f t="shared" si="513"/>
        <v>0</v>
      </c>
      <c r="M2715" s="17">
        <f t="shared" ca="1" si="505"/>
        <v>10</v>
      </c>
      <c r="N2715" s="17">
        <f t="shared" ca="1" si="506"/>
        <v>8</v>
      </c>
      <c r="O2715" s="4"/>
      <c r="P2715" s="4">
        <v>72</v>
      </c>
      <c r="Q2715" s="4">
        <v>65</v>
      </c>
      <c r="R2715" s="4">
        <v>62</v>
      </c>
      <c r="S2715" s="4">
        <v>46</v>
      </c>
      <c r="T2715" s="4">
        <v>54</v>
      </c>
      <c r="U2715" s="4">
        <v>61</v>
      </c>
      <c r="V2715" s="13">
        <v>56</v>
      </c>
      <c r="W2715" s="4">
        <v>69</v>
      </c>
      <c r="X2715" s="4">
        <v>80</v>
      </c>
      <c r="Y2715">
        <f t="shared" si="514"/>
        <v>0</v>
      </c>
      <c r="Z2715">
        <f t="shared" si="515"/>
        <v>0</v>
      </c>
    </row>
    <row r="2716" spans="2:26" x14ac:dyDescent="0.25">
      <c r="B2716" s="11">
        <f t="shared" si="516"/>
        <v>44674.666666660109</v>
      </c>
      <c r="C2716" s="1">
        <f t="shared" si="507"/>
        <v>4</v>
      </c>
      <c r="D2716" s="1">
        <f t="shared" si="508"/>
        <v>6</v>
      </c>
      <c r="E2716" s="12">
        <f t="shared" si="509"/>
        <v>17</v>
      </c>
      <c r="F2716" s="124" t="str">
        <f t="shared" si="510"/>
        <v>0</v>
      </c>
      <c r="G2716" s="1">
        <f ca="1">(OFFSET(O2716,0,MATCH(Customer!$J$6,'CDH &amp; HDH'!$P$11:$X$11,0)))</f>
        <v>55</v>
      </c>
      <c r="H2716" s="1" t="str">
        <f t="shared" si="511"/>
        <v>Heating</v>
      </c>
      <c r="I2716" s="1">
        <f ca="1">OFFSET(IF($H2716="Cooling",Customer!$C$25,Customer!$C$52),E2716,D2716)</f>
        <v>66</v>
      </c>
      <c r="J2716" s="1">
        <f ca="1">OFFSET(IF($H2716="Cooling",Customer!$L$25,Customer!$L$52),$E2716,$D2716)</f>
        <v>64</v>
      </c>
      <c r="K2716" s="16">
        <f t="shared" si="512"/>
        <v>0</v>
      </c>
      <c r="L2716" s="16">
        <f t="shared" si="513"/>
        <v>0</v>
      </c>
      <c r="M2716" s="17">
        <f t="shared" ca="1" si="505"/>
        <v>11</v>
      </c>
      <c r="N2716" s="17">
        <f t="shared" ca="1" si="506"/>
        <v>9</v>
      </c>
      <c r="O2716" s="4"/>
      <c r="P2716" s="4">
        <v>68</v>
      </c>
      <c r="Q2716" s="4">
        <v>66</v>
      </c>
      <c r="R2716" s="4">
        <v>57</v>
      </c>
      <c r="S2716" s="4">
        <v>46</v>
      </c>
      <c r="T2716" s="4">
        <v>54</v>
      </c>
      <c r="U2716" s="4">
        <v>60</v>
      </c>
      <c r="V2716" s="13">
        <v>55</v>
      </c>
      <c r="W2716" s="4">
        <v>70</v>
      </c>
      <c r="X2716" s="4">
        <v>79</v>
      </c>
      <c r="Y2716">
        <f t="shared" si="514"/>
        <v>0</v>
      </c>
      <c r="Z2716">
        <f t="shared" si="515"/>
        <v>0</v>
      </c>
    </row>
    <row r="2717" spans="2:26" x14ac:dyDescent="0.25">
      <c r="B2717" s="11">
        <f t="shared" si="516"/>
        <v>44674.708333326773</v>
      </c>
      <c r="C2717" s="1">
        <f t="shared" si="507"/>
        <v>4</v>
      </c>
      <c r="D2717" s="1">
        <f t="shared" si="508"/>
        <v>6</v>
      </c>
      <c r="E2717" s="12">
        <f t="shared" si="509"/>
        <v>18</v>
      </c>
      <c r="F2717" s="124" t="str">
        <f t="shared" si="510"/>
        <v>0</v>
      </c>
      <c r="G2717" s="1">
        <f ca="1">(OFFSET(O2717,0,MATCH(Customer!$J$6,'CDH &amp; HDH'!$P$11:$X$11,0)))</f>
        <v>55</v>
      </c>
      <c r="H2717" s="1" t="str">
        <f t="shared" si="511"/>
        <v>Heating</v>
      </c>
      <c r="I2717" s="1">
        <f ca="1">OFFSET(IF($H2717="Cooling",Customer!$C$25,Customer!$C$52),E2717,D2717)</f>
        <v>66</v>
      </c>
      <c r="J2717" s="1">
        <f ca="1">OFFSET(IF($H2717="Cooling",Customer!$L$25,Customer!$L$52),$E2717,$D2717)</f>
        <v>64</v>
      </c>
      <c r="K2717" s="16">
        <f t="shared" si="512"/>
        <v>0</v>
      </c>
      <c r="L2717" s="16">
        <f t="shared" si="513"/>
        <v>0</v>
      </c>
      <c r="M2717" s="17">
        <f t="shared" ca="1" si="505"/>
        <v>11</v>
      </c>
      <c r="N2717" s="17">
        <f t="shared" ca="1" si="506"/>
        <v>9</v>
      </c>
      <c r="O2717" s="4"/>
      <c r="P2717" s="4">
        <v>62</v>
      </c>
      <c r="Q2717" s="4">
        <v>63</v>
      </c>
      <c r="R2717" s="4">
        <v>52</v>
      </c>
      <c r="S2717" s="4">
        <v>46</v>
      </c>
      <c r="T2717" s="4">
        <v>54</v>
      </c>
      <c r="U2717" s="4">
        <v>59</v>
      </c>
      <c r="V2717" s="13">
        <v>55</v>
      </c>
      <c r="W2717" s="4">
        <v>68</v>
      </c>
      <c r="X2717" s="4">
        <v>77</v>
      </c>
      <c r="Y2717">
        <f t="shared" si="514"/>
        <v>0</v>
      </c>
      <c r="Z2717">
        <f t="shared" si="515"/>
        <v>0</v>
      </c>
    </row>
    <row r="2718" spans="2:26" x14ac:dyDescent="0.25">
      <c r="B2718" s="11">
        <f t="shared" si="516"/>
        <v>44674.749999993437</v>
      </c>
      <c r="C2718" s="1">
        <f t="shared" si="507"/>
        <v>4</v>
      </c>
      <c r="D2718" s="1">
        <f t="shared" si="508"/>
        <v>6</v>
      </c>
      <c r="E2718" s="12">
        <f t="shared" si="509"/>
        <v>19</v>
      </c>
      <c r="F2718" s="124" t="str">
        <f t="shared" si="510"/>
        <v>0</v>
      </c>
      <c r="G2718" s="1">
        <f ca="1">(OFFSET(O2718,0,MATCH(Customer!$J$6,'CDH &amp; HDH'!$P$11:$X$11,0)))</f>
        <v>49</v>
      </c>
      <c r="H2718" s="1" t="str">
        <f t="shared" si="511"/>
        <v>Heating</v>
      </c>
      <c r="I2718" s="1">
        <f ca="1">OFFSET(IF($H2718="Cooling",Customer!$C$25,Customer!$C$52),E2718,D2718)</f>
        <v>66</v>
      </c>
      <c r="J2718" s="1">
        <f ca="1">OFFSET(IF($H2718="Cooling",Customer!$L$25,Customer!$L$52),$E2718,$D2718)</f>
        <v>64</v>
      </c>
      <c r="K2718" s="16">
        <f t="shared" si="512"/>
        <v>0</v>
      </c>
      <c r="L2718" s="16">
        <f t="shared" si="513"/>
        <v>0</v>
      </c>
      <c r="M2718" s="17">
        <f t="shared" ca="1" si="505"/>
        <v>17</v>
      </c>
      <c r="N2718" s="17">
        <f t="shared" ca="1" si="506"/>
        <v>15</v>
      </c>
      <c r="O2718" s="4"/>
      <c r="P2718" s="4">
        <v>60</v>
      </c>
      <c r="Q2718" s="4">
        <v>58</v>
      </c>
      <c r="R2718" s="4">
        <v>47</v>
      </c>
      <c r="S2718" s="4">
        <v>46</v>
      </c>
      <c r="T2718" s="4">
        <v>52</v>
      </c>
      <c r="U2718" s="4">
        <v>58</v>
      </c>
      <c r="V2718" s="13">
        <v>49</v>
      </c>
      <c r="W2718" s="4">
        <v>66</v>
      </c>
      <c r="X2718" s="4">
        <v>72</v>
      </c>
      <c r="Y2718">
        <f t="shared" si="514"/>
        <v>0</v>
      </c>
      <c r="Z2718">
        <f t="shared" si="515"/>
        <v>0</v>
      </c>
    </row>
    <row r="2719" spans="2:26" x14ac:dyDescent="0.25">
      <c r="B2719" s="11">
        <f t="shared" si="516"/>
        <v>44674.791666660101</v>
      </c>
      <c r="C2719" s="1">
        <f t="shared" si="507"/>
        <v>4</v>
      </c>
      <c r="D2719" s="1">
        <f t="shared" si="508"/>
        <v>6</v>
      </c>
      <c r="E2719" s="12">
        <f t="shared" si="509"/>
        <v>20</v>
      </c>
      <c r="F2719" s="124" t="str">
        <f t="shared" si="510"/>
        <v>0</v>
      </c>
      <c r="G2719" s="1">
        <f ca="1">(OFFSET(O2719,0,MATCH(Customer!$J$6,'CDH &amp; HDH'!$P$11:$X$11,0)))</f>
        <v>48</v>
      </c>
      <c r="H2719" s="1" t="str">
        <f t="shared" si="511"/>
        <v>Heating</v>
      </c>
      <c r="I2719" s="1">
        <f ca="1">OFFSET(IF($H2719="Cooling",Customer!$C$25,Customer!$C$52),E2719,D2719)</f>
        <v>66</v>
      </c>
      <c r="J2719" s="1">
        <f ca="1">OFFSET(IF($H2719="Cooling",Customer!$L$25,Customer!$L$52),$E2719,$D2719)</f>
        <v>64</v>
      </c>
      <c r="K2719" s="16">
        <f t="shared" si="512"/>
        <v>0</v>
      </c>
      <c r="L2719" s="16">
        <f t="shared" si="513"/>
        <v>0</v>
      </c>
      <c r="M2719" s="17">
        <f t="shared" ca="1" si="505"/>
        <v>18</v>
      </c>
      <c r="N2719" s="17">
        <f t="shared" ca="1" si="506"/>
        <v>16</v>
      </c>
      <c r="O2719" s="4"/>
      <c r="P2719" s="4">
        <v>57</v>
      </c>
      <c r="Q2719" s="4">
        <v>54</v>
      </c>
      <c r="R2719" s="4">
        <v>44</v>
      </c>
      <c r="S2719" s="4">
        <v>46</v>
      </c>
      <c r="T2719" s="4">
        <v>48</v>
      </c>
      <c r="U2719" s="4">
        <v>57</v>
      </c>
      <c r="V2719" s="13">
        <v>48</v>
      </c>
      <c r="W2719" s="4">
        <v>60</v>
      </c>
      <c r="X2719" s="4">
        <v>70</v>
      </c>
      <c r="Y2719">
        <f t="shared" si="514"/>
        <v>0</v>
      </c>
      <c r="Z2719">
        <f t="shared" si="515"/>
        <v>0</v>
      </c>
    </row>
    <row r="2720" spans="2:26" x14ac:dyDescent="0.25">
      <c r="B2720" s="11">
        <f t="shared" si="516"/>
        <v>44674.833333326766</v>
      </c>
      <c r="C2720" s="1">
        <f t="shared" si="507"/>
        <v>4</v>
      </c>
      <c r="D2720" s="1">
        <f t="shared" si="508"/>
        <v>6</v>
      </c>
      <c r="E2720" s="12">
        <f t="shared" si="509"/>
        <v>21</v>
      </c>
      <c r="F2720" s="124" t="str">
        <f t="shared" si="510"/>
        <v>0</v>
      </c>
      <c r="G2720" s="1">
        <f ca="1">(OFFSET(O2720,0,MATCH(Customer!$J$6,'CDH &amp; HDH'!$P$11:$X$11,0)))</f>
        <v>48</v>
      </c>
      <c r="H2720" s="1" t="str">
        <f t="shared" si="511"/>
        <v>Heating</v>
      </c>
      <c r="I2720" s="1">
        <f ca="1">OFFSET(IF($H2720="Cooling",Customer!$C$25,Customer!$C$52),E2720,D2720)</f>
        <v>66</v>
      </c>
      <c r="J2720" s="1">
        <f ca="1">OFFSET(IF($H2720="Cooling",Customer!$L$25,Customer!$L$52),$E2720,$D2720)</f>
        <v>64</v>
      </c>
      <c r="K2720" s="16">
        <f t="shared" si="512"/>
        <v>0</v>
      </c>
      <c r="L2720" s="16">
        <f t="shared" si="513"/>
        <v>0</v>
      </c>
      <c r="M2720" s="17">
        <f t="shared" ca="1" si="505"/>
        <v>18</v>
      </c>
      <c r="N2720" s="17">
        <f t="shared" ca="1" si="506"/>
        <v>16</v>
      </c>
      <c r="O2720" s="4"/>
      <c r="P2720" s="4">
        <v>52</v>
      </c>
      <c r="Q2720" s="4">
        <v>51</v>
      </c>
      <c r="R2720" s="4">
        <v>40</v>
      </c>
      <c r="S2720" s="4">
        <v>45</v>
      </c>
      <c r="T2720" s="4">
        <v>46</v>
      </c>
      <c r="U2720" s="4">
        <v>56</v>
      </c>
      <c r="V2720" s="13">
        <v>48</v>
      </c>
      <c r="W2720" s="4">
        <v>56</v>
      </c>
      <c r="X2720" s="4">
        <v>65</v>
      </c>
      <c r="Y2720">
        <f t="shared" si="514"/>
        <v>0</v>
      </c>
      <c r="Z2720">
        <f t="shared" si="515"/>
        <v>0</v>
      </c>
    </row>
    <row r="2721" spans="2:26" x14ac:dyDescent="0.25">
      <c r="B2721" s="11">
        <f t="shared" si="516"/>
        <v>44674.87499999343</v>
      </c>
      <c r="C2721" s="1">
        <f t="shared" si="507"/>
        <v>4</v>
      </c>
      <c r="D2721" s="1">
        <f t="shared" si="508"/>
        <v>6</v>
      </c>
      <c r="E2721" s="12">
        <f t="shared" si="509"/>
        <v>22</v>
      </c>
      <c r="F2721" s="124" t="str">
        <f t="shared" si="510"/>
        <v>0</v>
      </c>
      <c r="G2721" s="1">
        <f ca="1">(OFFSET(O2721,0,MATCH(Customer!$J$6,'CDH &amp; HDH'!$P$11:$X$11,0)))</f>
        <v>49</v>
      </c>
      <c r="H2721" s="1" t="str">
        <f t="shared" si="511"/>
        <v>Heating</v>
      </c>
      <c r="I2721" s="1">
        <f ca="1">OFFSET(IF($H2721="Cooling",Customer!$C$25,Customer!$C$52),E2721,D2721)</f>
        <v>66</v>
      </c>
      <c r="J2721" s="1">
        <f ca="1">OFFSET(IF($H2721="Cooling",Customer!$L$25,Customer!$L$52),$E2721,$D2721)</f>
        <v>64</v>
      </c>
      <c r="K2721" s="16">
        <f t="shared" si="512"/>
        <v>0</v>
      </c>
      <c r="L2721" s="16">
        <f t="shared" si="513"/>
        <v>0</v>
      </c>
      <c r="M2721" s="17">
        <f t="shared" ca="1" si="505"/>
        <v>17</v>
      </c>
      <c r="N2721" s="17">
        <f t="shared" ca="1" si="506"/>
        <v>15</v>
      </c>
      <c r="O2721" s="4"/>
      <c r="P2721" s="4">
        <v>50</v>
      </c>
      <c r="Q2721" s="4">
        <v>46</v>
      </c>
      <c r="R2721" s="4">
        <v>37</v>
      </c>
      <c r="S2721" s="4">
        <v>45</v>
      </c>
      <c r="T2721" s="4">
        <v>45</v>
      </c>
      <c r="U2721" s="4">
        <v>56</v>
      </c>
      <c r="V2721" s="13">
        <v>49</v>
      </c>
      <c r="W2721" s="4">
        <v>58</v>
      </c>
      <c r="X2721" s="4">
        <v>59</v>
      </c>
      <c r="Y2721">
        <f t="shared" si="514"/>
        <v>0</v>
      </c>
      <c r="Z2721">
        <f t="shared" si="515"/>
        <v>0</v>
      </c>
    </row>
    <row r="2722" spans="2:26" x14ac:dyDescent="0.25">
      <c r="B2722" s="11">
        <f t="shared" si="516"/>
        <v>44674.916666660094</v>
      </c>
      <c r="C2722" s="1">
        <f t="shared" si="507"/>
        <v>4</v>
      </c>
      <c r="D2722" s="1">
        <f t="shared" si="508"/>
        <v>6</v>
      </c>
      <c r="E2722" s="12">
        <f t="shared" si="509"/>
        <v>23</v>
      </c>
      <c r="F2722" s="124" t="str">
        <f t="shared" si="510"/>
        <v>0</v>
      </c>
      <c r="G2722" s="1">
        <f ca="1">(OFFSET(O2722,0,MATCH(Customer!$J$6,'CDH &amp; HDH'!$P$11:$X$11,0)))</f>
        <v>48</v>
      </c>
      <c r="H2722" s="1" t="str">
        <f t="shared" si="511"/>
        <v>Heating</v>
      </c>
      <c r="I2722" s="1">
        <f ca="1">OFFSET(IF($H2722="Cooling",Customer!$C$25,Customer!$C$52),E2722,D2722)</f>
        <v>66</v>
      </c>
      <c r="J2722" s="1">
        <f ca="1">OFFSET(IF($H2722="Cooling",Customer!$L$25,Customer!$L$52),$E2722,$D2722)</f>
        <v>64</v>
      </c>
      <c r="K2722" s="16">
        <f t="shared" si="512"/>
        <v>0</v>
      </c>
      <c r="L2722" s="16">
        <f t="shared" si="513"/>
        <v>0</v>
      </c>
      <c r="M2722" s="17">
        <f t="shared" ca="1" si="505"/>
        <v>18</v>
      </c>
      <c r="N2722" s="17">
        <f t="shared" ca="1" si="506"/>
        <v>16</v>
      </c>
      <c r="O2722" s="4"/>
      <c r="P2722" s="4">
        <v>48</v>
      </c>
      <c r="Q2722" s="4">
        <v>43</v>
      </c>
      <c r="R2722" s="4">
        <v>35</v>
      </c>
      <c r="S2722" s="4">
        <v>45</v>
      </c>
      <c r="T2722" s="4">
        <v>45</v>
      </c>
      <c r="U2722" s="4">
        <v>56</v>
      </c>
      <c r="V2722" s="13">
        <v>48</v>
      </c>
      <c r="W2722" s="4">
        <v>55</v>
      </c>
      <c r="X2722" s="4">
        <v>56</v>
      </c>
      <c r="Y2722">
        <f t="shared" si="514"/>
        <v>0</v>
      </c>
      <c r="Z2722">
        <f t="shared" si="515"/>
        <v>0</v>
      </c>
    </row>
    <row r="2723" spans="2:26" x14ac:dyDescent="0.25">
      <c r="B2723" s="11">
        <f t="shared" si="516"/>
        <v>44674.958333326758</v>
      </c>
      <c r="C2723" s="1">
        <f t="shared" si="507"/>
        <v>4</v>
      </c>
      <c r="D2723" s="1">
        <f t="shared" si="508"/>
        <v>6</v>
      </c>
      <c r="E2723" s="12">
        <f t="shared" si="509"/>
        <v>24</v>
      </c>
      <c r="F2723" s="124" t="str">
        <f t="shared" si="510"/>
        <v>0</v>
      </c>
      <c r="G2723" s="1">
        <f ca="1">(OFFSET(O2723,0,MATCH(Customer!$J$6,'CDH &amp; HDH'!$P$11:$X$11,0)))</f>
        <v>48</v>
      </c>
      <c r="H2723" s="1" t="str">
        <f t="shared" si="511"/>
        <v>Heating</v>
      </c>
      <c r="I2723" s="1">
        <f ca="1">OFFSET(IF($H2723="Cooling",Customer!$C$25,Customer!$C$52),E2723,D2723)</f>
        <v>66</v>
      </c>
      <c r="J2723" s="1">
        <f ca="1">OFFSET(IF($H2723="Cooling",Customer!$L$25,Customer!$L$52),$E2723,$D2723)</f>
        <v>64</v>
      </c>
      <c r="K2723" s="16">
        <f t="shared" si="512"/>
        <v>0</v>
      </c>
      <c r="L2723" s="16">
        <f t="shared" si="513"/>
        <v>0</v>
      </c>
      <c r="M2723" s="17">
        <f t="shared" ca="1" si="505"/>
        <v>18</v>
      </c>
      <c r="N2723" s="17">
        <f t="shared" ca="1" si="506"/>
        <v>16</v>
      </c>
      <c r="O2723" s="4"/>
      <c r="P2723" s="4">
        <v>47</v>
      </c>
      <c r="Q2723" s="4">
        <v>41</v>
      </c>
      <c r="R2723" s="4">
        <v>33</v>
      </c>
      <c r="S2723" s="4">
        <v>45</v>
      </c>
      <c r="T2723" s="4">
        <v>39</v>
      </c>
      <c r="U2723" s="4">
        <v>55</v>
      </c>
      <c r="V2723" s="13">
        <v>48</v>
      </c>
      <c r="W2723" s="4">
        <v>52</v>
      </c>
      <c r="X2723" s="4">
        <v>53</v>
      </c>
      <c r="Y2723">
        <f t="shared" si="514"/>
        <v>0</v>
      </c>
      <c r="Z2723">
        <f t="shared" si="515"/>
        <v>0</v>
      </c>
    </row>
    <row r="2724" spans="2:26" x14ac:dyDescent="0.25">
      <c r="B2724" s="11">
        <f t="shared" si="516"/>
        <v>44674.999999993423</v>
      </c>
      <c r="C2724" s="1">
        <f t="shared" si="507"/>
        <v>4</v>
      </c>
      <c r="D2724" s="1">
        <f t="shared" si="508"/>
        <v>7</v>
      </c>
      <c r="E2724" s="12">
        <f t="shared" si="509"/>
        <v>1</v>
      </c>
      <c r="F2724" s="124" t="str">
        <f t="shared" si="510"/>
        <v>0</v>
      </c>
      <c r="G2724" s="1">
        <f ca="1">(OFFSET(O2724,0,MATCH(Customer!$J$6,'CDH &amp; HDH'!$P$11:$X$11,0)))</f>
        <v>48</v>
      </c>
      <c r="H2724" s="1" t="str">
        <f t="shared" si="511"/>
        <v>Heating</v>
      </c>
      <c r="I2724" s="1">
        <f ca="1">OFFSET(IF($H2724="Cooling",Customer!$C$25,Customer!$C$52),E2724,D2724)</f>
        <v>66</v>
      </c>
      <c r="J2724" s="1">
        <f ca="1">OFFSET(IF($H2724="Cooling",Customer!$L$25,Customer!$L$52),$E2724,$D2724)</f>
        <v>64</v>
      </c>
      <c r="K2724" s="16">
        <f t="shared" si="512"/>
        <v>0</v>
      </c>
      <c r="L2724" s="16">
        <f t="shared" si="513"/>
        <v>0</v>
      </c>
      <c r="M2724" s="17">
        <f t="shared" ca="1" si="505"/>
        <v>18</v>
      </c>
      <c r="N2724" s="17">
        <f t="shared" ca="1" si="506"/>
        <v>16</v>
      </c>
      <c r="O2724" s="4"/>
      <c r="P2724" s="4">
        <v>49</v>
      </c>
      <c r="Q2724" s="4">
        <v>40</v>
      </c>
      <c r="R2724" s="4">
        <v>31</v>
      </c>
      <c r="S2724" s="4">
        <v>45</v>
      </c>
      <c r="T2724" s="4">
        <v>37</v>
      </c>
      <c r="U2724" s="4">
        <v>53</v>
      </c>
      <c r="V2724" s="13">
        <v>48</v>
      </c>
      <c r="W2724" s="4">
        <v>48</v>
      </c>
      <c r="X2724" s="4">
        <v>52</v>
      </c>
      <c r="Y2724">
        <f t="shared" si="514"/>
        <v>0</v>
      </c>
      <c r="Z2724">
        <f t="shared" si="515"/>
        <v>0</v>
      </c>
    </row>
    <row r="2725" spans="2:26" x14ac:dyDescent="0.25">
      <c r="B2725" s="11">
        <f t="shared" si="516"/>
        <v>44675.041666660087</v>
      </c>
      <c r="C2725" s="1">
        <f t="shared" si="507"/>
        <v>4</v>
      </c>
      <c r="D2725" s="1">
        <f t="shared" si="508"/>
        <v>7</v>
      </c>
      <c r="E2725" s="12">
        <f t="shared" si="509"/>
        <v>2</v>
      </c>
      <c r="F2725" s="124" t="str">
        <f t="shared" si="510"/>
        <v>0</v>
      </c>
      <c r="G2725" s="1">
        <f ca="1">(OFFSET(O2725,0,MATCH(Customer!$J$6,'CDH &amp; HDH'!$P$11:$X$11,0)))</f>
        <v>48</v>
      </c>
      <c r="H2725" s="1" t="str">
        <f t="shared" si="511"/>
        <v>Heating</v>
      </c>
      <c r="I2725" s="1">
        <f ca="1">OFFSET(IF($H2725="Cooling",Customer!$C$25,Customer!$C$52),E2725,D2725)</f>
        <v>66</v>
      </c>
      <c r="J2725" s="1">
        <f ca="1">OFFSET(IF($H2725="Cooling",Customer!$L$25,Customer!$L$52),$E2725,$D2725)</f>
        <v>64</v>
      </c>
      <c r="K2725" s="16">
        <f t="shared" si="512"/>
        <v>0</v>
      </c>
      <c r="L2725" s="16">
        <f t="shared" si="513"/>
        <v>0</v>
      </c>
      <c r="M2725" s="17">
        <f t="shared" ca="1" si="505"/>
        <v>18</v>
      </c>
      <c r="N2725" s="17">
        <f t="shared" ca="1" si="506"/>
        <v>16</v>
      </c>
      <c r="O2725" s="4"/>
      <c r="P2725" s="4">
        <v>49</v>
      </c>
      <c r="Q2725" s="4">
        <v>40</v>
      </c>
      <c r="R2725" s="4">
        <v>29</v>
      </c>
      <c r="S2725" s="4">
        <v>45</v>
      </c>
      <c r="T2725" s="4">
        <v>36</v>
      </c>
      <c r="U2725" s="4">
        <v>48</v>
      </c>
      <c r="V2725" s="13">
        <v>48</v>
      </c>
      <c r="W2725" s="4">
        <v>47</v>
      </c>
      <c r="X2725" s="4">
        <v>50</v>
      </c>
      <c r="Y2725">
        <f t="shared" si="514"/>
        <v>0</v>
      </c>
      <c r="Z2725">
        <f t="shared" si="515"/>
        <v>0</v>
      </c>
    </row>
    <row r="2726" spans="2:26" x14ac:dyDescent="0.25">
      <c r="B2726" s="11">
        <f t="shared" si="516"/>
        <v>44675.083333326751</v>
      </c>
      <c r="C2726" s="1">
        <f t="shared" si="507"/>
        <v>4</v>
      </c>
      <c r="D2726" s="1">
        <f t="shared" si="508"/>
        <v>7</v>
      </c>
      <c r="E2726" s="12">
        <f t="shared" si="509"/>
        <v>3</v>
      </c>
      <c r="F2726" s="124" t="str">
        <f t="shared" si="510"/>
        <v>0</v>
      </c>
      <c r="G2726" s="1">
        <f ca="1">(OFFSET(O2726,0,MATCH(Customer!$J$6,'CDH &amp; HDH'!$P$11:$X$11,0)))</f>
        <v>48</v>
      </c>
      <c r="H2726" s="1" t="str">
        <f t="shared" si="511"/>
        <v>Heating</v>
      </c>
      <c r="I2726" s="1">
        <f ca="1">OFFSET(IF($H2726="Cooling",Customer!$C$25,Customer!$C$52),E2726,D2726)</f>
        <v>66</v>
      </c>
      <c r="J2726" s="1">
        <f ca="1">OFFSET(IF($H2726="Cooling",Customer!$L$25,Customer!$L$52),$E2726,$D2726)</f>
        <v>64</v>
      </c>
      <c r="K2726" s="16">
        <f t="shared" si="512"/>
        <v>0</v>
      </c>
      <c r="L2726" s="16">
        <f t="shared" si="513"/>
        <v>0</v>
      </c>
      <c r="M2726" s="17">
        <f t="shared" ca="1" si="505"/>
        <v>18</v>
      </c>
      <c r="N2726" s="17">
        <f t="shared" ca="1" si="506"/>
        <v>16</v>
      </c>
      <c r="O2726" s="4"/>
      <c r="P2726" s="4">
        <v>49</v>
      </c>
      <c r="Q2726" s="4">
        <v>39</v>
      </c>
      <c r="R2726" s="4">
        <v>26</v>
      </c>
      <c r="S2726" s="4">
        <v>45</v>
      </c>
      <c r="T2726" s="4">
        <v>34</v>
      </c>
      <c r="U2726" s="4">
        <v>47</v>
      </c>
      <c r="V2726" s="13">
        <v>48</v>
      </c>
      <c r="W2726" s="4">
        <v>45</v>
      </c>
      <c r="X2726" s="4">
        <v>48</v>
      </c>
      <c r="Y2726">
        <f t="shared" si="514"/>
        <v>0</v>
      </c>
      <c r="Z2726">
        <f t="shared" si="515"/>
        <v>0</v>
      </c>
    </row>
    <row r="2727" spans="2:26" x14ac:dyDescent="0.25">
      <c r="B2727" s="11">
        <f t="shared" si="516"/>
        <v>44675.124999993415</v>
      </c>
      <c r="C2727" s="1">
        <f t="shared" si="507"/>
        <v>4</v>
      </c>
      <c r="D2727" s="1">
        <f t="shared" si="508"/>
        <v>7</v>
      </c>
      <c r="E2727" s="12">
        <f t="shared" si="509"/>
        <v>4</v>
      </c>
      <c r="F2727" s="124" t="str">
        <f t="shared" si="510"/>
        <v>0</v>
      </c>
      <c r="G2727" s="1">
        <f ca="1">(OFFSET(O2727,0,MATCH(Customer!$J$6,'CDH &amp; HDH'!$P$11:$X$11,0)))</f>
        <v>49</v>
      </c>
      <c r="H2727" s="1" t="str">
        <f t="shared" si="511"/>
        <v>Heating</v>
      </c>
      <c r="I2727" s="1">
        <f ca="1">OFFSET(IF($H2727="Cooling",Customer!$C$25,Customer!$C$52),E2727,D2727)</f>
        <v>66</v>
      </c>
      <c r="J2727" s="1">
        <f ca="1">OFFSET(IF($H2727="Cooling",Customer!$L$25,Customer!$L$52),$E2727,$D2727)</f>
        <v>64</v>
      </c>
      <c r="K2727" s="16">
        <f t="shared" si="512"/>
        <v>0</v>
      </c>
      <c r="L2727" s="16">
        <f t="shared" si="513"/>
        <v>0</v>
      </c>
      <c r="M2727" s="17">
        <f t="shared" ca="1" si="505"/>
        <v>17</v>
      </c>
      <c r="N2727" s="17">
        <f t="shared" ca="1" si="506"/>
        <v>15</v>
      </c>
      <c r="O2727" s="4"/>
      <c r="P2727" s="4">
        <v>48</v>
      </c>
      <c r="Q2727" s="4">
        <v>39</v>
      </c>
      <c r="R2727" s="4">
        <v>24</v>
      </c>
      <c r="S2727" s="4">
        <v>45</v>
      </c>
      <c r="T2727" s="4">
        <v>34</v>
      </c>
      <c r="U2727" s="4">
        <v>47</v>
      </c>
      <c r="V2727" s="13">
        <v>49</v>
      </c>
      <c r="W2727" s="4">
        <v>44</v>
      </c>
      <c r="X2727" s="4">
        <v>46</v>
      </c>
      <c r="Y2727">
        <f t="shared" si="514"/>
        <v>0</v>
      </c>
      <c r="Z2727">
        <f t="shared" si="515"/>
        <v>0</v>
      </c>
    </row>
    <row r="2728" spans="2:26" x14ac:dyDescent="0.25">
      <c r="B2728" s="11">
        <f t="shared" si="516"/>
        <v>44675.166666660079</v>
      </c>
      <c r="C2728" s="1">
        <f t="shared" si="507"/>
        <v>4</v>
      </c>
      <c r="D2728" s="1">
        <f t="shared" si="508"/>
        <v>7</v>
      </c>
      <c r="E2728" s="12">
        <f t="shared" si="509"/>
        <v>5</v>
      </c>
      <c r="F2728" s="124" t="str">
        <f t="shared" si="510"/>
        <v>0</v>
      </c>
      <c r="G2728" s="1">
        <f ca="1">(OFFSET(O2728,0,MATCH(Customer!$J$6,'CDH &amp; HDH'!$P$11:$X$11,0)))</f>
        <v>49</v>
      </c>
      <c r="H2728" s="1" t="str">
        <f t="shared" si="511"/>
        <v>Heating</v>
      </c>
      <c r="I2728" s="1">
        <f ca="1">OFFSET(IF($H2728="Cooling",Customer!$C$25,Customer!$C$52),E2728,D2728)</f>
        <v>66</v>
      </c>
      <c r="J2728" s="1">
        <f ca="1">OFFSET(IF($H2728="Cooling",Customer!$L$25,Customer!$L$52),$E2728,$D2728)</f>
        <v>64</v>
      </c>
      <c r="K2728" s="16">
        <f t="shared" si="512"/>
        <v>0</v>
      </c>
      <c r="L2728" s="16">
        <f t="shared" si="513"/>
        <v>0</v>
      </c>
      <c r="M2728" s="17">
        <f t="shared" ca="1" si="505"/>
        <v>17</v>
      </c>
      <c r="N2728" s="17">
        <f t="shared" ca="1" si="506"/>
        <v>15</v>
      </c>
      <c r="O2728" s="4"/>
      <c r="P2728" s="4">
        <v>48</v>
      </c>
      <c r="Q2728" s="4">
        <v>38</v>
      </c>
      <c r="R2728" s="4">
        <v>25</v>
      </c>
      <c r="S2728" s="4">
        <v>45</v>
      </c>
      <c r="T2728" s="4">
        <v>32</v>
      </c>
      <c r="U2728" s="4">
        <v>47</v>
      </c>
      <c r="V2728" s="13">
        <v>49</v>
      </c>
      <c r="W2728" s="4">
        <v>44</v>
      </c>
      <c r="X2728" s="4">
        <v>44</v>
      </c>
      <c r="Y2728">
        <f t="shared" si="514"/>
        <v>0</v>
      </c>
      <c r="Z2728">
        <f t="shared" si="515"/>
        <v>0</v>
      </c>
    </row>
    <row r="2729" spans="2:26" x14ac:dyDescent="0.25">
      <c r="B2729" s="11">
        <f t="shared" si="516"/>
        <v>44675.208333326744</v>
      </c>
      <c r="C2729" s="1">
        <f t="shared" si="507"/>
        <v>4</v>
      </c>
      <c r="D2729" s="1">
        <f t="shared" si="508"/>
        <v>7</v>
      </c>
      <c r="E2729" s="12">
        <f t="shared" si="509"/>
        <v>6</v>
      </c>
      <c r="F2729" s="124" t="str">
        <f t="shared" si="510"/>
        <v>0</v>
      </c>
      <c r="G2729" s="1">
        <f ca="1">(OFFSET(O2729,0,MATCH(Customer!$J$6,'CDH &amp; HDH'!$P$11:$X$11,0)))</f>
        <v>49</v>
      </c>
      <c r="H2729" s="1" t="str">
        <f t="shared" si="511"/>
        <v>Heating</v>
      </c>
      <c r="I2729" s="1">
        <f ca="1">OFFSET(IF($H2729="Cooling",Customer!$C$25,Customer!$C$52),E2729,D2729)</f>
        <v>66</v>
      </c>
      <c r="J2729" s="1">
        <f ca="1">OFFSET(IF($H2729="Cooling",Customer!$L$25,Customer!$L$52),$E2729,$D2729)</f>
        <v>64</v>
      </c>
      <c r="K2729" s="16">
        <f t="shared" si="512"/>
        <v>0</v>
      </c>
      <c r="L2729" s="16">
        <f t="shared" si="513"/>
        <v>0</v>
      </c>
      <c r="M2729" s="17">
        <f t="shared" ca="1" si="505"/>
        <v>17</v>
      </c>
      <c r="N2729" s="17">
        <f t="shared" ca="1" si="506"/>
        <v>15</v>
      </c>
      <c r="O2729" s="4"/>
      <c r="P2729" s="4">
        <v>48</v>
      </c>
      <c r="Q2729" s="4">
        <v>38</v>
      </c>
      <c r="R2729" s="4">
        <v>27</v>
      </c>
      <c r="S2729" s="4">
        <v>45</v>
      </c>
      <c r="T2729" s="4">
        <v>34</v>
      </c>
      <c r="U2729" s="4">
        <v>47</v>
      </c>
      <c r="V2729" s="13">
        <v>49</v>
      </c>
      <c r="W2729" s="4">
        <v>44</v>
      </c>
      <c r="X2729" s="4">
        <v>45</v>
      </c>
      <c r="Y2729">
        <f t="shared" si="514"/>
        <v>0</v>
      </c>
      <c r="Z2729">
        <f t="shared" si="515"/>
        <v>0</v>
      </c>
    </row>
    <row r="2730" spans="2:26" x14ac:dyDescent="0.25">
      <c r="B2730" s="11">
        <f t="shared" si="516"/>
        <v>44675.249999993408</v>
      </c>
      <c r="C2730" s="1">
        <f t="shared" si="507"/>
        <v>4</v>
      </c>
      <c r="D2730" s="1">
        <f t="shared" si="508"/>
        <v>7</v>
      </c>
      <c r="E2730" s="12">
        <f t="shared" si="509"/>
        <v>7</v>
      </c>
      <c r="F2730" s="124" t="str">
        <f t="shared" si="510"/>
        <v>0</v>
      </c>
      <c r="G2730" s="1">
        <f ca="1">(OFFSET(O2730,0,MATCH(Customer!$J$6,'CDH &amp; HDH'!$P$11:$X$11,0)))</f>
        <v>49</v>
      </c>
      <c r="H2730" s="1" t="str">
        <f t="shared" si="511"/>
        <v>Heating</v>
      </c>
      <c r="I2730" s="1">
        <f ca="1">OFFSET(IF($H2730="Cooling",Customer!$C$25,Customer!$C$52),E2730,D2730)</f>
        <v>66</v>
      </c>
      <c r="J2730" s="1">
        <f ca="1">OFFSET(IF($H2730="Cooling",Customer!$L$25,Customer!$L$52),$E2730,$D2730)</f>
        <v>64</v>
      </c>
      <c r="K2730" s="16">
        <f t="shared" si="512"/>
        <v>0</v>
      </c>
      <c r="L2730" s="16">
        <f t="shared" si="513"/>
        <v>0</v>
      </c>
      <c r="M2730" s="17">
        <f t="shared" ca="1" si="505"/>
        <v>17</v>
      </c>
      <c r="N2730" s="17">
        <f t="shared" ca="1" si="506"/>
        <v>15</v>
      </c>
      <c r="O2730" s="4"/>
      <c r="P2730" s="4">
        <v>48</v>
      </c>
      <c r="Q2730" s="4">
        <v>40</v>
      </c>
      <c r="R2730" s="4">
        <v>28</v>
      </c>
      <c r="S2730" s="4">
        <v>45</v>
      </c>
      <c r="T2730" s="4">
        <v>41</v>
      </c>
      <c r="U2730" s="4">
        <v>48</v>
      </c>
      <c r="V2730" s="13">
        <v>49</v>
      </c>
      <c r="W2730" s="4">
        <v>45</v>
      </c>
      <c r="X2730" s="4">
        <v>50</v>
      </c>
      <c r="Y2730">
        <f t="shared" si="514"/>
        <v>0</v>
      </c>
      <c r="Z2730">
        <f t="shared" si="515"/>
        <v>0</v>
      </c>
    </row>
    <row r="2731" spans="2:26" x14ac:dyDescent="0.25">
      <c r="B2731" s="11">
        <f t="shared" si="516"/>
        <v>44675.291666660072</v>
      </c>
      <c r="C2731" s="1">
        <f t="shared" si="507"/>
        <v>4</v>
      </c>
      <c r="D2731" s="1">
        <f t="shared" si="508"/>
        <v>7</v>
      </c>
      <c r="E2731" s="12">
        <f t="shared" si="509"/>
        <v>8</v>
      </c>
      <c r="F2731" s="124" t="str">
        <f t="shared" si="510"/>
        <v>0</v>
      </c>
      <c r="G2731" s="1">
        <f ca="1">(OFFSET(O2731,0,MATCH(Customer!$J$6,'CDH &amp; HDH'!$P$11:$X$11,0)))</f>
        <v>50</v>
      </c>
      <c r="H2731" s="1" t="str">
        <f t="shared" si="511"/>
        <v>Heating</v>
      </c>
      <c r="I2731" s="1">
        <f ca="1">OFFSET(IF($H2731="Cooling",Customer!$C$25,Customer!$C$52),E2731,D2731)</f>
        <v>66</v>
      </c>
      <c r="J2731" s="1">
        <f ca="1">OFFSET(IF($H2731="Cooling",Customer!$L$25,Customer!$L$52),$E2731,$D2731)</f>
        <v>64</v>
      </c>
      <c r="K2731" s="16">
        <f t="shared" si="512"/>
        <v>0</v>
      </c>
      <c r="L2731" s="16">
        <f t="shared" si="513"/>
        <v>0</v>
      </c>
      <c r="M2731" s="17">
        <f t="shared" ca="1" si="505"/>
        <v>16</v>
      </c>
      <c r="N2731" s="17">
        <f t="shared" ca="1" si="506"/>
        <v>14</v>
      </c>
      <c r="O2731" s="4"/>
      <c r="P2731" s="4">
        <v>49</v>
      </c>
      <c r="Q2731" s="4">
        <v>44</v>
      </c>
      <c r="R2731" s="4">
        <v>34</v>
      </c>
      <c r="S2731" s="4">
        <v>45</v>
      </c>
      <c r="T2731" s="4">
        <v>46</v>
      </c>
      <c r="U2731" s="4">
        <v>49</v>
      </c>
      <c r="V2731" s="13">
        <v>50</v>
      </c>
      <c r="W2731" s="4">
        <v>47</v>
      </c>
      <c r="X2731" s="4">
        <v>55</v>
      </c>
      <c r="Y2731">
        <f t="shared" si="514"/>
        <v>0</v>
      </c>
      <c r="Z2731">
        <f t="shared" si="515"/>
        <v>0</v>
      </c>
    </row>
    <row r="2732" spans="2:26" x14ac:dyDescent="0.25">
      <c r="B2732" s="11">
        <f t="shared" si="516"/>
        <v>44675.333333326736</v>
      </c>
      <c r="C2732" s="1">
        <f t="shared" si="507"/>
        <v>4</v>
      </c>
      <c r="D2732" s="1">
        <f t="shared" si="508"/>
        <v>7</v>
      </c>
      <c r="E2732" s="12">
        <f t="shared" si="509"/>
        <v>9</v>
      </c>
      <c r="F2732" s="124" t="str">
        <f t="shared" si="510"/>
        <v>0</v>
      </c>
      <c r="G2732" s="1">
        <f ca="1">(OFFSET(O2732,0,MATCH(Customer!$J$6,'CDH &amp; HDH'!$P$11:$X$11,0)))</f>
        <v>50</v>
      </c>
      <c r="H2732" s="1" t="str">
        <f t="shared" si="511"/>
        <v>Heating</v>
      </c>
      <c r="I2732" s="1">
        <f ca="1">OFFSET(IF($H2732="Cooling",Customer!$C$25,Customer!$C$52),E2732,D2732)</f>
        <v>66</v>
      </c>
      <c r="J2732" s="1">
        <f ca="1">OFFSET(IF($H2732="Cooling",Customer!$L$25,Customer!$L$52),$E2732,$D2732)</f>
        <v>64</v>
      </c>
      <c r="K2732" s="16">
        <f t="shared" si="512"/>
        <v>0</v>
      </c>
      <c r="L2732" s="16">
        <f t="shared" si="513"/>
        <v>0</v>
      </c>
      <c r="M2732" s="17">
        <f t="shared" ca="1" si="505"/>
        <v>16</v>
      </c>
      <c r="N2732" s="17">
        <f t="shared" ca="1" si="506"/>
        <v>14</v>
      </c>
      <c r="O2732" s="4"/>
      <c r="P2732" s="4">
        <v>47</v>
      </c>
      <c r="Q2732" s="4">
        <v>48</v>
      </c>
      <c r="R2732" s="4">
        <v>39</v>
      </c>
      <c r="S2732" s="4">
        <v>44</v>
      </c>
      <c r="T2732" s="4">
        <v>50</v>
      </c>
      <c r="U2732" s="4">
        <v>50</v>
      </c>
      <c r="V2732" s="13">
        <v>50</v>
      </c>
      <c r="W2732" s="4">
        <v>51</v>
      </c>
      <c r="X2732" s="4">
        <v>61</v>
      </c>
      <c r="Y2732">
        <f t="shared" si="514"/>
        <v>0</v>
      </c>
      <c r="Z2732">
        <f t="shared" si="515"/>
        <v>0</v>
      </c>
    </row>
    <row r="2733" spans="2:26" x14ac:dyDescent="0.25">
      <c r="B2733" s="11">
        <f t="shared" si="516"/>
        <v>44675.374999993401</v>
      </c>
      <c r="C2733" s="1">
        <f t="shared" si="507"/>
        <v>4</v>
      </c>
      <c r="D2733" s="1">
        <f t="shared" si="508"/>
        <v>7</v>
      </c>
      <c r="E2733" s="12">
        <f t="shared" si="509"/>
        <v>10</v>
      </c>
      <c r="F2733" s="124" t="str">
        <f t="shared" si="510"/>
        <v>0</v>
      </c>
      <c r="G2733" s="1">
        <f ca="1">(OFFSET(O2733,0,MATCH(Customer!$J$6,'CDH &amp; HDH'!$P$11:$X$11,0)))</f>
        <v>50</v>
      </c>
      <c r="H2733" s="1" t="str">
        <f t="shared" si="511"/>
        <v>Heating</v>
      </c>
      <c r="I2733" s="1">
        <f ca="1">OFFSET(IF($H2733="Cooling",Customer!$C$25,Customer!$C$52),E2733,D2733)</f>
        <v>66</v>
      </c>
      <c r="J2733" s="1">
        <f ca="1">OFFSET(IF($H2733="Cooling",Customer!$L$25,Customer!$L$52),$E2733,$D2733)</f>
        <v>64</v>
      </c>
      <c r="K2733" s="16">
        <f t="shared" si="512"/>
        <v>0</v>
      </c>
      <c r="L2733" s="16">
        <f t="shared" si="513"/>
        <v>0</v>
      </c>
      <c r="M2733" s="17">
        <f t="shared" ca="1" si="505"/>
        <v>16</v>
      </c>
      <c r="N2733" s="17">
        <f t="shared" ca="1" si="506"/>
        <v>14</v>
      </c>
      <c r="O2733" s="4"/>
      <c r="P2733" s="4">
        <v>49</v>
      </c>
      <c r="Q2733" s="4">
        <v>53</v>
      </c>
      <c r="R2733" s="4">
        <v>45</v>
      </c>
      <c r="S2733" s="4">
        <v>45</v>
      </c>
      <c r="T2733" s="4">
        <v>52</v>
      </c>
      <c r="U2733" s="4">
        <v>51</v>
      </c>
      <c r="V2733" s="13">
        <v>50</v>
      </c>
      <c r="W2733" s="4">
        <v>54</v>
      </c>
      <c r="X2733" s="4">
        <v>66</v>
      </c>
      <c r="Y2733">
        <f t="shared" si="514"/>
        <v>0</v>
      </c>
      <c r="Z2733">
        <f t="shared" si="515"/>
        <v>0</v>
      </c>
    </row>
    <row r="2734" spans="2:26" x14ac:dyDescent="0.25">
      <c r="B2734" s="11">
        <f t="shared" si="516"/>
        <v>44675.416666660065</v>
      </c>
      <c r="C2734" s="1">
        <f t="shared" si="507"/>
        <v>4</v>
      </c>
      <c r="D2734" s="1">
        <f t="shared" si="508"/>
        <v>7</v>
      </c>
      <c r="E2734" s="12">
        <f t="shared" si="509"/>
        <v>11</v>
      </c>
      <c r="F2734" s="124" t="str">
        <f t="shared" si="510"/>
        <v>0</v>
      </c>
      <c r="G2734" s="1">
        <f ca="1">(OFFSET(O2734,0,MATCH(Customer!$J$6,'CDH &amp; HDH'!$P$11:$X$11,0)))</f>
        <v>54</v>
      </c>
      <c r="H2734" s="1" t="str">
        <f t="shared" si="511"/>
        <v>Heating</v>
      </c>
      <c r="I2734" s="1">
        <f ca="1">OFFSET(IF($H2734="Cooling",Customer!$C$25,Customer!$C$52),E2734,D2734)</f>
        <v>66</v>
      </c>
      <c r="J2734" s="1">
        <f ca="1">OFFSET(IF($H2734="Cooling",Customer!$L$25,Customer!$L$52),$E2734,$D2734)</f>
        <v>64</v>
      </c>
      <c r="K2734" s="16">
        <f t="shared" si="512"/>
        <v>0</v>
      </c>
      <c r="L2734" s="16">
        <f t="shared" si="513"/>
        <v>0</v>
      </c>
      <c r="M2734" s="17">
        <f t="shared" ca="1" si="505"/>
        <v>12</v>
      </c>
      <c r="N2734" s="17">
        <f t="shared" ca="1" si="506"/>
        <v>10</v>
      </c>
      <c r="O2734" s="4"/>
      <c r="P2734" s="4">
        <v>49</v>
      </c>
      <c r="Q2734" s="4">
        <v>55</v>
      </c>
      <c r="R2734" s="4">
        <v>46</v>
      </c>
      <c r="S2734" s="4">
        <v>45</v>
      </c>
      <c r="T2734" s="4">
        <v>54</v>
      </c>
      <c r="U2734" s="4">
        <v>52</v>
      </c>
      <c r="V2734" s="13">
        <v>54</v>
      </c>
      <c r="W2734" s="4">
        <v>58</v>
      </c>
      <c r="X2734" s="4">
        <v>72</v>
      </c>
      <c r="Y2734">
        <f t="shared" si="514"/>
        <v>0</v>
      </c>
      <c r="Z2734">
        <f t="shared" si="515"/>
        <v>0</v>
      </c>
    </row>
    <row r="2735" spans="2:26" x14ac:dyDescent="0.25">
      <c r="B2735" s="11">
        <f t="shared" si="516"/>
        <v>44675.458333326729</v>
      </c>
      <c r="C2735" s="1">
        <f t="shared" si="507"/>
        <v>4</v>
      </c>
      <c r="D2735" s="1">
        <f t="shared" si="508"/>
        <v>7</v>
      </c>
      <c r="E2735" s="12">
        <f t="shared" si="509"/>
        <v>12</v>
      </c>
      <c r="F2735" s="124" t="str">
        <f t="shared" si="510"/>
        <v>0</v>
      </c>
      <c r="G2735" s="1">
        <f ca="1">(OFFSET(O2735,0,MATCH(Customer!$J$6,'CDH &amp; HDH'!$P$11:$X$11,0)))</f>
        <v>55</v>
      </c>
      <c r="H2735" s="1" t="str">
        <f t="shared" si="511"/>
        <v>Heating</v>
      </c>
      <c r="I2735" s="1">
        <f ca="1">OFFSET(IF($H2735="Cooling",Customer!$C$25,Customer!$C$52),E2735,D2735)</f>
        <v>66</v>
      </c>
      <c r="J2735" s="1">
        <f ca="1">OFFSET(IF($H2735="Cooling",Customer!$L$25,Customer!$L$52),$E2735,$D2735)</f>
        <v>64</v>
      </c>
      <c r="K2735" s="16">
        <f t="shared" si="512"/>
        <v>0</v>
      </c>
      <c r="L2735" s="16">
        <f t="shared" si="513"/>
        <v>0</v>
      </c>
      <c r="M2735" s="17">
        <f t="shared" ca="1" si="505"/>
        <v>11</v>
      </c>
      <c r="N2735" s="17">
        <f t="shared" ca="1" si="506"/>
        <v>9</v>
      </c>
      <c r="O2735" s="4"/>
      <c r="P2735" s="4">
        <v>51</v>
      </c>
      <c r="Q2735" s="4">
        <v>60</v>
      </c>
      <c r="R2735" s="4">
        <v>46</v>
      </c>
      <c r="S2735" s="4">
        <v>45</v>
      </c>
      <c r="T2735" s="4">
        <v>55</v>
      </c>
      <c r="U2735" s="4">
        <v>52</v>
      </c>
      <c r="V2735" s="13">
        <v>55</v>
      </c>
      <c r="W2735" s="4">
        <v>63</v>
      </c>
      <c r="X2735" s="4">
        <v>76</v>
      </c>
      <c r="Y2735">
        <f t="shared" si="514"/>
        <v>0</v>
      </c>
      <c r="Z2735">
        <f t="shared" si="515"/>
        <v>0</v>
      </c>
    </row>
    <row r="2736" spans="2:26" x14ac:dyDescent="0.25">
      <c r="B2736" s="11">
        <f t="shared" si="516"/>
        <v>44675.499999993393</v>
      </c>
      <c r="C2736" s="1">
        <f t="shared" si="507"/>
        <v>4</v>
      </c>
      <c r="D2736" s="1">
        <f t="shared" si="508"/>
        <v>7</v>
      </c>
      <c r="E2736" s="12">
        <f t="shared" si="509"/>
        <v>13</v>
      </c>
      <c r="F2736" s="124" t="str">
        <f t="shared" si="510"/>
        <v>0</v>
      </c>
      <c r="G2736" s="1">
        <f ca="1">(OFFSET(O2736,0,MATCH(Customer!$J$6,'CDH &amp; HDH'!$P$11:$X$11,0)))</f>
        <v>59</v>
      </c>
      <c r="H2736" s="1" t="str">
        <f t="shared" si="511"/>
        <v>Heating</v>
      </c>
      <c r="I2736" s="1">
        <f ca="1">OFFSET(IF($H2736="Cooling",Customer!$C$25,Customer!$C$52),E2736,D2736)</f>
        <v>66</v>
      </c>
      <c r="J2736" s="1">
        <f ca="1">OFFSET(IF($H2736="Cooling",Customer!$L$25,Customer!$L$52),$E2736,$D2736)</f>
        <v>64</v>
      </c>
      <c r="K2736" s="16">
        <f t="shared" si="512"/>
        <v>0</v>
      </c>
      <c r="L2736" s="16">
        <f t="shared" si="513"/>
        <v>0</v>
      </c>
      <c r="M2736" s="17">
        <f t="shared" ca="1" si="505"/>
        <v>7</v>
      </c>
      <c r="N2736" s="17">
        <f t="shared" ca="1" si="506"/>
        <v>5</v>
      </c>
      <c r="O2736" s="4"/>
      <c r="P2736" s="4">
        <v>52</v>
      </c>
      <c r="Q2736" s="4">
        <v>60</v>
      </c>
      <c r="R2736" s="4">
        <v>47</v>
      </c>
      <c r="S2736" s="4">
        <v>45</v>
      </c>
      <c r="T2736" s="4">
        <v>57</v>
      </c>
      <c r="U2736" s="4">
        <v>58</v>
      </c>
      <c r="V2736" s="13">
        <v>59</v>
      </c>
      <c r="W2736" s="4">
        <v>68</v>
      </c>
      <c r="X2736" s="4">
        <v>77</v>
      </c>
      <c r="Y2736">
        <f t="shared" si="514"/>
        <v>0</v>
      </c>
      <c r="Z2736">
        <f t="shared" si="515"/>
        <v>0</v>
      </c>
    </row>
    <row r="2737" spans="2:26" x14ac:dyDescent="0.25">
      <c r="B2737" s="11">
        <f t="shared" si="516"/>
        <v>44675.541666660058</v>
      </c>
      <c r="C2737" s="1">
        <f t="shared" si="507"/>
        <v>4</v>
      </c>
      <c r="D2737" s="1">
        <f t="shared" si="508"/>
        <v>7</v>
      </c>
      <c r="E2737" s="12">
        <f t="shared" si="509"/>
        <v>14</v>
      </c>
      <c r="F2737" s="124" t="str">
        <f t="shared" si="510"/>
        <v>0</v>
      </c>
      <c r="G2737" s="1">
        <f ca="1">(OFFSET(O2737,0,MATCH(Customer!$J$6,'CDH &amp; HDH'!$P$11:$X$11,0)))</f>
        <v>59</v>
      </c>
      <c r="H2737" s="1" t="str">
        <f t="shared" si="511"/>
        <v>Heating</v>
      </c>
      <c r="I2737" s="1">
        <f ca="1">OFFSET(IF($H2737="Cooling",Customer!$C$25,Customer!$C$52),E2737,D2737)</f>
        <v>66</v>
      </c>
      <c r="J2737" s="1">
        <f ca="1">OFFSET(IF($H2737="Cooling",Customer!$L$25,Customer!$L$52),$E2737,$D2737)</f>
        <v>64</v>
      </c>
      <c r="K2737" s="16">
        <f t="shared" si="512"/>
        <v>0</v>
      </c>
      <c r="L2737" s="16">
        <f t="shared" si="513"/>
        <v>0</v>
      </c>
      <c r="M2737" s="17">
        <f t="shared" ca="1" si="505"/>
        <v>7</v>
      </c>
      <c r="N2737" s="17">
        <f t="shared" ca="1" si="506"/>
        <v>5</v>
      </c>
      <c r="O2737" s="4"/>
      <c r="P2737" s="4">
        <v>52</v>
      </c>
      <c r="Q2737" s="4">
        <v>61</v>
      </c>
      <c r="R2737" s="4">
        <v>50</v>
      </c>
      <c r="S2737" s="4">
        <v>45</v>
      </c>
      <c r="T2737" s="4">
        <v>59</v>
      </c>
      <c r="U2737" s="4">
        <v>58</v>
      </c>
      <c r="V2737" s="13">
        <v>59</v>
      </c>
      <c r="W2737" s="4">
        <v>70</v>
      </c>
      <c r="X2737" s="4">
        <v>81</v>
      </c>
      <c r="Y2737">
        <f t="shared" si="514"/>
        <v>0</v>
      </c>
      <c r="Z2737">
        <f t="shared" si="515"/>
        <v>0</v>
      </c>
    </row>
    <row r="2738" spans="2:26" x14ac:dyDescent="0.25">
      <c r="B2738" s="11">
        <f t="shared" si="516"/>
        <v>44675.583333326722</v>
      </c>
      <c r="C2738" s="1">
        <f t="shared" si="507"/>
        <v>4</v>
      </c>
      <c r="D2738" s="1">
        <f t="shared" si="508"/>
        <v>7</v>
      </c>
      <c r="E2738" s="12">
        <f t="shared" si="509"/>
        <v>15</v>
      </c>
      <c r="F2738" s="124" t="str">
        <f t="shared" si="510"/>
        <v>0</v>
      </c>
      <c r="G2738" s="1">
        <f ca="1">(OFFSET(O2738,0,MATCH(Customer!$J$6,'CDH &amp; HDH'!$P$11:$X$11,0)))</f>
        <v>60</v>
      </c>
      <c r="H2738" s="1" t="str">
        <f t="shared" si="511"/>
        <v>Heating</v>
      </c>
      <c r="I2738" s="1">
        <f ca="1">OFFSET(IF($H2738="Cooling",Customer!$C$25,Customer!$C$52),E2738,D2738)</f>
        <v>66</v>
      </c>
      <c r="J2738" s="1">
        <f ca="1">OFFSET(IF($H2738="Cooling",Customer!$L$25,Customer!$L$52),$E2738,$D2738)</f>
        <v>64</v>
      </c>
      <c r="K2738" s="16">
        <f t="shared" si="512"/>
        <v>0</v>
      </c>
      <c r="L2738" s="16">
        <f t="shared" si="513"/>
        <v>0</v>
      </c>
      <c r="M2738" s="17">
        <f t="shared" ca="1" si="505"/>
        <v>6</v>
      </c>
      <c r="N2738" s="17">
        <f t="shared" ca="1" si="506"/>
        <v>4</v>
      </c>
      <c r="O2738" s="4"/>
      <c r="P2738" s="4">
        <v>51</v>
      </c>
      <c r="Q2738" s="4">
        <v>63</v>
      </c>
      <c r="R2738" s="4">
        <v>52</v>
      </c>
      <c r="S2738" s="4">
        <v>45</v>
      </c>
      <c r="T2738" s="4">
        <v>59</v>
      </c>
      <c r="U2738" s="4">
        <v>57</v>
      </c>
      <c r="V2738" s="13">
        <v>60</v>
      </c>
      <c r="W2738" s="4">
        <v>72</v>
      </c>
      <c r="X2738" s="4">
        <v>79</v>
      </c>
      <c r="Y2738">
        <f t="shared" si="514"/>
        <v>0</v>
      </c>
      <c r="Z2738">
        <f t="shared" si="515"/>
        <v>0</v>
      </c>
    </row>
    <row r="2739" spans="2:26" x14ac:dyDescent="0.25">
      <c r="B2739" s="11">
        <f t="shared" si="516"/>
        <v>44675.624999993386</v>
      </c>
      <c r="C2739" s="1">
        <f t="shared" si="507"/>
        <v>4</v>
      </c>
      <c r="D2739" s="1">
        <f t="shared" si="508"/>
        <v>7</v>
      </c>
      <c r="E2739" s="12">
        <f t="shared" si="509"/>
        <v>16</v>
      </c>
      <c r="F2739" s="124" t="str">
        <f t="shared" si="510"/>
        <v>0</v>
      </c>
      <c r="G2739" s="1">
        <f ca="1">(OFFSET(O2739,0,MATCH(Customer!$J$6,'CDH &amp; HDH'!$P$11:$X$11,0)))</f>
        <v>61</v>
      </c>
      <c r="H2739" s="1" t="str">
        <f t="shared" si="511"/>
        <v>Heating</v>
      </c>
      <c r="I2739" s="1">
        <f ca="1">OFFSET(IF($H2739="Cooling",Customer!$C$25,Customer!$C$52),E2739,D2739)</f>
        <v>66</v>
      </c>
      <c r="J2739" s="1">
        <f ca="1">OFFSET(IF($H2739="Cooling",Customer!$L$25,Customer!$L$52),$E2739,$D2739)</f>
        <v>64</v>
      </c>
      <c r="K2739" s="16">
        <f t="shared" si="512"/>
        <v>0</v>
      </c>
      <c r="L2739" s="16">
        <f t="shared" si="513"/>
        <v>0</v>
      </c>
      <c r="M2739" s="17">
        <f t="shared" ca="1" si="505"/>
        <v>5</v>
      </c>
      <c r="N2739" s="17">
        <f t="shared" ca="1" si="506"/>
        <v>3</v>
      </c>
      <c r="O2739" s="4"/>
      <c r="P2739" s="4">
        <v>51</v>
      </c>
      <c r="Q2739" s="4">
        <v>64</v>
      </c>
      <c r="R2739" s="4">
        <v>55</v>
      </c>
      <c r="S2739" s="4">
        <v>45</v>
      </c>
      <c r="T2739" s="4">
        <v>61</v>
      </c>
      <c r="U2739" s="4">
        <v>58</v>
      </c>
      <c r="V2739" s="13">
        <v>61</v>
      </c>
      <c r="W2739" s="4">
        <v>70</v>
      </c>
      <c r="X2739" s="4">
        <v>78</v>
      </c>
      <c r="Y2739">
        <f t="shared" si="514"/>
        <v>0</v>
      </c>
      <c r="Z2739">
        <f t="shared" si="515"/>
        <v>0</v>
      </c>
    </row>
    <row r="2740" spans="2:26" x14ac:dyDescent="0.25">
      <c r="B2740" s="11">
        <f t="shared" si="516"/>
        <v>44675.66666666005</v>
      </c>
      <c r="C2740" s="1">
        <f t="shared" si="507"/>
        <v>4</v>
      </c>
      <c r="D2740" s="1">
        <f t="shared" si="508"/>
        <v>7</v>
      </c>
      <c r="E2740" s="12">
        <f t="shared" si="509"/>
        <v>17</v>
      </c>
      <c r="F2740" s="124" t="str">
        <f t="shared" si="510"/>
        <v>0</v>
      </c>
      <c r="G2740" s="1">
        <f ca="1">(OFFSET(O2740,0,MATCH(Customer!$J$6,'CDH &amp; HDH'!$P$11:$X$11,0)))</f>
        <v>61</v>
      </c>
      <c r="H2740" s="1" t="str">
        <f t="shared" si="511"/>
        <v>Heating</v>
      </c>
      <c r="I2740" s="1">
        <f ca="1">OFFSET(IF($H2740="Cooling",Customer!$C$25,Customer!$C$52),E2740,D2740)</f>
        <v>66</v>
      </c>
      <c r="J2740" s="1">
        <f ca="1">OFFSET(IF($H2740="Cooling",Customer!$L$25,Customer!$L$52),$E2740,$D2740)</f>
        <v>64</v>
      </c>
      <c r="K2740" s="16">
        <f t="shared" si="512"/>
        <v>0</v>
      </c>
      <c r="L2740" s="16">
        <f t="shared" si="513"/>
        <v>0</v>
      </c>
      <c r="M2740" s="17">
        <f t="shared" ca="1" si="505"/>
        <v>5</v>
      </c>
      <c r="N2740" s="17">
        <f t="shared" ca="1" si="506"/>
        <v>3</v>
      </c>
      <c r="O2740" s="4"/>
      <c r="P2740" s="4">
        <v>49</v>
      </c>
      <c r="Q2740" s="4">
        <v>66</v>
      </c>
      <c r="R2740" s="4">
        <v>54</v>
      </c>
      <c r="S2740" s="4">
        <v>45</v>
      </c>
      <c r="T2740" s="4">
        <v>61</v>
      </c>
      <c r="U2740" s="4">
        <v>56</v>
      </c>
      <c r="V2740" s="13">
        <v>61</v>
      </c>
      <c r="W2740" s="4">
        <v>69</v>
      </c>
      <c r="X2740" s="4">
        <v>78</v>
      </c>
      <c r="Y2740">
        <f t="shared" si="514"/>
        <v>0</v>
      </c>
      <c r="Z2740">
        <f t="shared" si="515"/>
        <v>0</v>
      </c>
    </row>
    <row r="2741" spans="2:26" x14ac:dyDescent="0.25">
      <c r="B2741" s="11">
        <f t="shared" si="516"/>
        <v>44675.708333326715</v>
      </c>
      <c r="C2741" s="1">
        <f t="shared" si="507"/>
        <v>4</v>
      </c>
      <c r="D2741" s="1">
        <f t="shared" si="508"/>
        <v>7</v>
      </c>
      <c r="E2741" s="12">
        <f t="shared" si="509"/>
        <v>18</v>
      </c>
      <c r="F2741" s="124" t="str">
        <f t="shared" si="510"/>
        <v>0</v>
      </c>
      <c r="G2741" s="1">
        <f ca="1">(OFFSET(O2741,0,MATCH(Customer!$J$6,'CDH &amp; HDH'!$P$11:$X$11,0)))</f>
        <v>59</v>
      </c>
      <c r="H2741" s="1" t="str">
        <f t="shared" si="511"/>
        <v>Heating</v>
      </c>
      <c r="I2741" s="1">
        <f ca="1">OFFSET(IF($H2741="Cooling",Customer!$C$25,Customer!$C$52),E2741,D2741)</f>
        <v>66</v>
      </c>
      <c r="J2741" s="1">
        <f ca="1">OFFSET(IF($H2741="Cooling",Customer!$L$25,Customer!$L$52),$E2741,$D2741)</f>
        <v>64</v>
      </c>
      <c r="K2741" s="16">
        <f t="shared" si="512"/>
        <v>0</v>
      </c>
      <c r="L2741" s="16">
        <f t="shared" si="513"/>
        <v>0</v>
      </c>
      <c r="M2741" s="17">
        <f t="shared" ca="1" si="505"/>
        <v>7</v>
      </c>
      <c r="N2741" s="17">
        <f t="shared" ca="1" si="506"/>
        <v>5</v>
      </c>
      <c r="O2741" s="4"/>
      <c r="P2741" s="4">
        <v>48</v>
      </c>
      <c r="Q2741" s="4">
        <v>65</v>
      </c>
      <c r="R2741" s="4">
        <v>54</v>
      </c>
      <c r="S2741" s="4">
        <v>45</v>
      </c>
      <c r="T2741" s="4">
        <v>59</v>
      </c>
      <c r="U2741" s="4">
        <v>54</v>
      </c>
      <c r="V2741" s="13">
        <v>59</v>
      </c>
      <c r="W2741" s="4">
        <v>68</v>
      </c>
      <c r="X2741" s="4">
        <v>77</v>
      </c>
      <c r="Y2741">
        <f t="shared" si="514"/>
        <v>0</v>
      </c>
      <c r="Z2741">
        <f t="shared" si="515"/>
        <v>0</v>
      </c>
    </row>
    <row r="2742" spans="2:26" x14ac:dyDescent="0.25">
      <c r="B2742" s="11">
        <f t="shared" si="516"/>
        <v>44675.749999993379</v>
      </c>
      <c r="C2742" s="1">
        <f t="shared" si="507"/>
        <v>4</v>
      </c>
      <c r="D2742" s="1">
        <f t="shared" si="508"/>
        <v>7</v>
      </c>
      <c r="E2742" s="12">
        <f t="shared" si="509"/>
        <v>19</v>
      </c>
      <c r="F2742" s="124" t="str">
        <f t="shared" si="510"/>
        <v>0</v>
      </c>
      <c r="G2742" s="1">
        <f ca="1">(OFFSET(O2742,0,MATCH(Customer!$J$6,'CDH &amp; HDH'!$P$11:$X$11,0)))</f>
        <v>57</v>
      </c>
      <c r="H2742" s="1" t="str">
        <f t="shared" si="511"/>
        <v>Heating</v>
      </c>
      <c r="I2742" s="1">
        <f ca="1">OFFSET(IF($H2742="Cooling",Customer!$C$25,Customer!$C$52),E2742,D2742)</f>
        <v>66</v>
      </c>
      <c r="J2742" s="1">
        <f ca="1">OFFSET(IF($H2742="Cooling",Customer!$L$25,Customer!$L$52),$E2742,$D2742)</f>
        <v>64</v>
      </c>
      <c r="K2742" s="16">
        <f t="shared" si="512"/>
        <v>0</v>
      </c>
      <c r="L2742" s="16">
        <f t="shared" si="513"/>
        <v>0</v>
      </c>
      <c r="M2742" s="17">
        <f t="shared" ca="1" si="505"/>
        <v>9</v>
      </c>
      <c r="N2742" s="17">
        <f t="shared" ca="1" si="506"/>
        <v>7</v>
      </c>
      <c r="O2742" s="4"/>
      <c r="P2742" s="4">
        <v>46</v>
      </c>
      <c r="Q2742" s="4">
        <v>62</v>
      </c>
      <c r="R2742" s="4">
        <v>53</v>
      </c>
      <c r="S2742" s="4">
        <v>45</v>
      </c>
      <c r="T2742" s="4">
        <v>57</v>
      </c>
      <c r="U2742" s="4">
        <v>54</v>
      </c>
      <c r="V2742" s="13">
        <v>57</v>
      </c>
      <c r="W2742" s="4">
        <v>66</v>
      </c>
      <c r="X2742" s="4">
        <v>75</v>
      </c>
      <c r="Y2742">
        <f t="shared" si="514"/>
        <v>0</v>
      </c>
      <c r="Z2742">
        <f t="shared" si="515"/>
        <v>0</v>
      </c>
    </row>
    <row r="2743" spans="2:26" x14ac:dyDescent="0.25">
      <c r="B2743" s="11">
        <f t="shared" si="516"/>
        <v>44675.791666660043</v>
      </c>
      <c r="C2743" s="1">
        <f t="shared" si="507"/>
        <v>4</v>
      </c>
      <c r="D2743" s="1">
        <f t="shared" si="508"/>
        <v>7</v>
      </c>
      <c r="E2743" s="12">
        <f t="shared" si="509"/>
        <v>20</v>
      </c>
      <c r="F2743" s="124" t="str">
        <f t="shared" si="510"/>
        <v>0</v>
      </c>
      <c r="G2743" s="1">
        <f ca="1">(OFFSET(O2743,0,MATCH(Customer!$J$6,'CDH &amp; HDH'!$P$11:$X$11,0)))</f>
        <v>55</v>
      </c>
      <c r="H2743" s="1" t="str">
        <f t="shared" si="511"/>
        <v>Heating</v>
      </c>
      <c r="I2743" s="1">
        <f ca="1">OFFSET(IF($H2743="Cooling",Customer!$C$25,Customer!$C$52),E2743,D2743)</f>
        <v>66</v>
      </c>
      <c r="J2743" s="1">
        <f ca="1">OFFSET(IF($H2743="Cooling",Customer!$L$25,Customer!$L$52),$E2743,$D2743)</f>
        <v>64</v>
      </c>
      <c r="K2743" s="16">
        <f t="shared" si="512"/>
        <v>0</v>
      </c>
      <c r="L2743" s="16">
        <f t="shared" si="513"/>
        <v>0</v>
      </c>
      <c r="M2743" s="17">
        <f t="shared" ca="1" si="505"/>
        <v>11</v>
      </c>
      <c r="N2743" s="17">
        <f t="shared" ca="1" si="506"/>
        <v>9</v>
      </c>
      <c r="O2743" s="4"/>
      <c r="P2743" s="4">
        <v>48</v>
      </c>
      <c r="Q2743" s="4">
        <v>60</v>
      </c>
      <c r="R2743" s="4">
        <v>49</v>
      </c>
      <c r="S2743" s="4">
        <v>45</v>
      </c>
      <c r="T2743" s="4">
        <v>54</v>
      </c>
      <c r="U2743" s="4">
        <v>53</v>
      </c>
      <c r="V2743" s="13">
        <v>55</v>
      </c>
      <c r="W2743" s="4">
        <v>63</v>
      </c>
      <c r="X2743" s="4">
        <v>73</v>
      </c>
      <c r="Y2743">
        <f t="shared" si="514"/>
        <v>0</v>
      </c>
      <c r="Z2743">
        <f t="shared" si="515"/>
        <v>0</v>
      </c>
    </row>
    <row r="2744" spans="2:26" x14ac:dyDescent="0.25">
      <c r="B2744" s="11">
        <f t="shared" si="516"/>
        <v>44675.833333326707</v>
      </c>
      <c r="C2744" s="1">
        <f t="shared" si="507"/>
        <v>4</v>
      </c>
      <c r="D2744" s="1">
        <f t="shared" si="508"/>
        <v>7</v>
      </c>
      <c r="E2744" s="12">
        <f t="shared" si="509"/>
        <v>21</v>
      </c>
      <c r="F2744" s="124" t="str">
        <f t="shared" si="510"/>
        <v>0</v>
      </c>
      <c r="G2744" s="1">
        <f ca="1">(OFFSET(O2744,0,MATCH(Customer!$J$6,'CDH &amp; HDH'!$P$11:$X$11,0)))</f>
        <v>52</v>
      </c>
      <c r="H2744" s="1" t="str">
        <f t="shared" si="511"/>
        <v>Heating</v>
      </c>
      <c r="I2744" s="1">
        <f ca="1">OFFSET(IF($H2744="Cooling",Customer!$C$25,Customer!$C$52),E2744,D2744)</f>
        <v>66</v>
      </c>
      <c r="J2744" s="1">
        <f ca="1">OFFSET(IF($H2744="Cooling",Customer!$L$25,Customer!$L$52),$E2744,$D2744)</f>
        <v>64</v>
      </c>
      <c r="K2744" s="16">
        <f t="shared" si="512"/>
        <v>0</v>
      </c>
      <c r="L2744" s="16">
        <f t="shared" si="513"/>
        <v>0</v>
      </c>
      <c r="M2744" s="17">
        <f t="shared" ca="1" si="505"/>
        <v>14</v>
      </c>
      <c r="N2744" s="17">
        <f t="shared" ca="1" si="506"/>
        <v>12</v>
      </c>
      <c r="O2744" s="4"/>
      <c r="P2744" s="4">
        <v>47</v>
      </c>
      <c r="Q2744" s="4">
        <v>58</v>
      </c>
      <c r="R2744" s="4">
        <v>46</v>
      </c>
      <c r="S2744" s="4">
        <v>45</v>
      </c>
      <c r="T2744" s="4">
        <v>52</v>
      </c>
      <c r="U2744" s="4">
        <v>53</v>
      </c>
      <c r="V2744" s="13">
        <v>52</v>
      </c>
      <c r="W2744" s="4">
        <v>61</v>
      </c>
      <c r="X2744" s="4">
        <v>71</v>
      </c>
      <c r="Y2744">
        <f t="shared" si="514"/>
        <v>0</v>
      </c>
      <c r="Z2744">
        <f t="shared" si="515"/>
        <v>0</v>
      </c>
    </row>
    <row r="2745" spans="2:26" x14ac:dyDescent="0.25">
      <c r="B2745" s="11">
        <f t="shared" si="516"/>
        <v>44675.874999993372</v>
      </c>
      <c r="C2745" s="1">
        <f t="shared" si="507"/>
        <v>4</v>
      </c>
      <c r="D2745" s="1">
        <f t="shared" si="508"/>
        <v>7</v>
      </c>
      <c r="E2745" s="12">
        <f t="shared" si="509"/>
        <v>22</v>
      </c>
      <c r="F2745" s="124" t="str">
        <f t="shared" si="510"/>
        <v>0</v>
      </c>
      <c r="G2745" s="1">
        <f ca="1">(OFFSET(O2745,0,MATCH(Customer!$J$6,'CDH &amp; HDH'!$P$11:$X$11,0)))</f>
        <v>50</v>
      </c>
      <c r="H2745" s="1" t="str">
        <f t="shared" si="511"/>
        <v>Heating</v>
      </c>
      <c r="I2745" s="1">
        <f ca="1">OFFSET(IF($H2745="Cooling",Customer!$C$25,Customer!$C$52),E2745,D2745)</f>
        <v>66</v>
      </c>
      <c r="J2745" s="1">
        <f ca="1">OFFSET(IF($H2745="Cooling",Customer!$L$25,Customer!$L$52),$E2745,$D2745)</f>
        <v>64</v>
      </c>
      <c r="K2745" s="16">
        <f t="shared" si="512"/>
        <v>0</v>
      </c>
      <c r="L2745" s="16">
        <f t="shared" si="513"/>
        <v>0</v>
      </c>
      <c r="M2745" s="17">
        <f t="shared" ca="1" si="505"/>
        <v>16</v>
      </c>
      <c r="N2745" s="17">
        <f t="shared" ca="1" si="506"/>
        <v>14</v>
      </c>
      <c r="O2745" s="4"/>
      <c r="P2745" s="4">
        <v>47</v>
      </c>
      <c r="Q2745" s="4">
        <v>56</v>
      </c>
      <c r="R2745" s="4">
        <v>42</v>
      </c>
      <c r="S2745" s="4">
        <v>45</v>
      </c>
      <c r="T2745" s="4">
        <v>52</v>
      </c>
      <c r="U2745" s="4">
        <v>52</v>
      </c>
      <c r="V2745" s="13">
        <v>50</v>
      </c>
      <c r="W2745" s="4">
        <v>59</v>
      </c>
      <c r="X2745" s="4">
        <v>66</v>
      </c>
      <c r="Y2745">
        <f t="shared" si="514"/>
        <v>0</v>
      </c>
      <c r="Z2745">
        <f t="shared" si="515"/>
        <v>0</v>
      </c>
    </row>
    <row r="2746" spans="2:26" x14ac:dyDescent="0.25">
      <c r="B2746" s="11">
        <f t="shared" si="516"/>
        <v>44675.916666660036</v>
      </c>
      <c r="C2746" s="1">
        <f t="shared" si="507"/>
        <v>4</v>
      </c>
      <c r="D2746" s="1">
        <f t="shared" si="508"/>
        <v>7</v>
      </c>
      <c r="E2746" s="12">
        <f t="shared" si="509"/>
        <v>23</v>
      </c>
      <c r="F2746" s="124" t="str">
        <f t="shared" si="510"/>
        <v>0</v>
      </c>
      <c r="G2746" s="1">
        <f ca="1">(OFFSET(O2746,0,MATCH(Customer!$J$6,'CDH &amp; HDH'!$P$11:$X$11,0)))</f>
        <v>49</v>
      </c>
      <c r="H2746" s="1" t="str">
        <f t="shared" si="511"/>
        <v>Heating</v>
      </c>
      <c r="I2746" s="1">
        <f ca="1">OFFSET(IF($H2746="Cooling",Customer!$C$25,Customer!$C$52),E2746,D2746)</f>
        <v>66</v>
      </c>
      <c r="J2746" s="1">
        <f ca="1">OFFSET(IF($H2746="Cooling",Customer!$L$25,Customer!$L$52),$E2746,$D2746)</f>
        <v>64</v>
      </c>
      <c r="K2746" s="16">
        <f t="shared" si="512"/>
        <v>0</v>
      </c>
      <c r="L2746" s="16">
        <f t="shared" si="513"/>
        <v>0</v>
      </c>
      <c r="M2746" s="17">
        <f t="shared" ca="1" si="505"/>
        <v>17</v>
      </c>
      <c r="N2746" s="17">
        <f t="shared" ca="1" si="506"/>
        <v>15</v>
      </c>
      <c r="O2746" s="4"/>
      <c r="P2746" s="4">
        <v>47</v>
      </c>
      <c r="Q2746" s="4">
        <v>55</v>
      </c>
      <c r="R2746" s="4">
        <v>40</v>
      </c>
      <c r="S2746" s="4">
        <v>45</v>
      </c>
      <c r="T2746" s="4">
        <v>52</v>
      </c>
      <c r="U2746" s="4">
        <v>52</v>
      </c>
      <c r="V2746" s="13">
        <v>49</v>
      </c>
      <c r="W2746" s="4">
        <v>58</v>
      </c>
      <c r="X2746" s="4">
        <v>65</v>
      </c>
      <c r="Y2746">
        <f t="shared" si="514"/>
        <v>0</v>
      </c>
      <c r="Z2746">
        <f t="shared" si="515"/>
        <v>0</v>
      </c>
    </row>
    <row r="2747" spans="2:26" x14ac:dyDescent="0.25">
      <c r="B2747" s="11">
        <f t="shared" si="516"/>
        <v>44675.9583333267</v>
      </c>
      <c r="C2747" s="1">
        <f t="shared" si="507"/>
        <v>4</v>
      </c>
      <c r="D2747" s="1">
        <f t="shared" si="508"/>
        <v>7</v>
      </c>
      <c r="E2747" s="12">
        <f t="shared" si="509"/>
        <v>24</v>
      </c>
      <c r="F2747" s="124" t="str">
        <f t="shared" si="510"/>
        <v>0</v>
      </c>
      <c r="G2747" s="1">
        <f ca="1">(OFFSET(O2747,0,MATCH(Customer!$J$6,'CDH &amp; HDH'!$P$11:$X$11,0)))</f>
        <v>47</v>
      </c>
      <c r="H2747" s="1" t="str">
        <f t="shared" si="511"/>
        <v>Heating</v>
      </c>
      <c r="I2747" s="1">
        <f ca="1">OFFSET(IF($H2747="Cooling",Customer!$C$25,Customer!$C$52),E2747,D2747)</f>
        <v>66</v>
      </c>
      <c r="J2747" s="1">
        <f ca="1">OFFSET(IF($H2747="Cooling",Customer!$L$25,Customer!$L$52),$E2747,$D2747)</f>
        <v>64</v>
      </c>
      <c r="K2747" s="16">
        <f t="shared" si="512"/>
        <v>0</v>
      </c>
      <c r="L2747" s="16">
        <f t="shared" si="513"/>
        <v>0</v>
      </c>
      <c r="M2747" s="17">
        <f t="shared" ca="1" si="505"/>
        <v>19</v>
      </c>
      <c r="N2747" s="17">
        <f t="shared" ca="1" si="506"/>
        <v>17</v>
      </c>
      <c r="O2747" s="4"/>
      <c r="P2747" s="4">
        <v>47</v>
      </c>
      <c r="Q2747" s="4">
        <v>53</v>
      </c>
      <c r="R2747" s="4">
        <v>38</v>
      </c>
      <c r="S2747" s="4">
        <v>45</v>
      </c>
      <c r="T2747" s="4">
        <v>48</v>
      </c>
      <c r="U2747" s="4">
        <v>51</v>
      </c>
      <c r="V2747" s="13">
        <v>47</v>
      </c>
      <c r="W2747" s="4">
        <v>56</v>
      </c>
      <c r="X2747" s="4">
        <v>63</v>
      </c>
      <c r="Y2747">
        <f t="shared" si="514"/>
        <v>0</v>
      </c>
      <c r="Z2747">
        <f t="shared" si="515"/>
        <v>0</v>
      </c>
    </row>
    <row r="2748" spans="2:26" x14ac:dyDescent="0.25">
      <c r="B2748" s="11">
        <f t="shared" si="516"/>
        <v>44675.999999993364</v>
      </c>
      <c r="C2748" s="1">
        <f t="shared" si="507"/>
        <v>4</v>
      </c>
      <c r="D2748" s="1">
        <f t="shared" si="508"/>
        <v>1</v>
      </c>
      <c r="E2748" s="12">
        <f t="shared" si="509"/>
        <v>1</v>
      </c>
      <c r="F2748" s="124" t="str">
        <f t="shared" si="510"/>
        <v>0</v>
      </c>
      <c r="G2748" s="1">
        <f ca="1">(OFFSET(O2748,0,MATCH(Customer!$J$6,'CDH &amp; HDH'!$P$11:$X$11,0)))</f>
        <v>46</v>
      </c>
      <c r="H2748" s="1" t="str">
        <f t="shared" si="511"/>
        <v>Heating</v>
      </c>
      <c r="I2748" s="1">
        <f ca="1">OFFSET(IF($H2748="Cooling",Customer!$C$25,Customer!$C$52),E2748,D2748)</f>
        <v>66</v>
      </c>
      <c r="J2748" s="1">
        <f ca="1">OFFSET(IF($H2748="Cooling",Customer!$L$25,Customer!$L$52),$E2748,$D2748)</f>
        <v>64</v>
      </c>
      <c r="K2748" s="16">
        <f t="shared" si="512"/>
        <v>0</v>
      </c>
      <c r="L2748" s="16">
        <f t="shared" si="513"/>
        <v>0</v>
      </c>
      <c r="M2748" s="17">
        <f t="shared" ca="1" si="505"/>
        <v>20</v>
      </c>
      <c r="N2748" s="17">
        <f t="shared" ca="1" si="506"/>
        <v>18</v>
      </c>
      <c r="O2748" s="4"/>
      <c r="P2748" s="4">
        <v>47</v>
      </c>
      <c r="Q2748" s="4">
        <v>53</v>
      </c>
      <c r="R2748" s="4">
        <v>36</v>
      </c>
      <c r="S2748" s="4">
        <v>45</v>
      </c>
      <c r="T2748" s="4">
        <v>46</v>
      </c>
      <c r="U2748" s="4">
        <v>53</v>
      </c>
      <c r="V2748" s="13">
        <v>46</v>
      </c>
      <c r="W2748" s="4">
        <v>55</v>
      </c>
      <c r="X2748" s="4">
        <v>61</v>
      </c>
      <c r="Y2748">
        <f t="shared" si="514"/>
        <v>0</v>
      </c>
      <c r="Z2748">
        <f t="shared" si="515"/>
        <v>0</v>
      </c>
    </row>
    <row r="2749" spans="2:26" x14ac:dyDescent="0.25">
      <c r="B2749" s="11">
        <f t="shared" si="516"/>
        <v>44676.041666660029</v>
      </c>
      <c r="C2749" s="1">
        <f t="shared" si="507"/>
        <v>4</v>
      </c>
      <c r="D2749" s="1">
        <f t="shared" si="508"/>
        <v>1</v>
      </c>
      <c r="E2749" s="12">
        <f t="shared" si="509"/>
        <v>2</v>
      </c>
      <c r="F2749" s="124" t="str">
        <f t="shared" si="510"/>
        <v>0</v>
      </c>
      <c r="G2749" s="1">
        <f ca="1">(OFFSET(O2749,0,MATCH(Customer!$J$6,'CDH &amp; HDH'!$P$11:$X$11,0)))</f>
        <v>47</v>
      </c>
      <c r="H2749" s="1" t="str">
        <f t="shared" si="511"/>
        <v>Heating</v>
      </c>
      <c r="I2749" s="1">
        <f ca="1">OFFSET(IF($H2749="Cooling",Customer!$C$25,Customer!$C$52),E2749,D2749)</f>
        <v>66</v>
      </c>
      <c r="J2749" s="1">
        <f ca="1">OFFSET(IF($H2749="Cooling",Customer!$L$25,Customer!$L$52),$E2749,$D2749)</f>
        <v>64</v>
      </c>
      <c r="K2749" s="16">
        <f t="shared" si="512"/>
        <v>0</v>
      </c>
      <c r="L2749" s="16">
        <f t="shared" si="513"/>
        <v>0</v>
      </c>
      <c r="M2749" s="17">
        <f t="shared" ca="1" si="505"/>
        <v>19</v>
      </c>
      <c r="N2749" s="17">
        <f t="shared" ca="1" si="506"/>
        <v>17</v>
      </c>
      <c r="O2749" s="4"/>
      <c r="P2749" s="4">
        <v>47</v>
      </c>
      <c r="Q2749" s="4">
        <v>51</v>
      </c>
      <c r="R2749" s="4">
        <v>37</v>
      </c>
      <c r="S2749" s="4">
        <v>45</v>
      </c>
      <c r="T2749" s="4">
        <v>46</v>
      </c>
      <c r="U2749" s="4">
        <v>53</v>
      </c>
      <c r="V2749" s="13">
        <v>47</v>
      </c>
      <c r="W2749" s="4">
        <v>56</v>
      </c>
      <c r="X2749" s="4">
        <v>61</v>
      </c>
      <c r="Y2749">
        <f t="shared" si="514"/>
        <v>0</v>
      </c>
      <c r="Z2749">
        <f t="shared" si="515"/>
        <v>0</v>
      </c>
    </row>
    <row r="2750" spans="2:26" x14ac:dyDescent="0.25">
      <c r="B2750" s="11">
        <f t="shared" si="516"/>
        <v>44676.083333326693</v>
      </c>
      <c r="C2750" s="1">
        <f t="shared" si="507"/>
        <v>4</v>
      </c>
      <c r="D2750" s="1">
        <f t="shared" si="508"/>
        <v>1</v>
      </c>
      <c r="E2750" s="12">
        <f t="shared" si="509"/>
        <v>3</v>
      </c>
      <c r="F2750" s="124" t="str">
        <f t="shared" si="510"/>
        <v>0</v>
      </c>
      <c r="G2750" s="1">
        <f ca="1">(OFFSET(O2750,0,MATCH(Customer!$J$6,'CDH &amp; HDH'!$P$11:$X$11,0)))</f>
        <v>44</v>
      </c>
      <c r="H2750" s="1" t="str">
        <f t="shared" si="511"/>
        <v>Heating</v>
      </c>
      <c r="I2750" s="1">
        <f ca="1">OFFSET(IF($H2750="Cooling",Customer!$C$25,Customer!$C$52),E2750,D2750)</f>
        <v>66</v>
      </c>
      <c r="J2750" s="1">
        <f ca="1">OFFSET(IF($H2750="Cooling",Customer!$L$25,Customer!$L$52),$E2750,$D2750)</f>
        <v>64</v>
      </c>
      <c r="K2750" s="16">
        <f t="shared" si="512"/>
        <v>0</v>
      </c>
      <c r="L2750" s="16">
        <f t="shared" si="513"/>
        <v>0</v>
      </c>
      <c r="M2750" s="17">
        <f t="shared" ca="1" si="505"/>
        <v>22</v>
      </c>
      <c r="N2750" s="17">
        <f t="shared" ca="1" si="506"/>
        <v>20</v>
      </c>
      <c r="O2750" s="4"/>
      <c r="P2750" s="4">
        <v>48</v>
      </c>
      <c r="Q2750" s="4">
        <v>51</v>
      </c>
      <c r="R2750" s="4">
        <v>37</v>
      </c>
      <c r="S2750" s="4">
        <v>43</v>
      </c>
      <c r="T2750" s="4">
        <v>46</v>
      </c>
      <c r="U2750" s="4">
        <v>52</v>
      </c>
      <c r="V2750" s="13">
        <v>44</v>
      </c>
      <c r="W2750" s="4">
        <v>55</v>
      </c>
      <c r="X2750" s="4">
        <v>59</v>
      </c>
      <c r="Y2750">
        <f t="shared" si="514"/>
        <v>0</v>
      </c>
      <c r="Z2750">
        <f t="shared" si="515"/>
        <v>0</v>
      </c>
    </row>
    <row r="2751" spans="2:26" x14ac:dyDescent="0.25">
      <c r="B2751" s="11">
        <f t="shared" si="516"/>
        <v>44676.124999993357</v>
      </c>
      <c r="C2751" s="1">
        <f t="shared" si="507"/>
        <v>4</v>
      </c>
      <c r="D2751" s="1">
        <f t="shared" si="508"/>
        <v>1</v>
      </c>
      <c r="E2751" s="12">
        <f t="shared" si="509"/>
        <v>4</v>
      </c>
      <c r="F2751" s="124" t="str">
        <f t="shared" si="510"/>
        <v>0</v>
      </c>
      <c r="G2751" s="1">
        <f ca="1">(OFFSET(O2751,0,MATCH(Customer!$J$6,'CDH &amp; HDH'!$P$11:$X$11,0)))</f>
        <v>45</v>
      </c>
      <c r="H2751" s="1" t="str">
        <f t="shared" si="511"/>
        <v>Heating</v>
      </c>
      <c r="I2751" s="1">
        <f ca="1">OFFSET(IF($H2751="Cooling",Customer!$C$25,Customer!$C$52),E2751,D2751)</f>
        <v>66</v>
      </c>
      <c r="J2751" s="1">
        <f ca="1">OFFSET(IF($H2751="Cooling",Customer!$L$25,Customer!$L$52),$E2751,$D2751)</f>
        <v>64</v>
      </c>
      <c r="K2751" s="16">
        <f t="shared" si="512"/>
        <v>0</v>
      </c>
      <c r="L2751" s="16">
        <f t="shared" si="513"/>
        <v>0</v>
      </c>
      <c r="M2751" s="17">
        <f t="shared" ca="1" si="505"/>
        <v>21</v>
      </c>
      <c r="N2751" s="17">
        <f t="shared" ca="1" si="506"/>
        <v>19</v>
      </c>
      <c r="O2751" s="4"/>
      <c r="P2751" s="4">
        <v>48</v>
      </c>
      <c r="Q2751" s="4">
        <v>50</v>
      </c>
      <c r="R2751" s="4">
        <v>38</v>
      </c>
      <c r="S2751" s="4">
        <v>41</v>
      </c>
      <c r="T2751" s="4">
        <v>46</v>
      </c>
      <c r="U2751" s="4">
        <v>51</v>
      </c>
      <c r="V2751" s="13">
        <v>45</v>
      </c>
      <c r="W2751" s="4">
        <v>55</v>
      </c>
      <c r="X2751" s="4">
        <v>57</v>
      </c>
      <c r="Y2751">
        <f t="shared" si="514"/>
        <v>0</v>
      </c>
      <c r="Z2751">
        <f t="shared" si="515"/>
        <v>0</v>
      </c>
    </row>
    <row r="2752" spans="2:26" x14ac:dyDescent="0.25">
      <c r="B2752" s="11">
        <f t="shared" si="516"/>
        <v>44676.166666660021</v>
      </c>
      <c r="C2752" s="1">
        <f t="shared" si="507"/>
        <v>4</v>
      </c>
      <c r="D2752" s="1">
        <f t="shared" si="508"/>
        <v>1</v>
      </c>
      <c r="E2752" s="12">
        <f t="shared" si="509"/>
        <v>5</v>
      </c>
      <c r="F2752" s="124" t="str">
        <f t="shared" si="510"/>
        <v>0</v>
      </c>
      <c r="G2752" s="1">
        <f ca="1">(OFFSET(O2752,0,MATCH(Customer!$J$6,'CDH &amp; HDH'!$P$11:$X$11,0)))</f>
        <v>45</v>
      </c>
      <c r="H2752" s="1" t="str">
        <f t="shared" si="511"/>
        <v>Heating</v>
      </c>
      <c r="I2752" s="1">
        <f ca="1">OFFSET(IF($H2752="Cooling",Customer!$C$25,Customer!$C$52),E2752,D2752)</f>
        <v>66</v>
      </c>
      <c r="J2752" s="1">
        <f ca="1">OFFSET(IF($H2752="Cooling",Customer!$L$25,Customer!$L$52),$E2752,$D2752)</f>
        <v>64</v>
      </c>
      <c r="K2752" s="16">
        <f t="shared" si="512"/>
        <v>0</v>
      </c>
      <c r="L2752" s="16">
        <f t="shared" si="513"/>
        <v>0</v>
      </c>
      <c r="M2752" s="17">
        <f t="shared" ca="1" si="505"/>
        <v>21</v>
      </c>
      <c r="N2752" s="17">
        <f t="shared" ca="1" si="506"/>
        <v>19</v>
      </c>
      <c r="O2752" s="4"/>
      <c r="P2752" s="4">
        <v>48</v>
      </c>
      <c r="Q2752" s="4">
        <v>50</v>
      </c>
      <c r="R2752" s="4">
        <v>39</v>
      </c>
      <c r="S2752" s="4">
        <v>40</v>
      </c>
      <c r="T2752" s="4">
        <v>46</v>
      </c>
      <c r="U2752" s="4">
        <v>49</v>
      </c>
      <c r="V2752" s="13">
        <v>45</v>
      </c>
      <c r="W2752" s="4">
        <v>54</v>
      </c>
      <c r="X2752" s="4">
        <v>56</v>
      </c>
      <c r="Y2752">
        <f t="shared" si="514"/>
        <v>0</v>
      </c>
      <c r="Z2752">
        <f t="shared" si="515"/>
        <v>0</v>
      </c>
    </row>
    <row r="2753" spans="2:26" x14ac:dyDescent="0.25">
      <c r="B2753" s="11">
        <f t="shared" si="516"/>
        <v>44676.208333326686</v>
      </c>
      <c r="C2753" s="1">
        <f t="shared" si="507"/>
        <v>4</v>
      </c>
      <c r="D2753" s="1">
        <f t="shared" si="508"/>
        <v>1</v>
      </c>
      <c r="E2753" s="12">
        <f t="shared" si="509"/>
        <v>6</v>
      </c>
      <c r="F2753" s="124" t="str">
        <f t="shared" si="510"/>
        <v>0</v>
      </c>
      <c r="G2753" s="1">
        <f ca="1">(OFFSET(O2753,0,MATCH(Customer!$J$6,'CDH &amp; HDH'!$P$11:$X$11,0)))</f>
        <v>44</v>
      </c>
      <c r="H2753" s="1" t="str">
        <f t="shared" si="511"/>
        <v>Heating</v>
      </c>
      <c r="I2753" s="1">
        <f ca="1">OFFSET(IF($H2753="Cooling",Customer!$C$25,Customer!$C$52),E2753,D2753)</f>
        <v>66</v>
      </c>
      <c r="J2753" s="1">
        <f ca="1">OFFSET(IF($H2753="Cooling",Customer!$L$25,Customer!$L$52),$E2753,$D2753)</f>
        <v>64</v>
      </c>
      <c r="K2753" s="16">
        <f t="shared" si="512"/>
        <v>0</v>
      </c>
      <c r="L2753" s="16">
        <f t="shared" si="513"/>
        <v>0</v>
      </c>
      <c r="M2753" s="17">
        <f t="shared" ca="1" si="505"/>
        <v>22</v>
      </c>
      <c r="N2753" s="17">
        <f t="shared" ca="1" si="506"/>
        <v>20</v>
      </c>
      <c r="O2753" s="4"/>
      <c r="P2753" s="4">
        <v>49</v>
      </c>
      <c r="Q2753" s="4">
        <v>50</v>
      </c>
      <c r="R2753" s="4">
        <v>40</v>
      </c>
      <c r="S2753" s="4">
        <v>40</v>
      </c>
      <c r="T2753" s="4">
        <v>48</v>
      </c>
      <c r="U2753" s="4">
        <v>49</v>
      </c>
      <c r="V2753" s="13">
        <v>44</v>
      </c>
      <c r="W2753" s="4">
        <v>54</v>
      </c>
      <c r="X2753" s="4">
        <v>55</v>
      </c>
      <c r="Y2753">
        <f t="shared" si="514"/>
        <v>0</v>
      </c>
      <c r="Z2753">
        <f t="shared" si="515"/>
        <v>0</v>
      </c>
    </row>
    <row r="2754" spans="2:26" x14ac:dyDescent="0.25">
      <c r="B2754" s="11">
        <f t="shared" si="516"/>
        <v>44676.24999999335</v>
      </c>
      <c r="C2754" s="1">
        <f t="shared" si="507"/>
        <v>4</v>
      </c>
      <c r="D2754" s="1">
        <f t="shared" si="508"/>
        <v>1</v>
      </c>
      <c r="E2754" s="12">
        <f t="shared" si="509"/>
        <v>7</v>
      </c>
      <c r="F2754" s="124" t="str">
        <f t="shared" si="510"/>
        <v>0</v>
      </c>
      <c r="G2754" s="1">
        <f ca="1">(OFFSET(O2754,0,MATCH(Customer!$J$6,'CDH &amp; HDH'!$P$11:$X$11,0)))</f>
        <v>45</v>
      </c>
      <c r="H2754" s="1" t="str">
        <f t="shared" si="511"/>
        <v>Heating</v>
      </c>
      <c r="I2754" s="1">
        <f ca="1">OFFSET(IF($H2754="Cooling",Customer!$C$25,Customer!$C$52),E2754,D2754)</f>
        <v>66</v>
      </c>
      <c r="J2754" s="1">
        <f ca="1">OFFSET(IF($H2754="Cooling",Customer!$L$25,Customer!$L$52),$E2754,$D2754)</f>
        <v>64</v>
      </c>
      <c r="K2754" s="16">
        <f t="shared" si="512"/>
        <v>0</v>
      </c>
      <c r="L2754" s="16">
        <f t="shared" si="513"/>
        <v>0</v>
      </c>
      <c r="M2754" s="17">
        <f t="shared" ca="1" si="505"/>
        <v>21</v>
      </c>
      <c r="N2754" s="17">
        <f t="shared" ca="1" si="506"/>
        <v>19</v>
      </c>
      <c r="O2754" s="4"/>
      <c r="P2754" s="4">
        <v>49</v>
      </c>
      <c r="Q2754" s="4">
        <v>50</v>
      </c>
      <c r="R2754" s="4">
        <v>41</v>
      </c>
      <c r="S2754" s="4">
        <v>41</v>
      </c>
      <c r="T2754" s="4">
        <v>46</v>
      </c>
      <c r="U2754" s="4">
        <v>52</v>
      </c>
      <c r="V2754" s="13">
        <v>45</v>
      </c>
      <c r="W2754" s="4">
        <v>55</v>
      </c>
      <c r="X2754" s="4">
        <v>56</v>
      </c>
      <c r="Y2754">
        <f t="shared" si="514"/>
        <v>0</v>
      </c>
      <c r="Z2754">
        <f t="shared" si="515"/>
        <v>0</v>
      </c>
    </row>
    <row r="2755" spans="2:26" x14ac:dyDescent="0.25">
      <c r="B2755" s="11">
        <f t="shared" si="516"/>
        <v>44676.291666660014</v>
      </c>
      <c r="C2755" s="1">
        <f t="shared" si="507"/>
        <v>4</v>
      </c>
      <c r="D2755" s="1">
        <f t="shared" si="508"/>
        <v>1</v>
      </c>
      <c r="E2755" s="12">
        <f t="shared" si="509"/>
        <v>8</v>
      </c>
      <c r="F2755" s="124" t="str">
        <f t="shared" si="510"/>
        <v>0</v>
      </c>
      <c r="G2755" s="1">
        <f ca="1">(OFFSET(O2755,0,MATCH(Customer!$J$6,'CDH &amp; HDH'!$P$11:$X$11,0)))</f>
        <v>47</v>
      </c>
      <c r="H2755" s="1" t="str">
        <f t="shared" si="511"/>
        <v>Heating</v>
      </c>
      <c r="I2755" s="1">
        <f ca="1">OFFSET(IF($H2755="Cooling",Customer!$C$25,Customer!$C$52),E2755,D2755)</f>
        <v>70</v>
      </c>
      <c r="J2755" s="1">
        <f ca="1">OFFSET(IF($H2755="Cooling",Customer!$L$25,Customer!$L$52),$E2755,$D2755)</f>
        <v>70</v>
      </c>
      <c r="K2755" s="16">
        <f t="shared" si="512"/>
        <v>0</v>
      </c>
      <c r="L2755" s="16">
        <f t="shared" si="513"/>
        <v>0</v>
      </c>
      <c r="M2755" s="17">
        <f t="shared" ca="1" si="505"/>
        <v>23</v>
      </c>
      <c r="N2755" s="17">
        <f t="shared" ca="1" si="506"/>
        <v>23</v>
      </c>
      <c r="O2755" s="4"/>
      <c r="P2755" s="4">
        <v>49</v>
      </c>
      <c r="Q2755" s="4">
        <v>51</v>
      </c>
      <c r="R2755" s="4">
        <v>42</v>
      </c>
      <c r="S2755" s="4">
        <v>41</v>
      </c>
      <c r="T2755" s="4">
        <v>46</v>
      </c>
      <c r="U2755" s="4">
        <v>55</v>
      </c>
      <c r="V2755" s="13">
        <v>47</v>
      </c>
      <c r="W2755" s="4">
        <v>55</v>
      </c>
      <c r="X2755" s="4">
        <v>56</v>
      </c>
      <c r="Y2755">
        <f t="shared" si="514"/>
        <v>0</v>
      </c>
      <c r="Z2755">
        <f t="shared" si="515"/>
        <v>0</v>
      </c>
    </row>
    <row r="2756" spans="2:26" x14ac:dyDescent="0.25">
      <c r="B2756" s="11">
        <f t="shared" si="516"/>
        <v>44676.333333326678</v>
      </c>
      <c r="C2756" s="1">
        <f t="shared" si="507"/>
        <v>4</v>
      </c>
      <c r="D2756" s="1">
        <f t="shared" si="508"/>
        <v>1</v>
      </c>
      <c r="E2756" s="12">
        <f t="shared" si="509"/>
        <v>9</v>
      </c>
      <c r="F2756" s="124" t="str">
        <f t="shared" si="510"/>
        <v>0</v>
      </c>
      <c r="G2756" s="1">
        <f ca="1">(OFFSET(O2756,0,MATCH(Customer!$J$6,'CDH &amp; HDH'!$P$11:$X$11,0)))</f>
        <v>51</v>
      </c>
      <c r="H2756" s="1" t="str">
        <f t="shared" si="511"/>
        <v>Heating</v>
      </c>
      <c r="I2756" s="1">
        <f ca="1">OFFSET(IF($H2756="Cooling",Customer!$C$25,Customer!$C$52),E2756,D2756)</f>
        <v>70</v>
      </c>
      <c r="J2756" s="1">
        <f ca="1">OFFSET(IF($H2756="Cooling",Customer!$L$25,Customer!$L$52),$E2756,$D2756)</f>
        <v>70</v>
      </c>
      <c r="K2756" s="16">
        <f t="shared" si="512"/>
        <v>0</v>
      </c>
      <c r="L2756" s="16">
        <f t="shared" si="513"/>
        <v>0</v>
      </c>
      <c r="M2756" s="17">
        <f t="shared" ca="1" si="505"/>
        <v>19</v>
      </c>
      <c r="N2756" s="17">
        <f t="shared" ca="1" si="506"/>
        <v>19</v>
      </c>
      <c r="O2756" s="4"/>
      <c r="P2756" s="4">
        <v>52</v>
      </c>
      <c r="Q2756" s="4">
        <v>52</v>
      </c>
      <c r="R2756" s="4">
        <v>42</v>
      </c>
      <c r="S2756" s="4">
        <v>45</v>
      </c>
      <c r="T2756" s="4">
        <v>46</v>
      </c>
      <c r="U2756" s="4">
        <v>59</v>
      </c>
      <c r="V2756" s="13">
        <v>51</v>
      </c>
      <c r="W2756" s="4">
        <v>55</v>
      </c>
      <c r="X2756" s="4">
        <v>52</v>
      </c>
      <c r="Y2756">
        <f t="shared" si="514"/>
        <v>0</v>
      </c>
      <c r="Z2756">
        <f t="shared" si="515"/>
        <v>0</v>
      </c>
    </row>
    <row r="2757" spans="2:26" x14ac:dyDescent="0.25">
      <c r="B2757" s="11">
        <f t="shared" si="516"/>
        <v>44676.374999993342</v>
      </c>
      <c r="C2757" s="1">
        <f t="shared" si="507"/>
        <v>4</v>
      </c>
      <c r="D2757" s="1">
        <f t="shared" si="508"/>
        <v>1</v>
      </c>
      <c r="E2757" s="12">
        <f t="shared" si="509"/>
        <v>10</v>
      </c>
      <c r="F2757" s="124" t="str">
        <f t="shared" si="510"/>
        <v>0</v>
      </c>
      <c r="G2757" s="1">
        <f ca="1">(OFFSET(O2757,0,MATCH(Customer!$J$6,'CDH &amp; HDH'!$P$11:$X$11,0)))</f>
        <v>53</v>
      </c>
      <c r="H2757" s="1" t="str">
        <f t="shared" si="511"/>
        <v>Heating</v>
      </c>
      <c r="I2757" s="1">
        <f ca="1">OFFSET(IF($H2757="Cooling",Customer!$C$25,Customer!$C$52),E2757,D2757)</f>
        <v>70</v>
      </c>
      <c r="J2757" s="1">
        <f ca="1">OFFSET(IF($H2757="Cooling",Customer!$L$25,Customer!$L$52),$E2757,$D2757)</f>
        <v>70</v>
      </c>
      <c r="K2757" s="16">
        <f t="shared" si="512"/>
        <v>0</v>
      </c>
      <c r="L2757" s="16">
        <f t="shared" si="513"/>
        <v>0</v>
      </c>
      <c r="M2757" s="17">
        <f t="shared" ca="1" si="505"/>
        <v>17</v>
      </c>
      <c r="N2757" s="17">
        <f t="shared" ca="1" si="506"/>
        <v>17</v>
      </c>
      <c r="O2757" s="4"/>
      <c r="P2757" s="4">
        <v>53</v>
      </c>
      <c r="Q2757" s="4">
        <v>55</v>
      </c>
      <c r="R2757" s="4">
        <v>43</v>
      </c>
      <c r="S2757" s="4">
        <v>44</v>
      </c>
      <c r="T2757" s="4">
        <v>46</v>
      </c>
      <c r="U2757" s="4">
        <v>62</v>
      </c>
      <c r="V2757" s="13">
        <v>53</v>
      </c>
      <c r="W2757" s="4">
        <v>57</v>
      </c>
      <c r="X2757" s="4">
        <v>56</v>
      </c>
      <c r="Y2757">
        <f t="shared" si="514"/>
        <v>0</v>
      </c>
      <c r="Z2757">
        <f t="shared" si="515"/>
        <v>0</v>
      </c>
    </row>
    <row r="2758" spans="2:26" x14ac:dyDescent="0.25">
      <c r="B2758" s="11">
        <f t="shared" si="516"/>
        <v>44676.416666660007</v>
      </c>
      <c r="C2758" s="1">
        <f t="shared" si="507"/>
        <v>4</v>
      </c>
      <c r="D2758" s="1">
        <f t="shared" si="508"/>
        <v>1</v>
      </c>
      <c r="E2758" s="12">
        <f t="shared" si="509"/>
        <v>11</v>
      </c>
      <c r="F2758" s="124" t="str">
        <f t="shared" si="510"/>
        <v>0</v>
      </c>
      <c r="G2758" s="1">
        <f ca="1">(OFFSET(O2758,0,MATCH(Customer!$J$6,'CDH &amp; HDH'!$P$11:$X$11,0)))</f>
        <v>55</v>
      </c>
      <c r="H2758" s="1" t="str">
        <f t="shared" si="511"/>
        <v>Heating</v>
      </c>
      <c r="I2758" s="1">
        <f ca="1">OFFSET(IF($H2758="Cooling",Customer!$C$25,Customer!$C$52),E2758,D2758)</f>
        <v>70</v>
      </c>
      <c r="J2758" s="1">
        <f ca="1">OFFSET(IF($H2758="Cooling",Customer!$L$25,Customer!$L$52),$E2758,$D2758)</f>
        <v>70</v>
      </c>
      <c r="K2758" s="16">
        <f t="shared" si="512"/>
        <v>0</v>
      </c>
      <c r="L2758" s="16">
        <f t="shared" si="513"/>
        <v>0</v>
      </c>
      <c r="M2758" s="17">
        <f t="shared" ca="1" si="505"/>
        <v>15</v>
      </c>
      <c r="N2758" s="17">
        <f t="shared" ca="1" si="506"/>
        <v>15</v>
      </c>
      <c r="O2758" s="4"/>
      <c r="P2758" s="4">
        <v>56</v>
      </c>
      <c r="Q2758" s="4">
        <v>57</v>
      </c>
      <c r="R2758" s="4">
        <v>43</v>
      </c>
      <c r="S2758" s="4">
        <v>44</v>
      </c>
      <c r="T2758" s="4">
        <v>46</v>
      </c>
      <c r="U2758" s="4">
        <v>62</v>
      </c>
      <c r="V2758" s="13">
        <v>55</v>
      </c>
      <c r="W2758" s="4">
        <v>59</v>
      </c>
      <c r="X2758" s="4">
        <v>61</v>
      </c>
      <c r="Y2758">
        <f t="shared" si="514"/>
        <v>0</v>
      </c>
      <c r="Z2758">
        <f t="shared" si="515"/>
        <v>0</v>
      </c>
    </row>
    <row r="2759" spans="2:26" x14ac:dyDescent="0.25">
      <c r="B2759" s="11">
        <f t="shared" si="516"/>
        <v>44676.458333326671</v>
      </c>
      <c r="C2759" s="1">
        <f t="shared" si="507"/>
        <v>4</v>
      </c>
      <c r="D2759" s="1">
        <f t="shared" si="508"/>
        <v>1</v>
      </c>
      <c r="E2759" s="12">
        <f t="shared" si="509"/>
        <v>12</v>
      </c>
      <c r="F2759" s="124" t="str">
        <f t="shared" si="510"/>
        <v>0</v>
      </c>
      <c r="G2759" s="1">
        <f ca="1">(OFFSET(O2759,0,MATCH(Customer!$J$6,'CDH &amp; HDH'!$P$11:$X$11,0)))</f>
        <v>57</v>
      </c>
      <c r="H2759" s="1" t="str">
        <f t="shared" si="511"/>
        <v>Heating</v>
      </c>
      <c r="I2759" s="1">
        <f ca="1">OFFSET(IF($H2759="Cooling",Customer!$C$25,Customer!$C$52),E2759,D2759)</f>
        <v>70</v>
      </c>
      <c r="J2759" s="1">
        <f ca="1">OFFSET(IF($H2759="Cooling",Customer!$L$25,Customer!$L$52),$E2759,$D2759)</f>
        <v>70</v>
      </c>
      <c r="K2759" s="16">
        <f t="shared" si="512"/>
        <v>0</v>
      </c>
      <c r="L2759" s="16">
        <f t="shared" si="513"/>
        <v>0</v>
      </c>
      <c r="M2759" s="17">
        <f t="shared" ca="1" si="505"/>
        <v>13</v>
      </c>
      <c r="N2759" s="17">
        <f t="shared" ca="1" si="506"/>
        <v>13</v>
      </c>
      <c r="O2759" s="4"/>
      <c r="P2759" s="4">
        <v>59</v>
      </c>
      <c r="Q2759" s="4">
        <v>60</v>
      </c>
      <c r="R2759" s="4">
        <v>42</v>
      </c>
      <c r="S2759" s="4">
        <v>43</v>
      </c>
      <c r="T2759" s="4">
        <v>46</v>
      </c>
      <c r="U2759" s="4">
        <v>63</v>
      </c>
      <c r="V2759" s="13">
        <v>57</v>
      </c>
      <c r="W2759" s="4">
        <v>61</v>
      </c>
      <c r="X2759" s="4">
        <v>67</v>
      </c>
      <c r="Y2759">
        <f t="shared" si="514"/>
        <v>0</v>
      </c>
      <c r="Z2759">
        <f t="shared" si="515"/>
        <v>0</v>
      </c>
    </row>
    <row r="2760" spans="2:26" x14ac:dyDescent="0.25">
      <c r="B2760" s="11">
        <f t="shared" si="516"/>
        <v>44676.499999993335</v>
      </c>
      <c r="C2760" s="1">
        <f t="shared" si="507"/>
        <v>4</v>
      </c>
      <c r="D2760" s="1">
        <f t="shared" si="508"/>
        <v>1</v>
      </c>
      <c r="E2760" s="12">
        <f t="shared" si="509"/>
        <v>13</v>
      </c>
      <c r="F2760" s="124" t="str">
        <f t="shared" si="510"/>
        <v>0</v>
      </c>
      <c r="G2760" s="1">
        <f ca="1">(OFFSET(O2760,0,MATCH(Customer!$J$6,'CDH &amp; HDH'!$P$11:$X$11,0)))</f>
        <v>57</v>
      </c>
      <c r="H2760" s="1" t="str">
        <f t="shared" si="511"/>
        <v>Heating</v>
      </c>
      <c r="I2760" s="1">
        <f ca="1">OFFSET(IF($H2760="Cooling",Customer!$C$25,Customer!$C$52),E2760,D2760)</f>
        <v>70</v>
      </c>
      <c r="J2760" s="1">
        <f ca="1">OFFSET(IF($H2760="Cooling",Customer!$L$25,Customer!$L$52),$E2760,$D2760)</f>
        <v>70</v>
      </c>
      <c r="K2760" s="16">
        <f t="shared" si="512"/>
        <v>0</v>
      </c>
      <c r="L2760" s="16">
        <f t="shared" si="513"/>
        <v>0</v>
      </c>
      <c r="M2760" s="17">
        <f t="shared" ca="1" si="505"/>
        <v>13</v>
      </c>
      <c r="N2760" s="17">
        <f t="shared" ca="1" si="506"/>
        <v>13</v>
      </c>
      <c r="O2760" s="4"/>
      <c r="P2760" s="4">
        <v>62</v>
      </c>
      <c r="Q2760" s="4">
        <v>64</v>
      </c>
      <c r="R2760" s="4">
        <v>42</v>
      </c>
      <c r="S2760" s="4">
        <v>43</v>
      </c>
      <c r="T2760" s="4">
        <v>48</v>
      </c>
      <c r="U2760" s="4">
        <v>65</v>
      </c>
      <c r="V2760" s="13">
        <v>57</v>
      </c>
      <c r="W2760" s="4">
        <v>66</v>
      </c>
      <c r="X2760" s="4">
        <v>69</v>
      </c>
      <c r="Y2760">
        <f t="shared" si="514"/>
        <v>0</v>
      </c>
      <c r="Z2760">
        <f t="shared" si="515"/>
        <v>0</v>
      </c>
    </row>
    <row r="2761" spans="2:26" x14ac:dyDescent="0.25">
      <c r="B2761" s="11">
        <f t="shared" si="516"/>
        <v>44676.541666659999</v>
      </c>
      <c r="C2761" s="1">
        <f t="shared" si="507"/>
        <v>4</v>
      </c>
      <c r="D2761" s="1">
        <f t="shared" si="508"/>
        <v>1</v>
      </c>
      <c r="E2761" s="12">
        <f t="shared" si="509"/>
        <v>14</v>
      </c>
      <c r="F2761" s="124" t="str">
        <f t="shared" si="510"/>
        <v>0</v>
      </c>
      <c r="G2761" s="1">
        <f ca="1">(OFFSET(O2761,0,MATCH(Customer!$J$6,'CDH &amp; HDH'!$P$11:$X$11,0)))</f>
        <v>59</v>
      </c>
      <c r="H2761" s="1" t="str">
        <f t="shared" si="511"/>
        <v>Heating</v>
      </c>
      <c r="I2761" s="1">
        <f ca="1">OFFSET(IF($H2761="Cooling",Customer!$C$25,Customer!$C$52),E2761,D2761)</f>
        <v>70</v>
      </c>
      <c r="J2761" s="1">
        <f ca="1">OFFSET(IF($H2761="Cooling",Customer!$L$25,Customer!$L$52),$E2761,$D2761)</f>
        <v>70</v>
      </c>
      <c r="K2761" s="16">
        <f t="shared" si="512"/>
        <v>0</v>
      </c>
      <c r="L2761" s="16">
        <f t="shared" si="513"/>
        <v>0</v>
      </c>
      <c r="M2761" s="17">
        <f t="shared" ca="1" si="505"/>
        <v>11</v>
      </c>
      <c r="N2761" s="17">
        <f t="shared" ca="1" si="506"/>
        <v>11</v>
      </c>
      <c r="O2761" s="4"/>
      <c r="P2761" s="4">
        <v>63</v>
      </c>
      <c r="Q2761" s="4">
        <v>57</v>
      </c>
      <c r="R2761" s="4">
        <v>42</v>
      </c>
      <c r="S2761" s="4">
        <v>42</v>
      </c>
      <c r="T2761" s="4">
        <v>54</v>
      </c>
      <c r="U2761" s="4">
        <v>66</v>
      </c>
      <c r="V2761" s="13">
        <v>59</v>
      </c>
      <c r="W2761" s="4">
        <v>68</v>
      </c>
      <c r="X2761" s="4">
        <v>73</v>
      </c>
      <c r="Y2761">
        <f t="shared" si="514"/>
        <v>0</v>
      </c>
      <c r="Z2761">
        <f t="shared" si="515"/>
        <v>0</v>
      </c>
    </row>
    <row r="2762" spans="2:26" x14ac:dyDescent="0.25">
      <c r="B2762" s="11">
        <f t="shared" si="516"/>
        <v>44676.583333326664</v>
      </c>
      <c r="C2762" s="1">
        <f t="shared" si="507"/>
        <v>4</v>
      </c>
      <c r="D2762" s="1">
        <f t="shared" si="508"/>
        <v>1</v>
      </c>
      <c r="E2762" s="12">
        <f t="shared" si="509"/>
        <v>15</v>
      </c>
      <c r="F2762" s="124" t="str">
        <f t="shared" si="510"/>
        <v>0</v>
      </c>
      <c r="G2762" s="1">
        <f ca="1">(OFFSET(O2762,0,MATCH(Customer!$J$6,'CDH &amp; HDH'!$P$11:$X$11,0)))</f>
        <v>58</v>
      </c>
      <c r="H2762" s="1" t="str">
        <f t="shared" si="511"/>
        <v>Heating</v>
      </c>
      <c r="I2762" s="1">
        <f ca="1">OFFSET(IF($H2762="Cooling",Customer!$C$25,Customer!$C$52),E2762,D2762)</f>
        <v>70</v>
      </c>
      <c r="J2762" s="1">
        <f ca="1">OFFSET(IF($H2762="Cooling",Customer!$L$25,Customer!$L$52),$E2762,$D2762)</f>
        <v>70</v>
      </c>
      <c r="K2762" s="16">
        <f t="shared" si="512"/>
        <v>0</v>
      </c>
      <c r="L2762" s="16">
        <f t="shared" si="513"/>
        <v>0</v>
      </c>
      <c r="M2762" s="17">
        <f t="shared" ca="1" si="505"/>
        <v>12</v>
      </c>
      <c r="N2762" s="17">
        <f t="shared" ca="1" si="506"/>
        <v>12</v>
      </c>
      <c r="O2762" s="4"/>
      <c r="P2762" s="4">
        <v>64</v>
      </c>
      <c r="Q2762" s="4">
        <v>53</v>
      </c>
      <c r="R2762" s="4">
        <v>43</v>
      </c>
      <c r="S2762" s="4">
        <v>41</v>
      </c>
      <c r="T2762" s="4">
        <v>57</v>
      </c>
      <c r="U2762" s="4">
        <v>67</v>
      </c>
      <c r="V2762" s="13">
        <v>58</v>
      </c>
      <c r="W2762" s="4">
        <v>67</v>
      </c>
      <c r="X2762" s="4">
        <v>77</v>
      </c>
      <c r="Y2762">
        <f t="shared" si="514"/>
        <v>0</v>
      </c>
      <c r="Z2762">
        <f t="shared" si="515"/>
        <v>0</v>
      </c>
    </row>
    <row r="2763" spans="2:26" x14ac:dyDescent="0.25">
      <c r="B2763" s="11">
        <f t="shared" si="516"/>
        <v>44676.624999993328</v>
      </c>
      <c r="C2763" s="1">
        <f t="shared" si="507"/>
        <v>4</v>
      </c>
      <c r="D2763" s="1">
        <f t="shared" si="508"/>
        <v>1</v>
      </c>
      <c r="E2763" s="12">
        <f t="shared" si="509"/>
        <v>16</v>
      </c>
      <c r="F2763" s="124" t="str">
        <f t="shared" si="510"/>
        <v>0</v>
      </c>
      <c r="G2763" s="1">
        <f ca="1">(OFFSET(O2763,0,MATCH(Customer!$J$6,'CDH &amp; HDH'!$P$11:$X$11,0)))</f>
        <v>56</v>
      </c>
      <c r="H2763" s="1" t="str">
        <f t="shared" si="511"/>
        <v>Heating</v>
      </c>
      <c r="I2763" s="1">
        <f ca="1">OFFSET(IF($H2763="Cooling",Customer!$C$25,Customer!$C$52),E2763,D2763)</f>
        <v>70</v>
      </c>
      <c r="J2763" s="1">
        <f ca="1">OFFSET(IF($H2763="Cooling",Customer!$L$25,Customer!$L$52),$E2763,$D2763)</f>
        <v>70</v>
      </c>
      <c r="K2763" s="16">
        <f t="shared" si="512"/>
        <v>0</v>
      </c>
      <c r="L2763" s="16">
        <f t="shared" si="513"/>
        <v>0</v>
      </c>
      <c r="M2763" s="17">
        <f t="shared" ca="1" si="505"/>
        <v>14</v>
      </c>
      <c r="N2763" s="17">
        <f t="shared" ca="1" si="506"/>
        <v>14</v>
      </c>
      <c r="O2763" s="4"/>
      <c r="P2763" s="4">
        <v>62</v>
      </c>
      <c r="Q2763" s="4">
        <v>51</v>
      </c>
      <c r="R2763" s="4">
        <v>43</v>
      </c>
      <c r="S2763" s="4">
        <v>41</v>
      </c>
      <c r="T2763" s="4">
        <v>57</v>
      </c>
      <c r="U2763" s="4">
        <v>65</v>
      </c>
      <c r="V2763" s="13">
        <v>56</v>
      </c>
      <c r="W2763" s="4">
        <v>69</v>
      </c>
      <c r="X2763" s="4">
        <v>78</v>
      </c>
      <c r="Y2763">
        <f t="shared" si="514"/>
        <v>0</v>
      </c>
      <c r="Z2763">
        <f t="shared" si="515"/>
        <v>0</v>
      </c>
    </row>
    <row r="2764" spans="2:26" x14ac:dyDescent="0.25">
      <c r="B2764" s="11">
        <f t="shared" si="516"/>
        <v>44676.666666659992</v>
      </c>
      <c r="C2764" s="1">
        <f t="shared" si="507"/>
        <v>4</v>
      </c>
      <c r="D2764" s="1">
        <f t="shared" si="508"/>
        <v>1</v>
      </c>
      <c r="E2764" s="12">
        <f t="shared" si="509"/>
        <v>17</v>
      </c>
      <c r="F2764" s="124" t="str">
        <f t="shared" si="510"/>
        <v>0</v>
      </c>
      <c r="G2764" s="1">
        <f ca="1">(OFFSET(O2764,0,MATCH(Customer!$J$6,'CDH &amp; HDH'!$P$11:$X$11,0)))</f>
        <v>52</v>
      </c>
      <c r="H2764" s="1" t="str">
        <f t="shared" si="511"/>
        <v>Heating</v>
      </c>
      <c r="I2764" s="1">
        <f ca="1">OFFSET(IF($H2764="Cooling",Customer!$C$25,Customer!$C$52),E2764,D2764)</f>
        <v>70</v>
      </c>
      <c r="J2764" s="1">
        <f ca="1">OFFSET(IF($H2764="Cooling",Customer!$L$25,Customer!$L$52),$E2764,$D2764)</f>
        <v>70</v>
      </c>
      <c r="K2764" s="16">
        <f t="shared" si="512"/>
        <v>0</v>
      </c>
      <c r="L2764" s="16">
        <f t="shared" si="513"/>
        <v>0</v>
      </c>
      <c r="M2764" s="17">
        <f t="shared" ref="M2764:M2827" ca="1" si="517">IF($H2764="Cooling",0,MAX(0,I2764-$G2764))</f>
        <v>18</v>
      </c>
      <c r="N2764" s="17">
        <f t="shared" ref="N2764:N2827" ca="1" si="518">IF($H2764="Cooling",0,MAX(0,J2764-$G2764))</f>
        <v>18</v>
      </c>
      <c r="O2764" s="4"/>
      <c r="P2764" s="4">
        <v>62</v>
      </c>
      <c r="Q2764" s="4">
        <v>51</v>
      </c>
      <c r="R2764" s="4">
        <v>43</v>
      </c>
      <c r="S2764" s="4">
        <v>42</v>
      </c>
      <c r="T2764" s="4">
        <v>59</v>
      </c>
      <c r="U2764" s="4">
        <v>65</v>
      </c>
      <c r="V2764" s="13">
        <v>52</v>
      </c>
      <c r="W2764" s="4">
        <v>66</v>
      </c>
      <c r="X2764" s="4">
        <v>80</v>
      </c>
      <c r="Y2764">
        <f t="shared" si="514"/>
        <v>0</v>
      </c>
      <c r="Z2764">
        <f t="shared" si="515"/>
        <v>0</v>
      </c>
    </row>
    <row r="2765" spans="2:26" x14ac:dyDescent="0.25">
      <c r="B2765" s="11">
        <f t="shared" si="516"/>
        <v>44676.708333326656</v>
      </c>
      <c r="C2765" s="1">
        <f t="shared" ref="C2765:C2828" si="519">MONTH(B2765)</f>
        <v>4</v>
      </c>
      <c r="D2765" s="1">
        <f t="shared" ref="D2765:D2828" si="520">WEEKDAY(B2765,2)</f>
        <v>1</v>
      </c>
      <c r="E2765" s="12">
        <f t="shared" ref="E2765:E2828" si="521">HOUR(B2765)+1</f>
        <v>18</v>
      </c>
      <c r="F2765" s="124" t="str">
        <f t="shared" ref="F2765:F2828" si="522">IF(AND(C2765&gt;5,C2765&lt;9,D2765&lt;6,E2765&gt;14,E2765&lt;19),"1",IF(AND(OR(E2765=8,E2765=9,E2765=19,E2765=20),C2765&lt;3,D2765&lt;6),"1","0"))</f>
        <v>0</v>
      </c>
      <c r="G2765" s="1">
        <f ca="1">(OFFSET(O2765,0,MATCH(Customer!$J$6,'CDH &amp; HDH'!$P$11:$X$11,0)))</f>
        <v>51</v>
      </c>
      <c r="H2765" s="1" t="str">
        <f t="shared" ref="H2765:H2828" si="523">IF(AND(C2765&gt;=5,C2765&lt;=9),"Cooling","Heating")</f>
        <v>Heating</v>
      </c>
      <c r="I2765" s="1">
        <f ca="1">OFFSET(IF($H2765="Cooling",Customer!$C$25,Customer!$C$52),E2765,D2765)</f>
        <v>70</v>
      </c>
      <c r="J2765" s="1">
        <f ca="1">OFFSET(IF($H2765="Cooling",Customer!$L$25,Customer!$L$52),$E2765,$D2765)</f>
        <v>70</v>
      </c>
      <c r="K2765" s="16">
        <f t="shared" ref="K2765:K2828" si="524">IF($H2765="Heating",0,MAX(0,$G2765-I2765))</f>
        <v>0</v>
      </c>
      <c r="L2765" s="16">
        <f t="shared" ref="L2765:L2828" si="525">IF($H2765="Heating",0,MAX(0,$G2765-J2765))</f>
        <v>0</v>
      </c>
      <c r="M2765" s="17">
        <f t="shared" ca="1" si="517"/>
        <v>19</v>
      </c>
      <c r="N2765" s="17">
        <f t="shared" ca="1" si="518"/>
        <v>19</v>
      </c>
      <c r="O2765" s="4"/>
      <c r="P2765" s="4">
        <v>60</v>
      </c>
      <c r="Q2765" s="4">
        <v>50</v>
      </c>
      <c r="R2765" s="4">
        <v>43</v>
      </c>
      <c r="S2765" s="4">
        <v>43</v>
      </c>
      <c r="T2765" s="4">
        <v>57</v>
      </c>
      <c r="U2765" s="4">
        <v>64</v>
      </c>
      <c r="V2765" s="13">
        <v>51</v>
      </c>
      <c r="W2765" s="4">
        <v>64</v>
      </c>
      <c r="X2765" s="4">
        <v>78</v>
      </c>
      <c r="Y2765">
        <f t="shared" ref="Y2765:Y2828" si="526">1.08*400*K2765</f>
        <v>0</v>
      </c>
      <c r="Z2765">
        <f t="shared" ref="Z2765:Z2828" si="527">1.08*400*L2765</f>
        <v>0</v>
      </c>
    </row>
    <row r="2766" spans="2:26" x14ac:dyDescent="0.25">
      <c r="B2766" s="11">
        <f t="shared" ref="B2766:B2829" si="528">B2765+1/24</f>
        <v>44676.749999993321</v>
      </c>
      <c r="C2766" s="1">
        <f t="shared" si="519"/>
        <v>4</v>
      </c>
      <c r="D2766" s="1">
        <f t="shared" si="520"/>
        <v>1</v>
      </c>
      <c r="E2766" s="12">
        <f t="shared" si="521"/>
        <v>19</v>
      </c>
      <c r="F2766" s="124" t="str">
        <f t="shared" si="522"/>
        <v>0</v>
      </c>
      <c r="G2766" s="1">
        <f ca="1">(OFFSET(O2766,0,MATCH(Customer!$J$6,'CDH &amp; HDH'!$P$11:$X$11,0)))</f>
        <v>51</v>
      </c>
      <c r="H2766" s="1" t="str">
        <f t="shared" si="523"/>
        <v>Heating</v>
      </c>
      <c r="I2766" s="1">
        <f ca="1">OFFSET(IF($H2766="Cooling",Customer!$C$25,Customer!$C$52),E2766,D2766)</f>
        <v>66</v>
      </c>
      <c r="J2766" s="1">
        <f ca="1">OFFSET(IF($H2766="Cooling",Customer!$L$25,Customer!$L$52),$E2766,$D2766)</f>
        <v>64</v>
      </c>
      <c r="K2766" s="16">
        <f t="shared" si="524"/>
        <v>0</v>
      </c>
      <c r="L2766" s="16">
        <f t="shared" si="525"/>
        <v>0</v>
      </c>
      <c r="M2766" s="17">
        <f t="shared" ca="1" si="517"/>
        <v>15</v>
      </c>
      <c r="N2766" s="17">
        <f t="shared" ca="1" si="518"/>
        <v>13</v>
      </c>
      <c r="O2766" s="4"/>
      <c r="P2766" s="4">
        <v>60</v>
      </c>
      <c r="Q2766" s="4">
        <v>49</v>
      </c>
      <c r="R2766" s="4">
        <v>43</v>
      </c>
      <c r="S2766" s="4">
        <v>42</v>
      </c>
      <c r="T2766" s="4">
        <v>54</v>
      </c>
      <c r="U2766" s="4">
        <v>62</v>
      </c>
      <c r="V2766" s="13">
        <v>51</v>
      </c>
      <c r="W2766" s="4">
        <v>56</v>
      </c>
      <c r="X2766" s="4">
        <v>72</v>
      </c>
      <c r="Y2766">
        <f t="shared" si="526"/>
        <v>0</v>
      </c>
      <c r="Z2766">
        <f t="shared" si="527"/>
        <v>0</v>
      </c>
    </row>
    <row r="2767" spans="2:26" x14ac:dyDescent="0.25">
      <c r="B2767" s="11">
        <f t="shared" si="528"/>
        <v>44676.791666659985</v>
      </c>
      <c r="C2767" s="1">
        <f t="shared" si="519"/>
        <v>4</v>
      </c>
      <c r="D2767" s="1">
        <f t="shared" si="520"/>
        <v>1</v>
      </c>
      <c r="E2767" s="12">
        <f t="shared" si="521"/>
        <v>20</v>
      </c>
      <c r="F2767" s="124" t="str">
        <f t="shared" si="522"/>
        <v>0</v>
      </c>
      <c r="G2767" s="1">
        <f ca="1">(OFFSET(O2767,0,MATCH(Customer!$J$6,'CDH &amp; HDH'!$P$11:$X$11,0)))</f>
        <v>52</v>
      </c>
      <c r="H2767" s="1" t="str">
        <f t="shared" si="523"/>
        <v>Heating</v>
      </c>
      <c r="I2767" s="1">
        <f ca="1">OFFSET(IF($H2767="Cooling",Customer!$C$25,Customer!$C$52),E2767,D2767)</f>
        <v>66</v>
      </c>
      <c r="J2767" s="1">
        <f ca="1">OFFSET(IF($H2767="Cooling",Customer!$L$25,Customer!$L$52),$E2767,$D2767)</f>
        <v>64</v>
      </c>
      <c r="K2767" s="16">
        <f t="shared" si="524"/>
        <v>0</v>
      </c>
      <c r="L2767" s="16">
        <f t="shared" si="525"/>
        <v>0</v>
      </c>
      <c r="M2767" s="17">
        <f t="shared" ca="1" si="517"/>
        <v>14</v>
      </c>
      <c r="N2767" s="17">
        <f t="shared" ca="1" si="518"/>
        <v>12</v>
      </c>
      <c r="O2767" s="4"/>
      <c r="P2767" s="4">
        <v>60</v>
      </c>
      <c r="Q2767" s="4">
        <v>48</v>
      </c>
      <c r="R2767" s="4">
        <v>40</v>
      </c>
      <c r="S2767" s="4">
        <v>42</v>
      </c>
      <c r="T2767" s="4">
        <v>52</v>
      </c>
      <c r="U2767" s="4">
        <v>61</v>
      </c>
      <c r="V2767" s="13">
        <v>52</v>
      </c>
      <c r="W2767" s="4">
        <v>53</v>
      </c>
      <c r="X2767" s="4">
        <v>67</v>
      </c>
      <c r="Y2767">
        <f t="shared" si="526"/>
        <v>0</v>
      </c>
      <c r="Z2767">
        <f t="shared" si="527"/>
        <v>0</v>
      </c>
    </row>
    <row r="2768" spans="2:26" x14ac:dyDescent="0.25">
      <c r="B2768" s="11">
        <f t="shared" si="528"/>
        <v>44676.833333326649</v>
      </c>
      <c r="C2768" s="1">
        <f t="shared" si="519"/>
        <v>4</v>
      </c>
      <c r="D2768" s="1">
        <f t="shared" si="520"/>
        <v>1</v>
      </c>
      <c r="E2768" s="12">
        <f t="shared" si="521"/>
        <v>21</v>
      </c>
      <c r="F2768" s="124" t="str">
        <f t="shared" si="522"/>
        <v>0</v>
      </c>
      <c r="G2768" s="1">
        <f ca="1">(OFFSET(O2768,0,MATCH(Customer!$J$6,'CDH &amp; HDH'!$P$11:$X$11,0)))</f>
        <v>52</v>
      </c>
      <c r="H2768" s="1" t="str">
        <f t="shared" si="523"/>
        <v>Heating</v>
      </c>
      <c r="I2768" s="1">
        <f ca="1">OFFSET(IF($H2768="Cooling",Customer!$C$25,Customer!$C$52),E2768,D2768)</f>
        <v>66</v>
      </c>
      <c r="J2768" s="1">
        <f ca="1">OFFSET(IF($H2768="Cooling",Customer!$L$25,Customer!$L$52),$E2768,$D2768)</f>
        <v>64</v>
      </c>
      <c r="K2768" s="16">
        <f t="shared" si="524"/>
        <v>0</v>
      </c>
      <c r="L2768" s="16">
        <f t="shared" si="525"/>
        <v>0</v>
      </c>
      <c r="M2768" s="17">
        <f t="shared" ca="1" si="517"/>
        <v>14</v>
      </c>
      <c r="N2768" s="17">
        <f t="shared" ca="1" si="518"/>
        <v>12</v>
      </c>
      <c r="O2768" s="4"/>
      <c r="P2768" s="4">
        <v>60</v>
      </c>
      <c r="Q2768" s="4">
        <v>48</v>
      </c>
      <c r="R2768" s="4">
        <v>38</v>
      </c>
      <c r="S2768" s="4">
        <v>40</v>
      </c>
      <c r="T2768" s="4">
        <v>45</v>
      </c>
      <c r="U2768" s="4">
        <v>58</v>
      </c>
      <c r="V2768" s="13">
        <v>52</v>
      </c>
      <c r="W2768" s="4">
        <v>52</v>
      </c>
      <c r="X2768" s="4">
        <v>65</v>
      </c>
      <c r="Y2768">
        <f t="shared" si="526"/>
        <v>0</v>
      </c>
      <c r="Z2768">
        <f t="shared" si="527"/>
        <v>0</v>
      </c>
    </row>
    <row r="2769" spans="2:26" x14ac:dyDescent="0.25">
      <c r="B2769" s="11">
        <f t="shared" si="528"/>
        <v>44676.874999993313</v>
      </c>
      <c r="C2769" s="1">
        <f t="shared" si="519"/>
        <v>4</v>
      </c>
      <c r="D2769" s="1">
        <f t="shared" si="520"/>
        <v>1</v>
      </c>
      <c r="E2769" s="12">
        <f t="shared" si="521"/>
        <v>22</v>
      </c>
      <c r="F2769" s="124" t="str">
        <f t="shared" si="522"/>
        <v>0</v>
      </c>
      <c r="G2769" s="1">
        <f ca="1">(OFFSET(O2769,0,MATCH(Customer!$J$6,'CDH &amp; HDH'!$P$11:$X$11,0)))</f>
        <v>51</v>
      </c>
      <c r="H2769" s="1" t="str">
        <f t="shared" si="523"/>
        <v>Heating</v>
      </c>
      <c r="I2769" s="1">
        <f ca="1">OFFSET(IF($H2769="Cooling",Customer!$C$25,Customer!$C$52),E2769,D2769)</f>
        <v>66</v>
      </c>
      <c r="J2769" s="1">
        <f ca="1">OFFSET(IF($H2769="Cooling",Customer!$L$25,Customer!$L$52),$E2769,$D2769)</f>
        <v>64</v>
      </c>
      <c r="K2769" s="16">
        <f t="shared" si="524"/>
        <v>0</v>
      </c>
      <c r="L2769" s="16">
        <f t="shared" si="525"/>
        <v>0</v>
      </c>
      <c r="M2769" s="17">
        <f t="shared" ca="1" si="517"/>
        <v>15</v>
      </c>
      <c r="N2769" s="17">
        <f t="shared" ca="1" si="518"/>
        <v>13</v>
      </c>
      <c r="O2769" s="4"/>
      <c r="P2769" s="4">
        <v>56</v>
      </c>
      <c r="Q2769" s="4">
        <v>47</v>
      </c>
      <c r="R2769" s="4">
        <v>35</v>
      </c>
      <c r="S2769" s="4">
        <v>39</v>
      </c>
      <c r="T2769" s="4">
        <v>39</v>
      </c>
      <c r="U2769" s="4">
        <v>57</v>
      </c>
      <c r="V2769" s="13">
        <v>51</v>
      </c>
      <c r="W2769" s="4">
        <v>52</v>
      </c>
      <c r="X2769" s="4">
        <v>64</v>
      </c>
      <c r="Y2769">
        <f t="shared" si="526"/>
        <v>0</v>
      </c>
      <c r="Z2769">
        <f t="shared" si="527"/>
        <v>0</v>
      </c>
    </row>
    <row r="2770" spans="2:26" x14ac:dyDescent="0.25">
      <c r="B2770" s="11">
        <f t="shared" si="528"/>
        <v>44676.916666659978</v>
      </c>
      <c r="C2770" s="1">
        <f t="shared" si="519"/>
        <v>4</v>
      </c>
      <c r="D2770" s="1">
        <f t="shared" si="520"/>
        <v>1</v>
      </c>
      <c r="E2770" s="12">
        <f t="shared" si="521"/>
        <v>23</v>
      </c>
      <c r="F2770" s="124" t="str">
        <f t="shared" si="522"/>
        <v>0</v>
      </c>
      <c r="G2770" s="1">
        <f ca="1">(OFFSET(O2770,0,MATCH(Customer!$J$6,'CDH &amp; HDH'!$P$11:$X$11,0)))</f>
        <v>51</v>
      </c>
      <c r="H2770" s="1" t="str">
        <f t="shared" si="523"/>
        <v>Heating</v>
      </c>
      <c r="I2770" s="1">
        <f ca="1">OFFSET(IF($H2770="Cooling",Customer!$C$25,Customer!$C$52),E2770,D2770)</f>
        <v>66</v>
      </c>
      <c r="J2770" s="1">
        <f ca="1">OFFSET(IF($H2770="Cooling",Customer!$L$25,Customer!$L$52),$E2770,$D2770)</f>
        <v>64</v>
      </c>
      <c r="K2770" s="16">
        <f t="shared" si="524"/>
        <v>0</v>
      </c>
      <c r="L2770" s="16">
        <f t="shared" si="525"/>
        <v>0</v>
      </c>
      <c r="M2770" s="17">
        <f t="shared" ca="1" si="517"/>
        <v>15</v>
      </c>
      <c r="N2770" s="17">
        <f t="shared" ca="1" si="518"/>
        <v>13</v>
      </c>
      <c r="O2770" s="4"/>
      <c r="P2770" s="4">
        <v>55</v>
      </c>
      <c r="Q2770" s="4">
        <v>46</v>
      </c>
      <c r="R2770" s="4">
        <v>32</v>
      </c>
      <c r="S2770" s="4">
        <v>38</v>
      </c>
      <c r="T2770" s="4">
        <v>39</v>
      </c>
      <c r="U2770" s="4">
        <v>55</v>
      </c>
      <c r="V2770" s="13">
        <v>51</v>
      </c>
      <c r="W2770" s="4">
        <v>50</v>
      </c>
      <c r="X2770" s="4">
        <v>62</v>
      </c>
      <c r="Y2770">
        <f t="shared" si="526"/>
        <v>0</v>
      </c>
      <c r="Z2770">
        <f t="shared" si="527"/>
        <v>0</v>
      </c>
    </row>
    <row r="2771" spans="2:26" x14ac:dyDescent="0.25">
      <c r="B2771" s="11">
        <f t="shared" si="528"/>
        <v>44676.958333326642</v>
      </c>
      <c r="C2771" s="1">
        <f t="shared" si="519"/>
        <v>4</v>
      </c>
      <c r="D2771" s="1">
        <f t="shared" si="520"/>
        <v>1</v>
      </c>
      <c r="E2771" s="12">
        <f t="shared" si="521"/>
        <v>24</v>
      </c>
      <c r="F2771" s="124" t="str">
        <f t="shared" si="522"/>
        <v>0</v>
      </c>
      <c r="G2771" s="1">
        <f ca="1">(OFFSET(O2771,0,MATCH(Customer!$J$6,'CDH &amp; HDH'!$P$11:$X$11,0)))</f>
        <v>50</v>
      </c>
      <c r="H2771" s="1" t="str">
        <f t="shared" si="523"/>
        <v>Heating</v>
      </c>
      <c r="I2771" s="1">
        <f ca="1">OFFSET(IF($H2771="Cooling",Customer!$C$25,Customer!$C$52),E2771,D2771)</f>
        <v>66</v>
      </c>
      <c r="J2771" s="1">
        <f ca="1">OFFSET(IF($H2771="Cooling",Customer!$L$25,Customer!$L$52),$E2771,$D2771)</f>
        <v>64</v>
      </c>
      <c r="K2771" s="16">
        <f t="shared" si="524"/>
        <v>0</v>
      </c>
      <c r="L2771" s="16">
        <f t="shared" si="525"/>
        <v>0</v>
      </c>
      <c r="M2771" s="17">
        <f t="shared" ca="1" si="517"/>
        <v>16</v>
      </c>
      <c r="N2771" s="17">
        <f t="shared" ca="1" si="518"/>
        <v>14</v>
      </c>
      <c r="O2771" s="4"/>
      <c r="P2771" s="4">
        <v>55</v>
      </c>
      <c r="Q2771" s="4">
        <v>44</v>
      </c>
      <c r="R2771" s="4">
        <v>30</v>
      </c>
      <c r="S2771" s="4">
        <v>37</v>
      </c>
      <c r="T2771" s="4">
        <v>45</v>
      </c>
      <c r="U2771" s="4">
        <v>52</v>
      </c>
      <c r="V2771" s="13">
        <v>50</v>
      </c>
      <c r="W2771" s="4">
        <v>49</v>
      </c>
      <c r="X2771" s="4">
        <v>59</v>
      </c>
      <c r="Y2771">
        <f t="shared" si="526"/>
        <v>0</v>
      </c>
      <c r="Z2771">
        <f t="shared" si="527"/>
        <v>0</v>
      </c>
    </row>
    <row r="2772" spans="2:26" x14ac:dyDescent="0.25">
      <c r="B2772" s="11">
        <f t="shared" si="528"/>
        <v>44676.999999993306</v>
      </c>
      <c r="C2772" s="1">
        <f t="shared" si="519"/>
        <v>4</v>
      </c>
      <c r="D2772" s="1">
        <f t="shared" si="520"/>
        <v>2</v>
      </c>
      <c r="E2772" s="12">
        <f t="shared" si="521"/>
        <v>1</v>
      </c>
      <c r="F2772" s="124" t="str">
        <f t="shared" si="522"/>
        <v>0</v>
      </c>
      <c r="G2772" s="1">
        <f ca="1">(OFFSET(O2772,0,MATCH(Customer!$J$6,'CDH &amp; HDH'!$P$11:$X$11,0)))</f>
        <v>51</v>
      </c>
      <c r="H2772" s="1" t="str">
        <f t="shared" si="523"/>
        <v>Heating</v>
      </c>
      <c r="I2772" s="1">
        <f ca="1">OFFSET(IF($H2772="Cooling",Customer!$C$25,Customer!$C$52),E2772,D2772)</f>
        <v>66</v>
      </c>
      <c r="J2772" s="1">
        <f ca="1">OFFSET(IF($H2772="Cooling",Customer!$L$25,Customer!$L$52),$E2772,$D2772)</f>
        <v>64</v>
      </c>
      <c r="K2772" s="16">
        <f t="shared" si="524"/>
        <v>0</v>
      </c>
      <c r="L2772" s="16">
        <f t="shared" si="525"/>
        <v>0</v>
      </c>
      <c r="M2772" s="17">
        <f t="shared" ca="1" si="517"/>
        <v>15</v>
      </c>
      <c r="N2772" s="17">
        <f t="shared" ca="1" si="518"/>
        <v>13</v>
      </c>
      <c r="O2772" s="4"/>
      <c r="P2772" s="4">
        <v>54</v>
      </c>
      <c r="Q2772" s="4">
        <v>43</v>
      </c>
      <c r="R2772" s="4">
        <v>27</v>
      </c>
      <c r="S2772" s="4">
        <v>39</v>
      </c>
      <c r="T2772" s="4">
        <v>48</v>
      </c>
      <c r="U2772" s="4">
        <v>52</v>
      </c>
      <c r="V2772" s="13">
        <v>51</v>
      </c>
      <c r="W2772" s="4">
        <v>48</v>
      </c>
      <c r="X2772" s="4">
        <v>59</v>
      </c>
      <c r="Y2772">
        <f t="shared" si="526"/>
        <v>0</v>
      </c>
      <c r="Z2772">
        <f t="shared" si="527"/>
        <v>0</v>
      </c>
    </row>
    <row r="2773" spans="2:26" x14ac:dyDescent="0.25">
      <c r="B2773" s="11">
        <f t="shared" si="528"/>
        <v>44677.04166665997</v>
      </c>
      <c r="C2773" s="1">
        <f t="shared" si="519"/>
        <v>4</v>
      </c>
      <c r="D2773" s="1">
        <f t="shared" si="520"/>
        <v>2</v>
      </c>
      <c r="E2773" s="12">
        <f t="shared" si="521"/>
        <v>2</v>
      </c>
      <c r="F2773" s="124" t="str">
        <f t="shared" si="522"/>
        <v>0</v>
      </c>
      <c r="G2773" s="1">
        <f ca="1">(OFFSET(O2773,0,MATCH(Customer!$J$6,'CDH &amp; HDH'!$P$11:$X$11,0)))</f>
        <v>50</v>
      </c>
      <c r="H2773" s="1" t="str">
        <f t="shared" si="523"/>
        <v>Heating</v>
      </c>
      <c r="I2773" s="1">
        <f ca="1">OFFSET(IF($H2773="Cooling",Customer!$C$25,Customer!$C$52),E2773,D2773)</f>
        <v>66</v>
      </c>
      <c r="J2773" s="1">
        <f ca="1">OFFSET(IF($H2773="Cooling",Customer!$L$25,Customer!$L$52),$E2773,$D2773)</f>
        <v>64</v>
      </c>
      <c r="K2773" s="16">
        <f t="shared" si="524"/>
        <v>0</v>
      </c>
      <c r="L2773" s="16">
        <f t="shared" si="525"/>
        <v>0</v>
      </c>
      <c r="M2773" s="17">
        <f t="shared" ca="1" si="517"/>
        <v>16</v>
      </c>
      <c r="N2773" s="17">
        <f t="shared" ca="1" si="518"/>
        <v>14</v>
      </c>
      <c r="O2773" s="4"/>
      <c r="P2773" s="4">
        <v>54</v>
      </c>
      <c r="Q2773" s="4">
        <v>42</v>
      </c>
      <c r="R2773" s="4">
        <v>26</v>
      </c>
      <c r="S2773" s="4">
        <v>39</v>
      </c>
      <c r="T2773" s="4">
        <v>46</v>
      </c>
      <c r="U2773" s="4">
        <v>52</v>
      </c>
      <c r="V2773" s="13">
        <v>50</v>
      </c>
      <c r="W2773" s="4">
        <v>46</v>
      </c>
      <c r="X2773" s="4">
        <v>57</v>
      </c>
      <c r="Y2773">
        <f t="shared" si="526"/>
        <v>0</v>
      </c>
      <c r="Z2773">
        <f t="shared" si="527"/>
        <v>0</v>
      </c>
    </row>
    <row r="2774" spans="2:26" x14ac:dyDescent="0.25">
      <c r="B2774" s="11">
        <f t="shared" si="528"/>
        <v>44677.083333326635</v>
      </c>
      <c r="C2774" s="1">
        <f t="shared" si="519"/>
        <v>4</v>
      </c>
      <c r="D2774" s="1">
        <f t="shared" si="520"/>
        <v>2</v>
      </c>
      <c r="E2774" s="12">
        <f t="shared" si="521"/>
        <v>3</v>
      </c>
      <c r="F2774" s="124" t="str">
        <f t="shared" si="522"/>
        <v>0</v>
      </c>
      <c r="G2774" s="1">
        <f ca="1">(OFFSET(O2774,0,MATCH(Customer!$J$6,'CDH &amp; HDH'!$P$11:$X$11,0)))</f>
        <v>50</v>
      </c>
      <c r="H2774" s="1" t="str">
        <f t="shared" si="523"/>
        <v>Heating</v>
      </c>
      <c r="I2774" s="1">
        <f ca="1">OFFSET(IF($H2774="Cooling",Customer!$C$25,Customer!$C$52),E2774,D2774)</f>
        <v>66</v>
      </c>
      <c r="J2774" s="1">
        <f ca="1">OFFSET(IF($H2774="Cooling",Customer!$L$25,Customer!$L$52),$E2774,$D2774)</f>
        <v>64</v>
      </c>
      <c r="K2774" s="16">
        <f t="shared" si="524"/>
        <v>0</v>
      </c>
      <c r="L2774" s="16">
        <f t="shared" si="525"/>
        <v>0</v>
      </c>
      <c r="M2774" s="17">
        <f t="shared" ca="1" si="517"/>
        <v>16</v>
      </c>
      <c r="N2774" s="17">
        <f t="shared" ca="1" si="518"/>
        <v>14</v>
      </c>
      <c r="O2774" s="4"/>
      <c r="P2774" s="4">
        <v>50</v>
      </c>
      <c r="Q2774" s="4">
        <v>42</v>
      </c>
      <c r="R2774" s="4">
        <v>26</v>
      </c>
      <c r="S2774" s="4">
        <v>39</v>
      </c>
      <c r="T2774" s="4">
        <v>46</v>
      </c>
      <c r="U2774" s="4">
        <v>50</v>
      </c>
      <c r="V2774" s="13">
        <v>50</v>
      </c>
      <c r="W2774" s="4">
        <v>45</v>
      </c>
      <c r="X2774" s="4">
        <v>56</v>
      </c>
      <c r="Y2774">
        <f t="shared" si="526"/>
        <v>0</v>
      </c>
      <c r="Z2774">
        <f t="shared" si="527"/>
        <v>0</v>
      </c>
    </row>
    <row r="2775" spans="2:26" x14ac:dyDescent="0.25">
      <c r="B2775" s="11">
        <f t="shared" si="528"/>
        <v>44677.124999993299</v>
      </c>
      <c r="C2775" s="1">
        <f t="shared" si="519"/>
        <v>4</v>
      </c>
      <c r="D2775" s="1">
        <f t="shared" si="520"/>
        <v>2</v>
      </c>
      <c r="E2775" s="12">
        <f t="shared" si="521"/>
        <v>4</v>
      </c>
      <c r="F2775" s="124" t="str">
        <f t="shared" si="522"/>
        <v>0</v>
      </c>
      <c r="G2775" s="1">
        <f ca="1">(OFFSET(O2775,0,MATCH(Customer!$J$6,'CDH &amp; HDH'!$P$11:$X$11,0)))</f>
        <v>50</v>
      </c>
      <c r="H2775" s="1" t="str">
        <f t="shared" si="523"/>
        <v>Heating</v>
      </c>
      <c r="I2775" s="1">
        <f ca="1">OFFSET(IF($H2775="Cooling",Customer!$C$25,Customer!$C$52),E2775,D2775)</f>
        <v>66</v>
      </c>
      <c r="J2775" s="1">
        <f ca="1">OFFSET(IF($H2775="Cooling",Customer!$L$25,Customer!$L$52),$E2775,$D2775)</f>
        <v>64</v>
      </c>
      <c r="K2775" s="16">
        <f t="shared" si="524"/>
        <v>0</v>
      </c>
      <c r="L2775" s="16">
        <f t="shared" si="525"/>
        <v>0</v>
      </c>
      <c r="M2775" s="17">
        <f t="shared" ca="1" si="517"/>
        <v>16</v>
      </c>
      <c r="N2775" s="17">
        <f t="shared" ca="1" si="518"/>
        <v>14</v>
      </c>
      <c r="O2775" s="4"/>
      <c r="P2775" s="4">
        <v>51</v>
      </c>
      <c r="Q2775" s="4">
        <v>41</v>
      </c>
      <c r="R2775" s="4">
        <v>25</v>
      </c>
      <c r="S2775" s="4">
        <v>39</v>
      </c>
      <c r="T2775" s="4">
        <v>45</v>
      </c>
      <c r="U2775" s="4">
        <v>48</v>
      </c>
      <c r="V2775" s="13">
        <v>50</v>
      </c>
      <c r="W2775" s="4">
        <v>43</v>
      </c>
      <c r="X2775" s="4">
        <v>55</v>
      </c>
      <c r="Y2775">
        <f t="shared" si="526"/>
        <v>0</v>
      </c>
      <c r="Z2775">
        <f t="shared" si="527"/>
        <v>0</v>
      </c>
    </row>
    <row r="2776" spans="2:26" x14ac:dyDescent="0.25">
      <c r="B2776" s="11">
        <f t="shared" si="528"/>
        <v>44677.166666659963</v>
      </c>
      <c r="C2776" s="1">
        <f t="shared" si="519"/>
        <v>4</v>
      </c>
      <c r="D2776" s="1">
        <f t="shared" si="520"/>
        <v>2</v>
      </c>
      <c r="E2776" s="12">
        <f t="shared" si="521"/>
        <v>5</v>
      </c>
      <c r="F2776" s="124" t="str">
        <f t="shared" si="522"/>
        <v>0</v>
      </c>
      <c r="G2776" s="1">
        <f ca="1">(OFFSET(O2776,0,MATCH(Customer!$J$6,'CDH &amp; HDH'!$P$11:$X$11,0)))</f>
        <v>49</v>
      </c>
      <c r="H2776" s="1" t="str">
        <f t="shared" si="523"/>
        <v>Heating</v>
      </c>
      <c r="I2776" s="1">
        <f ca="1">OFFSET(IF($H2776="Cooling",Customer!$C$25,Customer!$C$52),E2776,D2776)</f>
        <v>66</v>
      </c>
      <c r="J2776" s="1">
        <f ca="1">OFFSET(IF($H2776="Cooling",Customer!$L$25,Customer!$L$52),$E2776,$D2776)</f>
        <v>64</v>
      </c>
      <c r="K2776" s="16">
        <f t="shared" si="524"/>
        <v>0</v>
      </c>
      <c r="L2776" s="16">
        <f t="shared" si="525"/>
        <v>0</v>
      </c>
      <c r="M2776" s="17">
        <f t="shared" ca="1" si="517"/>
        <v>17</v>
      </c>
      <c r="N2776" s="17">
        <f t="shared" ca="1" si="518"/>
        <v>15</v>
      </c>
      <c r="O2776" s="4"/>
      <c r="P2776" s="4">
        <v>51</v>
      </c>
      <c r="Q2776" s="4">
        <v>41</v>
      </c>
      <c r="R2776" s="4">
        <v>26</v>
      </c>
      <c r="S2776" s="4">
        <v>40</v>
      </c>
      <c r="T2776" s="4">
        <v>43</v>
      </c>
      <c r="U2776" s="4">
        <v>47</v>
      </c>
      <c r="V2776" s="13">
        <v>49</v>
      </c>
      <c r="W2776" s="4">
        <v>41</v>
      </c>
      <c r="X2776" s="4">
        <v>55</v>
      </c>
      <c r="Y2776">
        <f t="shared" si="526"/>
        <v>0</v>
      </c>
      <c r="Z2776">
        <f t="shared" si="527"/>
        <v>0</v>
      </c>
    </row>
    <row r="2777" spans="2:26" x14ac:dyDescent="0.25">
      <c r="B2777" s="11">
        <f t="shared" si="528"/>
        <v>44677.208333326627</v>
      </c>
      <c r="C2777" s="1">
        <f t="shared" si="519"/>
        <v>4</v>
      </c>
      <c r="D2777" s="1">
        <f t="shared" si="520"/>
        <v>2</v>
      </c>
      <c r="E2777" s="12">
        <f t="shared" si="521"/>
        <v>6</v>
      </c>
      <c r="F2777" s="124" t="str">
        <f t="shared" si="522"/>
        <v>0</v>
      </c>
      <c r="G2777" s="1">
        <f ca="1">(OFFSET(O2777,0,MATCH(Customer!$J$6,'CDH &amp; HDH'!$P$11:$X$11,0)))</f>
        <v>49</v>
      </c>
      <c r="H2777" s="1" t="str">
        <f t="shared" si="523"/>
        <v>Heating</v>
      </c>
      <c r="I2777" s="1">
        <f ca="1">OFFSET(IF($H2777="Cooling",Customer!$C$25,Customer!$C$52),E2777,D2777)</f>
        <v>66</v>
      </c>
      <c r="J2777" s="1">
        <f ca="1">OFFSET(IF($H2777="Cooling",Customer!$L$25,Customer!$L$52),$E2777,$D2777)</f>
        <v>64</v>
      </c>
      <c r="K2777" s="16">
        <f t="shared" si="524"/>
        <v>0</v>
      </c>
      <c r="L2777" s="16">
        <f t="shared" si="525"/>
        <v>0</v>
      </c>
      <c r="M2777" s="17">
        <f t="shared" ca="1" si="517"/>
        <v>17</v>
      </c>
      <c r="N2777" s="17">
        <f t="shared" ca="1" si="518"/>
        <v>15</v>
      </c>
      <c r="O2777" s="4"/>
      <c r="P2777" s="4">
        <v>48</v>
      </c>
      <c r="Q2777" s="4">
        <v>40</v>
      </c>
      <c r="R2777" s="4">
        <v>28</v>
      </c>
      <c r="S2777" s="4">
        <v>39</v>
      </c>
      <c r="T2777" s="4">
        <v>39</v>
      </c>
      <c r="U2777" s="4">
        <v>47</v>
      </c>
      <c r="V2777" s="13">
        <v>49</v>
      </c>
      <c r="W2777" s="4">
        <v>41</v>
      </c>
      <c r="X2777" s="4">
        <v>56</v>
      </c>
      <c r="Y2777">
        <f t="shared" si="526"/>
        <v>0</v>
      </c>
      <c r="Z2777">
        <f t="shared" si="527"/>
        <v>0</v>
      </c>
    </row>
    <row r="2778" spans="2:26" x14ac:dyDescent="0.25">
      <c r="B2778" s="11">
        <f t="shared" si="528"/>
        <v>44677.249999993292</v>
      </c>
      <c r="C2778" s="1">
        <f t="shared" si="519"/>
        <v>4</v>
      </c>
      <c r="D2778" s="1">
        <f t="shared" si="520"/>
        <v>2</v>
      </c>
      <c r="E2778" s="12">
        <f t="shared" si="521"/>
        <v>7</v>
      </c>
      <c r="F2778" s="124" t="str">
        <f t="shared" si="522"/>
        <v>0</v>
      </c>
      <c r="G2778" s="1">
        <f ca="1">(OFFSET(O2778,0,MATCH(Customer!$J$6,'CDH &amp; HDH'!$P$11:$X$11,0)))</f>
        <v>49</v>
      </c>
      <c r="H2778" s="1" t="str">
        <f t="shared" si="523"/>
        <v>Heating</v>
      </c>
      <c r="I2778" s="1">
        <f ca="1">OFFSET(IF($H2778="Cooling",Customer!$C$25,Customer!$C$52),E2778,D2778)</f>
        <v>66</v>
      </c>
      <c r="J2778" s="1">
        <f ca="1">OFFSET(IF($H2778="Cooling",Customer!$L$25,Customer!$L$52),$E2778,$D2778)</f>
        <v>64</v>
      </c>
      <c r="K2778" s="16">
        <f t="shared" si="524"/>
        <v>0</v>
      </c>
      <c r="L2778" s="16">
        <f t="shared" si="525"/>
        <v>0</v>
      </c>
      <c r="M2778" s="17">
        <f t="shared" ca="1" si="517"/>
        <v>17</v>
      </c>
      <c r="N2778" s="17">
        <f t="shared" ca="1" si="518"/>
        <v>15</v>
      </c>
      <c r="O2778" s="4"/>
      <c r="P2778" s="4">
        <v>53</v>
      </c>
      <c r="Q2778" s="4">
        <v>44</v>
      </c>
      <c r="R2778" s="4">
        <v>29</v>
      </c>
      <c r="S2778" s="4">
        <v>39</v>
      </c>
      <c r="T2778" s="4">
        <v>46</v>
      </c>
      <c r="U2778" s="4">
        <v>52</v>
      </c>
      <c r="V2778" s="13">
        <v>49</v>
      </c>
      <c r="W2778" s="4">
        <v>46</v>
      </c>
      <c r="X2778" s="4">
        <v>63</v>
      </c>
      <c r="Y2778">
        <f t="shared" si="526"/>
        <v>0</v>
      </c>
      <c r="Z2778">
        <f t="shared" si="527"/>
        <v>0</v>
      </c>
    </row>
    <row r="2779" spans="2:26" x14ac:dyDescent="0.25">
      <c r="B2779" s="11">
        <f t="shared" si="528"/>
        <v>44677.291666659956</v>
      </c>
      <c r="C2779" s="1">
        <f t="shared" si="519"/>
        <v>4</v>
      </c>
      <c r="D2779" s="1">
        <f t="shared" si="520"/>
        <v>2</v>
      </c>
      <c r="E2779" s="12">
        <f t="shared" si="521"/>
        <v>8</v>
      </c>
      <c r="F2779" s="124" t="str">
        <f t="shared" si="522"/>
        <v>0</v>
      </c>
      <c r="G2779" s="1">
        <f ca="1">(OFFSET(O2779,0,MATCH(Customer!$J$6,'CDH &amp; HDH'!$P$11:$X$11,0)))</f>
        <v>50</v>
      </c>
      <c r="H2779" s="1" t="str">
        <f t="shared" si="523"/>
        <v>Heating</v>
      </c>
      <c r="I2779" s="1">
        <f ca="1">OFFSET(IF($H2779="Cooling",Customer!$C$25,Customer!$C$52),E2779,D2779)</f>
        <v>70</v>
      </c>
      <c r="J2779" s="1">
        <f ca="1">OFFSET(IF($H2779="Cooling",Customer!$L$25,Customer!$L$52),$E2779,$D2779)</f>
        <v>70</v>
      </c>
      <c r="K2779" s="16">
        <f t="shared" si="524"/>
        <v>0</v>
      </c>
      <c r="L2779" s="16">
        <f t="shared" si="525"/>
        <v>0</v>
      </c>
      <c r="M2779" s="17">
        <f t="shared" ca="1" si="517"/>
        <v>20</v>
      </c>
      <c r="N2779" s="17">
        <f t="shared" ca="1" si="518"/>
        <v>20</v>
      </c>
      <c r="O2779" s="4"/>
      <c r="P2779" s="4">
        <v>62</v>
      </c>
      <c r="Q2779" s="4">
        <v>46</v>
      </c>
      <c r="R2779" s="4">
        <v>34</v>
      </c>
      <c r="S2779" s="4">
        <v>39</v>
      </c>
      <c r="T2779" s="4">
        <v>48</v>
      </c>
      <c r="U2779" s="4">
        <v>55</v>
      </c>
      <c r="V2779" s="13">
        <v>50</v>
      </c>
      <c r="W2779" s="4">
        <v>49</v>
      </c>
      <c r="X2779" s="4">
        <v>72</v>
      </c>
      <c r="Y2779">
        <f t="shared" si="526"/>
        <v>0</v>
      </c>
      <c r="Z2779">
        <f t="shared" si="527"/>
        <v>0</v>
      </c>
    </row>
    <row r="2780" spans="2:26" x14ac:dyDescent="0.25">
      <c r="B2780" s="11">
        <f t="shared" si="528"/>
        <v>44677.33333332662</v>
      </c>
      <c r="C2780" s="1">
        <f t="shared" si="519"/>
        <v>4</v>
      </c>
      <c r="D2780" s="1">
        <f t="shared" si="520"/>
        <v>2</v>
      </c>
      <c r="E2780" s="12">
        <f t="shared" si="521"/>
        <v>9</v>
      </c>
      <c r="F2780" s="124" t="str">
        <f t="shared" si="522"/>
        <v>0</v>
      </c>
      <c r="G2780" s="1">
        <f ca="1">(OFFSET(O2780,0,MATCH(Customer!$J$6,'CDH &amp; HDH'!$P$11:$X$11,0)))</f>
        <v>51</v>
      </c>
      <c r="H2780" s="1" t="str">
        <f t="shared" si="523"/>
        <v>Heating</v>
      </c>
      <c r="I2780" s="1">
        <f ca="1">OFFSET(IF($H2780="Cooling",Customer!$C$25,Customer!$C$52),E2780,D2780)</f>
        <v>70</v>
      </c>
      <c r="J2780" s="1">
        <f ca="1">OFFSET(IF($H2780="Cooling",Customer!$L$25,Customer!$L$52),$E2780,$D2780)</f>
        <v>70</v>
      </c>
      <c r="K2780" s="16">
        <f t="shared" si="524"/>
        <v>0</v>
      </c>
      <c r="L2780" s="16">
        <f t="shared" si="525"/>
        <v>0</v>
      </c>
      <c r="M2780" s="17">
        <f t="shared" ca="1" si="517"/>
        <v>19</v>
      </c>
      <c r="N2780" s="17">
        <f t="shared" ca="1" si="518"/>
        <v>19</v>
      </c>
      <c r="O2780" s="4"/>
      <c r="P2780" s="4">
        <v>66</v>
      </c>
      <c r="Q2780" s="4">
        <v>50</v>
      </c>
      <c r="R2780" s="4">
        <v>40</v>
      </c>
      <c r="S2780" s="4">
        <v>39</v>
      </c>
      <c r="T2780" s="4">
        <v>52</v>
      </c>
      <c r="U2780" s="4">
        <v>56</v>
      </c>
      <c r="V2780" s="13">
        <v>51</v>
      </c>
      <c r="W2780" s="4">
        <v>53</v>
      </c>
      <c r="X2780" s="4">
        <v>77</v>
      </c>
      <c r="Y2780">
        <f t="shared" si="526"/>
        <v>0</v>
      </c>
      <c r="Z2780">
        <f t="shared" si="527"/>
        <v>0</v>
      </c>
    </row>
    <row r="2781" spans="2:26" x14ac:dyDescent="0.25">
      <c r="B2781" s="11">
        <f t="shared" si="528"/>
        <v>44677.374999993284</v>
      </c>
      <c r="C2781" s="1">
        <f t="shared" si="519"/>
        <v>4</v>
      </c>
      <c r="D2781" s="1">
        <f t="shared" si="520"/>
        <v>2</v>
      </c>
      <c r="E2781" s="12">
        <f t="shared" si="521"/>
        <v>10</v>
      </c>
      <c r="F2781" s="124" t="str">
        <f t="shared" si="522"/>
        <v>0</v>
      </c>
      <c r="G2781" s="1">
        <f ca="1">(OFFSET(O2781,0,MATCH(Customer!$J$6,'CDH &amp; HDH'!$P$11:$X$11,0)))</f>
        <v>53</v>
      </c>
      <c r="H2781" s="1" t="str">
        <f t="shared" si="523"/>
        <v>Heating</v>
      </c>
      <c r="I2781" s="1">
        <f ca="1">OFFSET(IF($H2781="Cooling",Customer!$C$25,Customer!$C$52),E2781,D2781)</f>
        <v>70</v>
      </c>
      <c r="J2781" s="1">
        <f ca="1">OFFSET(IF($H2781="Cooling",Customer!$L$25,Customer!$L$52),$E2781,$D2781)</f>
        <v>70</v>
      </c>
      <c r="K2781" s="16">
        <f t="shared" si="524"/>
        <v>0</v>
      </c>
      <c r="L2781" s="16">
        <f t="shared" si="525"/>
        <v>0</v>
      </c>
      <c r="M2781" s="17">
        <f t="shared" ca="1" si="517"/>
        <v>17</v>
      </c>
      <c r="N2781" s="17">
        <f t="shared" ca="1" si="518"/>
        <v>17</v>
      </c>
      <c r="O2781" s="4"/>
      <c r="P2781" s="4">
        <v>69</v>
      </c>
      <c r="Q2781" s="4">
        <v>52</v>
      </c>
      <c r="R2781" s="4">
        <v>45</v>
      </c>
      <c r="S2781" s="4">
        <v>38</v>
      </c>
      <c r="T2781" s="4">
        <v>52</v>
      </c>
      <c r="U2781" s="4">
        <v>58</v>
      </c>
      <c r="V2781" s="13">
        <v>53</v>
      </c>
      <c r="W2781" s="4">
        <v>56</v>
      </c>
      <c r="X2781" s="4">
        <v>83</v>
      </c>
      <c r="Y2781">
        <f t="shared" si="526"/>
        <v>0</v>
      </c>
      <c r="Z2781">
        <f t="shared" si="527"/>
        <v>0</v>
      </c>
    </row>
    <row r="2782" spans="2:26" x14ac:dyDescent="0.25">
      <c r="B2782" s="11">
        <f t="shared" si="528"/>
        <v>44677.416666659949</v>
      </c>
      <c r="C2782" s="1">
        <f t="shared" si="519"/>
        <v>4</v>
      </c>
      <c r="D2782" s="1">
        <f t="shared" si="520"/>
        <v>2</v>
      </c>
      <c r="E2782" s="12">
        <f t="shared" si="521"/>
        <v>11</v>
      </c>
      <c r="F2782" s="124" t="str">
        <f t="shared" si="522"/>
        <v>0</v>
      </c>
      <c r="G2782" s="1">
        <f ca="1">(OFFSET(O2782,0,MATCH(Customer!$J$6,'CDH &amp; HDH'!$P$11:$X$11,0)))</f>
        <v>55</v>
      </c>
      <c r="H2782" s="1" t="str">
        <f t="shared" si="523"/>
        <v>Heating</v>
      </c>
      <c r="I2782" s="1">
        <f ca="1">OFFSET(IF($H2782="Cooling",Customer!$C$25,Customer!$C$52),E2782,D2782)</f>
        <v>70</v>
      </c>
      <c r="J2782" s="1">
        <f ca="1">OFFSET(IF($H2782="Cooling",Customer!$L$25,Customer!$L$52),$E2782,$D2782)</f>
        <v>70</v>
      </c>
      <c r="K2782" s="16">
        <f t="shared" si="524"/>
        <v>0</v>
      </c>
      <c r="L2782" s="16">
        <f t="shared" si="525"/>
        <v>0</v>
      </c>
      <c r="M2782" s="17">
        <f t="shared" ca="1" si="517"/>
        <v>15</v>
      </c>
      <c r="N2782" s="17">
        <f t="shared" ca="1" si="518"/>
        <v>15</v>
      </c>
      <c r="O2782" s="4"/>
      <c r="P2782" s="4">
        <v>74</v>
      </c>
      <c r="Q2782" s="4">
        <v>55</v>
      </c>
      <c r="R2782" s="4">
        <v>47</v>
      </c>
      <c r="S2782" s="4">
        <v>40</v>
      </c>
      <c r="T2782" s="4">
        <v>55</v>
      </c>
      <c r="U2782" s="4">
        <v>60</v>
      </c>
      <c r="V2782" s="13">
        <v>55</v>
      </c>
      <c r="W2782" s="4">
        <v>58</v>
      </c>
      <c r="X2782" s="4">
        <v>88</v>
      </c>
      <c r="Y2782">
        <f t="shared" si="526"/>
        <v>0</v>
      </c>
      <c r="Z2782">
        <f t="shared" si="527"/>
        <v>0</v>
      </c>
    </row>
    <row r="2783" spans="2:26" x14ac:dyDescent="0.25">
      <c r="B2783" s="11">
        <f t="shared" si="528"/>
        <v>44677.458333326613</v>
      </c>
      <c r="C2783" s="1">
        <f t="shared" si="519"/>
        <v>4</v>
      </c>
      <c r="D2783" s="1">
        <f t="shared" si="520"/>
        <v>2</v>
      </c>
      <c r="E2783" s="12">
        <f t="shared" si="521"/>
        <v>12</v>
      </c>
      <c r="F2783" s="124" t="str">
        <f t="shared" si="522"/>
        <v>0</v>
      </c>
      <c r="G2783" s="1">
        <f ca="1">(OFFSET(O2783,0,MATCH(Customer!$J$6,'CDH &amp; HDH'!$P$11:$X$11,0)))</f>
        <v>56</v>
      </c>
      <c r="H2783" s="1" t="str">
        <f t="shared" si="523"/>
        <v>Heating</v>
      </c>
      <c r="I2783" s="1">
        <f ca="1">OFFSET(IF($H2783="Cooling",Customer!$C$25,Customer!$C$52),E2783,D2783)</f>
        <v>70</v>
      </c>
      <c r="J2783" s="1">
        <f ca="1">OFFSET(IF($H2783="Cooling",Customer!$L$25,Customer!$L$52),$E2783,$D2783)</f>
        <v>70</v>
      </c>
      <c r="K2783" s="16">
        <f t="shared" si="524"/>
        <v>0</v>
      </c>
      <c r="L2783" s="16">
        <f t="shared" si="525"/>
        <v>0</v>
      </c>
      <c r="M2783" s="17">
        <f t="shared" ca="1" si="517"/>
        <v>14</v>
      </c>
      <c r="N2783" s="17">
        <f t="shared" ca="1" si="518"/>
        <v>14</v>
      </c>
      <c r="O2783" s="4"/>
      <c r="P2783" s="4">
        <v>76</v>
      </c>
      <c r="Q2783" s="4">
        <v>56</v>
      </c>
      <c r="R2783" s="4">
        <v>48</v>
      </c>
      <c r="S2783" s="4">
        <v>40</v>
      </c>
      <c r="T2783" s="4">
        <v>55</v>
      </c>
      <c r="U2783" s="4">
        <v>63</v>
      </c>
      <c r="V2783" s="13">
        <v>56</v>
      </c>
      <c r="W2783" s="4">
        <v>59</v>
      </c>
      <c r="X2783" s="4">
        <v>90</v>
      </c>
      <c r="Y2783">
        <f t="shared" si="526"/>
        <v>0</v>
      </c>
      <c r="Z2783">
        <f t="shared" si="527"/>
        <v>0</v>
      </c>
    </row>
    <row r="2784" spans="2:26" x14ac:dyDescent="0.25">
      <c r="B2784" s="11">
        <f t="shared" si="528"/>
        <v>44677.499999993277</v>
      </c>
      <c r="C2784" s="1">
        <f t="shared" si="519"/>
        <v>4</v>
      </c>
      <c r="D2784" s="1">
        <f t="shared" si="520"/>
        <v>2</v>
      </c>
      <c r="E2784" s="12">
        <f t="shared" si="521"/>
        <v>13</v>
      </c>
      <c r="F2784" s="124" t="str">
        <f t="shared" si="522"/>
        <v>0</v>
      </c>
      <c r="G2784" s="1">
        <f ca="1">(OFFSET(O2784,0,MATCH(Customer!$J$6,'CDH &amp; HDH'!$P$11:$X$11,0)))</f>
        <v>59</v>
      </c>
      <c r="H2784" s="1" t="str">
        <f t="shared" si="523"/>
        <v>Heating</v>
      </c>
      <c r="I2784" s="1">
        <f ca="1">OFFSET(IF($H2784="Cooling",Customer!$C$25,Customer!$C$52),E2784,D2784)</f>
        <v>70</v>
      </c>
      <c r="J2784" s="1">
        <f ca="1">OFFSET(IF($H2784="Cooling",Customer!$L$25,Customer!$L$52),$E2784,$D2784)</f>
        <v>70</v>
      </c>
      <c r="K2784" s="16">
        <f t="shared" si="524"/>
        <v>0</v>
      </c>
      <c r="L2784" s="16">
        <f t="shared" si="525"/>
        <v>0</v>
      </c>
      <c r="M2784" s="17">
        <f t="shared" ca="1" si="517"/>
        <v>11</v>
      </c>
      <c r="N2784" s="17">
        <f t="shared" ca="1" si="518"/>
        <v>11</v>
      </c>
      <c r="O2784" s="4"/>
      <c r="P2784" s="4">
        <v>79</v>
      </c>
      <c r="Q2784" s="4">
        <v>60</v>
      </c>
      <c r="R2784" s="4">
        <v>50</v>
      </c>
      <c r="S2784" s="4">
        <v>43</v>
      </c>
      <c r="T2784" s="4">
        <v>57</v>
      </c>
      <c r="U2784" s="4">
        <v>65</v>
      </c>
      <c r="V2784" s="13">
        <v>59</v>
      </c>
      <c r="W2784" s="4">
        <v>59</v>
      </c>
      <c r="X2784" s="4">
        <v>89</v>
      </c>
      <c r="Y2784">
        <f t="shared" si="526"/>
        <v>0</v>
      </c>
      <c r="Z2784">
        <f t="shared" si="527"/>
        <v>0</v>
      </c>
    </row>
    <row r="2785" spans="2:26" x14ac:dyDescent="0.25">
      <c r="B2785" s="11">
        <f t="shared" si="528"/>
        <v>44677.541666659941</v>
      </c>
      <c r="C2785" s="1">
        <f t="shared" si="519"/>
        <v>4</v>
      </c>
      <c r="D2785" s="1">
        <f t="shared" si="520"/>
        <v>2</v>
      </c>
      <c r="E2785" s="12">
        <f t="shared" si="521"/>
        <v>14</v>
      </c>
      <c r="F2785" s="124" t="str">
        <f t="shared" si="522"/>
        <v>0</v>
      </c>
      <c r="G2785" s="1">
        <f ca="1">(OFFSET(O2785,0,MATCH(Customer!$J$6,'CDH &amp; HDH'!$P$11:$X$11,0)))</f>
        <v>60</v>
      </c>
      <c r="H2785" s="1" t="str">
        <f t="shared" si="523"/>
        <v>Heating</v>
      </c>
      <c r="I2785" s="1">
        <f ca="1">OFFSET(IF($H2785="Cooling",Customer!$C$25,Customer!$C$52),E2785,D2785)</f>
        <v>70</v>
      </c>
      <c r="J2785" s="1">
        <f ca="1">OFFSET(IF($H2785="Cooling",Customer!$L$25,Customer!$L$52),$E2785,$D2785)</f>
        <v>70</v>
      </c>
      <c r="K2785" s="16">
        <f t="shared" si="524"/>
        <v>0</v>
      </c>
      <c r="L2785" s="16">
        <f t="shared" si="525"/>
        <v>0</v>
      </c>
      <c r="M2785" s="17">
        <f t="shared" ca="1" si="517"/>
        <v>10</v>
      </c>
      <c r="N2785" s="17">
        <f t="shared" ca="1" si="518"/>
        <v>10</v>
      </c>
      <c r="O2785" s="4"/>
      <c r="P2785" s="4">
        <v>81</v>
      </c>
      <c r="Q2785" s="4">
        <v>58</v>
      </c>
      <c r="R2785" s="4">
        <v>51</v>
      </c>
      <c r="S2785" s="4">
        <v>41</v>
      </c>
      <c r="T2785" s="4">
        <v>61</v>
      </c>
      <c r="U2785" s="4">
        <v>66</v>
      </c>
      <c r="V2785" s="13">
        <v>60</v>
      </c>
      <c r="W2785" s="4">
        <v>59</v>
      </c>
      <c r="X2785" s="4">
        <v>88</v>
      </c>
      <c r="Y2785">
        <f t="shared" si="526"/>
        <v>0</v>
      </c>
      <c r="Z2785">
        <f t="shared" si="527"/>
        <v>0</v>
      </c>
    </row>
    <row r="2786" spans="2:26" x14ac:dyDescent="0.25">
      <c r="B2786" s="11">
        <f t="shared" si="528"/>
        <v>44677.583333326605</v>
      </c>
      <c r="C2786" s="1">
        <f t="shared" si="519"/>
        <v>4</v>
      </c>
      <c r="D2786" s="1">
        <f t="shared" si="520"/>
        <v>2</v>
      </c>
      <c r="E2786" s="12">
        <f t="shared" si="521"/>
        <v>15</v>
      </c>
      <c r="F2786" s="124" t="str">
        <f t="shared" si="522"/>
        <v>0</v>
      </c>
      <c r="G2786" s="1">
        <f ca="1">(OFFSET(O2786,0,MATCH(Customer!$J$6,'CDH &amp; HDH'!$P$11:$X$11,0)))</f>
        <v>61</v>
      </c>
      <c r="H2786" s="1" t="str">
        <f t="shared" si="523"/>
        <v>Heating</v>
      </c>
      <c r="I2786" s="1">
        <f ca="1">OFFSET(IF($H2786="Cooling",Customer!$C$25,Customer!$C$52),E2786,D2786)</f>
        <v>70</v>
      </c>
      <c r="J2786" s="1">
        <f ca="1">OFFSET(IF($H2786="Cooling",Customer!$L$25,Customer!$L$52),$E2786,$D2786)</f>
        <v>70</v>
      </c>
      <c r="K2786" s="16">
        <f t="shared" si="524"/>
        <v>0</v>
      </c>
      <c r="L2786" s="16">
        <f t="shared" si="525"/>
        <v>0</v>
      </c>
      <c r="M2786" s="17">
        <f t="shared" ca="1" si="517"/>
        <v>9</v>
      </c>
      <c r="N2786" s="17">
        <f t="shared" ca="1" si="518"/>
        <v>9</v>
      </c>
      <c r="O2786" s="4"/>
      <c r="P2786" s="4">
        <v>81</v>
      </c>
      <c r="Q2786" s="4">
        <v>59</v>
      </c>
      <c r="R2786" s="4">
        <v>51</v>
      </c>
      <c r="S2786" s="4">
        <v>46</v>
      </c>
      <c r="T2786" s="4">
        <v>63</v>
      </c>
      <c r="U2786" s="4">
        <v>68</v>
      </c>
      <c r="V2786" s="13">
        <v>61</v>
      </c>
      <c r="W2786" s="4">
        <v>59</v>
      </c>
      <c r="X2786" s="4">
        <v>91</v>
      </c>
      <c r="Y2786">
        <f t="shared" si="526"/>
        <v>0</v>
      </c>
      <c r="Z2786">
        <f t="shared" si="527"/>
        <v>0</v>
      </c>
    </row>
    <row r="2787" spans="2:26" x14ac:dyDescent="0.25">
      <c r="B2787" s="11">
        <f t="shared" si="528"/>
        <v>44677.62499999327</v>
      </c>
      <c r="C2787" s="1">
        <f t="shared" si="519"/>
        <v>4</v>
      </c>
      <c r="D2787" s="1">
        <f t="shared" si="520"/>
        <v>2</v>
      </c>
      <c r="E2787" s="12">
        <f t="shared" si="521"/>
        <v>16</v>
      </c>
      <c r="F2787" s="124" t="str">
        <f t="shared" si="522"/>
        <v>0</v>
      </c>
      <c r="G2787" s="1">
        <f ca="1">(OFFSET(O2787,0,MATCH(Customer!$J$6,'CDH &amp; HDH'!$P$11:$X$11,0)))</f>
        <v>63</v>
      </c>
      <c r="H2787" s="1" t="str">
        <f t="shared" si="523"/>
        <v>Heating</v>
      </c>
      <c r="I2787" s="1">
        <f ca="1">OFFSET(IF($H2787="Cooling",Customer!$C$25,Customer!$C$52),E2787,D2787)</f>
        <v>70</v>
      </c>
      <c r="J2787" s="1">
        <f ca="1">OFFSET(IF($H2787="Cooling",Customer!$L$25,Customer!$L$52),$E2787,$D2787)</f>
        <v>70</v>
      </c>
      <c r="K2787" s="16">
        <f t="shared" si="524"/>
        <v>0</v>
      </c>
      <c r="L2787" s="16">
        <f t="shared" si="525"/>
        <v>0</v>
      </c>
      <c r="M2787" s="17">
        <f t="shared" ca="1" si="517"/>
        <v>7</v>
      </c>
      <c r="N2787" s="17">
        <f t="shared" ca="1" si="518"/>
        <v>7</v>
      </c>
      <c r="O2787" s="4"/>
      <c r="P2787" s="4">
        <v>82</v>
      </c>
      <c r="Q2787" s="4">
        <v>60</v>
      </c>
      <c r="R2787" s="4">
        <v>52</v>
      </c>
      <c r="S2787" s="4">
        <v>45</v>
      </c>
      <c r="T2787" s="4">
        <v>63</v>
      </c>
      <c r="U2787" s="4">
        <v>65</v>
      </c>
      <c r="V2787" s="13">
        <v>63</v>
      </c>
      <c r="W2787" s="4">
        <v>60</v>
      </c>
      <c r="X2787" s="4">
        <v>89</v>
      </c>
      <c r="Y2787">
        <f t="shared" si="526"/>
        <v>0</v>
      </c>
      <c r="Z2787">
        <f t="shared" si="527"/>
        <v>0</v>
      </c>
    </row>
    <row r="2788" spans="2:26" x14ac:dyDescent="0.25">
      <c r="B2788" s="11">
        <f t="shared" si="528"/>
        <v>44677.666666659934</v>
      </c>
      <c r="C2788" s="1">
        <f t="shared" si="519"/>
        <v>4</v>
      </c>
      <c r="D2788" s="1">
        <f t="shared" si="520"/>
        <v>2</v>
      </c>
      <c r="E2788" s="12">
        <f t="shared" si="521"/>
        <v>17</v>
      </c>
      <c r="F2788" s="124" t="str">
        <f t="shared" si="522"/>
        <v>0</v>
      </c>
      <c r="G2788" s="1">
        <f ca="1">(OFFSET(O2788,0,MATCH(Customer!$J$6,'CDH &amp; HDH'!$P$11:$X$11,0)))</f>
        <v>64</v>
      </c>
      <c r="H2788" s="1" t="str">
        <f t="shared" si="523"/>
        <v>Heating</v>
      </c>
      <c r="I2788" s="1">
        <f ca="1">OFFSET(IF($H2788="Cooling",Customer!$C$25,Customer!$C$52),E2788,D2788)</f>
        <v>70</v>
      </c>
      <c r="J2788" s="1">
        <f ca="1">OFFSET(IF($H2788="Cooling",Customer!$L$25,Customer!$L$52),$E2788,$D2788)</f>
        <v>70</v>
      </c>
      <c r="K2788" s="16">
        <f t="shared" si="524"/>
        <v>0</v>
      </c>
      <c r="L2788" s="16">
        <f t="shared" si="525"/>
        <v>0</v>
      </c>
      <c r="M2788" s="17">
        <f t="shared" ca="1" si="517"/>
        <v>6</v>
      </c>
      <c r="N2788" s="17">
        <f t="shared" ca="1" si="518"/>
        <v>6</v>
      </c>
      <c r="O2788" s="4"/>
      <c r="P2788" s="4">
        <v>81</v>
      </c>
      <c r="Q2788" s="4">
        <v>58</v>
      </c>
      <c r="R2788" s="4">
        <v>51</v>
      </c>
      <c r="S2788" s="4">
        <v>46</v>
      </c>
      <c r="T2788" s="4">
        <v>63</v>
      </c>
      <c r="U2788" s="4">
        <v>67</v>
      </c>
      <c r="V2788" s="13">
        <v>64</v>
      </c>
      <c r="W2788" s="4">
        <v>61</v>
      </c>
      <c r="X2788" s="4">
        <v>72</v>
      </c>
      <c r="Y2788">
        <f t="shared" si="526"/>
        <v>0</v>
      </c>
      <c r="Z2788">
        <f t="shared" si="527"/>
        <v>0</v>
      </c>
    </row>
    <row r="2789" spans="2:26" x14ac:dyDescent="0.25">
      <c r="B2789" s="11">
        <f t="shared" si="528"/>
        <v>44677.708333326598</v>
      </c>
      <c r="C2789" s="1">
        <f t="shared" si="519"/>
        <v>4</v>
      </c>
      <c r="D2789" s="1">
        <f t="shared" si="520"/>
        <v>2</v>
      </c>
      <c r="E2789" s="12">
        <f t="shared" si="521"/>
        <v>18</v>
      </c>
      <c r="F2789" s="124" t="str">
        <f t="shared" si="522"/>
        <v>0</v>
      </c>
      <c r="G2789" s="1">
        <f ca="1">(OFFSET(O2789,0,MATCH(Customer!$J$6,'CDH &amp; HDH'!$P$11:$X$11,0)))</f>
        <v>64</v>
      </c>
      <c r="H2789" s="1" t="str">
        <f t="shared" si="523"/>
        <v>Heating</v>
      </c>
      <c r="I2789" s="1">
        <f ca="1">OFFSET(IF($H2789="Cooling",Customer!$C$25,Customer!$C$52),E2789,D2789)</f>
        <v>70</v>
      </c>
      <c r="J2789" s="1">
        <f ca="1">OFFSET(IF($H2789="Cooling",Customer!$L$25,Customer!$L$52),$E2789,$D2789)</f>
        <v>70</v>
      </c>
      <c r="K2789" s="16">
        <f t="shared" si="524"/>
        <v>0</v>
      </c>
      <c r="L2789" s="16">
        <f t="shared" si="525"/>
        <v>0</v>
      </c>
      <c r="M2789" s="17">
        <f t="shared" ca="1" si="517"/>
        <v>6</v>
      </c>
      <c r="N2789" s="17">
        <f t="shared" ca="1" si="518"/>
        <v>6</v>
      </c>
      <c r="O2789" s="4"/>
      <c r="P2789" s="4">
        <v>79</v>
      </c>
      <c r="Q2789" s="4">
        <v>57</v>
      </c>
      <c r="R2789" s="4">
        <v>50</v>
      </c>
      <c r="S2789" s="4">
        <v>47</v>
      </c>
      <c r="T2789" s="4">
        <v>61</v>
      </c>
      <c r="U2789" s="4">
        <v>65</v>
      </c>
      <c r="V2789" s="13">
        <v>64</v>
      </c>
      <c r="W2789" s="4">
        <v>60</v>
      </c>
      <c r="X2789" s="4">
        <v>68</v>
      </c>
      <c r="Y2789">
        <f t="shared" si="526"/>
        <v>0</v>
      </c>
      <c r="Z2789">
        <f t="shared" si="527"/>
        <v>0</v>
      </c>
    </row>
    <row r="2790" spans="2:26" x14ac:dyDescent="0.25">
      <c r="B2790" s="11">
        <f t="shared" si="528"/>
        <v>44677.749999993262</v>
      </c>
      <c r="C2790" s="1">
        <f t="shared" si="519"/>
        <v>4</v>
      </c>
      <c r="D2790" s="1">
        <f t="shared" si="520"/>
        <v>2</v>
      </c>
      <c r="E2790" s="12">
        <f t="shared" si="521"/>
        <v>19</v>
      </c>
      <c r="F2790" s="124" t="str">
        <f t="shared" si="522"/>
        <v>0</v>
      </c>
      <c r="G2790" s="1">
        <f ca="1">(OFFSET(O2790,0,MATCH(Customer!$J$6,'CDH &amp; HDH'!$P$11:$X$11,0)))</f>
        <v>61</v>
      </c>
      <c r="H2790" s="1" t="str">
        <f t="shared" si="523"/>
        <v>Heating</v>
      </c>
      <c r="I2790" s="1">
        <f ca="1">OFFSET(IF($H2790="Cooling",Customer!$C$25,Customer!$C$52),E2790,D2790)</f>
        <v>66</v>
      </c>
      <c r="J2790" s="1">
        <f ca="1">OFFSET(IF($H2790="Cooling",Customer!$L$25,Customer!$L$52),$E2790,$D2790)</f>
        <v>64</v>
      </c>
      <c r="K2790" s="16">
        <f t="shared" si="524"/>
        <v>0</v>
      </c>
      <c r="L2790" s="16">
        <f t="shared" si="525"/>
        <v>0</v>
      </c>
      <c r="M2790" s="17">
        <f t="shared" ca="1" si="517"/>
        <v>5</v>
      </c>
      <c r="N2790" s="17">
        <f t="shared" ca="1" si="518"/>
        <v>3</v>
      </c>
      <c r="O2790" s="4"/>
      <c r="P2790" s="4">
        <v>75</v>
      </c>
      <c r="Q2790" s="4">
        <v>55</v>
      </c>
      <c r="R2790" s="4">
        <v>49</v>
      </c>
      <c r="S2790" s="4">
        <v>43</v>
      </c>
      <c r="T2790" s="4">
        <v>59</v>
      </c>
      <c r="U2790" s="4">
        <v>60</v>
      </c>
      <c r="V2790" s="13">
        <v>61</v>
      </c>
      <c r="W2790" s="4">
        <v>59</v>
      </c>
      <c r="X2790" s="4">
        <v>68</v>
      </c>
      <c r="Y2790">
        <f t="shared" si="526"/>
        <v>0</v>
      </c>
      <c r="Z2790">
        <f t="shared" si="527"/>
        <v>0</v>
      </c>
    </row>
    <row r="2791" spans="2:26" x14ac:dyDescent="0.25">
      <c r="B2791" s="11">
        <f t="shared" si="528"/>
        <v>44677.791666659927</v>
      </c>
      <c r="C2791" s="1">
        <f t="shared" si="519"/>
        <v>4</v>
      </c>
      <c r="D2791" s="1">
        <f t="shared" si="520"/>
        <v>2</v>
      </c>
      <c r="E2791" s="12">
        <f t="shared" si="521"/>
        <v>20</v>
      </c>
      <c r="F2791" s="124" t="str">
        <f t="shared" si="522"/>
        <v>0</v>
      </c>
      <c r="G2791" s="1">
        <f ca="1">(OFFSET(O2791,0,MATCH(Customer!$J$6,'CDH &amp; HDH'!$P$11:$X$11,0)))</f>
        <v>58</v>
      </c>
      <c r="H2791" s="1" t="str">
        <f t="shared" si="523"/>
        <v>Heating</v>
      </c>
      <c r="I2791" s="1">
        <f ca="1">OFFSET(IF($H2791="Cooling",Customer!$C$25,Customer!$C$52),E2791,D2791)</f>
        <v>66</v>
      </c>
      <c r="J2791" s="1">
        <f ca="1">OFFSET(IF($H2791="Cooling",Customer!$L$25,Customer!$L$52),$E2791,$D2791)</f>
        <v>64</v>
      </c>
      <c r="K2791" s="16">
        <f t="shared" si="524"/>
        <v>0</v>
      </c>
      <c r="L2791" s="16">
        <f t="shared" si="525"/>
        <v>0</v>
      </c>
      <c r="M2791" s="17">
        <f t="shared" ca="1" si="517"/>
        <v>8</v>
      </c>
      <c r="N2791" s="17">
        <f t="shared" ca="1" si="518"/>
        <v>6</v>
      </c>
      <c r="O2791" s="4"/>
      <c r="P2791" s="4">
        <v>73</v>
      </c>
      <c r="Q2791" s="4">
        <v>52</v>
      </c>
      <c r="R2791" s="4">
        <v>47</v>
      </c>
      <c r="S2791" s="4">
        <v>40</v>
      </c>
      <c r="T2791" s="4">
        <v>55</v>
      </c>
      <c r="U2791" s="4">
        <v>58</v>
      </c>
      <c r="V2791" s="13">
        <v>58</v>
      </c>
      <c r="W2791" s="4">
        <v>56</v>
      </c>
      <c r="X2791" s="4">
        <v>67</v>
      </c>
      <c r="Y2791">
        <f t="shared" si="526"/>
        <v>0</v>
      </c>
      <c r="Z2791">
        <f t="shared" si="527"/>
        <v>0</v>
      </c>
    </row>
    <row r="2792" spans="2:26" x14ac:dyDescent="0.25">
      <c r="B2792" s="11">
        <f t="shared" si="528"/>
        <v>44677.833333326591</v>
      </c>
      <c r="C2792" s="1">
        <f t="shared" si="519"/>
        <v>4</v>
      </c>
      <c r="D2792" s="1">
        <f t="shared" si="520"/>
        <v>2</v>
      </c>
      <c r="E2792" s="12">
        <f t="shared" si="521"/>
        <v>21</v>
      </c>
      <c r="F2792" s="124" t="str">
        <f t="shared" si="522"/>
        <v>0</v>
      </c>
      <c r="G2792" s="1">
        <f ca="1">(OFFSET(O2792,0,MATCH(Customer!$J$6,'CDH &amp; HDH'!$P$11:$X$11,0)))</f>
        <v>58</v>
      </c>
      <c r="H2792" s="1" t="str">
        <f t="shared" si="523"/>
        <v>Heating</v>
      </c>
      <c r="I2792" s="1">
        <f ca="1">OFFSET(IF($H2792="Cooling",Customer!$C$25,Customer!$C$52),E2792,D2792)</f>
        <v>66</v>
      </c>
      <c r="J2792" s="1">
        <f ca="1">OFFSET(IF($H2792="Cooling",Customer!$L$25,Customer!$L$52),$E2792,$D2792)</f>
        <v>64</v>
      </c>
      <c r="K2792" s="16">
        <f t="shared" si="524"/>
        <v>0</v>
      </c>
      <c r="L2792" s="16">
        <f t="shared" si="525"/>
        <v>0</v>
      </c>
      <c r="M2792" s="17">
        <f t="shared" ca="1" si="517"/>
        <v>8</v>
      </c>
      <c r="N2792" s="17">
        <f t="shared" ca="1" si="518"/>
        <v>6</v>
      </c>
      <c r="O2792" s="4"/>
      <c r="P2792" s="4">
        <v>69</v>
      </c>
      <c r="Q2792" s="4">
        <v>51</v>
      </c>
      <c r="R2792" s="4">
        <v>44</v>
      </c>
      <c r="S2792" s="4">
        <v>37</v>
      </c>
      <c r="T2792" s="4">
        <v>52</v>
      </c>
      <c r="U2792" s="4">
        <v>57</v>
      </c>
      <c r="V2792" s="13">
        <v>58</v>
      </c>
      <c r="W2792" s="4">
        <v>54</v>
      </c>
      <c r="X2792" s="4">
        <v>68</v>
      </c>
      <c r="Y2792">
        <f t="shared" si="526"/>
        <v>0</v>
      </c>
      <c r="Z2792">
        <f t="shared" si="527"/>
        <v>0</v>
      </c>
    </row>
    <row r="2793" spans="2:26" x14ac:dyDescent="0.25">
      <c r="B2793" s="11">
        <f t="shared" si="528"/>
        <v>44677.874999993255</v>
      </c>
      <c r="C2793" s="1">
        <f t="shared" si="519"/>
        <v>4</v>
      </c>
      <c r="D2793" s="1">
        <f t="shared" si="520"/>
        <v>2</v>
      </c>
      <c r="E2793" s="12">
        <f t="shared" si="521"/>
        <v>22</v>
      </c>
      <c r="F2793" s="124" t="str">
        <f t="shared" si="522"/>
        <v>0</v>
      </c>
      <c r="G2793" s="1">
        <f ca="1">(OFFSET(O2793,0,MATCH(Customer!$J$6,'CDH &amp; HDH'!$P$11:$X$11,0)))</f>
        <v>55</v>
      </c>
      <c r="H2793" s="1" t="str">
        <f t="shared" si="523"/>
        <v>Heating</v>
      </c>
      <c r="I2793" s="1">
        <f ca="1">OFFSET(IF($H2793="Cooling",Customer!$C$25,Customer!$C$52),E2793,D2793)</f>
        <v>66</v>
      </c>
      <c r="J2793" s="1">
        <f ca="1">OFFSET(IF($H2793="Cooling",Customer!$L$25,Customer!$L$52),$E2793,$D2793)</f>
        <v>64</v>
      </c>
      <c r="K2793" s="16">
        <f t="shared" si="524"/>
        <v>0</v>
      </c>
      <c r="L2793" s="16">
        <f t="shared" si="525"/>
        <v>0</v>
      </c>
      <c r="M2793" s="17">
        <f t="shared" ca="1" si="517"/>
        <v>11</v>
      </c>
      <c r="N2793" s="17">
        <f t="shared" ca="1" si="518"/>
        <v>9</v>
      </c>
      <c r="O2793" s="4"/>
      <c r="P2793" s="4">
        <v>64</v>
      </c>
      <c r="Q2793" s="4">
        <v>49</v>
      </c>
      <c r="R2793" s="4">
        <v>42</v>
      </c>
      <c r="S2793" s="4">
        <v>36</v>
      </c>
      <c r="T2793" s="4">
        <v>45</v>
      </c>
      <c r="U2793" s="4">
        <v>55</v>
      </c>
      <c r="V2793" s="13">
        <v>55</v>
      </c>
      <c r="W2793" s="4">
        <v>53</v>
      </c>
      <c r="X2793" s="4">
        <v>66</v>
      </c>
      <c r="Y2793">
        <f t="shared" si="526"/>
        <v>0</v>
      </c>
      <c r="Z2793">
        <f t="shared" si="527"/>
        <v>0</v>
      </c>
    </row>
    <row r="2794" spans="2:26" x14ac:dyDescent="0.25">
      <c r="B2794" s="11">
        <f t="shared" si="528"/>
        <v>44677.916666659919</v>
      </c>
      <c r="C2794" s="1">
        <f t="shared" si="519"/>
        <v>4</v>
      </c>
      <c r="D2794" s="1">
        <f t="shared" si="520"/>
        <v>2</v>
      </c>
      <c r="E2794" s="12">
        <f t="shared" si="521"/>
        <v>23</v>
      </c>
      <c r="F2794" s="124" t="str">
        <f t="shared" si="522"/>
        <v>0</v>
      </c>
      <c r="G2794" s="1">
        <f ca="1">(OFFSET(O2794,0,MATCH(Customer!$J$6,'CDH &amp; HDH'!$P$11:$X$11,0)))</f>
        <v>53</v>
      </c>
      <c r="H2794" s="1" t="str">
        <f t="shared" si="523"/>
        <v>Heating</v>
      </c>
      <c r="I2794" s="1">
        <f ca="1">OFFSET(IF($H2794="Cooling",Customer!$C$25,Customer!$C$52),E2794,D2794)</f>
        <v>66</v>
      </c>
      <c r="J2794" s="1">
        <f ca="1">OFFSET(IF($H2794="Cooling",Customer!$L$25,Customer!$L$52),$E2794,$D2794)</f>
        <v>64</v>
      </c>
      <c r="K2794" s="16">
        <f t="shared" si="524"/>
        <v>0</v>
      </c>
      <c r="L2794" s="16">
        <f t="shared" si="525"/>
        <v>0</v>
      </c>
      <c r="M2794" s="17">
        <f t="shared" ca="1" si="517"/>
        <v>13</v>
      </c>
      <c r="N2794" s="17">
        <f t="shared" ca="1" si="518"/>
        <v>11</v>
      </c>
      <c r="O2794" s="4"/>
      <c r="P2794" s="4">
        <v>62</v>
      </c>
      <c r="Q2794" s="4">
        <v>47</v>
      </c>
      <c r="R2794" s="4">
        <v>39</v>
      </c>
      <c r="S2794" s="4">
        <v>35</v>
      </c>
      <c r="T2794" s="4">
        <v>45</v>
      </c>
      <c r="U2794" s="4">
        <v>52</v>
      </c>
      <c r="V2794" s="13">
        <v>53</v>
      </c>
      <c r="W2794" s="4">
        <v>51</v>
      </c>
      <c r="X2794" s="4">
        <v>63</v>
      </c>
      <c r="Y2794">
        <f t="shared" si="526"/>
        <v>0</v>
      </c>
      <c r="Z2794">
        <f t="shared" si="527"/>
        <v>0</v>
      </c>
    </row>
    <row r="2795" spans="2:26" x14ac:dyDescent="0.25">
      <c r="B2795" s="11">
        <f t="shared" si="528"/>
        <v>44677.958333326584</v>
      </c>
      <c r="C2795" s="1">
        <f t="shared" si="519"/>
        <v>4</v>
      </c>
      <c r="D2795" s="1">
        <f t="shared" si="520"/>
        <v>2</v>
      </c>
      <c r="E2795" s="12">
        <f t="shared" si="521"/>
        <v>24</v>
      </c>
      <c r="F2795" s="124" t="str">
        <f t="shared" si="522"/>
        <v>0</v>
      </c>
      <c r="G2795" s="1">
        <f ca="1">(OFFSET(O2795,0,MATCH(Customer!$J$6,'CDH &amp; HDH'!$P$11:$X$11,0)))</f>
        <v>52</v>
      </c>
      <c r="H2795" s="1" t="str">
        <f t="shared" si="523"/>
        <v>Heating</v>
      </c>
      <c r="I2795" s="1">
        <f ca="1">OFFSET(IF($H2795="Cooling",Customer!$C$25,Customer!$C$52),E2795,D2795)</f>
        <v>66</v>
      </c>
      <c r="J2795" s="1">
        <f ca="1">OFFSET(IF($H2795="Cooling",Customer!$L$25,Customer!$L$52),$E2795,$D2795)</f>
        <v>64</v>
      </c>
      <c r="K2795" s="16">
        <f t="shared" si="524"/>
        <v>0</v>
      </c>
      <c r="L2795" s="16">
        <f t="shared" si="525"/>
        <v>0</v>
      </c>
      <c r="M2795" s="17">
        <f t="shared" ca="1" si="517"/>
        <v>14</v>
      </c>
      <c r="N2795" s="17">
        <f t="shared" ca="1" si="518"/>
        <v>12</v>
      </c>
      <c r="O2795" s="4"/>
      <c r="P2795" s="4">
        <v>63</v>
      </c>
      <c r="Q2795" s="4">
        <v>45</v>
      </c>
      <c r="R2795" s="4">
        <v>37</v>
      </c>
      <c r="S2795" s="4">
        <v>35</v>
      </c>
      <c r="T2795" s="4">
        <v>43</v>
      </c>
      <c r="U2795" s="4">
        <v>52</v>
      </c>
      <c r="V2795" s="13">
        <v>52</v>
      </c>
      <c r="W2795" s="4">
        <v>51</v>
      </c>
      <c r="X2795" s="4">
        <v>61</v>
      </c>
      <c r="Y2795">
        <f t="shared" si="526"/>
        <v>0</v>
      </c>
      <c r="Z2795">
        <f t="shared" si="527"/>
        <v>0</v>
      </c>
    </row>
    <row r="2796" spans="2:26" x14ac:dyDescent="0.25">
      <c r="B2796" s="11">
        <f t="shared" si="528"/>
        <v>44677.999999993248</v>
      </c>
      <c r="C2796" s="1">
        <f t="shared" si="519"/>
        <v>4</v>
      </c>
      <c r="D2796" s="1">
        <f t="shared" si="520"/>
        <v>3</v>
      </c>
      <c r="E2796" s="12">
        <f t="shared" si="521"/>
        <v>1</v>
      </c>
      <c r="F2796" s="124" t="str">
        <f t="shared" si="522"/>
        <v>0</v>
      </c>
      <c r="G2796" s="1">
        <f ca="1">(OFFSET(O2796,0,MATCH(Customer!$J$6,'CDH &amp; HDH'!$P$11:$X$11,0)))</f>
        <v>50</v>
      </c>
      <c r="H2796" s="1" t="str">
        <f t="shared" si="523"/>
        <v>Heating</v>
      </c>
      <c r="I2796" s="1">
        <f ca="1">OFFSET(IF($H2796="Cooling",Customer!$C$25,Customer!$C$52),E2796,D2796)</f>
        <v>66</v>
      </c>
      <c r="J2796" s="1">
        <f ca="1">OFFSET(IF($H2796="Cooling",Customer!$L$25,Customer!$L$52),$E2796,$D2796)</f>
        <v>64</v>
      </c>
      <c r="K2796" s="16">
        <f t="shared" si="524"/>
        <v>0</v>
      </c>
      <c r="L2796" s="16">
        <f t="shared" si="525"/>
        <v>0</v>
      </c>
      <c r="M2796" s="17">
        <f t="shared" ca="1" si="517"/>
        <v>16</v>
      </c>
      <c r="N2796" s="17">
        <f t="shared" ca="1" si="518"/>
        <v>14</v>
      </c>
      <c r="O2796" s="4"/>
      <c r="P2796" s="4">
        <v>61</v>
      </c>
      <c r="Q2796" s="4">
        <v>44</v>
      </c>
      <c r="R2796" s="4">
        <v>34</v>
      </c>
      <c r="S2796" s="4">
        <v>36</v>
      </c>
      <c r="T2796" s="4">
        <v>48</v>
      </c>
      <c r="U2796" s="4">
        <v>52</v>
      </c>
      <c r="V2796" s="13">
        <v>50</v>
      </c>
      <c r="W2796" s="4">
        <v>51</v>
      </c>
      <c r="X2796" s="4">
        <v>60</v>
      </c>
      <c r="Y2796">
        <f t="shared" si="526"/>
        <v>0</v>
      </c>
      <c r="Z2796">
        <f t="shared" si="527"/>
        <v>0</v>
      </c>
    </row>
    <row r="2797" spans="2:26" x14ac:dyDescent="0.25">
      <c r="B2797" s="11">
        <f t="shared" si="528"/>
        <v>44678.041666659912</v>
      </c>
      <c r="C2797" s="1">
        <f t="shared" si="519"/>
        <v>4</v>
      </c>
      <c r="D2797" s="1">
        <f t="shared" si="520"/>
        <v>3</v>
      </c>
      <c r="E2797" s="12">
        <f t="shared" si="521"/>
        <v>2</v>
      </c>
      <c r="F2797" s="124" t="str">
        <f t="shared" si="522"/>
        <v>0</v>
      </c>
      <c r="G2797" s="1">
        <f ca="1">(OFFSET(O2797,0,MATCH(Customer!$J$6,'CDH &amp; HDH'!$P$11:$X$11,0)))</f>
        <v>49</v>
      </c>
      <c r="H2797" s="1" t="str">
        <f t="shared" si="523"/>
        <v>Heating</v>
      </c>
      <c r="I2797" s="1">
        <f ca="1">OFFSET(IF($H2797="Cooling",Customer!$C$25,Customer!$C$52),E2797,D2797)</f>
        <v>66</v>
      </c>
      <c r="J2797" s="1">
        <f ca="1">OFFSET(IF($H2797="Cooling",Customer!$L$25,Customer!$L$52),$E2797,$D2797)</f>
        <v>64</v>
      </c>
      <c r="K2797" s="16">
        <f t="shared" si="524"/>
        <v>0</v>
      </c>
      <c r="L2797" s="16">
        <f t="shared" si="525"/>
        <v>0</v>
      </c>
      <c r="M2797" s="17">
        <f t="shared" ca="1" si="517"/>
        <v>17</v>
      </c>
      <c r="N2797" s="17">
        <f t="shared" ca="1" si="518"/>
        <v>15</v>
      </c>
      <c r="O2797" s="4"/>
      <c r="P2797" s="4">
        <v>56</v>
      </c>
      <c r="Q2797" s="4">
        <v>43</v>
      </c>
      <c r="R2797" s="4">
        <v>35</v>
      </c>
      <c r="S2797" s="4">
        <v>36</v>
      </c>
      <c r="T2797" s="4">
        <v>46</v>
      </c>
      <c r="U2797" s="4">
        <v>54</v>
      </c>
      <c r="V2797" s="13">
        <v>49</v>
      </c>
      <c r="W2797" s="4">
        <v>50</v>
      </c>
      <c r="X2797" s="4">
        <v>59</v>
      </c>
      <c r="Y2797">
        <f t="shared" si="526"/>
        <v>0</v>
      </c>
      <c r="Z2797">
        <f t="shared" si="527"/>
        <v>0</v>
      </c>
    </row>
    <row r="2798" spans="2:26" x14ac:dyDescent="0.25">
      <c r="B2798" s="11">
        <f t="shared" si="528"/>
        <v>44678.083333326576</v>
      </c>
      <c r="C2798" s="1">
        <f t="shared" si="519"/>
        <v>4</v>
      </c>
      <c r="D2798" s="1">
        <f t="shared" si="520"/>
        <v>3</v>
      </c>
      <c r="E2798" s="12">
        <f t="shared" si="521"/>
        <v>3</v>
      </c>
      <c r="F2798" s="124" t="str">
        <f t="shared" si="522"/>
        <v>0</v>
      </c>
      <c r="G2798" s="1">
        <f ca="1">(OFFSET(O2798,0,MATCH(Customer!$J$6,'CDH &amp; HDH'!$P$11:$X$11,0)))</f>
        <v>48</v>
      </c>
      <c r="H2798" s="1" t="str">
        <f t="shared" si="523"/>
        <v>Heating</v>
      </c>
      <c r="I2798" s="1">
        <f ca="1">OFFSET(IF($H2798="Cooling",Customer!$C$25,Customer!$C$52),E2798,D2798)</f>
        <v>66</v>
      </c>
      <c r="J2798" s="1">
        <f ca="1">OFFSET(IF($H2798="Cooling",Customer!$L$25,Customer!$L$52),$E2798,$D2798)</f>
        <v>64</v>
      </c>
      <c r="K2798" s="16">
        <f t="shared" si="524"/>
        <v>0</v>
      </c>
      <c r="L2798" s="16">
        <f t="shared" si="525"/>
        <v>0</v>
      </c>
      <c r="M2798" s="17">
        <f t="shared" ca="1" si="517"/>
        <v>18</v>
      </c>
      <c r="N2798" s="17">
        <f t="shared" ca="1" si="518"/>
        <v>16</v>
      </c>
      <c r="O2798" s="4"/>
      <c r="P2798" s="4">
        <v>53</v>
      </c>
      <c r="Q2798" s="4">
        <v>43</v>
      </c>
      <c r="R2798" s="4">
        <v>35</v>
      </c>
      <c r="S2798" s="4">
        <v>36</v>
      </c>
      <c r="T2798" s="4">
        <v>41</v>
      </c>
      <c r="U2798" s="4">
        <v>53</v>
      </c>
      <c r="V2798" s="13">
        <v>48</v>
      </c>
      <c r="W2798" s="4">
        <v>50</v>
      </c>
      <c r="X2798" s="4">
        <v>57</v>
      </c>
      <c r="Y2798">
        <f t="shared" si="526"/>
        <v>0</v>
      </c>
      <c r="Z2798">
        <f t="shared" si="527"/>
        <v>0</v>
      </c>
    </row>
    <row r="2799" spans="2:26" x14ac:dyDescent="0.25">
      <c r="B2799" s="11">
        <f t="shared" si="528"/>
        <v>44678.124999993241</v>
      </c>
      <c r="C2799" s="1">
        <f t="shared" si="519"/>
        <v>4</v>
      </c>
      <c r="D2799" s="1">
        <f t="shared" si="520"/>
        <v>3</v>
      </c>
      <c r="E2799" s="12">
        <f t="shared" si="521"/>
        <v>4</v>
      </c>
      <c r="F2799" s="124" t="str">
        <f t="shared" si="522"/>
        <v>0</v>
      </c>
      <c r="G2799" s="1">
        <f ca="1">(OFFSET(O2799,0,MATCH(Customer!$J$6,'CDH &amp; HDH'!$P$11:$X$11,0)))</f>
        <v>47</v>
      </c>
      <c r="H2799" s="1" t="str">
        <f t="shared" si="523"/>
        <v>Heating</v>
      </c>
      <c r="I2799" s="1">
        <f ca="1">OFFSET(IF($H2799="Cooling",Customer!$C$25,Customer!$C$52),E2799,D2799)</f>
        <v>66</v>
      </c>
      <c r="J2799" s="1">
        <f ca="1">OFFSET(IF($H2799="Cooling",Customer!$L$25,Customer!$L$52),$E2799,$D2799)</f>
        <v>64</v>
      </c>
      <c r="K2799" s="16">
        <f t="shared" si="524"/>
        <v>0</v>
      </c>
      <c r="L2799" s="16">
        <f t="shared" si="525"/>
        <v>0</v>
      </c>
      <c r="M2799" s="17">
        <f t="shared" ca="1" si="517"/>
        <v>19</v>
      </c>
      <c r="N2799" s="17">
        <f t="shared" ca="1" si="518"/>
        <v>17</v>
      </c>
      <c r="O2799" s="4"/>
      <c r="P2799" s="4">
        <v>53</v>
      </c>
      <c r="Q2799" s="4">
        <v>42</v>
      </c>
      <c r="R2799" s="4">
        <v>36</v>
      </c>
      <c r="S2799" s="4">
        <v>37</v>
      </c>
      <c r="T2799" s="4">
        <v>39</v>
      </c>
      <c r="U2799" s="4">
        <v>50</v>
      </c>
      <c r="V2799" s="13">
        <v>47</v>
      </c>
      <c r="W2799" s="4">
        <v>50</v>
      </c>
      <c r="X2799" s="4">
        <v>57</v>
      </c>
      <c r="Y2799">
        <f t="shared" si="526"/>
        <v>0</v>
      </c>
      <c r="Z2799">
        <f t="shared" si="527"/>
        <v>0</v>
      </c>
    </row>
    <row r="2800" spans="2:26" x14ac:dyDescent="0.25">
      <c r="B2800" s="11">
        <f t="shared" si="528"/>
        <v>44678.166666659905</v>
      </c>
      <c r="C2800" s="1">
        <f t="shared" si="519"/>
        <v>4</v>
      </c>
      <c r="D2800" s="1">
        <f t="shared" si="520"/>
        <v>3</v>
      </c>
      <c r="E2800" s="12">
        <f t="shared" si="521"/>
        <v>5</v>
      </c>
      <c r="F2800" s="124" t="str">
        <f t="shared" si="522"/>
        <v>0</v>
      </c>
      <c r="G2800" s="1">
        <f ca="1">(OFFSET(O2800,0,MATCH(Customer!$J$6,'CDH &amp; HDH'!$P$11:$X$11,0)))</f>
        <v>46</v>
      </c>
      <c r="H2800" s="1" t="str">
        <f t="shared" si="523"/>
        <v>Heating</v>
      </c>
      <c r="I2800" s="1">
        <f ca="1">OFFSET(IF($H2800="Cooling",Customer!$C$25,Customer!$C$52),E2800,D2800)</f>
        <v>66</v>
      </c>
      <c r="J2800" s="1">
        <f ca="1">OFFSET(IF($H2800="Cooling",Customer!$L$25,Customer!$L$52),$E2800,$D2800)</f>
        <v>64</v>
      </c>
      <c r="K2800" s="16">
        <f t="shared" si="524"/>
        <v>0</v>
      </c>
      <c r="L2800" s="16">
        <f t="shared" si="525"/>
        <v>0</v>
      </c>
      <c r="M2800" s="17">
        <f t="shared" ca="1" si="517"/>
        <v>20</v>
      </c>
      <c r="N2800" s="17">
        <f t="shared" ca="1" si="518"/>
        <v>18</v>
      </c>
      <c r="O2800" s="4"/>
      <c r="P2800" s="4">
        <v>51</v>
      </c>
      <c r="Q2800" s="4">
        <v>42</v>
      </c>
      <c r="R2800" s="4">
        <v>37</v>
      </c>
      <c r="S2800" s="4">
        <v>37</v>
      </c>
      <c r="T2800" s="4">
        <v>39</v>
      </c>
      <c r="U2800" s="4">
        <v>50</v>
      </c>
      <c r="V2800" s="13">
        <v>46</v>
      </c>
      <c r="W2800" s="4">
        <v>50</v>
      </c>
      <c r="X2800" s="4">
        <v>57</v>
      </c>
      <c r="Y2800">
        <f t="shared" si="526"/>
        <v>0</v>
      </c>
      <c r="Z2800">
        <f t="shared" si="527"/>
        <v>0</v>
      </c>
    </row>
    <row r="2801" spans="2:26" x14ac:dyDescent="0.25">
      <c r="B2801" s="11">
        <f t="shared" si="528"/>
        <v>44678.208333326569</v>
      </c>
      <c r="C2801" s="1">
        <f t="shared" si="519"/>
        <v>4</v>
      </c>
      <c r="D2801" s="1">
        <f t="shared" si="520"/>
        <v>3</v>
      </c>
      <c r="E2801" s="12">
        <f t="shared" si="521"/>
        <v>6</v>
      </c>
      <c r="F2801" s="124" t="str">
        <f t="shared" si="522"/>
        <v>0</v>
      </c>
      <c r="G2801" s="1">
        <f ca="1">(OFFSET(O2801,0,MATCH(Customer!$J$6,'CDH &amp; HDH'!$P$11:$X$11,0)))</f>
        <v>45</v>
      </c>
      <c r="H2801" s="1" t="str">
        <f t="shared" si="523"/>
        <v>Heating</v>
      </c>
      <c r="I2801" s="1">
        <f ca="1">OFFSET(IF($H2801="Cooling",Customer!$C$25,Customer!$C$52),E2801,D2801)</f>
        <v>66</v>
      </c>
      <c r="J2801" s="1">
        <f ca="1">OFFSET(IF($H2801="Cooling",Customer!$L$25,Customer!$L$52),$E2801,$D2801)</f>
        <v>64</v>
      </c>
      <c r="K2801" s="16">
        <f t="shared" si="524"/>
        <v>0</v>
      </c>
      <c r="L2801" s="16">
        <f t="shared" si="525"/>
        <v>0</v>
      </c>
      <c r="M2801" s="17">
        <f t="shared" ca="1" si="517"/>
        <v>21</v>
      </c>
      <c r="N2801" s="17">
        <f t="shared" ca="1" si="518"/>
        <v>19</v>
      </c>
      <c r="O2801" s="4"/>
      <c r="P2801" s="4">
        <v>51</v>
      </c>
      <c r="Q2801" s="4">
        <v>43</v>
      </c>
      <c r="R2801" s="4">
        <v>37</v>
      </c>
      <c r="S2801" s="4">
        <v>36</v>
      </c>
      <c r="T2801" s="4">
        <v>39</v>
      </c>
      <c r="U2801" s="4">
        <v>52</v>
      </c>
      <c r="V2801" s="13">
        <v>45</v>
      </c>
      <c r="W2801" s="4">
        <v>51</v>
      </c>
      <c r="X2801" s="4">
        <v>58</v>
      </c>
      <c r="Y2801">
        <f t="shared" si="526"/>
        <v>0</v>
      </c>
      <c r="Z2801">
        <f t="shared" si="527"/>
        <v>0</v>
      </c>
    </row>
    <row r="2802" spans="2:26" x14ac:dyDescent="0.25">
      <c r="B2802" s="11">
        <f t="shared" si="528"/>
        <v>44678.249999993233</v>
      </c>
      <c r="C2802" s="1">
        <f t="shared" si="519"/>
        <v>4</v>
      </c>
      <c r="D2802" s="1">
        <f t="shared" si="520"/>
        <v>3</v>
      </c>
      <c r="E2802" s="12">
        <f t="shared" si="521"/>
        <v>7</v>
      </c>
      <c r="F2802" s="124" t="str">
        <f t="shared" si="522"/>
        <v>0</v>
      </c>
      <c r="G2802" s="1">
        <f ca="1">(OFFSET(O2802,0,MATCH(Customer!$J$6,'CDH &amp; HDH'!$P$11:$X$11,0)))</f>
        <v>46</v>
      </c>
      <c r="H2802" s="1" t="str">
        <f t="shared" si="523"/>
        <v>Heating</v>
      </c>
      <c r="I2802" s="1">
        <f ca="1">OFFSET(IF($H2802="Cooling",Customer!$C$25,Customer!$C$52),E2802,D2802)</f>
        <v>66</v>
      </c>
      <c r="J2802" s="1">
        <f ca="1">OFFSET(IF($H2802="Cooling",Customer!$L$25,Customer!$L$52),$E2802,$D2802)</f>
        <v>64</v>
      </c>
      <c r="K2802" s="16">
        <f t="shared" si="524"/>
        <v>0</v>
      </c>
      <c r="L2802" s="16">
        <f t="shared" si="525"/>
        <v>0</v>
      </c>
      <c r="M2802" s="17">
        <f t="shared" ca="1" si="517"/>
        <v>20</v>
      </c>
      <c r="N2802" s="17">
        <f t="shared" ca="1" si="518"/>
        <v>18</v>
      </c>
      <c r="O2802" s="4"/>
      <c r="P2802" s="4">
        <v>60</v>
      </c>
      <c r="Q2802" s="4">
        <v>44</v>
      </c>
      <c r="R2802" s="4">
        <v>38</v>
      </c>
      <c r="S2802" s="4">
        <v>40</v>
      </c>
      <c r="T2802" s="4">
        <v>43</v>
      </c>
      <c r="U2802" s="4">
        <v>57</v>
      </c>
      <c r="V2802" s="13">
        <v>46</v>
      </c>
      <c r="W2802" s="4">
        <v>48</v>
      </c>
      <c r="X2802" s="4">
        <v>57</v>
      </c>
      <c r="Y2802">
        <f t="shared" si="526"/>
        <v>0</v>
      </c>
      <c r="Z2802">
        <f t="shared" si="527"/>
        <v>0</v>
      </c>
    </row>
    <row r="2803" spans="2:26" x14ac:dyDescent="0.25">
      <c r="B2803" s="11">
        <f t="shared" si="528"/>
        <v>44678.291666659898</v>
      </c>
      <c r="C2803" s="1">
        <f t="shared" si="519"/>
        <v>4</v>
      </c>
      <c r="D2803" s="1">
        <f t="shared" si="520"/>
        <v>3</v>
      </c>
      <c r="E2803" s="12">
        <f t="shared" si="521"/>
        <v>8</v>
      </c>
      <c r="F2803" s="124" t="str">
        <f t="shared" si="522"/>
        <v>0</v>
      </c>
      <c r="G2803" s="1">
        <f ca="1">(OFFSET(O2803,0,MATCH(Customer!$J$6,'CDH &amp; HDH'!$P$11:$X$11,0)))</f>
        <v>50</v>
      </c>
      <c r="H2803" s="1" t="str">
        <f t="shared" si="523"/>
        <v>Heating</v>
      </c>
      <c r="I2803" s="1">
        <f ca="1">OFFSET(IF($H2803="Cooling",Customer!$C$25,Customer!$C$52),E2803,D2803)</f>
        <v>70</v>
      </c>
      <c r="J2803" s="1">
        <f ca="1">OFFSET(IF($H2803="Cooling",Customer!$L$25,Customer!$L$52),$E2803,$D2803)</f>
        <v>70</v>
      </c>
      <c r="K2803" s="16">
        <f t="shared" si="524"/>
        <v>0</v>
      </c>
      <c r="L2803" s="16">
        <f t="shared" si="525"/>
        <v>0</v>
      </c>
      <c r="M2803" s="17">
        <f t="shared" ca="1" si="517"/>
        <v>20</v>
      </c>
      <c r="N2803" s="17">
        <f t="shared" ca="1" si="518"/>
        <v>20</v>
      </c>
      <c r="O2803" s="4"/>
      <c r="P2803" s="4">
        <v>60</v>
      </c>
      <c r="Q2803" s="4">
        <v>45</v>
      </c>
      <c r="R2803" s="4">
        <v>39</v>
      </c>
      <c r="S2803" s="4">
        <v>48</v>
      </c>
      <c r="T2803" s="4">
        <v>46</v>
      </c>
      <c r="U2803" s="4">
        <v>60</v>
      </c>
      <c r="V2803" s="13">
        <v>50</v>
      </c>
      <c r="W2803" s="4">
        <v>47</v>
      </c>
      <c r="X2803" s="4">
        <v>59</v>
      </c>
      <c r="Y2803">
        <f t="shared" si="526"/>
        <v>0</v>
      </c>
      <c r="Z2803">
        <f t="shared" si="527"/>
        <v>0</v>
      </c>
    </row>
    <row r="2804" spans="2:26" x14ac:dyDescent="0.25">
      <c r="B2804" s="11">
        <f t="shared" si="528"/>
        <v>44678.333333326562</v>
      </c>
      <c r="C2804" s="1">
        <f t="shared" si="519"/>
        <v>4</v>
      </c>
      <c r="D2804" s="1">
        <f t="shared" si="520"/>
        <v>3</v>
      </c>
      <c r="E2804" s="12">
        <f t="shared" si="521"/>
        <v>9</v>
      </c>
      <c r="F2804" s="124" t="str">
        <f t="shared" si="522"/>
        <v>0</v>
      </c>
      <c r="G2804" s="1">
        <f ca="1">(OFFSET(O2804,0,MATCH(Customer!$J$6,'CDH &amp; HDH'!$P$11:$X$11,0)))</f>
        <v>55</v>
      </c>
      <c r="H2804" s="1" t="str">
        <f t="shared" si="523"/>
        <v>Heating</v>
      </c>
      <c r="I2804" s="1">
        <f ca="1">OFFSET(IF($H2804="Cooling",Customer!$C$25,Customer!$C$52),E2804,D2804)</f>
        <v>70</v>
      </c>
      <c r="J2804" s="1">
        <f ca="1">OFFSET(IF($H2804="Cooling",Customer!$L$25,Customer!$L$52),$E2804,$D2804)</f>
        <v>70</v>
      </c>
      <c r="K2804" s="16">
        <f t="shared" si="524"/>
        <v>0</v>
      </c>
      <c r="L2804" s="16">
        <f t="shared" si="525"/>
        <v>0</v>
      </c>
      <c r="M2804" s="17">
        <f t="shared" ca="1" si="517"/>
        <v>15</v>
      </c>
      <c r="N2804" s="17">
        <f t="shared" ca="1" si="518"/>
        <v>15</v>
      </c>
      <c r="O2804" s="4"/>
      <c r="P2804" s="4">
        <v>57</v>
      </c>
      <c r="Q2804" s="4">
        <v>47</v>
      </c>
      <c r="R2804" s="4">
        <v>39</v>
      </c>
      <c r="S2804" s="4">
        <v>50</v>
      </c>
      <c r="T2804" s="4">
        <v>48</v>
      </c>
      <c r="U2804" s="4">
        <v>64</v>
      </c>
      <c r="V2804" s="13">
        <v>55</v>
      </c>
      <c r="W2804" s="4">
        <v>48</v>
      </c>
      <c r="X2804" s="4">
        <v>68</v>
      </c>
      <c r="Y2804">
        <f t="shared" si="526"/>
        <v>0</v>
      </c>
      <c r="Z2804">
        <f t="shared" si="527"/>
        <v>0</v>
      </c>
    </row>
    <row r="2805" spans="2:26" x14ac:dyDescent="0.25">
      <c r="B2805" s="11">
        <f t="shared" si="528"/>
        <v>44678.374999993226</v>
      </c>
      <c r="C2805" s="1">
        <f t="shared" si="519"/>
        <v>4</v>
      </c>
      <c r="D2805" s="1">
        <f t="shared" si="520"/>
        <v>3</v>
      </c>
      <c r="E2805" s="12">
        <f t="shared" si="521"/>
        <v>10</v>
      </c>
      <c r="F2805" s="124" t="str">
        <f t="shared" si="522"/>
        <v>0</v>
      </c>
      <c r="G2805" s="1">
        <f ca="1">(OFFSET(O2805,0,MATCH(Customer!$J$6,'CDH &amp; HDH'!$P$11:$X$11,0)))</f>
        <v>58</v>
      </c>
      <c r="H2805" s="1" t="str">
        <f t="shared" si="523"/>
        <v>Heating</v>
      </c>
      <c r="I2805" s="1">
        <f ca="1">OFFSET(IF($H2805="Cooling",Customer!$C$25,Customer!$C$52),E2805,D2805)</f>
        <v>70</v>
      </c>
      <c r="J2805" s="1">
        <f ca="1">OFFSET(IF($H2805="Cooling",Customer!$L$25,Customer!$L$52),$E2805,$D2805)</f>
        <v>70</v>
      </c>
      <c r="K2805" s="16">
        <f t="shared" si="524"/>
        <v>0</v>
      </c>
      <c r="L2805" s="16">
        <f t="shared" si="525"/>
        <v>0</v>
      </c>
      <c r="M2805" s="17">
        <f t="shared" ca="1" si="517"/>
        <v>12</v>
      </c>
      <c r="N2805" s="17">
        <f t="shared" ca="1" si="518"/>
        <v>12</v>
      </c>
      <c r="O2805" s="4"/>
      <c r="P2805" s="4">
        <v>60</v>
      </c>
      <c r="Q2805" s="4">
        <v>46</v>
      </c>
      <c r="R2805" s="4">
        <v>40</v>
      </c>
      <c r="S2805" s="4">
        <v>55</v>
      </c>
      <c r="T2805" s="4">
        <v>52</v>
      </c>
      <c r="U2805" s="4">
        <v>67</v>
      </c>
      <c r="V2805" s="13">
        <v>58</v>
      </c>
      <c r="W2805" s="4">
        <v>49</v>
      </c>
      <c r="X2805" s="4">
        <v>75</v>
      </c>
      <c r="Y2805">
        <f t="shared" si="526"/>
        <v>0</v>
      </c>
      <c r="Z2805">
        <f t="shared" si="527"/>
        <v>0</v>
      </c>
    </row>
    <row r="2806" spans="2:26" x14ac:dyDescent="0.25">
      <c r="B2806" s="11">
        <f t="shared" si="528"/>
        <v>44678.41666665989</v>
      </c>
      <c r="C2806" s="1">
        <f t="shared" si="519"/>
        <v>4</v>
      </c>
      <c r="D2806" s="1">
        <f t="shared" si="520"/>
        <v>3</v>
      </c>
      <c r="E2806" s="12">
        <f t="shared" si="521"/>
        <v>11</v>
      </c>
      <c r="F2806" s="124" t="str">
        <f t="shared" si="522"/>
        <v>0</v>
      </c>
      <c r="G2806" s="1">
        <f ca="1">(OFFSET(O2806,0,MATCH(Customer!$J$6,'CDH &amp; HDH'!$P$11:$X$11,0)))</f>
        <v>61</v>
      </c>
      <c r="H2806" s="1" t="str">
        <f t="shared" si="523"/>
        <v>Heating</v>
      </c>
      <c r="I2806" s="1">
        <f ca="1">OFFSET(IF($H2806="Cooling",Customer!$C$25,Customer!$C$52),E2806,D2806)</f>
        <v>70</v>
      </c>
      <c r="J2806" s="1">
        <f ca="1">OFFSET(IF($H2806="Cooling",Customer!$L$25,Customer!$L$52),$E2806,$D2806)</f>
        <v>70</v>
      </c>
      <c r="K2806" s="16">
        <f t="shared" si="524"/>
        <v>0</v>
      </c>
      <c r="L2806" s="16">
        <f t="shared" si="525"/>
        <v>0</v>
      </c>
      <c r="M2806" s="17">
        <f t="shared" ca="1" si="517"/>
        <v>9</v>
      </c>
      <c r="N2806" s="17">
        <f t="shared" ca="1" si="518"/>
        <v>9</v>
      </c>
      <c r="O2806" s="4"/>
      <c r="P2806" s="4">
        <v>61</v>
      </c>
      <c r="Q2806" s="4">
        <v>47</v>
      </c>
      <c r="R2806" s="4">
        <v>40</v>
      </c>
      <c r="S2806" s="4">
        <v>56</v>
      </c>
      <c r="T2806" s="4">
        <v>54</v>
      </c>
      <c r="U2806" s="4">
        <v>70</v>
      </c>
      <c r="V2806" s="13">
        <v>61</v>
      </c>
      <c r="W2806" s="4">
        <v>49</v>
      </c>
      <c r="X2806" s="4">
        <v>80</v>
      </c>
      <c r="Y2806">
        <f t="shared" si="526"/>
        <v>0</v>
      </c>
      <c r="Z2806">
        <f t="shared" si="527"/>
        <v>0</v>
      </c>
    </row>
    <row r="2807" spans="2:26" x14ac:dyDescent="0.25">
      <c r="B2807" s="11">
        <f t="shared" si="528"/>
        <v>44678.458333326555</v>
      </c>
      <c r="C2807" s="1">
        <f t="shared" si="519"/>
        <v>4</v>
      </c>
      <c r="D2807" s="1">
        <f t="shared" si="520"/>
        <v>3</v>
      </c>
      <c r="E2807" s="12">
        <f t="shared" si="521"/>
        <v>12</v>
      </c>
      <c r="F2807" s="124" t="str">
        <f t="shared" si="522"/>
        <v>0</v>
      </c>
      <c r="G2807" s="1">
        <f ca="1">(OFFSET(O2807,0,MATCH(Customer!$J$6,'CDH &amp; HDH'!$P$11:$X$11,0)))</f>
        <v>65</v>
      </c>
      <c r="H2807" s="1" t="str">
        <f t="shared" si="523"/>
        <v>Heating</v>
      </c>
      <c r="I2807" s="1">
        <f ca="1">OFFSET(IF($H2807="Cooling",Customer!$C$25,Customer!$C$52),E2807,D2807)</f>
        <v>70</v>
      </c>
      <c r="J2807" s="1">
        <f ca="1">OFFSET(IF($H2807="Cooling",Customer!$L$25,Customer!$L$52),$E2807,$D2807)</f>
        <v>70</v>
      </c>
      <c r="K2807" s="16">
        <f t="shared" si="524"/>
        <v>0</v>
      </c>
      <c r="L2807" s="16">
        <f t="shared" si="525"/>
        <v>0</v>
      </c>
      <c r="M2807" s="17">
        <f t="shared" ca="1" si="517"/>
        <v>5</v>
      </c>
      <c r="N2807" s="17">
        <f t="shared" ca="1" si="518"/>
        <v>5</v>
      </c>
      <c r="O2807" s="4"/>
      <c r="P2807" s="4">
        <v>63</v>
      </c>
      <c r="Q2807" s="4">
        <v>47</v>
      </c>
      <c r="R2807" s="4">
        <v>40</v>
      </c>
      <c r="S2807" s="4">
        <v>60</v>
      </c>
      <c r="T2807" s="4">
        <v>55</v>
      </c>
      <c r="U2807" s="4">
        <v>73</v>
      </c>
      <c r="V2807" s="13">
        <v>65</v>
      </c>
      <c r="W2807" s="4">
        <v>50</v>
      </c>
      <c r="X2807" s="4">
        <v>87</v>
      </c>
      <c r="Y2807">
        <f t="shared" si="526"/>
        <v>0</v>
      </c>
      <c r="Z2807">
        <f t="shared" si="527"/>
        <v>0</v>
      </c>
    </row>
    <row r="2808" spans="2:26" x14ac:dyDescent="0.25">
      <c r="B2808" s="11">
        <f t="shared" si="528"/>
        <v>44678.499999993219</v>
      </c>
      <c r="C2808" s="1">
        <f t="shared" si="519"/>
        <v>4</v>
      </c>
      <c r="D2808" s="1">
        <f t="shared" si="520"/>
        <v>3</v>
      </c>
      <c r="E2808" s="12">
        <f t="shared" si="521"/>
        <v>13</v>
      </c>
      <c r="F2808" s="124" t="str">
        <f t="shared" si="522"/>
        <v>0</v>
      </c>
      <c r="G2808" s="1">
        <f ca="1">(OFFSET(O2808,0,MATCH(Customer!$J$6,'CDH &amp; HDH'!$P$11:$X$11,0)))</f>
        <v>66</v>
      </c>
      <c r="H2808" s="1" t="str">
        <f t="shared" si="523"/>
        <v>Heating</v>
      </c>
      <c r="I2808" s="1">
        <f ca="1">OFFSET(IF($H2808="Cooling",Customer!$C$25,Customer!$C$52),E2808,D2808)</f>
        <v>70</v>
      </c>
      <c r="J2808" s="1">
        <f ca="1">OFFSET(IF($H2808="Cooling",Customer!$L$25,Customer!$L$52),$E2808,$D2808)</f>
        <v>70</v>
      </c>
      <c r="K2808" s="16">
        <f t="shared" si="524"/>
        <v>0</v>
      </c>
      <c r="L2808" s="16">
        <f t="shared" si="525"/>
        <v>0</v>
      </c>
      <c r="M2808" s="17">
        <f t="shared" ca="1" si="517"/>
        <v>4</v>
      </c>
      <c r="N2808" s="17">
        <f t="shared" ca="1" si="518"/>
        <v>4</v>
      </c>
      <c r="O2808" s="4"/>
      <c r="P2808" s="4">
        <v>65</v>
      </c>
      <c r="Q2808" s="4">
        <v>48</v>
      </c>
      <c r="R2808" s="4">
        <v>40</v>
      </c>
      <c r="S2808" s="4">
        <v>62</v>
      </c>
      <c r="T2808" s="4">
        <v>57</v>
      </c>
      <c r="U2808" s="4">
        <v>76</v>
      </c>
      <c r="V2808" s="13">
        <v>66</v>
      </c>
      <c r="W2808" s="4">
        <v>50</v>
      </c>
      <c r="X2808" s="4">
        <v>89</v>
      </c>
      <c r="Y2808">
        <f t="shared" si="526"/>
        <v>0</v>
      </c>
      <c r="Z2808">
        <f t="shared" si="527"/>
        <v>0</v>
      </c>
    </row>
    <row r="2809" spans="2:26" x14ac:dyDescent="0.25">
      <c r="B2809" s="11">
        <f t="shared" si="528"/>
        <v>44678.541666659883</v>
      </c>
      <c r="C2809" s="1">
        <f t="shared" si="519"/>
        <v>4</v>
      </c>
      <c r="D2809" s="1">
        <f t="shared" si="520"/>
        <v>3</v>
      </c>
      <c r="E2809" s="12">
        <f t="shared" si="521"/>
        <v>14</v>
      </c>
      <c r="F2809" s="124" t="str">
        <f t="shared" si="522"/>
        <v>0</v>
      </c>
      <c r="G2809" s="1">
        <f ca="1">(OFFSET(O2809,0,MATCH(Customer!$J$6,'CDH &amp; HDH'!$P$11:$X$11,0)))</f>
        <v>68</v>
      </c>
      <c r="H2809" s="1" t="str">
        <f t="shared" si="523"/>
        <v>Heating</v>
      </c>
      <c r="I2809" s="1">
        <f ca="1">OFFSET(IF($H2809="Cooling",Customer!$C$25,Customer!$C$52),E2809,D2809)</f>
        <v>70</v>
      </c>
      <c r="J2809" s="1">
        <f ca="1">OFFSET(IF($H2809="Cooling",Customer!$L$25,Customer!$L$52),$E2809,$D2809)</f>
        <v>70</v>
      </c>
      <c r="K2809" s="16">
        <f t="shared" si="524"/>
        <v>0</v>
      </c>
      <c r="L2809" s="16">
        <f t="shared" si="525"/>
        <v>0</v>
      </c>
      <c r="M2809" s="17">
        <f t="shared" ca="1" si="517"/>
        <v>2</v>
      </c>
      <c r="N2809" s="17">
        <f t="shared" ca="1" si="518"/>
        <v>2</v>
      </c>
      <c r="O2809" s="4"/>
      <c r="P2809" s="4">
        <v>66</v>
      </c>
      <c r="Q2809" s="4">
        <v>47</v>
      </c>
      <c r="R2809" s="4">
        <v>40</v>
      </c>
      <c r="S2809" s="4">
        <v>63</v>
      </c>
      <c r="T2809" s="4">
        <v>59</v>
      </c>
      <c r="U2809" s="4">
        <v>78</v>
      </c>
      <c r="V2809" s="13">
        <v>68</v>
      </c>
      <c r="W2809" s="4">
        <v>51</v>
      </c>
      <c r="X2809" s="4">
        <v>91</v>
      </c>
      <c r="Y2809">
        <f t="shared" si="526"/>
        <v>0</v>
      </c>
      <c r="Z2809">
        <f t="shared" si="527"/>
        <v>0</v>
      </c>
    </row>
    <row r="2810" spans="2:26" x14ac:dyDescent="0.25">
      <c r="B2810" s="11">
        <f t="shared" si="528"/>
        <v>44678.583333326547</v>
      </c>
      <c r="C2810" s="1">
        <f t="shared" si="519"/>
        <v>4</v>
      </c>
      <c r="D2810" s="1">
        <f t="shared" si="520"/>
        <v>3</v>
      </c>
      <c r="E2810" s="12">
        <f t="shared" si="521"/>
        <v>15</v>
      </c>
      <c r="F2810" s="124" t="str">
        <f t="shared" si="522"/>
        <v>0</v>
      </c>
      <c r="G2810" s="1">
        <f ca="1">(OFFSET(O2810,0,MATCH(Customer!$J$6,'CDH &amp; HDH'!$P$11:$X$11,0)))</f>
        <v>67</v>
      </c>
      <c r="H2810" s="1" t="str">
        <f t="shared" si="523"/>
        <v>Heating</v>
      </c>
      <c r="I2810" s="1">
        <f ca="1">OFFSET(IF($H2810="Cooling",Customer!$C$25,Customer!$C$52),E2810,D2810)</f>
        <v>70</v>
      </c>
      <c r="J2810" s="1">
        <f ca="1">OFFSET(IF($H2810="Cooling",Customer!$L$25,Customer!$L$52),$E2810,$D2810)</f>
        <v>70</v>
      </c>
      <c r="K2810" s="16">
        <f t="shared" si="524"/>
        <v>0</v>
      </c>
      <c r="L2810" s="16">
        <f t="shared" si="525"/>
        <v>0</v>
      </c>
      <c r="M2810" s="17">
        <f t="shared" ca="1" si="517"/>
        <v>3</v>
      </c>
      <c r="N2810" s="17">
        <f t="shared" ca="1" si="518"/>
        <v>3</v>
      </c>
      <c r="O2810" s="4"/>
      <c r="P2810" s="4">
        <v>67</v>
      </c>
      <c r="Q2810" s="4">
        <v>47</v>
      </c>
      <c r="R2810" s="4">
        <v>41</v>
      </c>
      <c r="S2810" s="4">
        <v>64</v>
      </c>
      <c r="T2810" s="4">
        <v>61</v>
      </c>
      <c r="U2810" s="4">
        <v>76</v>
      </c>
      <c r="V2810" s="13">
        <v>67</v>
      </c>
      <c r="W2810" s="4">
        <v>51</v>
      </c>
      <c r="X2810" s="4">
        <v>91</v>
      </c>
      <c r="Y2810">
        <f t="shared" si="526"/>
        <v>0</v>
      </c>
      <c r="Z2810">
        <f t="shared" si="527"/>
        <v>0</v>
      </c>
    </row>
    <row r="2811" spans="2:26" x14ac:dyDescent="0.25">
      <c r="B2811" s="11">
        <f t="shared" si="528"/>
        <v>44678.624999993212</v>
      </c>
      <c r="C2811" s="1">
        <f t="shared" si="519"/>
        <v>4</v>
      </c>
      <c r="D2811" s="1">
        <f t="shared" si="520"/>
        <v>3</v>
      </c>
      <c r="E2811" s="12">
        <f t="shared" si="521"/>
        <v>16</v>
      </c>
      <c r="F2811" s="124" t="str">
        <f t="shared" si="522"/>
        <v>0</v>
      </c>
      <c r="G2811" s="1">
        <f ca="1">(OFFSET(O2811,0,MATCH(Customer!$J$6,'CDH &amp; HDH'!$P$11:$X$11,0)))</f>
        <v>67</v>
      </c>
      <c r="H2811" s="1" t="str">
        <f t="shared" si="523"/>
        <v>Heating</v>
      </c>
      <c r="I2811" s="1">
        <f ca="1">OFFSET(IF($H2811="Cooling",Customer!$C$25,Customer!$C$52),E2811,D2811)</f>
        <v>70</v>
      </c>
      <c r="J2811" s="1">
        <f ca="1">OFFSET(IF($H2811="Cooling",Customer!$L$25,Customer!$L$52),$E2811,$D2811)</f>
        <v>70</v>
      </c>
      <c r="K2811" s="16">
        <f t="shared" si="524"/>
        <v>0</v>
      </c>
      <c r="L2811" s="16">
        <f t="shared" si="525"/>
        <v>0</v>
      </c>
      <c r="M2811" s="17">
        <f t="shared" ca="1" si="517"/>
        <v>3</v>
      </c>
      <c r="N2811" s="17">
        <f t="shared" ca="1" si="518"/>
        <v>3</v>
      </c>
      <c r="O2811" s="4"/>
      <c r="P2811" s="4">
        <v>69</v>
      </c>
      <c r="Q2811" s="4">
        <v>47</v>
      </c>
      <c r="R2811" s="4">
        <v>41</v>
      </c>
      <c r="S2811" s="4">
        <v>65</v>
      </c>
      <c r="T2811" s="4">
        <v>61</v>
      </c>
      <c r="U2811" s="4">
        <v>77</v>
      </c>
      <c r="V2811" s="13">
        <v>67</v>
      </c>
      <c r="W2811" s="4">
        <v>57</v>
      </c>
      <c r="X2811" s="4">
        <v>91</v>
      </c>
      <c r="Y2811">
        <f t="shared" si="526"/>
        <v>0</v>
      </c>
      <c r="Z2811">
        <f t="shared" si="527"/>
        <v>0</v>
      </c>
    </row>
    <row r="2812" spans="2:26" x14ac:dyDescent="0.25">
      <c r="B2812" s="11">
        <f t="shared" si="528"/>
        <v>44678.666666659876</v>
      </c>
      <c r="C2812" s="1">
        <f t="shared" si="519"/>
        <v>4</v>
      </c>
      <c r="D2812" s="1">
        <f t="shared" si="520"/>
        <v>3</v>
      </c>
      <c r="E2812" s="12">
        <f t="shared" si="521"/>
        <v>17</v>
      </c>
      <c r="F2812" s="124" t="str">
        <f t="shared" si="522"/>
        <v>0</v>
      </c>
      <c r="G2812" s="1">
        <f ca="1">(OFFSET(O2812,0,MATCH(Customer!$J$6,'CDH &amp; HDH'!$P$11:$X$11,0)))</f>
        <v>66</v>
      </c>
      <c r="H2812" s="1" t="str">
        <f t="shared" si="523"/>
        <v>Heating</v>
      </c>
      <c r="I2812" s="1">
        <f ca="1">OFFSET(IF($H2812="Cooling",Customer!$C$25,Customer!$C$52),E2812,D2812)</f>
        <v>70</v>
      </c>
      <c r="J2812" s="1">
        <f ca="1">OFFSET(IF($H2812="Cooling",Customer!$L$25,Customer!$L$52),$E2812,$D2812)</f>
        <v>70</v>
      </c>
      <c r="K2812" s="16">
        <f t="shared" si="524"/>
        <v>0</v>
      </c>
      <c r="L2812" s="16">
        <f t="shared" si="525"/>
        <v>0</v>
      </c>
      <c r="M2812" s="17">
        <f t="shared" ca="1" si="517"/>
        <v>4</v>
      </c>
      <c r="N2812" s="17">
        <f t="shared" ca="1" si="518"/>
        <v>4</v>
      </c>
      <c r="O2812" s="4"/>
      <c r="P2812" s="4">
        <v>68</v>
      </c>
      <c r="Q2812" s="4">
        <v>47</v>
      </c>
      <c r="R2812" s="4">
        <v>41</v>
      </c>
      <c r="S2812" s="4">
        <v>65</v>
      </c>
      <c r="T2812" s="4">
        <v>59</v>
      </c>
      <c r="U2812" s="4">
        <v>76</v>
      </c>
      <c r="V2812" s="13">
        <v>66</v>
      </c>
      <c r="W2812" s="4">
        <v>51</v>
      </c>
      <c r="X2812" s="4">
        <v>88</v>
      </c>
      <c r="Y2812">
        <f t="shared" si="526"/>
        <v>0</v>
      </c>
      <c r="Z2812">
        <f t="shared" si="527"/>
        <v>0</v>
      </c>
    </row>
    <row r="2813" spans="2:26" x14ac:dyDescent="0.25">
      <c r="B2813" s="11">
        <f t="shared" si="528"/>
        <v>44678.70833332654</v>
      </c>
      <c r="C2813" s="1">
        <f t="shared" si="519"/>
        <v>4</v>
      </c>
      <c r="D2813" s="1">
        <f t="shared" si="520"/>
        <v>3</v>
      </c>
      <c r="E2813" s="12">
        <f t="shared" si="521"/>
        <v>18</v>
      </c>
      <c r="F2813" s="124" t="str">
        <f t="shared" si="522"/>
        <v>0</v>
      </c>
      <c r="G2813" s="1">
        <f ca="1">(OFFSET(O2813,0,MATCH(Customer!$J$6,'CDH &amp; HDH'!$P$11:$X$11,0)))</f>
        <v>64</v>
      </c>
      <c r="H2813" s="1" t="str">
        <f t="shared" si="523"/>
        <v>Heating</v>
      </c>
      <c r="I2813" s="1">
        <f ca="1">OFFSET(IF($H2813="Cooling",Customer!$C$25,Customer!$C$52),E2813,D2813)</f>
        <v>70</v>
      </c>
      <c r="J2813" s="1">
        <f ca="1">OFFSET(IF($H2813="Cooling",Customer!$L$25,Customer!$L$52),$E2813,$D2813)</f>
        <v>70</v>
      </c>
      <c r="K2813" s="16">
        <f t="shared" si="524"/>
        <v>0</v>
      </c>
      <c r="L2813" s="16">
        <f t="shared" si="525"/>
        <v>0</v>
      </c>
      <c r="M2813" s="17">
        <f t="shared" ca="1" si="517"/>
        <v>6</v>
      </c>
      <c r="N2813" s="17">
        <f t="shared" ca="1" si="518"/>
        <v>6</v>
      </c>
      <c r="O2813" s="4"/>
      <c r="P2813" s="4">
        <v>65</v>
      </c>
      <c r="Q2813" s="4">
        <v>48</v>
      </c>
      <c r="R2813" s="4">
        <v>41</v>
      </c>
      <c r="S2813" s="4">
        <v>64</v>
      </c>
      <c r="T2813" s="4">
        <v>59</v>
      </c>
      <c r="U2813" s="4">
        <v>74</v>
      </c>
      <c r="V2813" s="13">
        <v>64</v>
      </c>
      <c r="W2813" s="4">
        <v>51</v>
      </c>
      <c r="X2813" s="4">
        <v>86</v>
      </c>
      <c r="Y2813">
        <f t="shared" si="526"/>
        <v>0</v>
      </c>
      <c r="Z2813">
        <f t="shared" si="527"/>
        <v>0</v>
      </c>
    </row>
    <row r="2814" spans="2:26" x14ac:dyDescent="0.25">
      <c r="B2814" s="11">
        <f t="shared" si="528"/>
        <v>44678.749999993204</v>
      </c>
      <c r="C2814" s="1">
        <f t="shared" si="519"/>
        <v>4</v>
      </c>
      <c r="D2814" s="1">
        <f t="shared" si="520"/>
        <v>3</v>
      </c>
      <c r="E2814" s="12">
        <f t="shared" si="521"/>
        <v>19</v>
      </c>
      <c r="F2814" s="124" t="str">
        <f t="shared" si="522"/>
        <v>0</v>
      </c>
      <c r="G2814" s="1">
        <f ca="1">(OFFSET(O2814,0,MATCH(Customer!$J$6,'CDH &amp; HDH'!$P$11:$X$11,0)))</f>
        <v>61</v>
      </c>
      <c r="H2814" s="1" t="str">
        <f t="shared" si="523"/>
        <v>Heating</v>
      </c>
      <c r="I2814" s="1">
        <f ca="1">OFFSET(IF($H2814="Cooling",Customer!$C$25,Customer!$C$52),E2814,D2814)</f>
        <v>66</v>
      </c>
      <c r="J2814" s="1">
        <f ca="1">OFFSET(IF($H2814="Cooling",Customer!$L$25,Customer!$L$52),$E2814,$D2814)</f>
        <v>64</v>
      </c>
      <c r="K2814" s="16">
        <f t="shared" si="524"/>
        <v>0</v>
      </c>
      <c r="L2814" s="16">
        <f t="shared" si="525"/>
        <v>0</v>
      </c>
      <c r="M2814" s="17">
        <f t="shared" ca="1" si="517"/>
        <v>5</v>
      </c>
      <c r="N2814" s="17">
        <f t="shared" ca="1" si="518"/>
        <v>3</v>
      </c>
      <c r="O2814" s="4"/>
      <c r="P2814" s="4">
        <v>61</v>
      </c>
      <c r="Q2814" s="4">
        <v>48</v>
      </c>
      <c r="R2814" s="4">
        <v>41</v>
      </c>
      <c r="S2814" s="4">
        <v>61</v>
      </c>
      <c r="T2814" s="4">
        <v>57</v>
      </c>
      <c r="U2814" s="4">
        <v>72</v>
      </c>
      <c r="V2814" s="13">
        <v>61</v>
      </c>
      <c r="W2814" s="4">
        <v>51</v>
      </c>
      <c r="X2814" s="4">
        <v>84</v>
      </c>
      <c r="Y2814">
        <f t="shared" si="526"/>
        <v>0</v>
      </c>
      <c r="Z2814">
        <f t="shared" si="527"/>
        <v>0</v>
      </c>
    </row>
    <row r="2815" spans="2:26" x14ac:dyDescent="0.25">
      <c r="B2815" s="11">
        <f t="shared" si="528"/>
        <v>44678.791666659868</v>
      </c>
      <c r="C2815" s="1">
        <f t="shared" si="519"/>
        <v>4</v>
      </c>
      <c r="D2815" s="1">
        <f t="shared" si="520"/>
        <v>3</v>
      </c>
      <c r="E2815" s="12">
        <f t="shared" si="521"/>
        <v>20</v>
      </c>
      <c r="F2815" s="124" t="str">
        <f t="shared" si="522"/>
        <v>0</v>
      </c>
      <c r="G2815" s="1">
        <f ca="1">(OFFSET(O2815,0,MATCH(Customer!$J$6,'CDH &amp; HDH'!$P$11:$X$11,0)))</f>
        <v>58</v>
      </c>
      <c r="H2815" s="1" t="str">
        <f t="shared" si="523"/>
        <v>Heating</v>
      </c>
      <c r="I2815" s="1">
        <f ca="1">OFFSET(IF($H2815="Cooling",Customer!$C$25,Customer!$C$52),E2815,D2815)</f>
        <v>66</v>
      </c>
      <c r="J2815" s="1">
        <f ca="1">OFFSET(IF($H2815="Cooling",Customer!$L$25,Customer!$L$52),$E2815,$D2815)</f>
        <v>64</v>
      </c>
      <c r="K2815" s="16">
        <f t="shared" si="524"/>
        <v>0</v>
      </c>
      <c r="L2815" s="16">
        <f t="shared" si="525"/>
        <v>0</v>
      </c>
      <c r="M2815" s="17">
        <f t="shared" ca="1" si="517"/>
        <v>8</v>
      </c>
      <c r="N2815" s="17">
        <f t="shared" ca="1" si="518"/>
        <v>6</v>
      </c>
      <c r="O2815" s="4"/>
      <c r="P2815" s="4">
        <v>57</v>
      </c>
      <c r="Q2815" s="4">
        <v>47</v>
      </c>
      <c r="R2815" s="4">
        <v>41</v>
      </c>
      <c r="S2815" s="4">
        <v>60</v>
      </c>
      <c r="T2815" s="4">
        <v>57</v>
      </c>
      <c r="U2815" s="4">
        <v>67</v>
      </c>
      <c r="V2815" s="13">
        <v>58</v>
      </c>
      <c r="W2815" s="4">
        <v>50</v>
      </c>
      <c r="X2815" s="4">
        <v>83</v>
      </c>
      <c r="Y2815">
        <f t="shared" si="526"/>
        <v>0</v>
      </c>
      <c r="Z2815">
        <f t="shared" si="527"/>
        <v>0</v>
      </c>
    </row>
    <row r="2816" spans="2:26" x14ac:dyDescent="0.25">
      <c r="B2816" s="11">
        <f t="shared" si="528"/>
        <v>44678.833333326533</v>
      </c>
      <c r="C2816" s="1">
        <f t="shared" si="519"/>
        <v>4</v>
      </c>
      <c r="D2816" s="1">
        <f t="shared" si="520"/>
        <v>3</v>
      </c>
      <c r="E2816" s="12">
        <f t="shared" si="521"/>
        <v>21</v>
      </c>
      <c r="F2816" s="124" t="str">
        <f t="shared" si="522"/>
        <v>0</v>
      </c>
      <c r="G2816" s="1">
        <f ca="1">(OFFSET(O2816,0,MATCH(Customer!$J$6,'CDH &amp; HDH'!$P$11:$X$11,0)))</f>
        <v>56</v>
      </c>
      <c r="H2816" s="1" t="str">
        <f t="shared" si="523"/>
        <v>Heating</v>
      </c>
      <c r="I2816" s="1">
        <f ca="1">OFFSET(IF($H2816="Cooling",Customer!$C$25,Customer!$C$52),E2816,D2816)</f>
        <v>66</v>
      </c>
      <c r="J2816" s="1">
        <f ca="1">OFFSET(IF($H2816="Cooling",Customer!$L$25,Customer!$L$52),$E2816,$D2816)</f>
        <v>64</v>
      </c>
      <c r="K2816" s="16">
        <f t="shared" si="524"/>
        <v>0</v>
      </c>
      <c r="L2816" s="16">
        <f t="shared" si="525"/>
        <v>0</v>
      </c>
      <c r="M2816" s="17">
        <f t="shared" ca="1" si="517"/>
        <v>10</v>
      </c>
      <c r="N2816" s="17">
        <f t="shared" ca="1" si="518"/>
        <v>8</v>
      </c>
      <c r="O2816" s="4"/>
      <c r="P2816" s="4">
        <v>54</v>
      </c>
      <c r="Q2816" s="4">
        <v>48</v>
      </c>
      <c r="R2816" s="4">
        <v>41</v>
      </c>
      <c r="S2816" s="4">
        <v>59</v>
      </c>
      <c r="T2816" s="4">
        <v>54</v>
      </c>
      <c r="U2816" s="4">
        <v>66</v>
      </c>
      <c r="V2816" s="13">
        <v>56</v>
      </c>
      <c r="W2816" s="4">
        <v>50</v>
      </c>
      <c r="X2816" s="4">
        <v>72</v>
      </c>
      <c r="Y2816">
        <f t="shared" si="526"/>
        <v>0</v>
      </c>
      <c r="Z2816">
        <f t="shared" si="527"/>
        <v>0</v>
      </c>
    </row>
    <row r="2817" spans="2:26" x14ac:dyDescent="0.25">
      <c r="B2817" s="11">
        <f t="shared" si="528"/>
        <v>44678.874999993197</v>
      </c>
      <c r="C2817" s="1">
        <f t="shared" si="519"/>
        <v>4</v>
      </c>
      <c r="D2817" s="1">
        <f t="shared" si="520"/>
        <v>3</v>
      </c>
      <c r="E2817" s="12">
        <f t="shared" si="521"/>
        <v>22</v>
      </c>
      <c r="F2817" s="124" t="str">
        <f t="shared" si="522"/>
        <v>0</v>
      </c>
      <c r="G2817" s="1">
        <f ca="1">(OFFSET(O2817,0,MATCH(Customer!$J$6,'CDH &amp; HDH'!$P$11:$X$11,0)))</f>
        <v>54</v>
      </c>
      <c r="H2817" s="1" t="str">
        <f t="shared" si="523"/>
        <v>Heating</v>
      </c>
      <c r="I2817" s="1">
        <f ca="1">OFFSET(IF($H2817="Cooling",Customer!$C$25,Customer!$C$52),E2817,D2817)</f>
        <v>66</v>
      </c>
      <c r="J2817" s="1">
        <f ca="1">OFFSET(IF($H2817="Cooling",Customer!$L$25,Customer!$L$52),$E2817,$D2817)</f>
        <v>64</v>
      </c>
      <c r="K2817" s="16">
        <f t="shared" si="524"/>
        <v>0</v>
      </c>
      <c r="L2817" s="16">
        <f t="shared" si="525"/>
        <v>0</v>
      </c>
      <c r="M2817" s="17">
        <f t="shared" ca="1" si="517"/>
        <v>12</v>
      </c>
      <c r="N2817" s="17">
        <f t="shared" ca="1" si="518"/>
        <v>10</v>
      </c>
      <c r="O2817" s="4"/>
      <c r="P2817" s="4">
        <v>54</v>
      </c>
      <c r="Q2817" s="4">
        <v>48</v>
      </c>
      <c r="R2817" s="4">
        <v>41</v>
      </c>
      <c r="S2817" s="4">
        <v>60</v>
      </c>
      <c r="T2817" s="4">
        <v>52</v>
      </c>
      <c r="U2817" s="4">
        <v>65</v>
      </c>
      <c r="V2817" s="13">
        <v>54</v>
      </c>
      <c r="W2817" s="4">
        <v>50</v>
      </c>
      <c r="X2817" s="4">
        <v>70</v>
      </c>
      <c r="Y2817">
        <f t="shared" si="526"/>
        <v>0</v>
      </c>
      <c r="Z2817">
        <f t="shared" si="527"/>
        <v>0</v>
      </c>
    </row>
    <row r="2818" spans="2:26" x14ac:dyDescent="0.25">
      <c r="B2818" s="11">
        <f t="shared" si="528"/>
        <v>44678.916666659861</v>
      </c>
      <c r="C2818" s="1">
        <f t="shared" si="519"/>
        <v>4</v>
      </c>
      <c r="D2818" s="1">
        <f t="shared" si="520"/>
        <v>3</v>
      </c>
      <c r="E2818" s="12">
        <f t="shared" si="521"/>
        <v>23</v>
      </c>
      <c r="F2818" s="124" t="str">
        <f t="shared" si="522"/>
        <v>0</v>
      </c>
      <c r="G2818" s="1">
        <f ca="1">(OFFSET(O2818,0,MATCH(Customer!$J$6,'CDH &amp; HDH'!$P$11:$X$11,0)))</f>
        <v>52</v>
      </c>
      <c r="H2818" s="1" t="str">
        <f t="shared" si="523"/>
        <v>Heating</v>
      </c>
      <c r="I2818" s="1">
        <f ca="1">OFFSET(IF($H2818="Cooling",Customer!$C$25,Customer!$C$52),E2818,D2818)</f>
        <v>66</v>
      </c>
      <c r="J2818" s="1">
        <f ca="1">OFFSET(IF($H2818="Cooling",Customer!$L$25,Customer!$L$52),$E2818,$D2818)</f>
        <v>64</v>
      </c>
      <c r="K2818" s="16">
        <f t="shared" si="524"/>
        <v>0</v>
      </c>
      <c r="L2818" s="16">
        <f t="shared" si="525"/>
        <v>0</v>
      </c>
      <c r="M2818" s="17">
        <f t="shared" ca="1" si="517"/>
        <v>14</v>
      </c>
      <c r="N2818" s="17">
        <f t="shared" ca="1" si="518"/>
        <v>12</v>
      </c>
      <c r="O2818" s="4"/>
      <c r="P2818" s="4">
        <v>52</v>
      </c>
      <c r="Q2818" s="4">
        <v>48</v>
      </c>
      <c r="R2818" s="4">
        <v>41</v>
      </c>
      <c r="S2818" s="4">
        <v>61</v>
      </c>
      <c r="T2818" s="4">
        <v>52</v>
      </c>
      <c r="U2818" s="4">
        <v>64</v>
      </c>
      <c r="V2818" s="13">
        <v>52</v>
      </c>
      <c r="W2818" s="4">
        <v>50</v>
      </c>
      <c r="X2818" s="4">
        <v>68</v>
      </c>
      <c r="Y2818">
        <f t="shared" si="526"/>
        <v>0</v>
      </c>
      <c r="Z2818">
        <f t="shared" si="527"/>
        <v>0</v>
      </c>
    </row>
    <row r="2819" spans="2:26" x14ac:dyDescent="0.25">
      <c r="B2819" s="11">
        <f t="shared" si="528"/>
        <v>44678.958333326525</v>
      </c>
      <c r="C2819" s="1">
        <f t="shared" si="519"/>
        <v>4</v>
      </c>
      <c r="D2819" s="1">
        <f t="shared" si="520"/>
        <v>3</v>
      </c>
      <c r="E2819" s="12">
        <f t="shared" si="521"/>
        <v>24</v>
      </c>
      <c r="F2819" s="124" t="str">
        <f t="shared" si="522"/>
        <v>0</v>
      </c>
      <c r="G2819" s="1">
        <f ca="1">(OFFSET(O2819,0,MATCH(Customer!$J$6,'CDH &amp; HDH'!$P$11:$X$11,0)))</f>
        <v>50</v>
      </c>
      <c r="H2819" s="1" t="str">
        <f t="shared" si="523"/>
        <v>Heating</v>
      </c>
      <c r="I2819" s="1">
        <f ca="1">OFFSET(IF($H2819="Cooling",Customer!$C$25,Customer!$C$52),E2819,D2819)</f>
        <v>66</v>
      </c>
      <c r="J2819" s="1">
        <f ca="1">OFFSET(IF($H2819="Cooling",Customer!$L$25,Customer!$L$52),$E2819,$D2819)</f>
        <v>64</v>
      </c>
      <c r="K2819" s="16">
        <f t="shared" si="524"/>
        <v>0</v>
      </c>
      <c r="L2819" s="16">
        <f t="shared" si="525"/>
        <v>0</v>
      </c>
      <c r="M2819" s="17">
        <f t="shared" ca="1" si="517"/>
        <v>16</v>
      </c>
      <c r="N2819" s="17">
        <f t="shared" ca="1" si="518"/>
        <v>14</v>
      </c>
      <c r="O2819" s="4"/>
      <c r="P2819" s="4">
        <v>48</v>
      </c>
      <c r="Q2819" s="4">
        <v>48</v>
      </c>
      <c r="R2819" s="4">
        <v>41</v>
      </c>
      <c r="S2819" s="4">
        <v>60</v>
      </c>
      <c r="T2819" s="4">
        <v>50</v>
      </c>
      <c r="U2819" s="4">
        <v>64</v>
      </c>
      <c r="V2819" s="13">
        <v>50</v>
      </c>
      <c r="W2819" s="4">
        <v>50</v>
      </c>
      <c r="X2819" s="4">
        <v>64</v>
      </c>
      <c r="Y2819">
        <f t="shared" si="526"/>
        <v>0</v>
      </c>
      <c r="Z2819">
        <f t="shared" si="527"/>
        <v>0</v>
      </c>
    </row>
    <row r="2820" spans="2:26" x14ac:dyDescent="0.25">
      <c r="B2820" s="11">
        <f t="shared" si="528"/>
        <v>44678.99999999319</v>
      </c>
      <c r="C2820" s="1">
        <f t="shared" si="519"/>
        <v>4</v>
      </c>
      <c r="D2820" s="1">
        <f t="shared" si="520"/>
        <v>4</v>
      </c>
      <c r="E2820" s="12">
        <f t="shared" si="521"/>
        <v>1</v>
      </c>
      <c r="F2820" s="124" t="str">
        <f t="shared" si="522"/>
        <v>0</v>
      </c>
      <c r="G2820" s="1">
        <f ca="1">(OFFSET(O2820,0,MATCH(Customer!$J$6,'CDH &amp; HDH'!$P$11:$X$11,0)))</f>
        <v>49</v>
      </c>
      <c r="H2820" s="1" t="str">
        <f t="shared" si="523"/>
        <v>Heating</v>
      </c>
      <c r="I2820" s="1">
        <f ca="1">OFFSET(IF($H2820="Cooling",Customer!$C$25,Customer!$C$52),E2820,D2820)</f>
        <v>66</v>
      </c>
      <c r="J2820" s="1">
        <f ca="1">OFFSET(IF($H2820="Cooling",Customer!$L$25,Customer!$L$52),$E2820,$D2820)</f>
        <v>64</v>
      </c>
      <c r="K2820" s="16">
        <f t="shared" si="524"/>
        <v>0</v>
      </c>
      <c r="L2820" s="16">
        <f t="shared" si="525"/>
        <v>0</v>
      </c>
      <c r="M2820" s="17">
        <f t="shared" ca="1" si="517"/>
        <v>17</v>
      </c>
      <c r="N2820" s="17">
        <f t="shared" ca="1" si="518"/>
        <v>15</v>
      </c>
      <c r="O2820" s="4"/>
      <c r="P2820" s="4">
        <v>45</v>
      </c>
      <c r="Q2820" s="4">
        <v>48</v>
      </c>
      <c r="R2820" s="4">
        <v>41</v>
      </c>
      <c r="S2820" s="4">
        <v>60</v>
      </c>
      <c r="T2820" s="4">
        <v>50</v>
      </c>
      <c r="U2820" s="4">
        <v>63</v>
      </c>
      <c r="V2820" s="13">
        <v>49</v>
      </c>
      <c r="W2820" s="4">
        <v>50</v>
      </c>
      <c r="X2820" s="4">
        <v>63</v>
      </c>
      <c r="Y2820">
        <f t="shared" si="526"/>
        <v>0</v>
      </c>
      <c r="Z2820">
        <f t="shared" si="527"/>
        <v>0</v>
      </c>
    </row>
    <row r="2821" spans="2:26" x14ac:dyDescent="0.25">
      <c r="B2821" s="11">
        <f t="shared" si="528"/>
        <v>44679.041666659854</v>
      </c>
      <c r="C2821" s="1">
        <f t="shared" si="519"/>
        <v>4</v>
      </c>
      <c r="D2821" s="1">
        <f t="shared" si="520"/>
        <v>4</v>
      </c>
      <c r="E2821" s="12">
        <f t="shared" si="521"/>
        <v>2</v>
      </c>
      <c r="F2821" s="124" t="str">
        <f t="shared" si="522"/>
        <v>0</v>
      </c>
      <c r="G2821" s="1">
        <f ca="1">(OFFSET(O2821,0,MATCH(Customer!$J$6,'CDH &amp; HDH'!$P$11:$X$11,0)))</f>
        <v>46</v>
      </c>
      <c r="H2821" s="1" t="str">
        <f t="shared" si="523"/>
        <v>Heating</v>
      </c>
      <c r="I2821" s="1">
        <f ca="1">OFFSET(IF($H2821="Cooling",Customer!$C$25,Customer!$C$52),E2821,D2821)</f>
        <v>66</v>
      </c>
      <c r="J2821" s="1">
        <f ca="1">OFFSET(IF($H2821="Cooling",Customer!$L$25,Customer!$L$52),$E2821,$D2821)</f>
        <v>64</v>
      </c>
      <c r="K2821" s="16">
        <f t="shared" si="524"/>
        <v>0</v>
      </c>
      <c r="L2821" s="16">
        <f t="shared" si="525"/>
        <v>0</v>
      </c>
      <c r="M2821" s="17">
        <f t="shared" ca="1" si="517"/>
        <v>20</v>
      </c>
      <c r="N2821" s="17">
        <f t="shared" ca="1" si="518"/>
        <v>18</v>
      </c>
      <c r="O2821" s="4"/>
      <c r="P2821" s="4">
        <v>43</v>
      </c>
      <c r="Q2821" s="4">
        <v>48</v>
      </c>
      <c r="R2821" s="4">
        <v>41</v>
      </c>
      <c r="S2821" s="4">
        <v>56</v>
      </c>
      <c r="T2821" s="4">
        <v>50</v>
      </c>
      <c r="U2821" s="4">
        <v>62</v>
      </c>
      <c r="V2821" s="13">
        <v>46</v>
      </c>
      <c r="W2821" s="4">
        <v>50</v>
      </c>
      <c r="X2821" s="4">
        <v>61</v>
      </c>
      <c r="Y2821">
        <f t="shared" si="526"/>
        <v>0</v>
      </c>
      <c r="Z2821">
        <f t="shared" si="527"/>
        <v>0</v>
      </c>
    </row>
    <row r="2822" spans="2:26" x14ac:dyDescent="0.25">
      <c r="B2822" s="11">
        <f t="shared" si="528"/>
        <v>44679.083333326518</v>
      </c>
      <c r="C2822" s="1">
        <f t="shared" si="519"/>
        <v>4</v>
      </c>
      <c r="D2822" s="1">
        <f t="shared" si="520"/>
        <v>4</v>
      </c>
      <c r="E2822" s="12">
        <f t="shared" si="521"/>
        <v>3</v>
      </c>
      <c r="F2822" s="124" t="str">
        <f t="shared" si="522"/>
        <v>0</v>
      </c>
      <c r="G2822" s="1">
        <f ca="1">(OFFSET(O2822,0,MATCH(Customer!$J$6,'CDH &amp; HDH'!$P$11:$X$11,0)))</f>
        <v>44</v>
      </c>
      <c r="H2822" s="1" t="str">
        <f t="shared" si="523"/>
        <v>Heating</v>
      </c>
      <c r="I2822" s="1">
        <f ca="1">OFFSET(IF($H2822="Cooling",Customer!$C$25,Customer!$C$52),E2822,D2822)</f>
        <v>66</v>
      </c>
      <c r="J2822" s="1">
        <f ca="1">OFFSET(IF($H2822="Cooling",Customer!$L$25,Customer!$L$52),$E2822,$D2822)</f>
        <v>64</v>
      </c>
      <c r="K2822" s="16">
        <f t="shared" si="524"/>
        <v>0</v>
      </c>
      <c r="L2822" s="16">
        <f t="shared" si="525"/>
        <v>0</v>
      </c>
      <c r="M2822" s="17">
        <f t="shared" ca="1" si="517"/>
        <v>22</v>
      </c>
      <c r="N2822" s="17">
        <f t="shared" ca="1" si="518"/>
        <v>20</v>
      </c>
      <c r="O2822" s="4"/>
      <c r="P2822" s="4">
        <v>43</v>
      </c>
      <c r="Q2822" s="4">
        <v>47</v>
      </c>
      <c r="R2822" s="4">
        <v>41</v>
      </c>
      <c r="S2822" s="4">
        <v>46</v>
      </c>
      <c r="T2822" s="4">
        <v>50</v>
      </c>
      <c r="U2822" s="4">
        <v>61</v>
      </c>
      <c r="V2822" s="13">
        <v>44</v>
      </c>
      <c r="W2822" s="4">
        <v>50</v>
      </c>
      <c r="X2822" s="4">
        <v>62</v>
      </c>
      <c r="Y2822">
        <f t="shared" si="526"/>
        <v>0</v>
      </c>
      <c r="Z2822">
        <f t="shared" si="527"/>
        <v>0</v>
      </c>
    </row>
    <row r="2823" spans="2:26" x14ac:dyDescent="0.25">
      <c r="B2823" s="11">
        <f t="shared" si="528"/>
        <v>44679.124999993182</v>
      </c>
      <c r="C2823" s="1">
        <f t="shared" si="519"/>
        <v>4</v>
      </c>
      <c r="D2823" s="1">
        <f t="shared" si="520"/>
        <v>4</v>
      </c>
      <c r="E2823" s="12">
        <f t="shared" si="521"/>
        <v>4</v>
      </c>
      <c r="F2823" s="124" t="str">
        <f t="shared" si="522"/>
        <v>0</v>
      </c>
      <c r="G2823" s="1">
        <f ca="1">(OFFSET(O2823,0,MATCH(Customer!$J$6,'CDH &amp; HDH'!$P$11:$X$11,0)))</f>
        <v>43</v>
      </c>
      <c r="H2823" s="1" t="str">
        <f t="shared" si="523"/>
        <v>Heating</v>
      </c>
      <c r="I2823" s="1">
        <f ca="1">OFFSET(IF($H2823="Cooling",Customer!$C$25,Customer!$C$52),E2823,D2823)</f>
        <v>66</v>
      </c>
      <c r="J2823" s="1">
        <f ca="1">OFFSET(IF($H2823="Cooling",Customer!$L$25,Customer!$L$52),$E2823,$D2823)</f>
        <v>64</v>
      </c>
      <c r="K2823" s="16">
        <f t="shared" si="524"/>
        <v>0</v>
      </c>
      <c r="L2823" s="16">
        <f t="shared" si="525"/>
        <v>0</v>
      </c>
      <c r="M2823" s="17">
        <f t="shared" ca="1" si="517"/>
        <v>23</v>
      </c>
      <c r="N2823" s="17">
        <f t="shared" ca="1" si="518"/>
        <v>21</v>
      </c>
      <c r="O2823" s="4"/>
      <c r="P2823" s="4">
        <v>42</v>
      </c>
      <c r="Q2823" s="4">
        <v>47</v>
      </c>
      <c r="R2823" s="4">
        <v>41</v>
      </c>
      <c r="S2823" s="4">
        <v>43</v>
      </c>
      <c r="T2823" s="4">
        <v>50</v>
      </c>
      <c r="U2823" s="4">
        <v>59</v>
      </c>
      <c r="V2823" s="13">
        <v>43</v>
      </c>
      <c r="W2823" s="4">
        <v>49</v>
      </c>
      <c r="X2823" s="4">
        <v>62</v>
      </c>
      <c r="Y2823">
        <f t="shared" si="526"/>
        <v>0</v>
      </c>
      <c r="Z2823">
        <f t="shared" si="527"/>
        <v>0</v>
      </c>
    </row>
    <row r="2824" spans="2:26" x14ac:dyDescent="0.25">
      <c r="B2824" s="11">
        <f t="shared" si="528"/>
        <v>44679.166666659847</v>
      </c>
      <c r="C2824" s="1">
        <f t="shared" si="519"/>
        <v>4</v>
      </c>
      <c r="D2824" s="1">
        <f t="shared" si="520"/>
        <v>4</v>
      </c>
      <c r="E2824" s="12">
        <f t="shared" si="521"/>
        <v>5</v>
      </c>
      <c r="F2824" s="124" t="str">
        <f t="shared" si="522"/>
        <v>0</v>
      </c>
      <c r="G2824" s="1">
        <f ca="1">(OFFSET(O2824,0,MATCH(Customer!$J$6,'CDH &amp; HDH'!$P$11:$X$11,0)))</f>
        <v>42</v>
      </c>
      <c r="H2824" s="1" t="str">
        <f t="shared" si="523"/>
        <v>Heating</v>
      </c>
      <c r="I2824" s="1">
        <f ca="1">OFFSET(IF($H2824="Cooling",Customer!$C$25,Customer!$C$52),E2824,D2824)</f>
        <v>66</v>
      </c>
      <c r="J2824" s="1">
        <f ca="1">OFFSET(IF($H2824="Cooling",Customer!$L$25,Customer!$L$52),$E2824,$D2824)</f>
        <v>64</v>
      </c>
      <c r="K2824" s="16">
        <f t="shared" si="524"/>
        <v>0</v>
      </c>
      <c r="L2824" s="16">
        <f t="shared" si="525"/>
        <v>0</v>
      </c>
      <c r="M2824" s="17">
        <f t="shared" ca="1" si="517"/>
        <v>24</v>
      </c>
      <c r="N2824" s="17">
        <f t="shared" ca="1" si="518"/>
        <v>22</v>
      </c>
      <c r="O2824" s="4"/>
      <c r="P2824" s="4">
        <v>42</v>
      </c>
      <c r="Q2824" s="4">
        <v>47</v>
      </c>
      <c r="R2824" s="4">
        <v>41</v>
      </c>
      <c r="S2824" s="4">
        <v>43</v>
      </c>
      <c r="T2824" s="4">
        <v>48</v>
      </c>
      <c r="U2824" s="4">
        <v>58</v>
      </c>
      <c r="V2824" s="13">
        <v>42</v>
      </c>
      <c r="W2824" s="4">
        <v>49</v>
      </c>
      <c r="X2824" s="4">
        <v>59</v>
      </c>
      <c r="Y2824">
        <f t="shared" si="526"/>
        <v>0</v>
      </c>
      <c r="Z2824">
        <f t="shared" si="527"/>
        <v>0</v>
      </c>
    </row>
    <row r="2825" spans="2:26" x14ac:dyDescent="0.25">
      <c r="B2825" s="11">
        <f t="shared" si="528"/>
        <v>44679.208333326511</v>
      </c>
      <c r="C2825" s="1">
        <f t="shared" si="519"/>
        <v>4</v>
      </c>
      <c r="D2825" s="1">
        <f t="shared" si="520"/>
        <v>4</v>
      </c>
      <c r="E2825" s="12">
        <f t="shared" si="521"/>
        <v>6</v>
      </c>
      <c r="F2825" s="124" t="str">
        <f t="shared" si="522"/>
        <v>0</v>
      </c>
      <c r="G2825" s="1">
        <f ca="1">(OFFSET(O2825,0,MATCH(Customer!$J$6,'CDH &amp; HDH'!$P$11:$X$11,0)))</f>
        <v>41</v>
      </c>
      <c r="H2825" s="1" t="str">
        <f t="shared" si="523"/>
        <v>Heating</v>
      </c>
      <c r="I2825" s="1">
        <f ca="1">OFFSET(IF($H2825="Cooling",Customer!$C$25,Customer!$C$52),E2825,D2825)</f>
        <v>66</v>
      </c>
      <c r="J2825" s="1">
        <f ca="1">OFFSET(IF($H2825="Cooling",Customer!$L$25,Customer!$L$52),$E2825,$D2825)</f>
        <v>64</v>
      </c>
      <c r="K2825" s="16">
        <f t="shared" si="524"/>
        <v>0</v>
      </c>
      <c r="L2825" s="16">
        <f t="shared" si="525"/>
        <v>0</v>
      </c>
      <c r="M2825" s="17">
        <f t="shared" ca="1" si="517"/>
        <v>25</v>
      </c>
      <c r="N2825" s="17">
        <f t="shared" ca="1" si="518"/>
        <v>23</v>
      </c>
      <c r="O2825" s="4"/>
      <c r="P2825" s="4">
        <v>42</v>
      </c>
      <c r="Q2825" s="4">
        <v>47</v>
      </c>
      <c r="R2825" s="4">
        <v>42</v>
      </c>
      <c r="S2825" s="4">
        <v>41</v>
      </c>
      <c r="T2825" s="4">
        <v>50</v>
      </c>
      <c r="U2825" s="4">
        <v>59</v>
      </c>
      <c r="V2825" s="13">
        <v>41</v>
      </c>
      <c r="W2825" s="4">
        <v>50</v>
      </c>
      <c r="X2825" s="4">
        <v>59</v>
      </c>
      <c r="Y2825">
        <f t="shared" si="526"/>
        <v>0</v>
      </c>
      <c r="Z2825">
        <f t="shared" si="527"/>
        <v>0</v>
      </c>
    </row>
    <row r="2826" spans="2:26" x14ac:dyDescent="0.25">
      <c r="B2826" s="11">
        <f t="shared" si="528"/>
        <v>44679.249999993175</v>
      </c>
      <c r="C2826" s="1">
        <f t="shared" si="519"/>
        <v>4</v>
      </c>
      <c r="D2826" s="1">
        <f t="shared" si="520"/>
        <v>4</v>
      </c>
      <c r="E2826" s="12">
        <f t="shared" si="521"/>
        <v>7</v>
      </c>
      <c r="F2826" s="124" t="str">
        <f t="shared" si="522"/>
        <v>0</v>
      </c>
      <c r="G2826" s="1">
        <f ca="1">(OFFSET(O2826,0,MATCH(Customer!$J$6,'CDH &amp; HDH'!$P$11:$X$11,0)))</f>
        <v>44</v>
      </c>
      <c r="H2826" s="1" t="str">
        <f t="shared" si="523"/>
        <v>Heating</v>
      </c>
      <c r="I2826" s="1">
        <f ca="1">OFFSET(IF($H2826="Cooling",Customer!$C$25,Customer!$C$52),E2826,D2826)</f>
        <v>66</v>
      </c>
      <c r="J2826" s="1">
        <f ca="1">OFFSET(IF($H2826="Cooling",Customer!$L$25,Customer!$L$52),$E2826,$D2826)</f>
        <v>64</v>
      </c>
      <c r="K2826" s="16">
        <f t="shared" si="524"/>
        <v>0</v>
      </c>
      <c r="L2826" s="16">
        <f t="shared" si="525"/>
        <v>0</v>
      </c>
      <c r="M2826" s="17">
        <f t="shared" ca="1" si="517"/>
        <v>22</v>
      </c>
      <c r="N2826" s="17">
        <f t="shared" ca="1" si="518"/>
        <v>20</v>
      </c>
      <c r="O2826" s="4"/>
      <c r="P2826" s="4">
        <v>49</v>
      </c>
      <c r="Q2826" s="4">
        <v>47</v>
      </c>
      <c r="R2826" s="4">
        <v>42</v>
      </c>
      <c r="S2826" s="4">
        <v>40</v>
      </c>
      <c r="T2826" s="4">
        <v>50</v>
      </c>
      <c r="U2826" s="4">
        <v>60</v>
      </c>
      <c r="V2826" s="13">
        <v>44</v>
      </c>
      <c r="W2826" s="4">
        <v>50</v>
      </c>
      <c r="X2826" s="4">
        <v>64</v>
      </c>
      <c r="Y2826">
        <f t="shared" si="526"/>
        <v>0</v>
      </c>
      <c r="Z2826">
        <f t="shared" si="527"/>
        <v>0</v>
      </c>
    </row>
    <row r="2827" spans="2:26" x14ac:dyDescent="0.25">
      <c r="B2827" s="11">
        <f t="shared" si="528"/>
        <v>44679.291666659839</v>
      </c>
      <c r="C2827" s="1">
        <f t="shared" si="519"/>
        <v>4</v>
      </c>
      <c r="D2827" s="1">
        <f t="shared" si="520"/>
        <v>4</v>
      </c>
      <c r="E2827" s="12">
        <f t="shared" si="521"/>
        <v>8</v>
      </c>
      <c r="F2827" s="124" t="str">
        <f t="shared" si="522"/>
        <v>0</v>
      </c>
      <c r="G2827" s="1">
        <f ca="1">(OFFSET(O2827,0,MATCH(Customer!$J$6,'CDH &amp; HDH'!$P$11:$X$11,0)))</f>
        <v>49</v>
      </c>
      <c r="H2827" s="1" t="str">
        <f t="shared" si="523"/>
        <v>Heating</v>
      </c>
      <c r="I2827" s="1">
        <f ca="1">OFFSET(IF($H2827="Cooling",Customer!$C$25,Customer!$C$52),E2827,D2827)</f>
        <v>70</v>
      </c>
      <c r="J2827" s="1">
        <f ca="1">OFFSET(IF($H2827="Cooling",Customer!$L$25,Customer!$L$52),$E2827,$D2827)</f>
        <v>70</v>
      </c>
      <c r="K2827" s="16">
        <f t="shared" si="524"/>
        <v>0</v>
      </c>
      <c r="L2827" s="16">
        <f t="shared" si="525"/>
        <v>0</v>
      </c>
      <c r="M2827" s="17">
        <f t="shared" ca="1" si="517"/>
        <v>21</v>
      </c>
      <c r="N2827" s="17">
        <f t="shared" ca="1" si="518"/>
        <v>21</v>
      </c>
      <c r="O2827" s="4"/>
      <c r="P2827" s="4">
        <v>54</v>
      </c>
      <c r="Q2827" s="4">
        <v>48</v>
      </c>
      <c r="R2827" s="4">
        <v>42</v>
      </c>
      <c r="S2827" s="4">
        <v>39</v>
      </c>
      <c r="T2827" s="4">
        <v>52</v>
      </c>
      <c r="U2827" s="4">
        <v>62</v>
      </c>
      <c r="V2827" s="13">
        <v>49</v>
      </c>
      <c r="W2827" s="4">
        <v>50</v>
      </c>
      <c r="X2827" s="4">
        <v>68</v>
      </c>
      <c r="Y2827">
        <f t="shared" si="526"/>
        <v>0</v>
      </c>
      <c r="Z2827">
        <f t="shared" si="527"/>
        <v>0</v>
      </c>
    </row>
    <row r="2828" spans="2:26" x14ac:dyDescent="0.25">
      <c r="B2828" s="11">
        <f t="shared" si="528"/>
        <v>44679.333333326504</v>
      </c>
      <c r="C2828" s="1">
        <f t="shared" si="519"/>
        <v>4</v>
      </c>
      <c r="D2828" s="1">
        <f t="shared" si="520"/>
        <v>4</v>
      </c>
      <c r="E2828" s="12">
        <f t="shared" si="521"/>
        <v>9</v>
      </c>
      <c r="F2828" s="124" t="str">
        <f t="shared" si="522"/>
        <v>0</v>
      </c>
      <c r="G2828" s="1">
        <f ca="1">(OFFSET(O2828,0,MATCH(Customer!$J$6,'CDH &amp; HDH'!$P$11:$X$11,0)))</f>
        <v>55</v>
      </c>
      <c r="H2828" s="1" t="str">
        <f t="shared" si="523"/>
        <v>Heating</v>
      </c>
      <c r="I2828" s="1">
        <f ca="1">OFFSET(IF($H2828="Cooling",Customer!$C$25,Customer!$C$52),E2828,D2828)</f>
        <v>70</v>
      </c>
      <c r="J2828" s="1">
        <f ca="1">OFFSET(IF($H2828="Cooling",Customer!$L$25,Customer!$L$52),$E2828,$D2828)</f>
        <v>70</v>
      </c>
      <c r="K2828" s="16">
        <f t="shared" si="524"/>
        <v>0</v>
      </c>
      <c r="L2828" s="16">
        <f t="shared" si="525"/>
        <v>0</v>
      </c>
      <c r="M2828" s="17">
        <f t="shared" ref="M2828:M2891" ca="1" si="529">IF($H2828="Cooling",0,MAX(0,I2828-$G2828))</f>
        <v>15</v>
      </c>
      <c r="N2828" s="17">
        <f t="shared" ref="N2828:N2891" ca="1" si="530">IF($H2828="Cooling",0,MAX(0,J2828-$G2828))</f>
        <v>15</v>
      </c>
      <c r="O2828" s="4"/>
      <c r="P2828" s="4">
        <v>60</v>
      </c>
      <c r="Q2828" s="4">
        <v>48</v>
      </c>
      <c r="R2828" s="4">
        <v>43</v>
      </c>
      <c r="S2828" s="4">
        <v>39</v>
      </c>
      <c r="T2828" s="4">
        <v>52</v>
      </c>
      <c r="U2828" s="4">
        <v>64</v>
      </c>
      <c r="V2828" s="13">
        <v>55</v>
      </c>
      <c r="W2828" s="4">
        <v>51</v>
      </c>
      <c r="X2828" s="4">
        <v>72</v>
      </c>
      <c r="Y2828">
        <f t="shared" si="526"/>
        <v>0</v>
      </c>
      <c r="Z2828">
        <f t="shared" si="527"/>
        <v>0</v>
      </c>
    </row>
    <row r="2829" spans="2:26" x14ac:dyDescent="0.25">
      <c r="B2829" s="11">
        <f t="shared" si="528"/>
        <v>44679.374999993168</v>
      </c>
      <c r="C2829" s="1">
        <f t="shared" ref="C2829:C2892" si="531">MONTH(B2829)</f>
        <v>4</v>
      </c>
      <c r="D2829" s="1">
        <f t="shared" ref="D2829:D2892" si="532">WEEKDAY(B2829,2)</f>
        <v>4</v>
      </c>
      <c r="E2829" s="12">
        <f t="shared" ref="E2829:E2892" si="533">HOUR(B2829)+1</f>
        <v>10</v>
      </c>
      <c r="F2829" s="124" t="str">
        <f t="shared" ref="F2829:F2892" si="534">IF(AND(C2829&gt;5,C2829&lt;9,D2829&lt;6,E2829&gt;14,E2829&lt;19),"1",IF(AND(OR(E2829=8,E2829=9,E2829=19,E2829=20),C2829&lt;3,D2829&lt;6),"1","0"))</f>
        <v>0</v>
      </c>
      <c r="G2829" s="1">
        <f ca="1">(OFFSET(O2829,0,MATCH(Customer!$J$6,'CDH &amp; HDH'!$P$11:$X$11,0)))</f>
        <v>59</v>
      </c>
      <c r="H2829" s="1" t="str">
        <f t="shared" ref="H2829:H2892" si="535">IF(AND(C2829&gt;=5,C2829&lt;=9),"Cooling","Heating")</f>
        <v>Heating</v>
      </c>
      <c r="I2829" s="1">
        <f ca="1">OFFSET(IF($H2829="Cooling",Customer!$C$25,Customer!$C$52),E2829,D2829)</f>
        <v>70</v>
      </c>
      <c r="J2829" s="1">
        <f ca="1">OFFSET(IF($H2829="Cooling",Customer!$L$25,Customer!$L$52),$E2829,$D2829)</f>
        <v>70</v>
      </c>
      <c r="K2829" s="16">
        <f t="shared" ref="K2829:K2891" si="536">IF($H2829="Heating",0,MAX(0,$G2829-I2829))</f>
        <v>0</v>
      </c>
      <c r="L2829" s="16">
        <f t="shared" ref="L2829:L2891" si="537">IF($H2829="Heating",0,MAX(0,$G2829-J2829))</f>
        <v>0</v>
      </c>
      <c r="M2829" s="17">
        <f t="shared" ca="1" si="529"/>
        <v>11</v>
      </c>
      <c r="N2829" s="17">
        <f t="shared" ca="1" si="530"/>
        <v>11</v>
      </c>
      <c r="O2829" s="4"/>
      <c r="P2829" s="4">
        <v>65</v>
      </c>
      <c r="Q2829" s="4">
        <v>48</v>
      </c>
      <c r="R2829" s="4">
        <v>43</v>
      </c>
      <c r="S2829" s="4">
        <v>41</v>
      </c>
      <c r="T2829" s="4">
        <v>54</v>
      </c>
      <c r="U2829" s="4">
        <v>65</v>
      </c>
      <c r="V2829" s="13">
        <v>59</v>
      </c>
      <c r="W2829" s="4">
        <v>51</v>
      </c>
      <c r="X2829" s="4">
        <v>83</v>
      </c>
      <c r="Y2829">
        <f t="shared" ref="Y2829:Y2892" si="538">1.08*400*K2829</f>
        <v>0</v>
      </c>
      <c r="Z2829">
        <f t="shared" ref="Z2829:Z2892" si="539">1.08*400*L2829</f>
        <v>0</v>
      </c>
    </row>
    <row r="2830" spans="2:26" x14ac:dyDescent="0.25">
      <c r="B2830" s="11">
        <f t="shared" ref="B2830:B2893" si="540">B2829+1/24</f>
        <v>44679.416666659832</v>
      </c>
      <c r="C2830" s="1">
        <f t="shared" si="531"/>
        <v>4</v>
      </c>
      <c r="D2830" s="1">
        <f t="shared" si="532"/>
        <v>4</v>
      </c>
      <c r="E2830" s="12">
        <f t="shared" si="533"/>
        <v>11</v>
      </c>
      <c r="F2830" s="124" t="str">
        <f t="shared" si="534"/>
        <v>0</v>
      </c>
      <c r="G2830" s="1">
        <f ca="1">(OFFSET(O2830,0,MATCH(Customer!$J$6,'CDH &amp; HDH'!$P$11:$X$11,0)))</f>
        <v>62</v>
      </c>
      <c r="H2830" s="1" t="str">
        <f t="shared" si="535"/>
        <v>Heating</v>
      </c>
      <c r="I2830" s="1">
        <f ca="1">OFFSET(IF($H2830="Cooling",Customer!$C$25,Customer!$C$52),E2830,D2830)</f>
        <v>70</v>
      </c>
      <c r="J2830" s="1">
        <f ca="1">OFFSET(IF($H2830="Cooling",Customer!$L$25,Customer!$L$52),$E2830,$D2830)</f>
        <v>70</v>
      </c>
      <c r="K2830" s="16">
        <f t="shared" si="536"/>
        <v>0</v>
      </c>
      <c r="L2830" s="16">
        <f t="shared" si="537"/>
        <v>0</v>
      </c>
      <c r="M2830" s="17">
        <f t="shared" ca="1" si="529"/>
        <v>8</v>
      </c>
      <c r="N2830" s="17">
        <f t="shared" ca="1" si="530"/>
        <v>8</v>
      </c>
      <c r="O2830" s="4"/>
      <c r="P2830" s="4">
        <v>63</v>
      </c>
      <c r="Q2830" s="4">
        <v>47</v>
      </c>
      <c r="R2830" s="4">
        <v>44</v>
      </c>
      <c r="S2830" s="4">
        <v>41</v>
      </c>
      <c r="T2830" s="4">
        <v>61</v>
      </c>
      <c r="U2830" s="4">
        <v>65</v>
      </c>
      <c r="V2830" s="13">
        <v>62</v>
      </c>
      <c r="W2830" s="4">
        <v>51</v>
      </c>
      <c r="X2830" s="4">
        <v>85</v>
      </c>
      <c r="Y2830">
        <f t="shared" si="538"/>
        <v>0</v>
      </c>
      <c r="Z2830">
        <f t="shared" si="539"/>
        <v>0</v>
      </c>
    </row>
    <row r="2831" spans="2:26" x14ac:dyDescent="0.25">
      <c r="B2831" s="11">
        <f t="shared" si="540"/>
        <v>44679.458333326496</v>
      </c>
      <c r="C2831" s="1">
        <f t="shared" si="531"/>
        <v>4</v>
      </c>
      <c r="D2831" s="1">
        <f t="shared" si="532"/>
        <v>4</v>
      </c>
      <c r="E2831" s="12">
        <f t="shared" si="533"/>
        <v>12</v>
      </c>
      <c r="F2831" s="124" t="str">
        <f t="shared" si="534"/>
        <v>0</v>
      </c>
      <c r="G2831" s="1">
        <f ca="1">(OFFSET(O2831,0,MATCH(Customer!$J$6,'CDH &amp; HDH'!$P$11:$X$11,0)))</f>
        <v>64</v>
      </c>
      <c r="H2831" s="1" t="str">
        <f t="shared" si="535"/>
        <v>Heating</v>
      </c>
      <c r="I2831" s="1">
        <f ca="1">OFFSET(IF($H2831="Cooling",Customer!$C$25,Customer!$C$52),E2831,D2831)</f>
        <v>70</v>
      </c>
      <c r="J2831" s="1">
        <f ca="1">OFFSET(IF($H2831="Cooling",Customer!$L$25,Customer!$L$52),$E2831,$D2831)</f>
        <v>70</v>
      </c>
      <c r="K2831" s="16">
        <f t="shared" si="536"/>
        <v>0</v>
      </c>
      <c r="L2831" s="16">
        <f t="shared" si="537"/>
        <v>0</v>
      </c>
      <c r="M2831" s="17">
        <f t="shared" ca="1" si="529"/>
        <v>6</v>
      </c>
      <c r="N2831" s="17">
        <f t="shared" ca="1" si="530"/>
        <v>6</v>
      </c>
      <c r="O2831" s="4"/>
      <c r="P2831" s="4">
        <v>62</v>
      </c>
      <c r="Q2831" s="4">
        <v>46</v>
      </c>
      <c r="R2831" s="4">
        <v>44</v>
      </c>
      <c r="S2831" s="4">
        <v>40</v>
      </c>
      <c r="T2831" s="4">
        <v>63</v>
      </c>
      <c r="U2831" s="4">
        <v>67</v>
      </c>
      <c r="V2831" s="13">
        <v>64</v>
      </c>
      <c r="W2831" s="4">
        <v>50</v>
      </c>
      <c r="X2831" s="4">
        <v>88</v>
      </c>
      <c r="Y2831">
        <f t="shared" si="538"/>
        <v>0</v>
      </c>
      <c r="Z2831">
        <f t="shared" si="539"/>
        <v>0</v>
      </c>
    </row>
    <row r="2832" spans="2:26" x14ac:dyDescent="0.25">
      <c r="B2832" s="11">
        <f t="shared" si="540"/>
        <v>44679.499999993161</v>
      </c>
      <c r="C2832" s="1">
        <f t="shared" si="531"/>
        <v>4</v>
      </c>
      <c r="D2832" s="1">
        <f t="shared" si="532"/>
        <v>4</v>
      </c>
      <c r="E2832" s="12">
        <f t="shared" si="533"/>
        <v>13</v>
      </c>
      <c r="F2832" s="124" t="str">
        <f t="shared" si="534"/>
        <v>0</v>
      </c>
      <c r="G2832" s="1">
        <f ca="1">(OFFSET(O2832,0,MATCH(Customer!$J$6,'CDH &amp; HDH'!$P$11:$X$11,0)))</f>
        <v>66</v>
      </c>
      <c r="H2832" s="1" t="str">
        <f t="shared" si="535"/>
        <v>Heating</v>
      </c>
      <c r="I2832" s="1">
        <f ca="1">OFFSET(IF($H2832="Cooling",Customer!$C$25,Customer!$C$52),E2832,D2832)</f>
        <v>70</v>
      </c>
      <c r="J2832" s="1">
        <f ca="1">OFFSET(IF($H2832="Cooling",Customer!$L$25,Customer!$L$52),$E2832,$D2832)</f>
        <v>70</v>
      </c>
      <c r="K2832" s="16">
        <f t="shared" si="536"/>
        <v>0</v>
      </c>
      <c r="L2832" s="16">
        <f t="shared" si="537"/>
        <v>0</v>
      </c>
      <c r="M2832" s="17">
        <f t="shared" ca="1" si="529"/>
        <v>4</v>
      </c>
      <c r="N2832" s="17">
        <f t="shared" ca="1" si="530"/>
        <v>4</v>
      </c>
      <c r="O2832" s="4"/>
      <c r="P2832" s="4">
        <v>63</v>
      </c>
      <c r="Q2832" s="4">
        <v>46</v>
      </c>
      <c r="R2832" s="4">
        <v>45</v>
      </c>
      <c r="S2832" s="4">
        <v>40</v>
      </c>
      <c r="T2832" s="4">
        <v>64</v>
      </c>
      <c r="U2832" s="4">
        <v>67</v>
      </c>
      <c r="V2832" s="13">
        <v>66</v>
      </c>
      <c r="W2832" s="4">
        <v>50</v>
      </c>
      <c r="X2832" s="4">
        <v>90</v>
      </c>
      <c r="Y2832">
        <f t="shared" si="538"/>
        <v>0</v>
      </c>
      <c r="Z2832">
        <f t="shared" si="539"/>
        <v>0</v>
      </c>
    </row>
    <row r="2833" spans="2:26" x14ac:dyDescent="0.25">
      <c r="B2833" s="11">
        <f t="shared" si="540"/>
        <v>44679.541666659825</v>
      </c>
      <c r="C2833" s="1">
        <f t="shared" si="531"/>
        <v>4</v>
      </c>
      <c r="D2833" s="1">
        <f t="shared" si="532"/>
        <v>4</v>
      </c>
      <c r="E2833" s="12">
        <f t="shared" si="533"/>
        <v>14</v>
      </c>
      <c r="F2833" s="124" t="str">
        <f t="shared" si="534"/>
        <v>0</v>
      </c>
      <c r="G2833" s="1">
        <f ca="1">(OFFSET(O2833,0,MATCH(Customer!$J$6,'CDH &amp; HDH'!$P$11:$X$11,0)))</f>
        <v>66</v>
      </c>
      <c r="H2833" s="1" t="str">
        <f t="shared" si="535"/>
        <v>Heating</v>
      </c>
      <c r="I2833" s="1">
        <f ca="1">OFFSET(IF($H2833="Cooling",Customer!$C$25,Customer!$C$52),E2833,D2833)</f>
        <v>70</v>
      </c>
      <c r="J2833" s="1">
        <f ca="1">OFFSET(IF($H2833="Cooling",Customer!$L$25,Customer!$L$52),$E2833,$D2833)</f>
        <v>70</v>
      </c>
      <c r="K2833" s="16">
        <f t="shared" si="536"/>
        <v>0</v>
      </c>
      <c r="L2833" s="16">
        <f t="shared" si="537"/>
        <v>0</v>
      </c>
      <c r="M2833" s="17">
        <f t="shared" ca="1" si="529"/>
        <v>4</v>
      </c>
      <c r="N2833" s="17">
        <f t="shared" ca="1" si="530"/>
        <v>4</v>
      </c>
      <c r="O2833" s="4"/>
      <c r="P2833" s="4">
        <v>62</v>
      </c>
      <c r="Q2833" s="4">
        <v>47</v>
      </c>
      <c r="R2833" s="4">
        <v>45</v>
      </c>
      <c r="S2833" s="4">
        <v>39</v>
      </c>
      <c r="T2833" s="4">
        <v>70</v>
      </c>
      <c r="U2833" s="4">
        <v>68</v>
      </c>
      <c r="V2833" s="13">
        <v>66</v>
      </c>
      <c r="W2833" s="4">
        <v>50</v>
      </c>
      <c r="X2833" s="4">
        <v>89</v>
      </c>
      <c r="Y2833">
        <f t="shared" si="538"/>
        <v>0</v>
      </c>
      <c r="Z2833">
        <f t="shared" si="539"/>
        <v>0</v>
      </c>
    </row>
    <row r="2834" spans="2:26" x14ac:dyDescent="0.25">
      <c r="B2834" s="11">
        <f t="shared" si="540"/>
        <v>44679.583333326489</v>
      </c>
      <c r="C2834" s="1">
        <f t="shared" si="531"/>
        <v>4</v>
      </c>
      <c r="D2834" s="1">
        <f t="shared" si="532"/>
        <v>4</v>
      </c>
      <c r="E2834" s="12">
        <f t="shared" si="533"/>
        <v>15</v>
      </c>
      <c r="F2834" s="124" t="str">
        <f t="shared" si="534"/>
        <v>0</v>
      </c>
      <c r="G2834" s="1">
        <f ca="1">(OFFSET(O2834,0,MATCH(Customer!$J$6,'CDH &amp; HDH'!$P$11:$X$11,0)))</f>
        <v>67</v>
      </c>
      <c r="H2834" s="1" t="str">
        <f t="shared" si="535"/>
        <v>Heating</v>
      </c>
      <c r="I2834" s="1">
        <f ca="1">OFFSET(IF($H2834="Cooling",Customer!$C$25,Customer!$C$52),E2834,D2834)</f>
        <v>70</v>
      </c>
      <c r="J2834" s="1">
        <f ca="1">OFFSET(IF($H2834="Cooling",Customer!$L$25,Customer!$L$52),$E2834,$D2834)</f>
        <v>70</v>
      </c>
      <c r="K2834" s="16">
        <f t="shared" si="536"/>
        <v>0</v>
      </c>
      <c r="L2834" s="16">
        <f t="shared" si="537"/>
        <v>0</v>
      </c>
      <c r="M2834" s="17">
        <f t="shared" ca="1" si="529"/>
        <v>3</v>
      </c>
      <c r="N2834" s="17">
        <f t="shared" ca="1" si="530"/>
        <v>3</v>
      </c>
      <c r="O2834" s="4"/>
      <c r="P2834" s="4">
        <v>56</v>
      </c>
      <c r="Q2834" s="4">
        <v>46</v>
      </c>
      <c r="R2834" s="4">
        <v>45</v>
      </c>
      <c r="S2834" s="4">
        <v>39</v>
      </c>
      <c r="T2834" s="4">
        <v>72</v>
      </c>
      <c r="U2834" s="4">
        <v>69</v>
      </c>
      <c r="V2834" s="13">
        <v>67</v>
      </c>
      <c r="W2834" s="4">
        <v>52</v>
      </c>
      <c r="X2834" s="4">
        <v>89</v>
      </c>
      <c r="Y2834">
        <f t="shared" si="538"/>
        <v>0</v>
      </c>
      <c r="Z2834">
        <f t="shared" si="539"/>
        <v>0</v>
      </c>
    </row>
    <row r="2835" spans="2:26" x14ac:dyDescent="0.25">
      <c r="B2835" s="11">
        <f t="shared" si="540"/>
        <v>44679.624999993153</v>
      </c>
      <c r="C2835" s="1">
        <f t="shared" si="531"/>
        <v>4</v>
      </c>
      <c r="D2835" s="1">
        <f t="shared" si="532"/>
        <v>4</v>
      </c>
      <c r="E2835" s="12">
        <f t="shared" si="533"/>
        <v>16</v>
      </c>
      <c r="F2835" s="124" t="str">
        <f t="shared" si="534"/>
        <v>0</v>
      </c>
      <c r="G2835" s="1">
        <f ca="1">(OFFSET(O2835,0,MATCH(Customer!$J$6,'CDH &amp; HDH'!$P$11:$X$11,0)))</f>
        <v>66</v>
      </c>
      <c r="H2835" s="1" t="str">
        <f t="shared" si="535"/>
        <v>Heating</v>
      </c>
      <c r="I2835" s="1">
        <f ca="1">OFFSET(IF($H2835="Cooling",Customer!$C$25,Customer!$C$52),E2835,D2835)</f>
        <v>70</v>
      </c>
      <c r="J2835" s="1">
        <f ca="1">OFFSET(IF($H2835="Cooling",Customer!$L$25,Customer!$L$52),$E2835,$D2835)</f>
        <v>70</v>
      </c>
      <c r="K2835" s="16">
        <f t="shared" si="536"/>
        <v>0</v>
      </c>
      <c r="L2835" s="16">
        <f t="shared" si="537"/>
        <v>0</v>
      </c>
      <c r="M2835" s="17">
        <f t="shared" ca="1" si="529"/>
        <v>4</v>
      </c>
      <c r="N2835" s="17">
        <f t="shared" ca="1" si="530"/>
        <v>4</v>
      </c>
      <c r="O2835" s="4"/>
      <c r="P2835" s="4">
        <v>58</v>
      </c>
      <c r="Q2835" s="4">
        <v>46</v>
      </c>
      <c r="R2835" s="4">
        <v>45</v>
      </c>
      <c r="S2835" s="4">
        <v>39</v>
      </c>
      <c r="T2835" s="4">
        <v>72</v>
      </c>
      <c r="U2835" s="4">
        <v>68</v>
      </c>
      <c r="V2835" s="13">
        <v>66</v>
      </c>
      <c r="W2835" s="4">
        <v>52</v>
      </c>
      <c r="X2835" s="4">
        <v>88</v>
      </c>
      <c r="Y2835">
        <f t="shared" si="538"/>
        <v>0</v>
      </c>
      <c r="Z2835">
        <f t="shared" si="539"/>
        <v>0</v>
      </c>
    </row>
    <row r="2836" spans="2:26" x14ac:dyDescent="0.25">
      <c r="B2836" s="11">
        <f t="shared" si="540"/>
        <v>44679.666666659818</v>
      </c>
      <c r="C2836" s="1">
        <f t="shared" si="531"/>
        <v>4</v>
      </c>
      <c r="D2836" s="1">
        <f t="shared" si="532"/>
        <v>4</v>
      </c>
      <c r="E2836" s="12">
        <f t="shared" si="533"/>
        <v>17</v>
      </c>
      <c r="F2836" s="124" t="str">
        <f t="shared" si="534"/>
        <v>0</v>
      </c>
      <c r="G2836" s="1">
        <f ca="1">(OFFSET(O2836,0,MATCH(Customer!$J$6,'CDH &amp; HDH'!$P$11:$X$11,0)))</f>
        <v>67</v>
      </c>
      <c r="H2836" s="1" t="str">
        <f t="shared" si="535"/>
        <v>Heating</v>
      </c>
      <c r="I2836" s="1">
        <f ca="1">OFFSET(IF($H2836="Cooling",Customer!$C$25,Customer!$C$52),E2836,D2836)</f>
        <v>70</v>
      </c>
      <c r="J2836" s="1">
        <f ca="1">OFFSET(IF($H2836="Cooling",Customer!$L$25,Customer!$L$52),$E2836,$D2836)</f>
        <v>70</v>
      </c>
      <c r="K2836" s="16">
        <f t="shared" si="536"/>
        <v>0</v>
      </c>
      <c r="L2836" s="16">
        <f t="shared" si="537"/>
        <v>0</v>
      </c>
      <c r="M2836" s="17">
        <f t="shared" ca="1" si="529"/>
        <v>3</v>
      </c>
      <c r="N2836" s="17">
        <f t="shared" ca="1" si="530"/>
        <v>3</v>
      </c>
      <c r="O2836" s="4"/>
      <c r="P2836" s="4">
        <v>60</v>
      </c>
      <c r="Q2836" s="4">
        <v>46</v>
      </c>
      <c r="R2836" s="4">
        <v>45</v>
      </c>
      <c r="S2836" s="4">
        <v>38</v>
      </c>
      <c r="T2836" s="4">
        <v>68</v>
      </c>
      <c r="U2836" s="4">
        <v>68</v>
      </c>
      <c r="V2836" s="13">
        <v>67</v>
      </c>
      <c r="W2836" s="4">
        <v>52</v>
      </c>
      <c r="X2836" s="4">
        <v>86</v>
      </c>
      <c r="Y2836">
        <f t="shared" si="538"/>
        <v>0</v>
      </c>
      <c r="Z2836">
        <f t="shared" si="539"/>
        <v>0</v>
      </c>
    </row>
    <row r="2837" spans="2:26" x14ac:dyDescent="0.25">
      <c r="B2837" s="11">
        <f t="shared" si="540"/>
        <v>44679.708333326482</v>
      </c>
      <c r="C2837" s="1">
        <f t="shared" si="531"/>
        <v>4</v>
      </c>
      <c r="D2837" s="1">
        <f t="shared" si="532"/>
        <v>4</v>
      </c>
      <c r="E2837" s="12">
        <f t="shared" si="533"/>
        <v>18</v>
      </c>
      <c r="F2837" s="124" t="str">
        <f t="shared" si="534"/>
        <v>0</v>
      </c>
      <c r="G2837" s="1">
        <f ca="1">(OFFSET(O2837,0,MATCH(Customer!$J$6,'CDH &amp; HDH'!$P$11:$X$11,0)))</f>
        <v>64</v>
      </c>
      <c r="H2837" s="1" t="str">
        <f t="shared" si="535"/>
        <v>Heating</v>
      </c>
      <c r="I2837" s="1">
        <f ca="1">OFFSET(IF($H2837="Cooling",Customer!$C$25,Customer!$C$52),E2837,D2837)</f>
        <v>70</v>
      </c>
      <c r="J2837" s="1">
        <f ca="1">OFFSET(IF($H2837="Cooling",Customer!$L$25,Customer!$L$52),$E2837,$D2837)</f>
        <v>70</v>
      </c>
      <c r="K2837" s="16">
        <f t="shared" si="536"/>
        <v>0</v>
      </c>
      <c r="L2837" s="16">
        <f t="shared" si="537"/>
        <v>0</v>
      </c>
      <c r="M2837" s="17">
        <f t="shared" ca="1" si="529"/>
        <v>6</v>
      </c>
      <c r="N2837" s="17">
        <f t="shared" ca="1" si="530"/>
        <v>6</v>
      </c>
      <c r="O2837" s="4"/>
      <c r="P2837" s="4">
        <v>56</v>
      </c>
      <c r="Q2837" s="4">
        <v>45</v>
      </c>
      <c r="R2837" s="4">
        <v>44</v>
      </c>
      <c r="S2837" s="4">
        <v>39</v>
      </c>
      <c r="T2837" s="4">
        <v>66</v>
      </c>
      <c r="U2837" s="4">
        <v>67</v>
      </c>
      <c r="V2837" s="13">
        <v>64</v>
      </c>
      <c r="W2837" s="4">
        <v>51</v>
      </c>
      <c r="X2837" s="4">
        <v>84</v>
      </c>
      <c r="Y2837">
        <f t="shared" si="538"/>
        <v>0</v>
      </c>
      <c r="Z2837">
        <f t="shared" si="539"/>
        <v>0</v>
      </c>
    </row>
    <row r="2838" spans="2:26" x14ac:dyDescent="0.25">
      <c r="B2838" s="11">
        <f t="shared" si="540"/>
        <v>44679.749999993146</v>
      </c>
      <c r="C2838" s="1">
        <f t="shared" si="531"/>
        <v>4</v>
      </c>
      <c r="D2838" s="1">
        <f t="shared" si="532"/>
        <v>4</v>
      </c>
      <c r="E2838" s="12">
        <f t="shared" si="533"/>
        <v>19</v>
      </c>
      <c r="F2838" s="124" t="str">
        <f t="shared" si="534"/>
        <v>0</v>
      </c>
      <c r="G2838" s="1">
        <f ca="1">(OFFSET(O2838,0,MATCH(Customer!$J$6,'CDH &amp; HDH'!$P$11:$X$11,0)))</f>
        <v>62</v>
      </c>
      <c r="H2838" s="1" t="str">
        <f t="shared" si="535"/>
        <v>Heating</v>
      </c>
      <c r="I2838" s="1">
        <f ca="1">OFFSET(IF($H2838="Cooling",Customer!$C$25,Customer!$C$52),E2838,D2838)</f>
        <v>66</v>
      </c>
      <c r="J2838" s="1">
        <f ca="1">OFFSET(IF($H2838="Cooling",Customer!$L$25,Customer!$L$52),$E2838,$D2838)</f>
        <v>64</v>
      </c>
      <c r="K2838" s="16">
        <f t="shared" si="536"/>
        <v>0</v>
      </c>
      <c r="L2838" s="16">
        <f t="shared" si="537"/>
        <v>0</v>
      </c>
      <c r="M2838" s="17">
        <f t="shared" ca="1" si="529"/>
        <v>4</v>
      </c>
      <c r="N2838" s="17">
        <f t="shared" ca="1" si="530"/>
        <v>2</v>
      </c>
      <c r="O2838" s="4"/>
      <c r="P2838" s="4">
        <v>50</v>
      </c>
      <c r="Q2838" s="4">
        <v>45</v>
      </c>
      <c r="R2838" s="4">
        <v>44</v>
      </c>
      <c r="S2838" s="4">
        <v>37</v>
      </c>
      <c r="T2838" s="4">
        <v>64</v>
      </c>
      <c r="U2838" s="4">
        <v>64</v>
      </c>
      <c r="V2838" s="13">
        <v>62</v>
      </c>
      <c r="W2838" s="4">
        <v>50</v>
      </c>
      <c r="X2838" s="4">
        <v>82</v>
      </c>
      <c r="Y2838">
        <f t="shared" si="538"/>
        <v>0</v>
      </c>
      <c r="Z2838">
        <f t="shared" si="539"/>
        <v>0</v>
      </c>
    </row>
    <row r="2839" spans="2:26" x14ac:dyDescent="0.25">
      <c r="B2839" s="11">
        <f t="shared" si="540"/>
        <v>44679.79166665981</v>
      </c>
      <c r="C2839" s="1">
        <f t="shared" si="531"/>
        <v>4</v>
      </c>
      <c r="D2839" s="1">
        <f t="shared" si="532"/>
        <v>4</v>
      </c>
      <c r="E2839" s="12">
        <f t="shared" si="533"/>
        <v>20</v>
      </c>
      <c r="F2839" s="124" t="str">
        <f t="shared" si="534"/>
        <v>0</v>
      </c>
      <c r="G2839" s="1">
        <f ca="1">(OFFSET(O2839,0,MATCH(Customer!$J$6,'CDH &amp; HDH'!$P$11:$X$11,0)))</f>
        <v>60</v>
      </c>
      <c r="H2839" s="1" t="str">
        <f t="shared" si="535"/>
        <v>Heating</v>
      </c>
      <c r="I2839" s="1">
        <f ca="1">OFFSET(IF($H2839="Cooling",Customer!$C$25,Customer!$C$52),E2839,D2839)</f>
        <v>66</v>
      </c>
      <c r="J2839" s="1">
        <f ca="1">OFFSET(IF($H2839="Cooling",Customer!$L$25,Customer!$L$52),$E2839,$D2839)</f>
        <v>64</v>
      </c>
      <c r="K2839" s="16">
        <f t="shared" si="536"/>
        <v>0</v>
      </c>
      <c r="L2839" s="16">
        <f t="shared" si="537"/>
        <v>0</v>
      </c>
      <c r="M2839" s="17">
        <f t="shared" ca="1" si="529"/>
        <v>6</v>
      </c>
      <c r="N2839" s="17">
        <f t="shared" ca="1" si="530"/>
        <v>4</v>
      </c>
      <c r="O2839" s="4"/>
      <c r="P2839" s="4">
        <v>50</v>
      </c>
      <c r="Q2839" s="4">
        <v>44</v>
      </c>
      <c r="R2839" s="4">
        <v>44</v>
      </c>
      <c r="S2839" s="4">
        <v>36</v>
      </c>
      <c r="T2839" s="4">
        <v>61</v>
      </c>
      <c r="U2839" s="4">
        <v>62</v>
      </c>
      <c r="V2839" s="13">
        <v>60</v>
      </c>
      <c r="W2839" s="4">
        <v>49</v>
      </c>
      <c r="X2839" s="4">
        <v>81</v>
      </c>
      <c r="Y2839">
        <f t="shared" si="538"/>
        <v>0</v>
      </c>
      <c r="Z2839">
        <f t="shared" si="539"/>
        <v>0</v>
      </c>
    </row>
    <row r="2840" spans="2:26" x14ac:dyDescent="0.25">
      <c r="B2840" s="11">
        <f t="shared" si="540"/>
        <v>44679.833333326475</v>
      </c>
      <c r="C2840" s="1">
        <f t="shared" si="531"/>
        <v>4</v>
      </c>
      <c r="D2840" s="1">
        <f t="shared" si="532"/>
        <v>4</v>
      </c>
      <c r="E2840" s="12">
        <f t="shared" si="533"/>
        <v>21</v>
      </c>
      <c r="F2840" s="124" t="str">
        <f t="shared" si="534"/>
        <v>0</v>
      </c>
      <c r="G2840" s="1">
        <f ca="1">(OFFSET(O2840,0,MATCH(Customer!$J$6,'CDH &amp; HDH'!$P$11:$X$11,0)))</f>
        <v>58</v>
      </c>
      <c r="H2840" s="1" t="str">
        <f t="shared" si="535"/>
        <v>Heating</v>
      </c>
      <c r="I2840" s="1">
        <f ca="1">OFFSET(IF($H2840="Cooling",Customer!$C$25,Customer!$C$52),E2840,D2840)</f>
        <v>66</v>
      </c>
      <c r="J2840" s="1">
        <f ca="1">OFFSET(IF($H2840="Cooling",Customer!$L$25,Customer!$L$52),$E2840,$D2840)</f>
        <v>64</v>
      </c>
      <c r="K2840" s="16">
        <f t="shared" si="536"/>
        <v>0</v>
      </c>
      <c r="L2840" s="16">
        <f t="shared" si="537"/>
        <v>0</v>
      </c>
      <c r="M2840" s="17">
        <f t="shared" ca="1" si="529"/>
        <v>8</v>
      </c>
      <c r="N2840" s="17">
        <f t="shared" ca="1" si="530"/>
        <v>6</v>
      </c>
      <c r="O2840" s="4"/>
      <c r="P2840" s="4">
        <v>51</v>
      </c>
      <c r="Q2840" s="4">
        <v>44</v>
      </c>
      <c r="R2840" s="4">
        <v>43</v>
      </c>
      <c r="S2840" s="4">
        <v>36</v>
      </c>
      <c r="T2840" s="4">
        <v>63</v>
      </c>
      <c r="U2840" s="4">
        <v>59</v>
      </c>
      <c r="V2840" s="13">
        <v>58</v>
      </c>
      <c r="W2840" s="4">
        <v>48</v>
      </c>
      <c r="X2840" s="4">
        <v>78</v>
      </c>
      <c r="Y2840">
        <f t="shared" si="538"/>
        <v>0</v>
      </c>
      <c r="Z2840">
        <f t="shared" si="539"/>
        <v>0</v>
      </c>
    </row>
    <row r="2841" spans="2:26" x14ac:dyDescent="0.25">
      <c r="B2841" s="11">
        <f t="shared" si="540"/>
        <v>44679.874999993139</v>
      </c>
      <c r="C2841" s="1">
        <f t="shared" si="531"/>
        <v>4</v>
      </c>
      <c r="D2841" s="1">
        <f t="shared" si="532"/>
        <v>4</v>
      </c>
      <c r="E2841" s="12">
        <f t="shared" si="533"/>
        <v>22</v>
      </c>
      <c r="F2841" s="124" t="str">
        <f t="shared" si="534"/>
        <v>0</v>
      </c>
      <c r="G2841" s="1">
        <f ca="1">(OFFSET(O2841,0,MATCH(Customer!$J$6,'CDH &amp; HDH'!$P$11:$X$11,0)))</f>
        <v>54</v>
      </c>
      <c r="H2841" s="1" t="str">
        <f t="shared" si="535"/>
        <v>Heating</v>
      </c>
      <c r="I2841" s="1">
        <f ca="1">OFFSET(IF($H2841="Cooling",Customer!$C$25,Customer!$C$52),E2841,D2841)</f>
        <v>66</v>
      </c>
      <c r="J2841" s="1">
        <f ca="1">OFFSET(IF($H2841="Cooling",Customer!$L$25,Customer!$L$52),$E2841,$D2841)</f>
        <v>64</v>
      </c>
      <c r="K2841" s="16">
        <f t="shared" si="536"/>
        <v>0</v>
      </c>
      <c r="L2841" s="16">
        <f t="shared" si="537"/>
        <v>0</v>
      </c>
      <c r="M2841" s="17">
        <f t="shared" ca="1" si="529"/>
        <v>12</v>
      </c>
      <c r="N2841" s="17">
        <f t="shared" ca="1" si="530"/>
        <v>10</v>
      </c>
      <c r="O2841" s="4"/>
      <c r="P2841" s="4">
        <v>50</v>
      </c>
      <c r="Q2841" s="4">
        <v>44</v>
      </c>
      <c r="R2841" s="4">
        <v>43</v>
      </c>
      <c r="S2841" s="4">
        <v>38</v>
      </c>
      <c r="T2841" s="4">
        <v>64</v>
      </c>
      <c r="U2841" s="4">
        <v>58</v>
      </c>
      <c r="V2841" s="13">
        <v>54</v>
      </c>
      <c r="W2841" s="4">
        <v>48</v>
      </c>
      <c r="X2841" s="4">
        <v>73</v>
      </c>
      <c r="Y2841">
        <f t="shared" si="538"/>
        <v>0</v>
      </c>
      <c r="Z2841">
        <f t="shared" si="539"/>
        <v>0</v>
      </c>
    </row>
    <row r="2842" spans="2:26" x14ac:dyDescent="0.25">
      <c r="B2842" s="11">
        <f t="shared" si="540"/>
        <v>44679.916666659803</v>
      </c>
      <c r="C2842" s="1">
        <f t="shared" si="531"/>
        <v>4</v>
      </c>
      <c r="D2842" s="1">
        <f t="shared" si="532"/>
        <v>4</v>
      </c>
      <c r="E2842" s="12">
        <f t="shared" si="533"/>
        <v>23</v>
      </c>
      <c r="F2842" s="124" t="str">
        <f t="shared" si="534"/>
        <v>0</v>
      </c>
      <c r="G2842" s="1">
        <f ca="1">(OFFSET(O2842,0,MATCH(Customer!$J$6,'CDH &amp; HDH'!$P$11:$X$11,0)))</f>
        <v>52</v>
      </c>
      <c r="H2842" s="1" t="str">
        <f t="shared" si="535"/>
        <v>Heating</v>
      </c>
      <c r="I2842" s="1">
        <f ca="1">OFFSET(IF($H2842="Cooling",Customer!$C$25,Customer!$C$52),E2842,D2842)</f>
        <v>66</v>
      </c>
      <c r="J2842" s="1">
        <f ca="1">OFFSET(IF($H2842="Cooling",Customer!$L$25,Customer!$L$52),$E2842,$D2842)</f>
        <v>64</v>
      </c>
      <c r="K2842" s="16">
        <f t="shared" si="536"/>
        <v>0</v>
      </c>
      <c r="L2842" s="16">
        <f t="shared" si="537"/>
        <v>0</v>
      </c>
      <c r="M2842" s="17">
        <f t="shared" ca="1" si="529"/>
        <v>14</v>
      </c>
      <c r="N2842" s="17">
        <f t="shared" ca="1" si="530"/>
        <v>12</v>
      </c>
      <c r="O2842" s="4"/>
      <c r="P2842" s="4">
        <v>48</v>
      </c>
      <c r="Q2842" s="4">
        <v>43</v>
      </c>
      <c r="R2842" s="4">
        <v>43</v>
      </c>
      <c r="S2842" s="4">
        <v>37</v>
      </c>
      <c r="T2842" s="4">
        <v>63</v>
      </c>
      <c r="U2842" s="4">
        <v>55</v>
      </c>
      <c r="V2842" s="13">
        <v>52</v>
      </c>
      <c r="W2842" s="4">
        <v>48</v>
      </c>
      <c r="X2842" s="4">
        <v>74</v>
      </c>
      <c r="Y2842">
        <f t="shared" si="538"/>
        <v>0</v>
      </c>
      <c r="Z2842">
        <f t="shared" si="539"/>
        <v>0</v>
      </c>
    </row>
    <row r="2843" spans="2:26" x14ac:dyDescent="0.25">
      <c r="B2843" s="11">
        <f t="shared" si="540"/>
        <v>44679.958333326467</v>
      </c>
      <c r="C2843" s="1">
        <f t="shared" si="531"/>
        <v>4</v>
      </c>
      <c r="D2843" s="1">
        <f t="shared" si="532"/>
        <v>4</v>
      </c>
      <c r="E2843" s="12">
        <f t="shared" si="533"/>
        <v>24</v>
      </c>
      <c r="F2843" s="124" t="str">
        <f t="shared" si="534"/>
        <v>0</v>
      </c>
      <c r="G2843" s="1">
        <f ca="1">(OFFSET(O2843,0,MATCH(Customer!$J$6,'CDH &amp; HDH'!$P$11:$X$11,0)))</f>
        <v>50</v>
      </c>
      <c r="H2843" s="1" t="str">
        <f t="shared" si="535"/>
        <v>Heating</v>
      </c>
      <c r="I2843" s="1">
        <f ca="1">OFFSET(IF($H2843="Cooling",Customer!$C$25,Customer!$C$52),E2843,D2843)</f>
        <v>66</v>
      </c>
      <c r="J2843" s="1">
        <f ca="1">OFFSET(IF($H2843="Cooling",Customer!$L$25,Customer!$L$52),$E2843,$D2843)</f>
        <v>64</v>
      </c>
      <c r="K2843" s="16">
        <f t="shared" si="536"/>
        <v>0</v>
      </c>
      <c r="L2843" s="16">
        <f t="shared" si="537"/>
        <v>0</v>
      </c>
      <c r="M2843" s="17">
        <f t="shared" ca="1" si="529"/>
        <v>16</v>
      </c>
      <c r="N2843" s="17">
        <f t="shared" ca="1" si="530"/>
        <v>14</v>
      </c>
      <c r="O2843" s="4"/>
      <c r="P2843" s="4">
        <v>47</v>
      </c>
      <c r="Q2843" s="4">
        <v>43</v>
      </c>
      <c r="R2843" s="4">
        <v>42</v>
      </c>
      <c r="S2843" s="4">
        <v>35</v>
      </c>
      <c r="T2843" s="4">
        <v>61</v>
      </c>
      <c r="U2843" s="4">
        <v>55</v>
      </c>
      <c r="V2843" s="13">
        <v>50</v>
      </c>
      <c r="W2843" s="4">
        <v>47</v>
      </c>
      <c r="X2843" s="4">
        <v>74</v>
      </c>
      <c r="Y2843">
        <f t="shared" si="538"/>
        <v>0</v>
      </c>
      <c r="Z2843">
        <f t="shared" si="539"/>
        <v>0</v>
      </c>
    </row>
    <row r="2844" spans="2:26" x14ac:dyDescent="0.25">
      <c r="B2844" s="11">
        <f t="shared" si="540"/>
        <v>44679.999999993131</v>
      </c>
      <c r="C2844" s="1">
        <f t="shared" si="531"/>
        <v>4</v>
      </c>
      <c r="D2844" s="1">
        <f t="shared" si="532"/>
        <v>5</v>
      </c>
      <c r="E2844" s="12">
        <f t="shared" si="533"/>
        <v>1</v>
      </c>
      <c r="F2844" s="124" t="str">
        <f t="shared" si="534"/>
        <v>0</v>
      </c>
      <c r="G2844" s="1">
        <f ca="1">(OFFSET(O2844,0,MATCH(Customer!$J$6,'CDH &amp; HDH'!$P$11:$X$11,0)))</f>
        <v>49</v>
      </c>
      <c r="H2844" s="1" t="str">
        <f t="shared" si="535"/>
        <v>Heating</v>
      </c>
      <c r="I2844" s="1">
        <f ca="1">OFFSET(IF($H2844="Cooling",Customer!$C$25,Customer!$C$52),E2844,D2844)</f>
        <v>66</v>
      </c>
      <c r="J2844" s="1">
        <f ca="1">OFFSET(IF($H2844="Cooling",Customer!$L$25,Customer!$L$52),$E2844,$D2844)</f>
        <v>64</v>
      </c>
      <c r="K2844" s="16">
        <f t="shared" si="536"/>
        <v>0</v>
      </c>
      <c r="L2844" s="16">
        <f t="shared" si="537"/>
        <v>0</v>
      </c>
      <c r="M2844" s="17">
        <f t="shared" ca="1" si="529"/>
        <v>17</v>
      </c>
      <c r="N2844" s="17">
        <f t="shared" ca="1" si="530"/>
        <v>15</v>
      </c>
      <c r="O2844" s="4"/>
      <c r="P2844" s="4">
        <v>46</v>
      </c>
      <c r="Q2844" s="4">
        <v>43</v>
      </c>
      <c r="R2844" s="4">
        <v>42</v>
      </c>
      <c r="S2844" s="4">
        <v>33</v>
      </c>
      <c r="T2844" s="4">
        <v>57</v>
      </c>
      <c r="U2844" s="4">
        <v>54</v>
      </c>
      <c r="V2844" s="13">
        <v>49</v>
      </c>
      <c r="W2844" s="4">
        <v>46</v>
      </c>
      <c r="X2844" s="4">
        <v>66</v>
      </c>
      <c r="Y2844">
        <f t="shared" si="538"/>
        <v>0</v>
      </c>
      <c r="Z2844">
        <f t="shared" si="539"/>
        <v>0</v>
      </c>
    </row>
    <row r="2845" spans="2:26" x14ac:dyDescent="0.25">
      <c r="B2845" s="11">
        <f t="shared" si="540"/>
        <v>44680.041666659796</v>
      </c>
      <c r="C2845" s="1">
        <f t="shared" si="531"/>
        <v>4</v>
      </c>
      <c r="D2845" s="1">
        <f t="shared" si="532"/>
        <v>5</v>
      </c>
      <c r="E2845" s="12">
        <f t="shared" si="533"/>
        <v>2</v>
      </c>
      <c r="F2845" s="124" t="str">
        <f t="shared" si="534"/>
        <v>0</v>
      </c>
      <c r="G2845" s="1">
        <f ca="1">(OFFSET(O2845,0,MATCH(Customer!$J$6,'CDH &amp; HDH'!$P$11:$X$11,0)))</f>
        <v>47</v>
      </c>
      <c r="H2845" s="1" t="str">
        <f t="shared" si="535"/>
        <v>Heating</v>
      </c>
      <c r="I2845" s="1">
        <f ca="1">OFFSET(IF($H2845="Cooling",Customer!$C$25,Customer!$C$52),E2845,D2845)</f>
        <v>66</v>
      </c>
      <c r="J2845" s="1">
        <f ca="1">OFFSET(IF($H2845="Cooling",Customer!$L$25,Customer!$L$52),$E2845,$D2845)</f>
        <v>64</v>
      </c>
      <c r="K2845" s="16">
        <f t="shared" si="536"/>
        <v>0</v>
      </c>
      <c r="L2845" s="16">
        <f t="shared" si="537"/>
        <v>0</v>
      </c>
      <c r="M2845" s="17">
        <f t="shared" ca="1" si="529"/>
        <v>19</v>
      </c>
      <c r="N2845" s="17">
        <f t="shared" ca="1" si="530"/>
        <v>17</v>
      </c>
      <c r="O2845" s="4"/>
      <c r="P2845" s="4">
        <v>45</v>
      </c>
      <c r="Q2845" s="4">
        <v>42</v>
      </c>
      <c r="R2845" s="4">
        <v>42</v>
      </c>
      <c r="S2845" s="4">
        <v>32</v>
      </c>
      <c r="T2845" s="4">
        <v>55</v>
      </c>
      <c r="U2845" s="4">
        <v>51</v>
      </c>
      <c r="V2845" s="13">
        <v>47</v>
      </c>
      <c r="W2845" s="4">
        <v>46</v>
      </c>
      <c r="X2845" s="4">
        <v>68</v>
      </c>
      <c r="Y2845">
        <f t="shared" si="538"/>
        <v>0</v>
      </c>
      <c r="Z2845">
        <f t="shared" si="539"/>
        <v>0</v>
      </c>
    </row>
    <row r="2846" spans="2:26" x14ac:dyDescent="0.25">
      <c r="B2846" s="11">
        <f t="shared" si="540"/>
        <v>44680.08333332646</v>
      </c>
      <c r="C2846" s="1">
        <f t="shared" si="531"/>
        <v>4</v>
      </c>
      <c r="D2846" s="1">
        <f t="shared" si="532"/>
        <v>5</v>
      </c>
      <c r="E2846" s="12">
        <f t="shared" si="533"/>
        <v>3</v>
      </c>
      <c r="F2846" s="124" t="str">
        <f t="shared" si="534"/>
        <v>0</v>
      </c>
      <c r="G2846" s="1">
        <f ca="1">(OFFSET(O2846,0,MATCH(Customer!$J$6,'CDH &amp; HDH'!$P$11:$X$11,0)))</f>
        <v>45</v>
      </c>
      <c r="H2846" s="1" t="str">
        <f t="shared" si="535"/>
        <v>Heating</v>
      </c>
      <c r="I2846" s="1">
        <f ca="1">OFFSET(IF($H2846="Cooling",Customer!$C$25,Customer!$C$52),E2846,D2846)</f>
        <v>66</v>
      </c>
      <c r="J2846" s="1">
        <f ca="1">OFFSET(IF($H2846="Cooling",Customer!$L$25,Customer!$L$52),$E2846,$D2846)</f>
        <v>64</v>
      </c>
      <c r="K2846" s="16">
        <f t="shared" si="536"/>
        <v>0</v>
      </c>
      <c r="L2846" s="16">
        <f t="shared" si="537"/>
        <v>0</v>
      </c>
      <c r="M2846" s="17">
        <f t="shared" ca="1" si="529"/>
        <v>21</v>
      </c>
      <c r="N2846" s="17">
        <f t="shared" ca="1" si="530"/>
        <v>19</v>
      </c>
      <c r="O2846" s="4"/>
      <c r="P2846" s="4">
        <v>45</v>
      </c>
      <c r="Q2846" s="4">
        <v>42</v>
      </c>
      <c r="R2846" s="4">
        <v>41</v>
      </c>
      <c r="S2846" s="4">
        <v>26</v>
      </c>
      <c r="T2846" s="4">
        <v>55</v>
      </c>
      <c r="U2846" s="4">
        <v>52</v>
      </c>
      <c r="V2846" s="13">
        <v>45</v>
      </c>
      <c r="W2846" s="4">
        <v>46</v>
      </c>
      <c r="X2846" s="4">
        <v>63</v>
      </c>
      <c r="Y2846">
        <f t="shared" si="538"/>
        <v>0</v>
      </c>
      <c r="Z2846">
        <f t="shared" si="539"/>
        <v>0</v>
      </c>
    </row>
    <row r="2847" spans="2:26" x14ac:dyDescent="0.25">
      <c r="B2847" s="11">
        <f t="shared" si="540"/>
        <v>44680.124999993124</v>
      </c>
      <c r="C2847" s="1">
        <f t="shared" si="531"/>
        <v>4</v>
      </c>
      <c r="D2847" s="1">
        <f t="shared" si="532"/>
        <v>5</v>
      </c>
      <c r="E2847" s="12">
        <f t="shared" si="533"/>
        <v>4</v>
      </c>
      <c r="F2847" s="124" t="str">
        <f t="shared" si="534"/>
        <v>0</v>
      </c>
      <c r="G2847" s="1">
        <f ca="1">(OFFSET(O2847,0,MATCH(Customer!$J$6,'CDH &amp; HDH'!$P$11:$X$11,0)))</f>
        <v>45</v>
      </c>
      <c r="H2847" s="1" t="str">
        <f t="shared" si="535"/>
        <v>Heating</v>
      </c>
      <c r="I2847" s="1">
        <f ca="1">OFFSET(IF($H2847="Cooling",Customer!$C$25,Customer!$C$52),E2847,D2847)</f>
        <v>66</v>
      </c>
      <c r="J2847" s="1">
        <f ca="1">OFFSET(IF($H2847="Cooling",Customer!$L$25,Customer!$L$52),$E2847,$D2847)</f>
        <v>64</v>
      </c>
      <c r="K2847" s="16">
        <f t="shared" si="536"/>
        <v>0</v>
      </c>
      <c r="L2847" s="16">
        <f t="shared" si="537"/>
        <v>0</v>
      </c>
      <c r="M2847" s="17">
        <f t="shared" ca="1" si="529"/>
        <v>21</v>
      </c>
      <c r="N2847" s="17">
        <f t="shared" ca="1" si="530"/>
        <v>19</v>
      </c>
      <c r="O2847" s="4"/>
      <c r="P2847" s="4">
        <v>45</v>
      </c>
      <c r="Q2847" s="4">
        <v>42</v>
      </c>
      <c r="R2847" s="4">
        <v>41</v>
      </c>
      <c r="S2847" s="4">
        <v>24</v>
      </c>
      <c r="T2847" s="4">
        <v>54</v>
      </c>
      <c r="U2847" s="4">
        <v>51</v>
      </c>
      <c r="V2847" s="13">
        <v>45</v>
      </c>
      <c r="W2847" s="4">
        <v>46</v>
      </c>
      <c r="X2847" s="4">
        <v>62</v>
      </c>
      <c r="Y2847">
        <f t="shared" si="538"/>
        <v>0</v>
      </c>
      <c r="Z2847">
        <f t="shared" si="539"/>
        <v>0</v>
      </c>
    </row>
    <row r="2848" spans="2:26" x14ac:dyDescent="0.25">
      <c r="B2848" s="11">
        <f t="shared" si="540"/>
        <v>44680.166666659788</v>
      </c>
      <c r="C2848" s="1">
        <f t="shared" si="531"/>
        <v>4</v>
      </c>
      <c r="D2848" s="1">
        <f t="shared" si="532"/>
        <v>5</v>
      </c>
      <c r="E2848" s="12">
        <f t="shared" si="533"/>
        <v>5</v>
      </c>
      <c r="F2848" s="124" t="str">
        <f t="shared" si="534"/>
        <v>0</v>
      </c>
      <c r="G2848" s="1">
        <f ca="1">(OFFSET(O2848,0,MATCH(Customer!$J$6,'CDH &amp; HDH'!$P$11:$X$11,0)))</f>
        <v>45</v>
      </c>
      <c r="H2848" s="1" t="str">
        <f t="shared" si="535"/>
        <v>Heating</v>
      </c>
      <c r="I2848" s="1">
        <f ca="1">OFFSET(IF($H2848="Cooling",Customer!$C$25,Customer!$C$52),E2848,D2848)</f>
        <v>66</v>
      </c>
      <c r="J2848" s="1">
        <f ca="1">OFFSET(IF($H2848="Cooling",Customer!$L$25,Customer!$L$52),$E2848,$D2848)</f>
        <v>64</v>
      </c>
      <c r="K2848" s="16">
        <f t="shared" si="536"/>
        <v>0</v>
      </c>
      <c r="L2848" s="16">
        <f t="shared" si="537"/>
        <v>0</v>
      </c>
      <c r="M2848" s="17">
        <f t="shared" ca="1" si="529"/>
        <v>21</v>
      </c>
      <c r="N2848" s="17">
        <f t="shared" ca="1" si="530"/>
        <v>19</v>
      </c>
      <c r="O2848" s="4"/>
      <c r="P2848" s="4">
        <v>45</v>
      </c>
      <c r="Q2848" s="4">
        <v>42</v>
      </c>
      <c r="R2848" s="4">
        <v>41</v>
      </c>
      <c r="S2848" s="4">
        <v>27</v>
      </c>
      <c r="T2848" s="4">
        <v>52</v>
      </c>
      <c r="U2848" s="4">
        <v>49</v>
      </c>
      <c r="V2848" s="13">
        <v>45</v>
      </c>
      <c r="W2848" s="4">
        <v>46</v>
      </c>
      <c r="X2848" s="4">
        <v>62</v>
      </c>
      <c r="Y2848">
        <f t="shared" si="538"/>
        <v>0</v>
      </c>
      <c r="Z2848">
        <f t="shared" si="539"/>
        <v>0</v>
      </c>
    </row>
    <row r="2849" spans="2:26" x14ac:dyDescent="0.25">
      <c r="B2849" s="11">
        <f t="shared" si="540"/>
        <v>44680.208333326453</v>
      </c>
      <c r="C2849" s="1">
        <f t="shared" si="531"/>
        <v>4</v>
      </c>
      <c r="D2849" s="1">
        <f t="shared" si="532"/>
        <v>5</v>
      </c>
      <c r="E2849" s="12">
        <f t="shared" si="533"/>
        <v>6</v>
      </c>
      <c r="F2849" s="124" t="str">
        <f t="shared" si="534"/>
        <v>0</v>
      </c>
      <c r="G2849" s="1">
        <f ca="1">(OFFSET(O2849,0,MATCH(Customer!$J$6,'CDH &amp; HDH'!$P$11:$X$11,0)))</f>
        <v>44</v>
      </c>
      <c r="H2849" s="1" t="str">
        <f t="shared" si="535"/>
        <v>Heating</v>
      </c>
      <c r="I2849" s="1">
        <f ca="1">OFFSET(IF($H2849="Cooling",Customer!$C$25,Customer!$C$52),E2849,D2849)</f>
        <v>66</v>
      </c>
      <c r="J2849" s="1">
        <f ca="1">OFFSET(IF($H2849="Cooling",Customer!$L$25,Customer!$L$52),$E2849,$D2849)</f>
        <v>64</v>
      </c>
      <c r="K2849" s="16">
        <f t="shared" si="536"/>
        <v>0</v>
      </c>
      <c r="L2849" s="16">
        <f t="shared" si="537"/>
        <v>0</v>
      </c>
      <c r="M2849" s="17">
        <f t="shared" ca="1" si="529"/>
        <v>22</v>
      </c>
      <c r="N2849" s="17">
        <f t="shared" ca="1" si="530"/>
        <v>20</v>
      </c>
      <c r="O2849" s="4"/>
      <c r="P2849" s="4">
        <v>47</v>
      </c>
      <c r="Q2849" s="4">
        <v>42</v>
      </c>
      <c r="R2849" s="4">
        <v>41</v>
      </c>
      <c r="S2849" s="4">
        <v>26</v>
      </c>
      <c r="T2849" s="4">
        <v>52</v>
      </c>
      <c r="U2849" s="4">
        <v>51</v>
      </c>
      <c r="V2849" s="13">
        <v>44</v>
      </c>
      <c r="W2849" s="4">
        <v>46</v>
      </c>
      <c r="X2849" s="4">
        <v>61</v>
      </c>
      <c r="Y2849">
        <f t="shared" si="538"/>
        <v>0</v>
      </c>
      <c r="Z2849">
        <f t="shared" si="539"/>
        <v>0</v>
      </c>
    </row>
    <row r="2850" spans="2:26" x14ac:dyDescent="0.25">
      <c r="B2850" s="11">
        <f t="shared" si="540"/>
        <v>44680.249999993117</v>
      </c>
      <c r="C2850" s="1">
        <f t="shared" si="531"/>
        <v>4</v>
      </c>
      <c r="D2850" s="1">
        <f t="shared" si="532"/>
        <v>5</v>
      </c>
      <c r="E2850" s="12">
        <f t="shared" si="533"/>
        <v>7</v>
      </c>
      <c r="F2850" s="124" t="str">
        <f t="shared" si="534"/>
        <v>0</v>
      </c>
      <c r="G2850" s="1">
        <f ca="1">(OFFSET(O2850,0,MATCH(Customer!$J$6,'CDH &amp; HDH'!$P$11:$X$11,0)))</f>
        <v>49</v>
      </c>
      <c r="H2850" s="1" t="str">
        <f t="shared" si="535"/>
        <v>Heating</v>
      </c>
      <c r="I2850" s="1">
        <f ca="1">OFFSET(IF($H2850="Cooling",Customer!$C$25,Customer!$C$52),E2850,D2850)</f>
        <v>66</v>
      </c>
      <c r="J2850" s="1">
        <f ca="1">OFFSET(IF($H2850="Cooling",Customer!$L$25,Customer!$L$52),$E2850,$D2850)</f>
        <v>64</v>
      </c>
      <c r="K2850" s="16">
        <f t="shared" si="536"/>
        <v>0</v>
      </c>
      <c r="L2850" s="16">
        <f t="shared" si="537"/>
        <v>0</v>
      </c>
      <c r="M2850" s="17">
        <f t="shared" ca="1" si="529"/>
        <v>17</v>
      </c>
      <c r="N2850" s="17">
        <f t="shared" ca="1" si="530"/>
        <v>15</v>
      </c>
      <c r="O2850" s="4"/>
      <c r="P2850" s="4">
        <v>50</v>
      </c>
      <c r="Q2850" s="4">
        <v>44</v>
      </c>
      <c r="R2850" s="4">
        <v>41</v>
      </c>
      <c r="S2850" s="4">
        <v>30</v>
      </c>
      <c r="T2850" s="4">
        <v>48</v>
      </c>
      <c r="U2850" s="4">
        <v>55</v>
      </c>
      <c r="V2850" s="13">
        <v>49</v>
      </c>
      <c r="W2850" s="4">
        <v>48</v>
      </c>
      <c r="X2850" s="4">
        <v>65</v>
      </c>
      <c r="Y2850">
        <f t="shared" si="538"/>
        <v>0</v>
      </c>
      <c r="Z2850">
        <f t="shared" si="539"/>
        <v>0</v>
      </c>
    </row>
    <row r="2851" spans="2:26" x14ac:dyDescent="0.25">
      <c r="B2851" s="11">
        <f t="shared" si="540"/>
        <v>44680.291666659781</v>
      </c>
      <c r="C2851" s="1">
        <f t="shared" si="531"/>
        <v>4</v>
      </c>
      <c r="D2851" s="1">
        <f t="shared" si="532"/>
        <v>5</v>
      </c>
      <c r="E2851" s="12">
        <f t="shared" si="533"/>
        <v>8</v>
      </c>
      <c r="F2851" s="124" t="str">
        <f t="shared" si="534"/>
        <v>0</v>
      </c>
      <c r="G2851" s="1">
        <f ca="1">(OFFSET(O2851,0,MATCH(Customer!$J$6,'CDH &amp; HDH'!$P$11:$X$11,0)))</f>
        <v>55</v>
      </c>
      <c r="H2851" s="1" t="str">
        <f t="shared" si="535"/>
        <v>Heating</v>
      </c>
      <c r="I2851" s="1">
        <f ca="1">OFFSET(IF($H2851="Cooling",Customer!$C$25,Customer!$C$52),E2851,D2851)</f>
        <v>70</v>
      </c>
      <c r="J2851" s="1">
        <f ca="1">OFFSET(IF($H2851="Cooling",Customer!$L$25,Customer!$L$52),$E2851,$D2851)</f>
        <v>70</v>
      </c>
      <c r="K2851" s="16">
        <f t="shared" si="536"/>
        <v>0</v>
      </c>
      <c r="L2851" s="16">
        <f t="shared" si="537"/>
        <v>0</v>
      </c>
      <c r="M2851" s="17">
        <f t="shared" ca="1" si="529"/>
        <v>15</v>
      </c>
      <c r="N2851" s="17">
        <f t="shared" ca="1" si="530"/>
        <v>15</v>
      </c>
      <c r="O2851" s="4"/>
      <c r="P2851" s="4">
        <v>52</v>
      </c>
      <c r="Q2851" s="4">
        <v>44</v>
      </c>
      <c r="R2851" s="4">
        <v>42</v>
      </c>
      <c r="S2851" s="4">
        <v>38</v>
      </c>
      <c r="T2851" s="4">
        <v>48</v>
      </c>
      <c r="U2851" s="4">
        <v>60</v>
      </c>
      <c r="V2851" s="13">
        <v>55</v>
      </c>
      <c r="W2851" s="4">
        <v>49</v>
      </c>
      <c r="X2851" s="4">
        <v>69</v>
      </c>
      <c r="Y2851">
        <f t="shared" si="538"/>
        <v>0</v>
      </c>
      <c r="Z2851">
        <f t="shared" si="539"/>
        <v>0</v>
      </c>
    </row>
    <row r="2852" spans="2:26" x14ac:dyDescent="0.25">
      <c r="B2852" s="11">
        <f t="shared" si="540"/>
        <v>44680.333333326445</v>
      </c>
      <c r="C2852" s="1">
        <f t="shared" si="531"/>
        <v>4</v>
      </c>
      <c r="D2852" s="1">
        <f t="shared" si="532"/>
        <v>5</v>
      </c>
      <c r="E2852" s="12">
        <f t="shared" si="533"/>
        <v>9</v>
      </c>
      <c r="F2852" s="124" t="str">
        <f t="shared" si="534"/>
        <v>0</v>
      </c>
      <c r="G2852" s="1">
        <f ca="1">(OFFSET(O2852,0,MATCH(Customer!$J$6,'CDH &amp; HDH'!$P$11:$X$11,0)))</f>
        <v>60</v>
      </c>
      <c r="H2852" s="1" t="str">
        <f t="shared" si="535"/>
        <v>Heating</v>
      </c>
      <c r="I2852" s="1">
        <f ca="1">OFFSET(IF($H2852="Cooling",Customer!$C$25,Customer!$C$52),E2852,D2852)</f>
        <v>70</v>
      </c>
      <c r="J2852" s="1">
        <f ca="1">OFFSET(IF($H2852="Cooling",Customer!$L$25,Customer!$L$52),$E2852,$D2852)</f>
        <v>70</v>
      </c>
      <c r="K2852" s="16">
        <f t="shared" si="536"/>
        <v>0</v>
      </c>
      <c r="L2852" s="16">
        <f t="shared" si="537"/>
        <v>0</v>
      </c>
      <c r="M2852" s="17">
        <f t="shared" ca="1" si="529"/>
        <v>10</v>
      </c>
      <c r="N2852" s="17">
        <f t="shared" ca="1" si="530"/>
        <v>10</v>
      </c>
      <c r="O2852" s="4"/>
      <c r="P2852" s="4">
        <v>56</v>
      </c>
      <c r="Q2852" s="4">
        <v>45</v>
      </c>
      <c r="R2852" s="4">
        <v>43</v>
      </c>
      <c r="S2852" s="4">
        <v>41</v>
      </c>
      <c r="T2852" s="4">
        <v>48</v>
      </c>
      <c r="U2852" s="4">
        <v>63</v>
      </c>
      <c r="V2852" s="13">
        <v>60</v>
      </c>
      <c r="W2852" s="4">
        <v>50</v>
      </c>
      <c r="X2852" s="4">
        <v>71</v>
      </c>
      <c r="Y2852">
        <f t="shared" si="538"/>
        <v>0</v>
      </c>
      <c r="Z2852">
        <f t="shared" si="539"/>
        <v>0</v>
      </c>
    </row>
    <row r="2853" spans="2:26" x14ac:dyDescent="0.25">
      <c r="B2853" s="11">
        <f t="shared" si="540"/>
        <v>44680.37499999311</v>
      </c>
      <c r="C2853" s="1">
        <f t="shared" si="531"/>
        <v>4</v>
      </c>
      <c r="D2853" s="1">
        <f t="shared" si="532"/>
        <v>5</v>
      </c>
      <c r="E2853" s="12">
        <f t="shared" si="533"/>
        <v>10</v>
      </c>
      <c r="F2853" s="124" t="str">
        <f t="shared" si="534"/>
        <v>0</v>
      </c>
      <c r="G2853" s="1">
        <f ca="1">(OFFSET(O2853,0,MATCH(Customer!$J$6,'CDH &amp; HDH'!$P$11:$X$11,0)))</f>
        <v>63</v>
      </c>
      <c r="H2853" s="1" t="str">
        <f t="shared" si="535"/>
        <v>Heating</v>
      </c>
      <c r="I2853" s="1">
        <f ca="1">OFFSET(IF($H2853="Cooling",Customer!$C$25,Customer!$C$52),E2853,D2853)</f>
        <v>70</v>
      </c>
      <c r="J2853" s="1">
        <f ca="1">OFFSET(IF($H2853="Cooling",Customer!$L$25,Customer!$L$52),$E2853,$D2853)</f>
        <v>70</v>
      </c>
      <c r="K2853" s="16">
        <f t="shared" si="536"/>
        <v>0</v>
      </c>
      <c r="L2853" s="16">
        <f t="shared" si="537"/>
        <v>0</v>
      </c>
      <c r="M2853" s="17">
        <f t="shared" ca="1" si="529"/>
        <v>7</v>
      </c>
      <c r="N2853" s="17">
        <f t="shared" ca="1" si="530"/>
        <v>7</v>
      </c>
      <c r="O2853" s="4"/>
      <c r="P2853" s="4">
        <v>59</v>
      </c>
      <c r="Q2853" s="4">
        <v>47</v>
      </c>
      <c r="R2853" s="4">
        <v>44</v>
      </c>
      <c r="S2853" s="4">
        <v>41</v>
      </c>
      <c r="T2853" s="4">
        <v>48</v>
      </c>
      <c r="U2853" s="4">
        <v>65</v>
      </c>
      <c r="V2853" s="13">
        <v>63</v>
      </c>
      <c r="W2853" s="4">
        <v>52</v>
      </c>
      <c r="X2853" s="4">
        <v>71</v>
      </c>
      <c r="Y2853">
        <f t="shared" si="538"/>
        <v>0</v>
      </c>
      <c r="Z2853">
        <f t="shared" si="539"/>
        <v>0</v>
      </c>
    </row>
    <row r="2854" spans="2:26" x14ac:dyDescent="0.25">
      <c r="B2854" s="11">
        <f t="shared" si="540"/>
        <v>44680.416666659774</v>
      </c>
      <c r="C2854" s="1">
        <f t="shared" si="531"/>
        <v>4</v>
      </c>
      <c r="D2854" s="1">
        <f t="shared" si="532"/>
        <v>5</v>
      </c>
      <c r="E2854" s="12">
        <f t="shared" si="533"/>
        <v>11</v>
      </c>
      <c r="F2854" s="124" t="str">
        <f t="shared" si="534"/>
        <v>0</v>
      </c>
      <c r="G2854" s="1">
        <f ca="1">(OFFSET(O2854,0,MATCH(Customer!$J$6,'CDH &amp; HDH'!$P$11:$X$11,0)))</f>
        <v>67</v>
      </c>
      <c r="H2854" s="1" t="str">
        <f t="shared" si="535"/>
        <v>Heating</v>
      </c>
      <c r="I2854" s="1">
        <f ca="1">OFFSET(IF($H2854="Cooling",Customer!$C$25,Customer!$C$52),E2854,D2854)</f>
        <v>70</v>
      </c>
      <c r="J2854" s="1">
        <f ca="1">OFFSET(IF($H2854="Cooling",Customer!$L$25,Customer!$L$52),$E2854,$D2854)</f>
        <v>70</v>
      </c>
      <c r="K2854" s="16">
        <f t="shared" si="536"/>
        <v>0</v>
      </c>
      <c r="L2854" s="16">
        <f t="shared" si="537"/>
        <v>0</v>
      </c>
      <c r="M2854" s="17">
        <f t="shared" ca="1" si="529"/>
        <v>3</v>
      </c>
      <c r="N2854" s="17">
        <f t="shared" ca="1" si="530"/>
        <v>3</v>
      </c>
      <c r="O2854" s="4"/>
      <c r="P2854" s="4">
        <v>62</v>
      </c>
      <c r="Q2854" s="4">
        <v>48</v>
      </c>
      <c r="R2854" s="4">
        <v>44</v>
      </c>
      <c r="S2854" s="4">
        <v>42</v>
      </c>
      <c r="T2854" s="4">
        <v>48</v>
      </c>
      <c r="U2854" s="4">
        <v>67</v>
      </c>
      <c r="V2854" s="13">
        <v>67</v>
      </c>
      <c r="W2854" s="4">
        <v>52</v>
      </c>
      <c r="X2854" s="4">
        <v>73</v>
      </c>
      <c r="Y2854">
        <f t="shared" si="538"/>
        <v>0</v>
      </c>
      <c r="Z2854">
        <f t="shared" si="539"/>
        <v>0</v>
      </c>
    </row>
    <row r="2855" spans="2:26" x14ac:dyDescent="0.25">
      <c r="B2855" s="11">
        <f t="shared" si="540"/>
        <v>44680.458333326438</v>
      </c>
      <c r="C2855" s="1">
        <f t="shared" si="531"/>
        <v>4</v>
      </c>
      <c r="D2855" s="1">
        <f t="shared" si="532"/>
        <v>5</v>
      </c>
      <c r="E2855" s="12">
        <f t="shared" si="533"/>
        <v>12</v>
      </c>
      <c r="F2855" s="124" t="str">
        <f t="shared" si="534"/>
        <v>0</v>
      </c>
      <c r="G2855" s="1">
        <f ca="1">(OFFSET(O2855,0,MATCH(Customer!$J$6,'CDH &amp; HDH'!$P$11:$X$11,0)))</f>
        <v>70</v>
      </c>
      <c r="H2855" s="1" t="str">
        <f t="shared" si="535"/>
        <v>Heating</v>
      </c>
      <c r="I2855" s="1">
        <f ca="1">OFFSET(IF($H2855="Cooling",Customer!$C$25,Customer!$C$52),E2855,D2855)</f>
        <v>70</v>
      </c>
      <c r="J2855" s="1">
        <f ca="1">OFFSET(IF($H2855="Cooling",Customer!$L$25,Customer!$L$52),$E2855,$D2855)</f>
        <v>70</v>
      </c>
      <c r="K2855" s="16">
        <f t="shared" si="536"/>
        <v>0</v>
      </c>
      <c r="L2855" s="16">
        <f t="shared" si="537"/>
        <v>0</v>
      </c>
      <c r="M2855" s="17">
        <f t="shared" ca="1" si="529"/>
        <v>0</v>
      </c>
      <c r="N2855" s="17">
        <f t="shared" ca="1" si="530"/>
        <v>0</v>
      </c>
      <c r="O2855" s="4"/>
      <c r="P2855" s="4">
        <v>66</v>
      </c>
      <c r="Q2855" s="4">
        <v>49</v>
      </c>
      <c r="R2855" s="4">
        <v>43</v>
      </c>
      <c r="S2855" s="4">
        <v>43</v>
      </c>
      <c r="T2855" s="4">
        <v>50</v>
      </c>
      <c r="U2855" s="4">
        <v>68</v>
      </c>
      <c r="V2855" s="13">
        <v>70</v>
      </c>
      <c r="W2855" s="4">
        <v>52</v>
      </c>
      <c r="X2855" s="4">
        <v>75</v>
      </c>
      <c r="Y2855">
        <f t="shared" si="538"/>
        <v>0</v>
      </c>
      <c r="Z2855">
        <f t="shared" si="539"/>
        <v>0</v>
      </c>
    </row>
    <row r="2856" spans="2:26" x14ac:dyDescent="0.25">
      <c r="B2856" s="11">
        <f t="shared" si="540"/>
        <v>44680.499999993102</v>
      </c>
      <c r="C2856" s="1">
        <f t="shared" si="531"/>
        <v>4</v>
      </c>
      <c r="D2856" s="1">
        <f t="shared" si="532"/>
        <v>5</v>
      </c>
      <c r="E2856" s="12">
        <f t="shared" si="533"/>
        <v>13</v>
      </c>
      <c r="F2856" s="124" t="str">
        <f t="shared" si="534"/>
        <v>0</v>
      </c>
      <c r="G2856" s="1">
        <f ca="1">(OFFSET(O2856,0,MATCH(Customer!$J$6,'CDH &amp; HDH'!$P$11:$X$11,0)))</f>
        <v>70</v>
      </c>
      <c r="H2856" s="1" t="str">
        <f t="shared" si="535"/>
        <v>Heating</v>
      </c>
      <c r="I2856" s="1">
        <f ca="1">OFFSET(IF($H2856="Cooling",Customer!$C$25,Customer!$C$52),E2856,D2856)</f>
        <v>70</v>
      </c>
      <c r="J2856" s="1">
        <f ca="1">OFFSET(IF($H2856="Cooling",Customer!$L$25,Customer!$L$52),$E2856,$D2856)</f>
        <v>70</v>
      </c>
      <c r="K2856" s="16">
        <f t="shared" si="536"/>
        <v>0</v>
      </c>
      <c r="L2856" s="16">
        <f t="shared" si="537"/>
        <v>0</v>
      </c>
      <c r="M2856" s="17">
        <f t="shared" ca="1" si="529"/>
        <v>0</v>
      </c>
      <c r="N2856" s="17">
        <f t="shared" ca="1" si="530"/>
        <v>0</v>
      </c>
      <c r="O2856" s="4"/>
      <c r="P2856" s="4">
        <v>69</v>
      </c>
      <c r="Q2856" s="4">
        <v>50</v>
      </c>
      <c r="R2856" s="4">
        <v>43</v>
      </c>
      <c r="S2856" s="4">
        <v>43</v>
      </c>
      <c r="T2856" s="4">
        <v>50</v>
      </c>
      <c r="U2856" s="4">
        <v>69</v>
      </c>
      <c r="V2856" s="13">
        <v>70</v>
      </c>
      <c r="W2856" s="4">
        <v>53</v>
      </c>
      <c r="X2856" s="4">
        <v>70</v>
      </c>
      <c r="Y2856">
        <f t="shared" si="538"/>
        <v>0</v>
      </c>
      <c r="Z2856">
        <f t="shared" si="539"/>
        <v>0</v>
      </c>
    </row>
    <row r="2857" spans="2:26" x14ac:dyDescent="0.25">
      <c r="B2857" s="11">
        <f t="shared" si="540"/>
        <v>44680.541666659767</v>
      </c>
      <c r="C2857" s="1">
        <f t="shared" si="531"/>
        <v>4</v>
      </c>
      <c r="D2857" s="1">
        <f t="shared" si="532"/>
        <v>5</v>
      </c>
      <c r="E2857" s="12">
        <f t="shared" si="533"/>
        <v>14</v>
      </c>
      <c r="F2857" s="124" t="str">
        <f t="shared" si="534"/>
        <v>0</v>
      </c>
      <c r="G2857" s="1">
        <f ca="1">(OFFSET(O2857,0,MATCH(Customer!$J$6,'CDH &amp; HDH'!$P$11:$X$11,0)))</f>
        <v>72</v>
      </c>
      <c r="H2857" s="1" t="str">
        <f t="shared" si="535"/>
        <v>Heating</v>
      </c>
      <c r="I2857" s="1">
        <f ca="1">OFFSET(IF($H2857="Cooling",Customer!$C$25,Customer!$C$52),E2857,D2857)</f>
        <v>70</v>
      </c>
      <c r="J2857" s="1">
        <f ca="1">OFFSET(IF($H2857="Cooling",Customer!$L$25,Customer!$L$52),$E2857,$D2857)</f>
        <v>70</v>
      </c>
      <c r="K2857" s="16">
        <f t="shared" si="536"/>
        <v>0</v>
      </c>
      <c r="L2857" s="16">
        <f t="shared" si="537"/>
        <v>0</v>
      </c>
      <c r="M2857" s="17">
        <f t="shared" ca="1" si="529"/>
        <v>0</v>
      </c>
      <c r="N2857" s="17">
        <f t="shared" ca="1" si="530"/>
        <v>0</v>
      </c>
      <c r="O2857" s="4"/>
      <c r="P2857" s="4">
        <v>71</v>
      </c>
      <c r="Q2857" s="4">
        <v>51</v>
      </c>
      <c r="R2857" s="4">
        <v>44</v>
      </c>
      <c r="S2857" s="4">
        <v>45</v>
      </c>
      <c r="T2857" s="4">
        <v>50</v>
      </c>
      <c r="U2857" s="4">
        <v>69</v>
      </c>
      <c r="V2857" s="13">
        <v>72</v>
      </c>
      <c r="W2857" s="4">
        <v>53</v>
      </c>
      <c r="X2857" s="4">
        <v>63</v>
      </c>
      <c r="Y2857">
        <f t="shared" si="538"/>
        <v>0</v>
      </c>
      <c r="Z2857">
        <f t="shared" si="539"/>
        <v>0</v>
      </c>
    </row>
    <row r="2858" spans="2:26" x14ac:dyDescent="0.25">
      <c r="B2858" s="11">
        <f t="shared" si="540"/>
        <v>44680.583333326431</v>
      </c>
      <c r="C2858" s="1">
        <f t="shared" si="531"/>
        <v>4</v>
      </c>
      <c r="D2858" s="1">
        <f t="shared" si="532"/>
        <v>5</v>
      </c>
      <c r="E2858" s="12">
        <f t="shared" si="533"/>
        <v>15</v>
      </c>
      <c r="F2858" s="124" t="str">
        <f t="shared" si="534"/>
        <v>0</v>
      </c>
      <c r="G2858" s="1">
        <f ca="1">(OFFSET(O2858,0,MATCH(Customer!$J$6,'CDH &amp; HDH'!$P$11:$X$11,0)))</f>
        <v>72</v>
      </c>
      <c r="H2858" s="1" t="str">
        <f t="shared" si="535"/>
        <v>Heating</v>
      </c>
      <c r="I2858" s="1">
        <f ca="1">OFFSET(IF($H2858="Cooling",Customer!$C$25,Customer!$C$52),E2858,D2858)</f>
        <v>70</v>
      </c>
      <c r="J2858" s="1">
        <f ca="1">OFFSET(IF($H2858="Cooling",Customer!$L$25,Customer!$L$52),$E2858,$D2858)</f>
        <v>70</v>
      </c>
      <c r="K2858" s="16">
        <f t="shared" si="536"/>
        <v>0</v>
      </c>
      <c r="L2858" s="16">
        <f t="shared" si="537"/>
        <v>0</v>
      </c>
      <c r="M2858" s="17">
        <f t="shared" ca="1" si="529"/>
        <v>0</v>
      </c>
      <c r="N2858" s="17">
        <f t="shared" ca="1" si="530"/>
        <v>0</v>
      </c>
      <c r="O2858" s="4"/>
      <c r="P2858" s="4">
        <v>73</v>
      </c>
      <c r="Q2858" s="4">
        <v>51</v>
      </c>
      <c r="R2858" s="4">
        <v>44</v>
      </c>
      <c r="S2858" s="4">
        <v>47</v>
      </c>
      <c r="T2858" s="4">
        <v>48</v>
      </c>
      <c r="U2858" s="4">
        <v>70</v>
      </c>
      <c r="V2858" s="13">
        <v>72</v>
      </c>
      <c r="W2858" s="4">
        <v>53</v>
      </c>
      <c r="X2858" s="4">
        <v>62</v>
      </c>
      <c r="Y2858">
        <f t="shared" si="538"/>
        <v>0</v>
      </c>
      <c r="Z2858">
        <f t="shared" si="539"/>
        <v>0</v>
      </c>
    </row>
    <row r="2859" spans="2:26" x14ac:dyDescent="0.25">
      <c r="B2859" s="11">
        <f t="shared" si="540"/>
        <v>44680.624999993095</v>
      </c>
      <c r="C2859" s="1">
        <f t="shared" si="531"/>
        <v>4</v>
      </c>
      <c r="D2859" s="1">
        <f t="shared" si="532"/>
        <v>5</v>
      </c>
      <c r="E2859" s="12">
        <f t="shared" si="533"/>
        <v>16</v>
      </c>
      <c r="F2859" s="124" t="str">
        <f t="shared" si="534"/>
        <v>0</v>
      </c>
      <c r="G2859" s="1">
        <f ca="1">(OFFSET(O2859,0,MATCH(Customer!$J$6,'CDH &amp; HDH'!$P$11:$X$11,0)))</f>
        <v>70</v>
      </c>
      <c r="H2859" s="1" t="str">
        <f t="shared" si="535"/>
        <v>Heating</v>
      </c>
      <c r="I2859" s="1">
        <f ca="1">OFFSET(IF($H2859="Cooling",Customer!$C$25,Customer!$C$52),E2859,D2859)</f>
        <v>70</v>
      </c>
      <c r="J2859" s="1">
        <f ca="1">OFFSET(IF($H2859="Cooling",Customer!$L$25,Customer!$L$52),$E2859,$D2859)</f>
        <v>70</v>
      </c>
      <c r="K2859" s="16">
        <f t="shared" si="536"/>
        <v>0</v>
      </c>
      <c r="L2859" s="16">
        <f t="shared" si="537"/>
        <v>0</v>
      </c>
      <c r="M2859" s="17">
        <f t="shared" ca="1" si="529"/>
        <v>0</v>
      </c>
      <c r="N2859" s="17">
        <f t="shared" ca="1" si="530"/>
        <v>0</v>
      </c>
      <c r="O2859" s="4"/>
      <c r="P2859" s="4">
        <v>71</v>
      </c>
      <c r="Q2859" s="4">
        <v>57</v>
      </c>
      <c r="R2859" s="4">
        <v>45</v>
      </c>
      <c r="S2859" s="4">
        <v>48</v>
      </c>
      <c r="T2859" s="4">
        <v>48</v>
      </c>
      <c r="U2859" s="4">
        <v>70</v>
      </c>
      <c r="V2859" s="13">
        <v>70</v>
      </c>
      <c r="W2859" s="4">
        <v>53</v>
      </c>
      <c r="X2859" s="4">
        <v>62</v>
      </c>
      <c r="Y2859">
        <f t="shared" si="538"/>
        <v>0</v>
      </c>
      <c r="Z2859">
        <f t="shared" si="539"/>
        <v>0</v>
      </c>
    </row>
    <row r="2860" spans="2:26" x14ac:dyDescent="0.25">
      <c r="B2860" s="11">
        <f t="shared" si="540"/>
        <v>44680.666666659759</v>
      </c>
      <c r="C2860" s="1">
        <f t="shared" si="531"/>
        <v>4</v>
      </c>
      <c r="D2860" s="1">
        <f t="shared" si="532"/>
        <v>5</v>
      </c>
      <c r="E2860" s="12">
        <f t="shared" si="533"/>
        <v>17</v>
      </c>
      <c r="F2860" s="124" t="str">
        <f t="shared" si="534"/>
        <v>0</v>
      </c>
      <c r="G2860" s="1">
        <f ca="1">(OFFSET(O2860,0,MATCH(Customer!$J$6,'CDH &amp; HDH'!$P$11:$X$11,0)))</f>
        <v>71</v>
      </c>
      <c r="H2860" s="1" t="str">
        <f t="shared" si="535"/>
        <v>Heating</v>
      </c>
      <c r="I2860" s="1">
        <f ca="1">OFFSET(IF($H2860="Cooling",Customer!$C$25,Customer!$C$52),E2860,D2860)</f>
        <v>70</v>
      </c>
      <c r="J2860" s="1">
        <f ca="1">OFFSET(IF($H2860="Cooling",Customer!$L$25,Customer!$L$52),$E2860,$D2860)</f>
        <v>70</v>
      </c>
      <c r="K2860" s="16">
        <f t="shared" si="536"/>
        <v>0</v>
      </c>
      <c r="L2860" s="16">
        <f t="shared" si="537"/>
        <v>0</v>
      </c>
      <c r="M2860" s="17">
        <f t="shared" ca="1" si="529"/>
        <v>0</v>
      </c>
      <c r="N2860" s="17">
        <f t="shared" ca="1" si="530"/>
        <v>0</v>
      </c>
      <c r="O2860" s="4"/>
      <c r="P2860" s="4">
        <v>72</v>
      </c>
      <c r="Q2860" s="4">
        <v>50</v>
      </c>
      <c r="R2860" s="4">
        <v>45</v>
      </c>
      <c r="S2860" s="4">
        <v>48</v>
      </c>
      <c r="T2860" s="4">
        <v>48</v>
      </c>
      <c r="U2860" s="4">
        <v>70</v>
      </c>
      <c r="V2860" s="13">
        <v>71</v>
      </c>
      <c r="W2860" s="4">
        <v>52</v>
      </c>
      <c r="X2860" s="4">
        <v>62</v>
      </c>
      <c r="Y2860">
        <f t="shared" si="538"/>
        <v>0</v>
      </c>
      <c r="Z2860">
        <f t="shared" si="539"/>
        <v>0</v>
      </c>
    </row>
    <row r="2861" spans="2:26" x14ac:dyDescent="0.25">
      <c r="B2861" s="11">
        <f t="shared" si="540"/>
        <v>44680.708333326424</v>
      </c>
      <c r="C2861" s="1">
        <f t="shared" si="531"/>
        <v>4</v>
      </c>
      <c r="D2861" s="1">
        <f t="shared" si="532"/>
        <v>5</v>
      </c>
      <c r="E2861" s="12">
        <f t="shared" si="533"/>
        <v>18</v>
      </c>
      <c r="F2861" s="124" t="str">
        <f t="shared" si="534"/>
        <v>0</v>
      </c>
      <c r="G2861" s="1">
        <f ca="1">(OFFSET(O2861,0,MATCH(Customer!$J$6,'CDH &amp; HDH'!$P$11:$X$11,0)))</f>
        <v>69</v>
      </c>
      <c r="H2861" s="1" t="str">
        <f t="shared" si="535"/>
        <v>Heating</v>
      </c>
      <c r="I2861" s="1">
        <f ca="1">OFFSET(IF($H2861="Cooling",Customer!$C$25,Customer!$C$52),E2861,D2861)</f>
        <v>70</v>
      </c>
      <c r="J2861" s="1">
        <f ca="1">OFFSET(IF($H2861="Cooling",Customer!$L$25,Customer!$L$52),$E2861,$D2861)</f>
        <v>70</v>
      </c>
      <c r="K2861" s="16">
        <f t="shared" si="536"/>
        <v>0</v>
      </c>
      <c r="L2861" s="16">
        <f t="shared" si="537"/>
        <v>0</v>
      </c>
      <c r="M2861" s="17">
        <f t="shared" ca="1" si="529"/>
        <v>1</v>
      </c>
      <c r="N2861" s="17">
        <f t="shared" ca="1" si="530"/>
        <v>1</v>
      </c>
      <c r="O2861" s="4"/>
      <c r="P2861" s="4">
        <v>68</v>
      </c>
      <c r="Q2861" s="4">
        <v>50</v>
      </c>
      <c r="R2861" s="4">
        <v>45</v>
      </c>
      <c r="S2861" s="4">
        <v>48</v>
      </c>
      <c r="T2861" s="4">
        <v>46</v>
      </c>
      <c r="U2861" s="4">
        <v>69</v>
      </c>
      <c r="V2861" s="13">
        <v>69</v>
      </c>
      <c r="W2861" s="4">
        <v>52</v>
      </c>
      <c r="X2861" s="4">
        <v>62</v>
      </c>
      <c r="Y2861">
        <f t="shared" si="538"/>
        <v>0</v>
      </c>
      <c r="Z2861">
        <f t="shared" si="539"/>
        <v>0</v>
      </c>
    </row>
    <row r="2862" spans="2:26" x14ac:dyDescent="0.25">
      <c r="B2862" s="11">
        <f t="shared" si="540"/>
        <v>44680.749999993088</v>
      </c>
      <c r="C2862" s="1">
        <f t="shared" si="531"/>
        <v>4</v>
      </c>
      <c r="D2862" s="1">
        <f t="shared" si="532"/>
        <v>5</v>
      </c>
      <c r="E2862" s="12">
        <f t="shared" si="533"/>
        <v>19</v>
      </c>
      <c r="F2862" s="124" t="str">
        <f t="shared" si="534"/>
        <v>0</v>
      </c>
      <c r="G2862" s="1">
        <f ca="1">(OFFSET(O2862,0,MATCH(Customer!$J$6,'CDH &amp; HDH'!$P$11:$X$11,0)))</f>
        <v>67</v>
      </c>
      <c r="H2862" s="1" t="str">
        <f t="shared" si="535"/>
        <v>Heating</v>
      </c>
      <c r="I2862" s="1">
        <f ca="1">OFFSET(IF($H2862="Cooling",Customer!$C$25,Customer!$C$52),E2862,D2862)</f>
        <v>66</v>
      </c>
      <c r="J2862" s="1">
        <f ca="1">OFFSET(IF($H2862="Cooling",Customer!$L$25,Customer!$L$52),$E2862,$D2862)</f>
        <v>64</v>
      </c>
      <c r="K2862" s="16">
        <f t="shared" si="536"/>
        <v>0</v>
      </c>
      <c r="L2862" s="16">
        <f t="shared" si="537"/>
        <v>0</v>
      </c>
      <c r="M2862" s="17">
        <f t="shared" ca="1" si="529"/>
        <v>0</v>
      </c>
      <c r="N2862" s="17">
        <f t="shared" ca="1" si="530"/>
        <v>0</v>
      </c>
      <c r="O2862" s="4"/>
      <c r="P2862" s="4">
        <v>64</v>
      </c>
      <c r="Q2862" s="4">
        <v>49</v>
      </c>
      <c r="R2862" s="4">
        <v>45</v>
      </c>
      <c r="S2862" s="4">
        <v>46</v>
      </c>
      <c r="T2862" s="4">
        <v>46</v>
      </c>
      <c r="U2862" s="4">
        <v>64</v>
      </c>
      <c r="V2862" s="13">
        <v>67</v>
      </c>
      <c r="W2862" s="4">
        <v>52</v>
      </c>
      <c r="X2862" s="4">
        <v>61</v>
      </c>
      <c r="Y2862">
        <f t="shared" si="538"/>
        <v>0</v>
      </c>
      <c r="Z2862">
        <f t="shared" si="539"/>
        <v>0</v>
      </c>
    </row>
    <row r="2863" spans="2:26" x14ac:dyDescent="0.25">
      <c r="B2863" s="11">
        <f t="shared" si="540"/>
        <v>44680.791666659752</v>
      </c>
      <c r="C2863" s="1">
        <f t="shared" si="531"/>
        <v>4</v>
      </c>
      <c r="D2863" s="1">
        <f t="shared" si="532"/>
        <v>5</v>
      </c>
      <c r="E2863" s="12">
        <f t="shared" si="533"/>
        <v>20</v>
      </c>
      <c r="F2863" s="124" t="str">
        <f t="shared" si="534"/>
        <v>0</v>
      </c>
      <c r="G2863" s="1">
        <f ca="1">(OFFSET(O2863,0,MATCH(Customer!$J$6,'CDH &amp; HDH'!$P$11:$X$11,0)))</f>
        <v>66</v>
      </c>
      <c r="H2863" s="1" t="str">
        <f t="shared" si="535"/>
        <v>Heating</v>
      </c>
      <c r="I2863" s="1">
        <f ca="1">OFFSET(IF($H2863="Cooling",Customer!$C$25,Customer!$C$52),E2863,D2863)</f>
        <v>66</v>
      </c>
      <c r="J2863" s="1">
        <f ca="1">OFFSET(IF($H2863="Cooling",Customer!$L$25,Customer!$L$52),$E2863,$D2863)</f>
        <v>64</v>
      </c>
      <c r="K2863" s="16">
        <f t="shared" si="536"/>
        <v>0</v>
      </c>
      <c r="L2863" s="16">
        <f t="shared" si="537"/>
        <v>0</v>
      </c>
      <c r="M2863" s="17">
        <f t="shared" ca="1" si="529"/>
        <v>0</v>
      </c>
      <c r="N2863" s="17">
        <f t="shared" ca="1" si="530"/>
        <v>0</v>
      </c>
      <c r="O2863" s="4"/>
      <c r="P2863" s="4">
        <v>60</v>
      </c>
      <c r="Q2863" s="4">
        <v>48</v>
      </c>
      <c r="R2863" s="4">
        <v>42</v>
      </c>
      <c r="S2863" s="4">
        <v>42</v>
      </c>
      <c r="T2863" s="4">
        <v>46</v>
      </c>
      <c r="U2863" s="4">
        <v>62</v>
      </c>
      <c r="V2863" s="13">
        <v>66</v>
      </c>
      <c r="W2863" s="4">
        <v>51</v>
      </c>
      <c r="X2863" s="4">
        <v>60</v>
      </c>
      <c r="Y2863">
        <f t="shared" si="538"/>
        <v>0</v>
      </c>
      <c r="Z2863">
        <f t="shared" si="539"/>
        <v>0</v>
      </c>
    </row>
    <row r="2864" spans="2:26" x14ac:dyDescent="0.25">
      <c r="B2864" s="11">
        <f t="shared" si="540"/>
        <v>44680.833333326416</v>
      </c>
      <c r="C2864" s="1">
        <f t="shared" si="531"/>
        <v>4</v>
      </c>
      <c r="D2864" s="1">
        <f t="shared" si="532"/>
        <v>5</v>
      </c>
      <c r="E2864" s="12">
        <f t="shared" si="533"/>
        <v>21</v>
      </c>
      <c r="F2864" s="124" t="str">
        <f t="shared" si="534"/>
        <v>0</v>
      </c>
      <c r="G2864" s="1">
        <f ca="1">(OFFSET(O2864,0,MATCH(Customer!$J$6,'CDH &amp; HDH'!$P$11:$X$11,0)))</f>
        <v>62</v>
      </c>
      <c r="H2864" s="1" t="str">
        <f t="shared" si="535"/>
        <v>Heating</v>
      </c>
      <c r="I2864" s="1">
        <f ca="1">OFFSET(IF($H2864="Cooling",Customer!$C$25,Customer!$C$52),E2864,D2864)</f>
        <v>66</v>
      </c>
      <c r="J2864" s="1">
        <f ca="1">OFFSET(IF($H2864="Cooling",Customer!$L$25,Customer!$L$52),$E2864,$D2864)</f>
        <v>64</v>
      </c>
      <c r="K2864" s="16">
        <f t="shared" si="536"/>
        <v>0</v>
      </c>
      <c r="L2864" s="16">
        <f t="shared" si="537"/>
        <v>0</v>
      </c>
      <c r="M2864" s="17">
        <f t="shared" ca="1" si="529"/>
        <v>4</v>
      </c>
      <c r="N2864" s="17">
        <f t="shared" ca="1" si="530"/>
        <v>2</v>
      </c>
      <c r="O2864" s="4"/>
      <c r="P2864" s="4">
        <v>61</v>
      </c>
      <c r="Q2864" s="4">
        <v>48</v>
      </c>
      <c r="R2864" s="4">
        <v>39</v>
      </c>
      <c r="S2864" s="4">
        <v>39</v>
      </c>
      <c r="T2864" s="4">
        <v>45</v>
      </c>
      <c r="U2864" s="4">
        <v>60</v>
      </c>
      <c r="V2864" s="13">
        <v>62</v>
      </c>
      <c r="W2864" s="4">
        <v>51</v>
      </c>
      <c r="X2864" s="4">
        <v>60</v>
      </c>
      <c r="Y2864">
        <f t="shared" si="538"/>
        <v>0</v>
      </c>
      <c r="Z2864">
        <f t="shared" si="539"/>
        <v>0</v>
      </c>
    </row>
    <row r="2865" spans="2:26" x14ac:dyDescent="0.25">
      <c r="B2865" s="11">
        <f t="shared" si="540"/>
        <v>44680.874999993081</v>
      </c>
      <c r="C2865" s="1">
        <f t="shared" si="531"/>
        <v>4</v>
      </c>
      <c r="D2865" s="1">
        <f t="shared" si="532"/>
        <v>5</v>
      </c>
      <c r="E2865" s="12">
        <f t="shared" si="533"/>
        <v>22</v>
      </c>
      <c r="F2865" s="124" t="str">
        <f t="shared" si="534"/>
        <v>0</v>
      </c>
      <c r="G2865" s="1">
        <f ca="1">(OFFSET(O2865,0,MATCH(Customer!$J$6,'CDH &amp; HDH'!$P$11:$X$11,0)))</f>
        <v>62</v>
      </c>
      <c r="H2865" s="1" t="str">
        <f t="shared" si="535"/>
        <v>Heating</v>
      </c>
      <c r="I2865" s="1">
        <f ca="1">OFFSET(IF($H2865="Cooling",Customer!$C$25,Customer!$C$52),E2865,D2865)</f>
        <v>66</v>
      </c>
      <c r="J2865" s="1">
        <f ca="1">OFFSET(IF($H2865="Cooling",Customer!$L$25,Customer!$L$52),$E2865,$D2865)</f>
        <v>64</v>
      </c>
      <c r="K2865" s="16">
        <f t="shared" si="536"/>
        <v>0</v>
      </c>
      <c r="L2865" s="16">
        <f t="shared" si="537"/>
        <v>0</v>
      </c>
      <c r="M2865" s="17">
        <f t="shared" ca="1" si="529"/>
        <v>4</v>
      </c>
      <c r="N2865" s="17">
        <f t="shared" ca="1" si="530"/>
        <v>2</v>
      </c>
      <c r="O2865" s="4"/>
      <c r="P2865" s="4">
        <v>60</v>
      </c>
      <c r="Q2865" s="4">
        <v>48</v>
      </c>
      <c r="R2865" s="4">
        <v>36</v>
      </c>
      <c r="S2865" s="4">
        <v>35</v>
      </c>
      <c r="T2865" s="4">
        <v>45</v>
      </c>
      <c r="U2865" s="4">
        <v>57</v>
      </c>
      <c r="V2865" s="13">
        <v>62</v>
      </c>
      <c r="W2865" s="4">
        <v>51</v>
      </c>
      <c r="X2865" s="4">
        <v>59</v>
      </c>
      <c r="Y2865">
        <f t="shared" si="538"/>
        <v>0</v>
      </c>
      <c r="Z2865">
        <f t="shared" si="539"/>
        <v>0</v>
      </c>
    </row>
    <row r="2866" spans="2:26" x14ac:dyDescent="0.25">
      <c r="B2866" s="11">
        <f t="shared" si="540"/>
        <v>44680.916666659745</v>
      </c>
      <c r="C2866" s="1">
        <f t="shared" si="531"/>
        <v>4</v>
      </c>
      <c r="D2866" s="1">
        <f t="shared" si="532"/>
        <v>5</v>
      </c>
      <c r="E2866" s="12">
        <f t="shared" si="533"/>
        <v>23</v>
      </c>
      <c r="F2866" s="124" t="str">
        <f t="shared" si="534"/>
        <v>0</v>
      </c>
      <c r="G2866" s="1">
        <f ca="1">(OFFSET(O2866,0,MATCH(Customer!$J$6,'CDH &amp; HDH'!$P$11:$X$11,0)))</f>
        <v>61</v>
      </c>
      <c r="H2866" s="1" t="str">
        <f t="shared" si="535"/>
        <v>Heating</v>
      </c>
      <c r="I2866" s="1">
        <f ca="1">OFFSET(IF($H2866="Cooling",Customer!$C$25,Customer!$C$52),E2866,D2866)</f>
        <v>66</v>
      </c>
      <c r="J2866" s="1">
        <f ca="1">OFFSET(IF($H2866="Cooling",Customer!$L$25,Customer!$L$52),$E2866,$D2866)</f>
        <v>64</v>
      </c>
      <c r="K2866" s="16">
        <f t="shared" si="536"/>
        <v>0</v>
      </c>
      <c r="L2866" s="16">
        <f t="shared" si="537"/>
        <v>0</v>
      </c>
      <c r="M2866" s="17">
        <f t="shared" ca="1" si="529"/>
        <v>5</v>
      </c>
      <c r="N2866" s="17">
        <f t="shared" ca="1" si="530"/>
        <v>3</v>
      </c>
      <c r="O2866" s="4"/>
      <c r="P2866" s="4">
        <v>55</v>
      </c>
      <c r="Q2866" s="4">
        <v>48</v>
      </c>
      <c r="R2866" s="4">
        <v>36</v>
      </c>
      <c r="S2866" s="4">
        <v>35</v>
      </c>
      <c r="T2866" s="4">
        <v>45</v>
      </c>
      <c r="U2866" s="4">
        <v>54</v>
      </c>
      <c r="V2866" s="13">
        <v>61</v>
      </c>
      <c r="W2866" s="4">
        <v>51</v>
      </c>
      <c r="X2866" s="4">
        <v>58</v>
      </c>
      <c r="Y2866">
        <f t="shared" si="538"/>
        <v>0</v>
      </c>
      <c r="Z2866">
        <f t="shared" si="539"/>
        <v>0</v>
      </c>
    </row>
    <row r="2867" spans="2:26" x14ac:dyDescent="0.25">
      <c r="B2867" s="11">
        <f t="shared" si="540"/>
        <v>44680.958333326409</v>
      </c>
      <c r="C2867" s="1">
        <f t="shared" si="531"/>
        <v>4</v>
      </c>
      <c r="D2867" s="1">
        <f t="shared" si="532"/>
        <v>5</v>
      </c>
      <c r="E2867" s="12">
        <f t="shared" si="533"/>
        <v>24</v>
      </c>
      <c r="F2867" s="124" t="str">
        <f t="shared" si="534"/>
        <v>0</v>
      </c>
      <c r="G2867" s="1">
        <f ca="1">(OFFSET(O2867,0,MATCH(Customer!$J$6,'CDH &amp; HDH'!$P$11:$X$11,0)))</f>
        <v>59</v>
      </c>
      <c r="H2867" s="1" t="str">
        <f t="shared" si="535"/>
        <v>Heating</v>
      </c>
      <c r="I2867" s="1">
        <f ca="1">OFFSET(IF($H2867="Cooling",Customer!$C$25,Customer!$C$52),E2867,D2867)</f>
        <v>66</v>
      </c>
      <c r="J2867" s="1">
        <f ca="1">OFFSET(IF($H2867="Cooling",Customer!$L$25,Customer!$L$52),$E2867,$D2867)</f>
        <v>64</v>
      </c>
      <c r="K2867" s="16">
        <f t="shared" si="536"/>
        <v>0</v>
      </c>
      <c r="L2867" s="16">
        <f t="shared" si="537"/>
        <v>0</v>
      </c>
      <c r="M2867" s="17">
        <f t="shared" ca="1" si="529"/>
        <v>7</v>
      </c>
      <c r="N2867" s="17">
        <f t="shared" ca="1" si="530"/>
        <v>5</v>
      </c>
      <c r="O2867" s="4"/>
      <c r="P2867" s="4">
        <v>55</v>
      </c>
      <c r="Q2867" s="4">
        <v>47</v>
      </c>
      <c r="R2867" s="4">
        <v>36</v>
      </c>
      <c r="S2867" s="4">
        <v>34</v>
      </c>
      <c r="T2867" s="4">
        <v>45</v>
      </c>
      <c r="U2867" s="4">
        <v>55</v>
      </c>
      <c r="V2867" s="13">
        <v>59</v>
      </c>
      <c r="W2867" s="4">
        <v>50</v>
      </c>
      <c r="X2867" s="4">
        <v>57</v>
      </c>
      <c r="Y2867">
        <f t="shared" si="538"/>
        <v>0</v>
      </c>
      <c r="Z2867">
        <f t="shared" si="539"/>
        <v>0</v>
      </c>
    </row>
    <row r="2868" spans="2:26" x14ac:dyDescent="0.25">
      <c r="B2868" s="11">
        <f t="shared" si="540"/>
        <v>44680.999999993073</v>
      </c>
      <c r="C2868" s="1">
        <f t="shared" si="531"/>
        <v>4</v>
      </c>
      <c r="D2868" s="1">
        <f t="shared" si="532"/>
        <v>6</v>
      </c>
      <c r="E2868" s="12">
        <f t="shared" si="533"/>
        <v>1</v>
      </c>
      <c r="F2868" s="124" t="str">
        <f t="shared" si="534"/>
        <v>0</v>
      </c>
      <c r="G2868" s="1">
        <f ca="1">(OFFSET(O2868,0,MATCH(Customer!$J$6,'CDH &amp; HDH'!$P$11:$X$11,0)))</f>
        <v>57</v>
      </c>
      <c r="H2868" s="1" t="str">
        <f t="shared" si="535"/>
        <v>Heating</v>
      </c>
      <c r="I2868" s="1">
        <f ca="1">OFFSET(IF($H2868="Cooling",Customer!$C$25,Customer!$C$52),E2868,D2868)</f>
        <v>66</v>
      </c>
      <c r="J2868" s="1">
        <f ca="1">OFFSET(IF($H2868="Cooling",Customer!$L$25,Customer!$L$52),$E2868,$D2868)</f>
        <v>64</v>
      </c>
      <c r="K2868" s="16">
        <f t="shared" si="536"/>
        <v>0</v>
      </c>
      <c r="L2868" s="16">
        <f t="shared" si="537"/>
        <v>0</v>
      </c>
      <c r="M2868" s="17">
        <f t="shared" ca="1" si="529"/>
        <v>9</v>
      </c>
      <c r="N2868" s="17">
        <f t="shared" ca="1" si="530"/>
        <v>7</v>
      </c>
      <c r="O2868" s="4"/>
      <c r="P2868" s="4">
        <v>53</v>
      </c>
      <c r="Q2868" s="4">
        <v>47</v>
      </c>
      <c r="R2868" s="4">
        <v>36</v>
      </c>
      <c r="S2868" s="4">
        <v>35</v>
      </c>
      <c r="T2868" s="4">
        <v>43</v>
      </c>
      <c r="U2868" s="4">
        <v>54</v>
      </c>
      <c r="V2868" s="13">
        <v>57</v>
      </c>
      <c r="W2868" s="4">
        <v>50</v>
      </c>
      <c r="X2868" s="4">
        <v>57</v>
      </c>
      <c r="Y2868">
        <f t="shared" si="538"/>
        <v>0</v>
      </c>
      <c r="Z2868">
        <f t="shared" si="539"/>
        <v>0</v>
      </c>
    </row>
    <row r="2869" spans="2:26" x14ac:dyDescent="0.25">
      <c r="B2869" s="11">
        <f t="shared" si="540"/>
        <v>44681.041666659738</v>
      </c>
      <c r="C2869" s="1">
        <f t="shared" si="531"/>
        <v>4</v>
      </c>
      <c r="D2869" s="1">
        <f t="shared" si="532"/>
        <v>6</v>
      </c>
      <c r="E2869" s="12">
        <f t="shared" si="533"/>
        <v>2</v>
      </c>
      <c r="F2869" s="124" t="str">
        <f t="shared" si="534"/>
        <v>0</v>
      </c>
      <c r="G2869" s="1">
        <f ca="1">(OFFSET(O2869,0,MATCH(Customer!$J$6,'CDH &amp; HDH'!$P$11:$X$11,0)))</f>
        <v>55</v>
      </c>
      <c r="H2869" s="1" t="str">
        <f t="shared" si="535"/>
        <v>Heating</v>
      </c>
      <c r="I2869" s="1">
        <f ca="1">OFFSET(IF($H2869="Cooling",Customer!$C$25,Customer!$C$52),E2869,D2869)</f>
        <v>66</v>
      </c>
      <c r="J2869" s="1">
        <f ca="1">OFFSET(IF($H2869="Cooling",Customer!$L$25,Customer!$L$52),$E2869,$D2869)</f>
        <v>64</v>
      </c>
      <c r="K2869" s="16">
        <f t="shared" si="536"/>
        <v>0</v>
      </c>
      <c r="L2869" s="16">
        <f t="shared" si="537"/>
        <v>0</v>
      </c>
      <c r="M2869" s="17">
        <f t="shared" ca="1" si="529"/>
        <v>11</v>
      </c>
      <c r="N2869" s="17">
        <f t="shared" ca="1" si="530"/>
        <v>9</v>
      </c>
      <c r="O2869" s="4"/>
      <c r="P2869" s="4">
        <v>51</v>
      </c>
      <c r="Q2869" s="4">
        <v>47</v>
      </c>
      <c r="R2869" s="4">
        <v>37</v>
      </c>
      <c r="S2869" s="4">
        <v>36</v>
      </c>
      <c r="T2869" s="4">
        <v>43</v>
      </c>
      <c r="U2869" s="4">
        <v>55</v>
      </c>
      <c r="V2869" s="13">
        <v>55</v>
      </c>
      <c r="W2869" s="4">
        <v>50</v>
      </c>
      <c r="X2869" s="4">
        <v>57</v>
      </c>
      <c r="Y2869">
        <f t="shared" si="538"/>
        <v>0</v>
      </c>
      <c r="Z2869">
        <f t="shared" si="539"/>
        <v>0</v>
      </c>
    </row>
    <row r="2870" spans="2:26" x14ac:dyDescent="0.25">
      <c r="B2870" s="11">
        <f t="shared" si="540"/>
        <v>44681.083333326402</v>
      </c>
      <c r="C2870" s="1">
        <f t="shared" si="531"/>
        <v>4</v>
      </c>
      <c r="D2870" s="1">
        <f t="shared" si="532"/>
        <v>6</v>
      </c>
      <c r="E2870" s="12">
        <f t="shared" si="533"/>
        <v>3</v>
      </c>
      <c r="F2870" s="124" t="str">
        <f t="shared" si="534"/>
        <v>0</v>
      </c>
      <c r="G2870" s="1">
        <f ca="1">(OFFSET(O2870,0,MATCH(Customer!$J$6,'CDH &amp; HDH'!$P$11:$X$11,0)))</f>
        <v>52</v>
      </c>
      <c r="H2870" s="1" t="str">
        <f t="shared" si="535"/>
        <v>Heating</v>
      </c>
      <c r="I2870" s="1">
        <f ca="1">OFFSET(IF($H2870="Cooling",Customer!$C$25,Customer!$C$52),E2870,D2870)</f>
        <v>66</v>
      </c>
      <c r="J2870" s="1">
        <f ca="1">OFFSET(IF($H2870="Cooling",Customer!$L$25,Customer!$L$52),$E2870,$D2870)</f>
        <v>64</v>
      </c>
      <c r="K2870" s="16">
        <f t="shared" si="536"/>
        <v>0</v>
      </c>
      <c r="L2870" s="16">
        <f t="shared" si="537"/>
        <v>0</v>
      </c>
      <c r="M2870" s="17">
        <f t="shared" ca="1" si="529"/>
        <v>14</v>
      </c>
      <c r="N2870" s="17">
        <f t="shared" ca="1" si="530"/>
        <v>12</v>
      </c>
      <c r="O2870" s="4"/>
      <c r="P2870" s="4">
        <v>47</v>
      </c>
      <c r="Q2870" s="4">
        <v>47</v>
      </c>
      <c r="R2870" s="4">
        <v>38</v>
      </c>
      <c r="S2870" s="4">
        <v>35</v>
      </c>
      <c r="T2870" s="4">
        <v>43</v>
      </c>
      <c r="U2870" s="4">
        <v>56</v>
      </c>
      <c r="V2870" s="13">
        <v>52</v>
      </c>
      <c r="W2870" s="4">
        <v>50</v>
      </c>
      <c r="X2870" s="4">
        <v>56</v>
      </c>
      <c r="Y2870">
        <f t="shared" si="538"/>
        <v>0</v>
      </c>
      <c r="Z2870">
        <f t="shared" si="539"/>
        <v>0</v>
      </c>
    </row>
    <row r="2871" spans="2:26" x14ac:dyDescent="0.25">
      <c r="B2871" s="11">
        <f t="shared" si="540"/>
        <v>44681.124999993066</v>
      </c>
      <c r="C2871" s="1">
        <f t="shared" si="531"/>
        <v>4</v>
      </c>
      <c r="D2871" s="1">
        <f t="shared" si="532"/>
        <v>6</v>
      </c>
      <c r="E2871" s="12">
        <f t="shared" si="533"/>
        <v>4</v>
      </c>
      <c r="F2871" s="124" t="str">
        <f t="shared" si="534"/>
        <v>0</v>
      </c>
      <c r="G2871" s="1">
        <f ca="1">(OFFSET(O2871,0,MATCH(Customer!$J$6,'CDH &amp; HDH'!$P$11:$X$11,0)))</f>
        <v>49</v>
      </c>
      <c r="H2871" s="1" t="str">
        <f t="shared" si="535"/>
        <v>Heating</v>
      </c>
      <c r="I2871" s="1">
        <f ca="1">OFFSET(IF($H2871="Cooling",Customer!$C$25,Customer!$C$52),E2871,D2871)</f>
        <v>66</v>
      </c>
      <c r="J2871" s="1">
        <f ca="1">OFFSET(IF($H2871="Cooling",Customer!$L$25,Customer!$L$52),$E2871,$D2871)</f>
        <v>64</v>
      </c>
      <c r="K2871" s="16">
        <f t="shared" si="536"/>
        <v>0</v>
      </c>
      <c r="L2871" s="16">
        <f t="shared" si="537"/>
        <v>0</v>
      </c>
      <c r="M2871" s="17">
        <f t="shared" ca="1" si="529"/>
        <v>17</v>
      </c>
      <c r="N2871" s="17">
        <f t="shared" ca="1" si="530"/>
        <v>15</v>
      </c>
      <c r="O2871" s="4"/>
      <c r="P2871" s="4">
        <v>45</v>
      </c>
      <c r="Q2871" s="4">
        <v>46</v>
      </c>
      <c r="R2871" s="4">
        <v>39</v>
      </c>
      <c r="S2871" s="4">
        <v>36</v>
      </c>
      <c r="T2871" s="4">
        <v>43</v>
      </c>
      <c r="U2871" s="4">
        <v>56</v>
      </c>
      <c r="V2871" s="13">
        <v>49</v>
      </c>
      <c r="W2871" s="4">
        <v>50</v>
      </c>
      <c r="X2871" s="4">
        <v>56</v>
      </c>
      <c r="Y2871">
        <f t="shared" si="538"/>
        <v>0</v>
      </c>
      <c r="Z2871">
        <f t="shared" si="539"/>
        <v>0</v>
      </c>
    </row>
    <row r="2872" spans="2:26" x14ac:dyDescent="0.25">
      <c r="B2872" s="11">
        <f t="shared" si="540"/>
        <v>44681.16666665973</v>
      </c>
      <c r="C2872" s="1">
        <f t="shared" si="531"/>
        <v>4</v>
      </c>
      <c r="D2872" s="1">
        <f t="shared" si="532"/>
        <v>6</v>
      </c>
      <c r="E2872" s="12">
        <f t="shared" si="533"/>
        <v>5</v>
      </c>
      <c r="F2872" s="124" t="str">
        <f t="shared" si="534"/>
        <v>0</v>
      </c>
      <c r="G2872" s="1">
        <f ca="1">(OFFSET(O2872,0,MATCH(Customer!$J$6,'CDH &amp; HDH'!$P$11:$X$11,0)))</f>
        <v>48</v>
      </c>
      <c r="H2872" s="1" t="str">
        <f t="shared" si="535"/>
        <v>Heating</v>
      </c>
      <c r="I2872" s="1">
        <f ca="1">OFFSET(IF($H2872="Cooling",Customer!$C$25,Customer!$C$52),E2872,D2872)</f>
        <v>66</v>
      </c>
      <c r="J2872" s="1">
        <f ca="1">OFFSET(IF($H2872="Cooling",Customer!$L$25,Customer!$L$52),$E2872,$D2872)</f>
        <v>64</v>
      </c>
      <c r="K2872" s="16">
        <f t="shared" si="536"/>
        <v>0</v>
      </c>
      <c r="L2872" s="16">
        <f t="shared" si="537"/>
        <v>0</v>
      </c>
      <c r="M2872" s="17">
        <f t="shared" ca="1" si="529"/>
        <v>18</v>
      </c>
      <c r="N2872" s="17">
        <f t="shared" ca="1" si="530"/>
        <v>16</v>
      </c>
      <c r="O2872" s="4"/>
      <c r="P2872" s="4">
        <v>45</v>
      </c>
      <c r="Q2872" s="4">
        <v>46</v>
      </c>
      <c r="R2872" s="4">
        <v>40</v>
      </c>
      <c r="S2872" s="4">
        <v>36</v>
      </c>
      <c r="T2872" s="4">
        <v>43</v>
      </c>
      <c r="U2872" s="4">
        <v>56</v>
      </c>
      <c r="V2872" s="13">
        <v>48</v>
      </c>
      <c r="W2872" s="4">
        <v>50</v>
      </c>
      <c r="X2872" s="4">
        <v>56</v>
      </c>
      <c r="Y2872">
        <f t="shared" si="538"/>
        <v>0</v>
      </c>
      <c r="Z2872">
        <f t="shared" si="539"/>
        <v>0</v>
      </c>
    </row>
    <row r="2873" spans="2:26" x14ac:dyDescent="0.25">
      <c r="B2873" s="11">
        <f t="shared" si="540"/>
        <v>44681.208333326394</v>
      </c>
      <c r="C2873" s="1">
        <f t="shared" si="531"/>
        <v>4</v>
      </c>
      <c r="D2873" s="1">
        <f t="shared" si="532"/>
        <v>6</v>
      </c>
      <c r="E2873" s="12">
        <f t="shared" si="533"/>
        <v>6</v>
      </c>
      <c r="F2873" s="124" t="str">
        <f t="shared" si="534"/>
        <v>0</v>
      </c>
      <c r="G2873" s="1">
        <f ca="1">(OFFSET(O2873,0,MATCH(Customer!$J$6,'CDH &amp; HDH'!$P$11:$X$11,0)))</f>
        <v>44</v>
      </c>
      <c r="H2873" s="1" t="str">
        <f t="shared" si="535"/>
        <v>Heating</v>
      </c>
      <c r="I2873" s="1">
        <f ca="1">OFFSET(IF($H2873="Cooling",Customer!$C$25,Customer!$C$52),E2873,D2873)</f>
        <v>66</v>
      </c>
      <c r="J2873" s="1">
        <f ca="1">OFFSET(IF($H2873="Cooling",Customer!$L$25,Customer!$L$52),$E2873,$D2873)</f>
        <v>64</v>
      </c>
      <c r="K2873" s="16">
        <f t="shared" si="536"/>
        <v>0</v>
      </c>
      <c r="L2873" s="16">
        <f t="shared" si="537"/>
        <v>0</v>
      </c>
      <c r="M2873" s="17">
        <f t="shared" ca="1" si="529"/>
        <v>22</v>
      </c>
      <c r="N2873" s="17">
        <f t="shared" ca="1" si="530"/>
        <v>20</v>
      </c>
      <c r="O2873" s="4"/>
      <c r="P2873" s="4">
        <v>47</v>
      </c>
      <c r="Q2873" s="4">
        <v>47</v>
      </c>
      <c r="R2873" s="4">
        <v>40</v>
      </c>
      <c r="S2873" s="4">
        <v>37</v>
      </c>
      <c r="T2873" s="4">
        <v>43</v>
      </c>
      <c r="U2873" s="4">
        <v>56</v>
      </c>
      <c r="V2873" s="13">
        <v>44</v>
      </c>
      <c r="W2873" s="4">
        <v>50</v>
      </c>
      <c r="X2873" s="4">
        <v>56</v>
      </c>
      <c r="Y2873">
        <f t="shared" si="538"/>
        <v>0</v>
      </c>
      <c r="Z2873">
        <f t="shared" si="539"/>
        <v>0</v>
      </c>
    </row>
    <row r="2874" spans="2:26" x14ac:dyDescent="0.25">
      <c r="B2874" s="11">
        <f t="shared" si="540"/>
        <v>44681.249999993059</v>
      </c>
      <c r="C2874" s="1">
        <f t="shared" si="531"/>
        <v>4</v>
      </c>
      <c r="D2874" s="1">
        <f t="shared" si="532"/>
        <v>6</v>
      </c>
      <c r="E2874" s="12">
        <f t="shared" si="533"/>
        <v>7</v>
      </c>
      <c r="F2874" s="124" t="str">
        <f t="shared" si="534"/>
        <v>0</v>
      </c>
      <c r="G2874" s="1">
        <f ca="1">(OFFSET(O2874,0,MATCH(Customer!$J$6,'CDH &amp; HDH'!$P$11:$X$11,0)))</f>
        <v>43</v>
      </c>
      <c r="H2874" s="1" t="str">
        <f t="shared" si="535"/>
        <v>Heating</v>
      </c>
      <c r="I2874" s="1">
        <f ca="1">OFFSET(IF($H2874="Cooling",Customer!$C$25,Customer!$C$52),E2874,D2874)</f>
        <v>66</v>
      </c>
      <c r="J2874" s="1">
        <f ca="1">OFFSET(IF($H2874="Cooling",Customer!$L$25,Customer!$L$52),$E2874,$D2874)</f>
        <v>64</v>
      </c>
      <c r="K2874" s="16">
        <f t="shared" si="536"/>
        <v>0</v>
      </c>
      <c r="L2874" s="16">
        <f t="shared" si="537"/>
        <v>0</v>
      </c>
      <c r="M2874" s="17">
        <f t="shared" ca="1" si="529"/>
        <v>23</v>
      </c>
      <c r="N2874" s="17">
        <f t="shared" ca="1" si="530"/>
        <v>21</v>
      </c>
      <c r="O2874" s="4"/>
      <c r="P2874" s="4">
        <v>50</v>
      </c>
      <c r="Q2874" s="4">
        <v>48</v>
      </c>
      <c r="R2874" s="4">
        <v>41</v>
      </c>
      <c r="S2874" s="4">
        <v>43</v>
      </c>
      <c r="T2874" s="4">
        <v>46</v>
      </c>
      <c r="U2874" s="4">
        <v>56</v>
      </c>
      <c r="V2874" s="13">
        <v>43</v>
      </c>
      <c r="W2874" s="4">
        <v>51</v>
      </c>
      <c r="X2874" s="4">
        <v>56</v>
      </c>
      <c r="Y2874">
        <f t="shared" si="538"/>
        <v>0</v>
      </c>
      <c r="Z2874">
        <f t="shared" si="539"/>
        <v>0</v>
      </c>
    </row>
    <row r="2875" spans="2:26" x14ac:dyDescent="0.25">
      <c r="B2875" s="11">
        <f t="shared" si="540"/>
        <v>44681.291666659723</v>
      </c>
      <c r="C2875" s="1">
        <f t="shared" si="531"/>
        <v>4</v>
      </c>
      <c r="D2875" s="1">
        <f t="shared" si="532"/>
        <v>6</v>
      </c>
      <c r="E2875" s="12">
        <f t="shared" si="533"/>
        <v>8</v>
      </c>
      <c r="F2875" s="124" t="str">
        <f t="shared" si="534"/>
        <v>0</v>
      </c>
      <c r="G2875" s="1">
        <f ca="1">(OFFSET(O2875,0,MATCH(Customer!$J$6,'CDH &amp; HDH'!$P$11:$X$11,0)))</f>
        <v>44</v>
      </c>
      <c r="H2875" s="1" t="str">
        <f t="shared" si="535"/>
        <v>Heating</v>
      </c>
      <c r="I2875" s="1">
        <f ca="1">OFFSET(IF($H2875="Cooling",Customer!$C$25,Customer!$C$52),E2875,D2875)</f>
        <v>66</v>
      </c>
      <c r="J2875" s="1">
        <f ca="1">OFFSET(IF($H2875="Cooling",Customer!$L$25,Customer!$L$52),$E2875,$D2875)</f>
        <v>64</v>
      </c>
      <c r="K2875" s="16">
        <f t="shared" si="536"/>
        <v>0</v>
      </c>
      <c r="L2875" s="16">
        <f t="shared" si="537"/>
        <v>0</v>
      </c>
      <c r="M2875" s="17">
        <f t="shared" ca="1" si="529"/>
        <v>22</v>
      </c>
      <c r="N2875" s="17">
        <f t="shared" ca="1" si="530"/>
        <v>20</v>
      </c>
      <c r="O2875" s="4"/>
      <c r="P2875" s="4">
        <v>58</v>
      </c>
      <c r="Q2875" s="4">
        <v>49</v>
      </c>
      <c r="R2875" s="4">
        <v>44</v>
      </c>
      <c r="S2875" s="4">
        <v>51</v>
      </c>
      <c r="T2875" s="4">
        <v>50</v>
      </c>
      <c r="U2875" s="4">
        <v>56</v>
      </c>
      <c r="V2875" s="13">
        <v>44</v>
      </c>
      <c r="W2875" s="4">
        <v>53</v>
      </c>
      <c r="X2875" s="4">
        <v>57</v>
      </c>
      <c r="Y2875">
        <f t="shared" si="538"/>
        <v>0</v>
      </c>
      <c r="Z2875">
        <f t="shared" si="539"/>
        <v>0</v>
      </c>
    </row>
    <row r="2876" spans="2:26" x14ac:dyDescent="0.25">
      <c r="B2876" s="11">
        <f t="shared" si="540"/>
        <v>44681.333333326387</v>
      </c>
      <c r="C2876" s="1">
        <f t="shared" si="531"/>
        <v>4</v>
      </c>
      <c r="D2876" s="1">
        <f t="shared" si="532"/>
        <v>6</v>
      </c>
      <c r="E2876" s="12">
        <f t="shared" si="533"/>
        <v>9</v>
      </c>
      <c r="F2876" s="124" t="str">
        <f t="shared" si="534"/>
        <v>0</v>
      </c>
      <c r="G2876" s="1">
        <f ca="1">(OFFSET(O2876,0,MATCH(Customer!$J$6,'CDH &amp; HDH'!$P$11:$X$11,0)))</f>
        <v>46</v>
      </c>
      <c r="H2876" s="1" t="str">
        <f t="shared" si="535"/>
        <v>Heating</v>
      </c>
      <c r="I2876" s="1">
        <f ca="1">OFFSET(IF($H2876="Cooling",Customer!$C$25,Customer!$C$52),E2876,D2876)</f>
        <v>66</v>
      </c>
      <c r="J2876" s="1">
        <f ca="1">OFFSET(IF($H2876="Cooling",Customer!$L$25,Customer!$L$52),$E2876,$D2876)</f>
        <v>64</v>
      </c>
      <c r="K2876" s="16">
        <f t="shared" si="536"/>
        <v>0</v>
      </c>
      <c r="L2876" s="16">
        <f t="shared" si="537"/>
        <v>0</v>
      </c>
      <c r="M2876" s="17">
        <f t="shared" ca="1" si="529"/>
        <v>20</v>
      </c>
      <c r="N2876" s="17">
        <f t="shared" ca="1" si="530"/>
        <v>18</v>
      </c>
      <c r="O2876" s="4"/>
      <c r="P2876" s="4">
        <v>64</v>
      </c>
      <c r="Q2876" s="4">
        <v>50</v>
      </c>
      <c r="R2876" s="4">
        <v>46</v>
      </c>
      <c r="S2876" s="4">
        <v>54</v>
      </c>
      <c r="T2876" s="4">
        <v>52</v>
      </c>
      <c r="U2876" s="4">
        <v>58</v>
      </c>
      <c r="V2876" s="13">
        <v>46</v>
      </c>
      <c r="W2876" s="4">
        <v>53</v>
      </c>
      <c r="X2876" s="4">
        <v>57</v>
      </c>
      <c r="Y2876">
        <f t="shared" si="538"/>
        <v>0</v>
      </c>
      <c r="Z2876">
        <f t="shared" si="539"/>
        <v>0</v>
      </c>
    </row>
    <row r="2877" spans="2:26" x14ac:dyDescent="0.25">
      <c r="B2877" s="11">
        <f t="shared" si="540"/>
        <v>44681.374999993051</v>
      </c>
      <c r="C2877" s="1">
        <f t="shared" si="531"/>
        <v>4</v>
      </c>
      <c r="D2877" s="1">
        <f t="shared" si="532"/>
        <v>6</v>
      </c>
      <c r="E2877" s="12">
        <f t="shared" si="533"/>
        <v>10</v>
      </c>
      <c r="F2877" s="124" t="str">
        <f t="shared" si="534"/>
        <v>0</v>
      </c>
      <c r="G2877" s="1">
        <f ca="1">(OFFSET(O2877,0,MATCH(Customer!$J$6,'CDH &amp; HDH'!$P$11:$X$11,0)))</f>
        <v>49</v>
      </c>
      <c r="H2877" s="1" t="str">
        <f t="shared" si="535"/>
        <v>Heating</v>
      </c>
      <c r="I2877" s="1">
        <f ca="1">OFFSET(IF($H2877="Cooling",Customer!$C$25,Customer!$C$52),E2877,D2877)</f>
        <v>66</v>
      </c>
      <c r="J2877" s="1">
        <f ca="1">OFFSET(IF($H2877="Cooling",Customer!$L$25,Customer!$L$52),$E2877,$D2877)</f>
        <v>64</v>
      </c>
      <c r="K2877" s="16">
        <f t="shared" si="536"/>
        <v>0</v>
      </c>
      <c r="L2877" s="16">
        <f t="shared" si="537"/>
        <v>0</v>
      </c>
      <c r="M2877" s="17">
        <f t="shared" ca="1" si="529"/>
        <v>17</v>
      </c>
      <c r="N2877" s="17">
        <f t="shared" ca="1" si="530"/>
        <v>15</v>
      </c>
      <c r="O2877" s="4"/>
      <c r="P2877" s="4">
        <v>69</v>
      </c>
      <c r="Q2877" s="4">
        <v>53</v>
      </c>
      <c r="R2877" s="4">
        <v>49</v>
      </c>
      <c r="S2877" s="4">
        <v>54</v>
      </c>
      <c r="T2877" s="4">
        <v>54</v>
      </c>
      <c r="U2877" s="4">
        <v>54</v>
      </c>
      <c r="V2877" s="13">
        <v>49</v>
      </c>
      <c r="W2877" s="4">
        <v>55</v>
      </c>
      <c r="X2877" s="4">
        <v>57</v>
      </c>
      <c r="Y2877">
        <f t="shared" si="538"/>
        <v>0</v>
      </c>
      <c r="Z2877">
        <f t="shared" si="539"/>
        <v>0</v>
      </c>
    </row>
    <row r="2878" spans="2:26" x14ac:dyDescent="0.25">
      <c r="B2878" s="11">
        <f t="shared" si="540"/>
        <v>44681.416666659716</v>
      </c>
      <c r="C2878" s="1">
        <f t="shared" si="531"/>
        <v>4</v>
      </c>
      <c r="D2878" s="1">
        <f t="shared" si="532"/>
        <v>6</v>
      </c>
      <c r="E2878" s="12">
        <f t="shared" si="533"/>
        <v>11</v>
      </c>
      <c r="F2878" s="124" t="str">
        <f t="shared" si="534"/>
        <v>0</v>
      </c>
      <c r="G2878" s="1">
        <f ca="1">(OFFSET(O2878,0,MATCH(Customer!$J$6,'CDH &amp; HDH'!$P$11:$X$11,0)))</f>
        <v>51</v>
      </c>
      <c r="H2878" s="1" t="str">
        <f t="shared" si="535"/>
        <v>Heating</v>
      </c>
      <c r="I2878" s="1">
        <f ca="1">OFFSET(IF($H2878="Cooling",Customer!$C$25,Customer!$C$52),E2878,D2878)</f>
        <v>66</v>
      </c>
      <c r="J2878" s="1">
        <f ca="1">OFFSET(IF($H2878="Cooling",Customer!$L$25,Customer!$L$52),$E2878,$D2878)</f>
        <v>64</v>
      </c>
      <c r="K2878" s="16">
        <f t="shared" si="536"/>
        <v>0</v>
      </c>
      <c r="L2878" s="16">
        <f t="shared" si="537"/>
        <v>0</v>
      </c>
      <c r="M2878" s="17">
        <f t="shared" ca="1" si="529"/>
        <v>15</v>
      </c>
      <c r="N2878" s="17">
        <f t="shared" ca="1" si="530"/>
        <v>13</v>
      </c>
      <c r="O2878" s="4"/>
      <c r="P2878" s="4">
        <v>73</v>
      </c>
      <c r="Q2878" s="4">
        <v>54</v>
      </c>
      <c r="R2878" s="4">
        <v>50</v>
      </c>
      <c r="S2878" s="4">
        <v>55</v>
      </c>
      <c r="T2878" s="4">
        <v>57</v>
      </c>
      <c r="U2878" s="4">
        <v>53</v>
      </c>
      <c r="V2878" s="13">
        <v>51</v>
      </c>
      <c r="W2878" s="4">
        <v>59</v>
      </c>
      <c r="X2878" s="4">
        <v>58</v>
      </c>
      <c r="Y2878">
        <f t="shared" si="538"/>
        <v>0</v>
      </c>
      <c r="Z2878">
        <f t="shared" si="539"/>
        <v>0</v>
      </c>
    </row>
    <row r="2879" spans="2:26" x14ac:dyDescent="0.25">
      <c r="B2879" s="11">
        <f t="shared" si="540"/>
        <v>44681.45833332638</v>
      </c>
      <c r="C2879" s="1">
        <f t="shared" si="531"/>
        <v>4</v>
      </c>
      <c r="D2879" s="1">
        <f t="shared" si="532"/>
        <v>6</v>
      </c>
      <c r="E2879" s="12">
        <f t="shared" si="533"/>
        <v>12</v>
      </c>
      <c r="F2879" s="124" t="str">
        <f t="shared" si="534"/>
        <v>0</v>
      </c>
      <c r="G2879" s="1">
        <f ca="1">(OFFSET(O2879,0,MATCH(Customer!$J$6,'CDH &amp; HDH'!$P$11:$X$11,0)))</f>
        <v>53</v>
      </c>
      <c r="H2879" s="1" t="str">
        <f t="shared" si="535"/>
        <v>Heating</v>
      </c>
      <c r="I2879" s="1">
        <f ca="1">OFFSET(IF($H2879="Cooling",Customer!$C$25,Customer!$C$52),E2879,D2879)</f>
        <v>66</v>
      </c>
      <c r="J2879" s="1">
        <f ca="1">OFFSET(IF($H2879="Cooling",Customer!$L$25,Customer!$L$52),$E2879,$D2879)</f>
        <v>64</v>
      </c>
      <c r="K2879" s="16">
        <f t="shared" si="536"/>
        <v>0</v>
      </c>
      <c r="L2879" s="16">
        <f t="shared" si="537"/>
        <v>0</v>
      </c>
      <c r="M2879" s="17">
        <f t="shared" ca="1" si="529"/>
        <v>13</v>
      </c>
      <c r="N2879" s="17">
        <f t="shared" ca="1" si="530"/>
        <v>11</v>
      </c>
      <c r="O2879" s="4"/>
      <c r="P2879" s="4">
        <v>77</v>
      </c>
      <c r="Q2879" s="4">
        <v>56</v>
      </c>
      <c r="R2879" s="4">
        <v>51</v>
      </c>
      <c r="S2879" s="4">
        <v>54</v>
      </c>
      <c r="T2879" s="4">
        <v>61</v>
      </c>
      <c r="U2879" s="4">
        <v>53</v>
      </c>
      <c r="V2879" s="13">
        <v>53</v>
      </c>
      <c r="W2879" s="4">
        <v>59</v>
      </c>
      <c r="X2879" s="4">
        <v>57</v>
      </c>
      <c r="Y2879">
        <f t="shared" si="538"/>
        <v>0</v>
      </c>
      <c r="Z2879">
        <f t="shared" si="539"/>
        <v>0</v>
      </c>
    </row>
    <row r="2880" spans="2:26" x14ac:dyDescent="0.25">
      <c r="B2880" s="11">
        <f t="shared" si="540"/>
        <v>44681.499999993044</v>
      </c>
      <c r="C2880" s="1">
        <f t="shared" si="531"/>
        <v>4</v>
      </c>
      <c r="D2880" s="1">
        <f t="shared" si="532"/>
        <v>6</v>
      </c>
      <c r="E2880" s="12">
        <f t="shared" si="533"/>
        <v>13</v>
      </c>
      <c r="F2880" s="124" t="str">
        <f t="shared" si="534"/>
        <v>0</v>
      </c>
      <c r="G2880" s="1">
        <f ca="1">(OFFSET(O2880,0,MATCH(Customer!$J$6,'CDH &amp; HDH'!$P$11:$X$11,0)))</f>
        <v>55</v>
      </c>
      <c r="H2880" s="1" t="str">
        <f t="shared" si="535"/>
        <v>Heating</v>
      </c>
      <c r="I2880" s="1">
        <f ca="1">OFFSET(IF($H2880="Cooling",Customer!$C$25,Customer!$C$52),E2880,D2880)</f>
        <v>66</v>
      </c>
      <c r="J2880" s="1">
        <f ca="1">OFFSET(IF($H2880="Cooling",Customer!$L$25,Customer!$L$52),$E2880,$D2880)</f>
        <v>64</v>
      </c>
      <c r="K2880" s="16">
        <f t="shared" si="536"/>
        <v>0</v>
      </c>
      <c r="L2880" s="16">
        <f t="shared" si="537"/>
        <v>0</v>
      </c>
      <c r="M2880" s="17">
        <f t="shared" ca="1" si="529"/>
        <v>11</v>
      </c>
      <c r="N2880" s="17">
        <f t="shared" ca="1" si="530"/>
        <v>9</v>
      </c>
      <c r="O2880" s="4"/>
      <c r="P2880" s="4">
        <v>80</v>
      </c>
      <c r="Q2880" s="4">
        <v>60</v>
      </c>
      <c r="R2880" s="4">
        <v>52</v>
      </c>
      <c r="S2880" s="4">
        <v>53</v>
      </c>
      <c r="T2880" s="4">
        <v>63</v>
      </c>
      <c r="U2880" s="4">
        <v>53</v>
      </c>
      <c r="V2880" s="13">
        <v>55</v>
      </c>
      <c r="W2880" s="4">
        <v>61</v>
      </c>
      <c r="X2880" s="4">
        <v>59</v>
      </c>
      <c r="Y2880">
        <f t="shared" si="538"/>
        <v>0</v>
      </c>
      <c r="Z2880">
        <f t="shared" si="539"/>
        <v>0</v>
      </c>
    </row>
    <row r="2881" spans="2:26" x14ac:dyDescent="0.25">
      <c r="B2881" s="11">
        <f t="shared" si="540"/>
        <v>44681.541666659708</v>
      </c>
      <c r="C2881" s="1">
        <f t="shared" si="531"/>
        <v>4</v>
      </c>
      <c r="D2881" s="1">
        <f t="shared" si="532"/>
        <v>6</v>
      </c>
      <c r="E2881" s="12">
        <f t="shared" si="533"/>
        <v>14</v>
      </c>
      <c r="F2881" s="124" t="str">
        <f t="shared" si="534"/>
        <v>0</v>
      </c>
      <c r="G2881" s="1">
        <f ca="1">(OFFSET(O2881,0,MATCH(Customer!$J$6,'CDH &amp; HDH'!$P$11:$X$11,0)))</f>
        <v>56</v>
      </c>
      <c r="H2881" s="1" t="str">
        <f t="shared" si="535"/>
        <v>Heating</v>
      </c>
      <c r="I2881" s="1">
        <f ca="1">OFFSET(IF($H2881="Cooling",Customer!$C$25,Customer!$C$52),E2881,D2881)</f>
        <v>66</v>
      </c>
      <c r="J2881" s="1">
        <f ca="1">OFFSET(IF($H2881="Cooling",Customer!$L$25,Customer!$L$52),$E2881,$D2881)</f>
        <v>64</v>
      </c>
      <c r="K2881" s="16">
        <f t="shared" si="536"/>
        <v>0</v>
      </c>
      <c r="L2881" s="16">
        <f t="shared" si="537"/>
        <v>0</v>
      </c>
      <c r="M2881" s="17">
        <f t="shared" ca="1" si="529"/>
        <v>10</v>
      </c>
      <c r="N2881" s="17">
        <f t="shared" ca="1" si="530"/>
        <v>8</v>
      </c>
      <c r="O2881" s="4"/>
      <c r="P2881" s="4">
        <v>81</v>
      </c>
      <c r="Q2881" s="4">
        <v>62</v>
      </c>
      <c r="R2881" s="4">
        <v>53</v>
      </c>
      <c r="S2881" s="4">
        <v>55</v>
      </c>
      <c r="T2881" s="4">
        <v>61</v>
      </c>
      <c r="U2881" s="4">
        <v>50</v>
      </c>
      <c r="V2881" s="13">
        <v>56</v>
      </c>
      <c r="W2881" s="4">
        <v>62</v>
      </c>
      <c r="X2881" s="4">
        <v>63</v>
      </c>
      <c r="Y2881">
        <f t="shared" si="538"/>
        <v>0</v>
      </c>
      <c r="Z2881">
        <f t="shared" si="539"/>
        <v>0</v>
      </c>
    </row>
    <row r="2882" spans="2:26" x14ac:dyDescent="0.25">
      <c r="B2882" s="11">
        <f t="shared" si="540"/>
        <v>44681.583333326373</v>
      </c>
      <c r="C2882" s="1">
        <f t="shared" si="531"/>
        <v>4</v>
      </c>
      <c r="D2882" s="1">
        <f t="shared" si="532"/>
        <v>6</v>
      </c>
      <c r="E2882" s="12">
        <f t="shared" si="533"/>
        <v>15</v>
      </c>
      <c r="F2882" s="124" t="str">
        <f t="shared" si="534"/>
        <v>0</v>
      </c>
      <c r="G2882" s="1">
        <f ca="1">(OFFSET(O2882,0,MATCH(Customer!$J$6,'CDH &amp; HDH'!$P$11:$X$11,0)))</f>
        <v>56</v>
      </c>
      <c r="H2882" s="1" t="str">
        <f t="shared" si="535"/>
        <v>Heating</v>
      </c>
      <c r="I2882" s="1">
        <f ca="1">OFFSET(IF($H2882="Cooling",Customer!$C$25,Customer!$C$52),E2882,D2882)</f>
        <v>66</v>
      </c>
      <c r="J2882" s="1">
        <f ca="1">OFFSET(IF($H2882="Cooling",Customer!$L$25,Customer!$L$52),$E2882,$D2882)</f>
        <v>64</v>
      </c>
      <c r="K2882" s="16">
        <f t="shared" si="536"/>
        <v>0</v>
      </c>
      <c r="L2882" s="16">
        <f t="shared" si="537"/>
        <v>0</v>
      </c>
      <c r="M2882" s="17">
        <f t="shared" ca="1" si="529"/>
        <v>10</v>
      </c>
      <c r="N2882" s="17">
        <f t="shared" ca="1" si="530"/>
        <v>8</v>
      </c>
      <c r="O2882" s="4"/>
      <c r="P2882" s="4">
        <v>82</v>
      </c>
      <c r="Q2882" s="4">
        <v>64</v>
      </c>
      <c r="R2882" s="4">
        <v>54</v>
      </c>
      <c r="S2882" s="4">
        <v>56</v>
      </c>
      <c r="T2882" s="4">
        <v>54</v>
      </c>
      <c r="U2882" s="4">
        <v>50</v>
      </c>
      <c r="V2882" s="13">
        <v>56</v>
      </c>
      <c r="W2882" s="4">
        <v>62</v>
      </c>
      <c r="X2882" s="4">
        <v>62</v>
      </c>
      <c r="Y2882">
        <f t="shared" si="538"/>
        <v>0</v>
      </c>
      <c r="Z2882">
        <f t="shared" si="539"/>
        <v>0</v>
      </c>
    </row>
    <row r="2883" spans="2:26" x14ac:dyDescent="0.25">
      <c r="B2883" s="11">
        <f t="shared" si="540"/>
        <v>44681.624999993037</v>
      </c>
      <c r="C2883" s="1">
        <f t="shared" si="531"/>
        <v>4</v>
      </c>
      <c r="D2883" s="1">
        <f t="shared" si="532"/>
        <v>6</v>
      </c>
      <c r="E2883" s="12">
        <f t="shared" si="533"/>
        <v>16</v>
      </c>
      <c r="F2883" s="124" t="str">
        <f t="shared" si="534"/>
        <v>0</v>
      </c>
      <c r="G2883" s="1">
        <f ca="1">(OFFSET(O2883,0,MATCH(Customer!$J$6,'CDH &amp; HDH'!$P$11:$X$11,0)))</f>
        <v>55</v>
      </c>
      <c r="H2883" s="1" t="str">
        <f t="shared" si="535"/>
        <v>Heating</v>
      </c>
      <c r="I2883" s="1">
        <f ca="1">OFFSET(IF($H2883="Cooling",Customer!$C$25,Customer!$C$52),E2883,D2883)</f>
        <v>66</v>
      </c>
      <c r="J2883" s="1">
        <f ca="1">OFFSET(IF($H2883="Cooling",Customer!$L$25,Customer!$L$52),$E2883,$D2883)</f>
        <v>64</v>
      </c>
      <c r="K2883" s="16">
        <f t="shared" si="536"/>
        <v>0</v>
      </c>
      <c r="L2883" s="16">
        <f t="shared" si="537"/>
        <v>0</v>
      </c>
      <c r="M2883" s="17">
        <f t="shared" ca="1" si="529"/>
        <v>11</v>
      </c>
      <c r="N2883" s="17">
        <f t="shared" ca="1" si="530"/>
        <v>9</v>
      </c>
      <c r="O2883" s="4"/>
      <c r="P2883" s="4">
        <v>83</v>
      </c>
      <c r="Q2883" s="4">
        <v>64</v>
      </c>
      <c r="R2883" s="4">
        <v>55</v>
      </c>
      <c r="S2883" s="4">
        <v>58</v>
      </c>
      <c r="T2883" s="4">
        <v>54</v>
      </c>
      <c r="U2883" s="4">
        <v>50</v>
      </c>
      <c r="V2883" s="13">
        <v>55</v>
      </c>
      <c r="W2883" s="4">
        <v>63</v>
      </c>
      <c r="X2883" s="4">
        <v>63</v>
      </c>
      <c r="Y2883">
        <f t="shared" si="538"/>
        <v>0</v>
      </c>
      <c r="Z2883">
        <f t="shared" si="539"/>
        <v>0</v>
      </c>
    </row>
    <row r="2884" spans="2:26" x14ac:dyDescent="0.25">
      <c r="B2884" s="11">
        <f t="shared" si="540"/>
        <v>44681.666666659701</v>
      </c>
      <c r="C2884" s="1">
        <f t="shared" si="531"/>
        <v>4</v>
      </c>
      <c r="D2884" s="1">
        <f t="shared" si="532"/>
        <v>6</v>
      </c>
      <c r="E2884" s="12">
        <f t="shared" si="533"/>
        <v>17</v>
      </c>
      <c r="F2884" s="124" t="str">
        <f t="shared" si="534"/>
        <v>0</v>
      </c>
      <c r="G2884" s="1">
        <f ca="1">(OFFSET(O2884,0,MATCH(Customer!$J$6,'CDH &amp; HDH'!$P$11:$X$11,0)))</f>
        <v>54</v>
      </c>
      <c r="H2884" s="1" t="str">
        <f t="shared" si="535"/>
        <v>Heating</v>
      </c>
      <c r="I2884" s="1">
        <f ca="1">OFFSET(IF($H2884="Cooling",Customer!$C$25,Customer!$C$52),E2884,D2884)</f>
        <v>66</v>
      </c>
      <c r="J2884" s="1">
        <f ca="1">OFFSET(IF($H2884="Cooling",Customer!$L$25,Customer!$L$52),$E2884,$D2884)</f>
        <v>64</v>
      </c>
      <c r="K2884" s="16">
        <f t="shared" si="536"/>
        <v>0</v>
      </c>
      <c r="L2884" s="16">
        <f t="shared" si="537"/>
        <v>0</v>
      </c>
      <c r="M2884" s="17">
        <f t="shared" ca="1" si="529"/>
        <v>12</v>
      </c>
      <c r="N2884" s="17">
        <f t="shared" ca="1" si="530"/>
        <v>10</v>
      </c>
      <c r="O2884" s="4"/>
      <c r="P2884" s="4">
        <v>82</v>
      </c>
      <c r="Q2884" s="4">
        <v>64</v>
      </c>
      <c r="R2884" s="4">
        <v>54</v>
      </c>
      <c r="S2884" s="4">
        <v>58</v>
      </c>
      <c r="T2884" s="4">
        <v>54</v>
      </c>
      <c r="U2884" s="4">
        <v>50</v>
      </c>
      <c r="V2884" s="13">
        <v>54</v>
      </c>
      <c r="W2884" s="4">
        <v>63</v>
      </c>
      <c r="X2884" s="4">
        <v>63</v>
      </c>
      <c r="Y2884">
        <f t="shared" si="538"/>
        <v>0</v>
      </c>
      <c r="Z2884">
        <f t="shared" si="539"/>
        <v>0</v>
      </c>
    </row>
    <row r="2885" spans="2:26" x14ac:dyDescent="0.25">
      <c r="B2885" s="11">
        <f t="shared" si="540"/>
        <v>44681.708333326365</v>
      </c>
      <c r="C2885" s="1">
        <f t="shared" si="531"/>
        <v>4</v>
      </c>
      <c r="D2885" s="1">
        <f t="shared" si="532"/>
        <v>6</v>
      </c>
      <c r="E2885" s="12">
        <f t="shared" si="533"/>
        <v>18</v>
      </c>
      <c r="F2885" s="124" t="str">
        <f t="shared" si="534"/>
        <v>0</v>
      </c>
      <c r="G2885" s="1">
        <f ca="1">(OFFSET(O2885,0,MATCH(Customer!$J$6,'CDH &amp; HDH'!$P$11:$X$11,0)))</f>
        <v>52</v>
      </c>
      <c r="H2885" s="1" t="str">
        <f t="shared" si="535"/>
        <v>Heating</v>
      </c>
      <c r="I2885" s="1">
        <f ca="1">OFFSET(IF($H2885="Cooling",Customer!$C$25,Customer!$C$52),E2885,D2885)</f>
        <v>66</v>
      </c>
      <c r="J2885" s="1">
        <f ca="1">OFFSET(IF($H2885="Cooling",Customer!$L$25,Customer!$L$52),$E2885,$D2885)</f>
        <v>64</v>
      </c>
      <c r="K2885" s="16">
        <f t="shared" si="536"/>
        <v>0</v>
      </c>
      <c r="L2885" s="16">
        <f t="shared" si="537"/>
        <v>0</v>
      </c>
      <c r="M2885" s="17">
        <f t="shared" ca="1" si="529"/>
        <v>14</v>
      </c>
      <c r="N2885" s="17">
        <f t="shared" ca="1" si="530"/>
        <v>12</v>
      </c>
      <c r="O2885" s="4"/>
      <c r="P2885" s="4">
        <v>81</v>
      </c>
      <c r="Q2885" s="4">
        <v>64</v>
      </c>
      <c r="R2885" s="4">
        <v>53</v>
      </c>
      <c r="S2885" s="4">
        <v>57</v>
      </c>
      <c r="T2885" s="4">
        <v>54</v>
      </c>
      <c r="U2885" s="4">
        <v>50</v>
      </c>
      <c r="V2885" s="13">
        <v>52</v>
      </c>
      <c r="W2885" s="4">
        <v>62</v>
      </c>
      <c r="X2885" s="4">
        <v>62</v>
      </c>
      <c r="Y2885">
        <f t="shared" si="538"/>
        <v>0</v>
      </c>
      <c r="Z2885">
        <f t="shared" si="539"/>
        <v>0</v>
      </c>
    </row>
    <row r="2886" spans="2:26" x14ac:dyDescent="0.25">
      <c r="B2886" s="11">
        <f t="shared" si="540"/>
        <v>44681.74999999303</v>
      </c>
      <c r="C2886" s="1">
        <f t="shared" si="531"/>
        <v>4</v>
      </c>
      <c r="D2886" s="1">
        <f t="shared" si="532"/>
        <v>6</v>
      </c>
      <c r="E2886" s="12">
        <f t="shared" si="533"/>
        <v>19</v>
      </c>
      <c r="F2886" s="124" t="str">
        <f t="shared" si="534"/>
        <v>0</v>
      </c>
      <c r="G2886" s="1">
        <f ca="1">(OFFSET(O2886,0,MATCH(Customer!$J$6,'CDH &amp; HDH'!$P$11:$X$11,0)))</f>
        <v>48</v>
      </c>
      <c r="H2886" s="1" t="str">
        <f t="shared" si="535"/>
        <v>Heating</v>
      </c>
      <c r="I2886" s="1">
        <f ca="1">OFFSET(IF($H2886="Cooling",Customer!$C$25,Customer!$C$52),E2886,D2886)</f>
        <v>66</v>
      </c>
      <c r="J2886" s="1">
        <f ca="1">OFFSET(IF($H2886="Cooling",Customer!$L$25,Customer!$L$52),$E2886,$D2886)</f>
        <v>64</v>
      </c>
      <c r="K2886" s="16">
        <f t="shared" si="536"/>
        <v>0</v>
      </c>
      <c r="L2886" s="16">
        <f t="shared" si="537"/>
        <v>0</v>
      </c>
      <c r="M2886" s="17">
        <f t="shared" ca="1" si="529"/>
        <v>18</v>
      </c>
      <c r="N2886" s="17">
        <f t="shared" ca="1" si="530"/>
        <v>16</v>
      </c>
      <c r="O2886" s="4"/>
      <c r="P2886" s="4">
        <v>74</v>
      </c>
      <c r="Q2886" s="4">
        <v>59</v>
      </c>
      <c r="R2886" s="4">
        <v>52</v>
      </c>
      <c r="S2886" s="4">
        <v>55</v>
      </c>
      <c r="T2886" s="4">
        <v>54</v>
      </c>
      <c r="U2886" s="4">
        <v>50</v>
      </c>
      <c r="V2886" s="13">
        <v>48</v>
      </c>
      <c r="W2886" s="4">
        <v>60</v>
      </c>
      <c r="X2886" s="4">
        <v>61</v>
      </c>
      <c r="Y2886">
        <f t="shared" si="538"/>
        <v>0</v>
      </c>
      <c r="Z2886">
        <f t="shared" si="539"/>
        <v>0</v>
      </c>
    </row>
    <row r="2887" spans="2:26" x14ac:dyDescent="0.25">
      <c r="B2887" s="11">
        <f t="shared" si="540"/>
        <v>44681.791666659694</v>
      </c>
      <c r="C2887" s="1">
        <f t="shared" si="531"/>
        <v>4</v>
      </c>
      <c r="D2887" s="1">
        <f t="shared" si="532"/>
        <v>6</v>
      </c>
      <c r="E2887" s="12">
        <f t="shared" si="533"/>
        <v>20</v>
      </c>
      <c r="F2887" s="124" t="str">
        <f t="shared" si="534"/>
        <v>0</v>
      </c>
      <c r="G2887" s="1">
        <f ca="1">(OFFSET(O2887,0,MATCH(Customer!$J$6,'CDH &amp; HDH'!$P$11:$X$11,0)))</f>
        <v>44</v>
      </c>
      <c r="H2887" s="1" t="str">
        <f t="shared" si="535"/>
        <v>Heating</v>
      </c>
      <c r="I2887" s="1">
        <f ca="1">OFFSET(IF($H2887="Cooling",Customer!$C$25,Customer!$C$52),E2887,D2887)</f>
        <v>66</v>
      </c>
      <c r="J2887" s="1">
        <f ca="1">OFFSET(IF($H2887="Cooling",Customer!$L$25,Customer!$L$52),$E2887,$D2887)</f>
        <v>64</v>
      </c>
      <c r="K2887" s="16">
        <f t="shared" si="536"/>
        <v>0</v>
      </c>
      <c r="L2887" s="16">
        <f t="shared" si="537"/>
        <v>0</v>
      </c>
      <c r="M2887" s="17">
        <f t="shared" ca="1" si="529"/>
        <v>22</v>
      </c>
      <c r="N2887" s="17">
        <f t="shared" ca="1" si="530"/>
        <v>20</v>
      </c>
      <c r="O2887" s="4"/>
      <c r="P2887" s="4">
        <v>72</v>
      </c>
      <c r="Q2887" s="4">
        <v>56</v>
      </c>
      <c r="R2887" s="4">
        <v>51</v>
      </c>
      <c r="S2887" s="4">
        <v>50</v>
      </c>
      <c r="T2887" s="4">
        <v>55</v>
      </c>
      <c r="U2887" s="4">
        <v>51</v>
      </c>
      <c r="V2887" s="13">
        <v>44</v>
      </c>
      <c r="W2887" s="4">
        <v>59</v>
      </c>
      <c r="X2887" s="4">
        <v>59</v>
      </c>
      <c r="Y2887">
        <f t="shared" si="538"/>
        <v>0</v>
      </c>
      <c r="Z2887">
        <f t="shared" si="539"/>
        <v>0</v>
      </c>
    </row>
    <row r="2888" spans="2:26" x14ac:dyDescent="0.25">
      <c r="B2888" s="11">
        <f t="shared" si="540"/>
        <v>44681.833333326358</v>
      </c>
      <c r="C2888" s="1">
        <f t="shared" si="531"/>
        <v>4</v>
      </c>
      <c r="D2888" s="1">
        <f t="shared" si="532"/>
        <v>6</v>
      </c>
      <c r="E2888" s="12">
        <f t="shared" si="533"/>
        <v>21</v>
      </c>
      <c r="F2888" s="124" t="str">
        <f t="shared" si="534"/>
        <v>0</v>
      </c>
      <c r="G2888" s="1">
        <f ca="1">(OFFSET(O2888,0,MATCH(Customer!$J$6,'CDH &amp; HDH'!$P$11:$X$11,0)))</f>
        <v>42</v>
      </c>
      <c r="H2888" s="1" t="str">
        <f t="shared" si="535"/>
        <v>Heating</v>
      </c>
      <c r="I2888" s="1">
        <f ca="1">OFFSET(IF($H2888="Cooling",Customer!$C$25,Customer!$C$52),E2888,D2888)</f>
        <v>66</v>
      </c>
      <c r="J2888" s="1">
        <f ca="1">OFFSET(IF($H2888="Cooling",Customer!$L$25,Customer!$L$52),$E2888,$D2888)</f>
        <v>64</v>
      </c>
      <c r="K2888" s="16">
        <f t="shared" si="536"/>
        <v>0</v>
      </c>
      <c r="L2888" s="16">
        <f t="shared" si="537"/>
        <v>0</v>
      </c>
      <c r="M2888" s="17">
        <f t="shared" ca="1" si="529"/>
        <v>24</v>
      </c>
      <c r="N2888" s="17">
        <f t="shared" ca="1" si="530"/>
        <v>22</v>
      </c>
      <c r="O2888" s="4"/>
      <c r="P2888" s="4">
        <v>70</v>
      </c>
      <c r="Q2888" s="4">
        <v>54</v>
      </c>
      <c r="R2888" s="4">
        <v>49</v>
      </c>
      <c r="S2888" s="4">
        <v>46</v>
      </c>
      <c r="T2888" s="4">
        <v>55</v>
      </c>
      <c r="U2888" s="4">
        <v>51</v>
      </c>
      <c r="V2888" s="13">
        <v>42</v>
      </c>
      <c r="W2888" s="4">
        <v>58</v>
      </c>
      <c r="X2888" s="4">
        <v>58</v>
      </c>
      <c r="Y2888">
        <f t="shared" si="538"/>
        <v>0</v>
      </c>
      <c r="Z2888">
        <f t="shared" si="539"/>
        <v>0</v>
      </c>
    </row>
    <row r="2889" spans="2:26" x14ac:dyDescent="0.25">
      <c r="B2889" s="11">
        <f t="shared" si="540"/>
        <v>44681.874999993022</v>
      </c>
      <c r="C2889" s="1">
        <f t="shared" si="531"/>
        <v>4</v>
      </c>
      <c r="D2889" s="1">
        <f t="shared" si="532"/>
        <v>6</v>
      </c>
      <c r="E2889" s="12">
        <f t="shared" si="533"/>
        <v>22</v>
      </c>
      <c r="F2889" s="124" t="str">
        <f t="shared" si="534"/>
        <v>0</v>
      </c>
      <c r="G2889" s="1">
        <f ca="1">(OFFSET(O2889,0,MATCH(Customer!$J$6,'CDH &amp; HDH'!$P$11:$X$11,0)))</f>
        <v>42</v>
      </c>
      <c r="H2889" s="1" t="str">
        <f t="shared" si="535"/>
        <v>Heating</v>
      </c>
      <c r="I2889" s="1">
        <f ca="1">OFFSET(IF($H2889="Cooling",Customer!$C$25,Customer!$C$52),E2889,D2889)</f>
        <v>66</v>
      </c>
      <c r="J2889" s="1">
        <f ca="1">OFFSET(IF($H2889="Cooling",Customer!$L$25,Customer!$L$52),$E2889,$D2889)</f>
        <v>64</v>
      </c>
      <c r="K2889" s="16">
        <f t="shared" si="536"/>
        <v>0</v>
      </c>
      <c r="L2889" s="16">
        <f t="shared" si="537"/>
        <v>0</v>
      </c>
      <c r="M2889" s="17">
        <f t="shared" ca="1" si="529"/>
        <v>24</v>
      </c>
      <c r="N2889" s="17">
        <f t="shared" ca="1" si="530"/>
        <v>22</v>
      </c>
      <c r="O2889" s="4"/>
      <c r="P2889" s="4">
        <v>66</v>
      </c>
      <c r="Q2889" s="4">
        <v>52</v>
      </c>
      <c r="R2889" s="4">
        <v>49</v>
      </c>
      <c r="S2889" s="4">
        <v>48</v>
      </c>
      <c r="T2889" s="4">
        <v>55</v>
      </c>
      <c r="U2889" s="4">
        <v>51</v>
      </c>
      <c r="V2889" s="13">
        <v>42</v>
      </c>
      <c r="W2889" s="4">
        <v>55</v>
      </c>
      <c r="X2889" s="4">
        <v>55</v>
      </c>
      <c r="Y2889">
        <f t="shared" si="538"/>
        <v>0</v>
      </c>
      <c r="Z2889">
        <f t="shared" si="539"/>
        <v>0</v>
      </c>
    </row>
    <row r="2890" spans="2:26" x14ac:dyDescent="0.25">
      <c r="B2890" s="11">
        <f t="shared" si="540"/>
        <v>44681.916666659687</v>
      </c>
      <c r="C2890" s="1">
        <f t="shared" si="531"/>
        <v>4</v>
      </c>
      <c r="D2890" s="1">
        <f t="shared" si="532"/>
        <v>6</v>
      </c>
      <c r="E2890" s="12">
        <f t="shared" si="533"/>
        <v>23</v>
      </c>
      <c r="F2890" s="124" t="str">
        <f t="shared" si="534"/>
        <v>0</v>
      </c>
      <c r="G2890" s="1">
        <f ca="1">(OFFSET(O2890,0,MATCH(Customer!$J$6,'CDH &amp; HDH'!$P$11:$X$11,0)))</f>
        <v>42</v>
      </c>
      <c r="H2890" s="1" t="str">
        <f t="shared" si="535"/>
        <v>Heating</v>
      </c>
      <c r="I2890" s="1">
        <f ca="1">OFFSET(IF($H2890="Cooling",Customer!$C$25,Customer!$C$52),E2890,D2890)</f>
        <v>66</v>
      </c>
      <c r="J2890" s="1">
        <f ca="1">OFFSET(IF($H2890="Cooling",Customer!$L$25,Customer!$L$52),$E2890,$D2890)</f>
        <v>64</v>
      </c>
      <c r="K2890" s="16">
        <f t="shared" si="536"/>
        <v>0</v>
      </c>
      <c r="L2890" s="16">
        <f t="shared" si="537"/>
        <v>0</v>
      </c>
      <c r="M2890" s="17">
        <f t="shared" ca="1" si="529"/>
        <v>24</v>
      </c>
      <c r="N2890" s="17">
        <f t="shared" ca="1" si="530"/>
        <v>22</v>
      </c>
      <c r="O2890" s="4"/>
      <c r="P2890" s="4">
        <v>62</v>
      </c>
      <c r="Q2890" s="4">
        <v>50</v>
      </c>
      <c r="R2890" s="4">
        <v>48</v>
      </c>
      <c r="S2890" s="4">
        <v>51</v>
      </c>
      <c r="T2890" s="4">
        <v>54</v>
      </c>
      <c r="U2890" s="4">
        <v>51</v>
      </c>
      <c r="V2890" s="13">
        <v>42</v>
      </c>
      <c r="W2890" s="4">
        <v>52</v>
      </c>
      <c r="X2890" s="4">
        <v>53</v>
      </c>
      <c r="Y2890">
        <f t="shared" si="538"/>
        <v>0</v>
      </c>
      <c r="Z2890">
        <f t="shared" si="539"/>
        <v>0</v>
      </c>
    </row>
    <row r="2891" spans="2:26" x14ac:dyDescent="0.25">
      <c r="B2891" s="11">
        <f t="shared" si="540"/>
        <v>44681.958333326351</v>
      </c>
      <c r="C2891" s="1">
        <f t="shared" si="531"/>
        <v>4</v>
      </c>
      <c r="D2891" s="1">
        <f t="shared" si="532"/>
        <v>6</v>
      </c>
      <c r="E2891" s="12">
        <f t="shared" si="533"/>
        <v>24</v>
      </c>
      <c r="F2891" s="124" t="str">
        <f t="shared" si="534"/>
        <v>0</v>
      </c>
      <c r="G2891" s="1">
        <f ca="1">(OFFSET(O2891,0,MATCH(Customer!$J$6,'CDH &amp; HDH'!$P$11:$X$11,0)))</f>
        <v>41</v>
      </c>
      <c r="H2891" s="1" t="str">
        <f t="shared" si="535"/>
        <v>Heating</v>
      </c>
      <c r="I2891" s="1">
        <f ca="1">OFFSET(IF($H2891="Cooling",Customer!$C$25,Customer!$C$52),E2891,D2891)</f>
        <v>66</v>
      </c>
      <c r="J2891" s="1">
        <f ca="1">OFFSET(IF($H2891="Cooling",Customer!$L$25,Customer!$L$52),$E2891,$D2891)</f>
        <v>64</v>
      </c>
      <c r="K2891" s="16">
        <f t="shared" si="536"/>
        <v>0</v>
      </c>
      <c r="L2891" s="16">
        <f t="shared" si="537"/>
        <v>0</v>
      </c>
      <c r="M2891" s="17">
        <f t="shared" ca="1" si="529"/>
        <v>25</v>
      </c>
      <c r="N2891" s="17">
        <f t="shared" ca="1" si="530"/>
        <v>23</v>
      </c>
      <c r="O2891" s="4"/>
      <c r="P2891" s="4">
        <v>58</v>
      </c>
      <c r="Q2891" s="4">
        <v>47</v>
      </c>
      <c r="R2891" s="4">
        <v>47</v>
      </c>
      <c r="S2891" s="4">
        <v>53</v>
      </c>
      <c r="T2891" s="4">
        <v>54</v>
      </c>
      <c r="U2891" s="4">
        <v>51</v>
      </c>
      <c r="V2891" s="13">
        <v>41</v>
      </c>
      <c r="W2891" s="4">
        <v>49</v>
      </c>
      <c r="X2891" s="4">
        <v>50</v>
      </c>
      <c r="Y2891">
        <f t="shared" si="538"/>
        <v>0</v>
      </c>
      <c r="Z2891">
        <f t="shared" si="539"/>
        <v>0</v>
      </c>
    </row>
    <row r="2892" spans="2:26" x14ac:dyDescent="0.25">
      <c r="B2892" s="11">
        <f t="shared" si="540"/>
        <v>44681.999999993015</v>
      </c>
      <c r="C2892" s="1">
        <f t="shared" si="531"/>
        <v>5</v>
      </c>
      <c r="D2892" s="1">
        <f t="shared" si="532"/>
        <v>7</v>
      </c>
      <c r="E2892" s="12">
        <f t="shared" si="533"/>
        <v>1</v>
      </c>
      <c r="F2892" s="124" t="str">
        <f t="shared" si="534"/>
        <v>0</v>
      </c>
      <c r="G2892" s="1">
        <f ca="1">(OFFSET(O2892,0,MATCH(Customer!$J$6,'CDH &amp; HDH'!$P$11:$X$11,0)))</f>
        <v>41</v>
      </c>
      <c r="H2892" s="1" t="str">
        <f t="shared" si="535"/>
        <v>Cooling</v>
      </c>
      <c r="I2892" s="1">
        <f ca="1">OFFSET(IF($H2892="Cooling",Customer!$C$25,Customer!$C$52),E2892,D2892)</f>
        <v>78</v>
      </c>
      <c r="J2892" s="1">
        <f ca="1">OFFSET(IF($H2892="Cooling",Customer!$L$25,Customer!$L$52),$E2892,$D2892)</f>
        <v>80</v>
      </c>
      <c r="K2892" s="16">
        <f t="shared" ref="K2892:K2955" ca="1" si="541">IF($H2892="Heating",0,MAX(0,$G2892-I2892))</f>
        <v>0</v>
      </c>
      <c r="L2892" s="16">
        <f t="shared" ref="L2892:L2955" ca="1" si="542">IF($H2892="Heating",0,MAX(0,$G2892-J2892))</f>
        <v>0</v>
      </c>
      <c r="M2892" s="17">
        <f t="shared" ref="M2892" si="543">IF($H2892="Cooling",0,MAX(0,I2892-$G2892))</f>
        <v>0</v>
      </c>
      <c r="N2892" s="17">
        <f t="shared" ref="N2892" si="544">IF($H2892="Cooling",0,MAX(0,J2892-$G2892))</f>
        <v>0</v>
      </c>
      <c r="O2892" s="4"/>
      <c r="P2892" s="4">
        <v>54</v>
      </c>
      <c r="Q2892" s="4">
        <v>46</v>
      </c>
      <c r="R2892" s="4">
        <v>46</v>
      </c>
      <c r="S2892" s="4">
        <v>56</v>
      </c>
      <c r="T2892" s="4">
        <v>53</v>
      </c>
      <c r="U2892" s="4">
        <v>52</v>
      </c>
      <c r="V2892" s="13">
        <v>41</v>
      </c>
      <c r="W2892" s="4">
        <v>46</v>
      </c>
      <c r="X2892" s="4">
        <v>47</v>
      </c>
      <c r="Y2892">
        <f t="shared" ca="1" si="538"/>
        <v>0</v>
      </c>
      <c r="Z2892">
        <f t="shared" ca="1" si="539"/>
        <v>0</v>
      </c>
    </row>
    <row r="2893" spans="2:26" x14ac:dyDescent="0.25">
      <c r="B2893" s="11">
        <f t="shared" si="540"/>
        <v>44682.041666659679</v>
      </c>
      <c r="C2893" s="1">
        <f t="shared" ref="C2893:C2956" si="545">MONTH(B2893)</f>
        <v>5</v>
      </c>
      <c r="D2893" s="1">
        <f t="shared" ref="D2893:D2956" si="546">WEEKDAY(B2893,2)</f>
        <v>7</v>
      </c>
      <c r="E2893" s="12">
        <f t="shared" ref="E2893:E2956" si="547">HOUR(B2893)+1</f>
        <v>2</v>
      </c>
      <c r="F2893" s="124" t="str">
        <f t="shared" ref="F2893:F2956" si="548">IF(AND(C2893&gt;5,C2893&lt;9,D2893&lt;6,E2893&gt;14,E2893&lt;19),"1",IF(AND(OR(E2893=8,E2893=9,E2893=19,E2893=20),C2893&lt;3,D2893&lt;6),"1","0"))</f>
        <v>0</v>
      </c>
      <c r="G2893" s="1">
        <f ca="1">(OFFSET(O2893,0,MATCH(Customer!$J$6,'CDH &amp; HDH'!$P$11:$X$11,0)))</f>
        <v>40</v>
      </c>
      <c r="H2893" s="1" t="str">
        <f t="shared" ref="H2893:H2956" si="549">IF(AND(C2893&gt;=5,C2893&lt;=9),"Cooling","Heating")</f>
        <v>Cooling</v>
      </c>
      <c r="I2893" s="1">
        <f ca="1">OFFSET(IF($H2893="Cooling",Customer!$C$25,Customer!$C$52),E2893,D2893)</f>
        <v>78</v>
      </c>
      <c r="J2893" s="1">
        <f ca="1">OFFSET(IF($H2893="Cooling",Customer!$L$25,Customer!$L$52),$E2893,$D2893)</f>
        <v>80</v>
      </c>
      <c r="K2893" s="16">
        <f t="shared" ca="1" si="541"/>
        <v>0</v>
      </c>
      <c r="L2893" s="16">
        <f t="shared" ca="1" si="542"/>
        <v>0</v>
      </c>
      <c r="M2893" s="17">
        <f t="shared" ref="M2893:M2956" si="550">IF($H2893="Cooling",0,MAX(0,I2893-$G2893))</f>
        <v>0</v>
      </c>
      <c r="N2893" s="17">
        <f t="shared" ref="N2893:N2956" si="551">IF($H2893="Cooling",0,MAX(0,J2893-$G2893))</f>
        <v>0</v>
      </c>
      <c r="O2893" s="4"/>
      <c r="P2893" s="4">
        <v>50</v>
      </c>
      <c r="Q2893" s="4">
        <v>43</v>
      </c>
      <c r="R2893" s="4">
        <v>46</v>
      </c>
      <c r="S2893" s="4">
        <v>58</v>
      </c>
      <c r="T2893" s="4">
        <v>52</v>
      </c>
      <c r="U2893" s="4">
        <v>52</v>
      </c>
      <c r="V2893" s="13">
        <v>40</v>
      </c>
      <c r="W2893" s="4">
        <v>43</v>
      </c>
      <c r="X2893" s="4">
        <v>44</v>
      </c>
      <c r="Y2893">
        <f t="shared" ref="Y2893:Y2956" ca="1" si="552">1.08*400*K2893</f>
        <v>0</v>
      </c>
      <c r="Z2893">
        <f t="shared" ref="Z2893:Z2956" ca="1" si="553">1.08*400*L2893</f>
        <v>0</v>
      </c>
    </row>
    <row r="2894" spans="2:26" x14ac:dyDescent="0.25">
      <c r="B2894" s="11">
        <f t="shared" ref="B2894:B2957" si="554">B2893+1/24</f>
        <v>44682.083333326344</v>
      </c>
      <c r="C2894" s="1">
        <f t="shared" si="545"/>
        <v>5</v>
      </c>
      <c r="D2894" s="1">
        <f t="shared" si="546"/>
        <v>7</v>
      </c>
      <c r="E2894" s="12">
        <f t="shared" si="547"/>
        <v>3</v>
      </c>
      <c r="F2894" s="124" t="str">
        <f t="shared" si="548"/>
        <v>0</v>
      </c>
      <c r="G2894" s="1">
        <f ca="1">(OFFSET(O2894,0,MATCH(Customer!$J$6,'CDH &amp; HDH'!$P$11:$X$11,0)))</f>
        <v>40</v>
      </c>
      <c r="H2894" s="1" t="str">
        <f t="shared" si="549"/>
        <v>Cooling</v>
      </c>
      <c r="I2894" s="1">
        <f ca="1">OFFSET(IF($H2894="Cooling",Customer!$C$25,Customer!$C$52),E2894,D2894)</f>
        <v>78</v>
      </c>
      <c r="J2894" s="1">
        <f ca="1">OFFSET(IF($H2894="Cooling",Customer!$L$25,Customer!$L$52),$E2894,$D2894)</f>
        <v>80</v>
      </c>
      <c r="K2894" s="16">
        <f t="shared" ca="1" si="541"/>
        <v>0</v>
      </c>
      <c r="L2894" s="16">
        <f t="shared" ca="1" si="542"/>
        <v>0</v>
      </c>
      <c r="M2894" s="17">
        <f t="shared" si="550"/>
        <v>0</v>
      </c>
      <c r="N2894" s="17">
        <f t="shared" si="551"/>
        <v>0</v>
      </c>
      <c r="O2894" s="4"/>
      <c r="P2894" s="4">
        <v>46</v>
      </c>
      <c r="Q2894" s="4">
        <v>41</v>
      </c>
      <c r="R2894" s="4">
        <v>45</v>
      </c>
      <c r="S2894" s="4">
        <v>61</v>
      </c>
      <c r="T2894" s="4">
        <v>52</v>
      </c>
      <c r="U2894" s="4">
        <v>52</v>
      </c>
      <c r="V2894" s="13">
        <v>40</v>
      </c>
      <c r="W2894" s="4">
        <v>40</v>
      </c>
      <c r="X2894" s="4">
        <v>42</v>
      </c>
      <c r="Y2894">
        <f t="shared" ca="1" si="552"/>
        <v>0</v>
      </c>
      <c r="Z2894">
        <f t="shared" ca="1" si="553"/>
        <v>0</v>
      </c>
    </row>
    <row r="2895" spans="2:26" x14ac:dyDescent="0.25">
      <c r="B2895" s="11">
        <f t="shared" si="554"/>
        <v>44682.124999993008</v>
      </c>
      <c r="C2895" s="1">
        <f t="shared" si="545"/>
        <v>5</v>
      </c>
      <c r="D2895" s="1">
        <f t="shared" si="546"/>
        <v>7</v>
      </c>
      <c r="E2895" s="12">
        <f t="shared" si="547"/>
        <v>4</v>
      </c>
      <c r="F2895" s="124" t="str">
        <f t="shared" si="548"/>
        <v>0</v>
      </c>
      <c r="G2895" s="1">
        <f ca="1">(OFFSET(O2895,0,MATCH(Customer!$J$6,'CDH &amp; HDH'!$P$11:$X$11,0)))</f>
        <v>40</v>
      </c>
      <c r="H2895" s="1" t="str">
        <f t="shared" si="549"/>
        <v>Cooling</v>
      </c>
      <c r="I2895" s="1">
        <f ca="1">OFFSET(IF($H2895="Cooling",Customer!$C$25,Customer!$C$52),E2895,D2895)</f>
        <v>78</v>
      </c>
      <c r="J2895" s="1">
        <f ca="1">OFFSET(IF($H2895="Cooling",Customer!$L$25,Customer!$L$52),$E2895,$D2895)</f>
        <v>80</v>
      </c>
      <c r="K2895" s="16">
        <f t="shared" ca="1" si="541"/>
        <v>0</v>
      </c>
      <c r="L2895" s="16">
        <f t="shared" ca="1" si="542"/>
        <v>0</v>
      </c>
      <c r="M2895" s="17">
        <f t="shared" si="550"/>
        <v>0</v>
      </c>
      <c r="N2895" s="17">
        <f t="shared" si="551"/>
        <v>0</v>
      </c>
      <c r="O2895" s="4"/>
      <c r="P2895" s="4">
        <v>42</v>
      </c>
      <c r="Q2895" s="4">
        <v>39</v>
      </c>
      <c r="R2895" s="4">
        <v>44</v>
      </c>
      <c r="S2895" s="4">
        <v>63</v>
      </c>
      <c r="T2895" s="4">
        <v>51</v>
      </c>
      <c r="U2895" s="4">
        <v>52</v>
      </c>
      <c r="V2895" s="13">
        <v>40</v>
      </c>
      <c r="W2895" s="4">
        <v>37</v>
      </c>
      <c r="X2895" s="4">
        <v>39</v>
      </c>
      <c r="Y2895">
        <f t="shared" ca="1" si="552"/>
        <v>0</v>
      </c>
      <c r="Z2895">
        <f t="shared" ca="1" si="553"/>
        <v>0</v>
      </c>
    </row>
    <row r="2896" spans="2:26" x14ac:dyDescent="0.25">
      <c r="B2896" s="11">
        <f t="shared" si="554"/>
        <v>44682.166666659672</v>
      </c>
      <c r="C2896" s="1">
        <f t="shared" si="545"/>
        <v>5</v>
      </c>
      <c r="D2896" s="1">
        <f t="shared" si="546"/>
        <v>7</v>
      </c>
      <c r="E2896" s="12">
        <f t="shared" si="547"/>
        <v>5</v>
      </c>
      <c r="F2896" s="124" t="str">
        <f t="shared" si="548"/>
        <v>0</v>
      </c>
      <c r="G2896" s="1">
        <f ca="1">(OFFSET(O2896,0,MATCH(Customer!$J$6,'CDH &amp; HDH'!$P$11:$X$11,0)))</f>
        <v>37</v>
      </c>
      <c r="H2896" s="1" t="str">
        <f t="shared" si="549"/>
        <v>Cooling</v>
      </c>
      <c r="I2896" s="1">
        <f ca="1">OFFSET(IF($H2896="Cooling",Customer!$C$25,Customer!$C$52),E2896,D2896)</f>
        <v>78</v>
      </c>
      <c r="J2896" s="1">
        <f ca="1">OFFSET(IF($H2896="Cooling",Customer!$L$25,Customer!$L$52),$E2896,$D2896)</f>
        <v>80</v>
      </c>
      <c r="K2896" s="16">
        <f t="shared" ca="1" si="541"/>
        <v>0</v>
      </c>
      <c r="L2896" s="16">
        <f t="shared" ca="1" si="542"/>
        <v>0</v>
      </c>
      <c r="M2896" s="17">
        <f t="shared" si="550"/>
        <v>0</v>
      </c>
      <c r="N2896" s="17">
        <f t="shared" si="551"/>
        <v>0</v>
      </c>
      <c r="O2896" s="4"/>
      <c r="P2896" s="4">
        <v>42</v>
      </c>
      <c r="Q2896" s="4">
        <v>40</v>
      </c>
      <c r="R2896" s="4">
        <v>44</v>
      </c>
      <c r="S2896" s="4">
        <v>65</v>
      </c>
      <c r="T2896" s="4">
        <v>52</v>
      </c>
      <c r="U2896" s="4">
        <v>50</v>
      </c>
      <c r="V2896" s="13">
        <v>37</v>
      </c>
      <c r="W2896" s="4">
        <v>35</v>
      </c>
      <c r="X2896" s="4">
        <v>37</v>
      </c>
      <c r="Y2896">
        <f t="shared" ca="1" si="552"/>
        <v>0</v>
      </c>
      <c r="Z2896">
        <f t="shared" ca="1" si="553"/>
        <v>0</v>
      </c>
    </row>
    <row r="2897" spans="2:26" x14ac:dyDescent="0.25">
      <c r="B2897" s="11">
        <f t="shared" si="554"/>
        <v>44682.208333326336</v>
      </c>
      <c r="C2897" s="1">
        <f t="shared" si="545"/>
        <v>5</v>
      </c>
      <c r="D2897" s="1">
        <f t="shared" si="546"/>
        <v>7</v>
      </c>
      <c r="E2897" s="12">
        <f t="shared" si="547"/>
        <v>6</v>
      </c>
      <c r="F2897" s="124" t="str">
        <f t="shared" si="548"/>
        <v>0</v>
      </c>
      <c r="G2897" s="1">
        <f ca="1">(OFFSET(O2897,0,MATCH(Customer!$J$6,'CDH &amp; HDH'!$P$11:$X$11,0)))</f>
        <v>38</v>
      </c>
      <c r="H2897" s="1" t="str">
        <f t="shared" si="549"/>
        <v>Cooling</v>
      </c>
      <c r="I2897" s="1">
        <f ca="1">OFFSET(IF($H2897="Cooling",Customer!$C$25,Customer!$C$52),E2897,D2897)</f>
        <v>78</v>
      </c>
      <c r="J2897" s="1">
        <f ca="1">OFFSET(IF($H2897="Cooling",Customer!$L$25,Customer!$L$52),$E2897,$D2897)</f>
        <v>80</v>
      </c>
      <c r="K2897" s="16">
        <f t="shared" ca="1" si="541"/>
        <v>0</v>
      </c>
      <c r="L2897" s="16">
        <f t="shared" ca="1" si="542"/>
        <v>0</v>
      </c>
      <c r="M2897" s="17">
        <f t="shared" si="550"/>
        <v>0</v>
      </c>
      <c r="N2897" s="17">
        <f t="shared" si="551"/>
        <v>0</v>
      </c>
      <c r="O2897" s="4"/>
      <c r="P2897" s="4">
        <v>41</v>
      </c>
      <c r="Q2897" s="4">
        <v>40</v>
      </c>
      <c r="R2897" s="4">
        <v>44</v>
      </c>
      <c r="S2897" s="4">
        <v>66</v>
      </c>
      <c r="T2897" s="4">
        <v>48</v>
      </c>
      <c r="U2897" s="4">
        <v>53</v>
      </c>
      <c r="V2897" s="13">
        <v>38</v>
      </c>
      <c r="W2897" s="4">
        <v>35</v>
      </c>
      <c r="X2897" s="4">
        <v>39</v>
      </c>
      <c r="Y2897">
        <f t="shared" ca="1" si="552"/>
        <v>0</v>
      </c>
      <c r="Z2897">
        <f t="shared" ca="1" si="553"/>
        <v>0</v>
      </c>
    </row>
    <row r="2898" spans="2:26" x14ac:dyDescent="0.25">
      <c r="B2898" s="11">
        <f t="shared" si="554"/>
        <v>44682.249999993001</v>
      </c>
      <c r="C2898" s="1">
        <f t="shared" si="545"/>
        <v>5</v>
      </c>
      <c r="D2898" s="1">
        <f t="shared" si="546"/>
        <v>7</v>
      </c>
      <c r="E2898" s="12">
        <f t="shared" si="547"/>
        <v>7</v>
      </c>
      <c r="F2898" s="124" t="str">
        <f t="shared" si="548"/>
        <v>0</v>
      </c>
      <c r="G2898" s="1">
        <f ca="1">(OFFSET(O2898,0,MATCH(Customer!$J$6,'CDH &amp; HDH'!$P$11:$X$11,0)))</f>
        <v>40</v>
      </c>
      <c r="H2898" s="1" t="str">
        <f t="shared" si="549"/>
        <v>Cooling</v>
      </c>
      <c r="I2898" s="1">
        <f ca="1">OFFSET(IF($H2898="Cooling",Customer!$C$25,Customer!$C$52),E2898,D2898)</f>
        <v>78</v>
      </c>
      <c r="J2898" s="1">
        <f ca="1">OFFSET(IF($H2898="Cooling",Customer!$L$25,Customer!$L$52),$E2898,$D2898)</f>
        <v>80</v>
      </c>
      <c r="K2898" s="16">
        <f t="shared" ca="1" si="541"/>
        <v>0</v>
      </c>
      <c r="L2898" s="16">
        <f t="shared" ca="1" si="542"/>
        <v>0</v>
      </c>
      <c r="M2898" s="17">
        <f t="shared" si="550"/>
        <v>0</v>
      </c>
      <c r="N2898" s="17">
        <f t="shared" si="551"/>
        <v>0</v>
      </c>
      <c r="O2898" s="4"/>
      <c r="P2898" s="4">
        <v>45</v>
      </c>
      <c r="Q2898" s="4">
        <v>41</v>
      </c>
      <c r="R2898" s="4">
        <v>44</v>
      </c>
      <c r="S2898" s="4">
        <v>65</v>
      </c>
      <c r="T2898" s="4">
        <v>58</v>
      </c>
      <c r="U2898" s="4">
        <v>57</v>
      </c>
      <c r="V2898" s="13">
        <v>40</v>
      </c>
      <c r="W2898" s="4">
        <v>40</v>
      </c>
      <c r="X2898" s="4">
        <v>45</v>
      </c>
      <c r="Y2898">
        <f t="shared" ca="1" si="552"/>
        <v>0</v>
      </c>
      <c r="Z2898">
        <f t="shared" ca="1" si="553"/>
        <v>0</v>
      </c>
    </row>
    <row r="2899" spans="2:26" x14ac:dyDescent="0.25">
      <c r="B2899" s="11">
        <f t="shared" si="554"/>
        <v>44682.291666659665</v>
      </c>
      <c r="C2899" s="1">
        <f t="shared" si="545"/>
        <v>5</v>
      </c>
      <c r="D2899" s="1">
        <f t="shared" si="546"/>
        <v>7</v>
      </c>
      <c r="E2899" s="12">
        <f t="shared" si="547"/>
        <v>8</v>
      </c>
      <c r="F2899" s="124" t="str">
        <f t="shared" si="548"/>
        <v>0</v>
      </c>
      <c r="G2899" s="1">
        <f ca="1">(OFFSET(O2899,0,MATCH(Customer!$J$6,'CDH &amp; HDH'!$P$11:$X$11,0)))</f>
        <v>42</v>
      </c>
      <c r="H2899" s="1" t="str">
        <f t="shared" si="549"/>
        <v>Cooling</v>
      </c>
      <c r="I2899" s="1">
        <f ca="1">OFFSET(IF($H2899="Cooling",Customer!$C$25,Customer!$C$52),E2899,D2899)</f>
        <v>78</v>
      </c>
      <c r="J2899" s="1">
        <f ca="1">OFFSET(IF($H2899="Cooling",Customer!$L$25,Customer!$L$52),$E2899,$D2899)</f>
        <v>80</v>
      </c>
      <c r="K2899" s="16">
        <f t="shared" ca="1" si="541"/>
        <v>0</v>
      </c>
      <c r="L2899" s="16">
        <f t="shared" ca="1" si="542"/>
        <v>0</v>
      </c>
      <c r="M2899" s="17">
        <f t="shared" si="550"/>
        <v>0</v>
      </c>
      <c r="N2899" s="17">
        <f t="shared" si="551"/>
        <v>0</v>
      </c>
      <c r="O2899" s="4"/>
      <c r="P2899" s="4">
        <v>49</v>
      </c>
      <c r="Q2899" s="4">
        <v>46</v>
      </c>
      <c r="R2899" s="4">
        <v>46</v>
      </c>
      <c r="S2899" s="4">
        <v>66</v>
      </c>
      <c r="T2899" s="4">
        <v>64</v>
      </c>
      <c r="U2899" s="4">
        <v>61</v>
      </c>
      <c r="V2899" s="13">
        <v>42</v>
      </c>
      <c r="W2899" s="4">
        <v>44</v>
      </c>
      <c r="X2899" s="4">
        <v>49</v>
      </c>
      <c r="Y2899">
        <f t="shared" ca="1" si="552"/>
        <v>0</v>
      </c>
      <c r="Z2899">
        <f t="shared" ca="1" si="553"/>
        <v>0</v>
      </c>
    </row>
    <row r="2900" spans="2:26" x14ac:dyDescent="0.25">
      <c r="B2900" s="11">
        <f t="shared" si="554"/>
        <v>44682.333333326329</v>
      </c>
      <c r="C2900" s="1">
        <f t="shared" si="545"/>
        <v>5</v>
      </c>
      <c r="D2900" s="1">
        <f t="shared" si="546"/>
        <v>7</v>
      </c>
      <c r="E2900" s="12">
        <f t="shared" si="547"/>
        <v>9</v>
      </c>
      <c r="F2900" s="124" t="str">
        <f t="shared" si="548"/>
        <v>0</v>
      </c>
      <c r="G2900" s="1">
        <f ca="1">(OFFSET(O2900,0,MATCH(Customer!$J$6,'CDH &amp; HDH'!$P$11:$X$11,0)))</f>
        <v>45</v>
      </c>
      <c r="H2900" s="1" t="str">
        <f t="shared" si="549"/>
        <v>Cooling</v>
      </c>
      <c r="I2900" s="1">
        <f ca="1">OFFSET(IF($H2900="Cooling",Customer!$C$25,Customer!$C$52),E2900,D2900)</f>
        <v>78</v>
      </c>
      <c r="J2900" s="1">
        <f ca="1">OFFSET(IF($H2900="Cooling",Customer!$L$25,Customer!$L$52),$E2900,$D2900)</f>
        <v>80</v>
      </c>
      <c r="K2900" s="16">
        <f t="shared" ca="1" si="541"/>
        <v>0</v>
      </c>
      <c r="L2900" s="16">
        <f t="shared" ca="1" si="542"/>
        <v>0</v>
      </c>
      <c r="M2900" s="17">
        <f t="shared" si="550"/>
        <v>0</v>
      </c>
      <c r="N2900" s="17">
        <f t="shared" si="551"/>
        <v>0</v>
      </c>
      <c r="O2900" s="4"/>
      <c r="P2900" s="4">
        <v>51</v>
      </c>
      <c r="Q2900" s="4">
        <v>45</v>
      </c>
      <c r="R2900" s="4">
        <v>48</v>
      </c>
      <c r="S2900" s="4">
        <v>66</v>
      </c>
      <c r="T2900" s="4">
        <v>66</v>
      </c>
      <c r="U2900" s="4">
        <v>66</v>
      </c>
      <c r="V2900" s="13">
        <v>45</v>
      </c>
      <c r="W2900" s="4">
        <v>47</v>
      </c>
      <c r="X2900" s="4">
        <v>54</v>
      </c>
      <c r="Y2900">
        <f t="shared" ca="1" si="552"/>
        <v>0</v>
      </c>
      <c r="Z2900">
        <f t="shared" ca="1" si="553"/>
        <v>0</v>
      </c>
    </row>
    <row r="2901" spans="2:26" x14ac:dyDescent="0.25">
      <c r="B2901" s="11">
        <f t="shared" si="554"/>
        <v>44682.374999992993</v>
      </c>
      <c r="C2901" s="1">
        <f t="shared" si="545"/>
        <v>5</v>
      </c>
      <c r="D2901" s="1">
        <f t="shared" si="546"/>
        <v>7</v>
      </c>
      <c r="E2901" s="12">
        <f t="shared" si="547"/>
        <v>10</v>
      </c>
      <c r="F2901" s="124" t="str">
        <f t="shared" si="548"/>
        <v>0</v>
      </c>
      <c r="G2901" s="1">
        <f ca="1">(OFFSET(O2901,0,MATCH(Customer!$J$6,'CDH &amp; HDH'!$P$11:$X$11,0)))</f>
        <v>48</v>
      </c>
      <c r="H2901" s="1" t="str">
        <f t="shared" si="549"/>
        <v>Cooling</v>
      </c>
      <c r="I2901" s="1">
        <f ca="1">OFFSET(IF($H2901="Cooling",Customer!$C$25,Customer!$C$52),E2901,D2901)</f>
        <v>78</v>
      </c>
      <c r="J2901" s="1">
        <f ca="1">OFFSET(IF($H2901="Cooling",Customer!$L$25,Customer!$L$52),$E2901,$D2901)</f>
        <v>80</v>
      </c>
      <c r="K2901" s="16">
        <f t="shared" ca="1" si="541"/>
        <v>0</v>
      </c>
      <c r="L2901" s="16">
        <f t="shared" ca="1" si="542"/>
        <v>0</v>
      </c>
      <c r="M2901" s="17">
        <f t="shared" si="550"/>
        <v>0</v>
      </c>
      <c r="N2901" s="17">
        <f t="shared" si="551"/>
        <v>0</v>
      </c>
      <c r="O2901" s="4"/>
      <c r="P2901" s="4">
        <v>54</v>
      </c>
      <c r="Q2901" s="4">
        <v>47</v>
      </c>
      <c r="R2901" s="4">
        <v>50</v>
      </c>
      <c r="S2901" s="4">
        <v>66</v>
      </c>
      <c r="T2901" s="4">
        <v>71</v>
      </c>
      <c r="U2901" s="4">
        <v>72</v>
      </c>
      <c r="V2901" s="13">
        <v>48</v>
      </c>
      <c r="W2901" s="4">
        <v>52</v>
      </c>
      <c r="X2901" s="4">
        <v>59</v>
      </c>
      <c r="Y2901">
        <f t="shared" ca="1" si="552"/>
        <v>0</v>
      </c>
      <c r="Z2901">
        <f t="shared" ca="1" si="553"/>
        <v>0</v>
      </c>
    </row>
    <row r="2902" spans="2:26" x14ac:dyDescent="0.25">
      <c r="B2902" s="11">
        <f t="shared" si="554"/>
        <v>44682.416666659657</v>
      </c>
      <c r="C2902" s="1">
        <f t="shared" si="545"/>
        <v>5</v>
      </c>
      <c r="D2902" s="1">
        <f t="shared" si="546"/>
        <v>7</v>
      </c>
      <c r="E2902" s="12">
        <f t="shared" si="547"/>
        <v>11</v>
      </c>
      <c r="F2902" s="124" t="str">
        <f t="shared" si="548"/>
        <v>0</v>
      </c>
      <c r="G2902" s="1">
        <f ca="1">(OFFSET(O2902,0,MATCH(Customer!$J$6,'CDH &amp; HDH'!$P$11:$X$11,0)))</f>
        <v>50</v>
      </c>
      <c r="H2902" s="1" t="str">
        <f t="shared" si="549"/>
        <v>Cooling</v>
      </c>
      <c r="I2902" s="1">
        <f ca="1">OFFSET(IF($H2902="Cooling",Customer!$C$25,Customer!$C$52),E2902,D2902)</f>
        <v>78</v>
      </c>
      <c r="J2902" s="1">
        <f ca="1">OFFSET(IF($H2902="Cooling",Customer!$L$25,Customer!$L$52),$E2902,$D2902)</f>
        <v>80</v>
      </c>
      <c r="K2902" s="16">
        <f t="shared" ca="1" si="541"/>
        <v>0</v>
      </c>
      <c r="L2902" s="16">
        <f t="shared" ca="1" si="542"/>
        <v>0</v>
      </c>
      <c r="M2902" s="17">
        <f t="shared" si="550"/>
        <v>0</v>
      </c>
      <c r="N2902" s="17">
        <f t="shared" si="551"/>
        <v>0</v>
      </c>
      <c r="O2902" s="4"/>
      <c r="P2902" s="4">
        <v>57</v>
      </c>
      <c r="Q2902" s="4">
        <v>51</v>
      </c>
      <c r="R2902" s="4">
        <v>51</v>
      </c>
      <c r="S2902" s="4">
        <v>51</v>
      </c>
      <c r="T2902" s="4">
        <v>74</v>
      </c>
      <c r="U2902" s="4">
        <v>78</v>
      </c>
      <c r="V2902" s="13">
        <v>50</v>
      </c>
      <c r="W2902" s="4">
        <v>54</v>
      </c>
      <c r="X2902" s="4">
        <v>59</v>
      </c>
      <c r="Y2902">
        <f t="shared" ca="1" si="552"/>
        <v>0</v>
      </c>
      <c r="Z2902">
        <f t="shared" ca="1" si="553"/>
        <v>0</v>
      </c>
    </row>
    <row r="2903" spans="2:26" x14ac:dyDescent="0.25">
      <c r="B2903" s="11">
        <f t="shared" si="554"/>
        <v>44682.458333326322</v>
      </c>
      <c r="C2903" s="1">
        <f t="shared" si="545"/>
        <v>5</v>
      </c>
      <c r="D2903" s="1">
        <f t="shared" si="546"/>
        <v>7</v>
      </c>
      <c r="E2903" s="12">
        <f t="shared" si="547"/>
        <v>12</v>
      </c>
      <c r="F2903" s="124" t="str">
        <f t="shared" si="548"/>
        <v>0</v>
      </c>
      <c r="G2903" s="1">
        <f ca="1">(OFFSET(O2903,0,MATCH(Customer!$J$6,'CDH &amp; HDH'!$P$11:$X$11,0)))</f>
        <v>52</v>
      </c>
      <c r="H2903" s="1" t="str">
        <f t="shared" si="549"/>
        <v>Cooling</v>
      </c>
      <c r="I2903" s="1">
        <f ca="1">OFFSET(IF($H2903="Cooling",Customer!$C$25,Customer!$C$52),E2903,D2903)</f>
        <v>78</v>
      </c>
      <c r="J2903" s="1">
        <f ca="1">OFFSET(IF($H2903="Cooling",Customer!$L$25,Customer!$L$52),$E2903,$D2903)</f>
        <v>80</v>
      </c>
      <c r="K2903" s="16">
        <f t="shared" ca="1" si="541"/>
        <v>0</v>
      </c>
      <c r="L2903" s="16">
        <f t="shared" ca="1" si="542"/>
        <v>0</v>
      </c>
      <c r="M2903" s="17">
        <f t="shared" si="550"/>
        <v>0</v>
      </c>
      <c r="N2903" s="17">
        <f t="shared" si="551"/>
        <v>0</v>
      </c>
      <c r="O2903" s="4"/>
      <c r="P2903" s="4">
        <v>60</v>
      </c>
      <c r="Q2903" s="4">
        <v>52</v>
      </c>
      <c r="R2903" s="4">
        <v>51</v>
      </c>
      <c r="S2903" s="4">
        <v>52</v>
      </c>
      <c r="T2903" s="4">
        <v>78</v>
      </c>
      <c r="U2903" s="4">
        <v>80</v>
      </c>
      <c r="V2903" s="13">
        <v>52</v>
      </c>
      <c r="W2903" s="4">
        <v>57</v>
      </c>
      <c r="X2903" s="4">
        <v>61</v>
      </c>
      <c r="Y2903">
        <f t="shared" ca="1" si="552"/>
        <v>0</v>
      </c>
      <c r="Z2903">
        <f t="shared" ca="1" si="553"/>
        <v>0</v>
      </c>
    </row>
    <row r="2904" spans="2:26" x14ac:dyDescent="0.25">
      <c r="B2904" s="11">
        <f t="shared" si="554"/>
        <v>44682.499999992986</v>
      </c>
      <c r="C2904" s="1">
        <f t="shared" si="545"/>
        <v>5</v>
      </c>
      <c r="D2904" s="1">
        <f t="shared" si="546"/>
        <v>7</v>
      </c>
      <c r="E2904" s="12">
        <f t="shared" si="547"/>
        <v>13</v>
      </c>
      <c r="F2904" s="124" t="str">
        <f t="shared" si="548"/>
        <v>0</v>
      </c>
      <c r="G2904" s="1">
        <f ca="1">(OFFSET(O2904,0,MATCH(Customer!$J$6,'CDH &amp; HDH'!$P$11:$X$11,0)))</f>
        <v>54</v>
      </c>
      <c r="H2904" s="1" t="str">
        <f t="shared" si="549"/>
        <v>Cooling</v>
      </c>
      <c r="I2904" s="1">
        <f ca="1">OFFSET(IF($H2904="Cooling",Customer!$C$25,Customer!$C$52),E2904,D2904)</f>
        <v>78</v>
      </c>
      <c r="J2904" s="1">
        <f ca="1">OFFSET(IF($H2904="Cooling",Customer!$L$25,Customer!$L$52),$E2904,$D2904)</f>
        <v>80</v>
      </c>
      <c r="K2904" s="16">
        <f t="shared" ca="1" si="541"/>
        <v>0</v>
      </c>
      <c r="L2904" s="16">
        <f t="shared" ca="1" si="542"/>
        <v>0</v>
      </c>
      <c r="M2904" s="17">
        <f t="shared" si="550"/>
        <v>0</v>
      </c>
      <c r="N2904" s="17">
        <f t="shared" si="551"/>
        <v>0</v>
      </c>
      <c r="O2904" s="4"/>
      <c r="P2904" s="4">
        <v>61</v>
      </c>
      <c r="Q2904" s="4">
        <v>53</v>
      </c>
      <c r="R2904" s="4">
        <v>52</v>
      </c>
      <c r="S2904" s="4">
        <v>57</v>
      </c>
      <c r="T2904" s="4">
        <v>79</v>
      </c>
      <c r="U2904" s="4">
        <v>83</v>
      </c>
      <c r="V2904" s="13">
        <v>54</v>
      </c>
      <c r="W2904" s="4">
        <v>55</v>
      </c>
      <c r="X2904" s="4">
        <v>62</v>
      </c>
      <c r="Y2904">
        <f t="shared" ca="1" si="552"/>
        <v>0</v>
      </c>
      <c r="Z2904">
        <f t="shared" ca="1" si="553"/>
        <v>0</v>
      </c>
    </row>
    <row r="2905" spans="2:26" x14ac:dyDescent="0.25">
      <c r="B2905" s="11">
        <f t="shared" si="554"/>
        <v>44682.54166665965</v>
      </c>
      <c r="C2905" s="1">
        <f t="shared" si="545"/>
        <v>5</v>
      </c>
      <c r="D2905" s="1">
        <f t="shared" si="546"/>
        <v>7</v>
      </c>
      <c r="E2905" s="12">
        <f t="shared" si="547"/>
        <v>14</v>
      </c>
      <c r="F2905" s="124" t="str">
        <f t="shared" si="548"/>
        <v>0</v>
      </c>
      <c r="G2905" s="1">
        <f ca="1">(OFFSET(O2905,0,MATCH(Customer!$J$6,'CDH &amp; HDH'!$P$11:$X$11,0)))</f>
        <v>56</v>
      </c>
      <c r="H2905" s="1" t="str">
        <f t="shared" si="549"/>
        <v>Cooling</v>
      </c>
      <c r="I2905" s="1">
        <f ca="1">OFFSET(IF($H2905="Cooling",Customer!$C$25,Customer!$C$52),E2905,D2905)</f>
        <v>78</v>
      </c>
      <c r="J2905" s="1">
        <f ca="1">OFFSET(IF($H2905="Cooling",Customer!$L$25,Customer!$L$52),$E2905,$D2905)</f>
        <v>80</v>
      </c>
      <c r="K2905" s="16">
        <f t="shared" ca="1" si="541"/>
        <v>0</v>
      </c>
      <c r="L2905" s="16">
        <f t="shared" ca="1" si="542"/>
        <v>0</v>
      </c>
      <c r="M2905" s="17">
        <f t="shared" si="550"/>
        <v>0</v>
      </c>
      <c r="N2905" s="17">
        <f t="shared" si="551"/>
        <v>0</v>
      </c>
      <c r="O2905" s="4"/>
      <c r="P2905" s="4">
        <v>63</v>
      </c>
      <c r="Q2905" s="4">
        <v>52</v>
      </c>
      <c r="R2905" s="4">
        <v>52</v>
      </c>
      <c r="S2905" s="4">
        <v>60</v>
      </c>
      <c r="T2905" s="4">
        <v>81</v>
      </c>
      <c r="U2905" s="4">
        <v>83</v>
      </c>
      <c r="V2905" s="13">
        <v>56</v>
      </c>
      <c r="W2905" s="4">
        <v>59</v>
      </c>
      <c r="X2905" s="4">
        <v>66</v>
      </c>
      <c r="Y2905">
        <f t="shared" ca="1" si="552"/>
        <v>0</v>
      </c>
      <c r="Z2905">
        <f t="shared" ca="1" si="553"/>
        <v>0</v>
      </c>
    </row>
    <row r="2906" spans="2:26" x14ac:dyDescent="0.25">
      <c r="B2906" s="11">
        <f t="shared" si="554"/>
        <v>44682.583333326314</v>
      </c>
      <c r="C2906" s="1">
        <f t="shared" si="545"/>
        <v>5</v>
      </c>
      <c r="D2906" s="1">
        <f t="shared" si="546"/>
        <v>7</v>
      </c>
      <c r="E2906" s="12">
        <f t="shared" si="547"/>
        <v>15</v>
      </c>
      <c r="F2906" s="124" t="str">
        <f t="shared" si="548"/>
        <v>0</v>
      </c>
      <c r="G2906" s="1">
        <f ca="1">(OFFSET(O2906,0,MATCH(Customer!$J$6,'CDH &amp; HDH'!$P$11:$X$11,0)))</f>
        <v>56</v>
      </c>
      <c r="H2906" s="1" t="str">
        <f t="shared" si="549"/>
        <v>Cooling</v>
      </c>
      <c r="I2906" s="1">
        <f ca="1">OFFSET(IF($H2906="Cooling",Customer!$C$25,Customer!$C$52),E2906,D2906)</f>
        <v>78</v>
      </c>
      <c r="J2906" s="1">
        <f ca="1">OFFSET(IF($H2906="Cooling",Customer!$L$25,Customer!$L$52),$E2906,$D2906)</f>
        <v>80</v>
      </c>
      <c r="K2906" s="16">
        <f t="shared" ca="1" si="541"/>
        <v>0</v>
      </c>
      <c r="L2906" s="16">
        <f t="shared" ca="1" si="542"/>
        <v>0</v>
      </c>
      <c r="M2906" s="17">
        <f t="shared" si="550"/>
        <v>0</v>
      </c>
      <c r="N2906" s="17">
        <f t="shared" si="551"/>
        <v>0</v>
      </c>
      <c r="O2906" s="4"/>
      <c r="P2906" s="4">
        <v>64</v>
      </c>
      <c r="Q2906" s="4">
        <v>52</v>
      </c>
      <c r="R2906" s="4">
        <v>53</v>
      </c>
      <c r="S2906" s="4">
        <v>63</v>
      </c>
      <c r="T2906" s="4">
        <v>77</v>
      </c>
      <c r="U2906" s="4">
        <v>83</v>
      </c>
      <c r="V2906" s="13">
        <v>56</v>
      </c>
      <c r="W2906" s="4">
        <v>60</v>
      </c>
      <c r="X2906" s="4">
        <v>63</v>
      </c>
      <c r="Y2906">
        <f t="shared" ca="1" si="552"/>
        <v>0</v>
      </c>
      <c r="Z2906">
        <f t="shared" ca="1" si="553"/>
        <v>0</v>
      </c>
    </row>
    <row r="2907" spans="2:26" x14ac:dyDescent="0.25">
      <c r="B2907" s="11">
        <f t="shared" si="554"/>
        <v>44682.624999992979</v>
      </c>
      <c r="C2907" s="1">
        <f t="shared" si="545"/>
        <v>5</v>
      </c>
      <c r="D2907" s="1">
        <f t="shared" si="546"/>
        <v>7</v>
      </c>
      <c r="E2907" s="12">
        <f t="shared" si="547"/>
        <v>16</v>
      </c>
      <c r="F2907" s="124" t="str">
        <f t="shared" si="548"/>
        <v>0</v>
      </c>
      <c r="G2907" s="1">
        <f ca="1">(OFFSET(O2907,0,MATCH(Customer!$J$6,'CDH &amp; HDH'!$P$11:$X$11,0)))</f>
        <v>58</v>
      </c>
      <c r="H2907" s="1" t="str">
        <f t="shared" si="549"/>
        <v>Cooling</v>
      </c>
      <c r="I2907" s="1">
        <f ca="1">OFFSET(IF($H2907="Cooling",Customer!$C$25,Customer!$C$52),E2907,D2907)</f>
        <v>78</v>
      </c>
      <c r="J2907" s="1">
        <f ca="1">OFFSET(IF($H2907="Cooling",Customer!$L$25,Customer!$L$52),$E2907,$D2907)</f>
        <v>80</v>
      </c>
      <c r="K2907" s="16">
        <f t="shared" ca="1" si="541"/>
        <v>0</v>
      </c>
      <c r="L2907" s="16">
        <f t="shared" ca="1" si="542"/>
        <v>0</v>
      </c>
      <c r="M2907" s="17">
        <f t="shared" si="550"/>
        <v>0</v>
      </c>
      <c r="N2907" s="17">
        <f t="shared" si="551"/>
        <v>0</v>
      </c>
      <c r="O2907" s="4"/>
      <c r="P2907" s="4">
        <v>63</v>
      </c>
      <c r="Q2907" s="4">
        <v>53</v>
      </c>
      <c r="R2907" s="4">
        <v>53</v>
      </c>
      <c r="S2907" s="4">
        <v>62</v>
      </c>
      <c r="T2907" s="4">
        <v>63</v>
      </c>
      <c r="U2907" s="4">
        <v>83</v>
      </c>
      <c r="V2907" s="13">
        <v>58</v>
      </c>
      <c r="W2907" s="4">
        <v>60</v>
      </c>
      <c r="X2907" s="4">
        <v>62</v>
      </c>
      <c r="Y2907">
        <f t="shared" ca="1" si="552"/>
        <v>0</v>
      </c>
      <c r="Z2907">
        <f t="shared" ca="1" si="553"/>
        <v>0</v>
      </c>
    </row>
    <row r="2908" spans="2:26" x14ac:dyDescent="0.25">
      <c r="B2908" s="11">
        <f t="shared" si="554"/>
        <v>44682.666666659643</v>
      </c>
      <c r="C2908" s="1">
        <f t="shared" si="545"/>
        <v>5</v>
      </c>
      <c r="D2908" s="1">
        <f t="shared" si="546"/>
        <v>7</v>
      </c>
      <c r="E2908" s="12">
        <f t="shared" si="547"/>
        <v>17</v>
      </c>
      <c r="F2908" s="124" t="str">
        <f t="shared" si="548"/>
        <v>0</v>
      </c>
      <c r="G2908" s="1">
        <f ca="1">(OFFSET(O2908,0,MATCH(Customer!$J$6,'CDH &amp; HDH'!$P$11:$X$11,0)))</f>
        <v>57</v>
      </c>
      <c r="H2908" s="1" t="str">
        <f t="shared" si="549"/>
        <v>Cooling</v>
      </c>
      <c r="I2908" s="1">
        <f ca="1">OFFSET(IF($H2908="Cooling",Customer!$C$25,Customer!$C$52),E2908,D2908)</f>
        <v>78</v>
      </c>
      <c r="J2908" s="1">
        <f ca="1">OFFSET(IF($H2908="Cooling",Customer!$L$25,Customer!$L$52),$E2908,$D2908)</f>
        <v>80</v>
      </c>
      <c r="K2908" s="16">
        <f t="shared" ca="1" si="541"/>
        <v>0</v>
      </c>
      <c r="L2908" s="16">
        <f t="shared" ca="1" si="542"/>
        <v>0</v>
      </c>
      <c r="M2908" s="17">
        <f t="shared" si="550"/>
        <v>0</v>
      </c>
      <c r="N2908" s="17">
        <f t="shared" si="551"/>
        <v>0</v>
      </c>
      <c r="O2908" s="4"/>
      <c r="P2908" s="4">
        <v>63</v>
      </c>
      <c r="Q2908" s="4">
        <v>53</v>
      </c>
      <c r="R2908" s="4">
        <v>53</v>
      </c>
      <c r="S2908" s="4">
        <v>60</v>
      </c>
      <c r="T2908" s="4">
        <v>63</v>
      </c>
      <c r="U2908" s="4">
        <v>82</v>
      </c>
      <c r="V2908" s="13">
        <v>57</v>
      </c>
      <c r="W2908" s="4">
        <v>60</v>
      </c>
      <c r="X2908" s="4">
        <v>63</v>
      </c>
      <c r="Y2908">
        <f t="shared" ca="1" si="552"/>
        <v>0</v>
      </c>
      <c r="Z2908">
        <f t="shared" ca="1" si="553"/>
        <v>0</v>
      </c>
    </row>
    <row r="2909" spans="2:26" x14ac:dyDescent="0.25">
      <c r="B2909" s="11">
        <f t="shared" si="554"/>
        <v>44682.708333326307</v>
      </c>
      <c r="C2909" s="1">
        <f t="shared" si="545"/>
        <v>5</v>
      </c>
      <c r="D2909" s="1">
        <f t="shared" si="546"/>
        <v>7</v>
      </c>
      <c r="E2909" s="12">
        <f t="shared" si="547"/>
        <v>18</v>
      </c>
      <c r="F2909" s="124" t="str">
        <f t="shared" si="548"/>
        <v>0</v>
      </c>
      <c r="G2909" s="1">
        <f ca="1">(OFFSET(O2909,0,MATCH(Customer!$J$6,'CDH &amp; HDH'!$P$11:$X$11,0)))</f>
        <v>56</v>
      </c>
      <c r="H2909" s="1" t="str">
        <f t="shared" si="549"/>
        <v>Cooling</v>
      </c>
      <c r="I2909" s="1">
        <f ca="1">OFFSET(IF($H2909="Cooling",Customer!$C$25,Customer!$C$52),E2909,D2909)</f>
        <v>78</v>
      </c>
      <c r="J2909" s="1">
        <f ca="1">OFFSET(IF($H2909="Cooling",Customer!$L$25,Customer!$L$52),$E2909,$D2909)</f>
        <v>80</v>
      </c>
      <c r="K2909" s="16">
        <f t="shared" ca="1" si="541"/>
        <v>0</v>
      </c>
      <c r="L2909" s="16">
        <f t="shared" ca="1" si="542"/>
        <v>0</v>
      </c>
      <c r="M2909" s="17">
        <f t="shared" si="550"/>
        <v>0</v>
      </c>
      <c r="N2909" s="17">
        <f t="shared" si="551"/>
        <v>0</v>
      </c>
      <c r="O2909" s="4"/>
      <c r="P2909" s="4">
        <v>61</v>
      </c>
      <c r="Q2909" s="4">
        <v>51</v>
      </c>
      <c r="R2909" s="4">
        <v>52</v>
      </c>
      <c r="S2909" s="4">
        <v>57</v>
      </c>
      <c r="T2909" s="4">
        <v>63</v>
      </c>
      <c r="U2909" s="4">
        <v>79</v>
      </c>
      <c r="V2909" s="13">
        <v>56</v>
      </c>
      <c r="W2909" s="4">
        <v>60</v>
      </c>
      <c r="X2909" s="4">
        <v>61</v>
      </c>
      <c r="Y2909">
        <f t="shared" ca="1" si="552"/>
        <v>0</v>
      </c>
      <c r="Z2909">
        <f t="shared" ca="1" si="553"/>
        <v>0</v>
      </c>
    </row>
    <row r="2910" spans="2:26" x14ac:dyDescent="0.25">
      <c r="B2910" s="11">
        <f t="shared" si="554"/>
        <v>44682.749999992971</v>
      </c>
      <c r="C2910" s="1">
        <f t="shared" si="545"/>
        <v>5</v>
      </c>
      <c r="D2910" s="1">
        <f t="shared" si="546"/>
        <v>7</v>
      </c>
      <c r="E2910" s="12">
        <f t="shared" si="547"/>
        <v>19</v>
      </c>
      <c r="F2910" s="124" t="str">
        <f t="shared" si="548"/>
        <v>0</v>
      </c>
      <c r="G2910" s="1">
        <f ca="1">(OFFSET(O2910,0,MATCH(Customer!$J$6,'CDH &amp; HDH'!$P$11:$X$11,0)))</f>
        <v>55</v>
      </c>
      <c r="H2910" s="1" t="str">
        <f t="shared" si="549"/>
        <v>Cooling</v>
      </c>
      <c r="I2910" s="1">
        <f ca="1">OFFSET(IF($H2910="Cooling",Customer!$C$25,Customer!$C$52),E2910,D2910)</f>
        <v>78</v>
      </c>
      <c r="J2910" s="1">
        <f ca="1">OFFSET(IF($H2910="Cooling",Customer!$L$25,Customer!$L$52),$E2910,$D2910)</f>
        <v>80</v>
      </c>
      <c r="K2910" s="16">
        <f t="shared" ca="1" si="541"/>
        <v>0</v>
      </c>
      <c r="L2910" s="16">
        <f t="shared" ca="1" si="542"/>
        <v>0</v>
      </c>
      <c r="M2910" s="17">
        <f t="shared" si="550"/>
        <v>0</v>
      </c>
      <c r="N2910" s="17">
        <f t="shared" si="551"/>
        <v>0</v>
      </c>
      <c r="O2910" s="4"/>
      <c r="P2910" s="4">
        <v>59</v>
      </c>
      <c r="Q2910" s="4">
        <v>48</v>
      </c>
      <c r="R2910" s="4">
        <v>52</v>
      </c>
      <c r="S2910" s="4">
        <v>52</v>
      </c>
      <c r="T2910" s="4">
        <v>61</v>
      </c>
      <c r="U2910" s="4">
        <v>74</v>
      </c>
      <c r="V2910" s="13">
        <v>55</v>
      </c>
      <c r="W2910" s="4">
        <v>58</v>
      </c>
      <c r="X2910" s="4">
        <v>59</v>
      </c>
      <c r="Y2910">
        <f t="shared" ca="1" si="552"/>
        <v>0</v>
      </c>
      <c r="Z2910">
        <f t="shared" ca="1" si="553"/>
        <v>0</v>
      </c>
    </row>
    <row r="2911" spans="2:26" x14ac:dyDescent="0.25">
      <c r="B2911" s="11">
        <f t="shared" si="554"/>
        <v>44682.791666659636</v>
      </c>
      <c r="C2911" s="1">
        <f t="shared" si="545"/>
        <v>5</v>
      </c>
      <c r="D2911" s="1">
        <f t="shared" si="546"/>
        <v>7</v>
      </c>
      <c r="E2911" s="12">
        <f t="shared" si="547"/>
        <v>20</v>
      </c>
      <c r="F2911" s="124" t="str">
        <f t="shared" si="548"/>
        <v>0</v>
      </c>
      <c r="G2911" s="1">
        <f ca="1">(OFFSET(O2911,0,MATCH(Customer!$J$6,'CDH &amp; HDH'!$P$11:$X$11,0)))</f>
        <v>52</v>
      </c>
      <c r="H2911" s="1" t="str">
        <f t="shared" si="549"/>
        <v>Cooling</v>
      </c>
      <c r="I2911" s="1">
        <f ca="1">OFFSET(IF($H2911="Cooling",Customer!$C$25,Customer!$C$52),E2911,D2911)</f>
        <v>78</v>
      </c>
      <c r="J2911" s="1">
        <f ca="1">OFFSET(IF($H2911="Cooling",Customer!$L$25,Customer!$L$52),$E2911,$D2911)</f>
        <v>80</v>
      </c>
      <c r="K2911" s="16">
        <f t="shared" ca="1" si="541"/>
        <v>0</v>
      </c>
      <c r="L2911" s="16">
        <f t="shared" ca="1" si="542"/>
        <v>0</v>
      </c>
      <c r="M2911" s="17">
        <f t="shared" si="550"/>
        <v>0</v>
      </c>
      <c r="N2911" s="17">
        <f t="shared" si="551"/>
        <v>0</v>
      </c>
      <c r="O2911" s="4"/>
      <c r="P2911" s="4">
        <v>58</v>
      </c>
      <c r="Q2911" s="4">
        <v>45</v>
      </c>
      <c r="R2911" s="4">
        <v>51</v>
      </c>
      <c r="S2911" s="4">
        <v>50</v>
      </c>
      <c r="T2911" s="4">
        <v>62</v>
      </c>
      <c r="U2911" s="4">
        <v>71</v>
      </c>
      <c r="V2911" s="13">
        <v>52</v>
      </c>
      <c r="W2911" s="4">
        <v>54</v>
      </c>
      <c r="X2911" s="4">
        <v>55</v>
      </c>
      <c r="Y2911">
        <f t="shared" ca="1" si="552"/>
        <v>0</v>
      </c>
      <c r="Z2911">
        <f t="shared" ca="1" si="553"/>
        <v>0</v>
      </c>
    </row>
    <row r="2912" spans="2:26" x14ac:dyDescent="0.25">
      <c r="B2912" s="11">
        <f t="shared" si="554"/>
        <v>44682.8333333263</v>
      </c>
      <c r="C2912" s="1">
        <f t="shared" si="545"/>
        <v>5</v>
      </c>
      <c r="D2912" s="1">
        <f t="shared" si="546"/>
        <v>7</v>
      </c>
      <c r="E2912" s="12">
        <f t="shared" si="547"/>
        <v>21</v>
      </c>
      <c r="F2912" s="124" t="str">
        <f t="shared" si="548"/>
        <v>0</v>
      </c>
      <c r="G2912" s="1">
        <f ca="1">(OFFSET(O2912,0,MATCH(Customer!$J$6,'CDH &amp; HDH'!$P$11:$X$11,0)))</f>
        <v>50</v>
      </c>
      <c r="H2912" s="1" t="str">
        <f t="shared" si="549"/>
        <v>Cooling</v>
      </c>
      <c r="I2912" s="1">
        <f ca="1">OFFSET(IF($H2912="Cooling",Customer!$C$25,Customer!$C$52),E2912,D2912)</f>
        <v>78</v>
      </c>
      <c r="J2912" s="1">
        <f ca="1">OFFSET(IF($H2912="Cooling",Customer!$L$25,Customer!$L$52),$E2912,$D2912)</f>
        <v>80</v>
      </c>
      <c r="K2912" s="16">
        <f t="shared" ca="1" si="541"/>
        <v>0</v>
      </c>
      <c r="L2912" s="16">
        <f t="shared" ca="1" si="542"/>
        <v>0</v>
      </c>
      <c r="M2912" s="17">
        <f t="shared" si="550"/>
        <v>0</v>
      </c>
      <c r="N2912" s="17">
        <f t="shared" si="551"/>
        <v>0</v>
      </c>
      <c r="O2912" s="4"/>
      <c r="P2912" s="4">
        <v>56</v>
      </c>
      <c r="Q2912" s="4">
        <v>44</v>
      </c>
      <c r="R2912" s="4">
        <v>50</v>
      </c>
      <c r="S2912" s="4">
        <v>49</v>
      </c>
      <c r="T2912" s="4">
        <v>61</v>
      </c>
      <c r="U2912" s="4">
        <v>67</v>
      </c>
      <c r="V2912" s="13">
        <v>50</v>
      </c>
      <c r="W2912" s="4">
        <v>54</v>
      </c>
      <c r="X2912" s="4">
        <v>53</v>
      </c>
      <c r="Y2912">
        <f t="shared" ca="1" si="552"/>
        <v>0</v>
      </c>
      <c r="Z2912">
        <f t="shared" ca="1" si="553"/>
        <v>0</v>
      </c>
    </row>
    <row r="2913" spans="2:26" x14ac:dyDescent="0.25">
      <c r="B2913" s="11">
        <f t="shared" si="554"/>
        <v>44682.874999992964</v>
      </c>
      <c r="C2913" s="1">
        <f t="shared" si="545"/>
        <v>5</v>
      </c>
      <c r="D2913" s="1">
        <f t="shared" si="546"/>
        <v>7</v>
      </c>
      <c r="E2913" s="12">
        <f t="shared" si="547"/>
        <v>22</v>
      </c>
      <c r="F2913" s="124" t="str">
        <f t="shared" si="548"/>
        <v>0</v>
      </c>
      <c r="G2913" s="1">
        <f ca="1">(OFFSET(O2913,0,MATCH(Customer!$J$6,'CDH &amp; HDH'!$P$11:$X$11,0)))</f>
        <v>46</v>
      </c>
      <c r="H2913" s="1" t="str">
        <f t="shared" si="549"/>
        <v>Cooling</v>
      </c>
      <c r="I2913" s="1">
        <f ca="1">OFFSET(IF($H2913="Cooling",Customer!$C$25,Customer!$C$52),E2913,D2913)</f>
        <v>78</v>
      </c>
      <c r="J2913" s="1">
        <f ca="1">OFFSET(IF($H2913="Cooling",Customer!$L$25,Customer!$L$52),$E2913,$D2913)</f>
        <v>80</v>
      </c>
      <c r="K2913" s="16">
        <f t="shared" ca="1" si="541"/>
        <v>0</v>
      </c>
      <c r="L2913" s="16">
        <f t="shared" ca="1" si="542"/>
        <v>0</v>
      </c>
      <c r="M2913" s="17">
        <f t="shared" si="550"/>
        <v>0</v>
      </c>
      <c r="N2913" s="17">
        <f t="shared" si="551"/>
        <v>0</v>
      </c>
      <c r="O2913" s="4"/>
      <c r="P2913" s="4">
        <v>54</v>
      </c>
      <c r="Q2913" s="4">
        <v>42</v>
      </c>
      <c r="R2913" s="4">
        <v>49</v>
      </c>
      <c r="S2913" s="4">
        <v>46</v>
      </c>
      <c r="T2913" s="4">
        <v>59</v>
      </c>
      <c r="U2913" s="4">
        <v>65</v>
      </c>
      <c r="V2913" s="13">
        <v>46</v>
      </c>
      <c r="W2913" s="4">
        <v>51</v>
      </c>
      <c r="X2913" s="4">
        <v>47</v>
      </c>
      <c r="Y2913">
        <f t="shared" ca="1" si="552"/>
        <v>0</v>
      </c>
      <c r="Z2913">
        <f t="shared" ca="1" si="553"/>
        <v>0</v>
      </c>
    </row>
    <row r="2914" spans="2:26" x14ac:dyDescent="0.25">
      <c r="B2914" s="11">
        <f t="shared" si="554"/>
        <v>44682.916666659628</v>
      </c>
      <c r="C2914" s="1">
        <f t="shared" si="545"/>
        <v>5</v>
      </c>
      <c r="D2914" s="1">
        <f t="shared" si="546"/>
        <v>7</v>
      </c>
      <c r="E2914" s="12">
        <f t="shared" si="547"/>
        <v>23</v>
      </c>
      <c r="F2914" s="124" t="str">
        <f t="shared" si="548"/>
        <v>0</v>
      </c>
      <c r="G2914" s="1">
        <f ca="1">(OFFSET(O2914,0,MATCH(Customer!$J$6,'CDH &amp; HDH'!$P$11:$X$11,0)))</f>
        <v>44</v>
      </c>
      <c r="H2914" s="1" t="str">
        <f t="shared" si="549"/>
        <v>Cooling</v>
      </c>
      <c r="I2914" s="1">
        <f ca="1">OFFSET(IF($H2914="Cooling",Customer!$C$25,Customer!$C$52),E2914,D2914)</f>
        <v>78</v>
      </c>
      <c r="J2914" s="1">
        <f ca="1">OFFSET(IF($H2914="Cooling",Customer!$L$25,Customer!$L$52),$E2914,$D2914)</f>
        <v>80</v>
      </c>
      <c r="K2914" s="16">
        <f t="shared" ca="1" si="541"/>
        <v>0</v>
      </c>
      <c r="L2914" s="16">
        <f t="shared" ca="1" si="542"/>
        <v>0</v>
      </c>
      <c r="M2914" s="17">
        <f t="shared" si="550"/>
        <v>0</v>
      </c>
      <c r="N2914" s="17">
        <f t="shared" si="551"/>
        <v>0</v>
      </c>
      <c r="O2914" s="4"/>
      <c r="P2914" s="4">
        <v>54</v>
      </c>
      <c r="Q2914" s="4">
        <v>42</v>
      </c>
      <c r="R2914" s="4">
        <v>47</v>
      </c>
      <c r="S2914" s="4">
        <v>43</v>
      </c>
      <c r="T2914" s="4">
        <v>57</v>
      </c>
      <c r="U2914" s="4">
        <v>64</v>
      </c>
      <c r="V2914" s="13">
        <v>44</v>
      </c>
      <c r="W2914" s="4">
        <v>47</v>
      </c>
      <c r="X2914" s="4">
        <v>46</v>
      </c>
      <c r="Y2914">
        <f t="shared" ca="1" si="552"/>
        <v>0</v>
      </c>
      <c r="Z2914">
        <f t="shared" ca="1" si="553"/>
        <v>0</v>
      </c>
    </row>
    <row r="2915" spans="2:26" x14ac:dyDescent="0.25">
      <c r="B2915" s="11">
        <f t="shared" si="554"/>
        <v>44682.958333326293</v>
      </c>
      <c r="C2915" s="1">
        <f t="shared" si="545"/>
        <v>5</v>
      </c>
      <c r="D2915" s="1">
        <f t="shared" si="546"/>
        <v>7</v>
      </c>
      <c r="E2915" s="12">
        <f t="shared" si="547"/>
        <v>24</v>
      </c>
      <c r="F2915" s="124" t="str">
        <f t="shared" si="548"/>
        <v>0</v>
      </c>
      <c r="G2915" s="1">
        <f ca="1">(OFFSET(O2915,0,MATCH(Customer!$J$6,'CDH &amp; HDH'!$P$11:$X$11,0)))</f>
        <v>41</v>
      </c>
      <c r="H2915" s="1" t="str">
        <f t="shared" si="549"/>
        <v>Cooling</v>
      </c>
      <c r="I2915" s="1">
        <f ca="1">OFFSET(IF($H2915="Cooling",Customer!$C$25,Customer!$C$52),E2915,D2915)</f>
        <v>78</v>
      </c>
      <c r="J2915" s="1">
        <f ca="1">OFFSET(IF($H2915="Cooling",Customer!$L$25,Customer!$L$52),$E2915,$D2915)</f>
        <v>80</v>
      </c>
      <c r="K2915" s="16">
        <f t="shared" ca="1" si="541"/>
        <v>0</v>
      </c>
      <c r="L2915" s="16">
        <f t="shared" ca="1" si="542"/>
        <v>0</v>
      </c>
      <c r="M2915" s="17">
        <f t="shared" si="550"/>
        <v>0</v>
      </c>
      <c r="N2915" s="17">
        <f t="shared" si="551"/>
        <v>0</v>
      </c>
      <c r="O2915" s="4"/>
      <c r="P2915" s="4">
        <v>53</v>
      </c>
      <c r="Q2915" s="4">
        <v>41</v>
      </c>
      <c r="R2915" s="4">
        <v>45</v>
      </c>
      <c r="S2915" s="4">
        <v>40</v>
      </c>
      <c r="T2915" s="4">
        <v>55</v>
      </c>
      <c r="U2915" s="4">
        <v>63</v>
      </c>
      <c r="V2915" s="13">
        <v>41</v>
      </c>
      <c r="W2915" s="4">
        <v>46</v>
      </c>
      <c r="X2915" s="4">
        <v>45</v>
      </c>
      <c r="Y2915">
        <f t="shared" ca="1" si="552"/>
        <v>0</v>
      </c>
      <c r="Z2915">
        <f t="shared" ca="1" si="553"/>
        <v>0</v>
      </c>
    </row>
    <row r="2916" spans="2:26" x14ac:dyDescent="0.25">
      <c r="B2916" s="11">
        <f t="shared" si="554"/>
        <v>44682.999999992957</v>
      </c>
      <c r="C2916" s="1">
        <f t="shared" si="545"/>
        <v>5</v>
      </c>
      <c r="D2916" s="1">
        <f t="shared" si="546"/>
        <v>1</v>
      </c>
      <c r="E2916" s="12">
        <f t="shared" si="547"/>
        <v>1</v>
      </c>
      <c r="F2916" s="124" t="str">
        <f t="shared" si="548"/>
        <v>0</v>
      </c>
      <c r="G2916" s="1">
        <f ca="1">(OFFSET(O2916,0,MATCH(Customer!$J$6,'CDH &amp; HDH'!$P$11:$X$11,0)))</f>
        <v>40</v>
      </c>
      <c r="H2916" s="1" t="str">
        <f t="shared" si="549"/>
        <v>Cooling</v>
      </c>
      <c r="I2916" s="1">
        <f ca="1">OFFSET(IF($H2916="Cooling",Customer!$C$25,Customer!$C$52),E2916,D2916)</f>
        <v>78</v>
      </c>
      <c r="J2916" s="1">
        <f ca="1">OFFSET(IF($H2916="Cooling",Customer!$L$25,Customer!$L$52),$E2916,$D2916)</f>
        <v>80</v>
      </c>
      <c r="K2916" s="16">
        <f t="shared" ca="1" si="541"/>
        <v>0</v>
      </c>
      <c r="L2916" s="16">
        <f t="shared" ca="1" si="542"/>
        <v>0</v>
      </c>
      <c r="M2916" s="17">
        <f t="shared" si="550"/>
        <v>0</v>
      </c>
      <c r="N2916" s="17">
        <f t="shared" si="551"/>
        <v>0</v>
      </c>
      <c r="O2916" s="4"/>
      <c r="P2916" s="4">
        <v>53</v>
      </c>
      <c r="Q2916" s="4">
        <v>41</v>
      </c>
      <c r="R2916" s="4">
        <v>43</v>
      </c>
      <c r="S2916" s="4">
        <v>40</v>
      </c>
      <c r="T2916" s="4">
        <v>55</v>
      </c>
      <c r="U2916" s="4">
        <v>61</v>
      </c>
      <c r="V2916" s="13">
        <v>40</v>
      </c>
      <c r="W2916" s="4">
        <v>43</v>
      </c>
      <c r="X2916" s="4">
        <v>40</v>
      </c>
      <c r="Y2916">
        <f t="shared" ca="1" si="552"/>
        <v>0</v>
      </c>
      <c r="Z2916">
        <f t="shared" ca="1" si="553"/>
        <v>0</v>
      </c>
    </row>
    <row r="2917" spans="2:26" x14ac:dyDescent="0.25">
      <c r="B2917" s="11">
        <f t="shared" si="554"/>
        <v>44683.041666659621</v>
      </c>
      <c r="C2917" s="1">
        <f t="shared" si="545"/>
        <v>5</v>
      </c>
      <c r="D2917" s="1">
        <f t="shared" si="546"/>
        <v>1</v>
      </c>
      <c r="E2917" s="12">
        <f t="shared" si="547"/>
        <v>2</v>
      </c>
      <c r="F2917" s="124" t="str">
        <f t="shared" si="548"/>
        <v>0</v>
      </c>
      <c r="G2917" s="1">
        <f ca="1">(OFFSET(O2917,0,MATCH(Customer!$J$6,'CDH &amp; HDH'!$P$11:$X$11,0)))</f>
        <v>39</v>
      </c>
      <c r="H2917" s="1" t="str">
        <f t="shared" si="549"/>
        <v>Cooling</v>
      </c>
      <c r="I2917" s="1">
        <f ca="1">OFFSET(IF($H2917="Cooling",Customer!$C$25,Customer!$C$52),E2917,D2917)</f>
        <v>78</v>
      </c>
      <c r="J2917" s="1">
        <f ca="1">OFFSET(IF($H2917="Cooling",Customer!$L$25,Customer!$L$52),$E2917,$D2917)</f>
        <v>80</v>
      </c>
      <c r="K2917" s="16">
        <f t="shared" ca="1" si="541"/>
        <v>0</v>
      </c>
      <c r="L2917" s="16">
        <f t="shared" ca="1" si="542"/>
        <v>0</v>
      </c>
      <c r="M2917" s="17">
        <f t="shared" si="550"/>
        <v>0</v>
      </c>
      <c r="N2917" s="17">
        <f t="shared" si="551"/>
        <v>0</v>
      </c>
      <c r="O2917" s="4"/>
      <c r="P2917" s="4">
        <v>52</v>
      </c>
      <c r="Q2917" s="4">
        <v>39</v>
      </c>
      <c r="R2917" s="4">
        <v>41</v>
      </c>
      <c r="S2917" s="4">
        <v>38</v>
      </c>
      <c r="T2917" s="4">
        <v>54</v>
      </c>
      <c r="U2917" s="4">
        <v>59</v>
      </c>
      <c r="V2917" s="13">
        <v>39</v>
      </c>
      <c r="W2917" s="4">
        <v>42</v>
      </c>
      <c r="X2917" s="4">
        <v>40</v>
      </c>
      <c r="Y2917">
        <f t="shared" ca="1" si="552"/>
        <v>0</v>
      </c>
      <c r="Z2917">
        <f t="shared" ca="1" si="553"/>
        <v>0</v>
      </c>
    </row>
    <row r="2918" spans="2:26" x14ac:dyDescent="0.25">
      <c r="B2918" s="11">
        <f t="shared" si="554"/>
        <v>44683.083333326285</v>
      </c>
      <c r="C2918" s="1">
        <f t="shared" si="545"/>
        <v>5</v>
      </c>
      <c r="D2918" s="1">
        <f t="shared" si="546"/>
        <v>1</v>
      </c>
      <c r="E2918" s="12">
        <f t="shared" si="547"/>
        <v>3</v>
      </c>
      <c r="F2918" s="124" t="str">
        <f t="shared" si="548"/>
        <v>0</v>
      </c>
      <c r="G2918" s="1">
        <f ca="1">(OFFSET(O2918,0,MATCH(Customer!$J$6,'CDH &amp; HDH'!$P$11:$X$11,0)))</f>
        <v>38</v>
      </c>
      <c r="H2918" s="1" t="str">
        <f t="shared" si="549"/>
        <v>Cooling</v>
      </c>
      <c r="I2918" s="1">
        <f ca="1">OFFSET(IF($H2918="Cooling",Customer!$C$25,Customer!$C$52),E2918,D2918)</f>
        <v>78</v>
      </c>
      <c r="J2918" s="1">
        <f ca="1">OFFSET(IF($H2918="Cooling",Customer!$L$25,Customer!$L$52),$E2918,$D2918)</f>
        <v>80</v>
      </c>
      <c r="K2918" s="16">
        <f t="shared" ca="1" si="541"/>
        <v>0</v>
      </c>
      <c r="L2918" s="16">
        <f t="shared" ca="1" si="542"/>
        <v>0</v>
      </c>
      <c r="M2918" s="17">
        <f t="shared" si="550"/>
        <v>0</v>
      </c>
      <c r="N2918" s="17">
        <f t="shared" si="551"/>
        <v>0</v>
      </c>
      <c r="O2918" s="4"/>
      <c r="P2918" s="4">
        <v>53</v>
      </c>
      <c r="Q2918" s="4">
        <v>38</v>
      </c>
      <c r="R2918" s="4">
        <v>40</v>
      </c>
      <c r="S2918" s="4">
        <v>37</v>
      </c>
      <c r="T2918" s="4">
        <v>52</v>
      </c>
      <c r="U2918" s="4">
        <v>57</v>
      </c>
      <c r="V2918" s="13">
        <v>38</v>
      </c>
      <c r="W2918" s="4">
        <v>43</v>
      </c>
      <c r="X2918" s="4">
        <v>41</v>
      </c>
      <c r="Y2918">
        <f t="shared" ca="1" si="552"/>
        <v>0</v>
      </c>
      <c r="Z2918">
        <f t="shared" ca="1" si="553"/>
        <v>0</v>
      </c>
    </row>
    <row r="2919" spans="2:26" x14ac:dyDescent="0.25">
      <c r="B2919" s="11">
        <f t="shared" si="554"/>
        <v>44683.12499999295</v>
      </c>
      <c r="C2919" s="1">
        <f t="shared" si="545"/>
        <v>5</v>
      </c>
      <c r="D2919" s="1">
        <f t="shared" si="546"/>
        <v>1</v>
      </c>
      <c r="E2919" s="12">
        <f t="shared" si="547"/>
        <v>4</v>
      </c>
      <c r="F2919" s="124" t="str">
        <f t="shared" si="548"/>
        <v>0</v>
      </c>
      <c r="G2919" s="1">
        <f ca="1">(OFFSET(O2919,0,MATCH(Customer!$J$6,'CDH &amp; HDH'!$P$11:$X$11,0)))</f>
        <v>37</v>
      </c>
      <c r="H2919" s="1" t="str">
        <f t="shared" si="549"/>
        <v>Cooling</v>
      </c>
      <c r="I2919" s="1">
        <f ca="1">OFFSET(IF($H2919="Cooling",Customer!$C$25,Customer!$C$52),E2919,D2919)</f>
        <v>78</v>
      </c>
      <c r="J2919" s="1">
        <f ca="1">OFFSET(IF($H2919="Cooling",Customer!$L$25,Customer!$L$52),$E2919,$D2919)</f>
        <v>80</v>
      </c>
      <c r="K2919" s="16">
        <f t="shared" ca="1" si="541"/>
        <v>0</v>
      </c>
      <c r="L2919" s="16">
        <f t="shared" ca="1" si="542"/>
        <v>0</v>
      </c>
      <c r="M2919" s="17">
        <f t="shared" si="550"/>
        <v>0</v>
      </c>
      <c r="N2919" s="17">
        <f t="shared" si="551"/>
        <v>0</v>
      </c>
      <c r="O2919" s="4"/>
      <c r="P2919" s="4">
        <v>51</v>
      </c>
      <c r="Q2919" s="4">
        <v>37</v>
      </c>
      <c r="R2919" s="4">
        <v>38</v>
      </c>
      <c r="S2919" s="4">
        <v>36</v>
      </c>
      <c r="T2919" s="4">
        <v>49</v>
      </c>
      <c r="U2919" s="4">
        <v>56</v>
      </c>
      <c r="V2919" s="13">
        <v>37</v>
      </c>
      <c r="W2919" s="4">
        <v>42</v>
      </c>
      <c r="X2919" s="4">
        <v>41</v>
      </c>
      <c r="Y2919">
        <f t="shared" ca="1" si="552"/>
        <v>0</v>
      </c>
      <c r="Z2919">
        <f t="shared" ca="1" si="553"/>
        <v>0</v>
      </c>
    </row>
    <row r="2920" spans="2:26" x14ac:dyDescent="0.25">
      <c r="B2920" s="11">
        <f t="shared" si="554"/>
        <v>44683.166666659614</v>
      </c>
      <c r="C2920" s="1">
        <f t="shared" si="545"/>
        <v>5</v>
      </c>
      <c r="D2920" s="1">
        <f t="shared" si="546"/>
        <v>1</v>
      </c>
      <c r="E2920" s="12">
        <f t="shared" si="547"/>
        <v>5</v>
      </c>
      <c r="F2920" s="124" t="str">
        <f t="shared" si="548"/>
        <v>0</v>
      </c>
      <c r="G2920" s="1">
        <f ca="1">(OFFSET(O2920,0,MATCH(Customer!$J$6,'CDH &amp; HDH'!$P$11:$X$11,0)))</f>
        <v>35</v>
      </c>
      <c r="H2920" s="1" t="str">
        <f t="shared" si="549"/>
        <v>Cooling</v>
      </c>
      <c r="I2920" s="1">
        <f ca="1">OFFSET(IF($H2920="Cooling",Customer!$C$25,Customer!$C$52),E2920,D2920)</f>
        <v>78</v>
      </c>
      <c r="J2920" s="1">
        <f ca="1">OFFSET(IF($H2920="Cooling",Customer!$L$25,Customer!$L$52),$E2920,$D2920)</f>
        <v>80</v>
      </c>
      <c r="K2920" s="16">
        <f t="shared" ca="1" si="541"/>
        <v>0</v>
      </c>
      <c r="L2920" s="16">
        <f t="shared" ca="1" si="542"/>
        <v>0</v>
      </c>
      <c r="M2920" s="17">
        <f t="shared" si="550"/>
        <v>0</v>
      </c>
      <c r="N2920" s="17">
        <f t="shared" si="551"/>
        <v>0</v>
      </c>
      <c r="O2920" s="4"/>
      <c r="P2920" s="4">
        <v>51</v>
      </c>
      <c r="Q2920" s="4">
        <v>38</v>
      </c>
      <c r="R2920" s="4">
        <v>40</v>
      </c>
      <c r="S2920" s="4">
        <v>36</v>
      </c>
      <c r="T2920" s="4">
        <v>48</v>
      </c>
      <c r="U2920" s="4">
        <v>56</v>
      </c>
      <c r="V2920" s="13">
        <v>35</v>
      </c>
      <c r="W2920" s="4">
        <v>41</v>
      </c>
      <c r="X2920" s="4">
        <v>40</v>
      </c>
      <c r="Y2920">
        <f t="shared" ca="1" si="552"/>
        <v>0</v>
      </c>
      <c r="Z2920">
        <f t="shared" ca="1" si="553"/>
        <v>0</v>
      </c>
    </row>
    <row r="2921" spans="2:26" x14ac:dyDescent="0.25">
      <c r="B2921" s="11">
        <f t="shared" si="554"/>
        <v>44683.208333326278</v>
      </c>
      <c r="C2921" s="1">
        <f t="shared" si="545"/>
        <v>5</v>
      </c>
      <c r="D2921" s="1">
        <f t="shared" si="546"/>
        <v>1</v>
      </c>
      <c r="E2921" s="12">
        <f t="shared" si="547"/>
        <v>6</v>
      </c>
      <c r="F2921" s="124" t="str">
        <f t="shared" si="548"/>
        <v>0</v>
      </c>
      <c r="G2921" s="1">
        <f ca="1">(OFFSET(O2921,0,MATCH(Customer!$J$6,'CDH &amp; HDH'!$P$11:$X$11,0)))</f>
        <v>36</v>
      </c>
      <c r="H2921" s="1" t="str">
        <f t="shared" si="549"/>
        <v>Cooling</v>
      </c>
      <c r="I2921" s="1">
        <f ca="1">OFFSET(IF($H2921="Cooling",Customer!$C$25,Customer!$C$52),E2921,D2921)</f>
        <v>78</v>
      </c>
      <c r="J2921" s="1">
        <f ca="1">OFFSET(IF($H2921="Cooling",Customer!$L$25,Customer!$L$52),$E2921,$D2921)</f>
        <v>80</v>
      </c>
      <c r="K2921" s="16">
        <f t="shared" ca="1" si="541"/>
        <v>0</v>
      </c>
      <c r="L2921" s="16">
        <f t="shared" ca="1" si="542"/>
        <v>0</v>
      </c>
      <c r="M2921" s="17">
        <f t="shared" si="550"/>
        <v>0</v>
      </c>
      <c r="N2921" s="17">
        <f t="shared" si="551"/>
        <v>0</v>
      </c>
      <c r="O2921" s="4"/>
      <c r="P2921" s="4">
        <v>50</v>
      </c>
      <c r="Q2921" s="4">
        <v>38</v>
      </c>
      <c r="R2921" s="4">
        <v>41</v>
      </c>
      <c r="S2921" s="4">
        <v>36</v>
      </c>
      <c r="T2921" s="4">
        <v>48</v>
      </c>
      <c r="U2921" s="4">
        <v>58</v>
      </c>
      <c r="V2921" s="13">
        <v>36</v>
      </c>
      <c r="W2921" s="4">
        <v>44</v>
      </c>
      <c r="X2921" s="4">
        <v>41</v>
      </c>
      <c r="Y2921">
        <f t="shared" ca="1" si="552"/>
        <v>0</v>
      </c>
      <c r="Z2921">
        <f t="shared" ca="1" si="553"/>
        <v>0</v>
      </c>
    </row>
    <row r="2922" spans="2:26" x14ac:dyDescent="0.25">
      <c r="B2922" s="11">
        <f t="shared" si="554"/>
        <v>44683.249999992942</v>
      </c>
      <c r="C2922" s="1">
        <f t="shared" si="545"/>
        <v>5</v>
      </c>
      <c r="D2922" s="1">
        <f t="shared" si="546"/>
        <v>1</v>
      </c>
      <c r="E2922" s="12">
        <f t="shared" si="547"/>
        <v>7</v>
      </c>
      <c r="F2922" s="124" t="str">
        <f t="shared" si="548"/>
        <v>0</v>
      </c>
      <c r="G2922" s="1">
        <f ca="1">(OFFSET(O2922,0,MATCH(Customer!$J$6,'CDH &amp; HDH'!$P$11:$X$11,0)))</f>
        <v>40</v>
      </c>
      <c r="H2922" s="1" t="str">
        <f t="shared" si="549"/>
        <v>Cooling</v>
      </c>
      <c r="I2922" s="1">
        <f ca="1">OFFSET(IF($H2922="Cooling",Customer!$C$25,Customer!$C$52),E2922,D2922)</f>
        <v>78</v>
      </c>
      <c r="J2922" s="1">
        <f ca="1">OFFSET(IF($H2922="Cooling",Customer!$L$25,Customer!$L$52),$E2922,$D2922)</f>
        <v>80</v>
      </c>
      <c r="K2922" s="16">
        <f t="shared" ca="1" si="541"/>
        <v>0</v>
      </c>
      <c r="L2922" s="16">
        <f t="shared" ca="1" si="542"/>
        <v>0</v>
      </c>
      <c r="M2922" s="17">
        <f t="shared" si="550"/>
        <v>0</v>
      </c>
      <c r="N2922" s="17">
        <f t="shared" si="551"/>
        <v>0</v>
      </c>
      <c r="O2922" s="4"/>
      <c r="P2922" s="4">
        <v>51</v>
      </c>
      <c r="Q2922" s="4">
        <v>40</v>
      </c>
      <c r="R2922" s="4">
        <v>43</v>
      </c>
      <c r="S2922" s="4">
        <v>36</v>
      </c>
      <c r="T2922" s="4">
        <v>47</v>
      </c>
      <c r="U2922" s="4">
        <v>62</v>
      </c>
      <c r="V2922" s="13">
        <v>40</v>
      </c>
      <c r="W2922" s="4">
        <v>45</v>
      </c>
      <c r="X2922" s="4">
        <v>46</v>
      </c>
      <c r="Y2922">
        <f t="shared" ca="1" si="552"/>
        <v>0</v>
      </c>
      <c r="Z2922">
        <f t="shared" ca="1" si="553"/>
        <v>0</v>
      </c>
    </row>
    <row r="2923" spans="2:26" x14ac:dyDescent="0.25">
      <c r="B2923" s="11">
        <f t="shared" si="554"/>
        <v>44683.291666659607</v>
      </c>
      <c r="C2923" s="1">
        <f t="shared" si="545"/>
        <v>5</v>
      </c>
      <c r="D2923" s="1">
        <f t="shared" si="546"/>
        <v>1</v>
      </c>
      <c r="E2923" s="12">
        <f t="shared" si="547"/>
        <v>8</v>
      </c>
      <c r="F2923" s="124" t="str">
        <f t="shared" si="548"/>
        <v>0</v>
      </c>
      <c r="G2923" s="1">
        <f ca="1">(OFFSET(O2923,0,MATCH(Customer!$J$6,'CDH &amp; HDH'!$P$11:$X$11,0)))</f>
        <v>46</v>
      </c>
      <c r="H2923" s="1" t="str">
        <f t="shared" si="549"/>
        <v>Cooling</v>
      </c>
      <c r="I2923" s="1">
        <f ca="1">OFFSET(IF($H2923="Cooling",Customer!$C$25,Customer!$C$52),E2923,D2923)</f>
        <v>72</v>
      </c>
      <c r="J2923" s="1">
        <f ca="1">OFFSET(IF($H2923="Cooling",Customer!$L$25,Customer!$L$52),$E2923,$D2923)</f>
        <v>77</v>
      </c>
      <c r="K2923" s="16">
        <f t="shared" ca="1" si="541"/>
        <v>0</v>
      </c>
      <c r="L2923" s="16">
        <f t="shared" ca="1" si="542"/>
        <v>0</v>
      </c>
      <c r="M2923" s="17">
        <f t="shared" si="550"/>
        <v>0</v>
      </c>
      <c r="N2923" s="17">
        <f t="shared" si="551"/>
        <v>0</v>
      </c>
      <c r="O2923" s="4"/>
      <c r="P2923" s="4">
        <v>53</v>
      </c>
      <c r="Q2923" s="4">
        <v>41</v>
      </c>
      <c r="R2923" s="4">
        <v>49</v>
      </c>
      <c r="S2923" s="4">
        <v>36</v>
      </c>
      <c r="T2923" s="4">
        <v>47</v>
      </c>
      <c r="U2923" s="4">
        <v>67</v>
      </c>
      <c r="V2923" s="13">
        <v>46</v>
      </c>
      <c r="W2923" s="4">
        <v>50</v>
      </c>
      <c r="X2923" s="4">
        <v>51</v>
      </c>
      <c r="Y2923">
        <f t="shared" ca="1" si="552"/>
        <v>0</v>
      </c>
      <c r="Z2923">
        <f t="shared" ca="1" si="553"/>
        <v>0</v>
      </c>
    </row>
    <row r="2924" spans="2:26" x14ac:dyDescent="0.25">
      <c r="B2924" s="11">
        <f t="shared" si="554"/>
        <v>44683.333333326271</v>
      </c>
      <c r="C2924" s="1">
        <f t="shared" si="545"/>
        <v>5</v>
      </c>
      <c r="D2924" s="1">
        <f t="shared" si="546"/>
        <v>1</v>
      </c>
      <c r="E2924" s="12">
        <f t="shared" si="547"/>
        <v>9</v>
      </c>
      <c r="F2924" s="124" t="str">
        <f t="shared" si="548"/>
        <v>0</v>
      </c>
      <c r="G2924" s="1">
        <f ca="1">(OFFSET(O2924,0,MATCH(Customer!$J$6,'CDH &amp; HDH'!$P$11:$X$11,0)))</f>
        <v>52</v>
      </c>
      <c r="H2924" s="1" t="str">
        <f t="shared" si="549"/>
        <v>Cooling</v>
      </c>
      <c r="I2924" s="1">
        <f ca="1">OFFSET(IF($H2924="Cooling",Customer!$C$25,Customer!$C$52),E2924,D2924)</f>
        <v>72</v>
      </c>
      <c r="J2924" s="1">
        <f ca="1">OFFSET(IF($H2924="Cooling",Customer!$L$25,Customer!$L$52),$E2924,$D2924)</f>
        <v>77</v>
      </c>
      <c r="K2924" s="16">
        <f t="shared" ca="1" si="541"/>
        <v>0</v>
      </c>
      <c r="L2924" s="16">
        <f t="shared" ca="1" si="542"/>
        <v>0</v>
      </c>
      <c r="M2924" s="17">
        <f t="shared" si="550"/>
        <v>0</v>
      </c>
      <c r="N2924" s="17">
        <f t="shared" si="551"/>
        <v>0</v>
      </c>
      <c r="O2924" s="4"/>
      <c r="P2924" s="4">
        <v>54</v>
      </c>
      <c r="Q2924" s="4">
        <v>45</v>
      </c>
      <c r="R2924" s="4">
        <v>54</v>
      </c>
      <c r="S2924" s="4">
        <v>36</v>
      </c>
      <c r="T2924" s="4">
        <v>47</v>
      </c>
      <c r="U2924" s="4">
        <v>71</v>
      </c>
      <c r="V2924" s="13">
        <v>52</v>
      </c>
      <c r="W2924" s="4">
        <v>54</v>
      </c>
      <c r="X2924" s="4">
        <v>52</v>
      </c>
      <c r="Y2924">
        <f t="shared" ca="1" si="552"/>
        <v>0</v>
      </c>
      <c r="Z2924">
        <f t="shared" ca="1" si="553"/>
        <v>0</v>
      </c>
    </row>
    <row r="2925" spans="2:26" x14ac:dyDescent="0.25">
      <c r="B2925" s="11">
        <f t="shared" si="554"/>
        <v>44683.374999992935</v>
      </c>
      <c r="C2925" s="1">
        <f t="shared" si="545"/>
        <v>5</v>
      </c>
      <c r="D2925" s="1">
        <f t="shared" si="546"/>
        <v>1</v>
      </c>
      <c r="E2925" s="12">
        <f t="shared" si="547"/>
        <v>10</v>
      </c>
      <c r="F2925" s="124" t="str">
        <f t="shared" si="548"/>
        <v>0</v>
      </c>
      <c r="G2925" s="1">
        <f ca="1">(OFFSET(O2925,0,MATCH(Customer!$J$6,'CDH &amp; HDH'!$P$11:$X$11,0)))</f>
        <v>57</v>
      </c>
      <c r="H2925" s="1" t="str">
        <f t="shared" si="549"/>
        <v>Cooling</v>
      </c>
      <c r="I2925" s="1">
        <f ca="1">OFFSET(IF($H2925="Cooling",Customer!$C$25,Customer!$C$52),E2925,D2925)</f>
        <v>72</v>
      </c>
      <c r="J2925" s="1">
        <f ca="1">OFFSET(IF($H2925="Cooling",Customer!$L$25,Customer!$L$52),$E2925,$D2925)</f>
        <v>77</v>
      </c>
      <c r="K2925" s="16">
        <f t="shared" ca="1" si="541"/>
        <v>0</v>
      </c>
      <c r="L2925" s="16">
        <f t="shared" ca="1" si="542"/>
        <v>0</v>
      </c>
      <c r="M2925" s="17">
        <f t="shared" si="550"/>
        <v>0</v>
      </c>
      <c r="N2925" s="17">
        <f t="shared" si="551"/>
        <v>0</v>
      </c>
      <c r="O2925" s="4"/>
      <c r="P2925" s="4">
        <v>55</v>
      </c>
      <c r="Q2925" s="4">
        <v>49</v>
      </c>
      <c r="R2925" s="4">
        <v>60</v>
      </c>
      <c r="S2925" s="4">
        <v>37</v>
      </c>
      <c r="T2925" s="4">
        <v>47</v>
      </c>
      <c r="U2925" s="4">
        <v>77</v>
      </c>
      <c r="V2925" s="13">
        <v>57</v>
      </c>
      <c r="W2925" s="4">
        <v>55</v>
      </c>
      <c r="X2925" s="4">
        <v>53</v>
      </c>
      <c r="Y2925">
        <f t="shared" ca="1" si="552"/>
        <v>0</v>
      </c>
      <c r="Z2925">
        <f t="shared" ca="1" si="553"/>
        <v>0</v>
      </c>
    </row>
    <row r="2926" spans="2:26" x14ac:dyDescent="0.25">
      <c r="B2926" s="11">
        <f t="shared" si="554"/>
        <v>44683.416666659599</v>
      </c>
      <c r="C2926" s="1">
        <f t="shared" si="545"/>
        <v>5</v>
      </c>
      <c r="D2926" s="1">
        <f t="shared" si="546"/>
        <v>1</v>
      </c>
      <c r="E2926" s="12">
        <f t="shared" si="547"/>
        <v>11</v>
      </c>
      <c r="F2926" s="124" t="str">
        <f t="shared" si="548"/>
        <v>0</v>
      </c>
      <c r="G2926" s="1">
        <f ca="1">(OFFSET(O2926,0,MATCH(Customer!$J$6,'CDH &amp; HDH'!$P$11:$X$11,0)))</f>
        <v>60</v>
      </c>
      <c r="H2926" s="1" t="str">
        <f t="shared" si="549"/>
        <v>Cooling</v>
      </c>
      <c r="I2926" s="1">
        <f ca="1">OFFSET(IF($H2926="Cooling",Customer!$C$25,Customer!$C$52),E2926,D2926)</f>
        <v>72</v>
      </c>
      <c r="J2926" s="1">
        <f ca="1">OFFSET(IF($H2926="Cooling",Customer!$L$25,Customer!$L$52),$E2926,$D2926)</f>
        <v>77</v>
      </c>
      <c r="K2926" s="16">
        <f t="shared" ca="1" si="541"/>
        <v>0</v>
      </c>
      <c r="L2926" s="16">
        <f t="shared" ca="1" si="542"/>
        <v>0</v>
      </c>
      <c r="M2926" s="17">
        <f t="shared" si="550"/>
        <v>0</v>
      </c>
      <c r="N2926" s="17">
        <f t="shared" si="551"/>
        <v>0</v>
      </c>
      <c r="O2926" s="4"/>
      <c r="P2926" s="4">
        <v>56</v>
      </c>
      <c r="Q2926" s="4">
        <v>48</v>
      </c>
      <c r="R2926" s="4">
        <v>61</v>
      </c>
      <c r="S2926" s="4">
        <v>39</v>
      </c>
      <c r="T2926" s="4">
        <v>46</v>
      </c>
      <c r="U2926" s="4">
        <v>82</v>
      </c>
      <c r="V2926" s="13">
        <v>60</v>
      </c>
      <c r="W2926" s="4">
        <v>57</v>
      </c>
      <c r="X2926" s="4">
        <v>54</v>
      </c>
      <c r="Y2926">
        <f t="shared" ca="1" si="552"/>
        <v>0</v>
      </c>
      <c r="Z2926">
        <f t="shared" ca="1" si="553"/>
        <v>0</v>
      </c>
    </row>
    <row r="2927" spans="2:26" x14ac:dyDescent="0.25">
      <c r="B2927" s="11">
        <f t="shared" si="554"/>
        <v>44683.458333326264</v>
      </c>
      <c r="C2927" s="1">
        <f t="shared" si="545"/>
        <v>5</v>
      </c>
      <c r="D2927" s="1">
        <f t="shared" si="546"/>
        <v>1</v>
      </c>
      <c r="E2927" s="12">
        <f t="shared" si="547"/>
        <v>12</v>
      </c>
      <c r="F2927" s="124" t="str">
        <f t="shared" si="548"/>
        <v>0</v>
      </c>
      <c r="G2927" s="1">
        <f ca="1">(OFFSET(O2927,0,MATCH(Customer!$J$6,'CDH &amp; HDH'!$P$11:$X$11,0)))</f>
        <v>63</v>
      </c>
      <c r="H2927" s="1" t="str">
        <f t="shared" si="549"/>
        <v>Cooling</v>
      </c>
      <c r="I2927" s="1">
        <f ca="1">OFFSET(IF($H2927="Cooling",Customer!$C$25,Customer!$C$52),E2927,D2927)</f>
        <v>72</v>
      </c>
      <c r="J2927" s="1">
        <f ca="1">OFFSET(IF($H2927="Cooling",Customer!$L$25,Customer!$L$52),$E2927,$D2927)</f>
        <v>77</v>
      </c>
      <c r="K2927" s="16">
        <f t="shared" ca="1" si="541"/>
        <v>0</v>
      </c>
      <c r="L2927" s="16">
        <f t="shared" ca="1" si="542"/>
        <v>0</v>
      </c>
      <c r="M2927" s="17">
        <f t="shared" si="550"/>
        <v>0</v>
      </c>
      <c r="N2927" s="17">
        <f t="shared" si="551"/>
        <v>0</v>
      </c>
      <c r="O2927" s="4"/>
      <c r="P2927" s="4">
        <v>56</v>
      </c>
      <c r="Q2927" s="4">
        <v>50</v>
      </c>
      <c r="R2927" s="4">
        <v>63</v>
      </c>
      <c r="S2927" s="4">
        <v>40</v>
      </c>
      <c r="T2927" s="4">
        <v>47</v>
      </c>
      <c r="U2927" s="4">
        <v>84</v>
      </c>
      <c r="V2927" s="13">
        <v>63</v>
      </c>
      <c r="W2927" s="4">
        <v>60</v>
      </c>
      <c r="X2927" s="4">
        <v>54</v>
      </c>
      <c r="Y2927">
        <f t="shared" ca="1" si="552"/>
        <v>0</v>
      </c>
      <c r="Z2927">
        <f t="shared" ca="1" si="553"/>
        <v>0</v>
      </c>
    </row>
    <row r="2928" spans="2:26" x14ac:dyDescent="0.25">
      <c r="B2928" s="11">
        <f t="shared" si="554"/>
        <v>44683.499999992928</v>
      </c>
      <c r="C2928" s="1">
        <f t="shared" si="545"/>
        <v>5</v>
      </c>
      <c r="D2928" s="1">
        <f t="shared" si="546"/>
        <v>1</v>
      </c>
      <c r="E2928" s="12">
        <f t="shared" si="547"/>
        <v>13</v>
      </c>
      <c r="F2928" s="124" t="str">
        <f t="shared" si="548"/>
        <v>0</v>
      </c>
      <c r="G2928" s="1">
        <f ca="1">(OFFSET(O2928,0,MATCH(Customer!$J$6,'CDH &amp; HDH'!$P$11:$X$11,0)))</f>
        <v>65</v>
      </c>
      <c r="H2928" s="1" t="str">
        <f t="shared" si="549"/>
        <v>Cooling</v>
      </c>
      <c r="I2928" s="1">
        <f ca="1">OFFSET(IF($H2928="Cooling",Customer!$C$25,Customer!$C$52),E2928,D2928)</f>
        <v>72</v>
      </c>
      <c r="J2928" s="1">
        <f ca="1">OFFSET(IF($H2928="Cooling",Customer!$L$25,Customer!$L$52),$E2928,$D2928)</f>
        <v>77</v>
      </c>
      <c r="K2928" s="16">
        <f t="shared" ca="1" si="541"/>
        <v>0</v>
      </c>
      <c r="L2928" s="16">
        <f t="shared" ca="1" si="542"/>
        <v>0</v>
      </c>
      <c r="M2928" s="17">
        <f t="shared" si="550"/>
        <v>0</v>
      </c>
      <c r="N2928" s="17">
        <f t="shared" si="551"/>
        <v>0</v>
      </c>
      <c r="O2928" s="4"/>
      <c r="P2928" s="4">
        <v>57</v>
      </c>
      <c r="Q2928" s="4">
        <v>51</v>
      </c>
      <c r="R2928" s="4">
        <v>64</v>
      </c>
      <c r="S2928" s="4">
        <v>42</v>
      </c>
      <c r="T2928" s="4">
        <v>48</v>
      </c>
      <c r="U2928" s="4">
        <v>86</v>
      </c>
      <c r="V2928" s="13">
        <v>65</v>
      </c>
      <c r="W2928" s="4">
        <v>59</v>
      </c>
      <c r="X2928" s="4">
        <v>55</v>
      </c>
      <c r="Y2928">
        <f t="shared" ca="1" si="552"/>
        <v>0</v>
      </c>
      <c r="Z2928">
        <f t="shared" ca="1" si="553"/>
        <v>0</v>
      </c>
    </row>
    <row r="2929" spans="2:26" x14ac:dyDescent="0.25">
      <c r="B2929" s="11">
        <f t="shared" si="554"/>
        <v>44683.541666659592</v>
      </c>
      <c r="C2929" s="1">
        <f t="shared" si="545"/>
        <v>5</v>
      </c>
      <c r="D2929" s="1">
        <f t="shared" si="546"/>
        <v>1</v>
      </c>
      <c r="E2929" s="12">
        <f t="shared" si="547"/>
        <v>14</v>
      </c>
      <c r="F2929" s="124" t="str">
        <f t="shared" si="548"/>
        <v>0</v>
      </c>
      <c r="G2929" s="1">
        <f ca="1">(OFFSET(O2929,0,MATCH(Customer!$J$6,'CDH &amp; HDH'!$P$11:$X$11,0)))</f>
        <v>67</v>
      </c>
      <c r="H2929" s="1" t="str">
        <f t="shared" si="549"/>
        <v>Cooling</v>
      </c>
      <c r="I2929" s="1">
        <f ca="1">OFFSET(IF($H2929="Cooling",Customer!$C$25,Customer!$C$52),E2929,D2929)</f>
        <v>72</v>
      </c>
      <c r="J2929" s="1">
        <f ca="1">OFFSET(IF($H2929="Cooling",Customer!$L$25,Customer!$L$52),$E2929,$D2929)</f>
        <v>77</v>
      </c>
      <c r="K2929" s="16">
        <f t="shared" ca="1" si="541"/>
        <v>0</v>
      </c>
      <c r="L2929" s="16">
        <f t="shared" ca="1" si="542"/>
        <v>0</v>
      </c>
      <c r="M2929" s="17">
        <f t="shared" si="550"/>
        <v>0</v>
      </c>
      <c r="N2929" s="17">
        <f t="shared" si="551"/>
        <v>0</v>
      </c>
      <c r="O2929" s="4"/>
      <c r="P2929" s="4">
        <v>58</v>
      </c>
      <c r="Q2929" s="4">
        <v>50</v>
      </c>
      <c r="R2929" s="4">
        <v>64</v>
      </c>
      <c r="S2929" s="4">
        <v>44</v>
      </c>
      <c r="T2929" s="4">
        <v>48</v>
      </c>
      <c r="U2929" s="4">
        <v>86</v>
      </c>
      <c r="V2929" s="13">
        <v>67</v>
      </c>
      <c r="W2929" s="4">
        <v>59</v>
      </c>
      <c r="X2929" s="4">
        <v>57</v>
      </c>
      <c r="Y2929">
        <f t="shared" ca="1" si="552"/>
        <v>0</v>
      </c>
      <c r="Z2929">
        <f t="shared" ca="1" si="553"/>
        <v>0</v>
      </c>
    </row>
    <row r="2930" spans="2:26" x14ac:dyDescent="0.25">
      <c r="B2930" s="11">
        <f t="shared" si="554"/>
        <v>44683.583333326256</v>
      </c>
      <c r="C2930" s="1">
        <f t="shared" si="545"/>
        <v>5</v>
      </c>
      <c r="D2930" s="1">
        <f t="shared" si="546"/>
        <v>1</v>
      </c>
      <c r="E2930" s="12">
        <f t="shared" si="547"/>
        <v>15</v>
      </c>
      <c r="F2930" s="124" t="str">
        <f t="shared" si="548"/>
        <v>0</v>
      </c>
      <c r="G2930" s="1">
        <f ca="1">(OFFSET(O2930,0,MATCH(Customer!$J$6,'CDH &amp; HDH'!$P$11:$X$11,0)))</f>
        <v>69</v>
      </c>
      <c r="H2930" s="1" t="str">
        <f t="shared" si="549"/>
        <v>Cooling</v>
      </c>
      <c r="I2930" s="1">
        <f ca="1">OFFSET(IF($H2930="Cooling",Customer!$C$25,Customer!$C$52),E2930,D2930)</f>
        <v>72</v>
      </c>
      <c r="J2930" s="1">
        <f ca="1">OFFSET(IF($H2930="Cooling",Customer!$L$25,Customer!$L$52),$E2930,$D2930)</f>
        <v>77</v>
      </c>
      <c r="K2930" s="16">
        <f t="shared" ca="1" si="541"/>
        <v>0</v>
      </c>
      <c r="L2930" s="16">
        <f t="shared" ca="1" si="542"/>
        <v>0</v>
      </c>
      <c r="M2930" s="17">
        <f t="shared" si="550"/>
        <v>0</v>
      </c>
      <c r="N2930" s="17">
        <f t="shared" si="551"/>
        <v>0</v>
      </c>
      <c r="O2930" s="4"/>
      <c r="P2930" s="4">
        <v>59</v>
      </c>
      <c r="Q2930" s="4">
        <v>51</v>
      </c>
      <c r="R2930" s="4">
        <v>65</v>
      </c>
      <c r="S2930" s="4">
        <v>44</v>
      </c>
      <c r="T2930" s="4">
        <v>47</v>
      </c>
      <c r="U2930" s="4">
        <v>86</v>
      </c>
      <c r="V2930" s="13">
        <v>69</v>
      </c>
      <c r="W2930" s="4">
        <v>61</v>
      </c>
      <c r="X2930" s="4">
        <v>57</v>
      </c>
      <c r="Y2930">
        <f t="shared" ca="1" si="552"/>
        <v>0</v>
      </c>
      <c r="Z2930">
        <f t="shared" ca="1" si="553"/>
        <v>0</v>
      </c>
    </row>
    <row r="2931" spans="2:26" x14ac:dyDescent="0.25">
      <c r="B2931" s="11">
        <f t="shared" si="554"/>
        <v>44683.62499999292</v>
      </c>
      <c r="C2931" s="1">
        <f t="shared" si="545"/>
        <v>5</v>
      </c>
      <c r="D2931" s="1">
        <f t="shared" si="546"/>
        <v>1</v>
      </c>
      <c r="E2931" s="12">
        <f t="shared" si="547"/>
        <v>16</v>
      </c>
      <c r="F2931" s="124" t="str">
        <f t="shared" si="548"/>
        <v>0</v>
      </c>
      <c r="G2931" s="1">
        <f ca="1">(OFFSET(O2931,0,MATCH(Customer!$J$6,'CDH &amp; HDH'!$P$11:$X$11,0)))</f>
        <v>70</v>
      </c>
      <c r="H2931" s="1" t="str">
        <f t="shared" si="549"/>
        <v>Cooling</v>
      </c>
      <c r="I2931" s="1">
        <f ca="1">OFFSET(IF($H2931="Cooling",Customer!$C$25,Customer!$C$52),E2931,D2931)</f>
        <v>72</v>
      </c>
      <c r="J2931" s="1">
        <f ca="1">OFFSET(IF($H2931="Cooling",Customer!$L$25,Customer!$L$52),$E2931,$D2931)</f>
        <v>77</v>
      </c>
      <c r="K2931" s="16">
        <f t="shared" ca="1" si="541"/>
        <v>0</v>
      </c>
      <c r="L2931" s="16">
        <f t="shared" ca="1" si="542"/>
        <v>0</v>
      </c>
      <c r="M2931" s="17">
        <f t="shared" si="550"/>
        <v>0</v>
      </c>
      <c r="N2931" s="17">
        <f t="shared" si="551"/>
        <v>0</v>
      </c>
      <c r="O2931" s="4"/>
      <c r="P2931" s="4">
        <v>59</v>
      </c>
      <c r="Q2931" s="4">
        <v>50</v>
      </c>
      <c r="R2931" s="4">
        <v>65</v>
      </c>
      <c r="S2931" s="4">
        <v>44</v>
      </c>
      <c r="T2931" s="4">
        <v>46</v>
      </c>
      <c r="U2931" s="4">
        <v>86</v>
      </c>
      <c r="V2931" s="13">
        <v>70</v>
      </c>
      <c r="W2931" s="4">
        <v>60</v>
      </c>
      <c r="X2931" s="4">
        <v>56</v>
      </c>
      <c r="Y2931">
        <f t="shared" ca="1" si="552"/>
        <v>0</v>
      </c>
      <c r="Z2931">
        <f t="shared" ca="1" si="553"/>
        <v>0</v>
      </c>
    </row>
    <row r="2932" spans="2:26" x14ac:dyDescent="0.25">
      <c r="B2932" s="11">
        <f t="shared" si="554"/>
        <v>44683.666666659585</v>
      </c>
      <c r="C2932" s="1">
        <f t="shared" si="545"/>
        <v>5</v>
      </c>
      <c r="D2932" s="1">
        <f t="shared" si="546"/>
        <v>1</v>
      </c>
      <c r="E2932" s="12">
        <f t="shared" si="547"/>
        <v>17</v>
      </c>
      <c r="F2932" s="124" t="str">
        <f t="shared" si="548"/>
        <v>0</v>
      </c>
      <c r="G2932" s="1">
        <f ca="1">(OFFSET(O2932,0,MATCH(Customer!$J$6,'CDH &amp; HDH'!$P$11:$X$11,0)))</f>
        <v>70</v>
      </c>
      <c r="H2932" s="1" t="str">
        <f t="shared" si="549"/>
        <v>Cooling</v>
      </c>
      <c r="I2932" s="1">
        <f ca="1">OFFSET(IF($H2932="Cooling",Customer!$C$25,Customer!$C$52),E2932,D2932)</f>
        <v>72</v>
      </c>
      <c r="J2932" s="1">
        <f ca="1">OFFSET(IF($H2932="Cooling",Customer!$L$25,Customer!$L$52),$E2932,$D2932)</f>
        <v>77</v>
      </c>
      <c r="K2932" s="16">
        <f t="shared" ca="1" si="541"/>
        <v>0</v>
      </c>
      <c r="L2932" s="16">
        <f t="shared" ca="1" si="542"/>
        <v>0</v>
      </c>
      <c r="M2932" s="17">
        <f t="shared" si="550"/>
        <v>0</v>
      </c>
      <c r="N2932" s="17">
        <f t="shared" si="551"/>
        <v>0</v>
      </c>
      <c r="O2932" s="4"/>
      <c r="P2932" s="4">
        <v>59</v>
      </c>
      <c r="Q2932" s="4">
        <v>51</v>
      </c>
      <c r="R2932" s="4">
        <v>61</v>
      </c>
      <c r="S2932" s="4">
        <v>45</v>
      </c>
      <c r="T2932" s="4">
        <v>46</v>
      </c>
      <c r="U2932" s="4">
        <v>86</v>
      </c>
      <c r="V2932" s="13">
        <v>70</v>
      </c>
      <c r="W2932" s="4">
        <v>62</v>
      </c>
      <c r="X2932" s="4">
        <v>57</v>
      </c>
      <c r="Y2932">
        <f t="shared" ca="1" si="552"/>
        <v>0</v>
      </c>
      <c r="Z2932">
        <f t="shared" ca="1" si="553"/>
        <v>0</v>
      </c>
    </row>
    <row r="2933" spans="2:26" x14ac:dyDescent="0.25">
      <c r="B2933" s="11">
        <f t="shared" si="554"/>
        <v>44683.708333326249</v>
      </c>
      <c r="C2933" s="1">
        <f t="shared" si="545"/>
        <v>5</v>
      </c>
      <c r="D2933" s="1">
        <f t="shared" si="546"/>
        <v>1</v>
      </c>
      <c r="E2933" s="12">
        <f t="shared" si="547"/>
        <v>18</v>
      </c>
      <c r="F2933" s="124" t="str">
        <f t="shared" si="548"/>
        <v>0</v>
      </c>
      <c r="G2933" s="1">
        <f ca="1">(OFFSET(O2933,0,MATCH(Customer!$J$6,'CDH &amp; HDH'!$P$11:$X$11,0)))</f>
        <v>69</v>
      </c>
      <c r="H2933" s="1" t="str">
        <f t="shared" si="549"/>
        <v>Cooling</v>
      </c>
      <c r="I2933" s="1">
        <f ca="1">OFFSET(IF($H2933="Cooling",Customer!$C$25,Customer!$C$52),E2933,D2933)</f>
        <v>72</v>
      </c>
      <c r="J2933" s="1">
        <f ca="1">OFFSET(IF($H2933="Cooling",Customer!$L$25,Customer!$L$52),$E2933,$D2933)</f>
        <v>77</v>
      </c>
      <c r="K2933" s="16">
        <f t="shared" ca="1" si="541"/>
        <v>0</v>
      </c>
      <c r="L2933" s="16">
        <f t="shared" ca="1" si="542"/>
        <v>0</v>
      </c>
      <c r="M2933" s="17">
        <f t="shared" si="550"/>
        <v>0</v>
      </c>
      <c r="N2933" s="17">
        <f t="shared" si="551"/>
        <v>0</v>
      </c>
      <c r="O2933" s="4"/>
      <c r="P2933" s="4">
        <v>60</v>
      </c>
      <c r="Q2933" s="4">
        <v>51</v>
      </c>
      <c r="R2933" s="4">
        <v>58</v>
      </c>
      <c r="S2933" s="4">
        <v>44</v>
      </c>
      <c r="T2933" s="4">
        <v>46</v>
      </c>
      <c r="U2933" s="4">
        <v>81</v>
      </c>
      <c r="V2933" s="13">
        <v>69</v>
      </c>
      <c r="W2933" s="4">
        <v>61</v>
      </c>
      <c r="X2933" s="4">
        <v>56</v>
      </c>
      <c r="Y2933">
        <f t="shared" ca="1" si="552"/>
        <v>0</v>
      </c>
      <c r="Z2933">
        <f t="shared" ca="1" si="553"/>
        <v>0</v>
      </c>
    </row>
    <row r="2934" spans="2:26" x14ac:dyDescent="0.25">
      <c r="B2934" s="11">
        <f t="shared" si="554"/>
        <v>44683.749999992913</v>
      </c>
      <c r="C2934" s="1">
        <f t="shared" si="545"/>
        <v>5</v>
      </c>
      <c r="D2934" s="1">
        <f t="shared" si="546"/>
        <v>1</v>
      </c>
      <c r="E2934" s="12">
        <f t="shared" si="547"/>
        <v>19</v>
      </c>
      <c r="F2934" s="124" t="str">
        <f t="shared" si="548"/>
        <v>0</v>
      </c>
      <c r="G2934" s="1">
        <f ca="1">(OFFSET(O2934,0,MATCH(Customer!$J$6,'CDH &amp; HDH'!$P$11:$X$11,0)))</f>
        <v>67</v>
      </c>
      <c r="H2934" s="1" t="str">
        <f t="shared" si="549"/>
        <v>Cooling</v>
      </c>
      <c r="I2934" s="1">
        <f ca="1">OFFSET(IF($H2934="Cooling",Customer!$C$25,Customer!$C$52),E2934,D2934)</f>
        <v>78</v>
      </c>
      <c r="J2934" s="1">
        <f ca="1">OFFSET(IF($H2934="Cooling",Customer!$L$25,Customer!$L$52),$E2934,$D2934)</f>
        <v>80</v>
      </c>
      <c r="K2934" s="16">
        <f t="shared" ca="1" si="541"/>
        <v>0</v>
      </c>
      <c r="L2934" s="16">
        <f t="shared" ca="1" si="542"/>
        <v>0</v>
      </c>
      <c r="M2934" s="17">
        <f t="shared" si="550"/>
        <v>0</v>
      </c>
      <c r="N2934" s="17">
        <f t="shared" si="551"/>
        <v>0</v>
      </c>
      <c r="O2934" s="4"/>
      <c r="P2934" s="4">
        <v>57</v>
      </c>
      <c r="Q2934" s="4">
        <v>51</v>
      </c>
      <c r="R2934" s="4">
        <v>54</v>
      </c>
      <c r="S2934" s="4">
        <v>43</v>
      </c>
      <c r="T2934" s="4">
        <v>46</v>
      </c>
      <c r="U2934" s="4">
        <v>77</v>
      </c>
      <c r="V2934" s="13">
        <v>67</v>
      </c>
      <c r="W2934" s="4">
        <v>58</v>
      </c>
      <c r="X2934" s="4">
        <v>55</v>
      </c>
      <c r="Y2934">
        <f t="shared" ca="1" si="552"/>
        <v>0</v>
      </c>
      <c r="Z2934">
        <f t="shared" ca="1" si="553"/>
        <v>0</v>
      </c>
    </row>
    <row r="2935" spans="2:26" x14ac:dyDescent="0.25">
      <c r="B2935" s="11">
        <f t="shared" si="554"/>
        <v>44683.791666659577</v>
      </c>
      <c r="C2935" s="1">
        <f t="shared" si="545"/>
        <v>5</v>
      </c>
      <c r="D2935" s="1">
        <f t="shared" si="546"/>
        <v>1</v>
      </c>
      <c r="E2935" s="12">
        <f t="shared" si="547"/>
        <v>20</v>
      </c>
      <c r="F2935" s="124" t="str">
        <f t="shared" si="548"/>
        <v>0</v>
      </c>
      <c r="G2935" s="1">
        <f ca="1">(OFFSET(O2935,0,MATCH(Customer!$J$6,'CDH &amp; HDH'!$P$11:$X$11,0)))</f>
        <v>64</v>
      </c>
      <c r="H2935" s="1" t="str">
        <f t="shared" si="549"/>
        <v>Cooling</v>
      </c>
      <c r="I2935" s="1">
        <f ca="1">OFFSET(IF($H2935="Cooling",Customer!$C$25,Customer!$C$52),E2935,D2935)</f>
        <v>78</v>
      </c>
      <c r="J2935" s="1">
        <f ca="1">OFFSET(IF($H2935="Cooling",Customer!$L$25,Customer!$L$52),$E2935,$D2935)</f>
        <v>80</v>
      </c>
      <c r="K2935" s="16">
        <f t="shared" ca="1" si="541"/>
        <v>0</v>
      </c>
      <c r="L2935" s="16">
        <f t="shared" ca="1" si="542"/>
        <v>0</v>
      </c>
      <c r="M2935" s="17">
        <f t="shared" si="550"/>
        <v>0</v>
      </c>
      <c r="N2935" s="17">
        <f t="shared" si="551"/>
        <v>0</v>
      </c>
      <c r="O2935" s="4"/>
      <c r="P2935" s="4">
        <v>55</v>
      </c>
      <c r="Q2935" s="4">
        <v>49</v>
      </c>
      <c r="R2935" s="4">
        <v>52</v>
      </c>
      <c r="S2935" s="4">
        <v>41</v>
      </c>
      <c r="T2935" s="4">
        <v>46</v>
      </c>
      <c r="U2935" s="4">
        <v>73</v>
      </c>
      <c r="V2935" s="13">
        <v>64</v>
      </c>
      <c r="W2935" s="4">
        <v>56</v>
      </c>
      <c r="X2935" s="4">
        <v>53</v>
      </c>
      <c r="Y2935">
        <f t="shared" ca="1" si="552"/>
        <v>0</v>
      </c>
      <c r="Z2935">
        <f t="shared" ca="1" si="553"/>
        <v>0</v>
      </c>
    </row>
    <row r="2936" spans="2:26" x14ac:dyDescent="0.25">
      <c r="B2936" s="11">
        <f t="shared" si="554"/>
        <v>44683.833333326242</v>
      </c>
      <c r="C2936" s="1">
        <f t="shared" si="545"/>
        <v>5</v>
      </c>
      <c r="D2936" s="1">
        <f t="shared" si="546"/>
        <v>1</v>
      </c>
      <c r="E2936" s="12">
        <f t="shared" si="547"/>
        <v>21</v>
      </c>
      <c r="F2936" s="124" t="str">
        <f t="shared" si="548"/>
        <v>0</v>
      </c>
      <c r="G2936" s="1">
        <f ca="1">(OFFSET(O2936,0,MATCH(Customer!$J$6,'CDH &amp; HDH'!$P$11:$X$11,0)))</f>
        <v>61</v>
      </c>
      <c r="H2936" s="1" t="str">
        <f t="shared" si="549"/>
        <v>Cooling</v>
      </c>
      <c r="I2936" s="1">
        <f ca="1">OFFSET(IF($H2936="Cooling",Customer!$C$25,Customer!$C$52),E2936,D2936)</f>
        <v>78</v>
      </c>
      <c r="J2936" s="1">
        <f ca="1">OFFSET(IF($H2936="Cooling",Customer!$L$25,Customer!$L$52),$E2936,$D2936)</f>
        <v>80</v>
      </c>
      <c r="K2936" s="16">
        <f t="shared" ca="1" si="541"/>
        <v>0</v>
      </c>
      <c r="L2936" s="16">
        <f t="shared" ca="1" si="542"/>
        <v>0</v>
      </c>
      <c r="M2936" s="17">
        <f t="shared" si="550"/>
        <v>0</v>
      </c>
      <c r="N2936" s="17">
        <f t="shared" si="551"/>
        <v>0</v>
      </c>
      <c r="O2936" s="4"/>
      <c r="P2936" s="4">
        <v>54</v>
      </c>
      <c r="Q2936" s="4">
        <v>47</v>
      </c>
      <c r="R2936" s="4">
        <v>51</v>
      </c>
      <c r="S2936" s="4">
        <v>42</v>
      </c>
      <c r="T2936" s="4">
        <v>46</v>
      </c>
      <c r="U2936" s="4">
        <v>69</v>
      </c>
      <c r="V2936" s="13">
        <v>61</v>
      </c>
      <c r="W2936" s="4">
        <v>54</v>
      </c>
      <c r="X2936" s="4">
        <v>49</v>
      </c>
      <c r="Y2936">
        <f t="shared" ca="1" si="552"/>
        <v>0</v>
      </c>
      <c r="Z2936">
        <f t="shared" ca="1" si="553"/>
        <v>0</v>
      </c>
    </row>
    <row r="2937" spans="2:26" x14ac:dyDescent="0.25">
      <c r="B2937" s="11">
        <f t="shared" si="554"/>
        <v>44683.874999992906</v>
      </c>
      <c r="C2937" s="1">
        <f t="shared" si="545"/>
        <v>5</v>
      </c>
      <c r="D2937" s="1">
        <f t="shared" si="546"/>
        <v>1</v>
      </c>
      <c r="E2937" s="12">
        <f t="shared" si="547"/>
        <v>22</v>
      </c>
      <c r="F2937" s="124" t="str">
        <f t="shared" si="548"/>
        <v>0</v>
      </c>
      <c r="G2937" s="1">
        <f ca="1">(OFFSET(O2937,0,MATCH(Customer!$J$6,'CDH &amp; HDH'!$P$11:$X$11,0)))</f>
        <v>60</v>
      </c>
      <c r="H2937" s="1" t="str">
        <f t="shared" si="549"/>
        <v>Cooling</v>
      </c>
      <c r="I2937" s="1">
        <f ca="1">OFFSET(IF($H2937="Cooling",Customer!$C$25,Customer!$C$52),E2937,D2937)</f>
        <v>78</v>
      </c>
      <c r="J2937" s="1">
        <f ca="1">OFFSET(IF($H2937="Cooling",Customer!$L$25,Customer!$L$52),$E2937,$D2937)</f>
        <v>80</v>
      </c>
      <c r="K2937" s="16">
        <f t="shared" ca="1" si="541"/>
        <v>0</v>
      </c>
      <c r="L2937" s="16">
        <f t="shared" ca="1" si="542"/>
        <v>0</v>
      </c>
      <c r="M2937" s="17">
        <f t="shared" si="550"/>
        <v>0</v>
      </c>
      <c r="N2937" s="17">
        <f t="shared" si="551"/>
        <v>0</v>
      </c>
      <c r="O2937" s="4"/>
      <c r="P2937" s="4">
        <v>50</v>
      </c>
      <c r="Q2937" s="4">
        <v>46</v>
      </c>
      <c r="R2937" s="4">
        <v>49</v>
      </c>
      <c r="S2937" s="4">
        <v>41</v>
      </c>
      <c r="T2937" s="4">
        <v>45</v>
      </c>
      <c r="U2937" s="4">
        <v>66</v>
      </c>
      <c r="V2937" s="13">
        <v>60</v>
      </c>
      <c r="W2937" s="4">
        <v>51</v>
      </c>
      <c r="X2937" s="4">
        <v>51</v>
      </c>
      <c r="Y2937">
        <f t="shared" ca="1" si="552"/>
        <v>0</v>
      </c>
      <c r="Z2937">
        <f t="shared" ca="1" si="553"/>
        <v>0</v>
      </c>
    </row>
    <row r="2938" spans="2:26" x14ac:dyDescent="0.25">
      <c r="B2938" s="11">
        <f t="shared" si="554"/>
        <v>44683.91666665957</v>
      </c>
      <c r="C2938" s="1">
        <f t="shared" si="545"/>
        <v>5</v>
      </c>
      <c r="D2938" s="1">
        <f t="shared" si="546"/>
        <v>1</v>
      </c>
      <c r="E2938" s="12">
        <f t="shared" si="547"/>
        <v>23</v>
      </c>
      <c r="F2938" s="124" t="str">
        <f t="shared" si="548"/>
        <v>0</v>
      </c>
      <c r="G2938" s="1">
        <f ca="1">(OFFSET(O2938,0,MATCH(Customer!$J$6,'CDH &amp; HDH'!$P$11:$X$11,0)))</f>
        <v>59</v>
      </c>
      <c r="H2938" s="1" t="str">
        <f t="shared" si="549"/>
        <v>Cooling</v>
      </c>
      <c r="I2938" s="1">
        <f ca="1">OFFSET(IF($H2938="Cooling",Customer!$C$25,Customer!$C$52),E2938,D2938)</f>
        <v>78</v>
      </c>
      <c r="J2938" s="1">
        <f ca="1">OFFSET(IF($H2938="Cooling",Customer!$L$25,Customer!$L$52),$E2938,$D2938)</f>
        <v>80</v>
      </c>
      <c r="K2938" s="16">
        <f t="shared" ca="1" si="541"/>
        <v>0</v>
      </c>
      <c r="L2938" s="16">
        <f t="shared" ca="1" si="542"/>
        <v>0</v>
      </c>
      <c r="M2938" s="17">
        <f t="shared" si="550"/>
        <v>0</v>
      </c>
      <c r="N2938" s="17">
        <f t="shared" si="551"/>
        <v>0</v>
      </c>
      <c r="O2938" s="4"/>
      <c r="P2938" s="4">
        <v>50</v>
      </c>
      <c r="Q2938" s="4">
        <v>45</v>
      </c>
      <c r="R2938" s="4">
        <v>47</v>
      </c>
      <c r="S2938" s="4">
        <v>40</v>
      </c>
      <c r="T2938" s="4">
        <v>45</v>
      </c>
      <c r="U2938" s="4">
        <v>67</v>
      </c>
      <c r="V2938" s="13">
        <v>59</v>
      </c>
      <c r="W2938" s="4">
        <v>48</v>
      </c>
      <c r="X2938" s="4">
        <v>45</v>
      </c>
      <c r="Y2938">
        <f t="shared" ca="1" si="552"/>
        <v>0</v>
      </c>
      <c r="Z2938">
        <f t="shared" ca="1" si="553"/>
        <v>0</v>
      </c>
    </row>
    <row r="2939" spans="2:26" x14ac:dyDescent="0.25">
      <c r="B2939" s="11">
        <f t="shared" si="554"/>
        <v>44683.958333326234</v>
      </c>
      <c r="C2939" s="1">
        <f t="shared" si="545"/>
        <v>5</v>
      </c>
      <c r="D2939" s="1">
        <f t="shared" si="546"/>
        <v>1</v>
      </c>
      <c r="E2939" s="12">
        <f t="shared" si="547"/>
        <v>24</v>
      </c>
      <c r="F2939" s="124" t="str">
        <f t="shared" si="548"/>
        <v>0</v>
      </c>
      <c r="G2939" s="1">
        <f ca="1">(OFFSET(O2939,0,MATCH(Customer!$J$6,'CDH &amp; HDH'!$P$11:$X$11,0)))</f>
        <v>58</v>
      </c>
      <c r="H2939" s="1" t="str">
        <f t="shared" si="549"/>
        <v>Cooling</v>
      </c>
      <c r="I2939" s="1">
        <f ca="1">OFFSET(IF($H2939="Cooling",Customer!$C$25,Customer!$C$52),E2939,D2939)</f>
        <v>78</v>
      </c>
      <c r="J2939" s="1">
        <f ca="1">OFFSET(IF($H2939="Cooling",Customer!$L$25,Customer!$L$52),$E2939,$D2939)</f>
        <v>80</v>
      </c>
      <c r="K2939" s="16">
        <f t="shared" ca="1" si="541"/>
        <v>0</v>
      </c>
      <c r="L2939" s="16">
        <f t="shared" ca="1" si="542"/>
        <v>0</v>
      </c>
      <c r="M2939" s="17">
        <f t="shared" si="550"/>
        <v>0</v>
      </c>
      <c r="N2939" s="17">
        <f t="shared" si="551"/>
        <v>0</v>
      </c>
      <c r="O2939" s="4"/>
      <c r="P2939" s="4">
        <v>48</v>
      </c>
      <c r="Q2939" s="4">
        <v>45</v>
      </c>
      <c r="R2939" s="4">
        <v>45</v>
      </c>
      <c r="S2939" s="4">
        <v>39</v>
      </c>
      <c r="T2939" s="4">
        <v>45</v>
      </c>
      <c r="U2939" s="4">
        <v>64</v>
      </c>
      <c r="V2939" s="13">
        <v>58</v>
      </c>
      <c r="W2939" s="4">
        <v>46</v>
      </c>
      <c r="X2939" s="4">
        <v>42</v>
      </c>
      <c r="Y2939">
        <f t="shared" ca="1" si="552"/>
        <v>0</v>
      </c>
      <c r="Z2939">
        <f t="shared" ca="1" si="553"/>
        <v>0</v>
      </c>
    </row>
    <row r="2940" spans="2:26" x14ac:dyDescent="0.25">
      <c r="B2940" s="11">
        <f t="shared" si="554"/>
        <v>44683.999999992899</v>
      </c>
      <c r="C2940" s="1">
        <f t="shared" si="545"/>
        <v>5</v>
      </c>
      <c r="D2940" s="1">
        <f t="shared" si="546"/>
        <v>2</v>
      </c>
      <c r="E2940" s="12">
        <f t="shared" si="547"/>
        <v>1</v>
      </c>
      <c r="F2940" s="124" t="str">
        <f t="shared" si="548"/>
        <v>0</v>
      </c>
      <c r="G2940" s="1">
        <f ca="1">(OFFSET(O2940,0,MATCH(Customer!$J$6,'CDH &amp; HDH'!$P$11:$X$11,0)))</f>
        <v>57</v>
      </c>
      <c r="H2940" s="1" t="str">
        <f t="shared" si="549"/>
        <v>Cooling</v>
      </c>
      <c r="I2940" s="1">
        <f ca="1">OFFSET(IF($H2940="Cooling",Customer!$C$25,Customer!$C$52),E2940,D2940)</f>
        <v>78</v>
      </c>
      <c r="J2940" s="1">
        <f ca="1">OFFSET(IF($H2940="Cooling",Customer!$L$25,Customer!$L$52),$E2940,$D2940)</f>
        <v>80</v>
      </c>
      <c r="K2940" s="16">
        <f t="shared" ca="1" si="541"/>
        <v>0</v>
      </c>
      <c r="L2940" s="16">
        <f t="shared" ca="1" si="542"/>
        <v>0</v>
      </c>
      <c r="M2940" s="17">
        <f t="shared" si="550"/>
        <v>0</v>
      </c>
      <c r="N2940" s="17">
        <f t="shared" si="551"/>
        <v>0</v>
      </c>
      <c r="O2940" s="4"/>
      <c r="P2940" s="4">
        <v>45</v>
      </c>
      <c r="Q2940" s="4">
        <v>44</v>
      </c>
      <c r="R2940" s="4">
        <v>43</v>
      </c>
      <c r="S2940" s="4">
        <v>37</v>
      </c>
      <c r="T2940" s="4">
        <v>45</v>
      </c>
      <c r="U2940" s="4">
        <v>63</v>
      </c>
      <c r="V2940" s="13">
        <v>57</v>
      </c>
      <c r="W2940" s="4">
        <v>45</v>
      </c>
      <c r="X2940" s="4">
        <v>40</v>
      </c>
      <c r="Y2940">
        <f t="shared" ca="1" si="552"/>
        <v>0</v>
      </c>
      <c r="Z2940">
        <f t="shared" ca="1" si="553"/>
        <v>0</v>
      </c>
    </row>
    <row r="2941" spans="2:26" x14ac:dyDescent="0.25">
      <c r="B2941" s="11">
        <f t="shared" si="554"/>
        <v>44684.041666659563</v>
      </c>
      <c r="C2941" s="1">
        <f t="shared" si="545"/>
        <v>5</v>
      </c>
      <c r="D2941" s="1">
        <f t="shared" si="546"/>
        <v>2</v>
      </c>
      <c r="E2941" s="12">
        <f t="shared" si="547"/>
        <v>2</v>
      </c>
      <c r="F2941" s="124" t="str">
        <f t="shared" si="548"/>
        <v>0</v>
      </c>
      <c r="G2941" s="1">
        <f ca="1">(OFFSET(O2941,0,MATCH(Customer!$J$6,'CDH &amp; HDH'!$P$11:$X$11,0)))</f>
        <v>57</v>
      </c>
      <c r="H2941" s="1" t="str">
        <f t="shared" si="549"/>
        <v>Cooling</v>
      </c>
      <c r="I2941" s="1">
        <f ca="1">OFFSET(IF($H2941="Cooling",Customer!$C$25,Customer!$C$52),E2941,D2941)</f>
        <v>78</v>
      </c>
      <c r="J2941" s="1">
        <f ca="1">OFFSET(IF($H2941="Cooling",Customer!$L$25,Customer!$L$52),$E2941,$D2941)</f>
        <v>80</v>
      </c>
      <c r="K2941" s="16">
        <f t="shared" ca="1" si="541"/>
        <v>0</v>
      </c>
      <c r="L2941" s="16">
        <f t="shared" ca="1" si="542"/>
        <v>0</v>
      </c>
      <c r="M2941" s="17">
        <f t="shared" si="550"/>
        <v>0</v>
      </c>
      <c r="N2941" s="17">
        <f t="shared" si="551"/>
        <v>0</v>
      </c>
      <c r="O2941" s="4"/>
      <c r="P2941" s="4">
        <v>47</v>
      </c>
      <c r="Q2941" s="4">
        <v>42</v>
      </c>
      <c r="R2941" s="4">
        <v>42</v>
      </c>
      <c r="S2941" s="4">
        <v>36</v>
      </c>
      <c r="T2941" s="4">
        <v>45</v>
      </c>
      <c r="U2941" s="4">
        <v>65</v>
      </c>
      <c r="V2941" s="13">
        <v>57</v>
      </c>
      <c r="W2941" s="4">
        <v>45</v>
      </c>
      <c r="X2941" s="4">
        <v>40</v>
      </c>
      <c r="Y2941">
        <f t="shared" ca="1" si="552"/>
        <v>0</v>
      </c>
      <c r="Z2941">
        <f t="shared" ca="1" si="553"/>
        <v>0</v>
      </c>
    </row>
    <row r="2942" spans="2:26" x14ac:dyDescent="0.25">
      <c r="B2942" s="11">
        <f t="shared" si="554"/>
        <v>44684.083333326227</v>
      </c>
      <c r="C2942" s="1">
        <f t="shared" si="545"/>
        <v>5</v>
      </c>
      <c r="D2942" s="1">
        <f t="shared" si="546"/>
        <v>2</v>
      </c>
      <c r="E2942" s="12">
        <f t="shared" si="547"/>
        <v>3</v>
      </c>
      <c r="F2942" s="124" t="str">
        <f t="shared" si="548"/>
        <v>0</v>
      </c>
      <c r="G2942" s="1">
        <f ca="1">(OFFSET(O2942,0,MATCH(Customer!$J$6,'CDH &amp; HDH'!$P$11:$X$11,0)))</f>
        <v>58</v>
      </c>
      <c r="H2942" s="1" t="str">
        <f t="shared" si="549"/>
        <v>Cooling</v>
      </c>
      <c r="I2942" s="1">
        <f ca="1">OFFSET(IF($H2942="Cooling",Customer!$C$25,Customer!$C$52),E2942,D2942)</f>
        <v>78</v>
      </c>
      <c r="J2942" s="1">
        <f ca="1">OFFSET(IF($H2942="Cooling",Customer!$L$25,Customer!$L$52),$E2942,$D2942)</f>
        <v>80</v>
      </c>
      <c r="K2942" s="16">
        <f t="shared" ca="1" si="541"/>
        <v>0</v>
      </c>
      <c r="L2942" s="16">
        <f t="shared" ca="1" si="542"/>
        <v>0</v>
      </c>
      <c r="M2942" s="17">
        <f t="shared" si="550"/>
        <v>0</v>
      </c>
      <c r="N2942" s="17">
        <f t="shared" si="551"/>
        <v>0</v>
      </c>
      <c r="O2942" s="4"/>
      <c r="P2942" s="4">
        <v>47</v>
      </c>
      <c r="Q2942" s="4">
        <v>42</v>
      </c>
      <c r="R2942" s="4">
        <v>41</v>
      </c>
      <c r="S2942" s="4">
        <v>36</v>
      </c>
      <c r="T2942" s="4">
        <v>46</v>
      </c>
      <c r="U2942" s="4">
        <v>62</v>
      </c>
      <c r="V2942" s="13">
        <v>58</v>
      </c>
      <c r="W2942" s="4">
        <v>43</v>
      </c>
      <c r="X2942" s="4">
        <v>38</v>
      </c>
      <c r="Y2942">
        <f t="shared" ca="1" si="552"/>
        <v>0</v>
      </c>
      <c r="Z2942">
        <f t="shared" ca="1" si="553"/>
        <v>0</v>
      </c>
    </row>
    <row r="2943" spans="2:26" x14ac:dyDescent="0.25">
      <c r="B2943" s="11">
        <f t="shared" si="554"/>
        <v>44684.124999992891</v>
      </c>
      <c r="C2943" s="1">
        <f t="shared" si="545"/>
        <v>5</v>
      </c>
      <c r="D2943" s="1">
        <f t="shared" si="546"/>
        <v>2</v>
      </c>
      <c r="E2943" s="12">
        <f t="shared" si="547"/>
        <v>4</v>
      </c>
      <c r="F2943" s="124" t="str">
        <f t="shared" si="548"/>
        <v>0</v>
      </c>
      <c r="G2943" s="1">
        <f ca="1">(OFFSET(O2943,0,MATCH(Customer!$J$6,'CDH &amp; HDH'!$P$11:$X$11,0)))</f>
        <v>61</v>
      </c>
      <c r="H2943" s="1" t="str">
        <f t="shared" si="549"/>
        <v>Cooling</v>
      </c>
      <c r="I2943" s="1">
        <f ca="1">OFFSET(IF($H2943="Cooling",Customer!$C$25,Customer!$C$52),E2943,D2943)</f>
        <v>78</v>
      </c>
      <c r="J2943" s="1">
        <f ca="1">OFFSET(IF($H2943="Cooling",Customer!$L$25,Customer!$L$52),$E2943,$D2943)</f>
        <v>80</v>
      </c>
      <c r="K2943" s="16">
        <f t="shared" ca="1" si="541"/>
        <v>0</v>
      </c>
      <c r="L2943" s="16">
        <f t="shared" ca="1" si="542"/>
        <v>0</v>
      </c>
      <c r="M2943" s="17">
        <f t="shared" si="550"/>
        <v>0</v>
      </c>
      <c r="N2943" s="17">
        <f t="shared" si="551"/>
        <v>0</v>
      </c>
      <c r="O2943" s="4"/>
      <c r="P2943" s="4">
        <v>48</v>
      </c>
      <c r="Q2943" s="4">
        <v>41</v>
      </c>
      <c r="R2943" s="4">
        <v>40</v>
      </c>
      <c r="S2943" s="4">
        <v>36</v>
      </c>
      <c r="T2943" s="4">
        <v>45</v>
      </c>
      <c r="U2943" s="4">
        <v>62</v>
      </c>
      <c r="V2943" s="13">
        <v>61</v>
      </c>
      <c r="W2943" s="4">
        <v>44</v>
      </c>
      <c r="X2943" s="4">
        <v>37</v>
      </c>
      <c r="Y2943">
        <f t="shared" ca="1" si="552"/>
        <v>0</v>
      </c>
      <c r="Z2943">
        <f t="shared" ca="1" si="553"/>
        <v>0</v>
      </c>
    </row>
    <row r="2944" spans="2:26" x14ac:dyDescent="0.25">
      <c r="B2944" s="11">
        <f t="shared" si="554"/>
        <v>44684.166666659556</v>
      </c>
      <c r="C2944" s="1">
        <f t="shared" si="545"/>
        <v>5</v>
      </c>
      <c r="D2944" s="1">
        <f t="shared" si="546"/>
        <v>2</v>
      </c>
      <c r="E2944" s="12">
        <f t="shared" si="547"/>
        <v>5</v>
      </c>
      <c r="F2944" s="124" t="str">
        <f t="shared" si="548"/>
        <v>0</v>
      </c>
      <c r="G2944" s="1">
        <f ca="1">(OFFSET(O2944,0,MATCH(Customer!$J$6,'CDH &amp; HDH'!$P$11:$X$11,0)))</f>
        <v>60</v>
      </c>
      <c r="H2944" s="1" t="str">
        <f t="shared" si="549"/>
        <v>Cooling</v>
      </c>
      <c r="I2944" s="1">
        <f ca="1">OFFSET(IF($H2944="Cooling",Customer!$C$25,Customer!$C$52),E2944,D2944)</f>
        <v>78</v>
      </c>
      <c r="J2944" s="1">
        <f ca="1">OFFSET(IF($H2944="Cooling",Customer!$L$25,Customer!$L$52),$E2944,$D2944)</f>
        <v>80</v>
      </c>
      <c r="K2944" s="16">
        <f t="shared" ca="1" si="541"/>
        <v>0</v>
      </c>
      <c r="L2944" s="16">
        <f t="shared" ca="1" si="542"/>
        <v>0</v>
      </c>
      <c r="M2944" s="17">
        <f t="shared" si="550"/>
        <v>0</v>
      </c>
      <c r="N2944" s="17">
        <f t="shared" si="551"/>
        <v>0</v>
      </c>
      <c r="O2944" s="4"/>
      <c r="P2944" s="4">
        <v>48</v>
      </c>
      <c r="Q2944" s="4">
        <v>39</v>
      </c>
      <c r="R2944" s="4">
        <v>41</v>
      </c>
      <c r="S2944" s="4">
        <v>34</v>
      </c>
      <c r="T2944" s="4">
        <v>45</v>
      </c>
      <c r="U2944" s="4">
        <v>61</v>
      </c>
      <c r="V2944" s="13">
        <v>60</v>
      </c>
      <c r="W2944" s="4">
        <v>44</v>
      </c>
      <c r="X2944" s="4">
        <v>37</v>
      </c>
      <c r="Y2944">
        <f t="shared" ca="1" si="552"/>
        <v>0</v>
      </c>
      <c r="Z2944">
        <f t="shared" ca="1" si="553"/>
        <v>0</v>
      </c>
    </row>
    <row r="2945" spans="2:26" x14ac:dyDescent="0.25">
      <c r="B2945" s="11">
        <f t="shared" si="554"/>
        <v>44684.20833332622</v>
      </c>
      <c r="C2945" s="1">
        <f t="shared" si="545"/>
        <v>5</v>
      </c>
      <c r="D2945" s="1">
        <f t="shared" si="546"/>
        <v>2</v>
      </c>
      <c r="E2945" s="12">
        <f t="shared" si="547"/>
        <v>6</v>
      </c>
      <c r="F2945" s="124" t="str">
        <f t="shared" si="548"/>
        <v>0</v>
      </c>
      <c r="G2945" s="1">
        <f ca="1">(OFFSET(O2945,0,MATCH(Customer!$J$6,'CDH &amp; HDH'!$P$11:$X$11,0)))</f>
        <v>58</v>
      </c>
      <c r="H2945" s="1" t="str">
        <f t="shared" si="549"/>
        <v>Cooling</v>
      </c>
      <c r="I2945" s="1">
        <f ca="1">OFFSET(IF($H2945="Cooling",Customer!$C$25,Customer!$C$52),E2945,D2945)</f>
        <v>78</v>
      </c>
      <c r="J2945" s="1">
        <f ca="1">OFFSET(IF($H2945="Cooling",Customer!$L$25,Customer!$L$52),$E2945,$D2945)</f>
        <v>80</v>
      </c>
      <c r="K2945" s="16">
        <f t="shared" ca="1" si="541"/>
        <v>0</v>
      </c>
      <c r="L2945" s="16">
        <f t="shared" ca="1" si="542"/>
        <v>0</v>
      </c>
      <c r="M2945" s="17">
        <f t="shared" si="550"/>
        <v>0</v>
      </c>
      <c r="N2945" s="17">
        <f t="shared" si="551"/>
        <v>0</v>
      </c>
      <c r="O2945" s="4"/>
      <c r="P2945" s="4">
        <v>49</v>
      </c>
      <c r="Q2945" s="4">
        <v>40</v>
      </c>
      <c r="R2945" s="4">
        <v>42</v>
      </c>
      <c r="S2945" s="4">
        <v>35</v>
      </c>
      <c r="T2945" s="4">
        <v>44</v>
      </c>
      <c r="U2945" s="4">
        <v>61</v>
      </c>
      <c r="V2945" s="13">
        <v>58</v>
      </c>
      <c r="W2945" s="4">
        <v>43</v>
      </c>
      <c r="X2945" s="4">
        <v>37</v>
      </c>
      <c r="Y2945">
        <f t="shared" ca="1" si="552"/>
        <v>0</v>
      </c>
      <c r="Z2945">
        <f t="shared" ca="1" si="553"/>
        <v>0</v>
      </c>
    </row>
    <row r="2946" spans="2:26" x14ac:dyDescent="0.25">
      <c r="B2946" s="11">
        <f t="shared" si="554"/>
        <v>44684.249999992884</v>
      </c>
      <c r="C2946" s="1">
        <f t="shared" si="545"/>
        <v>5</v>
      </c>
      <c r="D2946" s="1">
        <f t="shared" si="546"/>
        <v>2</v>
      </c>
      <c r="E2946" s="12">
        <f t="shared" si="547"/>
        <v>7</v>
      </c>
      <c r="F2946" s="124" t="str">
        <f t="shared" si="548"/>
        <v>0</v>
      </c>
      <c r="G2946" s="1">
        <f ca="1">(OFFSET(O2946,0,MATCH(Customer!$J$6,'CDH &amp; HDH'!$P$11:$X$11,0)))</f>
        <v>58</v>
      </c>
      <c r="H2946" s="1" t="str">
        <f t="shared" si="549"/>
        <v>Cooling</v>
      </c>
      <c r="I2946" s="1">
        <f ca="1">OFFSET(IF($H2946="Cooling",Customer!$C$25,Customer!$C$52),E2946,D2946)</f>
        <v>78</v>
      </c>
      <c r="J2946" s="1">
        <f ca="1">OFFSET(IF($H2946="Cooling",Customer!$L$25,Customer!$L$52),$E2946,$D2946)</f>
        <v>80</v>
      </c>
      <c r="K2946" s="16">
        <f t="shared" ca="1" si="541"/>
        <v>0</v>
      </c>
      <c r="L2946" s="16">
        <f t="shared" ca="1" si="542"/>
        <v>0</v>
      </c>
      <c r="M2946" s="17">
        <f t="shared" si="550"/>
        <v>0</v>
      </c>
      <c r="N2946" s="17">
        <f t="shared" si="551"/>
        <v>0</v>
      </c>
      <c r="O2946" s="4"/>
      <c r="P2946" s="4">
        <v>51</v>
      </c>
      <c r="Q2946" s="4">
        <v>42</v>
      </c>
      <c r="R2946" s="4">
        <v>43</v>
      </c>
      <c r="S2946" s="4">
        <v>37</v>
      </c>
      <c r="T2946" s="4">
        <v>44</v>
      </c>
      <c r="U2946" s="4">
        <v>65</v>
      </c>
      <c r="V2946" s="13">
        <v>58</v>
      </c>
      <c r="W2946" s="4">
        <v>46</v>
      </c>
      <c r="X2946" s="4">
        <v>38</v>
      </c>
      <c r="Y2946">
        <f t="shared" ca="1" si="552"/>
        <v>0</v>
      </c>
      <c r="Z2946">
        <f t="shared" ca="1" si="553"/>
        <v>0</v>
      </c>
    </row>
    <row r="2947" spans="2:26" x14ac:dyDescent="0.25">
      <c r="B2947" s="11">
        <f t="shared" si="554"/>
        <v>44684.291666659548</v>
      </c>
      <c r="C2947" s="1">
        <f t="shared" si="545"/>
        <v>5</v>
      </c>
      <c r="D2947" s="1">
        <f t="shared" si="546"/>
        <v>2</v>
      </c>
      <c r="E2947" s="12">
        <f t="shared" si="547"/>
        <v>8</v>
      </c>
      <c r="F2947" s="124" t="str">
        <f t="shared" si="548"/>
        <v>0</v>
      </c>
      <c r="G2947" s="1">
        <f ca="1">(OFFSET(O2947,0,MATCH(Customer!$J$6,'CDH &amp; HDH'!$P$11:$X$11,0)))</f>
        <v>59</v>
      </c>
      <c r="H2947" s="1" t="str">
        <f t="shared" si="549"/>
        <v>Cooling</v>
      </c>
      <c r="I2947" s="1">
        <f ca="1">OFFSET(IF($H2947="Cooling",Customer!$C$25,Customer!$C$52),E2947,D2947)</f>
        <v>72</v>
      </c>
      <c r="J2947" s="1">
        <f ca="1">OFFSET(IF($H2947="Cooling",Customer!$L$25,Customer!$L$52),$E2947,$D2947)</f>
        <v>77</v>
      </c>
      <c r="K2947" s="16">
        <f t="shared" ca="1" si="541"/>
        <v>0</v>
      </c>
      <c r="L2947" s="16">
        <f t="shared" ca="1" si="542"/>
        <v>0</v>
      </c>
      <c r="M2947" s="17">
        <f t="shared" si="550"/>
        <v>0</v>
      </c>
      <c r="N2947" s="17">
        <f t="shared" si="551"/>
        <v>0</v>
      </c>
      <c r="O2947" s="4"/>
      <c r="P2947" s="4">
        <v>51</v>
      </c>
      <c r="Q2947" s="4">
        <v>46</v>
      </c>
      <c r="R2947" s="4">
        <v>49</v>
      </c>
      <c r="S2947" s="4">
        <v>40</v>
      </c>
      <c r="T2947" s="4">
        <v>44</v>
      </c>
      <c r="U2947" s="4">
        <v>70</v>
      </c>
      <c r="V2947" s="13">
        <v>59</v>
      </c>
      <c r="W2947" s="4">
        <v>47</v>
      </c>
      <c r="X2947" s="4">
        <v>45</v>
      </c>
      <c r="Y2947">
        <f t="shared" ca="1" si="552"/>
        <v>0</v>
      </c>
      <c r="Z2947">
        <f t="shared" ca="1" si="553"/>
        <v>0</v>
      </c>
    </row>
    <row r="2948" spans="2:26" x14ac:dyDescent="0.25">
      <c r="B2948" s="11">
        <f t="shared" si="554"/>
        <v>44684.333333326213</v>
      </c>
      <c r="C2948" s="1">
        <f t="shared" si="545"/>
        <v>5</v>
      </c>
      <c r="D2948" s="1">
        <f t="shared" si="546"/>
        <v>2</v>
      </c>
      <c r="E2948" s="12">
        <f t="shared" si="547"/>
        <v>9</v>
      </c>
      <c r="F2948" s="124" t="str">
        <f t="shared" si="548"/>
        <v>0</v>
      </c>
      <c r="G2948" s="1">
        <f ca="1">(OFFSET(O2948,0,MATCH(Customer!$J$6,'CDH &amp; HDH'!$P$11:$X$11,0)))</f>
        <v>59</v>
      </c>
      <c r="H2948" s="1" t="str">
        <f t="shared" si="549"/>
        <v>Cooling</v>
      </c>
      <c r="I2948" s="1">
        <f ca="1">OFFSET(IF($H2948="Cooling",Customer!$C$25,Customer!$C$52),E2948,D2948)</f>
        <v>72</v>
      </c>
      <c r="J2948" s="1">
        <f ca="1">OFFSET(IF($H2948="Cooling",Customer!$L$25,Customer!$L$52),$E2948,$D2948)</f>
        <v>77</v>
      </c>
      <c r="K2948" s="16">
        <f t="shared" ca="1" si="541"/>
        <v>0</v>
      </c>
      <c r="L2948" s="16">
        <f t="shared" ca="1" si="542"/>
        <v>0</v>
      </c>
      <c r="M2948" s="17">
        <f t="shared" si="550"/>
        <v>0</v>
      </c>
      <c r="N2948" s="17">
        <f t="shared" si="551"/>
        <v>0</v>
      </c>
      <c r="O2948" s="4"/>
      <c r="P2948" s="4">
        <v>51</v>
      </c>
      <c r="Q2948" s="4">
        <v>45</v>
      </c>
      <c r="R2948" s="4">
        <v>55</v>
      </c>
      <c r="S2948" s="4">
        <v>41</v>
      </c>
      <c r="T2948" s="4">
        <v>46</v>
      </c>
      <c r="U2948" s="4">
        <v>74</v>
      </c>
      <c r="V2948" s="13">
        <v>59</v>
      </c>
      <c r="W2948" s="4">
        <v>51</v>
      </c>
      <c r="X2948" s="4">
        <v>51</v>
      </c>
      <c r="Y2948">
        <f t="shared" ca="1" si="552"/>
        <v>0</v>
      </c>
      <c r="Z2948">
        <f t="shared" ca="1" si="553"/>
        <v>0</v>
      </c>
    </row>
    <row r="2949" spans="2:26" x14ac:dyDescent="0.25">
      <c r="B2949" s="11">
        <f t="shared" si="554"/>
        <v>44684.374999992877</v>
      </c>
      <c r="C2949" s="1">
        <f t="shared" si="545"/>
        <v>5</v>
      </c>
      <c r="D2949" s="1">
        <f t="shared" si="546"/>
        <v>2</v>
      </c>
      <c r="E2949" s="12">
        <f t="shared" si="547"/>
        <v>10</v>
      </c>
      <c r="F2949" s="124" t="str">
        <f t="shared" si="548"/>
        <v>0</v>
      </c>
      <c r="G2949" s="1">
        <f ca="1">(OFFSET(O2949,0,MATCH(Customer!$J$6,'CDH &amp; HDH'!$P$11:$X$11,0)))</f>
        <v>59</v>
      </c>
      <c r="H2949" s="1" t="str">
        <f t="shared" si="549"/>
        <v>Cooling</v>
      </c>
      <c r="I2949" s="1">
        <f ca="1">OFFSET(IF($H2949="Cooling",Customer!$C$25,Customer!$C$52),E2949,D2949)</f>
        <v>72</v>
      </c>
      <c r="J2949" s="1">
        <f ca="1">OFFSET(IF($H2949="Cooling",Customer!$L$25,Customer!$L$52),$E2949,$D2949)</f>
        <v>77</v>
      </c>
      <c r="K2949" s="16">
        <f t="shared" ca="1" si="541"/>
        <v>0</v>
      </c>
      <c r="L2949" s="16">
        <f t="shared" ca="1" si="542"/>
        <v>0</v>
      </c>
      <c r="M2949" s="17">
        <f t="shared" si="550"/>
        <v>0</v>
      </c>
      <c r="N2949" s="17">
        <f t="shared" si="551"/>
        <v>0</v>
      </c>
      <c r="O2949" s="4"/>
      <c r="P2949" s="4">
        <v>51</v>
      </c>
      <c r="Q2949" s="4">
        <v>46</v>
      </c>
      <c r="R2949" s="4">
        <v>61</v>
      </c>
      <c r="S2949" s="4">
        <v>41</v>
      </c>
      <c r="T2949" s="4">
        <v>47</v>
      </c>
      <c r="U2949" s="4">
        <v>78</v>
      </c>
      <c r="V2949" s="13">
        <v>59</v>
      </c>
      <c r="W2949" s="4">
        <v>51</v>
      </c>
      <c r="X2949" s="4">
        <v>55</v>
      </c>
      <c r="Y2949">
        <f t="shared" ca="1" si="552"/>
        <v>0</v>
      </c>
      <c r="Z2949">
        <f t="shared" ca="1" si="553"/>
        <v>0</v>
      </c>
    </row>
    <row r="2950" spans="2:26" x14ac:dyDescent="0.25">
      <c r="B2950" s="11">
        <f t="shared" si="554"/>
        <v>44684.416666659541</v>
      </c>
      <c r="C2950" s="1">
        <f t="shared" si="545"/>
        <v>5</v>
      </c>
      <c r="D2950" s="1">
        <f t="shared" si="546"/>
        <v>2</v>
      </c>
      <c r="E2950" s="12">
        <f t="shared" si="547"/>
        <v>11</v>
      </c>
      <c r="F2950" s="124" t="str">
        <f t="shared" si="548"/>
        <v>0</v>
      </c>
      <c r="G2950" s="1">
        <f ca="1">(OFFSET(O2950,0,MATCH(Customer!$J$6,'CDH &amp; HDH'!$P$11:$X$11,0)))</f>
        <v>59</v>
      </c>
      <c r="H2950" s="1" t="str">
        <f t="shared" si="549"/>
        <v>Cooling</v>
      </c>
      <c r="I2950" s="1">
        <f ca="1">OFFSET(IF($H2950="Cooling",Customer!$C$25,Customer!$C$52),E2950,D2950)</f>
        <v>72</v>
      </c>
      <c r="J2950" s="1">
        <f ca="1">OFFSET(IF($H2950="Cooling",Customer!$L$25,Customer!$L$52),$E2950,$D2950)</f>
        <v>77</v>
      </c>
      <c r="K2950" s="16">
        <f t="shared" ca="1" si="541"/>
        <v>0</v>
      </c>
      <c r="L2950" s="16">
        <f t="shared" ca="1" si="542"/>
        <v>0</v>
      </c>
      <c r="M2950" s="17">
        <f t="shared" si="550"/>
        <v>0</v>
      </c>
      <c r="N2950" s="17">
        <f t="shared" si="551"/>
        <v>0</v>
      </c>
      <c r="O2950" s="4"/>
      <c r="P2950" s="4">
        <v>54</v>
      </c>
      <c r="Q2950" s="4">
        <v>47</v>
      </c>
      <c r="R2950" s="4">
        <v>64</v>
      </c>
      <c r="S2950" s="4">
        <v>41</v>
      </c>
      <c r="T2950" s="4">
        <v>51</v>
      </c>
      <c r="U2950" s="4">
        <v>83</v>
      </c>
      <c r="V2950" s="13">
        <v>59</v>
      </c>
      <c r="W2950" s="4">
        <v>48</v>
      </c>
      <c r="X2950" s="4">
        <v>59</v>
      </c>
      <c r="Y2950">
        <f t="shared" ca="1" si="552"/>
        <v>0</v>
      </c>
      <c r="Z2950">
        <f t="shared" ca="1" si="553"/>
        <v>0</v>
      </c>
    </row>
    <row r="2951" spans="2:26" x14ac:dyDescent="0.25">
      <c r="B2951" s="11">
        <f t="shared" si="554"/>
        <v>44684.458333326205</v>
      </c>
      <c r="C2951" s="1">
        <f t="shared" si="545"/>
        <v>5</v>
      </c>
      <c r="D2951" s="1">
        <f t="shared" si="546"/>
        <v>2</v>
      </c>
      <c r="E2951" s="12">
        <f t="shared" si="547"/>
        <v>12</v>
      </c>
      <c r="F2951" s="124" t="str">
        <f t="shared" si="548"/>
        <v>0</v>
      </c>
      <c r="G2951" s="1">
        <f ca="1">(OFFSET(O2951,0,MATCH(Customer!$J$6,'CDH &amp; HDH'!$P$11:$X$11,0)))</f>
        <v>60</v>
      </c>
      <c r="H2951" s="1" t="str">
        <f t="shared" si="549"/>
        <v>Cooling</v>
      </c>
      <c r="I2951" s="1">
        <f ca="1">OFFSET(IF($H2951="Cooling",Customer!$C$25,Customer!$C$52),E2951,D2951)</f>
        <v>72</v>
      </c>
      <c r="J2951" s="1">
        <f ca="1">OFFSET(IF($H2951="Cooling",Customer!$L$25,Customer!$L$52),$E2951,$D2951)</f>
        <v>77</v>
      </c>
      <c r="K2951" s="16">
        <f t="shared" ca="1" si="541"/>
        <v>0</v>
      </c>
      <c r="L2951" s="16">
        <f t="shared" ca="1" si="542"/>
        <v>0</v>
      </c>
      <c r="M2951" s="17">
        <f t="shared" si="550"/>
        <v>0</v>
      </c>
      <c r="N2951" s="17">
        <f t="shared" si="551"/>
        <v>0</v>
      </c>
      <c r="O2951" s="4"/>
      <c r="P2951" s="4">
        <v>56</v>
      </c>
      <c r="Q2951" s="4">
        <v>48</v>
      </c>
      <c r="R2951" s="4">
        <v>66</v>
      </c>
      <c r="S2951" s="4">
        <v>42</v>
      </c>
      <c r="T2951" s="4">
        <v>55</v>
      </c>
      <c r="U2951" s="4">
        <v>86</v>
      </c>
      <c r="V2951" s="13">
        <v>60</v>
      </c>
      <c r="W2951" s="4">
        <v>49</v>
      </c>
      <c r="X2951" s="4">
        <v>60</v>
      </c>
      <c r="Y2951">
        <f t="shared" ca="1" si="552"/>
        <v>0</v>
      </c>
      <c r="Z2951">
        <f t="shared" ca="1" si="553"/>
        <v>0</v>
      </c>
    </row>
    <row r="2952" spans="2:26" x14ac:dyDescent="0.25">
      <c r="B2952" s="11">
        <f t="shared" si="554"/>
        <v>44684.49999999287</v>
      </c>
      <c r="C2952" s="1">
        <f t="shared" si="545"/>
        <v>5</v>
      </c>
      <c r="D2952" s="1">
        <f t="shared" si="546"/>
        <v>2</v>
      </c>
      <c r="E2952" s="12">
        <f t="shared" si="547"/>
        <v>13</v>
      </c>
      <c r="F2952" s="124" t="str">
        <f t="shared" si="548"/>
        <v>0</v>
      </c>
      <c r="G2952" s="1">
        <f ca="1">(OFFSET(O2952,0,MATCH(Customer!$J$6,'CDH &amp; HDH'!$P$11:$X$11,0)))</f>
        <v>61</v>
      </c>
      <c r="H2952" s="1" t="str">
        <f t="shared" si="549"/>
        <v>Cooling</v>
      </c>
      <c r="I2952" s="1">
        <f ca="1">OFFSET(IF($H2952="Cooling",Customer!$C$25,Customer!$C$52),E2952,D2952)</f>
        <v>72</v>
      </c>
      <c r="J2952" s="1">
        <f ca="1">OFFSET(IF($H2952="Cooling",Customer!$L$25,Customer!$L$52),$E2952,$D2952)</f>
        <v>77</v>
      </c>
      <c r="K2952" s="16">
        <f t="shared" ca="1" si="541"/>
        <v>0</v>
      </c>
      <c r="L2952" s="16">
        <f t="shared" ca="1" si="542"/>
        <v>0</v>
      </c>
      <c r="M2952" s="17">
        <f t="shared" si="550"/>
        <v>0</v>
      </c>
      <c r="N2952" s="17">
        <f t="shared" si="551"/>
        <v>0</v>
      </c>
      <c r="O2952" s="4"/>
      <c r="P2952" s="4">
        <v>55</v>
      </c>
      <c r="Q2952" s="4">
        <v>49</v>
      </c>
      <c r="R2952" s="4">
        <v>69</v>
      </c>
      <c r="S2952" s="4">
        <v>43</v>
      </c>
      <c r="T2952" s="4">
        <v>58</v>
      </c>
      <c r="U2952" s="4">
        <v>88</v>
      </c>
      <c r="V2952" s="13">
        <v>61</v>
      </c>
      <c r="W2952" s="4">
        <v>49</v>
      </c>
      <c r="X2952" s="4">
        <v>58</v>
      </c>
      <c r="Y2952">
        <f t="shared" ca="1" si="552"/>
        <v>0</v>
      </c>
      <c r="Z2952">
        <f t="shared" ca="1" si="553"/>
        <v>0</v>
      </c>
    </row>
    <row r="2953" spans="2:26" x14ac:dyDescent="0.25">
      <c r="B2953" s="11">
        <f t="shared" si="554"/>
        <v>44684.541666659534</v>
      </c>
      <c r="C2953" s="1">
        <f t="shared" si="545"/>
        <v>5</v>
      </c>
      <c r="D2953" s="1">
        <f t="shared" si="546"/>
        <v>2</v>
      </c>
      <c r="E2953" s="12">
        <f t="shared" si="547"/>
        <v>14</v>
      </c>
      <c r="F2953" s="124" t="str">
        <f t="shared" si="548"/>
        <v>0</v>
      </c>
      <c r="G2953" s="1">
        <f ca="1">(OFFSET(O2953,0,MATCH(Customer!$J$6,'CDH &amp; HDH'!$P$11:$X$11,0)))</f>
        <v>61</v>
      </c>
      <c r="H2953" s="1" t="str">
        <f t="shared" si="549"/>
        <v>Cooling</v>
      </c>
      <c r="I2953" s="1">
        <f ca="1">OFFSET(IF($H2953="Cooling",Customer!$C$25,Customer!$C$52),E2953,D2953)</f>
        <v>72</v>
      </c>
      <c r="J2953" s="1">
        <f ca="1">OFFSET(IF($H2953="Cooling",Customer!$L$25,Customer!$L$52),$E2953,$D2953)</f>
        <v>77</v>
      </c>
      <c r="K2953" s="16">
        <f t="shared" ca="1" si="541"/>
        <v>0</v>
      </c>
      <c r="L2953" s="16">
        <f t="shared" ca="1" si="542"/>
        <v>0</v>
      </c>
      <c r="M2953" s="17">
        <f t="shared" si="550"/>
        <v>0</v>
      </c>
      <c r="N2953" s="17">
        <f t="shared" si="551"/>
        <v>0</v>
      </c>
      <c r="O2953" s="4"/>
      <c r="P2953" s="4">
        <v>54</v>
      </c>
      <c r="Q2953" s="4">
        <v>49</v>
      </c>
      <c r="R2953" s="4">
        <v>70</v>
      </c>
      <c r="S2953" s="4">
        <v>44</v>
      </c>
      <c r="T2953" s="4">
        <v>60</v>
      </c>
      <c r="U2953" s="4">
        <v>89</v>
      </c>
      <c r="V2953" s="13">
        <v>61</v>
      </c>
      <c r="W2953" s="4">
        <v>47</v>
      </c>
      <c r="X2953" s="4">
        <v>58</v>
      </c>
      <c r="Y2953">
        <f t="shared" ca="1" si="552"/>
        <v>0</v>
      </c>
      <c r="Z2953">
        <f t="shared" ca="1" si="553"/>
        <v>0</v>
      </c>
    </row>
    <row r="2954" spans="2:26" x14ac:dyDescent="0.25">
      <c r="B2954" s="11">
        <f t="shared" si="554"/>
        <v>44684.583333326198</v>
      </c>
      <c r="C2954" s="1">
        <f t="shared" si="545"/>
        <v>5</v>
      </c>
      <c r="D2954" s="1">
        <f t="shared" si="546"/>
        <v>2</v>
      </c>
      <c r="E2954" s="12">
        <f t="shared" si="547"/>
        <v>15</v>
      </c>
      <c r="F2954" s="124" t="str">
        <f t="shared" si="548"/>
        <v>0</v>
      </c>
      <c r="G2954" s="1">
        <f ca="1">(OFFSET(O2954,0,MATCH(Customer!$J$6,'CDH &amp; HDH'!$P$11:$X$11,0)))</f>
        <v>61</v>
      </c>
      <c r="H2954" s="1" t="str">
        <f t="shared" si="549"/>
        <v>Cooling</v>
      </c>
      <c r="I2954" s="1">
        <f ca="1">OFFSET(IF($H2954="Cooling",Customer!$C$25,Customer!$C$52),E2954,D2954)</f>
        <v>72</v>
      </c>
      <c r="J2954" s="1">
        <f ca="1">OFFSET(IF($H2954="Cooling",Customer!$L$25,Customer!$L$52),$E2954,$D2954)</f>
        <v>77</v>
      </c>
      <c r="K2954" s="16">
        <f t="shared" ca="1" si="541"/>
        <v>0</v>
      </c>
      <c r="L2954" s="16">
        <f t="shared" ca="1" si="542"/>
        <v>0</v>
      </c>
      <c r="M2954" s="17">
        <f t="shared" si="550"/>
        <v>0</v>
      </c>
      <c r="N2954" s="17">
        <f t="shared" si="551"/>
        <v>0</v>
      </c>
      <c r="O2954" s="4"/>
      <c r="P2954" s="4">
        <v>47</v>
      </c>
      <c r="Q2954" s="4">
        <v>50</v>
      </c>
      <c r="R2954" s="4">
        <v>71</v>
      </c>
      <c r="S2954" s="4">
        <v>45</v>
      </c>
      <c r="T2954" s="4">
        <v>62</v>
      </c>
      <c r="U2954" s="4">
        <v>89</v>
      </c>
      <c r="V2954" s="13">
        <v>61</v>
      </c>
      <c r="W2954" s="4">
        <v>44</v>
      </c>
      <c r="X2954" s="4">
        <v>60</v>
      </c>
      <c r="Y2954">
        <f t="shared" ca="1" si="552"/>
        <v>0</v>
      </c>
      <c r="Z2954">
        <f t="shared" ca="1" si="553"/>
        <v>0</v>
      </c>
    </row>
    <row r="2955" spans="2:26" x14ac:dyDescent="0.25">
      <c r="B2955" s="11">
        <f t="shared" si="554"/>
        <v>44684.624999992862</v>
      </c>
      <c r="C2955" s="1">
        <f t="shared" si="545"/>
        <v>5</v>
      </c>
      <c r="D2955" s="1">
        <f t="shared" si="546"/>
        <v>2</v>
      </c>
      <c r="E2955" s="12">
        <f t="shared" si="547"/>
        <v>16</v>
      </c>
      <c r="F2955" s="124" t="str">
        <f t="shared" si="548"/>
        <v>0</v>
      </c>
      <c r="G2955" s="1">
        <f ca="1">(OFFSET(O2955,0,MATCH(Customer!$J$6,'CDH &amp; HDH'!$P$11:$X$11,0)))</f>
        <v>63</v>
      </c>
      <c r="H2955" s="1" t="str">
        <f t="shared" si="549"/>
        <v>Cooling</v>
      </c>
      <c r="I2955" s="1">
        <f ca="1">OFFSET(IF($H2955="Cooling",Customer!$C$25,Customer!$C$52),E2955,D2955)</f>
        <v>72</v>
      </c>
      <c r="J2955" s="1">
        <f ca="1">OFFSET(IF($H2955="Cooling",Customer!$L$25,Customer!$L$52),$E2955,$D2955)</f>
        <v>77</v>
      </c>
      <c r="K2955" s="16">
        <f t="shared" ca="1" si="541"/>
        <v>0</v>
      </c>
      <c r="L2955" s="16">
        <f t="shared" ca="1" si="542"/>
        <v>0</v>
      </c>
      <c r="M2955" s="17">
        <f t="shared" si="550"/>
        <v>0</v>
      </c>
      <c r="N2955" s="17">
        <f t="shared" si="551"/>
        <v>0</v>
      </c>
      <c r="O2955" s="4"/>
      <c r="P2955" s="4">
        <v>46</v>
      </c>
      <c r="Q2955" s="4">
        <v>52</v>
      </c>
      <c r="R2955" s="4">
        <v>72</v>
      </c>
      <c r="S2955" s="4">
        <v>44</v>
      </c>
      <c r="T2955" s="4">
        <v>63</v>
      </c>
      <c r="U2955" s="4">
        <v>89</v>
      </c>
      <c r="V2955" s="13">
        <v>63</v>
      </c>
      <c r="W2955" s="4">
        <v>43</v>
      </c>
      <c r="X2955" s="4">
        <v>60</v>
      </c>
      <c r="Y2955">
        <f t="shared" ca="1" si="552"/>
        <v>0</v>
      </c>
      <c r="Z2955">
        <f t="shared" ca="1" si="553"/>
        <v>0</v>
      </c>
    </row>
    <row r="2956" spans="2:26" x14ac:dyDescent="0.25">
      <c r="B2956" s="11">
        <f t="shared" si="554"/>
        <v>44684.666666659527</v>
      </c>
      <c r="C2956" s="1">
        <f t="shared" si="545"/>
        <v>5</v>
      </c>
      <c r="D2956" s="1">
        <f t="shared" si="546"/>
        <v>2</v>
      </c>
      <c r="E2956" s="12">
        <f t="shared" si="547"/>
        <v>17</v>
      </c>
      <c r="F2956" s="124" t="str">
        <f t="shared" si="548"/>
        <v>0</v>
      </c>
      <c r="G2956" s="1">
        <f ca="1">(OFFSET(O2956,0,MATCH(Customer!$J$6,'CDH &amp; HDH'!$P$11:$X$11,0)))</f>
        <v>63</v>
      </c>
      <c r="H2956" s="1" t="str">
        <f t="shared" si="549"/>
        <v>Cooling</v>
      </c>
      <c r="I2956" s="1">
        <f ca="1">OFFSET(IF($H2956="Cooling",Customer!$C$25,Customer!$C$52),E2956,D2956)</f>
        <v>72</v>
      </c>
      <c r="J2956" s="1">
        <f ca="1">OFFSET(IF($H2956="Cooling",Customer!$L$25,Customer!$L$52),$E2956,$D2956)</f>
        <v>77</v>
      </c>
      <c r="K2956" s="16">
        <f t="shared" ref="K2956:K3019" ca="1" si="555">IF($H2956="Heating",0,MAX(0,$G2956-I2956))</f>
        <v>0</v>
      </c>
      <c r="L2956" s="16">
        <f t="shared" ref="L2956:L3019" ca="1" si="556">IF($H2956="Heating",0,MAX(0,$G2956-J2956))</f>
        <v>0</v>
      </c>
      <c r="M2956" s="17">
        <f t="shared" si="550"/>
        <v>0</v>
      </c>
      <c r="N2956" s="17">
        <f t="shared" si="551"/>
        <v>0</v>
      </c>
      <c r="O2956" s="4"/>
      <c r="P2956" s="4">
        <v>46</v>
      </c>
      <c r="Q2956" s="4">
        <v>52</v>
      </c>
      <c r="R2956" s="4">
        <v>70</v>
      </c>
      <c r="S2956" s="4">
        <v>45</v>
      </c>
      <c r="T2956" s="4">
        <v>61</v>
      </c>
      <c r="U2956" s="4">
        <v>87</v>
      </c>
      <c r="V2956" s="13">
        <v>63</v>
      </c>
      <c r="W2956" s="4">
        <v>44</v>
      </c>
      <c r="X2956" s="4">
        <v>58</v>
      </c>
      <c r="Y2956">
        <f t="shared" ca="1" si="552"/>
        <v>0</v>
      </c>
      <c r="Z2956">
        <f t="shared" ca="1" si="553"/>
        <v>0</v>
      </c>
    </row>
    <row r="2957" spans="2:26" x14ac:dyDescent="0.25">
      <c r="B2957" s="11">
        <f t="shared" si="554"/>
        <v>44684.708333326191</v>
      </c>
      <c r="C2957" s="1">
        <f t="shared" ref="C2957:C3020" si="557">MONTH(B2957)</f>
        <v>5</v>
      </c>
      <c r="D2957" s="1">
        <f t="shared" ref="D2957:D3020" si="558">WEEKDAY(B2957,2)</f>
        <v>2</v>
      </c>
      <c r="E2957" s="12">
        <f t="shared" ref="E2957:E3020" si="559">HOUR(B2957)+1</f>
        <v>18</v>
      </c>
      <c r="F2957" s="124" t="str">
        <f t="shared" ref="F2957:F3020" si="560">IF(AND(C2957&gt;5,C2957&lt;9,D2957&lt;6,E2957&gt;14,E2957&lt;19),"1",IF(AND(OR(E2957=8,E2957=9,E2957=19,E2957=20),C2957&lt;3,D2957&lt;6),"1","0"))</f>
        <v>0</v>
      </c>
      <c r="G2957" s="1">
        <f ca="1">(OFFSET(O2957,0,MATCH(Customer!$J$6,'CDH &amp; HDH'!$P$11:$X$11,0)))</f>
        <v>62</v>
      </c>
      <c r="H2957" s="1" t="str">
        <f t="shared" ref="H2957:H3020" si="561">IF(AND(C2957&gt;=5,C2957&lt;=9),"Cooling","Heating")</f>
        <v>Cooling</v>
      </c>
      <c r="I2957" s="1">
        <f ca="1">OFFSET(IF($H2957="Cooling",Customer!$C$25,Customer!$C$52),E2957,D2957)</f>
        <v>72</v>
      </c>
      <c r="J2957" s="1">
        <f ca="1">OFFSET(IF($H2957="Cooling",Customer!$L$25,Customer!$L$52),$E2957,$D2957)</f>
        <v>77</v>
      </c>
      <c r="K2957" s="16">
        <f t="shared" ca="1" si="555"/>
        <v>0</v>
      </c>
      <c r="L2957" s="16">
        <f t="shared" ca="1" si="556"/>
        <v>0</v>
      </c>
      <c r="M2957" s="17">
        <f t="shared" ref="M2957:M3020" si="562">IF($H2957="Cooling",0,MAX(0,I2957-$G2957))</f>
        <v>0</v>
      </c>
      <c r="N2957" s="17">
        <f t="shared" ref="N2957:N3020" si="563">IF($H2957="Cooling",0,MAX(0,J2957-$G2957))</f>
        <v>0</v>
      </c>
      <c r="O2957" s="4"/>
      <c r="P2957" s="4">
        <v>45</v>
      </c>
      <c r="Q2957" s="4">
        <v>51</v>
      </c>
      <c r="R2957" s="4">
        <v>67</v>
      </c>
      <c r="S2957" s="4">
        <v>45</v>
      </c>
      <c r="T2957" s="4">
        <v>60</v>
      </c>
      <c r="U2957" s="4">
        <v>84</v>
      </c>
      <c r="V2957" s="13">
        <v>62</v>
      </c>
      <c r="W2957" s="4">
        <v>45</v>
      </c>
      <c r="X2957" s="4">
        <v>57</v>
      </c>
      <c r="Y2957">
        <f t="shared" ref="Y2957:Y3020" ca="1" si="564">1.08*400*K2957</f>
        <v>0</v>
      </c>
      <c r="Z2957">
        <f t="shared" ref="Z2957:Z3020" ca="1" si="565">1.08*400*L2957</f>
        <v>0</v>
      </c>
    </row>
    <row r="2958" spans="2:26" x14ac:dyDescent="0.25">
      <c r="B2958" s="11">
        <f t="shared" ref="B2958:B3021" si="566">B2957+1/24</f>
        <v>44684.749999992855</v>
      </c>
      <c r="C2958" s="1">
        <f t="shared" si="557"/>
        <v>5</v>
      </c>
      <c r="D2958" s="1">
        <f t="shared" si="558"/>
        <v>2</v>
      </c>
      <c r="E2958" s="12">
        <f t="shared" si="559"/>
        <v>19</v>
      </c>
      <c r="F2958" s="124" t="str">
        <f t="shared" si="560"/>
        <v>0</v>
      </c>
      <c r="G2958" s="1">
        <f ca="1">(OFFSET(O2958,0,MATCH(Customer!$J$6,'CDH &amp; HDH'!$P$11:$X$11,0)))</f>
        <v>63</v>
      </c>
      <c r="H2958" s="1" t="str">
        <f t="shared" si="561"/>
        <v>Cooling</v>
      </c>
      <c r="I2958" s="1">
        <f ca="1">OFFSET(IF($H2958="Cooling",Customer!$C$25,Customer!$C$52),E2958,D2958)</f>
        <v>78</v>
      </c>
      <c r="J2958" s="1">
        <f ca="1">OFFSET(IF($H2958="Cooling",Customer!$L$25,Customer!$L$52),$E2958,$D2958)</f>
        <v>80</v>
      </c>
      <c r="K2958" s="16">
        <f t="shared" ca="1" si="555"/>
        <v>0</v>
      </c>
      <c r="L2958" s="16">
        <f t="shared" ca="1" si="556"/>
        <v>0</v>
      </c>
      <c r="M2958" s="17">
        <f t="shared" si="562"/>
        <v>0</v>
      </c>
      <c r="N2958" s="17">
        <f t="shared" si="563"/>
        <v>0</v>
      </c>
      <c r="O2958" s="4"/>
      <c r="P2958" s="4">
        <v>46</v>
      </c>
      <c r="Q2958" s="4">
        <v>49</v>
      </c>
      <c r="R2958" s="4">
        <v>65</v>
      </c>
      <c r="S2958" s="4">
        <v>44</v>
      </c>
      <c r="T2958" s="4">
        <v>58</v>
      </c>
      <c r="U2958" s="4">
        <v>80</v>
      </c>
      <c r="V2958" s="13">
        <v>63</v>
      </c>
      <c r="W2958" s="4">
        <v>45</v>
      </c>
      <c r="X2958" s="4">
        <v>54</v>
      </c>
      <c r="Y2958">
        <f t="shared" ca="1" si="564"/>
        <v>0</v>
      </c>
      <c r="Z2958">
        <f t="shared" ca="1" si="565"/>
        <v>0</v>
      </c>
    </row>
    <row r="2959" spans="2:26" x14ac:dyDescent="0.25">
      <c r="B2959" s="11">
        <f t="shared" si="566"/>
        <v>44684.791666659519</v>
      </c>
      <c r="C2959" s="1">
        <f t="shared" si="557"/>
        <v>5</v>
      </c>
      <c r="D2959" s="1">
        <f t="shared" si="558"/>
        <v>2</v>
      </c>
      <c r="E2959" s="12">
        <f t="shared" si="559"/>
        <v>20</v>
      </c>
      <c r="F2959" s="124" t="str">
        <f t="shared" si="560"/>
        <v>0</v>
      </c>
      <c r="G2959" s="1">
        <f ca="1">(OFFSET(O2959,0,MATCH(Customer!$J$6,'CDH &amp; HDH'!$P$11:$X$11,0)))</f>
        <v>62</v>
      </c>
      <c r="H2959" s="1" t="str">
        <f t="shared" si="561"/>
        <v>Cooling</v>
      </c>
      <c r="I2959" s="1">
        <f ca="1">OFFSET(IF($H2959="Cooling",Customer!$C$25,Customer!$C$52),E2959,D2959)</f>
        <v>78</v>
      </c>
      <c r="J2959" s="1">
        <f ca="1">OFFSET(IF($H2959="Cooling",Customer!$L$25,Customer!$L$52),$E2959,$D2959)</f>
        <v>80</v>
      </c>
      <c r="K2959" s="16">
        <f t="shared" ca="1" si="555"/>
        <v>0</v>
      </c>
      <c r="L2959" s="16">
        <f t="shared" ca="1" si="556"/>
        <v>0</v>
      </c>
      <c r="M2959" s="17">
        <f t="shared" si="562"/>
        <v>0</v>
      </c>
      <c r="N2959" s="17">
        <f t="shared" si="563"/>
        <v>0</v>
      </c>
      <c r="O2959" s="4"/>
      <c r="P2959" s="4">
        <v>46</v>
      </c>
      <c r="Q2959" s="4">
        <v>45</v>
      </c>
      <c r="R2959" s="4">
        <v>61</v>
      </c>
      <c r="S2959" s="4">
        <v>43</v>
      </c>
      <c r="T2959" s="4">
        <v>55</v>
      </c>
      <c r="U2959" s="4">
        <v>77</v>
      </c>
      <c r="V2959" s="13">
        <v>62</v>
      </c>
      <c r="W2959" s="4">
        <v>45</v>
      </c>
      <c r="X2959" s="4">
        <v>52</v>
      </c>
      <c r="Y2959">
        <f t="shared" ca="1" si="564"/>
        <v>0</v>
      </c>
      <c r="Z2959">
        <f t="shared" ca="1" si="565"/>
        <v>0</v>
      </c>
    </row>
    <row r="2960" spans="2:26" x14ac:dyDescent="0.25">
      <c r="B2960" s="11">
        <f t="shared" si="566"/>
        <v>44684.833333326183</v>
      </c>
      <c r="C2960" s="1">
        <f t="shared" si="557"/>
        <v>5</v>
      </c>
      <c r="D2960" s="1">
        <f t="shared" si="558"/>
        <v>2</v>
      </c>
      <c r="E2960" s="12">
        <f t="shared" si="559"/>
        <v>21</v>
      </c>
      <c r="F2960" s="124" t="str">
        <f t="shared" si="560"/>
        <v>0</v>
      </c>
      <c r="G2960" s="1">
        <f ca="1">(OFFSET(O2960,0,MATCH(Customer!$J$6,'CDH &amp; HDH'!$P$11:$X$11,0)))</f>
        <v>58</v>
      </c>
      <c r="H2960" s="1" t="str">
        <f t="shared" si="561"/>
        <v>Cooling</v>
      </c>
      <c r="I2960" s="1">
        <f ca="1">OFFSET(IF($H2960="Cooling",Customer!$C$25,Customer!$C$52),E2960,D2960)</f>
        <v>78</v>
      </c>
      <c r="J2960" s="1">
        <f ca="1">OFFSET(IF($H2960="Cooling",Customer!$L$25,Customer!$L$52),$E2960,$D2960)</f>
        <v>80</v>
      </c>
      <c r="K2960" s="16">
        <f t="shared" ca="1" si="555"/>
        <v>0</v>
      </c>
      <c r="L2960" s="16">
        <f t="shared" ca="1" si="556"/>
        <v>0</v>
      </c>
      <c r="M2960" s="17">
        <f t="shared" si="562"/>
        <v>0</v>
      </c>
      <c r="N2960" s="17">
        <f t="shared" si="563"/>
        <v>0</v>
      </c>
      <c r="O2960" s="4"/>
      <c r="P2960" s="4">
        <v>46</v>
      </c>
      <c r="Q2960" s="4">
        <v>46</v>
      </c>
      <c r="R2960" s="4">
        <v>57</v>
      </c>
      <c r="S2960" s="4">
        <v>42</v>
      </c>
      <c r="T2960" s="4">
        <v>55</v>
      </c>
      <c r="U2960" s="4">
        <v>72</v>
      </c>
      <c r="V2960" s="13">
        <v>58</v>
      </c>
      <c r="W2960" s="4">
        <v>45</v>
      </c>
      <c r="X2960" s="4">
        <v>49</v>
      </c>
      <c r="Y2960">
        <f t="shared" ca="1" si="564"/>
        <v>0</v>
      </c>
      <c r="Z2960">
        <f t="shared" ca="1" si="565"/>
        <v>0</v>
      </c>
    </row>
    <row r="2961" spans="2:26" x14ac:dyDescent="0.25">
      <c r="B2961" s="11">
        <f t="shared" si="566"/>
        <v>44684.874999992848</v>
      </c>
      <c r="C2961" s="1">
        <f t="shared" si="557"/>
        <v>5</v>
      </c>
      <c r="D2961" s="1">
        <f t="shared" si="558"/>
        <v>2</v>
      </c>
      <c r="E2961" s="12">
        <f t="shared" si="559"/>
        <v>22</v>
      </c>
      <c r="F2961" s="124" t="str">
        <f t="shared" si="560"/>
        <v>0</v>
      </c>
      <c r="G2961" s="1">
        <f ca="1">(OFFSET(O2961,0,MATCH(Customer!$J$6,'CDH &amp; HDH'!$P$11:$X$11,0)))</f>
        <v>56</v>
      </c>
      <c r="H2961" s="1" t="str">
        <f t="shared" si="561"/>
        <v>Cooling</v>
      </c>
      <c r="I2961" s="1">
        <f ca="1">OFFSET(IF($H2961="Cooling",Customer!$C$25,Customer!$C$52),E2961,D2961)</f>
        <v>78</v>
      </c>
      <c r="J2961" s="1">
        <f ca="1">OFFSET(IF($H2961="Cooling",Customer!$L$25,Customer!$L$52),$E2961,$D2961)</f>
        <v>80</v>
      </c>
      <c r="K2961" s="16">
        <f t="shared" ca="1" si="555"/>
        <v>0</v>
      </c>
      <c r="L2961" s="16">
        <f t="shared" ca="1" si="556"/>
        <v>0</v>
      </c>
      <c r="M2961" s="17">
        <f t="shared" si="562"/>
        <v>0</v>
      </c>
      <c r="N2961" s="17">
        <f t="shared" si="563"/>
        <v>0</v>
      </c>
      <c r="O2961" s="4"/>
      <c r="P2961" s="4">
        <v>46</v>
      </c>
      <c r="Q2961" s="4">
        <v>45</v>
      </c>
      <c r="R2961" s="4">
        <v>53</v>
      </c>
      <c r="S2961" s="4">
        <v>42</v>
      </c>
      <c r="T2961" s="4">
        <v>52</v>
      </c>
      <c r="U2961" s="4">
        <v>72</v>
      </c>
      <c r="V2961" s="13">
        <v>56</v>
      </c>
      <c r="W2961" s="4">
        <v>45</v>
      </c>
      <c r="X2961" s="4">
        <v>48</v>
      </c>
      <c r="Y2961">
        <f t="shared" ca="1" si="564"/>
        <v>0</v>
      </c>
      <c r="Z2961">
        <f t="shared" ca="1" si="565"/>
        <v>0</v>
      </c>
    </row>
    <row r="2962" spans="2:26" x14ac:dyDescent="0.25">
      <c r="B2962" s="11">
        <f t="shared" si="566"/>
        <v>44684.916666659512</v>
      </c>
      <c r="C2962" s="1">
        <f t="shared" si="557"/>
        <v>5</v>
      </c>
      <c r="D2962" s="1">
        <f t="shared" si="558"/>
        <v>2</v>
      </c>
      <c r="E2962" s="12">
        <f t="shared" si="559"/>
        <v>23</v>
      </c>
      <c r="F2962" s="124" t="str">
        <f t="shared" si="560"/>
        <v>0</v>
      </c>
      <c r="G2962" s="1">
        <f ca="1">(OFFSET(O2962,0,MATCH(Customer!$J$6,'CDH &amp; HDH'!$P$11:$X$11,0)))</f>
        <v>55</v>
      </c>
      <c r="H2962" s="1" t="str">
        <f t="shared" si="561"/>
        <v>Cooling</v>
      </c>
      <c r="I2962" s="1">
        <f ca="1">OFFSET(IF($H2962="Cooling",Customer!$C$25,Customer!$C$52),E2962,D2962)</f>
        <v>78</v>
      </c>
      <c r="J2962" s="1">
        <f ca="1">OFFSET(IF($H2962="Cooling",Customer!$L$25,Customer!$L$52),$E2962,$D2962)</f>
        <v>80</v>
      </c>
      <c r="K2962" s="16">
        <f t="shared" ca="1" si="555"/>
        <v>0</v>
      </c>
      <c r="L2962" s="16">
        <f t="shared" ca="1" si="556"/>
        <v>0</v>
      </c>
      <c r="M2962" s="17">
        <f t="shared" si="562"/>
        <v>0</v>
      </c>
      <c r="N2962" s="17">
        <f t="shared" si="563"/>
        <v>0</v>
      </c>
      <c r="O2962" s="4"/>
      <c r="P2962" s="4">
        <v>46</v>
      </c>
      <c r="Q2962" s="4">
        <v>45</v>
      </c>
      <c r="R2962" s="4">
        <v>51</v>
      </c>
      <c r="S2962" s="4">
        <v>42</v>
      </c>
      <c r="T2962" s="4">
        <v>50</v>
      </c>
      <c r="U2962" s="4">
        <v>72</v>
      </c>
      <c r="V2962" s="13">
        <v>55</v>
      </c>
      <c r="W2962" s="4">
        <v>45</v>
      </c>
      <c r="X2962" s="4">
        <v>47</v>
      </c>
      <c r="Y2962">
        <f t="shared" ca="1" si="564"/>
        <v>0</v>
      </c>
      <c r="Z2962">
        <f t="shared" ca="1" si="565"/>
        <v>0</v>
      </c>
    </row>
    <row r="2963" spans="2:26" x14ac:dyDescent="0.25">
      <c r="B2963" s="11">
        <f t="shared" si="566"/>
        <v>44684.958333326176</v>
      </c>
      <c r="C2963" s="1">
        <f t="shared" si="557"/>
        <v>5</v>
      </c>
      <c r="D2963" s="1">
        <f t="shared" si="558"/>
        <v>2</v>
      </c>
      <c r="E2963" s="12">
        <f t="shared" si="559"/>
        <v>24</v>
      </c>
      <c r="F2963" s="124" t="str">
        <f t="shared" si="560"/>
        <v>0</v>
      </c>
      <c r="G2963" s="1">
        <f ca="1">(OFFSET(O2963,0,MATCH(Customer!$J$6,'CDH &amp; HDH'!$P$11:$X$11,0)))</f>
        <v>53</v>
      </c>
      <c r="H2963" s="1" t="str">
        <f t="shared" si="561"/>
        <v>Cooling</v>
      </c>
      <c r="I2963" s="1">
        <f ca="1">OFFSET(IF($H2963="Cooling",Customer!$C$25,Customer!$C$52),E2963,D2963)</f>
        <v>78</v>
      </c>
      <c r="J2963" s="1">
        <f ca="1">OFFSET(IF($H2963="Cooling",Customer!$L$25,Customer!$L$52),$E2963,$D2963)</f>
        <v>80</v>
      </c>
      <c r="K2963" s="16">
        <f t="shared" ca="1" si="555"/>
        <v>0</v>
      </c>
      <c r="L2963" s="16">
        <f t="shared" ca="1" si="556"/>
        <v>0</v>
      </c>
      <c r="M2963" s="17">
        <f t="shared" si="562"/>
        <v>0</v>
      </c>
      <c r="N2963" s="17">
        <f t="shared" si="563"/>
        <v>0</v>
      </c>
      <c r="O2963" s="4"/>
      <c r="P2963" s="4">
        <v>45</v>
      </c>
      <c r="Q2963" s="4">
        <v>45</v>
      </c>
      <c r="R2963" s="4">
        <v>49</v>
      </c>
      <c r="S2963" s="4">
        <v>40</v>
      </c>
      <c r="T2963" s="4">
        <v>48</v>
      </c>
      <c r="U2963" s="4">
        <v>70</v>
      </c>
      <c r="V2963" s="13">
        <v>53</v>
      </c>
      <c r="W2963" s="4">
        <v>45</v>
      </c>
      <c r="X2963" s="4">
        <v>45</v>
      </c>
      <c r="Y2963">
        <f t="shared" ca="1" si="564"/>
        <v>0</v>
      </c>
      <c r="Z2963">
        <f t="shared" ca="1" si="565"/>
        <v>0</v>
      </c>
    </row>
    <row r="2964" spans="2:26" x14ac:dyDescent="0.25">
      <c r="B2964" s="11">
        <f t="shared" si="566"/>
        <v>44684.99999999284</v>
      </c>
      <c r="C2964" s="1">
        <f t="shared" si="557"/>
        <v>5</v>
      </c>
      <c r="D2964" s="1">
        <f t="shared" si="558"/>
        <v>3</v>
      </c>
      <c r="E2964" s="12">
        <f t="shared" si="559"/>
        <v>1</v>
      </c>
      <c r="F2964" s="124" t="str">
        <f t="shared" si="560"/>
        <v>0</v>
      </c>
      <c r="G2964" s="1">
        <f ca="1">(OFFSET(O2964,0,MATCH(Customer!$J$6,'CDH &amp; HDH'!$P$11:$X$11,0)))</f>
        <v>50</v>
      </c>
      <c r="H2964" s="1" t="str">
        <f t="shared" si="561"/>
        <v>Cooling</v>
      </c>
      <c r="I2964" s="1">
        <f ca="1">OFFSET(IF($H2964="Cooling",Customer!$C$25,Customer!$C$52),E2964,D2964)</f>
        <v>78</v>
      </c>
      <c r="J2964" s="1">
        <f ca="1">OFFSET(IF($H2964="Cooling",Customer!$L$25,Customer!$L$52),$E2964,$D2964)</f>
        <v>80</v>
      </c>
      <c r="K2964" s="16">
        <f t="shared" ca="1" si="555"/>
        <v>0</v>
      </c>
      <c r="L2964" s="16">
        <f t="shared" ca="1" si="556"/>
        <v>0</v>
      </c>
      <c r="M2964" s="17">
        <f t="shared" si="562"/>
        <v>0</v>
      </c>
      <c r="N2964" s="17">
        <f t="shared" si="563"/>
        <v>0</v>
      </c>
      <c r="O2964" s="4"/>
      <c r="P2964" s="4">
        <v>45</v>
      </c>
      <c r="Q2964" s="4">
        <v>45</v>
      </c>
      <c r="R2964" s="4">
        <v>47</v>
      </c>
      <c r="S2964" s="4">
        <v>38</v>
      </c>
      <c r="T2964" s="4">
        <v>47</v>
      </c>
      <c r="U2964" s="4">
        <v>68</v>
      </c>
      <c r="V2964" s="13">
        <v>50</v>
      </c>
      <c r="W2964" s="4">
        <v>45</v>
      </c>
      <c r="X2964" s="4">
        <v>44</v>
      </c>
      <c r="Y2964">
        <f t="shared" ca="1" si="564"/>
        <v>0</v>
      </c>
      <c r="Z2964">
        <f t="shared" ca="1" si="565"/>
        <v>0</v>
      </c>
    </row>
    <row r="2965" spans="2:26" x14ac:dyDescent="0.25">
      <c r="B2965" s="11">
        <f t="shared" si="566"/>
        <v>44685.041666659505</v>
      </c>
      <c r="C2965" s="1">
        <f t="shared" si="557"/>
        <v>5</v>
      </c>
      <c r="D2965" s="1">
        <f t="shared" si="558"/>
        <v>3</v>
      </c>
      <c r="E2965" s="12">
        <f t="shared" si="559"/>
        <v>2</v>
      </c>
      <c r="F2965" s="124" t="str">
        <f t="shared" si="560"/>
        <v>0</v>
      </c>
      <c r="G2965" s="1">
        <f ca="1">(OFFSET(O2965,0,MATCH(Customer!$J$6,'CDH &amp; HDH'!$P$11:$X$11,0)))</f>
        <v>49</v>
      </c>
      <c r="H2965" s="1" t="str">
        <f t="shared" si="561"/>
        <v>Cooling</v>
      </c>
      <c r="I2965" s="1">
        <f ca="1">OFFSET(IF($H2965="Cooling",Customer!$C$25,Customer!$C$52),E2965,D2965)</f>
        <v>78</v>
      </c>
      <c r="J2965" s="1">
        <f ca="1">OFFSET(IF($H2965="Cooling",Customer!$L$25,Customer!$L$52),$E2965,$D2965)</f>
        <v>80</v>
      </c>
      <c r="K2965" s="16">
        <f t="shared" ca="1" si="555"/>
        <v>0</v>
      </c>
      <c r="L2965" s="16">
        <f t="shared" ca="1" si="556"/>
        <v>0</v>
      </c>
      <c r="M2965" s="17">
        <f t="shared" si="562"/>
        <v>0</v>
      </c>
      <c r="N2965" s="17">
        <f t="shared" si="563"/>
        <v>0</v>
      </c>
      <c r="O2965" s="4"/>
      <c r="P2965" s="4">
        <v>46</v>
      </c>
      <c r="Q2965" s="4">
        <v>42</v>
      </c>
      <c r="R2965" s="4">
        <v>44</v>
      </c>
      <c r="S2965" s="4">
        <v>37</v>
      </c>
      <c r="T2965" s="4">
        <v>45</v>
      </c>
      <c r="U2965" s="4">
        <v>68</v>
      </c>
      <c r="V2965" s="13">
        <v>49</v>
      </c>
      <c r="W2965" s="4">
        <v>45</v>
      </c>
      <c r="X2965" s="4">
        <v>45</v>
      </c>
      <c r="Y2965">
        <f t="shared" ca="1" si="564"/>
        <v>0</v>
      </c>
      <c r="Z2965">
        <f t="shared" ca="1" si="565"/>
        <v>0</v>
      </c>
    </row>
    <row r="2966" spans="2:26" x14ac:dyDescent="0.25">
      <c r="B2966" s="11">
        <f t="shared" si="566"/>
        <v>44685.083333326169</v>
      </c>
      <c r="C2966" s="1">
        <f t="shared" si="557"/>
        <v>5</v>
      </c>
      <c r="D2966" s="1">
        <f t="shared" si="558"/>
        <v>3</v>
      </c>
      <c r="E2966" s="12">
        <f t="shared" si="559"/>
        <v>3</v>
      </c>
      <c r="F2966" s="124" t="str">
        <f t="shared" si="560"/>
        <v>0</v>
      </c>
      <c r="G2966" s="1">
        <f ca="1">(OFFSET(O2966,0,MATCH(Customer!$J$6,'CDH &amp; HDH'!$P$11:$X$11,0)))</f>
        <v>47</v>
      </c>
      <c r="H2966" s="1" t="str">
        <f t="shared" si="561"/>
        <v>Cooling</v>
      </c>
      <c r="I2966" s="1">
        <f ca="1">OFFSET(IF($H2966="Cooling",Customer!$C$25,Customer!$C$52),E2966,D2966)</f>
        <v>78</v>
      </c>
      <c r="J2966" s="1">
        <f ca="1">OFFSET(IF($H2966="Cooling",Customer!$L$25,Customer!$L$52),$E2966,$D2966)</f>
        <v>80</v>
      </c>
      <c r="K2966" s="16">
        <f t="shared" ca="1" si="555"/>
        <v>0</v>
      </c>
      <c r="L2966" s="16">
        <f t="shared" ca="1" si="556"/>
        <v>0</v>
      </c>
      <c r="M2966" s="17">
        <f t="shared" si="562"/>
        <v>0</v>
      </c>
      <c r="N2966" s="17">
        <f t="shared" si="563"/>
        <v>0</v>
      </c>
      <c r="O2966" s="4"/>
      <c r="P2966" s="4">
        <v>47</v>
      </c>
      <c r="Q2966" s="4">
        <v>41</v>
      </c>
      <c r="R2966" s="4">
        <v>42</v>
      </c>
      <c r="S2966" s="4">
        <v>36</v>
      </c>
      <c r="T2966" s="4">
        <v>39</v>
      </c>
      <c r="U2966" s="4">
        <v>66</v>
      </c>
      <c r="V2966" s="13">
        <v>47</v>
      </c>
      <c r="W2966" s="4">
        <v>45</v>
      </c>
      <c r="X2966" s="4">
        <v>46</v>
      </c>
      <c r="Y2966">
        <f t="shared" ca="1" si="564"/>
        <v>0</v>
      </c>
      <c r="Z2966">
        <f t="shared" ca="1" si="565"/>
        <v>0</v>
      </c>
    </row>
    <row r="2967" spans="2:26" x14ac:dyDescent="0.25">
      <c r="B2967" s="11">
        <f t="shared" si="566"/>
        <v>44685.124999992833</v>
      </c>
      <c r="C2967" s="1">
        <f t="shared" si="557"/>
        <v>5</v>
      </c>
      <c r="D2967" s="1">
        <f t="shared" si="558"/>
        <v>3</v>
      </c>
      <c r="E2967" s="12">
        <f t="shared" si="559"/>
        <v>4</v>
      </c>
      <c r="F2967" s="124" t="str">
        <f t="shared" si="560"/>
        <v>0</v>
      </c>
      <c r="G2967" s="1">
        <f ca="1">(OFFSET(O2967,0,MATCH(Customer!$J$6,'CDH &amp; HDH'!$P$11:$X$11,0)))</f>
        <v>46</v>
      </c>
      <c r="H2967" s="1" t="str">
        <f t="shared" si="561"/>
        <v>Cooling</v>
      </c>
      <c r="I2967" s="1">
        <f ca="1">OFFSET(IF($H2967="Cooling",Customer!$C$25,Customer!$C$52),E2967,D2967)</f>
        <v>78</v>
      </c>
      <c r="J2967" s="1">
        <f ca="1">OFFSET(IF($H2967="Cooling",Customer!$L$25,Customer!$L$52),$E2967,$D2967)</f>
        <v>80</v>
      </c>
      <c r="K2967" s="16">
        <f t="shared" ca="1" si="555"/>
        <v>0</v>
      </c>
      <c r="L2967" s="16">
        <f t="shared" ca="1" si="556"/>
        <v>0</v>
      </c>
      <c r="M2967" s="17">
        <f t="shared" si="562"/>
        <v>0</v>
      </c>
      <c r="N2967" s="17">
        <f t="shared" si="563"/>
        <v>0</v>
      </c>
      <c r="O2967" s="4"/>
      <c r="P2967" s="4">
        <v>46</v>
      </c>
      <c r="Q2967" s="4">
        <v>39</v>
      </c>
      <c r="R2967" s="4">
        <v>39</v>
      </c>
      <c r="S2967" s="4">
        <v>35</v>
      </c>
      <c r="T2967" s="4">
        <v>39</v>
      </c>
      <c r="U2967" s="4">
        <v>65</v>
      </c>
      <c r="V2967" s="13">
        <v>46</v>
      </c>
      <c r="W2967" s="4">
        <v>44</v>
      </c>
      <c r="X2967" s="4">
        <v>45</v>
      </c>
      <c r="Y2967">
        <f t="shared" ca="1" si="564"/>
        <v>0</v>
      </c>
      <c r="Z2967">
        <f t="shared" ca="1" si="565"/>
        <v>0</v>
      </c>
    </row>
    <row r="2968" spans="2:26" x14ac:dyDescent="0.25">
      <c r="B2968" s="11">
        <f t="shared" si="566"/>
        <v>44685.166666659497</v>
      </c>
      <c r="C2968" s="1">
        <f t="shared" si="557"/>
        <v>5</v>
      </c>
      <c r="D2968" s="1">
        <f t="shared" si="558"/>
        <v>3</v>
      </c>
      <c r="E2968" s="12">
        <f t="shared" si="559"/>
        <v>5</v>
      </c>
      <c r="F2968" s="124" t="str">
        <f t="shared" si="560"/>
        <v>0</v>
      </c>
      <c r="G2968" s="1">
        <f ca="1">(OFFSET(O2968,0,MATCH(Customer!$J$6,'CDH &amp; HDH'!$P$11:$X$11,0)))</f>
        <v>45</v>
      </c>
      <c r="H2968" s="1" t="str">
        <f t="shared" si="561"/>
        <v>Cooling</v>
      </c>
      <c r="I2968" s="1">
        <f ca="1">OFFSET(IF($H2968="Cooling",Customer!$C$25,Customer!$C$52),E2968,D2968)</f>
        <v>78</v>
      </c>
      <c r="J2968" s="1">
        <f ca="1">OFFSET(IF($H2968="Cooling",Customer!$L$25,Customer!$L$52),$E2968,$D2968)</f>
        <v>80</v>
      </c>
      <c r="K2968" s="16">
        <f t="shared" ca="1" si="555"/>
        <v>0</v>
      </c>
      <c r="L2968" s="16">
        <f t="shared" ca="1" si="556"/>
        <v>0</v>
      </c>
      <c r="M2968" s="17">
        <f t="shared" si="562"/>
        <v>0</v>
      </c>
      <c r="N2968" s="17">
        <f t="shared" si="563"/>
        <v>0</v>
      </c>
      <c r="O2968" s="4"/>
      <c r="P2968" s="4">
        <v>46</v>
      </c>
      <c r="Q2968" s="4">
        <v>40</v>
      </c>
      <c r="R2968" s="4">
        <v>42</v>
      </c>
      <c r="S2968" s="4">
        <v>34</v>
      </c>
      <c r="T2968" s="4">
        <v>38</v>
      </c>
      <c r="U2968" s="4">
        <v>65</v>
      </c>
      <c r="V2968" s="13">
        <v>45</v>
      </c>
      <c r="W2968" s="4">
        <v>45</v>
      </c>
      <c r="X2968" s="4">
        <v>45</v>
      </c>
      <c r="Y2968">
        <f t="shared" ca="1" si="564"/>
        <v>0</v>
      </c>
      <c r="Z2968">
        <f t="shared" ca="1" si="565"/>
        <v>0</v>
      </c>
    </row>
    <row r="2969" spans="2:26" x14ac:dyDescent="0.25">
      <c r="B2969" s="11">
        <f t="shared" si="566"/>
        <v>44685.208333326162</v>
      </c>
      <c r="C2969" s="1">
        <f t="shared" si="557"/>
        <v>5</v>
      </c>
      <c r="D2969" s="1">
        <f t="shared" si="558"/>
        <v>3</v>
      </c>
      <c r="E2969" s="12">
        <f t="shared" si="559"/>
        <v>6</v>
      </c>
      <c r="F2969" s="124" t="str">
        <f t="shared" si="560"/>
        <v>0</v>
      </c>
      <c r="G2969" s="1">
        <f ca="1">(OFFSET(O2969,0,MATCH(Customer!$J$6,'CDH &amp; HDH'!$P$11:$X$11,0)))</f>
        <v>45</v>
      </c>
      <c r="H2969" s="1" t="str">
        <f t="shared" si="561"/>
        <v>Cooling</v>
      </c>
      <c r="I2969" s="1">
        <f ca="1">OFFSET(IF($H2969="Cooling",Customer!$C$25,Customer!$C$52),E2969,D2969)</f>
        <v>78</v>
      </c>
      <c r="J2969" s="1">
        <f ca="1">OFFSET(IF($H2969="Cooling",Customer!$L$25,Customer!$L$52),$E2969,$D2969)</f>
        <v>80</v>
      </c>
      <c r="K2969" s="16">
        <f t="shared" ca="1" si="555"/>
        <v>0</v>
      </c>
      <c r="L2969" s="16">
        <f t="shared" ca="1" si="556"/>
        <v>0</v>
      </c>
      <c r="M2969" s="17">
        <f t="shared" si="562"/>
        <v>0</v>
      </c>
      <c r="N2969" s="17">
        <f t="shared" si="563"/>
        <v>0</v>
      </c>
      <c r="O2969" s="4"/>
      <c r="P2969" s="4">
        <v>46</v>
      </c>
      <c r="Q2969" s="4">
        <v>40</v>
      </c>
      <c r="R2969" s="4">
        <v>45</v>
      </c>
      <c r="S2969" s="4">
        <v>34</v>
      </c>
      <c r="T2969" s="4">
        <v>40</v>
      </c>
      <c r="U2969" s="4">
        <v>63</v>
      </c>
      <c r="V2969" s="13">
        <v>45</v>
      </c>
      <c r="W2969" s="4">
        <v>44</v>
      </c>
      <c r="X2969" s="4">
        <v>45</v>
      </c>
      <c r="Y2969">
        <f t="shared" ca="1" si="564"/>
        <v>0</v>
      </c>
      <c r="Z2969">
        <f t="shared" ca="1" si="565"/>
        <v>0</v>
      </c>
    </row>
    <row r="2970" spans="2:26" x14ac:dyDescent="0.25">
      <c r="B2970" s="11">
        <f t="shared" si="566"/>
        <v>44685.249999992826</v>
      </c>
      <c r="C2970" s="1">
        <f t="shared" si="557"/>
        <v>5</v>
      </c>
      <c r="D2970" s="1">
        <f t="shared" si="558"/>
        <v>3</v>
      </c>
      <c r="E2970" s="12">
        <f t="shared" si="559"/>
        <v>7</v>
      </c>
      <c r="F2970" s="124" t="str">
        <f t="shared" si="560"/>
        <v>0</v>
      </c>
      <c r="G2970" s="1">
        <f ca="1">(OFFSET(O2970,0,MATCH(Customer!$J$6,'CDH &amp; HDH'!$P$11:$X$11,0)))</f>
        <v>45</v>
      </c>
      <c r="H2970" s="1" t="str">
        <f t="shared" si="561"/>
        <v>Cooling</v>
      </c>
      <c r="I2970" s="1">
        <f ca="1">OFFSET(IF($H2970="Cooling",Customer!$C$25,Customer!$C$52),E2970,D2970)</f>
        <v>78</v>
      </c>
      <c r="J2970" s="1">
        <f ca="1">OFFSET(IF($H2970="Cooling",Customer!$L$25,Customer!$L$52),$E2970,$D2970)</f>
        <v>80</v>
      </c>
      <c r="K2970" s="16">
        <f t="shared" ca="1" si="555"/>
        <v>0</v>
      </c>
      <c r="L2970" s="16">
        <f t="shared" ca="1" si="556"/>
        <v>0</v>
      </c>
      <c r="M2970" s="17">
        <f t="shared" si="562"/>
        <v>0</v>
      </c>
      <c r="N2970" s="17">
        <f t="shared" si="563"/>
        <v>0</v>
      </c>
      <c r="O2970" s="4"/>
      <c r="P2970" s="4">
        <v>46</v>
      </c>
      <c r="Q2970" s="4">
        <v>42</v>
      </c>
      <c r="R2970" s="4">
        <v>48</v>
      </c>
      <c r="S2970" s="4">
        <v>39</v>
      </c>
      <c r="T2970" s="4">
        <v>44</v>
      </c>
      <c r="U2970" s="4">
        <v>67</v>
      </c>
      <c r="V2970" s="13">
        <v>45</v>
      </c>
      <c r="W2970" s="4">
        <v>45</v>
      </c>
      <c r="X2970" s="4">
        <v>47</v>
      </c>
      <c r="Y2970">
        <f t="shared" ca="1" si="564"/>
        <v>0</v>
      </c>
      <c r="Z2970">
        <f t="shared" ca="1" si="565"/>
        <v>0</v>
      </c>
    </row>
    <row r="2971" spans="2:26" x14ac:dyDescent="0.25">
      <c r="B2971" s="11">
        <f t="shared" si="566"/>
        <v>44685.29166665949</v>
      </c>
      <c r="C2971" s="1">
        <f t="shared" si="557"/>
        <v>5</v>
      </c>
      <c r="D2971" s="1">
        <f t="shared" si="558"/>
        <v>3</v>
      </c>
      <c r="E2971" s="12">
        <f t="shared" si="559"/>
        <v>8</v>
      </c>
      <c r="F2971" s="124" t="str">
        <f t="shared" si="560"/>
        <v>0</v>
      </c>
      <c r="G2971" s="1">
        <f ca="1">(OFFSET(O2971,0,MATCH(Customer!$J$6,'CDH &amp; HDH'!$P$11:$X$11,0)))</f>
        <v>45</v>
      </c>
      <c r="H2971" s="1" t="str">
        <f t="shared" si="561"/>
        <v>Cooling</v>
      </c>
      <c r="I2971" s="1">
        <f ca="1">OFFSET(IF($H2971="Cooling",Customer!$C$25,Customer!$C$52),E2971,D2971)</f>
        <v>72</v>
      </c>
      <c r="J2971" s="1">
        <f ca="1">OFFSET(IF($H2971="Cooling",Customer!$L$25,Customer!$L$52),$E2971,$D2971)</f>
        <v>77</v>
      </c>
      <c r="K2971" s="16">
        <f t="shared" ca="1" si="555"/>
        <v>0</v>
      </c>
      <c r="L2971" s="16">
        <f t="shared" ca="1" si="556"/>
        <v>0</v>
      </c>
      <c r="M2971" s="17">
        <f t="shared" si="562"/>
        <v>0</v>
      </c>
      <c r="N2971" s="17">
        <f t="shared" si="563"/>
        <v>0</v>
      </c>
      <c r="O2971" s="4"/>
      <c r="P2971" s="4">
        <v>46</v>
      </c>
      <c r="Q2971" s="4">
        <v>49</v>
      </c>
      <c r="R2971" s="4">
        <v>53</v>
      </c>
      <c r="S2971" s="4">
        <v>47</v>
      </c>
      <c r="T2971" s="4">
        <v>49</v>
      </c>
      <c r="U2971" s="4">
        <v>70</v>
      </c>
      <c r="V2971" s="13">
        <v>45</v>
      </c>
      <c r="W2971" s="4">
        <v>45</v>
      </c>
      <c r="X2971" s="4">
        <v>52</v>
      </c>
      <c r="Y2971">
        <f t="shared" ca="1" si="564"/>
        <v>0</v>
      </c>
      <c r="Z2971">
        <f t="shared" ca="1" si="565"/>
        <v>0</v>
      </c>
    </row>
    <row r="2972" spans="2:26" x14ac:dyDescent="0.25">
      <c r="B2972" s="11">
        <f t="shared" si="566"/>
        <v>44685.333333326154</v>
      </c>
      <c r="C2972" s="1">
        <f t="shared" si="557"/>
        <v>5</v>
      </c>
      <c r="D2972" s="1">
        <f t="shared" si="558"/>
        <v>3</v>
      </c>
      <c r="E2972" s="12">
        <f t="shared" si="559"/>
        <v>9</v>
      </c>
      <c r="F2972" s="124" t="str">
        <f t="shared" si="560"/>
        <v>0</v>
      </c>
      <c r="G2972" s="1">
        <f ca="1">(OFFSET(O2972,0,MATCH(Customer!$J$6,'CDH &amp; HDH'!$P$11:$X$11,0)))</f>
        <v>45</v>
      </c>
      <c r="H2972" s="1" t="str">
        <f t="shared" si="561"/>
        <v>Cooling</v>
      </c>
      <c r="I2972" s="1">
        <f ca="1">OFFSET(IF($H2972="Cooling",Customer!$C$25,Customer!$C$52),E2972,D2972)</f>
        <v>72</v>
      </c>
      <c r="J2972" s="1">
        <f ca="1">OFFSET(IF($H2972="Cooling",Customer!$L$25,Customer!$L$52),$E2972,$D2972)</f>
        <v>77</v>
      </c>
      <c r="K2972" s="16">
        <f t="shared" ca="1" si="555"/>
        <v>0</v>
      </c>
      <c r="L2972" s="16">
        <f t="shared" ca="1" si="556"/>
        <v>0</v>
      </c>
      <c r="M2972" s="17">
        <f t="shared" si="562"/>
        <v>0</v>
      </c>
      <c r="N2972" s="17">
        <f t="shared" si="563"/>
        <v>0</v>
      </c>
      <c r="O2972" s="4"/>
      <c r="P2972" s="4">
        <v>45</v>
      </c>
      <c r="Q2972" s="4">
        <v>54</v>
      </c>
      <c r="R2972" s="4">
        <v>57</v>
      </c>
      <c r="S2972" s="4">
        <v>50</v>
      </c>
      <c r="T2972" s="4">
        <v>53</v>
      </c>
      <c r="U2972" s="4">
        <v>72</v>
      </c>
      <c r="V2972" s="13">
        <v>45</v>
      </c>
      <c r="W2972" s="4">
        <v>46</v>
      </c>
      <c r="X2972" s="4">
        <v>57</v>
      </c>
      <c r="Y2972">
        <f t="shared" ca="1" si="564"/>
        <v>0</v>
      </c>
      <c r="Z2972">
        <f t="shared" ca="1" si="565"/>
        <v>0</v>
      </c>
    </row>
    <row r="2973" spans="2:26" x14ac:dyDescent="0.25">
      <c r="B2973" s="11">
        <f t="shared" si="566"/>
        <v>44685.374999992819</v>
      </c>
      <c r="C2973" s="1">
        <f t="shared" si="557"/>
        <v>5</v>
      </c>
      <c r="D2973" s="1">
        <f t="shared" si="558"/>
        <v>3</v>
      </c>
      <c r="E2973" s="12">
        <f t="shared" si="559"/>
        <v>10</v>
      </c>
      <c r="F2973" s="124" t="str">
        <f t="shared" si="560"/>
        <v>0</v>
      </c>
      <c r="G2973" s="1">
        <f ca="1">(OFFSET(O2973,0,MATCH(Customer!$J$6,'CDH &amp; HDH'!$P$11:$X$11,0)))</f>
        <v>46</v>
      </c>
      <c r="H2973" s="1" t="str">
        <f t="shared" si="561"/>
        <v>Cooling</v>
      </c>
      <c r="I2973" s="1">
        <f ca="1">OFFSET(IF($H2973="Cooling",Customer!$C$25,Customer!$C$52),E2973,D2973)</f>
        <v>72</v>
      </c>
      <c r="J2973" s="1">
        <f ca="1">OFFSET(IF($H2973="Cooling",Customer!$L$25,Customer!$L$52),$E2973,$D2973)</f>
        <v>77</v>
      </c>
      <c r="K2973" s="16">
        <f t="shared" ca="1" si="555"/>
        <v>0</v>
      </c>
      <c r="L2973" s="16">
        <f t="shared" ca="1" si="556"/>
        <v>0</v>
      </c>
      <c r="M2973" s="17">
        <f t="shared" si="562"/>
        <v>0</v>
      </c>
      <c r="N2973" s="17">
        <f t="shared" si="563"/>
        <v>0</v>
      </c>
      <c r="O2973" s="4"/>
      <c r="P2973" s="4">
        <v>46</v>
      </c>
      <c r="Q2973" s="4">
        <v>56</v>
      </c>
      <c r="R2973" s="4">
        <v>62</v>
      </c>
      <c r="S2973" s="4">
        <v>54</v>
      </c>
      <c r="T2973" s="4">
        <v>57</v>
      </c>
      <c r="U2973" s="4">
        <v>76</v>
      </c>
      <c r="V2973" s="13">
        <v>46</v>
      </c>
      <c r="W2973" s="4">
        <v>47</v>
      </c>
      <c r="X2973" s="4">
        <v>59</v>
      </c>
      <c r="Y2973">
        <f t="shared" ca="1" si="564"/>
        <v>0</v>
      </c>
      <c r="Z2973">
        <f t="shared" ca="1" si="565"/>
        <v>0</v>
      </c>
    </row>
    <row r="2974" spans="2:26" x14ac:dyDescent="0.25">
      <c r="B2974" s="11">
        <f t="shared" si="566"/>
        <v>44685.416666659483</v>
      </c>
      <c r="C2974" s="1">
        <f t="shared" si="557"/>
        <v>5</v>
      </c>
      <c r="D2974" s="1">
        <f t="shared" si="558"/>
        <v>3</v>
      </c>
      <c r="E2974" s="12">
        <f t="shared" si="559"/>
        <v>11</v>
      </c>
      <c r="F2974" s="124" t="str">
        <f t="shared" si="560"/>
        <v>0</v>
      </c>
      <c r="G2974" s="1">
        <f ca="1">(OFFSET(O2974,0,MATCH(Customer!$J$6,'CDH &amp; HDH'!$P$11:$X$11,0)))</f>
        <v>47</v>
      </c>
      <c r="H2974" s="1" t="str">
        <f t="shared" si="561"/>
        <v>Cooling</v>
      </c>
      <c r="I2974" s="1">
        <f ca="1">OFFSET(IF($H2974="Cooling",Customer!$C$25,Customer!$C$52),E2974,D2974)</f>
        <v>72</v>
      </c>
      <c r="J2974" s="1">
        <f ca="1">OFFSET(IF($H2974="Cooling",Customer!$L$25,Customer!$L$52),$E2974,$D2974)</f>
        <v>77</v>
      </c>
      <c r="K2974" s="16">
        <f t="shared" ca="1" si="555"/>
        <v>0</v>
      </c>
      <c r="L2974" s="16">
        <f t="shared" ca="1" si="556"/>
        <v>0</v>
      </c>
      <c r="M2974" s="17">
        <f t="shared" si="562"/>
        <v>0</v>
      </c>
      <c r="N2974" s="17">
        <f t="shared" si="563"/>
        <v>0</v>
      </c>
      <c r="O2974" s="4"/>
      <c r="P2974" s="4">
        <v>47</v>
      </c>
      <c r="Q2974" s="4">
        <v>58</v>
      </c>
      <c r="R2974" s="4">
        <v>64</v>
      </c>
      <c r="S2974" s="4">
        <v>55</v>
      </c>
      <c r="T2974" s="4">
        <v>59</v>
      </c>
      <c r="U2974" s="4">
        <v>81</v>
      </c>
      <c r="V2974" s="13">
        <v>47</v>
      </c>
      <c r="W2974" s="4">
        <v>47</v>
      </c>
      <c r="X2974" s="4">
        <v>61</v>
      </c>
      <c r="Y2974">
        <f t="shared" ca="1" si="564"/>
        <v>0</v>
      </c>
      <c r="Z2974">
        <f t="shared" ca="1" si="565"/>
        <v>0</v>
      </c>
    </row>
    <row r="2975" spans="2:26" x14ac:dyDescent="0.25">
      <c r="B2975" s="11">
        <f t="shared" si="566"/>
        <v>44685.458333326147</v>
      </c>
      <c r="C2975" s="1">
        <f t="shared" si="557"/>
        <v>5</v>
      </c>
      <c r="D2975" s="1">
        <f t="shared" si="558"/>
        <v>3</v>
      </c>
      <c r="E2975" s="12">
        <f t="shared" si="559"/>
        <v>12</v>
      </c>
      <c r="F2975" s="124" t="str">
        <f t="shared" si="560"/>
        <v>0</v>
      </c>
      <c r="G2975" s="1">
        <f ca="1">(OFFSET(O2975,0,MATCH(Customer!$J$6,'CDH &amp; HDH'!$P$11:$X$11,0)))</f>
        <v>46</v>
      </c>
      <c r="H2975" s="1" t="str">
        <f t="shared" si="561"/>
        <v>Cooling</v>
      </c>
      <c r="I2975" s="1">
        <f ca="1">OFFSET(IF($H2975="Cooling",Customer!$C$25,Customer!$C$52),E2975,D2975)</f>
        <v>72</v>
      </c>
      <c r="J2975" s="1">
        <f ca="1">OFFSET(IF($H2975="Cooling",Customer!$L$25,Customer!$L$52),$E2975,$D2975)</f>
        <v>77</v>
      </c>
      <c r="K2975" s="16">
        <f t="shared" ca="1" si="555"/>
        <v>0</v>
      </c>
      <c r="L2975" s="16">
        <f t="shared" ca="1" si="556"/>
        <v>0</v>
      </c>
      <c r="M2975" s="17">
        <f t="shared" si="562"/>
        <v>0</v>
      </c>
      <c r="N2975" s="17">
        <f t="shared" si="563"/>
        <v>0</v>
      </c>
      <c r="O2975" s="4"/>
      <c r="P2975" s="4">
        <v>49</v>
      </c>
      <c r="Q2975" s="4">
        <v>60</v>
      </c>
      <c r="R2975" s="4">
        <v>66</v>
      </c>
      <c r="S2975" s="4">
        <v>55</v>
      </c>
      <c r="T2975" s="4">
        <v>60</v>
      </c>
      <c r="U2975" s="4">
        <v>86</v>
      </c>
      <c r="V2975" s="13">
        <v>46</v>
      </c>
      <c r="W2975" s="4">
        <v>48</v>
      </c>
      <c r="X2975" s="4">
        <v>62</v>
      </c>
      <c r="Y2975">
        <f t="shared" ca="1" si="564"/>
        <v>0</v>
      </c>
      <c r="Z2975">
        <f t="shared" ca="1" si="565"/>
        <v>0</v>
      </c>
    </row>
    <row r="2976" spans="2:26" x14ac:dyDescent="0.25">
      <c r="B2976" s="11">
        <f t="shared" si="566"/>
        <v>44685.499999992811</v>
      </c>
      <c r="C2976" s="1">
        <f t="shared" si="557"/>
        <v>5</v>
      </c>
      <c r="D2976" s="1">
        <f t="shared" si="558"/>
        <v>3</v>
      </c>
      <c r="E2976" s="12">
        <f t="shared" si="559"/>
        <v>13</v>
      </c>
      <c r="F2976" s="124" t="str">
        <f t="shared" si="560"/>
        <v>0</v>
      </c>
      <c r="G2976" s="1">
        <f ca="1">(OFFSET(O2976,0,MATCH(Customer!$J$6,'CDH &amp; HDH'!$P$11:$X$11,0)))</f>
        <v>46</v>
      </c>
      <c r="H2976" s="1" t="str">
        <f t="shared" si="561"/>
        <v>Cooling</v>
      </c>
      <c r="I2976" s="1">
        <f ca="1">OFFSET(IF($H2976="Cooling",Customer!$C$25,Customer!$C$52),E2976,D2976)</f>
        <v>72</v>
      </c>
      <c r="J2976" s="1">
        <f ca="1">OFFSET(IF($H2976="Cooling",Customer!$L$25,Customer!$L$52),$E2976,$D2976)</f>
        <v>77</v>
      </c>
      <c r="K2976" s="16">
        <f t="shared" ca="1" si="555"/>
        <v>0</v>
      </c>
      <c r="L2976" s="16">
        <f t="shared" ca="1" si="556"/>
        <v>0</v>
      </c>
      <c r="M2976" s="17">
        <f t="shared" si="562"/>
        <v>0</v>
      </c>
      <c r="N2976" s="17">
        <f t="shared" si="563"/>
        <v>0</v>
      </c>
      <c r="O2976" s="4"/>
      <c r="P2976" s="4">
        <v>49</v>
      </c>
      <c r="Q2976" s="4">
        <v>62</v>
      </c>
      <c r="R2976" s="4">
        <v>68</v>
      </c>
      <c r="S2976" s="4">
        <v>56</v>
      </c>
      <c r="T2976" s="4">
        <v>64</v>
      </c>
      <c r="U2976" s="4">
        <v>88</v>
      </c>
      <c r="V2976" s="13">
        <v>46</v>
      </c>
      <c r="W2976" s="4">
        <v>49</v>
      </c>
      <c r="X2976" s="4">
        <v>63</v>
      </c>
      <c r="Y2976">
        <f t="shared" ca="1" si="564"/>
        <v>0</v>
      </c>
      <c r="Z2976">
        <f t="shared" ca="1" si="565"/>
        <v>0</v>
      </c>
    </row>
    <row r="2977" spans="2:26" x14ac:dyDescent="0.25">
      <c r="B2977" s="11">
        <f t="shared" si="566"/>
        <v>44685.541666659476</v>
      </c>
      <c r="C2977" s="1">
        <f t="shared" si="557"/>
        <v>5</v>
      </c>
      <c r="D2977" s="1">
        <f t="shared" si="558"/>
        <v>3</v>
      </c>
      <c r="E2977" s="12">
        <f t="shared" si="559"/>
        <v>14</v>
      </c>
      <c r="F2977" s="124" t="str">
        <f t="shared" si="560"/>
        <v>0</v>
      </c>
      <c r="G2977" s="1">
        <f ca="1">(OFFSET(O2977,0,MATCH(Customer!$J$6,'CDH &amp; HDH'!$P$11:$X$11,0)))</f>
        <v>47</v>
      </c>
      <c r="H2977" s="1" t="str">
        <f t="shared" si="561"/>
        <v>Cooling</v>
      </c>
      <c r="I2977" s="1">
        <f ca="1">OFFSET(IF($H2977="Cooling",Customer!$C$25,Customer!$C$52),E2977,D2977)</f>
        <v>72</v>
      </c>
      <c r="J2977" s="1">
        <f ca="1">OFFSET(IF($H2977="Cooling",Customer!$L$25,Customer!$L$52),$E2977,$D2977)</f>
        <v>77</v>
      </c>
      <c r="K2977" s="16">
        <f t="shared" ca="1" si="555"/>
        <v>0</v>
      </c>
      <c r="L2977" s="16">
        <f t="shared" ca="1" si="556"/>
        <v>0</v>
      </c>
      <c r="M2977" s="17">
        <f t="shared" si="562"/>
        <v>0</v>
      </c>
      <c r="N2977" s="17">
        <f t="shared" si="563"/>
        <v>0</v>
      </c>
      <c r="O2977" s="4"/>
      <c r="P2977" s="4">
        <v>47</v>
      </c>
      <c r="Q2977" s="4">
        <v>63</v>
      </c>
      <c r="R2977" s="4">
        <v>68</v>
      </c>
      <c r="S2977" s="4">
        <v>58</v>
      </c>
      <c r="T2977" s="4">
        <v>65</v>
      </c>
      <c r="U2977" s="4">
        <v>90</v>
      </c>
      <c r="V2977" s="13">
        <v>47</v>
      </c>
      <c r="W2977" s="4">
        <v>51</v>
      </c>
      <c r="X2977" s="4">
        <v>64</v>
      </c>
      <c r="Y2977">
        <f t="shared" ca="1" si="564"/>
        <v>0</v>
      </c>
      <c r="Z2977">
        <f t="shared" ca="1" si="565"/>
        <v>0</v>
      </c>
    </row>
    <row r="2978" spans="2:26" x14ac:dyDescent="0.25">
      <c r="B2978" s="11">
        <f t="shared" si="566"/>
        <v>44685.58333332614</v>
      </c>
      <c r="C2978" s="1">
        <f t="shared" si="557"/>
        <v>5</v>
      </c>
      <c r="D2978" s="1">
        <f t="shared" si="558"/>
        <v>3</v>
      </c>
      <c r="E2978" s="12">
        <f t="shared" si="559"/>
        <v>15</v>
      </c>
      <c r="F2978" s="124" t="str">
        <f t="shared" si="560"/>
        <v>0</v>
      </c>
      <c r="G2978" s="1">
        <f ca="1">(OFFSET(O2978,0,MATCH(Customer!$J$6,'CDH &amp; HDH'!$P$11:$X$11,0)))</f>
        <v>48</v>
      </c>
      <c r="H2978" s="1" t="str">
        <f t="shared" si="561"/>
        <v>Cooling</v>
      </c>
      <c r="I2978" s="1">
        <f ca="1">OFFSET(IF($H2978="Cooling",Customer!$C$25,Customer!$C$52),E2978,D2978)</f>
        <v>72</v>
      </c>
      <c r="J2978" s="1">
        <f ca="1">OFFSET(IF($H2978="Cooling",Customer!$L$25,Customer!$L$52),$E2978,$D2978)</f>
        <v>77</v>
      </c>
      <c r="K2978" s="16">
        <f t="shared" ca="1" si="555"/>
        <v>0</v>
      </c>
      <c r="L2978" s="16">
        <f t="shared" ca="1" si="556"/>
        <v>0</v>
      </c>
      <c r="M2978" s="17">
        <f t="shared" si="562"/>
        <v>0</v>
      </c>
      <c r="N2978" s="17">
        <f t="shared" si="563"/>
        <v>0</v>
      </c>
      <c r="O2978" s="4"/>
      <c r="P2978" s="4">
        <v>46</v>
      </c>
      <c r="Q2978" s="4">
        <v>64</v>
      </c>
      <c r="R2978" s="4">
        <v>68</v>
      </c>
      <c r="S2978" s="4">
        <v>59</v>
      </c>
      <c r="T2978" s="4">
        <v>65</v>
      </c>
      <c r="U2978" s="4">
        <v>90</v>
      </c>
      <c r="V2978" s="13">
        <v>48</v>
      </c>
      <c r="W2978" s="4">
        <v>54</v>
      </c>
      <c r="X2978" s="4">
        <v>65</v>
      </c>
      <c r="Y2978">
        <f t="shared" ca="1" si="564"/>
        <v>0</v>
      </c>
      <c r="Z2978">
        <f t="shared" ca="1" si="565"/>
        <v>0</v>
      </c>
    </row>
    <row r="2979" spans="2:26" x14ac:dyDescent="0.25">
      <c r="B2979" s="11">
        <f t="shared" si="566"/>
        <v>44685.624999992804</v>
      </c>
      <c r="C2979" s="1">
        <f t="shared" si="557"/>
        <v>5</v>
      </c>
      <c r="D2979" s="1">
        <f t="shared" si="558"/>
        <v>3</v>
      </c>
      <c r="E2979" s="12">
        <f t="shared" si="559"/>
        <v>16</v>
      </c>
      <c r="F2979" s="124" t="str">
        <f t="shared" si="560"/>
        <v>0</v>
      </c>
      <c r="G2979" s="1">
        <f ca="1">(OFFSET(O2979,0,MATCH(Customer!$J$6,'CDH &amp; HDH'!$P$11:$X$11,0)))</f>
        <v>48</v>
      </c>
      <c r="H2979" s="1" t="str">
        <f t="shared" si="561"/>
        <v>Cooling</v>
      </c>
      <c r="I2979" s="1">
        <f ca="1">OFFSET(IF($H2979="Cooling",Customer!$C$25,Customer!$C$52),E2979,D2979)</f>
        <v>72</v>
      </c>
      <c r="J2979" s="1">
        <f ca="1">OFFSET(IF($H2979="Cooling",Customer!$L$25,Customer!$L$52),$E2979,$D2979)</f>
        <v>77</v>
      </c>
      <c r="K2979" s="16">
        <f t="shared" ca="1" si="555"/>
        <v>0</v>
      </c>
      <c r="L2979" s="16">
        <f t="shared" ca="1" si="556"/>
        <v>0</v>
      </c>
      <c r="M2979" s="17">
        <f t="shared" si="562"/>
        <v>0</v>
      </c>
      <c r="N2979" s="17">
        <f t="shared" si="563"/>
        <v>0</v>
      </c>
      <c r="O2979" s="4"/>
      <c r="P2979" s="4">
        <v>45</v>
      </c>
      <c r="Q2979" s="4">
        <v>64</v>
      </c>
      <c r="R2979" s="4">
        <v>68</v>
      </c>
      <c r="S2979" s="4">
        <v>59</v>
      </c>
      <c r="T2979" s="4">
        <v>67</v>
      </c>
      <c r="U2979" s="4">
        <v>90</v>
      </c>
      <c r="V2979" s="13">
        <v>48</v>
      </c>
      <c r="W2979" s="4">
        <v>54</v>
      </c>
      <c r="X2979" s="4">
        <v>65</v>
      </c>
      <c r="Y2979">
        <f t="shared" ca="1" si="564"/>
        <v>0</v>
      </c>
      <c r="Z2979">
        <f t="shared" ca="1" si="565"/>
        <v>0</v>
      </c>
    </row>
    <row r="2980" spans="2:26" x14ac:dyDescent="0.25">
      <c r="B2980" s="11">
        <f t="shared" si="566"/>
        <v>44685.666666659468</v>
      </c>
      <c r="C2980" s="1">
        <f t="shared" si="557"/>
        <v>5</v>
      </c>
      <c r="D2980" s="1">
        <f t="shared" si="558"/>
        <v>3</v>
      </c>
      <c r="E2980" s="12">
        <f t="shared" si="559"/>
        <v>17</v>
      </c>
      <c r="F2980" s="124" t="str">
        <f t="shared" si="560"/>
        <v>0</v>
      </c>
      <c r="G2980" s="1">
        <f ca="1">(OFFSET(O2980,0,MATCH(Customer!$J$6,'CDH &amp; HDH'!$P$11:$X$11,0)))</f>
        <v>47</v>
      </c>
      <c r="H2980" s="1" t="str">
        <f t="shared" si="561"/>
        <v>Cooling</v>
      </c>
      <c r="I2980" s="1">
        <f ca="1">OFFSET(IF($H2980="Cooling",Customer!$C$25,Customer!$C$52),E2980,D2980)</f>
        <v>72</v>
      </c>
      <c r="J2980" s="1">
        <f ca="1">OFFSET(IF($H2980="Cooling",Customer!$L$25,Customer!$L$52),$E2980,$D2980)</f>
        <v>77</v>
      </c>
      <c r="K2980" s="16">
        <f t="shared" ca="1" si="555"/>
        <v>0</v>
      </c>
      <c r="L2980" s="16">
        <f t="shared" ca="1" si="556"/>
        <v>0</v>
      </c>
      <c r="M2980" s="17">
        <f t="shared" si="562"/>
        <v>0</v>
      </c>
      <c r="N2980" s="17">
        <f t="shared" si="563"/>
        <v>0</v>
      </c>
      <c r="O2980" s="4"/>
      <c r="P2980" s="4">
        <v>45</v>
      </c>
      <c r="Q2980" s="4">
        <v>64</v>
      </c>
      <c r="R2980" s="4">
        <v>66</v>
      </c>
      <c r="S2980" s="4">
        <v>60</v>
      </c>
      <c r="T2980" s="4">
        <v>67</v>
      </c>
      <c r="U2980" s="4">
        <v>88</v>
      </c>
      <c r="V2980" s="13">
        <v>47</v>
      </c>
      <c r="W2980" s="4">
        <v>53</v>
      </c>
      <c r="X2980" s="4">
        <v>64</v>
      </c>
      <c r="Y2980">
        <f t="shared" ca="1" si="564"/>
        <v>0</v>
      </c>
      <c r="Z2980">
        <f t="shared" ca="1" si="565"/>
        <v>0</v>
      </c>
    </row>
    <row r="2981" spans="2:26" x14ac:dyDescent="0.25">
      <c r="B2981" s="11">
        <f t="shared" si="566"/>
        <v>44685.708333326133</v>
      </c>
      <c r="C2981" s="1">
        <f t="shared" si="557"/>
        <v>5</v>
      </c>
      <c r="D2981" s="1">
        <f t="shared" si="558"/>
        <v>3</v>
      </c>
      <c r="E2981" s="12">
        <f t="shared" si="559"/>
        <v>18</v>
      </c>
      <c r="F2981" s="124" t="str">
        <f t="shared" si="560"/>
        <v>0</v>
      </c>
      <c r="G2981" s="1">
        <f ca="1">(OFFSET(O2981,0,MATCH(Customer!$J$6,'CDH &amp; HDH'!$P$11:$X$11,0)))</f>
        <v>46</v>
      </c>
      <c r="H2981" s="1" t="str">
        <f t="shared" si="561"/>
        <v>Cooling</v>
      </c>
      <c r="I2981" s="1">
        <f ca="1">OFFSET(IF($H2981="Cooling",Customer!$C$25,Customer!$C$52),E2981,D2981)</f>
        <v>72</v>
      </c>
      <c r="J2981" s="1">
        <f ca="1">OFFSET(IF($H2981="Cooling",Customer!$L$25,Customer!$L$52),$E2981,$D2981)</f>
        <v>77</v>
      </c>
      <c r="K2981" s="16">
        <f t="shared" ca="1" si="555"/>
        <v>0</v>
      </c>
      <c r="L2981" s="16">
        <f t="shared" ca="1" si="556"/>
        <v>0</v>
      </c>
      <c r="M2981" s="17">
        <f t="shared" si="562"/>
        <v>0</v>
      </c>
      <c r="N2981" s="17">
        <f t="shared" si="563"/>
        <v>0</v>
      </c>
      <c r="O2981" s="4"/>
      <c r="P2981" s="4">
        <v>45</v>
      </c>
      <c r="Q2981" s="4">
        <v>63</v>
      </c>
      <c r="R2981" s="4">
        <v>65</v>
      </c>
      <c r="S2981" s="4">
        <v>60</v>
      </c>
      <c r="T2981" s="4">
        <v>66</v>
      </c>
      <c r="U2981" s="4">
        <v>85</v>
      </c>
      <c r="V2981" s="13">
        <v>46</v>
      </c>
      <c r="W2981" s="4">
        <v>52</v>
      </c>
      <c r="X2981" s="4">
        <v>62</v>
      </c>
      <c r="Y2981">
        <f t="shared" ca="1" si="564"/>
        <v>0</v>
      </c>
      <c r="Z2981">
        <f t="shared" ca="1" si="565"/>
        <v>0</v>
      </c>
    </row>
    <row r="2982" spans="2:26" x14ac:dyDescent="0.25">
      <c r="B2982" s="11">
        <f t="shared" si="566"/>
        <v>44685.749999992797</v>
      </c>
      <c r="C2982" s="1">
        <f t="shared" si="557"/>
        <v>5</v>
      </c>
      <c r="D2982" s="1">
        <f t="shared" si="558"/>
        <v>3</v>
      </c>
      <c r="E2982" s="12">
        <f t="shared" si="559"/>
        <v>19</v>
      </c>
      <c r="F2982" s="124" t="str">
        <f t="shared" si="560"/>
        <v>0</v>
      </c>
      <c r="G2982" s="1">
        <f ca="1">(OFFSET(O2982,0,MATCH(Customer!$J$6,'CDH &amp; HDH'!$P$11:$X$11,0)))</f>
        <v>45</v>
      </c>
      <c r="H2982" s="1" t="str">
        <f t="shared" si="561"/>
        <v>Cooling</v>
      </c>
      <c r="I2982" s="1">
        <f ca="1">OFFSET(IF($H2982="Cooling",Customer!$C$25,Customer!$C$52),E2982,D2982)</f>
        <v>78</v>
      </c>
      <c r="J2982" s="1">
        <f ca="1">OFFSET(IF($H2982="Cooling",Customer!$L$25,Customer!$L$52),$E2982,$D2982)</f>
        <v>80</v>
      </c>
      <c r="K2982" s="16">
        <f t="shared" ca="1" si="555"/>
        <v>0</v>
      </c>
      <c r="L2982" s="16">
        <f t="shared" ca="1" si="556"/>
        <v>0</v>
      </c>
      <c r="M2982" s="17">
        <f t="shared" si="562"/>
        <v>0</v>
      </c>
      <c r="N2982" s="17">
        <f t="shared" si="563"/>
        <v>0</v>
      </c>
      <c r="O2982" s="4"/>
      <c r="P2982" s="4">
        <v>45</v>
      </c>
      <c r="Q2982" s="4">
        <v>61</v>
      </c>
      <c r="R2982" s="4">
        <v>63</v>
      </c>
      <c r="S2982" s="4">
        <v>61</v>
      </c>
      <c r="T2982" s="4">
        <v>61</v>
      </c>
      <c r="U2982" s="4">
        <v>82</v>
      </c>
      <c r="V2982" s="13">
        <v>45</v>
      </c>
      <c r="W2982" s="4">
        <v>52</v>
      </c>
      <c r="X2982" s="4">
        <v>59</v>
      </c>
      <c r="Y2982">
        <f t="shared" ca="1" si="564"/>
        <v>0</v>
      </c>
      <c r="Z2982">
        <f t="shared" ca="1" si="565"/>
        <v>0</v>
      </c>
    </row>
    <row r="2983" spans="2:26" x14ac:dyDescent="0.25">
      <c r="B2983" s="11">
        <f t="shared" si="566"/>
        <v>44685.791666659461</v>
      </c>
      <c r="C2983" s="1">
        <f t="shared" si="557"/>
        <v>5</v>
      </c>
      <c r="D2983" s="1">
        <f t="shared" si="558"/>
        <v>3</v>
      </c>
      <c r="E2983" s="12">
        <f t="shared" si="559"/>
        <v>20</v>
      </c>
      <c r="F2983" s="124" t="str">
        <f t="shared" si="560"/>
        <v>0</v>
      </c>
      <c r="G2983" s="1">
        <f ca="1">(OFFSET(O2983,0,MATCH(Customer!$J$6,'CDH &amp; HDH'!$P$11:$X$11,0)))</f>
        <v>42</v>
      </c>
      <c r="H2983" s="1" t="str">
        <f t="shared" si="561"/>
        <v>Cooling</v>
      </c>
      <c r="I2983" s="1">
        <f ca="1">OFFSET(IF($H2983="Cooling",Customer!$C$25,Customer!$C$52),E2983,D2983)</f>
        <v>78</v>
      </c>
      <c r="J2983" s="1">
        <f ca="1">OFFSET(IF($H2983="Cooling",Customer!$L$25,Customer!$L$52),$E2983,$D2983)</f>
        <v>80</v>
      </c>
      <c r="K2983" s="16">
        <f t="shared" ca="1" si="555"/>
        <v>0</v>
      </c>
      <c r="L2983" s="16">
        <f t="shared" ca="1" si="556"/>
        <v>0</v>
      </c>
      <c r="M2983" s="17">
        <f t="shared" si="562"/>
        <v>0</v>
      </c>
      <c r="N2983" s="17">
        <f t="shared" si="563"/>
        <v>0</v>
      </c>
      <c r="O2983" s="4"/>
      <c r="P2983" s="4">
        <v>45</v>
      </c>
      <c r="Q2983" s="4">
        <v>58</v>
      </c>
      <c r="R2983" s="4">
        <v>58</v>
      </c>
      <c r="S2983" s="4">
        <v>60</v>
      </c>
      <c r="T2983" s="4">
        <v>60</v>
      </c>
      <c r="U2983" s="4">
        <v>79</v>
      </c>
      <c r="V2983" s="13">
        <v>42</v>
      </c>
      <c r="W2983" s="4">
        <v>48</v>
      </c>
      <c r="X2983" s="4">
        <v>58</v>
      </c>
      <c r="Y2983">
        <f t="shared" ca="1" si="564"/>
        <v>0</v>
      </c>
      <c r="Z2983">
        <f t="shared" ca="1" si="565"/>
        <v>0</v>
      </c>
    </row>
    <row r="2984" spans="2:26" x14ac:dyDescent="0.25">
      <c r="B2984" s="11">
        <f t="shared" si="566"/>
        <v>44685.833333326125</v>
      </c>
      <c r="C2984" s="1">
        <f t="shared" si="557"/>
        <v>5</v>
      </c>
      <c r="D2984" s="1">
        <f t="shared" si="558"/>
        <v>3</v>
      </c>
      <c r="E2984" s="12">
        <f t="shared" si="559"/>
        <v>21</v>
      </c>
      <c r="F2984" s="124" t="str">
        <f t="shared" si="560"/>
        <v>0</v>
      </c>
      <c r="G2984" s="1">
        <f ca="1">(OFFSET(O2984,0,MATCH(Customer!$J$6,'CDH &amp; HDH'!$P$11:$X$11,0)))</f>
        <v>41</v>
      </c>
      <c r="H2984" s="1" t="str">
        <f t="shared" si="561"/>
        <v>Cooling</v>
      </c>
      <c r="I2984" s="1">
        <f ca="1">OFFSET(IF($H2984="Cooling",Customer!$C$25,Customer!$C$52),E2984,D2984)</f>
        <v>78</v>
      </c>
      <c r="J2984" s="1">
        <f ca="1">OFFSET(IF($H2984="Cooling",Customer!$L$25,Customer!$L$52),$E2984,$D2984)</f>
        <v>80</v>
      </c>
      <c r="K2984" s="16">
        <f t="shared" ca="1" si="555"/>
        <v>0</v>
      </c>
      <c r="L2984" s="16">
        <f t="shared" ca="1" si="556"/>
        <v>0</v>
      </c>
      <c r="M2984" s="17">
        <f t="shared" si="562"/>
        <v>0</v>
      </c>
      <c r="N2984" s="17">
        <f t="shared" si="563"/>
        <v>0</v>
      </c>
      <c r="O2984" s="4"/>
      <c r="P2984" s="4">
        <v>45</v>
      </c>
      <c r="Q2984" s="4">
        <v>57</v>
      </c>
      <c r="R2984" s="4">
        <v>54</v>
      </c>
      <c r="S2984" s="4">
        <v>59</v>
      </c>
      <c r="T2984" s="4">
        <v>60</v>
      </c>
      <c r="U2984" s="4">
        <v>77</v>
      </c>
      <c r="V2984" s="13">
        <v>41</v>
      </c>
      <c r="W2984" s="4">
        <v>46</v>
      </c>
      <c r="X2984" s="4">
        <v>57</v>
      </c>
      <c r="Y2984">
        <f t="shared" ca="1" si="564"/>
        <v>0</v>
      </c>
      <c r="Z2984">
        <f t="shared" ca="1" si="565"/>
        <v>0</v>
      </c>
    </row>
    <row r="2985" spans="2:26" x14ac:dyDescent="0.25">
      <c r="B2985" s="11">
        <f t="shared" si="566"/>
        <v>44685.87499999279</v>
      </c>
      <c r="C2985" s="1">
        <f t="shared" si="557"/>
        <v>5</v>
      </c>
      <c r="D2985" s="1">
        <f t="shared" si="558"/>
        <v>3</v>
      </c>
      <c r="E2985" s="12">
        <f t="shared" si="559"/>
        <v>22</v>
      </c>
      <c r="F2985" s="124" t="str">
        <f t="shared" si="560"/>
        <v>0</v>
      </c>
      <c r="G2985" s="1">
        <f ca="1">(OFFSET(O2985,0,MATCH(Customer!$J$6,'CDH &amp; HDH'!$P$11:$X$11,0)))</f>
        <v>41</v>
      </c>
      <c r="H2985" s="1" t="str">
        <f t="shared" si="561"/>
        <v>Cooling</v>
      </c>
      <c r="I2985" s="1">
        <f ca="1">OFFSET(IF($H2985="Cooling",Customer!$C$25,Customer!$C$52),E2985,D2985)</f>
        <v>78</v>
      </c>
      <c r="J2985" s="1">
        <f ca="1">OFFSET(IF($H2985="Cooling",Customer!$L$25,Customer!$L$52),$E2985,$D2985)</f>
        <v>80</v>
      </c>
      <c r="K2985" s="16">
        <f t="shared" ca="1" si="555"/>
        <v>0</v>
      </c>
      <c r="L2985" s="16">
        <f t="shared" ca="1" si="556"/>
        <v>0</v>
      </c>
      <c r="M2985" s="17">
        <f t="shared" si="562"/>
        <v>0</v>
      </c>
      <c r="N2985" s="17">
        <f t="shared" si="563"/>
        <v>0</v>
      </c>
      <c r="O2985" s="4"/>
      <c r="P2985" s="4">
        <v>45</v>
      </c>
      <c r="Q2985" s="4">
        <v>56</v>
      </c>
      <c r="R2985" s="4">
        <v>49</v>
      </c>
      <c r="S2985" s="4">
        <v>60</v>
      </c>
      <c r="T2985" s="4">
        <v>60</v>
      </c>
      <c r="U2985" s="4">
        <v>75</v>
      </c>
      <c r="V2985" s="13">
        <v>41</v>
      </c>
      <c r="W2985" s="4">
        <v>46</v>
      </c>
      <c r="X2985" s="4">
        <v>57</v>
      </c>
      <c r="Y2985">
        <f t="shared" ca="1" si="564"/>
        <v>0</v>
      </c>
      <c r="Z2985">
        <f t="shared" ca="1" si="565"/>
        <v>0</v>
      </c>
    </row>
    <row r="2986" spans="2:26" x14ac:dyDescent="0.25">
      <c r="B2986" s="11">
        <f t="shared" si="566"/>
        <v>44685.916666659454</v>
      </c>
      <c r="C2986" s="1">
        <f t="shared" si="557"/>
        <v>5</v>
      </c>
      <c r="D2986" s="1">
        <f t="shared" si="558"/>
        <v>3</v>
      </c>
      <c r="E2986" s="12">
        <f t="shared" si="559"/>
        <v>23</v>
      </c>
      <c r="F2986" s="124" t="str">
        <f t="shared" si="560"/>
        <v>0</v>
      </c>
      <c r="G2986" s="1">
        <f ca="1">(OFFSET(O2986,0,MATCH(Customer!$J$6,'CDH &amp; HDH'!$P$11:$X$11,0)))</f>
        <v>40</v>
      </c>
      <c r="H2986" s="1" t="str">
        <f t="shared" si="561"/>
        <v>Cooling</v>
      </c>
      <c r="I2986" s="1">
        <f ca="1">OFFSET(IF($H2986="Cooling",Customer!$C$25,Customer!$C$52),E2986,D2986)</f>
        <v>78</v>
      </c>
      <c r="J2986" s="1">
        <f ca="1">OFFSET(IF($H2986="Cooling",Customer!$L$25,Customer!$L$52),$E2986,$D2986)</f>
        <v>80</v>
      </c>
      <c r="K2986" s="16">
        <f t="shared" ca="1" si="555"/>
        <v>0</v>
      </c>
      <c r="L2986" s="16">
        <f t="shared" ca="1" si="556"/>
        <v>0</v>
      </c>
      <c r="M2986" s="17">
        <f t="shared" si="562"/>
        <v>0</v>
      </c>
      <c r="N2986" s="17">
        <f t="shared" si="563"/>
        <v>0</v>
      </c>
      <c r="O2986" s="4"/>
      <c r="P2986" s="4">
        <v>44</v>
      </c>
      <c r="Q2986" s="4">
        <v>53</v>
      </c>
      <c r="R2986" s="4">
        <v>50</v>
      </c>
      <c r="S2986" s="4">
        <v>60</v>
      </c>
      <c r="T2986" s="4">
        <v>54</v>
      </c>
      <c r="U2986" s="4">
        <v>73</v>
      </c>
      <c r="V2986" s="13">
        <v>40</v>
      </c>
      <c r="W2986" s="4">
        <v>45</v>
      </c>
      <c r="X2986" s="4">
        <v>57</v>
      </c>
      <c r="Y2986">
        <f t="shared" ca="1" si="564"/>
        <v>0</v>
      </c>
      <c r="Z2986">
        <f t="shared" ca="1" si="565"/>
        <v>0</v>
      </c>
    </row>
    <row r="2987" spans="2:26" x14ac:dyDescent="0.25">
      <c r="B2987" s="11">
        <f t="shared" si="566"/>
        <v>44685.958333326118</v>
      </c>
      <c r="C2987" s="1">
        <f t="shared" si="557"/>
        <v>5</v>
      </c>
      <c r="D2987" s="1">
        <f t="shared" si="558"/>
        <v>3</v>
      </c>
      <c r="E2987" s="12">
        <f t="shared" si="559"/>
        <v>24</v>
      </c>
      <c r="F2987" s="124" t="str">
        <f t="shared" si="560"/>
        <v>0</v>
      </c>
      <c r="G2987" s="1">
        <f ca="1">(OFFSET(O2987,0,MATCH(Customer!$J$6,'CDH &amp; HDH'!$P$11:$X$11,0)))</f>
        <v>40</v>
      </c>
      <c r="H2987" s="1" t="str">
        <f t="shared" si="561"/>
        <v>Cooling</v>
      </c>
      <c r="I2987" s="1">
        <f ca="1">OFFSET(IF($H2987="Cooling",Customer!$C$25,Customer!$C$52),E2987,D2987)</f>
        <v>78</v>
      </c>
      <c r="J2987" s="1">
        <f ca="1">OFFSET(IF($H2987="Cooling",Customer!$L$25,Customer!$L$52),$E2987,$D2987)</f>
        <v>80</v>
      </c>
      <c r="K2987" s="16">
        <f t="shared" ca="1" si="555"/>
        <v>0</v>
      </c>
      <c r="L2987" s="16">
        <f t="shared" ca="1" si="556"/>
        <v>0</v>
      </c>
      <c r="M2987" s="17">
        <f t="shared" si="562"/>
        <v>0</v>
      </c>
      <c r="N2987" s="17">
        <f t="shared" si="563"/>
        <v>0</v>
      </c>
      <c r="O2987" s="4"/>
      <c r="P2987" s="4">
        <v>43</v>
      </c>
      <c r="Q2987" s="4">
        <v>53</v>
      </c>
      <c r="R2987" s="4">
        <v>52</v>
      </c>
      <c r="S2987" s="4">
        <v>60</v>
      </c>
      <c r="T2987" s="4">
        <v>51</v>
      </c>
      <c r="U2987" s="4">
        <v>72</v>
      </c>
      <c r="V2987" s="13">
        <v>40</v>
      </c>
      <c r="W2987" s="4">
        <v>45</v>
      </c>
      <c r="X2987" s="4">
        <v>56</v>
      </c>
      <c r="Y2987">
        <f t="shared" ca="1" si="564"/>
        <v>0</v>
      </c>
      <c r="Z2987">
        <f t="shared" ca="1" si="565"/>
        <v>0</v>
      </c>
    </row>
    <row r="2988" spans="2:26" x14ac:dyDescent="0.25">
      <c r="B2988" s="11">
        <f t="shared" si="566"/>
        <v>44685.999999992782</v>
      </c>
      <c r="C2988" s="1">
        <f t="shared" si="557"/>
        <v>5</v>
      </c>
      <c r="D2988" s="1">
        <f t="shared" si="558"/>
        <v>4</v>
      </c>
      <c r="E2988" s="12">
        <f t="shared" si="559"/>
        <v>1</v>
      </c>
      <c r="F2988" s="124" t="str">
        <f t="shared" si="560"/>
        <v>0</v>
      </c>
      <c r="G2988" s="1">
        <f ca="1">(OFFSET(O2988,0,MATCH(Customer!$J$6,'CDH &amp; HDH'!$P$11:$X$11,0)))</f>
        <v>39</v>
      </c>
      <c r="H2988" s="1" t="str">
        <f t="shared" si="561"/>
        <v>Cooling</v>
      </c>
      <c r="I2988" s="1">
        <f ca="1">OFFSET(IF($H2988="Cooling",Customer!$C$25,Customer!$C$52),E2988,D2988)</f>
        <v>78</v>
      </c>
      <c r="J2988" s="1">
        <f ca="1">OFFSET(IF($H2988="Cooling",Customer!$L$25,Customer!$L$52),$E2988,$D2988)</f>
        <v>80</v>
      </c>
      <c r="K2988" s="16">
        <f t="shared" ca="1" si="555"/>
        <v>0</v>
      </c>
      <c r="L2988" s="16">
        <f t="shared" ca="1" si="556"/>
        <v>0</v>
      </c>
      <c r="M2988" s="17">
        <f t="shared" si="562"/>
        <v>0</v>
      </c>
      <c r="N2988" s="17">
        <f t="shared" si="563"/>
        <v>0</v>
      </c>
      <c r="O2988" s="4"/>
      <c r="P2988" s="4">
        <v>43</v>
      </c>
      <c r="Q2988" s="4">
        <v>52</v>
      </c>
      <c r="R2988" s="4">
        <v>53</v>
      </c>
      <c r="S2988" s="4">
        <v>61</v>
      </c>
      <c r="T2988" s="4">
        <v>51</v>
      </c>
      <c r="U2988" s="4">
        <v>71</v>
      </c>
      <c r="V2988" s="13">
        <v>39</v>
      </c>
      <c r="W2988" s="4">
        <v>45</v>
      </c>
      <c r="X2988" s="4">
        <v>55</v>
      </c>
      <c r="Y2988">
        <f t="shared" ca="1" si="564"/>
        <v>0</v>
      </c>
      <c r="Z2988">
        <f t="shared" ca="1" si="565"/>
        <v>0</v>
      </c>
    </row>
    <row r="2989" spans="2:26" x14ac:dyDescent="0.25">
      <c r="B2989" s="11">
        <f t="shared" si="566"/>
        <v>44686.041666659446</v>
      </c>
      <c r="C2989" s="1">
        <f t="shared" si="557"/>
        <v>5</v>
      </c>
      <c r="D2989" s="1">
        <f t="shared" si="558"/>
        <v>4</v>
      </c>
      <c r="E2989" s="12">
        <f t="shared" si="559"/>
        <v>2</v>
      </c>
      <c r="F2989" s="124" t="str">
        <f t="shared" si="560"/>
        <v>0</v>
      </c>
      <c r="G2989" s="1">
        <f ca="1">(OFFSET(O2989,0,MATCH(Customer!$J$6,'CDH &amp; HDH'!$P$11:$X$11,0)))</f>
        <v>38</v>
      </c>
      <c r="H2989" s="1" t="str">
        <f t="shared" si="561"/>
        <v>Cooling</v>
      </c>
      <c r="I2989" s="1">
        <f ca="1">OFFSET(IF($H2989="Cooling",Customer!$C$25,Customer!$C$52),E2989,D2989)</f>
        <v>78</v>
      </c>
      <c r="J2989" s="1">
        <f ca="1">OFFSET(IF($H2989="Cooling",Customer!$L$25,Customer!$L$52),$E2989,$D2989)</f>
        <v>80</v>
      </c>
      <c r="K2989" s="16">
        <f t="shared" ca="1" si="555"/>
        <v>0</v>
      </c>
      <c r="L2989" s="16">
        <f t="shared" ca="1" si="556"/>
        <v>0</v>
      </c>
      <c r="M2989" s="17">
        <f t="shared" si="562"/>
        <v>0</v>
      </c>
      <c r="N2989" s="17">
        <f t="shared" si="563"/>
        <v>0</v>
      </c>
      <c r="O2989" s="4"/>
      <c r="P2989" s="4">
        <v>43</v>
      </c>
      <c r="Q2989" s="4">
        <v>51</v>
      </c>
      <c r="R2989" s="4">
        <v>50</v>
      </c>
      <c r="S2989" s="4">
        <v>62</v>
      </c>
      <c r="T2989" s="4">
        <v>51</v>
      </c>
      <c r="U2989" s="4">
        <v>71</v>
      </c>
      <c r="V2989" s="13">
        <v>38</v>
      </c>
      <c r="W2989" s="4">
        <v>44</v>
      </c>
      <c r="X2989" s="4">
        <v>55</v>
      </c>
      <c r="Y2989">
        <f t="shared" ca="1" si="564"/>
        <v>0</v>
      </c>
      <c r="Z2989">
        <f t="shared" ca="1" si="565"/>
        <v>0</v>
      </c>
    </row>
    <row r="2990" spans="2:26" x14ac:dyDescent="0.25">
      <c r="B2990" s="11">
        <f t="shared" si="566"/>
        <v>44686.083333326111</v>
      </c>
      <c r="C2990" s="1">
        <f t="shared" si="557"/>
        <v>5</v>
      </c>
      <c r="D2990" s="1">
        <f t="shared" si="558"/>
        <v>4</v>
      </c>
      <c r="E2990" s="12">
        <f t="shared" si="559"/>
        <v>3</v>
      </c>
      <c r="F2990" s="124" t="str">
        <f t="shared" si="560"/>
        <v>0</v>
      </c>
      <c r="G2990" s="1">
        <f ca="1">(OFFSET(O2990,0,MATCH(Customer!$J$6,'CDH &amp; HDH'!$P$11:$X$11,0)))</f>
        <v>37</v>
      </c>
      <c r="H2990" s="1" t="str">
        <f t="shared" si="561"/>
        <v>Cooling</v>
      </c>
      <c r="I2990" s="1">
        <f ca="1">OFFSET(IF($H2990="Cooling",Customer!$C$25,Customer!$C$52),E2990,D2990)</f>
        <v>78</v>
      </c>
      <c r="J2990" s="1">
        <f ca="1">OFFSET(IF($H2990="Cooling",Customer!$L$25,Customer!$L$52),$E2990,$D2990)</f>
        <v>80</v>
      </c>
      <c r="K2990" s="16">
        <f t="shared" ca="1" si="555"/>
        <v>0</v>
      </c>
      <c r="L2990" s="16">
        <f t="shared" ca="1" si="556"/>
        <v>0</v>
      </c>
      <c r="M2990" s="17">
        <f t="shared" si="562"/>
        <v>0</v>
      </c>
      <c r="N2990" s="17">
        <f t="shared" si="563"/>
        <v>0</v>
      </c>
      <c r="O2990" s="4"/>
      <c r="P2990" s="4">
        <v>43</v>
      </c>
      <c r="Q2990" s="4">
        <v>51</v>
      </c>
      <c r="R2990" s="4">
        <v>46</v>
      </c>
      <c r="S2990" s="4">
        <v>61</v>
      </c>
      <c r="T2990" s="4">
        <v>52</v>
      </c>
      <c r="U2990" s="4">
        <v>72</v>
      </c>
      <c r="V2990" s="13">
        <v>37</v>
      </c>
      <c r="W2990" s="4">
        <v>45</v>
      </c>
      <c r="X2990" s="4">
        <v>54</v>
      </c>
      <c r="Y2990">
        <f t="shared" ca="1" si="564"/>
        <v>0</v>
      </c>
      <c r="Z2990">
        <f t="shared" ca="1" si="565"/>
        <v>0</v>
      </c>
    </row>
    <row r="2991" spans="2:26" x14ac:dyDescent="0.25">
      <c r="B2991" s="11">
        <f t="shared" si="566"/>
        <v>44686.124999992775</v>
      </c>
      <c r="C2991" s="1">
        <f t="shared" si="557"/>
        <v>5</v>
      </c>
      <c r="D2991" s="1">
        <f t="shared" si="558"/>
        <v>4</v>
      </c>
      <c r="E2991" s="12">
        <f t="shared" si="559"/>
        <v>4</v>
      </c>
      <c r="F2991" s="124" t="str">
        <f t="shared" si="560"/>
        <v>0</v>
      </c>
      <c r="G2991" s="1">
        <f ca="1">(OFFSET(O2991,0,MATCH(Customer!$J$6,'CDH &amp; HDH'!$P$11:$X$11,0)))</f>
        <v>35</v>
      </c>
      <c r="H2991" s="1" t="str">
        <f t="shared" si="561"/>
        <v>Cooling</v>
      </c>
      <c r="I2991" s="1">
        <f ca="1">OFFSET(IF($H2991="Cooling",Customer!$C$25,Customer!$C$52),E2991,D2991)</f>
        <v>78</v>
      </c>
      <c r="J2991" s="1">
        <f ca="1">OFFSET(IF($H2991="Cooling",Customer!$L$25,Customer!$L$52),$E2991,$D2991)</f>
        <v>80</v>
      </c>
      <c r="K2991" s="16">
        <f t="shared" ca="1" si="555"/>
        <v>0</v>
      </c>
      <c r="L2991" s="16">
        <f t="shared" ca="1" si="556"/>
        <v>0</v>
      </c>
      <c r="M2991" s="17">
        <f t="shared" si="562"/>
        <v>0</v>
      </c>
      <c r="N2991" s="17">
        <f t="shared" si="563"/>
        <v>0</v>
      </c>
      <c r="O2991" s="4"/>
      <c r="P2991" s="4">
        <v>43</v>
      </c>
      <c r="Q2991" s="4">
        <v>49</v>
      </c>
      <c r="R2991" s="4">
        <v>43</v>
      </c>
      <c r="S2991" s="4">
        <v>62</v>
      </c>
      <c r="T2991" s="4">
        <v>49</v>
      </c>
      <c r="U2991" s="4">
        <v>69</v>
      </c>
      <c r="V2991" s="13">
        <v>35</v>
      </c>
      <c r="W2991" s="4">
        <v>45</v>
      </c>
      <c r="X2991" s="4">
        <v>54</v>
      </c>
      <c r="Y2991">
        <f t="shared" ca="1" si="564"/>
        <v>0</v>
      </c>
      <c r="Z2991">
        <f t="shared" ca="1" si="565"/>
        <v>0</v>
      </c>
    </row>
    <row r="2992" spans="2:26" x14ac:dyDescent="0.25">
      <c r="B2992" s="11">
        <f t="shared" si="566"/>
        <v>44686.166666659439</v>
      </c>
      <c r="C2992" s="1">
        <f t="shared" si="557"/>
        <v>5</v>
      </c>
      <c r="D2992" s="1">
        <f t="shared" si="558"/>
        <v>4</v>
      </c>
      <c r="E2992" s="12">
        <f t="shared" si="559"/>
        <v>5</v>
      </c>
      <c r="F2992" s="124" t="str">
        <f t="shared" si="560"/>
        <v>0</v>
      </c>
      <c r="G2992" s="1">
        <f ca="1">(OFFSET(O2992,0,MATCH(Customer!$J$6,'CDH &amp; HDH'!$P$11:$X$11,0)))</f>
        <v>35</v>
      </c>
      <c r="H2992" s="1" t="str">
        <f t="shared" si="561"/>
        <v>Cooling</v>
      </c>
      <c r="I2992" s="1">
        <f ca="1">OFFSET(IF($H2992="Cooling",Customer!$C$25,Customer!$C$52),E2992,D2992)</f>
        <v>78</v>
      </c>
      <c r="J2992" s="1">
        <f ca="1">OFFSET(IF($H2992="Cooling",Customer!$L$25,Customer!$L$52),$E2992,$D2992)</f>
        <v>80</v>
      </c>
      <c r="K2992" s="16">
        <f t="shared" ca="1" si="555"/>
        <v>0</v>
      </c>
      <c r="L2992" s="16">
        <f t="shared" ca="1" si="556"/>
        <v>0</v>
      </c>
      <c r="M2992" s="17">
        <f t="shared" si="562"/>
        <v>0</v>
      </c>
      <c r="N2992" s="17">
        <f t="shared" si="563"/>
        <v>0</v>
      </c>
      <c r="O2992" s="4"/>
      <c r="P2992" s="4">
        <v>44</v>
      </c>
      <c r="Q2992" s="4">
        <v>49</v>
      </c>
      <c r="R2992" s="4">
        <v>46</v>
      </c>
      <c r="S2992" s="4">
        <v>59</v>
      </c>
      <c r="T2992" s="4">
        <v>48</v>
      </c>
      <c r="U2992" s="4">
        <v>69</v>
      </c>
      <c r="V2992" s="13">
        <v>35</v>
      </c>
      <c r="W2992" s="4">
        <v>46</v>
      </c>
      <c r="X2992" s="4">
        <v>55</v>
      </c>
      <c r="Y2992">
        <f t="shared" ca="1" si="564"/>
        <v>0</v>
      </c>
      <c r="Z2992">
        <f t="shared" ca="1" si="565"/>
        <v>0</v>
      </c>
    </row>
    <row r="2993" spans="2:26" x14ac:dyDescent="0.25">
      <c r="B2993" s="11">
        <f t="shared" si="566"/>
        <v>44686.208333326103</v>
      </c>
      <c r="C2993" s="1">
        <f t="shared" si="557"/>
        <v>5</v>
      </c>
      <c r="D2993" s="1">
        <f t="shared" si="558"/>
        <v>4</v>
      </c>
      <c r="E2993" s="12">
        <f t="shared" si="559"/>
        <v>6</v>
      </c>
      <c r="F2993" s="124" t="str">
        <f t="shared" si="560"/>
        <v>0</v>
      </c>
      <c r="G2993" s="1">
        <f ca="1">(OFFSET(O2993,0,MATCH(Customer!$J$6,'CDH &amp; HDH'!$P$11:$X$11,0)))</f>
        <v>35</v>
      </c>
      <c r="H2993" s="1" t="str">
        <f t="shared" si="561"/>
        <v>Cooling</v>
      </c>
      <c r="I2993" s="1">
        <f ca="1">OFFSET(IF($H2993="Cooling",Customer!$C$25,Customer!$C$52),E2993,D2993)</f>
        <v>78</v>
      </c>
      <c r="J2993" s="1">
        <f ca="1">OFFSET(IF($H2993="Cooling",Customer!$L$25,Customer!$L$52),$E2993,$D2993)</f>
        <v>80</v>
      </c>
      <c r="K2993" s="16">
        <f t="shared" ca="1" si="555"/>
        <v>0</v>
      </c>
      <c r="L2993" s="16">
        <f t="shared" ca="1" si="556"/>
        <v>0</v>
      </c>
      <c r="M2993" s="17">
        <f t="shared" si="562"/>
        <v>0</v>
      </c>
      <c r="N2993" s="17">
        <f t="shared" si="563"/>
        <v>0</v>
      </c>
      <c r="O2993" s="4"/>
      <c r="P2993" s="4">
        <v>44</v>
      </c>
      <c r="Q2993" s="4">
        <v>50</v>
      </c>
      <c r="R2993" s="4">
        <v>50</v>
      </c>
      <c r="S2993" s="4">
        <v>59</v>
      </c>
      <c r="T2993" s="4">
        <v>50</v>
      </c>
      <c r="U2993" s="4">
        <v>68</v>
      </c>
      <c r="V2993" s="13">
        <v>35</v>
      </c>
      <c r="W2993" s="4">
        <v>46</v>
      </c>
      <c r="X2993" s="4">
        <v>54</v>
      </c>
      <c r="Y2993">
        <f t="shared" ca="1" si="564"/>
        <v>0</v>
      </c>
      <c r="Z2993">
        <f t="shared" ca="1" si="565"/>
        <v>0</v>
      </c>
    </row>
    <row r="2994" spans="2:26" x14ac:dyDescent="0.25">
      <c r="B2994" s="11">
        <f t="shared" si="566"/>
        <v>44686.249999992768</v>
      </c>
      <c r="C2994" s="1">
        <f t="shared" si="557"/>
        <v>5</v>
      </c>
      <c r="D2994" s="1">
        <f t="shared" si="558"/>
        <v>4</v>
      </c>
      <c r="E2994" s="12">
        <f t="shared" si="559"/>
        <v>7</v>
      </c>
      <c r="F2994" s="124" t="str">
        <f t="shared" si="560"/>
        <v>0</v>
      </c>
      <c r="G2994" s="1">
        <f ca="1">(OFFSET(O2994,0,MATCH(Customer!$J$6,'CDH &amp; HDH'!$P$11:$X$11,0)))</f>
        <v>37</v>
      </c>
      <c r="H2994" s="1" t="str">
        <f t="shared" si="561"/>
        <v>Cooling</v>
      </c>
      <c r="I2994" s="1">
        <f ca="1">OFFSET(IF($H2994="Cooling",Customer!$C$25,Customer!$C$52),E2994,D2994)</f>
        <v>78</v>
      </c>
      <c r="J2994" s="1">
        <f ca="1">OFFSET(IF($H2994="Cooling",Customer!$L$25,Customer!$L$52),$E2994,$D2994)</f>
        <v>80</v>
      </c>
      <c r="K2994" s="16">
        <f t="shared" ca="1" si="555"/>
        <v>0</v>
      </c>
      <c r="L2994" s="16">
        <f t="shared" ca="1" si="556"/>
        <v>0</v>
      </c>
      <c r="M2994" s="17">
        <f t="shared" si="562"/>
        <v>0</v>
      </c>
      <c r="N2994" s="17">
        <f t="shared" si="563"/>
        <v>0</v>
      </c>
      <c r="O2994" s="4"/>
      <c r="P2994" s="4">
        <v>47</v>
      </c>
      <c r="Q2994" s="4">
        <v>51</v>
      </c>
      <c r="R2994" s="4">
        <v>53</v>
      </c>
      <c r="S2994" s="4">
        <v>61</v>
      </c>
      <c r="T2994" s="4">
        <v>53</v>
      </c>
      <c r="U2994" s="4">
        <v>70</v>
      </c>
      <c r="V2994" s="13">
        <v>37</v>
      </c>
      <c r="W2994" s="4">
        <v>47</v>
      </c>
      <c r="X2994" s="4">
        <v>56</v>
      </c>
      <c r="Y2994">
        <f t="shared" ca="1" si="564"/>
        <v>0</v>
      </c>
      <c r="Z2994">
        <f t="shared" ca="1" si="565"/>
        <v>0</v>
      </c>
    </row>
    <row r="2995" spans="2:26" x14ac:dyDescent="0.25">
      <c r="B2995" s="11">
        <f t="shared" si="566"/>
        <v>44686.291666659432</v>
      </c>
      <c r="C2995" s="1">
        <f t="shared" si="557"/>
        <v>5</v>
      </c>
      <c r="D2995" s="1">
        <f t="shared" si="558"/>
        <v>4</v>
      </c>
      <c r="E2995" s="12">
        <f t="shared" si="559"/>
        <v>8</v>
      </c>
      <c r="F2995" s="124" t="str">
        <f t="shared" si="560"/>
        <v>0</v>
      </c>
      <c r="G2995" s="1">
        <f ca="1">(OFFSET(O2995,0,MATCH(Customer!$J$6,'CDH &amp; HDH'!$P$11:$X$11,0)))</f>
        <v>42</v>
      </c>
      <c r="H2995" s="1" t="str">
        <f t="shared" si="561"/>
        <v>Cooling</v>
      </c>
      <c r="I2995" s="1">
        <f ca="1">OFFSET(IF($H2995="Cooling",Customer!$C$25,Customer!$C$52),E2995,D2995)</f>
        <v>72</v>
      </c>
      <c r="J2995" s="1">
        <f ca="1">OFFSET(IF($H2995="Cooling",Customer!$L$25,Customer!$L$52),$E2995,$D2995)</f>
        <v>77</v>
      </c>
      <c r="K2995" s="16">
        <f t="shared" ca="1" si="555"/>
        <v>0</v>
      </c>
      <c r="L2995" s="16">
        <f t="shared" ca="1" si="556"/>
        <v>0</v>
      </c>
      <c r="M2995" s="17">
        <f t="shared" si="562"/>
        <v>0</v>
      </c>
      <c r="N2995" s="17">
        <f t="shared" si="563"/>
        <v>0</v>
      </c>
      <c r="O2995" s="4"/>
      <c r="P2995" s="4">
        <v>49</v>
      </c>
      <c r="Q2995" s="4">
        <v>52</v>
      </c>
      <c r="R2995" s="4">
        <v>59</v>
      </c>
      <c r="S2995" s="4">
        <v>67</v>
      </c>
      <c r="T2995" s="4">
        <v>58</v>
      </c>
      <c r="U2995" s="4">
        <v>76</v>
      </c>
      <c r="V2995" s="13">
        <v>42</v>
      </c>
      <c r="W2995" s="4">
        <v>52</v>
      </c>
      <c r="X2995" s="4">
        <v>57</v>
      </c>
      <c r="Y2995">
        <f t="shared" ca="1" si="564"/>
        <v>0</v>
      </c>
      <c r="Z2995">
        <f t="shared" ca="1" si="565"/>
        <v>0</v>
      </c>
    </row>
    <row r="2996" spans="2:26" x14ac:dyDescent="0.25">
      <c r="B2996" s="11">
        <f t="shared" si="566"/>
        <v>44686.333333326096</v>
      </c>
      <c r="C2996" s="1">
        <f t="shared" si="557"/>
        <v>5</v>
      </c>
      <c r="D2996" s="1">
        <f t="shared" si="558"/>
        <v>4</v>
      </c>
      <c r="E2996" s="12">
        <f t="shared" si="559"/>
        <v>9</v>
      </c>
      <c r="F2996" s="124" t="str">
        <f t="shared" si="560"/>
        <v>0</v>
      </c>
      <c r="G2996" s="1">
        <f ca="1">(OFFSET(O2996,0,MATCH(Customer!$J$6,'CDH &amp; HDH'!$P$11:$X$11,0)))</f>
        <v>44</v>
      </c>
      <c r="H2996" s="1" t="str">
        <f t="shared" si="561"/>
        <v>Cooling</v>
      </c>
      <c r="I2996" s="1">
        <f ca="1">OFFSET(IF($H2996="Cooling",Customer!$C$25,Customer!$C$52),E2996,D2996)</f>
        <v>72</v>
      </c>
      <c r="J2996" s="1">
        <f ca="1">OFFSET(IF($H2996="Cooling",Customer!$L$25,Customer!$L$52),$E2996,$D2996)</f>
        <v>77</v>
      </c>
      <c r="K2996" s="16">
        <f t="shared" ca="1" si="555"/>
        <v>0</v>
      </c>
      <c r="L2996" s="16">
        <f t="shared" ca="1" si="556"/>
        <v>0</v>
      </c>
      <c r="M2996" s="17">
        <f t="shared" si="562"/>
        <v>0</v>
      </c>
      <c r="N2996" s="17">
        <f t="shared" si="563"/>
        <v>0</v>
      </c>
      <c r="O2996" s="4"/>
      <c r="P2996" s="4">
        <v>54</v>
      </c>
      <c r="Q2996" s="4">
        <v>56</v>
      </c>
      <c r="R2996" s="4">
        <v>64</v>
      </c>
      <c r="S2996" s="4">
        <v>69</v>
      </c>
      <c r="T2996" s="4">
        <v>62</v>
      </c>
      <c r="U2996" s="4">
        <v>75</v>
      </c>
      <c r="V2996" s="13">
        <v>44</v>
      </c>
      <c r="W2996" s="4">
        <v>52</v>
      </c>
      <c r="X2996" s="4">
        <v>58</v>
      </c>
      <c r="Y2996">
        <f t="shared" ca="1" si="564"/>
        <v>0</v>
      </c>
      <c r="Z2996">
        <f t="shared" ca="1" si="565"/>
        <v>0</v>
      </c>
    </row>
    <row r="2997" spans="2:26" x14ac:dyDescent="0.25">
      <c r="B2997" s="11">
        <f t="shared" si="566"/>
        <v>44686.37499999276</v>
      </c>
      <c r="C2997" s="1">
        <f t="shared" si="557"/>
        <v>5</v>
      </c>
      <c r="D2997" s="1">
        <f t="shared" si="558"/>
        <v>4</v>
      </c>
      <c r="E2997" s="12">
        <f t="shared" si="559"/>
        <v>10</v>
      </c>
      <c r="F2997" s="124" t="str">
        <f t="shared" si="560"/>
        <v>0</v>
      </c>
      <c r="G2997" s="1">
        <f ca="1">(OFFSET(O2997,0,MATCH(Customer!$J$6,'CDH &amp; HDH'!$P$11:$X$11,0)))</f>
        <v>46</v>
      </c>
      <c r="H2997" s="1" t="str">
        <f t="shared" si="561"/>
        <v>Cooling</v>
      </c>
      <c r="I2997" s="1">
        <f ca="1">OFFSET(IF($H2997="Cooling",Customer!$C$25,Customer!$C$52),E2997,D2997)</f>
        <v>72</v>
      </c>
      <c r="J2997" s="1">
        <f ca="1">OFFSET(IF($H2997="Cooling",Customer!$L$25,Customer!$L$52),$E2997,$D2997)</f>
        <v>77</v>
      </c>
      <c r="K2997" s="16">
        <f t="shared" ca="1" si="555"/>
        <v>0</v>
      </c>
      <c r="L2997" s="16">
        <f t="shared" ca="1" si="556"/>
        <v>0</v>
      </c>
      <c r="M2997" s="17">
        <f t="shared" si="562"/>
        <v>0</v>
      </c>
      <c r="N2997" s="17">
        <f t="shared" si="563"/>
        <v>0</v>
      </c>
      <c r="O2997" s="4"/>
      <c r="P2997" s="4">
        <v>55</v>
      </c>
      <c r="Q2997" s="4">
        <v>59</v>
      </c>
      <c r="R2997" s="4">
        <v>70</v>
      </c>
      <c r="S2997" s="4">
        <v>70</v>
      </c>
      <c r="T2997" s="4">
        <v>66</v>
      </c>
      <c r="U2997" s="4">
        <v>75</v>
      </c>
      <c r="V2997" s="13">
        <v>46</v>
      </c>
      <c r="W2997" s="4">
        <v>54</v>
      </c>
      <c r="X2997" s="4">
        <v>59</v>
      </c>
      <c r="Y2997">
        <f t="shared" ca="1" si="564"/>
        <v>0</v>
      </c>
      <c r="Z2997">
        <f t="shared" ca="1" si="565"/>
        <v>0</v>
      </c>
    </row>
    <row r="2998" spans="2:26" x14ac:dyDescent="0.25">
      <c r="B2998" s="11">
        <f t="shared" si="566"/>
        <v>44686.416666659425</v>
      </c>
      <c r="C2998" s="1">
        <f t="shared" si="557"/>
        <v>5</v>
      </c>
      <c r="D2998" s="1">
        <f t="shared" si="558"/>
        <v>4</v>
      </c>
      <c r="E2998" s="12">
        <f t="shared" si="559"/>
        <v>11</v>
      </c>
      <c r="F2998" s="124" t="str">
        <f t="shared" si="560"/>
        <v>0</v>
      </c>
      <c r="G2998" s="1">
        <f ca="1">(OFFSET(O2998,0,MATCH(Customer!$J$6,'CDH &amp; HDH'!$P$11:$X$11,0)))</f>
        <v>47</v>
      </c>
      <c r="H2998" s="1" t="str">
        <f t="shared" si="561"/>
        <v>Cooling</v>
      </c>
      <c r="I2998" s="1">
        <f ca="1">OFFSET(IF($H2998="Cooling",Customer!$C$25,Customer!$C$52),E2998,D2998)</f>
        <v>72</v>
      </c>
      <c r="J2998" s="1">
        <f ca="1">OFFSET(IF($H2998="Cooling",Customer!$L$25,Customer!$L$52),$E2998,$D2998)</f>
        <v>77</v>
      </c>
      <c r="K2998" s="16">
        <f t="shared" ca="1" si="555"/>
        <v>0</v>
      </c>
      <c r="L2998" s="16">
        <f t="shared" ca="1" si="556"/>
        <v>0</v>
      </c>
      <c r="M2998" s="17">
        <f t="shared" si="562"/>
        <v>0</v>
      </c>
      <c r="N2998" s="17">
        <f t="shared" si="563"/>
        <v>0</v>
      </c>
      <c r="O2998" s="4"/>
      <c r="P2998" s="4">
        <v>53</v>
      </c>
      <c r="Q2998" s="4">
        <v>60</v>
      </c>
      <c r="R2998" s="4">
        <v>71</v>
      </c>
      <c r="S2998" s="4">
        <v>71</v>
      </c>
      <c r="T2998" s="4">
        <v>68</v>
      </c>
      <c r="U2998" s="4">
        <v>76</v>
      </c>
      <c r="V2998" s="13">
        <v>47</v>
      </c>
      <c r="W2998" s="4">
        <v>55</v>
      </c>
      <c r="X2998" s="4">
        <v>58</v>
      </c>
      <c r="Y2998">
        <f t="shared" ca="1" si="564"/>
        <v>0</v>
      </c>
      <c r="Z2998">
        <f t="shared" ca="1" si="565"/>
        <v>0</v>
      </c>
    </row>
    <row r="2999" spans="2:26" x14ac:dyDescent="0.25">
      <c r="B2999" s="11">
        <f t="shared" si="566"/>
        <v>44686.458333326089</v>
      </c>
      <c r="C2999" s="1">
        <f t="shared" si="557"/>
        <v>5</v>
      </c>
      <c r="D2999" s="1">
        <f t="shared" si="558"/>
        <v>4</v>
      </c>
      <c r="E2999" s="12">
        <f t="shared" si="559"/>
        <v>12</v>
      </c>
      <c r="F2999" s="124" t="str">
        <f t="shared" si="560"/>
        <v>0</v>
      </c>
      <c r="G2999" s="1">
        <f ca="1">(OFFSET(O2999,0,MATCH(Customer!$J$6,'CDH &amp; HDH'!$P$11:$X$11,0)))</f>
        <v>50</v>
      </c>
      <c r="H2999" s="1" t="str">
        <f t="shared" si="561"/>
        <v>Cooling</v>
      </c>
      <c r="I2999" s="1">
        <f ca="1">OFFSET(IF($H2999="Cooling",Customer!$C$25,Customer!$C$52),E2999,D2999)</f>
        <v>72</v>
      </c>
      <c r="J2999" s="1">
        <f ca="1">OFFSET(IF($H2999="Cooling",Customer!$L$25,Customer!$L$52),$E2999,$D2999)</f>
        <v>77</v>
      </c>
      <c r="K2999" s="16">
        <f t="shared" ca="1" si="555"/>
        <v>0</v>
      </c>
      <c r="L2999" s="16">
        <f t="shared" ca="1" si="556"/>
        <v>0</v>
      </c>
      <c r="M2999" s="17">
        <f t="shared" si="562"/>
        <v>0</v>
      </c>
      <c r="N2999" s="17">
        <f t="shared" si="563"/>
        <v>0</v>
      </c>
      <c r="O2999" s="4"/>
      <c r="P2999" s="4">
        <v>52</v>
      </c>
      <c r="Q2999" s="4">
        <v>60</v>
      </c>
      <c r="R2999" s="4">
        <v>73</v>
      </c>
      <c r="S2999" s="4">
        <v>72</v>
      </c>
      <c r="T2999" s="4">
        <v>71</v>
      </c>
      <c r="U2999" s="4">
        <v>77</v>
      </c>
      <c r="V2999" s="13">
        <v>50</v>
      </c>
      <c r="W2999" s="4">
        <v>55</v>
      </c>
      <c r="X2999" s="4">
        <v>58</v>
      </c>
      <c r="Y2999">
        <f t="shared" ca="1" si="564"/>
        <v>0</v>
      </c>
      <c r="Z2999">
        <f t="shared" ca="1" si="565"/>
        <v>0</v>
      </c>
    </row>
    <row r="3000" spans="2:26" x14ac:dyDescent="0.25">
      <c r="B3000" s="11">
        <f t="shared" si="566"/>
        <v>44686.499999992753</v>
      </c>
      <c r="C3000" s="1">
        <f t="shared" si="557"/>
        <v>5</v>
      </c>
      <c r="D3000" s="1">
        <f t="shared" si="558"/>
        <v>4</v>
      </c>
      <c r="E3000" s="12">
        <f t="shared" si="559"/>
        <v>13</v>
      </c>
      <c r="F3000" s="124" t="str">
        <f t="shared" si="560"/>
        <v>0</v>
      </c>
      <c r="G3000" s="1">
        <f ca="1">(OFFSET(O3000,0,MATCH(Customer!$J$6,'CDH &amp; HDH'!$P$11:$X$11,0)))</f>
        <v>53</v>
      </c>
      <c r="H3000" s="1" t="str">
        <f t="shared" si="561"/>
        <v>Cooling</v>
      </c>
      <c r="I3000" s="1">
        <f ca="1">OFFSET(IF($H3000="Cooling",Customer!$C$25,Customer!$C$52),E3000,D3000)</f>
        <v>72</v>
      </c>
      <c r="J3000" s="1">
        <f ca="1">OFFSET(IF($H3000="Cooling",Customer!$L$25,Customer!$L$52),$E3000,$D3000)</f>
        <v>77</v>
      </c>
      <c r="K3000" s="16">
        <f t="shared" ca="1" si="555"/>
        <v>0</v>
      </c>
      <c r="L3000" s="16">
        <f t="shared" ca="1" si="556"/>
        <v>0</v>
      </c>
      <c r="M3000" s="17">
        <f t="shared" si="562"/>
        <v>0</v>
      </c>
      <c r="N3000" s="17">
        <f t="shared" si="563"/>
        <v>0</v>
      </c>
      <c r="O3000" s="4"/>
      <c r="P3000" s="4">
        <v>51</v>
      </c>
      <c r="Q3000" s="4">
        <v>60</v>
      </c>
      <c r="R3000" s="4">
        <v>74</v>
      </c>
      <c r="S3000" s="4">
        <v>75</v>
      </c>
      <c r="T3000" s="4">
        <v>73</v>
      </c>
      <c r="U3000" s="4">
        <v>77</v>
      </c>
      <c r="V3000" s="13">
        <v>53</v>
      </c>
      <c r="W3000" s="4">
        <v>53</v>
      </c>
      <c r="X3000" s="4">
        <v>59</v>
      </c>
      <c r="Y3000">
        <f t="shared" ca="1" si="564"/>
        <v>0</v>
      </c>
      <c r="Z3000">
        <f t="shared" ca="1" si="565"/>
        <v>0</v>
      </c>
    </row>
    <row r="3001" spans="2:26" x14ac:dyDescent="0.25">
      <c r="B3001" s="11">
        <f t="shared" si="566"/>
        <v>44686.541666659417</v>
      </c>
      <c r="C3001" s="1">
        <f t="shared" si="557"/>
        <v>5</v>
      </c>
      <c r="D3001" s="1">
        <f t="shared" si="558"/>
        <v>4</v>
      </c>
      <c r="E3001" s="12">
        <f t="shared" si="559"/>
        <v>14</v>
      </c>
      <c r="F3001" s="124" t="str">
        <f t="shared" si="560"/>
        <v>0</v>
      </c>
      <c r="G3001" s="1">
        <f ca="1">(OFFSET(O3001,0,MATCH(Customer!$J$6,'CDH &amp; HDH'!$P$11:$X$11,0)))</f>
        <v>54</v>
      </c>
      <c r="H3001" s="1" t="str">
        <f t="shared" si="561"/>
        <v>Cooling</v>
      </c>
      <c r="I3001" s="1">
        <f ca="1">OFFSET(IF($H3001="Cooling",Customer!$C$25,Customer!$C$52),E3001,D3001)</f>
        <v>72</v>
      </c>
      <c r="J3001" s="1">
        <f ca="1">OFFSET(IF($H3001="Cooling",Customer!$L$25,Customer!$L$52),$E3001,$D3001)</f>
        <v>77</v>
      </c>
      <c r="K3001" s="16">
        <f t="shared" ca="1" si="555"/>
        <v>0</v>
      </c>
      <c r="L3001" s="16">
        <f t="shared" ca="1" si="556"/>
        <v>0</v>
      </c>
      <c r="M3001" s="17">
        <f t="shared" si="562"/>
        <v>0</v>
      </c>
      <c r="N3001" s="17">
        <f t="shared" si="563"/>
        <v>0</v>
      </c>
      <c r="O3001" s="4"/>
      <c r="P3001" s="4">
        <v>49</v>
      </c>
      <c r="Q3001" s="4">
        <v>58</v>
      </c>
      <c r="R3001" s="4">
        <v>75</v>
      </c>
      <c r="S3001" s="4">
        <v>78</v>
      </c>
      <c r="T3001" s="4">
        <v>75</v>
      </c>
      <c r="U3001" s="4">
        <v>75</v>
      </c>
      <c r="V3001" s="13">
        <v>54</v>
      </c>
      <c r="W3001" s="4">
        <v>48</v>
      </c>
      <c r="X3001" s="4">
        <v>58</v>
      </c>
      <c r="Y3001">
        <f t="shared" ca="1" si="564"/>
        <v>0</v>
      </c>
      <c r="Z3001">
        <f t="shared" ca="1" si="565"/>
        <v>0</v>
      </c>
    </row>
    <row r="3002" spans="2:26" x14ac:dyDescent="0.25">
      <c r="B3002" s="11">
        <f t="shared" si="566"/>
        <v>44686.583333326082</v>
      </c>
      <c r="C3002" s="1">
        <f t="shared" si="557"/>
        <v>5</v>
      </c>
      <c r="D3002" s="1">
        <f t="shared" si="558"/>
        <v>4</v>
      </c>
      <c r="E3002" s="12">
        <f t="shared" si="559"/>
        <v>15</v>
      </c>
      <c r="F3002" s="124" t="str">
        <f t="shared" si="560"/>
        <v>0</v>
      </c>
      <c r="G3002" s="1">
        <f ca="1">(OFFSET(O3002,0,MATCH(Customer!$J$6,'CDH &amp; HDH'!$P$11:$X$11,0)))</f>
        <v>56</v>
      </c>
      <c r="H3002" s="1" t="str">
        <f t="shared" si="561"/>
        <v>Cooling</v>
      </c>
      <c r="I3002" s="1">
        <f ca="1">OFFSET(IF($H3002="Cooling",Customer!$C$25,Customer!$C$52),E3002,D3002)</f>
        <v>72</v>
      </c>
      <c r="J3002" s="1">
        <f ca="1">OFFSET(IF($H3002="Cooling",Customer!$L$25,Customer!$L$52),$E3002,$D3002)</f>
        <v>77</v>
      </c>
      <c r="K3002" s="16">
        <f t="shared" ca="1" si="555"/>
        <v>0</v>
      </c>
      <c r="L3002" s="16">
        <f t="shared" ca="1" si="556"/>
        <v>0</v>
      </c>
      <c r="M3002" s="17">
        <f t="shared" si="562"/>
        <v>0</v>
      </c>
      <c r="N3002" s="17">
        <f t="shared" si="563"/>
        <v>0</v>
      </c>
      <c r="O3002" s="4"/>
      <c r="P3002" s="4">
        <v>50</v>
      </c>
      <c r="Q3002" s="4">
        <v>56</v>
      </c>
      <c r="R3002" s="4">
        <v>76</v>
      </c>
      <c r="S3002" s="4">
        <v>76</v>
      </c>
      <c r="T3002" s="4">
        <v>76</v>
      </c>
      <c r="U3002" s="4">
        <v>70</v>
      </c>
      <c r="V3002" s="13">
        <v>56</v>
      </c>
      <c r="W3002" s="4">
        <v>48</v>
      </c>
      <c r="X3002" s="4">
        <v>57</v>
      </c>
      <c r="Y3002">
        <f t="shared" ca="1" si="564"/>
        <v>0</v>
      </c>
      <c r="Z3002">
        <f t="shared" ca="1" si="565"/>
        <v>0</v>
      </c>
    </row>
    <row r="3003" spans="2:26" x14ac:dyDescent="0.25">
      <c r="B3003" s="11">
        <f t="shared" si="566"/>
        <v>44686.624999992746</v>
      </c>
      <c r="C3003" s="1">
        <f t="shared" si="557"/>
        <v>5</v>
      </c>
      <c r="D3003" s="1">
        <f t="shared" si="558"/>
        <v>4</v>
      </c>
      <c r="E3003" s="12">
        <f t="shared" si="559"/>
        <v>16</v>
      </c>
      <c r="F3003" s="124" t="str">
        <f t="shared" si="560"/>
        <v>0</v>
      </c>
      <c r="G3003" s="1">
        <f ca="1">(OFFSET(O3003,0,MATCH(Customer!$J$6,'CDH &amp; HDH'!$P$11:$X$11,0)))</f>
        <v>56</v>
      </c>
      <c r="H3003" s="1" t="str">
        <f t="shared" si="561"/>
        <v>Cooling</v>
      </c>
      <c r="I3003" s="1">
        <f ca="1">OFFSET(IF($H3003="Cooling",Customer!$C$25,Customer!$C$52),E3003,D3003)</f>
        <v>72</v>
      </c>
      <c r="J3003" s="1">
        <f ca="1">OFFSET(IF($H3003="Cooling",Customer!$L$25,Customer!$L$52),$E3003,$D3003)</f>
        <v>77</v>
      </c>
      <c r="K3003" s="16">
        <f t="shared" ca="1" si="555"/>
        <v>0</v>
      </c>
      <c r="L3003" s="16">
        <f t="shared" ca="1" si="556"/>
        <v>0</v>
      </c>
      <c r="M3003" s="17">
        <f t="shared" si="562"/>
        <v>0</v>
      </c>
      <c r="N3003" s="17">
        <f t="shared" si="563"/>
        <v>0</v>
      </c>
      <c r="O3003" s="4"/>
      <c r="P3003" s="4">
        <v>51</v>
      </c>
      <c r="Q3003" s="4">
        <v>57</v>
      </c>
      <c r="R3003" s="4">
        <v>77</v>
      </c>
      <c r="S3003" s="4">
        <v>74</v>
      </c>
      <c r="T3003" s="4">
        <v>77</v>
      </c>
      <c r="U3003" s="4">
        <v>69</v>
      </c>
      <c r="V3003" s="13">
        <v>56</v>
      </c>
      <c r="W3003" s="4">
        <v>48</v>
      </c>
      <c r="X3003" s="4">
        <v>57</v>
      </c>
      <c r="Y3003">
        <f t="shared" ca="1" si="564"/>
        <v>0</v>
      </c>
      <c r="Z3003">
        <f t="shared" ca="1" si="565"/>
        <v>0</v>
      </c>
    </row>
    <row r="3004" spans="2:26" x14ac:dyDescent="0.25">
      <c r="B3004" s="11">
        <f t="shared" si="566"/>
        <v>44686.66666665941</v>
      </c>
      <c r="C3004" s="1">
        <f t="shared" si="557"/>
        <v>5</v>
      </c>
      <c r="D3004" s="1">
        <f t="shared" si="558"/>
        <v>4</v>
      </c>
      <c r="E3004" s="12">
        <f t="shared" si="559"/>
        <v>17</v>
      </c>
      <c r="F3004" s="124" t="str">
        <f t="shared" si="560"/>
        <v>0</v>
      </c>
      <c r="G3004" s="1">
        <f ca="1">(OFFSET(O3004,0,MATCH(Customer!$J$6,'CDH &amp; HDH'!$P$11:$X$11,0)))</f>
        <v>58</v>
      </c>
      <c r="H3004" s="1" t="str">
        <f t="shared" si="561"/>
        <v>Cooling</v>
      </c>
      <c r="I3004" s="1">
        <f ca="1">OFFSET(IF($H3004="Cooling",Customer!$C$25,Customer!$C$52),E3004,D3004)</f>
        <v>72</v>
      </c>
      <c r="J3004" s="1">
        <f ca="1">OFFSET(IF($H3004="Cooling",Customer!$L$25,Customer!$L$52),$E3004,$D3004)</f>
        <v>77</v>
      </c>
      <c r="K3004" s="16">
        <f t="shared" ca="1" si="555"/>
        <v>0</v>
      </c>
      <c r="L3004" s="16">
        <f t="shared" ca="1" si="556"/>
        <v>0</v>
      </c>
      <c r="M3004" s="17">
        <f t="shared" si="562"/>
        <v>0</v>
      </c>
      <c r="N3004" s="17">
        <f t="shared" si="563"/>
        <v>0</v>
      </c>
      <c r="O3004" s="4"/>
      <c r="P3004" s="4">
        <v>51</v>
      </c>
      <c r="Q3004" s="4">
        <v>56</v>
      </c>
      <c r="R3004" s="4">
        <v>74</v>
      </c>
      <c r="S3004" s="4">
        <v>74</v>
      </c>
      <c r="T3004" s="4">
        <v>75</v>
      </c>
      <c r="U3004" s="4">
        <v>71</v>
      </c>
      <c r="V3004" s="13">
        <v>58</v>
      </c>
      <c r="W3004" s="4">
        <v>48</v>
      </c>
      <c r="X3004" s="4">
        <v>57</v>
      </c>
      <c r="Y3004">
        <f t="shared" ca="1" si="564"/>
        <v>0</v>
      </c>
      <c r="Z3004">
        <f t="shared" ca="1" si="565"/>
        <v>0</v>
      </c>
    </row>
    <row r="3005" spans="2:26" x14ac:dyDescent="0.25">
      <c r="B3005" s="11">
        <f t="shared" si="566"/>
        <v>44686.708333326074</v>
      </c>
      <c r="C3005" s="1">
        <f t="shared" si="557"/>
        <v>5</v>
      </c>
      <c r="D3005" s="1">
        <f t="shared" si="558"/>
        <v>4</v>
      </c>
      <c r="E3005" s="12">
        <f t="shared" si="559"/>
        <v>18</v>
      </c>
      <c r="F3005" s="124" t="str">
        <f t="shared" si="560"/>
        <v>0</v>
      </c>
      <c r="G3005" s="1">
        <f ca="1">(OFFSET(O3005,0,MATCH(Customer!$J$6,'CDH &amp; HDH'!$P$11:$X$11,0)))</f>
        <v>57</v>
      </c>
      <c r="H3005" s="1" t="str">
        <f t="shared" si="561"/>
        <v>Cooling</v>
      </c>
      <c r="I3005" s="1">
        <f ca="1">OFFSET(IF($H3005="Cooling",Customer!$C$25,Customer!$C$52),E3005,D3005)</f>
        <v>72</v>
      </c>
      <c r="J3005" s="1">
        <f ca="1">OFFSET(IF($H3005="Cooling",Customer!$L$25,Customer!$L$52),$E3005,$D3005)</f>
        <v>77</v>
      </c>
      <c r="K3005" s="16">
        <f t="shared" ca="1" si="555"/>
        <v>0</v>
      </c>
      <c r="L3005" s="16">
        <f t="shared" ca="1" si="556"/>
        <v>0</v>
      </c>
      <c r="M3005" s="17">
        <f t="shared" si="562"/>
        <v>0</v>
      </c>
      <c r="N3005" s="17">
        <f t="shared" si="563"/>
        <v>0</v>
      </c>
      <c r="O3005" s="4"/>
      <c r="P3005" s="4">
        <v>52</v>
      </c>
      <c r="Q3005" s="4">
        <v>54</v>
      </c>
      <c r="R3005" s="4">
        <v>71</v>
      </c>
      <c r="S3005" s="4">
        <v>72</v>
      </c>
      <c r="T3005" s="4">
        <v>74</v>
      </c>
      <c r="U3005" s="4">
        <v>72</v>
      </c>
      <c r="V3005" s="13">
        <v>57</v>
      </c>
      <c r="W3005" s="4">
        <v>47</v>
      </c>
      <c r="X3005" s="4">
        <v>57</v>
      </c>
      <c r="Y3005">
        <f t="shared" ca="1" si="564"/>
        <v>0</v>
      </c>
      <c r="Z3005">
        <f t="shared" ca="1" si="565"/>
        <v>0</v>
      </c>
    </row>
    <row r="3006" spans="2:26" x14ac:dyDescent="0.25">
      <c r="B3006" s="11">
        <f t="shared" si="566"/>
        <v>44686.749999992739</v>
      </c>
      <c r="C3006" s="1">
        <f t="shared" si="557"/>
        <v>5</v>
      </c>
      <c r="D3006" s="1">
        <f t="shared" si="558"/>
        <v>4</v>
      </c>
      <c r="E3006" s="12">
        <f t="shared" si="559"/>
        <v>19</v>
      </c>
      <c r="F3006" s="124" t="str">
        <f t="shared" si="560"/>
        <v>0</v>
      </c>
      <c r="G3006" s="1">
        <f ca="1">(OFFSET(O3006,0,MATCH(Customer!$J$6,'CDH &amp; HDH'!$P$11:$X$11,0)))</f>
        <v>54</v>
      </c>
      <c r="H3006" s="1" t="str">
        <f t="shared" si="561"/>
        <v>Cooling</v>
      </c>
      <c r="I3006" s="1">
        <f ca="1">OFFSET(IF($H3006="Cooling",Customer!$C$25,Customer!$C$52),E3006,D3006)</f>
        <v>78</v>
      </c>
      <c r="J3006" s="1">
        <f ca="1">OFFSET(IF($H3006="Cooling",Customer!$L$25,Customer!$L$52),$E3006,$D3006)</f>
        <v>80</v>
      </c>
      <c r="K3006" s="16">
        <f t="shared" ca="1" si="555"/>
        <v>0</v>
      </c>
      <c r="L3006" s="16">
        <f t="shared" ca="1" si="556"/>
        <v>0</v>
      </c>
      <c r="M3006" s="17">
        <f t="shared" si="562"/>
        <v>0</v>
      </c>
      <c r="N3006" s="17">
        <f t="shared" si="563"/>
        <v>0</v>
      </c>
      <c r="O3006" s="4"/>
      <c r="P3006" s="4">
        <v>50</v>
      </c>
      <c r="Q3006" s="4">
        <v>53</v>
      </c>
      <c r="R3006" s="4">
        <v>68</v>
      </c>
      <c r="S3006" s="4">
        <v>73</v>
      </c>
      <c r="T3006" s="4">
        <v>73</v>
      </c>
      <c r="U3006" s="4">
        <v>70</v>
      </c>
      <c r="V3006" s="13">
        <v>54</v>
      </c>
      <c r="W3006" s="4">
        <v>46</v>
      </c>
      <c r="X3006" s="4">
        <v>56</v>
      </c>
      <c r="Y3006">
        <f t="shared" ca="1" si="564"/>
        <v>0</v>
      </c>
      <c r="Z3006">
        <f t="shared" ca="1" si="565"/>
        <v>0</v>
      </c>
    </row>
    <row r="3007" spans="2:26" x14ac:dyDescent="0.25">
      <c r="B3007" s="11">
        <f t="shared" si="566"/>
        <v>44686.791666659403</v>
      </c>
      <c r="C3007" s="1">
        <f t="shared" si="557"/>
        <v>5</v>
      </c>
      <c r="D3007" s="1">
        <f t="shared" si="558"/>
        <v>4</v>
      </c>
      <c r="E3007" s="12">
        <f t="shared" si="559"/>
        <v>20</v>
      </c>
      <c r="F3007" s="124" t="str">
        <f t="shared" si="560"/>
        <v>0</v>
      </c>
      <c r="G3007" s="1">
        <f ca="1">(OFFSET(O3007,0,MATCH(Customer!$J$6,'CDH &amp; HDH'!$P$11:$X$11,0)))</f>
        <v>51</v>
      </c>
      <c r="H3007" s="1" t="str">
        <f t="shared" si="561"/>
        <v>Cooling</v>
      </c>
      <c r="I3007" s="1">
        <f ca="1">OFFSET(IF($H3007="Cooling",Customer!$C$25,Customer!$C$52),E3007,D3007)</f>
        <v>78</v>
      </c>
      <c r="J3007" s="1">
        <f ca="1">OFFSET(IF($H3007="Cooling",Customer!$L$25,Customer!$L$52),$E3007,$D3007)</f>
        <v>80</v>
      </c>
      <c r="K3007" s="16">
        <f t="shared" ca="1" si="555"/>
        <v>0</v>
      </c>
      <c r="L3007" s="16">
        <f t="shared" ca="1" si="556"/>
        <v>0</v>
      </c>
      <c r="M3007" s="17">
        <f t="shared" si="562"/>
        <v>0</v>
      </c>
      <c r="N3007" s="17">
        <f t="shared" si="563"/>
        <v>0</v>
      </c>
      <c r="O3007" s="4"/>
      <c r="P3007" s="4">
        <v>50</v>
      </c>
      <c r="Q3007" s="4">
        <v>53</v>
      </c>
      <c r="R3007" s="4">
        <v>66</v>
      </c>
      <c r="S3007" s="4">
        <v>69</v>
      </c>
      <c r="T3007" s="4">
        <v>70</v>
      </c>
      <c r="U3007" s="4">
        <v>69</v>
      </c>
      <c r="V3007" s="13">
        <v>51</v>
      </c>
      <c r="W3007" s="4">
        <v>47</v>
      </c>
      <c r="X3007" s="4">
        <v>56</v>
      </c>
      <c r="Y3007">
        <f t="shared" ca="1" si="564"/>
        <v>0</v>
      </c>
      <c r="Z3007">
        <f t="shared" ca="1" si="565"/>
        <v>0</v>
      </c>
    </row>
    <row r="3008" spans="2:26" x14ac:dyDescent="0.25">
      <c r="B3008" s="11">
        <f t="shared" si="566"/>
        <v>44686.833333326067</v>
      </c>
      <c r="C3008" s="1">
        <f t="shared" si="557"/>
        <v>5</v>
      </c>
      <c r="D3008" s="1">
        <f t="shared" si="558"/>
        <v>4</v>
      </c>
      <c r="E3008" s="12">
        <f t="shared" si="559"/>
        <v>21</v>
      </c>
      <c r="F3008" s="124" t="str">
        <f t="shared" si="560"/>
        <v>0</v>
      </c>
      <c r="G3008" s="1">
        <f ca="1">(OFFSET(O3008,0,MATCH(Customer!$J$6,'CDH &amp; HDH'!$P$11:$X$11,0)))</f>
        <v>49</v>
      </c>
      <c r="H3008" s="1" t="str">
        <f t="shared" si="561"/>
        <v>Cooling</v>
      </c>
      <c r="I3008" s="1">
        <f ca="1">OFFSET(IF($H3008="Cooling",Customer!$C$25,Customer!$C$52),E3008,D3008)</f>
        <v>78</v>
      </c>
      <c r="J3008" s="1">
        <f ca="1">OFFSET(IF($H3008="Cooling",Customer!$L$25,Customer!$L$52),$E3008,$D3008)</f>
        <v>80</v>
      </c>
      <c r="K3008" s="16">
        <f t="shared" ca="1" si="555"/>
        <v>0</v>
      </c>
      <c r="L3008" s="16">
        <f t="shared" ca="1" si="556"/>
        <v>0</v>
      </c>
      <c r="M3008" s="17">
        <f t="shared" si="562"/>
        <v>0</v>
      </c>
      <c r="N3008" s="17">
        <f t="shared" si="563"/>
        <v>0</v>
      </c>
      <c r="O3008" s="4"/>
      <c r="P3008" s="4">
        <v>49</v>
      </c>
      <c r="Q3008" s="4">
        <v>52</v>
      </c>
      <c r="R3008" s="4">
        <v>65</v>
      </c>
      <c r="S3008" s="4">
        <v>72</v>
      </c>
      <c r="T3008" s="4">
        <v>68</v>
      </c>
      <c r="U3008" s="4">
        <v>62</v>
      </c>
      <c r="V3008" s="13">
        <v>49</v>
      </c>
      <c r="W3008" s="4">
        <v>47</v>
      </c>
      <c r="X3008" s="4">
        <v>55</v>
      </c>
      <c r="Y3008">
        <f t="shared" ca="1" si="564"/>
        <v>0</v>
      </c>
      <c r="Z3008">
        <f t="shared" ca="1" si="565"/>
        <v>0</v>
      </c>
    </row>
    <row r="3009" spans="2:26" x14ac:dyDescent="0.25">
      <c r="B3009" s="11">
        <f t="shared" si="566"/>
        <v>44686.874999992731</v>
      </c>
      <c r="C3009" s="1">
        <f t="shared" si="557"/>
        <v>5</v>
      </c>
      <c r="D3009" s="1">
        <f t="shared" si="558"/>
        <v>4</v>
      </c>
      <c r="E3009" s="12">
        <f t="shared" si="559"/>
        <v>22</v>
      </c>
      <c r="F3009" s="124" t="str">
        <f t="shared" si="560"/>
        <v>0</v>
      </c>
      <c r="G3009" s="1">
        <f ca="1">(OFFSET(O3009,0,MATCH(Customer!$J$6,'CDH &amp; HDH'!$P$11:$X$11,0)))</f>
        <v>48</v>
      </c>
      <c r="H3009" s="1" t="str">
        <f t="shared" si="561"/>
        <v>Cooling</v>
      </c>
      <c r="I3009" s="1">
        <f ca="1">OFFSET(IF($H3009="Cooling",Customer!$C$25,Customer!$C$52),E3009,D3009)</f>
        <v>78</v>
      </c>
      <c r="J3009" s="1">
        <f ca="1">OFFSET(IF($H3009="Cooling",Customer!$L$25,Customer!$L$52),$E3009,$D3009)</f>
        <v>80</v>
      </c>
      <c r="K3009" s="16">
        <f t="shared" ca="1" si="555"/>
        <v>0</v>
      </c>
      <c r="L3009" s="16">
        <f t="shared" ca="1" si="556"/>
        <v>0</v>
      </c>
      <c r="M3009" s="17">
        <f t="shared" si="562"/>
        <v>0</v>
      </c>
      <c r="N3009" s="17">
        <f t="shared" si="563"/>
        <v>0</v>
      </c>
      <c r="O3009" s="4"/>
      <c r="P3009" s="4">
        <v>49</v>
      </c>
      <c r="Q3009" s="4">
        <v>52</v>
      </c>
      <c r="R3009" s="4">
        <v>63</v>
      </c>
      <c r="S3009" s="4">
        <v>73</v>
      </c>
      <c r="T3009" s="4">
        <v>65</v>
      </c>
      <c r="U3009" s="4">
        <v>61</v>
      </c>
      <c r="V3009" s="13">
        <v>48</v>
      </c>
      <c r="W3009" s="4">
        <v>46</v>
      </c>
      <c r="X3009" s="4">
        <v>55</v>
      </c>
      <c r="Y3009">
        <f t="shared" ca="1" si="564"/>
        <v>0</v>
      </c>
      <c r="Z3009">
        <f t="shared" ca="1" si="565"/>
        <v>0</v>
      </c>
    </row>
    <row r="3010" spans="2:26" x14ac:dyDescent="0.25">
      <c r="B3010" s="11">
        <f t="shared" si="566"/>
        <v>44686.916666659396</v>
      </c>
      <c r="C3010" s="1">
        <f t="shared" si="557"/>
        <v>5</v>
      </c>
      <c r="D3010" s="1">
        <f t="shared" si="558"/>
        <v>4</v>
      </c>
      <c r="E3010" s="12">
        <f t="shared" si="559"/>
        <v>23</v>
      </c>
      <c r="F3010" s="124" t="str">
        <f t="shared" si="560"/>
        <v>0</v>
      </c>
      <c r="G3010" s="1">
        <f ca="1">(OFFSET(O3010,0,MATCH(Customer!$J$6,'CDH &amp; HDH'!$P$11:$X$11,0)))</f>
        <v>49</v>
      </c>
      <c r="H3010" s="1" t="str">
        <f t="shared" si="561"/>
        <v>Cooling</v>
      </c>
      <c r="I3010" s="1">
        <f ca="1">OFFSET(IF($H3010="Cooling",Customer!$C$25,Customer!$C$52),E3010,D3010)</f>
        <v>78</v>
      </c>
      <c r="J3010" s="1">
        <f ca="1">OFFSET(IF($H3010="Cooling",Customer!$L$25,Customer!$L$52),$E3010,$D3010)</f>
        <v>80</v>
      </c>
      <c r="K3010" s="16">
        <f t="shared" ca="1" si="555"/>
        <v>0</v>
      </c>
      <c r="L3010" s="16">
        <f t="shared" ca="1" si="556"/>
        <v>0</v>
      </c>
      <c r="M3010" s="17">
        <f t="shared" si="562"/>
        <v>0</v>
      </c>
      <c r="N3010" s="17">
        <f t="shared" si="563"/>
        <v>0</v>
      </c>
      <c r="O3010" s="4"/>
      <c r="P3010" s="4">
        <v>48</v>
      </c>
      <c r="Q3010" s="4">
        <v>52</v>
      </c>
      <c r="R3010" s="4">
        <v>60</v>
      </c>
      <c r="S3010" s="4">
        <v>73</v>
      </c>
      <c r="T3010" s="4">
        <v>64</v>
      </c>
      <c r="U3010" s="4">
        <v>58</v>
      </c>
      <c r="V3010" s="13">
        <v>49</v>
      </c>
      <c r="W3010" s="4">
        <v>45</v>
      </c>
      <c r="X3010" s="4">
        <v>54</v>
      </c>
      <c r="Y3010">
        <f t="shared" ca="1" si="564"/>
        <v>0</v>
      </c>
      <c r="Z3010">
        <f t="shared" ca="1" si="565"/>
        <v>0</v>
      </c>
    </row>
    <row r="3011" spans="2:26" x14ac:dyDescent="0.25">
      <c r="B3011" s="11">
        <f t="shared" si="566"/>
        <v>44686.95833332606</v>
      </c>
      <c r="C3011" s="1">
        <f t="shared" si="557"/>
        <v>5</v>
      </c>
      <c r="D3011" s="1">
        <f t="shared" si="558"/>
        <v>4</v>
      </c>
      <c r="E3011" s="12">
        <f t="shared" si="559"/>
        <v>24</v>
      </c>
      <c r="F3011" s="124" t="str">
        <f t="shared" si="560"/>
        <v>0</v>
      </c>
      <c r="G3011" s="1">
        <f ca="1">(OFFSET(O3011,0,MATCH(Customer!$J$6,'CDH &amp; HDH'!$P$11:$X$11,0)))</f>
        <v>49</v>
      </c>
      <c r="H3011" s="1" t="str">
        <f t="shared" si="561"/>
        <v>Cooling</v>
      </c>
      <c r="I3011" s="1">
        <f ca="1">OFFSET(IF($H3011="Cooling",Customer!$C$25,Customer!$C$52),E3011,D3011)</f>
        <v>78</v>
      </c>
      <c r="J3011" s="1">
        <f ca="1">OFFSET(IF($H3011="Cooling",Customer!$L$25,Customer!$L$52),$E3011,$D3011)</f>
        <v>80</v>
      </c>
      <c r="K3011" s="16">
        <f t="shared" ca="1" si="555"/>
        <v>0</v>
      </c>
      <c r="L3011" s="16">
        <f t="shared" ca="1" si="556"/>
        <v>0</v>
      </c>
      <c r="M3011" s="17">
        <f t="shared" si="562"/>
        <v>0</v>
      </c>
      <c r="N3011" s="17">
        <f t="shared" si="563"/>
        <v>0</v>
      </c>
      <c r="O3011" s="4"/>
      <c r="P3011" s="4">
        <v>47</v>
      </c>
      <c r="Q3011" s="4">
        <v>52</v>
      </c>
      <c r="R3011" s="4">
        <v>56</v>
      </c>
      <c r="S3011" s="4">
        <v>72</v>
      </c>
      <c r="T3011" s="4">
        <v>64</v>
      </c>
      <c r="U3011" s="4">
        <v>56</v>
      </c>
      <c r="V3011" s="13">
        <v>49</v>
      </c>
      <c r="W3011" s="4">
        <v>45</v>
      </c>
      <c r="X3011" s="4">
        <v>53</v>
      </c>
      <c r="Y3011">
        <f t="shared" ca="1" si="564"/>
        <v>0</v>
      </c>
      <c r="Z3011">
        <f t="shared" ca="1" si="565"/>
        <v>0</v>
      </c>
    </row>
    <row r="3012" spans="2:26" x14ac:dyDescent="0.25">
      <c r="B3012" s="11">
        <f t="shared" si="566"/>
        <v>44686.999999992724</v>
      </c>
      <c r="C3012" s="1">
        <f t="shared" si="557"/>
        <v>5</v>
      </c>
      <c r="D3012" s="1">
        <f t="shared" si="558"/>
        <v>5</v>
      </c>
      <c r="E3012" s="12">
        <f t="shared" si="559"/>
        <v>1</v>
      </c>
      <c r="F3012" s="124" t="str">
        <f t="shared" si="560"/>
        <v>0</v>
      </c>
      <c r="G3012" s="1">
        <f ca="1">(OFFSET(O3012,0,MATCH(Customer!$J$6,'CDH &amp; HDH'!$P$11:$X$11,0)))</f>
        <v>49</v>
      </c>
      <c r="H3012" s="1" t="str">
        <f t="shared" si="561"/>
        <v>Cooling</v>
      </c>
      <c r="I3012" s="1">
        <f ca="1">OFFSET(IF($H3012="Cooling",Customer!$C$25,Customer!$C$52),E3012,D3012)</f>
        <v>78</v>
      </c>
      <c r="J3012" s="1">
        <f ca="1">OFFSET(IF($H3012="Cooling",Customer!$L$25,Customer!$L$52),$E3012,$D3012)</f>
        <v>80</v>
      </c>
      <c r="K3012" s="16">
        <f t="shared" ca="1" si="555"/>
        <v>0</v>
      </c>
      <c r="L3012" s="16">
        <f t="shared" ca="1" si="556"/>
        <v>0</v>
      </c>
      <c r="M3012" s="17">
        <f t="shared" si="562"/>
        <v>0</v>
      </c>
      <c r="N3012" s="17">
        <f t="shared" si="563"/>
        <v>0</v>
      </c>
      <c r="O3012" s="4"/>
      <c r="P3012" s="4">
        <v>45</v>
      </c>
      <c r="Q3012" s="4">
        <v>51</v>
      </c>
      <c r="R3012" s="4">
        <v>53</v>
      </c>
      <c r="S3012" s="4">
        <v>72</v>
      </c>
      <c r="T3012" s="4">
        <v>65</v>
      </c>
      <c r="U3012" s="4">
        <v>56</v>
      </c>
      <c r="V3012" s="13">
        <v>49</v>
      </c>
      <c r="W3012" s="4">
        <v>45</v>
      </c>
      <c r="X3012" s="4">
        <v>54</v>
      </c>
      <c r="Y3012">
        <f t="shared" ca="1" si="564"/>
        <v>0</v>
      </c>
      <c r="Z3012">
        <f t="shared" ca="1" si="565"/>
        <v>0</v>
      </c>
    </row>
    <row r="3013" spans="2:26" x14ac:dyDescent="0.25">
      <c r="B3013" s="11">
        <f t="shared" si="566"/>
        <v>44687.041666659388</v>
      </c>
      <c r="C3013" s="1">
        <f t="shared" si="557"/>
        <v>5</v>
      </c>
      <c r="D3013" s="1">
        <f t="shared" si="558"/>
        <v>5</v>
      </c>
      <c r="E3013" s="12">
        <f t="shared" si="559"/>
        <v>2</v>
      </c>
      <c r="F3013" s="124" t="str">
        <f t="shared" si="560"/>
        <v>0</v>
      </c>
      <c r="G3013" s="1">
        <f ca="1">(OFFSET(O3013,0,MATCH(Customer!$J$6,'CDH &amp; HDH'!$P$11:$X$11,0)))</f>
        <v>45</v>
      </c>
      <c r="H3013" s="1" t="str">
        <f t="shared" si="561"/>
        <v>Cooling</v>
      </c>
      <c r="I3013" s="1">
        <f ca="1">OFFSET(IF($H3013="Cooling",Customer!$C$25,Customer!$C$52),E3013,D3013)</f>
        <v>78</v>
      </c>
      <c r="J3013" s="1">
        <f ca="1">OFFSET(IF($H3013="Cooling",Customer!$L$25,Customer!$L$52),$E3013,$D3013)</f>
        <v>80</v>
      </c>
      <c r="K3013" s="16">
        <f t="shared" ca="1" si="555"/>
        <v>0</v>
      </c>
      <c r="L3013" s="16">
        <f t="shared" ca="1" si="556"/>
        <v>0</v>
      </c>
      <c r="M3013" s="17">
        <f t="shared" si="562"/>
        <v>0</v>
      </c>
      <c r="N3013" s="17">
        <f t="shared" si="563"/>
        <v>0</v>
      </c>
      <c r="O3013" s="4"/>
      <c r="P3013" s="4">
        <v>46</v>
      </c>
      <c r="Q3013" s="4">
        <v>51</v>
      </c>
      <c r="R3013" s="4">
        <v>53</v>
      </c>
      <c r="S3013" s="4">
        <v>72</v>
      </c>
      <c r="T3013" s="4">
        <v>63</v>
      </c>
      <c r="U3013" s="4">
        <v>56</v>
      </c>
      <c r="V3013" s="13">
        <v>45</v>
      </c>
      <c r="W3013" s="4">
        <v>44</v>
      </c>
      <c r="X3013" s="4">
        <v>52</v>
      </c>
      <c r="Y3013">
        <f t="shared" ca="1" si="564"/>
        <v>0</v>
      </c>
      <c r="Z3013">
        <f t="shared" ca="1" si="565"/>
        <v>0</v>
      </c>
    </row>
    <row r="3014" spans="2:26" x14ac:dyDescent="0.25">
      <c r="B3014" s="11">
        <f t="shared" si="566"/>
        <v>44687.083333326053</v>
      </c>
      <c r="C3014" s="1">
        <f t="shared" si="557"/>
        <v>5</v>
      </c>
      <c r="D3014" s="1">
        <f t="shared" si="558"/>
        <v>5</v>
      </c>
      <c r="E3014" s="12">
        <f t="shared" si="559"/>
        <v>3</v>
      </c>
      <c r="F3014" s="124" t="str">
        <f t="shared" si="560"/>
        <v>0</v>
      </c>
      <c r="G3014" s="1">
        <f ca="1">(OFFSET(O3014,0,MATCH(Customer!$J$6,'CDH &amp; HDH'!$P$11:$X$11,0)))</f>
        <v>44</v>
      </c>
      <c r="H3014" s="1" t="str">
        <f t="shared" si="561"/>
        <v>Cooling</v>
      </c>
      <c r="I3014" s="1">
        <f ca="1">OFFSET(IF($H3014="Cooling",Customer!$C$25,Customer!$C$52),E3014,D3014)</f>
        <v>78</v>
      </c>
      <c r="J3014" s="1">
        <f ca="1">OFFSET(IF($H3014="Cooling",Customer!$L$25,Customer!$L$52),$E3014,$D3014)</f>
        <v>80</v>
      </c>
      <c r="K3014" s="16">
        <f t="shared" ca="1" si="555"/>
        <v>0</v>
      </c>
      <c r="L3014" s="16">
        <f t="shared" ca="1" si="556"/>
        <v>0</v>
      </c>
      <c r="M3014" s="17">
        <f t="shared" si="562"/>
        <v>0</v>
      </c>
      <c r="N3014" s="17">
        <f t="shared" si="563"/>
        <v>0</v>
      </c>
      <c r="O3014" s="4"/>
      <c r="P3014" s="4">
        <v>46</v>
      </c>
      <c r="Q3014" s="4">
        <v>51</v>
      </c>
      <c r="R3014" s="4">
        <v>52</v>
      </c>
      <c r="S3014" s="4">
        <v>71</v>
      </c>
      <c r="T3014" s="4">
        <v>63</v>
      </c>
      <c r="U3014" s="4">
        <v>56</v>
      </c>
      <c r="V3014" s="13">
        <v>44</v>
      </c>
      <c r="W3014" s="4">
        <v>44</v>
      </c>
      <c r="X3014" s="4">
        <v>52</v>
      </c>
      <c r="Y3014">
        <f t="shared" ca="1" si="564"/>
        <v>0</v>
      </c>
      <c r="Z3014">
        <f t="shared" ca="1" si="565"/>
        <v>0</v>
      </c>
    </row>
    <row r="3015" spans="2:26" x14ac:dyDescent="0.25">
      <c r="B3015" s="11">
        <f t="shared" si="566"/>
        <v>44687.124999992717</v>
      </c>
      <c r="C3015" s="1">
        <f t="shared" si="557"/>
        <v>5</v>
      </c>
      <c r="D3015" s="1">
        <f t="shared" si="558"/>
        <v>5</v>
      </c>
      <c r="E3015" s="12">
        <f t="shared" si="559"/>
        <v>4</v>
      </c>
      <c r="F3015" s="124" t="str">
        <f t="shared" si="560"/>
        <v>0</v>
      </c>
      <c r="G3015" s="1">
        <f ca="1">(OFFSET(O3015,0,MATCH(Customer!$J$6,'CDH &amp; HDH'!$P$11:$X$11,0)))</f>
        <v>45</v>
      </c>
      <c r="H3015" s="1" t="str">
        <f t="shared" si="561"/>
        <v>Cooling</v>
      </c>
      <c r="I3015" s="1">
        <f ca="1">OFFSET(IF($H3015="Cooling",Customer!$C$25,Customer!$C$52),E3015,D3015)</f>
        <v>78</v>
      </c>
      <c r="J3015" s="1">
        <f ca="1">OFFSET(IF($H3015="Cooling",Customer!$L$25,Customer!$L$52),$E3015,$D3015)</f>
        <v>80</v>
      </c>
      <c r="K3015" s="16">
        <f t="shared" ca="1" si="555"/>
        <v>0</v>
      </c>
      <c r="L3015" s="16">
        <f t="shared" ca="1" si="556"/>
        <v>0</v>
      </c>
      <c r="M3015" s="17">
        <f t="shared" si="562"/>
        <v>0</v>
      </c>
      <c r="N3015" s="17">
        <f t="shared" si="563"/>
        <v>0</v>
      </c>
      <c r="O3015" s="4"/>
      <c r="P3015" s="4">
        <v>46</v>
      </c>
      <c r="Q3015" s="4">
        <v>51</v>
      </c>
      <c r="R3015" s="4">
        <v>52</v>
      </c>
      <c r="S3015" s="4">
        <v>71</v>
      </c>
      <c r="T3015" s="4">
        <v>63</v>
      </c>
      <c r="U3015" s="4">
        <v>53</v>
      </c>
      <c r="V3015" s="13">
        <v>45</v>
      </c>
      <c r="W3015" s="4">
        <v>44</v>
      </c>
      <c r="X3015" s="4">
        <v>52</v>
      </c>
      <c r="Y3015">
        <f t="shared" ca="1" si="564"/>
        <v>0</v>
      </c>
      <c r="Z3015">
        <f t="shared" ca="1" si="565"/>
        <v>0</v>
      </c>
    </row>
    <row r="3016" spans="2:26" x14ac:dyDescent="0.25">
      <c r="B3016" s="11">
        <f t="shared" si="566"/>
        <v>44687.166666659381</v>
      </c>
      <c r="C3016" s="1">
        <f t="shared" si="557"/>
        <v>5</v>
      </c>
      <c r="D3016" s="1">
        <f t="shared" si="558"/>
        <v>5</v>
      </c>
      <c r="E3016" s="12">
        <f t="shared" si="559"/>
        <v>5</v>
      </c>
      <c r="F3016" s="124" t="str">
        <f t="shared" si="560"/>
        <v>0</v>
      </c>
      <c r="G3016" s="1">
        <f ca="1">(OFFSET(O3016,0,MATCH(Customer!$J$6,'CDH &amp; HDH'!$P$11:$X$11,0)))</f>
        <v>44</v>
      </c>
      <c r="H3016" s="1" t="str">
        <f t="shared" si="561"/>
        <v>Cooling</v>
      </c>
      <c r="I3016" s="1">
        <f ca="1">OFFSET(IF($H3016="Cooling",Customer!$C$25,Customer!$C$52),E3016,D3016)</f>
        <v>78</v>
      </c>
      <c r="J3016" s="1">
        <f ca="1">OFFSET(IF($H3016="Cooling",Customer!$L$25,Customer!$L$52),$E3016,$D3016)</f>
        <v>80</v>
      </c>
      <c r="K3016" s="16">
        <f t="shared" ca="1" si="555"/>
        <v>0</v>
      </c>
      <c r="L3016" s="16">
        <f t="shared" ca="1" si="556"/>
        <v>0</v>
      </c>
      <c r="M3016" s="17">
        <f t="shared" si="562"/>
        <v>0</v>
      </c>
      <c r="N3016" s="17">
        <f t="shared" si="563"/>
        <v>0</v>
      </c>
      <c r="O3016" s="4"/>
      <c r="P3016" s="4">
        <v>47</v>
      </c>
      <c r="Q3016" s="4">
        <v>50</v>
      </c>
      <c r="R3016" s="4">
        <v>53</v>
      </c>
      <c r="S3016" s="4">
        <v>63</v>
      </c>
      <c r="T3016" s="4">
        <v>63</v>
      </c>
      <c r="U3016" s="4">
        <v>53</v>
      </c>
      <c r="V3016" s="13">
        <v>44</v>
      </c>
      <c r="W3016" s="4">
        <v>45</v>
      </c>
      <c r="X3016" s="4">
        <v>52</v>
      </c>
      <c r="Y3016">
        <f t="shared" ca="1" si="564"/>
        <v>0</v>
      </c>
      <c r="Z3016">
        <f t="shared" ca="1" si="565"/>
        <v>0</v>
      </c>
    </row>
    <row r="3017" spans="2:26" x14ac:dyDescent="0.25">
      <c r="B3017" s="11">
        <f t="shared" si="566"/>
        <v>44687.208333326045</v>
      </c>
      <c r="C3017" s="1">
        <f t="shared" si="557"/>
        <v>5</v>
      </c>
      <c r="D3017" s="1">
        <f t="shared" si="558"/>
        <v>5</v>
      </c>
      <c r="E3017" s="12">
        <f t="shared" si="559"/>
        <v>6</v>
      </c>
      <c r="F3017" s="124" t="str">
        <f t="shared" si="560"/>
        <v>0</v>
      </c>
      <c r="G3017" s="1">
        <f ca="1">(OFFSET(O3017,0,MATCH(Customer!$J$6,'CDH &amp; HDH'!$P$11:$X$11,0)))</f>
        <v>43</v>
      </c>
      <c r="H3017" s="1" t="str">
        <f t="shared" si="561"/>
        <v>Cooling</v>
      </c>
      <c r="I3017" s="1">
        <f ca="1">OFFSET(IF($H3017="Cooling",Customer!$C$25,Customer!$C$52),E3017,D3017)</f>
        <v>78</v>
      </c>
      <c r="J3017" s="1">
        <f ca="1">OFFSET(IF($H3017="Cooling",Customer!$L$25,Customer!$L$52),$E3017,$D3017)</f>
        <v>80</v>
      </c>
      <c r="K3017" s="16">
        <f t="shared" ca="1" si="555"/>
        <v>0</v>
      </c>
      <c r="L3017" s="16">
        <f t="shared" ca="1" si="556"/>
        <v>0</v>
      </c>
      <c r="M3017" s="17">
        <f t="shared" si="562"/>
        <v>0</v>
      </c>
      <c r="N3017" s="17">
        <f t="shared" si="563"/>
        <v>0</v>
      </c>
      <c r="O3017" s="4"/>
      <c r="P3017" s="4">
        <v>47</v>
      </c>
      <c r="Q3017" s="4">
        <v>50</v>
      </c>
      <c r="R3017" s="4">
        <v>55</v>
      </c>
      <c r="S3017" s="4">
        <v>63</v>
      </c>
      <c r="T3017" s="4">
        <v>60</v>
      </c>
      <c r="U3017" s="4">
        <v>54</v>
      </c>
      <c r="V3017" s="13">
        <v>43</v>
      </c>
      <c r="W3017" s="4">
        <v>47</v>
      </c>
      <c r="X3017" s="4">
        <v>50</v>
      </c>
      <c r="Y3017">
        <f t="shared" ca="1" si="564"/>
        <v>0</v>
      </c>
      <c r="Z3017">
        <f t="shared" ca="1" si="565"/>
        <v>0</v>
      </c>
    </row>
    <row r="3018" spans="2:26" x14ac:dyDescent="0.25">
      <c r="B3018" s="11">
        <f t="shared" si="566"/>
        <v>44687.249999992709</v>
      </c>
      <c r="C3018" s="1">
        <f t="shared" si="557"/>
        <v>5</v>
      </c>
      <c r="D3018" s="1">
        <f t="shared" si="558"/>
        <v>5</v>
      </c>
      <c r="E3018" s="12">
        <f t="shared" si="559"/>
        <v>7</v>
      </c>
      <c r="F3018" s="124" t="str">
        <f t="shared" si="560"/>
        <v>0</v>
      </c>
      <c r="G3018" s="1">
        <f ca="1">(OFFSET(O3018,0,MATCH(Customer!$J$6,'CDH &amp; HDH'!$P$11:$X$11,0)))</f>
        <v>46</v>
      </c>
      <c r="H3018" s="1" t="str">
        <f t="shared" si="561"/>
        <v>Cooling</v>
      </c>
      <c r="I3018" s="1">
        <f ca="1">OFFSET(IF($H3018="Cooling",Customer!$C$25,Customer!$C$52),E3018,D3018)</f>
        <v>78</v>
      </c>
      <c r="J3018" s="1">
        <f ca="1">OFFSET(IF($H3018="Cooling",Customer!$L$25,Customer!$L$52),$E3018,$D3018)</f>
        <v>80</v>
      </c>
      <c r="K3018" s="16">
        <f t="shared" ca="1" si="555"/>
        <v>0</v>
      </c>
      <c r="L3018" s="16">
        <f t="shared" ca="1" si="556"/>
        <v>0</v>
      </c>
      <c r="M3018" s="17">
        <f t="shared" si="562"/>
        <v>0</v>
      </c>
      <c r="N3018" s="17">
        <f t="shared" si="563"/>
        <v>0</v>
      </c>
      <c r="O3018" s="4"/>
      <c r="P3018" s="4">
        <v>48</v>
      </c>
      <c r="Q3018" s="4">
        <v>52</v>
      </c>
      <c r="R3018" s="4">
        <v>56</v>
      </c>
      <c r="S3018" s="4">
        <v>63</v>
      </c>
      <c r="T3018" s="4">
        <v>65</v>
      </c>
      <c r="U3018" s="4">
        <v>56</v>
      </c>
      <c r="V3018" s="13">
        <v>46</v>
      </c>
      <c r="W3018" s="4">
        <v>47</v>
      </c>
      <c r="X3018" s="4">
        <v>54</v>
      </c>
      <c r="Y3018">
        <f t="shared" ca="1" si="564"/>
        <v>0</v>
      </c>
      <c r="Z3018">
        <f t="shared" ca="1" si="565"/>
        <v>0</v>
      </c>
    </row>
    <row r="3019" spans="2:26" x14ac:dyDescent="0.25">
      <c r="B3019" s="11">
        <f t="shared" si="566"/>
        <v>44687.291666659374</v>
      </c>
      <c r="C3019" s="1">
        <f t="shared" si="557"/>
        <v>5</v>
      </c>
      <c r="D3019" s="1">
        <f t="shared" si="558"/>
        <v>5</v>
      </c>
      <c r="E3019" s="12">
        <f t="shared" si="559"/>
        <v>8</v>
      </c>
      <c r="F3019" s="124" t="str">
        <f t="shared" si="560"/>
        <v>0</v>
      </c>
      <c r="G3019" s="1">
        <f ca="1">(OFFSET(O3019,0,MATCH(Customer!$J$6,'CDH &amp; HDH'!$P$11:$X$11,0)))</f>
        <v>51</v>
      </c>
      <c r="H3019" s="1" t="str">
        <f t="shared" si="561"/>
        <v>Cooling</v>
      </c>
      <c r="I3019" s="1">
        <f ca="1">OFFSET(IF($H3019="Cooling",Customer!$C$25,Customer!$C$52),E3019,D3019)</f>
        <v>72</v>
      </c>
      <c r="J3019" s="1">
        <f ca="1">OFFSET(IF($H3019="Cooling",Customer!$L$25,Customer!$L$52),$E3019,$D3019)</f>
        <v>77</v>
      </c>
      <c r="K3019" s="16">
        <f t="shared" ca="1" si="555"/>
        <v>0</v>
      </c>
      <c r="L3019" s="16">
        <f t="shared" ca="1" si="556"/>
        <v>0</v>
      </c>
      <c r="M3019" s="17">
        <f t="shared" si="562"/>
        <v>0</v>
      </c>
      <c r="N3019" s="17">
        <f t="shared" si="563"/>
        <v>0</v>
      </c>
      <c r="O3019" s="4"/>
      <c r="P3019" s="4">
        <v>51</v>
      </c>
      <c r="Q3019" s="4">
        <v>54</v>
      </c>
      <c r="R3019" s="4">
        <v>56</v>
      </c>
      <c r="S3019" s="4">
        <v>65</v>
      </c>
      <c r="T3019" s="4">
        <v>64</v>
      </c>
      <c r="U3019" s="4">
        <v>58</v>
      </c>
      <c r="V3019" s="13">
        <v>51</v>
      </c>
      <c r="W3019" s="4">
        <v>49</v>
      </c>
      <c r="X3019" s="4">
        <v>58</v>
      </c>
      <c r="Y3019">
        <f t="shared" ca="1" si="564"/>
        <v>0</v>
      </c>
      <c r="Z3019">
        <f t="shared" ca="1" si="565"/>
        <v>0</v>
      </c>
    </row>
    <row r="3020" spans="2:26" x14ac:dyDescent="0.25">
      <c r="B3020" s="11">
        <f t="shared" si="566"/>
        <v>44687.333333326038</v>
      </c>
      <c r="C3020" s="1">
        <f t="shared" si="557"/>
        <v>5</v>
      </c>
      <c r="D3020" s="1">
        <f t="shared" si="558"/>
        <v>5</v>
      </c>
      <c r="E3020" s="12">
        <f t="shared" si="559"/>
        <v>9</v>
      </c>
      <c r="F3020" s="124" t="str">
        <f t="shared" si="560"/>
        <v>0</v>
      </c>
      <c r="G3020" s="1">
        <f ca="1">(OFFSET(O3020,0,MATCH(Customer!$J$6,'CDH &amp; HDH'!$P$11:$X$11,0)))</f>
        <v>56</v>
      </c>
      <c r="H3020" s="1" t="str">
        <f t="shared" si="561"/>
        <v>Cooling</v>
      </c>
      <c r="I3020" s="1">
        <f ca="1">OFFSET(IF($H3020="Cooling",Customer!$C$25,Customer!$C$52),E3020,D3020)</f>
        <v>72</v>
      </c>
      <c r="J3020" s="1">
        <f ca="1">OFFSET(IF($H3020="Cooling",Customer!$L$25,Customer!$L$52),$E3020,$D3020)</f>
        <v>77</v>
      </c>
      <c r="K3020" s="16">
        <f t="shared" ref="K3020:K3083" ca="1" si="567">IF($H3020="Heating",0,MAX(0,$G3020-I3020))</f>
        <v>0</v>
      </c>
      <c r="L3020" s="16">
        <f t="shared" ref="L3020:L3083" ca="1" si="568">IF($H3020="Heating",0,MAX(0,$G3020-J3020))</f>
        <v>0</v>
      </c>
      <c r="M3020" s="17">
        <f t="shared" si="562"/>
        <v>0</v>
      </c>
      <c r="N3020" s="17">
        <f t="shared" si="563"/>
        <v>0</v>
      </c>
      <c r="O3020" s="4"/>
      <c r="P3020" s="4">
        <v>54</v>
      </c>
      <c r="Q3020" s="4">
        <v>57</v>
      </c>
      <c r="R3020" s="4">
        <v>56</v>
      </c>
      <c r="S3020" s="4">
        <v>64</v>
      </c>
      <c r="T3020" s="4">
        <v>66</v>
      </c>
      <c r="U3020" s="4">
        <v>59</v>
      </c>
      <c r="V3020" s="13">
        <v>56</v>
      </c>
      <c r="W3020" s="4">
        <v>52</v>
      </c>
      <c r="X3020" s="4">
        <v>60</v>
      </c>
      <c r="Y3020">
        <f t="shared" ca="1" si="564"/>
        <v>0</v>
      </c>
      <c r="Z3020">
        <f t="shared" ca="1" si="565"/>
        <v>0</v>
      </c>
    </row>
    <row r="3021" spans="2:26" x14ac:dyDescent="0.25">
      <c r="B3021" s="11">
        <f t="shared" si="566"/>
        <v>44687.374999992702</v>
      </c>
      <c r="C3021" s="1">
        <f t="shared" ref="C3021:C3084" si="569">MONTH(B3021)</f>
        <v>5</v>
      </c>
      <c r="D3021" s="1">
        <f t="shared" ref="D3021:D3084" si="570">WEEKDAY(B3021,2)</f>
        <v>5</v>
      </c>
      <c r="E3021" s="12">
        <f t="shared" ref="E3021:E3084" si="571">HOUR(B3021)+1</f>
        <v>10</v>
      </c>
      <c r="F3021" s="124" t="str">
        <f t="shared" ref="F3021:F3084" si="572">IF(AND(C3021&gt;5,C3021&lt;9,D3021&lt;6,E3021&gt;14,E3021&lt;19),"1",IF(AND(OR(E3021=8,E3021=9,E3021=19,E3021=20),C3021&lt;3,D3021&lt;6),"1","0"))</f>
        <v>0</v>
      </c>
      <c r="G3021" s="1">
        <f ca="1">(OFFSET(O3021,0,MATCH(Customer!$J$6,'CDH &amp; HDH'!$P$11:$X$11,0)))</f>
        <v>61</v>
      </c>
      <c r="H3021" s="1" t="str">
        <f t="shared" ref="H3021:H3084" si="573">IF(AND(C3021&gt;=5,C3021&lt;=9),"Cooling","Heating")</f>
        <v>Cooling</v>
      </c>
      <c r="I3021" s="1">
        <f ca="1">OFFSET(IF($H3021="Cooling",Customer!$C$25,Customer!$C$52),E3021,D3021)</f>
        <v>72</v>
      </c>
      <c r="J3021" s="1">
        <f ca="1">OFFSET(IF($H3021="Cooling",Customer!$L$25,Customer!$L$52),$E3021,$D3021)</f>
        <v>77</v>
      </c>
      <c r="K3021" s="16">
        <f t="shared" ca="1" si="567"/>
        <v>0</v>
      </c>
      <c r="L3021" s="16">
        <f t="shared" ca="1" si="568"/>
        <v>0</v>
      </c>
      <c r="M3021" s="17">
        <f t="shared" ref="M3021:M3084" si="574">IF($H3021="Cooling",0,MAX(0,I3021-$G3021))</f>
        <v>0</v>
      </c>
      <c r="N3021" s="17">
        <f t="shared" ref="N3021:N3084" si="575">IF($H3021="Cooling",0,MAX(0,J3021-$G3021))</f>
        <v>0</v>
      </c>
      <c r="O3021" s="4"/>
      <c r="P3021" s="4">
        <v>57</v>
      </c>
      <c r="Q3021" s="4">
        <v>60</v>
      </c>
      <c r="R3021" s="4">
        <v>56</v>
      </c>
      <c r="S3021" s="4">
        <v>62</v>
      </c>
      <c r="T3021" s="4">
        <v>65</v>
      </c>
      <c r="U3021" s="4">
        <v>61</v>
      </c>
      <c r="V3021" s="13">
        <v>61</v>
      </c>
      <c r="W3021" s="4">
        <v>56</v>
      </c>
      <c r="X3021" s="4">
        <v>60</v>
      </c>
      <c r="Y3021">
        <f t="shared" ref="Y3021:Y3084" ca="1" si="576">1.08*400*K3021</f>
        <v>0</v>
      </c>
      <c r="Z3021">
        <f t="shared" ref="Z3021:Z3084" ca="1" si="577">1.08*400*L3021</f>
        <v>0</v>
      </c>
    </row>
    <row r="3022" spans="2:26" x14ac:dyDescent="0.25">
      <c r="B3022" s="11">
        <f t="shared" ref="B3022:B3085" si="578">B3021+1/24</f>
        <v>44687.416666659366</v>
      </c>
      <c r="C3022" s="1">
        <f t="shared" si="569"/>
        <v>5</v>
      </c>
      <c r="D3022" s="1">
        <f t="shared" si="570"/>
        <v>5</v>
      </c>
      <c r="E3022" s="12">
        <f t="shared" si="571"/>
        <v>11</v>
      </c>
      <c r="F3022" s="124" t="str">
        <f t="shared" si="572"/>
        <v>0</v>
      </c>
      <c r="G3022" s="1">
        <f ca="1">(OFFSET(O3022,0,MATCH(Customer!$J$6,'CDH &amp; HDH'!$P$11:$X$11,0)))</f>
        <v>63</v>
      </c>
      <c r="H3022" s="1" t="str">
        <f t="shared" si="573"/>
        <v>Cooling</v>
      </c>
      <c r="I3022" s="1">
        <f ca="1">OFFSET(IF($H3022="Cooling",Customer!$C$25,Customer!$C$52),E3022,D3022)</f>
        <v>72</v>
      </c>
      <c r="J3022" s="1">
        <f ca="1">OFFSET(IF($H3022="Cooling",Customer!$L$25,Customer!$L$52),$E3022,$D3022)</f>
        <v>77</v>
      </c>
      <c r="K3022" s="16">
        <f t="shared" ca="1" si="567"/>
        <v>0</v>
      </c>
      <c r="L3022" s="16">
        <f t="shared" ca="1" si="568"/>
        <v>0</v>
      </c>
      <c r="M3022" s="17">
        <f t="shared" si="574"/>
        <v>0</v>
      </c>
      <c r="N3022" s="17">
        <f t="shared" si="575"/>
        <v>0</v>
      </c>
      <c r="O3022" s="4"/>
      <c r="P3022" s="4">
        <v>62</v>
      </c>
      <c r="Q3022" s="4">
        <v>62</v>
      </c>
      <c r="R3022" s="4">
        <v>55</v>
      </c>
      <c r="S3022" s="4">
        <v>68</v>
      </c>
      <c r="T3022" s="4">
        <v>65</v>
      </c>
      <c r="U3022" s="4">
        <v>63</v>
      </c>
      <c r="V3022" s="13">
        <v>63</v>
      </c>
      <c r="W3022" s="4">
        <v>59</v>
      </c>
      <c r="X3022" s="4">
        <v>60</v>
      </c>
      <c r="Y3022">
        <f t="shared" ca="1" si="576"/>
        <v>0</v>
      </c>
      <c r="Z3022">
        <f t="shared" ca="1" si="577"/>
        <v>0</v>
      </c>
    </row>
    <row r="3023" spans="2:26" x14ac:dyDescent="0.25">
      <c r="B3023" s="11">
        <f t="shared" si="578"/>
        <v>44687.458333326031</v>
      </c>
      <c r="C3023" s="1">
        <f t="shared" si="569"/>
        <v>5</v>
      </c>
      <c r="D3023" s="1">
        <f t="shared" si="570"/>
        <v>5</v>
      </c>
      <c r="E3023" s="12">
        <f t="shared" si="571"/>
        <v>12</v>
      </c>
      <c r="F3023" s="124" t="str">
        <f t="shared" si="572"/>
        <v>0</v>
      </c>
      <c r="G3023" s="1">
        <f ca="1">(OFFSET(O3023,0,MATCH(Customer!$J$6,'CDH &amp; HDH'!$P$11:$X$11,0)))</f>
        <v>65</v>
      </c>
      <c r="H3023" s="1" t="str">
        <f t="shared" si="573"/>
        <v>Cooling</v>
      </c>
      <c r="I3023" s="1">
        <f ca="1">OFFSET(IF($H3023="Cooling",Customer!$C$25,Customer!$C$52),E3023,D3023)</f>
        <v>72</v>
      </c>
      <c r="J3023" s="1">
        <f ca="1">OFFSET(IF($H3023="Cooling",Customer!$L$25,Customer!$L$52),$E3023,$D3023)</f>
        <v>77</v>
      </c>
      <c r="K3023" s="16">
        <f t="shared" ca="1" si="567"/>
        <v>0</v>
      </c>
      <c r="L3023" s="16">
        <f t="shared" ca="1" si="568"/>
        <v>0</v>
      </c>
      <c r="M3023" s="17">
        <f t="shared" si="574"/>
        <v>0</v>
      </c>
      <c r="N3023" s="17">
        <f t="shared" si="575"/>
        <v>0</v>
      </c>
      <c r="O3023" s="4"/>
      <c r="P3023" s="4">
        <v>66</v>
      </c>
      <c r="Q3023" s="4">
        <v>63</v>
      </c>
      <c r="R3023" s="4">
        <v>54</v>
      </c>
      <c r="S3023" s="4">
        <v>74</v>
      </c>
      <c r="T3023" s="4">
        <v>66</v>
      </c>
      <c r="U3023" s="4">
        <v>65</v>
      </c>
      <c r="V3023" s="13">
        <v>65</v>
      </c>
      <c r="W3023" s="4">
        <v>63</v>
      </c>
      <c r="X3023" s="4">
        <v>60</v>
      </c>
      <c r="Y3023">
        <f t="shared" ca="1" si="576"/>
        <v>0</v>
      </c>
      <c r="Z3023">
        <f t="shared" ca="1" si="577"/>
        <v>0</v>
      </c>
    </row>
    <row r="3024" spans="2:26" x14ac:dyDescent="0.25">
      <c r="B3024" s="11">
        <f t="shared" si="578"/>
        <v>44687.499999992695</v>
      </c>
      <c r="C3024" s="1">
        <f t="shared" si="569"/>
        <v>5</v>
      </c>
      <c r="D3024" s="1">
        <f t="shared" si="570"/>
        <v>5</v>
      </c>
      <c r="E3024" s="12">
        <f t="shared" si="571"/>
        <v>13</v>
      </c>
      <c r="F3024" s="124" t="str">
        <f t="shared" si="572"/>
        <v>0</v>
      </c>
      <c r="G3024" s="1">
        <f ca="1">(OFFSET(O3024,0,MATCH(Customer!$J$6,'CDH &amp; HDH'!$P$11:$X$11,0)))</f>
        <v>67</v>
      </c>
      <c r="H3024" s="1" t="str">
        <f t="shared" si="573"/>
        <v>Cooling</v>
      </c>
      <c r="I3024" s="1">
        <f ca="1">OFFSET(IF($H3024="Cooling",Customer!$C$25,Customer!$C$52),E3024,D3024)</f>
        <v>72</v>
      </c>
      <c r="J3024" s="1">
        <f ca="1">OFFSET(IF($H3024="Cooling",Customer!$L$25,Customer!$L$52),$E3024,$D3024)</f>
        <v>77</v>
      </c>
      <c r="K3024" s="16">
        <f t="shared" ca="1" si="567"/>
        <v>0</v>
      </c>
      <c r="L3024" s="16">
        <f t="shared" ca="1" si="568"/>
        <v>0</v>
      </c>
      <c r="M3024" s="17">
        <f t="shared" si="574"/>
        <v>0</v>
      </c>
      <c r="N3024" s="17">
        <f t="shared" si="575"/>
        <v>0</v>
      </c>
      <c r="O3024" s="4"/>
      <c r="P3024" s="4">
        <v>68</v>
      </c>
      <c r="Q3024" s="4">
        <v>64</v>
      </c>
      <c r="R3024" s="4">
        <v>53</v>
      </c>
      <c r="S3024" s="4">
        <v>77</v>
      </c>
      <c r="T3024" s="4">
        <v>67</v>
      </c>
      <c r="U3024" s="4">
        <v>66</v>
      </c>
      <c r="V3024" s="13">
        <v>67</v>
      </c>
      <c r="W3024" s="4">
        <v>63</v>
      </c>
      <c r="X3024" s="4">
        <v>60</v>
      </c>
      <c r="Y3024">
        <f t="shared" ca="1" si="576"/>
        <v>0</v>
      </c>
      <c r="Z3024">
        <f t="shared" ca="1" si="577"/>
        <v>0</v>
      </c>
    </row>
    <row r="3025" spans="2:26" x14ac:dyDescent="0.25">
      <c r="B3025" s="11">
        <f t="shared" si="578"/>
        <v>44687.541666659359</v>
      </c>
      <c r="C3025" s="1">
        <f t="shared" si="569"/>
        <v>5</v>
      </c>
      <c r="D3025" s="1">
        <f t="shared" si="570"/>
        <v>5</v>
      </c>
      <c r="E3025" s="12">
        <f t="shared" si="571"/>
        <v>14</v>
      </c>
      <c r="F3025" s="124" t="str">
        <f t="shared" si="572"/>
        <v>0</v>
      </c>
      <c r="G3025" s="1">
        <f ca="1">(OFFSET(O3025,0,MATCH(Customer!$J$6,'CDH &amp; HDH'!$P$11:$X$11,0)))</f>
        <v>69</v>
      </c>
      <c r="H3025" s="1" t="str">
        <f t="shared" si="573"/>
        <v>Cooling</v>
      </c>
      <c r="I3025" s="1">
        <f ca="1">OFFSET(IF($H3025="Cooling",Customer!$C$25,Customer!$C$52),E3025,D3025)</f>
        <v>72</v>
      </c>
      <c r="J3025" s="1">
        <f ca="1">OFFSET(IF($H3025="Cooling",Customer!$L$25,Customer!$L$52),$E3025,$D3025)</f>
        <v>77</v>
      </c>
      <c r="K3025" s="16">
        <f t="shared" ca="1" si="567"/>
        <v>0</v>
      </c>
      <c r="L3025" s="16">
        <f t="shared" ca="1" si="568"/>
        <v>0</v>
      </c>
      <c r="M3025" s="17">
        <f t="shared" si="574"/>
        <v>0</v>
      </c>
      <c r="N3025" s="17">
        <f t="shared" si="575"/>
        <v>0</v>
      </c>
      <c r="O3025" s="4"/>
      <c r="P3025" s="4">
        <v>69</v>
      </c>
      <c r="Q3025" s="4">
        <v>61</v>
      </c>
      <c r="R3025" s="4">
        <v>53</v>
      </c>
      <c r="S3025" s="4">
        <v>73</v>
      </c>
      <c r="T3025" s="4">
        <v>67</v>
      </c>
      <c r="U3025" s="4">
        <v>66</v>
      </c>
      <c r="V3025" s="13">
        <v>69</v>
      </c>
      <c r="W3025" s="4">
        <v>67</v>
      </c>
      <c r="X3025" s="4">
        <v>59</v>
      </c>
      <c r="Y3025">
        <f t="shared" ca="1" si="576"/>
        <v>0</v>
      </c>
      <c r="Z3025">
        <f t="shared" ca="1" si="577"/>
        <v>0</v>
      </c>
    </row>
    <row r="3026" spans="2:26" x14ac:dyDescent="0.25">
      <c r="B3026" s="11">
        <f t="shared" si="578"/>
        <v>44687.583333326023</v>
      </c>
      <c r="C3026" s="1">
        <f t="shared" si="569"/>
        <v>5</v>
      </c>
      <c r="D3026" s="1">
        <f t="shared" si="570"/>
        <v>5</v>
      </c>
      <c r="E3026" s="12">
        <f t="shared" si="571"/>
        <v>15</v>
      </c>
      <c r="F3026" s="124" t="str">
        <f t="shared" si="572"/>
        <v>0</v>
      </c>
      <c r="G3026" s="1">
        <f ca="1">(OFFSET(O3026,0,MATCH(Customer!$J$6,'CDH &amp; HDH'!$P$11:$X$11,0)))</f>
        <v>70</v>
      </c>
      <c r="H3026" s="1" t="str">
        <f t="shared" si="573"/>
        <v>Cooling</v>
      </c>
      <c r="I3026" s="1">
        <f ca="1">OFFSET(IF($H3026="Cooling",Customer!$C$25,Customer!$C$52),E3026,D3026)</f>
        <v>72</v>
      </c>
      <c r="J3026" s="1">
        <f ca="1">OFFSET(IF($H3026="Cooling",Customer!$L$25,Customer!$L$52),$E3026,$D3026)</f>
        <v>77</v>
      </c>
      <c r="K3026" s="16">
        <f t="shared" ca="1" si="567"/>
        <v>0</v>
      </c>
      <c r="L3026" s="16">
        <f t="shared" ca="1" si="568"/>
        <v>0</v>
      </c>
      <c r="M3026" s="17">
        <f t="shared" si="574"/>
        <v>0</v>
      </c>
      <c r="N3026" s="17">
        <f t="shared" si="575"/>
        <v>0</v>
      </c>
      <c r="O3026" s="4"/>
      <c r="P3026" s="4">
        <v>72</v>
      </c>
      <c r="Q3026" s="4">
        <v>62</v>
      </c>
      <c r="R3026" s="4">
        <v>53</v>
      </c>
      <c r="S3026" s="4">
        <v>61</v>
      </c>
      <c r="T3026" s="4">
        <v>67</v>
      </c>
      <c r="U3026" s="4">
        <v>66</v>
      </c>
      <c r="V3026" s="13">
        <v>70</v>
      </c>
      <c r="W3026" s="4">
        <v>70</v>
      </c>
      <c r="X3026" s="4">
        <v>61</v>
      </c>
      <c r="Y3026">
        <f t="shared" ca="1" si="576"/>
        <v>0</v>
      </c>
      <c r="Z3026">
        <f t="shared" ca="1" si="577"/>
        <v>0</v>
      </c>
    </row>
    <row r="3027" spans="2:26" x14ac:dyDescent="0.25">
      <c r="B3027" s="11">
        <f t="shared" si="578"/>
        <v>44687.624999992688</v>
      </c>
      <c r="C3027" s="1">
        <f t="shared" si="569"/>
        <v>5</v>
      </c>
      <c r="D3027" s="1">
        <f t="shared" si="570"/>
        <v>5</v>
      </c>
      <c r="E3027" s="12">
        <f t="shared" si="571"/>
        <v>16</v>
      </c>
      <c r="F3027" s="124" t="str">
        <f t="shared" si="572"/>
        <v>0</v>
      </c>
      <c r="G3027" s="1">
        <f ca="1">(OFFSET(O3027,0,MATCH(Customer!$J$6,'CDH &amp; HDH'!$P$11:$X$11,0)))</f>
        <v>70</v>
      </c>
      <c r="H3027" s="1" t="str">
        <f t="shared" si="573"/>
        <v>Cooling</v>
      </c>
      <c r="I3027" s="1">
        <f ca="1">OFFSET(IF($H3027="Cooling",Customer!$C$25,Customer!$C$52),E3027,D3027)</f>
        <v>72</v>
      </c>
      <c r="J3027" s="1">
        <f ca="1">OFFSET(IF($H3027="Cooling",Customer!$L$25,Customer!$L$52),$E3027,$D3027)</f>
        <v>77</v>
      </c>
      <c r="K3027" s="16">
        <f t="shared" ca="1" si="567"/>
        <v>0</v>
      </c>
      <c r="L3027" s="16">
        <f t="shared" ca="1" si="568"/>
        <v>0</v>
      </c>
      <c r="M3027" s="17">
        <f t="shared" si="574"/>
        <v>0</v>
      </c>
      <c r="N3027" s="17">
        <f t="shared" si="575"/>
        <v>0</v>
      </c>
      <c r="O3027" s="4"/>
      <c r="P3027" s="4">
        <v>74</v>
      </c>
      <c r="Q3027" s="4">
        <v>63</v>
      </c>
      <c r="R3027" s="4">
        <v>53</v>
      </c>
      <c r="S3027" s="4">
        <v>69</v>
      </c>
      <c r="T3027" s="4">
        <v>69</v>
      </c>
      <c r="U3027" s="4">
        <v>65</v>
      </c>
      <c r="V3027" s="13">
        <v>70</v>
      </c>
      <c r="W3027" s="4">
        <v>70</v>
      </c>
      <c r="X3027" s="4">
        <v>65</v>
      </c>
      <c r="Y3027">
        <f t="shared" ca="1" si="576"/>
        <v>0</v>
      </c>
      <c r="Z3027">
        <f t="shared" ca="1" si="577"/>
        <v>0</v>
      </c>
    </row>
    <row r="3028" spans="2:26" x14ac:dyDescent="0.25">
      <c r="B3028" s="11">
        <f t="shared" si="578"/>
        <v>44687.666666659352</v>
      </c>
      <c r="C3028" s="1">
        <f t="shared" si="569"/>
        <v>5</v>
      </c>
      <c r="D3028" s="1">
        <f t="shared" si="570"/>
        <v>5</v>
      </c>
      <c r="E3028" s="12">
        <f t="shared" si="571"/>
        <v>17</v>
      </c>
      <c r="F3028" s="124" t="str">
        <f t="shared" si="572"/>
        <v>0</v>
      </c>
      <c r="G3028" s="1">
        <f ca="1">(OFFSET(O3028,0,MATCH(Customer!$J$6,'CDH &amp; HDH'!$P$11:$X$11,0)))</f>
        <v>70</v>
      </c>
      <c r="H3028" s="1" t="str">
        <f t="shared" si="573"/>
        <v>Cooling</v>
      </c>
      <c r="I3028" s="1">
        <f ca="1">OFFSET(IF($H3028="Cooling",Customer!$C$25,Customer!$C$52),E3028,D3028)</f>
        <v>72</v>
      </c>
      <c r="J3028" s="1">
        <f ca="1">OFFSET(IF($H3028="Cooling",Customer!$L$25,Customer!$L$52),$E3028,$D3028)</f>
        <v>77</v>
      </c>
      <c r="K3028" s="16">
        <f t="shared" ca="1" si="567"/>
        <v>0</v>
      </c>
      <c r="L3028" s="16">
        <f t="shared" ca="1" si="568"/>
        <v>0</v>
      </c>
      <c r="M3028" s="17">
        <f t="shared" si="574"/>
        <v>0</v>
      </c>
      <c r="N3028" s="17">
        <f t="shared" si="575"/>
        <v>0</v>
      </c>
      <c r="O3028" s="4"/>
      <c r="P3028" s="4">
        <v>74</v>
      </c>
      <c r="Q3028" s="4">
        <v>59</v>
      </c>
      <c r="R3028" s="4">
        <v>52</v>
      </c>
      <c r="S3028" s="4">
        <v>73</v>
      </c>
      <c r="T3028" s="4">
        <v>69</v>
      </c>
      <c r="U3028" s="4">
        <v>62</v>
      </c>
      <c r="V3028" s="13">
        <v>70</v>
      </c>
      <c r="W3028" s="4">
        <v>70</v>
      </c>
      <c r="X3028" s="4">
        <v>58</v>
      </c>
      <c r="Y3028">
        <f t="shared" ca="1" si="576"/>
        <v>0</v>
      </c>
      <c r="Z3028">
        <f t="shared" ca="1" si="577"/>
        <v>0</v>
      </c>
    </row>
    <row r="3029" spans="2:26" x14ac:dyDescent="0.25">
      <c r="B3029" s="11">
        <f t="shared" si="578"/>
        <v>44687.708333326016</v>
      </c>
      <c r="C3029" s="1">
        <f t="shared" si="569"/>
        <v>5</v>
      </c>
      <c r="D3029" s="1">
        <f t="shared" si="570"/>
        <v>5</v>
      </c>
      <c r="E3029" s="12">
        <f t="shared" si="571"/>
        <v>18</v>
      </c>
      <c r="F3029" s="124" t="str">
        <f t="shared" si="572"/>
        <v>0</v>
      </c>
      <c r="G3029" s="1">
        <f ca="1">(OFFSET(O3029,0,MATCH(Customer!$J$6,'CDH &amp; HDH'!$P$11:$X$11,0)))</f>
        <v>69</v>
      </c>
      <c r="H3029" s="1" t="str">
        <f t="shared" si="573"/>
        <v>Cooling</v>
      </c>
      <c r="I3029" s="1">
        <f ca="1">OFFSET(IF($H3029="Cooling",Customer!$C$25,Customer!$C$52),E3029,D3029)</f>
        <v>72</v>
      </c>
      <c r="J3029" s="1">
        <f ca="1">OFFSET(IF($H3029="Cooling",Customer!$L$25,Customer!$L$52),$E3029,$D3029)</f>
        <v>77</v>
      </c>
      <c r="K3029" s="16">
        <f t="shared" ca="1" si="567"/>
        <v>0</v>
      </c>
      <c r="L3029" s="16">
        <f t="shared" ca="1" si="568"/>
        <v>0</v>
      </c>
      <c r="M3029" s="17">
        <f t="shared" si="574"/>
        <v>0</v>
      </c>
      <c r="N3029" s="17">
        <f t="shared" si="575"/>
        <v>0</v>
      </c>
      <c r="O3029" s="4"/>
      <c r="P3029" s="4">
        <v>73</v>
      </c>
      <c r="Q3029" s="4">
        <v>57</v>
      </c>
      <c r="R3029" s="4">
        <v>52</v>
      </c>
      <c r="S3029" s="4">
        <v>72</v>
      </c>
      <c r="T3029" s="4">
        <v>69</v>
      </c>
      <c r="U3029" s="4">
        <v>60</v>
      </c>
      <c r="V3029" s="13">
        <v>69</v>
      </c>
      <c r="W3029" s="4">
        <v>70</v>
      </c>
      <c r="X3029" s="4">
        <v>59</v>
      </c>
      <c r="Y3029">
        <f t="shared" ca="1" si="576"/>
        <v>0</v>
      </c>
      <c r="Z3029">
        <f t="shared" ca="1" si="577"/>
        <v>0</v>
      </c>
    </row>
    <row r="3030" spans="2:26" x14ac:dyDescent="0.25">
      <c r="B3030" s="11">
        <f t="shared" si="578"/>
        <v>44687.74999999268</v>
      </c>
      <c r="C3030" s="1">
        <f t="shared" si="569"/>
        <v>5</v>
      </c>
      <c r="D3030" s="1">
        <f t="shared" si="570"/>
        <v>5</v>
      </c>
      <c r="E3030" s="12">
        <f t="shared" si="571"/>
        <v>19</v>
      </c>
      <c r="F3030" s="124" t="str">
        <f t="shared" si="572"/>
        <v>0</v>
      </c>
      <c r="G3030" s="1">
        <f ca="1">(OFFSET(O3030,0,MATCH(Customer!$J$6,'CDH &amp; HDH'!$P$11:$X$11,0)))</f>
        <v>66</v>
      </c>
      <c r="H3030" s="1" t="str">
        <f t="shared" si="573"/>
        <v>Cooling</v>
      </c>
      <c r="I3030" s="1">
        <f ca="1">OFFSET(IF($H3030="Cooling",Customer!$C$25,Customer!$C$52),E3030,D3030)</f>
        <v>78</v>
      </c>
      <c r="J3030" s="1">
        <f ca="1">OFFSET(IF($H3030="Cooling",Customer!$L$25,Customer!$L$52),$E3030,$D3030)</f>
        <v>80</v>
      </c>
      <c r="K3030" s="16">
        <f t="shared" ca="1" si="567"/>
        <v>0</v>
      </c>
      <c r="L3030" s="16">
        <f t="shared" ca="1" si="568"/>
        <v>0</v>
      </c>
      <c r="M3030" s="17">
        <f t="shared" si="574"/>
        <v>0</v>
      </c>
      <c r="N3030" s="17">
        <f t="shared" si="575"/>
        <v>0</v>
      </c>
      <c r="O3030" s="4"/>
      <c r="P3030" s="4">
        <v>70</v>
      </c>
      <c r="Q3030" s="4">
        <v>56</v>
      </c>
      <c r="R3030" s="4">
        <v>51</v>
      </c>
      <c r="S3030" s="4">
        <v>68</v>
      </c>
      <c r="T3030" s="4">
        <v>66</v>
      </c>
      <c r="U3030" s="4">
        <v>57</v>
      </c>
      <c r="V3030" s="13">
        <v>66</v>
      </c>
      <c r="W3030" s="4">
        <v>66</v>
      </c>
      <c r="X3030" s="4">
        <v>59</v>
      </c>
      <c r="Y3030">
        <f t="shared" ca="1" si="576"/>
        <v>0</v>
      </c>
      <c r="Z3030">
        <f t="shared" ca="1" si="577"/>
        <v>0</v>
      </c>
    </row>
    <row r="3031" spans="2:26" x14ac:dyDescent="0.25">
      <c r="B3031" s="11">
        <f t="shared" si="578"/>
        <v>44687.791666659345</v>
      </c>
      <c r="C3031" s="1">
        <f t="shared" si="569"/>
        <v>5</v>
      </c>
      <c r="D3031" s="1">
        <f t="shared" si="570"/>
        <v>5</v>
      </c>
      <c r="E3031" s="12">
        <f t="shared" si="571"/>
        <v>20</v>
      </c>
      <c r="F3031" s="124" t="str">
        <f t="shared" si="572"/>
        <v>0</v>
      </c>
      <c r="G3031" s="1">
        <f ca="1">(OFFSET(O3031,0,MATCH(Customer!$J$6,'CDH &amp; HDH'!$P$11:$X$11,0)))</f>
        <v>65</v>
      </c>
      <c r="H3031" s="1" t="str">
        <f t="shared" si="573"/>
        <v>Cooling</v>
      </c>
      <c r="I3031" s="1">
        <f ca="1">OFFSET(IF($H3031="Cooling",Customer!$C$25,Customer!$C$52),E3031,D3031)</f>
        <v>78</v>
      </c>
      <c r="J3031" s="1">
        <f ca="1">OFFSET(IF($H3031="Cooling",Customer!$L$25,Customer!$L$52),$E3031,$D3031)</f>
        <v>80</v>
      </c>
      <c r="K3031" s="16">
        <f t="shared" ca="1" si="567"/>
        <v>0</v>
      </c>
      <c r="L3031" s="16">
        <f t="shared" ca="1" si="568"/>
        <v>0</v>
      </c>
      <c r="M3031" s="17">
        <f t="shared" si="574"/>
        <v>0</v>
      </c>
      <c r="N3031" s="17">
        <f t="shared" si="575"/>
        <v>0</v>
      </c>
      <c r="O3031" s="4"/>
      <c r="P3031" s="4">
        <v>65</v>
      </c>
      <c r="Q3031" s="4">
        <v>56</v>
      </c>
      <c r="R3031" s="4">
        <v>46</v>
      </c>
      <c r="S3031" s="4">
        <v>64</v>
      </c>
      <c r="T3031" s="4">
        <v>65</v>
      </c>
      <c r="U3031" s="4">
        <v>55</v>
      </c>
      <c r="V3031" s="13">
        <v>65</v>
      </c>
      <c r="W3031" s="4">
        <v>63</v>
      </c>
      <c r="X3031" s="4">
        <v>58</v>
      </c>
      <c r="Y3031">
        <f t="shared" ca="1" si="576"/>
        <v>0</v>
      </c>
      <c r="Z3031">
        <f t="shared" ca="1" si="577"/>
        <v>0</v>
      </c>
    </row>
    <row r="3032" spans="2:26" x14ac:dyDescent="0.25">
      <c r="B3032" s="11">
        <f t="shared" si="578"/>
        <v>44687.833333326009</v>
      </c>
      <c r="C3032" s="1">
        <f t="shared" si="569"/>
        <v>5</v>
      </c>
      <c r="D3032" s="1">
        <f t="shared" si="570"/>
        <v>5</v>
      </c>
      <c r="E3032" s="12">
        <f t="shared" si="571"/>
        <v>21</v>
      </c>
      <c r="F3032" s="124" t="str">
        <f t="shared" si="572"/>
        <v>0</v>
      </c>
      <c r="G3032" s="1">
        <f ca="1">(OFFSET(O3032,0,MATCH(Customer!$J$6,'CDH &amp; HDH'!$P$11:$X$11,0)))</f>
        <v>60</v>
      </c>
      <c r="H3032" s="1" t="str">
        <f t="shared" si="573"/>
        <v>Cooling</v>
      </c>
      <c r="I3032" s="1">
        <f ca="1">OFFSET(IF($H3032="Cooling",Customer!$C$25,Customer!$C$52),E3032,D3032)</f>
        <v>78</v>
      </c>
      <c r="J3032" s="1">
        <f ca="1">OFFSET(IF($H3032="Cooling",Customer!$L$25,Customer!$L$52),$E3032,$D3032)</f>
        <v>80</v>
      </c>
      <c r="K3032" s="16">
        <f t="shared" ca="1" si="567"/>
        <v>0</v>
      </c>
      <c r="L3032" s="16">
        <f t="shared" ca="1" si="568"/>
        <v>0</v>
      </c>
      <c r="M3032" s="17">
        <f t="shared" si="574"/>
        <v>0</v>
      </c>
      <c r="N3032" s="17">
        <f t="shared" si="575"/>
        <v>0</v>
      </c>
      <c r="O3032" s="4"/>
      <c r="P3032" s="4">
        <v>64</v>
      </c>
      <c r="Q3032" s="4">
        <v>55</v>
      </c>
      <c r="R3032" s="4">
        <v>41</v>
      </c>
      <c r="S3032" s="4">
        <v>63</v>
      </c>
      <c r="T3032" s="4">
        <v>61</v>
      </c>
      <c r="U3032" s="4">
        <v>53</v>
      </c>
      <c r="V3032" s="13">
        <v>60</v>
      </c>
      <c r="W3032" s="4">
        <v>59</v>
      </c>
      <c r="X3032" s="4">
        <v>57</v>
      </c>
      <c r="Y3032">
        <f t="shared" ca="1" si="576"/>
        <v>0</v>
      </c>
      <c r="Z3032">
        <f t="shared" ca="1" si="577"/>
        <v>0</v>
      </c>
    </row>
    <row r="3033" spans="2:26" x14ac:dyDescent="0.25">
      <c r="B3033" s="11">
        <f t="shared" si="578"/>
        <v>44687.874999992673</v>
      </c>
      <c r="C3033" s="1">
        <f t="shared" si="569"/>
        <v>5</v>
      </c>
      <c r="D3033" s="1">
        <f t="shared" si="570"/>
        <v>5</v>
      </c>
      <c r="E3033" s="12">
        <f t="shared" si="571"/>
        <v>22</v>
      </c>
      <c r="F3033" s="124" t="str">
        <f t="shared" si="572"/>
        <v>0</v>
      </c>
      <c r="G3033" s="1">
        <f ca="1">(OFFSET(O3033,0,MATCH(Customer!$J$6,'CDH &amp; HDH'!$P$11:$X$11,0)))</f>
        <v>59</v>
      </c>
      <c r="H3033" s="1" t="str">
        <f t="shared" si="573"/>
        <v>Cooling</v>
      </c>
      <c r="I3033" s="1">
        <f ca="1">OFFSET(IF($H3033="Cooling",Customer!$C$25,Customer!$C$52),E3033,D3033)</f>
        <v>78</v>
      </c>
      <c r="J3033" s="1">
        <f ca="1">OFFSET(IF($H3033="Cooling",Customer!$L$25,Customer!$L$52),$E3033,$D3033)</f>
        <v>80</v>
      </c>
      <c r="K3033" s="16">
        <f t="shared" ca="1" si="567"/>
        <v>0</v>
      </c>
      <c r="L3033" s="16">
        <f t="shared" ca="1" si="568"/>
        <v>0</v>
      </c>
      <c r="M3033" s="17">
        <f t="shared" si="574"/>
        <v>0</v>
      </c>
      <c r="N3033" s="17">
        <f t="shared" si="575"/>
        <v>0</v>
      </c>
      <c r="O3033" s="4"/>
      <c r="P3033" s="4">
        <v>55</v>
      </c>
      <c r="Q3033" s="4">
        <v>55</v>
      </c>
      <c r="R3033" s="4">
        <v>36</v>
      </c>
      <c r="S3033" s="4">
        <v>64</v>
      </c>
      <c r="T3033" s="4">
        <v>60</v>
      </c>
      <c r="U3033" s="4">
        <v>51</v>
      </c>
      <c r="V3033" s="13">
        <v>59</v>
      </c>
      <c r="W3033" s="4">
        <v>58</v>
      </c>
      <c r="X3033" s="4">
        <v>55</v>
      </c>
      <c r="Y3033">
        <f t="shared" ca="1" si="576"/>
        <v>0</v>
      </c>
      <c r="Z3033">
        <f t="shared" ca="1" si="577"/>
        <v>0</v>
      </c>
    </row>
    <row r="3034" spans="2:26" x14ac:dyDescent="0.25">
      <c r="B3034" s="11">
        <f t="shared" si="578"/>
        <v>44687.916666659337</v>
      </c>
      <c r="C3034" s="1">
        <f t="shared" si="569"/>
        <v>5</v>
      </c>
      <c r="D3034" s="1">
        <f t="shared" si="570"/>
        <v>5</v>
      </c>
      <c r="E3034" s="12">
        <f t="shared" si="571"/>
        <v>23</v>
      </c>
      <c r="F3034" s="124" t="str">
        <f t="shared" si="572"/>
        <v>0</v>
      </c>
      <c r="G3034" s="1">
        <f ca="1">(OFFSET(O3034,0,MATCH(Customer!$J$6,'CDH &amp; HDH'!$P$11:$X$11,0)))</f>
        <v>59</v>
      </c>
      <c r="H3034" s="1" t="str">
        <f t="shared" si="573"/>
        <v>Cooling</v>
      </c>
      <c r="I3034" s="1">
        <f ca="1">OFFSET(IF($H3034="Cooling",Customer!$C$25,Customer!$C$52),E3034,D3034)</f>
        <v>78</v>
      </c>
      <c r="J3034" s="1">
        <f ca="1">OFFSET(IF($H3034="Cooling",Customer!$L$25,Customer!$L$52),$E3034,$D3034)</f>
        <v>80</v>
      </c>
      <c r="K3034" s="16">
        <f t="shared" ca="1" si="567"/>
        <v>0</v>
      </c>
      <c r="L3034" s="16">
        <f t="shared" ca="1" si="568"/>
        <v>0</v>
      </c>
      <c r="M3034" s="17">
        <f t="shared" si="574"/>
        <v>0</v>
      </c>
      <c r="N3034" s="17">
        <f t="shared" si="575"/>
        <v>0</v>
      </c>
      <c r="O3034" s="4"/>
      <c r="P3034" s="4">
        <v>53</v>
      </c>
      <c r="Q3034" s="4">
        <v>55</v>
      </c>
      <c r="R3034" s="4">
        <v>35</v>
      </c>
      <c r="S3034" s="4">
        <v>63</v>
      </c>
      <c r="T3034" s="4">
        <v>63</v>
      </c>
      <c r="U3034" s="4">
        <v>50</v>
      </c>
      <c r="V3034" s="13">
        <v>59</v>
      </c>
      <c r="W3034" s="4">
        <v>54</v>
      </c>
      <c r="X3034" s="4">
        <v>55</v>
      </c>
      <c r="Y3034">
        <f t="shared" ca="1" si="576"/>
        <v>0</v>
      </c>
      <c r="Z3034">
        <f t="shared" ca="1" si="577"/>
        <v>0</v>
      </c>
    </row>
    <row r="3035" spans="2:26" x14ac:dyDescent="0.25">
      <c r="B3035" s="11">
        <f t="shared" si="578"/>
        <v>44687.958333326002</v>
      </c>
      <c r="C3035" s="1">
        <f t="shared" si="569"/>
        <v>5</v>
      </c>
      <c r="D3035" s="1">
        <f t="shared" si="570"/>
        <v>5</v>
      </c>
      <c r="E3035" s="12">
        <f t="shared" si="571"/>
        <v>24</v>
      </c>
      <c r="F3035" s="124" t="str">
        <f t="shared" si="572"/>
        <v>0</v>
      </c>
      <c r="G3035" s="1">
        <f ca="1">(OFFSET(O3035,0,MATCH(Customer!$J$6,'CDH &amp; HDH'!$P$11:$X$11,0)))</f>
        <v>55</v>
      </c>
      <c r="H3035" s="1" t="str">
        <f t="shared" si="573"/>
        <v>Cooling</v>
      </c>
      <c r="I3035" s="1">
        <f ca="1">OFFSET(IF($H3035="Cooling",Customer!$C$25,Customer!$C$52),E3035,D3035)</f>
        <v>78</v>
      </c>
      <c r="J3035" s="1">
        <f ca="1">OFFSET(IF($H3035="Cooling",Customer!$L$25,Customer!$L$52),$E3035,$D3035)</f>
        <v>80</v>
      </c>
      <c r="K3035" s="16">
        <f t="shared" ca="1" si="567"/>
        <v>0</v>
      </c>
      <c r="L3035" s="16">
        <f t="shared" ca="1" si="568"/>
        <v>0</v>
      </c>
      <c r="M3035" s="17">
        <f t="shared" si="574"/>
        <v>0</v>
      </c>
      <c r="N3035" s="17">
        <f t="shared" si="575"/>
        <v>0</v>
      </c>
      <c r="O3035" s="4"/>
      <c r="P3035" s="4">
        <v>50</v>
      </c>
      <c r="Q3035" s="4">
        <v>55</v>
      </c>
      <c r="R3035" s="4">
        <v>34</v>
      </c>
      <c r="S3035" s="4">
        <v>62</v>
      </c>
      <c r="T3035" s="4">
        <v>66</v>
      </c>
      <c r="U3035" s="4">
        <v>48</v>
      </c>
      <c r="V3035" s="13">
        <v>55</v>
      </c>
      <c r="W3035" s="4">
        <v>48</v>
      </c>
      <c r="X3035" s="4">
        <v>56</v>
      </c>
      <c r="Y3035">
        <f t="shared" ca="1" si="576"/>
        <v>0</v>
      </c>
      <c r="Z3035">
        <f t="shared" ca="1" si="577"/>
        <v>0</v>
      </c>
    </row>
    <row r="3036" spans="2:26" x14ac:dyDescent="0.25">
      <c r="B3036" s="11">
        <f t="shared" si="578"/>
        <v>44687.999999992666</v>
      </c>
      <c r="C3036" s="1">
        <f t="shared" si="569"/>
        <v>5</v>
      </c>
      <c r="D3036" s="1">
        <f t="shared" si="570"/>
        <v>6</v>
      </c>
      <c r="E3036" s="12">
        <f t="shared" si="571"/>
        <v>1</v>
      </c>
      <c r="F3036" s="124" t="str">
        <f t="shared" si="572"/>
        <v>0</v>
      </c>
      <c r="G3036" s="1">
        <f ca="1">(OFFSET(O3036,0,MATCH(Customer!$J$6,'CDH &amp; HDH'!$P$11:$X$11,0)))</f>
        <v>53</v>
      </c>
      <c r="H3036" s="1" t="str">
        <f t="shared" si="573"/>
        <v>Cooling</v>
      </c>
      <c r="I3036" s="1">
        <f ca="1">OFFSET(IF($H3036="Cooling",Customer!$C$25,Customer!$C$52),E3036,D3036)</f>
        <v>78</v>
      </c>
      <c r="J3036" s="1">
        <f ca="1">OFFSET(IF($H3036="Cooling",Customer!$L$25,Customer!$L$52),$E3036,$D3036)</f>
        <v>80</v>
      </c>
      <c r="K3036" s="16">
        <f t="shared" ca="1" si="567"/>
        <v>0</v>
      </c>
      <c r="L3036" s="16">
        <f t="shared" ca="1" si="568"/>
        <v>0</v>
      </c>
      <c r="M3036" s="17">
        <f t="shared" si="574"/>
        <v>0</v>
      </c>
      <c r="N3036" s="17">
        <f t="shared" si="575"/>
        <v>0</v>
      </c>
      <c r="O3036" s="4"/>
      <c r="P3036" s="4">
        <v>52</v>
      </c>
      <c r="Q3036" s="4">
        <v>53</v>
      </c>
      <c r="R3036" s="4">
        <v>33</v>
      </c>
      <c r="S3036" s="4">
        <v>61</v>
      </c>
      <c r="T3036" s="4">
        <v>66</v>
      </c>
      <c r="U3036" s="4">
        <v>48</v>
      </c>
      <c r="V3036" s="13">
        <v>53</v>
      </c>
      <c r="W3036" s="4">
        <v>50</v>
      </c>
      <c r="X3036" s="4">
        <v>54</v>
      </c>
      <c r="Y3036">
        <f t="shared" ca="1" si="576"/>
        <v>0</v>
      </c>
      <c r="Z3036">
        <f t="shared" ca="1" si="577"/>
        <v>0</v>
      </c>
    </row>
    <row r="3037" spans="2:26" x14ac:dyDescent="0.25">
      <c r="B3037" s="11">
        <f t="shared" si="578"/>
        <v>44688.04166665933</v>
      </c>
      <c r="C3037" s="1">
        <f t="shared" si="569"/>
        <v>5</v>
      </c>
      <c r="D3037" s="1">
        <f t="shared" si="570"/>
        <v>6</v>
      </c>
      <c r="E3037" s="12">
        <f t="shared" si="571"/>
        <v>2</v>
      </c>
      <c r="F3037" s="124" t="str">
        <f t="shared" si="572"/>
        <v>0</v>
      </c>
      <c r="G3037" s="1">
        <f ca="1">(OFFSET(O3037,0,MATCH(Customer!$J$6,'CDH &amp; HDH'!$P$11:$X$11,0)))</f>
        <v>49</v>
      </c>
      <c r="H3037" s="1" t="str">
        <f t="shared" si="573"/>
        <v>Cooling</v>
      </c>
      <c r="I3037" s="1">
        <f ca="1">OFFSET(IF($H3037="Cooling",Customer!$C$25,Customer!$C$52),E3037,D3037)</f>
        <v>78</v>
      </c>
      <c r="J3037" s="1">
        <f ca="1">OFFSET(IF($H3037="Cooling",Customer!$L$25,Customer!$L$52),$E3037,$D3037)</f>
        <v>80</v>
      </c>
      <c r="K3037" s="16">
        <f t="shared" ca="1" si="567"/>
        <v>0</v>
      </c>
      <c r="L3037" s="16">
        <f t="shared" ca="1" si="568"/>
        <v>0</v>
      </c>
      <c r="M3037" s="17">
        <f t="shared" si="574"/>
        <v>0</v>
      </c>
      <c r="N3037" s="17">
        <f t="shared" si="575"/>
        <v>0</v>
      </c>
      <c r="O3037" s="4"/>
      <c r="P3037" s="4">
        <v>50</v>
      </c>
      <c r="Q3037" s="4">
        <v>52</v>
      </c>
      <c r="R3037" s="4">
        <v>38</v>
      </c>
      <c r="S3037" s="4">
        <v>61</v>
      </c>
      <c r="T3037" s="4">
        <v>63</v>
      </c>
      <c r="U3037" s="4">
        <v>47</v>
      </c>
      <c r="V3037" s="13">
        <v>49</v>
      </c>
      <c r="W3037" s="4">
        <v>51</v>
      </c>
      <c r="X3037" s="4">
        <v>54</v>
      </c>
      <c r="Y3037">
        <f t="shared" ca="1" si="576"/>
        <v>0</v>
      </c>
      <c r="Z3037">
        <f t="shared" ca="1" si="577"/>
        <v>0</v>
      </c>
    </row>
    <row r="3038" spans="2:26" x14ac:dyDescent="0.25">
      <c r="B3038" s="11">
        <f t="shared" si="578"/>
        <v>44688.083333325994</v>
      </c>
      <c r="C3038" s="1">
        <f t="shared" si="569"/>
        <v>5</v>
      </c>
      <c r="D3038" s="1">
        <f t="shared" si="570"/>
        <v>6</v>
      </c>
      <c r="E3038" s="12">
        <f t="shared" si="571"/>
        <v>3</v>
      </c>
      <c r="F3038" s="124" t="str">
        <f t="shared" si="572"/>
        <v>0</v>
      </c>
      <c r="G3038" s="1">
        <f ca="1">(OFFSET(O3038,0,MATCH(Customer!$J$6,'CDH &amp; HDH'!$P$11:$X$11,0)))</f>
        <v>48</v>
      </c>
      <c r="H3038" s="1" t="str">
        <f t="shared" si="573"/>
        <v>Cooling</v>
      </c>
      <c r="I3038" s="1">
        <f ca="1">OFFSET(IF($H3038="Cooling",Customer!$C$25,Customer!$C$52),E3038,D3038)</f>
        <v>78</v>
      </c>
      <c r="J3038" s="1">
        <f ca="1">OFFSET(IF($H3038="Cooling",Customer!$L$25,Customer!$L$52),$E3038,$D3038)</f>
        <v>80</v>
      </c>
      <c r="K3038" s="16">
        <f t="shared" ca="1" si="567"/>
        <v>0</v>
      </c>
      <c r="L3038" s="16">
        <f t="shared" ca="1" si="568"/>
        <v>0</v>
      </c>
      <c r="M3038" s="17">
        <f t="shared" si="574"/>
        <v>0</v>
      </c>
      <c r="N3038" s="17">
        <f t="shared" si="575"/>
        <v>0</v>
      </c>
      <c r="O3038" s="4"/>
      <c r="P3038" s="4">
        <v>44</v>
      </c>
      <c r="Q3038" s="4">
        <v>52</v>
      </c>
      <c r="R3038" s="4">
        <v>42</v>
      </c>
      <c r="S3038" s="4">
        <v>61</v>
      </c>
      <c r="T3038" s="4">
        <v>59</v>
      </c>
      <c r="U3038" s="4">
        <v>46</v>
      </c>
      <c r="V3038" s="13">
        <v>48</v>
      </c>
      <c r="W3038" s="4">
        <v>48</v>
      </c>
      <c r="X3038" s="4">
        <v>52</v>
      </c>
      <c r="Y3038">
        <f t="shared" ca="1" si="576"/>
        <v>0</v>
      </c>
      <c r="Z3038">
        <f t="shared" ca="1" si="577"/>
        <v>0</v>
      </c>
    </row>
    <row r="3039" spans="2:26" x14ac:dyDescent="0.25">
      <c r="B3039" s="11">
        <f t="shared" si="578"/>
        <v>44688.124999992659</v>
      </c>
      <c r="C3039" s="1">
        <f t="shared" si="569"/>
        <v>5</v>
      </c>
      <c r="D3039" s="1">
        <f t="shared" si="570"/>
        <v>6</v>
      </c>
      <c r="E3039" s="12">
        <f t="shared" si="571"/>
        <v>4</v>
      </c>
      <c r="F3039" s="124" t="str">
        <f t="shared" si="572"/>
        <v>0</v>
      </c>
      <c r="G3039" s="1">
        <f ca="1">(OFFSET(O3039,0,MATCH(Customer!$J$6,'CDH &amp; HDH'!$P$11:$X$11,0)))</f>
        <v>48</v>
      </c>
      <c r="H3039" s="1" t="str">
        <f t="shared" si="573"/>
        <v>Cooling</v>
      </c>
      <c r="I3039" s="1">
        <f ca="1">OFFSET(IF($H3039="Cooling",Customer!$C$25,Customer!$C$52),E3039,D3039)</f>
        <v>78</v>
      </c>
      <c r="J3039" s="1">
        <f ca="1">OFFSET(IF($H3039="Cooling",Customer!$L$25,Customer!$L$52),$E3039,$D3039)</f>
        <v>80</v>
      </c>
      <c r="K3039" s="16">
        <f t="shared" ca="1" si="567"/>
        <v>0</v>
      </c>
      <c r="L3039" s="16">
        <f t="shared" ca="1" si="568"/>
        <v>0</v>
      </c>
      <c r="M3039" s="17">
        <f t="shared" si="574"/>
        <v>0</v>
      </c>
      <c r="N3039" s="17">
        <f t="shared" si="575"/>
        <v>0</v>
      </c>
      <c r="O3039" s="4"/>
      <c r="P3039" s="4">
        <v>47</v>
      </c>
      <c r="Q3039" s="4">
        <v>51</v>
      </c>
      <c r="R3039" s="4">
        <v>47</v>
      </c>
      <c r="S3039" s="4">
        <v>62</v>
      </c>
      <c r="T3039" s="4">
        <v>56</v>
      </c>
      <c r="U3039" s="4">
        <v>46</v>
      </c>
      <c r="V3039" s="13">
        <v>48</v>
      </c>
      <c r="W3039" s="4">
        <v>48</v>
      </c>
      <c r="X3039" s="4">
        <v>51</v>
      </c>
      <c r="Y3039">
        <f t="shared" ca="1" si="576"/>
        <v>0</v>
      </c>
      <c r="Z3039">
        <f t="shared" ca="1" si="577"/>
        <v>0</v>
      </c>
    </row>
    <row r="3040" spans="2:26" x14ac:dyDescent="0.25">
      <c r="B3040" s="11">
        <f t="shared" si="578"/>
        <v>44688.166666659323</v>
      </c>
      <c r="C3040" s="1">
        <f t="shared" si="569"/>
        <v>5</v>
      </c>
      <c r="D3040" s="1">
        <f t="shared" si="570"/>
        <v>6</v>
      </c>
      <c r="E3040" s="12">
        <f t="shared" si="571"/>
        <v>5</v>
      </c>
      <c r="F3040" s="124" t="str">
        <f t="shared" si="572"/>
        <v>0</v>
      </c>
      <c r="G3040" s="1">
        <f ca="1">(OFFSET(O3040,0,MATCH(Customer!$J$6,'CDH &amp; HDH'!$P$11:$X$11,0)))</f>
        <v>47</v>
      </c>
      <c r="H3040" s="1" t="str">
        <f t="shared" si="573"/>
        <v>Cooling</v>
      </c>
      <c r="I3040" s="1">
        <f ca="1">OFFSET(IF($H3040="Cooling",Customer!$C$25,Customer!$C$52),E3040,D3040)</f>
        <v>78</v>
      </c>
      <c r="J3040" s="1">
        <f ca="1">OFFSET(IF($H3040="Cooling",Customer!$L$25,Customer!$L$52),$E3040,$D3040)</f>
        <v>80</v>
      </c>
      <c r="K3040" s="16">
        <f t="shared" ca="1" si="567"/>
        <v>0</v>
      </c>
      <c r="L3040" s="16">
        <f t="shared" ca="1" si="568"/>
        <v>0</v>
      </c>
      <c r="M3040" s="17">
        <f t="shared" si="574"/>
        <v>0</v>
      </c>
      <c r="N3040" s="17">
        <f t="shared" si="575"/>
        <v>0</v>
      </c>
      <c r="O3040" s="4"/>
      <c r="P3040" s="4">
        <v>44</v>
      </c>
      <c r="Q3040" s="4">
        <v>51</v>
      </c>
      <c r="R3040" s="4">
        <v>48</v>
      </c>
      <c r="S3040" s="4">
        <v>62</v>
      </c>
      <c r="T3040" s="4">
        <v>56</v>
      </c>
      <c r="U3040" s="4">
        <v>45</v>
      </c>
      <c r="V3040" s="13">
        <v>47</v>
      </c>
      <c r="W3040" s="4">
        <v>47</v>
      </c>
      <c r="X3040" s="4">
        <v>50</v>
      </c>
      <c r="Y3040">
        <f t="shared" ca="1" si="576"/>
        <v>0</v>
      </c>
      <c r="Z3040">
        <f t="shared" ca="1" si="577"/>
        <v>0</v>
      </c>
    </row>
    <row r="3041" spans="2:26" x14ac:dyDescent="0.25">
      <c r="B3041" s="11">
        <f t="shared" si="578"/>
        <v>44688.208333325987</v>
      </c>
      <c r="C3041" s="1">
        <f t="shared" si="569"/>
        <v>5</v>
      </c>
      <c r="D3041" s="1">
        <f t="shared" si="570"/>
        <v>6</v>
      </c>
      <c r="E3041" s="12">
        <f t="shared" si="571"/>
        <v>6</v>
      </c>
      <c r="F3041" s="124" t="str">
        <f t="shared" si="572"/>
        <v>0</v>
      </c>
      <c r="G3041" s="1">
        <f ca="1">(OFFSET(O3041,0,MATCH(Customer!$J$6,'CDH &amp; HDH'!$P$11:$X$11,0)))</f>
        <v>47</v>
      </c>
      <c r="H3041" s="1" t="str">
        <f t="shared" si="573"/>
        <v>Cooling</v>
      </c>
      <c r="I3041" s="1">
        <f ca="1">OFFSET(IF($H3041="Cooling",Customer!$C$25,Customer!$C$52),E3041,D3041)</f>
        <v>78</v>
      </c>
      <c r="J3041" s="1">
        <f ca="1">OFFSET(IF($H3041="Cooling",Customer!$L$25,Customer!$L$52),$E3041,$D3041)</f>
        <v>80</v>
      </c>
      <c r="K3041" s="16">
        <f t="shared" ca="1" si="567"/>
        <v>0</v>
      </c>
      <c r="L3041" s="16">
        <f t="shared" ca="1" si="568"/>
        <v>0</v>
      </c>
      <c r="M3041" s="17">
        <f t="shared" si="574"/>
        <v>0</v>
      </c>
      <c r="N3041" s="17">
        <f t="shared" si="575"/>
        <v>0</v>
      </c>
      <c r="O3041" s="4"/>
      <c r="P3041" s="4">
        <v>45</v>
      </c>
      <c r="Q3041" s="4">
        <v>50</v>
      </c>
      <c r="R3041" s="4">
        <v>48</v>
      </c>
      <c r="S3041" s="4">
        <v>62</v>
      </c>
      <c r="T3041" s="4">
        <v>56</v>
      </c>
      <c r="U3041" s="4">
        <v>47</v>
      </c>
      <c r="V3041" s="13">
        <v>47</v>
      </c>
      <c r="W3041" s="4">
        <v>48</v>
      </c>
      <c r="X3041" s="4">
        <v>49</v>
      </c>
      <c r="Y3041">
        <f t="shared" ca="1" si="576"/>
        <v>0</v>
      </c>
      <c r="Z3041">
        <f t="shared" ca="1" si="577"/>
        <v>0</v>
      </c>
    </row>
    <row r="3042" spans="2:26" x14ac:dyDescent="0.25">
      <c r="B3042" s="11">
        <f t="shared" si="578"/>
        <v>44688.249999992651</v>
      </c>
      <c r="C3042" s="1">
        <f t="shared" si="569"/>
        <v>5</v>
      </c>
      <c r="D3042" s="1">
        <f t="shared" si="570"/>
        <v>6</v>
      </c>
      <c r="E3042" s="12">
        <f t="shared" si="571"/>
        <v>7</v>
      </c>
      <c r="F3042" s="124" t="str">
        <f t="shared" si="572"/>
        <v>0</v>
      </c>
      <c r="G3042" s="1">
        <f ca="1">(OFFSET(O3042,0,MATCH(Customer!$J$6,'CDH &amp; HDH'!$P$11:$X$11,0)))</f>
        <v>53</v>
      </c>
      <c r="H3042" s="1" t="str">
        <f t="shared" si="573"/>
        <v>Cooling</v>
      </c>
      <c r="I3042" s="1">
        <f ca="1">OFFSET(IF($H3042="Cooling",Customer!$C$25,Customer!$C$52),E3042,D3042)</f>
        <v>78</v>
      </c>
      <c r="J3042" s="1">
        <f ca="1">OFFSET(IF($H3042="Cooling",Customer!$L$25,Customer!$L$52),$E3042,$D3042)</f>
        <v>80</v>
      </c>
      <c r="K3042" s="16">
        <f t="shared" ca="1" si="567"/>
        <v>0</v>
      </c>
      <c r="L3042" s="16">
        <f t="shared" ca="1" si="568"/>
        <v>0</v>
      </c>
      <c r="M3042" s="17">
        <f t="shared" si="574"/>
        <v>0</v>
      </c>
      <c r="N3042" s="17">
        <f t="shared" si="575"/>
        <v>0</v>
      </c>
      <c r="O3042" s="4"/>
      <c r="P3042" s="4">
        <v>53</v>
      </c>
      <c r="Q3042" s="4">
        <v>52</v>
      </c>
      <c r="R3042" s="4">
        <v>49</v>
      </c>
      <c r="S3042" s="4">
        <v>63</v>
      </c>
      <c r="T3042" s="4">
        <v>56</v>
      </c>
      <c r="U3042" s="4">
        <v>48</v>
      </c>
      <c r="V3042" s="13">
        <v>53</v>
      </c>
      <c r="W3042" s="4">
        <v>54</v>
      </c>
      <c r="X3042" s="4">
        <v>54</v>
      </c>
      <c r="Y3042">
        <f t="shared" ca="1" si="576"/>
        <v>0</v>
      </c>
      <c r="Z3042">
        <f t="shared" ca="1" si="577"/>
        <v>0</v>
      </c>
    </row>
    <row r="3043" spans="2:26" x14ac:dyDescent="0.25">
      <c r="B3043" s="11">
        <f t="shared" si="578"/>
        <v>44688.291666659316</v>
      </c>
      <c r="C3043" s="1">
        <f t="shared" si="569"/>
        <v>5</v>
      </c>
      <c r="D3043" s="1">
        <f t="shared" si="570"/>
        <v>6</v>
      </c>
      <c r="E3043" s="12">
        <f t="shared" si="571"/>
        <v>8</v>
      </c>
      <c r="F3043" s="124" t="str">
        <f t="shared" si="572"/>
        <v>0</v>
      </c>
      <c r="G3043" s="1">
        <f ca="1">(OFFSET(O3043,0,MATCH(Customer!$J$6,'CDH &amp; HDH'!$P$11:$X$11,0)))</f>
        <v>60</v>
      </c>
      <c r="H3043" s="1" t="str">
        <f t="shared" si="573"/>
        <v>Cooling</v>
      </c>
      <c r="I3043" s="1">
        <f ca="1">OFFSET(IF($H3043="Cooling",Customer!$C$25,Customer!$C$52),E3043,D3043)</f>
        <v>78</v>
      </c>
      <c r="J3043" s="1">
        <f ca="1">OFFSET(IF($H3043="Cooling",Customer!$L$25,Customer!$L$52),$E3043,$D3043)</f>
        <v>80</v>
      </c>
      <c r="K3043" s="16">
        <f t="shared" ca="1" si="567"/>
        <v>0</v>
      </c>
      <c r="L3043" s="16">
        <f t="shared" ca="1" si="568"/>
        <v>0</v>
      </c>
      <c r="M3043" s="17">
        <f t="shared" si="574"/>
        <v>0</v>
      </c>
      <c r="N3043" s="17">
        <f t="shared" si="575"/>
        <v>0</v>
      </c>
      <c r="O3043" s="4"/>
      <c r="P3043" s="4">
        <v>62</v>
      </c>
      <c r="Q3043" s="4">
        <v>55</v>
      </c>
      <c r="R3043" s="4">
        <v>51</v>
      </c>
      <c r="S3043" s="4">
        <v>64</v>
      </c>
      <c r="T3043" s="4">
        <v>56</v>
      </c>
      <c r="U3043" s="4">
        <v>50</v>
      </c>
      <c r="V3043" s="13">
        <v>60</v>
      </c>
      <c r="W3043" s="4">
        <v>57</v>
      </c>
      <c r="X3043" s="4">
        <v>61</v>
      </c>
      <c r="Y3043">
        <f t="shared" ca="1" si="576"/>
        <v>0</v>
      </c>
      <c r="Z3043">
        <f t="shared" ca="1" si="577"/>
        <v>0</v>
      </c>
    </row>
    <row r="3044" spans="2:26" x14ac:dyDescent="0.25">
      <c r="B3044" s="11">
        <f t="shared" si="578"/>
        <v>44688.33333332598</v>
      </c>
      <c r="C3044" s="1">
        <f t="shared" si="569"/>
        <v>5</v>
      </c>
      <c r="D3044" s="1">
        <f t="shared" si="570"/>
        <v>6</v>
      </c>
      <c r="E3044" s="12">
        <f t="shared" si="571"/>
        <v>9</v>
      </c>
      <c r="F3044" s="124" t="str">
        <f t="shared" si="572"/>
        <v>0</v>
      </c>
      <c r="G3044" s="1">
        <f ca="1">(OFFSET(O3044,0,MATCH(Customer!$J$6,'CDH &amp; HDH'!$P$11:$X$11,0)))</f>
        <v>67</v>
      </c>
      <c r="H3044" s="1" t="str">
        <f t="shared" si="573"/>
        <v>Cooling</v>
      </c>
      <c r="I3044" s="1">
        <f ca="1">OFFSET(IF($H3044="Cooling",Customer!$C$25,Customer!$C$52),E3044,D3044)</f>
        <v>78</v>
      </c>
      <c r="J3044" s="1">
        <f ca="1">OFFSET(IF($H3044="Cooling",Customer!$L$25,Customer!$L$52),$E3044,$D3044)</f>
        <v>80</v>
      </c>
      <c r="K3044" s="16">
        <f t="shared" ca="1" si="567"/>
        <v>0</v>
      </c>
      <c r="L3044" s="16">
        <f t="shared" ca="1" si="568"/>
        <v>0</v>
      </c>
      <c r="M3044" s="17">
        <f t="shared" si="574"/>
        <v>0</v>
      </c>
      <c r="N3044" s="17">
        <f t="shared" si="575"/>
        <v>0</v>
      </c>
      <c r="O3044" s="4"/>
      <c r="P3044" s="4">
        <v>67</v>
      </c>
      <c r="Q3044" s="4">
        <v>57</v>
      </c>
      <c r="R3044" s="4">
        <v>52</v>
      </c>
      <c r="S3044" s="4">
        <v>62</v>
      </c>
      <c r="T3044" s="4">
        <v>57</v>
      </c>
      <c r="U3044" s="4">
        <v>53</v>
      </c>
      <c r="V3044" s="13">
        <v>67</v>
      </c>
      <c r="W3044" s="4">
        <v>62</v>
      </c>
      <c r="X3044" s="4">
        <v>65</v>
      </c>
      <c r="Y3044">
        <f t="shared" ca="1" si="576"/>
        <v>0</v>
      </c>
      <c r="Z3044">
        <f t="shared" ca="1" si="577"/>
        <v>0</v>
      </c>
    </row>
    <row r="3045" spans="2:26" x14ac:dyDescent="0.25">
      <c r="B3045" s="11">
        <f t="shared" si="578"/>
        <v>44688.374999992644</v>
      </c>
      <c r="C3045" s="1">
        <f t="shared" si="569"/>
        <v>5</v>
      </c>
      <c r="D3045" s="1">
        <f t="shared" si="570"/>
        <v>6</v>
      </c>
      <c r="E3045" s="12">
        <f t="shared" si="571"/>
        <v>10</v>
      </c>
      <c r="F3045" s="124" t="str">
        <f t="shared" si="572"/>
        <v>0</v>
      </c>
      <c r="G3045" s="1">
        <f ca="1">(OFFSET(O3045,0,MATCH(Customer!$J$6,'CDH &amp; HDH'!$P$11:$X$11,0)))</f>
        <v>74</v>
      </c>
      <c r="H3045" s="1" t="str">
        <f t="shared" si="573"/>
        <v>Cooling</v>
      </c>
      <c r="I3045" s="1">
        <f ca="1">OFFSET(IF($H3045="Cooling",Customer!$C$25,Customer!$C$52),E3045,D3045)</f>
        <v>78</v>
      </c>
      <c r="J3045" s="1">
        <f ca="1">OFFSET(IF($H3045="Cooling",Customer!$L$25,Customer!$L$52),$E3045,$D3045)</f>
        <v>80</v>
      </c>
      <c r="K3045" s="16">
        <f t="shared" ca="1" si="567"/>
        <v>0</v>
      </c>
      <c r="L3045" s="16">
        <f t="shared" ca="1" si="568"/>
        <v>0</v>
      </c>
      <c r="M3045" s="17">
        <f t="shared" si="574"/>
        <v>0</v>
      </c>
      <c r="N3045" s="17">
        <f t="shared" si="575"/>
        <v>0</v>
      </c>
      <c r="O3045" s="4"/>
      <c r="P3045" s="4">
        <v>68</v>
      </c>
      <c r="Q3045" s="4">
        <v>60</v>
      </c>
      <c r="R3045" s="4">
        <v>54</v>
      </c>
      <c r="S3045" s="4">
        <v>62</v>
      </c>
      <c r="T3045" s="4">
        <v>59</v>
      </c>
      <c r="U3045" s="4">
        <v>57</v>
      </c>
      <c r="V3045" s="13">
        <v>74</v>
      </c>
      <c r="W3045" s="4">
        <v>64</v>
      </c>
      <c r="X3045" s="4">
        <v>69</v>
      </c>
      <c r="Y3045">
        <f t="shared" ca="1" si="576"/>
        <v>0</v>
      </c>
      <c r="Z3045">
        <f t="shared" ca="1" si="577"/>
        <v>0</v>
      </c>
    </row>
    <row r="3046" spans="2:26" x14ac:dyDescent="0.25">
      <c r="B3046" s="11">
        <f t="shared" si="578"/>
        <v>44688.416666659308</v>
      </c>
      <c r="C3046" s="1">
        <f t="shared" si="569"/>
        <v>5</v>
      </c>
      <c r="D3046" s="1">
        <f t="shared" si="570"/>
        <v>6</v>
      </c>
      <c r="E3046" s="12">
        <f t="shared" si="571"/>
        <v>11</v>
      </c>
      <c r="F3046" s="124" t="str">
        <f t="shared" si="572"/>
        <v>0</v>
      </c>
      <c r="G3046" s="1">
        <f ca="1">(OFFSET(O3046,0,MATCH(Customer!$J$6,'CDH &amp; HDH'!$P$11:$X$11,0)))</f>
        <v>78</v>
      </c>
      <c r="H3046" s="1" t="str">
        <f t="shared" si="573"/>
        <v>Cooling</v>
      </c>
      <c r="I3046" s="1">
        <f ca="1">OFFSET(IF($H3046="Cooling",Customer!$C$25,Customer!$C$52),E3046,D3046)</f>
        <v>78</v>
      </c>
      <c r="J3046" s="1">
        <f ca="1">OFFSET(IF($H3046="Cooling",Customer!$L$25,Customer!$L$52),$E3046,$D3046)</f>
        <v>80</v>
      </c>
      <c r="K3046" s="16">
        <f t="shared" ca="1" si="567"/>
        <v>0</v>
      </c>
      <c r="L3046" s="16">
        <f t="shared" ca="1" si="568"/>
        <v>0</v>
      </c>
      <c r="M3046" s="17">
        <f t="shared" si="574"/>
        <v>0</v>
      </c>
      <c r="N3046" s="17">
        <f t="shared" si="575"/>
        <v>0</v>
      </c>
      <c r="O3046" s="4"/>
      <c r="P3046" s="4">
        <v>71</v>
      </c>
      <c r="Q3046" s="4">
        <v>63</v>
      </c>
      <c r="R3046" s="4">
        <v>54</v>
      </c>
      <c r="S3046" s="4">
        <v>58</v>
      </c>
      <c r="T3046" s="4">
        <v>60</v>
      </c>
      <c r="U3046" s="4">
        <v>59</v>
      </c>
      <c r="V3046" s="13">
        <v>78</v>
      </c>
      <c r="W3046" s="4">
        <v>66</v>
      </c>
      <c r="X3046" s="4">
        <v>72</v>
      </c>
      <c r="Y3046">
        <f t="shared" ca="1" si="576"/>
        <v>0</v>
      </c>
      <c r="Z3046">
        <f t="shared" ca="1" si="577"/>
        <v>0</v>
      </c>
    </row>
    <row r="3047" spans="2:26" x14ac:dyDescent="0.25">
      <c r="B3047" s="11">
        <f t="shared" si="578"/>
        <v>44688.458333325972</v>
      </c>
      <c r="C3047" s="1">
        <f t="shared" si="569"/>
        <v>5</v>
      </c>
      <c r="D3047" s="1">
        <f t="shared" si="570"/>
        <v>6</v>
      </c>
      <c r="E3047" s="12">
        <f t="shared" si="571"/>
        <v>12</v>
      </c>
      <c r="F3047" s="124" t="str">
        <f t="shared" si="572"/>
        <v>0</v>
      </c>
      <c r="G3047" s="1">
        <f ca="1">(OFFSET(O3047,0,MATCH(Customer!$J$6,'CDH &amp; HDH'!$P$11:$X$11,0)))</f>
        <v>80</v>
      </c>
      <c r="H3047" s="1" t="str">
        <f t="shared" si="573"/>
        <v>Cooling</v>
      </c>
      <c r="I3047" s="1">
        <f ca="1">OFFSET(IF($H3047="Cooling",Customer!$C$25,Customer!$C$52),E3047,D3047)</f>
        <v>78</v>
      </c>
      <c r="J3047" s="1">
        <f ca="1">OFFSET(IF($H3047="Cooling",Customer!$L$25,Customer!$L$52),$E3047,$D3047)</f>
        <v>80</v>
      </c>
      <c r="K3047" s="16">
        <f t="shared" ca="1" si="567"/>
        <v>2</v>
      </c>
      <c r="L3047" s="16">
        <f t="shared" ca="1" si="568"/>
        <v>0</v>
      </c>
      <c r="M3047" s="17">
        <f t="shared" si="574"/>
        <v>0</v>
      </c>
      <c r="N3047" s="17">
        <f t="shared" si="575"/>
        <v>0</v>
      </c>
      <c r="O3047" s="4"/>
      <c r="P3047" s="4">
        <v>73</v>
      </c>
      <c r="Q3047" s="4">
        <v>65</v>
      </c>
      <c r="R3047" s="4">
        <v>54</v>
      </c>
      <c r="S3047" s="4">
        <v>60</v>
      </c>
      <c r="T3047" s="4">
        <v>57</v>
      </c>
      <c r="U3047" s="4">
        <v>63</v>
      </c>
      <c r="V3047" s="13">
        <v>80</v>
      </c>
      <c r="W3047" s="4">
        <v>68</v>
      </c>
      <c r="X3047" s="4">
        <v>74</v>
      </c>
      <c r="Y3047">
        <f t="shared" ca="1" si="576"/>
        <v>864</v>
      </c>
      <c r="Z3047">
        <f t="shared" ca="1" si="577"/>
        <v>0</v>
      </c>
    </row>
    <row r="3048" spans="2:26" x14ac:dyDescent="0.25">
      <c r="B3048" s="11">
        <f t="shared" si="578"/>
        <v>44688.499999992637</v>
      </c>
      <c r="C3048" s="1">
        <f t="shared" si="569"/>
        <v>5</v>
      </c>
      <c r="D3048" s="1">
        <f t="shared" si="570"/>
        <v>6</v>
      </c>
      <c r="E3048" s="12">
        <f t="shared" si="571"/>
        <v>13</v>
      </c>
      <c r="F3048" s="124" t="str">
        <f t="shared" si="572"/>
        <v>0</v>
      </c>
      <c r="G3048" s="1">
        <f ca="1">(OFFSET(O3048,0,MATCH(Customer!$J$6,'CDH &amp; HDH'!$P$11:$X$11,0)))</f>
        <v>80</v>
      </c>
      <c r="H3048" s="1" t="str">
        <f t="shared" si="573"/>
        <v>Cooling</v>
      </c>
      <c r="I3048" s="1">
        <f ca="1">OFFSET(IF($H3048="Cooling",Customer!$C$25,Customer!$C$52),E3048,D3048)</f>
        <v>78</v>
      </c>
      <c r="J3048" s="1">
        <f ca="1">OFFSET(IF($H3048="Cooling",Customer!$L$25,Customer!$L$52),$E3048,$D3048)</f>
        <v>80</v>
      </c>
      <c r="K3048" s="16">
        <f t="shared" ca="1" si="567"/>
        <v>2</v>
      </c>
      <c r="L3048" s="16">
        <f t="shared" ca="1" si="568"/>
        <v>0</v>
      </c>
      <c r="M3048" s="17">
        <f t="shared" si="574"/>
        <v>0</v>
      </c>
      <c r="N3048" s="17">
        <f t="shared" si="575"/>
        <v>0</v>
      </c>
      <c r="O3048" s="4"/>
      <c r="P3048" s="4">
        <v>75</v>
      </c>
      <c r="Q3048" s="4">
        <v>66</v>
      </c>
      <c r="R3048" s="4">
        <v>54</v>
      </c>
      <c r="S3048" s="4">
        <v>62</v>
      </c>
      <c r="T3048" s="4">
        <v>58</v>
      </c>
      <c r="U3048" s="4">
        <v>65</v>
      </c>
      <c r="V3048" s="13">
        <v>80</v>
      </c>
      <c r="W3048" s="4">
        <v>68</v>
      </c>
      <c r="X3048" s="4">
        <v>75</v>
      </c>
      <c r="Y3048">
        <f t="shared" ca="1" si="576"/>
        <v>864</v>
      </c>
      <c r="Z3048">
        <f t="shared" ca="1" si="577"/>
        <v>0</v>
      </c>
    </row>
    <row r="3049" spans="2:26" x14ac:dyDescent="0.25">
      <c r="B3049" s="11">
        <f t="shared" si="578"/>
        <v>44688.541666659301</v>
      </c>
      <c r="C3049" s="1">
        <f t="shared" si="569"/>
        <v>5</v>
      </c>
      <c r="D3049" s="1">
        <f t="shared" si="570"/>
        <v>6</v>
      </c>
      <c r="E3049" s="12">
        <f t="shared" si="571"/>
        <v>14</v>
      </c>
      <c r="F3049" s="124" t="str">
        <f t="shared" si="572"/>
        <v>0</v>
      </c>
      <c r="G3049" s="1">
        <f ca="1">(OFFSET(O3049,0,MATCH(Customer!$J$6,'CDH &amp; HDH'!$P$11:$X$11,0)))</f>
        <v>81</v>
      </c>
      <c r="H3049" s="1" t="str">
        <f t="shared" si="573"/>
        <v>Cooling</v>
      </c>
      <c r="I3049" s="1">
        <f ca="1">OFFSET(IF($H3049="Cooling",Customer!$C$25,Customer!$C$52),E3049,D3049)</f>
        <v>78</v>
      </c>
      <c r="J3049" s="1">
        <f ca="1">OFFSET(IF($H3049="Cooling",Customer!$L$25,Customer!$L$52),$E3049,$D3049)</f>
        <v>80</v>
      </c>
      <c r="K3049" s="16">
        <f t="shared" ca="1" si="567"/>
        <v>3</v>
      </c>
      <c r="L3049" s="16">
        <f t="shared" ca="1" si="568"/>
        <v>1</v>
      </c>
      <c r="M3049" s="17">
        <f t="shared" si="574"/>
        <v>0</v>
      </c>
      <c r="N3049" s="17">
        <f t="shared" si="575"/>
        <v>0</v>
      </c>
      <c r="O3049" s="4"/>
      <c r="P3049" s="4">
        <v>74</v>
      </c>
      <c r="Q3049" s="4">
        <v>68</v>
      </c>
      <c r="R3049" s="4">
        <v>53</v>
      </c>
      <c r="S3049" s="4">
        <v>62</v>
      </c>
      <c r="T3049" s="4">
        <v>58</v>
      </c>
      <c r="U3049" s="4">
        <v>68</v>
      </c>
      <c r="V3049" s="13">
        <v>81</v>
      </c>
      <c r="W3049" s="4">
        <v>66</v>
      </c>
      <c r="X3049" s="4">
        <v>76</v>
      </c>
      <c r="Y3049">
        <f t="shared" ca="1" si="576"/>
        <v>1296</v>
      </c>
      <c r="Z3049">
        <f t="shared" ca="1" si="577"/>
        <v>432</v>
      </c>
    </row>
    <row r="3050" spans="2:26" x14ac:dyDescent="0.25">
      <c r="B3050" s="11">
        <f t="shared" si="578"/>
        <v>44688.583333325965</v>
      </c>
      <c r="C3050" s="1">
        <f t="shared" si="569"/>
        <v>5</v>
      </c>
      <c r="D3050" s="1">
        <f t="shared" si="570"/>
        <v>6</v>
      </c>
      <c r="E3050" s="12">
        <f t="shared" si="571"/>
        <v>15</v>
      </c>
      <c r="F3050" s="124" t="str">
        <f t="shared" si="572"/>
        <v>0</v>
      </c>
      <c r="G3050" s="1">
        <f ca="1">(OFFSET(O3050,0,MATCH(Customer!$J$6,'CDH &amp; HDH'!$P$11:$X$11,0)))</f>
        <v>82</v>
      </c>
      <c r="H3050" s="1" t="str">
        <f t="shared" si="573"/>
        <v>Cooling</v>
      </c>
      <c r="I3050" s="1">
        <f ca="1">OFFSET(IF($H3050="Cooling",Customer!$C$25,Customer!$C$52),E3050,D3050)</f>
        <v>78</v>
      </c>
      <c r="J3050" s="1">
        <f ca="1">OFFSET(IF($H3050="Cooling",Customer!$L$25,Customer!$L$52),$E3050,$D3050)</f>
        <v>80</v>
      </c>
      <c r="K3050" s="16">
        <f t="shared" ca="1" si="567"/>
        <v>4</v>
      </c>
      <c r="L3050" s="16">
        <f t="shared" ca="1" si="568"/>
        <v>2</v>
      </c>
      <c r="M3050" s="17">
        <f t="shared" si="574"/>
        <v>0</v>
      </c>
      <c r="N3050" s="17">
        <f t="shared" si="575"/>
        <v>0</v>
      </c>
      <c r="O3050" s="4"/>
      <c r="P3050" s="4">
        <v>73</v>
      </c>
      <c r="Q3050" s="4">
        <v>68</v>
      </c>
      <c r="R3050" s="4">
        <v>53</v>
      </c>
      <c r="S3050" s="4">
        <v>62</v>
      </c>
      <c r="T3050" s="4">
        <v>61</v>
      </c>
      <c r="U3050" s="4">
        <v>68</v>
      </c>
      <c r="V3050" s="13">
        <v>82</v>
      </c>
      <c r="W3050" s="4">
        <v>65</v>
      </c>
      <c r="X3050" s="4">
        <v>76</v>
      </c>
      <c r="Y3050">
        <f t="shared" ca="1" si="576"/>
        <v>1728</v>
      </c>
      <c r="Z3050">
        <f t="shared" ca="1" si="577"/>
        <v>864</v>
      </c>
    </row>
    <row r="3051" spans="2:26" x14ac:dyDescent="0.25">
      <c r="B3051" s="11">
        <f t="shared" si="578"/>
        <v>44688.624999992629</v>
      </c>
      <c r="C3051" s="1">
        <f t="shared" si="569"/>
        <v>5</v>
      </c>
      <c r="D3051" s="1">
        <f t="shared" si="570"/>
        <v>6</v>
      </c>
      <c r="E3051" s="12">
        <f t="shared" si="571"/>
        <v>16</v>
      </c>
      <c r="F3051" s="124" t="str">
        <f t="shared" si="572"/>
        <v>0</v>
      </c>
      <c r="G3051" s="1">
        <f ca="1">(OFFSET(O3051,0,MATCH(Customer!$J$6,'CDH &amp; HDH'!$P$11:$X$11,0)))</f>
        <v>83</v>
      </c>
      <c r="H3051" s="1" t="str">
        <f t="shared" si="573"/>
        <v>Cooling</v>
      </c>
      <c r="I3051" s="1">
        <f ca="1">OFFSET(IF($H3051="Cooling",Customer!$C$25,Customer!$C$52),E3051,D3051)</f>
        <v>78</v>
      </c>
      <c r="J3051" s="1">
        <f ca="1">OFFSET(IF($H3051="Cooling",Customer!$L$25,Customer!$L$52),$E3051,$D3051)</f>
        <v>80</v>
      </c>
      <c r="K3051" s="16">
        <f t="shared" ca="1" si="567"/>
        <v>5</v>
      </c>
      <c r="L3051" s="16">
        <f t="shared" ca="1" si="568"/>
        <v>3</v>
      </c>
      <c r="M3051" s="17">
        <f t="shared" si="574"/>
        <v>0</v>
      </c>
      <c r="N3051" s="17">
        <f t="shared" si="575"/>
        <v>0</v>
      </c>
      <c r="O3051" s="4"/>
      <c r="P3051" s="4">
        <v>71</v>
      </c>
      <c r="Q3051" s="4">
        <v>69</v>
      </c>
      <c r="R3051" s="4">
        <v>52</v>
      </c>
      <c r="S3051" s="4">
        <v>62</v>
      </c>
      <c r="T3051" s="4">
        <v>63</v>
      </c>
      <c r="U3051" s="4">
        <v>68</v>
      </c>
      <c r="V3051" s="13">
        <v>83</v>
      </c>
      <c r="W3051" s="4">
        <v>63</v>
      </c>
      <c r="X3051" s="4">
        <v>76</v>
      </c>
      <c r="Y3051">
        <f t="shared" ca="1" si="576"/>
        <v>2160</v>
      </c>
      <c r="Z3051">
        <f t="shared" ca="1" si="577"/>
        <v>1296</v>
      </c>
    </row>
    <row r="3052" spans="2:26" x14ac:dyDescent="0.25">
      <c r="B3052" s="11">
        <f t="shared" si="578"/>
        <v>44688.666666659294</v>
      </c>
      <c r="C3052" s="1">
        <f t="shared" si="569"/>
        <v>5</v>
      </c>
      <c r="D3052" s="1">
        <f t="shared" si="570"/>
        <v>6</v>
      </c>
      <c r="E3052" s="12">
        <f t="shared" si="571"/>
        <v>17</v>
      </c>
      <c r="F3052" s="124" t="str">
        <f t="shared" si="572"/>
        <v>0</v>
      </c>
      <c r="G3052" s="1">
        <f ca="1">(OFFSET(O3052,0,MATCH(Customer!$J$6,'CDH &amp; HDH'!$P$11:$X$11,0)))</f>
        <v>82</v>
      </c>
      <c r="H3052" s="1" t="str">
        <f t="shared" si="573"/>
        <v>Cooling</v>
      </c>
      <c r="I3052" s="1">
        <f ca="1">OFFSET(IF($H3052="Cooling",Customer!$C$25,Customer!$C$52),E3052,D3052)</f>
        <v>78</v>
      </c>
      <c r="J3052" s="1">
        <f ca="1">OFFSET(IF($H3052="Cooling",Customer!$L$25,Customer!$L$52),$E3052,$D3052)</f>
        <v>80</v>
      </c>
      <c r="K3052" s="16">
        <f t="shared" ca="1" si="567"/>
        <v>4</v>
      </c>
      <c r="L3052" s="16">
        <f t="shared" ca="1" si="568"/>
        <v>2</v>
      </c>
      <c r="M3052" s="17">
        <f t="shared" si="574"/>
        <v>0</v>
      </c>
      <c r="N3052" s="17">
        <f t="shared" si="575"/>
        <v>0</v>
      </c>
      <c r="O3052" s="4"/>
      <c r="P3052" s="4">
        <v>69</v>
      </c>
      <c r="Q3052" s="4">
        <v>66</v>
      </c>
      <c r="R3052" s="4">
        <v>50</v>
      </c>
      <c r="S3052" s="4">
        <v>63</v>
      </c>
      <c r="T3052" s="4">
        <v>61</v>
      </c>
      <c r="U3052" s="4">
        <v>66</v>
      </c>
      <c r="V3052" s="13">
        <v>82</v>
      </c>
      <c r="W3052" s="4">
        <v>62</v>
      </c>
      <c r="X3052" s="4">
        <v>75</v>
      </c>
      <c r="Y3052">
        <f t="shared" ca="1" si="576"/>
        <v>1728</v>
      </c>
      <c r="Z3052">
        <f t="shared" ca="1" si="577"/>
        <v>864</v>
      </c>
    </row>
    <row r="3053" spans="2:26" x14ac:dyDescent="0.25">
      <c r="B3053" s="11">
        <f t="shared" si="578"/>
        <v>44688.708333325958</v>
      </c>
      <c r="C3053" s="1">
        <f t="shared" si="569"/>
        <v>5</v>
      </c>
      <c r="D3053" s="1">
        <f t="shared" si="570"/>
        <v>6</v>
      </c>
      <c r="E3053" s="12">
        <f t="shared" si="571"/>
        <v>18</v>
      </c>
      <c r="F3053" s="124" t="str">
        <f t="shared" si="572"/>
        <v>0</v>
      </c>
      <c r="G3053" s="1">
        <f ca="1">(OFFSET(O3053,0,MATCH(Customer!$J$6,'CDH &amp; HDH'!$P$11:$X$11,0)))</f>
        <v>81</v>
      </c>
      <c r="H3053" s="1" t="str">
        <f t="shared" si="573"/>
        <v>Cooling</v>
      </c>
      <c r="I3053" s="1">
        <f ca="1">OFFSET(IF($H3053="Cooling",Customer!$C$25,Customer!$C$52),E3053,D3053)</f>
        <v>78</v>
      </c>
      <c r="J3053" s="1">
        <f ca="1">OFFSET(IF($H3053="Cooling",Customer!$L$25,Customer!$L$52),$E3053,$D3053)</f>
        <v>80</v>
      </c>
      <c r="K3053" s="16">
        <f t="shared" ca="1" si="567"/>
        <v>3</v>
      </c>
      <c r="L3053" s="16">
        <f t="shared" ca="1" si="568"/>
        <v>1</v>
      </c>
      <c r="M3053" s="17">
        <f t="shared" si="574"/>
        <v>0</v>
      </c>
      <c r="N3053" s="17">
        <f t="shared" si="575"/>
        <v>0</v>
      </c>
      <c r="O3053" s="4"/>
      <c r="P3053" s="4">
        <v>67</v>
      </c>
      <c r="Q3053" s="4">
        <v>63</v>
      </c>
      <c r="R3053" s="4">
        <v>48</v>
      </c>
      <c r="S3053" s="4">
        <v>61</v>
      </c>
      <c r="T3053" s="4">
        <v>59</v>
      </c>
      <c r="U3053" s="4">
        <v>63</v>
      </c>
      <c r="V3053" s="13">
        <v>81</v>
      </c>
      <c r="W3053" s="4">
        <v>60</v>
      </c>
      <c r="X3053" s="4">
        <v>73</v>
      </c>
      <c r="Y3053">
        <f t="shared" ca="1" si="576"/>
        <v>1296</v>
      </c>
      <c r="Z3053">
        <f t="shared" ca="1" si="577"/>
        <v>432</v>
      </c>
    </row>
    <row r="3054" spans="2:26" x14ac:dyDescent="0.25">
      <c r="B3054" s="11">
        <f t="shared" si="578"/>
        <v>44688.749999992622</v>
      </c>
      <c r="C3054" s="1">
        <f t="shared" si="569"/>
        <v>5</v>
      </c>
      <c r="D3054" s="1">
        <f t="shared" si="570"/>
        <v>6</v>
      </c>
      <c r="E3054" s="12">
        <f t="shared" si="571"/>
        <v>19</v>
      </c>
      <c r="F3054" s="124" t="str">
        <f t="shared" si="572"/>
        <v>0</v>
      </c>
      <c r="G3054" s="1">
        <f ca="1">(OFFSET(O3054,0,MATCH(Customer!$J$6,'CDH &amp; HDH'!$P$11:$X$11,0)))</f>
        <v>77</v>
      </c>
      <c r="H3054" s="1" t="str">
        <f t="shared" si="573"/>
        <v>Cooling</v>
      </c>
      <c r="I3054" s="1">
        <f ca="1">OFFSET(IF($H3054="Cooling",Customer!$C$25,Customer!$C$52),E3054,D3054)</f>
        <v>78</v>
      </c>
      <c r="J3054" s="1">
        <f ca="1">OFFSET(IF($H3054="Cooling",Customer!$L$25,Customer!$L$52),$E3054,$D3054)</f>
        <v>80</v>
      </c>
      <c r="K3054" s="16">
        <f t="shared" ca="1" si="567"/>
        <v>0</v>
      </c>
      <c r="L3054" s="16">
        <f t="shared" ca="1" si="568"/>
        <v>0</v>
      </c>
      <c r="M3054" s="17">
        <f t="shared" si="574"/>
        <v>0</v>
      </c>
      <c r="N3054" s="17">
        <f t="shared" si="575"/>
        <v>0</v>
      </c>
      <c r="O3054" s="4"/>
      <c r="P3054" s="4">
        <v>64</v>
      </c>
      <c r="Q3054" s="4">
        <v>60</v>
      </c>
      <c r="R3054" s="4">
        <v>46</v>
      </c>
      <c r="S3054" s="4">
        <v>59</v>
      </c>
      <c r="T3054" s="4">
        <v>57</v>
      </c>
      <c r="U3054" s="4">
        <v>59</v>
      </c>
      <c r="V3054" s="13">
        <v>77</v>
      </c>
      <c r="W3054" s="4">
        <v>60</v>
      </c>
      <c r="X3054" s="4">
        <v>69</v>
      </c>
      <c r="Y3054">
        <f t="shared" ca="1" si="576"/>
        <v>0</v>
      </c>
      <c r="Z3054">
        <f t="shared" ca="1" si="577"/>
        <v>0</v>
      </c>
    </row>
    <row r="3055" spans="2:26" x14ac:dyDescent="0.25">
      <c r="B3055" s="11">
        <f t="shared" si="578"/>
        <v>44688.791666659286</v>
      </c>
      <c r="C3055" s="1">
        <f t="shared" si="569"/>
        <v>5</v>
      </c>
      <c r="D3055" s="1">
        <f t="shared" si="570"/>
        <v>6</v>
      </c>
      <c r="E3055" s="12">
        <f t="shared" si="571"/>
        <v>20</v>
      </c>
      <c r="F3055" s="124" t="str">
        <f t="shared" si="572"/>
        <v>0</v>
      </c>
      <c r="G3055" s="1">
        <f ca="1">(OFFSET(O3055,0,MATCH(Customer!$J$6,'CDH &amp; HDH'!$P$11:$X$11,0)))</f>
        <v>74</v>
      </c>
      <c r="H3055" s="1" t="str">
        <f t="shared" si="573"/>
        <v>Cooling</v>
      </c>
      <c r="I3055" s="1">
        <f ca="1">OFFSET(IF($H3055="Cooling",Customer!$C$25,Customer!$C$52),E3055,D3055)</f>
        <v>78</v>
      </c>
      <c r="J3055" s="1">
        <f ca="1">OFFSET(IF($H3055="Cooling",Customer!$L$25,Customer!$L$52),$E3055,$D3055)</f>
        <v>80</v>
      </c>
      <c r="K3055" s="16">
        <f t="shared" ca="1" si="567"/>
        <v>0</v>
      </c>
      <c r="L3055" s="16">
        <f t="shared" ca="1" si="568"/>
        <v>0</v>
      </c>
      <c r="M3055" s="17">
        <f t="shared" si="574"/>
        <v>0</v>
      </c>
      <c r="N3055" s="17">
        <f t="shared" si="575"/>
        <v>0</v>
      </c>
      <c r="O3055" s="4"/>
      <c r="P3055" s="4">
        <v>61</v>
      </c>
      <c r="Q3055" s="4">
        <v>57</v>
      </c>
      <c r="R3055" s="4">
        <v>43</v>
      </c>
      <c r="S3055" s="4">
        <v>55</v>
      </c>
      <c r="T3055" s="4">
        <v>54</v>
      </c>
      <c r="U3055" s="4">
        <v>55</v>
      </c>
      <c r="V3055" s="13">
        <v>74</v>
      </c>
      <c r="W3055" s="4">
        <v>58</v>
      </c>
      <c r="X3055" s="4">
        <v>64</v>
      </c>
      <c r="Y3055">
        <f t="shared" ca="1" si="576"/>
        <v>0</v>
      </c>
      <c r="Z3055">
        <f t="shared" ca="1" si="577"/>
        <v>0</v>
      </c>
    </row>
    <row r="3056" spans="2:26" x14ac:dyDescent="0.25">
      <c r="B3056" s="11">
        <f t="shared" si="578"/>
        <v>44688.833333325951</v>
      </c>
      <c r="C3056" s="1">
        <f t="shared" si="569"/>
        <v>5</v>
      </c>
      <c r="D3056" s="1">
        <f t="shared" si="570"/>
        <v>6</v>
      </c>
      <c r="E3056" s="12">
        <f t="shared" si="571"/>
        <v>21</v>
      </c>
      <c r="F3056" s="124" t="str">
        <f t="shared" si="572"/>
        <v>0</v>
      </c>
      <c r="G3056" s="1">
        <f ca="1">(OFFSET(O3056,0,MATCH(Customer!$J$6,'CDH &amp; HDH'!$P$11:$X$11,0)))</f>
        <v>72</v>
      </c>
      <c r="H3056" s="1" t="str">
        <f t="shared" si="573"/>
        <v>Cooling</v>
      </c>
      <c r="I3056" s="1">
        <f ca="1">OFFSET(IF($H3056="Cooling",Customer!$C$25,Customer!$C$52),E3056,D3056)</f>
        <v>78</v>
      </c>
      <c r="J3056" s="1">
        <f ca="1">OFFSET(IF($H3056="Cooling",Customer!$L$25,Customer!$L$52),$E3056,$D3056)</f>
        <v>80</v>
      </c>
      <c r="K3056" s="16">
        <f t="shared" ca="1" si="567"/>
        <v>0</v>
      </c>
      <c r="L3056" s="16">
        <f t="shared" ca="1" si="568"/>
        <v>0</v>
      </c>
      <c r="M3056" s="17">
        <f t="shared" si="574"/>
        <v>0</v>
      </c>
      <c r="N3056" s="17">
        <f t="shared" si="575"/>
        <v>0</v>
      </c>
      <c r="O3056" s="4"/>
      <c r="P3056" s="4">
        <v>60</v>
      </c>
      <c r="Q3056" s="4">
        <v>54</v>
      </c>
      <c r="R3056" s="4">
        <v>41</v>
      </c>
      <c r="S3056" s="4">
        <v>54</v>
      </c>
      <c r="T3056" s="4">
        <v>53</v>
      </c>
      <c r="U3056" s="4">
        <v>53</v>
      </c>
      <c r="V3056" s="13">
        <v>72</v>
      </c>
      <c r="W3056" s="4">
        <v>55</v>
      </c>
      <c r="X3056" s="4">
        <v>58</v>
      </c>
      <c r="Y3056">
        <f t="shared" ca="1" si="576"/>
        <v>0</v>
      </c>
      <c r="Z3056">
        <f t="shared" ca="1" si="577"/>
        <v>0</v>
      </c>
    </row>
    <row r="3057" spans="2:26" x14ac:dyDescent="0.25">
      <c r="B3057" s="11">
        <f t="shared" si="578"/>
        <v>44688.874999992615</v>
      </c>
      <c r="C3057" s="1">
        <f t="shared" si="569"/>
        <v>5</v>
      </c>
      <c r="D3057" s="1">
        <f t="shared" si="570"/>
        <v>6</v>
      </c>
      <c r="E3057" s="12">
        <f t="shared" si="571"/>
        <v>22</v>
      </c>
      <c r="F3057" s="124" t="str">
        <f t="shared" si="572"/>
        <v>0</v>
      </c>
      <c r="G3057" s="1">
        <f ca="1">(OFFSET(O3057,0,MATCH(Customer!$J$6,'CDH &amp; HDH'!$P$11:$X$11,0)))</f>
        <v>69</v>
      </c>
      <c r="H3057" s="1" t="str">
        <f t="shared" si="573"/>
        <v>Cooling</v>
      </c>
      <c r="I3057" s="1">
        <f ca="1">OFFSET(IF($H3057="Cooling",Customer!$C$25,Customer!$C$52),E3057,D3057)</f>
        <v>78</v>
      </c>
      <c r="J3057" s="1">
        <f ca="1">OFFSET(IF($H3057="Cooling",Customer!$L$25,Customer!$L$52),$E3057,$D3057)</f>
        <v>80</v>
      </c>
      <c r="K3057" s="16">
        <f t="shared" ca="1" si="567"/>
        <v>0</v>
      </c>
      <c r="L3057" s="16">
        <f t="shared" ca="1" si="568"/>
        <v>0</v>
      </c>
      <c r="M3057" s="17">
        <f t="shared" si="574"/>
        <v>0</v>
      </c>
      <c r="N3057" s="17">
        <f t="shared" si="575"/>
        <v>0</v>
      </c>
      <c r="O3057" s="4"/>
      <c r="P3057" s="4">
        <v>59</v>
      </c>
      <c r="Q3057" s="4">
        <v>52</v>
      </c>
      <c r="R3057" s="4">
        <v>38</v>
      </c>
      <c r="S3057" s="4">
        <v>55</v>
      </c>
      <c r="T3057" s="4">
        <v>52</v>
      </c>
      <c r="U3057" s="4">
        <v>50</v>
      </c>
      <c r="V3057" s="13">
        <v>69</v>
      </c>
      <c r="W3057" s="4">
        <v>53</v>
      </c>
      <c r="X3057" s="4">
        <v>54</v>
      </c>
      <c r="Y3057">
        <f t="shared" ca="1" si="576"/>
        <v>0</v>
      </c>
      <c r="Z3057">
        <f t="shared" ca="1" si="577"/>
        <v>0</v>
      </c>
    </row>
    <row r="3058" spans="2:26" x14ac:dyDescent="0.25">
      <c r="B3058" s="11">
        <f t="shared" si="578"/>
        <v>44688.916666659279</v>
      </c>
      <c r="C3058" s="1">
        <f t="shared" si="569"/>
        <v>5</v>
      </c>
      <c r="D3058" s="1">
        <f t="shared" si="570"/>
        <v>6</v>
      </c>
      <c r="E3058" s="12">
        <f t="shared" si="571"/>
        <v>23</v>
      </c>
      <c r="F3058" s="124" t="str">
        <f t="shared" si="572"/>
        <v>0</v>
      </c>
      <c r="G3058" s="1">
        <f ca="1">(OFFSET(O3058,0,MATCH(Customer!$J$6,'CDH &amp; HDH'!$P$11:$X$11,0)))</f>
        <v>64</v>
      </c>
      <c r="H3058" s="1" t="str">
        <f t="shared" si="573"/>
        <v>Cooling</v>
      </c>
      <c r="I3058" s="1">
        <f ca="1">OFFSET(IF($H3058="Cooling",Customer!$C$25,Customer!$C$52),E3058,D3058)</f>
        <v>78</v>
      </c>
      <c r="J3058" s="1">
        <f ca="1">OFFSET(IF($H3058="Cooling",Customer!$L$25,Customer!$L$52),$E3058,$D3058)</f>
        <v>80</v>
      </c>
      <c r="K3058" s="16">
        <f t="shared" ca="1" si="567"/>
        <v>0</v>
      </c>
      <c r="L3058" s="16">
        <f t="shared" ca="1" si="568"/>
        <v>0</v>
      </c>
      <c r="M3058" s="17">
        <f t="shared" si="574"/>
        <v>0</v>
      </c>
      <c r="N3058" s="17">
        <f t="shared" si="575"/>
        <v>0</v>
      </c>
      <c r="O3058" s="4"/>
      <c r="P3058" s="4">
        <v>57</v>
      </c>
      <c r="Q3058" s="4">
        <v>51</v>
      </c>
      <c r="R3058" s="4">
        <v>34</v>
      </c>
      <c r="S3058" s="4">
        <v>55</v>
      </c>
      <c r="T3058" s="4">
        <v>50</v>
      </c>
      <c r="U3058" s="4">
        <v>50</v>
      </c>
      <c r="V3058" s="13">
        <v>64</v>
      </c>
      <c r="W3058" s="4">
        <v>49</v>
      </c>
      <c r="X3058" s="4">
        <v>51</v>
      </c>
      <c r="Y3058">
        <f t="shared" ca="1" si="576"/>
        <v>0</v>
      </c>
      <c r="Z3058">
        <f t="shared" ca="1" si="577"/>
        <v>0</v>
      </c>
    </row>
    <row r="3059" spans="2:26" x14ac:dyDescent="0.25">
      <c r="B3059" s="11">
        <f t="shared" si="578"/>
        <v>44688.958333325943</v>
      </c>
      <c r="C3059" s="1">
        <f t="shared" si="569"/>
        <v>5</v>
      </c>
      <c r="D3059" s="1">
        <f t="shared" si="570"/>
        <v>6</v>
      </c>
      <c r="E3059" s="12">
        <f t="shared" si="571"/>
        <v>24</v>
      </c>
      <c r="F3059" s="124" t="str">
        <f t="shared" si="572"/>
        <v>0</v>
      </c>
      <c r="G3059" s="1">
        <f ca="1">(OFFSET(O3059,0,MATCH(Customer!$J$6,'CDH &amp; HDH'!$P$11:$X$11,0)))</f>
        <v>66</v>
      </c>
      <c r="H3059" s="1" t="str">
        <f t="shared" si="573"/>
        <v>Cooling</v>
      </c>
      <c r="I3059" s="1">
        <f ca="1">OFFSET(IF($H3059="Cooling",Customer!$C$25,Customer!$C$52),E3059,D3059)</f>
        <v>78</v>
      </c>
      <c r="J3059" s="1">
        <f ca="1">OFFSET(IF($H3059="Cooling",Customer!$L$25,Customer!$L$52),$E3059,$D3059)</f>
        <v>80</v>
      </c>
      <c r="K3059" s="16">
        <f t="shared" ca="1" si="567"/>
        <v>0</v>
      </c>
      <c r="L3059" s="16">
        <f t="shared" ca="1" si="568"/>
        <v>0</v>
      </c>
      <c r="M3059" s="17">
        <f t="shared" si="574"/>
        <v>0</v>
      </c>
      <c r="N3059" s="17">
        <f t="shared" si="575"/>
        <v>0</v>
      </c>
      <c r="O3059" s="4"/>
      <c r="P3059" s="4">
        <v>55</v>
      </c>
      <c r="Q3059" s="4">
        <v>49</v>
      </c>
      <c r="R3059" s="4">
        <v>31</v>
      </c>
      <c r="S3059" s="4">
        <v>48</v>
      </c>
      <c r="T3059" s="4">
        <v>49</v>
      </c>
      <c r="U3059" s="4">
        <v>48</v>
      </c>
      <c r="V3059" s="13">
        <v>66</v>
      </c>
      <c r="W3059" s="4">
        <v>46</v>
      </c>
      <c r="X3059" s="4">
        <v>49</v>
      </c>
      <c r="Y3059">
        <f t="shared" ca="1" si="576"/>
        <v>0</v>
      </c>
      <c r="Z3059">
        <f t="shared" ca="1" si="577"/>
        <v>0</v>
      </c>
    </row>
    <row r="3060" spans="2:26" x14ac:dyDescent="0.25">
      <c r="B3060" s="11">
        <f t="shared" si="578"/>
        <v>44688.999999992608</v>
      </c>
      <c r="C3060" s="1">
        <f t="shared" si="569"/>
        <v>5</v>
      </c>
      <c r="D3060" s="1">
        <f t="shared" si="570"/>
        <v>7</v>
      </c>
      <c r="E3060" s="12">
        <f t="shared" si="571"/>
        <v>1</v>
      </c>
      <c r="F3060" s="124" t="str">
        <f t="shared" si="572"/>
        <v>0</v>
      </c>
      <c r="G3060" s="1">
        <f ca="1">(OFFSET(O3060,0,MATCH(Customer!$J$6,'CDH &amp; HDH'!$P$11:$X$11,0)))</f>
        <v>62</v>
      </c>
      <c r="H3060" s="1" t="str">
        <f t="shared" si="573"/>
        <v>Cooling</v>
      </c>
      <c r="I3060" s="1">
        <f ca="1">OFFSET(IF($H3060="Cooling",Customer!$C$25,Customer!$C$52),E3060,D3060)</f>
        <v>78</v>
      </c>
      <c r="J3060" s="1">
        <f ca="1">OFFSET(IF($H3060="Cooling",Customer!$L$25,Customer!$L$52),$E3060,$D3060)</f>
        <v>80</v>
      </c>
      <c r="K3060" s="16">
        <f t="shared" ca="1" si="567"/>
        <v>0</v>
      </c>
      <c r="L3060" s="16">
        <f t="shared" ca="1" si="568"/>
        <v>0</v>
      </c>
      <c r="M3060" s="17">
        <f t="shared" si="574"/>
        <v>0</v>
      </c>
      <c r="N3060" s="17">
        <f t="shared" si="575"/>
        <v>0</v>
      </c>
      <c r="O3060" s="4"/>
      <c r="P3060" s="4">
        <v>55</v>
      </c>
      <c r="Q3060" s="4">
        <v>50</v>
      </c>
      <c r="R3060" s="4">
        <v>27</v>
      </c>
      <c r="S3060" s="4">
        <v>47</v>
      </c>
      <c r="T3060" s="4">
        <v>48</v>
      </c>
      <c r="U3060" s="4">
        <v>48</v>
      </c>
      <c r="V3060" s="13">
        <v>62</v>
      </c>
      <c r="W3060" s="4">
        <v>45</v>
      </c>
      <c r="X3060" s="4">
        <v>48</v>
      </c>
      <c r="Y3060">
        <f t="shared" ca="1" si="576"/>
        <v>0</v>
      </c>
      <c r="Z3060">
        <f t="shared" ca="1" si="577"/>
        <v>0</v>
      </c>
    </row>
    <row r="3061" spans="2:26" x14ac:dyDescent="0.25">
      <c r="B3061" s="11">
        <f t="shared" si="578"/>
        <v>44689.041666659272</v>
      </c>
      <c r="C3061" s="1">
        <f t="shared" si="569"/>
        <v>5</v>
      </c>
      <c r="D3061" s="1">
        <f t="shared" si="570"/>
        <v>7</v>
      </c>
      <c r="E3061" s="12">
        <f t="shared" si="571"/>
        <v>2</v>
      </c>
      <c r="F3061" s="124" t="str">
        <f t="shared" si="572"/>
        <v>0</v>
      </c>
      <c r="G3061" s="1">
        <f ca="1">(OFFSET(O3061,0,MATCH(Customer!$J$6,'CDH &amp; HDH'!$P$11:$X$11,0)))</f>
        <v>61</v>
      </c>
      <c r="H3061" s="1" t="str">
        <f t="shared" si="573"/>
        <v>Cooling</v>
      </c>
      <c r="I3061" s="1">
        <f ca="1">OFFSET(IF($H3061="Cooling",Customer!$C$25,Customer!$C$52),E3061,D3061)</f>
        <v>78</v>
      </c>
      <c r="J3061" s="1">
        <f ca="1">OFFSET(IF($H3061="Cooling",Customer!$L$25,Customer!$L$52),$E3061,$D3061)</f>
        <v>80</v>
      </c>
      <c r="K3061" s="16">
        <f t="shared" ca="1" si="567"/>
        <v>0</v>
      </c>
      <c r="L3061" s="16">
        <f t="shared" ca="1" si="568"/>
        <v>0</v>
      </c>
      <c r="M3061" s="17">
        <f t="shared" si="574"/>
        <v>0</v>
      </c>
      <c r="N3061" s="17">
        <f t="shared" si="575"/>
        <v>0</v>
      </c>
      <c r="O3061" s="4"/>
      <c r="P3061" s="4">
        <v>54</v>
      </c>
      <c r="Q3061" s="4">
        <v>48</v>
      </c>
      <c r="R3061" s="4">
        <v>26</v>
      </c>
      <c r="S3061" s="4">
        <v>44</v>
      </c>
      <c r="T3061" s="4">
        <v>46</v>
      </c>
      <c r="U3061" s="4">
        <v>48</v>
      </c>
      <c r="V3061" s="13">
        <v>61</v>
      </c>
      <c r="W3061" s="4">
        <v>40</v>
      </c>
      <c r="X3061" s="4">
        <v>45</v>
      </c>
      <c r="Y3061">
        <f t="shared" ca="1" si="576"/>
        <v>0</v>
      </c>
      <c r="Z3061">
        <f t="shared" ca="1" si="577"/>
        <v>0</v>
      </c>
    </row>
    <row r="3062" spans="2:26" x14ac:dyDescent="0.25">
      <c r="B3062" s="11">
        <f t="shared" si="578"/>
        <v>44689.083333325936</v>
      </c>
      <c r="C3062" s="1">
        <f t="shared" si="569"/>
        <v>5</v>
      </c>
      <c r="D3062" s="1">
        <f t="shared" si="570"/>
        <v>7</v>
      </c>
      <c r="E3062" s="12">
        <f t="shared" si="571"/>
        <v>3</v>
      </c>
      <c r="F3062" s="124" t="str">
        <f t="shared" si="572"/>
        <v>0</v>
      </c>
      <c r="G3062" s="1">
        <f ca="1">(OFFSET(O3062,0,MATCH(Customer!$J$6,'CDH &amp; HDH'!$P$11:$X$11,0)))</f>
        <v>62</v>
      </c>
      <c r="H3062" s="1" t="str">
        <f t="shared" si="573"/>
        <v>Cooling</v>
      </c>
      <c r="I3062" s="1">
        <f ca="1">OFFSET(IF($H3062="Cooling",Customer!$C$25,Customer!$C$52),E3062,D3062)</f>
        <v>78</v>
      </c>
      <c r="J3062" s="1">
        <f ca="1">OFFSET(IF($H3062="Cooling",Customer!$L$25,Customer!$L$52),$E3062,$D3062)</f>
        <v>80</v>
      </c>
      <c r="K3062" s="16">
        <f t="shared" ca="1" si="567"/>
        <v>0</v>
      </c>
      <c r="L3062" s="16">
        <f t="shared" ca="1" si="568"/>
        <v>0</v>
      </c>
      <c r="M3062" s="17">
        <f t="shared" si="574"/>
        <v>0</v>
      </c>
      <c r="N3062" s="17">
        <f t="shared" si="575"/>
        <v>0</v>
      </c>
      <c r="O3062" s="4"/>
      <c r="P3062" s="4">
        <v>53</v>
      </c>
      <c r="Q3062" s="4">
        <v>44</v>
      </c>
      <c r="R3062" s="4">
        <v>26</v>
      </c>
      <c r="S3062" s="4">
        <v>44</v>
      </c>
      <c r="T3062" s="4">
        <v>46</v>
      </c>
      <c r="U3062" s="4">
        <v>47</v>
      </c>
      <c r="V3062" s="13">
        <v>62</v>
      </c>
      <c r="W3062" s="4">
        <v>38</v>
      </c>
      <c r="X3062" s="4">
        <v>43</v>
      </c>
      <c r="Y3062">
        <f t="shared" ca="1" si="576"/>
        <v>0</v>
      </c>
      <c r="Z3062">
        <f t="shared" ca="1" si="577"/>
        <v>0</v>
      </c>
    </row>
    <row r="3063" spans="2:26" x14ac:dyDescent="0.25">
      <c r="B3063" s="11">
        <f t="shared" si="578"/>
        <v>44689.1249999926</v>
      </c>
      <c r="C3063" s="1">
        <f t="shared" si="569"/>
        <v>5</v>
      </c>
      <c r="D3063" s="1">
        <f t="shared" si="570"/>
        <v>7</v>
      </c>
      <c r="E3063" s="12">
        <f t="shared" si="571"/>
        <v>4</v>
      </c>
      <c r="F3063" s="124" t="str">
        <f t="shared" si="572"/>
        <v>0</v>
      </c>
      <c r="G3063" s="1">
        <f ca="1">(OFFSET(O3063,0,MATCH(Customer!$J$6,'CDH &amp; HDH'!$P$11:$X$11,0)))</f>
        <v>63</v>
      </c>
      <c r="H3063" s="1" t="str">
        <f t="shared" si="573"/>
        <v>Cooling</v>
      </c>
      <c r="I3063" s="1">
        <f ca="1">OFFSET(IF($H3063="Cooling",Customer!$C$25,Customer!$C$52),E3063,D3063)</f>
        <v>78</v>
      </c>
      <c r="J3063" s="1">
        <f ca="1">OFFSET(IF($H3063="Cooling",Customer!$L$25,Customer!$L$52),$E3063,$D3063)</f>
        <v>80</v>
      </c>
      <c r="K3063" s="16">
        <f t="shared" ca="1" si="567"/>
        <v>0</v>
      </c>
      <c r="L3063" s="16">
        <f t="shared" ca="1" si="568"/>
        <v>0</v>
      </c>
      <c r="M3063" s="17">
        <f t="shared" si="574"/>
        <v>0</v>
      </c>
      <c r="N3063" s="17">
        <f t="shared" si="575"/>
        <v>0</v>
      </c>
      <c r="O3063" s="4"/>
      <c r="P3063" s="4">
        <v>50</v>
      </c>
      <c r="Q3063" s="4">
        <v>43</v>
      </c>
      <c r="R3063" s="4">
        <v>25</v>
      </c>
      <c r="S3063" s="4">
        <v>43</v>
      </c>
      <c r="T3063" s="4">
        <v>47</v>
      </c>
      <c r="U3063" s="4">
        <v>48</v>
      </c>
      <c r="V3063" s="13">
        <v>63</v>
      </c>
      <c r="W3063" s="4">
        <v>37</v>
      </c>
      <c r="X3063" s="4">
        <v>43</v>
      </c>
      <c r="Y3063">
        <f t="shared" ca="1" si="576"/>
        <v>0</v>
      </c>
      <c r="Z3063">
        <f t="shared" ca="1" si="577"/>
        <v>0</v>
      </c>
    </row>
    <row r="3064" spans="2:26" x14ac:dyDescent="0.25">
      <c r="B3064" s="11">
        <f t="shared" si="578"/>
        <v>44689.166666659265</v>
      </c>
      <c r="C3064" s="1">
        <f t="shared" si="569"/>
        <v>5</v>
      </c>
      <c r="D3064" s="1">
        <f t="shared" si="570"/>
        <v>7</v>
      </c>
      <c r="E3064" s="12">
        <f t="shared" si="571"/>
        <v>5</v>
      </c>
      <c r="F3064" s="124" t="str">
        <f t="shared" si="572"/>
        <v>0</v>
      </c>
      <c r="G3064" s="1">
        <f ca="1">(OFFSET(O3064,0,MATCH(Customer!$J$6,'CDH &amp; HDH'!$P$11:$X$11,0)))</f>
        <v>60</v>
      </c>
      <c r="H3064" s="1" t="str">
        <f t="shared" si="573"/>
        <v>Cooling</v>
      </c>
      <c r="I3064" s="1">
        <f ca="1">OFFSET(IF($H3064="Cooling",Customer!$C$25,Customer!$C$52),E3064,D3064)</f>
        <v>78</v>
      </c>
      <c r="J3064" s="1">
        <f ca="1">OFFSET(IF($H3064="Cooling",Customer!$L$25,Customer!$L$52),$E3064,$D3064)</f>
        <v>80</v>
      </c>
      <c r="K3064" s="16">
        <f t="shared" ca="1" si="567"/>
        <v>0</v>
      </c>
      <c r="L3064" s="16">
        <f t="shared" ca="1" si="568"/>
        <v>0</v>
      </c>
      <c r="M3064" s="17">
        <f t="shared" si="574"/>
        <v>0</v>
      </c>
      <c r="N3064" s="17">
        <f t="shared" si="575"/>
        <v>0</v>
      </c>
      <c r="O3064" s="4"/>
      <c r="P3064" s="4">
        <v>49</v>
      </c>
      <c r="Q3064" s="4">
        <v>43</v>
      </c>
      <c r="R3064" s="4">
        <v>28</v>
      </c>
      <c r="S3064" s="4">
        <v>41</v>
      </c>
      <c r="T3064" s="4">
        <v>47</v>
      </c>
      <c r="U3064" s="4">
        <v>46</v>
      </c>
      <c r="V3064" s="13">
        <v>60</v>
      </c>
      <c r="W3064" s="4">
        <v>35</v>
      </c>
      <c r="X3064" s="4">
        <v>43</v>
      </c>
      <c r="Y3064">
        <f t="shared" ca="1" si="576"/>
        <v>0</v>
      </c>
      <c r="Z3064">
        <f t="shared" ca="1" si="577"/>
        <v>0</v>
      </c>
    </row>
    <row r="3065" spans="2:26" x14ac:dyDescent="0.25">
      <c r="B3065" s="11">
        <f t="shared" si="578"/>
        <v>44689.208333325929</v>
      </c>
      <c r="C3065" s="1">
        <f t="shared" si="569"/>
        <v>5</v>
      </c>
      <c r="D3065" s="1">
        <f t="shared" si="570"/>
        <v>7</v>
      </c>
      <c r="E3065" s="12">
        <f t="shared" si="571"/>
        <v>6</v>
      </c>
      <c r="F3065" s="124" t="str">
        <f t="shared" si="572"/>
        <v>0</v>
      </c>
      <c r="G3065" s="1">
        <f ca="1">(OFFSET(O3065,0,MATCH(Customer!$J$6,'CDH &amp; HDH'!$P$11:$X$11,0)))</f>
        <v>62</v>
      </c>
      <c r="H3065" s="1" t="str">
        <f t="shared" si="573"/>
        <v>Cooling</v>
      </c>
      <c r="I3065" s="1">
        <f ca="1">OFFSET(IF($H3065="Cooling",Customer!$C$25,Customer!$C$52),E3065,D3065)</f>
        <v>78</v>
      </c>
      <c r="J3065" s="1">
        <f ca="1">OFFSET(IF($H3065="Cooling",Customer!$L$25,Customer!$L$52),$E3065,$D3065)</f>
        <v>80</v>
      </c>
      <c r="K3065" s="16">
        <f t="shared" ca="1" si="567"/>
        <v>0</v>
      </c>
      <c r="L3065" s="16">
        <f t="shared" ca="1" si="568"/>
        <v>0</v>
      </c>
      <c r="M3065" s="17">
        <f t="shared" si="574"/>
        <v>0</v>
      </c>
      <c r="N3065" s="17">
        <f t="shared" si="575"/>
        <v>0</v>
      </c>
      <c r="O3065" s="4"/>
      <c r="P3065" s="4">
        <v>48</v>
      </c>
      <c r="Q3065" s="4">
        <v>46</v>
      </c>
      <c r="R3065" s="4">
        <v>32</v>
      </c>
      <c r="S3065" s="4">
        <v>43</v>
      </c>
      <c r="T3065" s="4">
        <v>51</v>
      </c>
      <c r="U3065" s="4">
        <v>46</v>
      </c>
      <c r="V3065" s="13">
        <v>62</v>
      </c>
      <c r="W3065" s="4">
        <v>38</v>
      </c>
      <c r="X3065" s="4">
        <v>44</v>
      </c>
      <c r="Y3065">
        <f t="shared" ca="1" si="576"/>
        <v>0</v>
      </c>
      <c r="Z3065">
        <f t="shared" ca="1" si="577"/>
        <v>0</v>
      </c>
    </row>
    <row r="3066" spans="2:26" x14ac:dyDescent="0.25">
      <c r="B3066" s="11">
        <f t="shared" si="578"/>
        <v>44689.249999992593</v>
      </c>
      <c r="C3066" s="1">
        <f t="shared" si="569"/>
        <v>5</v>
      </c>
      <c r="D3066" s="1">
        <f t="shared" si="570"/>
        <v>7</v>
      </c>
      <c r="E3066" s="12">
        <f t="shared" si="571"/>
        <v>7</v>
      </c>
      <c r="F3066" s="124" t="str">
        <f t="shared" si="572"/>
        <v>0</v>
      </c>
      <c r="G3066" s="1">
        <f ca="1">(OFFSET(O3066,0,MATCH(Customer!$J$6,'CDH &amp; HDH'!$P$11:$X$11,0)))</f>
        <v>64</v>
      </c>
      <c r="H3066" s="1" t="str">
        <f t="shared" si="573"/>
        <v>Cooling</v>
      </c>
      <c r="I3066" s="1">
        <f ca="1">OFFSET(IF($H3066="Cooling",Customer!$C$25,Customer!$C$52),E3066,D3066)</f>
        <v>78</v>
      </c>
      <c r="J3066" s="1">
        <f ca="1">OFFSET(IF($H3066="Cooling",Customer!$L$25,Customer!$L$52),$E3066,$D3066)</f>
        <v>80</v>
      </c>
      <c r="K3066" s="16">
        <f t="shared" ca="1" si="567"/>
        <v>0</v>
      </c>
      <c r="L3066" s="16">
        <f t="shared" ca="1" si="568"/>
        <v>0</v>
      </c>
      <c r="M3066" s="17">
        <f t="shared" si="574"/>
        <v>0</v>
      </c>
      <c r="N3066" s="17">
        <f t="shared" si="575"/>
        <v>0</v>
      </c>
      <c r="O3066" s="4"/>
      <c r="P3066" s="4">
        <v>48</v>
      </c>
      <c r="Q3066" s="4">
        <v>48</v>
      </c>
      <c r="R3066" s="4">
        <v>35</v>
      </c>
      <c r="S3066" s="4">
        <v>50</v>
      </c>
      <c r="T3066" s="4">
        <v>55</v>
      </c>
      <c r="U3066" s="4">
        <v>47</v>
      </c>
      <c r="V3066" s="13">
        <v>64</v>
      </c>
      <c r="W3066" s="4">
        <v>43</v>
      </c>
      <c r="X3066" s="4">
        <v>53</v>
      </c>
      <c r="Y3066">
        <f t="shared" ca="1" si="576"/>
        <v>0</v>
      </c>
      <c r="Z3066">
        <f t="shared" ca="1" si="577"/>
        <v>0</v>
      </c>
    </row>
    <row r="3067" spans="2:26" x14ac:dyDescent="0.25">
      <c r="B3067" s="11">
        <f t="shared" si="578"/>
        <v>44689.291666659257</v>
      </c>
      <c r="C3067" s="1">
        <f t="shared" si="569"/>
        <v>5</v>
      </c>
      <c r="D3067" s="1">
        <f t="shared" si="570"/>
        <v>7</v>
      </c>
      <c r="E3067" s="12">
        <f t="shared" si="571"/>
        <v>8</v>
      </c>
      <c r="F3067" s="124" t="str">
        <f t="shared" si="572"/>
        <v>0</v>
      </c>
      <c r="G3067" s="1">
        <f ca="1">(OFFSET(O3067,0,MATCH(Customer!$J$6,'CDH &amp; HDH'!$P$11:$X$11,0)))</f>
        <v>72</v>
      </c>
      <c r="H3067" s="1" t="str">
        <f t="shared" si="573"/>
        <v>Cooling</v>
      </c>
      <c r="I3067" s="1">
        <f ca="1">OFFSET(IF($H3067="Cooling",Customer!$C$25,Customer!$C$52),E3067,D3067)</f>
        <v>78</v>
      </c>
      <c r="J3067" s="1">
        <f ca="1">OFFSET(IF($H3067="Cooling",Customer!$L$25,Customer!$L$52),$E3067,$D3067)</f>
        <v>80</v>
      </c>
      <c r="K3067" s="16">
        <f t="shared" ca="1" si="567"/>
        <v>0</v>
      </c>
      <c r="L3067" s="16">
        <f t="shared" ca="1" si="568"/>
        <v>0</v>
      </c>
      <c r="M3067" s="17">
        <f t="shared" si="574"/>
        <v>0</v>
      </c>
      <c r="N3067" s="17">
        <f t="shared" si="575"/>
        <v>0</v>
      </c>
      <c r="O3067" s="4"/>
      <c r="P3067" s="4">
        <v>56</v>
      </c>
      <c r="Q3067" s="4">
        <v>52</v>
      </c>
      <c r="R3067" s="4">
        <v>37</v>
      </c>
      <c r="S3067" s="4">
        <v>52</v>
      </c>
      <c r="T3067" s="4">
        <v>57</v>
      </c>
      <c r="U3067" s="4">
        <v>47</v>
      </c>
      <c r="V3067" s="13">
        <v>72</v>
      </c>
      <c r="W3067" s="4">
        <v>50</v>
      </c>
      <c r="X3067" s="4">
        <v>57</v>
      </c>
      <c r="Y3067">
        <f t="shared" ca="1" si="576"/>
        <v>0</v>
      </c>
      <c r="Z3067">
        <f t="shared" ca="1" si="577"/>
        <v>0</v>
      </c>
    </row>
    <row r="3068" spans="2:26" x14ac:dyDescent="0.25">
      <c r="B3068" s="11">
        <f t="shared" si="578"/>
        <v>44689.333333325922</v>
      </c>
      <c r="C3068" s="1">
        <f t="shared" si="569"/>
        <v>5</v>
      </c>
      <c r="D3068" s="1">
        <f t="shared" si="570"/>
        <v>7</v>
      </c>
      <c r="E3068" s="12">
        <f t="shared" si="571"/>
        <v>9</v>
      </c>
      <c r="F3068" s="124" t="str">
        <f t="shared" si="572"/>
        <v>0</v>
      </c>
      <c r="G3068" s="1">
        <f ca="1">(OFFSET(O3068,0,MATCH(Customer!$J$6,'CDH &amp; HDH'!$P$11:$X$11,0)))</f>
        <v>76</v>
      </c>
      <c r="H3068" s="1" t="str">
        <f t="shared" si="573"/>
        <v>Cooling</v>
      </c>
      <c r="I3068" s="1">
        <f ca="1">OFFSET(IF($H3068="Cooling",Customer!$C$25,Customer!$C$52),E3068,D3068)</f>
        <v>78</v>
      </c>
      <c r="J3068" s="1">
        <f ca="1">OFFSET(IF($H3068="Cooling",Customer!$L$25,Customer!$L$52),$E3068,$D3068)</f>
        <v>80</v>
      </c>
      <c r="K3068" s="16">
        <f t="shared" ca="1" si="567"/>
        <v>0</v>
      </c>
      <c r="L3068" s="16">
        <f t="shared" ca="1" si="568"/>
        <v>0</v>
      </c>
      <c r="M3068" s="17">
        <f t="shared" si="574"/>
        <v>0</v>
      </c>
      <c r="N3068" s="17">
        <f t="shared" si="575"/>
        <v>0</v>
      </c>
      <c r="O3068" s="4"/>
      <c r="P3068" s="4">
        <v>58</v>
      </c>
      <c r="Q3068" s="4">
        <v>58</v>
      </c>
      <c r="R3068" s="4">
        <v>38</v>
      </c>
      <c r="S3068" s="4">
        <v>55</v>
      </c>
      <c r="T3068" s="4">
        <v>59</v>
      </c>
      <c r="U3068" s="4">
        <v>52</v>
      </c>
      <c r="V3068" s="13">
        <v>76</v>
      </c>
      <c r="W3068" s="4">
        <v>54</v>
      </c>
      <c r="X3068" s="4">
        <v>60</v>
      </c>
      <c r="Y3068">
        <f t="shared" ca="1" si="576"/>
        <v>0</v>
      </c>
      <c r="Z3068">
        <f t="shared" ca="1" si="577"/>
        <v>0</v>
      </c>
    </row>
    <row r="3069" spans="2:26" x14ac:dyDescent="0.25">
      <c r="B3069" s="11">
        <f t="shared" si="578"/>
        <v>44689.374999992586</v>
      </c>
      <c r="C3069" s="1">
        <f t="shared" si="569"/>
        <v>5</v>
      </c>
      <c r="D3069" s="1">
        <f t="shared" si="570"/>
        <v>7</v>
      </c>
      <c r="E3069" s="12">
        <f t="shared" si="571"/>
        <v>10</v>
      </c>
      <c r="F3069" s="124" t="str">
        <f t="shared" si="572"/>
        <v>0</v>
      </c>
      <c r="G3069" s="1">
        <f ca="1">(OFFSET(O3069,0,MATCH(Customer!$J$6,'CDH &amp; HDH'!$P$11:$X$11,0)))</f>
        <v>80</v>
      </c>
      <c r="H3069" s="1" t="str">
        <f t="shared" si="573"/>
        <v>Cooling</v>
      </c>
      <c r="I3069" s="1">
        <f ca="1">OFFSET(IF($H3069="Cooling",Customer!$C$25,Customer!$C$52),E3069,D3069)</f>
        <v>78</v>
      </c>
      <c r="J3069" s="1">
        <f ca="1">OFFSET(IF($H3069="Cooling",Customer!$L$25,Customer!$L$52),$E3069,$D3069)</f>
        <v>80</v>
      </c>
      <c r="K3069" s="16">
        <f t="shared" ca="1" si="567"/>
        <v>2</v>
      </c>
      <c r="L3069" s="16">
        <f t="shared" ca="1" si="568"/>
        <v>0</v>
      </c>
      <c r="M3069" s="17">
        <f t="shared" si="574"/>
        <v>0</v>
      </c>
      <c r="N3069" s="17">
        <f t="shared" si="575"/>
        <v>0</v>
      </c>
      <c r="O3069" s="4"/>
      <c r="P3069" s="4">
        <v>60</v>
      </c>
      <c r="Q3069" s="4">
        <v>61</v>
      </c>
      <c r="R3069" s="4">
        <v>40</v>
      </c>
      <c r="S3069" s="4">
        <v>55</v>
      </c>
      <c r="T3069" s="4">
        <v>61</v>
      </c>
      <c r="U3069" s="4">
        <v>57</v>
      </c>
      <c r="V3069" s="13">
        <v>80</v>
      </c>
      <c r="W3069" s="4">
        <v>58</v>
      </c>
      <c r="X3069" s="4">
        <v>63</v>
      </c>
      <c r="Y3069">
        <f t="shared" ca="1" si="576"/>
        <v>864</v>
      </c>
      <c r="Z3069">
        <f t="shared" ca="1" si="577"/>
        <v>0</v>
      </c>
    </row>
    <row r="3070" spans="2:26" x14ac:dyDescent="0.25">
      <c r="B3070" s="11">
        <f t="shared" si="578"/>
        <v>44689.41666665925</v>
      </c>
      <c r="C3070" s="1">
        <f t="shared" si="569"/>
        <v>5</v>
      </c>
      <c r="D3070" s="1">
        <f t="shared" si="570"/>
        <v>7</v>
      </c>
      <c r="E3070" s="12">
        <f t="shared" si="571"/>
        <v>11</v>
      </c>
      <c r="F3070" s="124" t="str">
        <f t="shared" si="572"/>
        <v>0</v>
      </c>
      <c r="G3070" s="1">
        <f ca="1">(OFFSET(O3070,0,MATCH(Customer!$J$6,'CDH &amp; HDH'!$P$11:$X$11,0)))</f>
        <v>82</v>
      </c>
      <c r="H3070" s="1" t="str">
        <f t="shared" si="573"/>
        <v>Cooling</v>
      </c>
      <c r="I3070" s="1">
        <f ca="1">OFFSET(IF($H3070="Cooling",Customer!$C$25,Customer!$C$52),E3070,D3070)</f>
        <v>78</v>
      </c>
      <c r="J3070" s="1">
        <f ca="1">OFFSET(IF($H3070="Cooling",Customer!$L$25,Customer!$L$52),$E3070,$D3070)</f>
        <v>80</v>
      </c>
      <c r="K3070" s="16">
        <f t="shared" ca="1" si="567"/>
        <v>4</v>
      </c>
      <c r="L3070" s="16">
        <f t="shared" ca="1" si="568"/>
        <v>2</v>
      </c>
      <c r="M3070" s="17">
        <f t="shared" si="574"/>
        <v>0</v>
      </c>
      <c r="N3070" s="17">
        <f t="shared" si="575"/>
        <v>0</v>
      </c>
      <c r="O3070" s="4"/>
      <c r="P3070" s="4">
        <v>62</v>
      </c>
      <c r="Q3070" s="4">
        <v>64</v>
      </c>
      <c r="R3070" s="4">
        <v>41</v>
      </c>
      <c r="S3070" s="4">
        <v>56</v>
      </c>
      <c r="T3070" s="4">
        <v>63</v>
      </c>
      <c r="U3070" s="4">
        <v>60</v>
      </c>
      <c r="V3070" s="13">
        <v>82</v>
      </c>
      <c r="W3070" s="4">
        <v>59</v>
      </c>
      <c r="X3070" s="4">
        <v>66</v>
      </c>
      <c r="Y3070">
        <f t="shared" ca="1" si="576"/>
        <v>1728</v>
      </c>
      <c r="Z3070">
        <f t="shared" ca="1" si="577"/>
        <v>864</v>
      </c>
    </row>
    <row r="3071" spans="2:26" x14ac:dyDescent="0.25">
      <c r="B3071" s="11">
        <f t="shared" si="578"/>
        <v>44689.458333325914</v>
      </c>
      <c r="C3071" s="1">
        <f t="shared" si="569"/>
        <v>5</v>
      </c>
      <c r="D3071" s="1">
        <f t="shared" si="570"/>
        <v>7</v>
      </c>
      <c r="E3071" s="12">
        <f t="shared" si="571"/>
        <v>12</v>
      </c>
      <c r="F3071" s="124" t="str">
        <f t="shared" si="572"/>
        <v>0</v>
      </c>
      <c r="G3071" s="1">
        <f ca="1">(OFFSET(O3071,0,MATCH(Customer!$J$6,'CDH &amp; HDH'!$P$11:$X$11,0)))</f>
        <v>85</v>
      </c>
      <c r="H3071" s="1" t="str">
        <f t="shared" si="573"/>
        <v>Cooling</v>
      </c>
      <c r="I3071" s="1">
        <f ca="1">OFFSET(IF($H3071="Cooling",Customer!$C$25,Customer!$C$52),E3071,D3071)</f>
        <v>78</v>
      </c>
      <c r="J3071" s="1">
        <f ca="1">OFFSET(IF($H3071="Cooling",Customer!$L$25,Customer!$L$52),$E3071,$D3071)</f>
        <v>80</v>
      </c>
      <c r="K3071" s="16">
        <f t="shared" ca="1" si="567"/>
        <v>7</v>
      </c>
      <c r="L3071" s="16">
        <f t="shared" ca="1" si="568"/>
        <v>5</v>
      </c>
      <c r="M3071" s="17">
        <f t="shared" si="574"/>
        <v>0</v>
      </c>
      <c r="N3071" s="17">
        <f t="shared" si="575"/>
        <v>0</v>
      </c>
      <c r="O3071" s="4"/>
      <c r="P3071" s="4">
        <v>62</v>
      </c>
      <c r="Q3071" s="4">
        <v>66</v>
      </c>
      <c r="R3071" s="4">
        <v>42</v>
      </c>
      <c r="S3071" s="4">
        <v>59</v>
      </c>
      <c r="T3071" s="4">
        <v>63</v>
      </c>
      <c r="U3071" s="4">
        <v>62</v>
      </c>
      <c r="V3071" s="13">
        <v>85</v>
      </c>
      <c r="W3071" s="4">
        <v>61</v>
      </c>
      <c r="X3071" s="4">
        <v>68</v>
      </c>
      <c r="Y3071">
        <f t="shared" ca="1" si="576"/>
        <v>3024</v>
      </c>
      <c r="Z3071">
        <f t="shared" ca="1" si="577"/>
        <v>2160</v>
      </c>
    </row>
    <row r="3072" spans="2:26" x14ac:dyDescent="0.25">
      <c r="B3072" s="11">
        <f t="shared" si="578"/>
        <v>44689.499999992579</v>
      </c>
      <c r="C3072" s="1">
        <f t="shared" si="569"/>
        <v>5</v>
      </c>
      <c r="D3072" s="1">
        <f t="shared" si="570"/>
        <v>7</v>
      </c>
      <c r="E3072" s="12">
        <f t="shared" si="571"/>
        <v>13</v>
      </c>
      <c r="F3072" s="124" t="str">
        <f t="shared" si="572"/>
        <v>0</v>
      </c>
      <c r="G3072" s="1">
        <f ca="1">(OFFSET(O3072,0,MATCH(Customer!$J$6,'CDH &amp; HDH'!$P$11:$X$11,0)))</f>
        <v>85</v>
      </c>
      <c r="H3072" s="1" t="str">
        <f t="shared" si="573"/>
        <v>Cooling</v>
      </c>
      <c r="I3072" s="1">
        <f ca="1">OFFSET(IF($H3072="Cooling",Customer!$C$25,Customer!$C$52),E3072,D3072)</f>
        <v>78</v>
      </c>
      <c r="J3072" s="1">
        <f ca="1">OFFSET(IF($H3072="Cooling",Customer!$L$25,Customer!$L$52),$E3072,$D3072)</f>
        <v>80</v>
      </c>
      <c r="K3072" s="16">
        <f t="shared" ca="1" si="567"/>
        <v>7</v>
      </c>
      <c r="L3072" s="16">
        <f t="shared" ca="1" si="568"/>
        <v>5</v>
      </c>
      <c r="M3072" s="17">
        <f t="shared" si="574"/>
        <v>0</v>
      </c>
      <c r="N3072" s="17">
        <f t="shared" si="575"/>
        <v>0</v>
      </c>
      <c r="O3072" s="4"/>
      <c r="P3072" s="4">
        <v>64</v>
      </c>
      <c r="Q3072" s="4">
        <v>69</v>
      </c>
      <c r="R3072" s="4">
        <v>43</v>
      </c>
      <c r="S3072" s="4">
        <v>61</v>
      </c>
      <c r="T3072" s="4">
        <v>64</v>
      </c>
      <c r="U3072" s="4">
        <v>66</v>
      </c>
      <c r="V3072" s="13">
        <v>85</v>
      </c>
      <c r="W3072" s="4">
        <v>63</v>
      </c>
      <c r="X3072" s="4">
        <v>69</v>
      </c>
      <c r="Y3072">
        <f t="shared" ca="1" si="576"/>
        <v>3024</v>
      </c>
      <c r="Z3072">
        <f t="shared" ca="1" si="577"/>
        <v>2160</v>
      </c>
    </row>
    <row r="3073" spans="2:26" x14ac:dyDescent="0.25">
      <c r="B3073" s="11">
        <f t="shared" si="578"/>
        <v>44689.541666659243</v>
      </c>
      <c r="C3073" s="1">
        <f t="shared" si="569"/>
        <v>5</v>
      </c>
      <c r="D3073" s="1">
        <f t="shared" si="570"/>
        <v>7</v>
      </c>
      <c r="E3073" s="12">
        <f t="shared" si="571"/>
        <v>14</v>
      </c>
      <c r="F3073" s="124" t="str">
        <f t="shared" si="572"/>
        <v>0</v>
      </c>
      <c r="G3073" s="1">
        <f ca="1">(OFFSET(O3073,0,MATCH(Customer!$J$6,'CDH &amp; HDH'!$P$11:$X$11,0)))</f>
        <v>85</v>
      </c>
      <c r="H3073" s="1" t="str">
        <f t="shared" si="573"/>
        <v>Cooling</v>
      </c>
      <c r="I3073" s="1">
        <f ca="1">OFFSET(IF($H3073="Cooling",Customer!$C$25,Customer!$C$52),E3073,D3073)</f>
        <v>78</v>
      </c>
      <c r="J3073" s="1">
        <f ca="1">OFFSET(IF($H3073="Cooling",Customer!$L$25,Customer!$L$52),$E3073,$D3073)</f>
        <v>80</v>
      </c>
      <c r="K3073" s="16">
        <f t="shared" ca="1" si="567"/>
        <v>7</v>
      </c>
      <c r="L3073" s="16">
        <f t="shared" ca="1" si="568"/>
        <v>5</v>
      </c>
      <c r="M3073" s="17">
        <f t="shared" si="574"/>
        <v>0</v>
      </c>
      <c r="N3073" s="17">
        <f t="shared" si="575"/>
        <v>0</v>
      </c>
      <c r="O3073" s="4"/>
      <c r="P3073" s="4">
        <v>65</v>
      </c>
      <c r="Q3073" s="4">
        <v>71</v>
      </c>
      <c r="R3073" s="4">
        <v>43</v>
      </c>
      <c r="S3073" s="4">
        <v>61</v>
      </c>
      <c r="T3073" s="4">
        <v>65</v>
      </c>
      <c r="U3073" s="4">
        <v>68</v>
      </c>
      <c r="V3073" s="13">
        <v>85</v>
      </c>
      <c r="W3073" s="4">
        <v>64</v>
      </c>
      <c r="X3073" s="4">
        <v>71</v>
      </c>
      <c r="Y3073">
        <f t="shared" ca="1" si="576"/>
        <v>3024</v>
      </c>
      <c r="Z3073">
        <f t="shared" ca="1" si="577"/>
        <v>2160</v>
      </c>
    </row>
    <row r="3074" spans="2:26" x14ac:dyDescent="0.25">
      <c r="B3074" s="11">
        <f t="shared" si="578"/>
        <v>44689.583333325907</v>
      </c>
      <c r="C3074" s="1">
        <f t="shared" si="569"/>
        <v>5</v>
      </c>
      <c r="D3074" s="1">
        <f t="shared" si="570"/>
        <v>7</v>
      </c>
      <c r="E3074" s="12">
        <f t="shared" si="571"/>
        <v>15</v>
      </c>
      <c r="F3074" s="124" t="str">
        <f t="shared" si="572"/>
        <v>0</v>
      </c>
      <c r="G3074" s="1">
        <f ca="1">(OFFSET(O3074,0,MATCH(Customer!$J$6,'CDH &amp; HDH'!$P$11:$X$11,0)))</f>
        <v>84</v>
      </c>
      <c r="H3074" s="1" t="str">
        <f t="shared" si="573"/>
        <v>Cooling</v>
      </c>
      <c r="I3074" s="1">
        <f ca="1">OFFSET(IF($H3074="Cooling",Customer!$C$25,Customer!$C$52),E3074,D3074)</f>
        <v>78</v>
      </c>
      <c r="J3074" s="1">
        <f ca="1">OFFSET(IF($H3074="Cooling",Customer!$L$25,Customer!$L$52),$E3074,$D3074)</f>
        <v>80</v>
      </c>
      <c r="K3074" s="16">
        <f t="shared" ca="1" si="567"/>
        <v>6</v>
      </c>
      <c r="L3074" s="16">
        <f t="shared" ca="1" si="568"/>
        <v>4</v>
      </c>
      <c r="M3074" s="17">
        <f t="shared" si="574"/>
        <v>0</v>
      </c>
      <c r="N3074" s="17">
        <f t="shared" si="575"/>
        <v>0</v>
      </c>
      <c r="O3074" s="4"/>
      <c r="P3074" s="4">
        <v>65</v>
      </c>
      <c r="Q3074" s="4">
        <v>71</v>
      </c>
      <c r="R3074" s="4">
        <v>42</v>
      </c>
      <c r="S3074" s="4">
        <v>60</v>
      </c>
      <c r="T3074" s="4">
        <v>66</v>
      </c>
      <c r="U3074" s="4">
        <v>70</v>
      </c>
      <c r="V3074" s="13">
        <v>84</v>
      </c>
      <c r="W3074" s="4">
        <v>64</v>
      </c>
      <c r="X3074" s="4">
        <v>72</v>
      </c>
      <c r="Y3074">
        <f t="shared" ca="1" si="576"/>
        <v>2592</v>
      </c>
      <c r="Z3074">
        <f t="shared" ca="1" si="577"/>
        <v>1728</v>
      </c>
    </row>
    <row r="3075" spans="2:26" x14ac:dyDescent="0.25">
      <c r="B3075" s="11">
        <f t="shared" si="578"/>
        <v>44689.624999992571</v>
      </c>
      <c r="C3075" s="1">
        <f t="shared" si="569"/>
        <v>5</v>
      </c>
      <c r="D3075" s="1">
        <f t="shared" si="570"/>
        <v>7</v>
      </c>
      <c r="E3075" s="12">
        <f t="shared" si="571"/>
        <v>16</v>
      </c>
      <c r="F3075" s="124" t="str">
        <f t="shared" si="572"/>
        <v>0</v>
      </c>
      <c r="G3075" s="1">
        <f ca="1">(OFFSET(O3075,0,MATCH(Customer!$J$6,'CDH &amp; HDH'!$P$11:$X$11,0)))</f>
        <v>86</v>
      </c>
      <c r="H3075" s="1" t="str">
        <f t="shared" si="573"/>
        <v>Cooling</v>
      </c>
      <c r="I3075" s="1">
        <f ca="1">OFFSET(IF($H3075="Cooling",Customer!$C$25,Customer!$C$52),E3075,D3075)</f>
        <v>78</v>
      </c>
      <c r="J3075" s="1">
        <f ca="1">OFFSET(IF($H3075="Cooling",Customer!$L$25,Customer!$L$52),$E3075,$D3075)</f>
        <v>80</v>
      </c>
      <c r="K3075" s="16">
        <f t="shared" ca="1" si="567"/>
        <v>8</v>
      </c>
      <c r="L3075" s="16">
        <f t="shared" ca="1" si="568"/>
        <v>6</v>
      </c>
      <c r="M3075" s="17">
        <f t="shared" si="574"/>
        <v>0</v>
      </c>
      <c r="N3075" s="17">
        <f t="shared" si="575"/>
        <v>0</v>
      </c>
      <c r="O3075" s="4"/>
      <c r="P3075" s="4">
        <v>66</v>
      </c>
      <c r="Q3075" s="4">
        <v>70</v>
      </c>
      <c r="R3075" s="4">
        <v>42</v>
      </c>
      <c r="S3075" s="4">
        <v>59</v>
      </c>
      <c r="T3075" s="4">
        <v>67</v>
      </c>
      <c r="U3075" s="4">
        <v>70</v>
      </c>
      <c r="V3075" s="13">
        <v>86</v>
      </c>
      <c r="W3075" s="4">
        <v>63</v>
      </c>
      <c r="X3075" s="4">
        <v>72</v>
      </c>
      <c r="Y3075">
        <f t="shared" ca="1" si="576"/>
        <v>3456</v>
      </c>
      <c r="Z3075">
        <f t="shared" ca="1" si="577"/>
        <v>2592</v>
      </c>
    </row>
    <row r="3076" spans="2:26" x14ac:dyDescent="0.25">
      <c r="B3076" s="11">
        <f t="shared" si="578"/>
        <v>44689.666666659235</v>
      </c>
      <c r="C3076" s="1">
        <f t="shared" si="569"/>
        <v>5</v>
      </c>
      <c r="D3076" s="1">
        <f t="shared" si="570"/>
        <v>7</v>
      </c>
      <c r="E3076" s="12">
        <f t="shared" si="571"/>
        <v>17</v>
      </c>
      <c r="F3076" s="124" t="str">
        <f t="shared" si="572"/>
        <v>0</v>
      </c>
      <c r="G3076" s="1">
        <f ca="1">(OFFSET(O3076,0,MATCH(Customer!$J$6,'CDH &amp; HDH'!$P$11:$X$11,0)))</f>
        <v>86</v>
      </c>
      <c r="H3076" s="1" t="str">
        <f t="shared" si="573"/>
        <v>Cooling</v>
      </c>
      <c r="I3076" s="1">
        <f ca="1">OFFSET(IF($H3076="Cooling",Customer!$C$25,Customer!$C$52),E3076,D3076)</f>
        <v>78</v>
      </c>
      <c r="J3076" s="1">
        <f ca="1">OFFSET(IF($H3076="Cooling",Customer!$L$25,Customer!$L$52),$E3076,$D3076)</f>
        <v>80</v>
      </c>
      <c r="K3076" s="16">
        <f t="shared" ca="1" si="567"/>
        <v>8</v>
      </c>
      <c r="L3076" s="16">
        <f t="shared" ca="1" si="568"/>
        <v>6</v>
      </c>
      <c r="M3076" s="17">
        <f t="shared" si="574"/>
        <v>0</v>
      </c>
      <c r="N3076" s="17">
        <f t="shared" si="575"/>
        <v>0</v>
      </c>
      <c r="O3076" s="4"/>
      <c r="P3076" s="4">
        <v>66</v>
      </c>
      <c r="Q3076" s="4">
        <v>71</v>
      </c>
      <c r="R3076" s="4">
        <v>41</v>
      </c>
      <c r="S3076" s="4">
        <v>58</v>
      </c>
      <c r="T3076" s="4">
        <v>66</v>
      </c>
      <c r="U3076" s="4">
        <v>71</v>
      </c>
      <c r="V3076" s="13">
        <v>86</v>
      </c>
      <c r="W3076" s="4">
        <v>63</v>
      </c>
      <c r="X3076" s="4">
        <v>71</v>
      </c>
      <c r="Y3076">
        <f t="shared" ca="1" si="576"/>
        <v>3456</v>
      </c>
      <c r="Z3076">
        <f t="shared" ca="1" si="577"/>
        <v>2592</v>
      </c>
    </row>
    <row r="3077" spans="2:26" x14ac:dyDescent="0.25">
      <c r="B3077" s="11">
        <f t="shared" si="578"/>
        <v>44689.7083333259</v>
      </c>
      <c r="C3077" s="1">
        <f t="shared" si="569"/>
        <v>5</v>
      </c>
      <c r="D3077" s="1">
        <f t="shared" si="570"/>
        <v>7</v>
      </c>
      <c r="E3077" s="12">
        <f t="shared" si="571"/>
        <v>18</v>
      </c>
      <c r="F3077" s="124" t="str">
        <f t="shared" si="572"/>
        <v>0</v>
      </c>
      <c r="G3077" s="1">
        <f ca="1">(OFFSET(O3077,0,MATCH(Customer!$J$6,'CDH &amp; HDH'!$P$11:$X$11,0)))</f>
        <v>85</v>
      </c>
      <c r="H3077" s="1" t="str">
        <f t="shared" si="573"/>
        <v>Cooling</v>
      </c>
      <c r="I3077" s="1">
        <f ca="1">OFFSET(IF($H3077="Cooling",Customer!$C$25,Customer!$C$52),E3077,D3077)</f>
        <v>78</v>
      </c>
      <c r="J3077" s="1">
        <f ca="1">OFFSET(IF($H3077="Cooling",Customer!$L$25,Customer!$L$52),$E3077,$D3077)</f>
        <v>80</v>
      </c>
      <c r="K3077" s="16">
        <f t="shared" ca="1" si="567"/>
        <v>7</v>
      </c>
      <c r="L3077" s="16">
        <f t="shared" ca="1" si="568"/>
        <v>5</v>
      </c>
      <c r="M3077" s="17">
        <f t="shared" si="574"/>
        <v>0</v>
      </c>
      <c r="N3077" s="17">
        <f t="shared" si="575"/>
        <v>0</v>
      </c>
      <c r="O3077" s="4"/>
      <c r="P3077" s="4">
        <v>65</v>
      </c>
      <c r="Q3077" s="4">
        <v>68</v>
      </c>
      <c r="R3077" s="4">
        <v>41</v>
      </c>
      <c r="S3077" s="4">
        <v>58</v>
      </c>
      <c r="T3077" s="4">
        <v>64</v>
      </c>
      <c r="U3077" s="4">
        <v>70</v>
      </c>
      <c r="V3077" s="13">
        <v>85</v>
      </c>
      <c r="W3077" s="4">
        <v>62</v>
      </c>
      <c r="X3077" s="4">
        <v>70</v>
      </c>
      <c r="Y3077">
        <f t="shared" ca="1" si="576"/>
        <v>3024</v>
      </c>
      <c r="Z3077">
        <f t="shared" ca="1" si="577"/>
        <v>2160</v>
      </c>
    </row>
    <row r="3078" spans="2:26" x14ac:dyDescent="0.25">
      <c r="B3078" s="11">
        <f t="shared" si="578"/>
        <v>44689.749999992564</v>
      </c>
      <c r="C3078" s="1">
        <f t="shared" si="569"/>
        <v>5</v>
      </c>
      <c r="D3078" s="1">
        <f t="shared" si="570"/>
        <v>7</v>
      </c>
      <c r="E3078" s="12">
        <f t="shared" si="571"/>
        <v>19</v>
      </c>
      <c r="F3078" s="124" t="str">
        <f t="shared" si="572"/>
        <v>0</v>
      </c>
      <c r="G3078" s="1">
        <f ca="1">(OFFSET(O3078,0,MATCH(Customer!$J$6,'CDH &amp; HDH'!$P$11:$X$11,0)))</f>
        <v>82</v>
      </c>
      <c r="H3078" s="1" t="str">
        <f t="shared" si="573"/>
        <v>Cooling</v>
      </c>
      <c r="I3078" s="1">
        <f ca="1">OFFSET(IF($H3078="Cooling",Customer!$C$25,Customer!$C$52),E3078,D3078)</f>
        <v>78</v>
      </c>
      <c r="J3078" s="1">
        <f ca="1">OFFSET(IF($H3078="Cooling",Customer!$L$25,Customer!$L$52),$E3078,$D3078)</f>
        <v>80</v>
      </c>
      <c r="K3078" s="16">
        <f t="shared" ca="1" si="567"/>
        <v>4</v>
      </c>
      <c r="L3078" s="16">
        <f t="shared" ca="1" si="568"/>
        <v>2</v>
      </c>
      <c r="M3078" s="17">
        <f t="shared" si="574"/>
        <v>0</v>
      </c>
      <c r="N3078" s="17">
        <f t="shared" si="575"/>
        <v>0</v>
      </c>
      <c r="O3078" s="4"/>
      <c r="P3078" s="4">
        <v>61</v>
      </c>
      <c r="Q3078" s="4">
        <v>65</v>
      </c>
      <c r="R3078" s="4">
        <v>40</v>
      </c>
      <c r="S3078" s="4">
        <v>58</v>
      </c>
      <c r="T3078" s="4">
        <v>59</v>
      </c>
      <c r="U3078" s="4">
        <v>69</v>
      </c>
      <c r="V3078" s="13">
        <v>82</v>
      </c>
      <c r="W3078" s="4">
        <v>60</v>
      </c>
      <c r="X3078" s="4">
        <v>68</v>
      </c>
      <c r="Y3078">
        <f t="shared" ca="1" si="576"/>
        <v>1728</v>
      </c>
      <c r="Z3078">
        <f t="shared" ca="1" si="577"/>
        <v>864</v>
      </c>
    </row>
    <row r="3079" spans="2:26" x14ac:dyDescent="0.25">
      <c r="B3079" s="11">
        <f t="shared" si="578"/>
        <v>44689.791666659228</v>
      </c>
      <c r="C3079" s="1">
        <f t="shared" si="569"/>
        <v>5</v>
      </c>
      <c r="D3079" s="1">
        <f t="shared" si="570"/>
        <v>7</v>
      </c>
      <c r="E3079" s="12">
        <f t="shared" si="571"/>
        <v>20</v>
      </c>
      <c r="F3079" s="124" t="str">
        <f t="shared" si="572"/>
        <v>0</v>
      </c>
      <c r="G3079" s="1">
        <f ca="1">(OFFSET(O3079,0,MATCH(Customer!$J$6,'CDH &amp; HDH'!$P$11:$X$11,0)))</f>
        <v>80</v>
      </c>
      <c r="H3079" s="1" t="str">
        <f t="shared" si="573"/>
        <v>Cooling</v>
      </c>
      <c r="I3079" s="1">
        <f ca="1">OFFSET(IF($H3079="Cooling",Customer!$C$25,Customer!$C$52),E3079,D3079)</f>
        <v>78</v>
      </c>
      <c r="J3079" s="1">
        <f ca="1">OFFSET(IF($H3079="Cooling",Customer!$L$25,Customer!$L$52),$E3079,$D3079)</f>
        <v>80</v>
      </c>
      <c r="K3079" s="16">
        <f t="shared" ca="1" si="567"/>
        <v>2</v>
      </c>
      <c r="L3079" s="16">
        <f t="shared" ca="1" si="568"/>
        <v>0</v>
      </c>
      <c r="M3079" s="17">
        <f t="shared" si="574"/>
        <v>0</v>
      </c>
      <c r="N3079" s="17">
        <f t="shared" si="575"/>
        <v>0</v>
      </c>
      <c r="O3079" s="4"/>
      <c r="P3079" s="4">
        <v>59</v>
      </c>
      <c r="Q3079" s="4">
        <v>64</v>
      </c>
      <c r="R3079" s="4">
        <v>39</v>
      </c>
      <c r="S3079" s="4">
        <v>57</v>
      </c>
      <c r="T3079" s="4">
        <v>55</v>
      </c>
      <c r="U3079" s="4">
        <v>61</v>
      </c>
      <c r="V3079" s="13">
        <v>80</v>
      </c>
      <c r="W3079" s="4">
        <v>56</v>
      </c>
      <c r="X3079" s="4">
        <v>67</v>
      </c>
      <c r="Y3079">
        <f t="shared" ca="1" si="576"/>
        <v>864</v>
      </c>
      <c r="Z3079">
        <f t="shared" ca="1" si="577"/>
        <v>0</v>
      </c>
    </row>
    <row r="3080" spans="2:26" x14ac:dyDescent="0.25">
      <c r="B3080" s="11">
        <f t="shared" si="578"/>
        <v>44689.833333325892</v>
      </c>
      <c r="C3080" s="1">
        <f t="shared" si="569"/>
        <v>5</v>
      </c>
      <c r="D3080" s="1">
        <f t="shared" si="570"/>
        <v>7</v>
      </c>
      <c r="E3080" s="12">
        <f t="shared" si="571"/>
        <v>21</v>
      </c>
      <c r="F3080" s="124" t="str">
        <f t="shared" si="572"/>
        <v>0</v>
      </c>
      <c r="G3080" s="1">
        <f ca="1">(OFFSET(O3080,0,MATCH(Customer!$J$6,'CDH &amp; HDH'!$P$11:$X$11,0)))</f>
        <v>77</v>
      </c>
      <c r="H3080" s="1" t="str">
        <f t="shared" si="573"/>
        <v>Cooling</v>
      </c>
      <c r="I3080" s="1">
        <f ca="1">OFFSET(IF($H3080="Cooling",Customer!$C$25,Customer!$C$52),E3080,D3080)</f>
        <v>78</v>
      </c>
      <c r="J3080" s="1">
        <f ca="1">OFFSET(IF($H3080="Cooling",Customer!$L$25,Customer!$L$52),$E3080,$D3080)</f>
        <v>80</v>
      </c>
      <c r="K3080" s="16">
        <f t="shared" ca="1" si="567"/>
        <v>0</v>
      </c>
      <c r="L3080" s="16">
        <f t="shared" ca="1" si="568"/>
        <v>0</v>
      </c>
      <c r="M3080" s="17">
        <f t="shared" si="574"/>
        <v>0</v>
      </c>
      <c r="N3080" s="17">
        <f t="shared" si="575"/>
        <v>0</v>
      </c>
      <c r="O3080" s="4"/>
      <c r="P3080" s="4">
        <v>56</v>
      </c>
      <c r="Q3080" s="4">
        <v>62</v>
      </c>
      <c r="R3080" s="4">
        <v>37</v>
      </c>
      <c r="S3080" s="4">
        <v>55</v>
      </c>
      <c r="T3080" s="4">
        <v>54</v>
      </c>
      <c r="U3080" s="4">
        <v>61</v>
      </c>
      <c r="V3080" s="13">
        <v>77</v>
      </c>
      <c r="W3080" s="4">
        <v>53</v>
      </c>
      <c r="X3080" s="4">
        <v>65</v>
      </c>
      <c r="Y3080">
        <f t="shared" ca="1" si="576"/>
        <v>0</v>
      </c>
      <c r="Z3080">
        <f t="shared" ca="1" si="577"/>
        <v>0</v>
      </c>
    </row>
    <row r="3081" spans="2:26" x14ac:dyDescent="0.25">
      <c r="B3081" s="11">
        <f t="shared" si="578"/>
        <v>44689.874999992557</v>
      </c>
      <c r="C3081" s="1">
        <f t="shared" si="569"/>
        <v>5</v>
      </c>
      <c r="D3081" s="1">
        <f t="shared" si="570"/>
        <v>7</v>
      </c>
      <c r="E3081" s="12">
        <f t="shared" si="571"/>
        <v>22</v>
      </c>
      <c r="F3081" s="124" t="str">
        <f t="shared" si="572"/>
        <v>0</v>
      </c>
      <c r="G3081" s="1">
        <f ca="1">(OFFSET(O3081,0,MATCH(Customer!$J$6,'CDH &amp; HDH'!$P$11:$X$11,0)))</f>
        <v>74</v>
      </c>
      <c r="H3081" s="1" t="str">
        <f t="shared" si="573"/>
        <v>Cooling</v>
      </c>
      <c r="I3081" s="1">
        <f ca="1">OFFSET(IF($H3081="Cooling",Customer!$C$25,Customer!$C$52),E3081,D3081)</f>
        <v>78</v>
      </c>
      <c r="J3081" s="1">
        <f ca="1">OFFSET(IF($H3081="Cooling",Customer!$L$25,Customer!$L$52),$E3081,$D3081)</f>
        <v>80</v>
      </c>
      <c r="K3081" s="16">
        <f t="shared" ca="1" si="567"/>
        <v>0</v>
      </c>
      <c r="L3081" s="16">
        <f t="shared" ca="1" si="568"/>
        <v>0</v>
      </c>
      <c r="M3081" s="17">
        <f t="shared" si="574"/>
        <v>0</v>
      </c>
      <c r="N3081" s="17">
        <f t="shared" si="575"/>
        <v>0</v>
      </c>
      <c r="O3081" s="4"/>
      <c r="P3081" s="4">
        <v>53</v>
      </c>
      <c r="Q3081" s="4">
        <v>59</v>
      </c>
      <c r="R3081" s="4">
        <v>36</v>
      </c>
      <c r="S3081" s="4">
        <v>55</v>
      </c>
      <c r="T3081" s="4">
        <v>48</v>
      </c>
      <c r="U3081" s="4">
        <v>58</v>
      </c>
      <c r="V3081" s="13">
        <v>74</v>
      </c>
      <c r="W3081" s="4">
        <v>50</v>
      </c>
      <c r="X3081" s="4">
        <v>62</v>
      </c>
      <c r="Y3081">
        <f t="shared" ca="1" si="576"/>
        <v>0</v>
      </c>
      <c r="Z3081">
        <f t="shared" ca="1" si="577"/>
        <v>0</v>
      </c>
    </row>
    <row r="3082" spans="2:26" x14ac:dyDescent="0.25">
      <c r="B3082" s="11">
        <f t="shared" si="578"/>
        <v>44689.916666659221</v>
      </c>
      <c r="C3082" s="1">
        <f t="shared" si="569"/>
        <v>5</v>
      </c>
      <c r="D3082" s="1">
        <f t="shared" si="570"/>
        <v>7</v>
      </c>
      <c r="E3082" s="12">
        <f t="shared" si="571"/>
        <v>23</v>
      </c>
      <c r="F3082" s="124" t="str">
        <f t="shared" si="572"/>
        <v>0</v>
      </c>
      <c r="G3082" s="1">
        <f ca="1">(OFFSET(O3082,0,MATCH(Customer!$J$6,'CDH &amp; HDH'!$P$11:$X$11,0)))</f>
        <v>71</v>
      </c>
      <c r="H3082" s="1" t="str">
        <f t="shared" si="573"/>
        <v>Cooling</v>
      </c>
      <c r="I3082" s="1">
        <f ca="1">OFFSET(IF($H3082="Cooling",Customer!$C$25,Customer!$C$52),E3082,D3082)</f>
        <v>78</v>
      </c>
      <c r="J3082" s="1">
        <f ca="1">OFFSET(IF($H3082="Cooling",Customer!$L$25,Customer!$L$52),$E3082,$D3082)</f>
        <v>80</v>
      </c>
      <c r="K3082" s="16">
        <f t="shared" ca="1" si="567"/>
        <v>0</v>
      </c>
      <c r="L3082" s="16">
        <f t="shared" ca="1" si="568"/>
        <v>0</v>
      </c>
      <c r="M3082" s="17">
        <f t="shared" si="574"/>
        <v>0</v>
      </c>
      <c r="N3082" s="17">
        <f t="shared" si="575"/>
        <v>0</v>
      </c>
      <c r="O3082" s="4"/>
      <c r="P3082" s="4">
        <v>47</v>
      </c>
      <c r="Q3082" s="4">
        <v>57</v>
      </c>
      <c r="R3082" s="4">
        <v>35</v>
      </c>
      <c r="S3082" s="4">
        <v>53</v>
      </c>
      <c r="T3082" s="4">
        <v>48</v>
      </c>
      <c r="U3082" s="4">
        <v>56</v>
      </c>
      <c r="V3082" s="13">
        <v>71</v>
      </c>
      <c r="W3082" s="4">
        <v>47</v>
      </c>
      <c r="X3082" s="4">
        <v>59</v>
      </c>
      <c r="Y3082">
        <f t="shared" ca="1" si="576"/>
        <v>0</v>
      </c>
      <c r="Z3082">
        <f t="shared" ca="1" si="577"/>
        <v>0</v>
      </c>
    </row>
    <row r="3083" spans="2:26" x14ac:dyDescent="0.25">
      <c r="B3083" s="11">
        <f t="shared" si="578"/>
        <v>44689.958333325885</v>
      </c>
      <c r="C3083" s="1">
        <f t="shared" si="569"/>
        <v>5</v>
      </c>
      <c r="D3083" s="1">
        <f t="shared" si="570"/>
        <v>7</v>
      </c>
      <c r="E3083" s="12">
        <f t="shared" si="571"/>
        <v>24</v>
      </c>
      <c r="F3083" s="124" t="str">
        <f t="shared" si="572"/>
        <v>0</v>
      </c>
      <c r="G3083" s="1">
        <f ca="1">(OFFSET(O3083,0,MATCH(Customer!$J$6,'CDH &amp; HDH'!$P$11:$X$11,0)))</f>
        <v>70</v>
      </c>
      <c r="H3083" s="1" t="str">
        <f t="shared" si="573"/>
        <v>Cooling</v>
      </c>
      <c r="I3083" s="1">
        <f ca="1">OFFSET(IF($H3083="Cooling",Customer!$C$25,Customer!$C$52),E3083,D3083)</f>
        <v>78</v>
      </c>
      <c r="J3083" s="1">
        <f ca="1">OFFSET(IF($H3083="Cooling",Customer!$L$25,Customer!$L$52),$E3083,$D3083)</f>
        <v>80</v>
      </c>
      <c r="K3083" s="16">
        <f t="shared" ca="1" si="567"/>
        <v>0</v>
      </c>
      <c r="L3083" s="16">
        <f t="shared" ca="1" si="568"/>
        <v>0</v>
      </c>
      <c r="M3083" s="17">
        <f t="shared" si="574"/>
        <v>0</v>
      </c>
      <c r="N3083" s="17">
        <f t="shared" si="575"/>
        <v>0</v>
      </c>
      <c r="O3083" s="4"/>
      <c r="P3083" s="4">
        <v>47</v>
      </c>
      <c r="Q3083" s="4">
        <v>55</v>
      </c>
      <c r="R3083" s="4">
        <v>34</v>
      </c>
      <c r="S3083" s="4">
        <v>54</v>
      </c>
      <c r="T3083" s="4">
        <v>42</v>
      </c>
      <c r="U3083" s="4">
        <v>56</v>
      </c>
      <c r="V3083" s="13">
        <v>70</v>
      </c>
      <c r="W3083" s="4">
        <v>45</v>
      </c>
      <c r="X3083" s="4">
        <v>58</v>
      </c>
      <c r="Y3083">
        <f t="shared" ca="1" si="576"/>
        <v>0</v>
      </c>
      <c r="Z3083">
        <f t="shared" ca="1" si="577"/>
        <v>0</v>
      </c>
    </row>
    <row r="3084" spans="2:26" x14ac:dyDescent="0.25">
      <c r="B3084" s="11">
        <f t="shared" si="578"/>
        <v>44689.999999992549</v>
      </c>
      <c r="C3084" s="1">
        <f t="shared" si="569"/>
        <v>5</v>
      </c>
      <c r="D3084" s="1">
        <f t="shared" si="570"/>
        <v>1</v>
      </c>
      <c r="E3084" s="12">
        <f t="shared" si="571"/>
        <v>1</v>
      </c>
      <c r="F3084" s="124" t="str">
        <f t="shared" si="572"/>
        <v>0</v>
      </c>
      <c r="G3084" s="1">
        <f ca="1">(OFFSET(O3084,0,MATCH(Customer!$J$6,'CDH &amp; HDH'!$P$11:$X$11,0)))</f>
        <v>68</v>
      </c>
      <c r="H3084" s="1" t="str">
        <f t="shared" si="573"/>
        <v>Cooling</v>
      </c>
      <c r="I3084" s="1">
        <f ca="1">OFFSET(IF($H3084="Cooling",Customer!$C$25,Customer!$C$52),E3084,D3084)</f>
        <v>78</v>
      </c>
      <c r="J3084" s="1">
        <f ca="1">OFFSET(IF($H3084="Cooling",Customer!$L$25,Customer!$L$52),$E3084,$D3084)</f>
        <v>80</v>
      </c>
      <c r="K3084" s="16">
        <f t="shared" ref="K3084:K3147" ca="1" si="579">IF($H3084="Heating",0,MAX(0,$G3084-I3084))</f>
        <v>0</v>
      </c>
      <c r="L3084" s="16">
        <f t="shared" ref="L3084:L3147" ca="1" si="580">IF($H3084="Heating",0,MAX(0,$G3084-J3084))</f>
        <v>0</v>
      </c>
      <c r="M3084" s="17">
        <f t="shared" si="574"/>
        <v>0</v>
      </c>
      <c r="N3084" s="17">
        <f t="shared" si="575"/>
        <v>0</v>
      </c>
      <c r="O3084" s="4"/>
      <c r="P3084" s="4">
        <v>45</v>
      </c>
      <c r="Q3084" s="4">
        <v>54</v>
      </c>
      <c r="R3084" s="4">
        <v>33</v>
      </c>
      <c r="S3084" s="4">
        <v>51</v>
      </c>
      <c r="T3084" s="4">
        <v>41</v>
      </c>
      <c r="U3084" s="4">
        <v>53</v>
      </c>
      <c r="V3084" s="13">
        <v>68</v>
      </c>
      <c r="W3084" s="4">
        <v>44</v>
      </c>
      <c r="X3084" s="4">
        <v>55</v>
      </c>
      <c r="Y3084">
        <f t="shared" ca="1" si="576"/>
        <v>0</v>
      </c>
      <c r="Z3084">
        <f t="shared" ca="1" si="577"/>
        <v>0</v>
      </c>
    </row>
    <row r="3085" spans="2:26" x14ac:dyDescent="0.25">
      <c r="B3085" s="11">
        <f t="shared" si="578"/>
        <v>44690.041666659214</v>
      </c>
      <c r="C3085" s="1">
        <f t="shared" ref="C3085:C3148" si="581">MONTH(B3085)</f>
        <v>5</v>
      </c>
      <c r="D3085" s="1">
        <f t="shared" ref="D3085:D3148" si="582">WEEKDAY(B3085,2)</f>
        <v>1</v>
      </c>
      <c r="E3085" s="12">
        <f t="shared" ref="E3085:E3148" si="583">HOUR(B3085)+1</f>
        <v>2</v>
      </c>
      <c r="F3085" s="124" t="str">
        <f t="shared" ref="F3085:F3148" si="584">IF(AND(C3085&gt;5,C3085&lt;9,D3085&lt;6,E3085&gt;14,E3085&lt;19),"1",IF(AND(OR(E3085=8,E3085=9,E3085=19,E3085=20),C3085&lt;3,D3085&lt;6),"1","0"))</f>
        <v>0</v>
      </c>
      <c r="G3085" s="1">
        <f ca="1">(OFFSET(O3085,0,MATCH(Customer!$J$6,'CDH &amp; HDH'!$P$11:$X$11,0)))</f>
        <v>67</v>
      </c>
      <c r="H3085" s="1" t="str">
        <f t="shared" ref="H3085:H3148" si="585">IF(AND(C3085&gt;=5,C3085&lt;=9),"Cooling","Heating")</f>
        <v>Cooling</v>
      </c>
      <c r="I3085" s="1">
        <f ca="1">OFFSET(IF($H3085="Cooling",Customer!$C$25,Customer!$C$52),E3085,D3085)</f>
        <v>78</v>
      </c>
      <c r="J3085" s="1">
        <f ca="1">OFFSET(IF($H3085="Cooling",Customer!$L$25,Customer!$L$52),$E3085,$D3085)</f>
        <v>80</v>
      </c>
      <c r="K3085" s="16">
        <f t="shared" ca="1" si="579"/>
        <v>0</v>
      </c>
      <c r="L3085" s="16">
        <f t="shared" ca="1" si="580"/>
        <v>0</v>
      </c>
      <c r="M3085" s="17">
        <f t="shared" ref="M3085:M3148" si="586">IF($H3085="Cooling",0,MAX(0,I3085-$G3085))</f>
        <v>0</v>
      </c>
      <c r="N3085" s="17">
        <f t="shared" ref="N3085:N3148" si="587">IF($H3085="Cooling",0,MAX(0,J3085-$G3085))</f>
        <v>0</v>
      </c>
      <c r="O3085" s="4"/>
      <c r="P3085" s="4">
        <v>43</v>
      </c>
      <c r="Q3085" s="4">
        <v>51</v>
      </c>
      <c r="R3085" s="4">
        <v>33</v>
      </c>
      <c r="S3085" s="4">
        <v>49</v>
      </c>
      <c r="T3085" s="4">
        <v>43</v>
      </c>
      <c r="U3085" s="4">
        <v>53</v>
      </c>
      <c r="V3085" s="13">
        <v>67</v>
      </c>
      <c r="W3085" s="4">
        <v>42</v>
      </c>
      <c r="X3085" s="4">
        <v>53</v>
      </c>
      <c r="Y3085">
        <f t="shared" ref="Y3085:Y3148" ca="1" si="588">1.08*400*K3085</f>
        <v>0</v>
      </c>
      <c r="Z3085">
        <f t="shared" ref="Z3085:Z3148" ca="1" si="589">1.08*400*L3085</f>
        <v>0</v>
      </c>
    </row>
    <row r="3086" spans="2:26" x14ac:dyDescent="0.25">
      <c r="B3086" s="11">
        <f t="shared" ref="B3086:B3149" si="590">B3085+1/24</f>
        <v>44690.083333325878</v>
      </c>
      <c r="C3086" s="1">
        <f t="shared" si="581"/>
        <v>5</v>
      </c>
      <c r="D3086" s="1">
        <f t="shared" si="582"/>
        <v>1</v>
      </c>
      <c r="E3086" s="12">
        <f t="shared" si="583"/>
        <v>3</v>
      </c>
      <c r="F3086" s="124" t="str">
        <f t="shared" si="584"/>
        <v>0</v>
      </c>
      <c r="G3086" s="1">
        <f ca="1">(OFFSET(O3086,0,MATCH(Customer!$J$6,'CDH &amp; HDH'!$P$11:$X$11,0)))</f>
        <v>65</v>
      </c>
      <c r="H3086" s="1" t="str">
        <f t="shared" si="585"/>
        <v>Cooling</v>
      </c>
      <c r="I3086" s="1">
        <f ca="1">OFFSET(IF($H3086="Cooling",Customer!$C$25,Customer!$C$52),E3086,D3086)</f>
        <v>78</v>
      </c>
      <c r="J3086" s="1">
        <f ca="1">OFFSET(IF($H3086="Cooling",Customer!$L$25,Customer!$L$52),$E3086,$D3086)</f>
        <v>80</v>
      </c>
      <c r="K3086" s="16">
        <f t="shared" ca="1" si="579"/>
        <v>0</v>
      </c>
      <c r="L3086" s="16">
        <f t="shared" ca="1" si="580"/>
        <v>0</v>
      </c>
      <c r="M3086" s="17">
        <f t="shared" si="586"/>
        <v>0</v>
      </c>
      <c r="N3086" s="17">
        <f t="shared" si="587"/>
        <v>0</v>
      </c>
      <c r="O3086" s="4"/>
      <c r="P3086" s="4">
        <v>42</v>
      </c>
      <c r="Q3086" s="4">
        <v>49</v>
      </c>
      <c r="R3086" s="4">
        <v>32</v>
      </c>
      <c r="S3086" s="4">
        <v>50</v>
      </c>
      <c r="T3086" s="4">
        <v>42</v>
      </c>
      <c r="U3086" s="4">
        <v>52</v>
      </c>
      <c r="V3086" s="13">
        <v>65</v>
      </c>
      <c r="W3086" s="4">
        <v>42</v>
      </c>
      <c r="X3086" s="4">
        <v>53</v>
      </c>
      <c r="Y3086">
        <f t="shared" ca="1" si="588"/>
        <v>0</v>
      </c>
      <c r="Z3086">
        <f t="shared" ca="1" si="589"/>
        <v>0</v>
      </c>
    </row>
    <row r="3087" spans="2:26" x14ac:dyDescent="0.25">
      <c r="B3087" s="11">
        <f t="shared" si="590"/>
        <v>44690.124999992542</v>
      </c>
      <c r="C3087" s="1">
        <f t="shared" si="581"/>
        <v>5</v>
      </c>
      <c r="D3087" s="1">
        <f t="shared" si="582"/>
        <v>1</v>
      </c>
      <c r="E3087" s="12">
        <f t="shared" si="583"/>
        <v>4</v>
      </c>
      <c r="F3087" s="124" t="str">
        <f t="shared" si="584"/>
        <v>0</v>
      </c>
      <c r="G3087" s="1">
        <f ca="1">(OFFSET(O3087,0,MATCH(Customer!$J$6,'CDH &amp; HDH'!$P$11:$X$11,0)))</f>
        <v>65</v>
      </c>
      <c r="H3087" s="1" t="str">
        <f t="shared" si="585"/>
        <v>Cooling</v>
      </c>
      <c r="I3087" s="1">
        <f ca="1">OFFSET(IF($H3087="Cooling",Customer!$C$25,Customer!$C$52),E3087,D3087)</f>
        <v>78</v>
      </c>
      <c r="J3087" s="1">
        <f ca="1">OFFSET(IF($H3087="Cooling",Customer!$L$25,Customer!$L$52),$E3087,$D3087)</f>
        <v>80</v>
      </c>
      <c r="K3087" s="16">
        <f t="shared" ca="1" si="579"/>
        <v>0</v>
      </c>
      <c r="L3087" s="16">
        <f t="shared" ca="1" si="580"/>
        <v>0</v>
      </c>
      <c r="M3087" s="17">
        <f t="shared" si="586"/>
        <v>0</v>
      </c>
      <c r="N3087" s="17">
        <f t="shared" si="587"/>
        <v>0</v>
      </c>
      <c r="O3087" s="4"/>
      <c r="P3087" s="4">
        <v>41</v>
      </c>
      <c r="Q3087" s="4">
        <v>48</v>
      </c>
      <c r="R3087" s="4">
        <v>32</v>
      </c>
      <c r="S3087" s="4">
        <v>48</v>
      </c>
      <c r="T3087" s="4">
        <v>41</v>
      </c>
      <c r="U3087" s="4">
        <v>53</v>
      </c>
      <c r="V3087" s="13">
        <v>65</v>
      </c>
      <c r="W3087" s="4">
        <v>38</v>
      </c>
      <c r="X3087" s="4">
        <v>52</v>
      </c>
      <c r="Y3087">
        <f t="shared" ca="1" si="588"/>
        <v>0</v>
      </c>
      <c r="Z3087">
        <f t="shared" ca="1" si="589"/>
        <v>0</v>
      </c>
    </row>
    <row r="3088" spans="2:26" x14ac:dyDescent="0.25">
      <c r="B3088" s="11">
        <f t="shared" si="590"/>
        <v>44690.166666659206</v>
      </c>
      <c r="C3088" s="1">
        <f t="shared" si="581"/>
        <v>5</v>
      </c>
      <c r="D3088" s="1">
        <f t="shared" si="582"/>
        <v>1</v>
      </c>
      <c r="E3088" s="12">
        <f t="shared" si="583"/>
        <v>5</v>
      </c>
      <c r="F3088" s="124" t="str">
        <f t="shared" si="584"/>
        <v>0</v>
      </c>
      <c r="G3088" s="1">
        <f ca="1">(OFFSET(O3088,0,MATCH(Customer!$J$6,'CDH &amp; HDH'!$P$11:$X$11,0)))</f>
        <v>64</v>
      </c>
      <c r="H3088" s="1" t="str">
        <f t="shared" si="585"/>
        <v>Cooling</v>
      </c>
      <c r="I3088" s="1">
        <f ca="1">OFFSET(IF($H3088="Cooling",Customer!$C$25,Customer!$C$52),E3088,D3088)</f>
        <v>78</v>
      </c>
      <c r="J3088" s="1">
        <f ca="1">OFFSET(IF($H3088="Cooling",Customer!$L$25,Customer!$L$52),$E3088,$D3088)</f>
        <v>80</v>
      </c>
      <c r="K3088" s="16">
        <f t="shared" ca="1" si="579"/>
        <v>0</v>
      </c>
      <c r="L3088" s="16">
        <f t="shared" ca="1" si="580"/>
        <v>0</v>
      </c>
      <c r="M3088" s="17">
        <f t="shared" si="586"/>
        <v>0</v>
      </c>
      <c r="N3088" s="17">
        <f t="shared" si="587"/>
        <v>0</v>
      </c>
      <c r="O3088" s="4"/>
      <c r="P3088" s="4">
        <v>39</v>
      </c>
      <c r="Q3088" s="4">
        <v>47</v>
      </c>
      <c r="R3088" s="4">
        <v>33</v>
      </c>
      <c r="S3088" s="4">
        <v>49</v>
      </c>
      <c r="T3088" s="4">
        <v>39</v>
      </c>
      <c r="U3088" s="4">
        <v>54</v>
      </c>
      <c r="V3088" s="13">
        <v>64</v>
      </c>
      <c r="W3088" s="4">
        <v>40</v>
      </c>
      <c r="X3088" s="4">
        <v>50</v>
      </c>
      <c r="Y3088">
        <f t="shared" ca="1" si="588"/>
        <v>0</v>
      </c>
      <c r="Z3088">
        <f t="shared" ca="1" si="589"/>
        <v>0</v>
      </c>
    </row>
    <row r="3089" spans="2:26" x14ac:dyDescent="0.25">
      <c r="B3089" s="11">
        <f t="shared" si="590"/>
        <v>44690.208333325871</v>
      </c>
      <c r="C3089" s="1">
        <f t="shared" si="581"/>
        <v>5</v>
      </c>
      <c r="D3089" s="1">
        <f t="shared" si="582"/>
        <v>1</v>
      </c>
      <c r="E3089" s="12">
        <f t="shared" si="583"/>
        <v>6</v>
      </c>
      <c r="F3089" s="124" t="str">
        <f t="shared" si="584"/>
        <v>0</v>
      </c>
      <c r="G3089" s="1">
        <f ca="1">(OFFSET(O3089,0,MATCH(Customer!$J$6,'CDH &amp; HDH'!$P$11:$X$11,0)))</f>
        <v>64</v>
      </c>
      <c r="H3089" s="1" t="str">
        <f t="shared" si="585"/>
        <v>Cooling</v>
      </c>
      <c r="I3089" s="1">
        <f ca="1">OFFSET(IF($H3089="Cooling",Customer!$C$25,Customer!$C$52),E3089,D3089)</f>
        <v>78</v>
      </c>
      <c r="J3089" s="1">
        <f ca="1">OFFSET(IF($H3089="Cooling",Customer!$L$25,Customer!$L$52),$E3089,$D3089)</f>
        <v>80</v>
      </c>
      <c r="K3089" s="16">
        <f t="shared" ca="1" si="579"/>
        <v>0</v>
      </c>
      <c r="L3089" s="16">
        <f t="shared" ca="1" si="580"/>
        <v>0</v>
      </c>
      <c r="M3089" s="17">
        <f t="shared" si="586"/>
        <v>0</v>
      </c>
      <c r="N3089" s="17">
        <f t="shared" si="587"/>
        <v>0</v>
      </c>
      <c r="O3089" s="4"/>
      <c r="P3089" s="4">
        <v>41</v>
      </c>
      <c r="Q3089" s="4">
        <v>46</v>
      </c>
      <c r="R3089" s="4">
        <v>34</v>
      </c>
      <c r="S3089" s="4">
        <v>50</v>
      </c>
      <c r="T3089" s="4">
        <v>41</v>
      </c>
      <c r="U3089" s="4">
        <v>55</v>
      </c>
      <c r="V3089" s="13">
        <v>64</v>
      </c>
      <c r="W3089" s="4">
        <v>40</v>
      </c>
      <c r="X3089" s="4">
        <v>51</v>
      </c>
      <c r="Y3089">
        <f t="shared" ca="1" si="588"/>
        <v>0</v>
      </c>
      <c r="Z3089">
        <f t="shared" ca="1" si="589"/>
        <v>0</v>
      </c>
    </row>
    <row r="3090" spans="2:26" x14ac:dyDescent="0.25">
      <c r="B3090" s="11">
        <f t="shared" si="590"/>
        <v>44690.249999992535</v>
      </c>
      <c r="C3090" s="1">
        <f t="shared" si="581"/>
        <v>5</v>
      </c>
      <c r="D3090" s="1">
        <f t="shared" si="582"/>
        <v>1</v>
      </c>
      <c r="E3090" s="12">
        <f t="shared" si="583"/>
        <v>7</v>
      </c>
      <c r="F3090" s="124" t="str">
        <f t="shared" si="584"/>
        <v>0</v>
      </c>
      <c r="G3090" s="1">
        <f ca="1">(OFFSET(O3090,0,MATCH(Customer!$J$6,'CDH &amp; HDH'!$P$11:$X$11,0)))</f>
        <v>68</v>
      </c>
      <c r="H3090" s="1" t="str">
        <f t="shared" si="585"/>
        <v>Cooling</v>
      </c>
      <c r="I3090" s="1">
        <f ca="1">OFFSET(IF($H3090="Cooling",Customer!$C$25,Customer!$C$52),E3090,D3090)</f>
        <v>78</v>
      </c>
      <c r="J3090" s="1">
        <f ca="1">OFFSET(IF($H3090="Cooling",Customer!$L$25,Customer!$L$52),$E3090,$D3090)</f>
        <v>80</v>
      </c>
      <c r="K3090" s="16">
        <f t="shared" ca="1" si="579"/>
        <v>0</v>
      </c>
      <c r="L3090" s="16">
        <f t="shared" ca="1" si="580"/>
        <v>0</v>
      </c>
      <c r="M3090" s="17">
        <f t="shared" si="586"/>
        <v>0</v>
      </c>
      <c r="N3090" s="17">
        <f t="shared" si="587"/>
        <v>0</v>
      </c>
      <c r="O3090" s="4"/>
      <c r="P3090" s="4">
        <v>48</v>
      </c>
      <c r="Q3090" s="4">
        <v>51</v>
      </c>
      <c r="R3090" s="4">
        <v>35</v>
      </c>
      <c r="S3090" s="4">
        <v>51</v>
      </c>
      <c r="T3090" s="4">
        <v>47</v>
      </c>
      <c r="U3090" s="4">
        <v>57</v>
      </c>
      <c r="V3090" s="13">
        <v>68</v>
      </c>
      <c r="W3090" s="4">
        <v>46</v>
      </c>
      <c r="X3090" s="4">
        <v>53</v>
      </c>
      <c r="Y3090">
        <f t="shared" ca="1" si="588"/>
        <v>0</v>
      </c>
      <c r="Z3090">
        <f t="shared" ca="1" si="589"/>
        <v>0</v>
      </c>
    </row>
    <row r="3091" spans="2:26" x14ac:dyDescent="0.25">
      <c r="B3091" s="11">
        <f t="shared" si="590"/>
        <v>44690.291666659199</v>
      </c>
      <c r="C3091" s="1">
        <f t="shared" si="581"/>
        <v>5</v>
      </c>
      <c r="D3091" s="1">
        <f t="shared" si="582"/>
        <v>1</v>
      </c>
      <c r="E3091" s="12">
        <f t="shared" si="583"/>
        <v>8</v>
      </c>
      <c r="F3091" s="124" t="str">
        <f t="shared" si="584"/>
        <v>0</v>
      </c>
      <c r="G3091" s="1">
        <f ca="1">(OFFSET(O3091,0,MATCH(Customer!$J$6,'CDH &amp; HDH'!$P$11:$X$11,0)))</f>
        <v>73</v>
      </c>
      <c r="H3091" s="1" t="str">
        <f t="shared" si="585"/>
        <v>Cooling</v>
      </c>
      <c r="I3091" s="1">
        <f ca="1">OFFSET(IF($H3091="Cooling",Customer!$C$25,Customer!$C$52),E3091,D3091)</f>
        <v>72</v>
      </c>
      <c r="J3091" s="1">
        <f ca="1">OFFSET(IF($H3091="Cooling",Customer!$L$25,Customer!$L$52),$E3091,$D3091)</f>
        <v>77</v>
      </c>
      <c r="K3091" s="16">
        <f t="shared" ca="1" si="579"/>
        <v>1</v>
      </c>
      <c r="L3091" s="16">
        <f t="shared" ca="1" si="580"/>
        <v>0</v>
      </c>
      <c r="M3091" s="17">
        <f t="shared" si="586"/>
        <v>0</v>
      </c>
      <c r="N3091" s="17">
        <f t="shared" si="587"/>
        <v>0</v>
      </c>
      <c r="O3091" s="4"/>
      <c r="P3091" s="4">
        <v>55</v>
      </c>
      <c r="Q3091" s="4">
        <v>54</v>
      </c>
      <c r="R3091" s="4">
        <v>37</v>
      </c>
      <c r="S3091" s="4">
        <v>52</v>
      </c>
      <c r="T3091" s="4">
        <v>50</v>
      </c>
      <c r="U3091" s="4">
        <v>60</v>
      </c>
      <c r="V3091" s="13">
        <v>73</v>
      </c>
      <c r="W3091" s="4">
        <v>50</v>
      </c>
      <c r="X3091" s="4">
        <v>54</v>
      </c>
      <c r="Y3091">
        <f t="shared" ca="1" si="588"/>
        <v>432</v>
      </c>
      <c r="Z3091">
        <f t="shared" ca="1" si="589"/>
        <v>0</v>
      </c>
    </row>
    <row r="3092" spans="2:26" x14ac:dyDescent="0.25">
      <c r="B3092" s="11">
        <f t="shared" si="590"/>
        <v>44690.333333325863</v>
      </c>
      <c r="C3092" s="1">
        <f t="shared" si="581"/>
        <v>5</v>
      </c>
      <c r="D3092" s="1">
        <f t="shared" si="582"/>
        <v>1</v>
      </c>
      <c r="E3092" s="12">
        <f t="shared" si="583"/>
        <v>9</v>
      </c>
      <c r="F3092" s="124" t="str">
        <f t="shared" si="584"/>
        <v>0</v>
      </c>
      <c r="G3092" s="1">
        <f ca="1">(OFFSET(O3092,0,MATCH(Customer!$J$6,'CDH &amp; HDH'!$P$11:$X$11,0)))</f>
        <v>77</v>
      </c>
      <c r="H3092" s="1" t="str">
        <f t="shared" si="585"/>
        <v>Cooling</v>
      </c>
      <c r="I3092" s="1">
        <f ca="1">OFFSET(IF($H3092="Cooling",Customer!$C$25,Customer!$C$52),E3092,D3092)</f>
        <v>72</v>
      </c>
      <c r="J3092" s="1">
        <f ca="1">OFFSET(IF($H3092="Cooling",Customer!$L$25,Customer!$L$52),$E3092,$D3092)</f>
        <v>77</v>
      </c>
      <c r="K3092" s="16">
        <f t="shared" ca="1" si="579"/>
        <v>5</v>
      </c>
      <c r="L3092" s="16">
        <f t="shared" ca="1" si="580"/>
        <v>0</v>
      </c>
      <c r="M3092" s="17">
        <f t="shared" si="586"/>
        <v>0</v>
      </c>
      <c r="N3092" s="17">
        <f t="shared" si="587"/>
        <v>0</v>
      </c>
      <c r="O3092" s="4"/>
      <c r="P3092" s="4">
        <v>61</v>
      </c>
      <c r="Q3092" s="4">
        <v>56</v>
      </c>
      <c r="R3092" s="4">
        <v>38</v>
      </c>
      <c r="S3092" s="4">
        <v>53</v>
      </c>
      <c r="T3092" s="4">
        <v>54</v>
      </c>
      <c r="U3092" s="4">
        <v>60</v>
      </c>
      <c r="V3092" s="13">
        <v>77</v>
      </c>
      <c r="W3092" s="4">
        <v>57</v>
      </c>
      <c r="X3092" s="4">
        <v>57</v>
      </c>
      <c r="Y3092">
        <f t="shared" ca="1" si="588"/>
        <v>2160</v>
      </c>
      <c r="Z3092">
        <f t="shared" ca="1" si="589"/>
        <v>0</v>
      </c>
    </row>
    <row r="3093" spans="2:26" x14ac:dyDescent="0.25">
      <c r="B3093" s="11">
        <f t="shared" si="590"/>
        <v>44690.374999992528</v>
      </c>
      <c r="C3093" s="1">
        <f t="shared" si="581"/>
        <v>5</v>
      </c>
      <c r="D3093" s="1">
        <f t="shared" si="582"/>
        <v>1</v>
      </c>
      <c r="E3093" s="12">
        <f t="shared" si="583"/>
        <v>10</v>
      </c>
      <c r="F3093" s="124" t="str">
        <f t="shared" si="584"/>
        <v>0</v>
      </c>
      <c r="G3093" s="1">
        <f ca="1">(OFFSET(O3093,0,MATCH(Customer!$J$6,'CDH &amp; HDH'!$P$11:$X$11,0)))</f>
        <v>80</v>
      </c>
      <c r="H3093" s="1" t="str">
        <f t="shared" si="585"/>
        <v>Cooling</v>
      </c>
      <c r="I3093" s="1">
        <f ca="1">OFFSET(IF($H3093="Cooling",Customer!$C$25,Customer!$C$52),E3093,D3093)</f>
        <v>72</v>
      </c>
      <c r="J3093" s="1">
        <f ca="1">OFFSET(IF($H3093="Cooling",Customer!$L$25,Customer!$L$52),$E3093,$D3093)</f>
        <v>77</v>
      </c>
      <c r="K3093" s="16">
        <f t="shared" ca="1" si="579"/>
        <v>8</v>
      </c>
      <c r="L3093" s="16">
        <f t="shared" ca="1" si="580"/>
        <v>3</v>
      </c>
      <c r="M3093" s="17">
        <f t="shared" si="586"/>
        <v>0</v>
      </c>
      <c r="N3093" s="17">
        <f t="shared" si="587"/>
        <v>0</v>
      </c>
      <c r="O3093" s="4"/>
      <c r="P3093" s="4">
        <v>66</v>
      </c>
      <c r="Q3093" s="4">
        <v>59</v>
      </c>
      <c r="R3093" s="4">
        <v>40</v>
      </c>
      <c r="S3093" s="4">
        <v>53</v>
      </c>
      <c r="T3093" s="4">
        <v>57</v>
      </c>
      <c r="U3093" s="4">
        <v>62</v>
      </c>
      <c r="V3093" s="13">
        <v>80</v>
      </c>
      <c r="W3093" s="4">
        <v>63</v>
      </c>
      <c r="X3093" s="4">
        <v>60</v>
      </c>
      <c r="Y3093">
        <f t="shared" ca="1" si="588"/>
        <v>3456</v>
      </c>
      <c r="Z3093">
        <f t="shared" ca="1" si="589"/>
        <v>1296</v>
      </c>
    </row>
    <row r="3094" spans="2:26" x14ac:dyDescent="0.25">
      <c r="B3094" s="11">
        <f t="shared" si="590"/>
        <v>44690.416666659192</v>
      </c>
      <c r="C3094" s="1">
        <f t="shared" si="581"/>
        <v>5</v>
      </c>
      <c r="D3094" s="1">
        <f t="shared" si="582"/>
        <v>1</v>
      </c>
      <c r="E3094" s="12">
        <f t="shared" si="583"/>
        <v>11</v>
      </c>
      <c r="F3094" s="124" t="str">
        <f t="shared" si="584"/>
        <v>0</v>
      </c>
      <c r="G3094" s="1">
        <f ca="1">(OFFSET(O3094,0,MATCH(Customer!$J$6,'CDH &amp; HDH'!$P$11:$X$11,0)))</f>
        <v>82</v>
      </c>
      <c r="H3094" s="1" t="str">
        <f t="shared" si="585"/>
        <v>Cooling</v>
      </c>
      <c r="I3094" s="1">
        <f ca="1">OFFSET(IF($H3094="Cooling",Customer!$C$25,Customer!$C$52),E3094,D3094)</f>
        <v>72</v>
      </c>
      <c r="J3094" s="1">
        <f ca="1">OFFSET(IF($H3094="Cooling",Customer!$L$25,Customer!$L$52),$E3094,$D3094)</f>
        <v>77</v>
      </c>
      <c r="K3094" s="16">
        <f t="shared" ca="1" si="579"/>
        <v>10</v>
      </c>
      <c r="L3094" s="16">
        <f t="shared" ca="1" si="580"/>
        <v>5</v>
      </c>
      <c r="M3094" s="17">
        <f t="shared" si="586"/>
        <v>0</v>
      </c>
      <c r="N3094" s="17">
        <f t="shared" si="587"/>
        <v>0</v>
      </c>
      <c r="O3094" s="4"/>
      <c r="P3094" s="4">
        <v>68</v>
      </c>
      <c r="Q3094" s="4">
        <v>61</v>
      </c>
      <c r="R3094" s="4">
        <v>42</v>
      </c>
      <c r="S3094" s="4">
        <v>54</v>
      </c>
      <c r="T3094" s="4">
        <v>60</v>
      </c>
      <c r="U3094" s="4">
        <v>64</v>
      </c>
      <c r="V3094" s="13">
        <v>82</v>
      </c>
      <c r="W3094" s="4">
        <v>66</v>
      </c>
      <c r="X3094" s="4">
        <v>63</v>
      </c>
      <c r="Y3094">
        <f t="shared" ca="1" si="588"/>
        <v>4320</v>
      </c>
      <c r="Z3094">
        <f t="shared" ca="1" si="589"/>
        <v>2160</v>
      </c>
    </row>
    <row r="3095" spans="2:26" x14ac:dyDescent="0.25">
      <c r="B3095" s="11">
        <f t="shared" si="590"/>
        <v>44690.458333325856</v>
      </c>
      <c r="C3095" s="1">
        <f t="shared" si="581"/>
        <v>5</v>
      </c>
      <c r="D3095" s="1">
        <f t="shared" si="582"/>
        <v>1</v>
      </c>
      <c r="E3095" s="12">
        <f t="shared" si="583"/>
        <v>12</v>
      </c>
      <c r="F3095" s="124" t="str">
        <f t="shared" si="584"/>
        <v>0</v>
      </c>
      <c r="G3095" s="1">
        <f ca="1">(OFFSET(O3095,0,MATCH(Customer!$J$6,'CDH &amp; HDH'!$P$11:$X$11,0)))</f>
        <v>85</v>
      </c>
      <c r="H3095" s="1" t="str">
        <f t="shared" si="585"/>
        <v>Cooling</v>
      </c>
      <c r="I3095" s="1">
        <f ca="1">OFFSET(IF($H3095="Cooling",Customer!$C$25,Customer!$C$52),E3095,D3095)</f>
        <v>72</v>
      </c>
      <c r="J3095" s="1">
        <f ca="1">OFFSET(IF($H3095="Cooling",Customer!$L$25,Customer!$L$52),$E3095,$D3095)</f>
        <v>77</v>
      </c>
      <c r="K3095" s="16">
        <f t="shared" ca="1" si="579"/>
        <v>13</v>
      </c>
      <c r="L3095" s="16">
        <f t="shared" ca="1" si="580"/>
        <v>8</v>
      </c>
      <c r="M3095" s="17">
        <f t="shared" si="586"/>
        <v>0</v>
      </c>
      <c r="N3095" s="17">
        <f t="shared" si="587"/>
        <v>0</v>
      </c>
      <c r="O3095" s="4"/>
      <c r="P3095" s="4">
        <v>71</v>
      </c>
      <c r="Q3095" s="4">
        <v>64</v>
      </c>
      <c r="R3095" s="4">
        <v>43</v>
      </c>
      <c r="S3095" s="4">
        <v>55</v>
      </c>
      <c r="T3095" s="4">
        <v>62</v>
      </c>
      <c r="U3095" s="4">
        <v>67</v>
      </c>
      <c r="V3095" s="13">
        <v>85</v>
      </c>
      <c r="W3095" s="4">
        <v>69</v>
      </c>
      <c r="X3095" s="4">
        <v>65</v>
      </c>
      <c r="Y3095">
        <f t="shared" ca="1" si="588"/>
        <v>5616</v>
      </c>
      <c r="Z3095">
        <f t="shared" ca="1" si="589"/>
        <v>3456</v>
      </c>
    </row>
    <row r="3096" spans="2:26" x14ac:dyDescent="0.25">
      <c r="B3096" s="11">
        <f t="shared" si="590"/>
        <v>44690.49999999252</v>
      </c>
      <c r="C3096" s="1">
        <f t="shared" si="581"/>
        <v>5</v>
      </c>
      <c r="D3096" s="1">
        <f t="shared" si="582"/>
        <v>1</v>
      </c>
      <c r="E3096" s="12">
        <f t="shared" si="583"/>
        <v>13</v>
      </c>
      <c r="F3096" s="124" t="str">
        <f t="shared" si="584"/>
        <v>0</v>
      </c>
      <c r="G3096" s="1">
        <f ca="1">(OFFSET(O3096,0,MATCH(Customer!$J$6,'CDH &amp; HDH'!$P$11:$X$11,0)))</f>
        <v>85</v>
      </c>
      <c r="H3096" s="1" t="str">
        <f t="shared" si="585"/>
        <v>Cooling</v>
      </c>
      <c r="I3096" s="1">
        <f ca="1">OFFSET(IF($H3096="Cooling",Customer!$C$25,Customer!$C$52),E3096,D3096)</f>
        <v>72</v>
      </c>
      <c r="J3096" s="1">
        <f ca="1">OFFSET(IF($H3096="Cooling",Customer!$L$25,Customer!$L$52),$E3096,$D3096)</f>
        <v>77</v>
      </c>
      <c r="K3096" s="16">
        <f t="shared" ca="1" si="579"/>
        <v>13</v>
      </c>
      <c r="L3096" s="16">
        <f t="shared" ca="1" si="580"/>
        <v>8</v>
      </c>
      <c r="M3096" s="17">
        <f t="shared" si="586"/>
        <v>0</v>
      </c>
      <c r="N3096" s="17">
        <f t="shared" si="587"/>
        <v>0</v>
      </c>
      <c r="O3096" s="4"/>
      <c r="P3096" s="4">
        <v>73</v>
      </c>
      <c r="Q3096" s="4">
        <v>65</v>
      </c>
      <c r="R3096" s="4">
        <v>45</v>
      </c>
      <c r="S3096" s="4">
        <v>55</v>
      </c>
      <c r="T3096" s="4">
        <v>67</v>
      </c>
      <c r="U3096" s="4">
        <v>69</v>
      </c>
      <c r="V3096" s="13">
        <v>85</v>
      </c>
      <c r="W3096" s="4">
        <v>71</v>
      </c>
      <c r="X3096" s="4">
        <v>66</v>
      </c>
      <c r="Y3096">
        <f t="shared" ca="1" si="588"/>
        <v>5616</v>
      </c>
      <c r="Z3096">
        <f t="shared" ca="1" si="589"/>
        <v>3456</v>
      </c>
    </row>
    <row r="3097" spans="2:26" x14ac:dyDescent="0.25">
      <c r="B3097" s="11">
        <f t="shared" si="590"/>
        <v>44690.541666659185</v>
      </c>
      <c r="C3097" s="1">
        <f t="shared" si="581"/>
        <v>5</v>
      </c>
      <c r="D3097" s="1">
        <f t="shared" si="582"/>
        <v>1</v>
      </c>
      <c r="E3097" s="12">
        <f t="shared" si="583"/>
        <v>14</v>
      </c>
      <c r="F3097" s="124" t="str">
        <f t="shared" si="584"/>
        <v>0</v>
      </c>
      <c r="G3097" s="1">
        <f ca="1">(OFFSET(O3097,0,MATCH(Customer!$J$6,'CDH &amp; HDH'!$P$11:$X$11,0)))</f>
        <v>87</v>
      </c>
      <c r="H3097" s="1" t="str">
        <f t="shared" si="585"/>
        <v>Cooling</v>
      </c>
      <c r="I3097" s="1">
        <f ca="1">OFFSET(IF($H3097="Cooling",Customer!$C$25,Customer!$C$52),E3097,D3097)</f>
        <v>72</v>
      </c>
      <c r="J3097" s="1">
        <f ca="1">OFFSET(IF($H3097="Cooling",Customer!$L$25,Customer!$L$52),$E3097,$D3097)</f>
        <v>77</v>
      </c>
      <c r="K3097" s="16">
        <f t="shared" ca="1" si="579"/>
        <v>15</v>
      </c>
      <c r="L3097" s="16">
        <f t="shared" ca="1" si="580"/>
        <v>10</v>
      </c>
      <c r="M3097" s="17">
        <f t="shared" si="586"/>
        <v>0</v>
      </c>
      <c r="N3097" s="17">
        <f t="shared" si="587"/>
        <v>0</v>
      </c>
      <c r="O3097" s="4"/>
      <c r="P3097" s="4">
        <v>75</v>
      </c>
      <c r="Q3097" s="4">
        <v>65</v>
      </c>
      <c r="R3097" s="4">
        <v>45</v>
      </c>
      <c r="S3097" s="4">
        <v>57</v>
      </c>
      <c r="T3097" s="4">
        <v>70</v>
      </c>
      <c r="U3097" s="4">
        <v>71</v>
      </c>
      <c r="V3097" s="13">
        <v>87</v>
      </c>
      <c r="W3097" s="4">
        <v>73</v>
      </c>
      <c r="X3097" s="4">
        <v>67</v>
      </c>
      <c r="Y3097">
        <f t="shared" ca="1" si="588"/>
        <v>6480</v>
      </c>
      <c r="Z3097">
        <f t="shared" ca="1" si="589"/>
        <v>4320</v>
      </c>
    </row>
    <row r="3098" spans="2:26" x14ac:dyDescent="0.25">
      <c r="B3098" s="11">
        <f t="shared" si="590"/>
        <v>44690.583333325849</v>
      </c>
      <c r="C3098" s="1">
        <f t="shared" si="581"/>
        <v>5</v>
      </c>
      <c r="D3098" s="1">
        <f t="shared" si="582"/>
        <v>1</v>
      </c>
      <c r="E3098" s="12">
        <f t="shared" si="583"/>
        <v>15</v>
      </c>
      <c r="F3098" s="124" t="str">
        <f t="shared" si="584"/>
        <v>0</v>
      </c>
      <c r="G3098" s="1">
        <f ca="1">(OFFSET(O3098,0,MATCH(Customer!$J$6,'CDH &amp; HDH'!$P$11:$X$11,0)))</f>
        <v>88</v>
      </c>
      <c r="H3098" s="1" t="str">
        <f t="shared" si="585"/>
        <v>Cooling</v>
      </c>
      <c r="I3098" s="1">
        <f ca="1">OFFSET(IF($H3098="Cooling",Customer!$C$25,Customer!$C$52),E3098,D3098)</f>
        <v>72</v>
      </c>
      <c r="J3098" s="1">
        <f ca="1">OFFSET(IF($H3098="Cooling",Customer!$L$25,Customer!$L$52),$E3098,$D3098)</f>
        <v>77</v>
      </c>
      <c r="K3098" s="16">
        <f t="shared" ca="1" si="579"/>
        <v>16</v>
      </c>
      <c r="L3098" s="16">
        <f t="shared" ca="1" si="580"/>
        <v>11</v>
      </c>
      <c r="M3098" s="17">
        <f t="shared" si="586"/>
        <v>0</v>
      </c>
      <c r="N3098" s="17">
        <f t="shared" si="587"/>
        <v>0</v>
      </c>
      <c r="O3098" s="4"/>
      <c r="P3098" s="4">
        <v>74</v>
      </c>
      <c r="Q3098" s="4">
        <v>65</v>
      </c>
      <c r="R3098" s="4">
        <v>46</v>
      </c>
      <c r="S3098" s="4">
        <v>59</v>
      </c>
      <c r="T3098" s="4">
        <v>72</v>
      </c>
      <c r="U3098" s="4">
        <v>72</v>
      </c>
      <c r="V3098" s="13">
        <v>88</v>
      </c>
      <c r="W3098" s="4">
        <v>74</v>
      </c>
      <c r="X3098" s="4">
        <v>67</v>
      </c>
      <c r="Y3098">
        <f t="shared" ca="1" si="588"/>
        <v>6912</v>
      </c>
      <c r="Z3098">
        <f t="shared" ca="1" si="589"/>
        <v>4752</v>
      </c>
    </row>
    <row r="3099" spans="2:26" x14ac:dyDescent="0.25">
      <c r="B3099" s="11">
        <f t="shared" si="590"/>
        <v>44690.624999992513</v>
      </c>
      <c r="C3099" s="1">
        <f t="shared" si="581"/>
        <v>5</v>
      </c>
      <c r="D3099" s="1">
        <f t="shared" si="582"/>
        <v>1</v>
      </c>
      <c r="E3099" s="12">
        <f t="shared" si="583"/>
        <v>16</v>
      </c>
      <c r="F3099" s="124" t="str">
        <f t="shared" si="584"/>
        <v>0</v>
      </c>
      <c r="G3099" s="1">
        <f ca="1">(OFFSET(O3099,0,MATCH(Customer!$J$6,'CDH &amp; HDH'!$P$11:$X$11,0)))</f>
        <v>87</v>
      </c>
      <c r="H3099" s="1" t="str">
        <f t="shared" si="585"/>
        <v>Cooling</v>
      </c>
      <c r="I3099" s="1">
        <f ca="1">OFFSET(IF($H3099="Cooling",Customer!$C$25,Customer!$C$52),E3099,D3099)</f>
        <v>72</v>
      </c>
      <c r="J3099" s="1">
        <f ca="1">OFFSET(IF($H3099="Cooling",Customer!$L$25,Customer!$L$52),$E3099,$D3099)</f>
        <v>77</v>
      </c>
      <c r="K3099" s="16">
        <f t="shared" ca="1" si="579"/>
        <v>15</v>
      </c>
      <c r="L3099" s="16">
        <f t="shared" ca="1" si="580"/>
        <v>10</v>
      </c>
      <c r="M3099" s="17">
        <f t="shared" si="586"/>
        <v>0</v>
      </c>
      <c r="N3099" s="17">
        <f t="shared" si="587"/>
        <v>0</v>
      </c>
      <c r="O3099" s="4"/>
      <c r="P3099" s="4">
        <v>75</v>
      </c>
      <c r="Q3099" s="4">
        <v>66</v>
      </c>
      <c r="R3099" s="4">
        <v>46</v>
      </c>
      <c r="S3099" s="4">
        <v>58</v>
      </c>
      <c r="T3099" s="4">
        <v>73</v>
      </c>
      <c r="U3099" s="4">
        <v>74</v>
      </c>
      <c r="V3099" s="13">
        <v>87</v>
      </c>
      <c r="W3099" s="4">
        <v>75</v>
      </c>
      <c r="X3099" s="4">
        <v>67</v>
      </c>
      <c r="Y3099">
        <f t="shared" ca="1" si="588"/>
        <v>6480</v>
      </c>
      <c r="Z3099">
        <f t="shared" ca="1" si="589"/>
        <v>4320</v>
      </c>
    </row>
    <row r="3100" spans="2:26" x14ac:dyDescent="0.25">
      <c r="B3100" s="11">
        <f t="shared" si="590"/>
        <v>44690.666666659177</v>
      </c>
      <c r="C3100" s="1">
        <f t="shared" si="581"/>
        <v>5</v>
      </c>
      <c r="D3100" s="1">
        <f t="shared" si="582"/>
        <v>1</v>
      </c>
      <c r="E3100" s="12">
        <f t="shared" si="583"/>
        <v>17</v>
      </c>
      <c r="F3100" s="124" t="str">
        <f t="shared" si="584"/>
        <v>0</v>
      </c>
      <c r="G3100" s="1">
        <f ca="1">(OFFSET(O3100,0,MATCH(Customer!$J$6,'CDH &amp; HDH'!$P$11:$X$11,0)))</f>
        <v>86</v>
      </c>
      <c r="H3100" s="1" t="str">
        <f t="shared" si="585"/>
        <v>Cooling</v>
      </c>
      <c r="I3100" s="1">
        <f ca="1">OFFSET(IF($H3100="Cooling",Customer!$C$25,Customer!$C$52),E3100,D3100)</f>
        <v>72</v>
      </c>
      <c r="J3100" s="1">
        <f ca="1">OFFSET(IF($H3100="Cooling",Customer!$L$25,Customer!$L$52),$E3100,$D3100)</f>
        <v>77</v>
      </c>
      <c r="K3100" s="16">
        <f t="shared" ca="1" si="579"/>
        <v>14</v>
      </c>
      <c r="L3100" s="16">
        <f t="shared" ca="1" si="580"/>
        <v>9</v>
      </c>
      <c r="M3100" s="17">
        <f t="shared" si="586"/>
        <v>0</v>
      </c>
      <c r="N3100" s="17">
        <f t="shared" si="587"/>
        <v>0</v>
      </c>
      <c r="O3100" s="4"/>
      <c r="P3100" s="4">
        <v>74</v>
      </c>
      <c r="Q3100" s="4">
        <v>64</v>
      </c>
      <c r="R3100" s="4">
        <v>44</v>
      </c>
      <c r="S3100" s="4">
        <v>57</v>
      </c>
      <c r="T3100" s="4">
        <v>73</v>
      </c>
      <c r="U3100" s="4">
        <v>75</v>
      </c>
      <c r="V3100" s="13">
        <v>86</v>
      </c>
      <c r="W3100" s="4">
        <v>75</v>
      </c>
      <c r="X3100" s="4">
        <v>67</v>
      </c>
      <c r="Y3100">
        <f t="shared" ca="1" si="588"/>
        <v>6048</v>
      </c>
      <c r="Z3100">
        <f t="shared" ca="1" si="589"/>
        <v>3888</v>
      </c>
    </row>
    <row r="3101" spans="2:26" x14ac:dyDescent="0.25">
      <c r="B3101" s="11">
        <f t="shared" si="590"/>
        <v>44690.708333325842</v>
      </c>
      <c r="C3101" s="1">
        <f t="shared" si="581"/>
        <v>5</v>
      </c>
      <c r="D3101" s="1">
        <f t="shared" si="582"/>
        <v>1</v>
      </c>
      <c r="E3101" s="12">
        <f t="shared" si="583"/>
        <v>18</v>
      </c>
      <c r="F3101" s="124" t="str">
        <f t="shared" si="584"/>
        <v>0</v>
      </c>
      <c r="G3101" s="1">
        <f ca="1">(OFFSET(O3101,0,MATCH(Customer!$J$6,'CDH &amp; HDH'!$P$11:$X$11,0)))</f>
        <v>84</v>
      </c>
      <c r="H3101" s="1" t="str">
        <f t="shared" si="585"/>
        <v>Cooling</v>
      </c>
      <c r="I3101" s="1">
        <f ca="1">OFFSET(IF($H3101="Cooling",Customer!$C$25,Customer!$C$52),E3101,D3101)</f>
        <v>72</v>
      </c>
      <c r="J3101" s="1">
        <f ca="1">OFFSET(IF($H3101="Cooling",Customer!$L$25,Customer!$L$52),$E3101,$D3101)</f>
        <v>77</v>
      </c>
      <c r="K3101" s="16">
        <f t="shared" ca="1" si="579"/>
        <v>12</v>
      </c>
      <c r="L3101" s="16">
        <f t="shared" ca="1" si="580"/>
        <v>7</v>
      </c>
      <c r="M3101" s="17">
        <f t="shared" si="586"/>
        <v>0</v>
      </c>
      <c r="N3101" s="17">
        <f t="shared" si="587"/>
        <v>0</v>
      </c>
      <c r="O3101" s="4"/>
      <c r="P3101" s="4">
        <v>74</v>
      </c>
      <c r="Q3101" s="4">
        <v>63</v>
      </c>
      <c r="R3101" s="4">
        <v>43</v>
      </c>
      <c r="S3101" s="4">
        <v>57</v>
      </c>
      <c r="T3101" s="4">
        <v>70</v>
      </c>
      <c r="U3101" s="4">
        <v>74</v>
      </c>
      <c r="V3101" s="13">
        <v>84</v>
      </c>
      <c r="W3101" s="4">
        <v>75</v>
      </c>
      <c r="X3101" s="4">
        <v>63</v>
      </c>
      <c r="Y3101">
        <f t="shared" ca="1" si="588"/>
        <v>5184</v>
      </c>
      <c r="Z3101">
        <f t="shared" ca="1" si="589"/>
        <v>3024</v>
      </c>
    </row>
    <row r="3102" spans="2:26" x14ac:dyDescent="0.25">
      <c r="B3102" s="11">
        <f t="shared" si="590"/>
        <v>44690.749999992506</v>
      </c>
      <c r="C3102" s="1">
        <f t="shared" si="581"/>
        <v>5</v>
      </c>
      <c r="D3102" s="1">
        <f t="shared" si="582"/>
        <v>1</v>
      </c>
      <c r="E3102" s="12">
        <f t="shared" si="583"/>
        <v>19</v>
      </c>
      <c r="F3102" s="124" t="str">
        <f t="shared" si="584"/>
        <v>0</v>
      </c>
      <c r="G3102" s="1">
        <f ca="1">(OFFSET(O3102,0,MATCH(Customer!$J$6,'CDH &amp; HDH'!$P$11:$X$11,0)))</f>
        <v>82</v>
      </c>
      <c r="H3102" s="1" t="str">
        <f t="shared" si="585"/>
        <v>Cooling</v>
      </c>
      <c r="I3102" s="1">
        <f ca="1">OFFSET(IF($H3102="Cooling",Customer!$C$25,Customer!$C$52),E3102,D3102)</f>
        <v>78</v>
      </c>
      <c r="J3102" s="1">
        <f ca="1">OFFSET(IF($H3102="Cooling",Customer!$L$25,Customer!$L$52),$E3102,$D3102)</f>
        <v>80</v>
      </c>
      <c r="K3102" s="16">
        <f t="shared" ca="1" si="579"/>
        <v>4</v>
      </c>
      <c r="L3102" s="16">
        <f t="shared" ca="1" si="580"/>
        <v>2</v>
      </c>
      <c r="M3102" s="17">
        <f t="shared" si="586"/>
        <v>0</v>
      </c>
      <c r="N3102" s="17">
        <f t="shared" si="587"/>
        <v>0</v>
      </c>
      <c r="O3102" s="4"/>
      <c r="P3102" s="4">
        <v>70</v>
      </c>
      <c r="Q3102" s="4">
        <v>61</v>
      </c>
      <c r="R3102" s="4">
        <v>41</v>
      </c>
      <c r="S3102" s="4">
        <v>56</v>
      </c>
      <c r="T3102" s="4">
        <v>68</v>
      </c>
      <c r="U3102" s="4">
        <v>69</v>
      </c>
      <c r="V3102" s="13">
        <v>82</v>
      </c>
      <c r="W3102" s="4">
        <v>73</v>
      </c>
      <c r="X3102" s="4">
        <v>61</v>
      </c>
      <c r="Y3102">
        <f t="shared" ca="1" si="588"/>
        <v>1728</v>
      </c>
      <c r="Z3102">
        <f t="shared" ca="1" si="589"/>
        <v>864</v>
      </c>
    </row>
    <row r="3103" spans="2:26" x14ac:dyDescent="0.25">
      <c r="B3103" s="11">
        <f t="shared" si="590"/>
        <v>44690.79166665917</v>
      </c>
      <c r="C3103" s="1">
        <f t="shared" si="581"/>
        <v>5</v>
      </c>
      <c r="D3103" s="1">
        <f t="shared" si="582"/>
        <v>1</v>
      </c>
      <c r="E3103" s="12">
        <f t="shared" si="583"/>
        <v>20</v>
      </c>
      <c r="F3103" s="124" t="str">
        <f t="shared" si="584"/>
        <v>0</v>
      </c>
      <c r="G3103" s="1">
        <f ca="1">(OFFSET(O3103,0,MATCH(Customer!$J$6,'CDH &amp; HDH'!$P$11:$X$11,0)))</f>
        <v>81</v>
      </c>
      <c r="H3103" s="1" t="str">
        <f t="shared" si="585"/>
        <v>Cooling</v>
      </c>
      <c r="I3103" s="1">
        <f ca="1">OFFSET(IF($H3103="Cooling",Customer!$C$25,Customer!$C$52),E3103,D3103)</f>
        <v>78</v>
      </c>
      <c r="J3103" s="1">
        <f ca="1">OFFSET(IF($H3103="Cooling",Customer!$L$25,Customer!$L$52),$E3103,$D3103)</f>
        <v>80</v>
      </c>
      <c r="K3103" s="16">
        <f t="shared" ca="1" si="579"/>
        <v>3</v>
      </c>
      <c r="L3103" s="16">
        <f t="shared" ca="1" si="580"/>
        <v>1</v>
      </c>
      <c r="M3103" s="17">
        <f t="shared" si="586"/>
        <v>0</v>
      </c>
      <c r="N3103" s="17">
        <f t="shared" si="587"/>
        <v>0</v>
      </c>
      <c r="O3103" s="4"/>
      <c r="P3103" s="4">
        <v>69</v>
      </c>
      <c r="Q3103" s="4">
        <v>57</v>
      </c>
      <c r="R3103" s="4">
        <v>38</v>
      </c>
      <c r="S3103" s="4">
        <v>54</v>
      </c>
      <c r="T3103" s="4">
        <v>66</v>
      </c>
      <c r="U3103" s="4">
        <v>67</v>
      </c>
      <c r="V3103" s="13">
        <v>81</v>
      </c>
      <c r="W3103" s="4">
        <v>70</v>
      </c>
      <c r="X3103" s="4">
        <v>61</v>
      </c>
      <c r="Y3103">
        <f t="shared" ca="1" si="588"/>
        <v>1296</v>
      </c>
      <c r="Z3103">
        <f t="shared" ca="1" si="589"/>
        <v>432</v>
      </c>
    </row>
    <row r="3104" spans="2:26" x14ac:dyDescent="0.25">
      <c r="B3104" s="11">
        <f t="shared" si="590"/>
        <v>44690.833333325834</v>
      </c>
      <c r="C3104" s="1">
        <f t="shared" si="581"/>
        <v>5</v>
      </c>
      <c r="D3104" s="1">
        <f t="shared" si="582"/>
        <v>1</v>
      </c>
      <c r="E3104" s="12">
        <f t="shared" si="583"/>
        <v>21</v>
      </c>
      <c r="F3104" s="124" t="str">
        <f t="shared" si="584"/>
        <v>0</v>
      </c>
      <c r="G3104" s="1">
        <f ca="1">(OFFSET(O3104,0,MATCH(Customer!$J$6,'CDH &amp; HDH'!$P$11:$X$11,0)))</f>
        <v>77</v>
      </c>
      <c r="H3104" s="1" t="str">
        <f t="shared" si="585"/>
        <v>Cooling</v>
      </c>
      <c r="I3104" s="1">
        <f ca="1">OFFSET(IF($H3104="Cooling",Customer!$C$25,Customer!$C$52),E3104,D3104)</f>
        <v>78</v>
      </c>
      <c r="J3104" s="1">
        <f ca="1">OFFSET(IF($H3104="Cooling",Customer!$L$25,Customer!$L$52),$E3104,$D3104)</f>
        <v>80</v>
      </c>
      <c r="K3104" s="16">
        <f t="shared" ca="1" si="579"/>
        <v>0</v>
      </c>
      <c r="L3104" s="16">
        <f t="shared" ca="1" si="580"/>
        <v>0</v>
      </c>
      <c r="M3104" s="17">
        <f t="shared" si="586"/>
        <v>0</v>
      </c>
      <c r="N3104" s="17">
        <f t="shared" si="587"/>
        <v>0</v>
      </c>
      <c r="O3104" s="4"/>
      <c r="P3104" s="4">
        <v>65</v>
      </c>
      <c r="Q3104" s="4">
        <v>58</v>
      </c>
      <c r="R3104" s="4">
        <v>35</v>
      </c>
      <c r="S3104" s="4">
        <v>53</v>
      </c>
      <c r="T3104" s="4">
        <v>63</v>
      </c>
      <c r="U3104" s="4">
        <v>66</v>
      </c>
      <c r="V3104" s="13">
        <v>77</v>
      </c>
      <c r="W3104" s="4">
        <v>68</v>
      </c>
      <c r="X3104" s="4">
        <v>60</v>
      </c>
      <c r="Y3104">
        <f t="shared" ca="1" si="588"/>
        <v>0</v>
      </c>
      <c r="Z3104">
        <f t="shared" ca="1" si="589"/>
        <v>0</v>
      </c>
    </row>
    <row r="3105" spans="2:26" x14ac:dyDescent="0.25">
      <c r="B3105" s="11">
        <f t="shared" si="590"/>
        <v>44690.874999992498</v>
      </c>
      <c r="C3105" s="1">
        <f t="shared" si="581"/>
        <v>5</v>
      </c>
      <c r="D3105" s="1">
        <f t="shared" si="582"/>
        <v>1</v>
      </c>
      <c r="E3105" s="12">
        <f t="shared" si="583"/>
        <v>22</v>
      </c>
      <c r="F3105" s="124" t="str">
        <f t="shared" si="584"/>
        <v>0</v>
      </c>
      <c r="G3105" s="1">
        <f ca="1">(OFFSET(O3105,0,MATCH(Customer!$J$6,'CDH &amp; HDH'!$P$11:$X$11,0)))</f>
        <v>74</v>
      </c>
      <c r="H3105" s="1" t="str">
        <f t="shared" si="585"/>
        <v>Cooling</v>
      </c>
      <c r="I3105" s="1">
        <f ca="1">OFFSET(IF($H3105="Cooling",Customer!$C$25,Customer!$C$52),E3105,D3105)</f>
        <v>78</v>
      </c>
      <c r="J3105" s="1">
        <f ca="1">OFFSET(IF($H3105="Cooling",Customer!$L$25,Customer!$L$52),$E3105,$D3105)</f>
        <v>80</v>
      </c>
      <c r="K3105" s="16">
        <f t="shared" ca="1" si="579"/>
        <v>0</v>
      </c>
      <c r="L3105" s="16">
        <f t="shared" ca="1" si="580"/>
        <v>0</v>
      </c>
      <c r="M3105" s="17">
        <f t="shared" si="586"/>
        <v>0</v>
      </c>
      <c r="N3105" s="17">
        <f t="shared" si="587"/>
        <v>0</v>
      </c>
      <c r="O3105" s="4"/>
      <c r="P3105" s="4">
        <v>61</v>
      </c>
      <c r="Q3105" s="4">
        <v>56</v>
      </c>
      <c r="R3105" s="4">
        <v>32</v>
      </c>
      <c r="S3105" s="4">
        <v>52</v>
      </c>
      <c r="T3105" s="4">
        <v>61</v>
      </c>
      <c r="U3105" s="4">
        <v>63</v>
      </c>
      <c r="V3105" s="13">
        <v>74</v>
      </c>
      <c r="W3105" s="4">
        <v>66</v>
      </c>
      <c r="X3105" s="4">
        <v>60</v>
      </c>
      <c r="Y3105">
        <f t="shared" ca="1" si="588"/>
        <v>0</v>
      </c>
      <c r="Z3105">
        <f t="shared" ca="1" si="589"/>
        <v>0</v>
      </c>
    </row>
    <row r="3106" spans="2:26" x14ac:dyDescent="0.25">
      <c r="B3106" s="11">
        <f t="shared" si="590"/>
        <v>44690.916666659163</v>
      </c>
      <c r="C3106" s="1">
        <f t="shared" si="581"/>
        <v>5</v>
      </c>
      <c r="D3106" s="1">
        <f t="shared" si="582"/>
        <v>1</v>
      </c>
      <c r="E3106" s="12">
        <f t="shared" si="583"/>
        <v>23</v>
      </c>
      <c r="F3106" s="124" t="str">
        <f t="shared" si="584"/>
        <v>0</v>
      </c>
      <c r="G3106" s="1">
        <f ca="1">(OFFSET(O3106,0,MATCH(Customer!$J$6,'CDH &amp; HDH'!$P$11:$X$11,0)))</f>
        <v>74</v>
      </c>
      <c r="H3106" s="1" t="str">
        <f t="shared" si="585"/>
        <v>Cooling</v>
      </c>
      <c r="I3106" s="1">
        <f ca="1">OFFSET(IF($H3106="Cooling",Customer!$C$25,Customer!$C$52),E3106,D3106)</f>
        <v>78</v>
      </c>
      <c r="J3106" s="1">
        <f ca="1">OFFSET(IF($H3106="Cooling",Customer!$L$25,Customer!$L$52),$E3106,$D3106)</f>
        <v>80</v>
      </c>
      <c r="K3106" s="16">
        <f t="shared" ca="1" si="579"/>
        <v>0</v>
      </c>
      <c r="L3106" s="16">
        <f t="shared" ca="1" si="580"/>
        <v>0</v>
      </c>
      <c r="M3106" s="17">
        <f t="shared" si="586"/>
        <v>0</v>
      </c>
      <c r="N3106" s="17">
        <f t="shared" si="587"/>
        <v>0</v>
      </c>
      <c r="O3106" s="4"/>
      <c r="P3106" s="4">
        <v>60</v>
      </c>
      <c r="Q3106" s="4">
        <v>54</v>
      </c>
      <c r="R3106" s="4">
        <v>31</v>
      </c>
      <c r="S3106" s="4">
        <v>50</v>
      </c>
      <c r="T3106" s="4">
        <v>61</v>
      </c>
      <c r="U3106" s="4">
        <v>63</v>
      </c>
      <c r="V3106" s="13">
        <v>74</v>
      </c>
      <c r="W3106" s="4">
        <v>64</v>
      </c>
      <c r="X3106" s="4">
        <v>60</v>
      </c>
      <c r="Y3106">
        <f t="shared" ca="1" si="588"/>
        <v>0</v>
      </c>
      <c r="Z3106">
        <f t="shared" ca="1" si="589"/>
        <v>0</v>
      </c>
    </row>
    <row r="3107" spans="2:26" x14ac:dyDescent="0.25">
      <c r="B3107" s="11">
        <f t="shared" si="590"/>
        <v>44690.958333325827</v>
      </c>
      <c r="C3107" s="1">
        <f t="shared" si="581"/>
        <v>5</v>
      </c>
      <c r="D3107" s="1">
        <f t="shared" si="582"/>
        <v>1</v>
      </c>
      <c r="E3107" s="12">
        <f t="shared" si="583"/>
        <v>24</v>
      </c>
      <c r="F3107" s="124" t="str">
        <f t="shared" si="584"/>
        <v>0</v>
      </c>
      <c r="G3107" s="1">
        <f ca="1">(OFFSET(O3107,0,MATCH(Customer!$J$6,'CDH &amp; HDH'!$P$11:$X$11,0)))</f>
        <v>72</v>
      </c>
      <c r="H3107" s="1" t="str">
        <f t="shared" si="585"/>
        <v>Cooling</v>
      </c>
      <c r="I3107" s="1">
        <f ca="1">OFFSET(IF($H3107="Cooling",Customer!$C$25,Customer!$C$52),E3107,D3107)</f>
        <v>78</v>
      </c>
      <c r="J3107" s="1">
        <f ca="1">OFFSET(IF($H3107="Cooling",Customer!$L$25,Customer!$L$52),$E3107,$D3107)</f>
        <v>80</v>
      </c>
      <c r="K3107" s="16">
        <f t="shared" ca="1" si="579"/>
        <v>0</v>
      </c>
      <c r="L3107" s="16">
        <f t="shared" ca="1" si="580"/>
        <v>0</v>
      </c>
      <c r="M3107" s="17">
        <f t="shared" si="586"/>
        <v>0</v>
      </c>
      <c r="N3107" s="17">
        <f t="shared" si="587"/>
        <v>0</v>
      </c>
      <c r="O3107" s="4"/>
      <c r="P3107" s="4">
        <v>58</v>
      </c>
      <c r="Q3107" s="4">
        <v>53</v>
      </c>
      <c r="R3107" s="4">
        <v>30</v>
      </c>
      <c r="S3107" s="4">
        <v>48</v>
      </c>
      <c r="T3107" s="4">
        <v>60</v>
      </c>
      <c r="U3107" s="4">
        <v>61</v>
      </c>
      <c r="V3107" s="13">
        <v>72</v>
      </c>
      <c r="W3107" s="4">
        <v>63</v>
      </c>
      <c r="X3107" s="4">
        <v>58</v>
      </c>
      <c r="Y3107">
        <f t="shared" ca="1" si="588"/>
        <v>0</v>
      </c>
      <c r="Z3107">
        <f t="shared" ca="1" si="589"/>
        <v>0</v>
      </c>
    </row>
    <row r="3108" spans="2:26" x14ac:dyDescent="0.25">
      <c r="B3108" s="11">
        <f t="shared" si="590"/>
        <v>44690.999999992491</v>
      </c>
      <c r="C3108" s="1">
        <f t="shared" si="581"/>
        <v>5</v>
      </c>
      <c r="D3108" s="1">
        <f t="shared" si="582"/>
        <v>2</v>
      </c>
      <c r="E3108" s="12">
        <f t="shared" si="583"/>
        <v>1</v>
      </c>
      <c r="F3108" s="124" t="str">
        <f t="shared" si="584"/>
        <v>0</v>
      </c>
      <c r="G3108" s="1">
        <f ca="1">(OFFSET(O3108,0,MATCH(Customer!$J$6,'CDH &amp; HDH'!$P$11:$X$11,0)))</f>
        <v>71</v>
      </c>
      <c r="H3108" s="1" t="str">
        <f t="shared" si="585"/>
        <v>Cooling</v>
      </c>
      <c r="I3108" s="1">
        <f ca="1">OFFSET(IF($H3108="Cooling",Customer!$C$25,Customer!$C$52),E3108,D3108)</f>
        <v>78</v>
      </c>
      <c r="J3108" s="1">
        <f ca="1">OFFSET(IF($H3108="Cooling",Customer!$L$25,Customer!$L$52),$E3108,$D3108)</f>
        <v>80</v>
      </c>
      <c r="K3108" s="16">
        <f t="shared" ca="1" si="579"/>
        <v>0</v>
      </c>
      <c r="L3108" s="16">
        <f t="shared" ca="1" si="580"/>
        <v>0</v>
      </c>
      <c r="M3108" s="17">
        <f t="shared" si="586"/>
        <v>0</v>
      </c>
      <c r="N3108" s="17">
        <f t="shared" si="587"/>
        <v>0</v>
      </c>
      <c r="O3108" s="4"/>
      <c r="P3108" s="4">
        <v>53</v>
      </c>
      <c r="Q3108" s="4">
        <v>53</v>
      </c>
      <c r="R3108" s="4">
        <v>29</v>
      </c>
      <c r="S3108" s="4">
        <v>47</v>
      </c>
      <c r="T3108" s="4">
        <v>58</v>
      </c>
      <c r="U3108" s="4">
        <v>60</v>
      </c>
      <c r="V3108" s="13">
        <v>71</v>
      </c>
      <c r="W3108" s="4">
        <v>61</v>
      </c>
      <c r="X3108" s="4">
        <v>57</v>
      </c>
      <c r="Y3108">
        <f t="shared" ca="1" si="588"/>
        <v>0</v>
      </c>
      <c r="Z3108">
        <f t="shared" ca="1" si="589"/>
        <v>0</v>
      </c>
    </row>
    <row r="3109" spans="2:26" x14ac:dyDescent="0.25">
      <c r="B3109" s="11">
        <f t="shared" si="590"/>
        <v>44691.041666659155</v>
      </c>
      <c r="C3109" s="1">
        <f t="shared" si="581"/>
        <v>5</v>
      </c>
      <c r="D3109" s="1">
        <f t="shared" si="582"/>
        <v>2</v>
      </c>
      <c r="E3109" s="12">
        <f t="shared" si="583"/>
        <v>2</v>
      </c>
      <c r="F3109" s="124" t="str">
        <f t="shared" si="584"/>
        <v>0</v>
      </c>
      <c r="G3109" s="1">
        <f ca="1">(OFFSET(O3109,0,MATCH(Customer!$J$6,'CDH &amp; HDH'!$P$11:$X$11,0)))</f>
        <v>72</v>
      </c>
      <c r="H3109" s="1" t="str">
        <f t="shared" si="585"/>
        <v>Cooling</v>
      </c>
      <c r="I3109" s="1">
        <f ca="1">OFFSET(IF($H3109="Cooling",Customer!$C$25,Customer!$C$52),E3109,D3109)</f>
        <v>78</v>
      </c>
      <c r="J3109" s="1">
        <f ca="1">OFFSET(IF($H3109="Cooling",Customer!$L$25,Customer!$L$52),$E3109,$D3109)</f>
        <v>80</v>
      </c>
      <c r="K3109" s="16">
        <f t="shared" ca="1" si="579"/>
        <v>0</v>
      </c>
      <c r="L3109" s="16">
        <f t="shared" ca="1" si="580"/>
        <v>0</v>
      </c>
      <c r="M3109" s="17">
        <f t="shared" si="586"/>
        <v>0</v>
      </c>
      <c r="N3109" s="17">
        <f t="shared" si="587"/>
        <v>0</v>
      </c>
      <c r="O3109" s="4"/>
      <c r="P3109" s="4">
        <v>51</v>
      </c>
      <c r="Q3109" s="4">
        <v>51</v>
      </c>
      <c r="R3109" s="4">
        <v>28</v>
      </c>
      <c r="S3109" s="4">
        <v>46</v>
      </c>
      <c r="T3109" s="4">
        <v>58</v>
      </c>
      <c r="U3109" s="4">
        <v>57</v>
      </c>
      <c r="V3109" s="13">
        <v>72</v>
      </c>
      <c r="W3109" s="4">
        <v>60</v>
      </c>
      <c r="X3109" s="4">
        <v>56</v>
      </c>
      <c r="Y3109">
        <f t="shared" ca="1" si="588"/>
        <v>0</v>
      </c>
      <c r="Z3109">
        <f t="shared" ca="1" si="589"/>
        <v>0</v>
      </c>
    </row>
    <row r="3110" spans="2:26" x14ac:dyDescent="0.25">
      <c r="B3110" s="11">
        <f t="shared" si="590"/>
        <v>44691.08333332582</v>
      </c>
      <c r="C3110" s="1">
        <f t="shared" si="581"/>
        <v>5</v>
      </c>
      <c r="D3110" s="1">
        <f t="shared" si="582"/>
        <v>2</v>
      </c>
      <c r="E3110" s="12">
        <f t="shared" si="583"/>
        <v>3</v>
      </c>
      <c r="F3110" s="124" t="str">
        <f t="shared" si="584"/>
        <v>0</v>
      </c>
      <c r="G3110" s="1">
        <f ca="1">(OFFSET(O3110,0,MATCH(Customer!$J$6,'CDH &amp; HDH'!$P$11:$X$11,0)))</f>
        <v>72</v>
      </c>
      <c r="H3110" s="1" t="str">
        <f t="shared" si="585"/>
        <v>Cooling</v>
      </c>
      <c r="I3110" s="1">
        <f ca="1">OFFSET(IF($H3110="Cooling",Customer!$C$25,Customer!$C$52),E3110,D3110)</f>
        <v>78</v>
      </c>
      <c r="J3110" s="1">
        <f ca="1">OFFSET(IF($H3110="Cooling",Customer!$L$25,Customer!$L$52),$E3110,$D3110)</f>
        <v>80</v>
      </c>
      <c r="K3110" s="16">
        <f t="shared" ca="1" si="579"/>
        <v>0</v>
      </c>
      <c r="L3110" s="16">
        <f t="shared" ca="1" si="580"/>
        <v>0</v>
      </c>
      <c r="M3110" s="17">
        <f t="shared" si="586"/>
        <v>0</v>
      </c>
      <c r="N3110" s="17">
        <f t="shared" si="587"/>
        <v>0</v>
      </c>
      <c r="O3110" s="4"/>
      <c r="P3110" s="4">
        <v>53</v>
      </c>
      <c r="Q3110" s="4">
        <v>51</v>
      </c>
      <c r="R3110" s="4">
        <v>26</v>
      </c>
      <c r="S3110" s="4">
        <v>45</v>
      </c>
      <c r="T3110" s="4">
        <v>58</v>
      </c>
      <c r="U3110" s="4">
        <v>58</v>
      </c>
      <c r="V3110" s="13">
        <v>72</v>
      </c>
      <c r="W3110" s="4">
        <v>59</v>
      </c>
      <c r="X3110" s="4">
        <v>56</v>
      </c>
      <c r="Y3110">
        <f t="shared" ca="1" si="588"/>
        <v>0</v>
      </c>
      <c r="Z3110">
        <f t="shared" ca="1" si="589"/>
        <v>0</v>
      </c>
    </row>
    <row r="3111" spans="2:26" x14ac:dyDescent="0.25">
      <c r="B3111" s="11">
        <f t="shared" si="590"/>
        <v>44691.124999992484</v>
      </c>
      <c r="C3111" s="1">
        <f t="shared" si="581"/>
        <v>5</v>
      </c>
      <c r="D3111" s="1">
        <f t="shared" si="582"/>
        <v>2</v>
      </c>
      <c r="E3111" s="12">
        <f t="shared" si="583"/>
        <v>4</v>
      </c>
      <c r="F3111" s="124" t="str">
        <f t="shared" si="584"/>
        <v>0</v>
      </c>
      <c r="G3111" s="1">
        <f ca="1">(OFFSET(O3111,0,MATCH(Customer!$J$6,'CDH &amp; HDH'!$P$11:$X$11,0)))</f>
        <v>65</v>
      </c>
      <c r="H3111" s="1" t="str">
        <f t="shared" si="585"/>
        <v>Cooling</v>
      </c>
      <c r="I3111" s="1">
        <f ca="1">OFFSET(IF($H3111="Cooling",Customer!$C$25,Customer!$C$52),E3111,D3111)</f>
        <v>78</v>
      </c>
      <c r="J3111" s="1">
        <f ca="1">OFFSET(IF($H3111="Cooling",Customer!$L$25,Customer!$L$52),$E3111,$D3111)</f>
        <v>80</v>
      </c>
      <c r="K3111" s="16">
        <f t="shared" ca="1" si="579"/>
        <v>0</v>
      </c>
      <c r="L3111" s="16">
        <f t="shared" ca="1" si="580"/>
        <v>0</v>
      </c>
      <c r="M3111" s="17">
        <f t="shared" si="586"/>
        <v>0</v>
      </c>
      <c r="N3111" s="17">
        <f t="shared" si="587"/>
        <v>0</v>
      </c>
      <c r="O3111" s="4"/>
      <c r="P3111" s="4">
        <v>48</v>
      </c>
      <c r="Q3111" s="4">
        <v>50</v>
      </c>
      <c r="R3111" s="4">
        <v>25</v>
      </c>
      <c r="S3111" s="4">
        <v>44</v>
      </c>
      <c r="T3111" s="4">
        <v>56</v>
      </c>
      <c r="U3111" s="4">
        <v>57</v>
      </c>
      <c r="V3111" s="13">
        <v>65</v>
      </c>
      <c r="W3111" s="4">
        <v>56</v>
      </c>
      <c r="X3111" s="4">
        <v>56</v>
      </c>
      <c r="Y3111">
        <f t="shared" ca="1" si="588"/>
        <v>0</v>
      </c>
      <c r="Z3111">
        <f t="shared" ca="1" si="589"/>
        <v>0</v>
      </c>
    </row>
    <row r="3112" spans="2:26" x14ac:dyDescent="0.25">
      <c r="B3112" s="11">
        <f t="shared" si="590"/>
        <v>44691.166666659148</v>
      </c>
      <c r="C3112" s="1">
        <f t="shared" si="581"/>
        <v>5</v>
      </c>
      <c r="D3112" s="1">
        <f t="shared" si="582"/>
        <v>2</v>
      </c>
      <c r="E3112" s="12">
        <f t="shared" si="583"/>
        <v>5</v>
      </c>
      <c r="F3112" s="124" t="str">
        <f t="shared" si="584"/>
        <v>0</v>
      </c>
      <c r="G3112" s="1">
        <f ca="1">(OFFSET(O3112,0,MATCH(Customer!$J$6,'CDH &amp; HDH'!$P$11:$X$11,0)))</f>
        <v>66</v>
      </c>
      <c r="H3112" s="1" t="str">
        <f t="shared" si="585"/>
        <v>Cooling</v>
      </c>
      <c r="I3112" s="1">
        <f ca="1">OFFSET(IF($H3112="Cooling",Customer!$C$25,Customer!$C$52),E3112,D3112)</f>
        <v>78</v>
      </c>
      <c r="J3112" s="1">
        <f ca="1">OFFSET(IF($H3112="Cooling",Customer!$L$25,Customer!$L$52),$E3112,$D3112)</f>
        <v>80</v>
      </c>
      <c r="K3112" s="16">
        <f t="shared" ca="1" si="579"/>
        <v>0</v>
      </c>
      <c r="L3112" s="16">
        <f t="shared" ca="1" si="580"/>
        <v>0</v>
      </c>
      <c r="M3112" s="17">
        <f t="shared" si="586"/>
        <v>0</v>
      </c>
      <c r="N3112" s="17">
        <f t="shared" si="587"/>
        <v>0</v>
      </c>
      <c r="O3112" s="4"/>
      <c r="P3112" s="4">
        <v>48</v>
      </c>
      <c r="Q3112" s="4">
        <v>49</v>
      </c>
      <c r="R3112" s="4">
        <v>29</v>
      </c>
      <c r="S3112" s="4">
        <v>48</v>
      </c>
      <c r="T3112" s="4">
        <v>52</v>
      </c>
      <c r="U3112" s="4">
        <v>59</v>
      </c>
      <c r="V3112" s="13">
        <v>66</v>
      </c>
      <c r="W3112" s="4">
        <v>56</v>
      </c>
      <c r="X3112" s="4">
        <v>55</v>
      </c>
      <c r="Y3112">
        <f t="shared" ca="1" si="588"/>
        <v>0</v>
      </c>
      <c r="Z3112">
        <f t="shared" ca="1" si="589"/>
        <v>0</v>
      </c>
    </row>
    <row r="3113" spans="2:26" x14ac:dyDescent="0.25">
      <c r="B3113" s="11">
        <f t="shared" si="590"/>
        <v>44691.208333325812</v>
      </c>
      <c r="C3113" s="1">
        <f t="shared" si="581"/>
        <v>5</v>
      </c>
      <c r="D3113" s="1">
        <f t="shared" si="582"/>
        <v>2</v>
      </c>
      <c r="E3113" s="12">
        <f t="shared" si="583"/>
        <v>6</v>
      </c>
      <c r="F3113" s="124" t="str">
        <f t="shared" si="584"/>
        <v>0</v>
      </c>
      <c r="G3113" s="1">
        <f ca="1">(OFFSET(O3113,0,MATCH(Customer!$J$6,'CDH &amp; HDH'!$P$11:$X$11,0)))</f>
        <v>66</v>
      </c>
      <c r="H3113" s="1" t="str">
        <f t="shared" si="585"/>
        <v>Cooling</v>
      </c>
      <c r="I3113" s="1">
        <f ca="1">OFFSET(IF($H3113="Cooling",Customer!$C$25,Customer!$C$52),E3113,D3113)</f>
        <v>78</v>
      </c>
      <c r="J3113" s="1">
        <f ca="1">OFFSET(IF($H3113="Cooling",Customer!$L$25,Customer!$L$52),$E3113,$D3113)</f>
        <v>80</v>
      </c>
      <c r="K3113" s="16">
        <f t="shared" ca="1" si="579"/>
        <v>0</v>
      </c>
      <c r="L3113" s="16">
        <f t="shared" ca="1" si="580"/>
        <v>0</v>
      </c>
      <c r="M3113" s="17">
        <f t="shared" si="586"/>
        <v>0</v>
      </c>
      <c r="N3113" s="17">
        <f t="shared" si="587"/>
        <v>0</v>
      </c>
      <c r="O3113" s="4"/>
      <c r="P3113" s="4">
        <v>49</v>
      </c>
      <c r="Q3113" s="4">
        <v>50</v>
      </c>
      <c r="R3113" s="4">
        <v>34</v>
      </c>
      <c r="S3113" s="4">
        <v>51</v>
      </c>
      <c r="T3113" s="4">
        <v>52</v>
      </c>
      <c r="U3113" s="4">
        <v>62</v>
      </c>
      <c r="V3113" s="13">
        <v>66</v>
      </c>
      <c r="W3113" s="4">
        <v>59</v>
      </c>
      <c r="X3113" s="4">
        <v>55</v>
      </c>
      <c r="Y3113">
        <f t="shared" ca="1" si="588"/>
        <v>0</v>
      </c>
      <c r="Z3113">
        <f t="shared" ca="1" si="589"/>
        <v>0</v>
      </c>
    </row>
    <row r="3114" spans="2:26" x14ac:dyDescent="0.25">
      <c r="B3114" s="11">
        <f t="shared" si="590"/>
        <v>44691.249999992477</v>
      </c>
      <c r="C3114" s="1">
        <f t="shared" si="581"/>
        <v>5</v>
      </c>
      <c r="D3114" s="1">
        <f t="shared" si="582"/>
        <v>2</v>
      </c>
      <c r="E3114" s="12">
        <f t="shared" si="583"/>
        <v>7</v>
      </c>
      <c r="F3114" s="124" t="str">
        <f t="shared" si="584"/>
        <v>0</v>
      </c>
      <c r="G3114" s="1">
        <f ca="1">(OFFSET(O3114,0,MATCH(Customer!$J$6,'CDH &amp; HDH'!$P$11:$X$11,0)))</f>
        <v>69</v>
      </c>
      <c r="H3114" s="1" t="str">
        <f t="shared" si="585"/>
        <v>Cooling</v>
      </c>
      <c r="I3114" s="1">
        <f ca="1">OFFSET(IF($H3114="Cooling",Customer!$C$25,Customer!$C$52),E3114,D3114)</f>
        <v>78</v>
      </c>
      <c r="J3114" s="1">
        <f ca="1">OFFSET(IF($H3114="Cooling",Customer!$L$25,Customer!$L$52),$E3114,$D3114)</f>
        <v>80</v>
      </c>
      <c r="K3114" s="16">
        <f t="shared" ca="1" si="579"/>
        <v>0</v>
      </c>
      <c r="L3114" s="16">
        <f t="shared" ca="1" si="580"/>
        <v>0</v>
      </c>
      <c r="M3114" s="17">
        <f t="shared" si="586"/>
        <v>0</v>
      </c>
      <c r="N3114" s="17">
        <f t="shared" si="587"/>
        <v>0</v>
      </c>
      <c r="O3114" s="4"/>
      <c r="P3114" s="4">
        <v>60</v>
      </c>
      <c r="Q3114" s="4">
        <v>50</v>
      </c>
      <c r="R3114" s="4">
        <v>38</v>
      </c>
      <c r="S3114" s="4">
        <v>54</v>
      </c>
      <c r="T3114" s="4">
        <v>57</v>
      </c>
      <c r="U3114" s="4">
        <v>66</v>
      </c>
      <c r="V3114" s="13">
        <v>69</v>
      </c>
      <c r="W3114" s="4">
        <v>62</v>
      </c>
      <c r="X3114" s="4">
        <v>55</v>
      </c>
      <c r="Y3114">
        <f t="shared" ca="1" si="588"/>
        <v>0</v>
      </c>
      <c r="Z3114">
        <f t="shared" ca="1" si="589"/>
        <v>0</v>
      </c>
    </row>
    <row r="3115" spans="2:26" x14ac:dyDescent="0.25">
      <c r="B3115" s="11">
        <f t="shared" si="590"/>
        <v>44691.291666659141</v>
      </c>
      <c r="C3115" s="1">
        <f t="shared" si="581"/>
        <v>5</v>
      </c>
      <c r="D3115" s="1">
        <f t="shared" si="582"/>
        <v>2</v>
      </c>
      <c r="E3115" s="12">
        <f t="shared" si="583"/>
        <v>8</v>
      </c>
      <c r="F3115" s="124" t="str">
        <f t="shared" si="584"/>
        <v>0</v>
      </c>
      <c r="G3115" s="1">
        <f ca="1">(OFFSET(O3115,0,MATCH(Customer!$J$6,'CDH &amp; HDH'!$P$11:$X$11,0)))</f>
        <v>73</v>
      </c>
      <c r="H3115" s="1" t="str">
        <f t="shared" si="585"/>
        <v>Cooling</v>
      </c>
      <c r="I3115" s="1">
        <f ca="1">OFFSET(IF($H3115="Cooling",Customer!$C$25,Customer!$C$52),E3115,D3115)</f>
        <v>72</v>
      </c>
      <c r="J3115" s="1">
        <f ca="1">OFFSET(IF($H3115="Cooling",Customer!$L$25,Customer!$L$52),$E3115,$D3115)</f>
        <v>77</v>
      </c>
      <c r="K3115" s="16">
        <f t="shared" ca="1" si="579"/>
        <v>1</v>
      </c>
      <c r="L3115" s="16">
        <f t="shared" ca="1" si="580"/>
        <v>0</v>
      </c>
      <c r="M3115" s="17">
        <f t="shared" si="586"/>
        <v>0</v>
      </c>
      <c r="N3115" s="17">
        <f t="shared" si="587"/>
        <v>0</v>
      </c>
      <c r="O3115" s="4"/>
      <c r="P3115" s="4">
        <v>66</v>
      </c>
      <c r="Q3115" s="4">
        <v>52</v>
      </c>
      <c r="R3115" s="4">
        <v>42</v>
      </c>
      <c r="S3115" s="4">
        <v>56</v>
      </c>
      <c r="T3115" s="4">
        <v>62</v>
      </c>
      <c r="U3115" s="4">
        <v>72</v>
      </c>
      <c r="V3115" s="13">
        <v>73</v>
      </c>
      <c r="W3115" s="4">
        <v>67</v>
      </c>
      <c r="X3115" s="4">
        <v>55</v>
      </c>
      <c r="Y3115">
        <f t="shared" ca="1" si="588"/>
        <v>432</v>
      </c>
      <c r="Z3115">
        <f t="shared" ca="1" si="589"/>
        <v>0</v>
      </c>
    </row>
    <row r="3116" spans="2:26" x14ac:dyDescent="0.25">
      <c r="B3116" s="11">
        <f t="shared" si="590"/>
        <v>44691.333333325805</v>
      </c>
      <c r="C3116" s="1">
        <f t="shared" si="581"/>
        <v>5</v>
      </c>
      <c r="D3116" s="1">
        <f t="shared" si="582"/>
        <v>2</v>
      </c>
      <c r="E3116" s="12">
        <f t="shared" si="583"/>
        <v>9</v>
      </c>
      <c r="F3116" s="124" t="str">
        <f t="shared" si="584"/>
        <v>0</v>
      </c>
      <c r="G3116" s="1">
        <f ca="1">(OFFSET(O3116,0,MATCH(Customer!$J$6,'CDH &amp; HDH'!$P$11:$X$11,0)))</f>
        <v>69</v>
      </c>
      <c r="H3116" s="1" t="str">
        <f t="shared" si="585"/>
        <v>Cooling</v>
      </c>
      <c r="I3116" s="1">
        <f ca="1">OFFSET(IF($H3116="Cooling",Customer!$C$25,Customer!$C$52),E3116,D3116)</f>
        <v>72</v>
      </c>
      <c r="J3116" s="1">
        <f ca="1">OFFSET(IF($H3116="Cooling",Customer!$L$25,Customer!$L$52),$E3116,$D3116)</f>
        <v>77</v>
      </c>
      <c r="K3116" s="16">
        <f t="shared" ca="1" si="579"/>
        <v>0</v>
      </c>
      <c r="L3116" s="16">
        <f t="shared" ca="1" si="580"/>
        <v>0</v>
      </c>
      <c r="M3116" s="17">
        <f t="shared" si="586"/>
        <v>0</v>
      </c>
      <c r="N3116" s="17">
        <f t="shared" si="587"/>
        <v>0</v>
      </c>
      <c r="O3116" s="4"/>
      <c r="P3116" s="4">
        <v>72</v>
      </c>
      <c r="Q3116" s="4">
        <v>55</v>
      </c>
      <c r="R3116" s="4">
        <v>46</v>
      </c>
      <c r="S3116" s="4">
        <v>58</v>
      </c>
      <c r="T3116" s="4">
        <v>64</v>
      </c>
      <c r="U3116" s="4">
        <v>76</v>
      </c>
      <c r="V3116" s="13">
        <v>69</v>
      </c>
      <c r="W3116" s="4">
        <v>70</v>
      </c>
      <c r="X3116" s="4">
        <v>57</v>
      </c>
      <c r="Y3116">
        <f t="shared" ca="1" si="588"/>
        <v>0</v>
      </c>
      <c r="Z3116">
        <f t="shared" ca="1" si="589"/>
        <v>0</v>
      </c>
    </row>
    <row r="3117" spans="2:26" x14ac:dyDescent="0.25">
      <c r="B3117" s="11">
        <f t="shared" si="590"/>
        <v>44691.374999992469</v>
      </c>
      <c r="C3117" s="1">
        <f t="shared" si="581"/>
        <v>5</v>
      </c>
      <c r="D3117" s="1">
        <f t="shared" si="582"/>
        <v>2</v>
      </c>
      <c r="E3117" s="12">
        <f t="shared" si="583"/>
        <v>10</v>
      </c>
      <c r="F3117" s="124" t="str">
        <f t="shared" si="584"/>
        <v>0</v>
      </c>
      <c r="G3117" s="1">
        <f ca="1">(OFFSET(O3117,0,MATCH(Customer!$J$6,'CDH &amp; HDH'!$P$11:$X$11,0)))</f>
        <v>69</v>
      </c>
      <c r="H3117" s="1" t="str">
        <f t="shared" si="585"/>
        <v>Cooling</v>
      </c>
      <c r="I3117" s="1">
        <f ca="1">OFFSET(IF($H3117="Cooling",Customer!$C$25,Customer!$C$52),E3117,D3117)</f>
        <v>72</v>
      </c>
      <c r="J3117" s="1">
        <f ca="1">OFFSET(IF($H3117="Cooling",Customer!$L$25,Customer!$L$52),$E3117,$D3117)</f>
        <v>77</v>
      </c>
      <c r="K3117" s="16">
        <f t="shared" ca="1" si="579"/>
        <v>0</v>
      </c>
      <c r="L3117" s="16">
        <f t="shared" ca="1" si="580"/>
        <v>0</v>
      </c>
      <c r="M3117" s="17">
        <f t="shared" si="586"/>
        <v>0</v>
      </c>
      <c r="N3117" s="17">
        <f t="shared" si="587"/>
        <v>0</v>
      </c>
      <c r="O3117" s="4"/>
      <c r="P3117" s="4">
        <v>75</v>
      </c>
      <c r="Q3117" s="4">
        <v>60</v>
      </c>
      <c r="R3117" s="4">
        <v>50</v>
      </c>
      <c r="S3117" s="4">
        <v>63</v>
      </c>
      <c r="T3117" s="4">
        <v>69</v>
      </c>
      <c r="U3117" s="4">
        <v>77</v>
      </c>
      <c r="V3117" s="13">
        <v>69</v>
      </c>
      <c r="W3117" s="4">
        <v>74</v>
      </c>
      <c r="X3117" s="4">
        <v>58</v>
      </c>
      <c r="Y3117">
        <f t="shared" ca="1" si="588"/>
        <v>0</v>
      </c>
      <c r="Z3117">
        <f t="shared" ca="1" si="589"/>
        <v>0</v>
      </c>
    </row>
    <row r="3118" spans="2:26" x14ac:dyDescent="0.25">
      <c r="B3118" s="11">
        <f t="shared" si="590"/>
        <v>44691.416666659134</v>
      </c>
      <c r="C3118" s="1">
        <f t="shared" si="581"/>
        <v>5</v>
      </c>
      <c r="D3118" s="1">
        <f t="shared" si="582"/>
        <v>2</v>
      </c>
      <c r="E3118" s="12">
        <f t="shared" si="583"/>
        <v>11</v>
      </c>
      <c r="F3118" s="124" t="str">
        <f t="shared" si="584"/>
        <v>0</v>
      </c>
      <c r="G3118" s="1">
        <f ca="1">(OFFSET(O3118,0,MATCH(Customer!$J$6,'CDH &amp; HDH'!$P$11:$X$11,0)))</f>
        <v>69</v>
      </c>
      <c r="H3118" s="1" t="str">
        <f t="shared" si="585"/>
        <v>Cooling</v>
      </c>
      <c r="I3118" s="1">
        <f ca="1">OFFSET(IF($H3118="Cooling",Customer!$C$25,Customer!$C$52),E3118,D3118)</f>
        <v>72</v>
      </c>
      <c r="J3118" s="1">
        <f ca="1">OFFSET(IF($H3118="Cooling",Customer!$L$25,Customer!$L$52),$E3118,$D3118)</f>
        <v>77</v>
      </c>
      <c r="K3118" s="16">
        <f t="shared" ca="1" si="579"/>
        <v>0</v>
      </c>
      <c r="L3118" s="16">
        <f t="shared" ca="1" si="580"/>
        <v>0</v>
      </c>
      <c r="M3118" s="17">
        <f t="shared" si="586"/>
        <v>0</v>
      </c>
      <c r="N3118" s="17">
        <f t="shared" si="587"/>
        <v>0</v>
      </c>
      <c r="O3118" s="4"/>
      <c r="P3118" s="4">
        <v>79</v>
      </c>
      <c r="Q3118" s="4">
        <v>63</v>
      </c>
      <c r="R3118" s="4">
        <v>53</v>
      </c>
      <c r="S3118" s="4">
        <v>65</v>
      </c>
      <c r="T3118" s="4">
        <v>72</v>
      </c>
      <c r="U3118" s="4">
        <v>79</v>
      </c>
      <c r="V3118" s="13">
        <v>69</v>
      </c>
      <c r="W3118" s="4">
        <v>75</v>
      </c>
      <c r="X3118" s="4">
        <v>61</v>
      </c>
      <c r="Y3118">
        <f t="shared" ca="1" si="588"/>
        <v>0</v>
      </c>
      <c r="Z3118">
        <f t="shared" ca="1" si="589"/>
        <v>0</v>
      </c>
    </row>
    <row r="3119" spans="2:26" x14ac:dyDescent="0.25">
      <c r="B3119" s="11">
        <f t="shared" si="590"/>
        <v>44691.458333325798</v>
      </c>
      <c r="C3119" s="1">
        <f t="shared" si="581"/>
        <v>5</v>
      </c>
      <c r="D3119" s="1">
        <f t="shared" si="582"/>
        <v>2</v>
      </c>
      <c r="E3119" s="12">
        <f t="shared" si="583"/>
        <v>12</v>
      </c>
      <c r="F3119" s="124" t="str">
        <f t="shared" si="584"/>
        <v>0</v>
      </c>
      <c r="G3119" s="1">
        <f ca="1">(OFFSET(O3119,0,MATCH(Customer!$J$6,'CDH &amp; HDH'!$P$11:$X$11,0)))</f>
        <v>67</v>
      </c>
      <c r="H3119" s="1" t="str">
        <f t="shared" si="585"/>
        <v>Cooling</v>
      </c>
      <c r="I3119" s="1">
        <f ca="1">OFFSET(IF($H3119="Cooling",Customer!$C$25,Customer!$C$52),E3119,D3119)</f>
        <v>72</v>
      </c>
      <c r="J3119" s="1">
        <f ca="1">OFFSET(IF($H3119="Cooling",Customer!$L$25,Customer!$L$52),$E3119,$D3119)</f>
        <v>77</v>
      </c>
      <c r="K3119" s="16">
        <f t="shared" ca="1" si="579"/>
        <v>0</v>
      </c>
      <c r="L3119" s="16">
        <f t="shared" ca="1" si="580"/>
        <v>0</v>
      </c>
      <c r="M3119" s="17">
        <f t="shared" si="586"/>
        <v>0</v>
      </c>
      <c r="N3119" s="17">
        <f t="shared" si="587"/>
        <v>0</v>
      </c>
      <c r="O3119" s="4"/>
      <c r="P3119" s="4">
        <v>81</v>
      </c>
      <c r="Q3119" s="4">
        <v>62</v>
      </c>
      <c r="R3119" s="4">
        <v>57</v>
      </c>
      <c r="S3119" s="4">
        <v>65</v>
      </c>
      <c r="T3119" s="4">
        <v>75</v>
      </c>
      <c r="U3119" s="4">
        <v>81</v>
      </c>
      <c r="V3119" s="13">
        <v>67</v>
      </c>
      <c r="W3119" s="4">
        <v>77</v>
      </c>
      <c r="X3119" s="4">
        <v>64</v>
      </c>
      <c r="Y3119">
        <f t="shared" ca="1" si="588"/>
        <v>0</v>
      </c>
      <c r="Z3119">
        <f t="shared" ca="1" si="589"/>
        <v>0</v>
      </c>
    </row>
    <row r="3120" spans="2:26" x14ac:dyDescent="0.25">
      <c r="B3120" s="11">
        <f t="shared" si="590"/>
        <v>44691.499999992462</v>
      </c>
      <c r="C3120" s="1">
        <f t="shared" si="581"/>
        <v>5</v>
      </c>
      <c r="D3120" s="1">
        <f t="shared" si="582"/>
        <v>2</v>
      </c>
      <c r="E3120" s="12">
        <f t="shared" si="583"/>
        <v>13</v>
      </c>
      <c r="F3120" s="124" t="str">
        <f t="shared" si="584"/>
        <v>0</v>
      </c>
      <c r="G3120" s="1">
        <f ca="1">(OFFSET(O3120,0,MATCH(Customer!$J$6,'CDH &amp; HDH'!$P$11:$X$11,0)))</f>
        <v>70</v>
      </c>
      <c r="H3120" s="1" t="str">
        <f t="shared" si="585"/>
        <v>Cooling</v>
      </c>
      <c r="I3120" s="1">
        <f ca="1">OFFSET(IF($H3120="Cooling",Customer!$C$25,Customer!$C$52),E3120,D3120)</f>
        <v>72</v>
      </c>
      <c r="J3120" s="1">
        <f ca="1">OFFSET(IF($H3120="Cooling",Customer!$L$25,Customer!$L$52),$E3120,$D3120)</f>
        <v>77</v>
      </c>
      <c r="K3120" s="16">
        <f t="shared" ca="1" si="579"/>
        <v>0</v>
      </c>
      <c r="L3120" s="16">
        <f t="shared" ca="1" si="580"/>
        <v>0</v>
      </c>
      <c r="M3120" s="17">
        <f t="shared" si="586"/>
        <v>0</v>
      </c>
      <c r="N3120" s="17">
        <f t="shared" si="587"/>
        <v>0</v>
      </c>
      <c r="O3120" s="4"/>
      <c r="P3120" s="4">
        <v>83</v>
      </c>
      <c r="Q3120" s="4">
        <v>65</v>
      </c>
      <c r="R3120" s="4">
        <v>60</v>
      </c>
      <c r="S3120" s="4">
        <v>65</v>
      </c>
      <c r="T3120" s="4">
        <v>77</v>
      </c>
      <c r="U3120" s="4">
        <v>81</v>
      </c>
      <c r="V3120" s="13">
        <v>70</v>
      </c>
      <c r="W3120" s="4">
        <v>80</v>
      </c>
      <c r="X3120" s="4">
        <v>65</v>
      </c>
      <c r="Y3120">
        <f t="shared" ca="1" si="588"/>
        <v>0</v>
      </c>
      <c r="Z3120">
        <f t="shared" ca="1" si="589"/>
        <v>0</v>
      </c>
    </row>
    <row r="3121" spans="2:26" x14ac:dyDescent="0.25">
      <c r="B3121" s="11">
        <f t="shared" si="590"/>
        <v>44691.541666659126</v>
      </c>
      <c r="C3121" s="1">
        <f t="shared" si="581"/>
        <v>5</v>
      </c>
      <c r="D3121" s="1">
        <f t="shared" si="582"/>
        <v>2</v>
      </c>
      <c r="E3121" s="12">
        <f t="shared" si="583"/>
        <v>14</v>
      </c>
      <c r="F3121" s="124" t="str">
        <f t="shared" si="584"/>
        <v>0</v>
      </c>
      <c r="G3121" s="1">
        <f ca="1">(OFFSET(O3121,0,MATCH(Customer!$J$6,'CDH &amp; HDH'!$P$11:$X$11,0)))</f>
        <v>75</v>
      </c>
      <c r="H3121" s="1" t="str">
        <f t="shared" si="585"/>
        <v>Cooling</v>
      </c>
      <c r="I3121" s="1">
        <f ca="1">OFFSET(IF($H3121="Cooling",Customer!$C$25,Customer!$C$52),E3121,D3121)</f>
        <v>72</v>
      </c>
      <c r="J3121" s="1">
        <f ca="1">OFFSET(IF($H3121="Cooling",Customer!$L$25,Customer!$L$52),$E3121,$D3121)</f>
        <v>77</v>
      </c>
      <c r="K3121" s="16">
        <f t="shared" ca="1" si="579"/>
        <v>3</v>
      </c>
      <c r="L3121" s="16">
        <f t="shared" ca="1" si="580"/>
        <v>0</v>
      </c>
      <c r="M3121" s="17">
        <f t="shared" si="586"/>
        <v>0</v>
      </c>
      <c r="N3121" s="17">
        <f t="shared" si="587"/>
        <v>0</v>
      </c>
      <c r="O3121" s="4"/>
      <c r="P3121" s="4">
        <v>83</v>
      </c>
      <c r="Q3121" s="4">
        <v>64</v>
      </c>
      <c r="R3121" s="4">
        <v>60</v>
      </c>
      <c r="S3121" s="4">
        <v>65</v>
      </c>
      <c r="T3121" s="4">
        <v>78</v>
      </c>
      <c r="U3121" s="4">
        <v>82</v>
      </c>
      <c r="V3121" s="13">
        <v>75</v>
      </c>
      <c r="W3121" s="4">
        <v>80</v>
      </c>
      <c r="X3121" s="4">
        <v>60</v>
      </c>
      <c r="Y3121">
        <f t="shared" ca="1" si="588"/>
        <v>1296</v>
      </c>
      <c r="Z3121">
        <f t="shared" ca="1" si="589"/>
        <v>0</v>
      </c>
    </row>
    <row r="3122" spans="2:26" x14ac:dyDescent="0.25">
      <c r="B3122" s="11">
        <f t="shared" si="590"/>
        <v>44691.583333325791</v>
      </c>
      <c r="C3122" s="1">
        <f t="shared" si="581"/>
        <v>5</v>
      </c>
      <c r="D3122" s="1">
        <f t="shared" si="582"/>
        <v>2</v>
      </c>
      <c r="E3122" s="12">
        <f t="shared" si="583"/>
        <v>15</v>
      </c>
      <c r="F3122" s="124" t="str">
        <f t="shared" si="584"/>
        <v>0</v>
      </c>
      <c r="G3122" s="1">
        <f ca="1">(OFFSET(O3122,0,MATCH(Customer!$J$6,'CDH &amp; HDH'!$P$11:$X$11,0)))</f>
        <v>76</v>
      </c>
      <c r="H3122" s="1" t="str">
        <f t="shared" si="585"/>
        <v>Cooling</v>
      </c>
      <c r="I3122" s="1">
        <f ca="1">OFFSET(IF($H3122="Cooling",Customer!$C$25,Customer!$C$52),E3122,D3122)</f>
        <v>72</v>
      </c>
      <c r="J3122" s="1">
        <f ca="1">OFFSET(IF($H3122="Cooling",Customer!$L$25,Customer!$L$52),$E3122,$D3122)</f>
        <v>77</v>
      </c>
      <c r="K3122" s="16">
        <f t="shared" ca="1" si="579"/>
        <v>4</v>
      </c>
      <c r="L3122" s="16">
        <f t="shared" ca="1" si="580"/>
        <v>0</v>
      </c>
      <c r="M3122" s="17">
        <f t="shared" si="586"/>
        <v>0</v>
      </c>
      <c r="N3122" s="17">
        <f t="shared" si="587"/>
        <v>0</v>
      </c>
      <c r="O3122" s="4"/>
      <c r="P3122" s="4">
        <v>84</v>
      </c>
      <c r="Q3122" s="4">
        <v>66</v>
      </c>
      <c r="R3122" s="4">
        <v>60</v>
      </c>
      <c r="S3122" s="4">
        <v>64</v>
      </c>
      <c r="T3122" s="4">
        <v>79</v>
      </c>
      <c r="U3122" s="4">
        <v>82</v>
      </c>
      <c r="V3122" s="13">
        <v>76</v>
      </c>
      <c r="W3122" s="4">
        <v>81</v>
      </c>
      <c r="X3122" s="4">
        <v>65</v>
      </c>
      <c r="Y3122">
        <f t="shared" ca="1" si="588"/>
        <v>1728</v>
      </c>
      <c r="Z3122">
        <f t="shared" ca="1" si="589"/>
        <v>0</v>
      </c>
    </row>
    <row r="3123" spans="2:26" x14ac:dyDescent="0.25">
      <c r="B3123" s="11">
        <f t="shared" si="590"/>
        <v>44691.624999992455</v>
      </c>
      <c r="C3123" s="1">
        <f t="shared" si="581"/>
        <v>5</v>
      </c>
      <c r="D3123" s="1">
        <f t="shared" si="582"/>
        <v>2</v>
      </c>
      <c r="E3123" s="12">
        <f t="shared" si="583"/>
        <v>16</v>
      </c>
      <c r="F3123" s="124" t="str">
        <f t="shared" si="584"/>
        <v>0</v>
      </c>
      <c r="G3123" s="1">
        <f ca="1">(OFFSET(O3123,0,MATCH(Customer!$J$6,'CDH &amp; HDH'!$P$11:$X$11,0)))</f>
        <v>77</v>
      </c>
      <c r="H3123" s="1" t="str">
        <f t="shared" si="585"/>
        <v>Cooling</v>
      </c>
      <c r="I3123" s="1">
        <f ca="1">OFFSET(IF($H3123="Cooling",Customer!$C$25,Customer!$C$52),E3123,D3123)</f>
        <v>72</v>
      </c>
      <c r="J3123" s="1">
        <f ca="1">OFFSET(IF($H3123="Cooling",Customer!$L$25,Customer!$L$52),$E3123,$D3123)</f>
        <v>77</v>
      </c>
      <c r="K3123" s="16">
        <f t="shared" ca="1" si="579"/>
        <v>5</v>
      </c>
      <c r="L3123" s="16">
        <f t="shared" ca="1" si="580"/>
        <v>0</v>
      </c>
      <c r="M3123" s="17">
        <f t="shared" si="586"/>
        <v>0</v>
      </c>
      <c r="N3123" s="17">
        <f t="shared" si="587"/>
        <v>0</v>
      </c>
      <c r="O3123" s="4"/>
      <c r="P3123" s="4">
        <v>86</v>
      </c>
      <c r="Q3123" s="4">
        <v>68</v>
      </c>
      <c r="R3123" s="4">
        <v>60</v>
      </c>
      <c r="S3123" s="4">
        <v>64</v>
      </c>
      <c r="T3123" s="4">
        <v>79</v>
      </c>
      <c r="U3123" s="4">
        <v>82</v>
      </c>
      <c r="V3123" s="13">
        <v>77</v>
      </c>
      <c r="W3123" s="4">
        <v>81</v>
      </c>
      <c r="X3123" s="4">
        <v>63</v>
      </c>
      <c r="Y3123">
        <f t="shared" ca="1" si="588"/>
        <v>2160</v>
      </c>
      <c r="Z3123">
        <f t="shared" ca="1" si="589"/>
        <v>0</v>
      </c>
    </row>
    <row r="3124" spans="2:26" x14ac:dyDescent="0.25">
      <c r="B3124" s="11">
        <f t="shared" si="590"/>
        <v>44691.666666659119</v>
      </c>
      <c r="C3124" s="1">
        <f t="shared" si="581"/>
        <v>5</v>
      </c>
      <c r="D3124" s="1">
        <f t="shared" si="582"/>
        <v>2</v>
      </c>
      <c r="E3124" s="12">
        <f t="shared" si="583"/>
        <v>17</v>
      </c>
      <c r="F3124" s="124" t="str">
        <f t="shared" si="584"/>
        <v>0</v>
      </c>
      <c r="G3124" s="1">
        <f ca="1">(OFFSET(O3124,0,MATCH(Customer!$J$6,'CDH &amp; HDH'!$P$11:$X$11,0)))</f>
        <v>78</v>
      </c>
      <c r="H3124" s="1" t="str">
        <f t="shared" si="585"/>
        <v>Cooling</v>
      </c>
      <c r="I3124" s="1">
        <f ca="1">OFFSET(IF($H3124="Cooling",Customer!$C$25,Customer!$C$52),E3124,D3124)</f>
        <v>72</v>
      </c>
      <c r="J3124" s="1">
        <f ca="1">OFFSET(IF($H3124="Cooling",Customer!$L$25,Customer!$L$52),$E3124,$D3124)</f>
        <v>77</v>
      </c>
      <c r="K3124" s="16">
        <f t="shared" ca="1" si="579"/>
        <v>6</v>
      </c>
      <c r="L3124" s="16">
        <f t="shared" ca="1" si="580"/>
        <v>1</v>
      </c>
      <c r="M3124" s="17">
        <f t="shared" si="586"/>
        <v>0</v>
      </c>
      <c r="N3124" s="17">
        <f t="shared" si="587"/>
        <v>0</v>
      </c>
      <c r="O3124" s="4"/>
      <c r="P3124" s="4">
        <v>85</v>
      </c>
      <c r="Q3124" s="4">
        <v>67</v>
      </c>
      <c r="R3124" s="4">
        <v>59</v>
      </c>
      <c r="S3124" s="4">
        <v>64</v>
      </c>
      <c r="T3124" s="4">
        <v>78</v>
      </c>
      <c r="U3124" s="4">
        <v>82</v>
      </c>
      <c r="V3124" s="13">
        <v>78</v>
      </c>
      <c r="W3124" s="4">
        <v>81</v>
      </c>
      <c r="X3124" s="4">
        <v>63</v>
      </c>
      <c r="Y3124">
        <f t="shared" ca="1" si="588"/>
        <v>2592</v>
      </c>
      <c r="Z3124">
        <f t="shared" ca="1" si="589"/>
        <v>432</v>
      </c>
    </row>
    <row r="3125" spans="2:26" x14ac:dyDescent="0.25">
      <c r="B3125" s="11">
        <f t="shared" si="590"/>
        <v>44691.708333325783</v>
      </c>
      <c r="C3125" s="1">
        <f t="shared" si="581"/>
        <v>5</v>
      </c>
      <c r="D3125" s="1">
        <f t="shared" si="582"/>
        <v>2</v>
      </c>
      <c r="E3125" s="12">
        <f t="shared" si="583"/>
        <v>18</v>
      </c>
      <c r="F3125" s="124" t="str">
        <f t="shared" si="584"/>
        <v>0</v>
      </c>
      <c r="G3125" s="1">
        <f ca="1">(OFFSET(O3125,0,MATCH(Customer!$J$6,'CDH &amp; HDH'!$P$11:$X$11,0)))</f>
        <v>76</v>
      </c>
      <c r="H3125" s="1" t="str">
        <f t="shared" si="585"/>
        <v>Cooling</v>
      </c>
      <c r="I3125" s="1">
        <f ca="1">OFFSET(IF($H3125="Cooling",Customer!$C$25,Customer!$C$52),E3125,D3125)</f>
        <v>72</v>
      </c>
      <c r="J3125" s="1">
        <f ca="1">OFFSET(IF($H3125="Cooling",Customer!$L$25,Customer!$L$52),$E3125,$D3125)</f>
        <v>77</v>
      </c>
      <c r="K3125" s="16">
        <f t="shared" ca="1" si="579"/>
        <v>4</v>
      </c>
      <c r="L3125" s="16">
        <f t="shared" ca="1" si="580"/>
        <v>0</v>
      </c>
      <c r="M3125" s="17">
        <f t="shared" si="586"/>
        <v>0</v>
      </c>
      <c r="N3125" s="17">
        <f t="shared" si="587"/>
        <v>0</v>
      </c>
      <c r="O3125" s="4"/>
      <c r="P3125" s="4">
        <v>83</v>
      </c>
      <c r="Q3125" s="4">
        <v>64</v>
      </c>
      <c r="R3125" s="4">
        <v>58</v>
      </c>
      <c r="S3125" s="4">
        <v>63</v>
      </c>
      <c r="T3125" s="4">
        <v>76</v>
      </c>
      <c r="U3125" s="4">
        <v>81</v>
      </c>
      <c r="V3125" s="13">
        <v>76</v>
      </c>
      <c r="W3125" s="4">
        <v>80</v>
      </c>
      <c r="X3125" s="4">
        <v>66</v>
      </c>
      <c r="Y3125">
        <f t="shared" ca="1" si="588"/>
        <v>1728</v>
      </c>
      <c r="Z3125">
        <f t="shared" ca="1" si="589"/>
        <v>0</v>
      </c>
    </row>
    <row r="3126" spans="2:26" x14ac:dyDescent="0.25">
      <c r="B3126" s="11">
        <f t="shared" si="590"/>
        <v>44691.749999992448</v>
      </c>
      <c r="C3126" s="1">
        <f t="shared" si="581"/>
        <v>5</v>
      </c>
      <c r="D3126" s="1">
        <f t="shared" si="582"/>
        <v>2</v>
      </c>
      <c r="E3126" s="12">
        <f t="shared" si="583"/>
        <v>19</v>
      </c>
      <c r="F3126" s="124" t="str">
        <f t="shared" si="584"/>
        <v>0</v>
      </c>
      <c r="G3126" s="1">
        <f ca="1">(OFFSET(O3126,0,MATCH(Customer!$J$6,'CDH &amp; HDH'!$P$11:$X$11,0)))</f>
        <v>75</v>
      </c>
      <c r="H3126" s="1" t="str">
        <f t="shared" si="585"/>
        <v>Cooling</v>
      </c>
      <c r="I3126" s="1">
        <f ca="1">OFFSET(IF($H3126="Cooling",Customer!$C$25,Customer!$C$52),E3126,D3126)</f>
        <v>78</v>
      </c>
      <c r="J3126" s="1">
        <f ca="1">OFFSET(IF($H3126="Cooling",Customer!$L$25,Customer!$L$52),$E3126,$D3126)</f>
        <v>80</v>
      </c>
      <c r="K3126" s="16">
        <f t="shared" ca="1" si="579"/>
        <v>0</v>
      </c>
      <c r="L3126" s="16">
        <f t="shared" ca="1" si="580"/>
        <v>0</v>
      </c>
      <c r="M3126" s="17">
        <f t="shared" si="586"/>
        <v>0</v>
      </c>
      <c r="N3126" s="17">
        <f t="shared" si="587"/>
        <v>0</v>
      </c>
      <c r="O3126" s="4"/>
      <c r="P3126" s="4">
        <v>80</v>
      </c>
      <c r="Q3126" s="4">
        <v>62</v>
      </c>
      <c r="R3126" s="4">
        <v>57</v>
      </c>
      <c r="S3126" s="4">
        <v>62</v>
      </c>
      <c r="T3126" s="4">
        <v>74</v>
      </c>
      <c r="U3126" s="4">
        <v>79</v>
      </c>
      <c r="V3126" s="13">
        <v>75</v>
      </c>
      <c r="W3126" s="4">
        <v>77</v>
      </c>
      <c r="X3126" s="4">
        <v>64</v>
      </c>
      <c r="Y3126">
        <f t="shared" ca="1" si="588"/>
        <v>0</v>
      </c>
      <c r="Z3126">
        <f t="shared" ca="1" si="589"/>
        <v>0</v>
      </c>
    </row>
    <row r="3127" spans="2:26" x14ac:dyDescent="0.25">
      <c r="B3127" s="11">
        <f t="shared" si="590"/>
        <v>44691.791666659112</v>
      </c>
      <c r="C3127" s="1">
        <f t="shared" si="581"/>
        <v>5</v>
      </c>
      <c r="D3127" s="1">
        <f t="shared" si="582"/>
        <v>2</v>
      </c>
      <c r="E3127" s="12">
        <f t="shared" si="583"/>
        <v>20</v>
      </c>
      <c r="F3127" s="124" t="str">
        <f t="shared" si="584"/>
        <v>0</v>
      </c>
      <c r="G3127" s="1">
        <f ca="1">(OFFSET(O3127,0,MATCH(Customer!$J$6,'CDH &amp; HDH'!$P$11:$X$11,0)))</f>
        <v>72</v>
      </c>
      <c r="H3127" s="1" t="str">
        <f t="shared" si="585"/>
        <v>Cooling</v>
      </c>
      <c r="I3127" s="1">
        <f ca="1">OFFSET(IF($H3127="Cooling",Customer!$C$25,Customer!$C$52),E3127,D3127)</f>
        <v>78</v>
      </c>
      <c r="J3127" s="1">
        <f ca="1">OFFSET(IF($H3127="Cooling",Customer!$L$25,Customer!$L$52),$E3127,$D3127)</f>
        <v>80</v>
      </c>
      <c r="K3127" s="16">
        <f t="shared" ca="1" si="579"/>
        <v>0</v>
      </c>
      <c r="L3127" s="16">
        <f t="shared" ca="1" si="580"/>
        <v>0</v>
      </c>
      <c r="M3127" s="17">
        <f t="shared" si="586"/>
        <v>0</v>
      </c>
      <c r="N3127" s="17">
        <f t="shared" si="587"/>
        <v>0</v>
      </c>
      <c r="O3127" s="4"/>
      <c r="P3127" s="4">
        <v>75</v>
      </c>
      <c r="Q3127" s="4">
        <v>58</v>
      </c>
      <c r="R3127" s="4">
        <v>54</v>
      </c>
      <c r="S3127" s="4">
        <v>59</v>
      </c>
      <c r="T3127" s="4">
        <v>71</v>
      </c>
      <c r="U3127" s="4">
        <v>75</v>
      </c>
      <c r="V3127" s="13">
        <v>72</v>
      </c>
      <c r="W3127" s="4">
        <v>72</v>
      </c>
      <c r="X3127" s="4">
        <v>59</v>
      </c>
      <c r="Y3127">
        <f t="shared" ca="1" si="588"/>
        <v>0</v>
      </c>
      <c r="Z3127">
        <f t="shared" ca="1" si="589"/>
        <v>0</v>
      </c>
    </row>
    <row r="3128" spans="2:26" x14ac:dyDescent="0.25">
      <c r="B3128" s="11">
        <f t="shared" si="590"/>
        <v>44691.833333325776</v>
      </c>
      <c r="C3128" s="1">
        <f t="shared" si="581"/>
        <v>5</v>
      </c>
      <c r="D3128" s="1">
        <f t="shared" si="582"/>
        <v>2</v>
      </c>
      <c r="E3128" s="12">
        <f t="shared" si="583"/>
        <v>21</v>
      </c>
      <c r="F3128" s="124" t="str">
        <f t="shared" si="584"/>
        <v>0</v>
      </c>
      <c r="G3128" s="1">
        <f ca="1">(OFFSET(O3128,0,MATCH(Customer!$J$6,'CDH &amp; HDH'!$P$11:$X$11,0)))</f>
        <v>69</v>
      </c>
      <c r="H3128" s="1" t="str">
        <f t="shared" si="585"/>
        <v>Cooling</v>
      </c>
      <c r="I3128" s="1">
        <f ca="1">OFFSET(IF($H3128="Cooling",Customer!$C$25,Customer!$C$52),E3128,D3128)</f>
        <v>78</v>
      </c>
      <c r="J3128" s="1">
        <f ca="1">OFFSET(IF($H3128="Cooling",Customer!$L$25,Customer!$L$52),$E3128,$D3128)</f>
        <v>80</v>
      </c>
      <c r="K3128" s="16">
        <f t="shared" ca="1" si="579"/>
        <v>0</v>
      </c>
      <c r="L3128" s="16">
        <f t="shared" ca="1" si="580"/>
        <v>0</v>
      </c>
      <c r="M3128" s="17">
        <f t="shared" si="586"/>
        <v>0</v>
      </c>
      <c r="N3128" s="17">
        <f t="shared" si="587"/>
        <v>0</v>
      </c>
      <c r="O3128" s="4"/>
      <c r="P3128" s="4">
        <v>72</v>
      </c>
      <c r="Q3128" s="4">
        <v>57</v>
      </c>
      <c r="R3128" s="4">
        <v>52</v>
      </c>
      <c r="S3128" s="4">
        <v>57</v>
      </c>
      <c r="T3128" s="4">
        <v>71</v>
      </c>
      <c r="U3128" s="4">
        <v>72</v>
      </c>
      <c r="V3128" s="13">
        <v>69</v>
      </c>
      <c r="W3128" s="4">
        <v>70</v>
      </c>
      <c r="X3128" s="4">
        <v>56</v>
      </c>
      <c r="Y3128">
        <f t="shared" ca="1" si="588"/>
        <v>0</v>
      </c>
      <c r="Z3128">
        <f t="shared" ca="1" si="589"/>
        <v>0</v>
      </c>
    </row>
    <row r="3129" spans="2:26" x14ac:dyDescent="0.25">
      <c r="B3129" s="11">
        <f t="shared" si="590"/>
        <v>44691.87499999244</v>
      </c>
      <c r="C3129" s="1">
        <f t="shared" si="581"/>
        <v>5</v>
      </c>
      <c r="D3129" s="1">
        <f t="shared" si="582"/>
        <v>2</v>
      </c>
      <c r="E3129" s="12">
        <f t="shared" si="583"/>
        <v>22</v>
      </c>
      <c r="F3129" s="124" t="str">
        <f t="shared" si="584"/>
        <v>0</v>
      </c>
      <c r="G3129" s="1">
        <f ca="1">(OFFSET(O3129,0,MATCH(Customer!$J$6,'CDH &amp; HDH'!$P$11:$X$11,0)))</f>
        <v>68</v>
      </c>
      <c r="H3129" s="1" t="str">
        <f t="shared" si="585"/>
        <v>Cooling</v>
      </c>
      <c r="I3129" s="1">
        <f ca="1">OFFSET(IF($H3129="Cooling",Customer!$C$25,Customer!$C$52),E3129,D3129)</f>
        <v>78</v>
      </c>
      <c r="J3129" s="1">
        <f ca="1">OFFSET(IF($H3129="Cooling",Customer!$L$25,Customer!$L$52),$E3129,$D3129)</f>
        <v>80</v>
      </c>
      <c r="K3129" s="16">
        <f t="shared" ca="1" si="579"/>
        <v>0</v>
      </c>
      <c r="L3129" s="16">
        <f t="shared" ca="1" si="580"/>
        <v>0</v>
      </c>
      <c r="M3129" s="17">
        <f t="shared" si="586"/>
        <v>0</v>
      </c>
      <c r="N3129" s="17">
        <f t="shared" si="587"/>
        <v>0</v>
      </c>
      <c r="O3129" s="4"/>
      <c r="P3129" s="4">
        <v>70</v>
      </c>
      <c r="Q3129" s="4">
        <v>58</v>
      </c>
      <c r="R3129" s="4">
        <v>49</v>
      </c>
      <c r="S3129" s="4">
        <v>52</v>
      </c>
      <c r="T3129" s="4">
        <v>71</v>
      </c>
      <c r="U3129" s="4">
        <v>70</v>
      </c>
      <c r="V3129" s="13">
        <v>68</v>
      </c>
      <c r="W3129" s="4">
        <v>67</v>
      </c>
      <c r="X3129" s="4">
        <v>54</v>
      </c>
      <c r="Y3129">
        <f t="shared" ca="1" si="588"/>
        <v>0</v>
      </c>
      <c r="Z3129">
        <f t="shared" ca="1" si="589"/>
        <v>0</v>
      </c>
    </row>
    <row r="3130" spans="2:26" x14ac:dyDescent="0.25">
      <c r="B3130" s="11">
        <f t="shared" si="590"/>
        <v>44691.916666659105</v>
      </c>
      <c r="C3130" s="1">
        <f t="shared" si="581"/>
        <v>5</v>
      </c>
      <c r="D3130" s="1">
        <f t="shared" si="582"/>
        <v>2</v>
      </c>
      <c r="E3130" s="12">
        <f t="shared" si="583"/>
        <v>23</v>
      </c>
      <c r="F3130" s="124" t="str">
        <f t="shared" si="584"/>
        <v>0</v>
      </c>
      <c r="G3130" s="1">
        <f ca="1">(OFFSET(O3130,0,MATCH(Customer!$J$6,'CDH &amp; HDH'!$P$11:$X$11,0)))</f>
        <v>69</v>
      </c>
      <c r="H3130" s="1" t="str">
        <f t="shared" si="585"/>
        <v>Cooling</v>
      </c>
      <c r="I3130" s="1">
        <f ca="1">OFFSET(IF($H3130="Cooling",Customer!$C$25,Customer!$C$52),E3130,D3130)</f>
        <v>78</v>
      </c>
      <c r="J3130" s="1">
        <f ca="1">OFFSET(IF($H3130="Cooling",Customer!$L$25,Customer!$L$52),$E3130,$D3130)</f>
        <v>80</v>
      </c>
      <c r="K3130" s="16">
        <f t="shared" ca="1" si="579"/>
        <v>0</v>
      </c>
      <c r="L3130" s="16">
        <f t="shared" ca="1" si="580"/>
        <v>0</v>
      </c>
      <c r="M3130" s="17">
        <f t="shared" si="586"/>
        <v>0</v>
      </c>
      <c r="N3130" s="17">
        <f t="shared" si="587"/>
        <v>0</v>
      </c>
      <c r="O3130" s="4"/>
      <c r="P3130" s="4">
        <v>68</v>
      </c>
      <c r="Q3130" s="4">
        <v>56</v>
      </c>
      <c r="R3130" s="4">
        <v>50</v>
      </c>
      <c r="S3130" s="4">
        <v>49</v>
      </c>
      <c r="T3130" s="4">
        <v>69</v>
      </c>
      <c r="U3130" s="4">
        <v>67</v>
      </c>
      <c r="V3130" s="13">
        <v>69</v>
      </c>
      <c r="W3130" s="4">
        <v>62</v>
      </c>
      <c r="X3130" s="4">
        <v>53</v>
      </c>
      <c r="Y3130">
        <f t="shared" ca="1" si="588"/>
        <v>0</v>
      </c>
      <c r="Z3130">
        <f t="shared" ca="1" si="589"/>
        <v>0</v>
      </c>
    </row>
    <row r="3131" spans="2:26" x14ac:dyDescent="0.25">
      <c r="B3131" s="11">
        <f t="shared" si="590"/>
        <v>44691.958333325769</v>
      </c>
      <c r="C3131" s="1">
        <f t="shared" si="581"/>
        <v>5</v>
      </c>
      <c r="D3131" s="1">
        <f t="shared" si="582"/>
        <v>2</v>
      </c>
      <c r="E3131" s="12">
        <f t="shared" si="583"/>
        <v>24</v>
      </c>
      <c r="F3131" s="124" t="str">
        <f t="shared" si="584"/>
        <v>0</v>
      </c>
      <c r="G3131" s="1">
        <f ca="1">(OFFSET(O3131,0,MATCH(Customer!$J$6,'CDH &amp; HDH'!$P$11:$X$11,0)))</f>
        <v>67</v>
      </c>
      <c r="H3131" s="1" t="str">
        <f t="shared" si="585"/>
        <v>Cooling</v>
      </c>
      <c r="I3131" s="1">
        <f ca="1">OFFSET(IF($H3131="Cooling",Customer!$C$25,Customer!$C$52),E3131,D3131)</f>
        <v>78</v>
      </c>
      <c r="J3131" s="1">
        <f ca="1">OFFSET(IF($H3131="Cooling",Customer!$L$25,Customer!$L$52),$E3131,$D3131)</f>
        <v>80</v>
      </c>
      <c r="K3131" s="16">
        <f t="shared" ca="1" si="579"/>
        <v>0</v>
      </c>
      <c r="L3131" s="16">
        <f t="shared" ca="1" si="580"/>
        <v>0</v>
      </c>
      <c r="M3131" s="17">
        <f t="shared" si="586"/>
        <v>0</v>
      </c>
      <c r="N3131" s="17">
        <f t="shared" si="587"/>
        <v>0</v>
      </c>
      <c r="O3131" s="4"/>
      <c r="P3131" s="4">
        <v>62</v>
      </c>
      <c r="Q3131" s="4">
        <v>55</v>
      </c>
      <c r="R3131" s="4">
        <v>52</v>
      </c>
      <c r="S3131" s="4">
        <v>49</v>
      </c>
      <c r="T3131" s="4">
        <v>64</v>
      </c>
      <c r="U3131" s="4">
        <v>66</v>
      </c>
      <c r="V3131" s="13">
        <v>67</v>
      </c>
      <c r="W3131" s="4">
        <v>61</v>
      </c>
      <c r="X3131" s="4">
        <v>53</v>
      </c>
      <c r="Y3131">
        <f t="shared" ca="1" si="588"/>
        <v>0</v>
      </c>
      <c r="Z3131">
        <f t="shared" ca="1" si="589"/>
        <v>0</v>
      </c>
    </row>
    <row r="3132" spans="2:26" x14ac:dyDescent="0.25">
      <c r="B3132" s="11">
        <f t="shared" si="590"/>
        <v>44691.999999992433</v>
      </c>
      <c r="C3132" s="1">
        <f t="shared" si="581"/>
        <v>5</v>
      </c>
      <c r="D3132" s="1">
        <f t="shared" si="582"/>
        <v>3</v>
      </c>
      <c r="E3132" s="12">
        <f t="shared" si="583"/>
        <v>1</v>
      </c>
      <c r="F3132" s="124" t="str">
        <f t="shared" si="584"/>
        <v>0</v>
      </c>
      <c r="G3132" s="1">
        <f ca="1">(OFFSET(O3132,0,MATCH(Customer!$J$6,'CDH &amp; HDH'!$P$11:$X$11,0)))</f>
        <v>65</v>
      </c>
      <c r="H3132" s="1" t="str">
        <f t="shared" si="585"/>
        <v>Cooling</v>
      </c>
      <c r="I3132" s="1">
        <f ca="1">OFFSET(IF($H3132="Cooling",Customer!$C$25,Customer!$C$52),E3132,D3132)</f>
        <v>78</v>
      </c>
      <c r="J3132" s="1">
        <f ca="1">OFFSET(IF($H3132="Cooling",Customer!$L$25,Customer!$L$52),$E3132,$D3132)</f>
        <v>80</v>
      </c>
      <c r="K3132" s="16">
        <f t="shared" ca="1" si="579"/>
        <v>0</v>
      </c>
      <c r="L3132" s="16">
        <f t="shared" ca="1" si="580"/>
        <v>0</v>
      </c>
      <c r="M3132" s="17">
        <f t="shared" si="586"/>
        <v>0</v>
      </c>
      <c r="N3132" s="17">
        <f t="shared" si="587"/>
        <v>0</v>
      </c>
      <c r="O3132" s="4"/>
      <c r="P3132" s="4">
        <v>61</v>
      </c>
      <c r="Q3132" s="4">
        <v>54</v>
      </c>
      <c r="R3132" s="4">
        <v>53</v>
      </c>
      <c r="S3132" s="4">
        <v>46</v>
      </c>
      <c r="T3132" s="4">
        <v>66</v>
      </c>
      <c r="U3132" s="4">
        <v>62</v>
      </c>
      <c r="V3132" s="13">
        <v>65</v>
      </c>
      <c r="W3132" s="4">
        <v>57</v>
      </c>
      <c r="X3132" s="4">
        <v>53</v>
      </c>
      <c r="Y3132">
        <f t="shared" ca="1" si="588"/>
        <v>0</v>
      </c>
      <c r="Z3132">
        <f t="shared" ca="1" si="589"/>
        <v>0</v>
      </c>
    </row>
    <row r="3133" spans="2:26" x14ac:dyDescent="0.25">
      <c r="B3133" s="11">
        <f t="shared" si="590"/>
        <v>44692.041666659097</v>
      </c>
      <c r="C3133" s="1">
        <f t="shared" si="581"/>
        <v>5</v>
      </c>
      <c r="D3133" s="1">
        <f t="shared" si="582"/>
        <v>3</v>
      </c>
      <c r="E3133" s="12">
        <f t="shared" si="583"/>
        <v>2</v>
      </c>
      <c r="F3133" s="124" t="str">
        <f t="shared" si="584"/>
        <v>0</v>
      </c>
      <c r="G3133" s="1">
        <f ca="1">(OFFSET(O3133,0,MATCH(Customer!$J$6,'CDH &amp; HDH'!$P$11:$X$11,0)))</f>
        <v>62</v>
      </c>
      <c r="H3133" s="1" t="str">
        <f t="shared" si="585"/>
        <v>Cooling</v>
      </c>
      <c r="I3133" s="1">
        <f ca="1">OFFSET(IF($H3133="Cooling",Customer!$C$25,Customer!$C$52),E3133,D3133)</f>
        <v>78</v>
      </c>
      <c r="J3133" s="1">
        <f ca="1">OFFSET(IF($H3133="Cooling",Customer!$L$25,Customer!$L$52),$E3133,$D3133)</f>
        <v>80</v>
      </c>
      <c r="K3133" s="16">
        <f t="shared" ca="1" si="579"/>
        <v>0</v>
      </c>
      <c r="L3133" s="16">
        <f t="shared" ca="1" si="580"/>
        <v>0</v>
      </c>
      <c r="M3133" s="17">
        <f t="shared" si="586"/>
        <v>0</v>
      </c>
      <c r="N3133" s="17">
        <f t="shared" si="587"/>
        <v>0</v>
      </c>
      <c r="O3133" s="4"/>
      <c r="P3133" s="4">
        <v>57</v>
      </c>
      <c r="Q3133" s="4">
        <v>54</v>
      </c>
      <c r="R3133" s="4">
        <v>51</v>
      </c>
      <c r="S3133" s="4">
        <v>46</v>
      </c>
      <c r="T3133" s="4">
        <v>64</v>
      </c>
      <c r="U3133" s="4">
        <v>62</v>
      </c>
      <c r="V3133" s="13">
        <v>62</v>
      </c>
      <c r="W3133" s="4">
        <v>57</v>
      </c>
      <c r="X3133" s="4">
        <v>53</v>
      </c>
      <c r="Y3133">
        <f t="shared" ca="1" si="588"/>
        <v>0</v>
      </c>
      <c r="Z3133">
        <f t="shared" ca="1" si="589"/>
        <v>0</v>
      </c>
    </row>
    <row r="3134" spans="2:26" x14ac:dyDescent="0.25">
      <c r="B3134" s="11">
        <f t="shared" si="590"/>
        <v>44692.083333325761</v>
      </c>
      <c r="C3134" s="1">
        <f t="shared" si="581"/>
        <v>5</v>
      </c>
      <c r="D3134" s="1">
        <f t="shared" si="582"/>
        <v>3</v>
      </c>
      <c r="E3134" s="12">
        <f t="shared" si="583"/>
        <v>3</v>
      </c>
      <c r="F3134" s="124" t="str">
        <f t="shared" si="584"/>
        <v>0</v>
      </c>
      <c r="G3134" s="1">
        <f ca="1">(OFFSET(O3134,0,MATCH(Customer!$J$6,'CDH &amp; HDH'!$P$11:$X$11,0)))</f>
        <v>64</v>
      </c>
      <c r="H3134" s="1" t="str">
        <f t="shared" si="585"/>
        <v>Cooling</v>
      </c>
      <c r="I3134" s="1">
        <f ca="1">OFFSET(IF($H3134="Cooling",Customer!$C$25,Customer!$C$52),E3134,D3134)</f>
        <v>78</v>
      </c>
      <c r="J3134" s="1">
        <f ca="1">OFFSET(IF($H3134="Cooling",Customer!$L$25,Customer!$L$52),$E3134,$D3134)</f>
        <v>80</v>
      </c>
      <c r="K3134" s="16">
        <f t="shared" ca="1" si="579"/>
        <v>0</v>
      </c>
      <c r="L3134" s="16">
        <f t="shared" ca="1" si="580"/>
        <v>0</v>
      </c>
      <c r="M3134" s="17">
        <f t="shared" si="586"/>
        <v>0</v>
      </c>
      <c r="N3134" s="17">
        <f t="shared" si="587"/>
        <v>0</v>
      </c>
      <c r="O3134" s="4"/>
      <c r="P3134" s="4">
        <v>58</v>
      </c>
      <c r="Q3134" s="4">
        <v>53</v>
      </c>
      <c r="R3134" s="4">
        <v>50</v>
      </c>
      <c r="S3134" s="4">
        <v>44</v>
      </c>
      <c r="T3134" s="4">
        <v>62</v>
      </c>
      <c r="U3134" s="4">
        <v>62</v>
      </c>
      <c r="V3134" s="13">
        <v>64</v>
      </c>
      <c r="W3134" s="4">
        <v>58</v>
      </c>
      <c r="X3134" s="4">
        <v>53</v>
      </c>
      <c r="Y3134">
        <f t="shared" ca="1" si="588"/>
        <v>0</v>
      </c>
      <c r="Z3134">
        <f t="shared" ca="1" si="589"/>
        <v>0</v>
      </c>
    </row>
    <row r="3135" spans="2:26" x14ac:dyDescent="0.25">
      <c r="B3135" s="11">
        <f t="shared" si="590"/>
        <v>44692.124999992426</v>
      </c>
      <c r="C3135" s="1">
        <f t="shared" si="581"/>
        <v>5</v>
      </c>
      <c r="D3135" s="1">
        <f t="shared" si="582"/>
        <v>3</v>
      </c>
      <c r="E3135" s="12">
        <f t="shared" si="583"/>
        <v>4</v>
      </c>
      <c r="F3135" s="124" t="str">
        <f t="shared" si="584"/>
        <v>0</v>
      </c>
      <c r="G3135" s="1">
        <f ca="1">(OFFSET(O3135,0,MATCH(Customer!$J$6,'CDH &amp; HDH'!$P$11:$X$11,0)))</f>
        <v>63</v>
      </c>
      <c r="H3135" s="1" t="str">
        <f t="shared" si="585"/>
        <v>Cooling</v>
      </c>
      <c r="I3135" s="1">
        <f ca="1">OFFSET(IF($H3135="Cooling",Customer!$C$25,Customer!$C$52),E3135,D3135)</f>
        <v>78</v>
      </c>
      <c r="J3135" s="1">
        <f ca="1">OFFSET(IF($H3135="Cooling",Customer!$L$25,Customer!$L$52),$E3135,$D3135)</f>
        <v>80</v>
      </c>
      <c r="K3135" s="16">
        <f t="shared" ca="1" si="579"/>
        <v>0</v>
      </c>
      <c r="L3135" s="16">
        <f t="shared" ca="1" si="580"/>
        <v>0</v>
      </c>
      <c r="M3135" s="17">
        <f t="shared" si="586"/>
        <v>0</v>
      </c>
      <c r="N3135" s="17">
        <f t="shared" si="587"/>
        <v>0</v>
      </c>
      <c r="O3135" s="4"/>
      <c r="P3135" s="4">
        <v>56</v>
      </c>
      <c r="Q3135" s="4">
        <v>53</v>
      </c>
      <c r="R3135" s="4">
        <v>48</v>
      </c>
      <c r="S3135" s="4">
        <v>43</v>
      </c>
      <c r="T3135" s="4">
        <v>58</v>
      </c>
      <c r="U3135" s="4">
        <v>59</v>
      </c>
      <c r="V3135" s="13">
        <v>63</v>
      </c>
      <c r="W3135" s="4">
        <v>56</v>
      </c>
      <c r="X3135" s="4">
        <v>52</v>
      </c>
      <c r="Y3135">
        <f t="shared" ca="1" si="588"/>
        <v>0</v>
      </c>
      <c r="Z3135">
        <f t="shared" ca="1" si="589"/>
        <v>0</v>
      </c>
    </row>
    <row r="3136" spans="2:26" x14ac:dyDescent="0.25">
      <c r="B3136" s="11">
        <f t="shared" si="590"/>
        <v>44692.16666665909</v>
      </c>
      <c r="C3136" s="1">
        <f t="shared" si="581"/>
        <v>5</v>
      </c>
      <c r="D3136" s="1">
        <f t="shared" si="582"/>
        <v>3</v>
      </c>
      <c r="E3136" s="12">
        <f t="shared" si="583"/>
        <v>5</v>
      </c>
      <c r="F3136" s="124" t="str">
        <f t="shared" si="584"/>
        <v>0</v>
      </c>
      <c r="G3136" s="1">
        <f ca="1">(OFFSET(O3136,0,MATCH(Customer!$J$6,'CDH &amp; HDH'!$P$11:$X$11,0)))</f>
        <v>61</v>
      </c>
      <c r="H3136" s="1" t="str">
        <f t="shared" si="585"/>
        <v>Cooling</v>
      </c>
      <c r="I3136" s="1">
        <f ca="1">OFFSET(IF($H3136="Cooling",Customer!$C$25,Customer!$C$52),E3136,D3136)</f>
        <v>78</v>
      </c>
      <c r="J3136" s="1">
        <f ca="1">OFFSET(IF($H3136="Cooling",Customer!$L$25,Customer!$L$52),$E3136,$D3136)</f>
        <v>80</v>
      </c>
      <c r="K3136" s="16">
        <f t="shared" ca="1" si="579"/>
        <v>0</v>
      </c>
      <c r="L3136" s="16">
        <f t="shared" ca="1" si="580"/>
        <v>0</v>
      </c>
      <c r="M3136" s="17">
        <f t="shared" si="586"/>
        <v>0</v>
      </c>
      <c r="N3136" s="17">
        <f t="shared" si="587"/>
        <v>0</v>
      </c>
      <c r="O3136" s="4"/>
      <c r="P3136" s="4">
        <v>55</v>
      </c>
      <c r="Q3136" s="4">
        <v>52</v>
      </c>
      <c r="R3136" s="4">
        <v>48</v>
      </c>
      <c r="S3136" s="4">
        <v>43</v>
      </c>
      <c r="T3136" s="4">
        <v>58</v>
      </c>
      <c r="U3136" s="4">
        <v>59</v>
      </c>
      <c r="V3136" s="13">
        <v>61</v>
      </c>
      <c r="W3136" s="4">
        <v>53</v>
      </c>
      <c r="X3136" s="4">
        <v>53</v>
      </c>
      <c r="Y3136">
        <f t="shared" ca="1" si="588"/>
        <v>0</v>
      </c>
      <c r="Z3136">
        <f t="shared" ca="1" si="589"/>
        <v>0</v>
      </c>
    </row>
    <row r="3137" spans="2:26" x14ac:dyDescent="0.25">
      <c r="B3137" s="11">
        <f t="shared" si="590"/>
        <v>44692.208333325754</v>
      </c>
      <c r="C3137" s="1">
        <f t="shared" si="581"/>
        <v>5</v>
      </c>
      <c r="D3137" s="1">
        <f t="shared" si="582"/>
        <v>3</v>
      </c>
      <c r="E3137" s="12">
        <f t="shared" si="583"/>
        <v>6</v>
      </c>
      <c r="F3137" s="124" t="str">
        <f t="shared" si="584"/>
        <v>0</v>
      </c>
      <c r="G3137" s="1">
        <f ca="1">(OFFSET(O3137,0,MATCH(Customer!$J$6,'CDH &amp; HDH'!$P$11:$X$11,0)))</f>
        <v>63</v>
      </c>
      <c r="H3137" s="1" t="str">
        <f t="shared" si="585"/>
        <v>Cooling</v>
      </c>
      <c r="I3137" s="1">
        <f ca="1">OFFSET(IF($H3137="Cooling",Customer!$C$25,Customer!$C$52),E3137,D3137)</f>
        <v>78</v>
      </c>
      <c r="J3137" s="1">
        <f ca="1">OFFSET(IF($H3137="Cooling",Customer!$L$25,Customer!$L$52),$E3137,$D3137)</f>
        <v>80</v>
      </c>
      <c r="K3137" s="16">
        <f t="shared" ca="1" si="579"/>
        <v>0</v>
      </c>
      <c r="L3137" s="16">
        <f t="shared" ca="1" si="580"/>
        <v>0</v>
      </c>
      <c r="M3137" s="17">
        <f t="shared" si="586"/>
        <v>0</v>
      </c>
      <c r="N3137" s="17">
        <f t="shared" si="587"/>
        <v>0</v>
      </c>
      <c r="O3137" s="4"/>
      <c r="P3137" s="4">
        <v>57</v>
      </c>
      <c r="Q3137" s="4">
        <v>52</v>
      </c>
      <c r="R3137" s="4">
        <v>48</v>
      </c>
      <c r="S3137" s="4">
        <v>43</v>
      </c>
      <c r="T3137" s="4">
        <v>60</v>
      </c>
      <c r="U3137" s="4">
        <v>61</v>
      </c>
      <c r="V3137" s="13">
        <v>63</v>
      </c>
      <c r="W3137" s="4">
        <v>56</v>
      </c>
      <c r="X3137" s="4">
        <v>53</v>
      </c>
      <c r="Y3137">
        <f t="shared" ca="1" si="588"/>
        <v>0</v>
      </c>
      <c r="Z3137">
        <f t="shared" ca="1" si="589"/>
        <v>0</v>
      </c>
    </row>
    <row r="3138" spans="2:26" x14ac:dyDescent="0.25">
      <c r="B3138" s="11">
        <f t="shared" si="590"/>
        <v>44692.249999992418</v>
      </c>
      <c r="C3138" s="1">
        <f t="shared" si="581"/>
        <v>5</v>
      </c>
      <c r="D3138" s="1">
        <f t="shared" si="582"/>
        <v>3</v>
      </c>
      <c r="E3138" s="12">
        <f t="shared" si="583"/>
        <v>7</v>
      </c>
      <c r="F3138" s="124" t="str">
        <f t="shared" si="584"/>
        <v>0</v>
      </c>
      <c r="G3138" s="1">
        <f ca="1">(OFFSET(O3138,0,MATCH(Customer!$J$6,'CDH &amp; HDH'!$P$11:$X$11,0)))</f>
        <v>64</v>
      </c>
      <c r="H3138" s="1" t="str">
        <f t="shared" si="585"/>
        <v>Cooling</v>
      </c>
      <c r="I3138" s="1">
        <f ca="1">OFFSET(IF($H3138="Cooling",Customer!$C$25,Customer!$C$52),E3138,D3138)</f>
        <v>78</v>
      </c>
      <c r="J3138" s="1">
        <f ca="1">OFFSET(IF($H3138="Cooling",Customer!$L$25,Customer!$L$52),$E3138,$D3138)</f>
        <v>80</v>
      </c>
      <c r="K3138" s="16">
        <f t="shared" ca="1" si="579"/>
        <v>0</v>
      </c>
      <c r="L3138" s="16">
        <f t="shared" ca="1" si="580"/>
        <v>0</v>
      </c>
      <c r="M3138" s="17">
        <f t="shared" si="586"/>
        <v>0</v>
      </c>
      <c r="N3138" s="17">
        <f t="shared" si="587"/>
        <v>0</v>
      </c>
      <c r="O3138" s="4"/>
      <c r="P3138" s="4">
        <v>63</v>
      </c>
      <c r="Q3138" s="4">
        <v>53</v>
      </c>
      <c r="R3138" s="4">
        <v>48</v>
      </c>
      <c r="S3138" s="4">
        <v>51</v>
      </c>
      <c r="T3138" s="4">
        <v>64</v>
      </c>
      <c r="U3138" s="4">
        <v>66</v>
      </c>
      <c r="V3138" s="13">
        <v>64</v>
      </c>
      <c r="W3138" s="4">
        <v>58</v>
      </c>
      <c r="X3138" s="4">
        <v>56</v>
      </c>
      <c r="Y3138">
        <f t="shared" ca="1" si="588"/>
        <v>0</v>
      </c>
      <c r="Z3138">
        <f t="shared" ca="1" si="589"/>
        <v>0</v>
      </c>
    </row>
    <row r="3139" spans="2:26" x14ac:dyDescent="0.25">
      <c r="B3139" s="11">
        <f t="shared" si="590"/>
        <v>44692.291666659083</v>
      </c>
      <c r="C3139" s="1">
        <f t="shared" si="581"/>
        <v>5</v>
      </c>
      <c r="D3139" s="1">
        <f t="shared" si="582"/>
        <v>3</v>
      </c>
      <c r="E3139" s="12">
        <f t="shared" si="583"/>
        <v>8</v>
      </c>
      <c r="F3139" s="124" t="str">
        <f t="shared" si="584"/>
        <v>0</v>
      </c>
      <c r="G3139" s="1">
        <f ca="1">(OFFSET(O3139,0,MATCH(Customer!$J$6,'CDH &amp; HDH'!$P$11:$X$11,0)))</f>
        <v>69</v>
      </c>
      <c r="H3139" s="1" t="str">
        <f t="shared" si="585"/>
        <v>Cooling</v>
      </c>
      <c r="I3139" s="1">
        <f ca="1">OFFSET(IF($H3139="Cooling",Customer!$C$25,Customer!$C$52),E3139,D3139)</f>
        <v>72</v>
      </c>
      <c r="J3139" s="1">
        <f ca="1">OFFSET(IF($H3139="Cooling",Customer!$L$25,Customer!$L$52),$E3139,$D3139)</f>
        <v>77</v>
      </c>
      <c r="K3139" s="16">
        <f t="shared" ca="1" si="579"/>
        <v>0</v>
      </c>
      <c r="L3139" s="16">
        <f t="shared" ca="1" si="580"/>
        <v>0</v>
      </c>
      <c r="M3139" s="17">
        <f t="shared" si="586"/>
        <v>0</v>
      </c>
      <c r="N3139" s="17">
        <f t="shared" si="587"/>
        <v>0</v>
      </c>
      <c r="O3139" s="4"/>
      <c r="P3139" s="4">
        <v>68</v>
      </c>
      <c r="Q3139" s="4">
        <v>53</v>
      </c>
      <c r="R3139" s="4">
        <v>49</v>
      </c>
      <c r="S3139" s="4">
        <v>61</v>
      </c>
      <c r="T3139" s="4">
        <v>66</v>
      </c>
      <c r="U3139" s="4">
        <v>70</v>
      </c>
      <c r="V3139" s="13">
        <v>69</v>
      </c>
      <c r="W3139" s="4">
        <v>66</v>
      </c>
      <c r="X3139" s="4">
        <v>60</v>
      </c>
      <c r="Y3139">
        <f t="shared" ca="1" si="588"/>
        <v>0</v>
      </c>
      <c r="Z3139">
        <f t="shared" ca="1" si="589"/>
        <v>0</v>
      </c>
    </row>
    <row r="3140" spans="2:26" x14ac:dyDescent="0.25">
      <c r="B3140" s="11">
        <f t="shared" si="590"/>
        <v>44692.333333325747</v>
      </c>
      <c r="C3140" s="1">
        <f t="shared" si="581"/>
        <v>5</v>
      </c>
      <c r="D3140" s="1">
        <f t="shared" si="582"/>
        <v>3</v>
      </c>
      <c r="E3140" s="12">
        <f t="shared" si="583"/>
        <v>9</v>
      </c>
      <c r="F3140" s="124" t="str">
        <f t="shared" si="584"/>
        <v>0</v>
      </c>
      <c r="G3140" s="1">
        <f ca="1">(OFFSET(O3140,0,MATCH(Customer!$J$6,'CDH &amp; HDH'!$P$11:$X$11,0)))</f>
        <v>75</v>
      </c>
      <c r="H3140" s="1" t="str">
        <f t="shared" si="585"/>
        <v>Cooling</v>
      </c>
      <c r="I3140" s="1">
        <f ca="1">OFFSET(IF($H3140="Cooling",Customer!$C$25,Customer!$C$52),E3140,D3140)</f>
        <v>72</v>
      </c>
      <c r="J3140" s="1">
        <f ca="1">OFFSET(IF($H3140="Cooling",Customer!$L$25,Customer!$L$52),$E3140,$D3140)</f>
        <v>77</v>
      </c>
      <c r="K3140" s="16">
        <f t="shared" ca="1" si="579"/>
        <v>3</v>
      </c>
      <c r="L3140" s="16">
        <f t="shared" ca="1" si="580"/>
        <v>0</v>
      </c>
      <c r="M3140" s="17">
        <f t="shared" si="586"/>
        <v>0</v>
      </c>
      <c r="N3140" s="17">
        <f t="shared" si="587"/>
        <v>0</v>
      </c>
      <c r="O3140" s="4"/>
      <c r="P3140" s="4">
        <v>73</v>
      </c>
      <c r="Q3140" s="4">
        <v>51</v>
      </c>
      <c r="R3140" s="4">
        <v>50</v>
      </c>
      <c r="S3140" s="4">
        <v>63</v>
      </c>
      <c r="T3140" s="4">
        <v>71</v>
      </c>
      <c r="U3140" s="4">
        <v>74</v>
      </c>
      <c r="V3140" s="13">
        <v>75</v>
      </c>
      <c r="W3140" s="4">
        <v>69</v>
      </c>
      <c r="X3140" s="4">
        <v>60</v>
      </c>
      <c r="Y3140">
        <f t="shared" ca="1" si="588"/>
        <v>1296</v>
      </c>
      <c r="Z3140">
        <f t="shared" ca="1" si="589"/>
        <v>0</v>
      </c>
    </row>
    <row r="3141" spans="2:26" x14ac:dyDescent="0.25">
      <c r="B3141" s="11">
        <f t="shared" si="590"/>
        <v>44692.374999992411</v>
      </c>
      <c r="C3141" s="1">
        <f t="shared" si="581"/>
        <v>5</v>
      </c>
      <c r="D3141" s="1">
        <f t="shared" si="582"/>
        <v>3</v>
      </c>
      <c r="E3141" s="12">
        <f t="shared" si="583"/>
        <v>10</v>
      </c>
      <c r="F3141" s="124" t="str">
        <f t="shared" si="584"/>
        <v>0</v>
      </c>
      <c r="G3141" s="1">
        <f ca="1">(OFFSET(O3141,0,MATCH(Customer!$J$6,'CDH &amp; HDH'!$P$11:$X$11,0)))</f>
        <v>80</v>
      </c>
      <c r="H3141" s="1" t="str">
        <f t="shared" si="585"/>
        <v>Cooling</v>
      </c>
      <c r="I3141" s="1">
        <f ca="1">OFFSET(IF($H3141="Cooling",Customer!$C$25,Customer!$C$52),E3141,D3141)</f>
        <v>72</v>
      </c>
      <c r="J3141" s="1">
        <f ca="1">OFFSET(IF($H3141="Cooling",Customer!$L$25,Customer!$L$52),$E3141,$D3141)</f>
        <v>77</v>
      </c>
      <c r="K3141" s="16">
        <f t="shared" ca="1" si="579"/>
        <v>8</v>
      </c>
      <c r="L3141" s="16">
        <f t="shared" ca="1" si="580"/>
        <v>3</v>
      </c>
      <c r="M3141" s="17">
        <f t="shared" si="586"/>
        <v>0</v>
      </c>
      <c r="N3141" s="17">
        <f t="shared" si="587"/>
        <v>0</v>
      </c>
      <c r="O3141" s="4"/>
      <c r="P3141" s="4">
        <v>75</v>
      </c>
      <c r="Q3141" s="4">
        <v>51</v>
      </c>
      <c r="R3141" s="4">
        <v>51</v>
      </c>
      <c r="S3141" s="4">
        <v>63</v>
      </c>
      <c r="T3141" s="4">
        <v>74</v>
      </c>
      <c r="U3141" s="4">
        <v>79</v>
      </c>
      <c r="V3141" s="13">
        <v>80</v>
      </c>
      <c r="W3141" s="4">
        <v>74</v>
      </c>
      <c r="X3141" s="4">
        <v>65</v>
      </c>
      <c r="Y3141">
        <f t="shared" ca="1" si="588"/>
        <v>3456</v>
      </c>
      <c r="Z3141">
        <f t="shared" ca="1" si="589"/>
        <v>1296</v>
      </c>
    </row>
    <row r="3142" spans="2:26" x14ac:dyDescent="0.25">
      <c r="B3142" s="11">
        <f t="shared" si="590"/>
        <v>44692.416666659075</v>
      </c>
      <c r="C3142" s="1">
        <f t="shared" si="581"/>
        <v>5</v>
      </c>
      <c r="D3142" s="1">
        <f t="shared" si="582"/>
        <v>3</v>
      </c>
      <c r="E3142" s="12">
        <f t="shared" si="583"/>
        <v>11</v>
      </c>
      <c r="F3142" s="124" t="str">
        <f t="shared" si="584"/>
        <v>0</v>
      </c>
      <c r="G3142" s="1">
        <f ca="1">(OFFSET(O3142,0,MATCH(Customer!$J$6,'CDH &amp; HDH'!$P$11:$X$11,0)))</f>
        <v>82</v>
      </c>
      <c r="H3142" s="1" t="str">
        <f t="shared" si="585"/>
        <v>Cooling</v>
      </c>
      <c r="I3142" s="1">
        <f ca="1">OFFSET(IF($H3142="Cooling",Customer!$C$25,Customer!$C$52),E3142,D3142)</f>
        <v>72</v>
      </c>
      <c r="J3142" s="1">
        <f ca="1">OFFSET(IF($H3142="Cooling",Customer!$L$25,Customer!$L$52),$E3142,$D3142)</f>
        <v>77</v>
      </c>
      <c r="K3142" s="16">
        <f t="shared" ca="1" si="579"/>
        <v>10</v>
      </c>
      <c r="L3142" s="16">
        <f t="shared" ca="1" si="580"/>
        <v>5</v>
      </c>
      <c r="M3142" s="17">
        <f t="shared" si="586"/>
        <v>0</v>
      </c>
      <c r="N3142" s="17">
        <f t="shared" si="587"/>
        <v>0</v>
      </c>
      <c r="O3142" s="4"/>
      <c r="P3142" s="4">
        <v>78</v>
      </c>
      <c r="Q3142" s="4">
        <v>50</v>
      </c>
      <c r="R3142" s="4">
        <v>54</v>
      </c>
      <c r="S3142" s="4">
        <v>63</v>
      </c>
      <c r="T3142" s="4">
        <v>77</v>
      </c>
      <c r="U3142" s="4">
        <v>83</v>
      </c>
      <c r="V3142" s="13">
        <v>82</v>
      </c>
      <c r="W3142" s="4">
        <v>80</v>
      </c>
      <c r="X3142" s="4">
        <v>64</v>
      </c>
      <c r="Y3142">
        <f t="shared" ca="1" si="588"/>
        <v>4320</v>
      </c>
      <c r="Z3142">
        <f t="shared" ca="1" si="589"/>
        <v>2160</v>
      </c>
    </row>
    <row r="3143" spans="2:26" x14ac:dyDescent="0.25">
      <c r="B3143" s="11">
        <f t="shared" si="590"/>
        <v>44692.45833332574</v>
      </c>
      <c r="C3143" s="1">
        <f t="shared" si="581"/>
        <v>5</v>
      </c>
      <c r="D3143" s="1">
        <f t="shared" si="582"/>
        <v>3</v>
      </c>
      <c r="E3143" s="12">
        <f t="shared" si="583"/>
        <v>12</v>
      </c>
      <c r="F3143" s="124" t="str">
        <f t="shared" si="584"/>
        <v>0</v>
      </c>
      <c r="G3143" s="1">
        <f ca="1">(OFFSET(O3143,0,MATCH(Customer!$J$6,'CDH &amp; HDH'!$P$11:$X$11,0)))</f>
        <v>85</v>
      </c>
      <c r="H3143" s="1" t="str">
        <f t="shared" si="585"/>
        <v>Cooling</v>
      </c>
      <c r="I3143" s="1">
        <f ca="1">OFFSET(IF($H3143="Cooling",Customer!$C$25,Customer!$C$52),E3143,D3143)</f>
        <v>72</v>
      </c>
      <c r="J3143" s="1">
        <f ca="1">OFFSET(IF($H3143="Cooling",Customer!$L$25,Customer!$L$52),$E3143,$D3143)</f>
        <v>77</v>
      </c>
      <c r="K3143" s="16">
        <f t="shared" ca="1" si="579"/>
        <v>13</v>
      </c>
      <c r="L3143" s="16">
        <f t="shared" ca="1" si="580"/>
        <v>8</v>
      </c>
      <c r="M3143" s="17">
        <f t="shared" si="586"/>
        <v>0</v>
      </c>
      <c r="N3143" s="17">
        <f t="shared" si="587"/>
        <v>0</v>
      </c>
      <c r="O3143" s="4"/>
      <c r="P3143" s="4">
        <v>80</v>
      </c>
      <c r="Q3143" s="4">
        <v>52</v>
      </c>
      <c r="R3143" s="4">
        <v>56</v>
      </c>
      <c r="S3143" s="4">
        <v>64</v>
      </c>
      <c r="T3143" s="4">
        <v>80</v>
      </c>
      <c r="U3143" s="4">
        <v>85</v>
      </c>
      <c r="V3143" s="13">
        <v>85</v>
      </c>
      <c r="W3143" s="4">
        <v>81</v>
      </c>
      <c r="X3143" s="4">
        <v>65</v>
      </c>
      <c r="Y3143">
        <f t="shared" ca="1" si="588"/>
        <v>5616</v>
      </c>
      <c r="Z3143">
        <f t="shared" ca="1" si="589"/>
        <v>3456</v>
      </c>
    </row>
    <row r="3144" spans="2:26" x14ac:dyDescent="0.25">
      <c r="B3144" s="11">
        <f t="shared" si="590"/>
        <v>44692.499999992404</v>
      </c>
      <c r="C3144" s="1">
        <f t="shared" si="581"/>
        <v>5</v>
      </c>
      <c r="D3144" s="1">
        <f t="shared" si="582"/>
        <v>3</v>
      </c>
      <c r="E3144" s="12">
        <f t="shared" si="583"/>
        <v>13</v>
      </c>
      <c r="F3144" s="124" t="str">
        <f t="shared" si="584"/>
        <v>0</v>
      </c>
      <c r="G3144" s="1">
        <f ca="1">(OFFSET(O3144,0,MATCH(Customer!$J$6,'CDH &amp; HDH'!$P$11:$X$11,0)))</f>
        <v>83</v>
      </c>
      <c r="H3144" s="1" t="str">
        <f t="shared" si="585"/>
        <v>Cooling</v>
      </c>
      <c r="I3144" s="1">
        <f ca="1">OFFSET(IF($H3144="Cooling",Customer!$C$25,Customer!$C$52),E3144,D3144)</f>
        <v>72</v>
      </c>
      <c r="J3144" s="1">
        <f ca="1">OFFSET(IF($H3144="Cooling",Customer!$L$25,Customer!$L$52),$E3144,$D3144)</f>
        <v>77</v>
      </c>
      <c r="K3144" s="16">
        <f t="shared" ca="1" si="579"/>
        <v>11</v>
      </c>
      <c r="L3144" s="16">
        <f t="shared" ca="1" si="580"/>
        <v>6</v>
      </c>
      <c r="M3144" s="17">
        <f t="shared" si="586"/>
        <v>0</v>
      </c>
      <c r="N3144" s="17">
        <f t="shared" si="587"/>
        <v>0</v>
      </c>
      <c r="O3144" s="4"/>
      <c r="P3144" s="4">
        <v>82</v>
      </c>
      <c r="Q3144" s="4">
        <v>51</v>
      </c>
      <c r="R3144" s="4">
        <v>59</v>
      </c>
      <c r="S3144" s="4">
        <v>65</v>
      </c>
      <c r="T3144" s="4">
        <v>79</v>
      </c>
      <c r="U3144" s="4">
        <v>86</v>
      </c>
      <c r="V3144" s="13">
        <v>83</v>
      </c>
      <c r="W3144" s="4">
        <v>81</v>
      </c>
      <c r="X3144" s="4">
        <v>64</v>
      </c>
      <c r="Y3144">
        <f t="shared" ca="1" si="588"/>
        <v>4752</v>
      </c>
      <c r="Z3144">
        <f t="shared" ca="1" si="589"/>
        <v>2592</v>
      </c>
    </row>
    <row r="3145" spans="2:26" x14ac:dyDescent="0.25">
      <c r="B3145" s="11">
        <f t="shared" si="590"/>
        <v>44692.541666659068</v>
      </c>
      <c r="C3145" s="1">
        <f t="shared" si="581"/>
        <v>5</v>
      </c>
      <c r="D3145" s="1">
        <f t="shared" si="582"/>
        <v>3</v>
      </c>
      <c r="E3145" s="12">
        <f t="shared" si="583"/>
        <v>14</v>
      </c>
      <c r="F3145" s="124" t="str">
        <f t="shared" si="584"/>
        <v>0</v>
      </c>
      <c r="G3145" s="1">
        <f ca="1">(OFFSET(O3145,0,MATCH(Customer!$J$6,'CDH &amp; HDH'!$P$11:$X$11,0)))</f>
        <v>83</v>
      </c>
      <c r="H3145" s="1" t="str">
        <f t="shared" si="585"/>
        <v>Cooling</v>
      </c>
      <c r="I3145" s="1">
        <f ca="1">OFFSET(IF($H3145="Cooling",Customer!$C$25,Customer!$C$52),E3145,D3145)</f>
        <v>72</v>
      </c>
      <c r="J3145" s="1">
        <f ca="1">OFFSET(IF($H3145="Cooling",Customer!$L$25,Customer!$L$52),$E3145,$D3145)</f>
        <v>77</v>
      </c>
      <c r="K3145" s="16">
        <f t="shared" ca="1" si="579"/>
        <v>11</v>
      </c>
      <c r="L3145" s="16">
        <f t="shared" ca="1" si="580"/>
        <v>6</v>
      </c>
      <c r="M3145" s="17">
        <f t="shared" si="586"/>
        <v>0</v>
      </c>
      <c r="N3145" s="17">
        <f t="shared" si="587"/>
        <v>0</v>
      </c>
      <c r="O3145" s="4"/>
      <c r="P3145" s="4">
        <v>83</v>
      </c>
      <c r="Q3145" s="4">
        <v>52</v>
      </c>
      <c r="R3145" s="4">
        <v>61</v>
      </c>
      <c r="S3145" s="4">
        <v>65</v>
      </c>
      <c r="T3145" s="4">
        <v>79</v>
      </c>
      <c r="U3145" s="4">
        <v>86</v>
      </c>
      <c r="V3145" s="13">
        <v>83</v>
      </c>
      <c r="W3145" s="4">
        <v>83</v>
      </c>
      <c r="X3145" s="4">
        <v>65</v>
      </c>
      <c r="Y3145">
        <f t="shared" ca="1" si="588"/>
        <v>4752</v>
      </c>
      <c r="Z3145">
        <f t="shared" ca="1" si="589"/>
        <v>2592</v>
      </c>
    </row>
    <row r="3146" spans="2:26" x14ac:dyDescent="0.25">
      <c r="B3146" s="11">
        <f t="shared" si="590"/>
        <v>44692.583333325732</v>
      </c>
      <c r="C3146" s="1">
        <f t="shared" si="581"/>
        <v>5</v>
      </c>
      <c r="D3146" s="1">
        <f t="shared" si="582"/>
        <v>3</v>
      </c>
      <c r="E3146" s="12">
        <f t="shared" si="583"/>
        <v>15</v>
      </c>
      <c r="F3146" s="124" t="str">
        <f t="shared" si="584"/>
        <v>0</v>
      </c>
      <c r="G3146" s="1">
        <f ca="1">(OFFSET(O3146,0,MATCH(Customer!$J$6,'CDH &amp; HDH'!$P$11:$X$11,0)))</f>
        <v>85</v>
      </c>
      <c r="H3146" s="1" t="str">
        <f t="shared" si="585"/>
        <v>Cooling</v>
      </c>
      <c r="I3146" s="1">
        <f ca="1">OFFSET(IF($H3146="Cooling",Customer!$C$25,Customer!$C$52),E3146,D3146)</f>
        <v>72</v>
      </c>
      <c r="J3146" s="1">
        <f ca="1">OFFSET(IF($H3146="Cooling",Customer!$L$25,Customer!$L$52),$E3146,$D3146)</f>
        <v>77</v>
      </c>
      <c r="K3146" s="16">
        <f t="shared" ca="1" si="579"/>
        <v>13</v>
      </c>
      <c r="L3146" s="16">
        <f t="shared" ca="1" si="580"/>
        <v>8</v>
      </c>
      <c r="M3146" s="17">
        <f t="shared" si="586"/>
        <v>0</v>
      </c>
      <c r="N3146" s="17">
        <f t="shared" si="587"/>
        <v>0</v>
      </c>
      <c r="O3146" s="4"/>
      <c r="P3146" s="4">
        <v>83</v>
      </c>
      <c r="Q3146" s="4">
        <v>50</v>
      </c>
      <c r="R3146" s="4">
        <v>62</v>
      </c>
      <c r="S3146" s="4">
        <v>68</v>
      </c>
      <c r="T3146" s="4">
        <v>82</v>
      </c>
      <c r="U3146" s="4">
        <v>85</v>
      </c>
      <c r="V3146" s="13">
        <v>85</v>
      </c>
      <c r="W3146" s="4">
        <v>83</v>
      </c>
      <c r="X3146" s="4">
        <v>67</v>
      </c>
      <c r="Y3146">
        <f t="shared" ca="1" si="588"/>
        <v>5616</v>
      </c>
      <c r="Z3146">
        <f t="shared" ca="1" si="589"/>
        <v>3456</v>
      </c>
    </row>
    <row r="3147" spans="2:26" x14ac:dyDescent="0.25">
      <c r="B3147" s="11">
        <f t="shared" si="590"/>
        <v>44692.624999992397</v>
      </c>
      <c r="C3147" s="1">
        <f t="shared" si="581"/>
        <v>5</v>
      </c>
      <c r="D3147" s="1">
        <f t="shared" si="582"/>
        <v>3</v>
      </c>
      <c r="E3147" s="12">
        <f t="shared" si="583"/>
        <v>16</v>
      </c>
      <c r="F3147" s="124" t="str">
        <f t="shared" si="584"/>
        <v>0</v>
      </c>
      <c r="G3147" s="1">
        <f ca="1">(OFFSET(O3147,0,MATCH(Customer!$J$6,'CDH &amp; HDH'!$P$11:$X$11,0)))</f>
        <v>87</v>
      </c>
      <c r="H3147" s="1" t="str">
        <f t="shared" si="585"/>
        <v>Cooling</v>
      </c>
      <c r="I3147" s="1">
        <f ca="1">OFFSET(IF($H3147="Cooling",Customer!$C$25,Customer!$C$52),E3147,D3147)</f>
        <v>72</v>
      </c>
      <c r="J3147" s="1">
        <f ca="1">OFFSET(IF($H3147="Cooling",Customer!$L$25,Customer!$L$52),$E3147,$D3147)</f>
        <v>77</v>
      </c>
      <c r="K3147" s="16">
        <f t="shared" ca="1" si="579"/>
        <v>15</v>
      </c>
      <c r="L3147" s="16">
        <f t="shared" ca="1" si="580"/>
        <v>10</v>
      </c>
      <c r="M3147" s="17">
        <f t="shared" si="586"/>
        <v>0</v>
      </c>
      <c r="N3147" s="17">
        <f t="shared" si="587"/>
        <v>0</v>
      </c>
      <c r="O3147" s="4"/>
      <c r="P3147" s="4">
        <v>85</v>
      </c>
      <c r="Q3147" s="4">
        <v>50</v>
      </c>
      <c r="R3147" s="4">
        <v>64</v>
      </c>
      <c r="S3147" s="4">
        <v>68</v>
      </c>
      <c r="T3147" s="4">
        <v>81</v>
      </c>
      <c r="U3147" s="4">
        <v>86</v>
      </c>
      <c r="V3147" s="13">
        <v>87</v>
      </c>
      <c r="W3147" s="4">
        <v>83</v>
      </c>
      <c r="X3147" s="4">
        <v>67</v>
      </c>
      <c r="Y3147">
        <f t="shared" ca="1" si="588"/>
        <v>6480</v>
      </c>
      <c r="Z3147">
        <f t="shared" ca="1" si="589"/>
        <v>4320</v>
      </c>
    </row>
    <row r="3148" spans="2:26" x14ac:dyDescent="0.25">
      <c r="B3148" s="11">
        <f t="shared" si="590"/>
        <v>44692.666666659061</v>
      </c>
      <c r="C3148" s="1">
        <f t="shared" si="581"/>
        <v>5</v>
      </c>
      <c r="D3148" s="1">
        <f t="shared" si="582"/>
        <v>3</v>
      </c>
      <c r="E3148" s="12">
        <f t="shared" si="583"/>
        <v>17</v>
      </c>
      <c r="F3148" s="124" t="str">
        <f t="shared" si="584"/>
        <v>0</v>
      </c>
      <c r="G3148" s="1">
        <f ca="1">(OFFSET(O3148,0,MATCH(Customer!$J$6,'CDH &amp; HDH'!$P$11:$X$11,0)))</f>
        <v>85</v>
      </c>
      <c r="H3148" s="1" t="str">
        <f t="shared" si="585"/>
        <v>Cooling</v>
      </c>
      <c r="I3148" s="1">
        <f ca="1">OFFSET(IF($H3148="Cooling",Customer!$C$25,Customer!$C$52),E3148,D3148)</f>
        <v>72</v>
      </c>
      <c r="J3148" s="1">
        <f ca="1">OFFSET(IF($H3148="Cooling",Customer!$L$25,Customer!$L$52),$E3148,$D3148)</f>
        <v>77</v>
      </c>
      <c r="K3148" s="16">
        <f t="shared" ref="K3148:K3211" ca="1" si="591">IF($H3148="Heating",0,MAX(0,$G3148-I3148))</f>
        <v>13</v>
      </c>
      <c r="L3148" s="16">
        <f t="shared" ref="L3148:L3211" ca="1" si="592">IF($H3148="Heating",0,MAX(0,$G3148-J3148))</f>
        <v>8</v>
      </c>
      <c r="M3148" s="17">
        <f t="shared" si="586"/>
        <v>0</v>
      </c>
      <c r="N3148" s="17">
        <f t="shared" si="587"/>
        <v>0</v>
      </c>
      <c r="O3148" s="4"/>
      <c r="P3148" s="4">
        <v>84</v>
      </c>
      <c r="Q3148" s="4">
        <v>48</v>
      </c>
      <c r="R3148" s="4">
        <v>62</v>
      </c>
      <c r="S3148" s="4">
        <v>67</v>
      </c>
      <c r="T3148" s="4">
        <v>78</v>
      </c>
      <c r="U3148" s="4">
        <v>84</v>
      </c>
      <c r="V3148" s="13">
        <v>85</v>
      </c>
      <c r="W3148" s="4">
        <v>83</v>
      </c>
      <c r="X3148" s="4">
        <v>65</v>
      </c>
      <c r="Y3148">
        <f t="shared" ca="1" si="588"/>
        <v>5616</v>
      </c>
      <c r="Z3148">
        <f t="shared" ca="1" si="589"/>
        <v>3456</v>
      </c>
    </row>
    <row r="3149" spans="2:26" x14ac:dyDescent="0.25">
      <c r="B3149" s="11">
        <f t="shared" si="590"/>
        <v>44692.708333325725</v>
      </c>
      <c r="C3149" s="1">
        <f t="shared" ref="C3149:C3212" si="593">MONTH(B3149)</f>
        <v>5</v>
      </c>
      <c r="D3149" s="1">
        <f t="shared" ref="D3149:D3212" si="594">WEEKDAY(B3149,2)</f>
        <v>3</v>
      </c>
      <c r="E3149" s="12">
        <f t="shared" ref="E3149:E3212" si="595">HOUR(B3149)+1</f>
        <v>18</v>
      </c>
      <c r="F3149" s="124" t="str">
        <f t="shared" ref="F3149:F3212" si="596">IF(AND(C3149&gt;5,C3149&lt;9,D3149&lt;6,E3149&gt;14,E3149&lt;19),"1",IF(AND(OR(E3149=8,E3149=9,E3149=19,E3149=20),C3149&lt;3,D3149&lt;6),"1","0"))</f>
        <v>0</v>
      </c>
      <c r="G3149" s="1">
        <f ca="1">(OFFSET(O3149,0,MATCH(Customer!$J$6,'CDH &amp; HDH'!$P$11:$X$11,0)))</f>
        <v>79</v>
      </c>
      <c r="H3149" s="1" t="str">
        <f t="shared" ref="H3149:H3212" si="597">IF(AND(C3149&gt;=5,C3149&lt;=9),"Cooling","Heating")</f>
        <v>Cooling</v>
      </c>
      <c r="I3149" s="1">
        <f ca="1">OFFSET(IF($H3149="Cooling",Customer!$C$25,Customer!$C$52),E3149,D3149)</f>
        <v>72</v>
      </c>
      <c r="J3149" s="1">
        <f ca="1">OFFSET(IF($H3149="Cooling",Customer!$L$25,Customer!$L$52),$E3149,$D3149)</f>
        <v>77</v>
      </c>
      <c r="K3149" s="16">
        <f t="shared" ca="1" si="591"/>
        <v>7</v>
      </c>
      <c r="L3149" s="16">
        <f t="shared" ca="1" si="592"/>
        <v>2</v>
      </c>
      <c r="M3149" s="17">
        <f t="shared" ref="M3149:M3212" si="598">IF($H3149="Cooling",0,MAX(0,I3149-$G3149))</f>
        <v>0</v>
      </c>
      <c r="N3149" s="17">
        <f t="shared" ref="N3149:N3212" si="599">IF($H3149="Cooling",0,MAX(0,J3149-$G3149))</f>
        <v>0</v>
      </c>
      <c r="O3149" s="4"/>
      <c r="P3149" s="4">
        <v>83</v>
      </c>
      <c r="Q3149" s="4">
        <v>49</v>
      </c>
      <c r="R3149" s="4">
        <v>60</v>
      </c>
      <c r="S3149" s="4">
        <v>64</v>
      </c>
      <c r="T3149" s="4">
        <v>78</v>
      </c>
      <c r="U3149" s="4">
        <v>83</v>
      </c>
      <c r="V3149" s="13">
        <v>79</v>
      </c>
      <c r="W3149" s="4">
        <v>82</v>
      </c>
      <c r="X3149" s="4">
        <v>64</v>
      </c>
      <c r="Y3149">
        <f t="shared" ref="Y3149:Y3212" ca="1" si="600">1.08*400*K3149</f>
        <v>3024</v>
      </c>
      <c r="Z3149">
        <f t="shared" ref="Z3149:Z3212" ca="1" si="601">1.08*400*L3149</f>
        <v>864</v>
      </c>
    </row>
    <row r="3150" spans="2:26" x14ac:dyDescent="0.25">
      <c r="B3150" s="11">
        <f t="shared" ref="B3150:B3213" si="602">B3149+1/24</f>
        <v>44692.749999992389</v>
      </c>
      <c r="C3150" s="1">
        <f t="shared" si="593"/>
        <v>5</v>
      </c>
      <c r="D3150" s="1">
        <f t="shared" si="594"/>
        <v>3</v>
      </c>
      <c r="E3150" s="12">
        <f t="shared" si="595"/>
        <v>19</v>
      </c>
      <c r="F3150" s="124" t="str">
        <f t="shared" si="596"/>
        <v>0</v>
      </c>
      <c r="G3150" s="1">
        <f ca="1">(OFFSET(O3150,0,MATCH(Customer!$J$6,'CDH &amp; HDH'!$P$11:$X$11,0)))</f>
        <v>75</v>
      </c>
      <c r="H3150" s="1" t="str">
        <f t="shared" si="597"/>
        <v>Cooling</v>
      </c>
      <c r="I3150" s="1">
        <f ca="1">OFFSET(IF($H3150="Cooling",Customer!$C$25,Customer!$C$52),E3150,D3150)</f>
        <v>78</v>
      </c>
      <c r="J3150" s="1">
        <f ca="1">OFFSET(IF($H3150="Cooling",Customer!$L$25,Customer!$L$52),$E3150,$D3150)</f>
        <v>80</v>
      </c>
      <c r="K3150" s="16">
        <f t="shared" ca="1" si="591"/>
        <v>0</v>
      </c>
      <c r="L3150" s="16">
        <f t="shared" ca="1" si="592"/>
        <v>0</v>
      </c>
      <c r="M3150" s="17">
        <f t="shared" si="598"/>
        <v>0</v>
      </c>
      <c r="N3150" s="17">
        <f t="shared" si="599"/>
        <v>0</v>
      </c>
      <c r="O3150" s="4"/>
      <c r="P3150" s="4">
        <v>81</v>
      </c>
      <c r="Q3150" s="4">
        <v>48</v>
      </c>
      <c r="R3150" s="4">
        <v>58</v>
      </c>
      <c r="S3150" s="4">
        <v>62</v>
      </c>
      <c r="T3150" s="4">
        <v>75</v>
      </c>
      <c r="U3150" s="4">
        <v>79</v>
      </c>
      <c r="V3150" s="13">
        <v>75</v>
      </c>
      <c r="W3150" s="4">
        <v>79</v>
      </c>
      <c r="X3150" s="4">
        <v>61</v>
      </c>
      <c r="Y3150">
        <f t="shared" ca="1" si="600"/>
        <v>0</v>
      </c>
      <c r="Z3150">
        <f t="shared" ca="1" si="601"/>
        <v>0</v>
      </c>
    </row>
    <row r="3151" spans="2:26" x14ac:dyDescent="0.25">
      <c r="B3151" s="11">
        <f t="shared" si="602"/>
        <v>44692.791666659054</v>
      </c>
      <c r="C3151" s="1">
        <f t="shared" si="593"/>
        <v>5</v>
      </c>
      <c r="D3151" s="1">
        <f t="shared" si="594"/>
        <v>3</v>
      </c>
      <c r="E3151" s="12">
        <f t="shared" si="595"/>
        <v>20</v>
      </c>
      <c r="F3151" s="124" t="str">
        <f t="shared" si="596"/>
        <v>0</v>
      </c>
      <c r="G3151" s="1">
        <f ca="1">(OFFSET(O3151,0,MATCH(Customer!$J$6,'CDH &amp; HDH'!$P$11:$X$11,0)))</f>
        <v>73</v>
      </c>
      <c r="H3151" s="1" t="str">
        <f t="shared" si="597"/>
        <v>Cooling</v>
      </c>
      <c r="I3151" s="1">
        <f ca="1">OFFSET(IF($H3151="Cooling",Customer!$C$25,Customer!$C$52),E3151,D3151)</f>
        <v>78</v>
      </c>
      <c r="J3151" s="1">
        <f ca="1">OFFSET(IF($H3151="Cooling",Customer!$L$25,Customer!$L$52),$E3151,$D3151)</f>
        <v>80</v>
      </c>
      <c r="K3151" s="16">
        <f t="shared" ca="1" si="591"/>
        <v>0</v>
      </c>
      <c r="L3151" s="16">
        <f t="shared" ca="1" si="592"/>
        <v>0</v>
      </c>
      <c r="M3151" s="17">
        <f t="shared" si="598"/>
        <v>0</v>
      </c>
      <c r="N3151" s="17">
        <f t="shared" si="599"/>
        <v>0</v>
      </c>
      <c r="O3151" s="4"/>
      <c r="P3151" s="4">
        <v>76</v>
      </c>
      <c r="Q3151" s="4">
        <v>46</v>
      </c>
      <c r="R3151" s="4">
        <v>56</v>
      </c>
      <c r="S3151" s="4">
        <v>61</v>
      </c>
      <c r="T3151" s="4">
        <v>73</v>
      </c>
      <c r="U3151" s="4">
        <v>76</v>
      </c>
      <c r="V3151" s="13">
        <v>73</v>
      </c>
      <c r="W3151" s="4">
        <v>76</v>
      </c>
      <c r="X3151" s="4">
        <v>56</v>
      </c>
      <c r="Y3151">
        <f t="shared" ca="1" si="600"/>
        <v>0</v>
      </c>
      <c r="Z3151">
        <f t="shared" ca="1" si="601"/>
        <v>0</v>
      </c>
    </row>
    <row r="3152" spans="2:26" x14ac:dyDescent="0.25">
      <c r="B3152" s="11">
        <f t="shared" si="602"/>
        <v>44692.833333325718</v>
      </c>
      <c r="C3152" s="1">
        <f t="shared" si="593"/>
        <v>5</v>
      </c>
      <c r="D3152" s="1">
        <f t="shared" si="594"/>
        <v>3</v>
      </c>
      <c r="E3152" s="12">
        <f t="shared" si="595"/>
        <v>21</v>
      </c>
      <c r="F3152" s="124" t="str">
        <f t="shared" si="596"/>
        <v>0</v>
      </c>
      <c r="G3152" s="1">
        <f ca="1">(OFFSET(O3152,0,MATCH(Customer!$J$6,'CDH &amp; HDH'!$P$11:$X$11,0)))</f>
        <v>71</v>
      </c>
      <c r="H3152" s="1" t="str">
        <f t="shared" si="597"/>
        <v>Cooling</v>
      </c>
      <c r="I3152" s="1">
        <f ca="1">OFFSET(IF($H3152="Cooling",Customer!$C$25,Customer!$C$52),E3152,D3152)</f>
        <v>78</v>
      </c>
      <c r="J3152" s="1">
        <f ca="1">OFFSET(IF($H3152="Cooling",Customer!$L$25,Customer!$L$52),$E3152,$D3152)</f>
        <v>80</v>
      </c>
      <c r="K3152" s="16">
        <f t="shared" ca="1" si="591"/>
        <v>0</v>
      </c>
      <c r="L3152" s="16">
        <f t="shared" ca="1" si="592"/>
        <v>0</v>
      </c>
      <c r="M3152" s="17">
        <f t="shared" si="598"/>
        <v>0</v>
      </c>
      <c r="N3152" s="17">
        <f t="shared" si="599"/>
        <v>0</v>
      </c>
      <c r="O3152" s="4"/>
      <c r="P3152" s="4">
        <v>74</v>
      </c>
      <c r="Q3152" s="4">
        <v>45</v>
      </c>
      <c r="R3152" s="4">
        <v>55</v>
      </c>
      <c r="S3152" s="4">
        <v>60</v>
      </c>
      <c r="T3152" s="4">
        <v>73</v>
      </c>
      <c r="U3152" s="4">
        <v>73</v>
      </c>
      <c r="V3152" s="13">
        <v>71</v>
      </c>
      <c r="W3152" s="4">
        <v>74</v>
      </c>
      <c r="X3152" s="4">
        <v>51</v>
      </c>
      <c r="Y3152">
        <f t="shared" ca="1" si="600"/>
        <v>0</v>
      </c>
      <c r="Z3152">
        <f t="shared" ca="1" si="601"/>
        <v>0</v>
      </c>
    </row>
    <row r="3153" spans="2:26" x14ac:dyDescent="0.25">
      <c r="B3153" s="11">
        <f t="shared" si="602"/>
        <v>44692.874999992382</v>
      </c>
      <c r="C3153" s="1">
        <f t="shared" si="593"/>
        <v>5</v>
      </c>
      <c r="D3153" s="1">
        <f t="shared" si="594"/>
        <v>3</v>
      </c>
      <c r="E3153" s="12">
        <f t="shared" si="595"/>
        <v>22</v>
      </c>
      <c r="F3153" s="124" t="str">
        <f t="shared" si="596"/>
        <v>0</v>
      </c>
      <c r="G3153" s="1">
        <f ca="1">(OFFSET(O3153,0,MATCH(Customer!$J$6,'CDH &amp; HDH'!$P$11:$X$11,0)))</f>
        <v>71</v>
      </c>
      <c r="H3153" s="1" t="str">
        <f t="shared" si="597"/>
        <v>Cooling</v>
      </c>
      <c r="I3153" s="1">
        <f ca="1">OFFSET(IF($H3153="Cooling",Customer!$C$25,Customer!$C$52),E3153,D3153)</f>
        <v>78</v>
      </c>
      <c r="J3153" s="1">
        <f ca="1">OFFSET(IF($H3153="Cooling",Customer!$L$25,Customer!$L$52),$E3153,$D3153)</f>
        <v>80</v>
      </c>
      <c r="K3153" s="16">
        <f t="shared" ca="1" si="591"/>
        <v>0</v>
      </c>
      <c r="L3153" s="16">
        <f t="shared" ca="1" si="592"/>
        <v>0</v>
      </c>
      <c r="M3153" s="17">
        <f t="shared" si="598"/>
        <v>0</v>
      </c>
      <c r="N3153" s="17">
        <f t="shared" si="599"/>
        <v>0</v>
      </c>
      <c r="O3153" s="4"/>
      <c r="P3153" s="4">
        <v>74</v>
      </c>
      <c r="Q3153" s="4">
        <v>45</v>
      </c>
      <c r="R3153" s="4">
        <v>53</v>
      </c>
      <c r="S3153" s="4">
        <v>58</v>
      </c>
      <c r="T3153" s="4">
        <v>72</v>
      </c>
      <c r="U3153" s="4">
        <v>70</v>
      </c>
      <c r="V3153" s="13">
        <v>71</v>
      </c>
      <c r="W3153" s="4">
        <v>74</v>
      </c>
      <c r="X3153" s="4">
        <v>48</v>
      </c>
      <c r="Y3153">
        <f t="shared" ca="1" si="600"/>
        <v>0</v>
      </c>
      <c r="Z3153">
        <f t="shared" ca="1" si="601"/>
        <v>0</v>
      </c>
    </row>
    <row r="3154" spans="2:26" x14ac:dyDescent="0.25">
      <c r="B3154" s="11">
        <f t="shared" si="602"/>
        <v>44692.916666659046</v>
      </c>
      <c r="C3154" s="1">
        <f t="shared" si="593"/>
        <v>5</v>
      </c>
      <c r="D3154" s="1">
        <f t="shared" si="594"/>
        <v>3</v>
      </c>
      <c r="E3154" s="12">
        <f t="shared" si="595"/>
        <v>23</v>
      </c>
      <c r="F3154" s="124" t="str">
        <f t="shared" si="596"/>
        <v>0</v>
      </c>
      <c r="G3154" s="1">
        <f ca="1">(OFFSET(O3154,0,MATCH(Customer!$J$6,'CDH &amp; HDH'!$P$11:$X$11,0)))</f>
        <v>69</v>
      </c>
      <c r="H3154" s="1" t="str">
        <f t="shared" si="597"/>
        <v>Cooling</v>
      </c>
      <c r="I3154" s="1">
        <f ca="1">OFFSET(IF($H3154="Cooling",Customer!$C$25,Customer!$C$52),E3154,D3154)</f>
        <v>78</v>
      </c>
      <c r="J3154" s="1">
        <f ca="1">OFFSET(IF($H3154="Cooling",Customer!$L$25,Customer!$L$52),$E3154,$D3154)</f>
        <v>80</v>
      </c>
      <c r="K3154" s="16">
        <f t="shared" ca="1" si="591"/>
        <v>0</v>
      </c>
      <c r="L3154" s="16">
        <f t="shared" ca="1" si="592"/>
        <v>0</v>
      </c>
      <c r="M3154" s="17">
        <f t="shared" si="598"/>
        <v>0</v>
      </c>
      <c r="N3154" s="17">
        <f t="shared" si="599"/>
        <v>0</v>
      </c>
      <c r="O3154" s="4"/>
      <c r="P3154" s="4">
        <v>69</v>
      </c>
      <c r="Q3154" s="4">
        <v>44</v>
      </c>
      <c r="R3154" s="4">
        <v>53</v>
      </c>
      <c r="S3154" s="4">
        <v>54</v>
      </c>
      <c r="T3154" s="4">
        <v>72</v>
      </c>
      <c r="U3154" s="4">
        <v>71</v>
      </c>
      <c r="V3154" s="13">
        <v>69</v>
      </c>
      <c r="W3154" s="4">
        <v>73</v>
      </c>
      <c r="X3154" s="4">
        <v>48</v>
      </c>
      <c r="Y3154">
        <f t="shared" ca="1" si="600"/>
        <v>0</v>
      </c>
      <c r="Z3154">
        <f t="shared" ca="1" si="601"/>
        <v>0</v>
      </c>
    </row>
    <row r="3155" spans="2:26" x14ac:dyDescent="0.25">
      <c r="B3155" s="11">
        <f t="shared" si="602"/>
        <v>44692.958333325711</v>
      </c>
      <c r="C3155" s="1">
        <f t="shared" si="593"/>
        <v>5</v>
      </c>
      <c r="D3155" s="1">
        <f t="shared" si="594"/>
        <v>3</v>
      </c>
      <c r="E3155" s="12">
        <f t="shared" si="595"/>
        <v>24</v>
      </c>
      <c r="F3155" s="124" t="str">
        <f t="shared" si="596"/>
        <v>0</v>
      </c>
      <c r="G3155" s="1">
        <f ca="1">(OFFSET(O3155,0,MATCH(Customer!$J$6,'CDH &amp; HDH'!$P$11:$X$11,0)))</f>
        <v>68</v>
      </c>
      <c r="H3155" s="1" t="str">
        <f t="shared" si="597"/>
        <v>Cooling</v>
      </c>
      <c r="I3155" s="1">
        <f ca="1">OFFSET(IF($H3155="Cooling",Customer!$C$25,Customer!$C$52),E3155,D3155)</f>
        <v>78</v>
      </c>
      <c r="J3155" s="1">
        <f ca="1">OFFSET(IF($H3155="Cooling",Customer!$L$25,Customer!$L$52),$E3155,$D3155)</f>
        <v>80</v>
      </c>
      <c r="K3155" s="16">
        <f t="shared" ca="1" si="591"/>
        <v>0</v>
      </c>
      <c r="L3155" s="16">
        <f t="shared" ca="1" si="592"/>
        <v>0</v>
      </c>
      <c r="M3155" s="17">
        <f t="shared" si="598"/>
        <v>0</v>
      </c>
      <c r="N3155" s="17">
        <f t="shared" si="599"/>
        <v>0</v>
      </c>
      <c r="O3155" s="4"/>
      <c r="P3155" s="4">
        <v>67</v>
      </c>
      <c r="Q3155" s="4">
        <v>43</v>
      </c>
      <c r="R3155" s="4">
        <v>53</v>
      </c>
      <c r="S3155" s="4">
        <v>52</v>
      </c>
      <c r="T3155" s="4">
        <v>71</v>
      </c>
      <c r="U3155" s="4">
        <v>70</v>
      </c>
      <c r="V3155" s="13">
        <v>68</v>
      </c>
      <c r="W3155" s="4">
        <v>72</v>
      </c>
      <c r="X3155" s="4">
        <v>46</v>
      </c>
      <c r="Y3155">
        <f t="shared" ca="1" si="600"/>
        <v>0</v>
      </c>
      <c r="Z3155">
        <f t="shared" ca="1" si="601"/>
        <v>0</v>
      </c>
    </row>
    <row r="3156" spans="2:26" x14ac:dyDescent="0.25">
      <c r="B3156" s="11">
        <f t="shared" si="602"/>
        <v>44692.999999992375</v>
      </c>
      <c r="C3156" s="1">
        <f t="shared" si="593"/>
        <v>5</v>
      </c>
      <c r="D3156" s="1">
        <f t="shared" si="594"/>
        <v>4</v>
      </c>
      <c r="E3156" s="12">
        <f t="shared" si="595"/>
        <v>1</v>
      </c>
      <c r="F3156" s="124" t="str">
        <f t="shared" si="596"/>
        <v>0</v>
      </c>
      <c r="G3156" s="1">
        <f ca="1">(OFFSET(O3156,0,MATCH(Customer!$J$6,'CDH &amp; HDH'!$P$11:$X$11,0)))</f>
        <v>67</v>
      </c>
      <c r="H3156" s="1" t="str">
        <f t="shared" si="597"/>
        <v>Cooling</v>
      </c>
      <c r="I3156" s="1">
        <f ca="1">OFFSET(IF($H3156="Cooling",Customer!$C$25,Customer!$C$52),E3156,D3156)</f>
        <v>78</v>
      </c>
      <c r="J3156" s="1">
        <f ca="1">OFFSET(IF($H3156="Cooling",Customer!$L$25,Customer!$L$52),$E3156,$D3156)</f>
        <v>80</v>
      </c>
      <c r="K3156" s="16">
        <f t="shared" ca="1" si="591"/>
        <v>0</v>
      </c>
      <c r="L3156" s="16">
        <f t="shared" ca="1" si="592"/>
        <v>0</v>
      </c>
      <c r="M3156" s="17">
        <f t="shared" si="598"/>
        <v>0</v>
      </c>
      <c r="N3156" s="17">
        <f t="shared" si="599"/>
        <v>0</v>
      </c>
      <c r="O3156" s="4"/>
      <c r="P3156" s="4">
        <v>60</v>
      </c>
      <c r="Q3156" s="4">
        <v>40</v>
      </c>
      <c r="R3156" s="4">
        <v>53</v>
      </c>
      <c r="S3156" s="4">
        <v>50</v>
      </c>
      <c r="T3156" s="4">
        <v>70</v>
      </c>
      <c r="U3156" s="4">
        <v>69</v>
      </c>
      <c r="V3156" s="13">
        <v>67</v>
      </c>
      <c r="W3156" s="4">
        <v>70</v>
      </c>
      <c r="X3156" s="4">
        <v>43</v>
      </c>
      <c r="Y3156">
        <f t="shared" ca="1" si="600"/>
        <v>0</v>
      </c>
      <c r="Z3156">
        <f t="shared" ca="1" si="601"/>
        <v>0</v>
      </c>
    </row>
    <row r="3157" spans="2:26" x14ac:dyDescent="0.25">
      <c r="B3157" s="11">
        <f t="shared" si="602"/>
        <v>44693.041666659039</v>
      </c>
      <c r="C3157" s="1">
        <f t="shared" si="593"/>
        <v>5</v>
      </c>
      <c r="D3157" s="1">
        <f t="shared" si="594"/>
        <v>4</v>
      </c>
      <c r="E3157" s="12">
        <f t="shared" si="595"/>
        <v>2</v>
      </c>
      <c r="F3157" s="124" t="str">
        <f t="shared" si="596"/>
        <v>0</v>
      </c>
      <c r="G3157" s="1">
        <f ca="1">(OFFSET(O3157,0,MATCH(Customer!$J$6,'CDH &amp; HDH'!$P$11:$X$11,0)))</f>
        <v>66</v>
      </c>
      <c r="H3157" s="1" t="str">
        <f t="shared" si="597"/>
        <v>Cooling</v>
      </c>
      <c r="I3157" s="1">
        <f ca="1">OFFSET(IF($H3157="Cooling",Customer!$C$25,Customer!$C$52),E3157,D3157)</f>
        <v>78</v>
      </c>
      <c r="J3157" s="1">
        <f ca="1">OFFSET(IF($H3157="Cooling",Customer!$L$25,Customer!$L$52),$E3157,$D3157)</f>
        <v>80</v>
      </c>
      <c r="K3157" s="16">
        <f t="shared" ca="1" si="591"/>
        <v>0</v>
      </c>
      <c r="L3157" s="16">
        <f t="shared" ca="1" si="592"/>
        <v>0</v>
      </c>
      <c r="M3157" s="17">
        <f t="shared" si="598"/>
        <v>0</v>
      </c>
      <c r="N3157" s="17">
        <f t="shared" si="599"/>
        <v>0</v>
      </c>
      <c r="O3157" s="4"/>
      <c r="P3157" s="4">
        <v>62</v>
      </c>
      <c r="Q3157" s="4">
        <v>42</v>
      </c>
      <c r="R3157" s="4">
        <v>52</v>
      </c>
      <c r="S3157" s="4">
        <v>48</v>
      </c>
      <c r="T3157" s="4">
        <v>69</v>
      </c>
      <c r="U3157" s="4">
        <v>66</v>
      </c>
      <c r="V3157" s="13">
        <v>66</v>
      </c>
      <c r="W3157" s="4">
        <v>67</v>
      </c>
      <c r="X3157" s="4">
        <v>41</v>
      </c>
      <c r="Y3157">
        <f t="shared" ca="1" si="600"/>
        <v>0</v>
      </c>
      <c r="Z3157">
        <f t="shared" ca="1" si="601"/>
        <v>0</v>
      </c>
    </row>
    <row r="3158" spans="2:26" x14ac:dyDescent="0.25">
      <c r="B3158" s="11">
        <f t="shared" si="602"/>
        <v>44693.083333325703</v>
      </c>
      <c r="C3158" s="1">
        <f t="shared" si="593"/>
        <v>5</v>
      </c>
      <c r="D3158" s="1">
        <f t="shared" si="594"/>
        <v>4</v>
      </c>
      <c r="E3158" s="12">
        <f t="shared" si="595"/>
        <v>3</v>
      </c>
      <c r="F3158" s="124" t="str">
        <f t="shared" si="596"/>
        <v>0</v>
      </c>
      <c r="G3158" s="1">
        <f ca="1">(OFFSET(O3158,0,MATCH(Customer!$J$6,'CDH &amp; HDH'!$P$11:$X$11,0)))</f>
        <v>67</v>
      </c>
      <c r="H3158" s="1" t="str">
        <f t="shared" si="597"/>
        <v>Cooling</v>
      </c>
      <c r="I3158" s="1">
        <f ca="1">OFFSET(IF($H3158="Cooling",Customer!$C$25,Customer!$C$52),E3158,D3158)</f>
        <v>78</v>
      </c>
      <c r="J3158" s="1">
        <f ca="1">OFFSET(IF($H3158="Cooling",Customer!$L$25,Customer!$L$52),$E3158,$D3158)</f>
        <v>80</v>
      </c>
      <c r="K3158" s="16">
        <f t="shared" ca="1" si="591"/>
        <v>0</v>
      </c>
      <c r="L3158" s="16">
        <f t="shared" ca="1" si="592"/>
        <v>0</v>
      </c>
      <c r="M3158" s="17">
        <f t="shared" si="598"/>
        <v>0</v>
      </c>
      <c r="N3158" s="17">
        <f t="shared" si="599"/>
        <v>0</v>
      </c>
      <c r="O3158" s="4"/>
      <c r="P3158" s="4">
        <v>61</v>
      </c>
      <c r="Q3158" s="4">
        <v>42</v>
      </c>
      <c r="R3158" s="4">
        <v>51</v>
      </c>
      <c r="S3158" s="4">
        <v>49</v>
      </c>
      <c r="T3158" s="4">
        <v>68</v>
      </c>
      <c r="U3158" s="4">
        <v>64</v>
      </c>
      <c r="V3158" s="13">
        <v>67</v>
      </c>
      <c r="W3158" s="4">
        <v>69</v>
      </c>
      <c r="X3158" s="4">
        <v>40</v>
      </c>
      <c r="Y3158">
        <f t="shared" ca="1" si="600"/>
        <v>0</v>
      </c>
      <c r="Z3158">
        <f t="shared" ca="1" si="601"/>
        <v>0</v>
      </c>
    </row>
    <row r="3159" spans="2:26" x14ac:dyDescent="0.25">
      <c r="B3159" s="11">
        <f t="shared" si="602"/>
        <v>44693.124999992368</v>
      </c>
      <c r="C3159" s="1">
        <f t="shared" si="593"/>
        <v>5</v>
      </c>
      <c r="D3159" s="1">
        <f t="shared" si="594"/>
        <v>4</v>
      </c>
      <c r="E3159" s="12">
        <f t="shared" si="595"/>
        <v>4</v>
      </c>
      <c r="F3159" s="124" t="str">
        <f t="shared" si="596"/>
        <v>0</v>
      </c>
      <c r="G3159" s="1">
        <f ca="1">(OFFSET(O3159,0,MATCH(Customer!$J$6,'CDH &amp; HDH'!$P$11:$X$11,0)))</f>
        <v>65</v>
      </c>
      <c r="H3159" s="1" t="str">
        <f t="shared" si="597"/>
        <v>Cooling</v>
      </c>
      <c r="I3159" s="1">
        <f ca="1">OFFSET(IF($H3159="Cooling",Customer!$C$25,Customer!$C$52),E3159,D3159)</f>
        <v>78</v>
      </c>
      <c r="J3159" s="1">
        <f ca="1">OFFSET(IF($H3159="Cooling",Customer!$L$25,Customer!$L$52),$E3159,$D3159)</f>
        <v>80</v>
      </c>
      <c r="K3159" s="16">
        <f t="shared" ca="1" si="591"/>
        <v>0</v>
      </c>
      <c r="L3159" s="16">
        <f t="shared" ca="1" si="592"/>
        <v>0</v>
      </c>
      <c r="M3159" s="17">
        <f t="shared" si="598"/>
        <v>0</v>
      </c>
      <c r="N3159" s="17">
        <f t="shared" si="599"/>
        <v>0</v>
      </c>
      <c r="O3159" s="4"/>
      <c r="P3159" s="4">
        <v>59</v>
      </c>
      <c r="Q3159" s="4">
        <v>38</v>
      </c>
      <c r="R3159" s="4">
        <v>50</v>
      </c>
      <c r="S3159" s="4">
        <v>47</v>
      </c>
      <c r="T3159" s="4">
        <v>67</v>
      </c>
      <c r="U3159" s="4">
        <v>64</v>
      </c>
      <c r="V3159" s="13">
        <v>65</v>
      </c>
      <c r="W3159" s="4">
        <v>68</v>
      </c>
      <c r="X3159" s="4">
        <v>40</v>
      </c>
      <c r="Y3159">
        <f t="shared" ca="1" si="600"/>
        <v>0</v>
      </c>
      <c r="Z3159">
        <f t="shared" ca="1" si="601"/>
        <v>0</v>
      </c>
    </row>
    <row r="3160" spans="2:26" x14ac:dyDescent="0.25">
      <c r="B3160" s="11">
        <f t="shared" si="602"/>
        <v>44693.166666659032</v>
      </c>
      <c r="C3160" s="1">
        <f t="shared" si="593"/>
        <v>5</v>
      </c>
      <c r="D3160" s="1">
        <f t="shared" si="594"/>
        <v>4</v>
      </c>
      <c r="E3160" s="12">
        <f t="shared" si="595"/>
        <v>5</v>
      </c>
      <c r="F3160" s="124" t="str">
        <f t="shared" si="596"/>
        <v>0</v>
      </c>
      <c r="G3160" s="1">
        <f ca="1">(OFFSET(O3160,0,MATCH(Customer!$J$6,'CDH &amp; HDH'!$P$11:$X$11,0)))</f>
        <v>64</v>
      </c>
      <c r="H3160" s="1" t="str">
        <f t="shared" si="597"/>
        <v>Cooling</v>
      </c>
      <c r="I3160" s="1">
        <f ca="1">OFFSET(IF($H3160="Cooling",Customer!$C$25,Customer!$C$52),E3160,D3160)</f>
        <v>78</v>
      </c>
      <c r="J3160" s="1">
        <f ca="1">OFFSET(IF($H3160="Cooling",Customer!$L$25,Customer!$L$52),$E3160,$D3160)</f>
        <v>80</v>
      </c>
      <c r="K3160" s="16">
        <f t="shared" ca="1" si="591"/>
        <v>0</v>
      </c>
      <c r="L3160" s="16">
        <f t="shared" ca="1" si="592"/>
        <v>0</v>
      </c>
      <c r="M3160" s="17">
        <f t="shared" si="598"/>
        <v>0</v>
      </c>
      <c r="N3160" s="17">
        <f t="shared" si="599"/>
        <v>0</v>
      </c>
      <c r="O3160" s="4"/>
      <c r="P3160" s="4">
        <v>57</v>
      </c>
      <c r="Q3160" s="4">
        <v>31</v>
      </c>
      <c r="R3160" s="4">
        <v>49</v>
      </c>
      <c r="S3160" s="4">
        <v>47</v>
      </c>
      <c r="T3160" s="4">
        <v>64</v>
      </c>
      <c r="U3160" s="4">
        <v>62</v>
      </c>
      <c r="V3160" s="13">
        <v>64</v>
      </c>
      <c r="W3160" s="4">
        <v>68</v>
      </c>
      <c r="X3160" s="4">
        <v>39</v>
      </c>
      <c r="Y3160">
        <f t="shared" ca="1" si="600"/>
        <v>0</v>
      </c>
      <c r="Z3160">
        <f t="shared" ca="1" si="601"/>
        <v>0</v>
      </c>
    </row>
    <row r="3161" spans="2:26" x14ac:dyDescent="0.25">
      <c r="B3161" s="11">
        <f t="shared" si="602"/>
        <v>44693.208333325696</v>
      </c>
      <c r="C3161" s="1">
        <f t="shared" si="593"/>
        <v>5</v>
      </c>
      <c r="D3161" s="1">
        <f t="shared" si="594"/>
        <v>4</v>
      </c>
      <c r="E3161" s="12">
        <f t="shared" si="595"/>
        <v>6</v>
      </c>
      <c r="F3161" s="124" t="str">
        <f t="shared" si="596"/>
        <v>0</v>
      </c>
      <c r="G3161" s="1">
        <f ca="1">(OFFSET(O3161,0,MATCH(Customer!$J$6,'CDH &amp; HDH'!$P$11:$X$11,0)))</f>
        <v>64</v>
      </c>
      <c r="H3161" s="1" t="str">
        <f t="shared" si="597"/>
        <v>Cooling</v>
      </c>
      <c r="I3161" s="1">
        <f ca="1">OFFSET(IF($H3161="Cooling",Customer!$C$25,Customer!$C$52),E3161,D3161)</f>
        <v>78</v>
      </c>
      <c r="J3161" s="1">
        <f ca="1">OFFSET(IF($H3161="Cooling",Customer!$L$25,Customer!$L$52),$E3161,$D3161)</f>
        <v>80</v>
      </c>
      <c r="K3161" s="16">
        <f t="shared" ca="1" si="591"/>
        <v>0</v>
      </c>
      <c r="L3161" s="16">
        <f t="shared" ca="1" si="592"/>
        <v>0</v>
      </c>
      <c r="M3161" s="17">
        <f t="shared" si="598"/>
        <v>0</v>
      </c>
      <c r="N3161" s="17">
        <f t="shared" si="599"/>
        <v>0</v>
      </c>
      <c r="O3161" s="4"/>
      <c r="P3161" s="4">
        <v>58</v>
      </c>
      <c r="Q3161" s="4">
        <v>34</v>
      </c>
      <c r="R3161" s="4">
        <v>49</v>
      </c>
      <c r="S3161" s="4">
        <v>47</v>
      </c>
      <c r="T3161" s="4">
        <v>66</v>
      </c>
      <c r="U3161" s="4">
        <v>65</v>
      </c>
      <c r="V3161" s="13">
        <v>64</v>
      </c>
      <c r="W3161" s="4">
        <v>68</v>
      </c>
      <c r="X3161" s="4">
        <v>41</v>
      </c>
      <c r="Y3161">
        <f t="shared" ca="1" si="600"/>
        <v>0</v>
      </c>
      <c r="Z3161">
        <f t="shared" ca="1" si="601"/>
        <v>0</v>
      </c>
    </row>
    <row r="3162" spans="2:26" x14ac:dyDescent="0.25">
      <c r="B3162" s="11">
        <f t="shared" si="602"/>
        <v>44693.24999999236</v>
      </c>
      <c r="C3162" s="1">
        <f t="shared" si="593"/>
        <v>5</v>
      </c>
      <c r="D3162" s="1">
        <f t="shared" si="594"/>
        <v>4</v>
      </c>
      <c r="E3162" s="12">
        <f t="shared" si="595"/>
        <v>7</v>
      </c>
      <c r="F3162" s="124" t="str">
        <f t="shared" si="596"/>
        <v>0</v>
      </c>
      <c r="G3162" s="1">
        <f ca="1">(OFFSET(O3162,0,MATCH(Customer!$J$6,'CDH &amp; HDH'!$P$11:$X$11,0)))</f>
        <v>66</v>
      </c>
      <c r="H3162" s="1" t="str">
        <f t="shared" si="597"/>
        <v>Cooling</v>
      </c>
      <c r="I3162" s="1">
        <f ca="1">OFFSET(IF($H3162="Cooling",Customer!$C$25,Customer!$C$52),E3162,D3162)</f>
        <v>78</v>
      </c>
      <c r="J3162" s="1">
        <f ca="1">OFFSET(IF($H3162="Cooling",Customer!$L$25,Customer!$L$52),$E3162,$D3162)</f>
        <v>80</v>
      </c>
      <c r="K3162" s="16">
        <f t="shared" ca="1" si="591"/>
        <v>0</v>
      </c>
      <c r="L3162" s="16">
        <f t="shared" ca="1" si="592"/>
        <v>0</v>
      </c>
      <c r="M3162" s="17">
        <f t="shared" si="598"/>
        <v>0</v>
      </c>
      <c r="N3162" s="17">
        <f t="shared" si="599"/>
        <v>0</v>
      </c>
      <c r="O3162" s="4"/>
      <c r="P3162" s="4">
        <v>65</v>
      </c>
      <c r="Q3162" s="4">
        <v>42</v>
      </c>
      <c r="R3162" s="4">
        <v>48</v>
      </c>
      <c r="S3162" s="4">
        <v>52</v>
      </c>
      <c r="T3162" s="4">
        <v>67</v>
      </c>
      <c r="U3162" s="4">
        <v>68</v>
      </c>
      <c r="V3162" s="13">
        <v>66</v>
      </c>
      <c r="W3162" s="4">
        <v>67</v>
      </c>
      <c r="X3162" s="4">
        <v>45</v>
      </c>
      <c r="Y3162">
        <f t="shared" ca="1" si="600"/>
        <v>0</v>
      </c>
      <c r="Z3162">
        <f t="shared" ca="1" si="601"/>
        <v>0</v>
      </c>
    </row>
    <row r="3163" spans="2:26" x14ac:dyDescent="0.25">
      <c r="B3163" s="11">
        <f t="shared" si="602"/>
        <v>44693.291666659024</v>
      </c>
      <c r="C3163" s="1">
        <f t="shared" si="593"/>
        <v>5</v>
      </c>
      <c r="D3163" s="1">
        <f t="shared" si="594"/>
        <v>4</v>
      </c>
      <c r="E3163" s="12">
        <f t="shared" si="595"/>
        <v>8</v>
      </c>
      <c r="F3163" s="124" t="str">
        <f t="shared" si="596"/>
        <v>0</v>
      </c>
      <c r="G3163" s="1">
        <f ca="1">(OFFSET(O3163,0,MATCH(Customer!$J$6,'CDH &amp; HDH'!$P$11:$X$11,0)))</f>
        <v>69</v>
      </c>
      <c r="H3163" s="1" t="str">
        <f t="shared" si="597"/>
        <v>Cooling</v>
      </c>
      <c r="I3163" s="1">
        <f ca="1">OFFSET(IF($H3163="Cooling",Customer!$C$25,Customer!$C$52),E3163,D3163)</f>
        <v>72</v>
      </c>
      <c r="J3163" s="1">
        <f ca="1">OFFSET(IF($H3163="Cooling",Customer!$L$25,Customer!$L$52),$E3163,$D3163)</f>
        <v>77</v>
      </c>
      <c r="K3163" s="16">
        <f t="shared" ca="1" si="591"/>
        <v>0</v>
      </c>
      <c r="L3163" s="16">
        <f t="shared" ca="1" si="592"/>
        <v>0</v>
      </c>
      <c r="M3163" s="17">
        <f t="shared" si="598"/>
        <v>0</v>
      </c>
      <c r="N3163" s="17">
        <f t="shared" si="599"/>
        <v>0</v>
      </c>
      <c r="O3163" s="4"/>
      <c r="P3163" s="4">
        <v>72</v>
      </c>
      <c r="Q3163" s="4">
        <v>47</v>
      </c>
      <c r="R3163" s="4">
        <v>50</v>
      </c>
      <c r="S3163" s="4">
        <v>55</v>
      </c>
      <c r="T3163" s="4">
        <v>69</v>
      </c>
      <c r="U3163" s="4">
        <v>71</v>
      </c>
      <c r="V3163" s="13">
        <v>69</v>
      </c>
      <c r="W3163" s="4">
        <v>69</v>
      </c>
      <c r="X3163" s="4">
        <v>51</v>
      </c>
      <c r="Y3163">
        <f t="shared" ca="1" si="600"/>
        <v>0</v>
      </c>
      <c r="Z3163">
        <f t="shared" ca="1" si="601"/>
        <v>0</v>
      </c>
    </row>
    <row r="3164" spans="2:26" x14ac:dyDescent="0.25">
      <c r="B3164" s="11">
        <f t="shared" si="602"/>
        <v>44693.333333325689</v>
      </c>
      <c r="C3164" s="1">
        <f t="shared" si="593"/>
        <v>5</v>
      </c>
      <c r="D3164" s="1">
        <f t="shared" si="594"/>
        <v>4</v>
      </c>
      <c r="E3164" s="12">
        <f t="shared" si="595"/>
        <v>9</v>
      </c>
      <c r="F3164" s="124" t="str">
        <f t="shared" si="596"/>
        <v>0</v>
      </c>
      <c r="G3164" s="1">
        <f ca="1">(OFFSET(O3164,0,MATCH(Customer!$J$6,'CDH &amp; HDH'!$P$11:$X$11,0)))</f>
        <v>74</v>
      </c>
      <c r="H3164" s="1" t="str">
        <f t="shared" si="597"/>
        <v>Cooling</v>
      </c>
      <c r="I3164" s="1">
        <f ca="1">OFFSET(IF($H3164="Cooling",Customer!$C$25,Customer!$C$52),E3164,D3164)</f>
        <v>72</v>
      </c>
      <c r="J3164" s="1">
        <f ca="1">OFFSET(IF($H3164="Cooling",Customer!$L$25,Customer!$L$52),$E3164,$D3164)</f>
        <v>77</v>
      </c>
      <c r="K3164" s="16">
        <f t="shared" ca="1" si="591"/>
        <v>2</v>
      </c>
      <c r="L3164" s="16">
        <f t="shared" ca="1" si="592"/>
        <v>0</v>
      </c>
      <c r="M3164" s="17">
        <f t="shared" si="598"/>
        <v>0</v>
      </c>
      <c r="N3164" s="17">
        <f t="shared" si="599"/>
        <v>0</v>
      </c>
      <c r="O3164" s="4"/>
      <c r="P3164" s="4">
        <v>77</v>
      </c>
      <c r="Q3164" s="4">
        <v>51</v>
      </c>
      <c r="R3164" s="4">
        <v>52</v>
      </c>
      <c r="S3164" s="4">
        <v>57</v>
      </c>
      <c r="T3164" s="4">
        <v>71</v>
      </c>
      <c r="U3164" s="4">
        <v>76</v>
      </c>
      <c r="V3164" s="13">
        <v>74</v>
      </c>
      <c r="W3164" s="4">
        <v>68</v>
      </c>
      <c r="X3164" s="4">
        <v>55</v>
      </c>
      <c r="Y3164">
        <f t="shared" ca="1" si="600"/>
        <v>864</v>
      </c>
      <c r="Z3164">
        <f t="shared" ca="1" si="601"/>
        <v>0</v>
      </c>
    </row>
    <row r="3165" spans="2:26" x14ac:dyDescent="0.25">
      <c r="B3165" s="11">
        <f t="shared" si="602"/>
        <v>44693.374999992353</v>
      </c>
      <c r="C3165" s="1">
        <f t="shared" si="593"/>
        <v>5</v>
      </c>
      <c r="D3165" s="1">
        <f t="shared" si="594"/>
        <v>4</v>
      </c>
      <c r="E3165" s="12">
        <f t="shared" si="595"/>
        <v>10</v>
      </c>
      <c r="F3165" s="124" t="str">
        <f t="shared" si="596"/>
        <v>0</v>
      </c>
      <c r="G3165" s="1">
        <f ca="1">(OFFSET(O3165,0,MATCH(Customer!$J$6,'CDH &amp; HDH'!$P$11:$X$11,0)))</f>
        <v>76</v>
      </c>
      <c r="H3165" s="1" t="str">
        <f t="shared" si="597"/>
        <v>Cooling</v>
      </c>
      <c r="I3165" s="1">
        <f ca="1">OFFSET(IF($H3165="Cooling",Customer!$C$25,Customer!$C$52),E3165,D3165)</f>
        <v>72</v>
      </c>
      <c r="J3165" s="1">
        <f ca="1">OFFSET(IF($H3165="Cooling",Customer!$L$25,Customer!$L$52),$E3165,$D3165)</f>
        <v>77</v>
      </c>
      <c r="K3165" s="16">
        <f t="shared" ca="1" si="591"/>
        <v>4</v>
      </c>
      <c r="L3165" s="16">
        <f t="shared" ca="1" si="592"/>
        <v>0</v>
      </c>
      <c r="M3165" s="17">
        <f t="shared" si="598"/>
        <v>0</v>
      </c>
      <c r="N3165" s="17">
        <f t="shared" si="599"/>
        <v>0</v>
      </c>
      <c r="O3165" s="4"/>
      <c r="P3165" s="4">
        <v>79</v>
      </c>
      <c r="Q3165" s="4">
        <v>56</v>
      </c>
      <c r="R3165" s="4">
        <v>54</v>
      </c>
      <c r="S3165" s="4">
        <v>60</v>
      </c>
      <c r="T3165" s="4">
        <v>74</v>
      </c>
      <c r="U3165" s="4">
        <v>80</v>
      </c>
      <c r="V3165" s="13">
        <v>76</v>
      </c>
      <c r="W3165" s="4">
        <v>67</v>
      </c>
      <c r="X3165" s="4">
        <v>61</v>
      </c>
      <c r="Y3165">
        <f t="shared" ca="1" si="600"/>
        <v>1728</v>
      </c>
      <c r="Z3165">
        <f t="shared" ca="1" si="601"/>
        <v>0</v>
      </c>
    </row>
    <row r="3166" spans="2:26" x14ac:dyDescent="0.25">
      <c r="B3166" s="11">
        <f t="shared" si="602"/>
        <v>44693.416666659017</v>
      </c>
      <c r="C3166" s="1">
        <f t="shared" si="593"/>
        <v>5</v>
      </c>
      <c r="D3166" s="1">
        <f t="shared" si="594"/>
        <v>4</v>
      </c>
      <c r="E3166" s="12">
        <f t="shared" si="595"/>
        <v>11</v>
      </c>
      <c r="F3166" s="124" t="str">
        <f t="shared" si="596"/>
        <v>0</v>
      </c>
      <c r="G3166" s="1">
        <f ca="1">(OFFSET(O3166,0,MATCH(Customer!$J$6,'CDH &amp; HDH'!$P$11:$X$11,0)))</f>
        <v>79</v>
      </c>
      <c r="H3166" s="1" t="str">
        <f t="shared" si="597"/>
        <v>Cooling</v>
      </c>
      <c r="I3166" s="1">
        <f ca="1">OFFSET(IF($H3166="Cooling",Customer!$C$25,Customer!$C$52),E3166,D3166)</f>
        <v>72</v>
      </c>
      <c r="J3166" s="1">
        <f ca="1">OFFSET(IF($H3166="Cooling",Customer!$L$25,Customer!$L$52),$E3166,$D3166)</f>
        <v>77</v>
      </c>
      <c r="K3166" s="16">
        <f t="shared" ca="1" si="591"/>
        <v>7</v>
      </c>
      <c r="L3166" s="16">
        <f t="shared" ca="1" si="592"/>
        <v>2</v>
      </c>
      <c r="M3166" s="17">
        <f t="shared" si="598"/>
        <v>0</v>
      </c>
      <c r="N3166" s="17">
        <f t="shared" si="599"/>
        <v>0</v>
      </c>
      <c r="O3166" s="4"/>
      <c r="P3166" s="4">
        <v>81</v>
      </c>
      <c r="Q3166" s="4">
        <v>60</v>
      </c>
      <c r="R3166" s="4">
        <v>58</v>
      </c>
      <c r="S3166" s="4">
        <v>60</v>
      </c>
      <c r="T3166" s="4">
        <v>76</v>
      </c>
      <c r="U3166" s="4">
        <v>84</v>
      </c>
      <c r="V3166" s="13">
        <v>79</v>
      </c>
      <c r="W3166" s="4">
        <v>59</v>
      </c>
      <c r="X3166" s="4">
        <v>64</v>
      </c>
      <c r="Y3166">
        <f t="shared" ca="1" si="600"/>
        <v>3024</v>
      </c>
      <c r="Z3166">
        <f t="shared" ca="1" si="601"/>
        <v>864</v>
      </c>
    </row>
    <row r="3167" spans="2:26" x14ac:dyDescent="0.25">
      <c r="B3167" s="11">
        <f t="shared" si="602"/>
        <v>44693.458333325681</v>
      </c>
      <c r="C3167" s="1">
        <f t="shared" si="593"/>
        <v>5</v>
      </c>
      <c r="D3167" s="1">
        <f t="shared" si="594"/>
        <v>4</v>
      </c>
      <c r="E3167" s="12">
        <f t="shared" si="595"/>
        <v>12</v>
      </c>
      <c r="F3167" s="124" t="str">
        <f t="shared" si="596"/>
        <v>0</v>
      </c>
      <c r="G3167" s="1">
        <f ca="1">(OFFSET(O3167,0,MATCH(Customer!$J$6,'CDH &amp; HDH'!$P$11:$X$11,0)))</f>
        <v>82</v>
      </c>
      <c r="H3167" s="1" t="str">
        <f t="shared" si="597"/>
        <v>Cooling</v>
      </c>
      <c r="I3167" s="1">
        <f ca="1">OFFSET(IF($H3167="Cooling",Customer!$C$25,Customer!$C$52),E3167,D3167)</f>
        <v>72</v>
      </c>
      <c r="J3167" s="1">
        <f ca="1">OFFSET(IF($H3167="Cooling",Customer!$L$25,Customer!$L$52),$E3167,$D3167)</f>
        <v>77</v>
      </c>
      <c r="K3167" s="16">
        <f t="shared" ca="1" si="591"/>
        <v>10</v>
      </c>
      <c r="L3167" s="16">
        <f t="shared" ca="1" si="592"/>
        <v>5</v>
      </c>
      <c r="M3167" s="17">
        <f t="shared" si="598"/>
        <v>0</v>
      </c>
      <c r="N3167" s="17">
        <f t="shared" si="599"/>
        <v>0</v>
      </c>
      <c r="O3167" s="4"/>
      <c r="P3167" s="4">
        <v>78</v>
      </c>
      <c r="Q3167" s="4">
        <v>62</v>
      </c>
      <c r="R3167" s="4">
        <v>61</v>
      </c>
      <c r="S3167" s="4">
        <v>63</v>
      </c>
      <c r="T3167" s="4">
        <v>78</v>
      </c>
      <c r="U3167" s="4">
        <v>83</v>
      </c>
      <c r="V3167" s="13">
        <v>82</v>
      </c>
      <c r="W3167" s="4">
        <v>56</v>
      </c>
      <c r="X3167" s="4">
        <v>66</v>
      </c>
      <c r="Y3167">
        <f t="shared" ca="1" si="600"/>
        <v>4320</v>
      </c>
      <c r="Z3167">
        <f t="shared" ca="1" si="601"/>
        <v>2160</v>
      </c>
    </row>
    <row r="3168" spans="2:26" x14ac:dyDescent="0.25">
      <c r="B3168" s="11">
        <f t="shared" si="602"/>
        <v>44693.499999992346</v>
      </c>
      <c r="C3168" s="1">
        <f t="shared" si="593"/>
        <v>5</v>
      </c>
      <c r="D3168" s="1">
        <f t="shared" si="594"/>
        <v>4</v>
      </c>
      <c r="E3168" s="12">
        <f t="shared" si="595"/>
        <v>13</v>
      </c>
      <c r="F3168" s="124" t="str">
        <f t="shared" si="596"/>
        <v>0</v>
      </c>
      <c r="G3168" s="1">
        <f ca="1">(OFFSET(O3168,0,MATCH(Customer!$J$6,'CDH &amp; HDH'!$P$11:$X$11,0)))</f>
        <v>78</v>
      </c>
      <c r="H3168" s="1" t="str">
        <f t="shared" si="597"/>
        <v>Cooling</v>
      </c>
      <c r="I3168" s="1">
        <f ca="1">OFFSET(IF($H3168="Cooling",Customer!$C$25,Customer!$C$52),E3168,D3168)</f>
        <v>72</v>
      </c>
      <c r="J3168" s="1">
        <f ca="1">OFFSET(IF($H3168="Cooling",Customer!$L$25,Customer!$L$52),$E3168,$D3168)</f>
        <v>77</v>
      </c>
      <c r="K3168" s="16">
        <f t="shared" ca="1" si="591"/>
        <v>6</v>
      </c>
      <c r="L3168" s="16">
        <f t="shared" ca="1" si="592"/>
        <v>1</v>
      </c>
      <c r="M3168" s="17">
        <f t="shared" si="598"/>
        <v>0</v>
      </c>
      <c r="N3168" s="17">
        <f t="shared" si="599"/>
        <v>0</v>
      </c>
      <c r="O3168" s="4"/>
      <c r="P3168" s="4">
        <v>79</v>
      </c>
      <c r="Q3168" s="4">
        <v>65</v>
      </c>
      <c r="R3168" s="4">
        <v>65</v>
      </c>
      <c r="S3168" s="4">
        <v>64</v>
      </c>
      <c r="T3168" s="4">
        <v>80</v>
      </c>
      <c r="U3168" s="4">
        <v>83</v>
      </c>
      <c r="V3168" s="13">
        <v>78</v>
      </c>
      <c r="W3168" s="4">
        <v>55</v>
      </c>
      <c r="X3168" s="4">
        <v>69</v>
      </c>
      <c r="Y3168">
        <f t="shared" ca="1" si="600"/>
        <v>2592</v>
      </c>
      <c r="Z3168">
        <f t="shared" ca="1" si="601"/>
        <v>432</v>
      </c>
    </row>
    <row r="3169" spans="2:26" x14ac:dyDescent="0.25">
      <c r="B3169" s="11">
        <f t="shared" si="602"/>
        <v>44693.54166665901</v>
      </c>
      <c r="C3169" s="1">
        <f t="shared" si="593"/>
        <v>5</v>
      </c>
      <c r="D3169" s="1">
        <f t="shared" si="594"/>
        <v>4</v>
      </c>
      <c r="E3169" s="12">
        <f t="shared" si="595"/>
        <v>14</v>
      </c>
      <c r="F3169" s="124" t="str">
        <f t="shared" si="596"/>
        <v>0</v>
      </c>
      <c r="G3169" s="1">
        <f ca="1">(OFFSET(O3169,0,MATCH(Customer!$J$6,'CDH &amp; HDH'!$P$11:$X$11,0)))</f>
        <v>72</v>
      </c>
      <c r="H3169" s="1" t="str">
        <f t="shared" si="597"/>
        <v>Cooling</v>
      </c>
      <c r="I3169" s="1">
        <f ca="1">OFFSET(IF($H3169="Cooling",Customer!$C$25,Customer!$C$52),E3169,D3169)</f>
        <v>72</v>
      </c>
      <c r="J3169" s="1">
        <f ca="1">OFFSET(IF($H3169="Cooling",Customer!$L$25,Customer!$L$52),$E3169,$D3169)</f>
        <v>77</v>
      </c>
      <c r="K3169" s="16">
        <f t="shared" ca="1" si="591"/>
        <v>0</v>
      </c>
      <c r="L3169" s="16">
        <f t="shared" ca="1" si="592"/>
        <v>0</v>
      </c>
      <c r="M3169" s="17">
        <f t="shared" si="598"/>
        <v>0</v>
      </c>
      <c r="N3169" s="17">
        <f t="shared" si="599"/>
        <v>0</v>
      </c>
      <c r="O3169" s="4"/>
      <c r="P3169" s="4">
        <v>73</v>
      </c>
      <c r="Q3169" s="4">
        <v>67</v>
      </c>
      <c r="R3169" s="4">
        <v>63</v>
      </c>
      <c r="S3169" s="4">
        <v>66</v>
      </c>
      <c r="T3169" s="4">
        <v>79</v>
      </c>
      <c r="U3169" s="4">
        <v>79</v>
      </c>
      <c r="V3169" s="13">
        <v>72</v>
      </c>
      <c r="W3169" s="4">
        <v>56</v>
      </c>
      <c r="X3169" s="4">
        <v>71</v>
      </c>
      <c r="Y3169">
        <f t="shared" ca="1" si="600"/>
        <v>0</v>
      </c>
      <c r="Z3169">
        <f t="shared" ca="1" si="601"/>
        <v>0</v>
      </c>
    </row>
    <row r="3170" spans="2:26" x14ac:dyDescent="0.25">
      <c r="B3170" s="11">
        <f t="shared" si="602"/>
        <v>44693.583333325674</v>
      </c>
      <c r="C3170" s="1">
        <f t="shared" si="593"/>
        <v>5</v>
      </c>
      <c r="D3170" s="1">
        <f t="shared" si="594"/>
        <v>4</v>
      </c>
      <c r="E3170" s="12">
        <f t="shared" si="595"/>
        <v>15</v>
      </c>
      <c r="F3170" s="124" t="str">
        <f t="shared" si="596"/>
        <v>0</v>
      </c>
      <c r="G3170" s="1">
        <f ca="1">(OFFSET(O3170,0,MATCH(Customer!$J$6,'CDH &amp; HDH'!$P$11:$X$11,0)))</f>
        <v>73</v>
      </c>
      <c r="H3170" s="1" t="str">
        <f t="shared" si="597"/>
        <v>Cooling</v>
      </c>
      <c r="I3170" s="1">
        <f ca="1">OFFSET(IF($H3170="Cooling",Customer!$C$25,Customer!$C$52),E3170,D3170)</f>
        <v>72</v>
      </c>
      <c r="J3170" s="1">
        <f ca="1">OFFSET(IF($H3170="Cooling",Customer!$L$25,Customer!$L$52),$E3170,$D3170)</f>
        <v>77</v>
      </c>
      <c r="K3170" s="16">
        <f t="shared" ca="1" si="591"/>
        <v>1</v>
      </c>
      <c r="L3170" s="16">
        <f t="shared" ca="1" si="592"/>
        <v>0</v>
      </c>
      <c r="M3170" s="17">
        <f t="shared" si="598"/>
        <v>0</v>
      </c>
      <c r="N3170" s="17">
        <f t="shared" si="599"/>
        <v>0</v>
      </c>
      <c r="O3170" s="4"/>
      <c r="P3170" s="4">
        <v>66</v>
      </c>
      <c r="Q3170" s="4">
        <v>68</v>
      </c>
      <c r="R3170" s="4">
        <v>62</v>
      </c>
      <c r="S3170" s="4">
        <v>64</v>
      </c>
      <c r="T3170" s="4">
        <v>76</v>
      </c>
      <c r="U3170" s="4">
        <v>81</v>
      </c>
      <c r="V3170" s="13">
        <v>73</v>
      </c>
      <c r="W3170" s="4">
        <v>61</v>
      </c>
      <c r="X3170" s="4">
        <v>73</v>
      </c>
      <c r="Y3170">
        <f t="shared" ca="1" si="600"/>
        <v>432</v>
      </c>
      <c r="Z3170">
        <f t="shared" ca="1" si="601"/>
        <v>0</v>
      </c>
    </row>
    <row r="3171" spans="2:26" x14ac:dyDescent="0.25">
      <c r="B3171" s="11">
        <f t="shared" si="602"/>
        <v>44693.624999992338</v>
      </c>
      <c r="C3171" s="1">
        <f t="shared" si="593"/>
        <v>5</v>
      </c>
      <c r="D3171" s="1">
        <f t="shared" si="594"/>
        <v>4</v>
      </c>
      <c r="E3171" s="12">
        <f t="shared" si="595"/>
        <v>16</v>
      </c>
      <c r="F3171" s="124" t="str">
        <f t="shared" si="596"/>
        <v>0</v>
      </c>
      <c r="G3171" s="1">
        <f ca="1">(OFFSET(O3171,0,MATCH(Customer!$J$6,'CDH &amp; HDH'!$P$11:$X$11,0)))</f>
        <v>79</v>
      </c>
      <c r="H3171" s="1" t="str">
        <f t="shared" si="597"/>
        <v>Cooling</v>
      </c>
      <c r="I3171" s="1">
        <f ca="1">OFFSET(IF($H3171="Cooling",Customer!$C$25,Customer!$C$52),E3171,D3171)</f>
        <v>72</v>
      </c>
      <c r="J3171" s="1">
        <f ca="1">OFFSET(IF($H3171="Cooling",Customer!$L$25,Customer!$L$52),$E3171,$D3171)</f>
        <v>77</v>
      </c>
      <c r="K3171" s="16">
        <f t="shared" ca="1" si="591"/>
        <v>7</v>
      </c>
      <c r="L3171" s="16">
        <f t="shared" ca="1" si="592"/>
        <v>2</v>
      </c>
      <c r="M3171" s="17">
        <f t="shared" si="598"/>
        <v>0</v>
      </c>
      <c r="N3171" s="17">
        <f t="shared" si="599"/>
        <v>0</v>
      </c>
      <c r="O3171" s="4"/>
      <c r="P3171" s="4">
        <v>65</v>
      </c>
      <c r="Q3171" s="4">
        <v>69</v>
      </c>
      <c r="R3171" s="4">
        <v>60</v>
      </c>
      <c r="S3171" s="4">
        <v>65</v>
      </c>
      <c r="T3171" s="4">
        <v>76</v>
      </c>
      <c r="U3171" s="4">
        <v>80</v>
      </c>
      <c r="V3171" s="13">
        <v>79</v>
      </c>
      <c r="W3171" s="4">
        <v>64</v>
      </c>
      <c r="X3171" s="4">
        <v>72</v>
      </c>
      <c r="Y3171">
        <f t="shared" ca="1" si="600"/>
        <v>3024</v>
      </c>
      <c r="Z3171">
        <f t="shared" ca="1" si="601"/>
        <v>864</v>
      </c>
    </row>
    <row r="3172" spans="2:26" x14ac:dyDescent="0.25">
      <c r="B3172" s="11">
        <f t="shared" si="602"/>
        <v>44693.666666659003</v>
      </c>
      <c r="C3172" s="1">
        <f t="shared" si="593"/>
        <v>5</v>
      </c>
      <c r="D3172" s="1">
        <f t="shared" si="594"/>
        <v>4</v>
      </c>
      <c r="E3172" s="12">
        <f t="shared" si="595"/>
        <v>17</v>
      </c>
      <c r="F3172" s="124" t="str">
        <f t="shared" si="596"/>
        <v>0</v>
      </c>
      <c r="G3172" s="1">
        <f ca="1">(OFFSET(O3172,0,MATCH(Customer!$J$6,'CDH &amp; HDH'!$P$11:$X$11,0)))</f>
        <v>77</v>
      </c>
      <c r="H3172" s="1" t="str">
        <f t="shared" si="597"/>
        <v>Cooling</v>
      </c>
      <c r="I3172" s="1">
        <f ca="1">OFFSET(IF($H3172="Cooling",Customer!$C$25,Customer!$C$52),E3172,D3172)</f>
        <v>72</v>
      </c>
      <c r="J3172" s="1">
        <f ca="1">OFFSET(IF($H3172="Cooling",Customer!$L$25,Customer!$L$52),$E3172,$D3172)</f>
        <v>77</v>
      </c>
      <c r="K3172" s="16">
        <f t="shared" ca="1" si="591"/>
        <v>5</v>
      </c>
      <c r="L3172" s="16">
        <f t="shared" ca="1" si="592"/>
        <v>0</v>
      </c>
      <c r="M3172" s="17">
        <f t="shared" si="598"/>
        <v>0</v>
      </c>
      <c r="N3172" s="17">
        <f t="shared" si="599"/>
        <v>0</v>
      </c>
      <c r="O3172" s="4"/>
      <c r="P3172" s="4">
        <v>66</v>
      </c>
      <c r="Q3172" s="4">
        <v>68</v>
      </c>
      <c r="R3172" s="4">
        <v>60</v>
      </c>
      <c r="S3172" s="4">
        <v>64</v>
      </c>
      <c r="T3172" s="4">
        <v>73</v>
      </c>
      <c r="U3172" s="4">
        <v>77</v>
      </c>
      <c r="V3172" s="13">
        <v>77</v>
      </c>
      <c r="W3172" s="4">
        <v>65</v>
      </c>
      <c r="X3172" s="4">
        <v>72</v>
      </c>
      <c r="Y3172">
        <f t="shared" ca="1" si="600"/>
        <v>2160</v>
      </c>
      <c r="Z3172">
        <f t="shared" ca="1" si="601"/>
        <v>0</v>
      </c>
    </row>
    <row r="3173" spans="2:26" x14ac:dyDescent="0.25">
      <c r="B3173" s="11">
        <f t="shared" si="602"/>
        <v>44693.708333325667</v>
      </c>
      <c r="C3173" s="1">
        <f t="shared" si="593"/>
        <v>5</v>
      </c>
      <c r="D3173" s="1">
        <f t="shared" si="594"/>
        <v>4</v>
      </c>
      <c r="E3173" s="12">
        <f t="shared" si="595"/>
        <v>18</v>
      </c>
      <c r="F3173" s="124" t="str">
        <f t="shared" si="596"/>
        <v>0</v>
      </c>
      <c r="G3173" s="1">
        <f ca="1">(OFFSET(O3173,0,MATCH(Customer!$J$6,'CDH &amp; HDH'!$P$11:$X$11,0)))</f>
        <v>65</v>
      </c>
      <c r="H3173" s="1" t="str">
        <f t="shared" si="597"/>
        <v>Cooling</v>
      </c>
      <c r="I3173" s="1">
        <f ca="1">OFFSET(IF($H3173="Cooling",Customer!$C$25,Customer!$C$52),E3173,D3173)</f>
        <v>72</v>
      </c>
      <c r="J3173" s="1">
        <f ca="1">OFFSET(IF($H3173="Cooling",Customer!$L$25,Customer!$L$52),$E3173,$D3173)</f>
        <v>77</v>
      </c>
      <c r="K3173" s="16">
        <f t="shared" ca="1" si="591"/>
        <v>0</v>
      </c>
      <c r="L3173" s="16">
        <f t="shared" ca="1" si="592"/>
        <v>0</v>
      </c>
      <c r="M3173" s="17">
        <f t="shared" si="598"/>
        <v>0</v>
      </c>
      <c r="N3173" s="17">
        <f t="shared" si="599"/>
        <v>0</v>
      </c>
      <c r="O3173" s="4"/>
      <c r="P3173" s="4">
        <v>66</v>
      </c>
      <c r="Q3173" s="4">
        <v>68</v>
      </c>
      <c r="R3173" s="4">
        <v>59</v>
      </c>
      <c r="S3173" s="4">
        <v>63</v>
      </c>
      <c r="T3173" s="4">
        <v>66</v>
      </c>
      <c r="U3173" s="4">
        <v>77</v>
      </c>
      <c r="V3173" s="13">
        <v>65</v>
      </c>
      <c r="W3173" s="4">
        <v>63</v>
      </c>
      <c r="X3173" s="4">
        <v>71</v>
      </c>
      <c r="Y3173">
        <f t="shared" ca="1" si="600"/>
        <v>0</v>
      </c>
      <c r="Z3173">
        <f t="shared" ca="1" si="601"/>
        <v>0</v>
      </c>
    </row>
    <row r="3174" spans="2:26" x14ac:dyDescent="0.25">
      <c r="B3174" s="11">
        <f t="shared" si="602"/>
        <v>44693.749999992331</v>
      </c>
      <c r="C3174" s="1">
        <f t="shared" si="593"/>
        <v>5</v>
      </c>
      <c r="D3174" s="1">
        <f t="shared" si="594"/>
        <v>4</v>
      </c>
      <c r="E3174" s="12">
        <f t="shared" si="595"/>
        <v>19</v>
      </c>
      <c r="F3174" s="124" t="str">
        <f t="shared" si="596"/>
        <v>0</v>
      </c>
      <c r="G3174" s="1">
        <f ca="1">(OFFSET(O3174,0,MATCH(Customer!$J$6,'CDH &amp; HDH'!$P$11:$X$11,0)))</f>
        <v>64</v>
      </c>
      <c r="H3174" s="1" t="str">
        <f t="shared" si="597"/>
        <v>Cooling</v>
      </c>
      <c r="I3174" s="1">
        <f ca="1">OFFSET(IF($H3174="Cooling",Customer!$C$25,Customer!$C$52),E3174,D3174)</f>
        <v>78</v>
      </c>
      <c r="J3174" s="1">
        <f ca="1">OFFSET(IF($H3174="Cooling",Customer!$L$25,Customer!$L$52),$E3174,$D3174)</f>
        <v>80</v>
      </c>
      <c r="K3174" s="16">
        <f t="shared" ca="1" si="591"/>
        <v>0</v>
      </c>
      <c r="L3174" s="16">
        <f t="shared" ca="1" si="592"/>
        <v>0</v>
      </c>
      <c r="M3174" s="17">
        <f t="shared" si="598"/>
        <v>0</v>
      </c>
      <c r="N3174" s="17">
        <f t="shared" si="599"/>
        <v>0</v>
      </c>
      <c r="O3174" s="4"/>
      <c r="P3174" s="4">
        <v>65</v>
      </c>
      <c r="Q3174" s="4">
        <v>65</v>
      </c>
      <c r="R3174" s="4">
        <v>59</v>
      </c>
      <c r="S3174" s="4">
        <v>60</v>
      </c>
      <c r="T3174" s="4">
        <v>66</v>
      </c>
      <c r="U3174" s="4">
        <v>76</v>
      </c>
      <c r="V3174" s="13">
        <v>64</v>
      </c>
      <c r="W3174" s="4">
        <v>60</v>
      </c>
      <c r="X3174" s="4">
        <v>69</v>
      </c>
      <c r="Y3174">
        <f t="shared" ca="1" si="600"/>
        <v>0</v>
      </c>
      <c r="Z3174">
        <f t="shared" ca="1" si="601"/>
        <v>0</v>
      </c>
    </row>
    <row r="3175" spans="2:26" x14ac:dyDescent="0.25">
      <c r="B3175" s="11">
        <f t="shared" si="602"/>
        <v>44693.791666658995</v>
      </c>
      <c r="C3175" s="1">
        <f t="shared" si="593"/>
        <v>5</v>
      </c>
      <c r="D3175" s="1">
        <f t="shared" si="594"/>
        <v>4</v>
      </c>
      <c r="E3175" s="12">
        <f t="shared" si="595"/>
        <v>20</v>
      </c>
      <c r="F3175" s="124" t="str">
        <f t="shared" si="596"/>
        <v>0</v>
      </c>
      <c r="G3175" s="1">
        <f ca="1">(OFFSET(O3175,0,MATCH(Customer!$J$6,'CDH &amp; HDH'!$P$11:$X$11,0)))</f>
        <v>65</v>
      </c>
      <c r="H3175" s="1" t="str">
        <f t="shared" si="597"/>
        <v>Cooling</v>
      </c>
      <c r="I3175" s="1">
        <f ca="1">OFFSET(IF($H3175="Cooling",Customer!$C$25,Customer!$C$52),E3175,D3175)</f>
        <v>78</v>
      </c>
      <c r="J3175" s="1">
        <f ca="1">OFFSET(IF($H3175="Cooling",Customer!$L$25,Customer!$L$52),$E3175,$D3175)</f>
        <v>80</v>
      </c>
      <c r="K3175" s="16">
        <f t="shared" ca="1" si="591"/>
        <v>0</v>
      </c>
      <c r="L3175" s="16">
        <f t="shared" ca="1" si="592"/>
        <v>0</v>
      </c>
      <c r="M3175" s="17">
        <f t="shared" si="598"/>
        <v>0</v>
      </c>
      <c r="N3175" s="17">
        <f t="shared" si="599"/>
        <v>0</v>
      </c>
      <c r="O3175" s="4"/>
      <c r="P3175" s="4">
        <v>61</v>
      </c>
      <c r="Q3175" s="4">
        <v>62</v>
      </c>
      <c r="R3175" s="4">
        <v>59</v>
      </c>
      <c r="S3175" s="4">
        <v>56</v>
      </c>
      <c r="T3175" s="4">
        <v>65</v>
      </c>
      <c r="U3175" s="4">
        <v>70</v>
      </c>
      <c r="V3175" s="13">
        <v>65</v>
      </c>
      <c r="W3175" s="4">
        <v>57</v>
      </c>
      <c r="X3175" s="4">
        <v>68</v>
      </c>
      <c r="Y3175">
        <f t="shared" ca="1" si="600"/>
        <v>0</v>
      </c>
      <c r="Z3175">
        <f t="shared" ca="1" si="601"/>
        <v>0</v>
      </c>
    </row>
    <row r="3176" spans="2:26" x14ac:dyDescent="0.25">
      <c r="B3176" s="11">
        <f t="shared" si="602"/>
        <v>44693.83333332566</v>
      </c>
      <c r="C3176" s="1">
        <f t="shared" si="593"/>
        <v>5</v>
      </c>
      <c r="D3176" s="1">
        <f t="shared" si="594"/>
        <v>4</v>
      </c>
      <c r="E3176" s="12">
        <f t="shared" si="595"/>
        <v>21</v>
      </c>
      <c r="F3176" s="124" t="str">
        <f t="shared" si="596"/>
        <v>0</v>
      </c>
      <c r="G3176" s="1">
        <f ca="1">(OFFSET(O3176,0,MATCH(Customer!$J$6,'CDH &amp; HDH'!$P$11:$X$11,0)))</f>
        <v>65</v>
      </c>
      <c r="H3176" s="1" t="str">
        <f t="shared" si="597"/>
        <v>Cooling</v>
      </c>
      <c r="I3176" s="1">
        <f ca="1">OFFSET(IF($H3176="Cooling",Customer!$C$25,Customer!$C$52),E3176,D3176)</f>
        <v>78</v>
      </c>
      <c r="J3176" s="1">
        <f ca="1">OFFSET(IF($H3176="Cooling",Customer!$L$25,Customer!$L$52),$E3176,$D3176)</f>
        <v>80</v>
      </c>
      <c r="K3176" s="16">
        <f t="shared" ca="1" si="591"/>
        <v>0</v>
      </c>
      <c r="L3176" s="16">
        <f t="shared" ca="1" si="592"/>
        <v>0</v>
      </c>
      <c r="M3176" s="17">
        <f t="shared" si="598"/>
        <v>0</v>
      </c>
      <c r="N3176" s="17">
        <f t="shared" si="599"/>
        <v>0</v>
      </c>
      <c r="O3176" s="4"/>
      <c r="P3176" s="4">
        <v>57</v>
      </c>
      <c r="Q3176" s="4">
        <v>61</v>
      </c>
      <c r="R3176" s="4">
        <v>58</v>
      </c>
      <c r="S3176" s="4">
        <v>55</v>
      </c>
      <c r="T3176" s="4">
        <v>64</v>
      </c>
      <c r="U3176" s="4">
        <v>65</v>
      </c>
      <c r="V3176" s="13">
        <v>65</v>
      </c>
      <c r="W3176" s="4">
        <v>54</v>
      </c>
      <c r="X3176" s="4">
        <v>68</v>
      </c>
      <c r="Y3176">
        <f t="shared" ca="1" si="600"/>
        <v>0</v>
      </c>
      <c r="Z3176">
        <f t="shared" ca="1" si="601"/>
        <v>0</v>
      </c>
    </row>
    <row r="3177" spans="2:26" x14ac:dyDescent="0.25">
      <c r="B3177" s="11">
        <f t="shared" si="602"/>
        <v>44693.874999992324</v>
      </c>
      <c r="C3177" s="1">
        <f t="shared" si="593"/>
        <v>5</v>
      </c>
      <c r="D3177" s="1">
        <f t="shared" si="594"/>
        <v>4</v>
      </c>
      <c r="E3177" s="12">
        <f t="shared" si="595"/>
        <v>22</v>
      </c>
      <c r="F3177" s="124" t="str">
        <f t="shared" si="596"/>
        <v>0</v>
      </c>
      <c r="G3177" s="1">
        <f ca="1">(OFFSET(O3177,0,MATCH(Customer!$J$6,'CDH &amp; HDH'!$P$11:$X$11,0)))</f>
        <v>64</v>
      </c>
      <c r="H3177" s="1" t="str">
        <f t="shared" si="597"/>
        <v>Cooling</v>
      </c>
      <c r="I3177" s="1">
        <f ca="1">OFFSET(IF($H3177="Cooling",Customer!$C$25,Customer!$C$52),E3177,D3177)</f>
        <v>78</v>
      </c>
      <c r="J3177" s="1">
        <f ca="1">OFFSET(IF($H3177="Cooling",Customer!$L$25,Customer!$L$52),$E3177,$D3177)</f>
        <v>80</v>
      </c>
      <c r="K3177" s="16">
        <f t="shared" ca="1" si="591"/>
        <v>0</v>
      </c>
      <c r="L3177" s="16">
        <f t="shared" ca="1" si="592"/>
        <v>0</v>
      </c>
      <c r="M3177" s="17">
        <f t="shared" si="598"/>
        <v>0</v>
      </c>
      <c r="N3177" s="17">
        <f t="shared" si="599"/>
        <v>0</v>
      </c>
      <c r="O3177" s="4"/>
      <c r="P3177" s="4">
        <v>54</v>
      </c>
      <c r="Q3177" s="4">
        <v>61</v>
      </c>
      <c r="R3177" s="4">
        <v>58</v>
      </c>
      <c r="S3177" s="4">
        <v>52</v>
      </c>
      <c r="T3177" s="4">
        <v>64</v>
      </c>
      <c r="U3177" s="4">
        <v>63</v>
      </c>
      <c r="V3177" s="13">
        <v>64</v>
      </c>
      <c r="W3177" s="4">
        <v>52</v>
      </c>
      <c r="X3177" s="4">
        <v>67</v>
      </c>
      <c r="Y3177">
        <f t="shared" ca="1" si="600"/>
        <v>0</v>
      </c>
      <c r="Z3177">
        <f t="shared" ca="1" si="601"/>
        <v>0</v>
      </c>
    </row>
    <row r="3178" spans="2:26" x14ac:dyDescent="0.25">
      <c r="B3178" s="11">
        <f t="shared" si="602"/>
        <v>44693.916666658988</v>
      </c>
      <c r="C3178" s="1">
        <f t="shared" si="593"/>
        <v>5</v>
      </c>
      <c r="D3178" s="1">
        <f t="shared" si="594"/>
        <v>4</v>
      </c>
      <c r="E3178" s="12">
        <f t="shared" si="595"/>
        <v>23</v>
      </c>
      <c r="F3178" s="124" t="str">
        <f t="shared" si="596"/>
        <v>0</v>
      </c>
      <c r="G3178" s="1">
        <f ca="1">(OFFSET(O3178,0,MATCH(Customer!$J$6,'CDH &amp; HDH'!$P$11:$X$11,0)))</f>
        <v>60</v>
      </c>
      <c r="H3178" s="1" t="str">
        <f t="shared" si="597"/>
        <v>Cooling</v>
      </c>
      <c r="I3178" s="1">
        <f ca="1">OFFSET(IF($H3178="Cooling",Customer!$C$25,Customer!$C$52),E3178,D3178)</f>
        <v>78</v>
      </c>
      <c r="J3178" s="1">
        <f ca="1">OFFSET(IF($H3178="Cooling",Customer!$L$25,Customer!$L$52),$E3178,$D3178)</f>
        <v>80</v>
      </c>
      <c r="K3178" s="16">
        <f t="shared" ca="1" si="591"/>
        <v>0</v>
      </c>
      <c r="L3178" s="16">
        <f t="shared" ca="1" si="592"/>
        <v>0</v>
      </c>
      <c r="M3178" s="17">
        <f t="shared" si="598"/>
        <v>0</v>
      </c>
      <c r="N3178" s="17">
        <f t="shared" si="599"/>
        <v>0</v>
      </c>
      <c r="O3178" s="4"/>
      <c r="P3178" s="4">
        <v>52</v>
      </c>
      <c r="Q3178" s="4">
        <v>60</v>
      </c>
      <c r="R3178" s="4">
        <v>58</v>
      </c>
      <c r="S3178" s="4">
        <v>51</v>
      </c>
      <c r="T3178" s="4">
        <v>62</v>
      </c>
      <c r="U3178" s="4">
        <v>62</v>
      </c>
      <c r="V3178" s="13">
        <v>60</v>
      </c>
      <c r="W3178" s="4">
        <v>49</v>
      </c>
      <c r="X3178" s="4">
        <v>65</v>
      </c>
      <c r="Y3178">
        <f t="shared" ca="1" si="600"/>
        <v>0</v>
      </c>
      <c r="Z3178">
        <f t="shared" ca="1" si="601"/>
        <v>0</v>
      </c>
    </row>
    <row r="3179" spans="2:26" x14ac:dyDescent="0.25">
      <c r="B3179" s="11">
        <f t="shared" si="602"/>
        <v>44693.958333325652</v>
      </c>
      <c r="C3179" s="1">
        <f t="shared" si="593"/>
        <v>5</v>
      </c>
      <c r="D3179" s="1">
        <f t="shared" si="594"/>
        <v>4</v>
      </c>
      <c r="E3179" s="12">
        <f t="shared" si="595"/>
        <v>24</v>
      </c>
      <c r="F3179" s="124" t="str">
        <f t="shared" si="596"/>
        <v>0</v>
      </c>
      <c r="G3179" s="1">
        <f ca="1">(OFFSET(O3179,0,MATCH(Customer!$J$6,'CDH &amp; HDH'!$P$11:$X$11,0)))</f>
        <v>57</v>
      </c>
      <c r="H3179" s="1" t="str">
        <f t="shared" si="597"/>
        <v>Cooling</v>
      </c>
      <c r="I3179" s="1">
        <f ca="1">OFFSET(IF($H3179="Cooling",Customer!$C$25,Customer!$C$52),E3179,D3179)</f>
        <v>78</v>
      </c>
      <c r="J3179" s="1">
        <f ca="1">OFFSET(IF($H3179="Cooling",Customer!$L$25,Customer!$L$52),$E3179,$D3179)</f>
        <v>80</v>
      </c>
      <c r="K3179" s="16">
        <f t="shared" ca="1" si="591"/>
        <v>0</v>
      </c>
      <c r="L3179" s="16">
        <f t="shared" ca="1" si="592"/>
        <v>0</v>
      </c>
      <c r="M3179" s="17">
        <f t="shared" si="598"/>
        <v>0</v>
      </c>
      <c r="N3179" s="17">
        <f t="shared" si="599"/>
        <v>0</v>
      </c>
      <c r="O3179" s="4"/>
      <c r="P3179" s="4">
        <v>52</v>
      </c>
      <c r="Q3179" s="4">
        <v>58</v>
      </c>
      <c r="R3179" s="4">
        <v>58</v>
      </c>
      <c r="S3179" s="4">
        <v>50</v>
      </c>
      <c r="T3179" s="4">
        <v>63</v>
      </c>
      <c r="U3179" s="4">
        <v>60</v>
      </c>
      <c r="V3179" s="13">
        <v>57</v>
      </c>
      <c r="W3179" s="4">
        <v>48</v>
      </c>
      <c r="X3179" s="4">
        <v>62</v>
      </c>
      <c r="Y3179">
        <f t="shared" ca="1" si="600"/>
        <v>0</v>
      </c>
      <c r="Z3179">
        <f t="shared" ca="1" si="601"/>
        <v>0</v>
      </c>
    </row>
    <row r="3180" spans="2:26" x14ac:dyDescent="0.25">
      <c r="B3180" s="11">
        <f t="shared" si="602"/>
        <v>44693.999999992317</v>
      </c>
      <c r="C3180" s="1">
        <f t="shared" si="593"/>
        <v>5</v>
      </c>
      <c r="D3180" s="1">
        <f t="shared" si="594"/>
        <v>5</v>
      </c>
      <c r="E3180" s="12">
        <f t="shared" si="595"/>
        <v>1</v>
      </c>
      <c r="F3180" s="124" t="str">
        <f t="shared" si="596"/>
        <v>0</v>
      </c>
      <c r="G3180" s="1">
        <f ca="1">(OFFSET(O3180,0,MATCH(Customer!$J$6,'CDH &amp; HDH'!$P$11:$X$11,0)))</f>
        <v>56</v>
      </c>
      <c r="H3180" s="1" t="str">
        <f t="shared" si="597"/>
        <v>Cooling</v>
      </c>
      <c r="I3180" s="1">
        <f ca="1">OFFSET(IF($H3180="Cooling",Customer!$C$25,Customer!$C$52),E3180,D3180)</f>
        <v>78</v>
      </c>
      <c r="J3180" s="1">
        <f ca="1">OFFSET(IF($H3180="Cooling",Customer!$L$25,Customer!$L$52),$E3180,$D3180)</f>
        <v>80</v>
      </c>
      <c r="K3180" s="16">
        <f t="shared" ca="1" si="591"/>
        <v>0</v>
      </c>
      <c r="L3180" s="16">
        <f t="shared" ca="1" si="592"/>
        <v>0</v>
      </c>
      <c r="M3180" s="17">
        <f t="shared" si="598"/>
        <v>0</v>
      </c>
      <c r="N3180" s="17">
        <f t="shared" si="599"/>
        <v>0</v>
      </c>
      <c r="O3180" s="4"/>
      <c r="P3180" s="4">
        <v>51</v>
      </c>
      <c r="Q3180" s="4">
        <v>57</v>
      </c>
      <c r="R3180" s="4">
        <v>58</v>
      </c>
      <c r="S3180" s="4">
        <v>59</v>
      </c>
      <c r="T3180" s="4">
        <v>63</v>
      </c>
      <c r="U3180" s="4">
        <v>59</v>
      </c>
      <c r="V3180" s="13">
        <v>56</v>
      </c>
      <c r="W3180" s="4">
        <v>44</v>
      </c>
      <c r="X3180" s="4">
        <v>60</v>
      </c>
      <c r="Y3180">
        <f t="shared" ca="1" si="600"/>
        <v>0</v>
      </c>
      <c r="Z3180">
        <f t="shared" ca="1" si="601"/>
        <v>0</v>
      </c>
    </row>
    <row r="3181" spans="2:26" x14ac:dyDescent="0.25">
      <c r="B3181" s="11">
        <f t="shared" si="602"/>
        <v>44694.041666658981</v>
      </c>
      <c r="C3181" s="1">
        <f t="shared" si="593"/>
        <v>5</v>
      </c>
      <c r="D3181" s="1">
        <f t="shared" si="594"/>
        <v>5</v>
      </c>
      <c r="E3181" s="12">
        <f t="shared" si="595"/>
        <v>2</v>
      </c>
      <c r="F3181" s="124" t="str">
        <f t="shared" si="596"/>
        <v>0</v>
      </c>
      <c r="G3181" s="1">
        <f ca="1">(OFFSET(O3181,0,MATCH(Customer!$J$6,'CDH &amp; HDH'!$P$11:$X$11,0)))</f>
        <v>54</v>
      </c>
      <c r="H3181" s="1" t="str">
        <f t="shared" si="597"/>
        <v>Cooling</v>
      </c>
      <c r="I3181" s="1">
        <f ca="1">OFFSET(IF($H3181="Cooling",Customer!$C$25,Customer!$C$52),E3181,D3181)</f>
        <v>78</v>
      </c>
      <c r="J3181" s="1">
        <f ca="1">OFFSET(IF($H3181="Cooling",Customer!$L$25,Customer!$L$52),$E3181,$D3181)</f>
        <v>80</v>
      </c>
      <c r="K3181" s="16">
        <f t="shared" ca="1" si="591"/>
        <v>0</v>
      </c>
      <c r="L3181" s="16">
        <f t="shared" ca="1" si="592"/>
        <v>0</v>
      </c>
      <c r="M3181" s="17">
        <f t="shared" si="598"/>
        <v>0</v>
      </c>
      <c r="N3181" s="17">
        <f t="shared" si="599"/>
        <v>0</v>
      </c>
      <c r="O3181" s="4"/>
      <c r="P3181" s="4">
        <v>51</v>
      </c>
      <c r="Q3181" s="4">
        <v>55</v>
      </c>
      <c r="R3181" s="4">
        <v>58</v>
      </c>
      <c r="S3181" s="4">
        <v>58</v>
      </c>
      <c r="T3181" s="4">
        <v>64</v>
      </c>
      <c r="U3181" s="4">
        <v>58</v>
      </c>
      <c r="V3181" s="13">
        <v>54</v>
      </c>
      <c r="W3181" s="4">
        <v>42</v>
      </c>
      <c r="X3181" s="4">
        <v>59</v>
      </c>
      <c r="Y3181">
        <f t="shared" ca="1" si="600"/>
        <v>0</v>
      </c>
      <c r="Z3181">
        <f t="shared" ca="1" si="601"/>
        <v>0</v>
      </c>
    </row>
    <row r="3182" spans="2:26" x14ac:dyDescent="0.25">
      <c r="B3182" s="11">
        <f t="shared" si="602"/>
        <v>44694.083333325645</v>
      </c>
      <c r="C3182" s="1">
        <f t="shared" si="593"/>
        <v>5</v>
      </c>
      <c r="D3182" s="1">
        <f t="shared" si="594"/>
        <v>5</v>
      </c>
      <c r="E3182" s="12">
        <f t="shared" si="595"/>
        <v>3</v>
      </c>
      <c r="F3182" s="124" t="str">
        <f t="shared" si="596"/>
        <v>0</v>
      </c>
      <c r="G3182" s="1">
        <f ca="1">(OFFSET(O3182,0,MATCH(Customer!$J$6,'CDH &amp; HDH'!$P$11:$X$11,0)))</f>
        <v>52</v>
      </c>
      <c r="H3182" s="1" t="str">
        <f t="shared" si="597"/>
        <v>Cooling</v>
      </c>
      <c r="I3182" s="1">
        <f ca="1">OFFSET(IF($H3182="Cooling",Customer!$C$25,Customer!$C$52),E3182,D3182)</f>
        <v>78</v>
      </c>
      <c r="J3182" s="1">
        <f ca="1">OFFSET(IF($H3182="Cooling",Customer!$L$25,Customer!$L$52),$E3182,$D3182)</f>
        <v>80</v>
      </c>
      <c r="K3182" s="16">
        <f t="shared" ca="1" si="591"/>
        <v>0</v>
      </c>
      <c r="L3182" s="16">
        <f t="shared" ca="1" si="592"/>
        <v>0</v>
      </c>
      <c r="M3182" s="17">
        <f t="shared" si="598"/>
        <v>0</v>
      </c>
      <c r="N3182" s="17">
        <f t="shared" si="599"/>
        <v>0</v>
      </c>
      <c r="O3182" s="4"/>
      <c r="P3182" s="4">
        <v>49</v>
      </c>
      <c r="Q3182" s="4">
        <v>55</v>
      </c>
      <c r="R3182" s="4">
        <v>57</v>
      </c>
      <c r="S3182" s="4">
        <v>59</v>
      </c>
      <c r="T3182" s="4">
        <v>64</v>
      </c>
      <c r="U3182" s="4">
        <v>57</v>
      </c>
      <c r="V3182" s="13">
        <v>52</v>
      </c>
      <c r="W3182" s="4">
        <v>40</v>
      </c>
      <c r="X3182" s="4">
        <v>58</v>
      </c>
      <c r="Y3182">
        <f t="shared" ca="1" si="600"/>
        <v>0</v>
      </c>
      <c r="Z3182">
        <f t="shared" ca="1" si="601"/>
        <v>0</v>
      </c>
    </row>
    <row r="3183" spans="2:26" x14ac:dyDescent="0.25">
      <c r="B3183" s="11">
        <f t="shared" si="602"/>
        <v>44694.124999992309</v>
      </c>
      <c r="C3183" s="1">
        <f t="shared" si="593"/>
        <v>5</v>
      </c>
      <c r="D3183" s="1">
        <f t="shared" si="594"/>
        <v>5</v>
      </c>
      <c r="E3183" s="12">
        <f t="shared" si="595"/>
        <v>4</v>
      </c>
      <c r="F3183" s="124" t="str">
        <f t="shared" si="596"/>
        <v>0</v>
      </c>
      <c r="G3183" s="1">
        <f ca="1">(OFFSET(O3183,0,MATCH(Customer!$J$6,'CDH &amp; HDH'!$P$11:$X$11,0)))</f>
        <v>51</v>
      </c>
      <c r="H3183" s="1" t="str">
        <f t="shared" si="597"/>
        <v>Cooling</v>
      </c>
      <c r="I3183" s="1">
        <f ca="1">OFFSET(IF($H3183="Cooling",Customer!$C$25,Customer!$C$52),E3183,D3183)</f>
        <v>78</v>
      </c>
      <c r="J3183" s="1">
        <f ca="1">OFFSET(IF($H3183="Cooling",Customer!$L$25,Customer!$L$52),$E3183,$D3183)</f>
        <v>80</v>
      </c>
      <c r="K3183" s="16">
        <f t="shared" ca="1" si="591"/>
        <v>0</v>
      </c>
      <c r="L3183" s="16">
        <f t="shared" ca="1" si="592"/>
        <v>0</v>
      </c>
      <c r="M3183" s="17">
        <f t="shared" si="598"/>
        <v>0</v>
      </c>
      <c r="N3183" s="17">
        <f t="shared" si="599"/>
        <v>0</v>
      </c>
      <c r="O3183" s="4"/>
      <c r="P3183" s="4">
        <v>49</v>
      </c>
      <c r="Q3183" s="4">
        <v>56</v>
      </c>
      <c r="R3183" s="4">
        <v>57</v>
      </c>
      <c r="S3183" s="4">
        <v>59</v>
      </c>
      <c r="T3183" s="4">
        <v>64</v>
      </c>
      <c r="U3183" s="4">
        <v>56</v>
      </c>
      <c r="V3183" s="13">
        <v>51</v>
      </c>
      <c r="W3183" s="4">
        <v>39</v>
      </c>
      <c r="X3183" s="4">
        <v>57</v>
      </c>
      <c r="Y3183">
        <f t="shared" ca="1" si="600"/>
        <v>0</v>
      </c>
      <c r="Z3183">
        <f t="shared" ca="1" si="601"/>
        <v>0</v>
      </c>
    </row>
    <row r="3184" spans="2:26" x14ac:dyDescent="0.25">
      <c r="B3184" s="11">
        <f t="shared" si="602"/>
        <v>44694.166666658974</v>
      </c>
      <c r="C3184" s="1">
        <f t="shared" si="593"/>
        <v>5</v>
      </c>
      <c r="D3184" s="1">
        <f t="shared" si="594"/>
        <v>5</v>
      </c>
      <c r="E3184" s="12">
        <f t="shared" si="595"/>
        <v>5</v>
      </c>
      <c r="F3184" s="124" t="str">
        <f t="shared" si="596"/>
        <v>0</v>
      </c>
      <c r="G3184" s="1">
        <f ca="1">(OFFSET(O3184,0,MATCH(Customer!$J$6,'CDH &amp; HDH'!$P$11:$X$11,0)))</f>
        <v>51</v>
      </c>
      <c r="H3184" s="1" t="str">
        <f t="shared" si="597"/>
        <v>Cooling</v>
      </c>
      <c r="I3184" s="1">
        <f ca="1">OFFSET(IF($H3184="Cooling",Customer!$C$25,Customer!$C$52),E3184,D3184)</f>
        <v>78</v>
      </c>
      <c r="J3184" s="1">
        <f ca="1">OFFSET(IF($H3184="Cooling",Customer!$L$25,Customer!$L$52),$E3184,$D3184)</f>
        <v>80</v>
      </c>
      <c r="K3184" s="16">
        <f t="shared" ca="1" si="591"/>
        <v>0</v>
      </c>
      <c r="L3184" s="16">
        <f t="shared" ca="1" si="592"/>
        <v>0</v>
      </c>
      <c r="M3184" s="17">
        <f t="shared" si="598"/>
        <v>0</v>
      </c>
      <c r="N3184" s="17">
        <f t="shared" si="599"/>
        <v>0</v>
      </c>
      <c r="O3184" s="4"/>
      <c r="P3184" s="4">
        <v>48</v>
      </c>
      <c r="Q3184" s="4">
        <v>56</v>
      </c>
      <c r="R3184" s="4">
        <v>57</v>
      </c>
      <c r="S3184" s="4">
        <v>59</v>
      </c>
      <c r="T3184" s="4">
        <v>62</v>
      </c>
      <c r="U3184" s="4">
        <v>55</v>
      </c>
      <c r="V3184" s="13">
        <v>51</v>
      </c>
      <c r="W3184" s="4">
        <v>39</v>
      </c>
      <c r="X3184" s="4">
        <v>56</v>
      </c>
      <c r="Y3184">
        <f t="shared" ca="1" si="600"/>
        <v>0</v>
      </c>
      <c r="Z3184">
        <f t="shared" ca="1" si="601"/>
        <v>0</v>
      </c>
    </row>
    <row r="3185" spans="2:26" x14ac:dyDescent="0.25">
      <c r="B3185" s="11">
        <f t="shared" si="602"/>
        <v>44694.208333325638</v>
      </c>
      <c r="C3185" s="1">
        <f t="shared" si="593"/>
        <v>5</v>
      </c>
      <c r="D3185" s="1">
        <f t="shared" si="594"/>
        <v>5</v>
      </c>
      <c r="E3185" s="12">
        <f t="shared" si="595"/>
        <v>6</v>
      </c>
      <c r="F3185" s="124" t="str">
        <f t="shared" si="596"/>
        <v>0</v>
      </c>
      <c r="G3185" s="1">
        <f ca="1">(OFFSET(O3185,0,MATCH(Customer!$J$6,'CDH &amp; HDH'!$P$11:$X$11,0)))</f>
        <v>51</v>
      </c>
      <c r="H3185" s="1" t="str">
        <f t="shared" si="597"/>
        <v>Cooling</v>
      </c>
      <c r="I3185" s="1">
        <f ca="1">OFFSET(IF($H3185="Cooling",Customer!$C$25,Customer!$C$52),E3185,D3185)</f>
        <v>78</v>
      </c>
      <c r="J3185" s="1">
        <f ca="1">OFFSET(IF($H3185="Cooling",Customer!$L$25,Customer!$L$52),$E3185,$D3185)</f>
        <v>80</v>
      </c>
      <c r="K3185" s="16">
        <f t="shared" ca="1" si="591"/>
        <v>0</v>
      </c>
      <c r="L3185" s="16">
        <f t="shared" ca="1" si="592"/>
        <v>0</v>
      </c>
      <c r="M3185" s="17">
        <f t="shared" si="598"/>
        <v>0</v>
      </c>
      <c r="N3185" s="17">
        <f t="shared" si="599"/>
        <v>0</v>
      </c>
      <c r="O3185" s="4"/>
      <c r="P3185" s="4">
        <v>50</v>
      </c>
      <c r="Q3185" s="4">
        <v>56</v>
      </c>
      <c r="R3185" s="4">
        <v>57</v>
      </c>
      <c r="S3185" s="4">
        <v>60</v>
      </c>
      <c r="T3185" s="4">
        <v>62</v>
      </c>
      <c r="U3185" s="4">
        <v>55</v>
      </c>
      <c r="V3185" s="13">
        <v>51</v>
      </c>
      <c r="W3185" s="4">
        <v>41</v>
      </c>
      <c r="X3185" s="4">
        <v>57</v>
      </c>
      <c r="Y3185">
        <f t="shared" ca="1" si="600"/>
        <v>0</v>
      </c>
      <c r="Z3185">
        <f t="shared" ca="1" si="601"/>
        <v>0</v>
      </c>
    </row>
    <row r="3186" spans="2:26" x14ac:dyDescent="0.25">
      <c r="B3186" s="11">
        <f t="shared" si="602"/>
        <v>44694.249999992302</v>
      </c>
      <c r="C3186" s="1">
        <f t="shared" si="593"/>
        <v>5</v>
      </c>
      <c r="D3186" s="1">
        <f t="shared" si="594"/>
        <v>5</v>
      </c>
      <c r="E3186" s="12">
        <f t="shared" si="595"/>
        <v>7</v>
      </c>
      <c r="F3186" s="124" t="str">
        <f t="shared" si="596"/>
        <v>0</v>
      </c>
      <c r="G3186" s="1">
        <f ca="1">(OFFSET(O3186,0,MATCH(Customer!$J$6,'CDH &amp; HDH'!$P$11:$X$11,0)))</f>
        <v>51</v>
      </c>
      <c r="H3186" s="1" t="str">
        <f t="shared" si="597"/>
        <v>Cooling</v>
      </c>
      <c r="I3186" s="1">
        <f ca="1">OFFSET(IF($H3186="Cooling",Customer!$C$25,Customer!$C$52),E3186,D3186)</f>
        <v>78</v>
      </c>
      <c r="J3186" s="1">
        <f ca="1">OFFSET(IF($H3186="Cooling",Customer!$L$25,Customer!$L$52),$E3186,$D3186)</f>
        <v>80</v>
      </c>
      <c r="K3186" s="16">
        <f t="shared" ca="1" si="591"/>
        <v>0</v>
      </c>
      <c r="L3186" s="16">
        <f t="shared" ca="1" si="592"/>
        <v>0</v>
      </c>
      <c r="M3186" s="17">
        <f t="shared" si="598"/>
        <v>0</v>
      </c>
      <c r="N3186" s="17">
        <f t="shared" si="599"/>
        <v>0</v>
      </c>
      <c r="O3186" s="4"/>
      <c r="P3186" s="4">
        <v>52</v>
      </c>
      <c r="Q3186" s="4">
        <v>59</v>
      </c>
      <c r="R3186" s="4">
        <v>57</v>
      </c>
      <c r="S3186" s="4">
        <v>61</v>
      </c>
      <c r="T3186" s="4">
        <v>64</v>
      </c>
      <c r="U3186" s="4">
        <v>56</v>
      </c>
      <c r="V3186" s="13">
        <v>51</v>
      </c>
      <c r="W3186" s="4">
        <v>45</v>
      </c>
      <c r="X3186" s="4">
        <v>60</v>
      </c>
      <c r="Y3186">
        <f t="shared" ca="1" si="600"/>
        <v>0</v>
      </c>
      <c r="Z3186">
        <f t="shared" ca="1" si="601"/>
        <v>0</v>
      </c>
    </row>
    <row r="3187" spans="2:26" x14ac:dyDescent="0.25">
      <c r="B3187" s="11">
        <f t="shared" si="602"/>
        <v>44694.291666658966</v>
      </c>
      <c r="C3187" s="1">
        <f t="shared" si="593"/>
        <v>5</v>
      </c>
      <c r="D3187" s="1">
        <f t="shared" si="594"/>
        <v>5</v>
      </c>
      <c r="E3187" s="12">
        <f t="shared" si="595"/>
        <v>8</v>
      </c>
      <c r="F3187" s="124" t="str">
        <f t="shared" si="596"/>
        <v>0</v>
      </c>
      <c r="G3187" s="1">
        <f ca="1">(OFFSET(O3187,0,MATCH(Customer!$J$6,'CDH &amp; HDH'!$P$11:$X$11,0)))</f>
        <v>51</v>
      </c>
      <c r="H3187" s="1" t="str">
        <f t="shared" si="597"/>
        <v>Cooling</v>
      </c>
      <c r="I3187" s="1">
        <f ca="1">OFFSET(IF($H3187="Cooling",Customer!$C$25,Customer!$C$52),E3187,D3187)</f>
        <v>72</v>
      </c>
      <c r="J3187" s="1">
        <f ca="1">OFFSET(IF($H3187="Cooling",Customer!$L$25,Customer!$L$52),$E3187,$D3187)</f>
        <v>77</v>
      </c>
      <c r="K3187" s="16">
        <f t="shared" ca="1" si="591"/>
        <v>0</v>
      </c>
      <c r="L3187" s="16">
        <f t="shared" ca="1" si="592"/>
        <v>0</v>
      </c>
      <c r="M3187" s="17">
        <f t="shared" si="598"/>
        <v>0</v>
      </c>
      <c r="N3187" s="17">
        <f t="shared" si="599"/>
        <v>0</v>
      </c>
      <c r="O3187" s="4"/>
      <c r="P3187" s="4">
        <v>56</v>
      </c>
      <c r="Q3187" s="4">
        <v>63</v>
      </c>
      <c r="R3187" s="4">
        <v>58</v>
      </c>
      <c r="S3187" s="4">
        <v>62</v>
      </c>
      <c r="T3187" s="4">
        <v>65</v>
      </c>
      <c r="U3187" s="4">
        <v>58</v>
      </c>
      <c r="V3187" s="13">
        <v>51</v>
      </c>
      <c r="W3187" s="4">
        <v>54</v>
      </c>
      <c r="X3187" s="4">
        <v>63</v>
      </c>
      <c r="Y3187">
        <f t="shared" ca="1" si="600"/>
        <v>0</v>
      </c>
      <c r="Z3187">
        <f t="shared" ca="1" si="601"/>
        <v>0</v>
      </c>
    </row>
    <row r="3188" spans="2:26" x14ac:dyDescent="0.25">
      <c r="B3188" s="11">
        <f t="shared" si="602"/>
        <v>44694.333333325631</v>
      </c>
      <c r="C3188" s="1">
        <f t="shared" si="593"/>
        <v>5</v>
      </c>
      <c r="D3188" s="1">
        <f t="shared" si="594"/>
        <v>5</v>
      </c>
      <c r="E3188" s="12">
        <f t="shared" si="595"/>
        <v>9</v>
      </c>
      <c r="F3188" s="124" t="str">
        <f t="shared" si="596"/>
        <v>0</v>
      </c>
      <c r="G3188" s="1">
        <f ca="1">(OFFSET(O3188,0,MATCH(Customer!$J$6,'CDH &amp; HDH'!$P$11:$X$11,0)))</f>
        <v>51</v>
      </c>
      <c r="H3188" s="1" t="str">
        <f t="shared" si="597"/>
        <v>Cooling</v>
      </c>
      <c r="I3188" s="1">
        <f ca="1">OFFSET(IF($H3188="Cooling",Customer!$C$25,Customer!$C$52),E3188,D3188)</f>
        <v>72</v>
      </c>
      <c r="J3188" s="1">
        <f ca="1">OFFSET(IF($H3188="Cooling",Customer!$L$25,Customer!$L$52),$E3188,$D3188)</f>
        <v>77</v>
      </c>
      <c r="K3188" s="16">
        <f t="shared" ca="1" si="591"/>
        <v>0</v>
      </c>
      <c r="L3188" s="16">
        <f t="shared" ca="1" si="592"/>
        <v>0</v>
      </c>
      <c r="M3188" s="17">
        <f t="shared" si="598"/>
        <v>0</v>
      </c>
      <c r="N3188" s="17">
        <f t="shared" si="599"/>
        <v>0</v>
      </c>
      <c r="O3188" s="4"/>
      <c r="P3188" s="4">
        <v>59</v>
      </c>
      <c r="Q3188" s="4">
        <v>68</v>
      </c>
      <c r="R3188" s="4">
        <v>58</v>
      </c>
      <c r="S3188" s="4">
        <v>67</v>
      </c>
      <c r="T3188" s="4">
        <v>68</v>
      </c>
      <c r="U3188" s="4">
        <v>59</v>
      </c>
      <c r="V3188" s="13">
        <v>51</v>
      </c>
      <c r="W3188" s="4">
        <v>58</v>
      </c>
      <c r="X3188" s="4">
        <v>67</v>
      </c>
      <c r="Y3188">
        <f t="shared" ca="1" si="600"/>
        <v>0</v>
      </c>
      <c r="Z3188">
        <f t="shared" ca="1" si="601"/>
        <v>0</v>
      </c>
    </row>
    <row r="3189" spans="2:26" x14ac:dyDescent="0.25">
      <c r="B3189" s="11">
        <f t="shared" si="602"/>
        <v>44694.374999992295</v>
      </c>
      <c r="C3189" s="1">
        <f t="shared" si="593"/>
        <v>5</v>
      </c>
      <c r="D3189" s="1">
        <f t="shared" si="594"/>
        <v>5</v>
      </c>
      <c r="E3189" s="12">
        <f t="shared" si="595"/>
        <v>10</v>
      </c>
      <c r="F3189" s="124" t="str">
        <f t="shared" si="596"/>
        <v>0</v>
      </c>
      <c r="G3189" s="1">
        <f ca="1">(OFFSET(O3189,0,MATCH(Customer!$J$6,'CDH &amp; HDH'!$P$11:$X$11,0)))</f>
        <v>53</v>
      </c>
      <c r="H3189" s="1" t="str">
        <f t="shared" si="597"/>
        <v>Cooling</v>
      </c>
      <c r="I3189" s="1">
        <f ca="1">OFFSET(IF($H3189="Cooling",Customer!$C$25,Customer!$C$52),E3189,D3189)</f>
        <v>72</v>
      </c>
      <c r="J3189" s="1">
        <f ca="1">OFFSET(IF($H3189="Cooling",Customer!$L$25,Customer!$L$52),$E3189,$D3189)</f>
        <v>77</v>
      </c>
      <c r="K3189" s="16">
        <f t="shared" ca="1" si="591"/>
        <v>0</v>
      </c>
      <c r="L3189" s="16">
        <f t="shared" ca="1" si="592"/>
        <v>0</v>
      </c>
      <c r="M3189" s="17">
        <f t="shared" si="598"/>
        <v>0</v>
      </c>
      <c r="N3189" s="17">
        <f t="shared" si="599"/>
        <v>0</v>
      </c>
      <c r="O3189" s="4"/>
      <c r="P3189" s="4">
        <v>60</v>
      </c>
      <c r="Q3189" s="4">
        <v>72</v>
      </c>
      <c r="R3189" s="4">
        <v>59</v>
      </c>
      <c r="S3189" s="4">
        <v>68</v>
      </c>
      <c r="T3189" s="4">
        <v>69</v>
      </c>
      <c r="U3189" s="4">
        <v>62</v>
      </c>
      <c r="V3189" s="13">
        <v>53</v>
      </c>
      <c r="W3189" s="4">
        <v>60</v>
      </c>
      <c r="X3189" s="4">
        <v>71</v>
      </c>
      <c r="Y3189">
        <f t="shared" ca="1" si="600"/>
        <v>0</v>
      </c>
      <c r="Z3189">
        <f t="shared" ca="1" si="601"/>
        <v>0</v>
      </c>
    </row>
    <row r="3190" spans="2:26" x14ac:dyDescent="0.25">
      <c r="B3190" s="11">
        <f t="shared" si="602"/>
        <v>44694.416666658959</v>
      </c>
      <c r="C3190" s="1">
        <f t="shared" si="593"/>
        <v>5</v>
      </c>
      <c r="D3190" s="1">
        <f t="shared" si="594"/>
        <v>5</v>
      </c>
      <c r="E3190" s="12">
        <f t="shared" si="595"/>
        <v>11</v>
      </c>
      <c r="F3190" s="124" t="str">
        <f t="shared" si="596"/>
        <v>0</v>
      </c>
      <c r="G3190" s="1">
        <f ca="1">(OFFSET(O3190,0,MATCH(Customer!$J$6,'CDH &amp; HDH'!$P$11:$X$11,0)))</f>
        <v>54</v>
      </c>
      <c r="H3190" s="1" t="str">
        <f t="shared" si="597"/>
        <v>Cooling</v>
      </c>
      <c r="I3190" s="1">
        <f ca="1">OFFSET(IF($H3190="Cooling",Customer!$C$25,Customer!$C$52),E3190,D3190)</f>
        <v>72</v>
      </c>
      <c r="J3190" s="1">
        <f ca="1">OFFSET(IF($H3190="Cooling",Customer!$L$25,Customer!$L$52),$E3190,$D3190)</f>
        <v>77</v>
      </c>
      <c r="K3190" s="16">
        <f t="shared" ca="1" si="591"/>
        <v>0</v>
      </c>
      <c r="L3190" s="16">
        <f t="shared" ca="1" si="592"/>
        <v>0</v>
      </c>
      <c r="M3190" s="17">
        <f t="shared" si="598"/>
        <v>0</v>
      </c>
      <c r="N3190" s="17">
        <f t="shared" si="599"/>
        <v>0</v>
      </c>
      <c r="O3190" s="4"/>
      <c r="P3190" s="4">
        <v>62</v>
      </c>
      <c r="Q3190" s="4">
        <v>74</v>
      </c>
      <c r="R3190" s="4">
        <v>62</v>
      </c>
      <c r="S3190" s="4">
        <v>70</v>
      </c>
      <c r="T3190" s="4">
        <v>73</v>
      </c>
      <c r="U3190" s="4">
        <v>64</v>
      </c>
      <c r="V3190" s="13">
        <v>54</v>
      </c>
      <c r="W3190" s="4">
        <v>63</v>
      </c>
      <c r="X3190" s="4">
        <v>75</v>
      </c>
      <c r="Y3190">
        <f t="shared" ca="1" si="600"/>
        <v>0</v>
      </c>
      <c r="Z3190">
        <f t="shared" ca="1" si="601"/>
        <v>0</v>
      </c>
    </row>
    <row r="3191" spans="2:26" x14ac:dyDescent="0.25">
      <c r="B3191" s="11">
        <f t="shared" si="602"/>
        <v>44694.458333325623</v>
      </c>
      <c r="C3191" s="1">
        <f t="shared" si="593"/>
        <v>5</v>
      </c>
      <c r="D3191" s="1">
        <f t="shared" si="594"/>
        <v>5</v>
      </c>
      <c r="E3191" s="12">
        <f t="shared" si="595"/>
        <v>12</v>
      </c>
      <c r="F3191" s="124" t="str">
        <f t="shared" si="596"/>
        <v>0</v>
      </c>
      <c r="G3191" s="1">
        <f ca="1">(OFFSET(O3191,0,MATCH(Customer!$J$6,'CDH &amp; HDH'!$P$11:$X$11,0)))</f>
        <v>55</v>
      </c>
      <c r="H3191" s="1" t="str">
        <f t="shared" si="597"/>
        <v>Cooling</v>
      </c>
      <c r="I3191" s="1">
        <f ca="1">OFFSET(IF($H3191="Cooling",Customer!$C$25,Customer!$C$52),E3191,D3191)</f>
        <v>72</v>
      </c>
      <c r="J3191" s="1">
        <f ca="1">OFFSET(IF($H3191="Cooling",Customer!$L$25,Customer!$L$52),$E3191,$D3191)</f>
        <v>77</v>
      </c>
      <c r="K3191" s="16">
        <f t="shared" ca="1" si="591"/>
        <v>0</v>
      </c>
      <c r="L3191" s="16">
        <f t="shared" ca="1" si="592"/>
        <v>0</v>
      </c>
      <c r="M3191" s="17">
        <f t="shared" si="598"/>
        <v>0</v>
      </c>
      <c r="N3191" s="17">
        <f t="shared" si="599"/>
        <v>0</v>
      </c>
      <c r="O3191" s="4"/>
      <c r="P3191" s="4">
        <v>64</v>
      </c>
      <c r="Q3191" s="4">
        <v>75</v>
      </c>
      <c r="R3191" s="4">
        <v>64</v>
      </c>
      <c r="S3191" s="4">
        <v>70</v>
      </c>
      <c r="T3191" s="4">
        <v>74</v>
      </c>
      <c r="U3191" s="4">
        <v>66</v>
      </c>
      <c r="V3191" s="13">
        <v>55</v>
      </c>
      <c r="W3191" s="4">
        <v>65</v>
      </c>
      <c r="X3191" s="4">
        <v>82</v>
      </c>
      <c r="Y3191">
        <f t="shared" ca="1" si="600"/>
        <v>0</v>
      </c>
      <c r="Z3191">
        <f t="shared" ca="1" si="601"/>
        <v>0</v>
      </c>
    </row>
    <row r="3192" spans="2:26" x14ac:dyDescent="0.25">
      <c r="B3192" s="11">
        <f t="shared" si="602"/>
        <v>44694.499999992287</v>
      </c>
      <c r="C3192" s="1">
        <f t="shared" si="593"/>
        <v>5</v>
      </c>
      <c r="D3192" s="1">
        <f t="shared" si="594"/>
        <v>5</v>
      </c>
      <c r="E3192" s="12">
        <f t="shared" si="595"/>
        <v>13</v>
      </c>
      <c r="F3192" s="124" t="str">
        <f t="shared" si="596"/>
        <v>0</v>
      </c>
      <c r="G3192" s="1">
        <f ca="1">(OFFSET(O3192,0,MATCH(Customer!$J$6,'CDH &amp; HDH'!$P$11:$X$11,0)))</f>
        <v>57</v>
      </c>
      <c r="H3192" s="1" t="str">
        <f t="shared" si="597"/>
        <v>Cooling</v>
      </c>
      <c r="I3192" s="1">
        <f ca="1">OFFSET(IF($H3192="Cooling",Customer!$C$25,Customer!$C$52),E3192,D3192)</f>
        <v>72</v>
      </c>
      <c r="J3192" s="1">
        <f ca="1">OFFSET(IF($H3192="Cooling",Customer!$L$25,Customer!$L$52),$E3192,$D3192)</f>
        <v>77</v>
      </c>
      <c r="K3192" s="16">
        <f t="shared" ca="1" si="591"/>
        <v>0</v>
      </c>
      <c r="L3192" s="16">
        <f t="shared" ca="1" si="592"/>
        <v>0</v>
      </c>
      <c r="M3192" s="17">
        <f t="shared" si="598"/>
        <v>0</v>
      </c>
      <c r="N3192" s="17">
        <f t="shared" si="599"/>
        <v>0</v>
      </c>
      <c r="O3192" s="4"/>
      <c r="P3192" s="4">
        <v>66</v>
      </c>
      <c r="Q3192" s="4">
        <v>77</v>
      </c>
      <c r="R3192" s="4">
        <v>67</v>
      </c>
      <c r="S3192" s="4">
        <v>71</v>
      </c>
      <c r="T3192" s="4">
        <v>79</v>
      </c>
      <c r="U3192" s="4">
        <v>68</v>
      </c>
      <c r="V3192" s="13">
        <v>57</v>
      </c>
      <c r="W3192" s="4">
        <v>67</v>
      </c>
      <c r="X3192" s="4">
        <v>82</v>
      </c>
      <c r="Y3192">
        <f t="shared" ca="1" si="600"/>
        <v>0</v>
      </c>
      <c r="Z3192">
        <f t="shared" ca="1" si="601"/>
        <v>0</v>
      </c>
    </row>
    <row r="3193" spans="2:26" x14ac:dyDescent="0.25">
      <c r="B3193" s="11">
        <f t="shared" si="602"/>
        <v>44694.541666658952</v>
      </c>
      <c r="C3193" s="1">
        <f t="shared" si="593"/>
        <v>5</v>
      </c>
      <c r="D3193" s="1">
        <f t="shared" si="594"/>
        <v>5</v>
      </c>
      <c r="E3193" s="12">
        <f t="shared" si="595"/>
        <v>14</v>
      </c>
      <c r="F3193" s="124" t="str">
        <f t="shared" si="596"/>
        <v>0</v>
      </c>
      <c r="G3193" s="1">
        <f ca="1">(OFFSET(O3193,0,MATCH(Customer!$J$6,'CDH &amp; HDH'!$P$11:$X$11,0)))</f>
        <v>58</v>
      </c>
      <c r="H3193" s="1" t="str">
        <f t="shared" si="597"/>
        <v>Cooling</v>
      </c>
      <c r="I3193" s="1">
        <f ca="1">OFFSET(IF($H3193="Cooling",Customer!$C$25,Customer!$C$52),E3193,D3193)</f>
        <v>72</v>
      </c>
      <c r="J3193" s="1">
        <f ca="1">OFFSET(IF($H3193="Cooling",Customer!$L$25,Customer!$L$52),$E3193,$D3193)</f>
        <v>77</v>
      </c>
      <c r="K3193" s="16">
        <f t="shared" ca="1" si="591"/>
        <v>0</v>
      </c>
      <c r="L3193" s="16">
        <f t="shared" ca="1" si="592"/>
        <v>0</v>
      </c>
      <c r="M3193" s="17">
        <f t="shared" si="598"/>
        <v>0</v>
      </c>
      <c r="N3193" s="17">
        <f t="shared" si="599"/>
        <v>0</v>
      </c>
      <c r="O3193" s="4"/>
      <c r="P3193" s="4">
        <v>66</v>
      </c>
      <c r="Q3193" s="4">
        <v>75</v>
      </c>
      <c r="R3193" s="4">
        <v>68</v>
      </c>
      <c r="S3193" s="4">
        <v>67</v>
      </c>
      <c r="T3193" s="4">
        <v>81</v>
      </c>
      <c r="U3193" s="4">
        <v>70</v>
      </c>
      <c r="V3193" s="13">
        <v>58</v>
      </c>
      <c r="W3193" s="4">
        <v>68</v>
      </c>
      <c r="X3193" s="4">
        <v>81</v>
      </c>
      <c r="Y3193">
        <f t="shared" ca="1" si="600"/>
        <v>0</v>
      </c>
      <c r="Z3193">
        <f t="shared" ca="1" si="601"/>
        <v>0</v>
      </c>
    </row>
    <row r="3194" spans="2:26" x14ac:dyDescent="0.25">
      <c r="B3194" s="11">
        <f t="shared" si="602"/>
        <v>44694.583333325616</v>
      </c>
      <c r="C3194" s="1">
        <f t="shared" si="593"/>
        <v>5</v>
      </c>
      <c r="D3194" s="1">
        <f t="shared" si="594"/>
        <v>5</v>
      </c>
      <c r="E3194" s="12">
        <f t="shared" si="595"/>
        <v>15</v>
      </c>
      <c r="F3194" s="124" t="str">
        <f t="shared" si="596"/>
        <v>0</v>
      </c>
      <c r="G3194" s="1">
        <f ca="1">(OFFSET(O3194,0,MATCH(Customer!$J$6,'CDH &amp; HDH'!$P$11:$X$11,0)))</f>
        <v>59</v>
      </c>
      <c r="H3194" s="1" t="str">
        <f t="shared" si="597"/>
        <v>Cooling</v>
      </c>
      <c r="I3194" s="1">
        <f ca="1">OFFSET(IF($H3194="Cooling",Customer!$C$25,Customer!$C$52),E3194,D3194)</f>
        <v>72</v>
      </c>
      <c r="J3194" s="1">
        <f ca="1">OFFSET(IF($H3194="Cooling",Customer!$L$25,Customer!$L$52),$E3194,$D3194)</f>
        <v>77</v>
      </c>
      <c r="K3194" s="16">
        <f t="shared" ca="1" si="591"/>
        <v>0</v>
      </c>
      <c r="L3194" s="16">
        <f t="shared" ca="1" si="592"/>
        <v>0</v>
      </c>
      <c r="M3194" s="17">
        <f t="shared" si="598"/>
        <v>0</v>
      </c>
      <c r="N3194" s="17">
        <f t="shared" si="599"/>
        <v>0</v>
      </c>
      <c r="O3194" s="4"/>
      <c r="P3194" s="4">
        <v>66</v>
      </c>
      <c r="Q3194" s="4">
        <v>51</v>
      </c>
      <c r="R3194" s="4">
        <v>70</v>
      </c>
      <c r="S3194" s="4">
        <v>68</v>
      </c>
      <c r="T3194" s="4">
        <v>81</v>
      </c>
      <c r="U3194" s="4">
        <v>70</v>
      </c>
      <c r="V3194" s="13">
        <v>59</v>
      </c>
      <c r="W3194" s="4">
        <v>69</v>
      </c>
      <c r="X3194" s="4">
        <v>84</v>
      </c>
      <c r="Y3194">
        <f t="shared" ca="1" si="600"/>
        <v>0</v>
      </c>
      <c r="Z3194">
        <f t="shared" ca="1" si="601"/>
        <v>0</v>
      </c>
    </row>
    <row r="3195" spans="2:26" x14ac:dyDescent="0.25">
      <c r="B3195" s="11">
        <f t="shared" si="602"/>
        <v>44694.62499999228</v>
      </c>
      <c r="C3195" s="1">
        <f t="shared" si="593"/>
        <v>5</v>
      </c>
      <c r="D3195" s="1">
        <f t="shared" si="594"/>
        <v>5</v>
      </c>
      <c r="E3195" s="12">
        <f t="shared" si="595"/>
        <v>16</v>
      </c>
      <c r="F3195" s="124" t="str">
        <f t="shared" si="596"/>
        <v>0</v>
      </c>
      <c r="G3195" s="1">
        <f ca="1">(OFFSET(O3195,0,MATCH(Customer!$J$6,'CDH &amp; HDH'!$P$11:$X$11,0)))</f>
        <v>60</v>
      </c>
      <c r="H3195" s="1" t="str">
        <f t="shared" si="597"/>
        <v>Cooling</v>
      </c>
      <c r="I3195" s="1">
        <f ca="1">OFFSET(IF($H3195="Cooling",Customer!$C$25,Customer!$C$52),E3195,D3195)</f>
        <v>72</v>
      </c>
      <c r="J3195" s="1">
        <f ca="1">OFFSET(IF($H3195="Cooling",Customer!$L$25,Customer!$L$52),$E3195,$D3195)</f>
        <v>77</v>
      </c>
      <c r="K3195" s="16">
        <f t="shared" ca="1" si="591"/>
        <v>0</v>
      </c>
      <c r="L3195" s="16">
        <f t="shared" ca="1" si="592"/>
        <v>0</v>
      </c>
      <c r="M3195" s="17">
        <f t="shared" si="598"/>
        <v>0</v>
      </c>
      <c r="N3195" s="17">
        <f t="shared" si="599"/>
        <v>0</v>
      </c>
      <c r="O3195" s="4"/>
      <c r="P3195" s="4">
        <v>65</v>
      </c>
      <c r="Q3195" s="4">
        <v>50</v>
      </c>
      <c r="R3195" s="4">
        <v>71</v>
      </c>
      <c r="S3195" s="4">
        <v>70</v>
      </c>
      <c r="T3195" s="4">
        <v>83</v>
      </c>
      <c r="U3195" s="4">
        <v>70</v>
      </c>
      <c r="V3195" s="13">
        <v>60</v>
      </c>
      <c r="W3195" s="4">
        <v>68</v>
      </c>
      <c r="X3195" s="4">
        <v>82</v>
      </c>
      <c r="Y3195">
        <f t="shared" ca="1" si="600"/>
        <v>0</v>
      </c>
      <c r="Z3195">
        <f t="shared" ca="1" si="601"/>
        <v>0</v>
      </c>
    </row>
    <row r="3196" spans="2:26" x14ac:dyDescent="0.25">
      <c r="B3196" s="11">
        <f t="shared" si="602"/>
        <v>44694.666666658944</v>
      </c>
      <c r="C3196" s="1">
        <f t="shared" si="593"/>
        <v>5</v>
      </c>
      <c r="D3196" s="1">
        <f t="shared" si="594"/>
        <v>5</v>
      </c>
      <c r="E3196" s="12">
        <f t="shared" si="595"/>
        <v>17</v>
      </c>
      <c r="F3196" s="124" t="str">
        <f t="shared" si="596"/>
        <v>0</v>
      </c>
      <c r="G3196" s="1">
        <f ca="1">(OFFSET(O3196,0,MATCH(Customer!$J$6,'CDH &amp; HDH'!$P$11:$X$11,0)))</f>
        <v>60</v>
      </c>
      <c r="H3196" s="1" t="str">
        <f t="shared" si="597"/>
        <v>Cooling</v>
      </c>
      <c r="I3196" s="1">
        <f ca="1">OFFSET(IF($H3196="Cooling",Customer!$C$25,Customer!$C$52),E3196,D3196)</f>
        <v>72</v>
      </c>
      <c r="J3196" s="1">
        <f ca="1">OFFSET(IF($H3196="Cooling",Customer!$L$25,Customer!$L$52),$E3196,$D3196)</f>
        <v>77</v>
      </c>
      <c r="K3196" s="16">
        <f t="shared" ca="1" si="591"/>
        <v>0</v>
      </c>
      <c r="L3196" s="16">
        <f t="shared" ca="1" si="592"/>
        <v>0</v>
      </c>
      <c r="M3196" s="17">
        <f t="shared" si="598"/>
        <v>0</v>
      </c>
      <c r="N3196" s="17">
        <f t="shared" si="599"/>
        <v>0</v>
      </c>
      <c r="O3196" s="4"/>
      <c r="P3196" s="4">
        <v>64</v>
      </c>
      <c r="Q3196" s="4">
        <v>48</v>
      </c>
      <c r="R3196" s="4">
        <v>69</v>
      </c>
      <c r="S3196" s="4">
        <v>72</v>
      </c>
      <c r="T3196" s="4">
        <v>81</v>
      </c>
      <c r="U3196" s="4">
        <v>70</v>
      </c>
      <c r="V3196" s="13">
        <v>60</v>
      </c>
      <c r="W3196" s="4">
        <v>68</v>
      </c>
      <c r="X3196" s="4">
        <v>62</v>
      </c>
      <c r="Y3196">
        <f t="shared" ca="1" si="600"/>
        <v>0</v>
      </c>
      <c r="Z3196">
        <f t="shared" ca="1" si="601"/>
        <v>0</v>
      </c>
    </row>
    <row r="3197" spans="2:26" x14ac:dyDescent="0.25">
      <c r="B3197" s="11">
        <f t="shared" si="602"/>
        <v>44694.708333325609</v>
      </c>
      <c r="C3197" s="1">
        <f t="shared" si="593"/>
        <v>5</v>
      </c>
      <c r="D3197" s="1">
        <f t="shared" si="594"/>
        <v>5</v>
      </c>
      <c r="E3197" s="12">
        <f t="shared" si="595"/>
        <v>18</v>
      </c>
      <c r="F3197" s="124" t="str">
        <f t="shared" si="596"/>
        <v>0</v>
      </c>
      <c r="G3197" s="1">
        <f ca="1">(OFFSET(O3197,0,MATCH(Customer!$J$6,'CDH &amp; HDH'!$P$11:$X$11,0)))</f>
        <v>59</v>
      </c>
      <c r="H3197" s="1" t="str">
        <f t="shared" si="597"/>
        <v>Cooling</v>
      </c>
      <c r="I3197" s="1">
        <f ca="1">OFFSET(IF($H3197="Cooling",Customer!$C$25,Customer!$C$52),E3197,D3197)</f>
        <v>72</v>
      </c>
      <c r="J3197" s="1">
        <f ca="1">OFFSET(IF($H3197="Cooling",Customer!$L$25,Customer!$L$52),$E3197,$D3197)</f>
        <v>77</v>
      </c>
      <c r="K3197" s="16">
        <f t="shared" ca="1" si="591"/>
        <v>0</v>
      </c>
      <c r="L3197" s="16">
        <f t="shared" ca="1" si="592"/>
        <v>0</v>
      </c>
      <c r="M3197" s="17">
        <f t="shared" si="598"/>
        <v>0</v>
      </c>
      <c r="N3197" s="17">
        <f t="shared" si="599"/>
        <v>0</v>
      </c>
      <c r="O3197" s="4"/>
      <c r="P3197" s="4">
        <v>62</v>
      </c>
      <c r="Q3197" s="4">
        <v>48</v>
      </c>
      <c r="R3197" s="4">
        <v>66</v>
      </c>
      <c r="S3197" s="4">
        <v>69</v>
      </c>
      <c r="T3197" s="4">
        <v>79</v>
      </c>
      <c r="U3197" s="4">
        <v>69</v>
      </c>
      <c r="V3197" s="13">
        <v>59</v>
      </c>
      <c r="W3197" s="4">
        <v>65</v>
      </c>
      <c r="X3197" s="4">
        <v>62</v>
      </c>
      <c r="Y3197">
        <f t="shared" ca="1" si="600"/>
        <v>0</v>
      </c>
      <c r="Z3197">
        <f t="shared" ca="1" si="601"/>
        <v>0</v>
      </c>
    </row>
    <row r="3198" spans="2:26" x14ac:dyDescent="0.25">
      <c r="B3198" s="11">
        <f t="shared" si="602"/>
        <v>44694.749999992273</v>
      </c>
      <c r="C3198" s="1">
        <f t="shared" si="593"/>
        <v>5</v>
      </c>
      <c r="D3198" s="1">
        <f t="shared" si="594"/>
        <v>5</v>
      </c>
      <c r="E3198" s="12">
        <f t="shared" si="595"/>
        <v>19</v>
      </c>
      <c r="F3198" s="124" t="str">
        <f t="shared" si="596"/>
        <v>0</v>
      </c>
      <c r="G3198" s="1">
        <f ca="1">(OFFSET(O3198,0,MATCH(Customer!$J$6,'CDH &amp; HDH'!$P$11:$X$11,0)))</f>
        <v>57</v>
      </c>
      <c r="H3198" s="1" t="str">
        <f t="shared" si="597"/>
        <v>Cooling</v>
      </c>
      <c r="I3198" s="1">
        <f ca="1">OFFSET(IF($H3198="Cooling",Customer!$C$25,Customer!$C$52),E3198,D3198)</f>
        <v>78</v>
      </c>
      <c r="J3198" s="1">
        <f ca="1">OFFSET(IF($H3198="Cooling",Customer!$L$25,Customer!$L$52),$E3198,$D3198)</f>
        <v>80</v>
      </c>
      <c r="K3198" s="16">
        <f t="shared" ca="1" si="591"/>
        <v>0</v>
      </c>
      <c r="L3198" s="16">
        <f t="shared" ca="1" si="592"/>
        <v>0</v>
      </c>
      <c r="M3198" s="17">
        <f t="shared" si="598"/>
        <v>0</v>
      </c>
      <c r="N3198" s="17">
        <f t="shared" si="599"/>
        <v>0</v>
      </c>
      <c r="O3198" s="4"/>
      <c r="P3198" s="4">
        <v>58</v>
      </c>
      <c r="Q3198" s="4">
        <v>47</v>
      </c>
      <c r="R3198" s="4">
        <v>64</v>
      </c>
      <c r="S3198" s="4">
        <v>69</v>
      </c>
      <c r="T3198" s="4">
        <v>78</v>
      </c>
      <c r="U3198" s="4">
        <v>67</v>
      </c>
      <c r="V3198" s="13">
        <v>57</v>
      </c>
      <c r="W3198" s="4">
        <v>62</v>
      </c>
      <c r="X3198" s="4">
        <v>60</v>
      </c>
      <c r="Y3198">
        <f t="shared" ca="1" si="600"/>
        <v>0</v>
      </c>
      <c r="Z3198">
        <f t="shared" ca="1" si="601"/>
        <v>0</v>
      </c>
    </row>
    <row r="3199" spans="2:26" x14ac:dyDescent="0.25">
      <c r="B3199" s="11">
        <f t="shared" si="602"/>
        <v>44694.791666658937</v>
      </c>
      <c r="C3199" s="1">
        <f t="shared" si="593"/>
        <v>5</v>
      </c>
      <c r="D3199" s="1">
        <f t="shared" si="594"/>
        <v>5</v>
      </c>
      <c r="E3199" s="12">
        <f t="shared" si="595"/>
        <v>20</v>
      </c>
      <c r="F3199" s="124" t="str">
        <f t="shared" si="596"/>
        <v>0</v>
      </c>
      <c r="G3199" s="1">
        <f ca="1">(OFFSET(O3199,0,MATCH(Customer!$J$6,'CDH &amp; HDH'!$P$11:$X$11,0)))</f>
        <v>55</v>
      </c>
      <c r="H3199" s="1" t="str">
        <f t="shared" si="597"/>
        <v>Cooling</v>
      </c>
      <c r="I3199" s="1">
        <f ca="1">OFFSET(IF($H3199="Cooling",Customer!$C$25,Customer!$C$52),E3199,D3199)</f>
        <v>78</v>
      </c>
      <c r="J3199" s="1">
        <f ca="1">OFFSET(IF($H3199="Cooling",Customer!$L$25,Customer!$L$52),$E3199,$D3199)</f>
        <v>80</v>
      </c>
      <c r="K3199" s="16">
        <f t="shared" ca="1" si="591"/>
        <v>0</v>
      </c>
      <c r="L3199" s="16">
        <f t="shared" ca="1" si="592"/>
        <v>0</v>
      </c>
      <c r="M3199" s="17">
        <f t="shared" si="598"/>
        <v>0</v>
      </c>
      <c r="N3199" s="17">
        <f t="shared" si="599"/>
        <v>0</v>
      </c>
      <c r="O3199" s="4"/>
      <c r="P3199" s="4">
        <v>54</v>
      </c>
      <c r="Q3199" s="4">
        <v>46</v>
      </c>
      <c r="R3199" s="4">
        <v>59</v>
      </c>
      <c r="S3199" s="4">
        <v>67</v>
      </c>
      <c r="T3199" s="4">
        <v>71</v>
      </c>
      <c r="U3199" s="4">
        <v>64</v>
      </c>
      <c r="V3199" s="13">
        <v>55</v>
      </c>
      <c r="W3199" s="4">
        <v>57</v>
      </c>
      <c r="X3199" s="4">
        <v>59</v>
      </c>
      <c r="Y3199">
        <f t="shared" ca="1" si="600"/>
        <v>0</v>
      </c>
      <c r="Z3199">
        <f t="shared" ca="1" si="601"/>
        <v>0</v>
      </c>
    </row>
    <row r="3200" spans="2:26" x14ac:dyDescent="0.25">
      <c r="B3200" s="11">
        <f t="shared" si="602"/>
        <v>44694.833333325601</v>
      </c>
      <c r="C3200" s="1">
        <f t="shared" si="593"/>
        <v>5</v>
      </c>
      <c r="D3200" s="1">
        <f t="shared" si="594"/>
        <v>5</v>
      </c>
      <c r="E3200" s="12">
        <f t="shared" si="595"/>
        <v>21</v>
      </c>
      <c r="F3200" s="124" t="str">
        <f t="shared" si="596"/>
        <v>0</v>
      </c>
      <c r="G3200" s="1">
        <f ca="1">(OFFSET(O3200,0,MATCH(Customer!$J$6,'CDH &amp; HDH'!$P$11:$X$11,0)))</f>
        <v>52</v>
      </c>
      <c r="H3200" s="1" t="str">
        <f t="shared" si="597"/>
        <v>Cooling</v>
      </c>
      <c r="I3200" s="1">
        <f ca="1">OFFSET(IF($H3200="Cooling",Customer!$C$25,Customer!$C$52),E3200,D3200)</f>
        <v>78</v>
      </c>
      <c r="J3200" s="1">
        <f ca="1">OFFSET(IF($H3200="Cooling",Customer!$L$25,Customer!$L$52),$E3200,$D3200)</f>
        <v>80</v>
      </c>
      <c r="K3200" s="16">
        <f t="shared" ca="1" si="591"/>
        <v>0</v>
      </c>
      <c r="L3200" s="16">
        <f t="shared" ca="1" si="592"/>
        <v>0</v>
      </c>
      <c r="M3200" s="17">
        <f t="shared" si="598"/>
        <v>0</v>
      </c>
      <c r="N3200" s="17">
        <f t="shared" si="599"/>
        <v>0</v>
      </c>
      <c r="O3200" s="4"/>
      <c r="P3200" s="4">
        <v>52</v>
      </c>
      <c r="Q3200" s="4">
        <v>46</v>
      </c>
      <c r="R3200" s="4">
        <v>55</v>
      </c>
      <c r="S3200" s="4">
        <v>66</v>
      </c>
      <c r="T3200" s="4">
        <v>69</v>
      </c>
      <c r="U3200" s="4">
        <v>62</v>
      </c>
      <c r="V3200" s="13">
        <v>52</v>
      </c>
      <c r="W3200" s="4">
        <v>55</v>
      </c>
      <c r="X3200" s="4">
        <v>57</v>
      </c>
      <c r="Y3200">
        <f t="shared" ca="1" si="600"/>
        <v>0</v>
      </c>
      <c r="Z3200">
        <f t="shared" ca="1" si="601"/>
        <v>0</v>
      </c>
    </row>
    <row r="3201" spans="2:26" x14ac:dyDescent="0.25">
      <c r="B3201" s="11">
        <f t="shared" si="602"/>
        <v>44694.874999992266</v>
      </c>
      <c r="C3201" s="1">
        <f t="shared" si="593"/>
        <v>5</v>
      </c>
      <c r="D3201" s="1">
        <f t="shared" si="594"/>
        <v>5</v>
      </c>
      <c r="E3201" s="12">
        <f t="shared" si="595"/>
        <v>22</v>
      </c>
      <c r="F3201" s="124" t="str">
        <f t="shared" si="596"/>
        <v>0</v>
      </c>
      <c r="G3201" s="1">
        <f ca="1">(OFFSET(O3201,0,MATCH(Customer!$J$6,'CDH &amp; HDH'!$P$11:$X$11,0)))</f>
        <v>51</v>
      </c>
      <c r="H3201" s="1" t="str">
        <f t="shared" si="597"/>
        <v>Cooling</v>
      </c>
      <c r="I3201" s="1">
        <f ca="1">OFFSET(IF($H3201="Cooling",Customer!$C$25,Customer!$C$52),E3201,D3201)</f>
        <v>78</v>
      </c>
      <c r="J3201" s="1">
        <f ca="1">OFFSET(IF($H3201="Cooling",Customer!$L$25,Customer!$L$52),$E3201,$D3201)</f>
        <v>80</v>
      </c>
      <c r="K3201" s="16">
        <f t="shared" ca="1" si="591"/>
        <v>0</v>
      </c>
      <c r="L3201" s="16">
        <f t="shared" ca="1" si="592"/>
        <v>0</v>
      </c>
      <c r="M3201" s="17">
        <f t="shared" si="598"/>
        <v>0</v>
      </c>
      <c r="N3201" s="17">
        <f t="shared" si="599"/>
        <v>0</v>
      </c>
      <c r="O3201" s="4"/>
      <c r="P3201" s="4">
        <v>50</v>
      </c>
      <c r="Q3201" s="4">
        <v>45</v>
      </c>
      <c r="R3201" s="4">
        <v>50</v>
      </c>
      <c r="S3201" s="4">
        <v>65</v>
      </c>
      <c r="T3201" s="4">
        <v>71</v>
      </c>
      <c r="U3201" s="4">
        <v>61</v>
      </c>
      <c r="V3201" s="13">
        <v>51</v>
      </c>
      <c r="W3201" s="4">
        <v>53</v>
      </c>
      <c r="X3201" s="4">
        <v>54</v>
      </c>
      <c r="Y3201">
        <f t="shared" ca="1" si="600"/>
        <v>0</v>
      </c>
      <c r="Z3201">
        <f t="shared" ca="1" si="601"/>
        <v>0</v>
      </c>
    </row>
    <row r="3202" spans="2:26" x14ac:dyDescent="0.25">
      <c r="B3202" s="11">
        <f t="shared" si="602"/>
        <v>44694.91666665893</v>
      </c>
      <c r="C3202" s="1">
        <f t="shared" si="593"/>
        <v>5</v>
      </c>
      <c r="D3202" s="1">
        <f t="shared" si="594"/>
        <v>5</v>
      </c>
      <c r="E3202" s="12">
        <f t="shared" si="595"/>
        <v>23</v>
      </c>
      <c r="F3202" s="124" t="str">
        <f t="shared" si="596"/>
        <v>0</v>
      </c>
      <c r="G3202" s="1">
        <f ca="1">(OFFSET(O3202,0,MATCH(Customer!$J$6,'CDH &amp; HDH'!$P$11:$X$11,0)))</f>
        <v>49</v>
      </c>
      <c r="H3202" s="1" t="str">
        <f t="shared" si="597"/>
        <v>Cooling</v>
      </c>
      <c r="I3202" s="1">
        <f ca="1">OFFSET(IF($H3202="Cooling",Customer!$C$25,Customer!$C$52),E3202,D3202)</f>
        <v>78</v>
      </c>
      <c r="J3202" s="1">
        <f ca="1">OFFSET(IF($H3202="Cooling",Customer!$L$25,Customer!$L$52),$E3202,$D3202)</f>
        <v>80</v>
      </c>
      <c r="K3202" s="16">
        <f t="shared" ca="1" si="591"/>
        <v>0</v>
      </c>
      <c r="L3202" s="16">
        <f t="shared" ca="1" si="592"/>
        <v>0</v>
      </c>
      <c r="M3202" s="17">
        <f t="shared" si="598"/>
        <v>0</v>
      </c>
      <c r="N3202" s="17">
        <f t="shared" si="599"/>
        <v>0</v>
      </c>
      <c r="O3202" s="4"/>
      <c r="P3202" s="4">
        <v>48</v>
      </c>
      <c r="Q3202" s="4">
        <v>43</v>
      </c>
      <c r="R3202" s="4">
        <v>49</v>
      </c>
      <c r="S3202" s="4">
        <v>62</v>
      </c>
      <c r="T3202" s="4">
        <v>68</v>
      </c>
      <c r="U3202" s="4">
        <v>59</v>
      </c>
      <c r="V3202" s="13">
        <v>49</v>
      </c>
      <c r="W3202" s="4">
        <v>49</v>
      </c>
      <c r="X3202" s="4">
        <v>54</v>
      </c>
      <c r="Y3202">
        <f t="shared" ca="1" si="600"/>
        <v>0</v>
      </c>
      <c r="Z3202">
        <f t="shared" ca="1" si="601"/>
        <v>0</v>
      </c>
    </row>
    <row r="3203" spans="2:26" x14ac:dyDescent="0.25">
      <c r="B3203" s="11">
        <f t="shared" si="602"/>
        <v>44694.958333325594</v>
      </c>
      <c r="C3203" s="1">
        <f t="shared" si="593"/>
        <v>5</v>
      </c>
      <c r="D3203" s="1">
        <f t="shared" si="594"/>
        <v>5</v>
      </c>
      <c r="E3203" s="12">
        <f t="shared" si="595"/>
        <v>24</v>
      </c>
      <c r="F3203" s="124" t="str">
        <f t="shared" si="596"/>
        <v>0</v>
      </c>
      <c r="G3203" s="1">
        <f ca="1">(OFFSET(O3203,0,MATCH(Customer!$J$6,'CDH &amp; HDH'!$P$11:$X$11,0)))</f>
        <v>49</v>
      </c>
      <c r="H3203" s="1" t="str">
        <f t="shared" si="597"/>
        <v>Cooling</v>
      </c>
      <c r="I3203" s="1">
        <f ca="1">OFFSET(IF($H3203="Cooling",Customer!$C$25,Customer!$C$52),E3203,D3203)</f>
        <v>78</v>
      </c>
      <c r="J3203" s="1">
        <f ca="1">OFFSET(IF($H3203="Cooling",Customer!$L$25,Customer!$L$52),$E3203,$D3203)</f>
        <v>80</v>
      </c>
      <c r="K3203" s="16">
        <f t="shared" ca="1" si="591"/>
        <v>0</v>
      </c>
      <c r="L3203" s="16">
        <f t="shared" ca="1" si="592"/>
        <v>0</v>
      </c>
      <c r="M3203" s="17">
        <f t="shared" si="598"/>
        <v>0</v>
      </c>
      <c r="N3203" s="17">
        <f t="shared" si="599"/>
        <v>0</v>
      </c>
      <c r="O3203" s="4"/>
      <c r="P3203" s="4">
        <v>45</v>
      </c>
      <c r="Q3203" s="4">
        <v>43</v>
      </c>
      <c r="R3203" s="4">
        <v>47</v>
      </c>
      <c r="S3203" s="4">
        <v>60</v>
      </c>
      <c r="T3203" s="4">
        <v>63</v>
      </c>
      <c r="U3203" s="4">
        <v>57</v>
      </c>
      <c r="V3203" s="13">
        <v>49</v>
      </c>
      <c r="W3203" s="4">
        <v>47</v>
      </c>
      <c r="X3203" s="4">
        <v>53</v>
      </c>
      <c r="Y3203">
        <f t="shared" ca="1" si="600"/>
        <v>0</v>
      </c>
      <c r="Z3203">
        <f t="shared" ca="1" si="601"/>
        <v>0</v>
      </c>
    </row>
    <row r="3204" spans="2:26" x14ac:dyDescent="0.25">
      <c r="B3204" s="11">
        <f t="shared" si="602"/>
        <v>44694.999999992258</v>
      </c>
      <c r="C3204" s="1">
        <f t="shared" si="593"/>
        <v>5</v>
      </c>
      <c r="D3204" s="1">
        <f t="shared" si="594"/>
        <v>6</v>
      </c>
      <c r="E3204" s="12">
        <f t="shared" si="595"/>
        <v>1</v>
      </c>
      <c r="F3204" s="124" t="str">
        <f t="shared" si="596"/>
        <v>0</v>
      </c>
      <c r="G3204" s="1">
        <f ca="1">(OFFSET(O3204,0,MATCH(Customer!$J$6,'CDH &amp; HDH'!$P$11:$X$11,0)))</f>
        <v>49</v>
      </c>
      <c r="H3204" s="1" t="str">
        <f t="shared" si="597"/>
        <v>Cooling</v>
      </c>
      <c r="I3204" s="1">
        <f ca="1">OFFSET(IF($H3204="Cooling",Customer!$C$25,Customer!$C$52),E3204,D3204)</f>
        <v>78</v>
      </c>
      <c r="J3204" s="1">
        <f ca="1">OFFSET(IF($H3204="Cooling",Customer!$L$25,Customer!$L$52),$E3204,$D3204)</f>
        <v>80</v>
      </c>
      <c r="K3204" s="16">
        <f t="shared" ca="1" si="591"/>
        <v>0</v>
      </c>
      <c r="L3204" s="16">
        <f t="shared" ca="1" si="592"/>
        <v>0</v>
      </c>
      <c r="M3204" s="17">
        <f t="shared" si="598"/>
        <v>0</v>
      </c>
      <c r="N3204" s="17">
        <f t="shared" si="599"/>
        <v>0</v>
      </c>
      <c r="O3204" s="4"/>
      <c r="P3204" s="4">
        <v>43</v>
      </c>
      <c r="Q3204" s="4">
        <v>45</v>
      </c>
      <c r="R3204" s="4">
        <v>46</v>
      </c>
      <c r="S3204" s="4">
        <v>60</v>
      </c>
      <c r="T3204" s="4">
        <v>64</v>
      </c>
      <c r="U3204" s="4">
        <v>56</v>
      </c>
      <c r="V3204" s="13">
        <v>49</v>
      </c>
      <c r="W3204" s="4">
        <v>46</v>
      </c>
      <c r="X3204" s="4">
        <v>52</v>
      </c>
      <c r="Y3204">
        <f t="shared" ca="1" si="600"/>
        <v>0</v>
      </c>
      <c r="Z3204">
        <f t="shared" ca="1" si="601"/>
        <v>0</v>
      </c>
    </row>
    <row r="3205" spans="2:26" x14ac:dyDescent="0.25">
      <c r="B3205" s="11">
        <f t="shared" si="602"/>
        <v>44695.041666658923</v>
      </c>
      <c r="C3205" s="1">
        <f t="shared" si="593"/>
        <v>5</v>
      </c>
      <c r="D3205" s="1">
        <f t="shared" si="594"/>
        <v>6</v>
      </c>
      <c r="E3205" s="12">
        <f t="shared" si="595"/>
        <v>2</v>
      </c>
      <c r="F3205" s="124" t="str">
        <f t="shared" si="596"/>
        <v>0</v>
      </c>
      <c r="G3205" s="1">
        <f ca="1">(OFFSET(O3205,0,MATCH(Customer!$J$6,'CDH &amp; HDH'!$P$11:$X$11,0)))</f>
        <v>48</v>
      </c>
      <c r="H3205" s="1" t="str">
        <f t="shared" si="597"/>
        <v>Cooling</v>
      </c>
      <c r="I3205" s="1">
        <f ca="1">OFFSET(IF($H3205="Cooling",Customer!$C$25,Customer!$C$52),E3205,D3205)</f>
        <v>78</v>
      </c>
      <c r="J3205" s="1">
        <f ca="1">OFFSET(IF($H3205="Cooling",Customer!$L$25,Customer!$L$52),$E3205,$D3205)</f>
        <v>80</v>
      </c>
      <c r="K3205" s="16">
        <f t="shared" ca="1" si="591"/>
        <v>0</v>
      </c>
      <c r="L3205" s="16">
        <f t="shared" ca="1" si="592"/>
        <v>0</v>
      </c>
      <c r="M3205" s="17">
        <f t="shared" si="598"/>
        <v>0</v>
      </c>
      <c r="N3205" s="17">
        <f t="shared" si="599"/>
        <v>0</v>
      </c>
      <c r="O3205" s="4"/>
      <c r="P3205" s="4">
        <v>42</v>
      </c>
      <c r="Q3205" s="4">
        <v>44</v>
      </c>
      <c r="R3205" s="4">
        <v>46</v>
      </c>
      <c r="S3205" s="4">
        <v>59</v>
      </c>
      <c r="T3205" s="4">
        <v>59</v>
      </c>
      <c r="U3205" s="4">
        <v>54</v>
      </c>
      <c r="V3205" s="13">
        <v>48</v>
      </c>
      <c r="W3205" s="4">
        <v>46</v>
      </c>
      <c r="X3205" s="4">
        <v>52</v>
      </c>
      <c r="Y3205">
        <f t="shared" ca="1" si="600"/>
        <v>0</v>
      </c>
      <c r="Z3205">
        <f t="shared" ca="1" si="601"/>
        <v>0</v>
      </c>
    </row>
    <row r="3206" spans="2:26" x14ac:dyDescent="0.25">
      <c r="B3206" s="11">
        <f t="shared" si="602"/>
        <v>44695.083333325587</v>
      </c>
      <c r="C3206" s="1">
        <f t="shared" si="593"/>
        <v>5</v>
      </c>
      <c r="D3206" s="1">
        <f t="shared" si="594"/>
        <v>6</v>
      </c>
      <c r="E3206" s="12">
        <f t="shared" si="595"/>
        <v>3</v>
      </c>
      <c r="F3206" s="124" t="str">
        <f t="shared" si="596"/>
        <v>0</v>
      </c>
      <c r="G3206" s="1">
        <f ca="1">(OFFSET(O3206,0,MATCH(Customer!$J$6,'CDH &amp; HDH'!$P$11:$X$11,0)))</f>
        <v>44</v>
      </c>
      <c r="H3206" s="1" t="str">
        <f t="shared" si="597"/>
        <v>Cooling</v>
      </c>
      <c r="I3206" s="1">
        <f ca="1">OFFSET(IF($H3206="Cooling",Customer!$C$25,Customer!$C$52),E3206,D3206)</f>
        <v>78</v>
      </c>
      <c r="J3206" s="1">
        <f ca="1">OFFSET(IF($H3206="Cooling",Customer!$L$25,Customer!$L$52),$E3206,$D3206)</f>
        <v>80</v>
      </c>
      <c r="K3206" s="16">
        <f t="shared" ca="1" si="591"/>
        <v>0</v>
      </c>
      <c r="L3206" s="16">
        <f t="shared" ca="1" si="592"/>
        <v>0</v>
      </c>
      <c r="M3206" s="17">
        <f t="shared" si="598"/>
        <v>0</v>
      </c>
      <c r="N3206" s="17">
        <f t="shared" si="599"/>
        <v>0</v>
      </c>
      <c r="O3206" s="4"/>
      <c r="P3206" s="4">
        <v>42</v>
      </c>
      <c r="Q3206" s="4">
        <v>42</v>
      </c>
      <c r="R3206" s="4">
        <v>46</v>
      </c>
      <c r="S3206" s="4">
        <v>58</v>
      </c>
      <c r="T3206" s="4">
        <v>62</v>
      </c>
      <c r="U3206" s="4">
        <v>53</v>
      </c>
      <c r="V3206" s="13">
        <v>44</v>
      </c>
      <c r="W3206" s="4">
        <v>43</v>
      </c>
      <c r="X3206" s="4">
        <v>50</v>
      </c>
      <c r="Y3206">
        <f t="shared" ca="1" si="600"/>
        <v>0</v>
      </c>
      <c r="Z3206">
        <f t="shared" ca="1" si="601"/>
        <v>0</v>
      </c>
    </row>
    <row r="3207" spans="2:26" x14ac:dyDescent="0.25">
      <c r="B3207" s="11">
        <f t="shared" si="602"/>
        <v>44695.124999992251</v>
      </c>
      <c r="C3207" s="1">
        <f t="shared" si="593"/>
        <v>5</v>
      </c>
      <c r="D3207" s="1">
        <f t="shared" si="594"/>
        <v>6</v>
      </c>
      <c r="E3207" s="12">
        <f t="shared" si="595"/>
        <v>4</v>
      </c>
      <c r="F3207" s="124" t="str">
        <f t="shared" si="596"/>
        <v>0</v>
      </c>
      <c r="G3207" s="1">
        <f ca="1">(OFFSET(O3207,0,MATCH(Customer!$J$6,'CDH &amp; HDH'!$P$11:$X$11,0)))</f>
        <v>45</v>
      </c>
      <c r="H3207" s="1" t="str">
        <f t="shared" si="597"/>
        <v>Cooling</v>
      </c>
      <c r="I3207" s="1">
        <f ca="1">OFFSET(IF($H3207="Cooling",Customer!$C$25,Customer!$C$52),E3207,D3207)</f>
        <v>78</v>
      </c>
      <c r="J3207" s="1">
        <f ca="1">OFFSET(IF($H3207="Cooling",Customer!$L$25,Customer!$L$52),$E3207,$D3207)</f>
        <v>80</v>
      </c>
      <c r="K3207" s="16">
        <f t="shared" ca="1" si="591"/>
        <v>0</v>
      </c>
      <c r="L3207" s="16">
        <f t="shared" ca="1" si="592"/>
        <v>0</v>
      </c>
      <c r="M3207" s="17">
        <f t="shared" si="598"/>
        <v>0</v>
      </c>
      <c r="N3207" s="17">
        <f t="shared" si="599"/>
        <v>0</v>
      </c>
      <c r="O3207" s="4"/>
      <c r="P3207" s="4">
        <v>39</v>
      </c>
      <c r="Q3207" s="4">
        <v>42</v>
      </c>
      <c r="R3207" s="4">
        <v>46</v>
      </c>
      <c r="S3207" s="4">
        <v>58</v>
      </c>
      <c r="T3207" s="4">
        <v>64</v>
      </c>
      <c r="U3207" s="4">
        <v>51</v>
      </c>
      <c r="V3207" s="13">
        <v>45</v>
      </c>
      <c r="W3207" s="4">
        <v>43</v>
      </c>
      <c r="X3207" s="4">
        <v>47</v>
      </c>
      <c r="Y3207">
        <f t="shared" ca="1" si="600"/>
        <v>0</v>
      </c>
      <c r="Z3207">
        <f t="shared" ca="1" si="601"/>
        <v>0</v>
      </c>
    </row>
    <row r="3208" spans="2:26" x14ac:dyDescent="0.25">
      <c r="B3208" s="11">
        <f t="shared" si="602"/>
        <v>44695.166666658915</v>
      </c>
      <c r="C3208" s="1">
        <f t="shared" si="593"/>
        <v>5</v>
      </c>
      <c r="D3208" s="1">
        <f t="shared" si="594"/>
        <v>6</v>
      </c>
      <c r="E3208" s="12">
        <f t="shared" si="595"/>
        <v>5</v>
      </c>
      <c r="F3208" s="124" t="str">
        <f t="shared" si="596"/>
        <v>0</v>
      </c>
      <c r="G3208" s="1">
        <f ca="1">(OFFSET(O3208,0,MATCH(Customer!$J$6,'CDH &amp; HDH'!$P$11:$X$11,0)))</f>
        <v>44</v>
      </c>
      <c r="H3208" s="1" t="str">
        <f t="shared" si="597"/>
        <v>Cooling</v>
      </c>
      <c r="I3208" s="1">
        <f ca="1">OFFSET(IF($H3208="Cooling",Customer!$C$25,Customer!$C$52),E3208,D3208)</f>
        <v>78</v>
      </c>
      <c r="J3208" s="1">
        <f ca="1">OFFSET(IF($H3208="Cooling",Customer!$L$25,Customer!$L$52),$E3208,$D3208)</f>
        <v>80</v>
      </c>
      <c r="K3208" s="16">
        <f t="shared" ca="1" si="591"/>
        <v>0</v>
      </c>
      <c r="L3208" s="16">
        <f t="shared" ca="1" si="592"/>
        <v>0</v>
      </c>
      <c r="M3208" s="17">
        <f t="shared" si="598"/>
        <v>0</v>
      </c>
      <c r="N3208" s="17">
        <f t="shared" si="599"/>
        <v>0</v>
      </c>
      <c r="O3208" s="4"/>
      <c r="P3208" s="4">
        <v>40</v>
      </c>
      <c r="Q3208" s="4">
        <v>42</v>
      </c>
      <c r="R3208" s="4">
        <v>46</v>
      </c>
      <c r="S3208" s="4">
        <v>57</v>
      </c>
      <c r="T3208" s="4">
        <v>63</v>
      </c>
      <c r="U3208" s="4">
        <v>51</v>
      </c>
      <c r="V3208" s="13">
        <v>44</v>
      </c>
      <c r="W3208" s="4">
        <v>43</v>
      </c>
      <c r="X3208" s="4">
        <v>47</v>
      </c>
      <c r="Y3208">
        <f t="shared" ca="1" si="600"/>
        <v>0</v>
      </c>
      <c r="Z3208">
        <f t="shared" ca="1" si="601"/>
        <v>0</v>
      </c>
    </row>
    <row r="3209" spans="2:26" x14ac:dyDescent="0.25">
      <c r="B3209" s="11">
        <f t="shared" si="602"/>
        <v>44695.20833332558</v>
      </c>
      <c r="C3209" s="1">
        <f t="shared" si="593"/>
        <v>5</v>
      </c>
      <c r="D3209" s="1">
        <f t="shared" si="594"/>
        <v>6</v>
      </c>
      <c r="E3209" s="12">
        <f t="shared" si="595"/>
        <v>6</v>
      </c>
      <c r="F3209" s="124" t="str">
        <f t="shared" si="596"/>
        <v>0</v>
      </c>
      <c r="G3209" s="1">
        <f ca="1">(OFFSET(O3209,0,MATCH(Customer!$J$6,'CDH &amp; HDH'!$P$11:$X$11,0)))</f>
        <v>44</v>
      </c>
      <c r="H3209" s="1" t="str">
        <f t="shared" si="597"/>
        <v>Cooling</v>
      </c>
      <c r="I3209" s="1">
        <f ca="1">OFFSET(IF($H3209="Cooling",Customer!$C$25,Customer!$C$52),E3209,D3209)</f>
        <v>78</v>
      </c>
      <c r="J3209" s="1">
        <f ca="1">OFFSET(IF($H3209="Cooling",Customer!$L$25,Customer!$L$52),$E3209,$D3209)</f>
        <v>80</v>
      </c>
      <c r="K3209" s="16">
        <f t="shared" ca="1" si="591"/>
        <v>0</v>
      </c>
      <c r="L3209" s="16">
        <f t="shared" ca="1" si="592"/>
        <v>0</v>
      </c>
      <c r="M3209" s="17">
        <f t="shared" si="598"/>
        <v>0</v>
      </c>
      <c r="N3209" s="17">
        <f t="shared" si="599"/>
        <v>0</v>
      </c>
      <c r="O3209" s="4"/>
      <c r="P3209" s="4">
        <v>42</v>
      </c>
      <c r="Q3209" s="4">
        <v>38</v>
      </c>
      <c r="R3209" s="4">
        <v>47</v>
      </c>
      <c r="S3209" s="4">
        <v>57</v>
      </c>
      <c r="T3209" s="4">
        <v>62</v>
      </c>
      <c r="U3209" s="4">
        <v>51</v>
      </c>
      <c r="V3209" s="13">
        <v>44</v>
      </c>
      <c r="W3209" s="4">
        <v>43</v>
      </c>
      <c r="X3209" s="4">
        <v>46</v>
      </c>
      <c r="Y3209">
        <f t="shared" ca="1" si="600"/>
        <v>0</v>
      </c>
      <c r="Z3209">
        <f t="shared" ca="1" si="601"/>
        <v>0</v>
      </c>
    </row>
    <row r="3210" spans="2:26" x14ac:dyDescent="0.25">
      <c r="B3210" s="11">
        <f t="shared" si="602"/>
        <v>44695.249999992244</v>
      </c>
      <c r="C3210" s="1">
        <f t="shared" si="593"/>
        <v>5</v>
      </c>
      <c r="D3210" s="1">
        <f t="shared" si="594"/>
        <v>6</v>
      </c>
      <c r="E3210" s="12">
        <f t="shared" si="595"/>
        <v>7</v>
      </c>
      <c r="F3210" s="124" t="str">
        <f t="shared" si="596"/>
        <v>0</v>
      </c>
      <c r="G3210" s="1">
        <f ca="1">(OFFSET(O3210,0,MATCH(Customer!$J$6,'CDH &amp; HDH'!$P$11:$X$11,0)))</f>
        <v>50</v>
      </c>
      <c r="H3210" s="1" t="str">
        <f t="shared" si="597"/>
        <v>Cooling</v>
      </c>
      <c r="I3210" s="1">
        <f ca="1">OFFSET(IF($H3210="Cooling",Customer!$C$25,Customer!$C$52),E3210,D3210)</f>
        <v>78</v>
      </c>
      <c r="J3210" s="1">
        <f ca="1">OFFSET(IF($H3210="Cooling",Customer!$L$25,Customer!$L$52),$E3210,$D3210)</f>
        <v>80</v>
      </c>
      <c r="K3210" s="16">
        <f t="shared" ca="1" si="591"/>
        <v>0</v>
      </c>
      <c r="L3210" s="16">
        <f t="shared" ca="1" si="592"/>
        <v>0</v>
      </c>
      <c r="M3210" s="17">
        <f t="shared" si="598"/>
        <v>0</v>
      </c>
      <c r="N3210" s="17">
        <f t="shared" si="599"/>
        <v>0</v>
      </c>
      <c r="O3210" s="4"/>
      <c r="P3210" s="4">
        <v>46</v>
      </c>
      <c r="Q3210" s="4">
        <v>43</v>
      </c>
      <c r="R3210" s="4">
        <v>47</v>
      </c>
      <c r="S3210" s="4">
        <v>60</v>
      </c>
      <c r="T3210" s="4">
        <v>64</v>
      </c>
      <c r="U3210" s="4">
        <v>55</v>
      </c>
      <c r="V3210" s="13">
        <v>50</v>
      </c>
      <c r="W3210" s="4">
        <v>49</v>
      </c>
      <c r="X3210" s="4">
        <v>51</v>
      </c>
      <c r="Y3210">
        <f t="shared" ca="1" si="600"/>
        <v>0</v>
      </c>
      <c r="Z3210">
        <f t="shared" ca="1" si="601"/>
        <v>0</v>
      </c>
    </row>
    <row r="3211" spans="2:26" x14ac:dyDescent="0.25">
      <c r="B3211" s="11">
        <f t="shared" si="602"/>
        <v>44695.291666658908</v>
      </c>
      <c r="C3211" s="1">
        <f t="shared" si="593"/>
        <v>5</v>
      </c>
      <c r="D3211" s="1">
        <f t="shared" si="594"/>
        <v>6</v>
      </c>
      <c r="E3211" s="12">
        <f t="shared" si="595"/>
        <v>8</v>
      </c>
      <c r="F3211" s="124" t="str">
        <f t="shared" si="596"/>
        <v>0</v>
      </c>
      <c r="G3211" s="1">
        <f ca="1">(OFFSET(O3211,0,MATCH(Customer!$J$6,'CDH &amp; HDH'!$P$11:$X$11,0)))</f>
        <v>56</v>
      </c>
      <c r="H3211" s="1" t="str">
        <f t="shared" si="597"/>
        <v>Cooling</v>
      </c>
      <c r="I3211" s="1">
        <f ca="1">OFFSET(IF($H3211="Cooling",Customer!$C$25,Customer!$C$52),E3211,D3211)</f>
        <v>78</v>
      </c>
      <c r="J3211" s="1">
        <f ca="1">OFFSET(IF($H3211="Cooling",Customer!$L$25,Customer!$L$52),$E3211,$D3211)</f>
        <v>80</v>
      </c>
      <c r="K3211" s="16">
        <f t="shared" ca="1" si="591"/>
        <v>0</v>
      </c>
      <c r="L3211" s="16">
        <f t="shared" ca="1" si="592"/>
        <v>0</v>
      </c>
      <c r="M3211" s="17">
        <f t="shared" si="598"/>
        <v>0</v>
      </c>
      <c r="N3211" s="17">
        <f t="shared" si="599"/>
        <v>0</v>
      </c>
      <c r="O3211" s="4"/>
      <c r="P3211" s="4">
        <v>51</v>
      </c>
      <c r="Q3211" s="4">
        <v>47</v>
      </c>
      <c r="R3211" s="4">
        <v>45</v>
      </c>
      <c r="S3211" s="4">
        <v>60</v>
      </c>
      <c r="T3211" s="4">
        <v>67</v>
      </c>
      <c r="U3211" s="4">
        <v>60</v>
      </c>
      <c r="V3211" s="13">
        <v>56</v>
      </c>
      <c r="W3211" s="4">
        <v>54</v>
      </c>
      <c r="X3211" s="4">
        <v>55</v>
      </c>
      <c r="Y3211">
        <f t="shared" ca="1" si="600"/>
        <v>0</v>
      </c>
      <c r="Z3211">
        <f t="shared" ca="1" si="601"/>
        <v>0</v>
      </c>
    </row>
    <row r="3212" spans="2:26" x14ac:dyDescent="0.25">
      <c r="B3212" s="11">
        <f t="shared" si="602"/>
        <v>44695.333333325572</v>
      </c>
      <c r="C3212" s="1">
        <f t="shared" si="593"/>
        <v>5</v>
      </c>
      <c r="D3212" s="1">
        <f t="shared" si="594"/>
        <v>6</v>
      </c>
      <c r="E3212" s="12">
        <f t="shared" si="595"/>
        <v>9</v>
      </c>
      <c r="F3212" s="124" t="str">
        <f t="shared" si="596"/>
        <v>0</v>
      </c>
      <c r="G3212" s="1">
        <f ca="1">(OFFSET(O3212,0,MATCH(Customer!$J$6,'CDH &amp; HDH'!$P$11:$X$11,0)))</f>
        <v>59</v>
      </c>
      <c r="H3212" s="1" t="str">
        <f t="shared" si="597"/>
        <v>Cooling</v>
      </c>
      <c r="I3212" s="1">
        <f ca="1">OFFSET(IF($H3212="Cooling",Customer!$C$25,Customer!$C$52),E3212,D3212)</f>
        <v>78</v>
      </c>
      <c r="J3212" s="1">
        <f ca="1">OFFSET(IF($H3212="Cooling",Customer!$L$25,Customer!$L$52),$E3212,$D3212)</f>
        <v>80</v>
      </c>
      <c r="K3212" s="16">
        <f t="shared" ref="K3212:K3275" ca="1" si="603">IF($H3212="Heating",0,MAX(0,$G3212-I3212))</f>
        <v>0</v>
      </c>
      <c r="L3212" s="16">
        <f t="shared" ref="L3212:L3275" ca="1" si="604">IF($H3212="Heating",0,MAX(0,$G3212-J3212))</f>
        <v>0</v>
      </c>
      <c r="M3212" s="17">
        <f t="shared" si="598"/>
        <v>0</v>
      </c>
      <c r="N3212" s="17">
        <f t="shared" si="599"/>
        <v>0</v>
      </c>
      <c r="O3212" s="4"/>
      <c r="P3212" s="4">
        <v>55</v>
      </c>
      <c r="Q3212" s="4">
        <v>51</v>
      </c>
      <c r="R3212" s="4">
        <v>44</v>
      </c>
      <c r="S3212" s="4">
        <v>62</v>
      </c>
      <c r="T3212" s="4">
        <v>69</v>
      </c>
      <c r="U3212" s="4">
        <v>62</v>
      </c>
      <c r="V3212" s="13">
        <v>59</v>
      </c>
      <c r="W3212" s="4">
        <v>57</v>
      </c>
      <c r="X3212" s="4">
        <v>58</v>
      </c>
      <c r="Y3212">
        <f t="shared" ca="1" si="600"/>
        <v>0</v>
      </c>
      <c r="Z3212">
        <f t="shared" ca="1" si="601"/>
        <v>0</v>
      </c>
    </row>
    <row r="3213" spans="2:26" x14ac:dyDescent="0.25">
      <c r="B3213" s="11">
        <f t="shared" si="602"/>
        <v>44695.374999992237</v>
      </c>
      <c r="C3213" s="1">
        <f t="shared" ref="C3213:C3276" si="605">MONTH(B3213)</f>
        <v>5</v>
      </c>
      <c r="D3213" s="1">
        <f t="shared" ref="D3213:D3276" si="606">WEEKDAY(B3213,2)</f>
        <v>6</v>
      </c>
      <c r="E3213" s="12">
        <f t="shared" ref="E3213:E3276" si="607">HOUR(B3213)+1</f>
        <v>10</v>
      </c>
      <c r="F3213" s="124" t="str">
        <f t="shared" ref="F3213:F3276" si="608">IF(AND(C3213&gt;5,C3213&lt;9,D3213&lt;6,E3213&gt;14,E3213&lt;19),"1",IF(AND(OR(E3213=8,E3213=9,E3213=19,E3213=20),C3213&lt;3,D3213&lt;6),"1","0"))</f>
        <v>0</v>
      </c>
      <c r="G3213" s="1">
        <f ca="1">(OFFSET(O3213,0,MATCH(Customer!$J$6,'CDH &amp; HDH'!$P$11:$X$11,0)))</f>
        <v>62</v>
      </c>
      <c r="H3213" s="1" t="str">
        <f t="shared" ref="H3213:H3276" si="609">IF(AND(C3213&gt;=5,C3213&lt;=9),"Cooling","Heating")</f>
        <v>Cooling</v>
      </c>
      <c r="I3213" s="1">
        <f ca="1">OFFSET(IF($H3213="Cooling",Customer!$C$25,Customer!$C$52),E3213,D3213)</f>
        <v>78</v>
      </c>
      <c r="J3213" s="1">
        <f ca="1">OFFSET(IF($H3213="Cooling",Customer!$L$25,Customer!$L$52),$E3213,$D3213)</f>
        <v>80</v>
      </c>
      <c r="K3213" s="16">
        <f t="shared" ca="1" si="603"/>
        <v>0</v>
      </c>
      <c r="L3213" s="16">
        <f t="shared" ca="1" si="604"/>
        <v>0</v>
      </c>
      <c r="M3213" s="17">
        <f t="shared" ref="M3213:M3276" si="610">IF($H3213="Cooling",0,MAX(0,I3213-$G3213))</f>
        <v>0</v>
      </c>
      <c r="N3213" s="17">
        <f t="shared" ref="N3213:N3276" si="611">IF($H3213="Cooling",0,MAX(0,J3213-$G3213))</f>
        <v>0</v>
      </c>
      <c r="O3213" s="4"/>
      <c r="P3213" s="4">
        <v>60</v>
      </c>
      <c r="Q3213" s="4">
        <v>53</v>
      </c>
      <c r="R3213" s="4">
        <v>42</v>
      </c>
      <c r="S3213" s="4">
        <v>64</v>
      </c>
      <c r="T3213" s="4">
        <v>71</v>
      </c>
      <c r="U3213" s="4">
        <v>65</v>
      </c>
      <c r="V3213" s="13">
        <v>62</v>
      </c>
      <c r="W3213" s="4">
        <v>62</v>
      </c>
      <c r="X3213" s="4">
        <v>61</v>
      </c>
      <c r="Y3213">
        <f t="shared" ref="Y3213:Y3276" ca="1" si="612">1.08*400*K3213</f>
        <v>0</v>
      </c>
      <c r="Z3213">
        <f t="shared" ref="Z3213:Z3276" ca="1" si="613">1.08*400*L3213</f>
        <v>0</v>
      </c>
    </row>
    <row r="3214" spans="2:26" x14ac:dyDescent="0.25">
      <c r="B3214" s="11">
        <f t="shared" ref="B3214:B3277" si="614">B3213+1/24</f>
        <v>44695.416666658901</v>
      </c>
      <c r="C3214" s="1">
        <f t="shared" si="605"/>
        <v>5</v>
      </c>
      <c r="D3214" s="1">
        <f t="shared" si="606"/>
        <v>6</v>
      </c>
      <c r="E3214" s="12">
        <f t="shared" si="607"/>
        <v>11</v>
      </c>
      <c r="F3214" s="124" t="str">
        <f t="shared" si="608"/>
        <v>0</v>
      </c>
      <c r="G3214" s="1">
        <f ca="1">(OFFSET(O3214,0,MATCH(Customer!$J$6,'CDH &amp; HDH'!$P$11:$X$11,0)))</f>
        <v>65</v>
      </c>
      <c r="H3214" s="1" t="str">
        <f t="shared" si="609"/>
        <v>Cooling</v>
      </c>
      <c r="I3214" s="1">
        <f ca="1">OFFSET(IF($H3214="Cooling",Customer!$C$25,Customer!$C$52),E3214,D3214)</f>
        <v>78</v>
      </c>
      <c r="J3214" s="1">
        <f ca="1">OFFSET(IF($H3214="Cooling",Customer!$L$25,Customer!$L$52),$E3214,$D3214)</f>
        <v>80</v>
      </c>
      <c r="K3214" s="16">
        <f t="shared" ca="1" si="603"/>
        <v>0</v>
      </c>
      <c r="L3214" s="16">
        <f t="shared" ca="1" si="604"/>
        <v>0</v>
      </c>
      <c r="M3214" s="17">
        <f t="shared" si="610"/>
        <v>0</v>
      </c>
      <c r="N3214" s="17">
        <f t="shared" si="611"/>
        <v>0</v>
      </c>
      <c r="O3214" s="4"/>
      <c r="P3214" s="4">
        <v>63</v>
      </c>
      <c r="Q3214" s="4">
        <v>55</v>
      </c>
      <c r="R3214" s="4">
        <v>42</v>
      </c>
      <c r="S3214" s="4">
        <v>61</v>
      </c>
      <c r="T3214" s="4">
        <v>73</v>
      </c>
      <c r="U3214" s="4">
        <v>65</v>
      </c>
      <c r="V3214" s="13">
        <v>65</v>
      </c>
      <c r="W3214" s="4">
        <v>66</v>
      </c>
      <c r="X3214" s="4">
        <v>63</v>
      </c>
      <c r="Y3214">
        <f t="shared" ca="1" si="612"/>
        <v>0</v>
      </c>
      <c r="Z3214">
        <f t="shared" ca="1" si="613"/>
        <v>0</v>
      </c>
    </row>
    <row r="3215" spans="2:26" x14ac:dyDescent="0.25">
      <c r="B3215" s="11">
        <f t="shared" si="614"/>
        <v>44695.458333325565</v>
      </c>
      <c r="C3215" s="1">
        <f t="shared" si="605"/>
        <v>5</v>
      </c>
      <c r="D3215" s="1">
        <f t="shared" si="606"/>
        <v>6</v>
      </c>
      <c r="E3215" s="12">
        <f t="shared" si="607"/>
        <v>12</v>
      </c>
      <c r="F3215" s="124" t="str">
        <f t="shared" si="608"/>
        <v>0</v>
      </c>
      <c r="G3215" s="1">
        <f ca="1">(OFFSET(O3215,0,MATCH(Customer!$J$6,'CDH &amp; HDH'!$P$11:$X$11,0)))</f>
        <v>67</v>
      </c>
      <c r="H3215" s="1" t="str">
        <f t="shared" si="609"/>
        <v>Cooling</v>
      </c>
      <c r="I3215" s="1">
        <f ca="1">OFFSET(IF($H3215="Cooling",Customer!$C$25,Customer!$C$52),E3215,D3215)</f>
        <v>78</v>
      </c>
      <c r="J3215" s="1">
        <f ca="1">OFFSET(IF($H3215="Cooling",Customer!$L$25,Customer!$L$52),$E3215,$D3215)</f>
        <v>80</v>
      </c>
      <c r="K3215" s="16">
        <f t="shared" ca="1" si="603"/>
        <v>0</v>
      </c>
      <c r="L3215" s="16">
        <f t="shared" ca="1" si="604"/>
        <v>0</v>
      </c>
      <c r="M3215" s="17">
        <f t="shared" si="610"/>
        <v>0</v>
      </c>
      <c r="N3215" s="17">
        <f t="shared" si="611"/>
        <v>0</v>
      </c>
      <c r="O3215" s="4"/>
      <c r="P3215" s="4">
        <v>66</v>
      </c>
      <c r="Q3215" s="4">
        <v>57</v>
      </c>
      <c r="R3215" s="4">
        <v>43</v>
      </c>
      <c r="S3215" s="4">
        <v>63</v>
      </c>
      <c r="T3215" s="4">
        <v>75</v>
      </c>
      <c r="U3215" s="4">
        <v>67</v>
      </c>
      <c r="V3215" s="13">
        <v>67</v>
      </c>
      <c r="W3215" s="4">
        <v>67</v>
      </c>
      <c r="X3215" s="4">
        <v>67</v>
      </c>
      <c r="Y3215">
        <f t="shared" ca="1" si="612"/>
        <v>0</v>
      </c>
      <c r="Z3215">
        <f t="shared" ca="1" si="613"/>
        <v>0</v>
      </c>
    </row>
    <row r="3216" spans="2:26" x14ac:dyDescent="0.25">
      <c r="B3216" s="11">
        <f t="shared" si="614"/>
        <v>44695.499999992229</v>
      </c>
      <c r="C3216" s="1">
        <f t="shared" si="605"/>
        <v>5</v>
      </c>
      <c r="D3216" s="1">
        <f t="shared" si="606"/>
        <v>6</v>
      </c>
      <c r="E3216" s="12">
        <f t="shared" si="607"/>
        <v>13</v>
      </c>
      <c r="F3216" s="124" t="str">
        <f t="shared" si="608"/>
        <v>0</v>
      </c>
      <c r="G3216" s="1">
        <f ca="1">(OFFSET(O3216,0,MATCH(Customer!$J$6,'CDH &amp; HDH'!$P$11:$X$11,0)))</f>
        <v>69</v>
      </c>
      <c r="H3216" s="1" t="str">
        <f t="shared" si="609"/>
        <v>Cooling</v>
      </c>
      <c r="I3216" s="1">
        <f ca="1">OFFSET(IF($H3216="Cooling",Customer!$C$25,Customer!$C$52),E3216,D3216)</f>
        <v>78</v>
      </c>
      <c r="J3216" s="1">
        <f ca="1">OFFSET(IF($H3216="Cooling",Customer!$L$25,Customer!$L$52),$E3216,$D3216)</f>
        <v>80</v>
      </c>
      <c r="K3216" s="16">
        <f t="shared" ca="1" si="603"/>
        <v>0</v>
      </c>
      <c r="L3216" s="16">
        <f t="shared" ca="1" si="604"/>
        <v>0</v>
      </c>
      <c r="M3216" s="17">
        <f t="shared" si="610"/>
        <v>0</v>
      </c>
      <c r="N3216" s="17">
        <f t="shared" si="611"/>
        <v>0</v>
      </c>
      <c r="O3216" s="4"/>
      <c r="P3216" s="4">
        <v>68</v>
      </c>
      <c r="Q3216" s="4">
        <v>60</v>
      </c>
      <c r="R3216" s="4">
        <v>43</v>
      </c>
      <c r="S3216" s="4">
        <v>63</v>
      </c>
      <c r="T3216" s="4">
        <v>76</v>
      </c>
      <c r="U3216" s="4">
        <v>67</v>
      </c>
      <c r="V3216" s="13">
        <v>69</v>
      </c>
      <c r="W3216" s="4">
        <v>66</v>
      </c>
      <c r="X3216" s="4">
        <v>68</v>
      </c>
      <c r="Y3216">
        <f t="shared" ca="1" si="612"/>
        <v>0</v>
      </c>
      <c r="Z3216">
        <f t="shared" ca="1" si="613"/>
        <v>0</v>
      </c>
    </row>
    <row r="3217" spans="2:26" x14ac:dyDescent="0.25">
      <c r="B3217" s="11">
        <f t="shared" si="614"/>
        <v>44695.541666658894</v>
      </c>
      <c r="C3217" s="1">
        <f t="shared" si="605"/>
        <v>5</v>
      </c>
      <c r="D3217" s="1">
        <f t="shared" si="606"/>
        <v>6</v>
      </c>
      <c r="E3217" s="12">
        <f t="shared" si="607"/>
        <v>14</v>
      </c>
      <c r="F3217" s="124" t="str">
        <f t="shared" si="608"/>
        <v>0</v>
      </c>
      <c r="G3217" s="1">
        <f ca="1">(OFFSET(O3217,0,MATCH(Customer!$J$6,'CDH &amp; HDH'!$P$11:$X$11,0)))</f>
        <v>68</v>
      </c>
      <c r="H3217" s="1" t="str">
        <f t="shared" si="609"/>
        <v>Cooling</v>
      </c>
      <c r="I3217" s="1">
        <f ca="1">OFFSET(IF($H3217="Cooling",Customer!$C$25,Customer!$C$52),E3217,D3217)</f>
        <v>78</v>
      </c>
      <c r="J3217" s="1">
        <f ca="1">OFFSET(IF($H3217="Cooling",Customer!$L$25,Customer!$L$52),$E3217,$D3217)</f>
        <v>80</v>
      </c>
      <c r="K3217" s="16">
        <f t="shared" ca="1" si="603"/>
        <v>0</v>
      </c>
      <c r="L3217" s="16">
        <f t="shared" ca="1" si="604"/>
        <v>0</v>
      </c>
      <c r="M3217" s="17">
        <f t="shared" si="610"/>
        <v>0</v>
      </c>
      <c r="N3217" s="17">
        <f t="shared" si="611"/>
        <v>0</v>
      </c>
      <c r="O3217" s="4"/>
      <c r="P3217" s="4">
        <v>68</v>
      </c>
      <c r="Q3217" s="4">
        <v>61</v>
      </c>
      <c r="R3217" s="4">
        <v>43</v>
      </c>
      <c r="S3217" s="4">
        <v>64</v>
      </c>
      <c r="T3217" s="4">
        <v>78</v>
      </c>
      <c r="U3217" s="4">
        <v>69</v>
      </c>
      <c r="V3217" s="13">
        <v>68</v>
      </c>
      <c r="W3217" s="4">
        <v>69</v>
      </c>
      <c r="X3217" s="4">
        <v>70</v>
      </c>
      <c r="Y3217">
        <f t="shared" ca="1" si="612"/>
        <v>0</v>
      </c>
      <c r="Z3217">
        <f t="shared" ca="1" si="613"/>
        <v>0</v>
      </c>
    </row>
    <row r="3218" spans="2:26" x14ac:dyDescent="0.25">
      <c r="B3218" s="11">
        <f t="shared" si="614"/>
        <v>44695.583333325558</v>
      </c>
      <c r="C3218" s="1">
        <f t="shared" si="605"/>
        <v>5</v>
      </c>
      <c r="D3218" s="1">
        <f t="shared" si="606"/>
        <v>6</v>
      </c>
      <c r="E3218" s="12">
        <f t="shared" si="607"/>
        <v>15</v>
      </c>
      <c r="F3218" s="124" t="str">
        <f t="shared" si="608"/>
        <v>0</v>
      </c>
      <c r="G3218" s="1">
        <f ca="1">(OFFSET(O3218,0,MATCH(Customer!$J$6,'CDH &amp; HDH'!$P$11:$X$11,0)))</f>
        <v>70</v>
      </c>
      <c r="H3218" s="1" t="str">
        <f t="shared" si="609"/>
        <v>Cooling</v>
      </c>
      <c r="I3218" s="1">
        <f ca="1">OFFSET(IF($H3218="Cooling",Customer!$C$25,Customer!$C$52),E3218,D3218)</f>
        <v>78</v>
      </c>
      <c r="J3218" s="1">
        <f ca="1">OFFSET(IF($H3218="Cooling",Customer!$L$25,Customer!$L$52),$E3218,$D3218)</f>
        <v>80</v>
      </c>
      <c r="K3218" s="16">
        <f t="shared" ca="1" si="603"/>
        <v>0</v>
      </c>
      <c r="L3218" s="16">
        <f t="shared" ca="1" si="604"/>
        <v>0</v>
      </c>
      <c r="M3218" s="17">
        <f t="shared" si="610"/>
        <v>0</v>
      </c>
      <c r="N3218" s="17">
        <f t="shared" si="611"/>
        <v>0</v>
      </c>
      <c r="O3218" s="4"/>
      <c r="P3218" s="4">
        <v>70</v>
      </c>
      <c r="Q3218" s="4">
        <v>62</v>
      </c>
      <c r="R3218" s="4">
        <v>42</v>
      </c>
      <c r="S3218" s="4">
        <v>65</v>
      </c>
      <c r="T3218" s="4">
        <v>78</v>
      </c>
      <c r="U3218" s="4">
        <v>69</v>
      </c>
      <c r="V3218" s="13">
        <v>70</v>
      </c>
      <c r="W3218" s="4">
        <v>72</v>
      </c>
      <c r="X3218" s="4">
        <v>71</v>
      </c>
      <c r="Y3218">
        <f t="shared" ca="1" si="612"/>
        <v>0</v>
      </c>
      <c r="Z3218">
        <f t="shared" ca="1" si="613"/>
        <v>0</v>
      </c>
    </row>
    <row r="3219" spans="2:26" x14ac:dyDescent="0.25">
      <c r="B3219" s="11">
        <f t="shared" si="614"/>
        <v>44695.624999992222</v>
      </c>
      <c r="C3219" s="1">
        <f t="shared" si="605"/>
        <v>5</v>
      </c>
      <c r="D3219" s="1">
        <f t="shared" si="606"/>
        <v>6</v>
      </c>
      <c r="E3219" s="12">
        <f t="shared" si="607"/>
        <v>16</v>
      </c>
      <c r="F3219" s="124" t="str">
        <f t="shared" si="608"/>
        <v>0</v>
      </c>
      <c r="G3219" s="1">
        <f ca="1">(OFFSET(O3219,0,MATCH(Customer!$J$6,'CDH &amp; HDH'!$P$11:$X$11,0)))</f>
        <v>71</v>
      </c>
      <c r="H3219" s="1" t="str">
        <f t="shared" si="609"/>
        <v>Cooling</v>
      </c>
      <c r="I3219" s="1">
        <f ca="1">OFFSET(IF($H3219="Cooling",Customer!$C$25,Customer!$C$52),E3219,D3219)</f>
        <v>78</v>
      </c>
      <c r="J3219" s="1">
        <f ca="1">OFFSET(IF($H3219="Cooling",Customer!$L$25,Customer!$L$52),$E3219,$D3219)</f>
        <v>80</v>
      </c>
      <c r="K3219" s="16">
        <f t="shared" ca="1" si="603"/>
        <v>0</v>
      </c>
      <c r="L3219" s="16">
        <f t="shared" ca="1" si="604"/>
        <v>0</v>
      </c>
      <c r="M3219" s="17">
        <f t="shared" si="610"/>
        <v>0</v>
      </c>
      <c r="N3219" s="17">
        <f t="shared" si="611"/>
        <v>0</v>
      </c>
      <c r="O3219" s="4"/>
      <c r="P3219" s="4">
        <v>71</v>
      </c>
      <c r="Q3219" s="4">
        <v>62</v>
      </c>
      <c r="R3219" s="4">
        <v>42</v>
      </c>
      <c r="S3219" s="4">
        <v>65</v>
      </c>
      <c r="T3219" s="4">
        <v>80</v>
      </c>
      <c r="U3219" s="4">
        <v>68</v>
      </c>
      <c r="V3219" s="13">
        <v>71</v>
      </c>
      <c r="W3219" s="4">
        <v>72</v>
      </c>
      <c r="X3219" s="4">
        <v>72</v>
      </c>
      <c r="Y3219">
        <f t="shared" ca="1" si="612"/>
        <v>0</v>
      </c>
      <c r="Z3219">
        <f t="shared" ca="1" si="613"/>
        <v>0</v>
      </c>
    </row>
    <row r="3220" spans="2:26" x14ac:dyDescent="0.25">
      <c r="B3220" s="11">
        <f t="shared" si="614"/>
        <v>44695.666666658886</v>
      </c>
      <c r="C3220" s="1">
        <f t="shared" si="605"/>
        <v>5</v>
      </c>
      <c r="D3220" s="1">
        <f t="shared" si="606"/>
        <v>6</v>
      </c>
      <c r="E3220" s="12">
        <f t="shared" si="607"/>
        <v>17</v>
      </c>
      <c r="F3220" s="124" t="str">
        <f t="shared" si="608"/>
        <v>0</v>
      </c>
      <c r="G3220" s="1">
        <f ca="1">(OFFSET(O3220,0,MATCH(Customer!$J$6,'CDH &amp; HDH'!$P$11:$X$11,0)))</f>
        <v>69</v>
      </c>
      <c r="H3220" s="1" t="str">
        <f t="shared" si="609"/>
        <v>Cooling</v>
      </c>
      <c r="I3220" s="1">
        <f ca="1">OFFSET(IF($H3220="Cooling",Customer!$C$25,Customer!$C$52),E3220,D3220)</f>
        <v>78</v>
      </c>
      <c r="J3220" s="1">
        <f ca="1">OFFSET(IF($H3220="Cooling",Customer!$L$25,Customer!$L$52),$E3220,$D3220)</f>
        <v>80</v>
      </c>
      <c r="K3220" s="16">
        <f t="shared" ca="1" si="603"/>
        <v>0</v>
      </c>
      <c r="L3220" s="16">
        <f t="shared" ca="1" si="604"/>
        <v>0</v>
      </c>
      <c r="M3220" s="17">
        <f t="shared" si="610"/>
        <v>0</v>
      </c>
      <c r="N3220" s="17">
        <f t="shared" si="611"/>
        <v>0</v>
      </c>
      <c r="O3220" s="4"/>
      <c r="P3220" s="4">
        <v>70</v>
      </c>
      <c r="Q3220" s="4">
        <v>62</v>
      </c>
      <c r="R3220" s="4">
        <v>42</v>
      </c>
      <c r="S3220" s="4">
        <v>68</v>
      </c>
      <c r="T3220" s="4">
        <v>79</v>
      </c>
      <c r="U3220" s="4">
        <v>68</v>
      </c>
      <c r="V3220" s="13">
        <v>69</v>
      </c>
      <c r="W3220" s="4">
        <v>71</v>
      </c>
      <c r="X3220" s="4">
        <v>73</v>
      </c>
      <c r="Y3220">
        <f t="shared" ca="1" si="612"/>
        <v>0</v>
      </c>
      <c r="Z3220">
        <f t="shared" ca="1" si="613"/>
        <v>0</v>
      </c>
    </row>
    <row r="3221" spans="2:26" x14ac:dyDescent="0.25">
      <c r="B3221" s="11">
        <f t="shared" si="614"/>
        <v>44695.70833332555</v>
      </c>
      <c r="C3221" s="1">
        <f t="shared" si="605"/>
        <v>5</v>
      </c>
      <c r="D3221" s="1">
        <f t="shared" si="606"/>
        <v>6</v>
      </c>
      <c r="E3221" s="12">
        <f t="shared" si="607"/>
        <v>18</v>
      </c>
      <c r="F3221" s="124" t="str">
        <f t="shared" si="608"/>
        <v>0</v>
      </c>
      <c r="G3221" s="1">
        <f ca="1">(OFFSET(O3221,0,MATCH(Customer!$J$6,'CDH &amp; HDH'!$P$11:$X$11,0)))</f>
        <v>69</v>
      </c>
      <c r="H3221" s="1" t="str">
        <f t="shared" si="609"/>
        <v>Cooling</v>
      </c>
      <c r="I3221" s="1">
        <f ca="1">OFFSET(IF($H3221="Cooling",Customer!$C$25,Customer!$C$52),E3221,D3221)</f>
        <v>78</v>
      </c>
      <c r="J3221" s="1">
        <f ca="1">OFFSET(IF($H3221="Cooling",Customer!$L$25,Customer!$L$52),$E3221,$D3221)</f>
        <v>80</v>
      </c>
      <c r="K3221" s="16">
        <f t="shared" ca="1" si="603"/>
        <v>0</v>
      </c>
      <c r="L3221" s="16">
        <f t="shared" ca="1" si="604"/>
        <v>0</v>
      </c>
      <c r="M3221" s="17">
        <f t="shared" si="610"/>
        <v>0</v>
      </c>
      <c r="N3221" s="17">
        <f t="shared" si="611"/>
        <v>0</v>
      </c>
      <c r="O3221" s="4"/>
      <c r="P3221" s="4">
        <v>69</v>
      </c>
      <c r="Q3221" s="4">
        <v>61</v>
      </c>
      <c r="R3221" s="4">
        <v>41</v>
      </c>
      <c r="S3221" s="4">
        <v>66</v>
      </c>
      <c r="T3221" s="4">
        <v>77</v>
      </c>
      <c r="U3221" s="4">
        <v>66</v>
      </c>
      <c r="V3221" s="13">
        <v>69</v>
      </c>
      <c r="W3221" s="4">
        <v>69</v>
      </c>
      <c r="X3221" s="4">
        <v>71</v>
      </c>
      <c r="Y3221">
        <f t="shared" ca="1" si="612"/>
        <v>0</v>
      </c>
      <c r="Z3221">
        <f t="shared" ca="1" si="613"/>
        <v>0</v>
      </c>
    </row>
    <row r="3222" spans="2:26" x14ac:dyDescent="0.25">
      <c r="B3222" s="11">
        <f t="shared" si="614"/>
        <v>44695.749999992215</v>
      </c>
      <c r="C3222" s="1">
        <f t="shared" si="605"/>
        <v>5</v>
      </c>
      <c r="D3222" s="1">
        <f t="shared" si="606"/>
        <v>6</v>
      </c>
      <c r="E3222" s="12">
        <f t="shared" si="607"/>
        <v>19</v>
      </c>
      <c r="F3222" s="124" t="str">
        <f t="shared" si="608"/>
        <v>0</v>
      </c>
      <c r="G3222" s="1">
        <f ca="1">(OFFSET(O3222,0,MATCH(Customer!$J$6,'CDH &amp; HDH'!$P$11:$X$11,0)))</f>
        <v>66</v>
      </c>
      <c r="H3222" s="1" t="str">
        <f t="shared" si="609"/>
        <v>Cooling</v>
      </c>
      <c r="I3222" s="1">
        <f ca="1">OFFSET(IF($H3222="Cooling",Customer!$C$25,Customer!$C$52),E3222,D3222)</f>
        <v>78</v>
      </c>
      <c r="J3222" s="1">
        <f ca="1">OFFSET(IF($H3222="Cooling",Customer!$L$25,Customer!$L$52),$E3222,$D3222)</f>
        <v>80</v>
      </c>
      <c r="K3222" s="16">
        <f t="shared" ca="1" si="603"/>
        <v>0</v>
      </c>
      <c r="L3222" s="16">
        <f t="shared" ca="1" si="604"/>
        <v>0</v>
      </c>
      <c r="M3222" s="17">
        <f t="shared" si="610"/>
        <v>0</v>
      </c>
      <c r="N3222" s="17">
        <f t="shared" si="611"/>
        <v>0</v>
      </c>
      <c r="O3222" s="4"/>
      <c r="P3222" s="4">
        <v>68</v>
      </c>
      <c r="Q3222" s="4">
        <v>57</v>
      </c>
      <c r="R3222" s="4">
        <v>41</v>
      </c>
      <c r="S3222" s="4">
        <v>63</v>
      </c>
      <c r="T3222" s="4">
        <v>73</v>
      </c>
      <c r="U3222" s="4">
        <v>64</v>
      </c>
      <c r="V3222" s="13">
        <v>66</v>
      </c>
      <c r="W3222" s="4">
        <v>66</v>
      </c>
      <c r="X3222" s="4">
        <v>69</v>
      </c>
      <c r="Y3222">
        <f t="shared" ca="1" si="612"/>
        <v>0</v>
      </c>
      <c r="Z3222">
        <f t="shared" ca="1" si="613"/>
        <v>0</v>
      </c>
    </row>
    <row r="3223" spans="2:26" x14ac:dyDescent="0.25">
      <c r="B3223" s="11">
        <f t="shared" si="614"/>
        <v>44695.791666658879</v>
      </c>
      <c r="C3223" s="1">
        <f t="shared" si="605"/>
        <v>5</v>
      </c>
      <c r="D3223" s="1">
        <f t="shared" si="606"/>
        <v>6</v>
      </c>
      <c r="E3223" s="12">
        <f t="shared" si="607"/>
        <v>20</v>
      </c>
      <c r="F3223" s="124" t="str">
        <f t="shared" si="608"/>
        <v>0</v>
      </c>
      <c r="G3223" s="1">
        <f ca="1">(OFFSET(O3223,0,MATCH(Customer!$J$6,'CDH &amp; HDH'!$P$11:$X$11,0)))</f>
        <v>63</v>
      </c>
      <c r="H3223" s="1" t="str">
        <f t="shared" si="609"/>
        <v>Cooling</v>
      </c>
      <c r="I3223" s="1">
        <f ca="1">OFFSET(IF($H3223="Cooling",Customer!$C$25,Customer!$C$52),E3223,D3223)</f>
        <v>78</v>
      </c>
      <c r="J3223" s="1">
        <f ca="1">OFFSET(IF($H3223="Cooling",Customer!$L$25,Customer!$L$52),$E3223,$D3223)</f>
        <v>80</v>
      </c>
      <c r="K3223" s="16">
        <f t="shared" ca="1" si="603"/>
        <v>0</v>
      </c>
      <c r="L3223" s="16">
        <f t="shared" ca="1" si="604"/>
        <v>0</v>
      </c>
      <c r="M3223" s="17">
        <f t="shared" si="610"/>
        <v>0</v>
      </c>
      <c r="N3223" s="17">
        <f t="shared" si="611"/>
        <v>0</v>
      </c>
      <c r="O3223" s="4"/>
      <c r="P3223" s="4">
        <v>65</v>
      </c>
      <c r="Q3223" s="4">
        <v>54</v>
      </c>
      <c r="R3223" s="4">
        <v>41</v>
      </c>
      <c r="S3223" s="4">
        <v>61</v>
      </c>
      <c r="T3223" s="4">
        <v>68</v>
      </c>
      <c r="U3223" s="4">
        <v>62</v>
      </c>
      <c r="V3223" s="13">
        <v>63</v>
      </c>
      <c r="W3223" s="4">
        <v>65</v>
      </c>
      <c r="X3223" s="4">
        <v>59</v>
      </c>
      <c r="Y3223">
        <f t="shared" ca="1" si="612"/>
        <v>0</v>
      </c>
      <c r="Z3223">
        <f t="shared" ca="1" si="613"/>
        <v>0</v>
      </c>
    </row>
    <row r="3224" spans="2:26" x14ac:dyDescent="0.25">
      <c r="B3224" s="11">
        <f t="shared" si="614"/>
        <v>44695.833333325543</v>
      </c>
      <c r="C3224" s="1">
        <f t="shared" si="605"/>
        <v>5</v>
      </c>
      <c r="D3224" s="1">
        <f t="shared" si="606"/>
        <v>6</v>
      </c>
      <c r="E3224" s="12">
        <f t="shared" si="607"/>
        <v>21</v>
      </c>
      <c r="F3224" s="124" t="str">
        <f t="shared" si="608"/>
        <v>0</v>
      </c>
      <c r="G3224" s="1">
        <f ca="1">(OFFSET(O3224,0,MATCH(Customer!$J$6,'CDH &amp; HDH'!$P$11:$X$11,0)))</f>
        <v>61</v>
      </c>
      <c r="H3224" s="1" t="str">
        <f t="shared" si="609"/>
        <v>Cooling</v>
      </c>
      <c r="I3224" s="1">
        <f ca="1">OFFSET(IF($H3224="Cooling",Customer!$C$25,Customer!$C$52),E3224,D3224)</f>
        <v>78</v>
      </c>
      <c r="J3224" s="1">
        <f ca="1">OFFSET(IF($H3224="Cooling",Customer!$L$25,Customer!$L$52),$E3224,$D3224)</f>
        <v>80</v>
      </c>
      <c r="K3224" s="16">
        <f t="shared" ca="1" si="603"/>
        <v>0</v>
      </c>
      <c r="L3224" s="16">
        <f t="shared" ca="1" si="604"/>
        <v>0</v>
      </c>
      <c r="M3224" s="17">
        <f t="shared" si="610"/>
        <v>0</v>
      </c>
      <c r="N3224" s="17">
        <f t="shared" si="611"/>
        <v>0</v>
      </c>
      <c r="O3224" s="4"/>
      <c r="P3224" s="4">
        <v>66</v>
      </c>
      <c r="Q3224" s="4">
        <v>54</v>
      </c>
      <c r="R3224" s="4">
        <v>40</v>
      </c>
      <c r="S3224" s="4">
        <v>59</v>
      </c>
      <c r="T3224" s="4">
        <v>66</v>
      </c>
      <c r="U3224" s="4">
        <v>60</v>
      </c>
      <c r="V3224" s="13">
        <v>61</v>
      </c>
      <c r="W3224" s="4">
        <v>65</v>
      </c>
      <c r="X3224" s="4">
        <v>59</v>
      </c>
      <c r="Y3224">
        <f t="shared" ca="1" si="612"/>
        <v>0</v>
      </c>
      <c r="Z3224">
        <f t="shared" ca="1" si="613"/>
        <v>0</v>
      </c>
    </row>
    <row r="3225" spans="2:26" x14ac:dyDescent="0.25">
      <c r="B3225" s="11">
        <f t="shared" si="614"/>
        <v>44695.874999992207</v>
      </c>
      <c r="C3225" s="1">
        <f t="shared" si="605"/>
        <v>5</v>
      </c>
      <c r="D3225" s="1">
        <f t="shared" si="606"/>
        <v>6</v>
      </c>
      <c r="E3225" s="12">
        <f t="shared" si="607"/>
        <v>22</v>
      </c>
      <c r="F3225" s="124" t="str">
        <f t="shared" si="608"/>
        <v>0</v>
      </c>
      <c r="G3225" s="1">
        <f ca="1">(OFFSET(O3225,0,MATCH(Customer!$J$6,'CDH &amp; HDH'!$P$11:$X$11,0)))</f>
        <v>58</v>
      </c>
      <c r="H3225" s="1" t="str">
        <f t="shared" si="609"/>
        <v>Cooling</v>
      </c>
      <c r="I3225" s="1">
        <f ca="1">OFFSET(IF($H3225="Cooling",Customer!$C$25,Customer!$C$52),E3225,D3225)</f>
        <v>78</v>
      </c>
      <c r="J3225" s="1">
        <f ca="1">OFFSET(IF($H3225="Cooling",Customer!$L$25,Customer!$L$52),$E3225,$D3225)</f>
        <v>80</v>
      </c>
      <c r="K3225" s="16">
        <f t="shared" ca="1" si="603"/>
        <v>0</v>
      </c>
      <c r="L3225" s="16">
        <f t="shared" ca="1" si="604"/>
        <v>0</v>
      </c>
      <c r="M3225" s="17">
        <f t="shared" si="610"/>
        <v>0</v>
      </c>
      <c r="N3225" s="17">
        <f t="shared" si="611"/>
        <v>0</v>
      </c>
      <c r="O3225" s="4"/>
      <c r="P3225" s="4">
        <v>65</v>
      </c>
      <c r="Q3225" s="4">
        <v>53</v>
      </c>
      <c r="R3225" s="4">
        <v>40</v>
      </c>
      <c r="S3225" s="4">
        <v>58</v>
      </c>
      <c r="T3225" s="4">
        <v>60</v>
      </c>
      <c r="U3225" s="4">
        <v>59</v>
      </c>
      <c r="V3225" s="13">
        <v>58</v>
      </c>
      <c r="W3225" s="4">
        <v>64</v>
      </c>
      <c r="X3225" s="4">
        <v>54</v>
      </c>
      <c r="Y3225">
        <f t="shared" ca="1" si="612"/>
        <v>0</v>
      </c>
      <c r="Z3225">
        <f t="shared" ca="1" si="613"/>
        <v>0</v>
      </c>
    </row>
    <row r="3226" spans="2:26" x14ac:dyDescent="0.25">
      <c r="B3226" s="11">
        <f t="shared" si="614"/>
        <v>44695.916666658872</v>
      </c>
      <c r="C3226" s="1">
        <f t="shared" si="605"/>
        <v>5</v>
      </c>
      <c r="D3226" s="1">
        <f t="shared" si="606"/>
        <v>6</v>
      </c>
      <c r="E3226" s="12">
        <f t="shared" si="607"/>
        <v>23</v>
      </c>
      <c r="F3226" s="124" t="str">
        <f t="shared" si="608"/>
        <v>0</v>
      </c>
      <c r="G3226" s="1">
        <f ca="1">(OFFSET(O3226,0,MATCH(Customer!$J$6,'CDH &amp; HDH'!$P$11:$X$11,0)))</f>
        <v>58</v>
      </c>
      <c r="H3226" s="1" t="str">
        <f t="shared" si="609"/>
        <v>Cooling</v>
      </c>
      <c r="I3226" s="1">
        <f ca="1">OFFSET(IF($H3226="Cooling",Customer!$C$25,Customer!$C$52),E3226,D3226)</f>
        <v>78</v>
      </c>
      <c r="J3226" s="1">
        <f ca="1">OFFSET(IF($H3226="Cooling",Customer!$L$25,Customer!$L$52),$E3226,$D3226)</f>
        <v>80</v>
      </c>
      <c r="K3226" s="16">
        <f t="shared" ca="1" si="603"/>
        <v>0</v>
      </c>
      <c r="L3226" s="16">
        <f t="shared" ca="1" si="604"/>
        <v>0</v>
      </c>
      <c r="M3226" s="17">
        <f t="shared" si="610"/>
        <v>0</v>
      </c>
      <c r="N3226" s="17">
        <f t="shared" si="611"/>
        <v>0</v>
      </c>
      <c r="O3226" s="4"/>
      <c r="P3226" s="4">
        <v>64</v>
      </c>
      <c r="Q3226" s="4">
        <v>48</v>
      </c>
      <c r="R3226" s="4">
        <v>38</v>
      </c>
      <c r="S3226" s="4">
        <v>58</v>
      </c>
      <c r="T3226" s="4">
        <v>61</v>
      </c>
      <c r="U3226" s="4">
        <v>57</v>
      </c>
      <c r="V3226" s="13">
        <v>58</v>
      </c>
      <c r="W3226" s="4">
        <v>63</v>
      </c>
      <c r="X3226" s="4">
        <v>50</v>
      </c>
      <c r="Y3226">
        <f t="shared" ca="1" si="612"/>
        <v>0</v>
      </c>
      <c r="Z3226">
        <f t="shared" ca="1" si="613"/>
        <v>0</v>
      </c>
    </row>
    <row r="3227" spans="2:26" x14ac:dyDescent="0.25">
      <c r="B3227" s="11">
        <f t="shared" si="614"/>
        <v>44695.958333325536</v>
      </c>
      <c r="C3227" s="1">
        <f t="shared" si="605"/>
        <v>5</v>
      </c>
      <c r="D3227" s="1">
        <f t="shared" si="606"/>
        <v>6</v>
      </c>
      <c r="E3227" s="12">
        <f t="shared" si="607"/>
        <v>24</v>
      </c>
      <c r="F3227" s="124" t="str">
        <f t="shared" si="608"/>
        <v>0</v>
      </c>
      <c r="G3227" s="1">
        <f ca="1">(OFFSET(O3227,0,MATCH(Customer!$J$6,'CDH &amp; HDH'!$P$11:$X$11,0)))</f>
        <v>57</v>
      </c>
      <c r="H3227" s="1" t="str">
        <f t="shared" si="609"/>
        <v>Cooling</v>
      </c>
      <c r="I3227" s="1">
        <f ca="1">OFFSET(IF($H3227="Cooling",Customer!$C$25,Customer!$C$52),E3227,D3227)</f>
        <v>78</v>
      </c>
      <c r="J3227" s="1">
        <f ca="1">OFFSET(IF($H3227="Cooling",Customer!$L$25,Customer!$L$52),$E3227,$D3227)</f>
        <v>80</v>
      </c>
      <c r="K3227" s="16">
        <f t="shared" ca="1" si="603"/>
        <v>0</v>
      </c>
      <c r="L3227" s="16">
        <f t="shared" ca="1" si="604"/>
        <v>0</v>
      </c>
      <c r="M3227" s="17">
        <f t="shared" si="610"/>
        <v>0</v>
      </c>
      <c r="N3227" s="17">
        <f t="shared" si="611"/>
        <v>0</v>
      </c>
      <c r="O3227" s="4"/>
      <c r="P3227" s="4">
        <v>63</v>
      </c>
      <c r="Q3227" s="4">
        <v>47</v>
      </c>
      <c r="R3227" s="4">
        <v>36</v>
      </c>
      <c r="S3227" s="4">
        <v>58</v>
      </c>
      <c r="T3227" s="4">
        <v>65</v>
      </c>
      <c r="U3227" s="4">
        <v>55</v>
      </c>
      <c r="V3227" s="13">
        <v>57</v>
      </c>
      <c r="W3227" s="4">
        <v>62</v>
      </c>
      <c r="X3227" s="4">
        <v>49</v>
      </c>
      <c r="Y3227">
        <f t="shared" ca="1" si="612"/>
        <v>0</v>
      </c>
      <c r="Z3227">
        <f t="shared" ca="1" si="613"/>
        <v>0</v>
      </c>
    </row>
    <row r="3228" spans="2:26" x14ac:dyDescent="0.25">
      <c r="B3228" s="11">
        <f t="shared" si="614"/>
        <v>44695.9999999922</v>
      </c>
      <c r="C3228" s="1">
        <f t="shared" si="605"/>
        <v>5</v>
      </c>
      <c r="D3228" s="1">
        <f t="shared" si="606"/>
        <v>7</v>
      </c>
      <c r="E3228" s="12">
        <f t="shared" si="607"/>
        <v>1</v>
      </c>
      <c r="F3228" s="124" t="str">
        <f t="shared" si="608"/>
        <v>0</v>
      </c>
      <c r="G3228" s="1">
        <f ca="1">(OFFSET(O3228,0,MATCH(Customer!$J$6,'CDH &amp; HDH'!$P$11:$X$11,0)))</f>
        <v>55</v>
      </c>
      <c r="H3228" s="1" t="str">
        <f t="shared" si="609"/>
        <v>Cooling</v>
      </c>
      <c r="I3228" s="1">
        <f ca="1">OFFSET(IF($H3228="Cooling",Customer!$C$25,Customer!$C$52),E3228,D3228)</f>
        <v>78</v>
      </c>
      <c r="J3228" s="1">
        <f ca="1">OFFSET(IF($H3228="Cooling",Customer!$L$25,Customer!$L$52),$E3228,$D3228)</f>
        <v>80</v>
      </c>
      <c r="K3228" s="16">
        <f t="shared" ca="1" si="603"/>
        <v>0</v>
      </c>
      <c r="L3228" s="16">
        <f t="shared" ca="1" si="604"/>
        <v>0</v>
      </c>
      <c r="M3228" s="17">
        <f t="shared" si="610"/>
        <v>0</v>
      </c>
      <c r="N3228" s="17">
        <f t="shared" si="611"/>
        <v>0</v>
      </c>
      <c r="O3228" s="4"/>
      <c r="P3228" s="4">
        <v>63</v>
      </c>
      <c r="Q3228" s="4">
        <v>45</v>
      </c>
      <c r="R3228" s="4">
        <v>34</v>
      </c>
      <c r="S3228" s="4">
        <v>58</v>
      </c>
      <c r="T3228" s="4">
        <v>60</v>
      </c>
      <c r="U3228" s="4">
        <v>54</v>
      </c>
      <c r="V3228" s="13">
        <v>55</v>
      </c>
      <c r="W3228" s="4">
        <v>62</v>
      </c>
      <c r="X3228" s="4">
        <v>48</v>
      </c>
      <c r="Y3228">
        <f t="shared" ca="1" si="612"/>
        <v>0</v>
      </c>
      <c r="Z3228">
        <f t="shared" ca="1" si="613"/>
        <v>0</v>
      </c>
    </row>
    <row r="3229" spans="2:26" x14ac:dyDescent="0.25">
      <c r="B3229" s="11">
        <f t="shared" si="614"/>
        <v>44696.041666658864</v>
      </c>
      <c r="C3229" s="1">
        <f t="shared" si="605"/>
        <v>5</v>
      </c>
      <c r="D3229" s="1">
        <f t="shared" si="606"/>
        <v>7</v>
      </c>
      <c r="E3229" s="12">
        <f t="shared" si="607"/>
        <v>2</v>
      </c>
      <c r="F3229" s="124" t="str">
        <f t="shared" si="608"/>
        <v>0</v>
      </c>
      <c r="G3229" s="1">
        <f ca="1">(OFFSET(O3229,0,MATCH(Customer!$J$6,'CDH &amp; HDH'!$P$11:$X$11,0)))</f>
        <v>54</v>
      </c>
      <c r="H3229" s="1" t="str">
        <f t="shared" si="609"/>
        <v>Cooling</v>
      </c>
      <c r="I3229" s="1">
        <f ca="1">OFFSET(IF($H3229="Cooling",Customer!$C$25,Customer!$C$52),E3229,D3229)</f>
        <v>78</v>
      </c>
      <c r="J3229" s="1">
        <f ca="1">OFFSET(IF($H3229="Cooling",Customer!$L$25,Customer!$L$52),$E3229,$D3229)</f>
        <v>80</v>
      </c>
      <c r="K3229" s="16">
        <f t="shared" ca="1" si="603"/>
        <v>0</v>
      </c>
      <c r="L3229" s="16">
        <f t="shared" ca="1" si="604"/>
        <v>0</v>
      </c>
      <c r="M3229" s="17">
        <f t="shared" si="610"/>
        <v>0</v>
      </c>
      <c r="N3229" s="17">
        <f t="shared" si="611"/>
        <v>0</v>
      </c>
      <c r="O3229" s="4"/>
      <c r="P3229" s="4">
        <v>63</v>
      </c>
      <c r="Q3229" s="4">
        <v>43</v>
      </c>
      <c r="R3229" s="4">
        <v>31</v>
      </c>
      <c r="S3229" s="4">
        <v>58</v>
      </c>
      <c r="T3229" s="4">
        <v>56</v>
      </c>
      <c r="U3229" s="4">
        <v>53</v>
      </c>
      <c r="V3229" s="13">
        <v>54</v>
      </c>
      <c r="W3229" s="4">
        <v>62</v>
      </c>
      <c r="X3229" s="4">
        <v>44</v>
      </c>
      <c r="Y3229">
        <f t="shared" ca="1" si="612"/>
        <v>0</v>
      </c>
      <c r="Z3229">
        <f t="shared" ca="1" si="613"/>
        <v>0</v>
      </c>
    </row>
    <row r="3230" spans="2:26" x14ac:dyDescent="0.25">
      <c r="B3230" s="11">
        <f t="shared" si="614"/>
        <v>44696.083333325529</v>
      </c>
      <c r="C3230" s="1">
        <f t="shared" si="605"/>
        <v>5</v>
      </c>
      <c r="D3230" s="1">
        <f t="shared" si="606"/>
        <v>7</v>
      </c>
      <c r="E3230" s="12">
        <f t="shared" si="607"/>
        <v>3</v>
      </c>
      <c r="F3230" s="124" t="str">
        <f t="shared" si="608"/>
        <v>0</v>
      </c>
      <c r="G3230" s="1">
        <f ca="1">(OFFSET(O3230,0,MATCH(Customer!$J$6,'CDH &amp; HDH'!$P$11:$X$11,0)))</f>
        <v>54</v>
      </c>
      <c r="H3230" s="1" t="str">
        <f t="shared" si="609"/>
        <v>Cooling</v>
      </c>
      <c r="I3230" s="1">
        <f ca="1">OFFSET(IF($H3230="Cooling",Customer!$C$25,Customer!$C$52),E3230,D3230)</f>
        <v>78</v>
      </c>
      <c r="J3230" s="1">
        <f ca="1">OFFSET(IF($H3230="Cooling",Customer!$L$25,Customer!$L$52),$E3230,$D3230)</f>
        <v>80</v>
      </c>
      <c r="K3230" s="16">
        <f t="shared" ca="1" si="603"/>
        <v>0</v>
      </c>
      <c r="L3230" s="16">
        <f t="shared" ca="1" si="604"/>
        <v>0</v>
      </c>
      <c r="M3230" s="17">
        <f t="shared" si="610"/>
        <v>0</v>
      </c>
      <c r="N3230" s="17">
        <f t="shared" si="611"/>
        <v>0</v>
      </c>
      <c r="O3230" s="4"/>
      <c r="P3230" s="4">
        <v>63</v>
      </c>
      <c r="Q3230" s="4">
        <v>42</v>
      </c>
      <c r="R3230" s="4">
        <v>29</v>
      </c>
      <c r="S3230" s="4">
        <v>58</v>
      </c>
      <c r="T3230" s="4">
        <v>55</v>
      </c>
      <c r="U3230" s="4">
        <v>52</v>
      </c>
      <c r="V3230" s="13">
        <v>54</v>
      </c>
      <c r="W3230" s="4">
        <v>60</v>
      </c>
      <c r="X3230" s="4">
        <v>44</v>
      </c>
      <c r="Y3230">
        <f t="shared" ca="1" si="612"/>
        <v>0</v>
      </c>
      <c r="Z3230">
        <f t="shared" ca="1" si="613"/>
        <v>0</v>
      </c>
    </row>
    <row r="3231" spans="2:26" x14ac:dyDescent="0.25">
      <c r="B3231" s="11">
        <f t="shared" si="614"/>
        <v>44696.124999992193</v>
      </c>
      <c r="C3231" s="1">
        <f t="shared" si="605"/>
        <v>5</v>
      </c>
      <c r="D3231" s="1">
        <f t="shared" si="606"/>
        <v>7</v>
      </c>
      <c r="E3231" s="12">
        <f t="shared" si="607"/>
        <v>4</v>
      </c>
      <c r="F3231" s="124" t="str">
        <f t="shared" si="608"/>
        <v>0</v>
      </c>
      <c r="G3231" s="1">
        <f ca="1">(OFFSET(O3231,0,MATCH(Customer!$J$6,'CDH &amp; HDH'!$P$11:$X$11,0)))</f>
        <v>52</v>
      </c>
      <c r="H3231" s="1" t="str">
        <f t="shared" si="609"/>
        <v>Cooling</v>
      </c>
      <c r="I3231" s="1">
        <f ca="1">OFFSET(IF($H3231="Cooling",Customer!$C$25,Customer!$C$52),E3231,D3231)</f>
        <v>78</v>
      </c>
      <c r="J3231" s="1">
        <f ca="1">OFFSET(IF($H3231="Cooling",Customer!$L$25,Customer!$L$52),$E3231,$D3231)</f>
        <v>80</v>
      </c>
      <c r="K3231" s="16">
        <f t="shared" ca="1" si="603"/>
        <v>0</v>
      </c>
      <c r="L3231" s="16">
        <f t="shared" ca="1" si="604"/>
        <v>0</v>
      </c>
      <c r="M3231" s="17">
        <f t="shared" si="610"/>
        <v>0</v>
      </c>
      <c r="N3231" s="17">
        <f t="shared" si="611"/>
        <v>0</v>
      </c>
      <c r="O3231" s="4"/>
      <c r="P3231" s="4">
        <v>63</v>
      </c>
      <c r="Q3231" s="4">
        <v>42</v>
      </c>
      <c r="R3231" s="4">
        <v>26</v>
      </c>
      <c r="S3231" s="4">
        <v>58</v>
      </c>
      <c r="T3231" s="4">
        <v>53</v>
      </c>
      <c r="U3231" s="4">
        <v>52</v>
      </c>
      <c r="V3231" s="13">
        <v>52</v>
      </c>
      <c r="W3231" s="4">
        <v>60</v>
      </c>
      <c r="X3231" s="4">
        <v>44</v>
      </c>
      <c r="Y3231">
        <f t="shared" ca="1" si="612"/>
        <v>0</v>
      </c>
      <c r="Z3231">
        <f t="shared" ca="1" si="613"/>
        <v>0</v>
      </c>
    </row>
    <row r="3232" spans="2:26" x14ac:dyDescent="0.25">
      <c r="B3232" s="11">
        <f t="shared" si="614"/>
        <v>44696.166666658857</v>
      </c>
      <c r="C3232" s="1">
        <f t="shared" si="605"/>
        <v>5</v>
      </c>
      <c r="D3232" s="1">
        <f t="shared" si="606"/>
        <v>7</v>
      </c>
      <c r="E3232" s="12">
        <f t="shared" si="607"/>
        <v>5</v>
      </c>
      <c r="F3232" s="124" t="str">
        <f t="shared" si="608"/>
        <v>0</v>
      </c>
      <c r="G3232" s="1">
        <f ca="1">(OFFSET(O3232,0,MATCH(Customer!$J$6,'CDH &amp; HDH'!$P$11:$X$11,0)))</f>
        <v>50</v>
      </c>
      <c r="H3232" s="1" t="str">
        <f t="shared" si="609"/>
        <v>Cooling</v>
      </c>
      <c r="I3232" s="1">
        <f ca="1">OFFSET(IF($H3232="Cooling",Customer!$C$25,Customer!$C$52),E3232,D3232)</f>
        <v>78</v>
      </c>
      <c r="J3232" s="1">
        <f ca="1">OFFSET(IF($H3232="Cooling",Customer!$L$25,Customer!$L$52),$E3232,$D3232)</f>
        <v>80</v>
      </c>
      <c r="K3232" s="16">
        <f t="shared" ca="1" si="603"/>
        <v>0</v>
      </c>
      <c r="L3232" s="16">
        <f t="shared" ca="1" si="604"/>
        <v>0</v>
      </c>
      <c r="M3232" s="17">
        <f t="shared" si="610"/>
        <v>0</v>
      </c>
      <c r="N3232" s="17">
        <f t="shared" si="611"/>
        <v>0</v>
      </c>
      <c r="O3232" s="4"/>
      <c r="P3232" s="4">
        <v>61</v>
      </c>
      <c r="Q3232" s="4">
        <v>42</v>
      </c>
      <c r="R3232" s="4">
        <v>29</v>
      </c>
      <c r="S3232" s="4">
        <v>58</v>
      </c>
      <c r="T3232" s="4">
        <v>52</v>
      </c>
      <c r="U3232" s="4">
        <v>51</v>
      </c>
      <c r="V3232" s="13">
        <v>50</v>
      </c>
      <c r="W3232" s="4">
        <v>59</v>
      </c>
      <c r="X3232" s="4">
        <v>42</v>
      </c>
      <c r="Y3232">
        <f t="shared" ca="1" si="612"/>
        <v>0</v>
      </c>
      <c r="Z3232">
        <f t="shared" ca="1" si="613"/>
        <v>0</v>
      </c>
    </row>
    <row r="3233" spans="2:26" x14ac:dyDescent="0.25">
      <c r="B3233" s="11">
        <f t="shared" si="614"/>
        <v>44696.208333325521</v>
      </c>
      <c r="C3233" s="1">
        <f t="shared" si="605"/>
        <v>5</v>
      </c>
      <c r="D3233" s="1">
        <f t="shared" si="606"/>
        <v>7</v>
      </c>
      <c r="E3233" s="12">
        <f t="shared" si="607"/>
        <v>6</v>
      </c>
      <c r="F3233" s="124" t="str">
        <f t="shared" si="608"/>
        <v>0</v>
      </c>
      <c r="G3233" s="1">
        <f ca="1">(OFFSET(O3233,0,MATCH(Customer!$J$6,'CDH &amp; HDH'!$P$11:$X$11,0)))</f>
        <v>52</v>
      </c>
      <c r="H3233" s="1" t="str">
        <f t="shared" si="609"/>
        <v>Cooling</v>
      </c>
      <c r="I3233" s="1">
        <f ca="1">OFFSET(IF($H3233="Cooling",Customer!$C$25,Customer!$C$52),E3233,D3233)</f>
        <v>78</v>
      </c>
      <c r="J3233" s="1">
        <f ca="1">OFFSET(IF($H3233="Cooling",Customer!$L$25,Customer!$L$52),$E3233,$D3233)</f>
        <v>80</v>
      </c>
      <c r="K3233" s="16">
        <f t="shared" ca="1" si="603"/>
        <v>0</v>
      </c>
      <c r="L3233" s="16">
        <f t="shared" ca="1" si="604"/>
        <v>0</v>
      </c>
      <c r="M3233" s="17">
        <f t="shared" si="610"/>
        <v>0</v>
      </c>
      <c r="N3233" s="17">
        <f t="shared" si="611"/>
        <v>0</v>
      </c>
      <c r="O3233" s="4"/>
      <c r="P3233" s="4">
        <v>61</v>
      </c>
      <c r="Q3233" s="4">
        <v>47</v>
      </c>
      <c r="R3233" s="4">
        <v>33</v>
      </c>
      <c r="S3233" s="4">
        <v>58</v>
      </c>
      <c r="T3233" s="4">
        <v>51</v>
      </c>
      <c r="U3233" s="4">
        <v>52</v>
      </c>
      <c r="V3233" s="13">
        <v>52</v>
      </c>
      <c r="W3233" s="4">
        <v>59</v>
      </c>
      <c r="X3233" s="4">
        <v>44</v>
      </c>
      <c r="Y3233">
        <f t="shared" ca="1" si="612"/>
        <v>0</v>
      </c>
      <c r="Z3233">
        <f t="shared" ca="1" si="613"/>
        <v>0</v>
      </c>
    </row>
    <row r="3234" spans="2:26" x14ac:dyDescent="0.25">
      <c r="B3234" s="11">
        <f t="shared" si="614"/>
        <v>44696.249999992186</v>
      </c>
      <c r="C3234" s="1">
        <f t="shared" si="605"/>
        <v>5</v>
      </c>
      <c r="D3234" s="1">
        <f t="shared" si="606"/>
        <v>7</v>
      </c>
      <c r="E3234" s="12">
        <f t="shared" si="607"/>
        <v>7</v>
      </c>
      <c r="F3234" s="124" t="str">
        <f t="shared" si="608"/>
        <v>0</v>
      </c>
      <c r="G3234" s="1">
        <f ca="1">(OFFSET(O3234,0,MATCH(Customer!$J$6,'CDH &amp; HDH'!$P$11:$X$11,0)))</f>
        <v>55</v>
      </c>
      <c r="H3234" s="1" t="str">
        <f t="shared" si="609"/>
        <v>Cooling</v>
      </c>
      <c r="I3234" s="1">
        <f ca="1">OFFSET(IF($H3234="Cooling",Customer!$C$25,Customer!$C$52),E3234,D3234)</f>
        <v>78</v>
      </c>
      <c r="J3234" s="1">
        <f ca="1">OFFSET(IF($H3234="Cooling",Customer!$L$25,Customer!$L$52),$E3234,$D3234)</f>
        <v>80</v>
      </c>
      <c r="K3234" s="16">
        <f t="shared" ca="1" si="603"/>
        <v>0</v>
      </c>
      <c r="L3234" s="16">
        <f t="shared" ca="1" si="604"/>
        <v>0</v>
      </c>
      <c r="M3234" s="17">
        <f t="shared" si="610"/>
        <v>0</v>
      </c>
      <c r="N3234" s="17">
        <f t="shared" si="611"/>
        <v>0</v>
      </c>
      <c r="O3234" s="4"/>
      <c r="P3234" s="4">
        <v>61</v>
      </c>
      <c r="Q3234" s="4">
        <v>50</v>
      </c>
      <c r="R3234" s="4">
        <v>36</v>
      </c>
      <c r="S3234" s="4">
        <v>60</v>
      </c>
      <c r="T3234" s="4">
        <v>51</v>
      </c>
      <c r="U3234" s="4">
        <v>56</v>
      </c>
      <c r="V3234" s="13">
        <v>55</v>
      </c>
      <c r="W3234" s="4">
        <v>59</v>
      </c>
      <c r="X3234" s="4">
        <v>48</v>
      </c>
      <c r="Y3234">
        <f t="shared" ca="1" si="612"/>
        <v>0</v>
      </c>
      <c r="Z3234">
        <f t="shared" ca="1" si="613"/>
        <v>0</v>
      </c>
    </row>
    <row r="3235" spans="2:26" x14ac:dyDescent="0.25">
      <c r="B3235" s="11">
        <f t="shared" si="614"/>
        <v>44696.29166665885</v>
      </c>
      <c r="C3235" s="1">
        <f t="shared" si="605"/>
        <v>5</v>
      </c>
      <c r="D3235" s="1">
        <f t="shared" si="606"/>
        <v>7</v>
      </c>
      <c r="E3235" s="12">
        <f t="shared" si="607"/>
        <v>8</v>
      </c>
      <c r="F3235" s="124" t="str">
        <f t="shared" si="608"/>
        <v>0</v>
      </c>
      <c r="G3235" s="1">
        <f ca="1">(OFFSET(O3235,0,MATCH(Customer!$J$6,'CDH &amp; HDH'!$P$11:$X$11,0)))</f>
        <v>61</v>
      </c>
      <c r="H3235" s="1" t="str">
        <f t="shared" si="609"/>
        <v>Cooling</v>
      </c>
      <c r="I3235" s="1">
        <f ca="1">OFFSET(IF($H3235="Cooling",Customer!$C$25,Customer!$C$52),E3235,D3235)</f>
        <v>78</v>
      </c>
      <c r="J3235" s="1">
        <f ca="1">OFFSET(IF($H3235="Cooling",Customer!$L$25,Customer!$L$52),$E3235,$D3235)</f>
        <v>80</v>
      </c>
      <c r="K3235" s="16">
        <f t="shared" ca="1" si="603"/>
        <v>0</v>
      </c>
      <c r="L3235" s="16">
        <f t="shared" ca="1" si="604"/>
        <v>0</v>
      </c>
      <c r="M3235" s="17">
        <f t="shared" si="610"/>
        <v>0</v>
      </c>
      <c r="N3235" s="17">
        <f t="shared" si="611"/>
        <v>0</v>
      </c>
      <c r="O3235" s="4"/>
      <c r="P3235" s="4">
        <v>62</v>
      </c>
      <c r="Q3235" s="4">
        <v>57</v>
      </c>
      <c r="R3235" s="4">
        <v>40</v>
      </c>
      <c r="S3235" s="4">
        <v>64</v>
      </c>
      <c r="T3235" s="4">
        <v>51</v>
      </c>
      <c r="U3235" s="4">
        <v>60</v>
      </c>
      <c r="V3235" s="13">
        <v>61</v>
      </c>
      <c r="W3235" s="4">
        <v>60</v>
      </c>
      <c r="X3235" s="4">
        <v>53</v>
      </c>
      <c r="Y3235">
        <f t="shared" ca="1" si="612"/>
        <v>0</v>
      </c>
      <c r="Z3235">
        <f t="shared" ca="1" si="613"/>
        <v>0</v>
      </c>
    </row>
    <row r="3236" spans="2:26" x14ac:dyDescent="0.25">
      <c r="B3236" s="11">
        <f t="shared" si="614"/>
        <v>44696.333333325514</v>
      </c>
      <c r="C3236" s="1">
        <f t="shared" si="605"/>
        <v>5</v>
      </c>
      <c r="D3236" s="1">
        <f t="shared" si="606"/>
        <v>7</v>
      </c>
      <c r="E3236" s="12">
        <f t="shared" si="607"/>
        <v>9</v>
      </c>
      <c r="F3236" s="124" t="str">
        <f t="shared" si="608"/>
        <v>0</v>
      </c>
      <c r="G3236" s="1">
        <f ca="1">(OFFSET(O3236,0,MATCH(Customer!$J$6,'CDH &amp; HDH'!$P$11:$X$11,0)))</f>
        <v>63</v>
      </c>
      <c r="H3236" s="1" t="str">
        <f t="shared" si="609"/>
        <v>Cooling</v>
      </c>
      <c r="I3236" s="1">
        <f ca="1">OFFSET(IF($H3236="Cooling",Customer!$C$25,Customer!$C$52),E3236,D3236)</f>
        <v>78</v>
      </c>
      <c r="J3236" s="1">
        <f ca="1">OFFSET(IF($H3236="Cooling",Customer!$L$25,Customer!$L$52),$E3236,$D3236)</f>
        <v>80</v>
      </c>
      <c r="K3236" s="16">
        <f t="shared" ca="1" si="603"/>
        <v>0</v>
      </c>
      <c r="L3236" s="16">
        <f t="shared" ca="1" si="604"/>
        <v>0</v>
      </c>
      <c r="M3236" s="17">
        <f t="shared" si="610"/>
        <v>0</v>
      </c>
      <c r="N3236" s="17">
        <f t="shared" si="611"/>
        <v>0</v>
      </c>
      <c r="O3236" s="4"/>
      <c r="P3236" s="4">
        <v>64</v>
      </c>
      <c r="Q3236" s="4">
        <v>62</v>
      </c>
      <c r="R3236" s="4">
        <v>43</v>
      </c>
      <c r="S3236" s="4">
        <v>68</v>
      </c>
      <c r="T3236" s="4">
        <v>52</v>
      </c>
      <c r="U3236" s="4">
        <v>64</v>
      </c>
      <c r="V3236" s="13">
        <v>63</v>
      </c>
      <c r="W3236" s="4">
        <v>62</v>
      </c>
      <c r="X3236" s="4">
        <v>62</v>
      </c>
      <c r="Y3236">
        <f t="shared" ca="1" si="612"/>
        <v>0</v>
      </c>
      <c r="Z3236">
        <f t="shared" ca="1" si="613"/>
        <v>0</v>
      </c>
    </row>
    <row r="3237" spans="2:26" x14ac:dyDescent="0.25">
      <c r="B3237" s="11">
        <f t="shared" si="614"/>
        <v>44696.374999992178</v>
      </c>
      <c r="C3237" s="1">
        <f t="shared" si="605"/>
        <v>5</v>
      </c>
      <c r="D3237" s="1">
        <f t="shared" si="606"/>
        <v>7</v>
      </c>
      <c r="E3237" s="12">
        <f t="shared" si="607"/>
        <v>10</v>
      </c>
      <c r="F3237" s="124" t="str">
        <f t="shared" si="608"/>
        <v>0</v>
      </c>
      <c r="G3237" s="1">
        <f ca="1">(OFFSET(O3237,0,MATCH(Customer!$J$6,'CDH &amp; HDH'!$P$11:$X$11,0)))</f>
        <v>64</v>
      </c>
      <c r="H3237" s="1" t="str">
        <f t="shared" si="609"/>
        <v>Cooling</v>
      </c>
      <c r="I3237" s="1">
        <f ca="1">OFFSET(IF($H3237="Cooling",Customer!$C$25,Customer!$C$52),E3237,D3237)</f>
        <v>78</v>
      </c>
      <c r="J3237" s="1">
        <f ca="1">OFFSET(IF($H3237="Cooling",Customer!$L$25,Customer!$L$52),$E3237,$D3237)</f>
        <v>80</v>
      </c>
      <c r="K3237" s="16">
        <f t="shared" ca="1" si="603"/>
        <v>0</v>
      </c>
      <c r="L3237" s="16">
        <f t="shared" ca="1" si="604"/>
        <v>0</v>
      </c>
      <c r="M3237" s="17">
        <f t="shared" si="610"/>
        <v>0</v>
      </c>
      <c r="N3237" s="17">
        <f t="shared" si="611"/>
        <v>0</v>
      </c>
      <c r="O3237" s="4"/>
      <c r="P3237" s="4">
        <v>66</v>
      </c>
      <c r="Q3237" s="4">
        <v>65</v>
      </c>
      <c r="R3237" s="4">
        <v>47</v>
      </c>
      <c r="S3237" s="4">
        <v>69</v>
      </c>
      <c r="T3237" s="4">
        <v>55</v>
      </c>
      <c r="U3237" s="4">
        <v>66</v>
      </c>
      <c r="V3237" s="13">
        <v>64</v>
      </c>
      <c r="W3237" s="4">
        <v>62</v>
      </c>
      <c r="X3237" s="4">
        <v>64</v>
      </c>
      <c r="Y3237">
        <f t="shared" ca="1" si="612"/>
        <v>0</v>
      </c>
      <c r="Z3237">
        <f t="shared" ca="1" si="613"/>
        <v>0</v>
      </c>
    </row>
    <row r="3238" spans="2:26" x14ac:dyDescent="0.25">
      <c r="B3238" s="11">
        <f t="shared" si="614"/>
        <v>44696.416666658843</v>
      </c>
      <c r="C3238" s="1">
        <f t="shared" si="605"/>
        <v>5</v>
      </c>
      <c r="D3238" s="1">
        <f t="shared" si="606"/>
        <v>7</v>
      </c>
      <c r="E3238" s="12">
        <f t="shared" si="607"/>
        <v>11</v>
      </c>
      <c r="F3238" s="124" t="str">
        <f t="shared" si="608"/>
        <v>0</v>
      </c>
      <c r="G3238" s="1">
        <f ca="1">(OFFSET(O3238,0,MATCH(Customer!$J$6,'CDH &amp; HDH'!$P$11:$X$11,0)))</f>
        <v>66</v>
      </c>
      <c r="H3238" s="1" t="str">
        <f t="shared" si="609"/>
        <v>Cooling</v>
      </c>
      <c r="I3238" s="1">
        <f ca="1">OFFSET(IF($H3238="Cooling",Customer!$C$25,Customer!$C$52),E3238,D3238)</f>
        <v>78</v>
      </c>
      <c r="J3238" s="1">
        <f ca="1">OFFSET(IF($H3238="Cooling",Customer!$L$25,Customer!$L$52),$E3238,$D3238)</f>
        <v>80</v>
      </c>
      <c r="K3238" s="16">
        <f t="shared" ca="1" si="603"/>
        <v>0</v>
      </c>
      <c r="L3238" s="16">
        <f t="shared" ca="1" si="604"/>
        <v>0</v>
      </c>
      <c r="M3238" s="17">
        <f t="shared" si="610"/>
        <v>0</v>
      </c>
      <c r="N3238" s="17">
        <f t="shared" si="611"/>
        <v>0</v>
      </c>
      <c r="O3238" s="4"/>
      <c r="P3238" s="4">
        <v>67</v>
      </c>
      <c r="Q3238" s="4">
        <v>67</v>
      </c>
      <c r="R3238" s="4">
        <v>47</v>
      </c>
      <c r="S3238" s="4">
        <v>70</v>
      </c>
      <c r="T3238" s="4">
        <v>57</v>
      </c>
      <c r="U3238" s="4">
        <v>67</v>
      </c>
      <c r="V3238" s="13">
        <v>66</v>
      </c>
      <c r="W3238" s="4">
        <v>64</v>
      </c>
      <c r="X3238" s="4">
        <v>68</v>
      </c>
      <c r="Y3238">
        <f t="shared" ca="1" si="612"/>
        <v>0</v>
      </c>
      <c r="Z3238">
        <f t="shared" ca="1" si="613"/>
        <v>0</v>
      </c>
    </row>
    <row r="3239" spans="2:26" x14ac:dyDescent="0.25">
      <c r="B3239" s="11">
        <f t="shared" si="614"/>
        <v>44696.458333325507</v>
      </c>
      <c r="C3239" s="1">
        <f t="shared" si="605"/>
        <v>5</v>
      </c>
      <c r="D3239" s="1">
        <f t="shared" si="606"/>
        <v>7</v>
      </c>
      <c r="E3239" s="12">
        <f t="shared" si="607"/>
        <v>12</v>
      </c>
      <c r="F3239" s="124" t="str">
        <f t="shared" si="608"/>
        <v>0</v>
      </c>
      <c r="G3239" s="1">
        <f ca="1">(OFFSET(O3239,0,MATCH(Customer!$J$6,'CDH &amp; HDH'!$P$11:$X$11,0)))</f>
        <v>65</v>
      </c>
      <c r="H3239" s="1" t="str">
        <f t="shared" si="609"/>
        <v>Cooling</v>
      </c>
      <c r="I3239" s="1">
        <f ca="1">OFFSET(IF($H3239="Cooling",Customer!$C$25,Customer!$C$52),E3239,D3239)</f>
        <v>78</v>
      </c>
      <c r="J3239" s="1">
        <f ca="1">OFFSET(IF($H3239="Cooling",Customer!$L$25,Customer!$L$52),$E3239,$D3239)</f>
        <v>80</v>
      </c>
      <c r="K3239" s="16">
        <f t="shared" ca="1" si="603"/>
        <v>0</v>
      </c>
      <c r="L3239" s="16">
        <f t="shared" ca="1" si="604"/>
        <v>0</v>
      </c>
      <c r="M3239" s="17">
        <f t="shared" si="610"/>
        <v>0</v>
      </c>
      <c r="N3239" s="17">
        <f t="shared" si="611"/>
        <v>0</v>
      </c>
      <c r="O3239" s="4"/>
      <c r="P3239" s="4">
        <v>70</v>
      </c>
      <c r="Q3239" s="4">
        <v>69</v>
      </c>
      <c r="R3239" s="4">
        <v>47</v>
      </c>
      <c r="S3239" s="4">
        <v>75</v>
      </c>
      <c r="T3239" s="4">
        <v>56</v>
      </c>
      <c r="U3239" s="4">
        <v>68</v>
      </c>
      <c r="V3239" s="13">
        <v>65</v>
      </c>
      <c r="W3239" s="4">
        <v>66</v>
      </c>
      <c r="X3239" s="4">
        <v>72</v>
      </c>
      <c r="Y3239">
        <f t="shared" ca="1" si="612"/>
        <v>0</v>
      </c>
      <c r="Z3239">
        <f t="shared" ca="1" si="613"/>
        <v>0</v>
      </c>
    </row>
    <row r="3240" spans="2:26" x14ac:dyDescent="0.25">
      <c r="B3240" s="11">
        <f t="shared" si="614"/>
        <v>44696.499999992171</v>
      </c>
      <c r="C3240" s="1">
        <f t="shared" si="605"/>
        <v>5</v>
      </c>
      <c r="D3240" s="1">
        <f t="shared" si="606"/>
        <v>7</v>
      </c>
      <c r="E3240" s="12">
        <f t="shared" si="607"/>
        <v>13</v>
      </c>
      <c r="F3240" s="124" t="str">
        <f t="shared" si="608"/>
        <v>0</v>
      </c>
      <c r="G3240" s="1">
        <f ca="1">(OFFSET(O3240,0,MATCH(Customer!$J$6,'CDH &amp; HDH'!$P$11:$X$11,0)))</f>
        <v>62</v>
      </c>
      <c r="H3240" s="1" t="str">
        <f t="shared" si="609"/>
        <v>Cooling</v>
      </c>
      <c r="I3240" s="1">
        <f ca="1">OFFSET(IF($H3240="Cooling",Customer!$C$25,Customer!$C$52),E3240,D3240)</f>
        <v>78</v>
      </c>
      <c r="J3240" s="1">
        <f ca="1">OFFSET(IF($H3240="Cooling",Customer!$L$25,Customer!$L$52),$E3240,$D3240)</f>
        <v>80</v>
      </c>
      <c r="K3240" s="16">
        <f t="shared" ca="1" si="603"/>
        <v>0</v>
      </c>
      <c r="L3240" s="16">
        <f t="shared" ca="1" si="604"/>
        <v>0</v>
      </c>
      <c r="M3240" s="17">
        <f t="shared" si="610"/>
        <v>0</v>
      </c>
      <c r="N3240" s="17">
        <f t="shared" si="611"/>
        <v>0</v>
      </c>
      <c r="O3240" s="4"/>
      <c r="P3240" s="4">
        <v>73</v>
      </c>
      <c r="Q3240" s="4">
        <v>72</v>
      </c>
      <c r="R3240" s="4">
        <v>47</v>
      </c>
      <c r="S3240" s="4">
        <v>77</v>
      </c>
      <c r="T3240" s="4">
        <v>56</v>
      </c>
      <c r="U3240" s="4">
        <v>70</v>
      </c>
      <c r="V3240" s="13">
        <v>62</v>
      </c>
      <c r="W3240" s="4">
        <v>65</v>
      </c>
      <c r="X3240" s="4">
        <v>73</v>
      </c>
      <c r="Y3240">
        <f t="shared" ca="1" si="612"/>
        <v>0</v>
      </c>
      <c r="Z3240">
        <f t="shared" ca="1" si="613"/>
        <v>0</v>
      </c>
    </row>
    <row r="3241" spans="2:26" x14ac:dyDescent="0.25">
      <c r="B3241" s="11">
        <f t="shared" si="614"/>
        <v>44696.541666658835</v>
      </c>
      <c r="C3241" s="1">
        <f t="shared" si="605"/>
        <v>5</v>
      </c>
      <c r="D3241" s="1">
        <f t="shared" si="606"/>
        <v>7</v>
      </c>
      <c r="E3241" s="12">
        <f t="shared" si="607"/>
        <v>14</v>
      </c>
      <c r="F3241" s="124" t="str">
        <f t="shared" si="608"/>
        <v>0</v>
      </c>
      <c r="G3241" s="1">
        <f ca="1">(OFFSET(O3241,0,MATCH(Customer!$J$6,'CDH &amp; HDH'!$P$11:$X$11,0)))</f>
        <v>63</v>
      </c>
      <c r="H3241" s="1" t="str">
        <f t="shared" si="609"/>
        <v>Cooling</v>
      </c>
      <c r="I3241" s="1">
        <f ca="1">OFFSET(IF($H3241="Cooling",Customer!$C$25,Customer!$C$52),E3241,D3241)</f>
        <v>78</v>
      </c>
      <c r="J3241" s="1">
        <f ca="1">OFFSET(IF($H3241="Cooling",Customer!$L$25,Customer!$L$52),$E3241,$D3241)</f>
        <v>80</v>
      </c>
      <c r="K3241" s="16">
        <f t="shared" ca="1" si="603"/>
        <v>0</v>
      </c>
      <c r="L3241" s="16">
        <f t="shared" ca="1" si="604"/>
        <v>0</v>
      </c>
      <c r="M3241" s="17">
        <f t="shared" si="610"/>
        <v>0</v>
      </c>
      <c r="N3241" s="17">
        <f t="shared" si="611"/>
        <v>0</v>
      </c>
      <c r="O3241" s="4"/>
      <c r="P3241" s="4">
        <v>74</v>
      </c>
      <c r="Q3241" s="4">
        <v>73</v>
      </c>
      <c r="R3241" s="4">
        <v>48</v>
      </c>
      <c r="S3241" s="4">
        <v>76</v>
      </c>
      <c r="T3241" s="4">
        <v>55</v>
      </c>
      <c r="U3241" s="4">
        <v>71</v>
      </c>
      <c r="V3241" s="13">
        <v>63</v>
      </c>
      <c r="W3241" s="4">
        <v>64</v>
      </c>
      <c r="X3241" s="4">
        <v>74</v>
      </c>
      <c r="Y3241">
        <f t="shared" ca="1" si="612"/>
        <v>0</v>
      </c>
      <c r="Z3241">
        <f t="shared" ca="1" si="613"/>
        <v>0</v>
      </c>
    </row>
    <row r="3242" spans="2:26" x14ac:dyDescent="0.25">
      <c r="B3242" s="11">
        <f t="shared" si="614"/>
        <v>44696.5833333255</v>
      </c>
      <c r="C3242" s="1">
        <f t="shared" si="605"/>
        <v>5</v>
      </c>
      <c r="D3242" s="1">
        <f t="shared" si="606"/>
        <v>7</v>
      </c>
      <c r="E3242" s="12">
        <f t="shared" si="607"/>
        <v>15</v>
      </c>
      <c r="F3242" s="124" t="str">
        <f t="shared" si="608"/>
        <v>0</v>
      </c>
      <c r="G3242" s="1">
        <f ca="1">(OFFSET(O3242,0,MATCH(Customer!$J$6,'CDH &amp; HDH'!$P$11:$X$11,0)))</f>
        <v>63</v>
      </c>
      <c r="H3242" s="1" t="str">
        <f t="shared" si="609"/>
        <v>Cooling</v>
      </c>
      <c r="I3242" s="1">
        <f ca="1">OFFSET(IF($H3242="Cooling",Customer!$C$25,Customer!$C$52),E3242,D3242)</f>
        <v>78</v>
      </c>
      <c r="J3242" s="1">
        <f ca="1">OFFSET(IF($H3242="Cooling",Customer!$L$25,Customer!$L$52),$E3242,$D3242)</f>
        <v>80</v>
      </c>
      <c r="K3242" s="16">
        <f t="shared" ca="1" si="603"/>
        <v>0</v>
      </c>
      <c r="L3242" s="16">
        <f t="shared" ca="1" si="604"/>
        <v>0</v>
      </c>
      <c r="M3242" s="17">
        <f t="shared" si="610"/>
        <v>0</v>
      </c>
      <c r="N3242" s="17">
        <f t="shared" si="611"/>
        <v>0</v>
      </c>
      <c r="O3242" s="4"/>
      <c r="P3242" s="4">
        <v>73</v>
      </c>
      <c r="Q3242" s="4">
        <v>73</v>
      </c>
      <c r="R3242" s="4">
        <v>49</v>
      </c>
      <c r="S3242" s="4">
        <v>74</v>
      </c>
      <c r="T3242" s="4">
        <v>55</v>
      </c>
      <c r="U3242" s="4">
        <v>71</v>
      </c>
      <c r="V3242" s="13">
        <v>63</v>
      </c>
      <c r="W3242" s="4">
        <v>63</v>
      </c>
      <c r="X3242" s="4">
        <v>74</v>
      </c>
      <c r="Y3242">
        <f t="shared" ca="1" si="612"/>
        <v>0</v>
      </c>
      <c r="Z3242">
        <f t="shared" ca="1" si="613"/>
        <v>0</v>
      </c>
    </row>
    <row r="3243" spans="2:26" x14ac:dyDescent="0.25">
      <c r="B3243" s="11">
        <f t="shared" si="614"/>
        <v>44696.624999992164</v>
      </c>
      <c r="C3243" s="1">
        <f t="shared" si="605"/>
        <v>5</v>
      </c>
      <c r="D3243" s="1">
        <f t="shared" si="606"/>
        <v>7</v>
      </c>
      <c r="E3243" s="12">
        <f t="shared" si="607"/>
        <v>16</v>
      </c>
      <c r="F3243" s="124" t="str">
        <f t="shared" si="608"/>
        <v>0</v>
      </c>
      <c r="G3243" s="1">
        <f ca="1">(OFFSET(O3243,0,MATCH(Customer!$J$6,'CDH &amp; HDH'!$P$11:$X$11,0)))</f>
        <v>67</v>
      </c>
      <c r="H3243" s="1" t="str">
        <f t="shared" si="609"/>
        <v>Cooling</v>
      </c>
      <c r="I3243" s="1">
        <f ca="1">OFFSET(IF($H3243="Cooling",Customer!$C$25,Customer!$C$52),E3243,D3243)</f>
        <v>78</v>
      </c>
      <c r="J3243" s="1">
        <f ca="1">OFFSET(IF($H3243="Cooling",Customer!$L$25,Customer!$L$52),$E3243,$D3243)</f>
        <v>80</v>
      </c>
      <c r="K3243" s="16">
        <f t="shared" ca="1" si="603"/>
        <v>0</v>
      </c>
      <c r="L3243" s="16">
        <f t="shared" ca="1" si="604"/>
        <v>0</v>
      </c>
      <c r="M3243" s="17">
        <f t="shared" si="610"/>
        <v>0</v>
      </c>
      <c r="N3243" s="17">
        <f t="shared" si="611"/>
        <v>0</v>
      </c>
      <c r="O3243" s="4"/>
      <c r="P3243" s="4">
        <v>71</v>
      </c>
      <c r="Q3243" s="4">
        <v>73</v>
      </c>
      <c r="R3243" s="4">
        <v>50</v>
      </c>
      <c r="S3243" s="4">
        <v>77</v>
      </c>
      <c r="T3243" s="4">
        <v>55</v>
      </c>
      <c r="U3243" s="4">
        <v>73</v>
      </c>
      <c r="V3243" s="13">
        <v>67</v>
      </c>
      <c r="W3243" s="4">
        <v>63</v>
      </c>
      <c r="X3243" s="4">
        <v>74</v>
      </c>
      <c r="Y3243">
        <f t="shared" ca="1" si="612"/>
        <v>0</v>
      </c>
      <c r="Z3243">
        <f t="shared" ca="1" si="613"/>
        <v>0</v>
      </c>
    </row>
    <row r="3244" spans="2:26" x14ac:dyDescent="0.25">
      <c r="B3244" s="11">
        <f t="shared" si="614"/>
        <v>44696.666666658828</v>
      </c>
      <c r="C3244" s="1">
        <f t="shared" si="605"/>
        <v>5</v>
      </c>
      <c r="D3244" s="1">
        <f t="shared" si="606"/>
        <v>7</v>
      </c>
      <c r="E3244" s="12">
        <f t="shared" si="607"/>
        <v>17</v>
      </c>
      <c r="F3244" s="124" t="str">
        <f t="shared" si="608"/>
        <v>0</v>
      </c>
      <c r="G3244" s="1">
        <f ca="1">(OFFSET(O3244,0,MATCH(Customer!$J$6,'CDH &amp; HDH'!$P$11:$X$11,0)))</f>
        <v>69</v>
      </c>
      <c r="H3244" s="1" t="str">
        <f t="shared" si="609"/>
        <v>Cooling</v>
      </c>
      <c r="I3244" s="1">
        <f ca="1">OFFSET(IF($H3244="Cooling",Customer!$C$25,Customer!$C$52),E3244,D3244)</f>
        <v>78</v>
      </c>
      <c r="J3244" s="1">
        <f ca="1">OFFSET(IF($H3244="Cooling",Customer!$L$25,Customer!$L$52),$E3244,$D3244)</f>
        <v>80</v>
      </c>
      <c r="K3244" s="16">
        <f t="shared" ca="1" si="603"/>
        <v>0</v>
      </c>
      <c r="L3244" s="16">
        <f t="shared" ca="1" si="604"/>
        <v>0</v>
      </c>
      <c r="M3244" s="17">
        <f t="shared" si="610"/>
        <v>0</v>
      </c>
      <c r="N3244" s="17">
        <f t="shared" si="611"/>
        <v>0</v>
      </c>
      <c r="O3244" s="4"/>
      <c r="P3244" s="4">
        <v>68</v>
      </c>
      <c r="Q3244" s="4">
        <v>72</v>
      </c>
      <c r="R3244" s="4">
        <v>49</v>
      </c>
      <c r="S3244" s="4">
        <v>74</v>
      </c>
      <c r="T3244" s="4">
        <v>57</v>
      </c>
      <c r="U3244" s="4">
        <v>74</v>
      </c>
      <c r="V3244" s="13">
        <v>69</v>
      </c>
      <c r="W3244" s="4">
        <v>62</v>
      </c>
      <c r="X3244" s="4">
        <v>73</v>
      </c>
      <c r="Y3244">
        <f t="shared" ca="1" si="612"/>
        <v>0</v>
      </c>
      <c r="Z3244">
        <f t="shared" ca="1" si="613"/>
        <v>0</v>
      </c>
    </row>
    <row r="3245" spans="2:26" x14ac:dyDescent="0.25">
      <c r="B3245" s="11">
        <f t="shared" si="614"/>
        <v>44696.708333325492</v>
      </c>
      <c r="C3245" s="1">
        <f t="shared" si="605"/>
        <v>5</v>
      </c>
      <c r="D3245" s="1">
        <f t="shared" si="606"/>
        <v>7</v>
      </c>
      <c r="E3245" s="12">
        <f t="shared" si="607"/>
        <v>18</v>
      </c>
      <c r="F3245" s="124" t="str">
        <f t="shared" si="608"/>
        <v>0</v>
      </c>
      <c r="G3245" s="1">
        <f ca="1">(OFFSET(O3245,0,MATCH(Customer!$J$6,'CDH &amp; HDH'!$P$11:$X$11,0)))</f>
        <v>67</v>
      </c>
      <c r="H3245" s="1" t="str">
        <f t="shared" si="609"/>
        <v>Cooling</v>
      </c>
      <c r="I3245" s="1">
        <f ca="1">OFFSET(IF($H3245="Cooling",Customer!$C$25,Customer!$C$52),E3245,D3245)</f>
        <v>78</v>
      </c>
      <c r="J3245" s="1">
        <f ca="1">OFFSET(IF($H3245="Cooling",Customer!$L$25,Customer!$L$52),$E3245,$D3245)</f>
        <v>80</v>
      </c>
      <c r="K3245" s="16">
        <f t="shared" ca="1" si="603"/>
        <v>0</v>
      </c>
      <c r="L3245" s="16">
        <f t="shared" ca="1" si="604"/>
        <v>0</v>
      </c>
      <c r="M3245" s="17">
        <f t="shared" si="610"/>
        <v>0</v>
      </c>
      <c r="N3245" s="17">
        <f t="shared" si="611"/>
        <v>0</v>
      </c>
      <c r="O3245" s="4"/>
      <c r="P3245" s="4">
        <v>65</v>
      </c>
      <c r="Q3245" s="4">
        <v>70</v>
      </c>
      <c r="R3245" s="4">
        <v>49</v>
      </c>
      <c r="S3245" s="4">
        <v>72</v>
      </c>
      <c r="T3245" s="4">
        <v>57</v>
      </c>
      <c r="U3245" s="4">
        <v>73</v>
      </c>
      <c r="V3245" s="13">
        <v>67</v>
      </c>
      <c r="W3245" s="4">
        <v>60</v>
      </c>
      <c r="X3245" s="4">
        <v>72</v>
      </c>
      <c r="Y3245">
        <f t="shared" ca="1" si="612"/>
        <v>0</v>
      </c>
      <c r="Z3245">
        <f t="shared" ca="1" si="613"/>
        <v>0</v>
      </c>
    </row>
    <row r="3246" spans="2:26" x14ac:dyDescent="0.25">
      <c r="B3246" s="11">
        <f t="shared" si="614"/>
        <v>44696.749999992157</v>
      </c>
      <c r="C3246" s="1">
        <f t="shared" si="605"/>
        <v>5</v>
      </c>
      <c r="D3246" s="1">
        <f t="shared" si="606"/>
        <v>7</v>
      </c>
      <c r="E3246" s="12">
        <f t="shared" si="607"/>
        <v>19</v>
      </c>
      <c r="F3246" s="124" t="str">
        <f t="shared" si="608"/>
        <v>0</v>
      </c>
      <c r="G3246" s="1">
        <f ca="1">(OFFSET(O3246,0,MATCH(Customer!$J$6,'CDH &amp; HDH'!$P$11:$X$11,0)))</f>
        <v>64</v>
      </c>
      <c r="H3246" s="1" t="str">
        <f t="shared" si="609"/>
        <v>Cooling</v>
      </c>
      <c r="I3246" s="1">
        <f ca="1">OFFSET(IF($H3246="Cooling",Customer!$C$25,Customer!$C$52),E3246,D3246)</f>
        <v>78</v>
      </c>
      <c r="J3246" s="1">
        <f ca="1">OFFSET(IF($H3246="Cooling",Customer!$L$25,Customer!$L$52),$E3246,$D3246)</f>
        <v>80</v>
      </c>
      <c r="K3246" s="16">
        <f t="shared" ca="1" si="603"/>
        <v>0</v>
      </c>
      <c r="L3246" s="16">
        <f t="shared" ca="1" si="604"/>
        <v>0</v>
      </c>
      <c r="M3246" s="17">
        <f t="shared" si="610"/>
        <v>0</v>
      </c>
      <c r="N3246" s="17">
        <f t="shared" si="611"/>
        <v>0</v>
      </c>
      <c r="O3246" s="4"/>
      <c r="P3246" s="4">
        <v>62</v>
      </c>
      <c r="Q3246" s="4">
        <v>68</v>
      </c>
      <c r="R3246" s="4">
        <v>48</v>
      </c>
      <c r="S3246" s="4">
        <v>70</v>
      </c>
      <c r="T3246" s="4">
        <v>56</v>
      </c>
      <c r="U3246" s="4">
        <v>70</v>
      </c>
      <c r="V3246" s="13">
        <v>64</v>
      </c>
      <c r="W3246" s="4">
        <v>57</v>
      </c>
      <c r="X3246" s="4">
        <v>70</v>
      </c>
      <c r="Y3246">
        <f t="shared" ca="1" si="612"/>
        <v>0</v>
      </c>
      <c r="Z3246">
        <f t="shared" ca="1" si="613"/>
        <v>0</v>
      </c>
    </row>
    <row r="3247" spans="2:26" x14ac:dyDescent="0.25">
      <c r="B3247" s="11">
        <f t="shared" si="614"/>
        <v>44696.791666658821</v>
      </c>
      <c r="C3247" s="1">
        <f t="shared" si="605"/>
        <v>5</v>
      </c>
      <c r="D3247" s="1">
        <f t="shared" si="606"/>
        <v>7</v>
      </c>
      <c r="E3247" s="12">
        <f t="shared" si="607"/>
        <v>20</v>
      </c>
      <c r="F3247" s="124" t="str">
        <f t="shared" si="608"/>
        <v>0</v>
      </c>
      <c r="G3247" s="1">
        <f ca="1">(OFFSET(O3247,0,MATCH(Customer!$J$6,'CDH &amp; HDH'!$P$11:$X$11,0)))</f>
        <v>59</v>
      </c>
      <c r="H3247" s="1" t="str">
        <f t="shared" si="609"/>
        <v>Cooling</v>
      </c>
      <c r="I3247" s="1">
        <f ca="1">OFFSET(IF($H3247="Cooling",Customer!$C$25,Customer!$C$52),E3247,D3247)</f>
        <v>78</v>
      </c>
      <c r="J3247" s="1">
        <f ca="1">OFFSET(IF($H3247="Cooling",Customer!$L$25,Customer!$L$52),$E3247,$D3247)</f>
        <v>80</v>
      </c>
      <c r="K3247" s="16">
        <f t="shared" ca="1" si="603"/>
        <v>0</v>
      </c>
      <c r="L3247" s="16">
        <f t="shared" ca="1" si="604"/>
        <v>0</v>
      </c>
      <c r="M3247" s="17">
        <f t="shared" si="610"/>
        <v>0</v>
      </c>
      <c r="N3247" s="17">
        <f t="shared" si="611"/>
        <v>0</v>
      </c>
      <c r="O3247" s="4"/>
      <c r="P3247" s="4">
        <v>56</v>
      </c>
      <c r="Q3247" s="4">
        <v>64</v>
      </c>
      <c r="R3247" s="4">
        <v>47</v>
      </c>
      <c r="S3247" s="4">
        <v>69</v>
      </c>
      <c r="T3247" s="4">
        <v>56</v>
      </c>
      <c r="U3247" s="4">
        <v>69</v>
      </c>
      <c r="V3247" s="13">
        <v>59</v>
      </c>
      <c r="W3247" s="4">
        <v>54</v>
      </c>
      <c r="X3247" s="4">
        <v>69</v>
      </c>
      <c r="Y3247">
        <f t="shared" ca="1" si="612"/>
        <v>0</v>
      </c>
      <c r="Z3247">
        <f t="shared" ca="1" si="613"/>
        <v>0</v>
      </c>
    </row>
    <row r="3248" spans="2:26" x14ac:dyDescent="0.25">
      <c r="B3248" s="11">
        <f t="shared" si="614"/>
        <v>44696.833333325485</v>
      </c>
      <c r="C3248" s="1">
        <f t="shared" si="605"/>
        <v>5</v>
      </c>
      <c r="D3248" s="1">
        <f t="shared" si="606"/>
        <v>7</v>
      </c>
      <c r="E3248" s="12">
        <f t="shared" si="607"/>
        <v>21</v>
      </c>
      <c r="F3248" s="124" t="str">
        <f t="shared" si="608"/>
        <v>0</v>
      </c>
      <c r="G3248" s="1">
        <f ca="1">(OFFSET(O3248,0,MATCH(Customer!$J$6,'CDH &amp; HDH'!$P$11:$X$11,0)))</f>
        <v>56</v>
      </c>
      <c r="H3248" s="1" t="str">
        <f t="shared" si="609"/>
        <v>Cooling</v>
      </c>
      <c r="I3248" s="1">
        <f ca="1">OFFSET(IF($H3248="Cooling",Customer!$C$25,Customer!$C$52),E3248,D3248)</f>
        <v>78</v>
      </c>
      <c r="J3248" s="1">
        <f ca="1">OFFSET(IF($H3248="Cooling",Customer!$L$25,Customer!$L$52),$E3248,$D3248)</f>
        <v>80</v>
      </c>
      <c r="K3248" s="16">
        <f t="shared" ca="1" si="603"/>
        <v>0</v>
      </c>
      <c r="L3248" s="16">
        <f t="shared" ca="1" si="604"/>
        <v>0</v>
      </c>
      <c r="M3248" s="17">
        <f t="shared" si="610"/>
        <v>0</v>
      </c>
      <c r="N3248" s="17">
        <f t="shared" si="611"/>
        <v>0</v>
      </c>
      <c r="O3248" s="4"/>
      <c r="P3248" s="4">
        <v>56</v>
      </c>
      <c r="Q3248" s="4">
        <v>62</v>
      </c>
      <c r="R3248" s="4">
        <v>45</v>
      </c>
      <c r="S3248" s="4">
        <v>68</v>
      </c>
      <c r="T3248" s="4">
        <v>57</v>
      </c>
      <c r="U3248" s="4">
        <v>67</v>
      </c>
      <c r="V3248" s="13">
        <v>56</v>
      </c>
      <c r="W3248" s="4">
        <v>52</v>
      </c>
      <c r="X3248" s="4">
        <v>68</v>
      </c>
      <c r="Y3248">
        <f t="shared" ca="1" si="612"/>
        <v>0</v>
      </c>
      <c r="Z3248">
        <f t="shared" ca="1" si="613"/>
        <v>0</v>
      </c>
    </row>
    <row r="3249" spans="2:26" x14ac:dyDescent="0.25">
      <c r="B3249" s="11">
        <f t="shared" si="614"/>
        <v>44696.874999992149</v>
      </c>
      <c r="C3249" s="1">
        <f t="shared" si="605"/>
        <v>5</v>
      </c>
      <c r="D3249" s="1">
        <f t="shared" si="606"/>
        <v>7</v>
      </c>
      <c r="E3249" s="12">
        <f t="shared" si="607"/>
        <v>22</v>
      </c>
      <c r="F3249" s="124" t="str">
        <f t="shared" si="608"/>
        <v>0</v>
      </c>
      <c r="G3249" s="1">
        <f ca="1">(OFFSET(O3249,0,MATCH(Customer!$J$6,'CDH &amp; HDH'!$P$11:$X$11,0)))</f>
        <v>55</v>
      </c>
      <c r="H3249" s="1" t="str">
        <f t="shared" si="609"/>
        <v>Cooling</v>
      </c>
      <c r="I3249" s="1">
        <f ca="1">OFFSET(IF($H3249="Cooling",Customer!$C$25,Customer!$C$52),E3249,D3249)</f>
        <v>78</v>
      </c>
      <c r="J3249" s="1">
        <f ca="1">OFFSET(IF($H3249="Cooling",Customer!$L$25,Customer!$L$52),$E3249,$D3249)</f>
        <v>80</v>
      </c>
      <c r="K3249" s="16">
        <f t="shared" ca="1" si="603"/>
        <v>0</v>
      </c>
      <c r="L3249" s="16">
        <f t="shared" ca="1" si="604"/>
        <v>0</v>
      </c>
      <c r="M3249" s="17">
        <f t="shared" si="610"/>
        <v>0</v>
      </c>
      <c r="N3249" s="17">
        <f t="shared" si="611"/>
        <v>0</v>
      </c>
      <c r="O3249" s="4"/>
      <c r="P3249" s="4">
        <v>53</v>
      </c>
      <c r="Q3249" s="4">
        <v>61</v>
      </c>
      <c r="R3249" s="4">
        <v>44</v>
      </c>
      <c r="S3249" s="4">
        <v>67</v>
      </c>
      <c r="T3249" s="4">
        <v>57</v>
      </c>
      <c r="U3249" s="4">
        <v>60</v>
      </c>
      <c r="V3249" s="13">
        <v>55</v>
      </c>
      <c r="W3249" s="4">
        <v>50</v>
      </c>
      <c r="X3249" s="4">
        <v>67</v>
      </c>
      <c r="Y3249">
        <f t="shared" ca="1" si="612"/>
        <v>0</v>
      </c>
      <c r="Z3249">
        <f t="shared" ca="1" si="613"/>
        <v>0</v>
      </c>
    </row>
    <row r="3250" spans="2:26" x14ac:dyDescent="0.25">
      <c r="B3250" s="11">
        <f t="shared" si="614"/>
        <v>44696.916666658813</v>
      </c>
      <c r="C3250" s="1">
        <f t="shared" si="605"/>
        <v>5</v>
      </c>
      <c r="D3250" s="1">
        <f t="shared" si="606"/>
        <v>7</v>
      </c>
      <c r="E3250" s="12">
        <f t="shared" si="607"/>
        <v>23</v>
      </c>
      <c r="F3250" s="124" t="str">
        <f t="shared" si="608"/>
        <v>0</v>
      </c>
      <c r="G3250" s="1">
        <f ca="1">(OFFSET(O3250,0,MATCH(Customer!$J$6,'CDH &amp; HDH'!$P$11:$X$11,0)))</f>
        <v>51</v>
      </c>
      <c r="H3250" s="1" t="str">
        <f t="shared" si="609"/>
        <v>Cooling</v>
      </c>
      <c r="I3250" s="1">
        <f ca="1">OFFSET(IF($H3250="Cooling",Customer!$C$25,Customer!$C$52),E3250,D3250)</f>
        <v>78</v>
      </c>
      <c r="J3250" s="1">
        <f ca="1">OFFSET(IF($H3250="Cooling",Customer!$L$25,Customer!$L$52),$E3250,$D3250)</f>
        <v>80</v>
      </c>
      <c r="K3250" s="16">
        <f t="shared" ca="1" si="603"/>
        <v>0</v>
      </c>
      <c r="L3250" s="16">
        <f t="shared" ca="1" si="604"/>
        <v>0</v>
      </c>
      <c r="M3250" s="17">
        <f t="shared" si="610"/>
        <v>0</v>
      </c>
      <c r="N3250" s="17">
        <f t="shared" si="611"/>
        <v>0</v>
      </c>
      <c r="O3250" s="4"/>
      <c r="P3250" s="4">
        <v>53</v>
      </c>
      <c r="Q3250" s="4">
        <v>57</v>
      </c>
      <c r="R3250" s="4">
        <v>41</v>
      </c>
      <c r="S3250" s="4">
        <v>67</v>
      </c>
      <c r="T3250" s="4">
        <v>55</v>
      </c>
      <c r="U3250" s="4">
        <v>60</v>
      </c>
      <c r="V3250" s="13">
        <v>51</v>
      </c>
      <c r="W3250" s="4">
        <v>49</v>
      </c>
      <c r="X3250" s="4">
        <v>65</v>
      </c>
      <c r="Y3250">
        <f t="shared" ca="1" si="612"/>
        <v>0</v>
      </c>
      <c r="Z3250">
        <f t="shared" ca="1" si="613"/>
        <v>0</v>
      </c>
    </row>
    <row r="3251" spans="2:26" x14ac:dyDescent="0.25">
      <c r="B3251" s="11">
        <f t="shared" si="614"/>
        <v>44696.958333325478</v>
      </c>
      <c r="C3251" s="1">
        <f t="shared" si="605"/>
        <v>5</v>
      </c>
      <c r="D3251" s="1">
        <f t="shared" si="606"/>
        <v>7</v>
      </c>
      <c r="E3251" s="12">
        <f t="shared" si="607"/>
        <v>24</v>
      </c>
      <c r="F3251" s="124" t="str">
        <f t="shared" si="608"/>
        <v>0</v>
      </c>
      <c r="G3251" s="1">
        <f ca="1">(OFFSET(O3251,0,MATCH(Customer!$J$6,'CDH &amp; HDH'!$P$11:$X$11,0)))</f>
        <v>48</v>
      </c>
      <c r="H3251" s="1" t="str">
        <f t="shared" si="609"/>
        <v>Cooling</v>
      </c>
      <c r="I3251" s="1">
        <f ca="1">OFFSET(IF($H3251="Cooling",Customer!$C$25,Customer!$C$52),E3251,D3251)</f>
        <v>78</v>
      </c>
      <c r="J3251" s="1">
        <f ca="1">OFFSET(IF($H3251="Cooling",Customer!$L$25,Customer!$L$52),$E3251,$D3251)</f>
        <v>80</v>
      </c>
      <c r="K3251" s="16">
        <f t="shared" ca="1" si="603"/>
        <v>0</v>
      </c>
      <c r="L3251" s="16">
        <f t="shared" ca="1" si="604"/>
        <v>0</v>
      </c>
      <c r="M3251" s="17">
        <f t="shared" si="610"/>
        <v>0</v>
      </c>
      <c r="N3251" s="17">
        <f t="shared" si="611"/>
        <v>0</v>
      </c>
      <c r="O3251" s="4"/>
      <c r="P3251" s="4">
        <v>50</v>
      </c>
      <c r="Q3251" s="4">
        <v>55</v>
      </c>
      <c r="R3251" s="4">
        <v>37</v>
      </c>
      <c r="S3251" s="4">
        <v>68</v>
      </c>
      <c r="T3251" s="4">
        <v>54</v>
      </c>
      <c r="U3251" s="4">
        <v>56</v>
      </c>
      <c r="V3251" s="13">
        <v>48</v>
      </c>
      <c r="W3251" s="4">
        <v>47</v>
      </c>
      <c r="X3251" s="4">
        <v>64</v>
      </c>
      <c r="Y3251">
        <f t="shared" ca="1" si="612"/>
        <v>0</v>
      </c>
      <c r="Z3251">
        <f t="shared" ca="1" si="613"/>
        <v>0</v>
      </c>
    </row>
    <row r="3252" spans="2:26" x14ac:dyDescent="0.25">
      <c r="B3252" s="11">
        <f t="shared" si="614"/>
        <v>44696.999999992142</v>
      </c>
      <c r="C3252" s="1">
        <f t="shared" si="605"/>
        <v>5</v>
      </c>
      <c r="D3252" s="1">
        <f t="shared" si="606"/>
        <v>1</v>
      </c>
      <c r="E3252" s="12">
        <f t="shared" si="607"/>
        <v>1</v>
      </c>
      <c r="F3252" s="124" t="str">
        <f t="shared" si="608"/>
        <v>0</v>
      </c>
      <c r="G3252" s="1">
        <f ca="1">(OFFSET(O3252,0,MATCH(Customer!$J$6,'CDH &amp; HDH'!$P$11:$X$11,0)))</f>
        <v>48</v>
      </c>
      <c r="H3252" s="1" t="str">
        <f t="shared" si="609"/>
        <v>Cooling</v>
      </c>
      <c r="I3252" s="1">
        <f ca="1">OFFSET(IF($H3252="Cooling",Customer!$C$25,Customer!$C$52),E3252,D3252)</f>
        <v>78</v>
      </c>
      <c r="J3252" s="1">
        <f ca="1">OFFSET(IF($H3252="Cooling",Customer!$L$25,Customer!$L$52),$E3252,$D3252)</f>
        <v>80</v>
      </c>
      <c r="K3252" s="16">
        <f t="shared" ca="1" si="603"/>
        <v>0</v>
      </c>
      <c r="L3252" s="16">
        <f t="shared" ca="1" si="604"/>
        <v>0</v>
      </c>
      <c r="M3252" s="17">
        <f t="shared" si="610"/>
        <v>0</v>
      </c>
      <c r="N3252" s="17">
        <f t="shared" si="611"/>
        <v>0</v>
      </c>
      <c r="O3252" s="4"/>
      <c r="P3252" s="4">
        <v>49</v>
      </c>
      <c r="Q3252" s="4">
        <v>54</v>
      </c>
      <c r="R3252" s="4">
        <v>34</v>
      </c>
      <c r="S3252" s="4">
        <v>64</v>
      </c>
      <c r="T3252" s="4">
        <v>54</v>
      </c>
      <c r="U3252" s="4">
        <v>55</v>
      </c>
      <c r="V3252" s="13">
        <v>48</v>
      </c>
      <c r="W3252" s="4">
        <v>47</v>
      </c>
      <c r="X3252" s="4">
        <v>62</v>
      </c>
      <c r="Y3252">
        <f t="shared" ca="1" si="612"/>
        <v>0</v>
      </c>
      <c r="Z3252">
        <f t="shared" ca="1" si="613"/>
        <v>0</v>
      </c>
    </row>
    <row r="3253" spans="2:26" x14ac:dyDescent="0.25">
      <c r="B3253" s="11">
        <f t="shared" si="614"/>
        <v>44697.041666658806</v>
      </c>
      <c r="C3253" s="1">
        <f t="shared" si="605"/>
        <v>5</v>
      </c>
      <c r="D3253" s="1">
        <f t="shared" si="606"/>
        <v>1</v>
      </c>
      <c r="E3253" s="12">
        <f t="shared" si="607"/>
        <v>2</v>
      </c>
      <c r="F3253" s="124" t="str">
        <f t="shared" si="608"/>
        <v>0</v>
      </c>
      <c r="G3253" s="1">
        <f ca="1">(OFFSET(O3253,0,MATCH(Customer!$J$6,'CDH &amp; HDH'!$P$11:$X$11,0)))</f>
        <v>49</v>
      </c>
      <c r="H3253" s="1" t="str">
        <f t="shared" si="609"/>
        <v>Cooling</v>
      </c>
      <c r="I3253" s="1">
        <f ca="1">OFFSET(IF($H3253="Cooling",Customer!$C$25,Customer!$C$52),E3253,D3253)</f>
        <v>78</v>
      </c>
      <c r="J3253" s="1">
        <f ca="1">OFFSET(IF($H3253="Cooling",Customer!$L$25,Customer!$L$52),$E3253,$D3253)</f>
        <v>80</v>
      </c>
      <c r="K3253" s="16">
        <f t="shared" ca="1" si="603"/>
        <v>0</v>
      </c>
      <c r="L3253" s="16">
        <f t="shared" ca="1" si="604"/>
        <v>0</v>
      </c>
      <c r="M3253" s="17">
        <f t="shared" si="610"/>
        <v>0</v>
      </c>
      <c r="N3253" s="17">
        <f t="shared" si="611"/>
        <v>0</v>
      </c>
      <c r="O3253" s="4"/>
      <c r="P3253" s="4">
        <v>47</v>
      </c>
      <c r="Q3253" s="4">
        <v>53</v>
      </c>
      <c r="R3253" s="4">
        <v>33</v>
      </c>
      <c r="S3253" s="4">
        <v>65</v>
      </c>
      <c r="T3253" s="4">
        <v>54</v>
      </c>
      <c r="U3253" s="4">
        <v>53</v>
      </c>
      <c r="V3253" s="13">
        <v>49</v>
      </c>
      <c r="W3253" s="4">
        <v>46</v>
      </c>
      <c r="X3253" s="4">
        <v>62</v>
      </c>
      <c r="Y3253">
        <f t="shared" ca="1" si="612"/>
        <v>0</v>
      </c>
      <c r="Z3253">
        <f t="shared" ca="1" si="613"/>
        <v>0</v>
      </c>
    </row>
    <row r="3254" spans="2:26" x14ac:dyDescent="0.25">
      <c r="B3254" s="11">
        <f t="shared" si="614"/>
        <v>44697.08333332547</v>
      </c>
      <c r="C3254" s="1">
        <f t="shared" si="605"/>
        <v>5</v>
      </c>
      <c r="D3254" s="1">
        <f t="shared" si="606"/>
        <v>1</v>
      </c>
      <c r="E3254" s="12">
        <f t="shared" si="607"/>
        <v>3</v>
      </c>
      <c r="F3254" s="124" t="str">
        <f t="shared" si="608"/>
        <v>0</v>
      </c>
      <c r="G3254" s="1">
        <f ca="1">(OFFSET(O3254,0,MATCH(Customer!$J$6,'CDH &amp; HDH'!$P$11:$X$11,0)))</f>
        <v>47</v>
      </c>
      <c r="H3254" s="1" t="str">
        <f t="shared" si="609"/>
        <v>Cooling</v>
      </c>
      <c r="I3254" s="1">
        <f ca="1">OFFSET(IF($H3254="Cooling",Customer!$C$25,Customer!$C$52),E3254,D3254)</f>
        <v>78</v>
      </c>
      <c r="J3254" s="1">
        <f ca="1">OFFSET(IF($H3254="Cooling",Customer!$L$25,Customer!$L$52),$E3254,$D3254)</f>
        <v>80</v>
      </c>
      <c r="K3254" s="16">
        <f t="shared" ca="1" si="603"/>
        <v>0</v>
      </c>
      <c r="L3254" s="16">
        <f t="shared" ca="1" si="604"/>
        <v>0</v>
      </c>
      <c r="M3254" s="17">
        <f t="shared" si="610"/>
        <v>0</v>
      </c>
      <c r="N3254" s="17">
        <f t="shared" si="611"/>
        <v>0</v>
      </c>
      <c r="O3254" s="4"/>
      <c r="P3254" s="4">
        <v>44</v>
      </c>
      <c r="Q3254" s="4">
        <v>54</v>
      </c>
      <c r="R3254" s="4">
        <v>32</v>
      </c>
      <c r="S3254" s="4">
        <v>64</v>
      </c>
      <c r="T3254" s="4">
        <v>53</v>
      </c>
      <c r="U3254" s="4">
        <v>55</v>
      </c>
      <c r="V3254" s="13">
        <v>47</v>
      </c>
      <c r="W3254" s="4">
        <v>42</v>
      </c>
      <c r="X3254" s="4">
        <v>61</v>
      </c>
      <c r="Y3254">
        <f t="shared" ca="1" si="612"/>
        <v>0</v>
      </c>
      <c r="Z3254">
        <f t="shared" ca="1" si="613"/>
        <v>0</v>
      </c>
    </row>
    <row r="3255" spans="2:26" x14ac:dyDescent="0.25">
      <c r="B3255" s="11">
        <f t="shared" si="614"/>
        <v>44697.124999992135</v>
      </c>
      <c r="C3255" s="1">
        <f t="shared" si="605"/>
        <v>5</v>
      </c>
      <c r="D3255" s="1">
        <f t="shared" si="606"/>
        <v>1</v>
      </c>
      <c r="E3255" s="12">
        <f t="shared" si="607"/>
        <v>4</v>
      </c>
      <c r="F3255" s="124" t="str">
        <f t="shared" si="608"/>
        <v>0</v>
      </c>
      <c r="G3255" s="1">
        <f ca="1">(OFFSET(O3255,0,MATCH(Customer!$J$6,'CDH &amp; HDH'!$P$11:$X$11,0)))</f>
        <v>46</v>
      </c>
      <c r="H3255" s="1" t="str">
        <f t="shared" si="609"/>
        <v>Cooling</v>
      </c>
      <c r="I3255" s="1">
        <f ca="1">OFFSET(IF($H3255="Cooling",Customer!$C$25,Customer!$C$52),E3255,D3255)</f>
        <v>78</v>
      </c>
      <c r="J3255" s="1">
        <f ca="1">OFFSET(IF($H3255="Cooling",Customer!$L$25,Customer!$L$52),$E3255,$D3255)</f>
        <v>80</v>
      </c>
      <c r="K3255" s="16">
        <f t="shared" ca="1" si="603"/>
        <v>0</v>
      </c>
      <c r="L3255" s="16">
        <f t="shared" ca="1" si="604"/>
        <v>0</v>
      </c>
      <c r="M3255" s="17">
        <f t="shared" si="610"/>
        <v>0</v>
      </c>
      <c r="N3255" s="17">
        <f t="shared" si="611"/>
        <v>0</v>
      </c>
      <c r="O3255" s="4"/>
      <c r="P3255" s="4">
        <v>47</v>
      </c>
      <c r="Q3255" s="4">
        <v>53</v>
      </c>
      <c r="R3255" s="4">
        <v>31</v>
      </c>
      <c r="S3255" s="4">
        <v>64</v>
      </c>
      <c r="T3255" s="4">
        <v>53</v>
      </c>
      <c r="U3255" s="4">
        <v>54</v>
      </c>
      <c r="V3255" s="13">
        <v>46</v>
      </c>
      <c r="W3255" s="4">
        <v>42</v>
      </c>
      <c r="X3255" s="4">
        <v>61</v>
      </c>
      <c r="Y3255">
        <f t="shared" ca="1" si="612"/>
        <v>0</v>
      </c>
      <c r="Z3255">
        <f t="shared" ca="1" si="613"/>
        <v>0</v>
      </c>
    </row>
    <row r="3256" spans="2:26" x14ac:dyDescent="0.25">
      <c r="B3256" s="11">
        <f t="shared" si="614"/>
        <v>44697.166666658799</v>
      </c>
      <c r="C3256" s="1">
        <f t="shared" si="605"/>
        <v>5</v>
      </c>
      <c r="D3256" s="1">
        <f t="shared" si="606"/>
        <v>1</v>
      </c>
      <c r="E3256" s="12">
        <f t="shared" si="607"/>
        <v>5</v>
      </c>
      <c r="F3256" s="124" t="str">
        <f t="shared" si="608"/>
        <v>0</v>
      </c>
      <c r="G3256" s="1">
        <f ca="1">(OFFSET(O3256,0,MATCH(Customer!$J$6,'CDH &amp; HDH'!$P$11:$X$11,0)))</f>
        <v>44</v>
      </c>
      <c r="H3256" s="1" t="str">
        <f t="shared" si="609"/>
        <v>Cooling</v>
      </c>
      <c r="I3256" s="1">
        <f ca="1">OFFSET(IF($H3256="Cooling",Customer!$C$25,Customer!$C$52),E3256,D3256)</f>
        <v>78</v>
      </c>
      <c r="J3256" s="1">
        <f ca="1">OFFSET(IF($H3256="Cooling",Customer!$L$25,Customer!$L$52),$E3256,$D3256)</f>
        <v>80</v>
      </c>
      <c r="K3256" s="16">
        <f t="shared" ca="1" si="603"/>
        <v>0</v>
      </c>
      <c r="L3256" s="16">
        <f t="shared" ca="1" si="604"/>
        <v>0</v>
      </c>
      <c r="M3256" s="17">
        <f t="shared" si="610"/>
        <v>0</v>
      </c>
      <c r="N3256" s="17">
        <f t="shared" si="611"/>
        <v>0</v>
      </c>
      <c r="O3256" s="4"/>
      <c r="P3256" s="4">
        <v>45</v>
      </c>
      <c r="Q3256" s="4">
        <v>53</v>
      </c>
      <c r="R3256" s="4">
        <v>34</v>
      </c>
      <c r="S3256" s="4">
        <v>66</v>
      </c>
      <c r="T3256" s="4">
        <v>53</v>
      </c>
      <c r="U3256" s="4">
        <v>52</v>
      </c>
      <c r="V3256" s="13">
        <v>44</v>
      </c>
      <c r="W3256" s="4">
        <v>41</v>
      </c>
      <c r="X3256" s="4">
        <v>60</v>
      </c>
      <c r="Y3256">
        <f t="shared" ca="1" si="612"/>
        <v>0</v>
      </c>
      <c r="Z3256">
        <f t="shared" ca="1" si="613"/>
        <v>0</v>
      </c>
    </row>
    <row r="3257" spans="2:26" x14ac:dyDescent="0.25">
      <c r="B3257" s="11">
        <f t="shared" si="614"/>
        <v>44697.208333325463</v>
      </c>
      <c r="C3257" s="1">
        <f t="shared" si="605"/>
        <v>5</v>
      </c>
      <c r="D3257" s="1">
        <f t="shared" si="606"/>
        <v>1</v>
      </c>
      <c r="E3257" s="12">
        <f t="shared" si="607"/>
        <v>6</v>
      </c>
      <c r="F3257" s="124" t="str">
        <f t="shared" si="608"/>
        <v>0</v>
      </c>
      <c r="G3257" s="1">
        <f ca="1">(OFFSET(O3257,0,MATCH(Customer!$J$6,'CDH &amp; HDH'!$P$11:$X$11,0)))</f>
        <v>44</v>
      </c>
      <c r="H3257" s="1" t="str">
        <f t="shared" si="609"/>
        <v>Cooling</v>
      </c>
      <c r="I3257" s="1">
        <f ca="1">OFFSET(IF($H3257="Cooling",Customer!$C$25,Customer!$C$52),E3257,D3257)</f>
        <v>78</v>
      </c>
      <c r="J3257" s="1">
        <f ca="1">OFFSET(IF($H3257="Cooling",Customer!$L$25,Customer!$L$52),$E3257,$D3257)</f>
        <v>80</v>
      </c>
      <c r="K3257" s="16">
        <f t="shared" ca="1" si="603"/>
        <v>0</v>
      </c>
      <c r="L3257" s="16">
        <f t="shared" ca="1" si="604"/>
        <v>0</v>
      </c>
      <c r="M3257" s="17">
        <f t="shared" si="610"/>
        <v>0</v>
      </c>
      <c r="N3257" s="17">
        <f t="shared" si="611"/>
        <v>0</v>
      </c>
      <c r="O3257" s="4"/>
      <c r="P3257" s="4">
        <v>47</v>
      </c>
      <c r="Q3257" s="4">
        <v>53</v>
      </c>
      <c r="R3257" s="4">
        <v>37</v>
      </c>
      <c r="S3257" s="4">
        <v>66</v>
      </c>
      <c r="T3257" s="4">
        <v>53</v>
      </c>
      <c r="U3257" s="4">
        <v>55</v>
      </c>
      <c r="V3257" s="13">
        <v>44</v>
      </c>
      <c r="W3257" s="4">
        <v>40</v>
      </c>
      <c r="X3257" s="4">
        <v>60</v>
      </c>
      <c r="Y3257">
        <f t="shared" ca="1" si="612"/>
        <v>0</v>
      </c>
      <c r="Z3257">
        <f t="shared" ca="1" si="613"/>
        <v>0</v>
      </c>
    </row>
    <row r="3258" spans="2:26" x14ac:dyDescent="0.25">
      <c r="B3258" s="11">
        <f t="shared" si="614"/>
        <v>44697.249999992127</v>
      </c>
      <c r="C3258" s="1">
        <f t="shared" si="605"/>
        <v>5</v>
      </c>
      <c r="D3258" s="1">
        <f t="shared" si="606"/>
        <v>1</v>
      </c>
      <c r="E3258" s="12">
        <f t="shared" si="607"/>
        <v>7</v>
      </c>
      <c r="F3258" s="124" t="str">
        <f t="shared" si="608"/>
        <v>0</v>
      </c>
      <c r="G3258" s="1">
        <f ca="1">(OFFSET(O3258,0,MATCH(Customer!$J$6,'CDH &amp; HDH'!$P$11:$X$11,0)))</f>
        <v>45</v>
      </c>
      <c r="H3258" s="1" t="str">
        <f t="shared" si="609"/>
        <v>Cooling</v>
      </c>
      <c r="I3258" s="1">
        <f ca="1">OFFSET(IF($H3258="Cooling",Customer!$C$25,Customer!$C$52),E3258,D3258)</f>
        <v>78</v>
      </c>
      <c r="J3258" s="1">
        <f ca="1">OFFSET(IF($H3258="Cooling",Customer!$L$25,Customer!$L$52),$E3258,$D3258)</f>
        <v>80</v>
      </c>
      <c r="K3258" s="16">
        <f t="shared" ca="1" si="603"/>
        <v>0</v>
      </c>
      <c r="L3258" s="16">
        <f t="shared" ca="1" si="604"/>
        <v>0</v>
      </c>
      <c r="M3258" s="17">
        <f t="shared" si="610"/>
        <v>0</v>
      </c>
      <c r="N3258" s="17">
        <f t="shared" si="611"/>
        <v>0</v>
      </c>
      <c r="O3258" s="4"/>
      <c r="P3258" s="4">
        <v>50</v>
      </c>
      <c r="Q3258" s="4">
        <v>54</v>
      </c>
      <c r="R3258" s="4">
        <v>40</v>
      </c>
      <c r="S3258" s="4">
        <v>67</v>
      </c>
      <c r="T3258" s="4">
        <v>54</v>
      </c>
      <c r="U3258" s="4">
        <v>56</v>
      </c>
      <c r="V3258" s="13">
        <v>45</v>
      </c>
      <c r="W3258" s="4">
        <v>45</v>
      </c>
      <c r="X3258" s="4">
        <v>59</v>
      </c>
      <c r="Y3258">
        <f t="shared" ca="1" si="612"/>
        <v>0</v>
      </c>
      <c r="Z3258">
        <f t="shared" ca="1" si="613"/>
        <v>0</v>
      </c>
    </row>
    <row r="3259" spans="2:26" x14ac:dyDescent="0.25">
      <c r="B3259" s="11">
        <f t="shared" si="614"/>
        <v>44697.291666658792</v>
      </c>
      <c r="C3259" s="1">
        <f t="shared" si="605"/>
        <v>5</v>
      </c>
      <c r="D3259" s="1">
        <f t="shared" si="606"/>
        <v>1</v>
      </c>
      <c r="E3259" s="12">
        <f t="shared" si="607"/>
        <v>8</v>
      </c>
      <c r="F3259" s="124" t="str">
        <f t="shared" si="608"/>
        <v>0</v>
      </c>
      <c r="G3259" s="1">
        <f ca="1">(OFFSET(O3259,0,MATCH(Customer!$J$6,'CDH &amp; HDH'!$P$11:$X$11,0)))</f>
        <v>50</v>
      </c>
      <c r="H3259" s="1" t="str">
        <f t="shared" si="609"/>
        <v>Cooling</v>
      </c>
      <c r="I3259" s="1">
        <f ca="1">OFFSET(IF($H3259="Cooling",Customer!$C$25,Customer!$C$52),E3259,D3259)</f>
        <v>72</v>
      </c>
      <c r="J3259" s="1">
        <f ca="1">OFFSET(IF($H3259="Cooling",Customer!$L$25,Customer!$L$52),$E3259,$D3259)</f>
        <v>77</v>
      </c>
      <c r="K3259" s="16">
        <f t="shared" ca="1" si="603"/>
        <v>0</v>
      </c>
      <c r="L3259" s="16">
        <f t="shared" ca="1" si="604"/>
        <v>0</v>
      </c>
      <c r="M3259" s="17">
        <f t="shared" si="610"/>
        <v>0</v>
      </c>
      <c r="N3259" s="17">
        <f t="shared" si="611"/>
        <v>0</v>
      </c>
      <c r="O3259" s="4"/>
      <c r="P3259" s="4">
        <v>53</v>
      </c>
      <c r="Q3259" s="4">
        <v>56</v>
      </c>
      <c r="R3259" s="4">
        <v>44</v>
      </c>
      <c r="S3259" s="4">
        <v>69</v>
      </c>
      <c r="T3259" s="4">
        <v>54</v>
      </c>
      <c r="U3259" s="4">
        <v>60</v>
      </c>
      <c r="V3259" s="13">
        <v>50</v>
      </c>
      <c r="W3259" s="4">
        <v>49</v>
      </c>
      <c r="X3259" s="4">
        <v>59</v>
      </c>
      <c r="Y3259">
        <f t="shared" ca="1" si="612"/>
        <v>0</v>
      </c>
      <c r="Z3259">
        <f t="shared" ca="1" si="613"/>
        <v>0</v>
      </c>
    </row>
    <row r="3260" spans="2:26" x14ac:dyDescent="0.25">
      <c r="B3260" s="11">
        <f t="shared" si="614"/>
        <v>44697.333333325456</v>
      </c>
      <c r="C3260" s="1">
        <f t="shared" si="605"/>
        <v>5</v>
      </c>
      <c r="D3260" s="1">
        <f t="shared" si="606"/>
        <v>1</v>
      </c>
      <c r="E3260" s="12">
        <f t="shared" si="607"/>
        <v>9</v>
      </c>
      <c r="F3260" s="124" t="str">
        <f t="shared" si="608"/>
        <v>0</v>
      </c>
      <c r="G3260" s="1">
        <f ca="1">(OFFSET(O3260,0,MATCH(Customer!$J$6,'CDH &amp; HDH'!$P$11:$X$11,0)))</f>
        <v>54</v>
      </c>
      <c r="H3260" s="1" t="str">
        <f t="shared" si="609"/>
        <v>Cooling</v>
      </c>
      <c r="I3260" s="1">
        <f ca="1">OFFSET(IF($H3260="Cooling",Customer!$C$25,Customer!$C$52),E3260,D3260)</f>
        <v>72</v>
      </c>
      <c r="J3260" s="1">
        <f ca="1">OFFSET(IF($H3260="Cooling",Customer!$L$25,Customer!$L$52),$E3260,$D3260)</f>
        <v>77</v>
      </c>
      <c r="K3260" s="16">
        <f t="shared" ca="1" si="603"/>
        <v>0</v>
      </c>
      <c r="L3260" s="16">
        <f t="shared" ca="1" si="604"/>
        <v>0</v>
      </c>
      <c r="M3260" s="17">
        <f t="shared" si="610"/>
        <v>0</v>
      </c>
      <c r="N3260" s="17">
        <f t="shared" si="611"/>
        <v>0</v>
      </c>
      <c r="O3260" s="4"/>
      <c r="P3260" s="4">
        <v>56</v>
      </c>
      <c r="Q3260" s="4">
        <v>55</v>
      </c>
      <c r="R3260" s="4">
        <v>47</v>
      </c>
      <c r="S3260" s="4">
        <v>71</v>
      </c>
      <c r="T3260" s="4">
        <v>55</v>
      </c>
      <c r="U3260" s="4">
        <v>59</v>
      </c>
      <c r="V3260" s="13">
        <v>54</v>
      </c>
      <c r="W3260" s="4">
        <v>52</v>
      </c>
      <c r="X3260" s="4">
        <v>60</v>
      </c>
      <c r="Y3260">
        <f t="shared" ca="1" si="612"/>
        <v>0</v>
      </c>
      <c r="Z3260">
        <f t="shared" ca="1" si="613"/>
        <v>0</v>
      </c>
    </row>
    <row r="3261" spans="2:26" x14ac:dyDescent="0.25">
      <c r="B3261" s="11">
        <f t="shared" si="614"/>
        <v>44697.37499999212</v>
      </c>
      <c r="C3261" s="1">
        <f t="shared" si="605"/>
        <v>5</v>
      </c>
      <c r="D3261" s="1">
        <f t="shared" si="606"/>
        <v>1</v>
      </c>
      <c r="E3261" s="12">
        <f t="shared" si="607"/>
        <v>10</v>
      </c>
      <c r="F3261" s="124" t="str">
        <f t="shared" si="608"/>
        <v>0</v>
      </c>
      <c r="G3261" s="1">
        <f ca="1">(OFFSET(O3261,0,MATCH(Customer!$J$6,'CDH &amp; HDH'!$P$11:$X$11,0)))</f>
        <v>57</v>
      </c>
      <c r="H3261" s="1" t="str">
        <f t="shared" si="609"/>
        <v>Cooling</v>
      </c>
      <c r="I3261" s="1">
        <f ca="1">OFFSET(IF($H3261="Cooling",Customer!$C$25,Customer!$C$52),E3261,D3261)</f>
        <v>72</v>
      </c>
      <c r="J3261" s="1">
        <f ca="1">OFFSET(IF($H3261="Cooling",Customer!$L$25,Customer!$L$52),$E3261,$D3261)</f>
        <v>77</v>
      </c>
      <c r="K3261" s="16">
        <f t="shared" ca="1" si="603"/>
        <v>0</v>
      </c>
      <c r="L3261" s="16">
        <f t="shared" ca="1" si="604"/>
        <v>0</v>
      </c>
      <c r="M3261" s="17">
        <f t="shared" si="610"/>
        <v>0</v>
      </c>
      <c r="N3261" s="17">
        <f t="shared" si="611"/>
        <v>0</v>
      </c>
      <c r="O3261" s="4"/>
      <c r="P3261" s="4">
        <v>59</v>
      </c>
      <c r="Q3261" s="4">
        <v>55</v>
      </c>
      <c r="R3261" s="4">
        <v>51</v>
      </c>
      <c r="S3261" s="4">
        <v>73</v>
      </c>
      <c r="T3261" s="4">
        <v>55</v>
      </c>
      <c r="U3261" s="4">
        <v>61</v>
      </c>
      <c r="V3261" s="13">
        <v>57</v>
      </c>
      <c r="W3261" s="4">
        <v>56</v>
      </c>
      <c r="X3261" s="4">
        <v>61</v>
      </c>
      <c r="Y3261">
        <f t="shared" ca="1" si="612"/>
        <v>0</v>
      </c>
      <c r="Z3261">
        <f t="shared" ca="1" si="613"/>
        <v>0</v>
      </c>
    </row>
    <row r="3262" spans="2:26" x14ac:dyDescent="0.25">
      <c r="B3262" s="11">
        <f t="shared" si="614"/>
        <v>44697.416666658784</v>
      </c>
      <c r="C3262" s="1">
        <f t="shared" si="605"/>
        <v>5</v>
      </c>
      <c r="D3262" s="1">
        <f t="shared" si="606"/>
        <v>1</v>
      </c>
      <c r="E3262" s="12">
        <f t="shared" si="607"/>
        <v>11</v>
      </c>
      <c r="F3262" s="124" t="str">
        <f t="shared" si="608"/>
        <v>0</v>
      </c>
      <c r="G3262" s="1">
        <f ca="1">(OFFSET(O3262,0,MATCH(Customer!$J$6,'CDH &amp; HDH'!$P$11:$X$11,0)))</f>
        <v>58</v>
      </c>
      <c r="H3262" s="1" t="str">
        <f t="shared" si="609"/>
        <v>Cooling</v>
      </c>
      <c r="I3262" s="1">
        <f ca="1">OFFSET(IF($H3262="Cooling",Customer!$C$25,Customer!$C$52),E3262,D3262)</f>
        <v>72</v>
      </c>
      <c r="J3262" s="1">
        <f ca="1">OFFSET(IF($H3262="Cooling",Customer!$L$25,Customer!$L$52),$E3262,$D3262)</f>
        <v>77</v>
      </c>
      <c r="K3262" s="16">
        <f t="shared" ca="1" si="603"/>
        <v>0</v>
      </c>
      <c r="L3262" s="16">
        <f t="shared" ca="1" si="604"/>
        <v>0</v>
      </c>
      <c r="M3262" s="17">
        <f t="shared" si="610"/>
        <v>0</v>
      </c>
      <c r="N3262" s="17">
        <f t="shared" si="611"/>
        <v>0</v>
      </c>
      <c r="O3262" s="4"/>
      <c r="P3262" s="4">
        <v>60</v>
      </c>
      <c r="Q3262" s="4">
        <v>62</v>
      </c>
      <c r="R3262" s="4">
        <v>53</v>
      </c>
      <c r="S3262" s="4">
        <v>72</v>
      </c>
      <c r="T3262" s="4">
        <v>56</v>
      </c>
      <c r="U3262" s="4">
        <v>64</v>
      </c>
      <c r="V3262" s="13">
        <v>58</v>
      </c>
      <c r="W3262" s="4">
        <v>58</v>
      </c>
      <c r="X3262" s="4">
        <v>62</v>
      </c>
      <c r="Y3262">
        <f t="shared" ca="1" si="612"/>
        <v>0</v>
      </c>
      <c r="Z3262">
        <f t="shared" ca="1" si="613"/>
        <v>0</v>
      </c>
    </row>
    <row r="3263" spans="2:26" x14ac:dyDescent="0.25">
      <c r="B3263" s="11">
        <f t="shared" si="614"/>
        <v>44697.458333325449</v>
      </c>
      <c r="C3263" s="1">
        <f t="shared" si="605"/>
        <v>5</v>
      </c>
      <c r="D3263" s="1">
        <f t="shared" si="606"/>
        <v>1</v>
      </c>
      <c r="E3263" s="12">
        <f t="shared" si="607"/>
        <v>12</v>
      </c>
      <c r="F3263" s="124" t="str">
        <f t="shared" si="608"/>
        <v>0</v>
      </c>
      <c r="G3263" s="1">
        <f ca="1">(OFFSET(O3263,0,MATCH(Customer!$J$6,'CDH &amp; HDH'!$P$11:$X$11,0)))</f>
        <v>59</v>
      </c>
      <c r="H3263" s="1" t="str">
        <f t="shared" si="609"/>
        <v>Cooling</v>
      </c>
      <c r="I3263" s="1">
        <f ca="1">OFFSET(IF($H3263="Cooling",Customer!$C$25,Customer!$C$52),E3263,D3263)</f>
        <v>72</v>
      </c>
      <c r="J3263" s="1">
        <f ca="1">OFFSET(IF($H3263="Cooling",Customer!$L$25,Customer!$L$52),$E3263,$D3263)</f>
        <v>77</v>
      </c>
      <c r="K3263" s="16">
        <f t="shared" ca="1" si="603"/>
        <v>0</v>
      </c>
      <c r="L3263" s="16">
        <f t="shared" ca="1" si="604"/>
        <v>0</v>
      </c>
      <c r="M3263" s="17">
        <f t="shared" si="610"/>
        <v>0</v>
      </c>
      <c r="N3263" s="17">
        <f t="shared" si="611"/>
        <v>0</v>
      </c>
      <c r="O3263" s="4"/>
      <c r="P3263" s="4">
        <v>63</v>
      </c>
      <c r="Q3263" s="4">
        <v>65</v>
      </c>
      <c r="R3263" s="4">
        <v>55</v>
      </c>
      <c r="S3263" s="4">
        <v>70</v>
      </c>
      <c r="T3263" s="4">
        <v>56</v>
      </c>
      <c r="U3263" s="4">
        <v>67</v>
      </c>
      <c r="V3263" s="13">
        <v>59</v>
      </c>
      <c r="W3263" s="4">
        <v>61</v>
      </c>
      <c r="X3263" s="4">
        <v>62</v>
      </c>
      <c r="Y3263">
        <f t="shared" ca="1" si="612"/>
        <v>0</v>
      </c>
      <c r="Z3263">
        <f t="shared" ca="1" si="613"/>
        <v>0</v>
      </c>
    </row>
    <row r="3264" spans="2:26" x14ac:dyDescent="0.25">
      <c r="B3264" s="11">
        <f t="shared" si="614"/>
        <v>44697.499999992113</v>
      </c>
      <c r="C3264" s="1">
        <f t="shared" si="605"/>
        <v>5</v>
      </c>
      <c r="D3264" s="1">
        <f t="shared" si="606"/>
        <v>1</v>
      </c>
      <c r="E3264" s="12">
        <f t="shared" si="607"/>
        <v>13</v>
      </c>
      <c r="F3264" s="124" t="str">
        <f t="shared" si="608"/>
        <v>0</v>
      </c>
      <c r="G3264" s="1">
        <f ca="1">(OFFSET(O3264,0,MATCH(Customer!$J$6,'CDH &amp; HDH'!$P$11:$X$11,0)))</f>
        <v>61</v>
      </c>
      <c r="H3264" s="1" t="str">
        <f t="shared" si="609"/>
        <v>Cooling</v>
      </c>
      <c r="I3264" s="1">
        <f ca="1">OFFSET(IF($H3264="Cooling",Customer!$C$25,Customer!$C$52),E3264,D3264)</f>
        <v>72</v>
      </c>
      <c r="J3264" s="1">
        <f ca="1">OFFSET(IF($H3264="Cooling",Customer!$L$25,Customer!$L$52),$E3264,$D3264)</f>
        <v>77</v>
      </c>
      <c r="K3264" s="16">
        <f t="shared" ca="1" si="603"/>
        <v>0</v>
      </c>
      <c r="L3264" s="16">
        <f t="shared" ca="1" si="604"/>
        <v>0</v>
      </c>
      <c r="M3264" s="17">
        <f t="shared" si="610"/>
        <v>0</v>
      </c>
      <c r="N3264" s="17">
        <f t="shared" si="611"/>
        <v>0</v>
      </c>
      <c r="O3264" s="4"/>
      <c r="P3264" s="4">
        <v>64</v>
      </c>
      <c r="Q3264" s="4">
        <v>68</v>
      </c>
      <c r="R3264" s="4">
        <v>57</v>
      </c>
      <c r="S3264" s="4">
        <v>70</v>
      </c>
      <c r="T3264" s="4">
        <v>58</v>
      </c>
      <c r="U3264" s="4">
        <v>69</v>
      </c>
      <c r="V3264" s="13">
        <v>61</v>
      </c>
      <c r="W3264" s="4">
        <v>64</v>
      </c>
      <c r="X3264" s="4">
        <v>63</v>
      </c>
      <c r="Y3264">
        <f t="shared" ca="1" si="612"/>
        <v>0</v>
      </c>
      <c r="Z3264">
        <f t="shared" ca="1" si="613"/>
        <v>0</v>
      </c>
    </row>
    <row r="3265" spans="2:26" x14ac:dyDescent="0.25">
      <c r="B3265" s="11">
        <f t="shared" si="614"/>
        <v>44697.541666658777</v>
      </c>
      <c r="C3265" s="1">
        <f t="shared" si="605"/>
        <v>5</v>
      </c>
      <c r="D3265" s="1">
        <f t="shared" si="606"/>
        <v>1</v>
      </c>
      <c r="E3265" s="12">
        <f t="shared" si="607"/>
        <v>14</v>
      </c>
      <c r="F3265" s="124" t="str">
        <f t="shared" si="608"/>
        <v>0</v>
      </c>
      <c r="G3265" s="1">
        <f ca="1">(OFFSET(O3265,0,MATCH(Customer!$J$6,'CDH &amp; HDH'!$P$11:$X$11,0)))</f>
        <v>62</v>
      </c>
      <c r="H3265" s="1" t="str">
        <f t="shared" si="609"/>
        <v>Cooling</v>
      </c>
      <c r="I3265" s="1">
        <f ca="1">OFFSET(IF($H3265="Cooling",Customer!$C$25,Customer!$C$52),E3265,D3265)</f>
        <v>72</v>
      </c>
      <c r="J3265" s="1">
        <f ca="1">OFFSET(IF($H3265="Cooling",Customer!$L$25,Customer!$L$52),$E3265,$D3265)</f>
        <v>77</v>
      </c>
      <c r="K3265" s="16">
        <f t="shared" ca="1" si="603"/>
        <v>0</v>
      </c>
      <c r="L3265" s="16">
        <f t="shared" ca="1" si="604"/>
        <v>0</v>
      </c>
      <c r="M3265" s="17">
        <f t="shared" si="610"/>
        <v>0</v>
      </c>
      <c r="N3265" s="17">
        <f t="shared" si="611"/>
        <v>0</v>
      </c>
      <c r="O3265" s="4"/>
      <c r="P3265" s="4">
        <v>67</v>
      </c>
      <c r="Q3265" s="4">
        <v>69</v>
      </c>
      <c r="R3265" s="4">
        <v>58</v>
      </c>
      <c r="S3265" s="4">
        <v>69</v>
      </c>
      <c r="T3265" s="4">
        <v>58</v>
      </c>
      <c r="U3265" s="4">
        <v>69</v>
      </c>
      <c r="V3265" s="13">
        <v>62</v>
      </c>
      <c r="W3265" s="4">
        <v>65</v>
      </c>
      <c r="X3265" s="4">
        <v>63</v>
      </c>
      <c r="Y3265">
        <f t="shared" ca="1" si="612"/>
        <v>0</v>
      </c>
      <c r="Z3265">
        <f t="shared" ca="1" si="613"/>
        <v>0</v>
      </c>
    </row>
    <row r="3266" spans="2:26" x14ac:dyDescent="0.25">
      <c r="B3266" s="11">
        <f t="shared" si="614"/>
        <v>44697.583333325441</v>
      </c>
      <c r="C3266" s="1">
        <f t="shared" si="605"/>
        <v>5</v>
      </c>
      <c r="D3266" s="1">
        <f t="shared" si="606"/>
        <v>1</v>
      </c>
      <c r="E3266" s="12">
        <f t="shared" si="607"/>
        <v>15</v>
      </c>
      <c r="F3266" s="124" t="str">
        <f t="shared" si="608"/>
        <v>0</v>
      </c>
      <c r="G3266" s="1">
        <f ca="1">(OFFSET(O3266,0,MATCH(Customer!$J$6,'CDH &amp; HDH'!$P$11:$X$11,0)))</f>
        <v>63</v>
      </c>
      <c r="H3266" s="1" t="str">
        <f t="shared" si="609"/>
        <v>Cooling</v>
      </c>
      <c r="I3266" s="1">
        <f ca="1">OFFSET(IF($H3266="Cooling",Customer!$C$25,Customer!$C$52),E3266,D3266)</f>
        <v>72</v>
      </c>
      <c r="J3266" s="1">
        <f ca="1">OFFSET(IF($H3266="Cooling",Customer!$L$25,Customer!$L$52),$E3266,$D3266)</f>
        <v>77</v>
      </c>
      <c r="K3266" s="16">
        <f t="shared" ca="1" si="603"/>
        <v>0</v>
      </c>
      <c r="L3266" s="16">
        <f t="shared" ca="1" si="604"/>
        <v>0</v>
      </c>
      <c r="M3266" s="17">
        <f t="shared" si="610"/>
        <v>0</v>
      </c>
      <c r="N3266" s="17">
        <f t="shared" si="611"/>
        <v>0</v>
      </c>
      <c r="O3266" s="4"/>
      <c r="P3266" s="4">
        <v>68</v>
      </c>
      <c r="Q3266" s="4">
        <v>69</v>
      </c>
      <c r="R3266" s="4">
        <v>60</v>
      </c>
      <c r="S3266" s="4">
        <v>69</v>
      </c>
      <c r="T3266" s="4">
        <v>58</v>
      </c>
      <c r="U3266" s="4">
        <v>69</v>
      </c>
      <c r="V3266" s="13">
        <v>63</v>
      </c>
      <c r="W3266" s="4">
        <v>68</v>
      </c>
      <c r="X3266" s="4">
        <v>65</v>
      </c>
      <c r="Y3266">
        <f t="shared" ca="1" si="612"/>
        <v>0</v>
      </c>
      <c r="Z3266">
        <f t="shared" ca="1" si="613"/>
        <v>0</v>
      </c>
    </row>
    <row r="3267" spans="2:26" x14ac:dyDescent="0.25">
      <c r="B3267" s="11">
        <f t="shared" si="614"/>
        <v>44697.624999992106</v>
      </c>
      <c r="C3267" s="1">
        <f t="shared" si="605"/>
        <v>5</v>
      </c>
      <c r="D3267" s="1">
        <f t="shared" si="606"/>
        <v>1</v>
      </c>
      <c r="E3267" s="12">
        <f t="shared" si="607"/>
        <v>16</v>
      </c>
      <c r="F3267" s="124" t="str">
        <f t="shared" si="608"/>
        <v>0</v>
      </c>
      <c r="G3267" s="1">
        <f ca="1">(OFFSET(O3267,0,MATCH(Customer!$J$6,'CDH &amp; HDH'!$P$11:$X$11,0)))</f>
        <v>63</v>
      </c>
      <c r="H3267" s="1" t="str">
        <f t="shared" si="609"/>
        <v>Cooling</v>
      </c>
      <c r="I3267" s="1">
        <f ca="1">OFFSET(IF($H3267="Cooling",Customer!$C$25,Customer!$C$52),E3267,D3267)</f>
        <v>72</v>
      </c>
      <c r="J3267" s="1">
        <f ca="1">OFFSET(IF($H3267="Cooling",Customer!$L$25,Customer!$L$52),$E3267,$D3267)</f>
        <v>77</v>
      </c>
      <c r="K3267" s="16">
        <f t="shared" ca="1" si="603"/>
        <v>0</v>
      </c>
      <c r="L3267" s="16">
        <f t="shared" ca="1" si="604"/>
        <v>0</v>
      </c>
      <c r="M3267" s="17">
        <f t="shared" si="610"/>
        <v>0</v>
      </c>
      <c r="N3267" s="17">
        <f t="shared" si="611"/>
        <v>0</v>
      </c>
      <c r="O3267" s="4"/>
      <c r="P3267" s="4">
        <v>69</v>
      </c>
      <c r="Q3267" s="4">
        <v>70</v>
      </c>
      <c r="R3267" s="4">
        <v>61</v>
      </c>
      <c r="S3267" s="4">
        <v>70</v>
      </c>
      <c r="T3267" s="4">
        <v>58</v>
      </c>
      <c r="U3267" s="4">
        <v>68</v>
      </c>
      <c r="V3267" s="13">
        <v>63</v>
      </c>
      <c r="W3267" s="4">
        <v>69</v>
      </c>
      <c r="X3267" s="4">
        <v>65</v>
      </c>
      <c r="Y3267">
        <f t="shared" ca="1" si="612"/>
        <v>0</v>
      </c>
      <c r="Z3267">
        <f t="shared" ca="1" si="613"/>
        <v>0</v>
      </c>
    </row>
    <row r="3268" spans="2:26" x14ac:dyDescent="0.25">
      <c r="B3268" s="11">
        <f t="shared" si="614"/>
        <v>44697.66666665877</v>
      </c>
      <c r="C3268" s="1">
        <f t="shared" si="605"/>
        <v>5</v>
      </c>
      <c r="D3268" s="1">
        <f t="shared" si="606"/>
        <v>1</v>
      </c>
      <c r="E3268" s="12">
        <f t="shared" si="607"/>
        <v>17</v>
      </c>
      <c r="F3268" s="124" t="str">
        <f t="shared" si="608"/>
        <v>0</v>
      </c>
      <c r="G3268" s="1">
        <f ca="1">(OFFSET(O3268,0,MATCH(Customer!$J$6,'CDH &amp; HDH'!$P$11:$X$11,0)))</f>
        <v>63</v>
      </c>
      <c r="H3268" s="1" t="str">
        <f t="shared" si="609"/>
        <v>Cooling</v>
      </c>
      <c r="I3268" s="1">
        <f ca="1">OFFSET(IF($H3268="Cooling",Customer!$C$25,Customer!$C$52),E3268,D3268)</f>
        <v>72</v>
      </c>
      <c r="J3268" s="1">
        <f ca="1">OFFSET(IF($H3268="Cooling",Customer!$L$25,Customer!$L$52),$E3268,$D3268)</f>
        <v>77</v>
      </c>
      <c r="K3268" s="16">
        <f t="shared" ca="1" si="603"/>
        <v>0</v>
      </c>
      <c r="L3268" s="16">
        <f t="shared" ca="1" si="604"/>
        <v>0</v>
      </c>
      <c r="M3268" s="17">
        <f t="shared" si="610"/>
        <v>0</v>
      </c>
      <c r="N3268" s="17">
        <f t="shared" si="611"/>
        <v>0</v>
      </c>
      <c r="O3268" s="4"/>
      <c r="P3268" s="4">
        <v>69</v>
      </c>
      <c r="Q3268" s="4">
        <v>57</v>
      </c>
      <c r="R3268" s="4">
        <v>60</v>
      </c>
      <c r="S3268" s="4">
        <v>69</v>
      </c>
      <c r="T3268" s="4">
        <v>59</v>
      </c>
      <c r="U3268" s="4">
        <v>66</v>
      </c>
      <c r="V3268" s="13">
        <v>63</v>
      </c>
      <c r="W3268" s="4">
        <v>69</v>
      </c>
      <c r="X3268" s="4">
        <v>64</v>
      </c>
      <c r="Y3268">
        <f t="shared" ca="1" si="612"/>
        <v>0</v>
      </c>
      <c r="Z3268">
        <f t="shared" ca="1" si="613"/>
        <v>0</v>
      </c>
    </row>
    <row r="3269" spans="2:26" x14ac:dyDescent="0.25">
      <c r="B3269" s="11">
        <f t="shared" si="614"/>
        <v>44697.708333325434</v>
      </c>
      <c r="C3269" s="1">
        <f t="shared" si="605"/>
        <v>5</v>
      </c>
      <c r="D3269" s="1">
        <f t="shared" si="606"/>
        <v>1</v>
      </c>
      <c r="E3269" s="12">
        <f t="shared" si="607"/>
        <v>18</v>
      </c>
      <c r="F3269" s="124" t="str">
        <f t="shared" si="608"/>
        <v>0</v>
      </c>
      <c r="G3269" s="1">
        <f ca="1">(OFFSET(O3269,0,MATCH(Customer!$J$6,'CDH &amp; HDH'!$P$11:$X$11,0)))</f>
        <v>62</v>
      </c>
      <c r="H3269" s="1" t="str">
        <f t="shared" si="609"/>
        <v>Cooling</v>
      </c>
      <c r="I3269" s="1">
        <f ca="1">OFFSET(IF($H3269="Cooling",Customer!$C$25,Customer!$C$52),E3269,D3269)</f>
        <v>72</v>
      </c>
      <c r="J3269" s="1">
        <f ca="1">OFFSET(IF($H3269="Cooling",Customer!$L$25,Customer!$L$52),$E3269,$D3269)</f>
        <v>77</v>
      </c>
      <c r="K3269" s="16">
        <f t="shared" ca="1" si="603"/>
        <v>0</v>
      </c>
      <c r="L3269" s="16">
        <f t="shared" ca="1" si="604"/>
        <v>0</v>
      </c>
      <c r="M3269" s="17">
        <f t="shared" si="610"/>
        <v>0</v>
      </c>
      <c r="N3269" s="17">
        <f t="shared" si="611"/>
        <v>0</v>
      </c>
      <c r="O3269" s="4"/>
      <c r="P3269" s="4">
        <v>68</v>
      </c>
      <c r="Q3269" s="4">
        <v>57</v>
      </c>
      <c r="R3269" s="4">
        <v>59</v>
      </c>
      <c r="S3269" s="4">
        <v>68</v>
      </c>
      <c r="T3269" s="4">
        <v>59</v>
      </c>
      <c r="U3269" s="4">
        <v>64</v>
      </c>
      <c r="V3269" s="13">
        <v>62</v>
      </c>
      <c r="W3269" s="4">
        <v>68</v>
      </c>
      <c r="X3269" s="4">
        <v>62</v>
      </c>
      <c r="Y3269">
        <f t="shared" ca="1" si="612"/>
        <v>0</v>
      </c>
      <c r="Z3269">
        <f t="shared" ca="1" si="613"/>
        <v>0</v>
      </c>
    </row>
    <row r="3270" spans="2:26" x14ac:dyDescent="0.25">
      <c r="B3270" s="11">
        <f t="shared" si="614"/>
        <v>44697.749999992098</v>
      </c>
      <c r="C3270" s="1">
        <f t="shared" si="605"/>
        <v>5</v>
      </c>
      <c r="D3270" s="1">
        <f t="shared" si="606"/>
        <v>1</v>
      </c>
      <c r="E3270" s="12">
        <f t="shared" si="607"/>
        <v>19</v>
      </c>
      <c r="F3270" s="124" t="str">
        <f t="shared" si="608"/>
        <v>0</v>
      </c>
      <c r="G3270" s="1">
        <f ca="1">(OFFSET(O3270,0,MATCH(Customer!$J$6,'CDH &amp; HDH'!$P$11:$X$11,0)))</f>
        <v>60</v>
      </c>
      <c r="H3270" s="1" t="str">
        <f t="shared" si="609"/>
        <v>Cooling</v>
      </c>
      <c r="I3270" s="1">
        <f ca="1">OFFSET(IF($H3270="Cooling",Customer!$C$25,Customer!$C$52),E3270,D3270)</f>
        <v>78</v>
      </c>
      <c r="J3270" s="1">
        <f ca="1">OFFSET(IF($H3270="Cooling",Customer!$L$25,Customer!$L$52),$E3270,$D3270)</f>
        <v>80</v>
      </c>
      <c r="K3270" s="16">
        <f t="shared" ca="1" si="603"/>
        <v>0</v>
      </c>
      <c r="L3270" s="16">
        <f t="shared" ca="1" si="604"/>
        <v>0</v>
      </c>
      <c r="M3270" s="17">
        <f t="shared" si="610"/>
        <v>0</v>
      </c>
      <c r="N3270" s="17">
        <f t="shared" si="611"/>
        <v>0</v>
      </c>
      <c r="O3270" s="4"/>
      <c r="P3270" s="4">
        <v>65</v>
      </c>
      <c r="Q3270" s="4">
        <v>57</v>
      </c>
      <c r="R3270" s="4">
        <v>58</v>
      </c>
      <c r="S3270" s="4">
        <v>68</v>
      </c>
      <c r="T3270" s="4">
        <v>58</v>
      </c>
      <c r="U3270" s="4">
        <v>60</v>
      </c>
      <c r="V3270" s="13">
        <v>60</v>
      </c>
      <c r="W3270" s="4">
        <v>66</v>
      </c>
      <c r="X3270" s="4">
        <v>61</v>
      </c>
      <c r="Y3270">
        <f t="shared" ca="1" si="612"/>
        <v>0</v>
      </c>
      <c r="Z3270">
        <f t="shared" ca="1" si="613"/>
        <v>0</v>
      </c>
    </row>
    <row r="3271" spans="2:26" x14ac:dyDescent="0.25">
      <c r="B3271" s="11">
        <f t="shared" si="614"/>
        <v>44697.791666658763</v>
      </c>
      <c r="C3271" s="1">
        <f t="shared" si="605"/>
        <v>5</v>
      </c>
      <c r="D3271" s="1">
        <f t="shared" si="606"/>
        <v>1</v>
      </c>
      <c r="E3271" s="12">
        <f t="shared" si="607"/>
        <v>20</v>
      </c>
      <c r="F3271" s="124" t="str">
        <f t="shared" si="608"/>
        <v>0</v>
      </c>
      <c r="G3271" s="1">
        <f ca="1">(OFFSET(O3271,0,MATCH(Customer!$J$6,'CDH &amp; HDH'!$P$11:$X$11,0)))</f>
        <v>56</v>
      </c>
      <c r="H3271" s="1" t="str">
        <f t="shared" si="609"/>
        <v>Cooling</v>
      </c>
      <c r="I3271" s="1">
        <f ca="1">OFFSET(IF($H3271="Cooling",Customer!$C$25,Customer!$C$52),E3271,D3271)</f>
        <v>78</v>
      </c>
      <c r="J3271" s="1">
        <f ca="1">OFFSET(IF($H3271="Cooling",Customer!$L$25,Customer!$L$52),$E3271,$D3271)</f>
        <v>80</v>
      </c>
      <c r="K3271" s="16">
        <f t="shared" ca="1" si="603"/>
        <v>0</v>
      </c>
      <c r="L3271" s="16">
        <f t="shared" ca="1" si="604"/>
        <v>0</v>
      </c>
      <c r="M3271" s="17">
        <f t="shared" si="610"/>
        <v>0</v>
      </c>
      <c r="N3271" s="17">
        <f t="shared" si="611"/>
        <v>0</v>
      </c>
      <c r="O3271" s="4"/>
      <c r="P3271" s="4">
        <v>61</v>
      </c>
      <c r="Q3271" s="4">
        <v>55</v>
      </c>
      <c r="R3271" s="4">
        <v>55</v>
      </c>
      <c r="S3271" s="4">
        <v>67</v>
      </c>
      <c r="T3271" s="4">
        <v>57</v>
      </c>
      <c r="U3271" s="4">
        <v>58</v>
      </c>
      <c r="V3271" s="13">
        <v>56</v>
      </c>
      <c r="W3271" s="4">
        <v>61</v>
      </c>
      <c r="X3271" s="4">
        <v>58</v>
      </c>
      <c r="Y3271">
        <f t="shared" ca="1" si="612"/>
        <v>0</v>
      </c>
      <c r="Z3271">
        <f t="shared" ca="1" si="613"/>
        <v>0</v>
      </c>
    </row>
    <row r="3272" spans="2:26" x14ac:dyDescent="0.25">
      <c r="B3272" s="11">
        <f t="shared" si="614"/>
        <v>44697.833333325427</v>
      </c>
      <c r="C3272" s="1">
        <f t="shared" si="605"/>
        <v>5</v>
      </c>
      <c r="D3272" s="1">
        <f t="shared" si="606"/>
        <v>1</v>
      </c>
      <c r="E3272" s="12">
        <f t="shared" si="607"/>
        <v>21</v>
      </c>
      <c r="F3272" s="124" t="str">
        <f t="shared" si="608"/>
        <v>0</v>
      </c>
      <c r="G3272" s="1">
        <f ca="1">(OFFSET(O3272,0,MATCH(Customer!$J$6,'CDH &amp; HDH'!$P$11:$X$11,0)))</f>
        <v>53</v>
      </c>
      <c r="H3272" s="1" t="str">
        <f t="shared" si="609"/>
        <v>Cooling</v>
      </c>
      <c r="I3272" s="1">
        <f ca="1">OFFSET(IF($H3272="Cooling",Customer!$C$25,Customer!$C$52),E3272,D3272)</f>
        <v>78</v>
      </c>
      <c r="J3272" s="1">
        <f ca="1">OFFSET(IF($H3272="Cooling",Customer!$L$25,Customer!$L$52),$E3272,$D3272)</f>
        <v>80</v>
      </c>
      <c r="K3272" s="16">
        <f t="shared" ca="1" si="603"/>
        <v>0</v>
      </c>
      <c r="L3272" s="16">
        <f t="shared" ca="1" si="604"/>
        <v>0</v>
      </c>
      <c r="M3272" s="17">
        <f t="shared" si="610"/>
        <v>0</v>
      </c>
      <c r="N3272" s="17">
        <f t="shared" si="611"/>
        <v>0</v>
      </c>
      <c r="O3272" s="4"/>
      <c r="P3272" s="4">
        <v>59</v>
      </c>
      <c r="Q3272" s="4">
        <v>54</v>
      </c>
      <c r="R3272" s="4">
        <v>52</v>
      </c>
      <c r="S3272" s="4">
        <v>65</v>
      </c>
      <c r="T3272" s="4">
        <v>55</v>
      </c>
      <c r="U3272" s="4">
        <v>56</v>
      </c>
      <c r="V3272" s="13">
        <v>53</v>
      </c>
      <c r="W3272" s="4">
        <v>60</v>
      </c>
      <c r="X3272" s="4">
        <v>59</v>
      </c>
      <c r="Y3272">
        <f t="shared" ca="1" si="612"/>
        <v>0</v>
      </c>
      <c r="Z3272">
        <f t="shared" ca="1" si="613"/>
        <v>0</v>
      </c>
    </row>
    <row r="3273" spans="2:26" x14ac:dyDescent="0.25">
      <c r="B3273" s="11">
        <f t="shared" si="614"/>
        <v>44697.874999992091</v>
      </c>
      <c r="C3273" s="1">
        <f t="shared" si="605"/>
        <v>5</v>
      </c>
      <c r="D3273" s="1">
        <f t="shared" si="606"/>
        <v>1</v>
      </c>
      <c r="E3273" s="12">
        <f t="shared" si="607"/>
        <v>22</v>
      </c>
      <c r="F3273" s="124" t="str">
        <f t="shared" si="608"/>
        <v>0</v>
      </c>
      <c r="G3273" s="1">
        <f ca="1">(OFFSET(O3273,0,MATCH(Customer!$J$6,'CDH &amp; HDH'!$P$11:$X$11,0)))</f>
        <v>50</v>
      </c>
      <c r="H3273" s="1" t="str">
        <f t="shared" si="609"/>
        <v>Cooling</v>
      </c>
      <c r="I3273" s="1">
        <f ca="1">OFFSET(IF($H3273="Cooling",Customer!$C$25,Customer!$C$52),E3273,D3273)</f>
        <v>78</v>
      </c>
      <c r="J3273" s="1">
        <f ca="1">OFFSET(IF($H3273="Cooling",Customer!$L$25,Customer!$L$52),$E3273,$D3273)</f>
        <v>80</v>
      </c>
      <c r="K3273" s="16">
        <f t="shared" ca="1" si="603"/>
        <v>0</v>
      </c>
      <c r="L3273" s="16">
        <f t="shared" ca="1" si="604"/>
        <v>0</v>
      </c>
      <c r="M3273" s="17">
        <f t="shared" si="610"/>
        <v>0</v>
      </c>
      <c r="N3273" s="17">
        <f t="shared" si="611"/>
        <v>0</v>
      </c>
      <c r="O3273" s="4"/>
      <c r="P3273" s="4">
        <v>58</v>
      </c>
      <c r="Q3273" s="4">
        <v>54</v>
      </c>
      <c r="R3273" s="4">
        <v>49</v>
      </c>
      <c r="S3273" s="4">
        <v>64</v>
      </c>
      <c r="T3273" s="4">
        <v>55</v>
      </c>
      <c r="U3273" s="4">
        <v>54</v>
      </c>
      <c r="V3273" s="13">
        <v>50</v>
      </c>
      <c r="W3273" s="4">
        <v>58</v>
      </c>
      <c r="X3273" s="4">
        <v>57</v>
      </c>
      <c r="Y3273">
        <f t="shared" ca="1" si="612"/>
        <v>0</v>
      </c>
      <c r="Z3273">
        <f t="shared" ca="1" si="613"/>
        <v>0</v>
      </c>
    </row>
    <row r="3274" spans="2:26" x14ac:dyDescent="0.25">
      <c r="B3274" s="11">
        <f t="shared" si="614"/>
        <v>44697.916666658755</v>
      </c>
      <c r="C3274" s="1">
        <f t="shared" si="605"/>
        <v>5</v>
      </c>
      <c r="D3274" s="1">
        <f t="shared" si="606"/>
        <v>1</v>
      </c>
      <c r="E3274" s="12">
        <f t="shared" si="607"/>
        <v>23</v>
      </c>
      <c r="F3274" s="124" t="str">
        <f t="shared" si="608"/>
        <v>0</v>
      </c>
      <c r="G3274" s="1">
        <f ca="1">(OFFSET(O3274,0,MATCH(Customer!$J$6,'CDH &amp; HDH'!$P$11:$X$11,0)))</f>
        <v>49</v>
      </c>
      <c r="H3274" s="1" t="str">
        <f t="shared" si="609"/>
        <v>Cooling</v>
      </c>
      <c r="I3274" s="1">
        <f ca="1">OFFSET(IF($H3274="Cooling",Customer!$C$25,Customer!$C$52),E3274,D3274)</f>
        <v>78</v>
      </c>
      <c r="J3274" s="1">
        <f ca="1">OFFSET(IF($H3274="Cooling",Customer!$L$25,Customer!$L$52),$E3274,$D3274)</f>
        <v>80</v>
      </c>
      <c r="K3274" s="16">
        <f t="shared" ca="1" si="603"/>
        <v>0</v>
      </c>
      <c r="L3274" s="16">
        <f t="shared" ca="1" si="604"/>
        <v>0</v>
      </c>
      <c r="M3274" s="17">
        <f t="shared" si="610"/>
        <v>0</v>
      </c>
      <c r="N3274" s="17">
        <f t="shared" si="611"/>
        <v>0</v>
      </c>
      <c r="O3274" s="4"/>
      <c r="P3274" s="4">
        <v>56</v>
      </c>
      <c r="Q3274" s="4">
        <v>54</v>
      </c>
      <c r="R3274" s="4">
        <v>48</v>
      </c>
      <c r="S3274" s="4">
        <v>63</v>
      </c>
      <c r="T3274" s="4">
        <v>56</v>
      </c>
      <c r="U3274" s="4">
        <v>53</v>
      </c>
      <c r="V3274" s="13">
        <v>49</v>
      </c>
      <c r="W3274" s="4">
        <v>59</v>
      </c>
      <c r="X3274" s="4">
        <v>56</v>
      </c>
      <c r="Y3274">
        <f t="shared" ca="1" si="612"/>
        <v>0</v>
      </c>
      <c r="Z3274">
        <f t="shared" ca="1" si="613"/>
        <v>0</v>
      </c>
    </row>
    <row r="3275" spans="2:26" x14ac:dyDescent="0.25">
      <c r="B3275" s="11">
        <f t="shared" si="614"/>
        <v>44697.95833332542</v>
      </c>
      <c r="C3275" s="1">
        <f t="shared" si="605"/>
        <v>5</v>
      </c>
      <c r="D3275" s="1">
        <f t="shared" si="606"/>
        <v>1</v>
      </c>
      <c r="E3275" s="12">
        <f t="shared" si="607"/>
        <v>24</v>
      </c>
      <c r="F3275" s="124" t="str">
        <f t="shared" si="608"/>
        <v>0</v>
      </c>
      <c r="G3275" s="1">
        <f ca="1">(OFFSET(O3275,0,MATCH(Customer!$J$6,'CDH &amp; HDH'!$P$11:$X$11,0)))</f>
        <v>46</v>
      </c>
      <c r="H3275" s="1" t="str">
        <f t="shared" si="609"/>
        <v>Cooling</v>
      </c>
      <c r="I3275" s="1">
        <f ca="1">OFFSET(IF($H3275="Cooling",Customer!$C$25,Customer!$C$52),E3275,D3275)</f>
        <v>78</v>
      </c>
      <c r="J3275" s="1">
        <f ca="1">OFFSET(IF($H3275="Cooling",Customer!$L$25,Customer!$L$52),$E3275,$D3275)</f>
        <v>80</v>
      </c>
      <c r="K3275" s="16">
        <f t="shared" ca="1" si="603"/>
        <v>0</v>
      </c>
      <c r="L3275" s="16">
        <f t="shared" ca="1" si="604"/>
        <v>0</v>
      </c>
      <c r="M3275" s="17">
        <f t="shared" si="610"/>
        <v>0</v>
      </c>
      <c r="N3275" s="17">
        <f t="shared" si="611"/>
        <v>0</v>
      </c>
      <c r="O3275" s="4"/>
      <c r="P3275" s="4">
        <v>55</v>
      </c>
      <c r="Q3275" s="4">
        <v>53</v>
      </c>
      <c r="R3275" s="4">
        <v>46</v>
      </c>
      <c r="S3275" s="4">
        <v>61</v>
      </c>
      <c r="T3275" s="4">
        <v>56</v>
      </c>
      <c r="U3275" s="4">
        <v>52</v>
      </c>
      <c r="V3275" s="13">
        <v>46</v>
      </c>
      <c r="W3275" s="4">
        <v>58</v>
      </c>
      <c r="X3275" s="4">
        <v>56</v>
      </c>
      <c r="Y3275">
        <f t="shared" ca="1" si="612"/>
        <v>0</v>
      </c>
      <c r="Z3275">
        <f t="shared" ca="1" si="613"/>
        <v>0</v>
      </c>
    </row>
    <row r="3276" spans="2:26" x14ac:dyDescent="0.25">
      <c r="B3276" s="11">
        <f t="shared" si="614"/>
        <v>44697.999999992084</v>
      </c>
      <c r="C3276" s="1">
        <f t="shared" si="605"/>
        <v>5</v>
      </c>
      <c r="D3276" s="1">
        <f t="shared" si="606"/>
        <v>2</v>
      </c>
      <c r="E3276" s="12">
        <f t="shared" si="607"/>
        <v>1</v>
      </c>
      <c r="F3276" s="124" t="str">
        <f t="shared" si="608"/>
        <v>0</v>
      </c>
      <c r="G3276" s="1">
        <f ca="1">(OFFSET(O3276,0,MATCH(Customer!$J$6,'CDH &amp; HDH'!$P$11:$X$11,0)))</f>
        <v>42</v>
      </c>
      <c r="H3276" s="1" t="str">
        <f t="shared" si="609"/>
        <v>Cooling</v>
      </c>
      <c r="I3276" s="1">
        <f ca="1">OFFSET(IF($H3276="Cooling",Customer!$C$25,Customer!$C$52),E3276,D3276)</f>
        <v>78</v>
      </c>
      <c r="J3276" s="1">
        <f ca="1">OFFSET(IF($H3276="Cooling",Customer!$L$25,Customer!$L$52),$E3276,$D3276)</f>
        <v>80</v>
      </c>
      <c r="K3276" s="16">
        <f t="shared" ref="K3276:K3339" ca="1" si="615">IF($H3276="Heating",0,MAX(0,$G3276-I3276))</f>
        <v>0</v>
      </c>
      <c r="L3276" s="16">
        <f t="shared" ref="L3276:L3339" ca="1" si="616">IF($H3276="Heating",0,MAX(0,$G3276-J3276))</f>
        <v>0</v>
      </c>
      <c r="M3276" s="17">
        <f t="shared" si="610"/>
        <v>0</v>
      </c>
      <c r="N3276" s="17">
        <f t="shared" si="611"/>
        <v>0</v>
      </c>
      <c r="O3276" s="4"/>
      <c r="P3276" s="4">
        <v>54</v>
      </c>
      <c r="Q3276" s="4">
        <v>53</v>
      </c>
      <c r="R3276" s="4">
        <v>45</v>
      </c>
      <c r="S3276" s="4">
        <v>60</v>
      </c>
      <c r="T3276" s="4">
        <v>56</v>
      </c>
      <c r="U3276" s="4">
        <v>54</v>
      </c>
      <c r="V3276" s="13">
        <v>42</v>
      </c>
      <c r="W3276" s="4">
        <v>54</v>
      </c>
      <c r="X3276" s="4">
        <v>55</v>
      </c>
      <c r="Y3276">
        <f t="shared" ca="1" si="612"/>
        <v>0</v>
      </c>
      <c r="Z3276">
        <f t="shared" ca="1" si="613"/>
        <v>0</v>
      </c>
    </row>
    <row r="3277" spans="2:26" x14ac:dyDescent="0.25">
      <c r="B3277" s="11">
        <f t="shared" si="614"/>
        <v>44698.041666658748</v>
      </c>
      <c r="C3277" s="1">
        <f t="shared" ref="C3277:C3340" si="617">MONTH(B3277)</f>
        <v>5</v>
      </c>
      <c r="D3277" s="1">
        <f t="shared" ref="D3277:D3340" si="618">WEEKDAY(B3277,2)</f>
        <v>2</v>
      </c>
      <c r="E3277" s="12">
        <f t="shared" ref="E3277:E3340" si="619">HOUR(B3277)+1</f>
        <v>2</v>
      </c>
      <c r="F3277" s="124" t="str">
        <f t="shared" ref="F3277:F3340" si="620">IF(AND(C3277&gt;5,C3277&lt;9,D3277&lt;6,E3277&gt;14,E3277&lt;19),"1",IF(AND(OR(E3277=8,E3277=9,E3277=19,E3277=20),C3277&lt;3,D3277&lt;6),"1","0"))</f>
        <v>0</v>
      </c>
      <c r="G3277" s="1">
        <f ca="1">(OFFSET(O3277,0,MATCH(Customer!$J$6,'CDH &amp; HDH'!$P$11:$X$11,0)))</f>
        <v>43</v>
      </c>
      <c r="H3277" s="1" t="str">
        <f t="shared" ref="H3277:H3340" si="621">IF(AND(C3277&gt;=5,C3277&lt;=9),"Cooling","Heating")</f>
        <v>Cooling</v>
      </c>
      <c r="I3277" s="1">
        <f ca="1">OFFSET(IF($H3277="Cooling",Customer!$C$25,Customer!$C$52),E3277,D3277)</f>
        <v>78</v>
      </c>
      <c r="J3277" s="1">
        <f ca="1">OFFSET(IF($H3277="Cooling",Customer!$L$25,Customer!$L$52),$E3277,$D3277)</f>
        <v>80</v>
      </c>
      <c r="K3277" s="16">
        <f t="shared" ca="1" si="615"/>
        <v>0</v>
      </c>
      <c r="L3277" s="16">
        <f t="shared" ca="1" si="616"/>
        <v>0</v>
      </c>
      <c r="M3277" s="17">
        <f t="shared" ref="M3277:M3340" si="622">IF($H3277="Cooling",0,MAX(0,I3277-$G3277))</f>
        <v>0</v>
      </c>
      <c r="N3277" s="17">
        <f t="shared" ref="N3277:N3340" si="623">IF($H3277="Cooling",0,MAX(0,J3277-$G3277))</f>
        <v>0</v>
      </c>
      <c r="O3277" s="4"/>
      <c r="P3277" s="4">
        <v>54</v>
      </c>
      <c r="Q3277" s="4">
        <v>52</v>
      </c>
      <c r="R3277" s="4">
        <v>45</v>
      </c>
      <c r="S3277" s="4">
        <v>61</v>
      </c>
      <c r="T3277" s="4">
        <v>56</v>
      </c>
      <c r="U3277" s="4">
        <v>54</v>
      </c>
      <c r="V3277" s="13">
        <v>43</v>
      </c>
      <c r="W3277" s="4">
        <v>56</v>
      </c>
      <c r="X3277" s="4">
        <v>55</v>
      </c>
      <c r="Y3277">
        <f t="shared" ref="Y3277:Y3340" ca="1" si="624">1.08*400*K3277</f>
        <v>0</v>
      </c>
      <c r="Z3277">
        <f t="shared" ref="Z3277:Z3340" ca="1" si="625">1.08*400*L3277</f>
        <v>0</v>
      </c>
    </row>
    <row r="3278" spans="2:26" x14ac:dyDescent="0.25">
      <c r="B3278" s="11">
        <f t="shared" ref="B3278:B3341" si="626">B3277+1/24</f>
        <v>44698.083333325412</v>
      </c>
      <c r="C3278" s="1">
        <f t="shared" si="617"/>
        <v>5</v>
      </c>
      <c r="D3278" s="1">
        <f t="shared" si="618"/>
        <v>2</v>
      </c>
      <c r="E3278" s="12">
        <f t="shared" si="619"/>
        <v>3</v>
      </c>
      <c r="F3278" s="124" t="str">
        <f t="shared" si="620"/>
        <v>0</v>
      </c>
      <c r="G3278" s="1">
        <f ca="1">(OFFSET(O3278,0,MATCH(Customer!$J$6,'CDH &amp; HDH'!$P$11:$X$11,0)))</f>
        <v>41</v>
      </c>
      <c r="H3278" s="1" t="str">
        <f t="shared" si="621"/>
        <v>Cooling</v>
      </c>
      <c r="I3278" s="1">
        <f ca="1">OFFSET(IF($H3278="Cooling",Customer!$C$25,Customer!$C$52),E3278,D3278)</f>
        <v>78</v>
      </c>
      <c r="J3278" s="1">
        <f ca="1">OFFSET(IF($H3278="Cooling",Customer!$L$25,Customer!$L$52),$E3278,$D3278)</f>
        <v>80</v>
      </c>
      <c r="K3278" s="16">
        <f t="shared" ca="1" si="615"/>
        <v>0</v>
      </c>
      <c r="L3278" s="16">
        <f t="shared" ca="1" si="616"/>
        <v>0</v>
      </c>
      <c r="M3278" s="17">
        <f t="shared" si="622"/>
        <v>0</v>
      </c>
      <c r="N3278" s="17">
        <f t="shared" si="623"/>
        <v>0</v>
      </c>
      <c r="O3278" s="4"/>
      <c r="P3278" s="4">
        <v>54</v>
      </c>
      <c r="Q3278" s="4">
        <v>49</v>
      </c>
      <c r="R3278" s="4">
        <v>45</v>
      </c>
      <c r="S3278" s="4">
        <v>61</v>
      </c>
      <c r="T3278" s="4">
        <v>55</v>
      </c>
      <c r="U3278" s="4">
        <v>54</v>
      </c>
      <c r="V3278" s="13">
        <v>41</v>
      </c>
      <c r="W3278" s="4">
        <v>56</v>
      </c>
      <c r="X3278" s="4">
        <v>55</v>
      </c>
      <c r="Y3278">
        <f t="shared" ca="1" si="624"/>
        <v>0</v>
      </c>
      <c r="Z3278">
        <f t="shared" ca="1" si="625"/>
        <v>0</v>
      </c>
    </row>
    <row r="3279" spans="2:26" x14ac:dyDescent="0.25">
      <c r="B3279" s="11">
        <f t="shared" si="626"/>
        <v>44698.124999992076</v>
      </c>
      <c r="C3279" s="1">
        <f t="shared" si="617"/>
        <v>5</v>
      </c>
      <c r="D3279" s="1">
        <f t="shared" si="618"/>
        <v>2</v>
      </c>
      <c r="E3279" s="12">
        <f t="shared" si="619"/>
        <v>4</v>
      </c>
      <c r="F3279" s="124" t="str">
        <f t="shared" si="620"/>
        <v>0</v>
      </c>
      <c r="G3279" s="1">
        <f ca="1">(OFFSET(O3279,0,MATCH(Customer!$J$6,'CDH &amp; HDH'!$P$11:$X$11,0)))</f>
        <v>38</v>
      </c>
      <c r="H3279" s="1" t="str">
        <f t="shared" si="621"/>
        <v>Cooling</v>
      </c>
      <c r="I3279" s="1">
        <f ca="1">OFFSET(IF($H3279="Cooling",Customer!$C$25,Customer!$C$52),E3279,D3279)</f>
        <v>78</v>
      </c>
      <c r="J3279" s="1">
        <f ca="1">OFFSET(IF($H3279="Cooling",Customer!$L$25,Customer!$L$52),$E3279,$D3279)</f>
        <v>80</v>
      </c>
      <c r="K3279" s="16">
        <f t="shared" ca="1" si="615"/>
        <v>0</v>
      </c>
      <c r="L3279" s="16">
        <f t="shared" ca="1" si="616"/>
        <v>0</v>
      </c>
      <c r="M3279" s="17">
        <f t="shared" si="622"/>
        <v>0</v>
      </c>
      <c r="N3279" s="17">
        <f t="shared" si="623"/>
        <v>0</v>
      </c>
      <c r="O3279" s="4"/>
      <c r="P3279" s="4">
        <v>53</v>
      </c>
      <c r="Q3279" s="4">
        <v>48</v>
      </c>
      <c r="R3279" s="4">
        <v>45</v>
      </c>
      <c r="S3279" s="4">
        <v>61</v>
      </c>
      <c r="T3279" s="4">
        <v>55</v>
      </c>
      <c r="U3279" s="4">
        <v>54</v>
      </c>
      <c r="V3279" s="13">
        <v>38</v>
      </c>
      <c r="W3279" s="4">
        <v>55</v>
      </c>
      <c r="X3279" s="4">
        <v>55</v>
      </c>
      <c r="Y3279">
        <f t="shared" ca="1" si="624"/>
        <v>0</v>
      </c>
      <c r="Z3279">
        <f t="shared" ca="1" si="625"/>
        <v>0</v>
      </c>
    </row>
    <row r="3280" spans="2:26" x14ac:dyDescent="0.25">
      <c r="B3280" s="11">
        <f t="shared" si="626"/>
        <v>44698.166666658741</v>
      </c>
      <c r="C3280" s="1">
        <f t="shared" si="617"/>
        <v>5</v>
      </c>
      <c r="D3280" s="1">
        <f t="shared" si="618"/>
        <v>2</v>
      </c>
      <c r="E3280" s="12">
        <f t="shared" si="619"/>
        <v>5</v>
      </c>
      <c r="F3280" s="124" t="str">
        <f t="shared" si="620"/>
        <v>0</v>
      </c>
      <c r="G3280" s="1">
        <f ca="1">(OFFSET(O3280,0,MATCH(Customer!$J$6,'CDH &amp; HDH'!$P$11:$X$11,0)))</f>
        <v>40</v>
      </c>
      <c r="H3280" s="1" t="str">
        <f t="shared" si="621"/>
        <v>Cooling</v>
      </c>
      <c r="I3280" s="1">
        <f ca="1">OFFSET(IF($H3280="Cooling",Customer!$C$25,Customer!$C$52),E3280,D3280)</f>
        <v>78</v>
      </c>
      <c r="J3280" s="1">
        <f ca="1">OFFSET(IF($H3280="Cooling",Customer!$L$25,Customer!$L$52),$E3280,$D3280)</f>
        <v>80</v>
      </c>
      <c r="K3280" s="16">
        <f t="shared" ca="1" si="615"/>
        <v>0</v>
      </c>
      <c r="L3280" s="16">
        <f t="shared" ca="1" si="616"/>
        <v>0</v>
      </c>
      <c r="M3280" s="17">
        <f t="shared" si="622"/>
        <v>0</v>
      </c>
      <c r="N3280" s="17">
        <f t="shared" si="623"/>
        <v>0</v>
      </c>
      <c r="O3280" s="4"/>
      <c r="P3280" s="4">
        <v>52</v>
      </c>
      <c r="Q3280" s="4">
        <v>48</v>
      </c>
      <c r="R3280" s="4">
        <v>47</v>
      </c>
      <c r="S3280" s="4">
        <v>61</v>
      </c>
      <c r="T3280" s="4">
        <v>56</v>
      </c>
      <c r="U3280" s="4">
        <v>53</v>
      </c>
      <c r="V3280" s="13">
        <v>40</v>
      </c>
      <c r="W3280" s="4">
        <v>51</v>
      </c>
      <c r="X3280" s="4">
        <v>56</v>
      </c>
      <c r="Y3280">
        <f t="shared" ca="1" si="624"/>
        <v>0</v>
      </c>
      <c r="Z3280">
        <f t="shared" ca="1" si="625"/>
        <v>0</v>
      </c>
    </row>
    <row r="3281" spans="2:26" x14ac:dyDescent="0.25">
      <c r="B3281" s="11">
        <f t="shared" si="626"/>
        <v>44698.208333325405</v>
      </c>
      <c r="C3281" s="1">
        <f t="shared" si="617"/>
        <v>5</v>
      </c>
      <c r="D3281" s="1">
        <f t="shared" si="618"/>
        <v>2</v>
      </c>
      <c r="E3281" s="12">
        <f t="shared" si="619"/>
        <v>6</v>
      </c>
      <c r="F3281" s="124" t="str">
        <f t="shared" si="620"/>
        <v>0</v>
      </c>
      <c r="G3281" s="1">
        <f ca="1">(OFFSET(O3281,0,MATCH(Customer!$J$6,'CDH &amp; HDH'!$P$11:$X$11,0)))</f>
        <v>36</v>
      </c>
      <c r="H3281" s="1" t="str">
        <f t="shared" si="621"/>
        <v>Cooling</v>
      </c>
      <c r="I3281" s="1">
        <f ca="1">OFFSET(IF($H3281="Cooling",Customer!$C$25,Customer!$C$52),E3281,D3281)</f>
        <v>78</v>
      </c>
      <c r="J3281" s="1">
        <f ca="1">OFFSET(IF($H3281="Cooling",Customer!$L$25,Customer!$L$52),$E3281,$D3281)</f>
        <v>80</v>
      </c>
      <c r="K3281" s="16">
        <f t="shared" ca="1" si="615"/>
        <v>0</v>
      </c>
      <c r="L3281" s="16">
        <f t="shared" ca="1" si="616"/>
        <v>0</v>
      </c>
      <c r="M3281" s="17">
        <f t="shared" si="622"/>
        <v>0</v>
      </c>
      <c r="N3281" s="17">
        <f t="shared" si="623"/>
        <v>0</v>
      </c>
      <c r="O3281" s="4"/>
      <c r="P3281" s="4">
        <v>53</v>
      </c>
      <c r="Q3281" s="4">
        <v>49</v>
      </c>
      <c r="R3281" s="4">
        <v>48</v>
      </c>
      <c r="S3281" s="4">
        <v>60</v>
      </c>
      <c r="T3281" s="4">
        <v>57</v>
      </c>
      <c r="U3281" s="4">
        <v>54</v>
      </c>
      <c r="V3281" s="13">
        <v>36</v>
      </c>
      <c r="W3281" s="4">
        <v>54</v>
      </c>
      <c r="X3281" s="4">
        <v>55</v>
      </c>
      <c r="Y3281">
        <f t="shared" ca="1" si="624"/>
        <v>0</v>
      </c>
      <c r="Z3281">
        <f t="shared" ca="1" si="625"/>
        <v>0</v>
      </c>
    </row>
    <row r="3282" spans="2:26" x14ac:dyDescent="0.25">
      <c r="B3282" s="11">
        <f t="shared" si="626"/>
        <v>44698.249999992069</v>
      </c>
      <c r="C3282" s="1">
        <f t="shared" si="617"/>
        <v>5</v>
      </c>
      <c r="D3282" s="1">
        <f t="shared" si="618"/>
        <v>2</v>
      </c>
      <c r="E3282" s="12">
        <f t="shared" si="619"/>
        <v>7</v>
      </c>
      <c r="F3282" s="124" t="str">
        <f t="shared" si="620"/>
        <v>0</v>
      </c>
      <c r="G3282" s="1">
        <f ca="1">(OFFSET(O3282,0,MATCH(Customer!$J$6,'CDH &amp; HDH'!$P$11:$X$11,0)))</f>
        <v>45</v>
      </c>
      <c r="H3282" s="1" t="str">
        <f t="shared" si="621"/>
        <v>Cooling</v>
      </c>
      <c r="I3282" s="1">
        <f ca="1">OFFSET(IF($H3282="Cooling",Customer!$C$25,Customer!$C$52),E3282,D3282)</f>
        <v>78</v>
      </c>
      <c r="J3282" s="1">
        <f ca="1">OFFSET(IF($H3282="Cooling",Customer!$L$25,Customer!$L$52),$E3282,$D3282)</f>
        <v>80</v>
      </c>
      <c r="K3282" s="16">
        <f t="shared" ca="1" si="615"/>
        <v>0</v>
      </c>
      <c r="L3282" s="16">
        <f t="shared" ca="1" si="616"/>
        <v>0</v>
      </c>
      <c r="M3282" s="17">
        <f t="shared" si="622"/>
        <v>0</v>
      </c>
      <c r="N3282" s="17">
        <f t="shared" si="623"/>
        <v>0</v>
      </c>
      <c r="O3282" s="4"/>
      <c r="P3282" s="4">
        <v>58</v>
      </c>
      <c r="Q3282" s="4">
        <v>51</v>
      </c>
      <c r="R3282" s="4">
        <v>50</v>
      </c>
      <c r="S3282" s="4">
        <v>63</v>
      </c>
      <c r="T3282" s="4">
        <v>58</v>
      </c>
      <c r="U3282" s="4">
        <v>54</v>
      </c>
      <c r="V3282" s="13">
        <v>45</v>
      </c>
      <c r="W3282" s="4">
        <v>57</v>
      </c>
      <c r="X3282" s="4">
        <v>56</v>
      </c>
      <c r="Y3282">
        <f t="shared" ca="1" si="624"/>
        <v>0</v>
      </c>
      <c r="Z3282">
        <f t="shared" ca="1" si="625"/>
        <v>0</v>
      </c>
    </row>
    <row r="3283" spans="2:26" x14ac:dyDescent="0.25">
      <c r="B3283" s="11">
        <f t="shared" si="626"/>
        <v>44698.291666658733</v>
      </c>
      <c r="C3283" s="1">
        <f t="shared" si="617"/>
        <v>5</v>
      </c>
      <c r="D3283" s="1">
        <f t="shared" si="618"/>
        <v>2</v>
      </c>
      <c r="E3283" s="12">
        <f t="shared" si="619"/>
        <v>8</v>
      </c>
      <c r="F3283" s="124" t="str">
        <f t="shared" si="620"/>
        <v>0</v>
      </c>
      <c r="G3283" s="1">
        <f ca="1">(OFFSET(O3283,0,MATCH(Customer!$J$6,'CDH &amp; HDH'!$P$11:$X$11,0)))</f>
        <v>51</v>
      </c>
      <c r="H3283" s="1" t="str">
        <f t="shared" si="621"/>
        <v>Cooling</v>
      </c>
      <c r="I3283" s="1">
        <f ca="1">OFFSET(IF($H3283="Cooling",Customer!$C$25,Customer!$C$52),E3283,D3283)</f>
        <v>72</v>
      </c>
      <c r="J3283" s="1">
        <f ca="1">OFFSET(IF($H3283="Cooling",Customer!$L$25,Customer!$L$52),$E3283,$D3283)</f>
        <v>77</v>
      </c>
      <c r="K3283" s="16">
        <f t="shared" ca="1" si="615"/>
        <v>0</v>
      </c>
      <c r="L3283" s="16">
        <f t="shared" ca="1" si="616"/>
        <v>0</v>
      </c>
      <c r="M3283" s="17">
        <f t="shared" si="622"/>
        <v>0</v>
      </c>
      <c r="N3283" s="17">
        <f t="shared" si="623"/>
        <v>0</v>
      </c>
      <c r="O3283" s="4"/>
      <c r="P3283" s="4">
        <v>63</v>
      </c>
      <c r="Q3283" s="4">
        <v>52</v>
      </c>
      <c r="R3283" s="4">
        <v>53</v>
      </c>
      <c r="S3283" s="4">
        <v>66</v>
      </c>
      <c r="T3283" s="4">
        <v>58</v>
      </c>
      <c r="U3283" s="4">
        <v>54</v>
      </c>
      <c r="V3283" s="13">
        <v>51</v>
      </c>
      <c r="W3283" s="4">
        <v>61</v>
      </c>
      <c r="X3283" s="4">
        <v>57</v>
      </c>
      <c r="Y3283">
        <f t="shared" ca="1" si="624"/>
        <v>0</v>
      </c>
      <c r="Z3283">
        <f t="shared" ca="1" si="625"/>
        <v>0</v>
      </c>
    </row>
    <row r="3284" spans="2:26" x14ac:dyDescent="0.25">
      <c r="B3284" s="11">
        <f t="shared" si="626"/>
        <v>44698.333333325398</v>
      </c>
      <c r="C3284" s="1">
        <f t="shared" si="617"/>
        <v>5</v>
      </c>
      <c r="D3284" s="1">
        <f t="shared" si="618"/>
        <v>2</v>
      </c>
      <c r="E3284" s="12">
        <f t="shared" si="619"/>
        <v>9</v>
      </c>
      <c r="F3284" s="124" t="str">
        <f t="shared" si="620"/>
        <v>0</v>
      </c>
      <c r="G3284" s="1">
        <f ca="1">(OFFSET(O3284,0,MATCH(Customer!$J$6,'CDH &amp; HDH'!$P$11:$X$11,0)))</f>
        <v>55</v>
      </c>
      <c r="H3284" s="1" t="str">
        <f t="shared" si="621"/>
        <v>Cooling</v>
      </c>
      <c r="I3284" s="1">
        <f ca="1">OFFSET(IF($H3284="Cooling",Customer!$C$25,Customer!$C$52),E3284,D3284)</f>
        <v>72</v>
      </c>
      <c r="J3284" s="1">
        <f ca="1">OFFSET(IF($H3284="Cooling",Customer!$L$25,Customer!$L$52),$E3284,$D3284)</f>
        <v>77</v>
      </c>
      <c r="K3284" s="16">
        <f t="shared" ca="1" si="615"/>
        <v>0</v>
      </c>
      <c r="L3284" s="16">
        <f t="shared" ca="1" si="616"/>
        <v>0</v>
      </c>
      <c r="M3284" s="17">
        <f t="shared" si="622"/>
        <v>0</v>
      </c>
      <c r="N3284" s="17">
        <f t="shared" si="623"/>
        <v>0</v>
      </c>
      <c r="O3284" s="4"/>
      <c r="P3284" s="4">
        <v>68</v>
      </c>
      <c r="Q3284" s="4">
        <v>54</v>
      </c>
      <c r="R3284" s="4">
        <v>55</v>
      </c>
      <c r="S3284" s="4">
        <v>67</v>
      </c>
      <c r="T3284" s="4">
        <v>59</v>
      </c>
      <c r="U3284" s="4">
        <v>54</v>
      </c>
      <c r="V3284" s="13">
        <v>55</v>
      </c>
      <c r="W3284" s="4">
        <v>67</v>
      </c>
      <c r="X3284" s="4">
        <v>62</v>
      </c>
      <c r="Y3284">
        <f t="shared" ca="1" si="624"/>
        <v>0</v>
      </c>
      <c r="Z3284">
        <f t="shared" ca="1" si="625"/>
        <v>0</v>
      </c>
    </row>
    <row r="3285" spans="2:26" x14ac:dyDescent="0.25">
      <c r="B3285" s="11">
        <f t="shared" si="626"/>
        <v>44698.374999992062</v>
      </c>
      <c r="C3285" s="1">
        <f t="shared" si="617"/>
        <v>5</v>
      </c>
      <c r="D3285" s="1">
        <f t="shared" si="618"/>
        <v>2</v>
      </c>
      <c r="E3285" s="12">
        <f t="shared" si="619"/>
        <v>10</v>
      </c>
      <c r="F3285" s="124" t="str">
        <f t="shared" si="620"/>
        <v>0</v>
      </c>
      <c r="G3285" s="1">
        <f ca="1">(OFFSET(O3285,0,MATCH(Customer!$J$6,'CDH &amp; HDH'!$P$11:$X$11,0)))</f>
        <v>58</v>
      </c>
      <c r="H3285" s="1" t="str">
        <f t="shared" si="621"/>
        <v>Cooling</v>
      </c>
      <c r="I3285" s="1">
        <f ca="1">OFFSET(IF($H3285="Cooling",Customer!$C$25,Customer!$C$52),E3285,D3285)</f>
        <v>72</v>
      </c>
      <c r="J3285" s="1">
        <f ca="1">OFFSET(IF($H3285="Cooling",Customer!$L$25,Customer!$L$52),$E3285,$D3285)</f>
        <v>77</v>
      </c>
      <c r="K3285" s="16">
        <f t="shared" ca="1" si="615"/>
        <v>0</v>
      </c>
      <c r="L3285" s="16">
        <f t="shared" ca="1" si="616"/>
        <v>0</v>
      </c>
      <c r="M3285" s="17">
        <f t="shared" si="622"/>
        <v>0</v>
      </c>
      <c r="N3285" s="17">
        <f t="shared" si="623"/>
        <v>0</v>
      </c>
      <c r="O3285" s="4"/>
      <c r="P3285" s="4">
        <v>71</v>
      </c>
      <c r="Q3285" s="4">
        <v>56</v>
      </c>
      <c r="R3285" s="4">
        <v>58</v>
      </c>
      <c r="S3285" s="4">
        <v>70</v>
      </c>
      <c r="T3285" s="4">
        <v>59</v>
      </c>
      <c r="U3285" s="4">
        <v>58</v>
      </c>
      <c r="V3285" s="13">
        <v>58</v>
      </c>
      <c r="W3285" s="4">
        <v>71</v>
      </c>
      <c r="X3285" s="4">
        <v>66</v>
      </c>
      <c r="Y3285">
        <f t="shared" ca="1" si="624"/>
        <v>0</v>
      </c>
      <c r="Z3285">
        <f t="shared" ca="1" si="625"/>
        <v>0</v>
      </c>
    </row>
    <row r="3286" spans="2:26" x14ac:dyDescent="0.25">
      <c r="B3286" s="11">
        <f t="shared" si="626"/>
        <v>44698.416666658726</v>
      </c>
      <c r="C3286" s="1">
        <f t="shared" si="617"/>
        <v>5</v>
      </c>
      <c r="D3286" s="1">
        <f t="shared" si="618"/>
        <v>2</v>
      </c>
      <c r="E3286" s="12">
        <f t="shared" si="619"/>
        <v>11</v>
      </c>
      <c r="F3286" s="124" t="str">
        <f t="shared" si="620"/>
        <v>0</v>
      </c>
      <c r="G3286" s="1">
        <f ca="1">(OFFSET(O3286,0,MATCH(Customer!$J$6,'CDH &amp; HDH'!$P$11:$X$11,0)))</f>
        <v>61</v>
      </c>
      <c r="H3286" s="1" t="str">
        <f t="shared" si="621"/>
        <v>Cooling</v>
      </c>
      <c r="I3286" s="1">
        <f ca="1">OFFSET(IF($H3286="Cooling",Customer!$C$25,Customer!$C$52),E3286,D3286)</f>
        <v>72</v>
      </c>
      <c r="J3286" s="1">
        <f ca="1">OFFSET(IF($H3286="Cooling",Customer!$L$25,Customer!$L$52),$E3286,$D3286)</f>
        <v>77</v>
      </c>
      <c r="K3286" s="16">
        <f t="shared" ca="1" si="615"/>
        <v>0</v>
      </c>
      <c r="L3286" s="16">
        <f t="shared" ca="1" si="616"/>
        <v>0</v>
      </c>
      <c r="M3286" s="17">
        <f t="shared" si="622"/>
        <v>0</v>
      </c>
      <c r="N3286" s="17">
        <f t="shared" si="623"/>
        <v>0</v>
      </c>
      <c r="O3286" s="4"/>
      <c r="P3286" s="4">
        <v>74</v>
      </c>
      <c r="Q3286" s="4">
        <v>57</v>
      </c>
      <c r="R3286" s="4">
        <v>60</v>
      </c>
      <c r="S3286" s="4">
        <v>72</v>
      </c>
      <c r="T3286" s="4">
        <v>59</v>
      </c>
      <c r="U3286" s="4">
        <v>59</v>
      </c>
      <c r="V3286" s="13">
        <v>61</v>
      </c>
      <c r="W3286" s="4">
        <v>74</v>
      </c>
      <c r="X3286" s="4">
        <v>68</v>
      </c>
      <c r="Y3286">
        <f t="shared" ca="1" si="624"/>
        <v>0</v>
      </c>
      <c r="Z3286">
        <f t="shared" ca="1" si="625"/>
        <v>0</v>
      </c>
    </row>
    <row r="3287" spans="2:26" x14ac:dyDescent="0.25">
      <c r="B3287" s="11">
        <f t="shared" si="626"/>
        <v>44698.45833332539</v>
      </c>
      <c r="C3287" s="1">
        <f t="shared" si="617"/>
        <v>5</v>
      </c>
      <c r="D3287" s="1">
        <f t="shared" si="618"/>
        <v>2</v>
      </c>
      <c r="E3287" s="12">
        <f t="shared" si="619"/>
        <v>12</v>
      </c>
      <c r="F3287" s="124" t="str">
        <f t="shared" si="620"/>
        <v>0</v>
      </c>
      <c r="G3287" s="1">
        <f ca="1">(OFFSET(O3287,0,MATCH(Customer!$J$6,'CDH &amp; HDH'!$P$11:$X$11,0)))</f>
        <v>63</v>
      </c>
      <c r="H3287" s="1" t="str">
        <f t="shared" si="621"/>
        <v>Cooling</v>
      </c>
      <c r="I3287" s="1">
        <f ca="1">OFFSET(IF($H3287="Cooling",Customer!$C$25,Customer!$C$52),E3287,D3287)</f>
        <v>72</v>
      </c>
      <c r="J3287" s="1">
        <f ca="1">OFFSET(IF($H3287="Cooling",Customer!$L$25,Customer!$L$52),$E3287,$D3287)</f>
        <v>77</v>
      </c>
      <c r="K3287" s="16">
        <f t="shared" ca="1" si="615"/>
        <v>0</v>
      </c>
      <c r="L3287" s="16">
        <f t="shared" ca="1" si="616"/>
        <v>0</v>
      </c>
      <c r="M3287" s="17">
        <f t="shared" si="622"/>
        <v>0</v>
      </c>
      <c r="N3287" s="17">
        <f t="shared" si="623"/>
        <v>0</v>
      </c>
      <c r="O3287" s="4"/>
      <c r="P3287" s="4">
        <v>78</v>
      </c>
      <c r="Q3287" s="4">
        <v>60</v>
      </c>
      <c r="R3287" s="4">
        <v>61</v>
      </c>
      <c r="S3287" s="4">
        <v>71</v>
      </c>
      <c r="T3287" s="4">
        <v>59</v>
      </c>
      <c r="U3287" s="4">
        <v>59</v>
      </c>
      <c r="V3287" s="13">
        <v>63</v>
      </c>
      <c r="W3287" s="4">
        <v>77</v>
      </c>
      <c r="X3287" s="4">
        <v>72</v>
      </c>
      <c r="Y3287">
        <f t="shared" ca="1" si="624"/>
        <v>0</v>
      </c>
      <c r="Z3287">
        <f t="shared" ca="1" si="625"/>
        <v>0</v>
      </c>
    </row>
    <row r="3288" spans="2:26" x14ac:dyDescent="0.25">
      <c r="B3288" s="11">
        <f t="shared" si="626"/>
        <v>44698.499999992055</v>
      </c>
      <c r="C3288" s="1">
        <f t="shared" si="617"/>
        <v>5</v>
      </c>
      <c r="D3288" s="1">
        <f t="shared" si="618"/>
        <v>2</v>
      </c>
      <c r="E3288" s="12">
        <f t="shared" si="619"/>
        <v>13</v>
      </c>
      <c r="F3288" s="124" t="str">
        <f t="shared" si="620"/>
        <v>0</v>
      </c>
      <c r="G3288" s="1">
        <f ca="1">(OFFSET(O3288,0,MATCH(Customer!$J$6,'CDH &amp; HDH'!$P$11:$X$11,0)))</f>
        <v>65</v>
      </c>
      <c r="H3288" s="1" t="str">
        <f t="shared" si="621"/>
        <v>Cooling</v>
      </c>
      <c r="I3288" s="1">
        <f ca="1">OFFSET(IF($H3288="Cooling",Customer!$C$25,Customer!$C$52),E3288,D3288)</f>
        <v>72</v>
      </c>
      <c r="J3288" s="1">
        <f ca="1">OFFSET(IF($H3288="Cooling",Customer!$L$25,Customer!$L$52),$E3288,$D3288)</f>
        <v>77</v>
      </c>
      <c r="K3288" s="16">
        <f t="shared" ca="1" si="615"/>
        <v>0</v>
      </c>
      <c r="L3288" s="16">
        <f t="shared" ca="1" si="616"/>
        <v>0</v>
      </c>
      <c r="M3288" s="17">
        <f t="shared" si="622"/>
        <v>0</v>
      </c>
      <c r="N3288" s="17">
        <f t="shared" si="623"/>
        <v>0</v>
      </c>
      <c r="O3288" s="4"/>
      <c r="P3288" s="4">
        <v>81</v>
      </c>
      <c r="Q3288" s="4">
        <v>61</v>
      </c>
      <c r="R3288" s="4">
        <v>63</v>
      </c>
      <c r="S3288" s="4">
        <v>70</v>
      </c>
      <c r="T3288" s="4">
        <v>57</v>
      </c>
      <c r="U3288" s="4">
        <v>60</v>
      </c>
      <c r="V3288" s="13">
        <v>65</v>
      </c>
      <c r="W3288" s="4">
        <v>80</v>
      </c>
      <c r="X3288" s="4">
        <v>74</v>
      </c>
      <c r="Y3288">
        <f t="shared" ca="1" si="624"/>
        <v>0</v>
      </c>
      <c r="Z3288">
        <f t="shared" ca="1" si="625"/>
        <v>0</v>
      </c>
    </row>
    <row r="3289" spans="2:26" x14ac:dyDescent="0.25">
      <c r="B3289" s="11">
        <f t="shared" si="626"/>
        <v>44698.541666658719</v>
      </c>
      <c r="C3289" s="1">
        <f t="shared" si="617"/>
        <v>5</v>
      </c>
      <c r="D3289" s="1">
        <f t="shared" si="618"/>
        <v>2</v>
      </c>
      <c r="E3289" s="12">
        <f t="shared" si="619"/>
        <v>14</v>
      </c>
      <c r="F3289" s="124" t="str">
        <f t="shared" si="620"/>
        <v>0</v>
      </c>
      <c r="G3289" s="1">
        <f ca="1">(OFFSET(O3289,0,MATCH(Customer!$J$6,'CDH &amp; HDH'!$P$11:$X$11,0)))</f>
        <v>67</v>
      </c>
      <c r="H3289" s="1" t="str">
        <f t="shared" si="621"/>
        <v>Cooling</v>
      </c>
      <c r="I3289" s="1">
        <f ca="1">OFFSET(IF($H3289="Cooling",Customer!$C$25,Customer!$C$52),E3289,D3289)</f>
        <v>72</v>
      </c>
      <c r="J3289" s="1">
        <f ca="1">OFFSET(IF($H3289="Cooling",Customer!$L$25,Customer!$L$52),$E3289,$D3289)</f>
        <v>77</v>
      </c>
      <c r="K3289" s="16">
        <f t="shared" ca="1" si="615"/>
        <v>0</v>
      </c>
      <c r="L3289" s="16">
        <f t="shared" ca="1" si="616"/>
        <v>0</v>
      </c>
      <c r="M3289" s="17">
        <f t="shared" si="622"/>
        <v>0</v>
      </c>
      <c r="N3289" s="17">
        <f t="shared" si="623"/>
        <v>0</v>
      </c>
      <c r="O3289" s="4"/>
      <c r="P3289" s="4">
        <v>82</v>
      </c>
      <c r="Q3289" s="4">
        <v>64</v>
      </c>
      <c r="R3289" s="4">
        <v>61</v>
      </c>
      <c r="S3289" s="4">
        <v>74</v>
      </c>
      <c r="T3289" s="4">
        <v>57</v>
      </c>
      <c r="U3289" s="4">
        <v>61</v>
      </c>
      <c r="V3289" s="13">
        <v>67</v>
      </c>
      <c r="W3289" s="4">
        <v>82</v>
      </c>
      <c r="X3289" s="4">
        <v>67</v>
      </c>
      <c r="Y3289">
        <f t="shared" ca="1" si="624"/>
        <v>0</v>
      </c>
      <c r="Z3289">
        <f t="shared" ca="1" si="625"/>
        <v>0</v>
      </c>
    </row>
    <row r="3290" spans="2:26" x14ac:dyDescent="0.25">
      <c r="B3290" s="11">
        <f t="shared" si="626"/>
        <v>44698.583333325383</v>
      </c>
      <c r="C3290" s="1">
        <f t="shared" si="617"/>
        <v>5</v>
      </c>
      <c r="D3290" s="1">
        <f t="shared" si="618"/>
        <v>2</v>
      </c>
      <c r="E3290" s="12">
        <f t="shared" si="619"/>
        <v>15</v>
      </c>
      <c r="F3290" s="124" t="str">
        <f t="shared" si="620"/>
        <v>0</v>
      </c>
      <c r="G3290" s="1">
        <f ca="1">(OFFSET(O3290,0,MATCH(Customer!$J$6,'CDH &amp; HDH'!$P$11:$X$11,0)))</f>
        <v>68</v>
      </c>
      <c r="H3290" s="1" t="str">
        <f t="shared" si="621"/>
        <v>Cooling</v>
      </c>
      <c r="I3290" s="1">
        <f ca="1">OFFSET(IF($H3290="Cooling",Customer!$C$25,Customer!$C$52),E3290,D3290)</f>
        <v>72</v>
      </c>
      <c r="J3290" s="1">
        <f ca="1">OFFSET(IF($H3290="Cooling",Customer!$L$25,Customer!$L$52),$E3290,$D3290)</f>
        <v>77</v>
      </c>
      <c r="K3290" s="16">
        <f t="shared" ca="1" si="615"/>
        <v>0</v>
      </c>
      <c r="L3290" s="16">
        <f t="shared" ca="1" si="616"/>
        <v>0</v>
      </c>
      <c r="M3290" s="17">
        <f t="shared" si="622"/>
        <v>0</v>
      </c>
      <c r="N3290" s="17">
        <f t="shared" si="623"/>
        <v>0</v>
      </c>
      <c r="O3290" s="4"/>
      <c r="P3290" s="4">
        <v>83</v>
      </c>
      <c r="Q3290" s="4">
        <v>65</v>
      </c>
      <c r="R3290" s="4">
        <v>58</v>
      </c>
      <c r="S3290" s="4">
        <v>75</v>
      </c>
      <c r="T3290" s="4">
        <v>59</v>
      </c>
      <c r="U3290" s="4">
        <v>60</v>
      </c>
      <c r="V3290" s="13">
        <v>68</v>
      </c>
      <c r="W3290" s="4">
        <v>83</v>
      </c>
      <c r="X3290" s="4">
        <v>62</v>
      </c>
      <c r="Y3290">
        <f t="shared" ca="1" si="624"/>
        <v>0</v>
      </c>
      <c r="Z3290">
        <f t="shared" ca="1" si="625"/>
        <v>0</v>
      </c>
    </row>
    <row r="3291" spans="2:26" x14ac:dyDescent="0.25">
      <c r="B3291" s="11">
        <f t="shared" si="626"/>
        <v>44698.624999992047</v>
      </c>
      <c r="C3291" s="1">
        <f t="shared" si="617"/>
        <v>5</v>
      </c>
      <c r="D3291" s="1">
        <f t="shared" si="618"/>
        <v>2</v>
      </c>
      <c r="E3291" s="12">
        <f t="shared" si="619"/>
        <v>16</v>
      </c>
      <c r="F3291" s="124" t="str">
        <f t="shared" si="620"/>
        <v>0</v>
      </c>
      <c r="G3291" s="1">
        <f ca="1">(OFFSET(O3291,0,MATCH(Customer!$J$6,'CDH &amp; HDH'!$P$11:$X$11,0)))</f>
        <v>69</v>
      </c>
      <c r="H3291" s="1" t="str">
        <f t="shared" si="621"/>
        <v>Cooling</v>
      </c>
      <c r="I3291" s="1">
        <f ca="1">OFFSET(IF($H3291="Cooling",Customer!$C$25,Customer!$C$52),E3291,D3291)</f>
        <v>72</v>
      </c>
      <c r="J3291" s="1">
        <f ca="1">OFFSET(IF($H3291="Cooling",Customer!$L$25,Customer!$L$52),$E3291,$D3291)</f>
        <v>77</v>
      </c>
      <c r="K3291" s="16">
        <f t="shared" ca="1" si="615"/>
        <v>0</v>
      </c>
      <c r="L3291" s="16">
        <f t="shared" ca="1" si="616"/>
        <v>0</v>
      </c>
      <c r="M3291" s="17">
        <f t="shared" si="622"/>
        <v>0</v>
      </c>
      <c r="N3291" s="17">
        <f t="shared" si="623"/>
        <v>0</v>
      </c>
      <c r="O3291" s="4"/>
      <c r="P3291" s="4">
        <v>83</v>
      </c>
      <c r="Q3291" s="4">
        <v>65</v>
      </c>
      <c r="R3291" s="4">
        <v>56</v>
      </c>
      <c r="S3291" s="4">
        <v>76</v>
      </c>
      <c r="T3291" s="4">
        <v>58</v>
      </c>
      <c r="U3291" s="4">
        <v>61</v>
      </c>
      <c r="V3291" s="13">
        <v>69</v>
      </c>
      <c r="W3291" s="4">
        <v>84</v>
      </c>
      <c r="X3291" s="4">
        <v>60</v>
      </c>
      <c r="Y3291">
        <f t="shared" ca="1" si="624"/>
        <v>0</v>
      </c>
      <c r="Z3291">
        <f t="shared" ca="1" si="625"/>
        <v>0</v>
      </c>
    </row>
    <row r="3292" spans="2:26" x14ac:dyDescent="0.25">
      <c r="B3292" s="11">
        <f t="shared" si="626"/>
        <v>44698.666666658712</v>
      </c>
      <c r="C3292" s="1">
        <f t="shared" si="617"/>
        <v>5</v>
      </c>
      <c r="D3292" s="1">
        <f t="shared" si="618"/>
        <v>2</v>
      </c>
      <c r="E3292" s="12">
        <f t="shared" si="619"/>
        <v>17</v>
      </c>
      <c r="F3292" s="124" t="str">
        <f t="shared" si="620"/>
        <v>0</v>
      </c>
      <c r="G3292" s="1">
        <f ca="1">(OFFSET(O3292,0,MATCH(Customer!$J$6,'CDH &amp; HDH'!$P$11:$X$11,0)))</f>
        <v>70</v>
      </c>
      <c r="H3292" s="1" t="str">
        <f t="shared" si="621"/>
        <v>Cooling</v>
      </c>
      <c r="I3292" s="1">
        <f ca="1">OFFSET(IF($H3292="Cooling",Customer!$C$25,Customer!$C$52),E3292,D3292)</f>
        <v>72</v>
      </c>
      <c r="J3292" s="1">
        <f ca="1">OFFSET(IF($H3292="Cooling",Customer!$L$25,Customer!$L$52),$E3292,$D3292)</f>
        <v>77</v>
      </c>
      <c r="K3292" s="16">
        <f t="shared" ca="1" si="615"/>
        <v>0</v>
      </c>
      <c r="L3292" s="16">
        <f t="shared" ca="1" si="616"/>
        <v>0</v>
      </c>
      <c r="M3292" s="17">
        <f t="shared" si="622"/>
        <v>0</v>
      </c>
      <c r="N3292" s="17">
        <f t="shared" si="623"/>
        <v>0</v>
      </c>
      <c r="O3292" s="4"/>
      <c r="P3292" s="4">
        <v>83</v>
      </c>
      <c r="Q3292" s="4">
        <v>63</v>
      </c>
      <c r="R3292" s="4">
        <v>54</v>
      </c>
      <c r="S3292" s="4">
        <v>77</v>
      </c>
      <c r="T3292" s="4">
        <v>58</v>
      </c>
      <c r="U3292" s="4">
        <v>60</v>
      </c>
      <c r="V3292" s="13">
        <v>70</v>
      </c>
      <c r="W3292" s="4">
        <v>83</v>
      </c>
      <c r="X3292" s="4">
        <v>60</v>
      </c>
      <c r="Y3292">
        <f t="shared" ca="1" si="624"/>
        <v>0</v>
      </c>
      <c r="Z3292">
        <f t="shared" ca="1" si="625"/>
        <v>0</v>
      </c>
    </row>
    <row r="3293" spans="2:26" x14ac:dyDescent="0.25">
      <c r="B3293" s="11">
        <f t="shared" si="626"/>
        <v>44698.708333325376</v>
      </c>
      <c r="C3293" s="1">
        <f t="shared" si="617"/>
        <v>5</v>
      </c>
      <c r="D3293" s="1">
        <f t="shared" si="618"/>
        <v>2</v>
      </c>
      <c r="E3293" s="12">
        <f t="shared" si="619"/>
        <v>18</v>
      </c>
      <c r="F3293" s="124" t="str">
        <f t="shared" si="620"/>
        <v>0</v>
      </c>
      <c r="G3293" s="1">
        <f ca="1">(OFFSET(O3293,0,MATCH(Customer!$J$6,'CDH &amp; HDH'!$P$11:$X$11,0)))</f>
        <v>69</v>
      </c>
      <c r="H3293" s="1" t="str">
        <f t="shared" si="621"/>
        <v>Cooling</v>
      </c>
      <c r="I3293" s="1">
        <f ca="1">OFFSET(IF($H3293="Cooling",Customer!$C$25,Customer!$C$52),E3293,D3293)</f>
        <v>72</v>
      </c>
      <c r="J3293" s="1">
        <f ca="1">OFFSET(IF($H3293="Cooling",Customer!$L$25,Customer!$L$52),$E3293,$D3293)</f>
        <v>77</v>
      </c>
      <c r="K3293" s="16">
        <f t="shared" ca="1" si="615"/>
        <v>0</v>
      </c>
      <c r="L3293" s="16">
        <f t="shared" ca="1" si="616"/>
        <v>0</v>
      </c>
      <c r="M3293" s="17">
        <f t="shared" si="622"/>
        <v>0</v>
      </c>
      <c r="N3293" s="17">
        <f t="shared" si="623"/>
        <v>0</v>
      </c>
      <c r="O3293" s="4"/>
      <c r="P3293" s="4">
        <v>81</v>
      </c>
      <c r="Q3293" s="4">
        <v>60</v>
      </c>
      <c r="R3293" s="4">
        <v>51</v>
      </c>
      <c r="S3293" s="4">
        <v>78</v>
      </c>
      <c r="T3293" s="4">
        <v>58</v>
      </c>
      <c r="U3293" s="4">
        <v>60</v>
      </c>
      <c r="V3293" s="13">
        <v>69</v>
      </c>
      <c r="W3293" s="4">
        <v>83</v>
      </c>
      <c r="X3293" s="4">
        <v>61</v>
      </c>
      <c r="Y3293">
        <f t="shared" ca="1" si="624"/>
        <v>0</v>
      </c>
      <c r="Z3293">
        <f t="shared" ca="1" si="625"/>
        <v>0</v>
      </c>
    </row>
    <row r="3294" spans="2:26" x14ac:dyDescent="0.25">
      <c r="B3294" s="11">
        <f t="shared" si="626"/>
        <v>44698.74999999204</v>
      </c>
      <c r="C3294" s="1">
        <f t="shared" si="617"/>
        <v>5</v>
      </c>
      <c r="D3294" s="1">
        <f t="shared" si="618"/>
        <v>2</v>
      </c>
      <c r="E3294" s="12">
        <f t="shared" si="619"/>
        <v>19</v>
      </c>
      <c r="F3294" s="124" t="str">
        <f t="shared" si="620"/>
        <v>0</v>
      </c>
      <c r="G3294" s="1">
        <f ca="1">(OFFSET(O3294,0,MATCH(Customer!$J$6,'CDH &amp; HDH'!$P$11:$X$11,0)))</f>
        <v>66</v>
      </c>
      <c r="H3294" s="1" t="str">
        <f t="shared" si="621"/>
        <v>Cooling</v>
      </c>
      <c r="I3294" s="1">
        <f ca="1">OFFSET(IF($H3294="Cooling",Customer!$C$25,Customer!$C$52),E3294,D3294)</f>
        <v>78</v>
      </c>
      <c r="J3294" s="1">
        <f ca="1">OFFSET(IF($H3294="Cooling",Customer!$L$25,Customer!$L$52),$E3294,$D3294)</f>
        <v>80</v>
      </c>
      <c r="K3294" s="16">
        <f t="shared" ca="1" si="615"/>
        <v>0</v>
      </c>
      <c r="L3294" s="16">
        <f t="shared" ca="1" si="616"/>
        <v>0</v>
      </c>
      <c r="M3294" s="17">
        <f t="shared" si="622"/>
        <v>0</v>
      </c>
      <c r="N3294" s="17">
        <f t="shared" si="623"/>
        <v>0</v>
      </c>
      <c r="O3294" s="4"/>
      <c r="P3294" s="4">
        <v>79</v>
      </c>
      <c r="Q3294" s="4">
        <v>58</v>
      </c>
      <c r="R3294" s="4">
        <v>49</v>
      </c>
      <c r="S3294" s="4">
        <v>75</v>
      </c>
      <c r="T3294" s="4">
        <v>58</v>
      </c>
      <c r="U3294" s="4">
        <v>59</v>
      </c>
      <c r="V3294" s="13">
        <v>66</v>
      </c>
      <c r="W3294" s="4">
        <v>80</v>
      </c>
      <c r="X3294" s="4">
        <v>60</v>
      </c>
      <c r="Y3294">
        <f t="shared" ca="1" si="624"/>
        <v>0</v>
      </c>
      <c r="Z3294">
        <f t="shared" ca="1" si="625"/>
        <v>0</v>
      </c>
    </row>
    <row r="3295" spans="2:26" x14ac:dyDescent="0.25">
      <c r="B3295" s="11">
        <f t="shared" si="626"/>
        <v>44698.791666658704</v>
      </c>
      <c r="C3295" s="1">
        <f t="shared" si="617"/>
        <v>5</v>
      </c>
      <c r="D3295" s="1">
        <f t="shared" si="618"/>
        <v>2</v>
      </c>
      <c r="E3295" s="12">
        <f t="shared" si="619"/>
        <v>20</v>
      </c>
      <c r="F3295" s="124" t="str">
        <f t="shared" si="620"/>
        <v>0</v>
      </c>
      <c r="G3295" s="1">
        <f ca="1">(OFFSET(O3295,0,MATCH(Customer!$J$6,'CDH &amp; HDH'!$P$11:$X$11,0)))</f>
        <v>61</v>
      </c>
      <c r="H3295" s="1" t="str">
        <f t="shared" si="621"/>
        <v>Cooling</v>
      </c>
      <c r="I3295" s="1">
        <f ca="1">OFFSET(IF($H3295="Cooling",Customer!$C$25,Customer!$C$52),E3295,D3295)</f>
        <v>78</v>
      </c>
      <c r="J3295" s="1">
        <f ca="1">OFFSET(IF($H3295="Cooling",Customer!$L$25,Customer!$L$52),$E3295,$D3295)</f>
        <v>80</v>
      </c>
      <c r="K3295" s="16">
        <f t="shared" ca="1" si="615"/>
        <v>0</v>
      </c>
      <c r="L3295" s="16">
        <f t="shared" ca="1" si="616"/>
        <v>0</v>
      </c>
      <c r="M3295" s="17">
        <f t="shared" si="622"/>
        <v>0</v>
      </c>
      <c r="N3295" s="17">
        <f t="shared" si="623"/>
        <v>0</v>
      </c>
      <c r="O3295" s="4"/>
      <c r="P3295" s="4">
        <v>77</v>
      </c>
      <c r="Q3295" s="4">
        <v>55</v>
      </c>
      <c r="R3295" s="4">
        <v>48</v>
      </c>
      <c r="S3295" s="4">
        <v>73</v>
      </c>
      <c r="T3295" s="4">
        <v>56</v>
      </c>
      <c r="U3295" s="4">
        <v>58</v>
      </c>
      <c r="V3295" s="13">
        <v>61</v>
      </c>
      <c r="W3295" s="4">
        <v>77</v>
      </c>
      <c r="X3295" s="4">
        <v>59</v>
      </c>
      <c r="Y3295">
        <f t="shared" ca="1" si="624"/>
        <v>0</v>
      </c>
      <c r="Z3295">
        <f t="shared" ca="1" si="625"/>
        <v>0</v>
      </c>
    </row>
    <row r="3296" spans="2:26" x14ac:dyDescent="0.25">
      <c r="B3296" s="11">
        <f t="shared" si="626"/>
        <v>44698.833333325369</v>
      </c>
      <c r="C3296" s="1">
        <f t="shared" si="617"/>
        <v>5</v>
      </c>
      <c r="D3296" s="1">
        <f t="shared" si="618"/>
        <v>2</v>
      </c>
      <c r="E3296" s="12">
        <f t="shared" si="619"/>
        <v>21</v>
      </c>
      <c r="F3296" s="124" t="str">
        <f t="shared" si="620"/>
        <v>0</v>
      </c>
      <c r="G3296" s="1">
        <f ca="1">(OFFSET(O3296,0,MATCH(Customer!$J$6,'CDH &amp; HDH'!$P$11:$X$11,0)))</f>
        <v>62</v>
      </c>
      <c r="H3296" s="1" t="str">
        <f t="shared" si="621"/>
        <v>Cooling</v>
      </c>
      <c r="I3296" s="1">
        <f ca="1">OFFSET(IF($H3296="Cooling",Customer!$C$25,Customer!$C$52),E3296,D3296)</f>
        <v>78</v>
      </c>
      <c r="J3296" s="1">
        <f ca="1">OFFSET(IF($H3296="Cooling",Customer!$L$25,Customer!$L$52),$E3296,$D3296)</f>
        <v>80</v>
      </c>
      <c r="K3296" s="16">
        <f t="shared" ca="1" si="615"/>
        <v>0</v>
      </c>
      <c r="L3296" s="16">
        <f t="shared" ca="1" si="616"/>
        <v>0</v>
      </c>
      <c r="M3296" s="17">
        <f t="shared" si="622"/>
        <v>0</v>
      </c>
      <c r="N3296" s="17">
        <f t="shared" si="623"/>
        <v>0</v>
      </c>
      <c r="O3296" s="4"/>
      <c r="P3296" s="4">
        <v>72</v>
      </c>
      <c r="Q3296" s="4">
        <v>54</v>
      </c>
      <c r="R3296" s="4">
        <v>47</v>
      </c>
      <c r="S3296" s="4">
        <v>72</v>
      </c>
      <c r="T3296" s="4">
        <v>56</v>
      </c>
      <c r="U3296" s="4">
        <v>57</v>
      </c>
      <c r="V3296" s="13">
        <v>62</v>
      </c>
      <c r="W3296" s="4">
        <v>69</v>
      </c>
      <c r="X3296" s="4">
        <v>58</v>
      </c>
      <c r="Y3296">
        <f t="shared" ca="1" si="624"/>
        <v>0</v>
      </c>
      <c r="Z3296">
        <f t="shared" ca="1" si="625"/>
        <v>0</v>
      </c>
    </row>
    <row r="3297" spans="2:26" x14ac:dyDescent="0.25">
      <c r="B3297" s="11">
        <f t="shared" si="626"/>
        <v>44698.874999992033</v>
      </c>
      <c r="C3297" s="1">
        <f t="shared" si="617"/>
        <v>5</v>
      </c>
      <c r="D3297" s="1">
        <f t="shared" si="618"/>
        <v>2</v>
      </c>
      <c r="E3297" s="12">
        <f t="shared" si="619"/>
        <v>22</v>
      </c>
      <c r="F3297" s="124" t="str">
        <f t="shared" si="620"/>
        <v>0</v>
      </c>
      <c r="G3297" s="1">
        <f ca="1">(OFFSET(O3297,0,MATCH(Customer!$J$6,'CDH &amp; HDH'!$P$11:$X$11,0)))</f>
        <v>56</v>
      </c>
      <c r="H3297" s="1" t="str">
        <f t="shared" si="621"/>
        <v>Cooling</v>
      </c>
      <c r="I3297" s="1">
        <f ca="1">OFFSET(IF($H3297="Cooling",Customer!$C$25,Customer!$C$52),E3297,D3297)</f>
        <v>78</v>
      </c>
      <c r="J3297" s="1">
        <f ca="1">OFFSET(IF($H3297="Cooling",Customer!$L$25,Customer!$L$52),$E3297,$D3297)</f>
        <v>80</v>
      </c>
      <c r="K3297" s="16">
        <f t="shared" ca="1" si="615"/>
        <v>0</v>
      </c>
      <c r="L3297" s="16">
        <f t="shared" ca="1" si="616"/>
        <v>0</v>
      </c>
      <c r="M3297" s="17">
        <f t="shared" si="622"/>
        <v>0</v>
      </c>
      <c r="N3297" s="17">
        <f t="shared" si="623"/>
        <v>0</v>
      </c>
      <c r="O3297" s="4"/>
      <c r="P3297" s="4">
        <v>71</v>
      </c>
      <c r="Q3297" s="4">
        <v>53</v>
      </c>
      <c r="R3297" s="4">
        <v>46</v>
      </c>
      <c r="S3297" s="4">
        <v>71</v>
      </c>
      <c r="T3297" s="4">
        <v>56</v>
      </c>
      <c r="U3297" s="4">
        <v>57</v>
      </c>
      <c r="V3297" s="13">
        <v>56</v>
      </c>
      <c r="W3297" s="4">
        <v>71</v>
      </c>
      <c r="X3297" s="4">
        <v>58</v>
      </c>
      <c r="Y3297">
        <f t="shared" ca="1" si="624"/>
        <v>0</v>
      </c>
      <c r="Z3297">
        <f t="shared" ca="1" si="625"/>
        <v>0</v>
      </c>
    </row>
    <row r="3298" spans="2:26" x14ac:dyDescent="0.25">
      <c r="B3298" s="11">
        <f t="shared" si="626"/>
        <v>44698.916666658697</v>
      </c>
      <c r="C3298" s="1">
        <f t="shared" si="617"/>
        <v>5</v>
      </c>
      <c r="D3298" s="1">
        <f t="shared" si="618"/>
        <v>2</v>
      </c>
      <c r="E3298" s="12">
        <f t="shared" si="619"/>
        <v>23</v>
      </c>
      <c r="F3298" s="124" t="str">
        <f t="shared" si="620"/>
        <v>0</v>
      </c>
      <c r="G3298" s="1">
        <f ca="1">(OFFSET(O3298,0,MATCH(Customer!$J$6,'CDH &amp; HDH'!$P$11:$X$11,0)))</f>
        <v>52</v>
      </c>
      <c r="H3298" s="1" t="str">
        <f t="shared" si="621"/>
        <v>Cooling</v>
      </c>
      <c r="I3298" s="1">
        <f ca="1">OFFSET(IF($H3298="Cooling",Customer!$C$25,Customer!$C$52),E3298,D3298)</f>
        <v>78</v>
      </c>
      <c r="J3298" s="1">
        <f ca="1">OFFSET(IF($H3298="Cooling",Customer!$L$25,Customer!$L$52),$E3298,$D3298)</f>
        <v>80</v>
      </c>
      <c r="K3298" s="16">
        <f t="shared" ca="1" si="615"/>
        <v>0</v>
      </c>
      <c r="L3298" s="16">
        <f t="shared" ca="1" si="616"/>
        <v>0</v>
      </c>
      <c r="M3298" s="17">
        <f t="shared" si="622"/>
        <v>0</v>
      </c>
      <c r="N3298" s="17">
        <f t="shared" si="623"/>
        <v>0</v>
      </c>
      <c r="O3298" s="4"/>
      <c r="P3298" s="4">
        <v>66</v>
      </c>
      <c r="Q3298" s="4">
        <v>53</v>
      </c>
      <c r="R3298" s="4">
        <v>46</v>
      </c>
      <c r="S3298" s="4">
        <v>71</v>
      </c>
      <c r="T3298" s="4">
        <v>56</v>
      </c>
      <c r="U3298" s="4">
        <v>57</v>
      </c>
      <c r="V3298" s="13">
        <v>52</v>
      </c>
      <c r="W3298" s="4">
        <v>68</v>
      </c>
      <c r="X3298" s="4">
        <v>58</v>
      </c>
      <c r="Y3298">
        <f t="shared" ca="1" si="624"/>
        <v>0</v>
      </c>
      <c r="Z3298">
        <f t="shared" ca="1" si="625"/>
        <v>0</v>
      </c>
    </row>
    <row r="3299" spans="2:26" x14ac:dyDescent="0.25">
      <c r="B3299" s="11">
        <f t="shared" si="626"/>
        <v>44698.958333325361</v>
      </c>
      <c r="C3299" s="1">
        <f t="shared" si="617"/>
        <v>5</v>
      </c>
      <c r="D3299" s="1">
        <f t="shared" si="618"/>
        <v>2</v>
      </c>
      <c r="E3299" s="12">
        <f t="shared" si="619"/>
        <v>24</v>
      </c>
      <c r="F3299" s="124" t="str">
        <f t="shared" si="620"/>
        <v>0</v>
      </c>
      <c r="G3299" s="1">
        <f ca="1">(OFFSET(O3299,0,MATCH(Customer!$J$6,'CDH &amp; HDH'!$P$11:$X$11,0)))</f>
        <v>48</v>
      </c>
      <c r="H3299" s="1" t="str">
        <f t="shared" si="621"/>
        <v>Cooling</v>
      </c>
      <c r="I3299" s="1">
        <f ca="1">OFFSET(IF($H3299="Cooling",Customer!$C$25,Customer!$C$52),E3299,D3299)</f>
        <v>78</v>
      </c>
      <c r="J3299" s="1">
        <f ca="1">OFFSET(IF($H3299="Cooling",Customer!$L$25,Customer!$L$52),$E3299,$D3299)</f>
        <v>80</v>
      </c>
      <c r="K3299" s="16">
        <f t="shared" ca="1" si="615"/>
        <v>0</v>
      </c>
      <c r="L3299" s="16">
        <f t="shared" ca="1" si="616"/>
        <v>0</v>
      </c>
      <c r="M3299" s="17">
        <f t="shared" si="622"/>
        <v>0</v>
      </c>
      <c r="N3299" s="17">
        <f t="shared" si="623"/>
        <v>0</v>
      </c>
      <c r="O3299" s="4"/>
      <c r="P3299" s="4">
        <v>65</v>
      </c>
      <c r="Q3299" s="4">
        <v>52</v>
      </c>
      <c r="R3299" s="4">
        <v>46</v>
      </c>
      <c r="S3299" s="4">
        <v>70</v>
      </c>
      <c r="T3299" s="4">
        <v>56</v>
      </c>
      <c r="U3299" s="4">
        <v>55</v>
      </c>
      <c r="V3299" s="13">
        <v>48</v>
      </c>
      <c r="W3299" s="4">
        <v>65</v>
      </c>
      <c r="X3299" s="4">
        <v>57</v>
      </c>
      <c r="Y3299">
        <f t="shared" ca="1" si="624"/>
        <v>0</v>
      </c>
      <c r="Z3299">
        <f t="shared" ca="1" si="625"/>
        <v>0</v>
      </c>
    </row>
    <row r="3300" spans="2:26" x14ac:dyDescent="0.25">
      <c r="B3300" s="11">
        <f t="shared" si="626"/>
        <v>44698.999999992026</v>
      </c>
      <c r="C3300" s="1">
        <f t="shared" si="617"/>
        <v>5</v>
      </c>
      <c r="D3300" s="1">
        <f t="shared" si="618"/>
        <v>3</v>
      </c>
      <c r="E3300" s="12">
        <f t="shared" si="619"/>
        <v>1</v>
      </c>
      <c r="F3300" s="124" t="str">
        <f t="shared" si="620"/>
        <v>0</v>
      </c>
      <c r="G3300" s="1">
        <f ca="1">(OFFSET(O3300,0,MATCH(Customer!$J$6,'CDH &amp; HDH'!$P$11:$X$11,0)))</f>
        <v>49</v>
      </c>
      <c r="H3300" s="1" t="str">
        <f t="shared" si="621"/>
        <v>Cooling</v>
      </c>
      <c r="I3300" s="1">
        <f ca="1">OFFSET(IF($H3300="Cooling",Customer!$C$25,Customer!$C$52),E3300,D3300)</f>
        <v>78</v>
      </c>
      <c r="J3300" s="1">
        <f ca="1">OFFSET(IF($H3300="Cooling",Customer!$L$25,Customer!$L$52),$E3300,$D3300)</f>
        <v>80</v>
      </c>
      <c r="K3300" s="16">
        <f t="shared" ca="1" si="615"/>
        <v>0</v>
      </c>
      <c r="L3300" s="16">
        <f t="shared" ca="1" si="616"/>
        <v>0</v>
      </c>
      <c r="M3300" s="17">
        <f t="shared" si="622"/>
        <v>0</v>
      </c>
      <c r="N3300" s="17">
        <f t="shared" si="623"/>
        <v>0</v>
      </c>
      <c r="O3300" s="4"/>
      <c r="P3300" s="4">
        <v>64</v>
      </c>
      <c r="Q3300" s="4">
        <v>51</v>
      </c>
      <c r="R3300" s="4">
        <v>46</v>
      </c>
      <c r="S3300" s="4">
        <v>70</v>
      </c>
      <c r="T3300" s="4">
        <v>56</v>
      </c>
      <c r="U3300" s="4">
        <v>57</v>
      </c>
      <c r="V3300" s="13">
        <v>49</v>
      </c>
      <c r="W3300" s="4">
        <v>66</v>
      </c>
      <c r="X3300" s="4">
        <v>56</v>
      </c>
      <c r="Y3300">
        <f t="shared" ca="1" si="624"/>
        <v>0</v>
      </c>
      <c r="Z3300">
        <f t="shared" ca="1" si="625"/>
        <v>0</v>
      </c>
    </row>
    <row r="3301" spans="2:26" x14ac:dyDescent="0.25">
      <c r="B3301" s="11">
        <f t="shared" si="626"/>
        <v>44699.04166665869</v>
      </c>
      <c r="C3301" s="1">
        <f t="shared" si="617"/>
        <v>5</v>
      </c>
      <c r="D3301" s="1">
        <f t="shared" si="618"/>
        <v>3</v>
      </c>
      <c r="E3301" s="12">
        <f t="shared" si="619"/>
        <v>2</v>
      </c>
      <c r="F3301" s="124" t="str">
        <f t="shared" si="620"/>
        <v>0</v>
      </c>
      <c r="G3301" s="1">
        <f ca="1">(OFFSET(O3301,0,MATCH(Customer!$J$6,'CDH &amp; HDH'!$P$11:$X$11,0)))</f>
        <v>47</v>
      </c>
      <c r="H3301" s="1" t="str">
        <f t="shared" si="621"/>
        <v>Cooling</v>
      </c>
      <c r="I3301" s="1">
        <f ca="1">OFFSET(IF($H3301="Cooling",Customer!$C$25,Customer!$C$52),E3301,D3301)</f>
        <v>78</v>
      </c>
      <c r="J3301" s="1">
        <f ca="1">OFFSET(IF($H3301="Cooling",Customer!$L$25,Customer!$L$52),$E3301,$D3301)</f>
        <v>80</v>
      </c>
      <c r="K3301" s="16">
        <f t="shared" ca="1" si="615"/>
        <v>0</v>
      </c>
      <c r="L3301" s="16">
        <f t="shared" ca="1" si="616"/>
        <v>0</v>
      </c>
      <c r="M3301" s="17">
        <f t="shared" si="622"/>
        <v>0</v>
      </c>
      <c r="N3301" s="17">
        <f t="shared" si="623"/>
        <v>0</v>
      </c>
      <c r="O3301" s="4"/>
      <c r="P3301" s="4">
        <v>62</v>
      </c>
      <c r="Q3301" s="4">
        <v>51</v>
      </c>
      <c r="R3301" s="4">
        <v>47</v>
      </c>
      <c r="S3301" s="4">
        <v>69</v>
      </c>
      <c r="T3301" s="4">
        <v>54</v>
      </c>
      <c r="U3301" s="4">
        <v>57</v>
      </c>
      <c r="V3301" s="13">
        <v>47</v>
      </c>
      <c r="W3301" s="4">
        <v>59</v>
      </c>
      <c r="X3301" s="4">
        <v>55</v>
      </c>
      <c r="Y3301">
        <f t="shared" ca="1" si="624"/>
        <v>0</v>
      </c>
      <c r="Z3301">
        <f t="shared" ca="1" si="625"/>
        <v>0</v>
      </c>
    </row>
    <row r="3302" spans="2:26" x14ac:dyDescent="0.25">
      <c r="B3302" s="11">
        <f t="shared" si="626"/>
        <v>44699.083333325354</v>
      </c>
      <c r="C3302" s="1">
        <f t="shared" si="617"/>
        <v>5</v>
      </c>
      <c r="D3302" s="1">
        <f t="shared" si="618"/>
        <v>3</v>
      </c>
      <c r="E3302" s="12">
        <f t="shared" si="619"/>
        <v>3</v>
      </c>
      <c r="F3302" s="124" t="str">
        <f t="shared" si="620"/>
        <v>0</v>
      </c>
      <c r="G3302" s="1">
        <f ca="1">(OFFSET(O3302,0,MATCH(Customer!$J$6,'CDH &amp; HDH'!$P$11:$X$11,0)))</f>
        <v>47</v>
      </c>
      <c r="H3302" s="1" t="str">
        <f t="shared" si="621"/>
        <v>Cooling</v>
      </c>
      <c r="I3302" s="1">
        <f ca="1">OFFSET(IF($H3302="Cooling",Customer!$C$25,Customer!$C$52),E3302,D3302)</f>
        <v>78</v>
      </c>
      <c r="J3302" s="1">
        <f ca="1">OFFSET(IF($H3302="Cooling",Customer!$L$25,Customer!$L$52),$E3302,$D3302)</f>
        <v>80</v>
      </c>
      <c r="K3302" s="16">
        <f t="shared" ca="1" si="615"/>
        <v>0</v>
      </c>
      <c r="L3302" s="16">
        <f t="shared" ca="1" si="616"/>
        <v>0</v>
      </c>
      <c r="M3302" s="17">
        <f t="shared" si="622"/>
        <v>0</v>
      </c>
      <c r="N3302" s="17">
        <f t="shared" si="623"/>
        <v>0</v>
      </c>
      <c r="O3302" s="4"/>
      <c r="P3302" s="4">
        <v>60</v>
      </c>
      <c r="Q3302" s="4">
        <v>52</v>
      </c>
      <c r="R3302" s="4">
        <v>47</v>
      </c>
      <c r="S3302" s="4">
        <v>71</v>
      </c>
      <c r="T3302" s="4">
        <v>54</v>
      </c>
      <c r="U3302" s="4">
        <v>57</v>
      </c>
      <c r="V3302" s="13">
        <v>47</v>
      </c>
      <c r="W3302" s="4">
        <v>57</v>
      </c>
      <c r="X3302" s="4">
        <v>54</v>
      </c>
      <c r="Y3302">
        <f t="shared" ca="1" si="624"/>
        <v>0</v>
      </c>
      <c r="Z3302">
        <f t="shared" ca="1" si="625"/>
        <v>0</v>
      </c>
    </row>
    <row r="3303" spans="2:26" x14ac:dyDescent="0.25">
      <c r="B3303" s="11">
        <f t="shared" si="626"/>
        <v>44699.124999992018</v>
      </c>
      <c r="C3303" s="1">
        <f t="shared" si="617"/>
        <v>5</v>
      </c>
      <c r="D3303" s="1">
        <f t="shared" si="618"/>
        <v>3</v>
      </c>
      <c r="E3303" s="12">
        <f t="shared" si="619"/>
        <v>4</v>
      </c>
      <c r="F3303" s="124" t="str">
        <f t="shared" si="620"/>
        <v>0</v>
      </c>
      <c r="G3303" s="1">
        <f ca="1">(OFFSET(O3303,0,MATCH(Customer!$J$6,'CDH &amp; HDH'!$P$11:$X$11,0)))</f>
        <v>46</v>
      </c>
      <c r="H3303" s="1" t="str">
        <f t="shared" si="621"/>
        <v>Cooling</v>
      </c>
      <c r="I3303" s="1">
        <f ca="1">OFFSET(IF($H3303="Cooling",Customer!$C$25,Customer!$C$52),E3303,D3303)</f>
        <v>78</v>
      </c>
      <c r="J3303" s="1">
        <f ca="1">OFFSET(IF($H3303="Cooling",Customer!$L$25,Customer!$L$52),$E3303,$D3303)</f>
        <v>80</v>
      </c>
      <c r="K3303" s="16">
        <f t="shared" ca="1" si="615"/>
        <v>0</v>
      </c>
      <c r="L3303" s="16">
        <f t="shared" ca="1" si="616"/>
        <v>0</v>
      </c>
      <c r="M3303" s="17">
        <f t="shared" si="622"/>
        <v>0</v>
      </c>
      <c r="N3303" s="17">
        <f t="shared" si="623"/>
        <v>0</v>
      </c>
      <c r="O3303" s="4"/>
      <c r="P3303" s="4">
        <v>58</v>
      </c>
      <c r="Q3303" s="4">
        <v>52</v>
      </c>
      <c r="R3303" s="4">
        <v>48</v>
      </c>
      <c r="S3303" s="4">
        <v>69</v>
      </c>
      <c r="T3303" s="4">
        <v>53</v>
      </c>
      <c r="U3303" s="4">
        <v>57</v>
      </c>
      <c r="V3303" s="13">
        <v>46</v>
      </c>
      <c r="W3303" s="4">
        <v>57</v>
      </c>
      <c r="X3303" s="4">
        <v>54</v>
      </c>
      <c r="Y3303">
        <f t="shared" ca="1" si="624"/>
        <v>0</v>
      </c>
      <c r="Z3303">
        <f t="shared" ca="1" si="625"/>
        <v>0</v>
      </c>
    </row>
    <row r="3304" spans="2:26" x14ac:dyDescent="0.25">
      <c r="B3304" s="11">
        <f t="shared" si="626"/>
        <v>44699.166666658683</v>
      </c>
      <c r="C3304" s="1">
        <f t="shared" si="617"/>
        <v>5</v>
      </c>
      <c r="D3304" s="1">
        <f t="shared" si="618"/>
        <v>3</v>
      </c>
      <c r="E3304" s="12">
        <f t="shared" si="619"/>
        <v>5</v>
      </c>
      <c r="F3304" s="124" t="str">
        <f t="shared" si="620"/>
        <v>0</v>
      </c>
      <c r="G3304" s="1">
        <f ca="1">(OFFSET(O3304,0,MATCH(Customer!$J$6,'CDH &amp; HDH'!$P$11:$X$11,0)))</f>
        <v>45</v>
      </c>
      <c r="H3304" s="1" t="str">
        <f t="shared" si="621"/>
        <v>Cooling</v>
      </c>
      <c r="I3304" s="1">
        <f ca="1">OFFSET(IF($H3304="Cooling",Customer!$C$25,Customer!$C$52),E3304,D3304)</f>
        <v>78</v>
      </c>
      <c r="J3304" s="1">
        <f ca="1">OFFSET(IF($H3304="Cooling",Customer!$L$25,Customer!$L$52),$E3304,$D3304)</f>
        <v>80</v>
      </c>
      <c r="K3304" s="16">
        <f t="shared" ca="1" si="615"/>
        <v>0</v>
      </c>
      <c r="L3304" s="16">
        <f t="shared" ca="1" si="616"/>
        <v>0</v>
      </c>
      <c r="M3304" s="17">
        <f t="shared" si="622"/>
        <v>0</v>
      </c>
      <c r="N3304" s="17">
        <f t="shared" si="623"/>
        <v>0</v>
      </c>
      <c r="O3304" s="4"/>
      <c r="P3304" s="4">
        <v>54</v>
      </c>
      <c r="Q3304" s="4">
        <v>52</v>
      </c>
      <c r="R3304" s="4">
        <v>49</v>
      </c>
      <c r="S3304" s="4">
        <v>69</v>
      </c>
      <c r="T3304" s="4">
        <v>53</v>
      </c>
      <c r="U3304" s="4">
        <v>56</v>
      </c>
      <c r="V3304" s="13">
        <v>45</v>
      </c>
      <c r="W3304" s="4">
        <v>56</v>
      </c>
      <c r="X3304" s="4">
        <v>54</v>
      </c>
      <c r="Y3304">
        <f t="shared" ca="1" si="624"/>
        <v>0</v>
      </c>
      <c r="Z3304">
        <f t="shared" ca="1" si="625"/>
        <v>0</v>
      </c>
    </row>
    <row r="3305" spans="2:26" x14ac:dyDescent="0.25">
      <c r="B3305" s="11">
        <f t="shared" si="626"/>
        <v>44699.208333325347</v>
      </c>
      <c r="C3305" s="1">
        <f t="shared" si="617"/>
        <v>5</v>
      </c>
      <c r="D3305" s="1">
        <f t="shared" si="618"/>
        <v>3</v>
      </c>
      <c r="E3305" s="12">
        <f t="shared" si="619"/>
        <v>6</v>
      </c>
      <c r="F3305" s="124" t="str">
        <f t="shared" si="620"/>
        <v>0</v>
      </c>
      <c r="G3305" s="1">
        <f ca="1">(OFFSET(O3305,0,MATCH(Customer!$J$6,'CDH &amp; HDH'!$P$11:$X$11,0)))</f>
        <v>44</v>
      </c>
      <c r="H3305" s="1" t="str">
        <f t="shared" si="621"/>
        <v>Cooling</v>
      </c>
      <c r="I3305" s="1">
        <f ca="1">OFFSET(IF($H3305="Cooling",Customer!$C$25,Customer!$C$52),E3305,D3305)</f>
        <v>78</v>
      </c>
      <c r="J3305" s="1">
        <f ca="1">OFFSET(IF($H3305="Cooling",Customer!$L$25,Customer!$L$52),$E3305,$D3305)</f>
        <v>80</v>
      </c>
      <c r="K3305" s="16">
        <f t="shared" ca="1" si="615"/>
        <v>0</v>
      </c>
      <c r="L3305" s="16">
        <f t="shared" ca="1" si="616"/>
        <v>0</v>
      </c>
      <c r="M3305" s="17">
        <f t="shared" si="622"/>
        <v>0</v>
      </c>
      <c r="N3305" s="17">
        <f t="shared" si="623"/>
        <v>0</v>
      </c>
      <c r="O3305" s="4"/>
      <c r="P3305" s="4">
        <v>57</v>
      </c>
      <c r="Q3305" s="4">
        <v>52</v>
      </c>
      <c r="R3305" s="4">
        <v>50</v>
      </c>
      <c r="S3305" s="4">
        <v>69</v>
      </c>
      <c r="T3305" s="4">
        <v>53</v>
      </c>
      <c r="U3305" s="4">
        <v>56</v>
      </c>
      <c r="V3305" s="13">
        <v>44</v>
      </c>
      <c r="W3305" s="4">
        <v>61</v>
      </c>
      <c r="X3305" s="4">
        <v>54</v>
      </c>
      <c r="Y3305">
        <f t="shared" ca="1" si="624"/>
        <v>0</v>
      </c>
      <c r="Z3305">
        <f t="shared" ca="1" si="625"/>
        <v>0</v>
      </c>
    </row>
    <row r="3306" spans="2:26" x14ac:dyDescent="0.25">
      <c r="B3306" s="11">
        <f t="shared" si="626"/>
        <v>44699.249999992011</v>
      </c>
      <c r="C3306" s="1">
        <f t="shared" si="617"/>
        <v>5</v>
      </c>
      <c r="D3306" s="1">
        <f t="shared" si="618"/>
        <v>3</v>
      </c>
      <c r="E3306" s="12">
        <f t="shared" si="619"/>
        <v>7</v>
      </c>
      <c r="F3306" s="124" t="str">
        <f t="shared" si="620"/>
        <v>0</v>
      </c>
      <c r="G3306" s="1">
        <f ca="1">(OFFSET(O3306,0,MATCH(Customer!$J$6,'CDH &amp; HDH'!$P$11:$X$11,0)))</f>
        <v>52</v>
      </c>
      <c r="H3306" s="1" t="str">
        <f t="shared" si="621"/>
        <v>Cooling</v>
      </c>
      <c r="I3306" s="1">
        <f ca="1">OFFSET(IF($H3306="Cooling",Customer!$C$25,Customer!$C$52),E3306,D3306)</f>
        <v>78</v>
      </c>
      <c r="J3306" s="1">
        <f ca="1">OFFSET(IF($H3306="Cooling",Customer!$L$25,Customer!$L$52),$E3306,$D3306)</f>
        <v>80</v>
      </c>
      <c r="K3306" s="16">
        <f t="shared" ca="1" si="615"/>
        <v>0</v>
      </c>
      <c r="L3306" s="16">
        <f t="shared" ca="1" si="616"/>
        <v>0</v>
      </c>
      <c r="M3306" s="17">
        <f t="shared" si="622"/>
        <v>0</v>
      </c>
      <c r="N3306" s="17">
        <f t="shared" si="623"/>
        <v>0</v>
      </c>
      <c r="O3306" s="4"/>
      <c r="P3306" s="4">
        <v>64</v>
      </c>
      <c r="Q3306" s="4">
        <v>51</v>
      </c>
      <c r="R3306" s="4">
        <v>51</v>
      </c>
      <c r="S3306" s="4">
        <v>72</v>
      </c>
      <c r="T3306" s="4">
        <v>53</v>
      </c>
      <c r="U3306" s="4">
        <v>57</v>
      </c>
      <c r="V3306" s="13">
        <v>52</v>
      </c>
      <c r="W3306" s="4">
        <v>63</v>
      </c>
      <c r="X3306" s="4">
        <v>54</v>
      </c>
      <c r="Y3306">
        <f t="shared" ca="1" si="624"/>
        <v>0</v>
      </c>
      <c r="Z3306">
        <f t="shared" ca="1" si="625"/>
        <v>0</v>
      </c>
    </row>
    <row r="3307" spans="2:26" x14ac:dyDescent="0.25">
      <c r="B3307" s="11">
        <f t="shared" si="626"/>
        <v>44699.291666658675</v>
      </c>
      <c r="C3307" s="1">
        <f t="shared" si="617"/>
        <v>5</v>
      </c>
      <c r="D3307" s="1">
        <f t="shared" si="618"/>
        <v>3</v>
      </c>
      <c r="E3307" s="12">
        <f t="shared" si="619"/>
        <v>8</v>
      </c>
      <c r="F3307" s="124" t="str">
        <f t="shared" si="620"/>
        <v>0</v>
      </c>
      <c r="G3307" s="1">
        <f ca="1">(OFFSET(O3307,0,MATCH(Customer!$J$6,'CDH &amp; HDH'!$P$11:$X$11,0)))</f>
        <v>58</v>
      </c>
      <c r="H3307" s="1" t="str">
        <f t="shared" si="621"/>
        <v>Cooling</v>
      </c>
      <c r="I3307" s="1">
        <f ca="1">OFFSET(IF($H3307="Cooling",Customer!$C$25,Customer!$C$52),E3307,D3307)</f>
        <v>72</v>
      </c>
      <c r="J3307" s="1">
        <f ca="1">OFFSET(IF($H3307="Cooling",Customer!$L$25,Customer!$L$52),$E3307,$D3307)</f>
        <v>77</v>
      </c>
      <c r="K3307" s="16">
        <f t="shared" ca="1" si="615"/>
        <v>0</v>
      </c>
      <c r="L3307" s="16">
        <f t="shared" ca="1" si="616"/>
        <v>0</v>
      </c>
      <c r="M3307" s="17">
        <f t="shared" si="622"/>
        <v>0</v>
      </c>
      <c r="N3307" s="17">
        <f t="shared" si="623"/>
        <v>0</v>
      </c>
      <c r="O3307" s="4"/>
      <c r="P3307" s="4">
        <v>72</v>
      </c>
      <c r="Q3307" s="4">
        <v>51</v>
      </c>
      <c r="R3307" s="4">
        <v>52</v>
      </c>
      <c r="S3307" s="4">
        <v>75</v>
      </c>
      <c r="T3307" s="4">
        <v>52</v>
      </c>
      <c r="U3307" s="4">
        <v>58</v>
      </c>
      <c r="V3307" s="13">
        <v>58</v>
      </c>
      <c r="W3307" s="4">
        <v>68</v>
      </c>
      <c r="X3307" s="4">
        <v>54</v>
      </c>
      <c r="Y3307">
        <f t="shared" ca="1" si="624"/>
        <v>0</v>
      </c>
      <c r="Z3307">
        <f t="shared" ca="1" si="625"/>
        <v>0</v>
      </c>
    </row>
    <row r="3308" spans="2:26" x14ac:dyDescent="0.25">
      <c r="B3308" s="11">
        <f t="shared" si="626"/>
        <v>44699.333333325339</v>
      </c>
      <c r="C3308" s="1">
        <f t="shared" si="617"/>
        <v>5</v>
      </c>
      <c r="D3308" s="1">
        <f t="shared" si="618"/>
        <v>3</v>
      </c>
      <c r="E3308" s="12">
        <f t="shared" si="619"/>
        <v>9</v>
      </c>
      <c r="F3308" s="124" t="str">
        <f t="shared" si="620"/>
        <v>0</v>
      </c>
      <c r="G3308" s="1">
        <f ca="1">(OFFSET(O3308,0,MATCH(Customer!$J$6,'CDH &amp; HDH'!$P$11:$X$11,0)))</f>
        <v>63</v>
      </c>
      <c r="H3308" s="1" t="str">
        <f t="shared" si="621"/>
        <v>Cooling</v>
      </c>
      <c r="I3308" s="1">
        <f ca="1">OFFSET(IF($H3308="Cooling",Customer!$C$25,Customer!$C$52),E3308,D3308)</f>
        <v>72</v>
      </c>
      <c r="J3308" s="1">
        <f ca="1">OFFSET(IF($H3308="Cooling",Customer!$L$25,Customer!$L$52),$E3308,$D3308)</f>
        <v>77</v>
      </c>
      <c r="K3308" s="16">
        <f t="shared" ca="1" si="615"/>
        <v>0</v>
      </c>
      <c r="L3308" s="16">
        <f t="shared" ca="1" si="616"/>
        <v>0</v>
      </c>
      <c r="M3308" s="17">
        <f t="shared" si="622"/>
        <v>0</v>
      </c>
      <c r="N3308" s="17">
        <f t="shared" si="623"/>
        <v>0</v>
      </c>
      <c r="O3308" s="4"/>
      <c r="P3308" s="4">
        <v>77</v>
      </c>
      <c r="Q3308" s="4">
        <v>52</v>
      </c>
      <c r="R3308" s="4">
        <v>52</v>
      </c>
      <c r="S3308" s="4">
        <v>76</v>
      </c>
      <c r="T3308" s="4">
        <v>54</v>
      </c>
      <c r="U3308" s="4">
        <v>59</v>
      </c>
      <c r="V3308" s="13">
        <v>63</v>
      </c>
      <c r="W3308" s="4">
        <v>72</v>
      </c>
      <c r="X3308" s="4">
        <v>56</v>
      </c>
      <c r="Y3308">
        <f t="shared" ca="1" si="624"/>
        <v>0</v>
      </c>
      <c r="Z3308">
        <f t="shared" ca="1" si="625"/>
        <v>0</v>
      </c>
    </row>
    <row r="3309" spans="2:26" x14ac:dyDescent="0.25">
      <c r="B3309" s="11">
        <f t="shared" si="626"/>
        <v>44699.374999992004</v>
      </c>
      <c r="C3309" s="1">
        <f t="shared" si="617"/>
        <v>5</v>
      </c>
      <c r="D3309" s="1">
        <f t="shared" si="618"/>
        <v>3</v>
      </c>
      <c r="E3309" s="12">
        <f t="shared" si="619"/>
        <v>10</v>
      </c>
      <c r="F3309" s="124" t="str">
        <f t="shared" si="620"/>
        <v>0</v>
      </c>
      <c r="G3309" s="1">
        <f ca="1">(OFFSET(O3309,0,MATCH(Customer!$J$6,'CDH &amp; HDH'!$P$11:$X$11,0)))</f>
        <v>67</v>
      </c>
      <c r="H3309" s="1" t="str">
        <f t="shared" si="621"/>
        <v>Cooling</v>
      </c>
      <c r="I3309" s="1">
        <f ca="1">OFFSET(IF($H3309="Cooling",Customer!$C$25,Customer!$C$52),E3309,D3309)</f>
        <v>72</v>
      </c>
      <c r="J3309" s="1">
        <f ca="1">OFFSET(IF($H3309="Cooling",Customer!$L$25,Customer!$L$52),$E3309,$D3309)</f>
        <v>77</v>
      </c>
      <c r="K3309" s="16">
        <f t="shared" ca="1" si="615"/>
        <v>0</v>
      </c>
      <c r="L3309" s="16">
        <f t="shared" ca="1" si="616"/>
        <v>0</v>
      </c>
      <c r="M3309" s="17">
        <f t="shared" si="622"/>
        <v>0</v>
      </c>
      <c r="N3309" s="17">
        <f t="shared" si="623"/>
        <v>0</v>
      </c>
      <c r="O3309" s="4"/>
      <c r="P3309" s="4">
        <v>82</v>
      </c>
      <c r="Q3309" s="4">
        <v>53</v>
      </c>
      <c r="R3309" s="4">
        <v>53</v>
      </c>
      <c r="S3309" s="4">
        <v>79</v>
      </c>
      <c r="T3309" s="4">
        <v>57</v>
      </c>
      <c r="U3309" s="4">
        <v>59</v>
      </c>
      <c r="V3309" s="13">
        <v>67</v>
      </c>
      <c r="W3309" s="4">
        <v>75</v>
      </c>
      <c r="X3309" s="4">
        <v>56</v>
      </c>
      <c r="Y3309">
        <f t="shared" ca="1" si="624"/>
        <v>0</v>
      </c>
      <c r="Z3309">
        <f t="shared" ca="1" si="625"/>
        <v>0</v>
      </c>
    </row>
    <row r="3310" spans="2:26" x14ac:dyDescent="0.25">
      <c r="B3310" s="11">
        <f t="shared" si="626"/>
        <v>44699.416666658668</v>
      </c>
      <c r="C3310" s="1">
        <f t="shared" si="617"/>
        <v>5</v>
      </c>
      <c r="D3310" s="1">
        <f t="shared" si="618"/>
        <v>3</v>
      </c>
      <c r="E3310" s="12">
        <f t="shared" si="619"/>
        <v>11</v>
      </c>
      <c r="F3310" s="124" t="str">
        <f t="shared" si="620"/>
        <v>0</v>
      </c>
      <c r="G3310" s="1">
        <f ca="1">(OFFSET(O3310,0,MATCH(Customer!$J$6,'CDH &amp; HDH'!$P$11:$X$11,0)))</f>
        <v>69</v>
      </c>
      <c r="H3310" s="1" t="str">
        <f t="shared" si="621"/>
        <v>Cooling</v>
      </c>
      <c r="I3310" s="1">
        <f ca="1">OFFSET(IF($H3310="Cooling",Customer!$C$25,Customer!$C$52),E3310,D3310)</f>
        <v>72</v>
      </c>
      <c r="J3310" s="1">
        <f ca="1">OFFSET(IF($H3310="Cooling",Customer!$L$25,Customer!$L$52),$E3310,$D3310)</f>
        <v>77</v>
      </c>
      <c r="K3310" s="16">
        <f t="shared" ca="1" si="615"/>
        <v>0</v>
      </c>
      <c r="L3310" s="16">
        <f t="shared" ca="1" si="616"/>
        <v>0</v>
      </c>
      <c r="M3310" s="17">
        <f t="shared" si="622"/>
        <v>0</v>
      </c>
      <c r="N3310" s="17">
        <f t="shared" si="623"/>
        <v>0</v>
      </c>
      <c r="O3310" s="4"/>
      <c r="P3310" s="4">
        <v>84</v>
      </c>
      <c r="Q3310" s="4">
        <v>54</v>
      </c>
      <c r="R3310" s="4">
        <v>54</v>
      </c>
      <c r="S3310" s="4">
        <v>81</v>
      </c>
      <c r="T3310" s="4">
        <v>57</v>
      </c>
      <c r="U3310" s="4">
        <v>60</v>
      </c>
      <c r="V3310" s="13">
        <v>69</v>
      </c>
      <c r="W3310" s="4">
        <v>79</v>
      </c>
      <c r="X3310" s="4">
        <v>57</v>
      </c>
      <c r="Y3310">
        <f t="shared" ca="1" si="624"/>
        <v>0</v>
      </c>
      <c r="Z3310">
        <f t="shared" ca="1" si="625"/>
        <v>0</v>
      </c>
    </row>
    <row r="3311" spans="2:26" x14ac:dyDescent="0.25">
      <c r="B3311" s="11">
        <f t="shared" si="626"/>
        <v>44699.458333325332</v>
      </c>
      <c r="C3311" s="1">
        <f t="shared" si="617"/>
        <v>5</v>
      </c>
      <c r="D3311" s="1">
        <f t="shared" si="618"/>
        <v>3</v>
      </c>
      <c r="E3311" s="12">
        <f t="shared" si="619"/>
        <v>12</v>
      </c>
      <c r="F3311" s="124" t="str">
        <f t="shared" si="620"/>
        <v>0</v>
      </c>
      <c r="G3311" s="1">
        <f ca="1">(OFFSET(O3311,0,MATCH(Customer!$J$6,'CDH &amp; HDH'!$P$11:$X$11,0)))</f>
        <v>70</v>
      </c>
      <c r="H3311" s="1" t="str">
        <f t="shared" si="621"/>
        <v>Cooling</v>
      </c>
      <c r="I3311" s="1">
        <f ca="1">OFFSET(IF($H3311="Cooling",Customer!$C$25,Customer!$C$52),E3311,D3311)</f>
        <v>72</v>
      </c>
      <c r="J3311" s="1">
        <f ca="1">OFFSET(IF($H3311="Cooling",Customer!$L$25,Customer!$L$52),$E3311,$D3311)</f>
        <v>77</v>
      </c>
      <c r="K3311" s="16">
        <f t="shared" ca="1" si="615"/>
        <v>0</v>
      </c>
      <c r="L3311" s="16">
        <f t="shared" ca="1" si="616"/>
        <v>0</v>
      </c>
      <c r="M3311" s="17">
        <f t="shared" si="622"/>
        <v>0</v>
      </c>
      <c r="N3311" s="17">
        <f t="shared" si="623"/>
        <v>0</v>
      </c>
      <c r="O3311" s="4"/>
      <c r="P3311" s="4">
        <v>86</v>
      </c>
      <c r="Q3311" s="4">
        <v>56</v>
      </c>
      <c r="R3311" s="4">
        <v>56</v>
      </c>
      <c r="S3311" s="4">
        <v>76</v>
      </c>
      <c r="T3311" s="4">
        <v>62</v>
      </c>
      <c r="U3311" s="4">
        <v>60</v>
      </c>
      <c r="V3311" s="13">
        <v>70</v>
      </c>
      <c r="W3311" s="4">
        <v>83</v>
      </c>
      <c r="X3311" s="4">
        <v>58</v>
      </c>
      <c r="Y3311">
        <f t="shared" ca="1" si="624"/>
        <v>0</v>
      </c>
      <c r="Z3311">
        <f t="shared" ca="1" si="625"/>
        <v>0</v>
      </c>
    </row>
    <row r="3312" spans="2:26" x14ac:dyDescent="0.25">
      <c r="B3312" s="11">
        <f t="shared" si="626"/>
        <v>44699.499999991996</v>
      </c>
      <c r="C3312" s="1">
        <f t="shared" si="617"/>
        <v>5</v>
      </c>
      <c r="D3312" s="1">
        <f t="shared" si="618"/>
        <v>3</v>
      </c>
      <c r="E3312" s="12">
        <f t="shared" si="619"/>
        <v>13</v>
      </c>
      <c r="F3312" s="124" t="str">
        <f t="shared" si="620"/>
        <v>0</v>
      </c>
      <c r="G3312" s="1">
        <f ca="1">(OFFSET(O3312,0,MATCH(Customer!$J$6,'CDH &amp; HDH'!$P$11:$X$11,0)))</f>
        <v>72</v>
      </c>
      <c r="H3312" s="1" t="str">
        <f t="shared" si="621"/>
        <v>Cooling</v>
      </c>
      <c r="I3312" s="1">
        <f ca="1">OFFSET(IF($H3312="Cooling",Customer!$C$25,Customer!$C$52),E3312,D3312)</f>
        <v>72</v>
      </c>
      <c r="J3312" s="1">
        <f ca="1">OFFSET(IF($H3312="Cooling",Customer!$L$25,Customer!$L$52),$E3312,$D3312)</f>
        <v>77</v>
      </c>
      <c r="K3312" s="16">
        <f t="shared" ca="1" si="615"/>
        <v>0</v>
      </c>
      <c r="L3312" s="16">
        <f t="shared" ca="1" si="616"/>
        <v>0</v>
      </c>
      <c r="M3312" s="17">
        <f t="shared" si="622"/>
        <v>0</v>
      </c>
      <c r="N3312" s="17">
        <f t="shared" si="623"/>
        <v>0</v>
      </c>
      <c r="O3312" s="4"/>
      <c r="P3312" s="4">
        <v>87</v>
      </c>
      <c r="Q3312" s="4">
        <v>56</v>
      </c>
      <c r="R3312" s="4">
        <v>57</v>
      </c>
      <c r="S3312" s="4">
        <v>76</v>
      </c>
      <c r="T3312" s="4">
        <v>60</v>
      </c>
      <c r="U3312" s="4">
        <v>61</v>
      </c>
      <c r="V3312" s="13">
        <v>72</v>
      </c>
      <c r="W3312" s="4">
        <v>82</v>
      </c>
      <c r="X3312" s="4">
        <v>59</v>
      </c>
      <c r="Y3312">
        <f t="shared" ca="1" si="624"/>
        <v>0</v>
      </c>
      <c r="Z3312">
        <f t="shared" ca="1" si="625"/>
        <v>0</v>
      </c>
    </row>
    <row r="3313" spans="2:26" x14ac:dyDescent="0.25">
      <c r="B3313" s="11">
        <f t="shared" si="626"/>
        <v>44699.541666658661</v>
      </c>
      <c r="C3313" s="1">
        <f t="shared" si="617"/>
        <v>5</v>
      </c>
      <c r="D3313" s="1">
        <f t="shared" si="618"/>
        <v>3</v>
      </c>
      <c r="E3313" s="12">
        <f t="shared" si="619"/>
        <v>14</v>
      </c>
      <c r="F3313" s="124" t="str">
        <f t="shared" si="620"/>
        <v>0</v>
      </c>
      <c r="G3313" s="1">
        <f ca="1">(OFFSET(O3313,0,MATCH(Customer!$J$6,'CDH &amp; HDH'!$P$11:$X$11,0)))</f>
        <v>74</v>
      </c>
      <c r="H3313" s="1" t="str">
        <f t="shared" si="621"/>
        <v>Cooling</v>
      </c>
      <c r="I3313" s="1">
        <f ca="1">OFFSET(IF($H3313="Cooling",Customer!$C$25,Customer!$C$52),E3313,D3313)</f>
        <v>72</v>
      </c>
      <c r="J3313" s="1">
        <f ca="1">OFFSET(IF($H3313="Cooling",Customer!$L$25,Customer!$L$52),$E3313,$D3313)</f>
        <v>77</v>
      </c>
      <c r="K3313" s="16">
        <f t="shared" ca="1" si="615"/>
        <v>2</v>
      </c>
      <c r="L3313" s="16">
        <f t="shared" ca="1" si="616"/>
        <v>0</v>
      </c>
      <c r="M3313" s="17">
        <f t="shared" si="622"/>
        <v>0</v>
      </c>
      <c r="N3313" s="17">
        <f t="shared" si="623"/>
        <v>0</v>
      </c>
      <c r="O3313" s="4"/>
      <c r="P3313" s="4">
        <v>88</v>
      </c>
      <c r="Q3313" s="4">
        <v>57</v>
      </c>
      <c r="R3313" s="4">
        <v>57</v>
      </c>
      <c r="S3313" s="4">
        <v>77</v>
      </c>
      <c r="T3313" s="4">
        <v>63</v>
      </c>
      <c r="U3313" s="4">
        <v>61</v>
      </c>
      <c r="V3313" s="13">
        <v>74</v>
      </c>
      <c r="W3313" s="4">
        <v>78</v>
      </c>
      <c r="X3313" s="4">
        <v>59</v>
      </c>
      <c r="Y3313">
        <f t="shared" ca="1" si="624"/>
        <v>864</v>
      </c>
      <c r="Z3313">
        <f t="shared" ca="1" si="625"/>
        <v>0</v>
      </c>
    </row>
    <row r="3314" spans="2:26" x14ac:dyDescent="0.25">
      <c r="B3314" s="11">
        <f t="shared" si="626"/>
        <v>44699.583333325325</v>
      </c>
      <c r="C3314" s="1">
        <f t="shared" si="617"/>
        <v>5</v>
      </c>
      <c r="D3314" s="1">
        <f t="shared" si="618"/>
        <v>3</v>
      </c>
      <c r="E3314" s="12">
        <f t="shared" si="619"/>
        <v>15</v>
      </c>
      <c r="F3314" s="124" t="str">
        <f t="shared" si="620"/>
        <v>0</v>
      </c>
      <c r="G3314" s="1">
        <f ca="1">(OFFSET(O3314,0,MATCH(Customer!$J$6,'CDH &amp; HDH'!$P$11:$X$11,0)))</f>
        <v>74</v>
      </c>
      <c r="H3314" s="1" t="str">
        <f t="shared" si="621"/>
        <v>Cooling</v>
      </c>
      <c r="I3314" s="1">
        <f ca="1">OFFSET(IF($H3314="Cooling",Customer!$C$25,Customer!$C$52),E3314,D3314)</f>
        <v>72</v>
      </c>
      <c r="J3314" s="1">
        <f ca="1">OFFSET(IF($H3314="Cooling",Customer!$L$25,Customer!$L$52),$E3314,$D3314)</f>
        <v>77</v>
      </c>
      <c r="K3314" s="16">
        <f t="shared" ca="1" si="615"/>
        <v>2</v>
      </c>
      <c r="L3314" s="16">
        <f t="shared" ca="1" si="616"/>
        <v>0</v>
      </c>
      <c r="M3314" s="17">
        <f t="shared" si="622"/>
        <v>0</v>
      </c>
      <c r="N3314" s="17">
        <f t="shared" si="623"/>
        <v>0</v>
      </c>
      <c r="O3314" s="4"/>
      <c r="P3314" s="4">
        <v>85</v>
      </c>
      <c r="Q3314" s="4">
        <v>57</v>
      </c>
      <c r="R3314" s="4">
        <v>58</v>
      </c>
      <c r="S3314" s="4">
        <v>77</v>
      </c>
      <c r="T3314" s="4">
        <v>61</v>
      </c>
      <c r="U3314" s="4">
        <v>61</v>
      </c>
      <c r="V3314" s="13">
        <v>74</v>
      </c>
      <c r="W3314" s="4">
        <v>67</v>
      </c>
      <c r="X3314" s="4">
        <v>59</v>
      </c>
      <c r="Y3314">
        <f t="shared" ca="1" si="624"/>
        <v>864</v>
      </c>
      <c r="Z3314">
        <f t="shared" ca="1" si="625"/>
        <v>0</v>
      </c>
    </row>
    <row r="3315" spans="2:26" x14ac:dyDescent="0.25">
      <c r="B3315" s="11">
        <f t="shared" si="626"/>
        <v>44699.624999991989</v>
      </c>
      <c r="C3315" s="1">
        <f t="shared" si="617"/>
        <v>5</v>
      </c>
      <c r="D3315" s="1">
        <f t="shared" si="618"/>
        <v>3</v>
      </c>
      <c r="E3315" s="12">
        <f t="shared" si="619"/>
        <v>16</v>
      </c>
      <c r="F3315" s="124" t="str">
        <f t="shared" si="620"/>
        <v>0</v>
      </c>
      <c r="G3315" s="1">
        <f ca="1">(OFFSET(O3315,0,MATCH(Customer!$J$6,'CDH &amp; HDH'!$P$11:$X$11,0)))</f>
        <v>75</v>
      </c>
      <c r="H3315" s="1" t="str">
        <f t="shared" si="621"/>
        <v>Cooling</v>
      </c>
      <c r="I3315" s="1">
        <f ca="1">OFFSET(IF($H3315="Cooling",Customer!$C$25,Customer!$C$52),E3315,D3315)</f>
        <v>72</v>
      </c>
      <c r="J3315" s="1">
        <f ca="1">OFFSET(IF($H3315="Cooling",Customer!$L$25,Customer!$L$52),$E3315,$D3315)</f>
        <v>77</v>
      </c>
      <c r="K3315" s="16">
        <f t="shared" ca="1" si="615"/>
        <v>3</v>
      </c>
      <c r="L3315" s="16">
        <f t="shared" ca="1" si="616"/>
        <v>0</v>
      </c>
      <c r="M3315" s="17">
        <f t="shared" si="622"/>
        <v>0</v>
      </c>
      <c r="N3315" s="17">
        <f t="shared" si="623"/>
        <v>0</v>
      </c>
      <c r="O3315" s="4"/>
      <c r="P3315" s="4">
        <v>74</v>
      </c>
      <c r="Q3315" s="4">
        <v>57</v>
      </c>
      <c r="R3315" s="4">
        <v>58</v>
      </c>
      <c r="S3315" s="4">
        <v>78</v>
      </c>
      <c r="T3315" s="4">
        <v>60</v>
      </c>
      <c r="U3315" s="4">
        <v>61</v>
      </c>
      <c r="V3315" s="13">
        <v>75</v>
      </c>
      <c r="W3315" s="4">
        <v>69</v>
      </c>
      <c r="X3315" s="4">
        <v>60</v>
      </c>
      <c r="Y3315">
        <f t="shared" ca="1" si="624"/>
        <v>1296</v>
      </c>
      <c r="Z3315">
        <f t="shared" ca="1" si="625"/>
        <v>0</v>
      </c>
    </row>
    <row r="3316" spans="2:26" x14ac:dyDescent="0.25">
      <c r="B3316" s="11">
        <f t="shared" si="626"/>
        <v>44699.666666658653</v>
      </c>
      <c r="C3316" s="1">
        <f t="shared" si="617"/>
        <v>5</v>
      </c>
      <c r="D3316" s="1">
        <f t="shared" si="618"/>
        <v>3</v>
      </c>
      <c r="E3316" s="12">
        <f t="shared" si="619"/>
        <v>17</v>
      </c>
      <c r="F3316" s="124" t="str">
        <f t="shared" si="620"/>
        <v>0</v>
      </c>
      <c r="G3316" s="1">
        <f ca="1">(OFFSET(O3316,0,MATCH(Customer!$J$6,'CDH &amp; HDH'!$P$11:$X$11,0)))</f>
        <v>74</v>
      </c>
      <c r="H3316" s="1" t="str">
        <f t="shared" si="621"/>
        <v>Cooling</v>
      </c>
      <c r="I3316" s="1">
        <f ca="1">OFFSET(IF($H3316="Cooling",Customer!$C$25,Customer!$C$52),E3316,D3316)</f>
        <v>72</v>
      </c>
      <c r="J3316" s="1">
        <f ca="1">OFFSET(IF($H3316="Cooling",Customer!$L$25,Customer!$L$52),$E3316,$D3316)</f>
        <v>77</v>
      </c>
      <c r="K3316" s="16">
        <f t="shared" ca="1" si="615"/>
        <v>2</v>
      </c>
      <c r="L3316" s="16">
        <f t="shared" ca="1" si="616"/>
        <v>0</v>
      </c>
      <c r="M3316" s="17">
        <f t="shared" si="622"/>
        <v>0</v>
      </c>
      <c r="N3316" s="17">
        <f t="shared" si="623"/>
        <v>0</v>
      </c>
      <c r="O3316" s="4"/>
      <c r="P3316" s="4">
        <v>74</v>
      </c>
      <c r="Q3316" s="4">
        <v>57</v>
      </c>
      <c r="R3316" s="4">
        <v>59</v>
      </c>
      <c r="S3316" s="4">
        <v>77</v>
      </c>
      <c r="T3316" s="4">
        <v>57</v>
      </c>
      <c r="U3316" s="4">
        <v>61</v>
      </c>
      <c r="V3316" s="13">
        <v>74</v>
      </c>
      <c r="W3316" s="4">
        <v>68</v>
      </c>
      <c r="X3316" s="4">
        <v>61</v>
      </c>
      <c r="Y3316">
        <f t="shared" ca="1" si="624"/>
        <v>864</v>
      </c>
      <c r="Z3316">
        <f t="shared" ca="1" si="625"/>
        <v>0</v>
      </c>
    </row>
    <row r="3317" spans="2:26" x14ac:dyDescent="0.25">
      <c r="B3317" s="11">
        <f t="shared" si="626"/>
        <v>44699.708333325318</v>
      </c>
      <c r="C3317" s="1">
        <f t="shared" si="617"/>
        <v>5</v>
      </c>
      <c r="D3317" s="1">
        <f t="shared" si="618"/>
        <v>3</v>
      </c>
      <c r="E3317" s="12">
        <f t="shared" si="619"/>
        <v>18</v>
      </c>
      <c r="F3317" s="124" t="str">
        <f t="shared" si="620"/>
        <v>0</v>
      </c>
      <c r="G3317" s="1">
        <f ca="1">(OFFSET(O3317,0,MATCH(Customer!$J$6,'CDH &amp; HDH'!$P$11:$X$11,0)))</f>
        <v>74</v>
      </c>
      <c r="H3317" s="1" t="str">
        <f t="shared" si="621"/>
        <v>Cooling</v>
      </c>
      <c r="I3317" s="1">
        <f ca="1">OFFSET(IF($H3317="Cooling",Customer!$C$25,Customer!$C$52),E3317,D3317)</f>
        <v>72</v>
      </c>
      <c r="J3317" s="1">
        <f ca="1">OFFSET(IF($H3317="Cooling",Customer!$L$25,Customer!$L$52),$E3317,$D3317)</f>
        <v>77</v>
      </c>
      <c r="K3317" s="16">
        <f t="shared" ca="1" si="615"/>
        <v>2</v>
      </c>
      <c r="L3317" s="16">
        <f t="shared" ca="1" si="616"/>
        <v>0</v>
      </c>
      <c r="M3317" s="17">
        <f t="shared" si="622"/>
        <v>0</v>
      </c>
      <c r="N3317" s="17">
        <f t="shared" si="623"/>
        <v>0</v>
      </c>
      <c r="O3317" s="4"/>
      <c r="P3317" s="4">
        <v>72</v>
      </c>
      <c r="Q3317" s="4">
        <v>57</v>
      </c>
      <c r="R3317" s="4">
        <v>59</v>
      </c>
      <c r="S3317" s="4">
        <v>79</v>
      </c>
      <c r="T3317" s="4">
        <v>55</v>
      </c>
      <c r="U3317" s="4">
        <v>61</v>
      </c>
      <c r="V3317" s="13">
        <v>74</v>
      </c>
      <c r="W3317" s="4">
        <v>67</v>
      </c>
      <c r="X3317" s="4">
        <v>61</v>
      </c>
      <c r="Y3317">
        <f t="shared" ca="1" si="624"/>
        <v>864</v>
      </c>
      <c r="Z3317">
        <f t="shared" ca="1" si="625"/>
        <v>0</v>
      </c>
    </row>
    <row r="3318" spans="2:26" x14ac:dyDescent="0.25">
      <c r="B3318" s="11">
        <f t="shared" si="626"/>
        <v>44699.749999991982</v>
      </c>
      <c r="C3318" s="1">
        <f t="shared" si="617"/>
        <v>5</v>
      </c>
      <c r="D3318" s="1">
        <f t="shared" si="618"/>
        <v>3</v>
      </c>
      <c r="E3318" s="12">
        <f t="shared" si="619"/>
        <v>19</v>
      </c>
      <c r="F3318" s="124" t="str">
        <f t="shared" si="620"/>
        <v>0</v>
      </c>
      <c r="G3318" s="1">
        <f ca="1">(OFFSET(O3318,0,MATCH(Customer!$J$6,'CDH &amp; HDH'!$P$11:$X$11,0)))</f>
        <v>72</v>
      </c>
      <c r="H3318" s="1" t="str">
        <f t="shared" si="621"/>
        <v>Cooling</v>
      </c>
      <c r="I3318" s="1">
        <f ca="1">OFFSET(IF($H3318="Cooling",Customer!$C$25,Customer!$C$52),E3318,D3318)</f>
        <v>78</v>
      </c>
      <c r="J3318" s="1">
        <f ca="1">OFFSET(IF($H3318="Cooling",Customer!$L$25,Customer!$L$52),$E3318,$D3318)</f>
        <v>80</v>
      </c>
      <c r="K3318" s="16">
        <f t="shared" ca="1" si="615"/>
        <v>0</v>
      </c>
      <c r="L3318" s="16">
        <f t="shared" ca="1" si="616"/>
        <v>0</v>
      </c>
      <c r="M3318" s="17">
        <f t="shared" si="622"/>
        <v>0</v>
      </c>
      <c r="N3318" s="17">
        <f t="shared" si="623"/>
        <v>0</v>
      </c>
      <c r="O3318" s="4"/>
      <c r="P3318" s="4">
        <v>69</v>
      </c>
      <c r="Q3318" s="4">
        <v>57</v>
      </c>
      <c r="R3318" s="4">
        <v>60</v>
      </c>
      <c r="S3318" s="4">
        <v>64</v>
      </c>
      <c r="T3318" s="4">
        <v>54</v>
      </c>
      <c r="U3318" s="4">
        <v>61</v>
      </c>
      <c r="V3318" s="13">
        <v>72</v>
      </c>
      <c r="W3318" s="4">
        <v>63</v>
      </c>
      <c r="X3318" s="4">
        <v>61</v>
      </c>
      <c r="Y3318">
        <f t="shared" ca="1" si="624"/>
        <v>0</v>
      </c>
      <c r="Z3318">
        <f t="shared" ca="1" si="625"/>
        <v>0</v>
      </c>
    </row>
    <row r="3319" spans="2:26" x14ac:dyDescent="0.25">
      <c r="B3319" s="11">
        <f t="shared" si="626"/>
        <v>44699.791666658646</v>
      </c>
      <c r="C3319" s="1">
        <f t="shared" si="617"/>
        <v>5</v>
      </c>
      <c r="D3319" s="1">
        <f t="shared" si="618"/>
        <v>3</v>
      </c>
      <c r="E3319" s="12">
        <f t="shared" si="619"/>
        <v>20</v>
      </c>
      <c r="F3319" s="124" t="str">
        <f t="shared" si="620"/>
        <v>0</v>
      </c>
      <c r="G3319" s="1">
        <f ca="1">(OFFSET(O3319,0,MATCH(Customer!$J$6,'CDH &amp; HDH'!$P$11:$X$11,0)))</f>
        <v>69</v>
      </c>
      <c r="H3319" s="1" t="str">
        <f t="shared" si="621"/>
        <v>Cooling</v>
      </c>
      <c r="I3319" s="1">
        <f ca="1">OFFSET(IF($H3319="Cooling",Customer!$C$25,Customer!$C$52),E3319,D3319)</f>
        <v>78</v>
      </c>
      <c r="J3319" s="1">
        <f ca="1">OFFSET(IF($H3319="Cooling",Customer!$L$25,Customer!$L$52),$E3319,$D3319)</f>
        <v>80</v>
      </c>
      <c r="K3319" s="16">
        <f t="shared" ca="1" si="615"/>
        <v>0</v>
      </c>
      <c r="L3319" s="16">
        <f t="shared" ca="1" si="616"/>
        <v>0</v>
      </c>
      <c r="M3319" s="17">
        <f t="shared" si="622"/>
        <v>0</v>
      </c>
      <c r="N3319" s="17">
        <f t="shared" si="623"/>
        <v>0</v>
      </c>
      <c r="O3319" s="4"/>
      <c r="P3319" s="4">
        <v>60</v>
      </c>
      <c r="Q3319" s="4">
        <v>56</v>
      </c>
      <c r="R3319" s="4">
        <v>59</v>
      </c>
      <c r="S3319" s="4">
        <v>66</v>
      </c>
      <c r="T3319" s="4">
        <v>52</v>
      </c>
      <c r="U3319" s="4">
        <v>61</v>
      </c>
      <c r="V3319" s="13">
        <v>69</v>
      </c>
      <c r="W3319" s="4">
        <v>62</v>
      </c>
      <c r="X3319" s="4">
        <v>62</v>
      </c>
      <c r="Y3319">
        <f t="shared" ca="1" si="624"/>
        <v>0</v>
      </c>
      <c r="Z3319">
        <f t="shared" ca="1" si="625"/>
        <v>0</v>
      </c>
    </row>
    <row r="3320" spans="2:26" x14ac:dyDescent="0.25">
      <c r="B3320" s="11">
        <f t="shared" si="626"/>
        <v>44699.83333332531</v>
      </c>
      <c r="C3320" s="1">
        <f t="shared" si="617"/>
        <v>5</v>
      </c>
      <c r="D3320" s="1">
        <f t="shared" si="618"/>
        <v>3</v>
      </c>
      <c r="E3320" s="12">
        <f t="shared" si="619"/>
        <v>21</v>
      </c>
      <c r="F3320" s="124" t="str">
        <f t="shared" si="620"/>
        <v>0</v>
      </c>
      <c r="G3320" s="1">
        <f ca="1">(OFFSET(O3320,0,MATCH(Customer!$J$6,'CDH &amp; HDH'!$P$11:$X$11,0)))</f>
        <v>67</v>
      </c>
      <c r="H3320" s="1" t="str">
        <f t="shared" si="621"/>
        <v>Cooling</v>
      </c>
      <c r="I3320" s="1">
        <f ca="1">OFFSET(IF($H3320="Cooling",Customer!$C$25,Customer!$C$52),E3320,D3320)</f>
        <v>78</v>
      </c>
      <c r="J3320" s="1">
        <f ca="1">OFFSET(IF($H3320="Cooling",Customer!$L$25,Customer!$L$52),$E3320,$D3320)</f>
        <v>80</v>
      </c>
      <c r="K3320" s="16">
        <f t="shared" ca="1" si="615"/>
        <v>0</v>
      </c>
      <c r="L3320" s="16">
        <f t="shared" ca="1" si="616"/>
        <v>0</v>
      </c>
      <c r="M3320" s="17">
        <f t="shared" si="622"/>
        <v>0</v>
      </c>
      <c r="N3320" s="17">
        <f t="shared" si="623"/>
        <v>0</v>
      </c>
      <c r="O3320" s="4"/>
      <c r="P3320" s="4">
        <v>60</v>
      </c>
      <c r="Q3320" s="4">
        <v>56</v>
      </c>
      <c r="R3320" s="4">
        <v>58</v>
      </c>
      <c r="S3320" s="4">
        <v>66</v>
      </c>
      <c r="T3320" s="4">
        <v>50</v>
      </c>
      <c r="U3320" s="4">
        <v>61</v>
      </c>
      <c r="V3320" s="13">
        <v>67</v>
      </c>
      <c r="W3320" s="4">
        <v>62</v>
      </c>
      <c r="X3320" s="4">
        <v>62</v>
      </c>
      <c r="Y3320">
        <f t="shared" ca="1" si="624"/>
        <v>0</v>
      </c>
      <c r="Z3320">
        <f t="shared" ca="1" si="625"/>
        <v>0</v>
      </c>
    </row>
    <row r="3321" spans="2:26" x14ac:dyDescent="0.25">
      <c r="B3321" s="11">
        <f t="shared" si="626"/>
        <v>44699.874999991975</v>
      </c>
      <c r="C3321" s="1">
        <f t="shared" si="617"/>
        <v>5</v>
      </c>
      <c r="D3321" s="1">
        <f t="shared" si="618"/>
        <v>3</v>
      </c>
      <c r="E3321" s="12">
        <f t="shared" si="619"/>
        <v>22</v>
      </c>
      <c r="F3321" s="124" t="str">
        <f t="shared" si="620"/>
        <v>0</v>
      </c>
      <c r="G3321" s="1">
        <f ca="1">(OFFSET(O3321,0,MATCH(Customer!$J$6,'CDH &amp; HDH'!$P$11:$X$11,0)))</f>
        <v>62</v>
      </c>
      <c r="H3321" s="1" t="str">
        <f t="shared" si="621"/>
        <v>Cooling</v>
      </c>
      <c r="I3321" s="1">
        <f ca="1">OFFSET(IF($H3321="Cooling",Customer!$C$25,Customer!$C$52),E3321,D3321)</f>
        <v>78</v>
      </c>
      <c r="J3321" s="1">
        <f ca="1">OFFSET(IF($H3321="Cooling",Customer!$L$25,Customer!$L$52),$E3321,$D3321)</f>
        <v>80</v>
      </c>
      <c r="K3321" s="16">
        <f t="shared" ca="1" si="615"/>
        <v>0</v>
      </c>
      <c r="L3321" s="16">
        <f t="shared" ca="1" si="616"/>
        <v>0</v>
      </c>
      <c r="M3321" s="17">
        <f t="shared" si="622"/>
        <v>0</v>
      </c>
      <c r="N3321" s="17">
        <f t="shared" si="623"/>
        <v>0</v>
      </c>
      <c r="O3321" s="4"/>
      <c r="P3321" s="4">
        <v>59</v>
      </c>
      <c r="Q3321" s="4">
        <v>55</v>
      </c>
      <c r="R3321" s="4">
        <v>57</v>
      </c>
      <c r="S3321" s="4">
        <v>66</v>
      </c>
      <c r="T3321" s="4">
        <v>49</v>
      </c>
      <c r="U3321" s="4">
        <v>60</v>
      </c>
      <c r="V3321" s="13">
        <v>62</v>
      </c>
      <c r="W3321" s="4">
        <v>61</v>
      </c>
      <c r="X3321" s="4">
        <v>62</v>
      </c>
      <c r="Y3321">
        <f t="shared" ca="1" si="624"/>
        <v>0</v>
      </c>
      <c r="Z3321">
        <f t="shared" ca="1" si="625"/>
        <v>0</v>
      </c>
    </row>
    <row r="3322" spans="2:26" x14ac:dyDescent="0.25">
      <c r="B3322" s="11">
        <f t="shared" si="626"/>
        <v>44699.916666658639</v>
      </c>
      <c r="C3322" s="1">
        <f t="shared" si="617"/>
        <v>5</v>
      </c>
      <c r="D3322" s="1">
        <f t="shared" si="618"/>
        <v>3</v>
      </c>
      <c r="E3322" s="12">
        <f t="shared" si="619"/>
        <v>23</v>
      </c>
      <c r="F3322" s="124" t="str">
        <f t="shared" si="620"/>
        <v>0</v>
      </c>
      <c r="G3322" s="1">
        <f ca="1">(OFFSET(O3322,0,MATCH(Customer!$J$6,'CDH &amp; HDH'!$P$11:$X$11,0)))</f>
        <v>62</v>
      </c>
      <c r="H3322" s="1" t="str">
        <f t="shared" si="621"/>
        <v>Cooling</v>
      </c>
      <c r="I3322" s="1">
        <f ca="1">OFFSET(IF($H3322="Cooling",Customer!$C$25,Customer!$C$52),E3322,D3322)</f>
        <v>78</v>
      </c>
      <c r="J3322" s="1">
        <f ca="1">OFFSET(IF($H3322="Cooling",Customer!$L$25,Customer!$L$52),$E3322,$D3322)</f>
        <v>80</v>
      </c>
      <c r="K3322" s="16">
        <f t="shared" ca="1" si="615"/>
        <v>0</v>
      </c>
      <c r="L3322" s="16">
        <f t="shared" ca="1" si="616"/>
        <v>0</v>
      </c>
      <c r="M3322" s="17">
        <f t="shared" si="622"/>
        <v>0</v>
      </c>
      <c r="N3322" s="17">
        <f t="shared" si="623"/>
        <v>0</v>
      </c>
      <c r="O3322" s="4"/>
      <c r="P3322" s="4">
        <v>57</v>
      </c>
      <c r="Q3322" s="4">
        <v>55</v>
      </c>
      <c r="R3322" s="4">
        <v>57</v>
      </c>
      <c r="S3322" s="4">
        <v>65</v>
      </c>
      <c r="T3322" s="4">
        <v>46</v>
      </c>
      <c r="U3322" s="4">
        <v>60</v>
      </c>
      <c r="V3322" s="13">
        <v>62</v>
      </c>
      <c r="W3322" s="4">
        <v>60</v>
      </c>
      <c r="X3322" s="4">
        <v>61</v>
      </c>
      <c r="Y3322">
        <f t="shared" ca="1" si="624"/>
        <v>0</v>
      </c>
      <c r="Z3322">
        <f t="shared" ca="1" si="625"/>
        <v>0</v>
      </c>
    </row>
    <row r="3323" spans="2:26" x14ac:dyDescent="0.25">
      <c r="B3323" s="11">
        <f t="shared" si="626"/>
        <v>44699.958333325303</v>
      </c>
      <c r="C3323" s="1">
        <f t="shared" si="617"/>
        <v>5</v>
      </c>
      <c r="D3323" s="1">
        <f t="shared" si="618"/>
        <v>3</v>
      </c>
      <c r="E3323" s="12">
        <f t="shared" si="619"/>
        <v>24</v>
      </c>
      <c r="F3323" s="124" t="str">
        <f t="shared" si="620"/>
        <v>0</v>
      </c>
      <c r="G3323" s="1">
        <f ca="1">(OFFSET(O3323,0,MATCH(Customer!$J$6,'CDH &amp; HDH'!$P$11:$X$11,0)))</f>
        <v>62</v>
      </c>
      <c r="H3323" s="1" t="str">
        <f t="shared" si="621"/>
        <v>Cooling</v>
      </c>
      <c r="I3323" s="1">
        <f ca="1">OFFSET(IF($H3323="Cooling",Customer!$C$25,Customer!$C$52),E3323,D3323)</f>
        <v>78</v>
      </c>
      <c r="J3323" s="1">
        <f ca="1">OFFSET(IF($H3323="Cooling",Customer!$L$25,Customer!$L$52),$E3323,$D3323)</f>
        <v>80</v>
      </c>
      <c r="K3323" s="16">
        <f t="shared" ca="1" si="615"/>
        <v>0</v>
      </c>
      <c r="L3323" s="16">
        <f t="shared" ca="1" si="616"/>
        <v>0</v>
      </c>
      <c r="M3323" s="17">
        <f t="shared" si="622"/>
        <v>0</v>
      </c>
      <c r="N3323" s="17">
        <f t="shared" si="623"/>
        <v>0</v>
      </c>
      <c r="O3323" s="4"/>
      <c r="P3323" s="4">
        <v>57</v>
      </c>
      <c r="Q3323" s="4">
        <v>55</v>
      </c>
      <c r="R3323" s="4">
        <v>56</v>
      </c>
      <c r="S3323" s="4">
        <v>66</v>
      </c>
      <c r="T3323" s="4">
        <v>46</v>
      </c>
      <c r="U3323" s="4">
        <v>60</v>
      </c>
      <c r="V3323" s="13">
        <v>62</v>
      </c>
      <c r="W3323" s="4">
        <v>59</v>
      </c>
      <c r="X3323" s="4">
        <v>62</v>
      </c>
      <c r="Y3323">
        <f t="shared" ca="1" si="624"/>
        <v>0</v>
      </c>
      <c r="Z3323">
        <f t="shared" ca="1" si="625"/>
        <v>0</v>
      </c>
    </row>
    <row r="3324" spans="2:26" x14ac:dyDescent="0.25">
      <c r="B3324" s="11">
        <f t="shared" si="626"/>
        <v>44699.999999991967</v>
      </c>
      <c r="C3324" s="1">
        <f t="shared" si="617"/>
        <v>5</v>
      </c>
      <c r="D3324" s="1">
        <f t="shared" si="618"/>
        <v>4</v>
      </c>
      <c r="E3324" s="12">
        <f t="shared" si="619"/>
        <v>1</v>
      </c>
      <c r="F3324" s="124" t="str">
        <f t="shared" si="620"/>
        <v>0</v>
      </c>
      <c r="G3324" s="1">
        <f ca="1">(OFFSET(O3324,0,MATCH(Customer!$J$6,'CDH &amp; HDH'!$P$11:$X$11,0)))</f>
        <v>59</v>
      </c>
      <c r="H3324" s="1" t="str">
        <f t="shared" si="621"/>
        <v>Cooling</v>
      </c>
      <c r="I3324" s="1">
        <f ca="1">OFFSET(IF($H3324="Cooling",Customer!$C$25,Customer!$C$52),E3324,D3324)</f>
        <v>78</v>
      </c>
      <c r="J3324" s="1">
        <f ca="1">OFFSET(IF($H3324="Cooling",Customer!$L$25,Customer!$L$52),$E3324,$D3324)</f>
        <v>80</v>
      </c>
      <c r="K3324" s="16">
        <f t="shared" ca="1" si="615"/>
        <v>0</v>
      </c>
      <c r="L3324" s="16">
        <f t="shared" ca="1" si="616"/>
        <v>0</v>
      </c>
      <c r="M3324" s="17">
        <f t="shared" si="622"/>
        <v>0</v>
      </c>
      <c r="N3324" s="17">
        <f t="shared" si="623"/>
        <v>0</v>
      </c>
      <c r="O3324" s="4"/>
      <c r="P3324" s="4">
        <v>56</v>
      </c>
      <c r="Q3324" s="4">
        <v>55</v>
      </c>
      <c r="R3324" s="4">
        <v>56</v>
      </c>
      <c r="S3324" s="4">
        <v>63</v>
      </c>
      <c r="T3324" s="4">
        <v>46</v>
      </c>
      <c r="U3324" s="4">
        <v>60</v>
      </c>
      <c r="V3324" s="13">
        <v>59</v>
      </c>
      <c r="W3324" s="4">
        <v>59</v>
      </c>
      <c r="X3324" s="4">
        <v>62</v>
      </c>
      <c r="Y3324">
        <f t="shared" ca="1" si="624"/>
        <v>0</v>
      </c>
      <c r="Z3324">
        <f t="shared" ca="1" si="625"/>
        <v>0</v>
      </c>
    </row>
    <row r="3325" spans="2:26" x14ac:dyDescent="0.25">
      <c r="B3325" s="11">
        <f t="shared" si="626"/>
        <v>44700.041666658632</v>
      </c>
      <c r="C3325" s="1">
        <f t="shared" si="617"/>
        <v>5</v>
      </c>
      <c r="D3325" s="1">
        <f t="shared" si="618"/>
        <v>4</v>
      </c>
      <c r="E3325" s="12">
        <f t="shared" si="619"/>
        <v>2</v>
      </c>
      <c r="F3325" s="124" t="str">
        <f t="shared" si="620"/>
        <v>0</v>
      </c>
      <c r="G3325" s="1">
        <f ca="1">(OFFSET(O3325,0,MATCH(Customer!$J$6,'CDH &amp; HDH'!$P$11:$X$11,0)))</f>
        <v>57</v>
      </c>
      <c r="H3325" s="1" t="str">
        <f t="shared" si="621"/>
        <v>Cooling</v>
      </c>
      <c r="I3325" s="1">
        <f ca="1">OFFSET(IF($H3325="Cooling",Customer!$C$25,Customer!$C$52),E3325,D3325)</f>
        <v>78</v>
      </c>
      <c r="J3325" s="1">
        <f ca="1">OFFSET(IF($H3325="Cooling",Customer!$L$25,Customer!$L$52),$E3325,$D3325)</f>
        <v>80</v>
      </c>
      <c r="K3325" s="16">
        <f t="shared" ca="1" si="615"/>
        <v>0</v>
      </c>
      <c r="L3325" s="16">
        <f t="shared" ca="1" si="616"/>
        <v>0</v>
      </c>
      <c r="M3325" s="17">
        <f t="shared" si="622"/>
        <v>0</v>
      </c>
      <c r="N3325" s="17">
        <f t="shared" si="623"/>
        <v>0</v>
      </c>
      <c r="O3325" s="4"/>
      <c r="P3325" s="4">
        <v>56</v>
      </c>
      <c r="Q3325" s="4">
        <v>55</v>
      </c>
      <c r="R3325" s="4">
        <v>55</v>
      </c>
      <c r="S3325" s="4">
        <v>60</v>
      </c>
      <c r="T3325" s="4">
        <v>44</v>
      </c>
      <c r="U3325" s="4">
        <v>60</v>
      </c>
      <c r="V3325" s="13">
        <v>57</v>
      </c>
      <c r="W3325" s="4">
        <v>56</v>
      </c>
      <c r="X3325" s="4">
        <v>60</v>
      </c>
      <c r="Y3325">
        <f t="shared" ca="1" si="624"/>
        <v>0</v>
      </c>
      <c r="Z3325">
        <f t="shared" ca="1" si="625"/>
        <v>0</v>
      </c>
    </row>
    <row r="3326" spans="2:26" x14ac:dyDescent="0.25">
      <c r="B3326" s="11">
        <f t="shared" si="626"/>
        <v>44700.083333325296</v>
      </c>
      <c r="C3326" s="1">
        <f t="shared" si="617"/>
        <v>5</v>
      </c>
      <c r="D3326" s="1">
        <f t="shared" si="618"/>
        <v>4</v>
      </c>
      <c r="E3326" s="12">
        <f t="shared" si="619"/>
        <v>3</v>
      </c>
      <c r="F3326" s="124" t="str">
        <f t="shared" si="620"/>
        <v>0</v>
      </c>
      <c r="G3326" s="1">
        <f ca="1">(OFFSET(O3326,0,MATCH(Customer!$J$6,'CDH &amp; HDH'!$P$11:$X$11,0)))</f>
        <v>55</v>
      </c>
      <c r="H3326" s="1" t="str">
        <f t="shared" si="621"/>
        <v>Cooling</v>
      </c>
      <c r="I3326" s="1">
        <f ca="1">OFFSET(IF($H3326="Cooling",Customer!$C$25,Customer!$C$52),E3326,D3326)</f>
        <v>78</v>
      </c>
      <c r="J3326" s="1">
        <f ca="1">OFFSET(IF($H3326="Cooling",Customer!$L$25,Customer!$L$52),$E3326,$D3326)</f>
        <v>80</v>
      </c>
      <c r="K3326" s="16">
        <f t="shared" ca="1" si="615"/>
        <v>0</v>
      </c>
      <c r="L3326" s="16">
        <f t="shared" ca="1" si="616"/>
        <v>0</v>
      </c>
      <c r="M3326" s="17">
        <f t="shared" si="622"/>
        <v>0</v>
      </c>
      <c r="N3326" s="17">
        <f t="shared" si="623"/>
        <v>0</v>
      </c>
      <c r="O3326" s="4"/>
      <c r="P3326" s="4">
        <v>53</v>
      </c>
      <c r="Q3326" s="4">
        <v>55</v>
      </c>
      <c r="R3326" s="4">
        <v>54</v>
      </c>
      <c r="S3326" s="4">
        <v>59</v>
      </c>
      <c r="T3326" s="4">
        <v>42</v>
      </c>
      <c r="U3326" s="4">
        <v>60</v>
      </c>
      <c r="V3326" s="13">
        <v>55</v>
      </c>
      <c r="W3326" s="4">
        <v>55</v>
      </c>
      <c r="X3326" s="4">
        <v>59</v>
      </c>
      <c r="Y3326">
        <f t="shared" ca="1" si="624"/>
        <v>0</v>
      </c>
      <c r="Z3326">
        <f t="shared" ca="1" si="625"/>
        <v>0</v>
      </c>
    </row>
    <row r="3327" spans="2:26" x14ac:dyDescent="0.25">
      <c r="B3327" s="11">
        <f t="shared" si="626"/>
        <v>44700.12499999196</v>
      </c>
      <c r="C3327" s="1">
        <f t="shared" si="617"/>
        <v>5</v>
      </c>
      <c r="D3327" s="1">
        <f t="shared" si="618"/>
        <v>4</v>
      </c>
      <c r="E3327" s="12">
        <f t="shared" si="619"/>
        <v>4</v>
      </c>
      <c r="F3327" s="124" t="str">
        <f t="shared" si="620"/>
        <v>0</v>
      </c>
      <c r="G3327" s="1">
        <f ca="1">(OFFSET(O3327,0,MATCH(Customer!$J$6,'CDH &amp; HDH'!$P$11:$X$11,0)))</f>
        <v>57</v>
      </c>
      <c r="H3327" s="1" t="str">
        <f t="shared" si="621"/>
        <v>Cooling</v>
      </c>
      <c r="I3327" s="1">
        <f ca="1">OFFSET(IF($H3327="Cooling",Customer!$C$25,Customer!$C$52),E3327,D3327)</f>
        <v>78</v>
      </c>
      <c r="J3327" s="1">
        <f ca="1">OFFSET(IF($H3327="Cooling",Customer!$L$25,Customer!$L$52),$E3327,$D3327)</f>
        <v>80</v>
      </c>
      <c r="K3327" s="16">
        <f t="shared" ca="1" si="615"/>
        <v>0</v>
      </c>
      <c r="L3327" s="16">
        <f t="shared" ca="1" si="616"/>
        <v>0</v>
      </c>
      <c r="M3327" s="17">
        <f t="shared" si="622"/>
        <v>0</v>
      </c>
      <c r="N3327" s="17">
        <f t="shared" si="623"/>
        <v>0</v>
      </c>
      <c r="O3327" s="4"/>
      <c r="P3327" s="4">
        <v>52</v>
      </c>
      <c r="Q3327" s="4">
        <v>55</v>
      </c>
      <c r="R3327" s="4">
        <v>53</v>
      </c>
      <c r="S3327" s="4">
        <v>59</v>
      </c>
      <c r="T3327" s="4">
        <v>44</v>
      </c>
      <c r="U3327" s="4">
        <v>60</v>
      </c>
      <c r="V3327" s="13">
        <v>57</v>
      </c>
      <c r="W3327" s="4">
        <v>52</v>
      </c>
      <c r="X3327" s="4">
        <v>59</v>
      </c>
      <c r="Y3327">
        <f t="shared" ca="1" si="624"/>
        <v>0</v>
      </c>
      <c r="Z3327">
        <f t="shared" ca="1" si="625"/>
        <v>0</v>
      </c>
    </row>
    <row r="3328" spans="2:26" x14ac:dyDescent="0.25">
      <c r="B3328" s="11">
        <f t="shared" si="626"/>
        <v>44700.166666658624</v>
      </c>
      <c r="C3328" s="1">
        <f t="shared" si="617"/>
        <v>5</v>
      </c>
      <c r="D3328" s="1">
        <f t="shared" si="618"/>
        <v>4</v>
      </c>
      <c r="E3328" s="12">
        <f t="shared" si="619"/>
        <v>5</v>
      </c>
      <c r="F3328" s="124" t="str">
        <f t="shared" si="620"/>
        <v>0</v>
      </c>
      <c r="G3328" s="1">
        <f ca="1">(OFFSET(O3328,0,MATCH(Customer!$J$6,'CDH &amp; HDH'!$P$11:$X$11,0)))</f>
        <v>55</v>
      </c>
      <c r="H3328" s="1" t="str">
        <f t="shared" si="621"/>
        <v>Cooling</v>
      </c>
      <c r="I3328" s="1">
        <f ca="1">OFFSET(IF($H3328="Cooling",Customer!$C$25,Customer!$C$52),E3328,D3328)</f>
        <v>78</v>
      </c>
      <c r="J3328" s="1">
        <f ca="1">OFFSET(IF($H3328="Cooling",Customer!$L$25,Customer!$L$52),$E3328,$D3328)</f>
        <v>80</v>
      </c>
      <c r="K3328" s="16">
        <f t="shared" ca="1" si="615"/>
        <v>0</v>
      </c>
      <c r="L3328" s="16">
        <f t="shared" ca="1" si="616"/>
        <v>0</v>
      </c>
      <c r="M3328" s="17">
        <f t="shared" si="622"/>
        <v>0</v>
      </c>
      <c r="N3328" s="17">
        <f t="shared" si="623"/>
        <v>0</v>
      </c>
      <c r="O3328" s="4"/>
      <c r="P3328" s="4">
        <v>51</v>
      </c>
      <c r="Q3328" s="4">
        <v>55</v>
      </c>
      <c r="R3328" s="4">
        <v>55</v>
      </c>
      <c r="S3328" s="4">
        <v>59</v>
      </c>
      <c r="T3328" s="4">
        <v>43</v>
      </c>
      <c r="U3328" s="4">
        <v>60</v>
      </c>
      <c r="V3328" s="13">
        <v>55</v>
      </c>
      <c r="W3328" s="4">
        <v>52</v>
      </c>
      <c r="X3328" s="4">
        <v>58</v>
      </c>
      <c r="Y3328">
        <f t="shared" ca="1" si="624"/>
        <v>0</v>
      </c>
      <c r="Z3328">
        <f t="shared" ca="1" si="625"/>
        <v>0</v>
      </c>
    </row>
    <row r="3329" spans="2:26" x14ac:dyDescent="0.25">
      <c r="B3329" s="11">
        <f t="shared" si="626"/>
        <v>44700.208333325289</v>
      </c>
      <c r="C3329" s="1">
        <f t="shared" si="617"/>
        <v>5</v>
      </c>
      <c r="D3329" s="1">
        <f t="shared" si="618"/>
        <v>4</v>
      </c>
      <c r="E3329" s="12">
        <f t="shared" si="619"/>
        <v>6</v>
      </c>
      <c r="F3329" s="124" t="str">
        <f t="shared" si="620"/>
        <v>0</v>
      </c>
      <c r="G3329" s="1">
        <f ca="1">(OFFSET(O3329,0,MATCH(Customer!$J$6,'CDH &amp; HDH'!$P$11:$X$11,0)))</f>
        <v>54</v>
      </c>
      <c r="H3329" s="1" t="str">
        <f t="shared" si="621"/>
        <v>Cooling</v>
      </c>
      <c r="I3329" s="1">
        <f ca="1">OFFSET(IF($H3329="Cooling",Customer!$C$25,Customer!$C$52),E3329,D3329)</f>
        <v>78</v>
      </c>
      <c r="J3329" s="1">
        <f ca="1">OFFSET(IF($H3329="Cooling",Customer!$L$25,Customer!$L$52),$E3329,$D3329)</f>
        <v>80</v>
      </c>
      <c r="K3329" s="16">
        <f t="shared" ca="1" si="615"/>
        <v>0</v>
      </c>
      <c r="L3329" s="16">
        <f t="shared" ca="1" si="616"/>
        <v>0</v>
      </c>
      <c r="M3329" s="17">
        <f t="shared" si="622"/>
        <v>0</v>
      </c>
      <c r="N3329" s="17">
        <f t="shared" si="623"/>
        <v>0</v>
      </c>
      <c r="O3329" s="4"/>
      <c r="P3329" s="4">
        <v>51</v>
      </c>
      <c r="Q3329" s="4">
        <v>55</v>
      </c>
      <c r="R3329" s="4">
        <v>56</v>
      </c>
      <c r="S3329" s="4">
        <v>61</v>
      </c>
      <c r="T3329" s="4">
        <v>44</v>
      </c>
      <c r="U3329" s="4">
        <v>61</v>
      </c>
      <c r="V3329" s="13">
        <v>54</v>
      </c>
      <c r="W3329" s="4">
        <v>51</v>
      </c>
      <c r="X3329" s="4">
        <v>58</v>
      </c>
      <c r="Y3329">
        <f t="shared" ca="1" si="624"/>
        <v>0</v>
      </c>
      <c r="Z3329">
        <f t="shared" ca="1" si="625"/>
        <v>0</v>
      </c>
    </row>
    <row r="3330" spans="2:26" x14ac:dyDescent="0.25">
      <c r="B3330" s="11">
        <f t="shared" si="626"/>
        <v>44700.249999991953</v>
      </c>
      <c r="C3330" s="1">
        <f t="shared" si="617"/>
        <v>5</v>
      </c>
      <c r="D3330" s="1">
        <f t="shared" si="618"/>
        <v>4</v>
      </c>
      <c r="E3330" s="12">
        <f t="shared" si="619"/>
        <v>7</v>
      </c>
      <c r="F3330" s="124" t="str">
        <f t="shared" si="620"/>
        <v>0</v>
      </c>
      <c r="G3330" s="1">
        <f ca="1">(OFFSET(O3330,0,MATCH(Customer!$J$6,'CDH &amp; HDH'!$P$11:$X$11,0)))</f>
        <v>59</v>
      </c>
      <c r="H3330" s="1" t="str">
        <f t="shared" si="621"/>
        <v>Cooling</v>
      </c>
      <c r="I3330" s="1">
        <f ca="1">OFFSET(IF($H3330="Cooling",Customer!$C$25,Customer!$C$52),E3330,D3330)</f>
        <v>78</v>
      </c>
      <c r="J3330" s="1">
        <f ca="1">OFFSET(IF($H3330="Cooling",Customer!$L$25,Customer!$L$52),$E3330,$D3330)</f>
        <v>80</v>
      </c>
      <c r="K3330" s="16">
        <f t="shared" ca="1" si="615"/>
        <v>0</v>
      </c>
      <c r="L3330" s="16">
        <f t="shared" ca="1" si="616"/>
        <v>0</v>
      </c>
      <c r="M3330" s="17">
        <f t="shared" si="622"/>
        <v>0</v>
      </c>
      <c r="N3330" s="17">
        <f t="shared" si="623"/>
        <v>0</v>
      </c>
      <c r="O3330" s="4"/>
      <c r="P3330" s="4">
        <v>51</v>
      </c>
      <c r="Q3330" s="4">
        <v>56</v>
      </c>
      <c r="R3330" s="4">
        <v>58</v>
      </c>
      <c r="S3330" s="4">
        <v>61</v>
      </c>
      <c r="T3330" s="4">
        <v>49</v>
      </c>
      <c r="U3330" s="4">
        <v>62</v>
      </c>
      <c r="V3330" s="13">
        <v>59</v>
      </c>
      <c r="W3330" s="4">
        <v>51</v>
      </c>
      <c r="X3330" s="4">
        <v>58</v>
      </c>
      <c r="Y3330">
        <f t="shared" ca="1" si="624"/>
        <v>0</v>
      </c>
      <c r="Z3330">
        <f t="shared" ca="1" si="625"/>
        <v>0</v>
      </c>
    </row>
    <row r="3331" spans="2:26" x14ac:dyDescent="0.25">
      <c r="B3331" s="11">
        <f t="shared" si="626"/>
        <v>44700.291666658617</v>
      </c>
      <c r="C3331" s="1">
        <f t="shared" si="617"/>
        <v>5</v>
      </c>
      <c r="D3331" s="1">
        <f t="shared" si="618"/>
        <v>4</v>
      </c>
      <c r="E3331" s="12">
        <f t="shared" si="619"/>
        <v>8</v>
      </c>
      <c r="F3331" s="124" t="str">
        <f t="shared" si="620"/>
        <v>0</v>
      </c>
      <c r="G3331" s="1">
        <f ca="1">(OFFSET(O3331,0,MATCH(Customer!$J$6,'CDH &amp; HDH'!$P$11:$X$11,0)))</f>
        <v>63</v>
      </c>
      <c r="H3331" s="1" t="str">
        <f t="shared" si="621"/>
        <v>Cooling</v>
      </c>
      <c r="I3331" s="1">
        <f ca="1">OFFSET(IF($H3331="Cooling",Customer!$C$25,Customer!$C$52),E3331,D3331)</f>
        <v>72</v>
      </c>
      <c r="J3331" s="1">
        <f ca="1">OFFSET(IF($H3331="Cooling",Customer!$L$25,Customer!$L$52),$E3331,$D3331)</f>
        <v>77</v>
      </c>
      <c r="K3331" s="16">
        <f t="shared" ca="1" si="615"/>
        <v>0</v>
      </c>
      <c r="L3331" s="16">
        <f t="shared" ca="1" si="616"/>
        <v>0</v>
      </c>
      <c r="M3331" s="17">
        <f t="shared" si="622"/>
        <v>0</v>
      </c>
      <c r="N3331" s="17">
        <f t="shared" si="623"/>
        <v>0</v>
      </c>
      <c r="O3331" s="4"/>
      <c r="P3331" s="4">
        <v>51</v>
      </c>
      <c r="Q3331" s="4">
        <v>56</v>
      </c>
      <c r="R3331" s="4">
        <v>57</v>
      </c>
      <c r="S3331" s="4">
        <v>62</v>
      </c>
      <c r="T3331" s="4">
        <v>51</v>
      </c>
      <c r="U3331" s="4">
        <v>63</v>
      </c>
      <c r="V3331" s="13">
        <v>63</v>
      </c>
      <c r="W3331" s="4">
        <v>51</v>
      </c>
      <c r="X3331" s="4">
        <v>58</v>
      </c>
      <c r="Y3331">
        <f t="shared" ca="1" si="624"/>
        <v>0</v>
      </c>
      <c r="Z3331">
        <f t="shared" ca="1" si="625"/>
        <v>0</v>
      </c>
    </row>
    <row r="3332" spans="2:26" x14ac:dyDescent="0.25">
      <c r="B3332" s="11">
        <f t="shared" si="626"/>
        <v>44700.333333325281</v>
      </c>
      <c r="C3332" s="1">
        <f t="shared" si="617"/>
        <v>5</v>
      </c>
      <c r="D3332" s="1">
        <f t="shared" si="618"/>
        <v>4</v>
      </c>
      <c r="E3332" s="12">
        <f t="shared" si="619"/>
        <v>9</v>
      </c>
      <c r="F3332" s="124" t="str">
        <f t="shared" si="620"/>
        <v>0</v>
      </c>
      <c r="G3332" s="1">
        <f ca="1">(OFFSET(O3332,0,MATCH(Customer!$J$6,'CDH &amp; HDH'!$P$11:$X$11,0)))</f>
        <v>65</v>
      </c>
      <c r="H3332" s="1" t="str">
        <f t="shared" si="621"/>
        <v>Cooling</v>
      </c>
      <c r="I3332" s="1">
        <f ca="1">OFFSET(IF($H3332="Cooling",Customer!$C$25,Customer!$C$52),E3332,D3332)</f>
        <v>72</v>
      </c>
      <c r="J3332" s="1">
        <f ca="1">OFFSET(IF($H3332="Cooling",Customer!$L$25,Customer!$L$52),$E3332,$D3332)</f>
        <v>77</v>
      </c>
      <c r="K3332" s="16">
        <f t="shared" ca="1" si="615"/>
        <v>0</v>
      </c>
      <c r="L3332" s="16">
        <f t="shared" ca="1" si="616"/>
        <v>0</v>
      </c>
      <c r="M3332" s="17">
        <f t="shared" si="622"/>
        <v>0</v>
      </c>
      <c r="N3332" s="17">
        <f t="shared" si="623"/>
        <v>0</v>
      </c>
      <c r="O3332" s="4"/>
      <c r="P3332" s="4">
        <v>52</v>
      </c>
      <c r="Q3332" s="4">
        <v>57</v>
      </c>
      <c r="R3332" s="4">
        <v>56</v>
      </c>
      <c r="S3332" s="4">
        <v>57</v>
      </c>
      <c r="T3332" s="4">
        <v>54</v>
      </c>
      <c r="U3332" s="4">
        <v>65</v>
      </c>
      <c r="V3332" s="13">
        <v>65</v>
      </c>
      <c r="W3332" s="4">
        <v>53</v>
      </c>
      <c r="X3332" s="4">
        <v>58</v>
      </c>
      <c r="Y3332">
        <f t="shared" ca="1" si="624"/>
        <v>0</v>
      </c>
      <c r="Z3332">
        <f t="shared" ca="1" si="625"/>
        <v>0</v>
      </c>
    </row>
    <row r="3333" spans="2:26" x14ac:dyDescent="0.25">
      <c r="B3333" s="11">
        <f t="shared" si="626"/>
        <v>44700.374999991946</v>
      </c>
      <c r="C3333" s="1">
        <f t="shared" si="617"/>
        <v>5</v>
      </c>
      <c r="D3333" s="1">
        <f t="shared" si="618"/>
        <v>4</v>
      </c>
      <c r="E3333" s="12">
        <f t="shared" si="619"/>
        <v>10</v>
      </c>
      <c r="F3333" s="124" t="str">
        <f t="shared" si="620"/>
        <v>0</v>
      </c>
      <c r="G3333" s="1">
        <f ca="1">(OFFSET(O3333,0,MATCH(Customer!$J$6,'CDH &amp; HDH'!$P$11:$X$11,0)))</f>
        <v>68</v>
      </c>
      <c r="H3333" s="1" t="str">
        <f t="shared" si="621"/>
        <v>Cooling</v>
      </c>
      <c r="I3333" s="1">
        <f ca="1">OFFSET(IF($H3333="Cooling",Customer!$C$25,Customer!$C$52),E3333,D3333)</f>
        <v>72</v>
      </c>
      <c r="J3333" s="1">
        <f ca="1">OFFSET(IF($H3333="Cooling",Customer!$L$25,Customer!$L$52),$E3333,$D3333)</f>
        <v>77</v>
      </c>
      <c r="K3333" s="16">
        <f t="shared" ca="1" si="615"/>
        <v>0</v>
      </c>
      <c r="L3333" s="16">
        <f t="shared" ca="1" si="616"/>
        <v>0</v>
      </c>
      <c r="M3333" s="17">
        <f t="shared" si="622"/>
        <v>0</v>
      </c>
      <c r="N3333" s="17">
        <f t="shared" si="623"/>
        <v>0</v>
      </c>
      <c r="O3333" s="4"/>
      <c r="P3333" s="4">
        <v>53</v>
      </c>
      <c r="Q3333" s="4">
        <v>58</v>
      </c>
      <c r="R3333" s="4">
        <v>55</v>
      </c>
      <c r="S3333" s="4">
        <v>61</v>
      </c>
      <c r="T3333" s="4">
        <v>57</v>
      </c>
      <c r="U3333" s="4">
        <v>69</v>
      </c>
      <c r="V3333" s="13">
        <v>68</v>
      </c>
      <c r="W3333" s="4">
        <v>53</v>
      </c>
      <c r="X3333" s="4">
        <v>60</v>
      </c>
      <c r="Y3333">
        <f t="shared" ca="1" si="624"/>
        <v>0</v>
      </c>
      <c r="Z3333">
        <f t="shared" ca="1" si="625"/>
        <v>0</v>
      </c>
    </row>
    <row r="3334" spans="2:26" x14ac:dyDescent="0.25">
      <c r="B3334" s="11">
        <f t="shared" si="626"/>
        <v>44700.41666665861</v>
      </c>
      <c r="C3334" s="1">
        <f t="shared" si="617"/>
        <v>5</v>
      </c>
      <c r="D3334" s="1">
        <f t="shared" si="618"/>
        <v>4</v>
      </c>
      <c r="E3334" s="12">
        <f t="shared" si="619"/>
        <v>11</v>
      </c>
      <c r="F3334" s="124" t="str">
        <f t="shared" si="620"/>
        <v>0</v>
      </c>
      <c r="G3334" s="1">
        <f ca="1">(OFFSET(O3334,0,MATCH(Customer!$J$6,'CDH &amp; HDH'!$P$11:$X$11,0)))</f>
        <v>71</v>
      </c>
      <c r="H3334" s="1" t="str">
        <f t="shared" si="621"/>
        <v>Cooling</v>
      </c>
      <c r="I3334" s="1">
        <f ca="1">OFFSET(IF($H3334="Cooling",Customer!$C$25,Customer!$C$52),E3334,D3334)</f>
        <v>72</v>
      </c>
      <c r="J3334" s="1">
        <f ca="1">OFFSET(IF($H3334="Cooling",Customer!$L$25,Customer!$L$52),$E3334,$D3334)</f>
        <v>77</v>
      </c>
      <c r="K3334" s="16">
        <f t="shared" ca="1" si="615"/>
        <v>0</v>
      </c>
      <c r="L3334" s="16">
        <f t="shared" ca="1" si="616"/>
        <v>0</v>
      </c>
      <c r="M3334" s="17">
        <f t="shared" si="622"/>
        <v>0</v>
      </c>
      <c r="N3334" s="17">
        <f t="shared" si="623"/>
        <v>0</v>
      </c>
      <c r="O3334" s="4"/>
      <c r="P3334" s="4">
        <v>52</v>
      </c>
      <c r="Q3334" s="4">
        <v>57</v>
      </c>
      <c r="R3334" s="4">
        <v>56</v>
      </c>
      <c r="S3334" s="4">
        <v>62</v>
      </c>
      <c r="T3334" s="4">
        <v>58</v>
      </c>
      <c r="U3334" s="4">
        <v>73</v>
      </c>
      <c r="V3334" s="13">
        <v>71</v>
      </c>
      <c r="W3334" s="4">
        <v>53</v>
      </c>
      <c r="X3334" s="4">
        <v>60</v>
      </c>
      <c r="Y3334">
        <f t="shared" ca="1" si="624"/>
        <v>0</v>
      </c>
      <c r="Z3334">
        <f t="shared" ca="1" si="625"/>
        <v>0</v>
      </c>
    </row>
    <row r="3335" spans="2:26" x14ac:dyDescent="0.25">
      <c r="B3335" s="11">
        <f t="shared" si="626"/>
        <v>44700.458333325274</v>
      </c>
      <c r="C3335" s="1">
        <f t="shared" si="617"/>
        <v>5</v>
      </c>
      <c r="D3335" s="1">
        <f t="shared" si="618"/>
        <v>4</v>
      </c>
      <c r="E3335" s="12">
        <f t="shared" si="619"/>
        <v>12</v>
      </c>
      <c r="F3335" s="124" t="str">
        <f t="shared" si="620"/>
        <v>0</v>
      </c>
      <c r="G3335" s="1">
        <f ca="1">(OFFSET(O3335,0,MATCH(Customer!$J$6,'CDH &amp; HDH'!$P$11:$X$11,0)))</f>
        <v>73</v>
      </c>
      <c r="H3335" s="1" t="str">
        <f t="shared" si="621"/>
        <v>Cooling</v>
      </c>
      <c r="I3335" s="1">
        <f ca="1">OFFSET(IF($H3335="Cooling",Customer!$C$25,Customer!$C$52),E3335,D3335)</f>
        <v>72</v>
      </c>
      <c r="J3335" s="1">
        <f ca="1">OFFSET(IF($H3335="Cooling",Customer!$L$25,Customer!$L$52),$E3335,$D3335)</f>
        <v>77</v>
      </c>
      <c r="K3335" s="16">
        <f t="shared" ca="1" si="615"/>
        <v>1</v>
      </c>
      <c r="L3335" s="16">
        <f t="shared" ca="1" si="616"/>
        <v>0</v>
      </c>
      <c r="M3335" s="17">
        <f t="shared" si="622"/>
        <v>0</v>
      </c>
      <c r="N3335" s="17">
        <f t="shared" si="623"/>
        <v>0</v>
      </c>
      <c r="O3335" s="4"/>
      <c r="P3335" s="4">
        <v>53</v>
      </c>
      <c r="Q3335" s="4">
        <v>58</v>
      </c>
      <c r="R3335" s="4">
        <v>57</v>
      </c>
      <c r="S3335" s="4">
        <v>63</v>
      </c>
      <c r="T3335" s="4">
        <v>62</v>
      </c>
      <c r="U3335" s="4">
        <v>73</v>
      </c>
      <c r="V3335" s="13">
        <v>73</v>
      </c>
      <c r="W3335" s="4">
        <v>54</v>
      </c>
      <c r="X3335" s="4">
        <v>61</v>
      </c>
      <c r="Y3335">
        <f t="shared" ca="1" si="624"/>
        <v>432</v>
      </c>
      <c r="Z3335">
        <f t="shared" ca="1" si="625"/>
        <v>0</v>
      </c>
    </row>
    <row r="3336" spans="2:26" x14ac:dyDescent="0.25">
      <c r="B3336" s="11">
        <f t="shared" si="626"/>
        <v>44700.499999991938</v>
      </c>
      <c r="C3336" s="1">
        <f t="shared" si="617"/>
        <v>5</v>
      </c>
      <c r="D3336" s="1">
        <f t="shared" si="618"/>
        <v>4</v>
      </c>
      <c r="E3336" s="12">
        <f t="shared" si="619"/>
        <v>13</v>
      </c>
      <c r="F3336" s="124" t="str">
        <f t="shared" si="620"/>
        <v>0</v>
      </c>
      <c r="G3336" s="1">
        <f ca="1">(OFFSET(O3336,0,MATCH(Customer!$J$6,'CDH &amp; HDH'!$P$11:$X$11,0)))</f>
        <v>74</v>
      </c>
      <c r="H3336" s="1" t="str">
        <f t="shared" si="621"/>
        <v>Cooling</v>
      </c>
      <c r="I3336" s="1">
        <f ca="1">OFFSET(IF($H3336="Cooling",Customer!$C$25,Customer!$C$52),E3336,D3336)</f>
        <v>72</v>
      </c>
      <c r="J3336" s="1">
        <f ca="1">OFFSET(IF($H3336="Cooling",Customer!$L$25,Customer!$L$52),$E3336,$D3336)</f>
        <v>77</v>
      </c>
      <c r="K3336" s="16">
        <f t="shared" ca="1" si="615"/>
        <v>2</v>
      </c>
      <c r="L3336" s="16">
        <f t="shared" ca="1" si="616"/>
        <v>0</v>
      </c>
      <c r="M3336" s="17">
        <f t="shared" si="622"/>
        <v>0</v>
      </c>
      <c r="N3336" s="17">
        <f t="shared" si="623"/>
        <v>0</v>
      </c>
      <c r="O3336" s="4"/>
      <c r="P3336" s="4">
        <v>53</v>
      </c>
      <c r="Q3336" s="4">
        <v>57</v>
      </c>
      <c r="R3336" s="4">
        <v>58</v>
      </c>
      <c r="S3336" s="4">
        <v>58</v>
      </c>
      <c r="T3336" s="4">
        <v>63</v>
      </c>
      <c r="U3336" s="4">
        <v>75</v>
      </c>
      <c r="V3336" s="13">
        <v>74</v>
      </c>
      <c r="W3336" s="4">
        <v>54</v>
      </c>
      <c r="X3336" s="4">
        <v>62</v>
      </c>
      <c r="Y3336">
        <f t="shared" ca="1" si="624"/>
        <v>864</v>
      </c>
      <c r="Z3336">
        <f t="shared" ca="1" si="625"/>
        <v>0</v>
      </c>
    </row>
    <row r="3337" spans="2:26" x14ac:dyDescent="0.25">
      <c r="B3337" s="11">
        <f t="shared" si="626"/>
        <v>44700.541666658602</v>
      </c>
      <c r="C3337" s="1">
        <f t="shared" si="617"/>
        <v>5</v>
      </c>
      <c r="D3337" s="1">
        <f t="shared" si="618"/>
        <v>4</v>
      </c>
      <c r="E3337" s="12">
        <f t="shared" si="619"/>
        <v>14</v>
      </c>
      <c r="F3337" s="124" t="str">
        <f t="shared" si="620"/>
        <v>0</v>
      </c>
      <c r="G3337" s="1">
        <f ca="1">(OFFSET(O3337,0,MATCH(Customer!$J$6,'CDH &amp; HDH'!$P$11:$X$11,0)))</f>
        <v>73</v>
      </c>
      <c r="H3337" s="1" t="str">
        <f t="shared" si="621"/>
        <v>Cooling</v>
      </c>
      <c r="I3337" s="1">
        <f ca="1">OFFSET(IF($H3337="Cooling",Customer!$C$25,Customer!$C$52),E3337,D3337)</f>
        <v>72</v>
      </c>
      <c r="J3337" s="1">
        <f ca="1">OFFSET(IF($H3337="Cooling",Customer!$L$25,Customer!$L$52),$E3337,$D3337)</f>
        <v>77</v>
      </c>
      <c r="K3337" s="16">
        <f t="shared" ca="1" si="615"/>
        <v>1</v>
      </c>
      <c r="L3337" s="16">
        <f t="shared" ca="1" si="616"/>
        <v>0</v>
      </c>
      <c r="M3337" s="17">
        <f t="shared" si="622"/>
        <v>0</v>
      </c>
      <c r="N3337" s="17">
        <f t="shared" si="623"/>
        <v>0</v>
      </c>
      <c r="O3337" s="4"/>
      <c r="P3337" s="4">
        <v>52</v>
      </c>
      <c r="Q3337" s="4">
        <v>58</v>
      </c>
      <c r="R3337" s="4">
        <v>59</v>
      </c>
      <c r="S3337" s="4">
        <v>55</v>
      </c>
      <c r="T3337" s="4">
        <v>65</v>
      </c>
      <c r="U3337" s="4">
        <v>76</v>
      </c>
      <c r="V3337" s="13">
        <v>73</v>
      </c>
      <c r="W3337" s="4">
        <v>54</v>
      </c>
      <c r="X3337" s="4">
        <v>62</v>
      </c>
      <c r="Y3337">
        <f t="shared" ca="1" si="624"/>
        <v>432</v>
      </c>
      <c r="Z3337">
        <f t="shared" ca="1" si="625"/>
        <v>0</v>
      </c>
    </row>
    <row r="3338" spans="2:26" x14ac:dyDescent="0.25">
      <c r="B3338" s="11">
        <f t="shared" si="626"/>
        <v>44700.583333325267</v>
      </c>
      <c r="C3338" s="1">
        <f t="shared" si="617"/>
        <v>5</v>
      </c>
      <c r="D3338" s="1">
        <f t="shared" si="618"/>
        <v>4</v>
      </c>
      <c r="E3338" s="12">
        <f t="shared" si="619"/>
        <v>15</v>
      </c>
      <c r="F3338" s="124" t="str">
        <f t="shared" si="620"/>
        <v>0</v>
      </c>
      <c r="G3338" s="1">
        <f ca="1">(OFFSET(O3338,0,MATCH(Customer!$J$6,'CDH &amp; HDH'!$P$11:$X$11,0)))</f>
        <v>75</v>
      </c>
      <c r="H3338" s="1" t="str">
        <f t="shared" si="621"/>
        <v>Cooling</v>
      </c>
      <c r="I3338" s="1">
        <f ca="1">OFFSET(IF($H3338="Cooling",Customer!$C$25,Customer!$C$52),E3338,D3338)</f>
        <v>72</v>
      </c>
      <c r="J3338" s="1">
        <f ca="1">OFFSET(IF($H3338="Cooling",Customer!$L$25,Customer!$L$52),$E3338,$D3338)</f>
        <v>77</v>
      </c>
      <c r="K3338" s="16">
        <f t="shared" ca="1" si="615"/>
        <v>3</v>
      </c>
      <c r="L3338" s="16">
        <f t="shared" ca="1" si="616"/>
        <v>0</v>
      </c>
      <c r="M3338" s="17">
        <f t="shared" si="622"/>
        <v>0</v>
      </c>
      <c r="N3338" s="17">
        <f t="shared" si="623"/>
        <v>0</v>
      </c>
      <c r="O3338" s="4"/>
      <c r="P3338" s="4">
        <v>53</v>
      </c>
      <c r="Q3338" s="4">
        <v>58</v>
      </c>
      <c r="R3338" s="4">
        <v>59</v>
      </c>
      <c r="S3338" s="4">
        <v>57</v>
      </c>
      <c r="T3338" s="4">
        <v>68</v>
      </c>
      <c r="U3338" s="4">
        <v>76</v>
      </c>
      <c r="V3338" s="13">
        <v>75</v>
      </c>
      <c r="W3338" s="4">
        <v>54</v>
      </c>
      <c r="X3338" s="4">
        <v>63</v>
      </c>
      <c r="Y3338">
        <f t="shared" ca="1" si="624"/>
        <v>1296</v>
      </c>
      <c r="Z3338">
        <f t="shared" ca="1" si="625"/>
        <v>0</v>
      </c>
    </row>
    <row r="3339" spans="2:26" x14ac:dyDescent="0.25">
      <c r="B3339" s="11">
        <f t="shared" si="626"/>
        <v>44700.624999991931</v>
      </c>
      <c r="C3339" s="1">
        <f t="shared" si="617"/>
        <v>5</v>
      </c>
      <c r="D3339" s="1">
        <f t="shared" si="618"/>
        <v>4</v>
      </c>
      <c r="E3339" s="12">
        <f t="shared" si="619"/>
        <v>16</v>
      </c>
      <c r="F3339" s="124" t="str">
        <f t="shared" si="620"/>
        <v>0</v>
      </c>
      <c r="G3339" s="1">
        <f ca="1">(OFFSET(O3339,0,MATCH(Customer!$J$6,'CDH &amp; HDH'!$P$11:$X$11,0)))</f>
        <v>74</v>
      </c>
      <c r="H3339" s="1" t="str">
        <f t="shared" si="621"/>
        <v>Cooling</v>
      </c>
      <c r="I3339" s="1">
        <f ca="1">OFFSET(IF($H3339="Cooling",Customer!$C$25,Customer!$C$52),E3339,D3339)</f>
        <v>72</v>
      </c>
      <c r="J3339" s="1">
        <f ca="1">OFFSET(IF($H3339="Cooling",Customer!$L$25,Customer!$L$52),$E3339,$D3339)</f>
        <v>77</v>
      </c>
      <c r="K3339" s="16">
        <f t="shared" ca="1" si="615"/>
        <v>2</v>
      </c>
      <c r="L3339" s="16">
        <f t="shared" ca="1" si="616"/>
        <v>0</v>
      </c>
      <c r="M3339" s="17">
        <f t="shared" si="622"/>
        <v>0</v>
      </c>
      <c r="N3339" s="17">
        <f t="shared" si="623"/>
        <v>0</v>
      </c>
      <c r="O3339" s="4"/>
      <c r="P3339" s="4">
        <v>52</v>
      </c>
      <c r="Q3339" s="4">
        <v>57</v>
      </c>
      <c r="R3339" s="4">
        <v>60</v>
      </c>
      <c r="S3339" s="4">
        <v>58</v>
      </c>
      <c r="T3339" s="4">
        <v>69</v>
      </c>
      <c r="U3339" s="4">
        <v>76</v>
      </c>
      <c r="V3339" s="13">
        <v>74</v>
      </c>
      <c r="W3339" s="4">
        <v>54</v>
      </c>
      <c r="X3339" s="4">
        <v>62</v>
      </c>
      <c r="Y3339">
        <f t="shared" ca="1" si="624"/>
        <v>864</v>
      </c>
      <c r="Z3339">
        <f t="shared" ca="1" si="625"/>
        <v>0</v>
      </c>
    </row>
    <row r="3340" spans="2:26" x14ac:dyDescent="0.25">
      <c r="B3340" s="11">
        <f t="shared" si="626"/>
        <v>44700.666666658595</v>
      </c>
      <c r="C3340" s="1">
        <f t="shared" si="617"/>
        <v>5</v>
      </c>
      <c r="D3340" s="1">
        <f t="shared" si="618"/>
        <v>4</v>
      </c>
      <c r="E3340" s="12">
        <f t="shared" si="619"/>
        <v>17</v>
      </c>
      <c r="F3340" s="124" t="str">
        <f t="shared" si="620"/>
        <v>0</v>
      </c>
      <c r="G3340" s="1">
        <f ca="1">(OFFSET(O3340,0,MATCH(Customer!$J$6,'CDH &amp; HDH'!$P$11:$X$11,0)))</f>
        <v>74</v>
      </c>
      <c r="H3340" s="1" t="str">
        <f t="shared" si="621"/>
        <v>Cooling</v>
      </c>
      <c r="I3340" s="1">
        <f ca="1">OFFSET(IF($H3340="Cooling",Customer!$C$25,Customer!$C$52),E3340,D3340)</f>
        <v>72</v>
      </c>
      <c r="J3340" s="1">
        <f ca="1">OFFSET(IF($H3340="Cooling",Customer!$L$25,Customer!$L$52),$E3340,$D3340)</f>
        <v>77</v>
      </c>
      <c r="K3340" s="16">
        <f t="shared" ref="K3340:K3403" ca="1" si="627">IF($H3340="Heating",0,MAX(0,$G3340-I3340))</f>
        <v>2</v>
      </c>
      <c r="L3340" s="16">
        <f t="shared" ref="L3340:L3403" ca="1" si="628">IF($H3340="Heating",0,MAX(0,$G3340-J3340))</f>
        <v>0</v>
      </c>
      <c r="M3340" s="17">
        <f t="shared" si="622"/>
        <v>0</v>
      </c>
      <c r="N3340" s="17">
        <f t="shared" si="623"/>
        <v>0</v>
      </c>
      <c r="O3340" s="4"/>
      <c r="P3340" s="4">
        <v>52</v>
      </c>
      <c r="Q3340" s="4">
        <v>57</v>
      </c>
      <c r="R3340" s="4">
        <v>58</v>
      </c>
      <c r="S3340" s="4">
        <v>55</v>
      </c>
      <c r="T3340" s="4">
        <v>69</v>
      </c>
      <c r="U3340" s="4">
        <v>77</v>
      </c>
      <c r="V3340" s="13">
        <v>74</v>
      </c>
      <c r="W3340" s="4">
        <v>53</v>
      </c>
      <c r="X3340" s="4">
        <v>63</v>
      </c>
      <c r="Y3340">
        <f t="shared" ca="1" si="624"/>
        <v>864</v>
      </c>
      <c r="Z3340">
        <f t="shared" ca="1" si="625"/>
        <v>0</v>
      </c>
    </row>
    <row r="3341" spans="2:26" x14ac:dyDescent="0.25">
      <c r="B3341" s="11">
        <f t="shared" si="626"/>
        <v>44700.708333325259</v>
      </c>
      <c r="C3341" s="1">
        <f t="shared" ref="C3341:C3404" si="629">MONTH(B3341)</f>
        <v>5</v>
      </c>
      <c r="D3341" s="1">
        <f t="shared" ref="D3341:D3404" si="630">WEEKDAY(B3341,2)</f>
        <v>4</v>
      </c>
      <c r="E3341" s="12">
        <f t="shared" ref="E3341:E3404" si="631">HOUR(B3341)+1</f>
        <v>18</v>
      </c>
      <c r="F3341" s="124" t="str">
        <f t="shared" ref="F3341:F3404" si="632">IF(AND(C3341&gt;5,C3341&lt;9,D3341&lt;6,E3341&gt;14,E3341&lt;19),"1",IF(AND(OR(E3341=8,E3341=9,E3341=19,E3341=20),C3341&lt;3,D3341&lt;6),"1","0"))</f>
        <v>0</v>
      </c>
      <c r="G3341" s="1">
        <f ca="1">(OFFSET(O3341,0,MATCH(Customer!$J$6,'CDH &amp; HDH'!$P$11:$X$11,0)))</f>
        <v>75</v>
      </c>
      <c r="H3341" s="1" t="str">
        <f t="shared" ref="H3341:H3404" si="633">IF(AND(C3341&gt;=5,C3341&lt;=9),"Cooling","Heating")</f>
        <v>Cooling</v>
      </c>
      <c r="I3341" s="1">
        <f ca="1">OFFSET(IF($H3341="Cooling",Customer!$C$25,Customer!$C$52),E3341,D3341)</f>
        <v>72</v>
      </c>
      <c r="J3341" s="1">
        <f ca="1">OFFSET(IF($H3341="Cooling",Customer!$L$25,Customer!$L$52),$E3341,$D3341)</f>
        <v>77</v>
      </c>
      <c r="K3341" s="16">
        <f t="shared" ca="1" si="627"/>
        <v>3</v>
      </c>
      <c r="L3341" s="16">
        <f t="shared" ca="1" si="628"/>
        <v>0</v>
      </c>
      <c r="M3341" s="17">
        <f t="shared" ref="M3341:M3404" si="634">IF($H3341="Cooling",0,MAX(0,I3341-$G3341))</f>
        <v>0</v>
      </c>
      <c r="N3341" s="17">
        <f t="shared" ref="N3341:N3404" si="635">IF($H3341="Cooling",0,MAX(0,J3341-$G3341))</f>
        <v>0</v>
      </c>
      <c r="O3341" s="4"/>
      <c r="P3341" s="4">
        <v>51</v>
      </c>
      <c r="Q3341" s="4">
        <v>57</v>
      </c>
      <c r="R3341" s="4">
        <v>57</v>
      </c>
      <c r="S3341" s="4">
        <v>56</v>
      </c>
      <c r="T3341" s="4">
        <v>69</v>
      </c>
      <c r="U3341" s="4">
        <v>77</v>
      </c>
      <c r="V3341" s="13">
        <v>75</v>
      </c>
      <c r="W3341" s="4">
        <v>52</v>
      </c>
      <c r="X3341" s="4">
        <v>62</v>
      </c>
      <c r="Y3341">
        <f t="shared" ref="Y3341:Y3404" ca="1" si="636">1.08*400*K3341</f>
        <v>1296</v>
      </c>
      <c r="Z3341">
        <f t="shared" ref="Z3341:Z3404" ca="1" si="637">1.08*400*L3341</f>
        <v>0</v>
      </c>
    </row>
    <row r="3342" spans="2:26" x14ac:dyDescent="0.25">
      <c r="B3342" s="11">
        <f t="shared" ref="B3342:B3405" si="638">B3341+1/24</f>
        <v>44700.749999991924</v>
      </c>
      <c r="C3342" s="1">
        <f t="shared" si="629"/>
        <v>5</v>
      </c>
      <c r="D3342" s="1">
        <f t="shared" si="630"/>
        <v>4</v>
      </c>
      <c r="E3342" s="12">
        <f t="shared" si="631"/>
        <v>19</v>
      </c>
      <c r="F3342" s="124" t="str">
        <f t="shared" si="632"/>
        <v>0</v>
      </c>
      <c r="G3342" s="1">
        <f ca="1">(OFFSET(O3342,0,MATCH(Customer!$J$6,'CDH &amp; HDH'!$P$11:$X$11,0)))</f>
        <v>72</v>
      </c>
      <c r="H3342" s="1" t="str">
        <f t="shared" si="633"/>
        <v>Cooling</v>
      </c>
      <c r="I3342" s="1">
        <f ca="1">OFFSET(IF($H3342="Cooling",Customer!$C$25,Customer!$C$52),E3342,D3342)</f>
        <v>78</v>
      </c>
      <c r="J3342" s="1">
        <f ca="1">OFFSET(IF($H3342="Cooling",Customer!$L$25,Customer!$L$52),$E3342,$D3342)</f>
        <v>80</v>
      </c>
      <c r="K3342" s="16">
        <f t="shared" ca="1" si="627"/>
        <v>0</v>
      </c>
      <c r="L3342" s="16">
        <f t="shared" ca="1" si="628"/>
        <v>0</v>
      </c>
      <c r="M3342" s="17">
        <f t="shared" si="634"/>
        <v>0</v>
      </c>
      <c r="N3342" s="17">
        <f t="shared" si="635"/>
        <v>0</v>
      </c>
      <c r="O3342" s="4"/>
      <c r="P3342" s="4">
        <v>51</v>
      </c>
      <c r="Q3342" s="4">
        <v>57</v>
      </c>
      <c r="R3342" s="4">
        <v>55</v>
      </c>
      <c r="S3342" s="4">
        <v>53</v>
      </c>
      <c r="T3342" s="4">
        <v>66</v>
      </c>
      <c r="U3342" s="4">
        <v>74</v>
      </c>
      <c r="V3342" s="13">
        <v>72</v>
      </c>
      <c r="W3342" s="4">
        <v>52</v>
      </c>
      <c r="X3342" s="4">
        <v>61</v>
      </c>
      <c r="Y3342">
        <f t="shared" ca="1" si="636"/>
        <v>0</v>
      </c>
      <c r="Z3342">
        <f t="shared" ca="1" si="637"/>
        <v>0</v>
      </c>
    </row>
    <row r="3343" spans="2:26" x14ac:dyDescent="0.25">
      <c r="B3343" s="11">
        <f t="shared" si="638"/>
        <v>44700.791666658588</v>
      </c>
      <c r="C3343" s="1">
        <f t="shared" si="629"/>
        <v>5</v>
      </c>
      <c r="D3343" s="1">
        <f t="shared" si="630"/>
        <v>4</v>
      </c>
      <c r="E3343" s="12">
        <f t="shared" si="631"/>
        <v>20</v>
      </c>
      <c r="F3343" s="124" t="str">
        <f t="shared" si="632"/>
        <v>0</v>
      </c>
      <c r="G3343" s="1">
        <f ca="1">(OFFSET(O3343,0,MATCH(Customer!$J$6,'CDH &amp; HDH'!$P$11:$X$11,0)))</f>
        <v>66</v>
      </c>
      <c r="H3343" s="1" t="str">
        <f t="shared" si="633"/>
        <v>Cooling</v>
      </c>
      <c r="I3343" s="1">
        <f ca="1">OFFSET(IF($H3343="Cooling",Customer!$C$25,Customer!$C$52),E3343,D3343)</f>
        <v>78</v>
      </c>
      <c r="J3343" s="1">
        <f ca="1">OFFSET(IF($H3343="Cooling",Customer!$L$25,Customer!$L$52),$E3343,$D3343)</f>
        <v>80</v>
      </c>
      <c r="K3343" s="16">
        <f t="shared" ca="1" si="627"/>
        <v>0</v>
      </c>
      <c r="L3343" s="16">
        <f t="shared" ca="1" si="628"/>
        <v>0</v>
      </c>
      <c r="M3343" s="17">
        <f t="shared" si="634"/>
        <v>0</v>
      </c>
      <c r="N3343" s="17">
        <f t="shared" si="635"/>
        <v>0</v>
      </c>
      <c r="O3343" s="4"/>
      <c r="P3343" s="4">
        <v>51</v>
      </c>
      <c r="Q3343" s="4">
        <v>56</v>
      </c>
      <c r="R3343" s="4">
        <v>52</v>
      </c>
      <c r="S3343" s="4">
        <v>53</v>
      </c>
      <c r="T3343" s="4">
        <v>64</v>
      </c>
      <c r="U3343" s="4">
        <v>70</v>
      </c>
      <c r="V3343" s="13">
        <v>66</v>
      </c>
      <c r="W3343" s="4">
        <v>52</v>
      </c>
      <c r="X3343" s="4">
        <v>60</v>
      </c>
      <c r="Y3343">
        <f t="shared" ca="1" si="636"/>
        <v>0</v>
      </c>
      <c r="Z3343">
        <f t="shared" ca="1" si="637"/>
        <v>0</v>
      </c>
    </row>
    <row r="3344" spans="2:26" x14ac:dyDescent="0.25">
      <c r="B3344" s="11">
        <f t="shared" si="638"/>
        <v>44700.833333325252</v>
      </c>
      <c r="C3344" s="1">
        <f t="shared" si="629"/>
        <v>5</v>
      </c>
      <c r="D3344" s="1">
        <f t="shared" si="630"/>
        <v>4</v>
      </c>
      <c r="E3344" s="12">
        <f t="shared" si="631"/>
        <v>21</v>
      </c>
      <c r="F3344" s="124" t="str">
        <f t="shared" si="632"/>
        <v>0</v>
      </c>
      <c r="G3344" s="1">
        <f ca="1">(OFFSET(O3344,0,MATCH(Customer!$J$6,'CDH &amp; HDH'!$P$11:$X$11,0)))</f>
        <v>63</v>
      </c>
      <c r="H3344" s="1" t="str">
        <f t="shared" si="633"/>
        <v>Cooling</v>
      </c>
      <c r="I3344" s="1">
        <f ca="1">OFFSET(IF($H3344="Cooling",Customer!$C$25,Customer!$C$52),E3344,D3344)</f>
        <v>78</v>
      </c>
      <c r="J3344" s="1">
        <f ca="1">OFFSET(IF($H3344="Cooling",Customer!$L$25,Customer!$L$52),$E3344,$D3344)</f>
        <v>80</v>
      </c>
      <c r="K3344" s="16">
        <f t="shared" ca="1" si="627"/>
        <v>0</v>
      </c>
      <c r="L3344" s="16">
        <f t="shared" ca="1" si="628"/>
        <v>0</v>
      </c>
      <c r="M3344" s="17">
        <f t="shared" si="634"/>
        <v>0</v>
      </c>
      <c r="N3344" s="17">
        <f t="shared" si="635"/>
        <v>0</v>
      </c>
      <c r="O3344" s="4"/>
      <c r="P3344" s="4">
        <v>51</v>
      </c>
      <c r="Q3344" s="4">
        <v>56</v>
      </c>
      <c r="R3344" s="4">
        <v>50</v>
      </c>
      <c r="S3344" s="4">
        <v>52</v>
      </c>
      <c r="T3344" s="4">
        <v>64</v>
      </c>
      <c r="U3344" s="4">
        <v>68</v>
      </c>
      <c r="V3344" s="13">
        <v>63</v>
      </c>
      <c r="W3344" s="4">
        <v>52</v>
      </c>
      <c r="X3344" s="4">
        <v>60</v>
      </c>
      <c r="Y3344">
        <f t="shared" ca="1" si="636"/>
        <v>0</v>
      </c>
      <c r="Z3344">
        <f t="shared" ca="1" si="637"/>
        <v>0</v>
      </c>
    </row>
    <row r="3345" spans="2:26" x14ac:dyDescent="0.25">
      <c r="B3345" s="11">
        <f t="shared" si="638"/>
        <v>44700.874999991916</v>
      </c>
      <c r="C3345" s="1">
        <f t="shared" si="629"/>
        <v>5</v>
      </c>
      <c r="D3345" s="1">
        <f t="shared" si="630"/>
        <v>4</v>
      </c>
      <c r="E3345" s="12">
        <f t="shared" si="631"/>
        <v>22</v>
      </c>
      <c r="F3345" s="124" t="str">
        <f t="shared" si="632"/>
        <v>0</v>
      </c>
      <c r="G3345" s="1">
        <f ca="1">(OFFSET(O3345,0,MATCH(Customer!$J$6,'CDH &amp; HDH'!$P$11:$X$11,0)))</f>
        <v>63</v>
      </c>
      <c r="H3345" s="1" t="str">
        <f t="shared" si="633"/>
        <v>Cooling</v>
      </c>
      <c r="I3345" s="1">
        <f ca="1">OFFSET(IF($H3345="Cooling",Customer!$C$25,Customer!$C$52),E3345,D3345)</f>
        <v>78</v>
      </c>
      <c r="J3345" s="1">
        <f ca="1">OFFSET(IF($H3345="Cooling",Customer!$L$25,Customer!$L$52),$E3345,$D3345)</f>
        <v>80</v>
      </c>
      <c r="K3345" s="16">
        <f t="shared" ca="1" si="627"/>
        <v>0</v>
      </c>
      <c r="L3345" s="16">
        <f t="shared" ca="1" si="628"/>
        <v>0</v>
      </c>
      <c r="M3345" s="17">
        <f t="shared" si="634"/>
        <v>0</v>
      </c>
      <c r="N3345" s="17">
        <f t="shared" si="635"/>
        <v>0</v>
      </c>
      <c r="O3345" s="4"/>
      <c r="P3345" s="4">
        <v>51</v>
      </c>
      <c r="Q3345" s="4">
        <v>56</v>
      </c>
      <c r="R3345" s="4">
        <v>47</v>
      </c>
      <c r="S3345" s="4">
        <v>51</v>
      </c>
      <c r="T3345" s="4">
        <v>62</v>
      </c>
      <c r="U3345" s="4">
        <v>68</v>
      </c>
      <c r="V3345" s="13">
        <v>63</v>
      </c>
      <c r="W3345" s="4">
        <v>52</v>
      </c>
      <c r="X3345" s="4">
        <v>59</v>
      </c>
      <c r="Y3345">
        <f t="shared" ca="1" si="636"/>
        <v>0</v>
      </c>
      <c r="Z3345">
        <f t="shared" ca="1" si="637"/>
        <v>0</v>
      </c>
    </row>
    <row r="3346" spans="2:26" x14ac:dyDescent="0.25">
      <c r="B3346" s="11">
        <f t="shared" si="638"/>
        <v>44700.916666658581</v>
      </c>
      <c r="C3346" s="1">
        <f t="shared" si="629"/>
        <v>5</v>
      </c>
      <c r="D3346" s="1">
        <f t="shared" si="630"/>
        <v>4</v>
      </c>
      <c r="E3346" s="12">
        <f t="shared" si="631"/>
        <v>23</v>
      </c>
      <c r="F3346" s="124" t="str">
        <f t="shared" si="632"/>
        <v>0</v>
      </c>
      <c r="G3346" s="1">
        <f ca="1">(OFFSET(O3346,0,MATCH(Customer!$J$6,'CDH &amp; HDH'!$P$11:$X$11,0)))</f>
        <v>61</v>
      </c>
      <c r="H3346" s="1" t="str">
        <f t="shared" si="633"/>
        <v>Cooling</v>
      </c>
      <c r="I3346" s="1">
        <f ca="1">OFFSET(IF($H3346="Cooling",Customer!$C$25,Customer!$C$52),E3346,D3346)</f>
        <v>78</v>
      </c>
      <c r="J3346" s="1">
        <f ca="1">OFFSET(IF($H3346="Cooling",Customer!$L$25,Customer!$L$52),$E3346,$D3346)</f>
        <v>80</v>
      </c>
      <c r="K3346" s="16">
        <f t="shared" ca="1" si="627"/>
        <v>0</v>
      </c>
      <c r="L3346" s="16">
        <f t="shared" ca="1" si="628"/>
        <v>0</v>
      </c>
      <c r="M3346" s="17">
        <f t="shared" si="634"/>
        <v>0</v>
      </c>
      <c r="N3346" s="17">
        <f t="shared" si="635"/>
        <v>0</v>
      </c>
      <c r="O3346" s="4"/>
      <c r="P3346" s="4">
        <v>48</v>
      </c>
      <c r="Q3346" s="4">
        <v>55</v>
      </c>
      <c r="R3346" s="4">
        <v>46</v>
      </c>
      <c r="S3346" s="4">
        <v>51</v>
      </c>
      <c r="T3346" s="4">
        <v>58</v>
      </c>
      <c r="U3346" s="4">
        <v>68</v>
      </c>
      <c r="V3346" s="13">
        <v>61</v>
      </c>
      <c r="W3346" s="4">
        <v>49</v>
      </c>
      <c r="X3346" s="4">
        <v>59</v>
      </c>
      <c r="Y3346">
        <f t="shared" ca="1" si="636"/>
        <v>0</v>
      </c>
      <c r="Z3346">
        <f t="shared" ca="1" si="637"/>
        <v>0</v>
      </c>
    </row>
    <row r="3347" spans="2:26" x14ac:dyDescent="0.25">
      <c r="B3347" s="11">
        <f t="shared" si="638"/>
        <v>44700.958333325245</v>
      </c>
      <c r="C3347" s="1">
        <f t="shared" si="629"/>
        <v>5</v>
      </c>
      <c r="D3347" s="1">
        <f t="shared" si="630"/>
        <v>4</v>
      </c>
      <c r="E3347" s="12">
        <f t="shared" si="631"/>
        <v>24</v>
      </c>
      <c r="F3347" s="124" t="str">
        <f t="shared" si="632"/>
        <v>0</v>
      </c>
      <c r="G3347" s="1">
        <f ca="1">(OFFSET(O3347,0,MATCH(Customer!$J$6,'CDH &amp; HDH'!$P$11:$X$11,0)))</f>
        <v>59</v>
      </c>
      <c r="H3347" s="1" t="str">
        <f t="shared" si="633"/>
        <v>Cooling</v>
      </c>
      <c r="I3347" s="1">
        <f ca="1">OFFSET(IF($H3347="Cooling",Customer!$C$25,Customer!$C$52),E3347,D3347)</f>
        <v>78</v>
      </c>
      <c r="J3347" s="1">
        <f ca="1">OFFSET(IF($H3347="Cooling",Customer!$L$25,Customer!$L$52),$E3347,$D3347)</f>
        <v>80</v>
      </c>
      <c r="K3347" s="16">
        <f t="shared" ca="1" si="627"/>
        <v>0</v>
      </c>
      <c r="L3347" s="16">
        <f t="shared" ca="1" si="628"/>
        <v>0</v>
      </c>
      <c r="M3347" s="17">
        <f t="shared" si="634"/>
        <v>0</v>
      </c>
      <c r="N3347" s="17">
        <f t="shared" si="635"/>
        <v>0</v>
      </c>
      <c r="O3347" s="4"/>
      <c r="P3347" s="4">
        <v>48</v>
      </c>
      <c r="Q3347" s="4">
        <v>55</v>
      </c>
      <c r="R3347" s="4">
        <v>44</v>
      </c>
      <c r="S3347" s="4">
        <v>50</v>
      </c>
      <c r="T3347" s="4">
        <v>54</v>
      </c>
      <c r="U3347" s="4">
        <v>69</v>
      </c>
      <c r="V3347" s="13">
        <v>59</v>
      </c>
      <c r="W3347" s="4">
        <v>48</v>
      </c>
      <c r="X3347" s="4">
        <v>59</v>
      </c>
      <c r="Y3347">
        <f t="shared" ca="1" si="636"/>
        <v>0</v>
      </c>
      <c r="Z3347">
        <f t="shared" ca="1" si="637"/>
        <v>0</v>
      </c>
    </row>
    <row r="3348" spans="2:26" x14ac:dyDescent="0.25">
      <c r="B3348" s="11">
        <f t="shared" si="638"/>
        <v>44700.999999991909</v>
      </c>
      <c r="C3348" s="1">
        <f t="shared" si="629"/>
        <v>5</v>
      </c>
      <c r="D3348" s="1">
        <f t="shared" si="630"/>
        <v>5</v>
      </c>
      <c r="E3348" s="12">
        <f t="shared" si="631"/>
        <v>1</v>
      </c>
      <c r="F3348" s="124" t="str">
        <f t="shared" si="632"/>
        <v>0</v>
      </c>
      <c r="G3348" s="1">
        <f ca="1">(OFFSET(O3348,0,MATCH(Customer!$J$6,'CDH &amp; HDH'!$P$11:$X$11,0)))</f>
        <v>58</v>
      </c>
      <c r="H3348" s="1" t="str">
        <f t="shared" si="633"/>
        <v>Cooling</v>
      </c>
      <c r="I3348" s="1">
        <f ca="1">OFFSET(IF($H3348="Cooling",Customer!$C$25,Customer!$C$52),E3348,D3348)</f>
        <v>78</v>
      </c>
      <c r="J3348" s="1">
        <f ca="1">OFFSET(IF($H3348="Cooling",Customer!$L$25,Customer!$L$52),$E3348,$D3348)</f>
        <v>80</v>
      </c>
      <c r="K3348" s="16">
        <f t="shared" ca="1" si="627"/>
        <v>0</v>
      </c>
      <c r="L3348" s="16">
        <f t="shared" ca="1" si="628"/>
        <v>0</v>
      </c>
      <c r="M3348" s="17">
        <f t="shared" si="634"/>
        <v>0</v>
      </c>
      <c r="N3348" s="17">
        <f t="shared" si="635"/>
        <v>0</v>
      </c>
      <c r="O3348" s="4"/>
      <c r="P3348" s="4">
        <v>47</v>
      </c>
      <c r="Q3348" s="4">
        <v>55</v>
      </c>
      <c r="R3348" s="4">
        <v>43</v>
      </c>
      <c r="S3348" s="4">
        <v>50</v>
      </c>
      <c r="T3348" s="4">
        <v>52</v>
      </c>
      <c r="U3348" s="4">
        <v>61</v>
      </c>
      <c r="V3348" s="13">
        <v>58</v>
      </c>
      <c r="W3348" s="4">
        <v>47</v>
      </c>
      <c r="X3348" s="4">
        <v>60</v>
      </c>
      <c r="Y3348">
        <f t="shared" ca="1" si="636"/>
        <v>0</v>
      </c>
      <c r="Z3348">
        <f t="shared" ca="1" si="637"/>
        <v>0</v>
      </c>
    </row>
    <row r="3349" spans="2:26" x14ac:dyDescent="0.25">
      <c r="B3349" s="11">
        <f t="shared" si="638"/>
        <v>44701.041666658573</v>
      </c>
      <c r="C3349" s="1">
        <f t="shared" si="629"/>
        <v>5</v>
      </c>
      <c r="D3349" s="1">
        <f t="shared" si="630"/>
        <v>5</v>
      </c>
      <c r="E3349" s="12">
        <f t="shared" si="631"/>
        <v>2</v>
      </c>
      <c r="F3349" s="124" t="str">
        <f t="shared" si="632"/>
        <v>0</v>
      </c>
      <c r="G3349" s="1">
        <f ca="1">(OFFSET(O3349,0,MATCH(Customer!$J$6,'CDH &amp; HDH'!$P$11:$X$11,0)))</f>
        <v>57</v>
      </c>
      <c r="H3349" s="1" t="str">
        <f t="shared" si="633"/>
        <v>Cooling</v>
      </c>
      <c r="I3349" s="1">
        <f ca="1">OFFSET(IF($H3349="Cooling",Customer!$C$25,Customer!$C$52),E3349,D3349)</f>
        <v>78</v>
      </c>
      <c r="J3349" s="1">
        <f ca="1">OFFSET(IF($H3349="Cooling",Customer!$L$25,Customer!$L$52),$E3349,$D3349)</f>
        <v>80</v>
      </c>
      <c r="K3349" s="16">
        <f t="shared" ca="1" si="627"/>
        <v>0</v>
      </c>
      <c r="L3349" s="16">
        <f t="shared" ca="1" si="628"/>
        <v>0</v>
      </c>
      <c r="M3349" s="17">
        <f t="shared" si="634"/>
        <v>0</v>
      </c>
      <c r="N3349" s="17">
        <f t="shared" si="635"/>
        <v>0</v>
      </c>
      <c r="O3349" s="4"/>
      <c r="P3349" s="4">
        <v>47</v>
      </c>
      <c r="Q3349" s="4">
        <v>55</v>
      </c>
      <c r="R3349" s="4">
        <v>43</v>
      </c>
      <c r="S3349" s="4">
        <v>51</v>
      </c>
      <c r="T3349" s="4">
        <v>49</v>
      </c>
      <c r="U3349" s="4">
        <v>63</v>
      </c>
      <c r="V3349" s="13">
        <v>57</v>
      </c>
      <c r="W3349" s="4">
        <v>45</v>
      </c>
      <c r="X3349" s="4">
        <v>59</v>
      </c>
      <c r="Y3349">
        <f t="shared" ca="1" si="636"/>
        <v>0</v>
      </c>
      <c r="Z3349">
        <f t="shared" ca="1" si="637"/>
        <v>0</v>
      </c>
    </row>
    <row r="3350" spans="2:26" x14ac:dyDescent="0.25">
      <c r="B3350" s="11">
        <f t="shared" si="638"/>
        <v>44701.083333325238</v>
      </c>
      <c r="C3350" s="1">
        <f t="shared" si="629"/>
        <v>5</v>
      </c>
      <c r="D3350" s="1">
        <f t="shared" si="630"/>
        <v>5</v>
      </c>
      <c r="E3350" s="12">
        <f t="shared" si="631"/>
        <v>3</v>
      </c>
      <c r="F3350" s="124" t="str">
        <f t="shared" si="632"/>
        <v>0</v>
      </c>
      <c r="G3350" s="1">
        <f ca="1">(OFFSET(O3350,0,MATCH(Customer!$J$6,'CDH &amp; HDH'!$P$11:$X$11,0)))</f>
        <v>56</v>
      </c>
      <c r="H3350" s="1" t="str">
        <f t="shared" si="633"/>
        <v>Cooling</v>
      </c>
      <c r="I3350" s="1">
        <f ca="1">OFFSET(IF($H3350="Cooling",Customer!$C$25,Customer!$C$52),E3350,D3350)</f>
        <v>78</v>
      </c>
      <c r="J3350" s="1">
        <f ca="1">OFFSET(IF($H3350="Cooling",Customer!$L$25,Customer!$L$52),$E3350,$D3350)</f>
        <v>80</v>
      </c>
      <c r="K3350" s="16">
        <f t="shared" ca="1" si="627"/>
        <v>0</v>
      </c>
      <c r="L3350" s="16">
        <f t="shared" ca="1" si="628"/>
        <v>0</v>
      </c>
      <c r="M3350" s="17">
        <f t="shared" si="634"/>
        <v>0</v>
      </c>
      <c r="N3350" s="17">
        <f t="shared" si="635"/>
        <v>0</v>
      </c>
      <c r="O3350" s="4"/>
      <c r="P3350" s="4">
        <v>47</v>
      </c>
      <c r="Q3350" s="4">
        <v>54</v>
      </c>
      <c r="R3350" s="4">
        <v>42</v>
      </c>
      <c r="S3350" s="4">
        <v>51</v>
      </c>
      <c r="T3350" s="4">
        <v>49</v>
      </c>
      <c r="U3350" s="4">
        <v>62</v>
      </c>
      <c r="V3350" s="13">
        <v>56</v>
      </c>
      <c r="W3350" s="4">
        <v>45</v>
      </c>
      <c r="X3350" s="4">
        <v>58</v>
      </c>
      <c r="Y3350">
        <f t="shared" ca="1" si="636"/>
        <v>0</v>
      </c>
      <c r="Z3350">
        <f t="shared" ca="1" si="637"/>
        <v>0</v>
      </c>
    </row>
    <row r="3351" spans="2:26" x14ac:dyDescent="0.25">
      <c r="B3351" s="11">
        <f t="shared" si="638"/>
        <v>44701.124999991902</v>
      </c>
      <c r="C3351" s="1">
        <f t="shared" si="629"/>
        <v>5</v>
      </c>
      <c r="D3351" s="1">
        <f t="shared" si="630"/>
        <v>5</v>
      </c>
      <c r="E3351" s="12">
        <f t="shared" si="631"/>
        <v>4</v>
      </c>
      <c r="F3351" s="124" t="str">
        <f t="shared" si="632"/>
        <v>0</v>
      </c>
      <c r="G3351" s="1">
        <f ca="1">(OFFSET(O3351,0,MATCH(Customer!$J$6,'CDH &amp; HDH'!$P$11:$X$11,0)))</f>
        <v>55</v>
      </c>
      <c r="H3351" s="1" t="str">
        <f t="shared" si="633"/>
        <v>Cooling</v>
      </c>
      <c r="I3351" s="1">
        <f ca="1">OFFSET(IF($H3351="Cooling",Customer!$C$25,Customer!$C$52),E3351,D3351)</f>
        <v>78</v>
      </c>
      <c r="J3351" s="1">
        <f ca="1">OFFSET(IF($H3351="Cooling",Customer!$L$25,Customer!$L$52),$E3351,$D3351)</f>
        <v>80</v>
      </c>
      <c r="K3351" s="16">
        <f t="shared" ca="1" si="627"/>
        <v>0</v>
      </c>
      <c r="L3351" s="16">
        <f t="shared" ca="1" si="628"/>
        <v>0</v>
      </c>
      <c r="M3351" s="17">
        <f t="shared" si="634"/>
        <v>0</v>
      </c>
      <c r="N3351" s="17">
        <f t="shared" si="635"/>
        <v>0</v>
      </c>
      <c r="O3351" s="4"/>
      <c r="P3351" s="4">
        <v>47</v>
      </c>
      <c r="Q3351" s="4">
        <v>54</v>
      </c>
      <c r="R3351" s="4">
        <v>42</v>
      </c>
      <c r="S3351" s="4">
        <v>50</v>
      </c>
      <c r="T3351" s="4">
        <v>48</v>
      </c>
      <c r="U3351" s="4">
        <v>61</v>
      </c>
      <c r="V3351" s="13">
        <v>55</v>
      </c>
      <c r="W3351" s="4">
        <v>45</v>
      </c>
      <c r="X3351" s="4">
        <v>58</v>
      </c>
      <c r="Y3351">
        <f t="shared" ca="1" si="636"/>
        <v>0</v>
      </c>
      <c r="Z3351">
        <f t="shared" ca="1" si="637"/>
        <v>0</v>
      </c>
    </row>
    <row r="3352" spans="2:26" x14ac:dyDescent="0.25">
      <c r="B3352" s="11">
        <f t="shared" si="638"/>
        <v>44701.166666658566</v>
      </c>
      <c r="C3352" s="1">
        <f t="shared" si="629"/>
        <v>5</v>
      </c>
      <c r="D3352" s="1">
        <f t="shared" si="630"/>
        <v>5</v>
      </c>
      <c r="E3352" s="12">
        <f t="shared" si="631"/>
        <v>5</v>
      </c>
      <c r="F3352" s="124" t="str">
        <f t="shared" si="632"/>
        <v>0</v>
      </c>
      <c r="G3352" s="1">
        <f ca="1">(OFFSET(O3352,0,MATCH(Customer!$J$6,'CDH &amp; HDH'!$P$11:$X$11,0)))</f>
        <v>55</v>
      </c>
      <c r="H3352" s="1" t="str">
        <f t="shared" si="633"/>
        <v>Cooling</v>
      </c>
      <c r="I3352" s="1">
        <f ca="1">OFFSET(IF($H3352="Cooling",Customer!$C$25,Customer!$C$52),E3352,D3352)</f>
        <v>78</v>
      </c>
      <c r="J3352" s="1">
        <f ca="1">OFFSET(IF($H3352="Cooling",Customer!$L$25,Customer!$L$52),$E3352,$D3352)</f>
        <v>80</v>
      </c>
      <c r="K3352" s="16">
        <f t="shared" ca="1" si="627"/>
        <v>0</v>
      </c>
      <c r="L3352" s="16">
        <f t="shared" ca="1" si="628"/>
        <v>0</v>
      </c>
      <c r="M3352" s="17">
        <f t="shared" si="634"/>
        <v>0</v>
      </c>
      <c r="N3352" s="17">
        <f t="shared" si="635"/>
        <v>0</v>
      </c>
      <c r="O3352" s="4"/>
      <c r="P3352" s="4">
        <v>47</v>
      </c>
      <c r="Q3352" s="4">
        <v>54</v>
      </c>
      <c r="R3352" s="4">
        <v>44</v>
      </c>
      <c r="S3352" s="4">
        <v>50</v>
      </c>
      <c r="T3352" s="4">
        <v>47</v>
      </c>
      <c r="U3352" s="4">
        <v>60</v>
      </c>
      <c r="V3352" s="13">
        <v>55</v>
      </c>
      <c r="W3352" s="4">
        <v>45</v>
      </c>
      <c r="X3352" s="4">
        <v>58</v>
      </c>
      <c r="Y3352">
        <f t="shared" ca="1" si="636"/>
        <v>0</v>
      </c>
      <c r="Z3352">
        <f t="shared" ca="1" si="637"/>
        <v>0</v>
      </c>
    </row>
    <row r="3353" spans="2:26" x14ac:dyDescent="0.25">
      <c r="B3353" s="11">
        <f t="shared" si="638"/>
        <v>44701.20833332523</v>
      </c>
      <c r="C3353" s="1">
        <f t="shared" si="629"/>
        <v>5</v>
      </c>
      <c r="D3353" s="1">
        <f t="shared" si="630"/>
        <v>5</v>
      </c>
      <c r="E3353" s="12">
        <f t="shared" si="631"/>
        <v>6</v>
      </c>
      <c r="F3353" s="124" t="str">
        <f t="shared" si="632"/>
        <v>0</v>
      </c>
      <c r="G3353" s="1">
        <f ca="1">(OFFSET(O3353,0,MATCH(Customer!$J$6,'CDH &amp; HDH'!$P$11:$X$11,0)))</f>
        <v>54</v>
      </c>
      <c r="H3353" s="1" t="str">
        <f t="shared" si="633"/>
        <v>Cooling</v>
      </c>
      <c r="I3353" s="1">
        <f ca="1">OFFSET(IF($H3353="Cooling",Customer!$C$25,Customer!$C$52),E3353,D3353)</f>
        <v>78</v>
      </c>
      <c r="J3353" s="1">
        <f ca="1">OFFSET(IF($H3353="Cooling",Customer!$L$25,Customer!$L$52),$E3353,$D3353)</f>
        <v>80</v>
      </c>
      <c r="K3353" s="16">
        <f t="shared" ca="1" si="627"/>
        <v>0</v>
      </c>
      <c r="L3353" s="16">
        <f t="shared" ca="1" si="628"/>
        <v>0</v>
      </c>
      <c r="M3353" s="17">
        <f t="shared" si="634"/>
        <v>0</v>
      </c>
      <c r="N3353" s="17">
        <f t="shared" si="635"/>
        <v>0</v>
      </c>
      <c r="O3353" s="4"/>
      <c r="P3353" s="4">
        <v>47</v>
      </c>
      <c r="Q3353" s="4">
        <v>55</v>
      </c>
      <c r="R3353" s="4">
        <v>45</v>
      </c>
      <c r="S3353" s="4">
        <v>50</v>
      </c>
      <c r="T3353" s="4">
        <v>49</v>
      </c>
      <c r="U3353" s="4">
        <v>58</v>
      </c>
      <c r="V3353" s="13">
        <v>54</v>
      </c>
      <c r="W3353" s="4">
        <v>45</v>
      </c>
      <c r="X3353" s="4">
        <v>59</v>
      </c>
      <c r="Y3353">
        <f t="shared" ca="1" si="636"/>
        <v>0</v>
      </c>
      <c r="Z3353">
        <f t="shared" ca="1" si="637"/>
        <v>0</v>
      </c>
    </row>
    <row r="3354" spans="2:26" x14ac:dyDescent="0.25">
      <c r="B3354" s="11">
        <f t="shared" si="638"/>
        <v>44701.249999991895</v>
      </c>
      <c r="C3354" s="1">
        <f t="shared" si="629"/>
        <v>5</v>
      </c>
      <c r="D3354" s="1">
        <f t="shared" si="630"/>
        <v>5</v>
      </c>
      <c r="E3354" s="12">
        <f t="shared" si="631"/>
        <v>7</v>
      </c>
      <c r="F3354" s="124" t="str">
        <f t="shared" si="632"/>
        <v>0</v>
      </c>
      <c r="G3354" s="1">
        <f ca="1">(OFFSET(O3354,0,MATCH(Customer!$J$6,'CDH &amp; HDH'!$P$11:$X$11,0)))</f>
        <v>58</v>
      </c>
      <c r="H3354" s="1" t="str">
        <f t="shared" si="633"/>
        <v>Cooling</v>
      </c>
      <c r="I3354" s="1">
        <f ca="1">OFFSET(IF($H3354="Cooling",Customer!$C$25,Customer!$C$52),E3354,D3354)</f>
        <v>78</v>
      </c>
      <c r="J3354" s="1">
        <f ca="1">OFFSET(IF($H3354="Cooling",Customer!$L$25,Customer!$L$52),$E3354,$D3354)</f>
        <v>80</v>
      </c>
      <c r="K3354" s="16">
        <f t="shared" ca="1" si="627"/>
        <v>0</v>
      </c>
      <c r="L3354" s="16">
        <f t="shared" ca="1" si="628"/>
        <v>0</v>
      </c>
      <c r="M3354" s="17">
        <f t="shared" si="634"/>
        <v>0</v>
      </c>
      <c r="N3354" s="17">
        <f t="shared" si="635"/>
        <v>0</v>
      </c>
      <c r="O3354" s="4"/>
      <c r="P3354" s="4">
        <v>48</v>
      </c>
      <c r="Q3354" s="4">
        <v>56</v>
      </c>
      <c r="R3354" s="4">
        <v>47</v>
      </c>
      <c r="S3354" s="4">
        <v>51</v>
      </c>
      <c r="T3354" s="4">
        <v>55</v>
      </c>
      <c r="U3354" s="4">
        <v>58</v>
      </c>
      <c r="V3354" s="13">
        <v>58</v>
      </c>
      <c r="W3354" s="4">
        <v>46</v>
      </c>
      <c r="X3354" s="4">
        <v>59</v>
      </c>
      <c r="Y3354">
        <f t="shared" ca="1" si="636"/>
        <v>0</v>
      </c>
      <c r="Z3354">
        <f t="shared" ca="1" si="637"/>
        <v>0</v>
      </c>
    </row>
    <row r="3355" spans="2:26" x14ac:dyDescent="0.25">
      <c r="B3355" s="11">
        <f t="shared" si="638"/>
        <v>44701.291666658559</v>
      </c>
      <c r="C3355" s="1">
        <f t="shared" si="629"/>
        <v>5</v>
      </c>
      <c r="D3355" s="1">
        <f t="shared" si="630"/>
        <v>5</v>
      </c>
      <c r="E3355" s="12">
        <f t="shared" si="631"/>
        <v>8</v>
      </c>
      <c r="F3355" s="124" t="str">
        <f t="shared" si="632"/>
        <v>0</v>
      </c>
      <c r="G3355" s="1">
        <f ca="1">(OFFSET(O3355,0,MATCH(Customer!$J$6,'CDH &amp; HDH'!$P$11:$X$11,0)))</f>
        <v>63</v>
      </c>
      <c r="H3355" s="1" t="str">
        <f t="shared" si="633"/>
        <v>Cooling</v>
      </c>
      <c r="I3355" s="1">
        <f ca="1">OFFSET(IF($H3355="Cooling",Customer!$C$25,Customer!$C$52),E3355,D3355)</f>
        <v>72</v>
      </c>
      <c r="J3355" s="1">
        <f ca="1">OFFSET(IF($H3355="Cooling",Customer!$L$25,Customer!$L$52),$E3355,$D3355)</f>
        <v>77</v>
      </c>
      <c r="K3355" s="16">
        <f t="shared" ca="1" si="627"/>
        <v>0</v>
      </c>
      <c r="L3355" s="16">
        <f t="shared" ca="1" si="628"/>
        <v>0</v>
      </c>
      <c r="M3355" s="17">
        <f t="shared" si="634"/>
        <v>0</v>
      </c>
      <c r="N3355" s="17">
        <f t="shared" si="635"/>
        <v>0</v>
      </c>
      <c r="O3355" s="4"/>
      <c r="P3355" s="4">
        <v>48</v>
      </c>
      <c r="Q3355" s="4">
        <v>57</v>
      </c>
      <c r="R3355" s="4">
        <v>51</v>
      </c>
      <c r="S3355" s="4">
        <v>50</v>
      </c>
      <c r="T3355" s="4">
        <v>61</v>
      </c>
      <c r="U3355" s="4">
        <v>59</v>
      </c>
      <c r="V3355" s="13">
        <v>63</v>
      </c>
      <c r="W3355" s="4">
        <v>47</v>
      </c>
      <c r="X3355" s="4">
        <v>62</v>
      </c>
      <c r="Y3355">
        <f t="shared" ca="1" si="636"/>
        <v>0</v>
      </c>
      <c r="Z3355">
        <f t="shared" ca="1" si="637"/>
        <v>0</v>
      </c>
    </row>
    <row r="3356" spans="2:26" x14ac:dyDescent="0.25">
      <c r="B3356" s="11">
        <f t="shared" si="638"/>
        <v>44701.333333325223</v>
      </c>
      <c r="C3356" s="1">
        <f t="shared" si="629"/>
        <v>5</v>
      </c>
      <c r="D3356" s="1">
        <f t="shared" si="630"/>
        <v>5</v>
      </c>
      <c r="E3356" s="12">
        <f t="shared" si="631"/>
        <v>9</v>
      </c>
      <c r="F3356" s="124" t="str">
        <f t="shared" si="632"/>
        <v>0</v>
      </c>
      <c r="G3356" s="1">
        <f ca="1">(OFFSET(O3356,0,MATCH(Customer!$J$6,'CDH &amp; HDH'!$P$11:$X$11,0)))</f>
        <v>67</v>
      </c>
      <c r="H3356" s="1" t="str">
        <f t="shared" si="633"/>
        <v>Cooling</v>
      </c>
      <c r="I3356" s="1">
        <f ca="1">OFFSET(IF($H3356="Cooling",Customer!$C$25,Customer!$C$52),E3356,D3356)</f>
        <v>72</v>
      </c>
      <c r="J3356" s="1">
        <f ca="1">OFFSET(IF($H3356="Cooling",Customer!$L$25,Customer!$L$52),$E3356,$D3356)</f>
        <v>77</v>
      </c>
      <c r="K3356" s="16">
        <f t="shared" ca="1" si="627"/>
        <v>0</v>
      </c>
      <c r="L3356" s="16">
        <f t="shared" ca="1" si="628"/>
        <v>0</v>
      </c>
      <c r="M3356" s="17">
        <f t="shared" si="634"/>
        <v>0</v>
      </c>
      <c r="N3356" s="17">
        <f t="shared" si="635"/>
        <v>0</v>
      </c>
      <c r="O3356" s="4"/>
      <c r="P3356" s="4">
        <v>50</v>
      </c>
      <c r="Q3356" s="4">
        <v>58</v>
      </c>
      <c r="R3356" s="4">
        <v>55</v>
      </c>
      <c r="S3356" s="4">
        <v>49</v>
      </c>
      <c r="T3356" s="4">
        <v>64</v>
      </c>
      <c r="U3356" s="4">
        <v>60</v>
      </c>
      <c r="V3356" s="13">
        <v>67</v>
      </c>
      <c r="W3356" s="4">
        <v>47</v>
      </c>
      <c r="X3356" s="4">
        <v>63</v>
      </c>
      <c r="Y3356">
        <f t="shared" ca="1" si="636"/>
        <v>0</v>
      </c>
      <c r="Z3356">
        <f t="shared" ca="1" si="637"/>
        <v>0</v>
      </c>
    </row>
    <row r="3357" spans="2:26" x14ac:dyDescent="0.25">
      <c r="B3357" s="11">
        <f t="shared" si="638"/>
        <v>44701.374999991887</v>
      </c>
      <c r="C3357" s="1">
        <f t="shared" si="629"/>
        <v>5</v>
      </c>
      <c r="D3357" s="1">
        <f t="shared" si="630"/>
        <v>5</v>
      </c>
      <c r="E3357" s="12">
        <f t="shared" si="631"/>
        <v>10</v>
      </c>
      <c r="F3357" s="124" t="str">
        <f t="shared" si="632"/>
        <v>0</v>
      </c>
      <c r="G3357" s="1">
        <f ca="1">(OFFSET(O3357,0,MATCH(Customer!$J$6,'CDH &amp; HDH'!$P$11:$X$11,0)))</f>
        <v>69</v>
      </c>
      <c r="H3357" s="1" t="str">
        <f t="shared" si="633"/>
        <v>Cooling</v>
      </c>
      <c r="I3357" s="1">
        <f ca="1">OFFSET(IF($H3357="Cooling",Customer!$C$25,Customer!$C$52),E3357,D3357)</f>
        <v>72</v>
      </c>
      <c r="J3357" s="1">
        <f ca="1">OFFSET(IF($H3357="Cooling",Customer!$L$25,Customer!$L$52),$E3357,$D3357)</f>
        <v>77</v>
      </c>
      <c r="K3357" s="16">
        <f t="shared" ca="1" si="627"/>
        <v>0</v>
      </c>
      <c r="L3357" s="16">
        <f t="shared" ca="1" si="628"/>
        <v>0</v>
      </c>
      <c r="M3357" s="17">
        <f t="shared" si="634"/>
        <v>0</v>
      </c>
      <c r="N3357" s="17">
        <f t="shared" si="635"/>
        <v>0</v>
      </c>
      <c r="O3357" s="4"/>
      <c r="P3357" s="4">
        <v>50</v>
      </c>
      <c r="Q3357" s="4">
        <v>59</v>
      </c>
      <c r="R3357" s="4">
        <v>59</v>
      </c>
      <c r="S3357" s="4">
        <v>50</v>
      </c>
      <c r="T3357" s="4">
        <v>67</v>
      </c>
      <c r="U3357" s="4">
        <v>61</v>
      </c>
      <c r="V3357" s="13">
        <v>69</v>
      </c>
      <c r="W3357" s="4">
        <v>48</v>
      </c>
      <c r="X3357" s="4">
        <v>63</v>
      </c>
      <c r="Y3357">
        <f t="shared" ca="1" si="636"/>
        <v>0</v>
      </c>
      <c r="Z3357">
        <f t="shared" ca="1" si="637"/>
        <v>0</v>
      </c>
    </row>
    <row r="3358" spans="2:26" x14ac:dyDescent="0.25">
      <c r="B3358" s="11">
        <f t="shared" si="638"/>
        <v>44701.416666658552</v>
      </c>
      <c r="C3358" s="1">
        <f t="shared" si="629"/>
        <v>5</v>
      </c>
      <c r="D3358" s="1">
        <f t="shared" si="630"/>
        <v>5</v>
      </c>
      <c r="E3358" s="12">
        <f t="shared" si="631"/>
        <v>11</v>
      </c>
      <c r="F3358" s="124" t="str">
        <f t="shared" si="632"/>
        <v>0</v>
      </c>
      <c r="G3358" s="1">
        <f ca="1">(OFFSET(O3358,0,MATCH(Customer!$J$6,'CDH &amp; HDH'!$P$11:$X$11,0)))</f>
        <v>73</v>
      </c>
      <c r="H3358" s="1" t="str">
        <f t="shared" si="633"/>
        <v>Cooling</v>
      </c>
      <c r="I3358" s="1">
        <f ca="1">OFFSET(IF($H3358="Cooling",Customer!$C$25,Customer!$C$52),E3358,D3358)</f>
        <v>72</v>
      </c>
      <c r="J3358" s="1">
        <f ca="1">OFFSET(IF($H3358="Cooling",Customer!$L$25,Customer!$L$52),$E3358,$D3358)</f>
        <v>77</v>
      </c>
      <c r="K3358" s="16">
        <f t="shared" ca="1" si="627"/>
        <v>1</v>
      </c>
      <c r="L3358" s="16">
        <f t="shared" ca="1" si="628"/>
        <v>0</v>
      </c>
      <c r="M3358" s="17">
        <f t="shared" si="634"/>
        <v>0</v>
      </c>
      <c r="N3358" s="17">
        <f t="shared" si="635"/>
        <v>0</v>
      </c>
      <c r="O3358" s="4"/>
      <c r="P3358" s="4">
        <v>51</v>
      </c>
      <c r="Q3358" s="4">
        <v>62</v>
      </c>
      <c r="R3358" s="4">
        <v>61</v>
      </c>
      <c r="S3358" s="4">
        <v>50</v>
      </c>
      <c r="T3358" s="4">
        <v>73</v>
      </c>
      <c r="U3358" s="4">
        <v>61</v>
      </c>
      <c r="V3358" s="13">
        <v>73</v>
      </c>
      <c r="W3358" s="4">
        <v>49</v>
      </c>
      <c r="X3358" s="4">
        <v>64</v>
      </c>
      <c r="Y3358">
        <f t="shared" ca="1" si="636"/>
        <v>432</v>
      </c>
      <c r="Z3358">
        <f t="shared" ca="1" si="637"/>
        <v>0</v>
      </c>
    </row>
    <row r="3359" spans="2:26" x14ac:dyDescent="0.25">
      <c r="B3359" s="11">
        <f t="shared" si="638"/>
        <v>44701.458333325216</v>
      </c>
      <c r="C3359" s="1">
        <f t="shared" si="629"/>
        <v>5</v>
      </c>
      <c r="D3359" s="1">
        <f t="shared" si="630"/>
        <v>5</v>
      </c>
      <c r="E3359" s="12">
        <f t="shared" si="631"/>
        <v>12</v>
      </c>
      <c r="F3359" s="124" t="str">
        <f t="shared" si="632"/>
        <v>0</v>
      </c>
      <c r="G3359" s="1">
        <f ca="1">(OFFSET(O3359,0,MATCH(Customer!$J$6,'CDH &amp; HDH'!$P$11:$X$11,0)))</f>
        <v>76</v>
      </c>
      <c r="H3359" s="1" t="str">
        <f t="shared" si="633"/>
        <v>Cooling</v>
      </c>
      <c r="I3359" s="1">
        <f ca="1">OFFSET(IF($H3359="Cooling",Customer!$C$25,Customer!$C$52),E3359,D3359)</f>
        <v>72</v>
      </c>
      <c r="J3359" s="1">
        <f ca="1">OFFSET(IF($H3359="Cooling",Customer!$L$25,Customer!$L$52),$E3359,$D3359)</f>
        <v>77</v>
      </c>
      <c r="K3359" s="16">
        <f t="shared" ca="1" si="627"/>
        <v>4</v>
      </c>
      <c r="L3359" s="16">
        <f t="shared" ca="1" si="628"/>
        <v>0</v>
      </c>
      <c r="M3359" s="17">
        <f t="shared" si="634"/>
        <v>0</v>
      </c>
      <c r="N3359" s="17">
        <f t="shared" si="635"/>
        <v>0</v>
      </c>
      <c r="O3359" s="4"/>
      <c r="P3359" s="4">
        <v>50</v>
      </c>
      <c r="Q3359" s="4">
        <v>66</v>
      </c>
      <c r="R3359" s="4">
        <v>63</v>
      </c>
      <c r="S3359" s="4">
        <v>50</v>
      </c>
      <c r="T3359" s="4">
        <v>77</v>
      </c>
      <c r="U3359" s="4">
        <v>64</v>
      </c>
      <c r="V3359" s="13">
        <v>76</v>
      </c>
      <c r="W3359" s="4">
        <v>49</v>
      </c>
      <c r="X3359" s="4">
        <v>67</v>
      </c>
      <c r="Y3359">
        <f t="shared" ca="1" si="636"/>
        <v>1728</v>
      </c>
      <c r="Z3359">
        <f t="shared" ca="1" si="637"/>
        <v>0</v>
      </c>
    </row>
    <row r="3360" spans="2:26" x14ac:dyDescent="0.25">
      <c r="B3360" s="11">
        <f t="shared" si="638"/>
        <v>44701.49999999188</v>
      </c>
      <c r="C3360" s="1">
        <f t="shared" si="629"/>
        <v>5</v>
      </c>
      <c r="D3360" s="1">
        <f t="shared" si="630"/>
        <v>5</v>
      </c>
      <c r="E3360" s="12">
        <f t="shared" si="631"/>
        <v>13</v>
      </c>
      <c r="F3360" s="124" t="str">
        <f t="shared" si="632"/>
        <v>0</v>
      </c>
      <c r="G3360" s="1">
        <f ca="1">(OFFSET(O3360,0,MATCH(Customer!$J$6,'CDH &amp; HDH'!$P$11:$X$11,0)))</f>
        <v>78</v>
      </c>
      <c r="H3360" s="1" t="str">
        <f t="shared" si="633"/>
        <v>Cooling</v>
      </c>
      <c r="I3360" s="1">
        <f ca="1">OFFSET(IF($H3360="Cooling",Customer!$C$25,Customer!$C$52),E3360,D3360)</f>
        <v>72</v>
      </c>
      <c r="J3360" s="1">
        <f ca="1">OFFSET(IF($H3360="Cooling",Customer!$L$25,Customer!$L$52),$E3360,$D3360)</f>
        <v>77</v>
      </c>
      <c r="K3360" s="16">
        <f t="shared" ca="1" si="627"/>
        <v>6</v>
      </c>
      <c r="L3360" s="16">
        <f t="shared" ca="1" si="628"/>
        <v>1</v>
      </c>
      <c r="M3360" s="17">
        <f t="shared" si="634"/>
        <v>0</v>
      </c>
      <c r="N3360" s="17">
        <f t="shared" si="635"/>
        <v>0</v>
      </c>
      <c r="O3360" s="4"/>
      <c r="P3360" s="4">
        <v>50</v>
      </c>
      <c r="Q3360" s="4">
        <v>67</v>
      </c>
      <c r="R3360" s="4">
        <v>65</v>
      </c>
      <c r="S3360" s="4">
        <v>55</v>
      </c>
      <c r="T3360" s="4">
        <v>78</v>
      </c>
      <c r="U3360" s="4">
        <v>64</v>
      </c>
      <c r="V3360" s="13">
        <v>78</v>
      </c>
      <c r="W3360" s="4">
        <v>50</v>
      </c>
      <c r="X3360" s="4">
        <v>71</v>
      </c>
      <c r="Y3360">
        <f t="shared" ca="1" si="636"/>
        <v>2592</v>
      </c>
      <c r="Z3360">
        <f t="shared" ca="1" si="637"/>
        <v>432</v>
      </c>
    </row>
    <row r="3361" spans="2:26" x14ac:dyDescent="0.25">
      <c r="B3361" s="11">
        <f t="shared" si="638"/>
        <v>44701.541666658544</v>
      </c>
      <c r="C3361" s="1">
        <f t="shared" si="629"/>
        <v>5</v>
      </c>
      <c r="D3361" s="1">
        <f t="shared" si="630"/>
        <v>5</v>
      </c>
      <c r="E3361" s="12">
        <f t="shared" si="631"/>
        <v>14</v>
      </c>
      <c r="F3361" s="124" t="str">
        <f t="shared" si="632"/>
        <v>0</v>
      </c>
      <c r="G3361" s="1">
        <f ca="1">(OFFSET(O3361,0,MATCH(Customer!$J$6,'CDH &amp; HDH'!$P$11:$X$11,0)))</f>
        <v>78</v>
      </c>
      <c r="H3361" s="1" t="str">
        <f t="shared" si="633"/>
        <v>Cooling</v>
      </c>
      <c r="I3361" s="1">
        <f ca="1">OFFSET(IF($H3361="Cooling",Customer!$C$25,Customer!$C$52),E3361,D3361)</f>
        <v>72</v>
      </c>
      <c r="J3361" s="1">
        <f ca="1">OFFSET(IF($H3361="Cooling",Customer!$L$25,Customer!$L$52),$E3361,$D3361)</f>
        <v>77</v>
      </c>
      <c r="K3361" s="16">
        <f t="shared" ca="1" si="627"/>
        <v>6</v>
      </c>
      <c r="L3361" s="16">
        <f t="shared" ca="1" si="628"/>
        <v>1</v>
      </c>
      <c r="M3361" s="17">
        <f t="shared" si="634"/>
        <v>0</v>
      </c>
      <c r="N3361" s="17">
        <f t="shared" si="635"/>
        <v>0</v>
      </c>
      <c r="O3361" s="4"/>
      <c r="P3361" s="4">
        <v>50</v>
      </c>
      <c r="Q3361" s="4">
        <v>69</v>
      </c>
      <c r="R3361" s="4">
        <v>65</v>
      </c>
      <c r="S3361" s="4">
        <v>55</v>
      </c>
      <c r="T3361" s="4">
        <v>80</v>
      </c>
      <c r="U3361" s="4">
        <v>65</v>
      </c>
      <c r="V3361" s="13">
        <v>78</v>
      </c>
      <c r="W3361" s="4">
        <v>51</v>
      </c>
      <c r="X3361" s="4">
        <v>66</v>
      </c>
      <c r="Y3361">
        <f t="shared" ca="1" si="636"/>
        <v>2592</v>
      </c>
      <c r="Z3361">
        <f t="shared" ca="1" si="637"/>
        <v>432</v>
      </c>
    </row>
    <row r="3362" spans="2:26" x14ac:dyDescent="0.25">
      <c r="B3362" s="11">
        <f t="shared" si="638"/>
        <v>44701.583333325209</v>
      </c>
      <c r="C3362" s="1">
        <f t="shared" si="629"/>
        <v>5</v>
      </c>
      <c r="D3362" s="1">
        <f t="shared" si="630"/>
        <v>5</v>
      </c>
      <c r="E3362" s="12">
        <f t="shared" si="631"/>
        <v>15</v>
      </c>
      <c r="F3362" s="124" t="str">
        <f t="shared" si="632"/>
        <v>0</v>
      </c>
      <c r="G3362" s="1">
        <f ca="1">(OFFSET(O3362,0,MATCH(Customer!$J$6,'CDH &amp; HDH'!$P$11:$X$11,0)))</f>
        <v>79</v>
      </c>
      <c r="H3362" s="1" t="str">
        <f t="shared" si="633"/>
        <v>Cooling</v>
      </c>
      <c r="I3362" s="1">
        <f ca="1">OFFSET(IF($H3362="Cooling",Customer!$C$25,Customer!$C$52),E3362,D3362)</f>
        <v>72</v>
      </c>
      <c r="J3362" s="1">
        <f ca="1">OFFSET(IF($H3362="Cooling",Customer!$L$25,Customer!$L$52),$E3362,$D3362)</f>
        <v>77</v>
      </c>
      <c r="K3362" s="16">
        <f t="shared" ca="1" si="627"/>
        <v>7</v>
      </c>
      <c r="L3362" s="16">
        <f t="shared" ca="1" si="628"/>
        <v>2</v>
      </c>
      <c r="M3362" s="17">
        <f t="shared" si="634"/>
        <v>0</v>
      </c>
      <c r="N3362" s="17">
        <f t="shared" si="635"/>
        <v>0</v>
      </c>
      <c r="O3362" s="4"/>
      <c r="P3362" s="4">
        <v>50</v>
      </c>
      <c r="Q3362" s="4">
        <v>68</v>
      </c>
      <c r="R3362" s="4">
        <v>66</v>
      </c>
      <c r="S3362" s="4">
        <v>56</v>
      </c>
      <c r="T3362" s="4">
        <v>80</v>
      </c>
      <c r="U3362" s="4">
        <v>66</v>
      </c>
      <c r="V3362" s="13">
        <v>79</v>
      </c>
      <c r="W3362" s="4">
        <v>51</v>
      </c>
      <c r="X3362" s="4">
        <v>65</v>
      </c>
      <c r="Y3362">
        <f t="shared" ca="1" si="636"/>
        <v>3024</v>
      </c>
      <c r="Z3362">
        <f t="shared" ca="1" si="637"/>
        <v>864</v>
      </c>
    </row>
    <row r="3363" spans="2:26" x14ac:dyDescent="0.25">
      <c r="B3363" s="11">
        <f t="shared" si="638"/>
        <v>44701.624999991873</v>
      </c>
      <c r="C3363" s="1">
        <f t="shared" si="629"/>
        <v>5</v>
      </c>
      <c r="D3363" s="1">
        <f t="shared" si="630"/>
        <v>5</v>
      </c>
      <c r="E3363" s="12">
        <f t="shared" si="631"/>
        <v>16</v>
      </c>
      <c r="F3363" s="124" t="str">
        <f t="shared" si="632"/>
        <v>0</v>
      </c>
      <c r="G3363" s="1">
        <f ca="1">(OFFSET(O3363,0,MATCH(Customer!$J$6,'CDH &amp; HDH'!$P$11:$X$11,0)))</f>
        <v>80</v>
      </c>
      <c r="H3363" s="1" t="str">
        <f t="shared" si="633"/>
        <v>Cooling</v>
      </c>
      <c r="I3363" s="1">
        <f ca="1">OFFSET(IF($H3363="Cooling",Customer!$C$25,Customer!$C$52),E3363,D3363)</f>
        <v>72</v>
      </c>
      <c r="J3363" s="1">
        <f ca="1">OFFSET(IF($H3363="Cooling",Customer!$L$25,Customer!$L$52),$E3363,$D3363)</f>
        <v>77</v>
      </c>
      <c r="K3363" s="16">
        <f t="shared" ca="1" si="627"/>
        <v>8</v>
      </c>
      <c r="L3363" s="16">
        <f t="shared" ca="1" si="628"/>
        <v>3</v>
      </c>
      <c r="M3363" s="17">
        <f t="shared" si="634"/>
        <v>0</v>
      </c>
      <c r="N3363" s="17">
        <f t="shared" si="635"/>
        <v>0</v>
      </c>
      <c r="O3363" s="4"/>
      <c r="P3363" s="4">
        <v>51</v>
      </c>
      <c r="Q3363" s="4">
        <v>71</v>
      </c>
      <c r="R3363" s="4">
        <v>66</v>
      </c>
      <c r="S3363" s="4">
        <v>53</v>
      </c>
      <c r="T3363" s="4">
        <v>80</v>
      </c>
      <c r="U3363" s="4">
        <v>66</v>
      </c>
      <c r="V3363" s="13">
        <v>80</v>
      </c>
      <c r="W3363" s="4">
        <v>52</v>
      </c>
      <c r="X3363" s="4">
        <v>65</v>
      </c>
      <c r="Y3363">
        <f t="shared" ca="1" si="636"/>
        <v>3456</v>
      </c>
      <c r="Z3363">
        <f t="shared" ca="1" si="637"/>
        <v>1296</v>
      </c>
    </row>
    <row r="3364" spans="2:26" x14ac:dyDescent="0.25">
      <c r="B3364" s="11">
        <f t="shared" si="638"/>
        <v>44701.666666658537</v>
      </c>
      <c r="C3364" s="1">
        <f t="shared" si="629"/>
        <v>5</v>
      </c>
      <c r="D3364" s="1">
        <f t="shared" si="630"/>
        <v>5</v>
      </c>
      <c r="E3364" s="12">
        <f t="shared" si="631"/>
        <v>17</v>
      </c>
      <c r="F3364" s="124" t="str">
        <f t="shared" si="632"/>
        <v>0</v>
      </c>
      <c r="G3364" s="1">
        <f ca="1">(OFFSET(O3364,0,MATCH(Customer!$J$6,'CDH &amp; HDH'!$P$11:$X$11,0)))</f>
        <v>79</v>
      </c>
      <c r="H3364" s="1" t="str">
        <f t="shared" si="633"/>
        <v>Cooling</v>
      </c>
      <c r="I3364" s="1">
        <f ca="1">OFFSET(IF($H3364="Cooling",Customer!$C$25,Customer!$C$52),E3364,D3364)</f>
        <v>72</v>
      </c>
      <c r="J3364" s="1">
        <f ca="1">OFFSET(IF($H3364="Cooling",Customer!$L$25,Customer!$L$52),$E3364,$D3364)</f>
        <v>77</v>
      </c>
      <c r="K3364" s="16">
        <f t="shared" ca="1" si="627"/>
        <v>7</v>
      </c>
      <c r="L3364" s="16">
        <f t="shared" ca="1" si="628"/>
        <v>2</v>
      </c>
      <c r="M3364" s="17">
        <f t="shared" si="634"/>
        <v>0</v>
      </c>
      <c r="N3364" s="17">
        <f t="shared" si="635"/>
        <v>0</v>
      </c>
      <c r="O3364" s="4"/>
      <c r="P3364" s="4">
        <v>51</v>
      </c>
      <c r="Q3364" s="4">
        <v>67</v>
      </c>
      <c r="R3364" s="4">
        <v>65</v>
      </c>
      <c r="S3364" s="4">
        <v>53</v>
      </c>
      <c r="T3364" s="4">
        <v>79</v>
      </c>
      <c r="U3364" s="4">
        <v>64</v>
      </c>
      <c r="V3364" s="13">
        <v>79</v>
      </c>
      <c r="W3364" s="4">
        <v>52</v>
      </c>
      <c r="X3364" s="4">
        <v>67</v>
      </c>
      <c r="Y3364">
        <f t="shared" ca="1" si="636"/>
        <v>3024</v>
      </c>
      <c r="Z3364">
        <f t="shared" ca="1" si="637"/>
        <v>864</v>
      </c>
    </row>
    <row r="3365" spans="2:26" x14ac:dyDescent="0.25">
      <c r="B3365" s="11">
        <f t="shared" si="638"/>
        <v>44701.708333325201</v>
      </c>
      <c r="C3365" s="1">
        <f t="shared" si="629"/>
        <v>5</v>
      </c>
      <c r="D3365" s="1">
        <f t="shared" si="630"/>
        <v>5</v>
      </c>
      <c r="E3365" s="12">
        <f t="shared" si="631"/>
        <v>18</v>
      </c>
      <c r="F3365" s="124" t="str">
        <f t="shared" si="632"/>
        <v>0</v>
      </c>
      <c r="G3365" s="1">
        <f ca="1">(OFFSET(O3365,0,MATCH(Customer!$J$6,'CDH &amp; HDH'!$P$11:$X$11,0)))</f>
        <v>78</v>
      </c>
      <c r="H3365" s="1" t="str">
        <f t="shared" si="633"/>
        <v>Cooling</v>
      </c>
      <c r="I3365" s="1">
        <f ca="1">OFFSET(IF($H3365="Cooling",Customer!$C$25,Customer!$C$52),E3365,D3365)</f>
        <v>72</v>
      </c>
      <c r="J3365" s="1">
        <f ca="1">OFFSET(IF($H3365="Cooling",Customer!$L$25,Customer!$L$52),$E3365,$D3365)</f>
        <v>77</v>
      </c>
      <c r="K3365" s="16">
        <f t="shared" ca="1" si="627"/>
        <v>6</v>
      </c>
      <c r="L3365" s="16">
        <f t="shared" ca="1" si="628"/>
        <v>1</v>
      </c>
      <c r="M3365" s="17">
        <f t="shared" si="634"/>
        <v>0</v>
      </c>
      <c r="N3365" s="17">
        <f t="shared" si="635"/>
        <v>0</v>
      </c>
      <c r="O3365" s="4"/>
      <c r="P3365" s="4">
        <v>51</v>
      </c>
      <c r="Q3365" s="4">
        <v>67</v>
      </c>
      <c r="R3365" s="4">
        <v>64</v>
      </c>
      <c r="S3365" s="4">
        <v>52</v>
      </c>
      <c r="T3365" s="4">
        <v>78</v>
      </c>
      <c r="U3365" s="4">
        <v>62</v>
      </c>
      <c r="V3365" s="13">
        <v>78</v>
      </c>
      <c r="W3365" s="4">
        <v>52</v>
      </c>
      <c r="X3365" s="4">
        <v>66</v>
      </c>
      <c r="Y3365">
        <f t="shared" ca="1" si="636"/>
        <v>2592</v>
      </c>
      <c r="Z3365">
        <f t="shared" ca="1" si="637"/>
        <v>432</v>
      </c>
    </row>
    <row r="3366" spans="2:26" x14ac:dyDescent="0.25">
      <c r="B3366" s="11">
        <f t="shared" si="638"/>
        <v>44701.749999991865</v>
      </c>
      <c r="C3366" s="1">
        <f t="shared" si="629"/>
        <v>5</v>
      </c>
      <c r="D3366" s="1">
        <f t="shared" si="630"/>
        <v>5</v>
      </c>
      <c r="E3366" s="12">
        <f t="shared" si="631"/>
        <v>19</v>
      </c>
      <c r="F3366" s="124" t="str">
        <f t="shared" si="632"/>
        <v>0</v>
      </c>
      <c r="G3366" s="1">
        <f ca="1">(OFFSET(O3366,0,MATCH(Customer!$J$6,'CDH &amp; HDH'!$P$11:$X$11,0)))</f>
        <v>75</v>
      </c>
      <c r="H3366" s="1" t="str">
        <f t="shared" si="633"/>
        <v>Cooling</v>
      </c>
      <c r="I3366" s="1">
        <f ca="1">OFFSET(IF($H3366="Cooling",Customer!$C$25,Customer!$C$52),E3366,D3366)</f>
        <v>78</v>
      </c>
      <c r="J3366" s="1">
        <f ca="1">OFFSET(IF($H3366="Cooling",Customer!$L$25,Customer!$L$52),$E3366,$D3366)</f>
        <v>80</v>
      </c>
      <c r="K3366" s="16">
        <f t="shared" ca="1" si="627"/>
        <v>0</v>
      </c>
      <c r="L3366" s="16">
        <f t="shared" ca="1" si="628"/>
        <v>0</v>
      </c>
      <c r="M3366" s="17">
        <f t="shared" si="634"/>
        <v>0</v>
      </c>
      <c r="N3366" s="17">
        <f t="shared" si="635"/>
        <v>0</v>
      </c>
      <c r="O3366" s="4"/>
      <c r="P3366" s="4">
        <v>51</v>
      </c>
      <c r="Q3366" s="4">
        <v>64</v>
      </c>
      <c r="R3366" s="4">
        <v>63</v>
      </c>
      <c r="S3366" s="4">
        <v>51</v>
      </c>
      <c r="T3366" s="4">
        <v>75</v>
      </c>
      <c r="U3366" s="4">
        <v>58</v>
      </c>
      <c r="V3366" s="13">
        <v>75</v>
      </c>
      <c r="W3366" s="4">
        <v>52</v>
      </c>
      <c r="X3366" s="4">
        <v>65</v>
      </c>
      <c r="Y3366">
        <f t="shared" ca="1" si="636"/>
        <v>0</v>
      </c>
      <c r="Z3366">
        <f t="shared" ca="1" si="637"/>
        <v>0</v>
      </c>
    </row>
    <row r="3367" spans="2:26" x14ac:dyDescent="0.25">
      <c r="B3367" s="11">
        <f t="shared" si="638"/>
        <v>44701.79166665853</v>
      </c>
      <c r="C3367" s="1">
        <f t="shared" si="629"/>
        <v>5</v>
      </c>
      <c r="D3367" s="1">
        <f t="shared" si="630"/>
        <v>5</v>
      </c>
      <c r="E3367" s="12">
        <f t="shared" si="631"/>
        <v>20</v>
      </c>
      <c r="F3367" s="124" t="str">
        <f t="shared" si="632"/>
        <v>0</v>
      </c>
      <c r="G3367" s="1">
        <f ca="1">(OFFSET(O3367,0,MATCH(Customer!$J$6,'CDH &amp; HDH'!$P$11:$X$11,0)))</f>
        <v>72</v>
      </c>
      <c r="H3367" s="1" t="str">
        <f t="shared" si="633"/>
        <v>Cooling</v>
      </c>
      <c r="I3367" s="1">
        <f ca="1">OFFSET(IF($H3367="Cooling",Customer!$C$25,Customer!$C$52),E3367,D3367)</f>
        <v>78</v>
      </c>
      <c r="J3367" s="1">
        <f ca="1">OFFSET(IF($H3367="Cooling",Customer!$L$25,Customer!$L$52),$E3367,$D3367)</f>
        <v>80</v>
      </c>
      <c r="K3367" s="16">
        <f t="shared" ca="1" si="627"/>
        <v>0</v>
      </c>
      <c r="L3367" s="16">
        <f t="shared" ca="1" si="628"/>
        <v>0</v>
      </c>
      <c r="M3367" s="17">
        <f t="shared" si="634"/>
        <v>0</v>
      </c>
      <c r="N3367" s="17">
        <f t="shared" si="635"/>
        <v>0</v>
      </c>
      <c r="O3367" s="4"/>
      <c r="P3367" s="4">
        <v>51</v>
      </c>
      <c r="Q3367" s="4">
        <v>62</v>
      </c>
      <c r="R3367" s="4">
        <v>61</v>
      </c>
      <c r="S3367" s="4">
        <v>51</v>
      </c>
      <c r="T3367" s="4">
        <v>71</v>
      </c>
      <c r="U3367" s="4">
        <v>55</v>
      </c>
      <c r="V3367" s="13">
        <v>72</v>
      </c>
      <c r="W3367" s="4">
        <v>51</v>
      </c>
      <c r="X3367" s="4">
        <v>64</v>
      </c>
      <c r="Y3367">
        <f t="shared" ca="1" si="636"/>
        <v>0</v>
      </c>
      <c r="Z3367">
        <f t="shared" ca="1" si="637"/>
        <v>0</v>
      </c>
    </row>
    <row r="3368" spans="2:26" x14ac:dyDescent="0.25">
      <c r="B3368" s="11">
        <f t="shared" si="638"/>
        <v>44701.833333325194</v>
      </c>
      <c r="C3368" s="1">
        <f t="shared" si="629"/>
        <v>5</v>
      </c>
      <c r="D3368" s="1">
        <f t="shared" si="630"/>
        <v>5</v>
      </c>
      <c r="E3368" s="12">
        <f t="shared" si="631"/>
        <v>21</v>
      </c>
      <c r="F3368" s="124" t="str">
        <f t="shared" si="632"/>
        <v>0</v>
      </c>
      <c r="G3368" s="1">
        <f ca="1">(OFFSET(O3368,0,MATCH(Customer!$J$6,'CDH &amp; HDH'!$P$11:$X$11,0)))</f>
        <v>68</v>
      </c>
      <c r="H3368" s="1" t="str">
        <f t="shared" si="633"/>
        <v>Cooling</v>
      </c>
      <c r="I3368" s="1">
        <f ca="1">OFFSET(IF($H3368="Cooling",Customer!$C$25,Customer!$C$52),E3368,D3368)</f>
        <v>78</v>
      </c>
      <c r="J3368" s="1">
        <f ca="1">OFFSET(IF($H3368="Cooling",Customer!$L$25,Customer!$L$52),$E3368,$D3368)</f>
        <v>80</v>
      </c>
      <c r="K3368" s="16">
        <f t="shared" ca="1" si="627"/>
        <v>0</v>
      </c>
      <c r="L3368" s="16">
        <f t="shared" ca="1" si="628"/>
        <v>0</v>
      </c>
      <c r="M3368" s="17">
        <f t="shared" si="634"/>
        <v>0</v>
      </c>
      <c r="N3368" s="17">
        <f t="shared" si="635"/>
        <v>0</v>
      </c>
      <c r="O3368" s="4"/>
      <c r="P3368" s="4">
        <v>51</v>
      </c>
      <c r="Q3368" s="4">
        <v>61</v>
      </c>
      <c r="R3368" s="4">
        <v>60</v>
      </c>
      <c r="S3368" s="4">
        <v>51</v>
      </c>
      <c r="T3368" s="4">
        <v>71</v>
      </c>
      <c r="U3368" s="4">
        <v>55</v>
      </c>
      <c r="V3368" s="13">
        <v>68</v>
      </c>
      <c r="W3368" s="4">
        <v>51</v>
      </c>
      <c r="X3368" s="4">
        <v>63</v>
      </c>
      <c r="Y3368">
        <f t="shared" ca="1" si="636"/>
        <v>0</v>
      </c>
      <c r="Z3368">
        <f t="shared" ca="1" si="637"/>
        <v>0</v>
      </c>
    </row>
    <row r="3369" spans="2:26" x14ac:dyDescent="0.25">
      <c r="B3369" s="11">
        <f t="shared" si="638"/>
        <v>44701.874999991858</v>
      </c>
      <c r="C3369" s="1">
        <f t="shared" si="629"/>
        <v>5</v>
      </c>
      <c r="D3369" s="1">
        <f t="shared" si="630"/>
        <v>5</v>
      </c>
      <c r="E3369" s="12">
        <f t="shared" si="631"/>
        <v>22</v>
      </c>
      <c r="F3369" s="124" t="str">
        <f t="shared" si="632"/>
        <v>0</v>
      </c>
      <c r="G3369" s="1">
        <f ca="1">(OFFSET(O3369,0,MATCH(Customer!$J$6,'CDH &amp; HDH'!$P$11:$X$11,0)))</f>
        <v>69</v>
      </c>
      <c r="H3369" s="1" t="str">
        <f t="shared" si="633"/>
        <v>Cooling</v>
      </c>
      <c r="I3369" s="1">
        <f ca="1">OFFSET(IF($H3369="Cooling",Customer!$C$25,Customer!$C$52),E3369,D3369)</f>
        <v>78</v>
      </c>
      <c r="J3369" s="1">
        <f ca="1">OFFSET(IF($H3369="Cooling",Customer!$L$25,Customer!$L$52),$E3369,$D3369)</f>
        <v>80</v>
      </c>
      <c r="K3369" s="16">
        <f t="shared" ca="1" si="627"/>
        <v>0</v>
      </c>
      <c r="L3369" s="16">
        <f t="shared" ca="1" si="628"/>
        <v>0</v>
      </c>
      <c r="M3369" s="17">
        <f t="shared" si="634"/>
        <v>0</v>
      </c>
      <c r="N3369" s="17">
        <f t="shared" si="635"/>
        <v>0</v>
      </c>
      <c r="O3369" s="4"/>
      <c r="P3369" s="4">
        <v>51</v>
      </c>
      <c r="Q3369" s="4">
        <v>60</v>
      </c>
      <c r="R3369" s="4">
        <v>58</v>
      </c>
      <c r="S3369" s="4">
        <v>51</v>
      </c>
      <c r="T3369" s="4">
        <v>69</v>
      </c>
      <c r="U3369" s="4">
        <v>54</v>
      </c>
      <c r="V3369" s="13">
        <v>69</v>
      </c>
      <c r="W3369" s="4">
        <v>51</v>
      </c>
      <c r="X3369" s="4">
        <v>63</v>
      </c>
      <c r="Y3369">
        <f t="shared" ca="1" si="636"/>
        <v>0</v>
      </c>
      <c r="Z3369">
        <f t="shared" ca="1" si="637"/>
        <v>0</v>
      </c>
    </row>
    <row r="3370" spans="2:26" x14ac:dyDescent="0.25">
      <c r="B3370" s="11">
        <f t="shared" si="638"/>
        <v>44701.916666658522</v>
      </c>
      <c r="C3370" s="1">
        <f t="shared" si="629"/>
        <v>5</v>
      </c>
      <c r="D3370" s="1">
        <f t="shared" si="630"/>
        <v>5</v>
      </c>
      <c r="E3370" s="12">
        <f t="shared" si="631"/>
        <v>23</v>
      </c>
      <c r="F3370" s="124" t="str">
        <f t="shared" si="632"/>
        <v>0</v>
      </c>
      <c r="G3370" s="1">
        <f ca="1">(OFFSET(O3370,0,MATCH(Customer!$J$6,'CDH &amp; HDH'!$P$11:$X$11,0)))</f>
        <v>67</v>
      </c>
      <c r="H3370" s="1" t="str">
        <f t="shared" si="633"/>
        <v>Cooling</v>
      </c>
      <c r="I3370" s="1">
        <f ca="1">OFFSET(IF($H3370="Cooling",Customer!$C$25,Customer!$C$52),E3370,D3370)</f>
        <v>78</v>
      </c>
      <c r="J3370" s="1">
        <f ca="1">OFFSET(IF($H3370="Cooling",Customer!$L$25,Customer!$L$52),$E3370,$D3370)</f>
        <v>80</v>
      </c>
      <c r="K3370" s="16">
        <f t="shared" ca="1" si="627"/>
        <v>0</v>
      </c>
      <c r="L3370" s="16">
        <f t="shared" ca="1" si="628"/>
        <v>0</v>
      </c>
      <c r="M3370" s="17">
        <f t="shared" si="634"/>
        <v>0</v>
      </c>
      <c r="N3370" s="17">
        <f t="shared" si="635"/>
        <v>0</v>
      </c>
      <c r="O3370" s="4"/>
      <c r="P3370" s="4">
        <v>51</v>
      </c>
      <c r="Q3370" s="4">
        <v>59</v>
      </c>
      <c r="R3370" s="4">
        <v>56</v>
      </c>
      <c r="S3370" s="4">
        <v>51</v>
      </c>
      <c r="T3370" s="4">
        <v>68</v>
      </c>
      <c r="U3370" s="4">
        <v>54</v>
      </c>
      <c r="V3370" s="13">
        <v>67</v>
      </c>
      <c r="W3370" s="4">
        <v>51</v>
      </c>
      <c r="X3370" s="4">
        <v>62</v>
      </c>
      <c r="Y3370">
        <f t="shared" ca="1" si="636"/>
        <v>0</v>
      </c>
      <c r="Z3370">
        <f t="shared" ca="1" si="637"/>
        <v>0</v>
      </c>
    </row>
    <row r="3371" spans="2:26" x14ac:dyDescent="0.25">
      <c r="B3371" s="11">
        <f t="shared" si="638"/>
        <v>44701.958333325187</v>
      </c>
      <c r="C3371" s="1">
        <f t="shared" si="629"/>
        <v>5</v>
      </c>
      <c r="D3371" s="1">
        <f t="shared" si="630"/>
        <v>5</v>
      </c>
      <c r="E3371" s="12">
        <f t="shared" si="631"/>
        <v>24</v>
      </c>
      <c r="F3371" s="124" t="str">
        <f t="shared" si="632"/>
        <v>0</v>
      </c>
      <c r="G3371" s="1">
        <f ca="1">(OFFSET(O3371,0,MATCH(Customer!$J$6,'CDH &amp; HDH'!$P$11:$X$11,0)))</f>
        <v>65</v>
      </c>
      <c r="H3371" s="1" t="str">
        <f t="shared" si="633"/>
        <v>Cooling</v>
      </c>
      <c r="I3371" s="1">
        <f ca="1">OFFSET(IF($H3371="Cooling",Customer!$C$25,Customer!$C$52),E3371,D3371)</f>
        <v>78</v>
      </c>
      <c r="J3371" s="1">
        <f ca="1">OFFSET(IF($H3371="Cooling",Customer!$L$25,Customer!$L$52),$E3371,$D3371)</f>
        <v>80</v>
      </c>
      <c r="K3371" s="16">
        <f t="shared" ca="1" si="627"/>
        <v>0</v>
      </c>
      <c r="L3371" s="16">
        <f t="shared" ca="1" si="628"/>
        <v>0</v>
      </c>
      <c r="M3371" s="17">
        <f t="shared" si="634"/>
        <v>0</v>
      </c>
      <c r="N3371" s="17">
        <f t="shared" si="635"/>
        <v>0</v>
      </c>
      <c r="O3371" s="4"/>
      <c r="P3371" s="4">
        <v>51</v>
      </c>
      <c r="Q3371" s="4">
        <v>59</v>
      </c>
      <c r="R3371" s="4">
        <v>55</v>
      </c>
      <c r="S3371" s="4">
        <v>51</v>
      </c>
      <c r="T3371" s="4">
        <v>64</v>
      </c>
      <c r="U3371" s="4">
        <v>54</v>
      </c>
      <c r="V3371" s="13">
        <v>65</v>
      </c>
      <c r="W3371" s="4">
        <v>51</v>
      </c>
      <c r="X3371" s="4">
        <v>62</v>
      </c>
      <c r="Y3371">
        <f t="shared" ca="1" si="636"/>
        <v>0</v>
      </c>
      <c r="Z3371">
        <f t="shared" ca="1" si="637"/>
        <v>0</v>
      </c>
    </row>
    <row r="3372" spans="2:26" x14ac:dyDescent="0.25">
      <c r="B3372" s="11">
        <f t="shared" si="638"/>
        <v>44701.999999991851</v>
      </c>
      <c r="C3372" s="1">
        <f t="shared" si="629"/>
        <v>5</v>
      </c>
      <c r="D3372" s="1">
        <f t="shared" si="630"/>
        <v>6</v>
      </c>
      <c r="E3372" s="12">
        <f t="shared" si="631"/>
        <v>1</v>
      </c>
      <c r="F3372" s="124" t="str">
        <f t="shared" si="632"/>
        <v>0</v>
      </c>
      <c r="G3372" s="1">
        <f ca="1">(OFFSET(O3372,0,MATCH(Customer!$J$6,'CDH &amp; HDH'!$P$11:$X$11,0)))</f>
        <v>65</v>
      </c>
      <c r="H3372" s="1" t="str">
        <f t="shared" si="633"/>
        <v>Cooling</v>
      </c>
      <c r="I3372" s="1">
        <f ca="1">OFFSET(IF($H3372="Cooling",Customer!$C$25,Customer!$C$52),E3372,D3372)</f>
        <v>78</v>
      </c>
      <c r="J3372" s="1">
        <f ca="1">OFFSET(IF($H3372="Cooling",Customer!$L$25,Customer!$L$52),$E3372,$D3372)</f>
        <v>80</v>
      </c>
      <c r="K3372" s="16">
        <f t="shared" ca="1" si="627"/>
        <v>0</v>
      </c>
      <c r="L3372" s="16">
        <f t="shared" ca="1" si="628"/>
        <v>0</v>
      </c>
      <c r="M3372" s="17">
        <f t="shared" si="634"/>
        <v>0</v>
      </c>
      <c r="N3372" s="17">
        <f t="shared" si="635"/>
        <v>0</v>
      </c>
      <c r="O3372" s="4"/>
      <c r="P3372" s="4">
        <v>51</v>
      </c>
      <c r="Q3372" s="4">
        <v>58</v>
      </c>
      <c r="R3372" s="4">
        <v>53</v>
      </c>
      <c r="S3372" s="4">
        <v>51</v>
      </c>
      <c r="T3372" s="4">
        <v>59</v>
      </c>
      <c r="U3372" s="4">
        <v>54</v>
      </c>
      <c r="V3372" s="13">
        <v>65</v>
      </c>
      <c r="W3372" s="4">
        <v>52</v>
      </c>
      <c r="X3372" s="4">
        <v>60</v>
      </c>
      <c r="Y3372">
        <f t="shared" ca="1" si="636"/>
        <v>0</v>
      </c>
      <c r="Z3372">
        <f t="shared" ca="1" si="637"/>
        <v>0</v>
      </c>
    </row>
    <row r="3373" spans="2:26" x14ac:dyDescent="0.25">
      <c r="B3373" s="11">
        <f t="shared" si="638"/>
        <v>44702.041666658515</v>
      </c>
      <c r="C3373" s="1">
        <f t="shared" si="629"/>
        <v>5</v>
      </c>
      <c r="D3373" s="1">
        <f t="shared" si="630"/>
        <v>6</v>
      </c>
      <c r="E3373" s="12">
        <f t="shared" si="631"/>
        <v>2</v>
      </c>
      <c r="F3373" s="124" t="str">
        <f t="shared" si="632"/>
        <v>0</v>
      </c>
      <c r="G3373" s="1">
        <f ca="1">(OFFSET(O3373,0,MATCH(Customer!$J$6,'CDH &amp; HDH'!$P$11:$X$11,0)))</f>
        <v>64</v>
      </c>
      <c r="H3373" s="1" t="str">
        <f t="shared" si="633"/>
        <v>Cooling</v>
      </c>
      <c r="I3373" s="1">
        <f ca="1">OFFSET(IF($H3373="Cooling",Customer!$C$25,Customer!$C$52),E3373,D3373)</f>
        <v>78</v>
      </c>
      <c r="J3373" s="1">
        <f ca="1">OFFSET(IF($H3373="Cooling",Customer!$L$25,Customer!$L$52),$E3373,$D3373)</f>
        <v>80</v>
      </c>
      <c r="K3373" s="16">
        <f t="shared" ca="1" si="627"/>
        <v>0</v>
      </c>
      <c r="L3373" s="16">
        <f t="shared" ca="1" si="628"/>
        <v>0</v>
      </c>
      <c r="M3373" s="17">
        <f t="shared" si="634"/>
        <v>0</v>
      </c>
      <c r="N3373" s="17">
        <f t="shared" si="635"/>
        <v>0</v>
      </c>
      <c r="O3373" s="4"/>
      <c r="P3373" s="4">
        <v>51</v>
      </c>
      <c r="Q3373" s="4">
        <v>57</v>
      </c>
      <c r="R3373" s="4">
        <v>53</v>
      </c>
      <c r="S3373" s="4">
        <v>51</v>
      </c>
      <c r="T3373" s="4">
        <v>62</v>
      </c>
      <c r="U3373" s="4">
        <v>53</v>
      </c>
      <c r="V3373" s="13">
        <v>64</v>
      </c>
      <c r="W3373" s="4">
        <v>53</v>
      </c>
      <c r="X3373" s="4">
        <v>58</v>
      </c>
      <c r="Y3373">
        <f t="shared" ca="1" si="636"/>
        <v>0</v>
      </c>
      <c r="Z3373">
        <f t="shared" ca="1" si="637"/>
        <v>0</v>
      </c>
    </row>
    <row r="3374" spans="2:26" x14ac:dyDescent="0.25">
      <c r="B3374" s="11">
        <f t="shared" si="638"/>
        <v>44702.083333325179</v>
      </c>
      <c r="C3374" s="1">
        <f t="shared" si="629"/>
        <v>5</v>
      </c>
      <c r="D3374" s="1">
        <f t="shared" si="630"/>
        <v>6</v>
      </c>
      <c r="E3374" s="12">
        <f t="shared" si="631"/>
        <v>3</v>
      </c>
      <c r="F3374" s="124" t="str">
        <f t="shared" si="632"/>
        <v>0</v>
      </c>
      <c r="G3374" s="1">
        <f ca="1">(OFFSET(O3374,0,MATCH(Customer!$J$6,'CDH &amp; HDH'!$P$11:$X$11,0)))</f>
        <v>62</v>
      </c>
      <c r="H3374" s="1" t="str">
        <f t="shared" si="633"/>
        <v>Cooling</v>
      </c>
      <c r="I3374" s="1">
        <f ca="1">OFFSET(IF($H3374="Cooling",Customer!$C$25,Customer!$C$52),E3374,D3374)</f>
        <v>78</v>
      </c>
      <c r="J3374" s="1">
        <f ca="1">OFFSET(IF($H3374="Cooling",Customer!$L$25,Customer!$L$52),$E3374,$D3374)</f>
        <v>80</v>
      </c>
      <c r="K3374" s="16">
        <f t="shared" ca="1" si="627"/>
        <v>0</v>
      </c>
      <c r="L3374" s="16">
        <f t="shared" ca="1" si="628"/>
        <v>0</v>
      </c>
      <c r="M3374" s="17">
        <f t="shared" si="634"/>
        <v>0</v>
      </c>
      <c r="N3374" s="17">
        <f t="shared" si="635"/>
        <v>0</v>
      </c>
      <c r="O3374" s="4"/>
      <c r="P3374" s="4">
        <v>51</v>
      </c>
      <c r="Q3374" s="4">
        <v>57</v>
      </c>
      <c r="R3374" s="4">
        <v>52</v>
      </c>
      <c r="S3374" s="4">
        <v>51</v>
      </c>
      <c r="T3374" s="4">
        <v>58</v>
      </c>
      <c r="U3374" s="4">
        <v>53</v>
      </c>
      <c r="V3374" s="13">
        <v>62</v>
      </c>
      <c r="W3374" s="4">
        <v>53</v>
      </c>
      <c r="X3374" s="4">
        <v>58</v>
      </c>
      <c r="Y3374">
        <f t="shared" ca="1" si="636"/>
        <v>0</v>
      </c>
      <c r="Z3374">
        <f t="shared" ca="1" si="637"/>
        <v>0</v>
      </c>
    </row>
    <row r="3375" spans="2:26" x14ac:dyDescent="0.25">
      <c r="B3375" s="11">
        <f t="shared" si="638"/>
        <v>44702.124999991844</v>
      </c>
      <c r="C3375" s="1">
        <f t="shared" si="629"/>
        <v>5</v>
      </c>
      <c r="D3375" s="1">
        <f t="shared" si="630"/>
        <v>6</v>
      </c>
      <c r="E3375" s="12">
        <f t="shared" si="631"/>
        <v>4</v>
      </c>
      <c r="F3375" s="124" t="str">
        <f t="shared" si="632"/>
        <v>0</v>
      </c>
      <c r="G3375" s="1">
        <f ca="1">(OFFSET(O3375,0,MATCH(Customer!$J$6,'CDH &amp; HDH'!$P$11:$X$11,0)))</f>
        <v>61</v>
      </c>
      <c r="H3375" s="1" t="str">
        <f t="shared" si="633"/>
        <v>Cooling</v>
      </c>
      <c r="I3375" s="1">
        <f ca="1">OFFSET(IF($H3375="Cooling",Customer!$C$25,Customer!$C$52),E3375,D3375)</f>
        <v>78</v>
      </c>
      <c r="J3375" s="1">
        <f ca="1">OFFSET(IF($H3375="Cooling",Customer!$L$25,Customer!$L$52),$E3375,$D3375)</f>
        <v>80</v>
      </c>
      <c r="K3375" s="16">
        <f t="shared" ca="1" si="627"/>
        <v>0</v>
      </c>
      <c r="L3375" s="16">
        <f t="shared" ca="1" si="628"/>
        <v>0</v>
      </c>
      <c r="M3375" s="17">
        <f t="shared" si="634"/>
        <v>0</v>
      </c>
      <c r="N3375" s="17">
        <f t="shared" si="635"/>
        <v>0</v>
      </c>
      <c r="O3375" s="4"/>
      <c r="P3375" s="4">
        <v>51</v>
      </c>
      <c r="Q3375" s="4">
        <v>57</v>
      </c>
      <c r="R3375" s="4">
        <v>52</v>
      </c>
      <c r="S3375" s="4">
        <v>51</v>
      </c>
      <c r="T3375" s="4">
        <v>57</v>
      </c>
      <c r="U3375" s="4">
        <v>53</v>
      </c>
      <c r="V3375" s="13">
        <v>61</v>
      </c>
      <c r="W3375" s="4">
        <v>53</v>
      </c>
      <c r="X3375" s="4">
        <v>58</v>
      </c>
      <c r="Y3375">
        <f t="shared" ca="1" si="636"/>
        <v>0</v>
      </c>
      <c r="Z3375">
        <f t="shared" ca="1" si="637"/>
        <v>0</v>
      </c>
    </row>
    <row r="3376" spans="2:26" x14ac:dyDescent="0.25">
      <c r="B3376" s="11">
        <f t="shared" si="638"/>
        <v>44702.166666658508</v>
      </c>
      <c r="C3376" s="1">
        <f t="shared" si="629"/>
        <v>5</v>
      </c>
      <c r="D3376" s="1">
        <f t="shared" si="630"/>
        <v>6</v>
      </c>
      <c r="E3376" s="12">
        <f t="shared" si="631"/>
        <v>5</v>
      </c>
      <c r="F3376" s="124" t="str">
        <f t="shared" si="632"/>
        <v>0</v>
      </c>
      <c r="G3376" s="1">
        <f ca="1">(OFFSET(O3376,0,MATCH(Customer!$J$6,'CDH &amp; HDH'!$P$11:$X$11,0)))</f>
        <v>61</v>
      </c>
      <c r="H3376" s="1" t="str">
        <f t="shared" si="633"/>
        <v>Cooling</v>
      </c>
      <c r="I3376" s="1">
        <f ca="1">OFFSET(IF($H3376="Cooling",Customer!$C$25,Customer!$C$52),E3376,D3376)</f>
        <v>78</v>
      </c>
      <c r="J3376" s="1">
        <f ca="1">OFFSET(IF($H3376="Cooling",Customer!$L$25,Customer!$L$52),$E3376,$D3376)</f>
        <v>80</v>
      </c>
      <c r="K3376" s="16">
        <f t="shared" ca="1" si="627"/>
        <v>0</v>
      </c>
      <c r="L3376" s="16">
        <f t="shared" ca="1" si="628"/>
        <v>0</v>
      </c>
      <c r="M3376" s="17">
        <f t="shared" si="634"/>
        <v>0</v>
      </c>
      <c r="N3376" s="17">
        <f t="shared" si="635"/>
        <v>0</v>
      </c>
      <c r="O3376" s="4"/>
      <c r="P3376" s="4">
        <v>51</v>
      </c>
      <c r="Q3376" s="4">
        <v>57</v>
      </c>
      <c r="R3376" s="4">
        <v>52</v>
      </c>
      <c r="S3376" s="4">
        <v>51</v>
      </c>
      <c r="T3376" s="4">
        <v>59</v>
      </c>
      <c r="U3376" s="4">
        <v>53</v>
      </c>
      <c r="V3376" s="13">
        <v>61</v>
      </c>
      <c r="W3376" s="4">
        <v>52</v>
      </c>
      <c r="X3376" s="4">
        <v>57</v>
      </c>
      <c r="Y3376">
        <f t="shared" ca="1" si="636"/>
        <v>0</v>
      </c>
      <c r="Z3376">
        <f t="shared" ca="1" si="637"/>
        <v>0</v>
      </c>
    </row>
    <row r="3377" spans="2:26" x14ac:dyDescent="0.25">
      <c r="B3377" s="11">
        <f t="shared" si="638"/>
        <v>44702.208333325172</v>
      </c>
      <c r="C3377" s="1">
        <f t="shared" si="629"/>
        <v>5</v>
      </c>
      <c r="D3377" s="1">
        <f t="shared" si="630"/>
        <v>6</v>
      </c>
      <c r="E3377" s="12">
        <f t="shared" si="631"/>
        <v>6</v>
      </c>
      <c r="F3377" s="124" t="str">
        <f t="shared" si="632"/>
        <v>0</v>
      </c>
      <c r="G3377" s="1">
        <f ca="1">(OFFSET(O3377,0,MATCH(Customer!$J$6,'CDH &amp; HDH'!$P$11:$X$11,0)))</f>
        <v>61</v>
      </c>
      <c r="H3377" s="1" t="str">
        <f t="shared" si="633"/>
        <v>Cooling</v>
      </c>
      <c r="I3377" s="1">
        <f ca="1">OFFSET(IF($H3377="Cooling",Customer!$C$25,Customer!$C$52),E3377,D3377)</f>
        <v>78</v>
      </c>
      <c r="J3377" s="1">
        <f ca="1">OFFSET(IF($H3377="Cooling",Customer!$L$25,Customer!$L$52),$E3377,$D3377)</f>
        <v>80</v>
      </c>
      <c r="K3377" s="16">
        <f t="shared" ca="1" si="627"/>
        <v>0</v>
      </c>
      <c r="L3377" s="16">
        <f t="shared" ca="1" si="628"/>
        <v>0</v>
      </c>
      <c r="M3377" s="17">
        <f t="shared" si="634"/>
        <v>0</v>
      </c>
      <c r="N3377" s="17">
        <f t="shared" si="635"/>
        <v>0</v>
      </c>
      <c r="O3377" s="4"/>
      <c r="P3377" s="4">
        <v>51</v>
      </c>
      <c r="Q3377" s="4">
        <v>57</v>
      </c>
      <c r="R3377" s="4">
        <v>53</v>
      </c>
      <c r="S3377" s="4">
        <v>52</v>
      </c>
      <c r="T3377" s="4">
        <v>60</v>
      </c>
      <c r="U3377" s="4">
        <v>54</v>
      </c>
      <c r="V3377" s="13">
        <v>61</v>
      </c>
      <c r="W3377" s="4">
        <v>51</v>
      </c>
      <c r="X3377" s="4">
        <v>58</v>
      </c>
      <c r="Y3377">
        <f t="shared" ca="1" si="636"/>
        <v>0</v>
      </c>
      <c r="Z3377">
        <f t="shared" ca="1" si="637"/>
        <v>0</v>
      </c>
    </row>
    <row r="3378" spans="2:26" x14ac:dyDescent="0.25">
      <c r="B3378" s="11">
        <f t="shared" si="638"/>
        <v>44702.249999991836</v>
      </c>
      <c r="C3378" s="1">
        <f t="shared" si="629"/>
        <v>5</v>
      </c>
      <c r="D3378" s="1">
        <f t="shared" si="630"/>
        <v>6</v>
      </c>
      <c r="E3378" s="12">
        <f t="shared" si="631"/>
        <v>7</v>
      </c>
      <c r="F3378" s="124" t="str">
        <f t="shared" si="632"/>
        <v>0</v>
      </c>
      <c r="G3378" s="1">
        <f ca="1">(OFFSET(O3378,0,MATCH(Customer!$J$6,'CDH &amp; HDH'!$P$11:$X$11,0)))</f>
        <v>61</v>
      </c>
      <c r="H3378" s="1" t="str">
        <f t="shared" si="633"/>
        <v>Cooling</v>
      </c>
      <c r="I3378" s="1">
        <f ca="1">OFFSET(IF($H3378="Cooling",Customer!$C$25,Customer!$C$52),E3378,D3378)</f>
        <v>78</v>
      </c>
      <c r="J3378" s="1">
        <f ca="1">OFFSET(IF($H3378="Cooling",Customer!$L$25,Customer!$L$52),$E3378,$D3378)</f>
        <v>80</v>
      </c>
      <c r="K3378" s="16">
        <f t="shared" ca="1" si="627"/>
        <v>0</v>
      </c>
      <c r="L3378" s="16">
        <f t="shared" ca="1" si="628"/>
        <v>0</v>
      </c>
      <c r="M3378" s="17">
        <f t="shared" si="634"/>
        <v>0</v>
      </c>
      <c r="N3378" s="17">
        <f t="shared" si="635"/>
        <v>0</v>
      </c>
      <c r="O3378" s="4"/>
      <c r="P3378" s="4">
        <v>53</v>
      </c>
      <c r="Q3378" s="4">
        <v>58</v>
      </c>
      <c r="R3378" s="4">
        <v>53</v>
      </c>
      <c r="S3378" s="4">
        <v>52</v>
      </c>
      <c r="T3378" s="4">
        <v>63</v>
      </c>
      <c r="U3378" s="4">
        <v>55</v>
      </c>
      <c r="V3378" s="13">
        <v>61</v>
      </c>
      <c r="W3378" s="4">
        <v>53</v>
      </c>
      <c r="X3378" s="4">
        <v>61</v>
      </c>
      <c r="Y3378">
        <f t="shared" ca="1" si="636"/>
        <v>0</v>
      </c>
      <c r="Z3378">
        <f t="shared" ca="1" si="637"/>
        <v>0</v>
      </c>
    </row>
    <row r="3379" spans="2:26" x14ac:dyDescent="0.25">
      <c r="B3379" s="11">
        <f t="shared" si="638"/>
        <v>44702.291666658501</v>
      </c>
      <c r="C3379" s="1">
        <f t="shared" si="629"/>
        <v>5</v>
      </c>
      <c r="D3379" s="1">
        <f t="shared" si="630"/>
        <v>6</v>
      </c>
      <c r="E3379" s="12">
        <f t="shared" si="631"/>
        <v>8</v>
      </c>
      <c r="F3379" s="124" t="str">
        <f t="shared" si="632"/>
        <v>0</v>
      </c>
      <c r="G3379" s="1">
        <f ca="1">(OFFSET(O3379,0,MATCH(Customer!$J$6,'CDH &amp; HDH'!$P$11:$X$11,0)))</f>
        <v>63</v>
      </c>
      <c r="H3379" s="1" t="str">
        <f t="shared" si="633"/>
        <v>Cooling</v>
      </c>
      <c r="I3379" s="1">
        <f ca="1">OFFSET(IF($H3379="Cooling",Customer!$C$25,Customer!$C$52),E3379,D3379)</f>
        <v>78</v>
      </c>
      <c r="J3379" s="1">
        <f ca="1">OFFSET(IF($H3379="Cooling",Customer!$L$25,Customer!$L$52),$E3379,$D3379)</f>
        <v>80</v>
      </c>
      <c r="K3379" s="16">
        <f t="shared" ca="1" si="627"/>
        <v>0</v>
      </c>
      <c r="L3379" s="16">
        <f t="shared" ca="1" si="628"/>
        <v>0</v>
      </c>
      <c r="M3379" s="17">
        <f t="shared" si="634"/>
        <v>0</v>
      </c>
      <c r="N3379" s="17">
        <f t="shared" si="635"/>
        <v>0</v>
      </c>
      <c r="O3379" s="4"/>
      <c r="P3379" s="4">
        <v>54</v>
      </c>
      <c r="Q3379" s="4">
        <v>59</v>
      </c>
      <c r="R3379" s="4">
        <v>54</v>
      </c>
      <c r="S3379" s="4">
        <v>52</v>
      </c>
      <c r="T3379" s="4">
        <v>67</v>
      </c>
      <c r="U3379" s="4">
        <v>56</v>
      </c>
      <c r="V3379" s="13">
        <v>63</v>
      </c>
      <c r="W3379" s="4">
        <v>56</v>
      </c>
      <c r="X3379" s="4">
        <v>61</v>
      </c>
      <c r="Y3379">
        <f t="shared" ca="1" si="636"/>
        <v>0</v>
      </c>
      <c r="Z3379">
        <f t="shared" ca="1" si="637"/>
        <v>0</v>
      </c>
    </row>
    <row r="3380" spans="2:26" x14ac:dyDescent="0.25">
      <c r="B3380" s="11">
        <f t="shared" si="638"/>
        <v>44702.333333325165</v>
      </c>
      <c r="C3380" s="1">
        <f t="shared" si="629"/>
        <v>5</v>
      </c>
      <c r="D3380" s="1">
        <f t="shared" si="630"/>
        <v>6</v>
      </c>
      <c r="E3380" s="12">
        <f t="shared" si="631"/>
        <v>9</v>
      </c>
      <c r="F3380" s="124" t="str">
        <f t="shared" si="632"/>
        <v>0</v>
      </c>
      <c r="G3380" s="1">
        <f ca="1">(OFFSET(O3380,0,MATCH(Customer!$J$6,'CDH &amp; HDH'!$P$11:$X$11,0)))</f>
        <v>66</v>
      </c>
      <c r="H3380" s="1" t="str">
        <f t="shared" si="633"/>
        <v>Cooling</v>
      </c>
      <c r="I3380" s="1">
        <f ca="1">OFFSET(IF($H3380="Cooling",Customer!$C$25,Customer!$C$52),E3380,D3380)</f>
        <v>78</v>
      </c>
      <c r="J3380" s="1">
        <f ca="1">OFFSET(IF($H3380="Cooling",Customer!$L$25,Customer!$L$52),$E3380,$D3380)</f>
        <v>80</v>
      </c>
      <c r="K3380" s="16">
        <f t="shared" ca="1" si="627"/>
        <v>0</v>
      </c>
      <c r="L3380" s="16">
        <f t="shared" ca="1" si="628"/>
        <v>0</v>
      </c>
      <c r="M3380" s="17">
        <f t="shared" si="634"/>
        <v>0</v>
      </c>
      <c r="N3380" s="17">
        <f t="shared" si="635"/>
        <v>0</v>
      </c>
      <c r="O3380" s="4"/>
      <c r="P3380" s="4">
        <v>57</v>
      </c>
      <c r="Q3380" s="4">
        <v>61</v>
      </c>
      <c r="R3380" s="4">
        <v>56</v>
      </c>
      <c r="S3380" s="4">
        <v>54</v>
      </c>
      <c r="T3380" s="4">
        <v>69</v>
      </c>
      <c r="U3380" s="4">
        <v>57</v>
      </c>
      <c r="V3380" s="13">
        <v>66</v>
      </c>
      <c r="W3380" s="4">
        <v>57</v>
      </c>
      <c r="X3380" s="4">
        <v>64</v>
      </c>
      <c r="Y3380">
        <f t="shared" ca="1" si="636"/>
        <v>0</v>
      </c>
      <c r="Z3380">
        <f t="shared" ca="1" si="637"/>
        <v>0</v>
      </c>
    </row>
    <row r="3381" spans="2:26" x14ac:dyDescent="0.25">
      <c r="B3381" s="11">
        <f t="shared" si="638"/>
        <v>44702.374999991829</v>
      </c>
      <c r="C3381" s="1">
        <f t="shared" si="629"/>
        <v>5</v>
      </c>
      <c r="D3381" s="1">
        <f t="shared" si="630"/>
        <v>6</v>
      </c>
      <c r="E3381" s="12">
        <f t="shared" si="631"/>
        <v>10</v>
      </c>
      <c r="F3381" s="124" t="str">
        <f t="shared" si="632"/>
        <v>0</v>
      </c>
      <c r="G3381" s="1">
        <f ca="1">(OFFSET(O3381,0,MATCH(Customer!$J$6,'CDH &amp; HDH'!$P$11:$X$11,0)))</f>
        <v>68</v>
      </c>
      <c r="H3381" s="1" t="str">
        <f t="shared" si="633"/>
        <v>Cooling</v>
      </c>
      <c r="I3381" s="1">
        <f ca="1">OFFSET(IF($H3381="Cooling",Customer!$C$25,Customer!$C$52),E3381,D3381)</f>
        <v>78</v>
      </c>
      <c r="J3381" s="1">
        <f ca="1">OFFSET(IF($H3381="Cooling",Customer!$L$25,Customer!$L$52),$E3381,$D3381)</f>
        <v>80</v>
      </c>
      <c r="K3381" s="16">
        <f t="shared" ca="1" si="627"/>
        <v>0</v>
      </c>
      <c r="L3381" s="16">
        <f t="shared" ca="1" si="628"/>
        <v>0</v>
      </c>
      <c r="M3381" s="17">
        <f t="shared" si="634"/>
        <v>0</v>
      </c>
      <c r="N3381" s="17">
        <f t="shared" si="635"/>
        <v>0</v>
      </c>
      <c r="O3381" s="4"/>
      <c r="P3381" s="4">
        <v>59</v>
      </c>
      <c r="Q3381" s="4">
        <v>61</v>
      </c>
      <c r="R3381" s="4">
        <v>57</v>
      </c>
      <c r="S3381" s="4">
        <v>56</v>
      </c>
      <c r="T3381" s="4">
        <v>70</v>
      </c>
      <c r="U3381" s="4">
        <v>57</v>
      </c>
      <c r="V3381" s="13">
        <v>68</v>
      </c>
      <c r="W3381" s="4">
        <v>60</v>
      </c>
      <c r="X3381" s="4">
        <v>68</v>
      </c>
      <c r="Y3381">
        <f t="shared" ca="1" si="636"/>
        <v>0</v>
      </c>
      <c r="Z3381">
        <f t="shared" ca="1" si="637"/>
        <v>0</v>
      </c>
    </row>
    <row r="3382" spans="2:26" x14ac:dyDescent="0.25">
      <c r="B3382" s="11">
        <f t="shared" si="638"/>
        <v>44702.416666658493</v>
      </c>
      <c r="C3382" s="1">
        <f t="shared" si="629"/>
        <v>5</v>
      </c>
      <c r="D3382" s="1">
        <f t="shared" si="630"/>
        <v>6</v>
      </c>
      <c r="E3382" s="12">
        <f t="shared" si="631"/>
        <v>11</v>
      </c>
      <c r="F3382" s="124" t="str">
        <f t="shared" si="632"/>
        <v>0</v>
      </c>
      <c r="G3382" s="1">
        <f ca="1">(OFFSET(O3382,0,MATCH(Customer!$J$6,'CDH &amp; HDH'!$P$11:$X$11,0)))</f>
        <v>72</v>
      </c>
      <c r="H3382" s="1" t="str">
        <f t="shared" si="633"/>
        <v>Cooling</v>
      </c>
      <c r="I3382" s="1">
        <f ca="1">OFFSET(IF($H3382="Cooling",Customer!$C$25,Customer!$C$52),E3382,D3382)</f>
        <v>78</v>
      </c>
      <c r="J3382" s="1">
        <f ca="1">OFFSET(IF($H3382="Cooling",Customer!$L$25,Customer!$L$52),$E3382,$D3382)</f>
        <v>80</v>
      </c>
      <c r="K3382" s="16">
        <f t="shared" ca="1" si="627"/>
        <v>0</v>
      </c>
      <c r="L3382" s="16">
        <f t="shared" ca="1" si="628"/>
        <v>0</v>
      </c>
      <c r="M3382" s="17">
        <f t="shared" si="634"/>
        <v>0</v>
      </c>
      <c r="N3382" s="17">
        <f t="shared" si="635"/>
        <v>0</v>
      </c>
      <c r="O3382" s="4"/>
      <c r="P3382" s="4">
        <v>63</v>
      </c>
      <c r="Q3382" s="4">
        <v>64</v>
      </c>
      <c r="R3382" s="4">
        <v>59</v>
      </c>
      <c r="S3382" s="4">
        <v>55</v>
      </c>
      <c r="T3382" s="4">
        <v>74</v>
      </c>
      <c r="U3382" s="4">
        <v>57</v>
      </c>
      <c r="V3382" s="13">
        <v>72</v>
      </c>
      <c r="W3382" s="4">
        <v>64</v>
      </c>
      <c r="X3382" s="4">
        <v>71</v>
      </c>
      <c r="Y3382">
        <f t="shared" ca="1" si="636"/>
        <v>0</v>
      </c>
      <c r="Z3382">
        <f t="shared" ca="1" si="637"/>
        <v>0</v>
      </c>
    </row>
    <row r="3383" spans="2:26" x14ac:dyDescent="0.25">
      <c r="B3383" s="11">
        <f t="shared" si="638"/>
        <v>44702.458333325158</v>
      </c>
      <c r="C3383" s="1">
        <f t="shared" si="629"/>
        <v>5</v>
      </c>
      <c r="D3383" s="1">
        <f t="shared" si="630"/>
        <v>6</v>
      </c>
      <c r="E3383" s="12">
        <f t="shared" si="631"/>
        <v>12</v>
      </c>
      <c r="F3383" s="124" t="str">
        <f t="shared" si="632"/>
        <v>0</v>
      </c>
      <c r="G3383" s="1">
        <f ca="1">(OFFSET(O3383,0,MATCH(Customer!$J$6,'CDH &amp; HDH'!$P$11:$X$11,0)))</f>
        <v>73</v>
      </c>
      <c r="H3383" s="1" t="str">
        <f t="shared" si="633"/>
        <v>Cooling</v>
      </c>
      <c r="I3383" s="1">
        <f ca="1">OFFSET(IF($H3383="Cooling",Customer!$C$25,Customer!$C$52),E3383,D3383)</f>
        <v>78</v>
      </c>
      <c r="J3383" s="1">
        <f ca="1">OFFSET(IF($H3383="Cooling",Customer!$L$25,Customer!$L$52),$E3383,$D3383)</f>
        <v>80</v>
      </c>
      <c r="K3383" s="16">
        <f t="shared" ca="1" si="627"/>
        <v>0</v>
      </c>
      <c r="L3383" s="16">
        <f t="shared" ca="1" si="628"/>
        <v>0</v>
      </c>
      <c r="M3383" s="17">
        <f t="shared" si="634"/>
        <v>0</v>
      </c>
      <c r="N3383" s="17">
        <f t="shared" si="635"/>
        <v>0</v>
      </c>
      <c r="O3383" s="4"/>
      <c r="P3383" s="4">
        <v>67</v>
      </c>
      <c r="Q3383" s="4">
        <v>67</v>
      </c>
      <c r="R3383" s="4">
        <v>60</v>
      </c>
      <c r="S3383" s="4">
        <v>56</v>
      </c>
      <c r="T3383" s="4">
        <v>78</v>
      </c>
      <c r="U3383" s="4">
        <v>57</v>
      </c>
      <c r="V3383" s="13">
        <v>73</v>
      </c>
      <c r="W3383" s="4">
        <v>66</v>
      </c>
      <c r="X3383" s="4">
        <v>69</v>
      </c>
      <c r="Y3383">
        <f t="shared" ca="1" si="636"/>
        <v>0</v>
      </c>
      <c r="Z3383">
        <f t="shared" ca="1" si="637"/>
        <v>0</v>
      </c>
    </row>
    <row r="3384" spans="2:26" x14ac:dyDescent="0.25">
      <c r="B3384" s="11">
        <f t="shared" si="638"/>
        <v>44702.499999991822</v>
      </c>
      <c r="C3384" s="1">
        <f t="shared" si="629"/>
        <v>5</v>
      </c>
      <c r="D3384" s="1">
        <f t="shared" si="630"/>
        <v>6</v>
      </c>
      <c r="E3384" s="12">
        <f t="shared" si="631"/>
        <v>13</v>
      </c>
      <c r="F3384" s="124" t="str">
        <f t="shared" si="632"/>
        <v>0</v>
      </c>
      <c r="G3384" s="1">
        <f ca="1">(OFFSET(O3384,0,MATCH(Customer!$J$6,'CDH &amp; HDH'!$P$11:$X$11,0)))</f>
        <v>75</v>
      </c>
      <c r="H3384" s="1" t="str">
        <f t="shared" si="633"/>
        <v>Cooling</v>
      </c>
      <c r="I3384" s="1">
        <f ca="1">OFFSET(IF($H3384="Cooling",Customer!$C$25,Customer!$C$52),E3384,D3384)</f>
        <v>78</v>
      </c>
      <c r="J3384" s="1">
        <f ca="1">OFFSET(IF($H3384="Cooling",Customer!$L$25,Customer!$L$52),$E3384,$D3384)</f>
        <v>80</v>
      </c>
      <c r="K3384" s="16">
        <f t="shared" ca="1" si="627"/>
        <v>0</v>
      </c>
      <c r="L3384" s="16">
        <f t="shared" ca="1" si="628"/>
        <v>0</v>
      </c>
      <c r="M3384" s="17">
        <f t="shared" si="634"/>
        <v>0</v>
      </c>
      <c r="N3384" s="17">
        <f t="shared" si="635"/>
        <v>0</v>
      </c>
      <c r="O3384" s="4"/>
      <c r="P3384" s="4">
        <v>69</v>
      </c>
      <c r="Q3384" s="4">
        <v>68</v>
      </c>
      <c r="R3384" s="4">
        <v>62</v>
      </c>
      <c r="S3384" s="4">
        <v>55</v>
      </c>
      <c r="T3384" s="4">
        <v>78</v>
      </c>
      <c r="U3384" s="4">
        <v>58</v>
      </c>
      <c r="V3384" s="13">
        <v>75</v>
      </c>
      <c r="W3384" s="4">
        <v>66</v>
      </c>
      <c r="X3384" s="4">
        <v>73</v>
      </c>
      <c r="Y3384">
        <f t="shared" ca="1" si="636"/>
        <v>0</v>
      </c>
      <c r="Z3384">
        <f t="shared" ca="1" si="637"/>
        <v>0</v>
      </c>
    </row>
    <row r="3385" spans="2:26" x14ac:dyDescent="0.25">
      <c r="B3385" s="11">
        <f t="shared" si="638"/>
        <v>44702.541666658486</v>
      </c>
      <c r="C3385" s="1">
        <f t="shared" si="629"/>
        <v>5</v>
      </c>
      <c r="D3385" s="1">
        <f t="shared" si="630"/>
        <v>6</v>
      </c>
      <c r="E3385" s="12">
        <f t="shared" si="631"/>
        <v>14</v>
      </c>
      <c r="F3385" s="124" t="str">
        <f t="shared" si="632"/>
        <v>0</v>
      </c>
      <c r="G3385" s="1">
        <f ca="1">(OFFSET(O3385,0,MATCH(Customer!$J$6,'CDH &amp; HDH'!$P$11:$X$11,0)))</f>
        <v>73</v>
      </c>
      <c r="H3385" s="1" t="str">
        <f t="shared" si="633"/>
        <v>Cooling</v>
      </c>
      <c r="I3385" s="1">
        <f ca="1">OFFSET(IF($H3385="Cooling",Customer!$C$25,Customer!$C$52),E3385,D3385)</f>
        <v>78</v>
      </c>
      <c r="J3385" s="1">
        <f ca="1">OFFSET(IF($H3385="Cooling",Customer!$L$25,Customer!$L$52),$E3385,$D3385)</f>
        <v>80</v>
      </c>
      <c r="K3385" s="16">
        <f t="shared" ca="1" si="627"/>
        <v>0</v>
      </c>
      <c r="L3385" s="16">
        <f t="shared" ca="1" si="628"/>
        <v>0</v>
      </c>
      <c r="M3385" s="17">
        <f t="shared" si="634"/>
        <v>0</v>
      </c>
      <c r="N3385" s="17">
        <f t="shared" si="635"/>
        <v>0</v>
      </c>
      <c r="O3385" s="4"/>
      <c r="P3385" s="4">
        <v>71</v>
      </c>
      <c r="Q3385" s="4">
        <v>65</v>
      </c>
      <c r="R3385" s="4">
        <v>63</v>
      </c>
      <c r="S3385" s="4">
        <v>56</v>
      </c>
      <c r="T3385" s="4">
        <v>81</v>
      </c>
      <c r="U3385" s="4">
        <v>58</v>
      </c>
      <c r="V3385" s="13">
        <v>73</v>
      </c>
      <c r="W3385" s="4">
        <v>67</v>
      </c>
      <c r="X3385" s="4">
        <v>73</v>
      </c>
      <c r="Y3385">
        <f t="shared" ca="1" si="636"/>
        <v>0</v>
      </c>
      <c r="Z3385">
        <f t="shared" ca="1" si="637"/>
        <v>0</v>
      </c>
    </row>
    <row r="3386" spans="2:26" x14ac:dyDescent="0.25">
      <c r="B3386" s="11">
        <f t="shared" si="638"/>
        <v>44702.58333332515</v>
      </c>
      <c r="C3386" s="1">
        <f t="shared" si="629"/>
        <v>5</v>
      </c>
      <c r="D3386" s="1">
        <f t="shared" si="630"/>
        <v>6</v>
      </c>
      <c r="E3386" s="12">
        <f t="shared" si="631"/>
        <v>15</v>
      </c>
      <c r="F3386" s="124" t="str">
        <f t="shared" si="632"/>
        <v>0</v>
      </c>
      <c r="G3386" s="1">
        <f ca="1">(OFFSET(O3386,0,MATCH(Customer!$J$6,'CDH &amp; HDH'!$P$11:$X$11,0)))</f>
        <v>74</v>
      </c>
      <c r="H3386" s="1" t="str">
        <f t="shared" si="633"/>
        <v>Cooling</v>
      </c>
      <c r="I3386" s="1">
        <f ca="1">OFFSET(IF($H3386="Cooling",Customer!$C$25,Customer!$C$52),E3386,D3386)</f>
        <v>78</v>
      </c>
      <c r="J3386" s="1">
        <f ca="1">OFFSET(IF($H3386="Cooling",Customer!$L$25,Customer!$L$52),$E3386,$D3386)</f>
        <v>80</v>
      </c>
      <c r="K3386" s="16">
        <f t="shared" ca="1" si="627"/>
        <v>0</v>
      </c>
      <c r="L3386" s="16">
        <f t="shared" ca="1" si="628"/>
        <v>0</v>
      </c>
      <c r="M3386" s="17">
        <f t="shared" si="634"/>
        <v>0</v>
      </c>
      <c r="N3386" s="17">
        <f t="shared" si="635"/>
        <v>0</v>
      </c>
      <c r="O3386" s="4"/>
      <c r="P3386" s="4">
        <v>70</v>
      </c>
      <c r="Q3386" s="4">
        <v>66</v>
      </c>
      <c r="R3386" s="4">
        <v>64</v>
      </c>
      <c r="S3386" s="4">
        <v>56</v>
      </c>
      <c r="T3386" s="4">
        <v>81</v>
      </c>
      <c r="U3386" s="4">
        <v>58</v>
      </c>
      <c r="V3386" s="13">
        <v>74</v>
      </c>
      <c r="W3386" s="4">
        <v>69</v>
      </c>
      <c r="X3386" s="4">
        <v>71</v>
      </c>
      <c r="Y3386">
        <f t="shared" ca="1" si="636"/>
        <v>0</v>
      </c>
      <c r="Z3386">
        <f t="shared" ca="1" si="637"/>
        <v>0</v>
      </c>
    </row>
    <row r="3387" spans="2:26" x14ac:dyDescent="0.25">
      <c r="B3387" s="11">
        <f t="shared" si="638"/>
        <v>44702.624999991815</v>
      </c>
      <c r="C3387" s="1">
        <f t="shared" si="629"/>
        <v>5</v>
      </c>
      <c r="D3387" s="1">
        <f t="shared" si="630"/>
        <v>6</v>
      </c>
      <c r="E3387" s="12">
        <f t="shared" si="631"/>
        <v>16</v>
      </c>
      <c r="F3387" s="124" t="str">
        <f t="shared" si="632"/>
        <v>0</v>
      </c>
      <c r="G3387" s="1">
        <f ca="1">(OFFSET(O3387,0,MATCH(Customer!$J$6,'CDH &amp; HDH'!$P$11:$X$11,0)))</f>
        <v>73</v>
      </c>
      <c r="H3387" s="1" t="str">
        <f t="shared" si="633"/>
        <v>Cooling</v>
      </c>
      <c r="I3387" s="1">
        <f ca="1">OFFSET(IF($H3387="Cooling",Customer!$C$25,Customer!$C$52),E3387,D3387)</f>
        <v>78</v>
      </c>
      <c r="J3387" s="1">
        <f ca="1">OFFSET(IF($H3387="Cooling",Customer!$L$25,Customer!$L$52),$E3387,$D3387)</f>
        <v>80</v>
      </c>
      <c r="K3387" s="16">
        <f t="shared" ca="1" si="627"/>
        <v>0</v>
      </c>
      <c r="L3387" s="16">
        <f t="shared" ca="1" si="628"/>
        <v>0</v>
      </c>
      <c r="M3387" s="17">
        <f t="shared" si="634"/>
        <v>0</v>
      </c>
      <c r="N3387" s="17">
        <f t="shared" si="635"/>
        <v>0</v>
      </c>
      <c r="O3387" s="4"/>
      <c r="P3387" s="4">
        <v>72</v>
      </c>
      <c r="Q3387" s="4">
        <v>67</v>
      </c>
      <c r="R3387" s="4">
        <v>65</v>
      </c>
      <c r="S3387" s="4">
        <v>53</v>
      </c>
      <c r="T3387" s="4">
        <v>65</v>
      </c>
      <c r="U3387" s="4">
        <v>58</v>
      </c>
      <c r="V3387" s="13">
        <v>73</v>
      </c>
      <c r="W3387" s="4">
        <v>71</v>
      </c>
      <c r="X3387" s="4">
        <v>71</v>
      </c>
      <c r="Y3387">
        <f t="shared" ca="1" si="636"/>
        <v>0</v>
      </c>
      <c r="Z3387">
        <f t="shared" ca="1" si="637"/>
        <v>0</v>
      </c>
    </row>
    <row r="3388" spans="2:26" x14ac:dyDescent="0.25">
      <c r="B3388" s="11">
        <f t="shared" si="638"/>
        <v>44702.666666658479</v>
      </c>
      <c r="C3388" s="1">
        <f t="shared" si="629"/>
        <v>5</v>
      </c>
      <c r="D3388" s="1">
        <f t="shared" si="630"/>
        <v>6</v>
      </c>
      <c r="E3388" s="12">
        <f t="shared" si="631"/>
        <v>17</v>
      </c>
      <c r="F3388" s="124" t="str">
        <f t="shared" si="632"/>
        <v>0</v>
      </c>
      <c r="G3388" s="1">
        <f ca="1">(OFFSET(O3388,0,MATCH(Customer!$J$6,'CDH &amp; HDH'!$P$11:$X$11,0)))</f>
        <v>72</v>
      </c>
      <c r="H3388" s="1" t="str">
        <f t="shared" si="633"/>
        <v>Cooling</v>
      </c>
      <c r="I3388" s="1">
        <f ca="1">OFFSET(IF($H3388="Cooling",Customer!$C$25,Customer!$C$52),E3388,D3388)</f>
        <v>78</v>
      </c>
      <c r="J3388" s="1">
        <f ca="1">OFFSET(IF($H3388="Cooling",Customer!$L$25,Customer!$L$52),$E3388,$D3388)</f>
        <v>80</v>
      </c>
      <c r="K3388" s="16">
        <f t="shared" ca="1" si="627"/>
        <v>0</v>
      </c>
      <c r="L3388" s="16">
        <f t="shared" ca="1" si="628"/>
        <v>0</v>
      </c>
      <c r="M3388" s="17">
        <f t="shared" si="634"/>
        <v>0</v>
      </c>
      <c r="N3388" s="17">
        <f t="shared" si="635"/>
        <v>0</v>
      </c>
      <c r="O3388" s="4"/>
      <c r="P3388" s="4">
        <v>74</v>
      </c>
      <c r="Q3388" s="4">
        <v>66</v>
      </c>
      <c r="R3388" s="4">
        <v>63</v>
      </c>
      <c r="S3388" s="4">
        <v>53</v>
      </c>
      <c r="T3388" s="4">
        <v>65</v>
      </c>
      <c r="U3388" s="4">
        <v>57</v>
      </c>
      <c r="V3388" s="13">
        <v>72</v>
      </c>
      <c r="W3388" s="4">
        <v>69</v>
      </c>
      <c r="X3388" s="4">
        <v>72</v>
      </c>
      <c r="Y3388">
        <f t="shared" ca="1" si="636"/>
        <v>0</v>
      </c>
      <c r="Z3388">
        <f t="shared" ca="1" si="637"/>
        <v>0</v>
      </c>
    </row>
    <row r="3389" spans="2:26" x14ac:dyDescent="0.25">
      <c r="B3389" s="11">
        <f t="shared" si="638"/>
        <v>44702.708333325143</v>
      </c>
      <c r="C3389" s="1">
        <f t="shared" si="629"/>
        <v>5</v>
      </c>
      <c r="D3389" s="1">
        <f t="shared" si="630"/>
        <v>6</v>
      </c>
      <c r="E3389" s="12">
        <f t="shared" si="631"/>
        <v>18</v>
      </c>
      <c r="F3389" s="124" t="str">
        <f t="shared" si="632"/>
        <v>0</v>
      </c>
      <c r="G3389" s="1">
        <f ca="1">(OFFSET(O3389,0,MATCH(Customer!$J$6,'CDH &amp; HDH'!$P$11:$X$11,0)))</f>
        <v>69</v>
      </c>
      <c r="H3389" s="1" t="str">
        <f t="shared" si="633"/>
        <v>Cooling</v>
      </c>
      <c r="I3389" s="1">
        <f ca="1">OFFSET(IF($H3389="Cooling",Customer!$C$25,Customer!$C$52),E3389,D3389)</f>
        <v>78</v>
      </c>
      <c r="J3389" s="1">
        <f ca="1">OFFSET(IF($H3389="Cooling",Customer!$L$25,Customer!$L$52),$E3389,$D3389)</f>
        <v>80</v>
      </c>
      <c r="K3389" s="16">
        <f t="shared" ca="1" si="627"/>
        <v>0</v>
      </c>
      <c r="L3389" s="16">
        <f t="shared" ca="1" si="628"/>
        <v>0</v>
      </c>
      <c r="M3389" s="17">
        <f t="shared" si="634"/>
        <v>0</v>
      </c>
      <c r="N3389" s="17">
        <f t="shared" si="635"/>
        <v>0</v>
      </c>
      <c r="O3389" s="4"/>
      <c r="P3389" s="4">
        <v>71</v>
      </c>
      <c r="Q3389" s="4">
        <v>59</v>
      </c>
      <c r="R3389" s="4">
        <v>62</v>
      </c>
      <c r="S3389" s="4">
        <v>52</v>
      </c>
      <c r="T3389" s="4">
        <v>64</v>
      </c>
      <c r="U3389" s="4">
        <v>57</v>
      </c>
      <c r="V3389" s="13">
        <v>69</v>
      </c>
      <c r="W3389" s="4">
        <v>69</v>
      </c>
      <c r="X3389" s="4">
        <v>70</v>
      </c>
      <c r="Y3389">
        <f t="shared" ca="1" si="636"/>
        <v>0</v>
      </c>
      <c r="Z3389">
        <f t="shared" ca="1" si="637"/>
        <v>0</v>
      </c>
    </row>
    <row r="3390" spans="2:26" x14ac:dyDescent="0.25">
      <c r="B3390" s="11">
        <f t="shared" si="638"/>
        <v>44702.749999991807</v>
      </c>
      <c r="C3390" s="1">
        <f t="shared" si="629"/>
        <v>5</v>
      </c>
      <c r="D3390" s="1">
        <f t="shared" si="630"/>
        <v>6</v>
      </c>
      <c r="E3390" s="12">
        <f t="shared" si="631"/>
        <v>19</v>
      </c>
      <c r="F3390" s="124" t="str">
        <f t="shared" si="632"/>
        <v>0</v>
      </c>
      <c r="G3390" s="1">
        <f ca="1">(OFFSET(O3390,0,MATCH(Customer!$J$6,'CDH &amp; HDH'!$P$11:$X$11,0)))</f>
        <v>64</v>
      </c>
      <c r="H3390" s="1" t="str">
        <f t="shared" si="633"/>
        <v>Cooling</v>
      </c>
      <c r="I3390" s="1">
        <f ca="1">OFFSET(IF($H3390="Cooling",Customer!$C$25,Customer!$C$52),E3390,D3390)</f>
        <v>78</v>
      </c>
      <c r="J3390" s="1">
        <f ca="1">OFFSET(IF($H3390="Cooling",Customer!$L$25,Customer!$L$52),$E3390,$D3390)</f>
        <v>80</v>
      </c>
      <c r="K3390" s="16">
        <f t="shared" ca="1" si="627"/>
        <v>0</v>
      </c>
      <c r="L3390" s="16">
        <f t="shared" ca="1" si="628"/>
        <v>0</v>
      </c>
      <c r="M3390" s="17">
        <f t="shared" si="634"/>
        <v>0</v>
      </c>
      <c r="N3390" s="17">
        <f t="shared" si="635"/>
        <v>0</v>
      </c>
      <c r="O3390" s="4"/>
      <c r="P3390" s="4">
        <v>69</v>
      </c>
      <c r="Q3390" s="4">
        <v>60</v>
      </c>
      <c r="R3390" s="4">
        <v>60</v>
      </c>
      <c r="S3390" s="4">
        <v>52</v>
      </c>
      <c r="T3390" s="4">
        <v>64</v>
      </c>
      <c r="U3390" s="4">
        <v>58</v>
      </c>
      <c r="V3390" s="13">
        <v>64</v>
      </c>
      <c r="W3390" s="4">
        <v>67</v>
      </c>
      <c r="X3390" s="4">
        <v>69</v>
      </c>
      <c r="Y3390">
        <f t="shared" ca="1" si="636"/>
        <v>0</v>
      </c>
      <c r="Z3390">
        <f t="shared" ca="1" si="637"/>
        <v>0</v>
      </c>
    </row>
    <row r="3391" spans="2:26" x14ac:dyDescent="0.25">
      <c r="B3391" s="11">
        <f t="shared" si="638"/>
        <v>44702.791666658472</v>
      </c>
      <c r="C3391" s="1">
        <f t="shared" si="629"/>
        <v>5</v>
      </c>
      <c r="D3391" s="1">
        <f t="shared" si="630"/>
        <v>6</v>
      </c>
      <c r="E3391" s="12">
        <f t="shared" si="631"/>
        <v>20</v>
      </c>
      <c r="F3391" s="124" t="str">
        <f t="shared" si="632"/>
        <v>0</v>
      </c>
      <c r="G3391" s="1">
        <f ca="1">(OFFSET(O3391,0,MATCH(Customer!$J$6,'CDH &amp; HDH'!$P$11:$X$11,0)))</f>
        <v>58</v>
      </c>
      <c r="H3391" s="1" t="str">
        <f t="shared" si="633"/>
        <v>Cooling</v>
      </c>
      <c r="I3391" s="1">
        <f ca="1">OFFSET(IF($H3391="Cooling",Customer!$C$25,Customer!$C$52),E3391,D3391)</f>
        <v>78</v>
      </c>
      <c r="J3391" s="1">
        <f ca="1">OFFSET(IF($H3391="Cooling",Customer!$L$25,Customer!$L$52),$E3391,$D3391)</f>
        <v>80</v>
      </c>
      <c r="K3391" s="16">
        <f t="shared" ca="1" si="627"/>
        <v>0</v>
      </c>
      <c r="L3391" s="16">
        <f t="shared" ca="1" si="628"/>
        <v>0</v>
      </c>
      <c r="M3391" s="17">
        <f t="shared" si="634"/>
        <v>0</v>
      </c>
      <c r="N3391" s="17">
        <f t="shared" si="635"/>
        <v>0</v>
      </c>
      <c r="O3391" s="4"/>
      <c r="P3391" s="4">
        <v>66</v>
      </c>
      <c r="Q3391" s="4">
        <v>60</v>
      </c>
      <c r="R3391" s="4">
        <v>57</v>
      </c>
      <c r="S3391" s="4">
        <v>51</v>
      </c>
      <c r="T3391" s="4">
        <v>63</v>
      </c>
      <c r="U3391" s="4">
        <v>59</v>
      </c>
      <c r="V3391" s="13">
        <v>58</v>
      </c>
      <c r="W3391" s="4">
        <v>64</v>
      </c>
      <c r="X3391" s="4">
        <v>67</v>
      </c>
      <c r="Y3391">
        <f t="shared" ca="1" si="636"/>
        <v>0</v>
      </c>
      <c r="Z3391">
        <f t="shared" ca="1" si="637"/>
        <v>0</v>
      </c>
    </row>
    <row r="3392" spans="2:26" x14ac:dyDescent="0.25">
      <c r="B3392" s="11">
        <f t="shared" si="638"/>
        <v>44702.833333325136</v>
      </c>
      <c r="C3392" s="1">
        <f t="shared" si="629"/>
        <v>5</v>
      </c>
      <c r="D3392" s="1">
        <f t="shared" si="630"/>
        <v>6</v>
      </c>
      <c r="E3392" s="12">
        <f t="shared" si="631"/>
        <v>21</v>
      </c>
      <c r="F3392" s="124" t="str">
        <f t="shared" si="632"/>
        <v>0</v>
      </c>
      <c r="G3392" s="1">
        <f ca="1">(OFFSET(O3392,0,MATCH(Customer!$J$6,'CDH &amp; HDH'!$P$11:$X$11,0)))</f>
        <v>55</v>
      </c>
      <c r="H3392" s="1" t="str">
        <f t="shared" si="633"/>
        <v>Cooling</v>
      </c>
      <c r="I3392" s="1">
        <f ca="1">OFFSET(IF($H3392="Cooling",Customer!$C$25,Customer!$C$52),E3392,D3392)</f>
        <v>78</v>
      </c>
      <c r="J3392" s="1">
        <f ca="1">OFFSET(IF($H3392="Cooling",Customer!$L$25,Customer!$L$52),$E3392,$D3392)</f>
        <v>80</v>
      </c>
      <c r="K3392" s="16">
        <f t="shared" ca="1" si="627"/>
        <v>0</v>
      </c>
      <c r="L3392" s="16">
        <f t="shared" ca="1" si="628"/>
        <v>0</v>
      </c>
      <c r="M3392" s="17">
        <f t="shared" si="634"/>
        <v>0</v>
      </c>
      <c r="N3392" s="17">
        <f t="shared" si="635"/>
        <v>0</v>
      </c>
      <c r="O3392" s="4"/>
      <c r="P3392" s="4">
        <v>64</v>
      </c>
      <c r="Q3392" s="4">
        <v>58</v>
      </c>
      <c r="R3392" s="4">
        <v>53</v>
      </c>
      <c r="S3392" s="4">
        <v>52</v>
      </c>
      <c r="T3392" s="4">
        <v>63</v>
      </c>
      <c r="U3392" s="4">
        <v>59</v>
      </c>
      <c r="V3392" s="13">
        <v>55</v>
      </c>
      <c r="W3392" s="4">
        <v>61</v>
      </c>
      <c r="X3392" s="4">
        <v>67</v>
      </c>
      <c r="Y3392">
        <f t="shared" ca="1" si="636"/>
        <v>0</v>
      </c>
      <c r="Z3392">
        <f t="shared" ca="1" si="637"/>
        <v>0</v>
      </c>
    </row>
    <row r="3393" spans="2:26" x14ac:dyDescent="0.25">
      <c r="B3393" s="11">
        <f t="shared" si="638"/>
        <v>44702.8749999918</v>
      </c>
      <c r="C3393" s="1">
        <f t="shared" si="629"/>
        <v>5</v>
      </c>
      <c r="D3393" s="1">
        <f t="shared" si="630"/>
        <v>6</v>
      </c>
      <c r="E3393" s="12">
        <f t="shared" si="631"/>
        <v>22</v>
      </c>
      <c r="F3393" s="124" t="str">
        <f t="shared" si="632"/>
        <v>0</v>
      </c>
      <c r="G3393" s="1">
        <f ca="1">(OFFSET(O3393,0,MATCH(Customer!$J$6,'CDH &amp; HDH'!$P$11:$X$11,0)))</f>
        <v>53</v>
      </c>
      <c r="H3393" s="1" t="str">
        <f t="shared" si="633"/>
        <v>Cooling</v>
      </c>
      <c r="I3393" s="1">
        <f ca="1">OFFSET(IF($H3393="Cooling",Customer!$C$25,Customer!$C$52),E3393,D3393)</f>
        <v>78</v>
      </c>
      <c r="J3393" s="1">
        <f ca="1">OFFSET(IF($H3393="Cooling",Customer!$L$25,Customer!$L$52),$E3393,$D3393)</f>
        <v>80</v>
      </c>
      <c r="K3393" s="16">
        <f t="shared" ca="1" si="627"/>
        <v>0</v>
      </c>
      <c r="L3393" s="16">
        <f t="shared" ca="1" si="628"/>
        <v>0</v>
      </c>
      <c r="M3393" s="17">
        <f t="shared" si="634"/>
        <v>0</v>
      </c>
      <c r="N3393" s="17">
        <f t="shared" si="635"/>
        <v>0</v>
      </c>
      <c r="O3393" s="4"/>
      <c r="P3393" s="4">
        <v>63</v>
      </c>
      <c r="Q3393" s="4">
        <v>57</v>
      </c>
      <c r="R3393" s="4">
        <v>50</v>
      </c>
      <c r="S3393" s="4">
        <v>52</v>
      </c>
      <c r="T3393" s="4">
        <v>62</v>
      </c>
      <c r="U3393" s="4">
        <v>59</v>
      </c>
      <c r="V3393" s="13">
        <v>53</v>
      </c>
      <c r="W3393" s="4">
        <v>62</v>
      </c>
      <c r="X3393" s="4">
        <v>64</v>
      </c>
      <c r="Y3393">
        <f t="shared" ca="1" si="636"/>
        <v>0</v>
      </c>
      <c r="Z3393">
        <f t="shared" ca="1" si="637"/>
        <v>0</v>
      </c>
    </row>
    <row r="3394" spans="2:26" x14ac:dyDescent="0.25">
      <c r="B3394" s="11">
        <f t="shared" si="638"/>
        <v>44702.916666658464</v>
      </c>
      <c r="C3394" s="1">
        <f t="shared" si="629"/>
        <v>5</v>
      </c>
      <c r="D3394" s="1">
        <f t="shared" si="630"/>
        <v>6</v>
      </c>
      <c r="E3394" s="12">
        <f t="shared" si="631"/>
        <v>23</v>
      </c>
      <c r="F3394" s="124" t="str">
        <f t="shared" si="632"/>
        <v>0</v>
      </c>
      <c r="G3394" s="1">
        <f ca="1">(OFFSET(O3394,0,MATCH(Customer!$J$6,'CDH &amp; HDH'!$P$11:$X$11,0)))</f>
        <v>50</v>
      </c>
      <c r="H3394" s="1" t="str">
        <f t="shared" si="633"/>
        <v>Cooling</v>
      </c>
      <c r="I3394" s="1">
        <f ca="1">OFFSET(IF($H3394="Cooling",Customer!$C$25,Customer!$C$52),E3394,D3394)</f>
        <v>78</v>
      </c>
      <c r="J3394" s="1">
        <f ca="1">OFFSET(IF($H3394="Cooling",Customer!$L$25,Customer!$L$52),$E3394,$D3394)</f>
        <v>80</v>
      </c>
      <c r="K3394" s="16">
        <f t="shared" ca="1" si="627"/>
        <v>0</v>
      </c>
      <c r="L3394" s="16">
        <f t="shared" ca="1" si="628"/>
        <v>0</v>
      </c>
      <c r="M3394" s="17">
        <f t="shared" si="634"/>
        <v>0</v>
      </c>
      <c r="N3394" s="17">
        <f t="shared" si="635"/>
        <v>0</v>
      </c>
      <c r="O3394" s="4"/>
      <c r="P3394" s="4">
        <v>61</v>
      </c>
      <c r="Q3394" s="4">
        <v>57</v>
      </c>
      <c r="R3394" s="4">
        <v>48</v>
      </c>
      <c r="S3394" s="4">
        <v>51</v>
      </c>
      <c r="T3394" s="4">
        <v>62</v>
      </c>
      <c r="U3394" s="4">
        <v>60</v>
      </c>
      <c r="V3394" s="13">
        <v>50</v>
      </c>
      <c r="W3394" s="4">
        <v>62</v>
      </c>
      <c r="X3394" s="4">
        <v>63</v>
      </c>
      <c r="Y3394">
        <f t="shared" ca="1" si="636"/>
        <v>0</v>
      </c>
      <c r="Z3394">
        <f t="shared" ca="1" si="637"/>
        <v>0</v>
      </c>
    </row>
    <row r="3395" spans="2:26" x14ac:dyDescent="0.25">
      <c r="B3395" s="11">
        <f t="shared" si="638"/>
        <v>44702.958333325128</v>
      </c>
      <c r="C3395" s="1">
        <f t="shared" si="629"/>
        <v>5</v>
      </c>
      <c r="D3395" s="1">
        <f t="shared" si="630"/>
        <v>6</v>
      </c>
      <c r="E3395" s="12">
        <f t="shared" si="631"/>
        <v>24</v>
      </c>
      <c r="F3395" s="124" t="str">
        <f t="shared" si="632"/>
        <v>0</v>
      </c>
      <c r="G3395" s="1">
        <f ca="1">(OFFSET(O3395,0,MATCH(Customer!$J$6,'CDH &amp; HDH'!$P$11:$X$11,0)))</f>
        <v>48</v>
      </c>
      <c r="H3395" s="1" t="str">
        <f t="shared" si="633"/>
        <v>Cooling</v>
      </c>
      <c r="I3395" s="1">
        <f ca="1">OFFSET(IF($H3395="Cooling",Customer!$C$25,Customer!$C$52),E3395,D3395)</f>
        <v>78</v>
      </c>
      <c r="J3395" s="1">
        <f ca="1">OFFSET(IF($H3395="Cooling",Customer!$L$25,Customer!$L$52),$E3395,$D3395)</f>
        <v>80</v>
      </c>
      <c r="K3395" s="16">
        <f t="shared" ca="1" si="627"/>
        <v>0</v>
      </c>
      <c r="L3395" s="16">
        <f t="shared" ca="1" si="628"/>
        <v>0</v>
      </c>
      <c r="M3395" s="17">
        <f t="shared" si="634"/>
        <v>0</v>
      </c>
      <c r="N3395" s="17">
        <f t="shared" si="635"/>
        <v>0</v>
      </c>
      <c r="O3395" s="4"/>
      <c r="P3395" s="4">
        <v>60</v>
      </c>
      <c r="Q3395" s="4">
        <v>57</v>
      </c>
      <c r="R3395" s="4">
        <v>47</v>
      </c>
      <c r="S3395" s="4">
        <v>51</v>
      </c>
      <c r="T3395" s="4">
        <v>61</v>
      </c>
      <c r="U3395" s="4">
        <v>60</v>
      </c>
      <c r="V3395" s="13">
        <v>48</v>
      </c>
      <c r="W3395" s="4">
        <v>60</v>
      </c>
      <c r="X3395" s="4">
        <v>61</v>
      </c>
      <c r="Y3395">
        <f t="shared" ca="1" si="636"/>
        <v>0</v>
      </c>
      <c r="Z3395">
        <f t="shared" ca="1" si="637"/>
        <v>0</v>
      </c>
    </row>
    <row r="3396" spans="2:26" x14ac:dyDescent="0.25">
      <c r="B3396" s="11">
        <f t="shared" si="638"/>
        <v>44702.999999991793</v>
      </c>
      <c r="C3396" s="1">
        <f t="shared" si="629"/>
        <v>5</v>
      </c>
      <c r="D3396" s="1">
        <f t="shared" si="630"/>
        <v>7</v>
      </c>
      <c r="E3396" s="12">
        <f t="shared" si="631"/>
        <v>1</v>
      </c>
      <c r="F3396" s="124" t="str">
        <f t="shared" si="632"/>
        <v>0</v>
      </c>
      <c r="G3396" s="1">
        <f ca="1">(OFFSET(O3396,0,MATCH(Customer!$J$6,'CDH &amp; HDH'!$P$11:$X$11,0)))</f>
        <v>46</v>
      </c>
      <c r="H3396" s="1" t="str">
        <f t="shared" si="633"/>
        <v>Cooling</v>
      </c>
      <c r="I3396" s="1">
        <f ca="1">OFFSET(IF($H3396="Cooling",Customer!$C$25,Customer!$C$52),E3396,D3396)</f>
        <v>78</v>
      </c>
      <c r="J3396" s="1">
        <f ca="1">OFFSET(IF($H3396="Cooling",Customer!$L$25,Customer!$L$52),$E3396,$D3396)</f>
        <v>80</v>
      </c>
      <c r="K3396" s="16">
        <f t="shared" ca="1" si="627"/>
        <v>0</v>
      </c>
      <c r="L3396" s="16">
        <f t="shared" ca="1" si="628"/>
        <v>0</v>
      </c>
      <c r="M3396" s="17">
        <f t="shared" si="634"/>
        <v>0</v>
      </c>
      <c r="N3396" s="17">
        <f t="shared" si="635"/>
        <v>0</v>
      </c>
      <c r="O3396" s="4"/>
      <c r="P3396" s="4">
        <v>57</v>
      </c>
      <c r="Q3396" s="4">
        <v>56</v>
      </c>
      <c r="R3396" s="4">
        <v>45</v>
      </c>
      <c r="S3396" s="4">
        <v>50</v>
      </c>
      <c r="T3396" s="4">
        <v>60</v>
      </c>
      <c r="U3396" s="4">
        <v>60</v>
      </c>
      <c r="V3396" s="13">
        <v>46</v>
      </c>
      <c r="W3396" s="4">
        <v>60</v>
      </c>
      <c r="X3396" s="4">
        <v>58</v>
      </c>
      <c r="Y3396">
        <f t="shared" ca="1" si="636"/>
        <v>0</v>
      </c>
      <c r="Z3396">
        <f t="shared" ca="1" si="637"/>
        <v>0</v>
      </c>
    </row>
    <row r="3397" spans="2:26" x14ac:dyDescent="0.25">
      <c r="B3397" s="11">
        <f t="shared" si="638"/>
        <v>44703.041666658457</v>
      </c>
      <c r="C3397" s="1">
        <f t="shared" si="629"/>
        <v>5</v>
      </c>
      <c r="D3397" s="1">
        <f t="shared" si="630"/>
        <v>7</v>
      </c>
      <c r="E3397" s="12">
        <f t="shared" si="631"/>
        <v>2</v>
      </c>
      <c r="F3397" s="124" t="str">
        <f t="shared" si="632"/>
        <v>0</v>
      </c>
      <c r="G3397" s="1">
        <f ca="1">(OFFSET(O3397,0,MATCH(Customer!$J$6,'CDH &amp; HDH'!$P$11:$X$11,0)))</f>
        <v>44</v>
      </c>
      <c r="H3397" s="1" t="str">
        <f t="shared" si="633"/>
        <v>Cooling</v>
      </c>
      <c r="I3397" s="1">
        <f ca="1">OFFSET(IF($H3397="Cooling",Customer!$C$25,Customer!$C$52),E3397,D3397)</f>
        <v>78</v>
      </c>
      <c r="J3397" s="1">
        <f ca="1">OFFSET(IF($H3397="Cooling",Customer!$L$25,Customer!$L$52),$E3397,$D3397)</f>
        <v>80</v>
      </c>
      <c r="K3397" s="16">
        <f t="shared" ca="1" si="627"/>
        <v>0</v>
      </c>
      <c r="L3397" s="16">
        <f t="shared" ca="1" si="628"/>
        <v>0</v>
      </c>
      <c r="M3397" s="17">
        <f t="shared" si="634"/>
        <v>0</v>
      </c>
      <c r="N3397" s="17">
        <f t="shared" si="635"/>
        <v>0</v>
      </c>
      <c r="O3397" s="4"/>
      <c r="P3397" s="4">
        <v>57</v>
      </c>
      <c r="Q3397" s="4">
        <v>57</v>
      </c>
      <c r="R3397" s="4">
        <v>43</v>
      </c>
      <c r="S3397" s="4">
        <v>50</v>
      </c>
      <c r="T3397" s="4">
        <v>58</v>
      </c>
      <c r="U3397" s="4">
        <v>60</v>
      </c>
      <c r="V3397" s="13">
        <v>44</v>
      </c>
      <c r="W3397" s="4">
        <v>59</v>
      </c>
      <c r="X3397" s="4">
        <v>60</v>
      </c>
      <c r="Y3397">
        <f t="shared" ca="1" si="636"/>
        <v>0</v>
      </c>
      <c r="Z3397">
        <f t="shared" ca="1" si="637"/>
        <v>0</v>
      </c>
    </row>
    <row r="3398" spans="2:26" x14ac:dyDescent="0.25">
      <c r="B3398" s="11">
        <f t="shared" si="638"/>
        <v>44703.083333325121</v>
      </c>
      <c r="C3398" s="1">
        <f t="shared" si="629"/>
        <v>5</v>
      </c>
      <c r="D3398" s="1">
        <f t="shared" si="630"/>
        <v>7</v>
      </c>
      <c r="E3398" s="12">
        <f t="shared" si="631"/>
        <v>3</v>
      </c>
      <c r="F3398" s="124" t="str">
        <f t="shared" si="632"/>
        <v>0</v>
      </c>
      <c r="G3398" s="1">
        <f ca="1">(OFFSET(O3398,0,MATCH(Customer!$J$6,'CDH &amp; HDH'!$P$11:$X$11,0)))</f>
        <v>43</v>
      </c>
      <c r="H3398" s="1" t="str">
        <f t="shared" si="633"/>
        <v>Cooling</v>
      </c>
      <c r="I3398" s="1">
        <f ca="1">OFFSET(IF($H3398="Cooling",Customer!$C$25,Customer!$C$52),E3398,D3398)</f>
        <v>78</v>
      </c>
      <c r="J3398" s="1">
        <f ca="1">OFFSET(IF($H3398="Cooling",Customer!$L$25,Customer!$L$52),$E3398,$D3398)</f>
        <v>80</v>
      </c>
      <c r="K3398" s="16">
        <f t="shared" ca="1" si="627"/>
        <v>0</v>
      </c>
      <c r="L3398" s="16">
        <f t="shared" ca="1" si="628"/>
        <v>0</v>
      </c>
      <c r="M3398" s="17">
        <f t="shared" si="634"/>
        <v>0</v>
      </c>
      <c r="N3398" s="17">
        <f t="shared" si="635"/>
        <v>0</v>
      </c>
      <c r="O3398" s="4"/>
      <c r="P3398" s="4">
        <v>53</v>
      </c>
      <c r="Q3398" s="4">
        <v>56</v>
      </c>
      <c r="R3398" s="4">
        <v>40</v>
      </c>
      <c r="S3398" s="4">
        <v>51</v>
      </c>
      <c r="T3398" s="4">
        <v>55</v>
      </c>
      <c r="U3398" s="4">
        <v>60</v>
      </c>
      <c r="V3398" s="13">
        <v>43</v>
      </c>
      <c r="W3398" s="4">
        <v>59</v>
      </c>
      <c r="X3398" s="4">
        <v>59</v>
      </c>
      <c r="Y3398">
        <f t="shared" ca="1" si="636"/>
        <v>0</v>
      </c>
      <c r="Z3398">
        <f t="shared" ca="1" si="637"/>
        <v>0</v>
      </c>
    </row>
    <row r="3399" spans="2:26" x14ac:dyDescent="0.25">
      <c r="B3399" s="11">
        <f t="shared" si="638"/>
        <v>44703.124999991785</v>
      </c>
      <c r="C3399" s="1">
        <f t="shared" si="629"/>
        <v>5</v>
      </c>
      <c r="D3399" s="1">
        <f t="shared" si="630"/>
        <v>7</v>
      </c>
      <c r="E3399" s="12">
        <f t="shared" si="631"/>
        <v>4</v>
      </c>
      <c r="F3399" s="124" t="str">
        <f t="shared" si="632"/>
        <v>0</v>
      </c>
      <c r="G3399" s="1">
        <f ca="1">(OFFSET(O3399,0,MATCH(Customer!$J$6,'CDH &amp; HDH'!$P$11:$X$11,0)))</f>
        <v>44</v>
      </c>
      <c r="H3399" s="1" t="str">
        <f t="shared" si="633"/>
        <v>Cooling</v>
      </c>
      <c r="I3399" s="1">
        <f ca="1">OFFSET(IF($H3399="Cooling",Customer!$C$25,Customer!$C$52),E3399,D3399)</f>
        <v>78</v>
      </c>
      <c r="J3399" s="1">
        <f ca="1">OFFSET(IF($H3399="Cooling",Customer!$L$25,Customer!$L$52),$E3399,$D3399)</f>
        <v>80</v>
      </c>
      <c r="K3399" s="16">
        <f t="shared" ca="1" si="627"/>
        <v>0</v>
      </c>
      <c r="L3399" s="16">
        <f t="shared" ca="1" si="628"/>
        <v>0</v>
      </c>
      <c r="M3399" s="17">
        <f t="shared" si="634"/>
        <v>0</v>
      </c>
      <c r="N3399" s="17">
        <f t="shared" si="635"/>
        <v>0</v>
      </c>
      <c r="O3399" s="4"/>
      <c r="P3399" s="4">
        <v>53</v>
      </c>
      <c r="Q3399" s="4">
        <v>56</v>
      </c>
      <c r="R3399" s="4">
        <v>38</v>
      </c>
      <c r="S3399" s="4">
        <v>51</v>
      </c>
      <c r="T3399" s="4">
        <v>54</v>
      </c>
      <c r="U3399" s="4">
        <v>61</v>
      </c>
      <c r="V3399" s="13">
        <v>44</v>
      </c>
      <c r="W3399" s="4">
        <v>58</v>
      </c>
      <c r="X3399" s="4">
        <v>59</v>
      </c>
      <c r="Y3399">
        <f t="shared" ca="1" si="636"/>
        <v>0</v>
      </c>
      <c r="Z3399">
        <f t="shared" ca="1" si="637"/>
        <v>0</v>
      </c>
    </row>
    <row r="3400" spans="2:26" x14ac:dyDescent="0.25">
      <c r="B3400" s="11">
        <f t="shared" si="638"/>
        <v>44703.16666665845</v>
      </c>
      <c r="C3400" s="1">
        <f t="shared" si="629"/>
        <v>5</v>
      </c>
      <c r="D3400" s="1">
        <f t="shared" si="630"/>
        <v>7</v>
      </c>
      <c r="E3400" s="12">
        <f t="shared" si="631"/>
        <v>5</v>
      </c>
      <c r="F3400" s="124" t="str">
        <f t="shared" si="632"/>
        <v>0</v>
      </c>
      <c r="G3400" s="1">
        <f ca="1">(OFFSET(O3400,0,MATCH(Customer!$J$6,'CDH &amp; HDH'!$P$11:$X$11,0)))</f>
        <v>42</v>
      </c>
      <c r="H3400" s="1" t="str">
        <f t="shared" si="633"/>
        <v>Cooling</v>
      </c>
      <c r="I3400" s="1">
        <f ca="1">OFFSET(IF($H3400="Cooling",Customer!$C$25,Customer!$C$52),E3400,D3400)</f>
        <v>78</v>
      </c>
      <c r="J3400" s="1">
        <f ca="1">OFFSET(IF($H3400="Cooling",Customer!$L$25,Customer!$L$52),$E3400,$D3400)</f>
        <v>80</v>
      </c>
      <c r="K3400" s="16">
        <f t="shared" ca="1" si="627"/>
        <v>0</v>
      </c>
      <c r="L3400" s="16">
        <f t="shared" ca="1" si="628"/>
        <v>0</v>
      </c>
      <c r="M3400" s="17">
        <f t="shared" si="634"/>
        <v>0</v>
      </c>
      <c r="N3400" s="17">
        <f t="shared" si="635"/>
        <v>0</v>
      </c>
      <c r="O3400" s="4"/>
      <c r="P3400" s="4">
        <v>53</v>
      </c>
      <c r="Q3400" s="4">
        <v>56</v>
      </c>
      <c r="R3400" s="4">
        <v>43</v>
      </c>
      <c r="S3400" s="4">
        <v>51</v>
      </c>
      <c r="T3400" s="4">
        <v>53</v>
      </c>
      <c r="U3400" s="4">
        <v>61</v>
      </c>
      <c r="V3400" s="13">
        <v>42</v>
      </c>
      <c r="W3400" s="4">
        <v>57</v>
      </c>
      <c r="X3400" s="4">
        <v>59</v>
      </c>
      <c r="Y3400">
        <f t="shared" ca="1" si="636"/>
        <v>0</v>
      </c>
      <c r="Z3400">
        <f t="shared" ca="1" si="637"/>
        <v>0</v>
      </c>
    </row>
    <row r="3401" spans="2:26" x14ac:dyDescent="0.25">
      <c r="B3401" s="11">
        <f t="shared" si="638"/>
        <v>44703.208333325114</v>
      </c>
      <c r="C3401" s="1">
        <f t="shared" si="629"/>
        <v>5</v>
      </c>
      <c r="D3401" s="1">
        <f t="shared" si="630"/>
        <v>7</v>
      </c>
      <c r="E3401" s="12">
        <f t="shared" si="631"/>
        <v>6</v>
      </c>
      <c r="F3401" s="124" t="str">
        <f t="shared" si="632"/>
        <v>0</v>
      </c>
      <c r="G3401" s="1">
        <f ca="1">(OFFSET(O3401,0,MATCH(Customer!$J$6,'CDH &amp; HDH'!$P$11:$X$11,0)))</f>
        <v>43</v>
      </c>
      <c r="H3401" s="1" t="str">
        <f t="shared" si="633"/>
        <v>Cooling</v>
      </c>
      <c r="I3401" s="1">
        <f ca="1">OFFSET(IF($H3401="Cooling",Customer!$C$25,Customer!$C$52),E3401,D3401)</f>
        <v>78</v>
      </c>
      <c r="J3401" s="1">
        <f ca="1">OFFSET(IF($H3401="Cooling",Customer!$L$25,Customer!$L$52),$E3401,$D3401)</f>
        <v>80</v>
      </c>
      <c r="K3401" s="16">
        <f t="shared" ca="1" si="627"/>
        <v>0</v>
      </c>
      <c r="L3401" s="16">
        <f t="shared" ca="1" si="628"/>
        <v>0</v>
      </c>
      <c r="M3401" s="17">
        <f t="shared" si="634"/>
        <v>0</v>
      </c>
      <c r="N3401" s="17">
        <f t="shared" si="635"/>
        <v>0</v>
      </c>
      <c r="O3401" s="4"/>
      <c r="P3401" s="4">
        <v>56</v>
      </c>
      <c r="Q3401" s="4">
        <v>57</v>
      </c>
      <c r="R3401" s="4">
        <v>48</v>
      </c>
      <c r="S3401" s="4">
        <v>52</v>
      </c>
      <c r="T3401" s="4">
        <v>55</v>
      </c>
      <c r="U3401" s="4">
        <v>61</v>
      </c>
      <c r="V3401" s="13">
        <v>43</v>
      </c>
      <c r="W3401" s="4">
        <v>58</v>
      </c>
      <c r="X3401" s="4">
        <v>60</v>
      </c>
      <c r="Y3401">
        <f t="shared" ca="1" si="636"/>
        <v>0</v>
      </c>
      <c r="Z3401">
        <f t="shared" ca="1" si="637"/>
        <v>0</v>
      </c>
    </row>
    <row r="3402" spans="2:26" x14ac:dyDescent="0.25">
      <c r="B3402" s="11">
        <f t="shared" si="638"/>
        <v>44703.249999991778</v>
      </c>
      <c r="C3402" s="1">
        <f t="shared" si="629"/>
        <v>5</v>
      </c>
      <c r="D3402" s="1">
        <f t="shared" si="630"/>
        <v>7</v>
      </c>
      <c r="E3402" s="12">
        <f t="shared" si="631"/>
        <v>7</v>
      </c>
      <c r="F3402" s="124" t="str">
        <f t="shared" si="632"/>
        <v>0</v>
      </c>
      <c r="G3402" s="1">
        <f ca="1">(OFFSET(O3402,0,MATCH(Customer!$J$6,'CDH &amp; HDH'!$P$11:$X$11,0)))</f>
        <v>47</v>
      </c>
      <c r="H3402" s="1" t="str">
        <f t="shared" si="633"/>
        <v>Cooling</v>
      </c>
      <c r="I3402" s="1">
        <f ca="1">OFFSET(IF($H3402="Cooling",Customer!$C$25,Customer!$C$52),E3402,D3402)</f>
        <v>78</v>
      </c>
      <c r="J3402" s="1">
        <f ca="1">OFFSET(IF($H3402="Cooling",Customer!$L$25,Customer!$L$52),$E3402,$D3402)</f>
        <v>80</v>
      </c>
      <c r="K3402" s="16">
        <f t="shared" ca="1" si="627"/>
        <v>0</v>
      </c>
      <c r="L3402" s="16">
        <f t="shared" ca="1" si="628"/>
        <v>0</v>
      </c>
      <c r="M3402" s="17">
        <f t="shared" si="634"/>
        <v>0</v>
      </c>
      <c r="N3402" s="17">
        <f t="shared" si="635"/>
        <v>0</v>
      </c>
      <c r="O3402" s="4"/>
      <c r="P3402" s="4">
        <v>60</v>
      </c>
      <c r="Q3402" s="4">
        <v>58</v>
      </c>
      <c r="R3402" s="4">
        <v>53</v>
      </c>
      <c r="S3402" s="4">
        <v>53</v>
      </c>
      <c r="T3402" s="4">
        <v>57</v>
      </c>
      <c r="U3402" s="4">
        <v>62</v>
      </c>
      <c r="V3402" s="13">
        <v>47</v>
      </c>
      <c r="W3402" s="4">
        <v>59</v>
      </c>
      <c r="X3402" s="4">
        <v>60</v>
      </c>
      <c r="Y3402">
        <f t="shared" ca="1" si="636"/>
        <v>0</v>
      </c>
      <c r="Z3402">
        <f t="shared" ca="1" si="637"/>
        <v>0</v>
      </c>
    </row>
    <row r="3403" spans="2:26" x14ac:dyDescent="0.25">
      <c r="B3403" s="11">
        <f t="shared" si="638"/>
        <v>44703.291666658442</v>
      </c>
      <c r="C3403" s="1">
        <f t="shared" si="629"/>
        <v>5</v>
      </c>
      <c r="D3403" s="1">
        <f t="shared" si="630"/>
        <v>7</v>
      </c>
      <c r="E3403" s="12">
        <f t="shared" si="631"/>
        <v>8</v>
      </c>
      <c r="F3403" s="124" t="str">
        <f t="shared" si="632"/>
        <v>0</v>
      </c>
      <c r="G3403" s="1">
        <f ca="1">(OFFSET(O3403,0,MATCH(Customer!$J$6,'CDH &amp; HDH'!$P$11:$X$11,0)))</f>
        <v>51</v>
      </c>
      <c r="H3403" s="1" t="str">
        <f t="shared" si="633"/>
        <v>Cooling</v>
      </c>
      <c r="I3403" s="1">
        <f ca="1">OFFSET(IF($H3403="Cooling",Customer!$C$25,Customer!$C$52),E3403,D3403)</f>
        <v>78</v>
      </c>
      <c r="J3403" s="1">
        <f ca="1">OFFSET(IF($H3403="Cooling",Customer!$L$25,Customer!$L$52),$E3403,$D3403)</f>
        <v>80</v>
      </c>
      <c r="K3403" s="16">
        <f t="shared" ca="1" si="627"/>
        <v>0</v>
      </c>
      <c r="L3403" s="16">
        <f t="shared" ca="1" si="628"/>
        <v>0</v>
      </c>
      <c r="M3403" s="17">
        <f t="shared" si="634"/>
        <v>0</v>
      </c>
      <c r="N3403" s="17">
        <f t="shared" si="635"/>
        <v>0</v>
      </c>
      <c r="O3403" s="4"/>
      <c r="P3403" s="4">
        <v>62</v>
      </c>
      <c r="Q3403" s="4">
        <v>60</v>
      </c>
      <c r="R3403" s="4">
        <v>58</v>
      </c>
      <c r="S3403" s="4">
        <v>54</v>
      </c>
      <c r="T3403" s="4">
        <v>59</v>
      </c>
      <c r="U3403" s="4">
        <v>62</v>
      </c>
      <c r="V3403" s="13">
        <v>51</v>
      </c>
      <c r="W3403" s="4">
        <v>63</v>
      </c>
      <c r="X3403" s="4">
        <v>62</v>
      </c>
      <c r="Y3403">
        <f t="shared" ca="1" si="636"/>
        <v>0</v>
      </c>
      <c r="Z3403">
        <f t="shared" ca="1" si="637"/>
        <v>0</v>
      </c>
    </row>
    <row r="3404" spans="2:26" x14ac:dyDescent="0.25">
      <c r="B3404" s="11">
        <f t="shared" si="638"/>
        <v>44703.333333325107</v>
      </c>
      <c r="C3404" s="1">
        <f t="shared" si="629"/>
        <v>5</v>
      </c>
      <c r="D3404" s="1">
        <f t="shared" si="630"/>
        <v>7</v>
      </c>
      <c r="E3404" s="12">
        <f t="shared" si="631"/>
        <v>9</v>
      </c>
      <c r="F3404" s="124" t="str">
        <f t="shared" si="632"/>
        <v>0</v>
      </c>
      <c r="G3404" s="1">
        <f ca="1">(OFFSET(O3404,0,MATCH(Customer!$J$6,'CDH &amp; HDH'!$P$11:$X$11,0)))</f>
        <v>54</v>
      </c>
      <c r="H3404" s="1" t="str">
        <f t="shared" si="633"/>
        <v>Cooling</v>
      </c>
      <c r="I3404" s="1">
        <f ca="1">OFFSET(IF($H3404="Cooling",Customer!$C$25,Customer!$C$52),E3404,D3404)</f>
        <v>78</v>
      </c>
      <c r="J3404" s="1">
        <f ca="1">OFFSET(IF($H3404="Cooling",Customer!$L$25,Customer!$L$52),$E3404,$D3404)</f>
        <v>80</v>
      </c>
      <c r="K3404" s="16">
        <f t="shared" ref="K3404:K3467" ca="1" si="639">IF($H3404="Heating",0,MAX(0,$G3404-I3404))</f>
        <v>0</v>
      </c>
      <c r="L3404" s="16">
        <f t="shared" ref="L3404:L3467" ca="1" si="640">IF($H3404="Heating",0,MAX(0,$G3404-J3404))</f>
        <v>0</v>
      </c>
      <c r="M3404" s="17">
        <f t="shared" si="634"/>
        <v>0</v>
      </c>
      <c r="N3404" s="17">
        <f t="shared" si="635"/>
        <v>0</v>
      </c>
      <c r="O3404" s="4"/>
      <c r="P3404" s="4">
        <v>64</v>
      </c>
      <c r="Q3404" s="4">
        <v>60</v>
      </c>
      <c r="R3404" s="4">
        <v>62</v>
      </c>
      <c r="S3404" s="4">
        <v>56</v>
      </c>
      <c r="T3404" s="4">
        <v>60</v>
      </c>
      <c r="U3404" s="4">
        <v>64</v>
      </c>
      <c r="V3404" s="13">
        <v>54</v>
      </c>
      <c r="W3404" s="4">
        <v>65</v>
      </c>
      <c r="X3404" s="4">
        <v>65</v>
      </c>
      <c r="Y3404">
        <f t="shared" ca="1" si="636"/>
        <v>0</v>
      </c>
      <c r="Z3404">
        <f t="shared" ca="1" si="637"/>
        <v>0</v>
      </c>
    </row>
    <row r="3405" spans="2:26" x14ac:dyDescent="0.25">
      <c r="B3405" s="11">
        <f t="shared" si="638"/>
        <v>44703.374999991771</v>
      </c>
      <c r="C3405" s="1">
        <f t="shared" ref="C3405:C3468" si="641">MONTH(B3405)</f>
        <v>5</v>
      </c>
      <c r="D3405" s="1">
        <f t="shared" ref="D3405:D3468" si="642">WEEKDAY(B3405,2)</f>
        <v>7</v>
      </c>
      <c r="E3405" s="12">
        <f t="shared" ref="E3405:E3468" si="643">HOUR(B3405)+1</f>
        <v>10</v>
      </c>
      <c r="F3405" s="124" t="str">
        <f t="shared" ref="F3405:F3468" si="644">IF(AND(C3405&gt;5,C3405&lt;9,D3405&lt;6,E3405&gt;14,E3405&lt;19),"1",IF(AND(OR(E3405=8,E3405=9,E3405=19,E3405=20),C3405&lt;3,D3405&lt;6),"1","0"))</f>
        <v>0</v>
      </c>
      <c r="G3405" s="1">
        <f ca="1">(OFFSET(O3405,0,MATCH(Customer!$J$6,'CDH &amp; HDH'!$P$11:$X$11,0)))</f>
        <v>55</v>
      </c>
      <c r="H3405" s="1" t="str">
        <f t="shared" ref="H3405:H3468" si="645">IF(AND(C3405&gt;=5,C3405&lt;=9),"Cooling","Heating")</f>
        <v>Cooling</v>
      </c>
      <c r="I3405" s="1">
        <f ca="1">OFFSET(IF($H3405="Cooling",Customer!$C$25,Customer!$C$52),E3405,D3405)</f>
        <v>78</v>
      </c>
      <c r="J3405" s="1">
        <f ca="1">OFFSET(IF($H3405="Cooling",Customer!$L$25,Customer!$L$52),$E3405,$D3405)</f>
        <v>80</v>
      </c>
      <c r="K3405" s="16">
        <f t="shared" ca="1" si="639"/>
        <v>0</v>
      </c>
      <c r="L3405" s="16">
        <f t="shared" ca="1" si="640"/>
        <v>0</v>
      </c>
      <c r="M3405" s="17">
        <f t="shared" ref="M3405:M3468" si="646">IF($H3405="Cooling",0,MAX(0,I3405-$G3405))</f>
        <v>0</v>
      </c>
      <c r="N3405" s="17">
        <f t="shared" ref="N3405:N3468" si="647">IF($H3405="Cooling",0,MAX(0,J3405-$G3405))</f>
        <v>0</v>
      </c>
      <c r="O3405" s="4"/>
      <c r="P3405" s="4">
        <v>68</v>
      </c>
      <c r="Q3405" s="4">
        <v>63</v>
      </c>
      <c r="R3405" s="4">
        <v>67</v>
      </c>
      <c r="S3405" s="4">
        <v>57</v>
      </c>
      <c r="T3405" s="4">
        <v>62</v>
      </c>
      <c r="U3405" s="4">
        <v>65</v>
      </c>
      <c r="V3405" s="13">
        <v>55</v>
      </c>
      <c r="W3405" s="4">
        <v>69</v>
      </c>
      <c r="X3405" s="4">
        <v>70</v>
      </c>
      <c r="Y3405">
        <f t="shared" ref="Y3405:Y3468" ca="1" si="648">1.08*400*K3405</f>
        <v>0</v>
      </c>
      <c r="Z3405">
        <f t="shared" ref="Z3405:Z3468" ca="1" si="649">1.08*400*L3405</f>
        <v>0</v>
      </c>
    </row>
    <row r="3406" spans="2:26" x14ac:dyDescent="0.25">
      <c r="B3406" s="11">
        <f t="shared" ref="B3406:B3469" si="650">B3405+1/24</f>
        <v>44703.416666658435</v>
      </c>
      <c r="C3406" s="1">
        <f t="shared" si="641"/>
        <v>5</v>
      </c>
      <c r="D3406" s="1">
        <f t="shared" si="642"/>
        <v>7</v>
      </c>
      <c r="E3406" s="12">
        <f t="shared" si="643"/>
        <v>11</v>
      </c>
      <c r="F3406" s="124" t="str">
        <f t="shared" si="644"/>
        <v>0</v>
      </c>
      <c r="G3406" s="1">
        <f ca="1">(OFFSET(O3406,0,MATCH(Customer!$J$6,'CDH &amp; HDH'!$P$11:$X$11,0)))</f>
        <v>58</v>
      </c>
      <c r="H3406" s="1" t="str">
        <f t="shared" si="645"/>
        <v>Cooling</v>
      </c>
      <c r="I3406" s="1">
        <f ca="1">OFFSET(IF($H3406="Cooling",Customer!$C$25,Customer!$C$52),E3406,D3406)</f>
        <v>78</v>
      </c>
      <c r="J3406" s="1">
        <f ca="1">OFFSET(IF($H3406="Cooling",Customer!$L$25,Customer!$L$52),$E3406,$D3406)</f>
        <v>80</v>
      </c>
      <c r="K3406" s="16">
        <f t="shared" ca="1" si="639"/>
        <v>0</v>
      </c>
      <c r="L3406" s="16">
        <f t="shared" ca="1" si="640"/>
        <v>0</v>
      </c>
      <c r="M3406" s="17">
        <f t="shared" si="646"/>
        <v>0</v>
      </c>
      <c r="N3406" s="17">
        <f t="shared" si="647"/>
        <v>0</v>
      </c>
      <c r="O3406" s="4"/>
      <c r="P3406" s="4">
        <v>72</v>
      </c>
      <c r="Q3406" s="4">
        <v>68</v>
      </c>
      <c r="R3406" s="4">
        <v>69</v>
      </c>
      <c r="S3406" s="4">
        <v>55</v>
      </c>
      <c r="T3406" s="4">
        <v>64</v>
      </c>
      <c r="U3406" s="4">
        <v>67</v>
      </c>
      <c r="V3406" s="13">
        <v>58</v>
      </c>
      <c r="W3406" s="4">
        <v>71</v>
      </c>
      <c r="X3406" s="4">
        <v>72</v>
      </c>
      <c r="Y3406">
        <f t="shared" ca="1" si="648"/>
        <v>0</v>
      </c>
      <c r="Z3406">
        <f t="shared" ca="1" si="649"/>
        <v>0</v>
      </c>
    </row>
    <row r="3407" spans="2:26" x14ac:dyDescent="0.25">
      <c r="B3407" s="11">
        <f t="shared" si="650"/>
        <v>44703.458333325099</v>
      </c>
      <c r="C3407" s="1">
        <f t="shared" si="641"/>
        <v>5</v>
      </c>
      <c r="D3407" s="1">
        <f t="shared" si="642"/>
        <v>7</v>
      </c>
      <c r="E3407" s="12">
        <f t="shared" si="643"/>
        <v>12</v>
      </c>
      <c r="F3407" s="124" t="str">
        <f t="shared" si="644"/>
        <v>0</v>
      </c>
      <c r="G3407" s="1">
        <f ca="1">(OFFSET(O3407,0,MATCH(Customer!$J$6,'CDH &amp; HDH'!$P$11:$X$11,0)))</f>
        <v>61</v>
      </c>
      <c r="H3407" s="1" t="str">
        <f t="shared" si="645"/>
        <v>Cooling</v>
      </c>
      <c r="I3407" s="1">
        <f ca="1">OFFSET(IF($H3407="Cooling",Customer!$C$25,Customer!$C$52),E3407,D3407)</f>
        <v>78</v>
      </c>
      <c r="J3407" s="1">
        <f ca="1">OFFSET(IF($H3407="Cooling",Customer!$L$25,Customer!$L$52),$E3407,$D3407)</f>
        <v>80</v>
      </c>
      <c r="K3407" s="16">
        <f t="shared" ca="1" si="639"/>
        <v>0</v>
      </c>
      <c r="L3407" s="16">
        <f t="shared" ca="1" si="640"/>
        <v>0</v>
      </c>
      <c r="M3407" s="17">
        <f t="shared" si="646"/>
        <v>0</v>
      </c>
      <c r="N3407" s="17">
        <f t="shared" si="647"/>
        <v>0</v>
      </c>
      <c r="O3407" s="4"/>
      <c r="P3407" s="4">
        <v>74</v>
      </c>
      <c r="Q3407" s="4">
        <v>68</v>
      </c>
      <c r="R3407" s="4">
        <v>72</v>
      </c>
      <c r="S3407" s="4">
        <v>54</v>
      </c>
      <c r="T3407" s="4">
        <v>65</v>
      </c>
      <c r="U3407" s="4">
        <v>70</v>
      </c>
      <c r="V3407" s="13">
        <v>61</v>
      </c>
      <c r="W3407" s="4">
        <v>75</v>
      </c>
      <c r="X3407" s="4">
        <v>77</v>
      </c>
      <c r="Y3407">
        <f t="shared" ca="1" si="648"/>
        <v>0</v>
      </c>
      <c r="Z3407">
        <f t="shared" ca="1" si="649"/>
        <v>0</v>
      </c>
    </row>
    <row r="3408" spans="2:26" x14ac:dyDescent="0.25">
      <c r="B3408" s="11">
        <f t="shared" si="650"/>
        <v>44703.499999991764</v>
      </c>
      <c r="C3408" s="1">
        <f t="shared" si="641"/>
        <v>5</v>
      </c>
      <c r="D3408" s="1">
        <f t="shared" si="642"/>
        <v>7</v>
      </c>
      <c r="E3408" s="12">
        <f t="shared" si="643"/>
        <v>13</v>
      </c>
      <c r="F3408" s="124" t="str">
        <f t="shared" si="644"/>
        <v>0</v>
      </c>
      <c r="G3408" s="1">
        <f ca="1">(OFFSET(O3408,0,MATCH(Customer!$J$6,'CDH &amp; HDH'!$P$11:$X$11,0)))</f>
        <v>64</v>
      </c>
      <c r="H3408" s="1" t="str">
        <f t="shared" si="645"/>
        <v>Cooling</v>
      </c>
      <c r="I3408" s="1">
        <f ca="1">OFFSET(IF($H3408="Cooling",Customer!$C$25,Customer!$C$52),E3408,D3408)</f>
        <v>78</v>
      </c>
      <c r="J3408" s="1">
        <f ca="1">OFFSET(IF($H3408="Cooling",Customer!$L$25,Customer!$L$52),$E3408,$D3408)</f>
        <v>80</v>
      </c>
      <c r="K3408" s="16">
        <f t="shared" ca="1" si="639"/>
        <v>0</v>
      </c>
      <c r="L3408" s="16">
        <f t="shared" ca="1" si="640"/>
        <v>0</v>
      </c>
      <c r="M3408" s="17">
        <f t="shared" si="646"/>
        <v>0</v>
      </c>
      <c r="N3408" s="17">
        <f t="shared" si="647"/>
        <v>0</v>
      </c>
      <c r="O3408" s="4"/>
      <c r="P3408" s="4">
        <v>76</v>
      </c>
      <c r="Q3408" s="4">
        <v>70</v>
      </c>
      <c r="R3408" s="4">
        <v>74</v>
      </c>
      <c r="S3408" s="4">
        <v>57</v>
      </c>
      <c r="T3408" s="4">
        <v>67</v>
      </c>
      <c r="U3408" s="4">
        <v>71</v>
      </c>
      <c r="V3408" s="13">
        <v>64</v>
      </c>
      <c r="W3408" s="4">
        <v>75</v>
      </c>
      <c r="X3408" s="4">
        <v>77</v>
      </c>
      <c r="Y3408">
        <f t="shared" ca="1" si="648"/>
        <v>0</v>
      </c>
      <c r="Z3408">
        <f t="shared" ca="1" si="649"/>
        <v>0</v>
      </c>
    </row>
    <row r="3409" spans="2:26" x14ac:dyDescent="0.25">
      <c r="B3409" s="11">
        <f t="shared" si="650"/>
        <v>44703.541666658428</v>
      </c>
      <c r="C3409" s="1">
        <f t="shared" si="641"/>
        <v>5</v>
      </c>
      <c r="D3409" s="1">
        <f t="shared" si="642"/>
        <v>7</v>
      </c>
      <c r="E3409" s="12">
        <f t="shared" si="643"/>
        <v>14</v>
      </c>
      <c r="F3409" s="124" t="str">
        <f t="shared" si="644"/>
        <v>0</v>
      </c>
      <c r="G3409" s="1">
        <f ca="1">(OFFSET(O3409,0,MATCH(Customer!$J$6,'CDH &amp; HDH'!$P$11:$X$11,0)))</f>
        <v>66</v>
      </c>
      <c r="H3409" s="1" t="str">
        <f t="shared" si="645"/>
        <v>Cooling</v>
      </c>
      <c r="I3409" s="1">
        <f ca="1">OFFSET(IF($H3409="Cooling",Customer!$C$25,Customer!$C$52),E3409,D3409)</f>
        <v>78</v>
      </c>
      <c r="J3409" s="1">
        <f ca="1">OFFSET(IF($H3409="Cooling",Customer!$L$25,Customer!$L$52),$E3409,$D3409)</f>
        <v>80</v>
      </c>
      <c r="K3409" s="16">
        <f t="shared" ca="1" si="639"/>
        <v>0</v>
      </c>
      <c r="L3409" s="16">
        <f t="shared" ca="1" si="640"/>
        <v>0</v>
      </c>
      <c r="M3409" s="17">
        <f t="shared" si="646"/>
        <v>0</v>
      </c>
      <c r="N3409" s="17">
        <f t="shared" si="647"/>
        <v>0</v>
      </c>
      <c r="O3409" s="4"/>
      <c r="P3409" s="4">
        <v>77</v>
      </c>
      <c r="Q3409" s="4">
        <v>72</v>
      </c>
      <c r="R3409" s="4">
        <v>75</v>
      </c>
      <c r="S3409" s="4">
        <v>57</v>
      </c>
      <c r="T3409" s="4">
        <v>67</v>
      </c>
      <c r="U3409" s="4">
        <v>72</v>
      </c>
      <c r="V3409" s="13">
        <v>66</v>
      </c>
      <c r="W3409" s="4">
        <v>78</v>
      </c>
      <c r="X3409" s="4">
        <v>75</v>
      </c>
      <c r="Y3409">
        <f t="shared" ca="1" si="648"/>
        <v>0</v>
      </c>
      <c r="Z3409">
        <f t="shared" ca="1" si="649"/>
        <v>0</v>
      </c>
    </row>
    <row r="3410" spans="2:26" x14ac:dyDescent="0.25">
      <c r="B3410" s="11">
        <f t="shared" si="650"/>
        <v>44703.583333325092</v>
      </c>
      <c r="C3410" s="1">
        <f t="shared" si="641"/>
        <v>5</v>
      </c>
      <c r="D3410" s="1">
        <f t="shared" si="642"/>
        <v>7</v>
      </c>
      <c r="E3410" s="12">
        <f t="shared" si="643"/>
        <v>15</v>
      </c>
      <c r="F3410" s="124" t="str">
        <f t="shared" si="644"/>
        <v>0</v>
      </c>
      <c r="G3410" s="1">
        <f ca="1">(OFFSET(O3410,0,MATCH(Customer!$J$6,'CDH &amp; HDH'!$P$11:$X$11,0)))</f>
        <v>69</v>
      </c>
      <c r="H3410" s="1" t="str">
        <f t="shared" si="645"/>
        <v>Cooling</v>
      </c>
      <c r="I3410" s="1">
        <f ca="1">OFFSET(IF($H3410="Cooling",Customer!$C$25,Customer!$C$52),E3410,D3410)</f>
        <v>78</v>
      </c>
      <c r="J3410" s="1">
        <f ca="1">OFFSET(IF($H3410="Cooling",Customer!$L$25,Customer!$L$52),$E3410,$D3410)</f>
        <v>80</v>
      </c>
      <c r="K3410" s="16">
        <f t="shared" ca="1" si="639"/>
        <v>0</v>
      </c>
      <c r="L3410" s="16">
        <f t="shared" ca="1" si="640"/>
        <v>0</v>
      </c>
      <c r="M3410" s="17">
        <f t="shared" si="646"/>
        <v>0</v>
      </c>
      <c r="N3410" s="17">
        <f t="shared" si="647"/>
        <v>0</v>
      </c>
      <c r="O3410" s="4"/>
      <c r="P3410" s="4">
        <v>79</v>
      </c>
      <c r="Q3410" s="4">
        <v>70</v>
      </c>
      <c r="R3410" s="4">
        <v>75</v>
      </c>
      <c r="S3410" s="4">
        <v>57</v>
      </c>
      <c r="T3410" s="4">
        <v>68</v>
      </c>
      <c r="U3410" s="4">
        <v>73</v>
      </c>
      <c r="V3410" s="13">
        <v>69</v>
      </c>
      <c r="W3410" s="4">
        <v>77</v>
      </c>
      <c r="X3410" s="4">
        <v>78</v>
      </c>
      <c r="Y3410">
        <f t="shared" ca="1" si="648"/>
        <v>0</v>
      </c>
      <c r="Z3410">
        <f t="shared" ca="1" si="649"/>
        <v>0</v>
      </c>
    </row>
    <row r="3411" spans="2:26" x14ac:dyDescent="0.25">
      <c r="B3411" s="11">
        <f t="shared" si="650"/>
        <v>44703.624999991756</v>
      </c>
      <c r="C3411" s="1">
        <f t="shared" si="641"/>
        <v>5</v>
      </c>
      <c r="D3411" s="1">
        <f t="shared" si="642"/>
        <v>7</v>
      </c>
      <c r="E3411" s="12">
        <f t="shared" si="643"/>
        <v>16</v>
      </c>
      <c r="F3411" s="124" t="str">
        <f t="shared" si="644"/>
        <v>0</v>
      </c>
      <c r="G3411" s="1">
        <f ca="1">(OFFSET(O3411,0,MATCH(Customer!$J$6,'CDH &amp; HDH'!$P$11:$X$11,0)))</f>
        <v>68</v>
      </c>
      <c r="H3411" s="1" t="str">
        <f t="shared" si="645"/>
        <v>Cooling</v>
      </c>
      <c r="I3411" s="1">
        <f ca="1">OFFSET(IF($H3411="Cooling",Customer!$C$25,Customer!$C$52),E3411,D3411)</f>
        <v>78</v>
      </c>
      <c r="J3411" s="1">
        <f ca="1">OFFSET(IF($H3411="Cooling",Customer!$L$25,Customer!$L$52),$E3411,$D3411)</f>
        <v>80</v>
      </c>
      <c r="K3411" s="16">
        <f t="shared" ca="1" si="639"/>
        <v>0</v>
      </c>
      <c r="L3411" s="16">
        <f t="shared" ca="1" si="640"/>
        <v>0</v>
      </c>
      <c r="M3411" s="17">
        <f t="shared" si="646"/>
        <v>0</v>
      </c>
      <c r="N3411" s="17">
        <f t="shared" si="647"/>
        <v>0</v>
      </c>
      <c r="O3411" s="4"/>
      <c r="P3411" s="4">
        <v>79</v>
      </c>
      <c r="Q3411" s="4">
        <v>72</v>
      </c>
      <c r="R3411" s="4">
        <v>76</v>
      </c>
      <c r="S3411" s="4">
        <v>55</v>
      </c>
      <c r="T3411" s="4">
        <v>68</v>
      </c>
      <c r="U3411" s="4">
        <v>72</v>
      </c>
      <c r="V3411" s="13">
        <v>68</v>
      </c>
      <c r="W3411" s="4">
        <v>78</v>
      </c>
      <c r="X3411" s="4">
        <v>80</v>
      </c>
      <c r="Y3411">
        <f t="shared" ca="1" si="648"/>
        <v>0</v>
      </c>
      <c r="Z3411">
        <f t="shared" ca="1" si="649"/>
        <v>0</v>
      </c>
    </row>
    <row r="3412" spans="2:26" x14ac:dyDescent="0.25">
      <c r="B3412" s="11">
        <f t="shared" si="650"/>
        <v>44703.666666658421</v>
      </c>
      <c r="C3412" s="1">
        <f t="shared" si="641"/>
        <v>5</v>
      </c>
      <c r="D3412" s="1">
        <f t="shared" si="642"/>
        <v>7</v>
      </c>
      <c r="E3412" s="12">
        <f t="shared" si="643"/>
        <v>17</v>
      </c>
      <c r="F3412" s="124" t="str">
        <f t="shared" si="644"/>
        <v>0</v>
      </c>
      <c r="G3412" s="1">
        <f ca="1">(OFFSET(O3412,0,MATCH(Customer!$J$6,'CDH &amp; HDH'!$P$11:$X$11,0)))</f>
        <v>67</v>
      </c>
      <c r="H3412" s="1" t="str">
        <f t="shared" si="645"/>
        <v>Cooling</v>
      </c>
      <c r="I3412" s="1">
        <f ca="1">OFFSET(IF($H3412="Cooling",Customer!$C$25,Customer!$C$52),E3412,D3412)</f>
        <v>78</v>
      </c>
      <c r="J3412" s="1">
        <f ca="1">OFFSET(IF($H3412="Cooling",Customer!$L$25,Customer!$L$52),$E3412,$D3412)</f>
        <v>80</v>
      </c>
      <c r="K3412" s="16">
        <f t="shared" ca="1" si="639"/>
        <v>0</v>
      </c>
      <c r="L3412" s="16">
        <f t="shared" ca="1" si="640"/>
        <v>0</v>
      </c>
      <c r="M3412" s="17">
        <f t="shared" si="646"/>
        <v>0</v>
      </c>
      <c r="N3412" s="17">
        <f t="shared" si="647"/>
        <v>0</v>
      </c>
      <c r="O3412" s="4"/>
      <c r="P3412" s="4">
        <v>78</v>
      </c>
      <c r="Q3412" s="4">
        <v>73</v>
      </c>
      <c r="R3412" s="4">
        <v>74</v>
      </c>
      <c r="S3412" s="4">
        <v>52</v>
      </c>
      <c r="T3412" s="4">
        <v>67</v>
      </c>
      <c r="U3412" s="4">
        <v>68</v>
      </c>
      <c r="V3412" s="13">
        <v>67</v>
      </c>
      <c r="W3412" s="4">
        <v>77</v>
      </c>
      <c r="X3412" s="4">
        <v>79</v>
      </c>
      <c r="Y3412">
        <f t="shared" ca="1" si="648"/>
        <v>0</v>
      </c>
      <c r="Z3412">
        <f t="shared" ca="1" si="649"/>
        <v>0</v>
      </c>
    </row>
    <row r="3413" spans="2:26" x14ac:dyDescent="0.25">
      <c r="B3413" s="11">
        <f t="shared" si="650"/>
        <v>44703.708333325085</v>
      </c>
      <c r="C3413" s="1">
        <f t="shared" si="641"/>
        <v>5</v>
      </c>
      <c r="D3413" s="1">
        <f t="shared" si="642"/>
        <v>7</v>
      </c>
      <c r="E3413" s="12">
        <f t="shared" si="643"/>
        <v>18</v>
      </c>
      <c r="F3413" s="124" t="str">
        <f t="shared" si="644"/>
        <v>0</v>
      </c>
      <c r="G3413" s="1">
        <f ca="1">(OFFSET(O3413,0,MATCH(Customer!$J$6,'CDH &amp; HDH'!$P$11:$X$11,0)))</f>
        <v>66</v>
      </c>
      <c r="H3413" s="1" t="str">
        <f t="shared" si="645"/>
        <v>Cooling</v>
      </c>
      <c r="I3413" s="1">
        <f ca="1">OFFSET(IF($H3413="Cooling",Customer!$C$25,Customer!$C$52),E3413,D3413)</f>
        <v>78</v>
      </c>
      <c r="J3413" s="1">
        <f ca="1">OFFSET(IF($H3413="Cooling",Customer!$L$25,Customer!$L$52),$E3413,$D3413)</f>
        <v>80</v>
      </c>
      <c r="K3413" s="16">
        <f t="shared" ca="1" si="639"/>
        <v>0</v>
      </c>
      <c r="L3413" s="16">
        <f t="shared" ca="1" si="640"/>
        <v>0</v>
      </c>
      <c r="M3413" s="17">
        <f t="shared" si="646"/>
        <v>0</v>
      </c>
      <c r="N3413" s="17">
        <f t="shared" si="647"/>
        <v>0</v>
      </c>
      <c r="O3413" s="4"/>
      <c r="P3413" s="4">
        <v>75</v>
      </c>
      <c r="Q3413" s="4">
        <v>72</v>
      </c>
      <c r="R3413" s="4">
        <v>73</v>
      </c>
      <c r="S3413" s="4">
        <v>52</v>
      </c>
      <c r="T3413" s="4">
        <v>66</v>
      </c>
      <c r="U3413" s="4">
        <v>68</v>
      </c>
      <c r="V3413" s="13">
        <v>66</v>
      </c>
      <c r="W3413" s="4">
        <v>75</v>
      </c>
      <c r="X3413" s="4">
        <v>75</v>
      </c>
      <c r="Y3413">
        <f t="shared" ca="1" si="648"/>
        <v>0</v>
      </c>
      <c r="Z3413">
        <f t="shared" ca="1" si="649"/>
        <v>0</v>
      </c>
    </row>
    <row r="3414" spans="2:26" x14ac:dyDescent="0.25">
      <c r="B3414" s="11">
        <f t="shared" si="650"/>
        <v>44703.749999991749</v>
      </c>
      <c r="C3414" s="1">
        <f t="shared" si="641"/>
        <v>5</v>
      </c>
      <c r="D3414" s="1">
        <f t="shared" si="642"/>
        <v>7</v>
      </c>
      <c r="E3414" s="12">
        <f t="shared" si="643"/>
        <v>19</v>
      </c>
      <c r="F3414" s="124" t="str">
        <f t="shared" si="644"/>
        <v>0</v>
      </c>
      <c r="G3414" s="1">
        <f ca="1">(OFFSET(O3414,0,MATCH(Customer!$J$6,'CDH &amp; HDH'!$P$11:$X$11,0)))</f>
        <v>64</v>
      </c>
      <c r="H3414" s="1" t="str">
        <f t="shared" si="645"/>
        <v>Cooling</v>
      </c>
      <c r="I3414" s="1">
        <f ca="1">OFFSET(IF($H3414="Cooling",Customer!$C$25,Customer!$C$52),E3414,D3414)</f>
        <v>78</v>
      </c>
      <c r="J3414" s="1">
        <f ca="1">OFFSET(IF($H3414="Cooling",Customer!$L$25,Customer!$L$52),$E3414,$D3414)</f>
        <v>80</v>
      </c>
      <c r="K3414" s="16">
        <f t="shared" ca="1" si="639"/>
        <v>0</v>
      </c>
      <c r="L3414" s="16">
        <f t="shared" ca="1" si="640"/>
        <v>0</v>
      </c>
      <c r="M3414" s="17">
        <f t="shared" si="646"/>
        <v>0</v>
      </c>
      <c r="N3414" s="17">
        <f t="shared" si="647"/>
        <v>0</v>
      </c>
      <c r="O3414" s="4"/>
      <c r="P3414" s="4">
        <v>74</v>
      </c>
      <c r="Q3414" s="4">
        <v>67</v>
      </c>
      <c r="R3414" s="4">
        <v>71</v>
      </c>
      <c r="S3414" s="4">
        <v>51</v>
      </c>
      <c r="T3414" s="4">
        <v>63</v>
      </c>
      <c r="U3414" s="4">
        <v>65</v>
      </c>
      <c r="V3414" s="13">
        <v>64</v>
      </c>
      <c r="W3414" s="4">
        <v>73</v>
      </c>
      <c r="X3414" s="4">
        <v>73</v>
      </c>
      <c r="Y3414">
        <f t="shared" ca="1" si="648"/>
        <v>0</v>
      </c>
      <c r="Z3414">
        <f t="shared" ca="1" si="649"/>
        <v>0</v>
      </c>
    </row>
    <row r="3415" spans="2:26" x14ac:dyDescent="0.25">
      <c r="B3415" s="11">
        <f t="shared" si="650"/>
        <v>44703.791666658413</v>
      </c>
      <c r="C3415" s="1">
        <f t="shared" si="641"/>
        <v>5</v>
      </c>
      <c r="D3415" s="1">
        <f t="shared" si="642"/>
        <v>7</v>
      </c>
      <c r="E3415" s="12">
        <f t="shared" si="643"/>
        <v>20</v>
      </c>
      <c r="F3415" s="124" t="str">
        <f t="shared" si="644"/>
        <v>0</v>
      </c>
      <c r="G3415" s="1">
        <f ca="1">(OFFSET(O3415,0,MATCH(Customer!$J$6,'CDH &amp; HDH'!$P$11:$X$11,0)))</f>
        <v>61</v>
      </c>
      <c r="H3415" s="1" t="str">
        <f t="shared" si="645"/>
        <v>Cooling</v>
      </c>
      <c r="I3415" s="1">
        <f ca="1">OFFSET(IF($H3415="Cooling",Customer!$C$25,Customer!$C$52),E3415,D3415)</f>
        <v>78</v>
      </c>
      <c r="J3415" s="1">
        <f ca="1">OFFSET(IF($H3415="Cooling",Customer!$L$25,Customer!$L$52),$E3415,$D3415)</f>
        <v>80</v>
      </c>
      <c r="K3415" s="16">
        <f t="shared" ca="1" si="639"/>
        <v>0</v>
      </c>
      <c r="L3415" s="16">
        <f t="shared" ca="1" si="640"/>
        <v>0</v>
      </c>
      <c r="M3415" s="17">
        <f t="shared" si="646"/>
        <v>0</v>
      </c>
      <c r="N3415" s="17">
        <f t="shared" si="647"/>
        <v>0</v>
      </c>
      <c r="O3415" s="4"/>
      <c r="P3415" s="4">
        <v>72</v>
      </c>
      <c r="Q3415" s="4">
        <v>66</v>
      </c>
      <c r="R3415" s="4">
        <v>66</v>
      </c>
      <c r="S3415" s="4">
        <v>51</v>
      </c>
      <c r="T3415" s="4">
        <v>60</v>
      </c>
      <c r="U3415" s="4">
        <v>63</v>
      </c>
      <c r="V3415" s="13">
        <v>61</v>
      </c>
      <c r="W3415" s="4">
        <v>71</v>
      </c>
      <c r="X3415" s="4">
        <v>70</v>
      </c>
      <c r="Y3415">
        <f t="shared" ca="1" si="648"/>
        <v>0</v>
      </c>
      <c r="Z3415">
        <f t="shared" ca="1" si="649"/>
        <v>0</v>
      </c>
    </row>
    <row r="3416" spans="2:26" x14ac:dyDescent="0.25">
      <c r="B3416" s="11">
        <f t="shared" si="650"/>
        <v>44703.833333325078</v>
      </c>
      <c r="C3416" s="1">
        <f t="shared" si="641"/>
        <v>5</v>
      </c>
      <c r="D3416" s="1">
        <f t="shared" si="642"/>
        <v>7</v>
      </c>
      <c r="E3416" s="12">
        <f t="shared" si="643"/>
        <v>21</v>
      </c>
      <c r="F3416" s="124" t="str">
        <f t="shared" si="644"/>
        <v>0</v>
      </c>
      <c r="G3416" s="1">
        <f ca="1">(OFFSET(O3416,0,MATCH(Customer!$J$6,'CDH &amp; HDH'!$P$11:$X$11,0)))</f>
        <v>60</v>
      </c>
      <c r="H3416" s="1" t="str">
        <f t="shared" si="645"/>
        <v>Cooling</v>
      </c>
      <c r="I3416" s="1">
        <f ca="1">OFFSET(IF($H3416="Cooling",Customer!$C$25,Customer!$C$52),E3416,D3416)</f>
        <v>78</v>
      </c>
      <c r="J3416" s="1">
        <f ca="1">OFFSET(IF($H3416="Cooling",Customer!$L$25,Customer!$L$52),$E3416,$D3416)</f>
        <v>80</v>
      </c>
      <c r="K3416" s="16">
        <f t="shared" ca="1" si="639"/>
        <v>0</v>
      </c>
      <c r="L3416" s="16">
        <f t="shared" ca="1" si="640"/>
        <v>0</v>
      </c>
      <c r="M3416" s="17">
        <f t="shared" si="646"/>
        <v>0</v>
      </c>
      <c r="N3416" s="17">
        <f t="shared" si="647"/>
        <v>0</v>
      </c>
      <c r="O3416" s="4"/>
      <c r="P3416" s="4">
        <v>70</v>
      </c>
      <c r="Q3416" s="4">
        <v>63</v>
      </c>
      <c r="R3416" s="4">
        <v>62</v>
      </c>
      <c r="S3416" s="4">
        <v>51</v>
      </c>
      <c r="T3416" s="4">
        <v>58</v>
      </c>
      <c r="U3416" s="4">
        <v>62</v>
      </c>
      <c r="V3416" s="13">
        <v>60</v>
      </c>
      <c r="W3416" s="4">
        <v>70</v>
      </c>
      <c r="X3416" s="4">
        <v>69</v>
      </c>
      <c r="Y3416">
        <f t="shared" ca="1" si="648"/>
        <v>0</v>
      </c>
      <c r="Z3416">
        <f t="shared" ca="1" si="649"/>
        <v>0</v>
      </c>
    </row>
    <row r="3417" spans="2:26" x14ac:dyDescent="0.25">
      <c r="B3417" s="11">
        <f t="shared" si="650"/>
        <v>44703.874999991742</v>
      </c>
      <c r="C3417" s="1">
        <f t="shared" si="641"/>
        <v>5</v>
      </c>
      <c r="D3417" s="1">
        <f t="shared" si="642"/>
        <v>7</v>
      </c>
      <c r="E3417" s="12">
        <f t="shared" si="643"/>
        <v>22</v>
      </c>
      <c r="F3417" s="124" t="str">
        <f t="shared" si="644"/>
        <v>0</v>
      </c>
      <c r="G3417" s="1">
        <f ca="1">(OFFSET(O3417,0,MATCH(Customer!$J$6,'CDH &amp; HDH'!$P$11:$X$11,0)))</f>
        <v>59</v>
      </c>
      <c r="H3417" s="1" t="str">
        <f t="shared" si="645"/>
        <v>Cooling</v>
      </c>
      <c r="I3417" s="1">
        <f ca="1">OFFSET(IF($H3417="Cooling",Customer!$C$25,Customer!$C$52),E3417,D3417)</f>
        <v>78</v>
      </c>
      <c r="J3417" s="1">
        <f ca="1">OFFSET(IF($H3417="Cooling",Customer!$L$25,Customer!$L$52),$E3417,$D3417)</f>
        <v>80</v>
      </c>
      <c r="K3417" s="16">
        <f t="shared" ca="1" si="639"/>
        <v>0</v>
      </c>
      <c r="L3417" s="16">
        <f t="shared" ca="1" si="640"/>
        <v>0</v>
      </c>
      <c r="M3417" s="17">
        <f t="shared" si="646"/>
        <v>0</v>
      </c>
      <c r="N3417" s="17">
        <f t="shared" si="647"/>
        <v>0</v>
      </c>
      <c r="O3417" s="4"/>
      <c r="P3417" s="4">
        <v>70</v>
      </c>
      <c r="Q3417" s="4">
        <v>61</v>
      </c>
      <c r="R3417" s="4">
        <v>57</v>
      </c>
      <c r="S3417" s="4">
        <v>51</v>
      </c>
      <c r="T3417" s="4">
        <v>56</v>
      </c>
      <c r="U3417" s="4">
        <v>61</v>
      </c>
      <c r="V3417" s="13">
        <v>59</v>
      </c>
      <c r="W3417" s="4">
        <v>66</v>
      </c>
      <c r="X3417" s="4">
        <v>66</v>
      </c>
      <c r="Y3417">
        <f t="shared" ca="1" si="648"/>
        <v>0</v>
      </c>
      <c r="Z3417">
        <f t="shared" ca="1" si="649"/>
        <v>0</v>
      </c>
    </row>
    <row r="3418" spans="2:26" x14ac:dyDescent="0.25">
      <c r="B3418" s="11">
        <f t="shared" si="650"/>
        <v>44703.916666658406</v>
      </c>
      <c r="C3418" s="1">
        <f t="shared" si="641"/>
        <v>5</v>
      </c>
      <c r="D3418" s="1">
        <f t="shared" si="642"/>
        <v>7</v>
      </c>
      <c r="E3418" s="12">
        <f t="shared" si="643"/>
        <v>23</v>
      </c>
      <c r="F3418" s="124" t="str">
        <f t="shared" si="644"/>
        <v>0</v>
      </c>
      <c r="G3418" s="1">
        <f ca="1">(OFFSET(O3418,0,MATCH(Customer!$J$6,'CDH &amp; HDH'!$P$11:$X$11,0)))</f>
        <v>59</v>
      </c>
      <c r="H3418" s="1" t="str">
        <f t="shared" si="645"/>
        <v>Cooling</v>
      </c>
      <c r="I3418" s="1">
        <f ca="1">OFFSET(IF($H3418="Cooling",Customer!$C$25,Customer!$C$52),E3418,D3418)</f>
        <v>78</v>
      </c>
      <c r="J3418" s="1">
        <f ca="1">OFFSET(IF($H3418="Cooling",Customer!$L$25,Customer!$L$52),$E3418,$D3418)</f>
        <v>80</v>
      </c>
      <c r="K3418" s="16">
        <f t="shared" ca="1" si="639"/>
        <v>0</v>
      </c>
      <c r="L3418" s="16">
        <f t="shared" ca="1" si="640"/>
        <v>0</v>
      </c>
      <c r="M3418" s="17">
        <f t="shared" si="646"/>
        <v>0</v>
      </c>
      <c r="N3418" s="17">
        <f t="shared" si="647"/>
        <v>0</v>
      </c>
      <c r="O3418" s="4"/>
      <c r="P3418" s="4">
        <v>67</v>
      </c>
      <c r="Q3418" s="4">
        <v>60</v>
      </c>
      <c r="R3418" s="4">
        <v>55</v>
      </c>
      <c r="S3418" s="4">
        <v>50</v>
      </c>
      <c r="T3418" s="4">
        <v>54</v>
      </c>
      <c r="U3418" s="4">
        <v>60</v>
      </c>
      <c r="V3418" s="13">
        <v>59</v>
      </c>
      <c r="W3418" s="4">
        <v>65</v>
      </c>
      <c r="X3418" s="4">
        <v>65</v>
      </c>
      <c r="Y3418">
        <f t="shared" ca="1" si="648"/>
        <v>0</v>
      </c>
      <c r="Z3418">
        <f t="shared" ca="1" si="649"/>
        <v>0</v>
      </c>
    </row>
    <row r="3419" spans="2:26" x14ac:dyDescent="0.25">
      <c r="B3419" s="11">
        <f t="shared" si="650"/>
        <v>44703.95833332507</v>
      </c>
      <c r="C3419" s="1">
        <f t="shared" si="641"/>
        <v>5</v>
      </c>
      <c r="D3419" s="1">
        <f t="shared" si="642"/>
        <v>7</v>
      </c>
      <c r="E3419" s="12">
        <f t="shared" si="643"/>
        <v>24</v>
      </c>
      <c r="F3419" s="124" t="str">
        <f t="shared" si="644"/>
        <v>0</v>
      </c>
      <c r="G3419" s="1">
        <f ca="1">(OFFSET(O3419,0,MATCH(Customer!$J$6,'CDH &amp; HDH'!$P$11:$X$11,0)))</f>
        <v>58</v>
      </c>
      <c r="H3419" s="1" t="str">
        <f t="shared" si="645"/>
        <v>Cooling</v>
      </c>
      <c r="I3419" s="1">
        <f ca="1">OFFSET(IF($H3419="Cooling",Customer!$C$25,Customer!$C$52),E3419,D3419)</f>
        <v>78</v>
      </c>
      <c r="J3419" s="1">
        <f ca="1">OFFSET(IF($H3419="Cooling",Customer!$L$25,Customer!$L$52),$E3419,$D3419)</f>
        <v>80</v>
      </c>
      <c r="K3419" s="16">
        <f t="shared" ca="1" si="639"/>
        <v>0</v>
      </c>
      <c r="L3419" s="16">
        <f t="shared" ca="1" si="640"/>
        <v>0</v>
      </c>
      <c r="M3419" s="17">
        <f t="shared" si="646"/>
        <v>0</v>
      </c>
      <c r="N3419" s="17">
        <f t="shared" si="647"/>
        <v>0</v>
      </c>
      <c r="O3419" s="4"/>
      <c r="P3419" s="4">
        <v>67</v>
      </c>
      <c r="Q3419" s="4">
        <v>59</v>
      </c>
      <c r="R3419" s="4">
        <v>52</v>
      </c>
      <c r="S3419" s="4">
        <v>51</v>
      </c>
      <c r="T3419" s="4">
        <v>54</v>
      </c>
      <c r="U3419" s="4">
        <v>60</v>
      </c>
      <c r="V3419" s="13">
        <v>58</v>
      </c>
      <c r="W3419" s="4">
        <v>65</v>
      </c>
      <c r="X3419" s="4">
        <v>63</v>
      </c>
      <c r="Y3419">
        <f t="shared" ca="1" si="648"/>
        <v>0</v>
      </c>
      <c r="Z3419">
        <f t="shared" ca="1" si="649"/>
        <v>0</v>
      </c>
    </row>
    <row r="3420" spans="2:26" x14ac:dyDescent="0.25">
      <c r="B3420" s="11">
        <f t="shared" si="650"/>
        <v>44703.999999991735</v>
      </c>
      <c r="C3420" s="1">
        <f t="shared" si="641"/>
        <v>5</v>
      </c>
      <c r="D3420" s="1">
        <f t="shared" si="642"/>
        <v>1</v>
      </c>
      <c r="E3420" s="12">
        <f t="shared" si="643"/>
        <v>1</v>
      </c>
      <c r="F3420" s="124" t="str">
        <f t="shared" si="644"/>
        <v>0</v>
      </c>
      <c r="G3420" s="1">
        <f ca="1">(OFFSET(O3420,0,MATCH(Customer!$J$6,'CDH &amp; HDH'!$P$11:$X$11,0)))</f>
        <v>56</v>
      </c>
      <c r="H3420" s="1" t="str">
        <f t="shared" si="645"/>
        <v>Cooling</v>
      </c>
      <c r="I3420" s="1">
        <f ca="1">OFFSET(IF($H3420="Cooling",Customer!$C$25,Customer!$C$52),E3420,D3420)</f>
        <v>78</v>
      </c>
      <c r="J3420" s="1">
        <f ca="1">OFFSET(IF($H3420="Cooling",Customer!$L$25,Customer!$L$52),$E3420,$D3420)</f>
        <v>80</v>
      </c>
      <c r="K3420" s="16">
        <f t="shared" ca="1" si="639"/>
        <v>0</v>
      </c>
      <c r="L3420" s="16">
        <f t="shared" ca="1" si="640"/>
        <v>0</v>
      </c>
      <c r="M3420" s="17">
        <f t="shared" si="646"/>
        <v>0</v>
      </c>
      <c r="N3420" s="17">
        <f t="shared" si="647"/>
        <v>0</v>
      </c>
      <c r="O3420" s="4"/>
      <c r="P3420" s="4">
        <v>65</v>
      </c>
      <c r="Q3420" s="4">
        <v>59</v>
      </c>
      <c r="R3420" s="4">
        <v>50</v>
      </c>
      <c r="S3420" s="4">
        <v>50</v>
      </c>
      <c r="T3420" s="4">
        <v>55</v>
      </c>
      <c r="U3420" s="4">
        <v>60</v>
      </c>
      <c r="V3420" s="13">
        <v>56</v>
      </c>
      <c r="W3420" s="4">
        <v>64</v>
      </c>
      <c r="X3420" s="4">
        <v>62</v>
      </c>
      <c r="Y3420">
        <f t="shared" ca="1" si="648"/>
        <v>0</v>
      </c>
      <c r="Z3420">
        <f t="shared" ca="1" si="649"/>
        <v>0</v>
      </c>
    </row>
    <row r="3421" spans="2:26" x14ac:dyDescent="0.25">
      <c r="B3421" s="11">
        <f t="shared" si="650"/>
        <v>44704.041666658399</v>
      </c>
      <c r="C3421" s="1">
        <f t="shared" si="641"/>
        <v>5</v>
      </c>
      <c r="D3421" s="1">
        <f t="shared" si="642"/>
        <v>1</v>
      </c>
      <c r="E3421" s="12">
        <f t="shared" si="643"/>
        <v>2</v>
      </c>
      <c r="F3421" s="124" t="str">
        <f t="shared" si="644"/>
        <v>0</v>
      </c>
      <c r="G3421" s="1">
        <f ca="1">(OFFSET(O3421,0,MATCH(Customer!$J$6,'CDH &amp; HDH'!$P$11:$X$11,0)))</f>
        <v>54</v>
      </c>
      <c r="H3421" s="1" t="str">
        <f t="shared" si="645"/>
        <v>Cooling</v>
      </c>
      <c r="I3421" s="1">
        <f ca="1">OFFSET(IF($H3421="Cooling",Customer!$C$25,Customer!$C$52),E3421,D3421)</f>
        <v>78</v>
      </c>
      <c r="J3421" s="1">
        <f ca="1">OFFSET(IF($H3421="Cooling",Customer!$L$25,Customer!$L$52),$E3421,$D3421)</f>
        <v>80</v>
      </c>
      <c r="K3421" s="16">
        <f t="shared" ca="1" si="639"/>
        <v>0</v>
      </c>
      <c r="L3421" s="16">
        <f t="shared" ca="1" si="640"/>
        <v>0</v>
      </c>
      <c r="M3421" s="17">
        <f t="shared" si="646"/>
        <v>0</v>
      </c>
      <c r="N3421" s="17">
        <f t="shared" si="647"/>
        <v>0</v>
      </c>
      <c r="O3421" s="4"/>
      <c r="P3421" s="4">
        <v>64</v>
      </c>
      <c r="Q3421" s="4">
        <v>57</v>
      </c>
      <c r="R3421" s="4">
        <v>49</v>
      </c>
      <c r="S3421" s="4">
        <v>50</v>
      </c>
      <c r="T3421" s="4">
        <v>56</v>
      </c>
      <c r="U3421" s="4">
        <v>59</v>
      </c>
      <c r="V3421" s="13">
        <v>54</v>
      </c>
      <c r="W3421" s="4">
        <v>62</v>
      </c>
      <c r="X3421" s="4">
        <v>61</v>
      </c>
      <c r="Y3421">
        <f t="shared" ca="1" si="648"/>
        <v>0</v>
      </c>
      <c r="Z3421">
        <f t="shared" ca="1" si="649"/>
        <v>0</v>
      </c>
    </row>
    <row r="3422" spans="2:26" x14ac:dyDescent="0.25">
      <c r="B3422" s="11">
        <f t="shared" si="650"/>
        <v>44704.083333325063</v>
      </c>
      <c r="C3422" s="1">
        <f t="shared" si="641"/>
        <v>5</v>
      </c>
      <c r="D3422" s="1">
        <f t="shared" si="642"/>
        <v>1</v>
      </c>
      <c r="E3422" s="12">
        <f t="shared" si="643"/>
        <v>3</v>
      </c>
      <c r="F3422" s="124" t="str">
        <f t="shared" si="644"/>
        <v>0</v>
      </c>
      <c r="G3422" s="1">
        <f ca="1">(OFFSET(O3422,0,MATCH(Customer!$J$6,'CDH &amp; HDH'!$P$11:$X$11,0)))</f>
        <v>55</v>
      </c>
      <c r="H3422" s="1" t="str">
        <f t="shared" si="645"/>
        <v>Cooling</v>
      </c>
      <c r="I3422" s="1">
        <f ca="1">OFFSET(IF($H3422="Cooling",Customer!$C$25,Customer!$C$52),E3422,D3422)</f>
        <v>78</v>
      </c>
      <c r="J3422" s="1">
        <f ca="1">OFFSET(IF($H3422="Cooling",Customer!$L$25,Customer!$L$52),$E3422,$D3422)</f>
        <v>80</v>
      </c>
      <c r="K3422" s="16">
        <f t="shared" ca="1" si="639"/>
        <v>0</v>
      </c>
      <c r="L3422" s="16">
        <f t="shared" ca="1" si="640"/>
        <v>0</v>
      </c>
      <c r="M3422" s="17">
        <f t="shared" si="646"/>
        <v>0</v>
      </c>
      <c r="N3422" s="17">
        <f t="shared" si="647"/>
        <v>0</v>
      </c>
      <c r="O3422" s="4"/>
      <c r="P3422" s="4">
        <v>63</v>
      </c>
      <c r="Q3422" s="4">
        <v>58</v>
      </c>
      <c r="R3422" s="4">
        <v>48</v>
      </c>
      <c r="S3422" s="4">
        <v>49</v>
      </c>
      <c r="T3422" s="4">
        <v>57</v>
      </c>
      <c r="U3422" s="4">
        <v>59</v>
      </c>
      <c r="V3422" s="13">
        <v>55</v>
      </c>
      <c r="W3422" s="4">
        <v>64</v>
      </c>
      <c r="X3422" s="4">
        <v>59</v>
      </c>
      <c r="Y3422">
        <f t="shared" ca="1" si="648"/>
        <v>0</v>
      </c>
      <c r="Z3422">
        <f t="shared" ca="1" si="649"/>
        <v>0</v>
      </c>
    </row>
    <row r="3423" spans="2:26" x14ac:dyDescent="0.25">
      <c r="B3423" s="11">
        <f t="shared" si="650"/>
        <v>44704.124999991727</v>
      </c>
      <c r="C3423" s="1">
        <f t="shared" si="641"/>
        <v>5</v>
      </c>
      <c r="D3423" s="1">
        <f t="shared" si="642"/>
        <v>1</v>
      </c>
      <c r="E3423" s="12">
        <f t="shared" si="643"/>
        <v>4</v>
      </c>
      <c r="F3423" s="124" t="str">
        <f t="shared" si="644"/>
        <v>0</v>
      </c>
      <c r="G3423" s="1">
        <f ca="1">(OFFSET(O3423,0,MATCH(Customer!$J$6,'CDH &amp; HDH'!$P$11:$X$11,0)))</f>
        <v>55</v>
      </c>
      <c r="H3423" s="1" t="str">
        <f t="shared" si="645"/>
        <v>Cooling</v>
      </c>
      <c r="I3423" s="1">
        <f ca="1">OFFSET(IF($H3423="Cooling",Customer!$C$25,Customer!$C$52),E3423,D3423)</f>
        <v>78</v>
      </c>
      <c r="J3423" s="1">
        <f ca="1">OFFSET(IF($H3423="Cooling",Customer!$L$25,Customer!$L$52),$E3423,$D3423)</f>
        <v>80</v>
      </c>
      <c r="K3423" s="16">
        <f t="shared" ca="1" si="639"/>
        <v>0</v>
      </c>
      <c r="L3423" s="16">
        <f t="shared" ca="1" si="640"/>
        <v>0</v>
      </c>
      <c r="M3423" s="17">
        <f t="shared" si="646"/>
        <v>0</v>
      </c>
      <c r="N3423" s="17">
        <f t="shared" si="647"/>
        <v>0</v>
      </c>
      <c r="O3423" s="4"/>
      <c r="P3423" s="4">
        <v>61</v>
      </c>
      <c r="Q3423" s="4">
        <v>57</v>
      </c>
      <c r="R3423" s="4">
        <v>47</v>
      </c>
      <c r="S3423" s="4">
        <v>47</v>
      </c>
      <c r="T3423" s="4">
        <v>57</v>
      </c>
      <c r="U3423" s="4">
        <v>60</v>
      </c>
      <c r="V3423" s="13">
        <v>55</v>
      </c>
      <c r="W3423" s="4">
        <v>62</v>
      </c>
      <c r="X3423" s="4">
        <v>58</v>
      </c>
      <c r="Y3423">
        <f t="shared" ca="1" si="648"/>
        <v>0</v>
      </c>
      <c r="Z3423">
        <f t="shared" ca="1" si="649"/>
        <v>0</v>
      </c>
    </row>
    <row r="3424" spans="2:26" x14ac:dyDescent="0.25">
      <c r="B3424" s="11">
        <f t="shared" si="650"/>
        <v>44704.166666658391</v>
      </c>
      <c r="C3424" s="1">
        <f t="shared" si="641"/>
        <v>5</v>
      </c>
      <c r="D3424" s="1">
        <f t="shared" si="642"/>
        <v>1</v>
      </c>
      <c r="E3424" s="12">
        <f t="shared" si="643"/>
        <v>5</v>
      </c>
      <c r="F3424" s="124" t="str">
        <f t="shared" si="644"/>
        <v>0</v>
      </c>
      <c r="G3424" s="1">
        <f ca="1">(OFFSET(O3424,0,MATCH(Customer!$J$6,'CDH &amp; HDH'!$P$11:$X$11,0)))</f>
        <v>55</v>
      </c>
      <c r="H3424" s="1" t="str">
        <f t="shared" si="645"/>
        <v>Cooling</v>
      </c>
      <c r="I3424" s="1">
        <f ca="1">OFFSET(IF($H3424="Cooling",Customer!$C$25,Customer!$C$52),E3424,D3424)</f>
        <v>78</v>
      </c>
      <c r="J3424" s="1">
        <f ca="1">OFFSET(IF($H3424="Cooling",Customer!$L$25,Customer!$L$52),$E3424,$D3424)</f>
        <v>80</v>
      </c>
      <c r="K3424" s="16">
        <f t="shared" ca="1" si="639"/>
        <v>0</v>
      </c>
      <c r="L3424" s="16">
        <f t="shared" ca="1" si="640"/>
        <v>0</v>
      </c>
      <c r="M3424" s="17">
        <f t="shared" si="646"/>
        <v>0</v>
      </c>
      <c r="N3424" s="17">
        <f t="shared" si="647"/>
        <v>0</v>
      </c>
      <c r="O3424" s="4"/>
      <c r="P3424" s="4">
        <v>63</v>
      </c>
      <c r="Q3424" s="4">
        <v>57</v>
      </c>
      <c r="R3424" s="4">
        <v>48</v>
      </c>
      <c r="S3424" s="4">
        <v>46</v>
      </c>
      <c r="T3424" s="4">
        <v>55</v>
      </c>
      <c r="U3424" s="4">
        <v>60</v>
      </c>
      <c r="V3424" s="13">
        <v>55</v>
      </c>
      <c r="W3424" s="4">
        <v>62</v>
      </c>
      <c r="X3424" s="4">
        <v>58</v>
      </c>
      <c r="Y3424">
        <f t="shared" ca="1" si="648"/>
        <v>0</v>
      </c>
      <c r="Z3424">
        <f t="shared" ca="1" si="649"/>
        <v>0</v>
      </c>
    </row>
    <row r="3425" spans="2:26" x14ac:dyDescent="0.25">
      <c r="B3425" s="11">
        <f t="shared" si="650"/>
        <v>44704.208333325056</v>
      </c>
      <c r="C3425" s="1">
        <f t="shared" si="641"/>
        <v>5</v>
      </c>
      <c r="D3425" s="1">
        <f t="shared" si="642"/>
        <v>1</v>
      </c>
      <c r="E3425" s="12">
        <f t="shared" si="643"/>
        <v>6</v>
      </c>
      <c r="F3425" s="124" t="str">
        <f t="shared" si="644"/>
        <v>0</v>
      </c>
      <c r="G3425" s="1">
        <f ca="1">(OFFSET(O3425,0,MATCH(Customer!$J$6,'CDH &amp; HDH'!$P$11:$X$11,0)))</f>
        <v>55</v>
      </c>
      <c r="H3425" s="1" t="str">
        <f t="shared" si="645"/>
        <v>Cooling</v>
      </c>
      <c r="I3425" s="1">
        <f ca="1">OFFSET(IF($H3425="Cooling",Customer!$C$25,Customer!$C$52),E3425,D3425)</f>
        <v>78</v>
      </c>
      <c r="J3425" s="1">
        <f ca="1">OFFSET(IF($H3425="Cooling",Customer!$L$25,Customer!$L$52),$E3425,$D3425)</f>
        <v>80</v>
      </c>
      <c r="K3425" s="16">
        <f t="shared" ca="1" si="639"/>
        <v>0</v>
      </c>
      <c r="L3425" s="16">
        <f t="shared" ca="1" si="640"/>
        <v>0</v>
      </c>
      <c r="M3425" s="17">
        <f t="shared" si="646"/>
        <v>0</v>
      </c>
      <c r="N3425" s="17">
        <f t="shared" si="647"/>
        <v>0</v>
      </c>
      <c r="O3425" s="4"/>
      <c r="P3425" s="4">
        <v>65</v>
      </c>
      <c r="Q3425" s="4">
        <v>59</v>
      </c>
      <c r="R3425" s="4">
        <v>49</v>
      </c>
      <c r="S3425" s="4">
        <v>46</v>
      </c>
      <c r="T3425" s="4">
        <v>55</v>
      </c>
      <c r="U3425" s="4">
        <v>60</v>
      </c>
      <c r="V3425" s="13">
        <v>55</v>
      </c>
      <c r="W3425" s="4">
        <v>64</v>
      </c>
      <c r="X3425" s="4">
        <v>58</v>
      </c>
      <c r="Y3425">
        <f t="shared" ca="1" si="648"/>
        <v>0</v>
      </c>
      <c r="Z3425">
        <f t="shared" ca="1" si="649"/>
        <v>0</v>
      </c>
    </row>
    <row r="3426" spans="2:26" x14ac:dyDescent="0.25">
      <c r="B3426" s="11">
        <f t="shared" si="650"/>
        <v>44704.24999999172</v>
      </c>
      <c r="C3426" s="1">
        <f t="shared" si="641"/>
        <v>5</v>
      </c>
      <c r="D3426" s="1">
        <f t="shared" si="642"/>
        <v>1</v>
      </c>
      <c r="E3426" s="12">
        <f t="shared" si="643"/>
        <v>7</v>
      </c>
      <c r="F3426" s="124" t="str">
        <f t="shared" si="644"/>
        <v>0</v>
      </c>
      <c r="G3426" s="1">
        <f ca="1">(OFFSET(O3426,0,MATCH(Customer!$J$6,'CDH &amp; HDH'!$P$11:$X$11,0)))</f>
        <v>56</v>
      </c>
      <c r="H3426" s="1" t="str">
        <f t="shared" si="645"/>
        <v>Cooling</v>
      </c>
      <c r="I3426" s="1">
        <f ca="1">OFFSET(IF($H3426="Cooling",Customer!$C$25,Customer!$C$52),E3426,D3426)</f>
        <v>78</v>
      </c>
      <c r="J3426" s="1">
        <f ca="1">OFFSET(IF($H3426="Cooling",Customer!$L$25,Customer!$L$52),$E3426,$D3426)</f>
        <v>80</v>
      </c>
      <c r="K3426" s="16">
        <f t="shared" ca="1" si="639"/>
        <v>0</v>
      </c>
      <c r="L3426" s="16">
        <f t="shared" ca="1" si="640"/>
        <v>0</v>
      </c>
      <c r="M3426" s="17">
        <f t="shared" si="646"/>
        <v>0</v>
      </c>
      <c r="N3426" s="17">
        <f t="shared" si="647"/>
        <v>0</v>
      </c>
      <c r="O3426" s="4"/>
      <c r="P3426" s="4">
        <v>66</v>
      </c>
      <c r="Q3426" s="4">
        <v>60</v>
      </c>
      <c r="R3426" s="4">
        <v>50</v>
      </c>
      <c r="S3426" s="4">
        <v>50</v>
      </c>
      <c r="T3426" s="4">
        <v>54</v>
      </c>
      <c r="U3426" s="4">
        <v>62</v>
      </c>
      <c r="V3426" s="13">
        <v>56</v>
      </c>
      <c r="W3426" s="4">
        <v>63</v>
      </c>
      <c r="X3426" s="4">
        <v>59</v>
      </c>
      <c r="Y3426">
        <f t="shared" ca="1" si="648"/>
        <v>0</v>
      </c>
      <c r="Z3426">
        <f t="shared" ca="1" si="649"/>
        <v>0</v>
      </c>
    </row>
    <row r="3427" spans="2:26" x14ac:dyDescent="0.25">
      <c r="B3427" s="11">
        <f t="shared" si="650"/>
        <v>44704.291666658384</v>
      </c>
      <c r="C3427" s="1">
        <f t="shared" si="641"/>
        <v>5</v>
      </c>
      <c r="D3427" s="1">
        <f t="shared" si="642"/>
        <v>1</v>
      </c>
      <c r="E3427" s="12">
        <f t="shared" si="643"/>
        <v>8</v>
      </c>
      <c r="F3427" s="124" t="str">
        <f t="shared" si="644"/>
        <v>0</v>
      </c>
      <c r="G3427" s="1">
        <f ca="1">(OFFSET(O3427,0,MATCH(Customer!$J$6,'CDH &amp; HDH'!$P$11:$X$11,0)))</f>
        <v>58</v>
      </c>
      <c r="H3427" s="1" t="str">
        <f t="shared" si="645"/>
        <v>Cooling</v>
      </c>
      <c r="I3427" s="1">
        <f ca="1">OFFSET(IF($H3427="Cooling",Customer!$C$25,Customer!$C$52),E3427,D3427)</f>
        <v>72</v>
      </c>
      <c r="J3427" s="1">
        <f ca="1">OFFSET(IF($H3427="Cooling",Customer!$L$25,Customer!$L$52),$E3427,$D3427)</f>
        <v>77</v>
      </c>
      <c r="K3427" s="16">
        <f t="shared" ca="1" si="639"/>
        <v>0</v>
      </c>
      <c r="L3427" s="16">
        <f t="shared" ca="1" si="640"/>
        <v>0</v>
      </c>
      <c r="M3427" s="17">
        <f t="shared" si="646"/>
        <v>0</v>
      </c>
      <c r="N3427" s="17">
        <f t="shared" si="647"/>
        <v>0</v>
      </c>
      <c r="O3427" s="4"/>
      <c r="P3427" s="4">
        <v>68</v>
      </c>
      <c r="Q3427" s="4">
        <v>64</v>
      </c>
      <c r="R3427" s="4">
        <v>58</v>
      </c>
      <c r="S3427" s="4">
        <v>54</v>
      </c>
      <c r="T3427" s="4">
        <v>54</v>
      </c>
      <c r="U3427" s="4">
        <v>62</v>
      </c>
      <c r="V3427" s="13">
        <v>58</v>
      </c>
      <c r="W3427" s="4">
        <v>66</v>
      </c>
      <c r="X3427" s="4">
        <v>61</v>
      </c>
      <c r="Y3427">
        <f t="shared" ca="1" si="648"/>
        <v>0</v>
      </c>
      <c r="Z3427">
        <f t="shared" ca="1" si="649"/>
        <v>0</v>
      </c>
    </row>
    <row r="3428" spans="2:26" x14ac:dyDescent="0.25">
      <c r="B3428" s="11">
        <f t="shared" si="650"/>
        <v>44704.333333325048</v>
      </c>
      <c r="C3428" s="1">
        <f t="shared" si="641"/>
        <v>5</v>
      </c>
      <c r="D3428" s="1">
        <f t="shared" si="642"/>
        <v>1</v>
      </c>
      <c r="E3428" s="12">
        <f t="shared" si="643"/>
        <v>9</v>
      </c>
      <c r="F3428" s="124" t="str">
        <f t="shared" si="644"/>
        <v>0</v>
      </c>
      <c r="G3428" s="1">
        <f ca="1">(OFFSET(O3428,0,MATCH(Customer!$J$6,'CDH &amp; HDH'!$P$11:$X$11,0)))</f>
        <v>59</v>
      </c>
      <c r="H3428" s="1" t="str">
        <f t="shared" si="645"/>
        <v>Cooling</v>
      </c>
      <c r="I3428" s="1">
        <f ca="1">OFFSET(IF($H3428="Cooling",Customer!$C$25,Customer!$C$52),E3428,D3428)</f>
        <v>72</v>
      </c>
      <c r="J3428" s="1">
        <f ca="1">OFFSET(IF($H3428="Cooling",Customer!$L$25,Customer!$L$52),$E3428,$D3428)</f>
        <v>77</v>
      </c>
      <c r="K3428" s="16">
        <f t="shared" ca="1" si="639"/>
        <v>0</v>
      </c>
      <c r="L3428" s="16">
        <f t="shared" ca="1" si="640"/>
        <v>0</v>
      </c>
      <c r="M3428" s="17">
        <f t="shared" si="646"/>
        <v>0</v>
      </c>
      <c r="N3428" s="17">
        <f t="shared" si="647"/>
        <v>0</v>
      </c>
      <c r="O3428" s="4"/>
      <c r="P3428" s="4">
        <v>68</v>
      </c>
      <c r="Q3428" s="4">
        <v>68</v>
      </c>
      <c r="R3428" s="4">
        <v>66</v>
      </c>
      <c r="S3428" s="4">
        <v>56</v>
      </c>
      <c r="T3428" s="4">
        <v>53</v>
      </c>
      <c r="U3428" s="4">
        <v>65</v>
      </c>
      <c r="V3428" s="13">
        <v>59</v>
      </c>
      <c r="W3428" s="4">
        <v>67</v>
      </c>
      <c r="X3428" s="4">
        <v>68</v>
      </c>
      <c r="Y3428">
        <f t="shared" ca="1" si="648"/>
        <v>0</v>
      </c>
      <c r="Z3428">
        <f t="shared" ca="1" si="649"/>
        <v>0</v>
      </c>
    </row>
    <row r="3429" spans="2:26" x14ac:dyDescent="0.25">
      <c r="B3429" s="11">
        <f t="shared" si="650"/>
        <v>44704.374999991713</v>
      </c>
      <c r="C3429" s="1">
        <f t="shared" si="641"/>
        <v>5</v>
      </c>
      <c r="D3429" s="1">
        <f t="shared" si="642"/>
        <v>1</v>
      </c>
      <c r="E3429" s="12">
        <f t="shared" si="643"/>
        <v>10</v>
      </c>
      <c r="F3429" s="124" t="str">
        <f t="shared" si="644"/>
        <v>0</v>
      </c>
      <c r="G3429" s="1">
        <f ca="1">(OFFSET(O3429,0,MATCH(Customer!$J$6,'CDH &amp; HDH'!$P$11:$X$11,0)))</f>
        <v>60</v>
      </c>
      <c r="H3429" s="1" t="str">
        <f t="shared" si="645"/>
        <v>Cooling</v>
      </c>
      <c r="I3429" s="1">
        <f ca="1">OFFSET(IF($H3429="Cooling",Customer!$C$25,Customer!$C$52),E3429,D3429)</f>
        <v>72</v>
      </c>
      <c r="J3429" s="1">
        <f ca="1">OFFSET(IF($H3429="Cooling",Customer!$L$25,Customer!$L$52),$E3429,$D3429)</f>
        <v>77</v>
      </c>
      <c r="K3429" s="16">
        <f t="shared" ca="1" si="639"/>
        <v>0</v>
      </c>
      <c r="L3429" s="16">
        <f t="shared" ca="1" si="640"/>
        <v>0</v>
      </c>
      <c r="M3429" s="17">
        <f t="shared" si="646"/>
        <v>0</v>
      </c>
      <c r="N3429" s="17">
        <f t="shared" si="647"/>
        <v>0</v>
      </c>
      <c r="O3429" s="4"/>
      <c r="P3429" s="4">
        <v>68</v>
      </c>
      <c r="Q3429" s="4">
        <v>72</v>
      </c>
      <c r="R3429" s="4">
        <v>74</v>
      </c>
      <c r="S3429" s="4">
        <v>57</v>
      </c>
      <c r="T3429" s="4">
        <v>54</v>
      </c>
      <c r="U3429" s="4">
        <v>68</v>
      </c>
      <c r="V3429" s="13">
        <v>60</v>
      </c>
      <c r="W3429" s="4">
        <v>73</v>
      </c>
      <c r="X3429" s="4">
        <v>72</v>
      </c>
      <c r="Y3429">
        <f t="shared" ca="1" si="648"/>
        <v>0</v>
      </c>
      <c r="Z3429">
        <f t="shared" ca="1" si="649"/>
        <v>0</v>
      </c>
    </row>
    <row r="3430" spans="2:26" x14ac:dyDescent="0.25">
      <c r="B3430" s="11">
        <f t="shared" si="650"/>
        <v>44704.416666658377</v>
      </c>
      <c r="C3430" s="1">
        <f t="shared" si="641"/>
        <v>5</v>
      </c>
      <c r="D3430" s="1">
        <f t="shared" si="642"/>
        <v>1</v>
      </c>
      <c r="E3430" s="12">
        <f t="shared" si="643"/>
        <v>11</v>
      </c>
      <c r="F3430" s="124" t="str">
        <f t="shared" si="644"/>
        <v>0</v>
      </c>
      <c r="G3430" s="1">
        <f ca="1">(OFFSET(O3430,0,MATCH(Customer!$J$6,'CDH &amp; HDH'!$P$11:$X$11,0)))</f>
        <v>60</v>
      </c>
      <c r="H3430" s="1" t="str">
        <f t="shared" si="645"/>
        <v>Cooling</v>
      </c>
      <c r="I3430" s="1">
        <f ca="1">OFFSET(IF($H3430="Cooling",Customer!$C$25,Customer!$C$52),E3430,D3430)</f>
        <v>72</v>
      </c>
      <c r="J3430" s="1">
        <f ca="1">OFFSET(IF($H3430="Cooling",Customer!$L$25,Customer!$L$52),$E3430,$D3430)</f>
        <v>77</v>
      </c>
      <c r="K3430" s="16">
        <f t="shared" ca="1" si="639"/>
        <v>0</v>
      </c>
      <c r="L3430" s="16">
        <f t="shared" ca="1" si="640"/>
        <v>0</v>
      </c>
      <c r="M3430" s="17">
        <f t="shared" si="646"/>
        <v>0</v>
      </c>
      <c r="N3430" s="17">
        <f t="shared" si="647"/>
        <v>0</v>
      </c>
      <c r="O3430" s="4"/>
      <c r="P3430" s="4">
        <v>69</v>
      </c>
      <c r="Q3430" s="4">
        <v>74</v>
      </c>
      <c r="R3430" s="4">
        <v>75</v>
      </c>
      <c r="S3430" s="4">
        <v>57</v>
      </c>
      <c r="T3430" s="4">
        <v>55</v>
      </c>
      <c r="U3430" s="4">
        <v>69</v>
      </c>
      <c r="V3430" s="13">
        <v>60</v>
      </c>
      <c r="W3430" s="4">
        <v>76</v>
      </c>
      <c r="X3430" s="4">
        <v>76</v>
      </c>
      <c r="Y3430">
        <f t="shared" ca="1" si="648"/>
        <v>0</v>
      </c>
      <c r="Z3430">
        <f t="shared" ca="1" si="649"/>
        <v>0</v>
      </c>
    </row>
    <row r="3431" spans="2:26" x14ac:dyDescent="0.25">
      <c r="B3431" s="11">
        <f t="shared" si="650"/>
        <v>44704.458333325041</v>
      </c>
      <c r="C3431" s="1">
        <f t="shared" si="641"/>
        <v>5</v>
      </c>
      <c r="D3431" s="1">
        <f t="shared" si="642"/>
        <v>1</v>
      </c>
      <c r="E3431" s="12">
        <f t="shared" si="643"/>
        <v>12</v>
      </c>
      <c r="F3431" s="124" t="str">
        <f t="shared" si="644"/>
        <v>0</v>
      </c>
      <c r="G3431" s="1">
        <f ca="1">(OFFSET(O3431,0,MATCH(Customer!$J$6,'CDH &amp; HDH'!$P$11:$X$11,0)))</f>
        <v>60</v>
      </c>
      <c r="H3431" s="1" t="str">
        <f t="shared" si="645"/>
        <v>Cooling</v>
      </c>
      <c r="I3431" s="1">
        <f ca="1">OFFSET(IF($H3431="Cooling",Customer!$C$25,Customer!$C$52),E3431,D3431)</f>
        <v>72</v>
      </c>
      <c r="J3431" s="1">
        <f ca="1">OFFSET(IF($H3431="Cooling",Customer!$L$25,Customer!$L$52),$E3431,$D3431)</f>
        <v>77</v>
      </c>
      <c r="K3431" s="16">
        <f t="shared" ca="1" si="639"/>
        <v>0</v>
      </c>
      <c r="L3431" s="16">
        <f t="shared" ca="1" si="640"/>
        <v>0</v>
      </c>
      <c r="M3431" s="17">
        <f t="shared" si="646"/>
        <v>0</v>
      </c>
      <c r="N3431" s="17">
        <f t="shared" si="647"/>
        <v>0</v>
      </c>
      <c r="O3431" s="4"/>
      <c r="P3431" s="4">
        <v>73</v>
      </c>
      <c r="Q3431" s="4">
        <v>76</v>
      </c>
      <c r="R3431" s="4">
        <v>77</v>
      </c>
      <c r="S3431" s="4">
        <v>59</v>
      </c>
      <c r="T3431" s="4">
        <v>55</v>
      </c>
      <c r="U3431" s="4">
        <v>68</v>
      </c>
      <c r="V3431" s="13">
        <v>60</v>
      </c>
      <c r="W3431" s="4">
        <v>79</v>
      </c>
      <c r="X3431" s="4">
        <v>80</v>
      </c>
      <c r="Y3431">
        <f t="shared" ca="1" si="648"/>
        <v>0</v>
      </c>
      <c r="Z3431">
        <f t="shared" ca="1" si="649"/>
        <v>0</v>
      </c>
    </row>
    <row r="3432" spans="2:26" x14ac:dyDescent="0.25">
      <c r="B3432" s="11">
        <f t="shared" si="650"/>
        <v>44704.499999991705</v>
      </c>
      <c r="C3432" s="1">
        <f t="shared" si="641"/>
        <v>5</v>
      </c>
      <c r="D3432" s="1">
        <f t="shared" si="642"/>
        <v>1</v>
      </c>
      <c r="E3432" s="12">
        <f t="shared" si="643"/>
        <v>13</v>
      </c>
      <c r="F3432" s="124" t="str">
        <f t="shared" si="644"/>
        <v>0</v>
      </c>
      <c r="G3432" s="1">
        <f ca="1">(OFFSET(O3432,0,MATCH(Customer!$J$6,'CDH &amp; HDH'!$P$11:$X$11,0)))</f>
        <v>62</v>
      </c>
      <c r="H3432" s="1" t="str">
        <f t="shared" si="645"/>
        <v>Cooling</v>
      </c>
      <c r="I3432" s="1">
        <f ca="1">OFFSET(IF($H3432="Cooling",Customer!$C$25,Customer!$C$52),E3432,D3432)</f>
        <v>72</v>
      </c>
      <c r="J3432" s="1">
        <f ca="1">OFFSET(IF($H3432="Cooling",Customer!$L$25,Customer!$L$52),$E3432,$D3432)</f>
        <v>77</v>
      </c>
      <c r="K3432" s="16">
        <f t="shared" ca="1" si="639"/>
        <v>0</v>
      </c>
      <c r="L3432" s="16">
        <f t="shared" ca="1" si="640"/>
        <v>0</v>
      </c>
      <c r="M3432" s="17">
        <f t="shared" si="646"/>
        <v>0</v>
      </c>
      <c r="N3432" s="17">
        <f t="shared" si="647"/>
        <v>0</v>
      </c>
      <c r="O3432" s="4"/>
      <c r="P3432" s="4">
        <v>77</v>
      </c>
      <c r="Q3432" s="4">
        <v>77</v>
      </c>
      <c r="R3432" s="4">
        <v>78</v>
      </c>
      <c r="S3432" s="4">
        <v>58</v>
      </c>
      <c r="T3432" s="4">
        <v>55</v>
      </c>
      <c r="U3432" s="4">
        <v>69</v>
      </c>
      <c r="V3432" s="13">
        <v>62</v>
      </c>
      <c r="W3432" s="4">
        <v>79</v>
      </c>
      <c r="X3432" s="4">
        <v>83</v>
      </c>
      <c r="Y3432">
        <f t="shared" ca="1" si="648"/>
        <v>0</v>
      </c>
      <c r="Z3432">
        <f t="shared" ca="1" si="649"/>
        <v>0</v>
      </c>
    </row>
    <row r="3433" spans="2:26" x14ac:dyDescent="0.25">
      <c r="B3433" s="11">
        <f t="shared" si="650"/>
        <v>44704.54166665837</v>
      </c>
      <c r="C3433" s="1">
        <f t="shared" si="641"/>
        <v>5</v>
      </c>
      <c r="D3433" s="1">
        <f t="shared" si="642"/>
        <v>1</v>
      </c>
      <c r="E3433" s="12">
        <f t="shared" si="643"/>
        <v>14</v>
      </c>
      <c r="F3433" s="124" t="str">
        <f t="shared" si="644"/>
        <v>0</v>
      </c>
      <c r="G3433" s="1">
        <f ca="1">(OFFSET(O3433,0,MATCH(Customer!$J$6,'CDH &amp; HDH'!$P$11:$X$11,0)))</f>
        <v>61</v>
      </c>
      <c r="H3433" s="1" t="str">
        <f t="shared" si="645"/>
        <v>Cooling</v>
      </c>
      <c r="I3433" s="1">
        <f ca="1">OFFSET(IF($H3433="Cooling",Customer!$C$25,Customer!$C$52),E3433,D3433)</f>
        <v>72</v>
      </c>
      <c r="J3433" s="1">
        <f ca="1">OFFSET(IF($H3433="Cooling",Customer!$L$25,Customer!$L$52),$E3433,$D3433)</f>
        <v>77</v>
      </c>
      <c r="K3433" s="16">
        <f t="shared" ca="1" si="639"/>
        <v>0</v>
      </c>
      <c r="L3433" s="16">
        <f t="shared" ca="1" si="640"/>
        <v>0</v>
      </c>
      <c r="M3433" s="17">
        <f t="shared" si="646"/>
        <v>0</v>
      </c>
      <c r="N3433" s="17">
        <f t="shared" si="647"/>
        <v>0</v>
      </c>
      <c r="O3433" s="4"/>
      <c r="P3433" s="4">
        <v>78</v>
      </c>
      <c r="Q3433" s="4">
        <v>79</v>
      </c>
      <c r="R3433" s="4">
        <v>79</v>
      </c>
      <c r="S3433" s="4">
        <v>54</v>
      </c>
      <c r="T3433" s="4">
        <v>56</v>
      </c>
      <c r="U3433" s="4">
        <v>71</v>
      </c>
      <c r="V3433" s="13">
        <v>61</v>
      </c>
      <c r="W3433" s="4">
        <v>77</v>
      </c>
      <c r="X3433" s="4">
        <v>84</v>
      </c>
      <c r="Y3433">
        <f t="shared" ca="1" si="648"/>
        <v>0</v>
      </c>
      <c r="Z3433">
        <f t="shared" ca="1" si="649"/>
        <v>0</v>
      </c>
    </row>
    <row r="3434" spans="2:26" x14ac:dyDescent="0.25">
      <c r="B3434" s="11">
        <f t="shared" si="650"/>
        <v>44704.583333325034</v>
      </c>
      <c r="C3434" s="1">
        <f t="shared" si="641"/>
        <v>5</v>
      </c>
      <c r="D3434" s="1">
        <f t="shared" si="642"/>
        <v>1</v>
      </c>
      <c r="E3434" s="12">
        <f t="shared" si="643"/>
        <v>15</v>
      </c>
      <c r="F3434" s="124" t="str">
        <f t="shared" si="644"/>
        <v>0</v>
      </c>
      <c r="G3434" s="1">
        <f ca="1">(OFFSET(O3434,0,MATCH(Customer!$J$6,'CDH &amp; HDH'!$P$11:$X$11,0)))</f>
        <v>61</v>
      </c>
      <c r="H3434" s="1" t="str">
        <f t="shared" si="645"/>
        <v>Cooling</v>
      </c>
      <c r="I3434" s="1">
        <f ca="1">OFFSET(IF($H3434="Cooling",Customer!$C$25,Customer!$C$52),E3434,D3434)</f>
        <v>72</v>
      </c>
      <c r="J3434" s="1">
        <f ca="1">OFFSET(IF($H3434="Cooling",Customer!$L$25,Customer!$L$52),$E3434,$D3434)</f>
        <v>77</v>
      </c>
      <c r="K3434" s="16">
        <f t="shared" ca="1" si="639"/>
        <v>0</v>
      </c>
      <c r="L3434" s="16">
        <f t="shared" ca="1" si="640"/>
        <v>0</v>
      </c>
      <c r="M3434" s="17">
        <f t="shared" si="646"/>
        <v>0</v>
      </c>
      <c r="N3434" s="17">
        <f t="shared" si="647"/>
        <v>0</v>
      </c>
      <c r="O3434" s="4"/>
      <c r="P3434" s="4">
        <v>79</v>
      </c>
      <c r="Q3434" s="4">
        <v>78</v>
      </c>
      <c r="R3434" s="4">
        <v>79</v>
      </c>
      <c r="S3434" s="4">
        <v>54</v>
      </c>
      <c r="T3434" s="4">
        <v>57</v>
      </c>
      <c r="U3434" s="4">
        <v>72</v>
      </c>
      <c r="V3434" s="13">
        <v>61</v>
      </c>
      <c r="W3434" s="4">
        <v>81</v>
      </c>
      <c r="X3434" s="4">
        <v>82</v>
      </c>
      <c r="Y3434">
        <f t="shared" ca="1" si="648"/>
        <v>0</v>
      </c>
      <c r="Z3434">
        <f t="shared" ca="1" si="649"/>
        <v>0</v>
      </c>
    </row>
    <row r="3435" spans="2:26" x14ac:dyDescent="0.25">
      <c r="B3435" s="11">
        <f t="shared" si="650"/>
        <v>44704.624999991698</v>
      </c>
      <c r="C3435" s="1">
        <f t="shared" si="641"/>
        <v>5</v>
      </c>
      <c r="D3435" s="1">
        <f t="shared" si="642"/>
        <v>1</v>
      </c>
      <c r="E3435" s="12">
        <f t="shared" si="643"/>
        <v>16</v>
      </c>
      <c r="F3435" s="124" t="str">
        <f t="shared" si="644"/>
        <v>0</v>
      </c>
      <c r="G3435" s="1">
        <f ca="1">(OFFSET(O3435,0,MATCH(Customer!$J$6,'CDH &amp; HDH'!$P$11:$X$11,0)))</f>
        <v>61</v>
      </c>
      <c r="H3435" s="1" t="str">
        <f t="shared" si="645"/>
        <v>Cooling</v>
      </c>
      <c r="I3435" s="1">
        <f ca="1">OFFSET(IF($H3435="Cooling",Customer!$C$25,Customer!$C$52),E3435,D3435)</f>
        <v>72</v>
      </c>
      <c r="J3435" s="1">
        <f ca="1">OFFSET(IF($H3435="Cooling",Customer!$L$25,Customer!$L$52),$E3435,$D3435)</f>
        <v>77</v>
      </c>
      <c r="K3435" s="16">
        <f t="shared" ca="1" si="639"/>
        <v>0</v>
      </c>
      <c r="L3435" s="16">
        <f t="shared" ca="1" si="640"/>
        <v>0</v>
      </c>
      <c r="M3435" s="17">
        <f t="shared" si="646"/>
        <v>0</v>
      </c>
      <c r="N3435" s="17">
        <f t="shared" si="647"/>
        <v>0</v>
      </c>
      <c r="O3435" s="4"/>
      <c r="P3435" s="4">
        <v>79</v>
      </c>
      <c r="Q3435" s="4">
        <v>77</v>
      </c>
      <c r="R3435" s="4">
        <v>80</v>
      </c>
      <c r="S3435" s="4">
        <v>55</v>
      </c>
      <c r="T3435" s="4">
        <v>58</v>
      </c>
      <c r="U3435" s="4">
        <v>72</v>
      </c>
      <c r="V3435" s="13">
        <v>61</v>
      </c>
      <c r="W3435" s="4">
        <v>83</v>
      </c>
      <c r="X3435" s="4">
        <v>81</v>
      </c>
      <c r="Y3435">
        <f t="shared" ca="1" si="648"/>
        <v>0</v>
      </c>
      <c r="Z3435">
        <f t="shared" ca="1" si="649"/>
        <v>0</v>
      </c>
    </row>
    <row r="3436" spans="2:26" x14ac:dyDescent="0.25">
      <c r="B3436" s="11">
        <f t="shared" si="650"/>
        <v>44704.666666658362</v>
      </c>
      <c r="C3436" s="1">
        <f t="shared" si="641"/>
        <v>5</v>
      </c>
      <c r="D3436" s="1">
        <f t="shared" si="642"/>
        <v>1</v>
      </c>
      <c r="E3436" s="12">
        <f t="shared" si="643"/>
        <v>17</v>
      </c>
      <c r="F3436" s="124" t="str">
        <f t="shared" si="644"/>
        <v>0</v>
      </c>
      <c r="G3436" s="1">
        <f ca="1">(OFFSET(O3436,0,MATCH(Customer!$J$6,'CDH &amp; HDH'!$P$11:$X$11,0)))</f>
        <v>61</v>
      </c>
      <c r="H3436" s="1" t="str">
        <f t="shared" si="645"/>
        <v>Cooling</v>
      </c>
      <c r="I3436" s="1">
        <f ca="1">OFFSET(IF($H3436="Cooling",Customer!$C$25,Customer!$C$52),E3436,D3436)</f>
        <v>72</v>
      </c>
      <c r="J3436" s="1">
        <f ca="1">OFFSET(IF($H3436="Cooling",Customer!$L$25,Customer!$L$52),$E3436,$D3436)</f>
        <v>77</v>
      </c>
      <c r="K3436" s="16">
        <f t="shared" ca="1" si="639"/>
        <v>0</v>
      </c>
      <c r="L3436" s="16">
        <f t="shared" ca="1" si="640"/>
        <v>0</v>
      </c>
      <c r="M3436" s="17">
        <f t="shared" si="646"/>
        <v>0</v>
      </c>
      <c r="N3436" s="17">
        <f t="shared" si="647"/>
        <v>0</v>
      </c>
      <c r="O3436" s="4"/>
      <c r="P3436" s="4">
        <v>78</v>
      </c>
      <c r="Q3436" s="4">
        <v>73</v>
      </c>
      <c r="R3436" s="4">
        <v>78</v>
      </c>
      <c r="S3436" s="4">
        <v>55</v>
      </c>
      <c r="T3436" s="4">
        <v>58</v>
      </c>
      <c r="U3436" s="4">
        <v>69</v>
      </c>
      <c r="V3436" s="13">
        <v>61</v>
      </c>
      <c r="W3436" s="4">
        <v>80</v>
      </c>
      <c r="X3436" s="4">
        <v>80</v>
      </c>
      <c r="Y3436">
        <f t="shared" ca="1" si="648"/>
        <v>0</v>
      </c>
      <c r="Z3436">
        <f t="shared" ca="1" si="649"/>
        <v>0</v>
      </c>
    </row>
    <row r="3437" spans="2:26" x14ac:dyDescent="0.25">
      <c r="B3437" s="11">
        <f t="shared" si="650"/>
        <v>44704.708333325027</v>
      </c>
      <c r="C3437" s="1">
        <f t="shared" si="641"/>
        <v>5</v>
      </c>
      <c r="D3437" s="1">
        <f t="shared" si="642"/>
        <v>1</v>
      </c>
      <c r="E3437" s="12">
        <f t="shared" si="643"/>
        <v>18</v>
      </c>
      <c r="F3437" s="124" t="str">
        <f t="shared" si="644"/>
        <v>0</v>
      </c>
      <c r="G3437" s="1">
        <f ca="1">(OFFSET(O3437,0,MATCH(Customer!$J$6,'CDH &amp; HDH'!$P$11:$X$11,0)))</f>
        <v>61</v>
      </c>
      <c r="H3437" s="1" t="str">
        <f t="shared" si="645"/>
        <v>Cooling</v>
      </c>
      <c r="I3437" s="1">
        <f ca="1">OFFSET(IF($H3437="Cooling",Customer!$C$25,Customer!$C$52),E3437,D3437)</f>
        <v>72</v>
      </c>
      <c r="J3437" s="1">
        <f ca="1">OFFSET(IF($H3437="Cooling",Customer!$L$25,Customer!$L$52),$E3437,$D3437)</f>
        <v>77</v>
      </c>
      <c r="K3437" s="16">
        <f t="shared" ca="1" si="639"/>
        <v>0</v>
      </c>
      <c r="L3437" s="16">
        <f t="shared" ca="1" si="640"/>
        <v>0</v>
      </c>
      <c r="M3437" s="17">
        <f t="shared" si="646"/>
        <v>0</v>
      </c>
      <c r="N3437" s="17">
        <f t="shared" si="647"/>
        <v>0</v>
      </c>
      <c r="O3437" s="4"/>
      <c r="P3437" s="4">
        <v>77</v>
      </c>
      <c r="Q3437" s="4">
        <v>73</v>
      </c>
      <c r="R3437" s="4">
        <v>77</v>
      </c>
      <c r="S3437" s="4">
        <v>54</v>
      </c>
      <c r="T3437" s="4">
        <v>57</v>
      </c>
      <c r="U3437" s="4">
        <v>68</v>
      </c>
      <c r="V3437" s="13">
        <v>61</v>
      </c>
      <c r="W3437" s="4">
        <v>78</v>
      </c>
      <c r="X3437" s="4">
        <v>80</v>
      </c>
      <c r="Y3437">
        <f t="shared" ca="1" si="648"/>
        <v>0</v>
      </c>
      <c r="Z3437">
        <f t="shared" ca="1" si="649"/>
        <v>0</v>
      </c>
    </row>
    <row r="3438" spans="2:26" x14ac:dyDescent="0.25">
      <c r="B3438" s="11">
        <f t="shared" si="650"/>
        <v>44704.749999991691</v>
      </c>
      <c r="C3438" s="1">
        <f t="shared" si="641"/>
        <v>5</v>
      </c>
      <c r="D3438" s="1">
        <f t="shared" si="642"/>
        <v>1</v>
      </c>
      <c r="E3438" s="12">
        <f t="shared" si="643"/>
        <v>19</v>
      </c>
      <c r="F3438" s="124" t="str">
        <f t="shared" si="644"/>
        <v>0</v>
      </c>
      <c r="G3438" s="1">
        <f ca="1">(OFFSET(O3438,0,MATCH(Customer!$J$6,'CDH &amp; HDH'!$P$11:$X$11,0)))</f>
        <v>61</v>
      </c>
      <c r="H3438" s="1" t="str">
        <f t="shared" si="645"/>
        <v>Cooling</v>
      </c>
      <c r="I3438" s="1">
        <f ca="1">OFFSET(IF($H3438="Cooling",Customer!$C$25,Customer!$C$52),E3438,D3438)</f>
        <v>78</v>
      </c>
      <c r="J3438" s="1">
        <f ca="1">OFFSET(IF($H3438="Cooling",Customer!$L$25,Customer!$L$52),$E3438,$D3438)</f>
        <v>80</v>
      </c>
      <c r="K3438" s="16">
        <f t="shared" ca="1" si="639"/>
        <v>0</v>
      </c>
      <c r="L3438" s="16">
        <f t="shared" ca="1" si="640"/>
        <v>0</v>
      </c>
      <c r="M3438" s="17">
        <f t="shared" si="646"/>
        <v>0</v>
      </c>
      <c r="N3438" s="17">
        <f t="shared" si="647"/>
        <v>0</v>
      </c>
      <c r="O3438" s="4"/>
      <c r="P3438" s="4">
        <v>76</v>
      </c>
      <c r="Q3438" s="4">
        <v>73</v>
      </c>
      <c r="R3438" s="4">
        <v>75</v>
      </c>
      <c r="S3438" s="4">
        <v>54</v>
      </c>
      <c r="T3438" s="4">
        <v>56</v>
      </c>
      <c r="U3438" s="4">
        <v>67</v>
      </c>
      <c r="V3438" s="13">
        <v>61</v>
      </c>
      <c r="W3438" s="4">
        <v>76</v>
      </c>
      <c r="X3438" s="4">
        <v>77</v>
      </c>
      <c r="Y3438">
        <f t="shared" ca="1" si="648"/>
        <v>0</v>
      </c>
      <c r="Z3438">
        <f t="shared" ca="1" si="649"/>
        <v>0</v>
      </c>
    </row>
    <row r="3439" spans="2:26" x14ac:dyDescent="0.25">
      <c r="B3439" s="11">
        <f t="shared" si="650"/>
        <v>44704.791666658355</v>
      </c>
      <c r="C3439" s="1">
        <f t="shared" si="641"/>
        <v>5</v>
      </c>
      <c r="D3439" s="1">
        <f t="shared" si="642"/>
        <v>1</v>
      </c>
      <c r="E3439" s="12">
        <f t="shared" si="643"/>
        <v>20</v>
      </c>
      <c r="F3439" s="124" t="str">
        <f t="shared" si="644"/>
        <v>0</v>
      </c>
      <c r="G3439" s="1">
        <f ca="1">(OFFSET(O3439,0,MATCH(Customer!$J$6,'CDH &amp; HDH'!$P$11:$X$11,0)))</f>
        <v>60</v>
      </c>
      <c r="H3439" s="1" t="str">
        <f t="shared" si="645"/>
        <v>Cooling</v>
      </c>
      <c r="I3439" s="1">
        <f ca="1">OFFSET(IF($H3439="Cooling",Customer!$C$25,Customer!$C$52),E3439,D3439)</f>
        <v>78</v>
      </c>
      <c r="J3439" s="1">
        <f ca="1">OFFSET(IF($H3439="Cooling",Customer!$L$25,Customer!$L$52),$E3439,$D3439)</f>
        <v>80</v>
      </c>
      <c r="K3439" s="16">
        <f t="shared" ca="1" si="639"/>
        <v>0</v>
      </c>
      <c r="L3439" s="16">
        <f t="shared" ca="1" si="640"/>
        <v>0</v>
      </c>
      <c r="M3439" s="17">
        <f t="shared" si="646"/>
        <v>0</v>
      </c>
      <c r="N3439" s="17">
        <f t="shared" si="647"/>
        <v>0</v>
      </c>
      <c r="O3439" s="4"/>
      <c r="P3439" s="4">
        <v>73</v>
      </c>
      <c r="Q3439" s="4">
        <v>71</v>
      </c>
      <c r="R3439" s="4">
        <v>71</v>
      </c>
      <c r="S3439" s="4">
        <v>53</v>
      </c>
      <c r="T3439" s="4">
        <v>55</v>
      </c>
      <c r="U3439" s="4">
        <v>65</v>
      </c>
      <c r="V3439" s="13">
        <v>60</v>
      </c>
      <c r="W3439" s="4">
        <v>75</v>
      </c>
      <c r="X3439" s="4">
        <v>76</v>
      </c>
      <c r="Y3439">
        <f t="shared" ca="1" si="648"/>
        <v>0</v>
      </c>
      <c r="Z3439">
        <f t="shared" ca="1" si="649"/>
        <v>0</v>
      </c>
    </row>
    <row r="3440" spans="2:26" x14ac:dyDescent="0.25">
      <c r="B3440" s="11">
        <f t="shared" si="650"/>
        <v>44704.833333325019</v>
      </c>
      <c r="C3440" s="1">
        <f t="shared" si="641"/>
        <v>5</v>
      </c>
      <c r="D3440" s="1">
        <f t="shared" si="642"/>
        <v>1</v>
      </c>
      <c r="E3440" s="12">
        <f t="shared" si="643"/>
        <v>21</v>
      </c>
      <c r="F3440" s="124" t="str">
        <f t="shared" si="644"/>
        <v>0</v>
      </c>
      <c r="G3440" s="1">
        <f ca="1">(OFFSET(O3440,0,MATCH(Customer!$J$6,'CDH &amp; HDH'!$P$11:$X$11,0)))</f>
        <v>61</v>
      </c>
      <c r="H3440" s="1" t="str">
        <f t="shared" si="645"/>
        <v>Cooling</v>
      </c>
      <c r="I3440" s="1">
        <f ca="1">OFFSET(IF($H3440="Cooling",Customer!$C$25,Customer!$C$52),E3440,D3440)</f>
        <v>78</v>
      </c>
      <c r="J3440" s="1">
        <f ca="1">OFFSET(IF($H3440="Cooling",Customer!$L$25,Customer!$L$52),$E3440,$D3440)</f>
        <v>80</v>
      </c>
      <c r="K3440" s="16">
        <f t="shared" ca="1" si="639"/>
        <v>0</v>
      </c>
      <c r="L3440" s="16">
        <f t="shared" ca="1" si="640"/>
        <v>0</v>
      </c>
      <c r="M3440" s="17">
        <f t="shared" si="646"/>
        <v>0</v>
      </c>
      <c r="N3440" s="17">
        <f t="shared" si="647"/>
        <v>0</v>
      </c>
      <c r="O3440" s="4"/>
      <c r="P3440" s="4">
        <v>72</v>
      </c>
      <c r="Q3440" s="4">
        <v>70</v>
      </c>
      <c r="R3440" s="4">
        <v>67</v>
      </c>
      <c r="S3440" s="4">
        <v>53</v>
      </c>
      <c r="T3440" s="4">
        <v>53</v>
      </c>
      <c r="U3440" s="4">
        <v>64</v>
      </c>
      <c r="V3440" s="13">
        <v>61</v>
      </c>
      <c r="W3440" s="4">
        <v>73</v>
      </c>
      <c r="X3440" s="4">
        <v>72</v>
      </c>
      <c r="Y3440">
        <f t="shared" ca="1" si="648"/>
        <v>0</v>
      </c>
      <c r="Z3440">
        <f t="shared" ca="1" si="649"/>
        <v>0</v>
      </c>
    </row>
    <row r="3441" spans="2:26" x14ac:dyDescent="0.25">
      <c r="B3441" s="11">
        <f t="shared" si="650"/>
        <v>44704.874999991684</v>
      </c>
      <c r="C3441" s="1">
        <f t="shared" si="641"/>
        <v>5</v>
      </c>
      <c r="D3441" s="1">
        <f t="shared" si="642"/>
        <v>1</v>
      </c>
      <c r="E3441" s="12">
        <f t="shared" si="643"/>
        <v>22</v>
      </c>
      <c r="F3441" s="124" t="str">
        <f t="shared" si="644"/>
        <v>0</v>
      </c>
      <c r="G3441" s="1">
        <f ca="1">(OFFSET(O3441,0,MATCH(Customer!$J$6,'CDH &amp; HDH'!$P$11:$X$11,0)))</f>
        <v>60</v>
      </c>
      <c r="H3441" s="1" t="str">
        <f t="shared" si="645"/>
        <v>Cooling</v>
      </c>
      <c r="I3441" s="1">
        <f ca="1">OFFSET(IF($H3441="Cooling",Customer!$C$25,Customer!$C$52),E3441,D3441)</f>
        <v>78</v>
      </c>
      <c r="J3441" s="1">
        <f ca="1">OFFSET(IF($H3441="Cooling",Customer!$L$25,Customer!$L$52),$E3441,$D3441)</f>
        <v>80</v>
      </c>
      <c r="K3441" s="16">
        <f t="shared" ca="1" si="639"/>
        <v>0</v>
      </c>
      <c r="L3441" s="16">
        <f t="shared" ca="1" si="640"/>
        <v>0</v>
      </c>
      <c r="M3441" s="17">
        <f t="shared" si="646"/>
        <v>0</v>
      </c>
      <c r="N3441" s="17">
        <f t="shared" si="647"/>
        <v>0</v>
      </c>
      <c r="O3441" s="4"/>
      <c r="P3441" s="4">
        <v>71</v>
      </c>
      <c r="Q3441" s="4">
        <v>70</v>
      </c>
      <c r="R3441" s="4">
        <v>63</v>
      </c>
      <c r="S3441" s="4">
        <v>51</v>
      </c>
      <c r="T3441" s="4">
        <v>52</v>
      </c>
      <c r="U3441" s="4">
        <v>63</v>
      </c>
      <c r="V3441" s="13">
        <v>60</v>
      </c>
      <c r="W3441" s="4">
        <v>68</v>
      </c>
      <c r="X3441" s="4">
        <v>70</v>
      </c>
      <c r="Y3441">
        <f t="shared" ca="1" si="648"/>
        <v>0</v>
      </c>
      <c r="Z3441">
        <f t="shared" ca="1" si="649"/>
        <v>0</v>
      </c>
    </row>
    <row r="3442" spans="2:26" x14ac:dyDescent="0.25">
      <c r="B3442" s="11">
        <f t="shared" si="650"/>
        <v>44704.916666658348</v>
      </c>
      <c r="C3442" s="1">
        <f t="shared" si="641"/>
        <v>5</v>
      </c>
      <c r="D3442" s="1">
        <f t="shared" si="642"/>
        <v>1</v>
      </c>
      <c r="E3442" s="12">
        <f t="shared" si="643"/>
        <v>23</v>
      </c>
      <c r="F3442" s="124" t="str">
        <f t="shared" si="644"/>
        <v>0</v>
      </c>
      <c r="G3442" s="1">
        <f ca="1">(OFFSET(O3442,0,MATCH(Customer!$J$6,'CDH &amp; HDH'!$P$11:$X$11,0)))</f>
        <v>60</v>
      </c>
      <c r="H3442" s="1" t="str">
        <f t="shared" si="645"/>
        <v>Cooling</v>
      </c>
      <c r="I3442" s="1">
        <f ca="1">OFFSET(IF($H3442="Cooling",Customer!$C$25,Customer!$C$52),E3442,D3442)</f>
        <v>78</v>
      </c>
      <c r="J3442" s="1">
        <f ca="1">OFFSET(IF($H3442="Cooling",Customer!$L$25,Customer!$L$52),$E3442,$D3442)</f>
        <v>80</v>
      </c>
      <c r="K3442" s="16">
        <f t="shared" ca="1" si="639"/>
        <v>0</v>
      </c>
      <c r="L3442" s="16">
        <f t="shared" ca="1" si="640"/>
        <v>0</v>
      </c>
      <c r="M3442" s="17">
        <f t="shared" si="646"/>
        <v>0</v>
      </c>
      <c r="N3442" s="17">
        <f t="shared" si="647"/>
        <v>0</v>
      </c>
      <c r="O3442" s="4"/>
      <c r="P3442" s="4">
        <v>70</v>
      </c>
      <c r="Q3442" s="4">
        <v>69</v>
      </c>
      <c r="R3442" s="4">
        <v>61</v>
      </c>
      <c r="S3442" s="4">
        <v>52</v>
      </c>
      <c r="T3442" s="4">
        <v>51</v>
      </c>
      <c r="U3442" s="4">
        <v>63</v>
      </c>
      <c r="V3442" s="13">
        <v>60</v>
      </c>
      <c r="W3442" s="4">
        <v>63</v>
      </c>
      <c r="X3442" s="4">
        <v>68</v>
      </c>
      <c r="Y3442">
        <f t="shared" ca="1" si="648"/>
        <v>0</v>
      </c>
      <c r="Z3442">
        <f t="shared" ca="1" si="649"/>
        <v>0</v>
      </c>
    </row>
    <row r="3443" spans="2:26" x14ac:dyDescent="0.25">
      <c r="B3443" s="11">
        <f t="shared" si="650"/>
        <v>44704.958333325012</v>
      </c>
      <c r="C3443" s="1">
        <f t="shared" si="641"/>
        <v>5</v>
      </c>
      <c r="D3443" s="1">
        <f t="shared" si="642"/>
        <v>1</v>
      </c>
      <c r="E3443" s="12">
        <f t="shared" si="643"/>
        <v>24</v>
      </c>
      <c r="F3443" s="124" t="str">
        <f t="shared" si="644"/>
        <v>0</v>
      </c>
      <c r="G3443" s="1">
        <f ca="1">(OFFSET(O3443,0,MATCH(Customer!$J$6,'CDH &amp; HDH'!$P$11:$X$11,0)))</f>
        <v>60</v>
      </c>
      <c r="H3443" s="1" t="str">
        <f t="shared" si="645"/>
        <v>Cooling</v>
      </c>
      <c r="I3443" s="1">
        <f ca="1">OFFSET(IF($H3443="Cooling",Customer!$C$25,Customer!$C$52),E3443,D3443)</f>
        <v>78</v>
      </c>
      <c r="J3443" s="1">
        <f ca="1">OFFSET(IF($H3443="Cooling",Customer!$L$25,Customer!$L$52),$E3443,$D3443)</f>
        <v>80</v>
      </c>
      <c r="K3443" s="16">
        <f t="shared" ca="1" si="639"/>
        <v>0</v>
      </c>
      <c r="L3443" s="16">
        <f t="shared" ca="1" si="640"/>
        <v>0</v>
      </c>
      <c r="M3443" s="17">
        <f t="shared" si="646"/>
        <v>0</v>
      </c>
      <c r="N3443" s="17">
        <f t="shared" si="647"/>
        <v>0</v>
      </c>
      <c r="O3443" s="4"/>
      <c r="P3443" s="4">
        <v>71</v>
      </c>
      <c r="Q3443" s="4">
        <v>67</v>
      </c>
      <c r="R3443" s="4">
        <v>60</v>
      </c>
      <c r="S3443" s="4">
        <v>52</v>
      </c>
      <c r="T3443" s="4">
        <v>50</v>
      </c>
      <c r="U3443" s="4">
        <v>63</v>
      </c>
      <c r="V3443" s="13">
        <v>60</v>
      </c>
      <c r="W3443" s="4">
        <v>62</v>
      </c>
      <c r="X3443" s="4">
        <v>67</v>
      </c>
      <c r="Y3443">
        <f t="shared" ca="1" si="648"/>
        <v>0</v>
      </c>
      <c r="Z3443">
        <f t="shared" ca="1" si="649"/>
        <v>0</v>
      </c>
    </row>
    <row r="3444" spans="2:26" x14ac:dyDescent="0.25">
      <c r="B3444" s="11">
        <f t="shared" si="650"/>
        <v>44704.999999991676</v>
      </c>
      <c r="C3444" s="1">
        <f t="shared" si="641"/>
        <v>5</v>
      </c>
      <c r="D3444" s="1">
        <f t="shared" si="642"/>
        <v>2</v>
      </c>
      <c r="E3444" s="12">
        <f t="shared" si="643"/>
        <v>1</v>
      </c>
      <c r="F3444" s="124" t="str">
        <f t="shared" si="644"/>
        <v>0</v>
      </c>
      <c r="G3444" s="1">
        <f ca="1">(OFFSET(O3444,0,MATCH(Customer!$J$6,'CDH &amp; HDH'!$P$11:$X$11,0)))</f>
        <v>59</v>
      </c>
      <c r="H3444" s="1" t="str">
        <f t="shared" si="645"/>
        <v>Cooling</v>
      </c>
      <c r="I3444" s="1">
        <f ca="1">OFFSET(IF($H3444="Cooling",Customer!$C$25,Customer!$C$52),E3444,D3444)</f>
        <v>78</v>
      </c>
      <c r="J3444" s="1">
        <f ca="1">OFFSET(IF($H3444="Cooling",Customer!$L$25,Customer!$L$52),$E3444,$D3444)</f>
        <v>80</v>
      </c>
      <c r="K3444" s="16">
        <f t="shared" ca="1" si="639"/>
        <v>0</v>
      </c>
      <c r="L3444" s="16">
        <f t="shared" ca="1" si="640"/>
        <v>0</v>
      </c>
      <c r="M3444" s="17">
        <f t="shared" si="646"/>
        <v>0</v>
      </c>
      <c r="N3444" s="17">
        <f t="shared" si="647"/>
        <v>0</v>
      </c>
      <c r="O3444" s="4"/>
      <c r="P3444" s="4">
        <v>69</v>
      </c>
      <c r="Q3444" s="4">
        <v>67</v>
      </c>
      <c r="R3444" s="4">
        <v>58</v>
      </c>
      <c r="S3444" s="4">
        <v>52</v>
      </c>
      <c r="T3444" s="4">
        <v>49</v>
      </c>
      <c r="U3444" s="4">
        <v>62</v>
      </c>
      <c r="V3444" s="13">
        <v>59</v>
      </c>
      <c r="W3444" s="4">
        <v>61</v>
      </c>
      <c r="X3444" s="4">
        <v>70</v>
      </c>
      <c r="Y3444">
        <f t="shared" ca="1" si="648"/>
        <v>0</v>
      </c>
      <c r="Z3444">
        <f t="shared" ca="1" si="649"/>
        <v>0</v>
      </c>
    </row>
    <row r="3445" spans="2:26" x14ac:dyDescent="0.25">
      <c r="B3445" s="11">
        <f t="shared" si="650"/>
        <v>44705.041666658341</v>
      </c>
      <c r="C3445" s="1">
        <f t="shared" si="641"/>
        <v>5</v>
      </c>
      <c r="D3445" s="1">
        <f t="shared" si="642"/>
        <v>2</v>
      </c>
      <c r="E3445" s="12">
        <f t="shared" si="643"/>
        <v>2</v>
      </c>
      <c r="F3445" s="124" t="str">
        <f t="shared" si="644"/>
        <v>0</v>
      </c>
      <c r="G3445" s="1">
        <f ca="1">(OFFSET(O3445,0,MATCH(Customer!$J$6,'CDH &amp; HDH'!$P$11:$X$11,0)))</f>
        <v>59</v>
      </c>
      <c r="H3445" s="1" t="str">
        <f t="shared" si="645"/>
        <v>Cooling</v>
      </c>
      <c r="I3445" s="1">
        <f ca="1">OFFSET(IF($H3445="Cooling",Customer!$C$25,Customer!$C$52),E3445,D3445)</f>
        <v>78</v>
      </c>
      <c r="J3445" s="1">
        <f ca="1">OFFSET(IF($H3445="Cooling",Customer!$L$25,Customer!$L$52),$E3445,$D3445)</f>
        <v>80</v>
      </c>
      <c r="K3445" s="16">
        <f t="shared" ca="1" si="639"/>
        <v>0</v>
      </c>
      <c r="L3445" s="16">
        <f t="shared" ca="1" si="640"/>
        <v>0</v>
      </c>
      <c r="M3445" s="17">
        <f t="shared" si="646"/>
        <v>0</v>
      </c>
      <c r="N3445" s="17">
        <f t="shared" si="647"/>
        <v>0</v>
      </c>
      <c r="O3445" s="4"/>
      <c r="P3445" s="4">
        <v>66</v>
      </c>
      <c r="Q3445" s="4">
        <v>63</v>
      </c>
      <c r="R3445" s="4">
        <v>57</v>
      </c>
      <c r="S3445" s="4">
        <v>52</v>
      </c>
      <c r="T3445" s="4">
        <v>49</v>
      </c>
      <c r="U3445" s="4">
        <v>62</v>
      </c>
      <c r="V3445" s="13">
        <v>59</v>
      </c>
      <c r="W3445" s="4">
        <v>60</v>
      </c>
      <c r="X3445" s="4">
        <v>67</v>
      </c>
      <c r="Y3445">
        <f t="shared" ca="1" si="648"/>
        <v>0</v>
      </c>
      <c r="Z3445">
        <f t="shared" ca="1" si="649"/>
        <v>0</v>
      </c>
    </row>
    <row r="3446" spans="2:26" x14ac:dyDescent="0.25">
      <c r="B3446" s="11">
        <f t="shared" si="650"/>
        <v>44705.083333325005</v>
      </c>
      <c r="C3446" s="1">
        <f t="shared" si="641"/>
        <v>5</v>
      </c>
      <c r="D3446" s="1">
        <f t="shared" si="642"/>
        <v>2</v>
      </c>
      <c r="E3446" s="12">
        <f t="shared" si="643"/>
        <v>3</v>
      </c>
      <c r="F3446" s="124" t="str">
        <f t="shared" si="644"/>
        <v>0</v>
      </c>
      <c r="G3446" s="1">
        <f ca="1">(OFFSET(O3446,0,MATCH(Customer!$J$6,'CDH &amp; HDH'!$P$11:$X$11,0)))</f>
        <v>58</v>
      </c>
      <c r="H3446" s="1" t="str">
        <f t="shared" si="645"/>
        <v>Cooling</v>
      </c>
      <c r="I3446" s="1">
        <f ca="1">OFFSET(IF($H3446="Cooling",Customer!$C$25,Customer!$C$52),E3446,D3446)</f>
        <v>78</v>
      </c>
      <c r="J3446" s="1">
        <f ca="1">OFFSET(IF($H3446="Cooling",Customer!$L$25,Customer!$L$52),$E3446,$D3446)</f>
        <v>80</v>
      </c>
      <c r="K3446" s="16">
        <f t="shared" ca="1" si="639"/>
        <v>0</v>
      </c>
      <c r="L3446" s="16">
        <f t="shared" ca="1" si="640"/>
        <v>0</v>
      </c>
      <c r="M3446" s="17">
        <f t="shared" si="646"/>
        <v>0</v>
      </c>
      <c r="N3446" s="17">
        <f t="shared" si="647"/>
        <v>0</v>
      </c>
      <c r="O3446" s="4"/>
      <c r="P3446" s="4">
        <v>61</v>
      </c>
      <c r="Q3446" s="4">
        <v>63</v>
      </c>
      <c r="R3446" s="4">
        <v>57</v>
      </c>
      <c r="S3446" s="4">
        <v>53</v>
      </c>
      <c r="T3446" s="4">
        <v>50</v>
      </c>
      <c r="U3446" s="4">
        <v>62</v>
      </c>
      <c r="V3446" s="13">
        <v>58</v>
      </c>
      <c r="W3446" s="4">
        <v>59</v>
      </c>
      <c r="X3446" s="4">
        <v>63</v>
      </c>
      <c r="Y3446">
        <f t="shared" ca="1" si="648"/>
        <v>0</v>
      </c>
      <c r="Z3446">
        <f t="shared" ca="1" si="649"/>
        <v>0</v>
      </c>
    </row>
    <row r="3447" spans="2:26" x14ac:dyDescent="0.25">
      <c r="B3447" s="11">
        <f t="shared" si="650"/>
        <v>44705.124999991669</v>
      </c>
      <c r="C3447" s="1">
        <f t="shared" si="641"/>
        <v>5</v>
      </c>
      <c r="D3447" s="1">
        <f t="shared" si="642"/>
        <v>2</v>
      </c>
      <c r="E3447" s="12">
        <f t="shared" si="643"/>
        <v>4</v>
      </c>
      <c r="F3447" s="124" t="str">
        <f t="shared" si="644"/>
        <v>0</v>
      </c>
      <c r="G3447" s="1">
        <f ca="1">(OFFSET(O3447,0,MATCH(Customer!$J$6,'CDH &amp; HDH'!$P$11:$X$11,0)))</f>
        <v>58</v>
      </c>
      <c r="H3447" s="1" t="str">
        <f t="shared" si="645"/>
        <v>Cooling</v>
      </c>
      <c r="I3447" s="1">
        <f ca="1">OFFSET(IF($H3447="Cooling",Customer!$C$25,Customer!$C$52),E3447,D3447)</f>
        <v>78</v>
      </c>
      <c r="J3447" s="1">
        <f ca="1">OFFSET(IF($H3447="Cooling",Customer!$L$25,Customer!$L$52),$E3447,$D3447)</f>
        <v>80</v>
      </c>
      <c r="K3447" s="16">
        <f t="shared" ca="1" si="639"/>
        <v>0</v>
      </c>
      <c r="L3447" s="16">
        <f t="shared" ca="1" si="640"/>
        <v>0</v>
      </c>
      <c r="M3447" s="17">
        <f t="shared" si="646"/>
        <v>0</v>
      </c>
      <c r="N3447" s="17">
        <f t="shared" si="647"/>
        <v>0</v>
      </c>
      <c r="O3447" s="4"/>
      <c r="P3447" s="4">
        <v>60</v>
      </c>
      <c r="Q3447" s="4">
        <v>60</v>
      </c>
      <c r="R3447" s="4">
        <v>56</v>
      </c>
      <c r="S3447" s="4">
        <v>52</v>
      </c>
      <c r="T3447" s="4">
        <v>49</v>
      </c>
      <c r="U3447" s="4">
        <v>61</v>
      </c>
      <c r="V3447" s="13">
        <v>58</v>
      </c>
      <c r="W3447" s="4">
        <v>58</v>
      </c>
      <c r="X3447" s="4">
        <v>62</v>
      </c>
      <c r="Y3447">
        <f t="shared" ca="1" si="648"/>
        <v>0</v>
      </c>
      <c r="Z3447">
        <f t="shared" ca="1" si="649"/>
        <v>0</v>
      </c>
    </row>
    <row r="3448" spans="2:26" x14ac:dyDescent="0.25">
      <c r="B3448" s="11">
        <f t="shared" si="650"/>
        <v>44705.166666658333</v>
      </c>
      <c r="C3448" s="1">
        <f t="shared" si="641"/>
        <v>5</v>
      </c>
      <c r="D3448" s="1">
        <f t="shared" si="642"/>
        <v>2</v>
      </c>
      <c r="E3448" s="12">
        <f t="shared" si="643"/>
        <v>5</v>
      </c>
      <c r="F3448" s="124" t="str">
        <f t="shared" si="644"/>
        <v>0</v>
      </c>
      <c r="G3448" s="1">
        <f ca="1">(OFFSET(O3448,0,MATCH(Customer!$J$6,'CDH &amp; HDH'!$P$11:$X$11,0)))</f>
        <v>58</v>
      </c>
      <c r="H3448" s="1" t="str">
        <f t="shared" si="645"/>
        <v>Cooling</v>
      </c>
      <c r="I3448" s="1">
        <f ca="1">OFFSET(IF($H3448="Cooling",Customer!$C$25,Customer!$C$52),E3448,D3448)</f>
        <v>78</v>
      </c>
      <c r="J3448" s="1">
        <f ca="1">OFFSET(IF($H3448="Cooling",Customer!$L$25,Customer!$L$52),$E3448,$D3448)</f>
        <v>80</v>
      </c>
      <c r="K3448" s="16">
        <f t="shared" ca="1" si="639"/>
        <v>0</v>
      </c>
      <c r="L3448" s="16">
        <f t="shared" ca="1" si="640"/>
        <v>0</v>
      </c>
      <c r="M3448" s="17">
        <f t="shared" si="646"/>
        <v>0</v>
      </c>
      <c r="N3448" s="17">
        <f t="shared" si="647"/>
        <v>0</v>
      </c>
      <c r="O3448" s="4"/>
      <c r="P3448" s="4">
        <v>61</v>
      </c>
      <c r="Q3448" s="4">
        <v>59</v>
      </c>
      <c r="R3448" s="4">
        <v>58</v>
      </c>
      <c r="S3448" s="4">
        <v>53</v>
      </c>
      <c r="T3448" s="4">
        <v>49</v>
      </c>
      <c r="U3448" s="4">
        <v>61</v>
      </c>
      <c r="V3448" s="13">
        <v>58</v>
      </c>
      <c r="W3448" s="4">
        <v>58</v>
      </c>
      <c r="X3448" s="4">
        <v>64</v>
      </c>
      <c r="Y3448">
        <f t="shared" ca="1" si="648"/>
        <v>0</v>
      </c>
      <c r="Z3448">
        <f t="shared" ca="1" si="649"/>
        <v>0</v>
      </c>
    </row>
    <row r="3449" spans="2:26" x14ac:dyDescent="0.25">
      <c r="B3449" s="11">
        <f t="shared" si="650"/>
        <v>44705.208333324998</v>
      </c>
      <c r="C3449" s="1">
        <f t="shared" si="641"/>
        <v>5</v>
      </c>
      <c r="D3449" s="1">
        <f t="shared" si="642"/>
        <v>2</v>
      </c>
      <c r="E3449" s="12">
        <f t="shared" si="643"/>
        <v>6</v>
      </c>
      <c r="F3449" s="124" t="str">
        <f t="shared" si="644"/>
        <v>0</v>
      </c>
      <c r="G3449" s="1">
        <f ca="1">(OFFSET(O3449,0,MATCH(Customer!$J$6,'CDH &amp; HDH'!$P$11:$X$11,0)))</f>
        <v>58</v>
      </c>
      <c r="H3449" s="1" t="str">
        <f t="shared" si="645"/>
        <v>Cooling</v>
      </c>
      <c r="I3449" s="1">
        <f ca="1">OFFSET(IF($H3449="Cooling",Customer!$C$25,Customer!$C$52),E3449,D3449)</f>
        <v>78</v>
      </c>
      <c r="J3449" s="1">
        <f ca="1">OFFSET(IF($H3449="Cooling",Customer!$L$25,Customer!$L$52),$E3449,$D3449)</f>
        <v>80</v>
      </c>
      <c r="K3449" s="16">
        <f t="shared" ca="1" si="639"/>
        <v>0</v>
      </c>
      <c r="L3449" s="16">
        <f t="shared" ca="1" si="640"/>
        <v>0</v>
      </c>
      <c r="M3449" s="17">
        <f t="shared" si="646"/>
        <v>0</v>
      </c>
      <c r="N3449" s="17">
        <f t="shared" si="647"/>
        <v>0</v>
      </c>
      <c r="O3449" s="4"/>
      <c r="P3449" s="4">
        <v>62</v>
      </c>
      <c r="Q3449" s="4">
        <v>59</v>
      </c>
      <c r="R3449" s="4">
        <v>59</v>
      </c>
      <c r="S3449" s="4">
        <v>53</v>
      </c>
      <c r="T3449" s="4">
        <v>50</v>
      </c>
      <c r="U3449" s="4">
        <v>62</v>
      </c>
      <c r="V3449" s="13">
        <v>58</v>
      </c>
      <c r="W3449" s="4">
        <v>58</v>
      </c>
      <c r="X3449" s="4">
        <v>64</v>
      </c>
      <c r="Y3449">
        <f t="shared" ca="1" si="648"/>
        <v>0</v>
      </c>
      <c r="Z3449">
        <f t="shared" ca="1" si="649"/>
        <v>0</v>
      </c>
    </row>
    <row r="3450" spans="2:26" x14ac:dyDescent="0.25">
      <c r="B3450" s="11">
        <f t="shared" si="650"/>
        <v>44705.249999991662</v>
      </c>
      <c r="C3450" s="1">
        <f t="shared" si="641"/>
        <v>5</v>
      </c>
      <c r="D3450" s="1">
        <f t="shared" si="642"/>
        <v>2</v>
      </c>
      <c r="E3450" s="12">
        <f t="shared" si="643"/>
        <v>7</v>
      </c>
      <c r="F3450" s="124" t="str">
        <f t="shared" si="644"/>
        <v>0</v>
      </c>
      <c r="G3450" s="1">
        <f ca="1">(OFFSET(O3450,0,MATCH(Customer!$J$6,'CDH &amp; HDH'!$P$11:$X$11,0)))</f>
        <v>58</v>
      </c>
      <c r="H3450" s="1" t="str">
        <f t="shared" si="645"/>
        <v>Cooling</v>
      </c>
      <c r="I3450" s="1">
        <f ca="1">OFFSET(IF($H3450="Cooling",Customer!$C$25,Customer!$C$52),E3450,D3450)</f>
        <v>78</v>
      </c>
      <c r="J3450" s="1">
        <f ca="1">OFFSET(IF($H3450="Cooling",Customer!$L$25,Customer!$L$52),$E3450,$D3450)</f>
        <v>80</v>
      </c>
      <c r="K3450" s="16">
        <f t="shared" ca="1" si="639"/>
        <v>0</v>
      </c>
      <c r="L3450" s="16">
        <f t="shared" ca="1" si="640"/>
        <v>0</v>
      </c>
      <c r="M3450" s="17">
        <f t="shared" si="646"/>
        <v>0</v>
      </c>
      <c r="N3450" s="17">
        <f t="shared" si="647"/>
        <v>0</v>
      </c>
      <c r="O3450" s="4"/>
      <c r="P3450" s="4">
        <v>62</v>
      </c>
      <c r="Q3450" s="4">
        <v>58</v>
      </c>
      <c r="R3450" s="4">
        <v>61</v>
      </c>
      <c r="S3450" s="4">
        <v>55</v>
      </c>
      <c r="T3450" s="4">
        <v>53</v>
      </c>
      <c r="U3450" s="4">
        <v>63</v>
      </c>
      <c r="V3450" s="13">
        <v>58</v>
      </c>
      <c r="W3450" s="4">
        <v>59</v>
      </c>
      <c r="X3450" s="4">
        <v>63</v>
      </c>
      <c r="Y3450">
        <f t="shared" ca="1" si="648"/>
        <v>0</v>
      </c>
      <c r="Z3450">
        <f t="shared" ca="1" si="649"/>
        <v>0</v>
      </c>
    </row>
    <row r="3451" spans="2:26" x14ac:dyDescent="0.25">
      <c r="B3451" s="11">
        <f t="shared" si="650"/>
        <v>44705.291666658326</v>
      </c>
      <c r="C3451" s="1">
        <f t="shared" si="641"/>
        <v>5</v>
      </c>
      <c r="D3451" s="1">
        <f t="shared" si="642"/>
        <v>2</v>
      </c>
      <c r="E3451" s="12">
        <f t="shared" si="643"/>
        <v>8</v>
      </c>
      <c r="F3451" s="124" t="str">
        <f t="shared" si="644"/>
        <v>0</v>
      </c>
      <c r="G3451" s="1">
        <f ca="1">(OFFSET(O3451,0,MATCH(Customer!$J$6,'CDH &amp; HDH'!$P$11:$X$11,0)))</f>
        <v>60</v>
      </c>
      <c r="H3451" s="1" t="str">
        <f t="shared" si="645"/>
        <v>Cooling</v>
      </c>
      <c r="I3451" s="1">
        <f ca="1">OFFSET(IF($H3451="Cooling",Customer!$C$25,Customer!$C$52),E3451,D3451)</f>
        <v>72</v>
      </c>
      <c r="J3451" s="1">
        <f ca="1">OFFSET(IF($H3451="Cooling",Customer!$L$25,Customer!$L$52),$E3451,$D3451)</f>
        <v>77</v>
      </c>
      <c r="K3451" s="16">
        <f t="shared" ca="1" si="639"/>
        <v>0</v>
      </c>
      <c r="L3451" s="16">
        <f t="shared" ca="1" si="640"/>
        <v>0</v>
      </c>
      <c r="M3451" s="17">
        <f t="shared" si="646"/>
        <v>0</v>
      </c>
      <c r="N3451" s="17">
        <f t="shared" si="647"/>
        <v>0</v>
      </c>
      <c r="O3451" s="4"/>
      <c r="P3451" s="4">
        <v>64</v>
      </c>
      <c r="Q3451" s="4">
        <v>57</v>
      </c>
      <c r="R3451" s="4">
        <v>64</v>
      </c>
      <c r="S3451" s="4">
        <v>57</v>
      </c>
      <c r="T3451" s="4">
        <v>58</v>
      </c>
      <c r="U3451" s="4">
        <v>65</v>
      </c>
      <c r="V3451" s="13">
        <v>60</v>
      </c>
      <c r="W3451" s="4">
        <v>61</v>
      </c>
      <c r="X3451" s="4">
        <v>63</v>
      </c>
      <c r="Y3451">
        <f t="shared" ca="1" si="648"/>
        <v>0</v>
      </c>
      <c r="Z3451">
        <f t="shared" ca="1" si="649"/>
        <v>0</v>
      </c>
    </row>
    <row r="3452" spans="2:26" x14ac:dyDescent="0.25">
      <c r="B3452" s="11">
        <f t="shared" si="650"/>
        <v>44705.33333332499</v>
      </c>
      <c r="C3452" s="1">
        <f t="shared" si="641"/>
        <v>5</v>
      </c>
      <c r="D3452" s="1">
        <f t="shared" si="642"/>
        <v>2</v>
      </c>
      <c r="E3452" s="12">
        <f t="shared" si="643"/>
        <v>9</v>
      </c>
      <c r="F3452" s="124" t="str">
        <f t="shared" si="644"/>
        <v>0</v>
      </c>
      <c r="G3452" s="1">
        <f ca="1">(OFFSET(O3452,0,MATCH(Customer!$J$6,'CDH &amp; HDH'!$P$11:$X$11,0)))</f>
        <v>62</v>
      </c>
      <c r="H3452" s="1" t="str">
        <f t="shared" si="645"/>
        <v>Cooling</v>
      </c>
      <c r="I3452" s="1">
        <f ca="1">OFFSET(IF($H3452="Cooling",Customer!$C$25,Customer!$C$52),E3452,D3452)</f>
        <v>72</v>
      </c>
      <c r="J3452" s="1">
        <f ca="1">OFFSET(IF($H3452="Cooling",Customer!$L$25,Customer!$L$52),$E3452,$D3452)</f>
        <v>77</v>
      </c>
      <c r="K3452" s="16">
        <f t="shared" ca="1" si="639"/>
        <v>0</v>
      </c>
      <c r="L3452" s="16">
        <f t="shared" ca="1" si="640"/>
        <v>0</v>
      </c>
      <c r="M3452" s="17">
        <f t="shared" si="646"/>
        <v>0</v>
      </c>
      <c r="N3452" s="17">
        <f t="shared" si="647"/>
        <v>0</v>
      </c>
      <c r="O3452" s="4"/>
      <c r="P3452" s="4">
        <v>66</v>
      </c>
      <c r="Q3452" s="4">
        <v>56</v>
      </c>
      <c r="R3452" s="4">
        <v>67</v>
      </c>
      <c r="S3452" s="4">
        <v>58</v>
      </c>
      <c r="T3452" s="4">
        <v>61</v>
      </c>
      <c r="U3452" s="4">
        <v>67</v>
      </c>
      <c r="V3452" s="13">
        <v>62</v>
      </c>
      <c r="W3452" s="4">
        <v>62</v>
      </c>
      <c r="X3452" s="4">
        <v>64</v>
      </c>
      <c r="Y3452">
        <f t="shared" ca="1" si="648"/>
        <v>0</v>
      </c>
      <c r="Z3452">
        <f t="shared" ca="1" si="649"/>
        <v>0</v>
      </c>
    </row>
    <row r="3453" spans="2:26" x14ac:dyDescent="0.25">
      <c r="B3453" s="11">
        <f t="shared" si="650"/>
        <v>44705.374999991654</v>
      </c>
      <c r="C3453" s="1">
        <f t="shared" si="641"/>
        <v>5</v>
      </c>
      <c r="D3453" s="1">
        <f t="shared" si="642"/>
        <v>2</v>
      </c>
      <c r="E3453" s="12">
        <f t="shared" si="643"/>
        <v>10</v>
      </c>
      <c r="F3453" s="124" t="str">
        <f t="shared" si="644"/>
        <v>0</v>
      </c>
      <c r="G3453" s="1">
        <f ca="1">(OFFSET(O3453,0,MATCH(Customer!$J$6,'CDH &amp; HDH'!$P$11:$X$11,0)))</f>
        <v>65</v>
      </c>
      <c r="H3453" s="1" t="str">
        <f t="shared" si="645"/>
        <v>Cooling</v>
      </c>
      <c r="I3453" s="1">
        <f ca="1">OFFSET(IF($H3453="Cooling",Customer!$C$25,Customer!$C$52),E3453,D3453)</f>
        <v>72</v>
      </c>
      <c r="J3453" s="1">
        <f ca="1">OFFSET(IF($H3453="Cooling",Customer!$L$25,Customer!$L$52),$E3453,$D3453)</f>
        <v>77</v>
      </c>
      <c r="K3453" s="16">
        <f t="shared" ca="1" si="639"/>
        <v>0</v>
      </c>
      <c r="L3453" s="16">
        <f t="shared" ca="1" si="640"/>
        <v>0</v>
      </c>
      <c r="M3453" s="17">
        <f t="shared" si="646"/>
        <v>0</v>
      </c>
      <c r="N3453" s="17">
        <f t="shared" si="647"/>
        <v>0</v>
      </c>
      <c r="O3453" s="4"/>
      <c r="P3453" s="4">
        <v>70</v>
      </c>
      <c r="Q3453" s="4">
        <v>54</v>
      </c>
      <c r="R3453" s="4">
        <v>70</v>
      </c>
      <c r="S3453" s="4">
        <v>61</v>
      </c>
      <c r="T3453" s="4">
        <v>64</v>
      </c>
      <c r="U3453" s="4">
        <v>70</v>
      </c>
      <c r="V3453" s="13">
        <v>65</v>
      </c>
      <c r="W3453" s="4">
        <v>65</v>
      </c>
      <c r="X3453" s="4">
        <v>69</v>
      </c>
      <c r="Y3453">
        <f t="shared" ca="1" si="648"/>
        <v>0</v>
      </c>
      <c r="Z3453">
        <f t="shared" ca="1" si="649"/>
        <v>0</v>
      </c>
    </row>
    <row r="3454" spans="2:26" x14ac:dyDescent="0.25">
      <c r="B3454" s="11">
        <f t="shared" si="650"/>
        <v>44705.416666658319</v>
      </c>
      <c r="C3454" s="1">
        <f t="shared" si="641"/>
        <v>5</v>
      </c>
      <c r="D3454" s="1">
        <f t="shared" si="642"/>
        <v>2</v>
      </c>
      <c r="E3454" s="12">
        <f t="shared" si="643"/>
        <v>11</v>
      </c>
      <c r="F3454" s="124" t="str">
        <f t="shared" si="644"/>
        <v>0</v>
      </c>
      <c r="G3454" s="1">
        <f ca="1">(OFFSET(O3454,0,MATCH(Customer!$J$6,'CDH &amp; HDH'!$P$11:$X$11,0)))</f>
        <v>66</v>
      </c>
      <c r="H3454" s="1" t="str">
        <f t="shared" si="645"/>
        <v>Cooling</v>
      </c>
      <c r="I3454" s="1">
        <f ca="1">OFFSET(IF($H3454="Cooling",Customer!$C$25,Customer!$C$52),E3454,D3454)</f>
        <v>72</v>
      </c>
      <c r="J3454" s="1">
        <f ca="1">OFFSET(IF($H3454="Cooling",Customer!$L$25,Customer!$L$52),$E3454,$D3454)</f>
        <v>77</v>
      </c>
      <c r="K3454" s="16">
        <f t="shared" ca="1" si="639"/>
        <v>0</v>
      </c>
      <c r="L3454" s="16">
        <f t="shared" ca="1" si="640"/>
        <v>0</v>
      </c>
      <c r="M3454" s="17">
        <f t="shared" si="646"/>
        <v>0</v>
      </c>
      <c r="N3454" s="17">
        <f t="shared" si="647"/>
        <v>0</v>
      </c>
      <c r="O3454" s="4"/>
      <c r="P3454" s="4">
        <v>71</v>
      </c>
      <c r="Q3454" s="4">
        <v>51</v>
      </c>
      <c r="R3454" s="4">
        <v>72</v>
      </c>
      <c r="S3454" s="4">
        <v>62</v>
      </c>
      <c r="T3454" s="4">
        <v>68</v>
      </c>
      <c r="U3454" s="4">
        <v>72</v>
      </c>
      <c r="V3454" s="13">
        <v>66</v>
      </c>
      <c r="W3454" s="4">
        <v>62</v>
      </c>
      <c r="X3454" s="4">
        <v>72</v>
      </c>
      <c r="Y3454">
        <f t="shared" ca="1" si="648"/>
        <v>0</v>
      </c>
      <c r="Z3454">
        <f t="shared" ca="1" si="649"/>
        <v>0</v>
      </c>
    </row>
    <row r="3455" spans="2:26" x14ac:dyDescent="0.25">
      <c r="B3455" s="11">
        <f t="shared" si="650"/>
        <v>44705.458333324983</v>
      </c>
      <c r="C3455" s="1">
        <f t="shared" si="641"/>
        <v>5</v>
      </c>
      <c r="D3455" s="1">
        <f t="shared" si="642"/>
        <v>2</v>
      </c>
      <c r="E3455" s="12">
        <f t="shared" si="643"/>
        <v>12</v>
      </c>
      <c r="F3455" s="124" t="str">
        <f t="shared" si="644"/>
        <v>0</v>
      </c>
      <c r="G3455" s="1">
        <f ca="1">(OFFSET(O3455,0,MATCH(Customer!$J$6,'CDH &amp; HDH'!$P$11:$X$11,0)))</f>
        <v>67</v>
      </c>
      <c r="H3455" s="1" t="str">
        <f t="shared" si="645"/>
        <v>Cooling</v>
      </c>
      <c r="I3455" s="1">
        <f ca="1">OFFSET(IF($H3455="Cooling",Customer!$C$25,Customer!$C$52),E3455,D3455)</f>
        <v>72</v>
      </c>
      <c r="J3455" s="1">
        <f ca="1">OFFSET(IF($H3455="Cooling",Customer!$L$25,Customer!$L$52),$E3455,$D3455)</f>
        <v>77</v>
      </c>
      <c r="K3455" s="16">
        <f t="shared" ca="1" si="639"/>
        <v>0</v>
      </c>
      <c r="L3455" s="16">
        <f t="shared" ca="1" si="640"/>
        <v>0</v>
      </c>
      <c r="M3455" s="17">
        <f t="shared" si="646"/>
        <v>0</v>
      </c>
      <c r="N3455" s="17">
        <f t="shared" si="647"/>
        <v>0</v>
      </c>
      <c r="O3455" s="4"/>
      <c r="P3455" s="4">
        <v>72</v>
      </c>
      <c r="Q3455" s="4">
        <v>52</v>
      </c>
      <c r="R3455" s="4">
        <v>73</v>
      </c>
      <c r="S3455" s="4">
        <v>64</v>
      </c>
      <c r="T3455" s="4">
        <v>70</v>
      </c>
      <c r="U3455" s="4">
        <v>72</v>
      </c>
      <c r="V3455" s="13">
        <v>67</v>
      </c>
      <c r="W3455" s="4">
        <v>63</v>
      </c>
      <c r="X3455" s="4">
        <v>71</v>
      </c>
      <c r="Y3455">
        <f t="shared" ca="1" si="648"/>
        <v>0</v>
      </c>
      <c r="Z3455">
        <f t="shared" ca="1" si="649"/>
        <v>0</v>
      </c>
    </row>
    <row r="3456" spans="2:26" x14ac:dyDescent="0.25">
      <c r="B3456" s="11">
        <f t="shared" si="650"/>
        <v>44705.499999991647</v>
      </c>
      <c r="C3456" s="1">
        <f t="shared" si="641"/>
        <v>5</v>
      </c>
      <c r="D3456" s="1">
        <f t="shared" si="642"/>
        <v>2</v>
      </c>
      <c r="E3456" s="12">
        <f t="shared" si="643"/>
        <v>13</v>
      </c>
      <c r="F3456" s="124" t="str">
        <f t="shared" si="644"/>
        <v>0</v>
      </c>
      <c r="G3456" s="1">
        <f ca="1">(OFFSET(O3456,0,MATCH(Customer!$J$6,'CDH &amp; HDH'!$P$11:$X$11,0)))</f>
        <v>65</v>
      </c>
      <c r="H3456" s="1" t="str">
        <f t="shared" si="645"/>
        <v>Cooling</v>
      </c>
      <c r="I3456" s="1">
        <f ca="1">OFFSET(IF($H3456="Cooling",Customer!$C$25,Customer!$C$52),E3456,D3456)</f>
        <v>72</v>
      </c>
      <c r="J3456" s="1">
        <f ca="1">OFFSET(IF($H3456="Cooling",Customer!$L$25,Customer!$L$52),$E3456,$D3456)</f>
        <v>77</v>
      </c>
      <c r="K3456" s="16">
        <f t="shared" ca="1" si="639"/>
        <v>0</v>
      </c>
      <c r="L3456" s="16">
        <f t="shared" ca="1" si="640"/>
        <v>0</v>
      </c>
      <c r="M3456" s="17">
        <f t="shared" si="646"/>
        <v>0</v>
      </c>
      <c r="N3456" s="17">
        <f t="shared" si="647"/>
        <v>0</v>
      </c>
      <c r="O3456" s="4"/>
      <c r="P3456" s="4">
        <v>74</v>
      </c>
      <c r="Q3456" s="4">
        <v>55</v>
      </c>
      <c r="R3456" s="4">
        <v>75</v>
      </c>
      <c r="S3456" s="4">
        <v>64</v>
      </c>
      <c r="T3456" s="4">
        <v>70</v>
      </c>
      <c r="U3456" s="4">
        <v>74</v>
      </c>
      <c r="V3456" s="13">
        <v>65</v>
      </c>
      <c r="W3456" s="4">
        <v>66</v>
      </c>
      <c r="X3456" s="4">
        <v>73</v>
      </c>
      <c r="Y3456">
        <f t="shared" ca="1" si="648"/>
        <v>0</v>
      </c>
      <c r="Z3456">
        <f t="shared" ca="1" si="649"/>
        <v>0</v>
      </c>
    </row>
    <row r="3457" spans="2:26" x14ac:dyDescent="0.25">
      <c r="B3457" s="11">
        <f t="shared" si="650"/>
        <v>44705.541666658311</v>
      </c>
      <c r="C3457" s="1">
        <f t="shared" si="641"/>
        <v>5</v>
      </c>
      <c r="D3457" s="1">
        <f t="shared" si="642"/>
        <v>2</v>
      </c>
      <c r="E3457" s="12">
        <f t="shared" si="643"/>
        <v>14</v>
      </c>
      <c r="F3457" s="124" t="str">
        <f t="shared" si="644"/>
        <v>0</v>
      </c>
      <c r="G3457" s="1">
        <f ca="1">(OFFSET(O3457,0,MATCH(Customer!$J$6,'CDH &amp; HDH'!$P$11:$X$11,0)))</f>
        <v>63</v>
      </c>
      <c r="H3457" s="1" t="str">
        <f t="shared" si="645"/>
        <v>Cooling</v>
      </c>
      <c r="I3457" s="1">
        <f ca="1">OFFSET(IF($H3457="Cooling",Customer!$C$25,Customer!$C$52),E3457,D3457)</f>
        <v>72</v>
      </c>
      <c r="J3457" s="1">
        <f ca="1">OFFSET(IF($H3457="Cooling",Customer!$L$25,Customer!$L$52),$E3457,$D3457)</f>
        <v>77</v>
      </c>
      <c r="K3457" s="16">
        <f t="shared" ca="1" si="639"/>
        <v>0</v>
      </c>
      <c r="L3457" s="16">
        <f t="shared" ca="1" si="640"/>
        <v>0</v>
      </c>
      <c r="M3457" s="17">
        <f t="shared" si="646"/>
        <v>0</v>
      </c>
      <c r="N3457" s="17">
        <f t="shared" si="647"/>
        <v>0</v>
      </c>
      <c r="O3457" s="4"/>
      <c r="P3457" s="4">
        <v>73</v>
      </c>
      <c r="Q3457" s="4">
        <v>58</v>
      </c>
      <c r="R3457" s="4">
        <v>75</v>
      </c>
      <c r="S3457" s="4">
        <v>65</v>
      </c>
      <c r="T3457" s="4">
        <v>70</v>
      </c>
      <c r="U3457" s="4">
        <v>77</v>
      </c>
      <c r="V3457" s="13">
        <v>63</v>
      </c>
      <c r="W3457" s="4">
        <v>65</v>
      </c>
      <c r="X3457" s="4">
        <v>77</v>
      </c>
      <c r="Y3457">
        <f t="shared" ca="1" si="648"/>
        <v>0</v>
      </c>
      <c r="Z3457">
        <f t="shared" ca="1" si="649"/>
        <v>0</v>
      </c>
    </row>
    <row r="3458" spans="2:26" x14ac:dyDescent="0.25">
      <c r="B3458" s="11">
        <f t="shared" si="650"/>
        <v>44705.583333324976</v>
      </c>
      <c r="C3458" s="1">
        <f t="shared" si="641"/>
        <v>5</v>
      </c>
      <c r="D3458" s="1">
        <f t="shared" si="642"/>
        <v>2</v>
      </c>
      <c r="E3458" s="12">
        <f t="shared" si="643"/>
        <v>15</v>
      </c>
      <c r="F3458" s="124" t="str">
        <f t="shared" si="644"/>
        <v>0</v>
      </c>
      <c r="G3458" s="1">
        <f ca="1">(OFFSET(O3458,0,MATCH(Customer!$J$6,'CDH &amp; HDH'!$P$11:$X$11,0)))</f>
        <v>64</v>
      </c>
      <c r="H3458" s="1" t="str">
        <f t="shared" si="645"/>
        <v>Cooling</v>
      </c>
      <c r="I3458" s="1">
        <f ca="1">OFFSET(IF($H3458="Cooling",Customer!$C$25,Customer!$C$52),E3458,D3458)</f>
        <v>72</v>
      </c>
      <c r="J3458" s="1">
        <f ca="1">OFFSET(IF($H3458="Cooling",Customer!$L$25,Customer!$L$52),$E3458,$D3458)</f>
        <v>77</v>
      </c>
      <c r="K3458" s="16">
        <f t="shared" ca="1" si="639"/>
        <v>0</v>
      </c>
      <c r="L3458" s="16">
        <f t="shared" ca="1" si="640"/>
        <v>0</v>
      </c>
      <c r="M3458" s="17">
        <f t="shared" si="646"/>
        <v>0</v>
      </c>
      <c r="N3458" s="17">
        <f t="shared" si="647"/>
        <v>0</v>
      </c>
      <c r="O3458" s="4"/>
      <c r="P3458" s="4">
        <v>75</v>
      </c>
      <c r="Q3458" s="4">
        <v>57</v>
      </c>
      <c r="R3458" s="4">
        <v>75</v>
      </c>
      <c r="S3458" s="4">
        <v>63</v>
      </c>
      <c r="T3458" s="4">
        <v>71</v>
      </c>
      <c r="U3458" s="4">
        <v>77</v>
      </c>
      <c r="V3458" s="13">
        <v>64</v>
      </c>
      <c r="W3458" s="4">
        <v>65</v>
      </c>
      <c r="X3458" s="4">
        <v>74</v>
      </c>
      <c r="Y3458">
        <f t="shared" ca="1" si="648"/>
        <v>0</v>
      </c>
      <c r="Z3458">
        <f t="shared" ca="1" si="649"/>
        <v>0</v>
      </c>
    </row>
    <row r="3459" spans="2:26" x14ac:dyDescent="0.25">
      <c r="B3459" s="11">
        <f t="shared" si="650"/>
        <v>44705.62499999164</v>
      </c>
      <c r="C3459" s="1">
        <f t="shared" si="641"/>
        <v>5</v>
      </c>
      <c r="D3459" s="1">
        <f t="shared" si="642"/>
        <v>2</v>
      </c>
      <c r="E3459" s="12">
        <f t="shared" si="643"/>
        <v>16</v>
      </c>
      <c r="F3459" s="124" t="str">
        <f t="shared" si="644"/>
        <v>0</v>
      </c>
      <c r="G3459" s="1">
        <f ca="1">(OFFSET(O3459,0,MATCH(Customer!$J$6,'CDH &amp; HDH'!$P$11:$X$11,0)))</f>
        <v>63</v>
      </c>
      <c r="H3459" s="1" t="str">
        <f t="shared" si="645"/>
        <v>Cooling</v>
      </c>
      <c r="I3459" s="1">
        <f ca="1">OFFSET(IF($H3459="Cooling",Customer!$C$25,Customer!$C$52),E3459,D3459)</f>
        <v>72</v>
      </c>
      <c r="J3459" s="1">
        <f ca="1">OFFSET(IF($H3459="Cooling",Customer!$L$25,Customer!$L$52),$E3459,$D3459)</f>
        <v>77</v>
      </c>
      <c r="K3459" s="16">
        <f t="shared" ca="1" si="639"/>
        <v>0</v>
      </c>
      <c r="L3459" s="16">
        <f t="shared" ca="1" si="640"/>
        <v>0</v>
      </c>
      <c r="M3459" s="17">
        <f t="shared" si="646"/>
        <v>0</v>
      </c>
      <c r="N3459" s="17">
        <f t="shared" si="647"/>
        <v>0</v>
      </c>
      <c r="O3459" s="4"/>
      <c r="P3459" s="4">
        <v>75</v>
      </c>
      <c r="Q3459" s="4">
        <v>57</v>
      </c>
      <c r="R3459" s="4">
        <v>75</v>
      </c>
      <c r="S3459" s="4">
        <v>63</v>
      </c>
      <c r="T3459" s="4">
        <v>71</v>
      </c>
      <c r="U3459" s="4">
        <v>75</v>
      </c>
      <c r="V3459" s="13">
        <v>63</v>
      </c>
      <c r="W3459" s="4">
        <v>65</v>
      </c>
      <c r="X3459" s="4">
        <v>78</v>
      </c>
      <c r="Y3459">
        <f t="shared" ca="1" si="648"/>
        <v>0</v>
      </c>
      <c r="Z3459">
        <f t="shared" ca="1" si="649"/>
        <v>0</v>
      </c>
    </row>
    <row r="3460" spans="2:26" x14ac:dyDescent="0.25">
      <c r="B3460" s="11">
        <f t="shared" si="650"/>
        <v>44705.666666658304</v>
      </c>
      <c r="C3460" s="1">
        <f t="shared" si="641"/>
        <v>5</v>
      </c>
      <c r="D3460" s="1">
        <f t="shared" si="642"/>
        <v>2</v>
      </c>
      <c r="E3460" s="12">
        <f t="shared" si="643"/>
        <v>17</v>
      </c>
      <c r="F3460" s="124" t="str">
        <f t="shared" si="644"/>
        <v>0</v>
      </c>
      <c r="G3460" s="1">
        <f ca="1">(OFFSET(O3460,0,MATCH(Customer!$J$6,'CDH &amp; HDH'!$P$11:$X$11,0)))</f>
        <v>60</v>
      </c>
      <c r="H3460" s="1" t="str">
        <f t="shared" si="645"/>
        <v>Cooling</v>
      </c>
      <c r="I3460" s="1">
        <f ca="1">OFFSET(IF($H3460="Cooling",Customer!$C$25,Customer!$C$52),E3460,D3460)</f>
        <v>72</v>
      </c>
      <c r="J3460" s="1">
        <f ca="1">OFFSET(IF($H3460="Cooling",Customer!$L$25,Customer!$L$52),$E3460,$D3460)</f>
        <v>77</v>
      </c>
      <c r="K3460" s="16">
        <f t="shared" ca="1" si="639"/>
        <v>0</v>
      </c>
      <c r="L3460" s="16">
        <f t="shared" ca="1" si="640"/>
        <v>0</v>
      </c>
      <c r="M3460" s="17">
        <f t="shared" si="646"/>
        <v>0</v>
      </c>
      <c r="N3460" s="17">
        <f t="shared" si="647"/>
        <v>0</v>
      </c>
      <c r="O3460" s="4"/>
      <c r="P3460" s="4">
        <v>74</v>
      </c>
      <c r="Q3460" s="4">
        <v>54</v>
      </c>
      <c r="R3460" s="4">
        <v>73</v>
      </c>
      <c r="S3460" s="4">
        <v>65</v>
      </c>
      <c r="T3460" s="4">
        <v>72</v>
      </c>
      <c r="U3460" s="4">
        <v>76</v>
      </c>
      <c r="V3460" s="13">
        <v>60</v>
      </c>
      <c r="W3460" s="4">
        <v>66</v>
      </c>
      <c r="X3460" s="4">
        <v>65</v>
      </c>
      <c r="Y3460">
        <f t="shared" ca="1" si="648"/>
        <v>0</v>
      </c>
      <c r="Z3460">
        <f t="shared" ca="1" si="649"/>
        <v>0</v>
      </c>
    </row>
    <row r="3461" spans="2:26" x14ac:dyDescent="0.25">
      <c r="B3461" s="11">
        <f t="shared" si="650"/>
        <v>44705.708333324968</v>
      </c>
      <c r="C3461" s="1">
        <f t="shared" si="641"/>
        <v>5</v>
      </c>
      <c r="D3461" s="1">
        <f t="shared" si="642"/>
        <v>2</v>
      </c>
      <c r="E3461" s="12">
        <f t="shared" si="643"/>
        <v>18</v>
      </c>
      <c r="F3461" s="124" t="str">
        <f t="shared" si="644"/>
        <v>0</v>
      </c>
      <c r="G3461" s="1">
        <f ca="1">(OFFSET(O3461,0,MATCH(Customer!$J$6,'CDH &amp; HDH'!$P$11:$X$11,0)))</f>
        <v>59</v>
      </c>
      <c r="H3461" s="1" t="str">
        <f t="shared" si="645"/>
        <v>Cooling</v>
      </c>
      <c r="I3461" s="1">
        <f ca="1">OFFSET(IF($H3461="Cooling",Customer!$C$25,Customer!$C$52),E3461,D3461)</f>
        <v>72</v>
      </c>
      <c r="J3461" s="1">
        <f ca="1">OFFSET(IF($H3461="Cooling",Customer!$L$25,Customer!$L$52),$E3461,$D3461)</f>
        <v>77</v>
      </c>
      <c r="K3461" s="16">
        <f t="shared" ca="1" si="639"/>
        <v>0</v>
      </c>
      <c r="L3461" s="16">
        <f t="shared" ca="1" si="640"/>
        <v>0</v>
      </c>
      <c r="M3461" s="17">
        <f t="shared" si="646"/>
        <v>0</v>
      </c>
      <c r="N3461" s="17">
        <f t="shared" si="647"/>
        <v>0</v>
      </c>
      <c r="O3461" s="4"/>
      <c r="P3461" s="4">
        <v>73</v>
      </c>
      <c r="Q3461" s="4">
        <v>53</v>
      </c>
      <c r="R3461" s="4">
        <v>72</v>
      </c>
      <c r="S3461" s="4">
        <v>64</v>
      </c>
      <c r="T3461" s="4">
        <v>70</v>
      </c>
      <c r="U3461" s="4">
        <v>74</v>
      </c>
      <c r="V3461" s="13">
        <v>59</v>
      </c>
      <c r="W3461" s="4">
        <v>64</v>
      </c>
      <c r="X3461" s="4">
        <v>64</v>
      </c>
      <c r="Y3461">
        <f t="shared" ca="1" si="648"/>
        <v>0</v>
      </c>
      <c r="Z3461">
        <f t="shared" ca="1" si="649"/>
        <v>0</v>
      </c>
    </row>
    <row r="3462" spans="2:26" x14ac:dyDescent="0.25">
      <c r="B3462" s="11">
        <f t="shared" si="650"/>
        <v>44705.749999991633</v>
      </c>
      <c r="C3462" s="1">
        <f t="shared" si="641"/>
        <v>5</v>
      </c>
      <c r="D3462" s="1">
        <f t="shared" si="642"/>
        <v>2</v>
      </c>
      <c r="E3462" s="12">
        <f t="shared" si="643"/>
        <v>19</v>
      </c>
      <c r="F3462" s="124" t="str">
        <f t="shared" si="644"/>
        <v>0</v>
      </c>
      <c r="G3462" s="1">
        <f ca="1">(OFFSET(O3462,0,MATCH(Customer!$J$6,'CDH &amp; HDH'!$P$11:$X$11,0)))</f>
        <v>57</v>
      </c>
      <c r="H3462" s="1" t="str">
        <f t="shared" si="645"/>
        <v>Cooling</v>
      </c>
      <c r="I3462" s="1">
        <f ca="1">OFFSET(IF($H3462="Cooling",Customer!$C$25,Customer!$C$52),E3462,D3462)</f>
        <v>78</v>
      </c>
      <c r="J3462" s="1">
        <f ca="1">OFFSET(IF($H3462="Cooling",Customer!$L$25,Customer!$L$52),$E3462,$D3462)</f>
        <v>80</v>
      </c>
      <c r="K3462" s="16">
        <f t="shared" ca="1" si="639"/>
        <v>0</v>
      </c>
      <c r="L3462" s="16">
        <f t="shared" ca="1" si="640"/>
        <v>0</v>
      </c>
      <c r="M3462" s="17">
        <f t="shared" si="646"/>
        <v>0</v>
      </c>
      <c r="N3462" s="17">
        <f t="shared" si="647"/>
        <v>0</v>
      </c>
      <c r="O3462" s="4"/>
      <c r="P3462" s="4">
        <v>69</v>
      </c>
      <c r="Q3462" s="4">
        <v>52</v>
      </c>
      <c r="R3462" s="4">
        <v>70</v>
      </c>
      <c r="S3462" s="4">
        <v>62</v>
      </c>
      <c r="T3462" s="4">
        <v>67</v>
      </c>
      <c r="U3462" s="4">
        <v>71</v>
      </c>
      <c r="V3462" s="13">
        <v>57</v>
      </c>
      <c r="W3462" s="4">
        <v>62</v>
      </c>
      <c r="X3462" s="4">
        <v>63</v>
      </c>
      <c r="Y3462">
        <f t="shared" ca="1" si="648"/>
        <v>0</v>
      </c>
      <c r="Z3462">
        <f t="shared" ca="1" si="649"/>
        <v>0</v>
      </c>
    </row>
    <row r="3463" spans="2:26" x14ac:dyDescent="0.25">
      <c r="B3463" s="11">
        <f t="shared" si="650"/>
        <v>44705.791666658297</v>
      </c>
      <c r="C3463" s="1">
        <f t="shared" si="641"/>
        <v>5</v>
      </c>
      <c r="D3463" s="1">
        <f t="shared" si="642"/>
        <v>2</v>
      </c>
      <c r="E3463" s="12">
        <f t="shared" si="643"/>
        <v>20</v>
      </c>
      <c r="F3463" s="124" t="str">
        <f t="shared" si="644"/>
        <v>0</v>
      </c>
      <c r="G3463" s="1">
        <f ca="1">(OFFSET(O3463,0,MATCH(Customer!$J$6,'CDH &amp; HDH'!$P$11:$X$11,0)))</f>
        <v>57</v>
      </c>
      <c r="H3463" s="1" t="str">
        <f t="shared" si="645"/>
        <v>Cooling</v>
      </c>
      <c r="I3463" s="1">
        <f ca="1">OFFSET(IF($H3463="Cooling",Customer!$C$25,Customer!$C$52),E3463,D3463)</f>
        <v>78</v>
      </c>
      <c r="J3463" s="1">
        <f ca="1">OFFSET(IF($H3463="Cooling",Customer!$L$25,Customer!$L$52),$E3463,$D3463)</f>
        <v>80</v>
      </c>
      <c r="K3463" s="16">
        <f t="shared" ca="1" si="639"/>
        <v>0</v>
      </c>
      <c r="L3463" s="16">
        <f t="shared" ca="1" si="640"/>
        <v>0</v>
      </c>
      <c r="M3463" s="17">
        <f t="shared" si="646"/>
        <v>0</v>
      </c>
      <c r="N3463" s="17">
        <f t="shared" si="647"/>
        <v>0</v>
      </c>
      <c r="O3463" s="4"/>
      <c r="P3463" s="4">
        <v>67</v>
      </c>
      <c r="Q3463" s="4">
        <v>52</v>
      </c>
      <c r="R3463" s="4">
        <v>67</v>
      </c>
      <c r="S3463" s="4">
        <v>59</v>
      </c>
      <c r="T3463" s="4">
        <v>64</v>
      </c>
      <c r="U3463" s="4">
        <v>68</v>
      </c>
      <c r="V3463" s="13">
        <v>57</v>
      </c>
      <c r="W3463" s="4">
        <v>60</v>
      </c>
      <c r="X3463" s="4">
        <v>61</v>
      </c>
      <c r="Y3463">
        <f t="shared" ca="1" si="648"/>
        <v>0</v>
      </c>
      <c r="Z3463">
        <f t="shared" ca="1" si="649"/>
        <v>0</v>
      </c>
    </row>
    <row r="3464" spans="2:26" x14ac:dyDescent="0.25">
      <c r="B3464" s="11">
        <f t="shared" si="650"/>
        <v>44705.833333324961</v>
      </c>
      <c r="C3464" s="1">
        <f t="shared" si="641"/>
        <v>5</v>
      </c>
      <c r="D3464" s="1">
        <f t="shared" si="642"/>
        <v>2</v>
      </c>
      <c r="E3464" s="12">
        <f t="shared" si="643"/>
        <v>21</v>
      </c>
      <c r="F3464" s="124" t="str">
        <f t="shared" si="644"/>
        <v>0</v>
      </c>
      <c r="G3464" s="1">
        <f ca="1">(OFFSET(O3464,0,MATCH(Customer!$J$6,'CDH &amp; HDH'!$P$11:$X$11,0)))</f>
        <v>57</v>
      </c>
      <c r="H3464" s="1" t="str">
        <f t="shared" si="645"/>
        <v>Cooling</v>
      </c>
      <c r="I3464" s="1">
        <f ca="1">OFFSET(IF($H3464="Cooling",Customer!$C$25,Customer!$C$52),E3464,D3464)</f>
        <v>78</v>
      </c>
      <c r="J3464" s="1">
        <f ca="1">OFFSET(IF($H3464="Cooling",Customer!$L$25,Customer!$L$52),$E3464,$D3464)</f>
        <v>80</v>
      </c>
      <c r="K3464" s="16">
        <f t="shared" ca="1" si="639"/>
        <v>0</v>
      </c>
      <c r="L3464" s="16">
        <f t="shared" ca="1" si="640"/>
        <v>0</v>
      </c>
      <c r="M3464" s="17">
        <f t="shared" si="646"/>
        <v>0</v>
      </c>
      <c r="N3464" s="17">
        <f t="shared" si="647"/>
        <v>0</v>
      </c>
      <c r="O3464" s="4"/>
      <c r="P3464" s="4">
        <v>64</v>
      </c>
      <c r="Q3464" s="4">
        <v>52</v>
      </c>
      <c r="R3464" s="4">
        <v>64</v>
      </c>
      <c r="S3464" s="4">
        <v>58</v>
      </c>
      <c r="T3464" s="4">
        <v>64</v>
      </c>
      <c r="U3464" s="4">
        <v>66</v>
      </c>
      <c r="V3464" s="13">
        <v>57</v>
      </c>
      <c r="W3464" s="4">
        <v>57</v>
      </c>
      <c r="X3464" s="4">
        <v>57</v>
      </c>
      <c r="Y3464">
        <f t="shared" ca="1" si="648"/>
        <v>0</v>
      </c>
      <c r="Z3464">
        <f t="shared" ca="1" si="649"/>
        <v>0</v>
      </c>
    </row>
    <row r="3465" spans="2:26" x14ac:dyDescent="0.25">
      <c r="B3465" s="11">
        <f t="shared" si="650"/>
        <v>44705.874999991625</v>
      </c>
      <c r="C3465" s="1">
        <f t="shared" si="641"/>
        <v>5</v>
      </c>
      <c r="D3465" s="1">
        <f t="shared" si="642"/>
        <v>2</v>
      </c>
      <c r="E3465" s="12">
        <f t="shared" si="643"/>
        <v>22</v>
      </c>
      <c r="F3465" s="124" t="str">
        <f t="shared" si="644"/>
        <v>0</v>
      </c>
      <c r="G3465" s="1">
        <f ca="1">(OFFSET(O3465,0,MATCH(Customer!$J$6,'CDH &amp; HDH'!$P$11:$X$11,0)))</f>
        <v>57</v>
      </c>
      <c r="H3465" s="1" t="str">
        <f t="shared" si="645"/>
        <v>Cooling</v>
      </c>
      <c r="I3465" s="1">
        <f ca="1">OFFSET(IF($H3465="Cooling",Customer!$C$25,Customer!$C$52),E3465,D3465)</f>
        <v>78</v>
      </c>
      <c r="J3465" s="1">
        <f ca="1">OFFSET(IF($H3465="Cooling",Customer!$L$25,Customer!$L$52),$E3465,$D3465)</f>
        <v>80</v>
      </c>
      <c r="K3465" s="16">
        <f t="shared" ca="1" si="639"/>
        <v>0</v>
      </c>
      <c r="L3465" s="16">
        <f t="shared" ca="1" si="640"/>
        <v>0</v>
      </c>
      <c r="M3465" s="17">
        <f t="shared" si="646"/>
        <v>0</v>
      </c>
      <c r="N3465" s="17">
        <f t="shared" si="647"/>
        <v>0</v>
      </c>
      <c r="O3465" s="4"/>
      <c r="P3465" s="4">
        <v>62</v>
      </c>
      <c r="Q3465" s="4">
        <v>51</v>
      </c>
      <c r="R3465" s="4">
        <v>61</v>
      </c>
      <c r="S3465" s="4">
        <v>56</v>
      </c>
      <c r="T3465" s="4">
        <v>60</v>
      </c>
      <c r="U3465" s="4">
        <v>63</v>
      </c>
      <c r="V3465" s="13">
        <v>57</v>
      </c>
      <c r="W3465" s="4">
        <v>56</v>
      </c>
      <c r="X3465" s="4">
        <v>57</v>
      </c>
      <c r="Y3465">
        <f t="shared" ca="1" si="648"/>
        <v>0</v>
      </c>
      <c r="Z3465">
        <f t="shared" ca="1" si="649"/>
        <v>0</v>
      </c>
    </row>
    <row r="3466" spans="2:26" x14ac:dyDescent="0.25">
      <c r="B3466" s="11">
        <f t="shared" si="650"/>
        <v>44705.91666665829</v>
      </c>
      <c r="C3466" s="1">
        <f t="shared" si="641"/>
        <v>5</v>
      </c>
      <c r="D3466" s="1">
        <f t="shared" si="642"/>
        <v>2</v>
      </c>
      <c r="E3466" s="12">
        <f t="shared" si="643"/>
        <v>23</v>
      </c>
      <c r="F3466" s="124" t="str">
        <f t="shared" si="644"/>
        <v>0</v>
      </c>
      <c r="G3466" s="1">
        <f ca="1">(OFFSET(O3466,0,MATCH(Customer!$J$6,'CDH &amp; HDH'!$P$11:$X$11,0)))</f>
        <v>56</v>
      </c>
      <c r="H3466" s="1" t="str">
        <f t="shared" si="645"/>
        <v>Cooling</v>
      </c>
      <c r="I3466" s="1">
        <f ca="1">OFFSET(IF($H3466="Cooling",Customer!$C$25,Customer!$C$52),E3466,D3466)</f>
        <v>78</v>
      </c>
      <c r="J3466" s="1">
        <f ca="1">OFFSET(IF($H3466="Cooling",Customer!$L$25,Customer!$L$52),$E3466,$D3466)</f>
        <v>80</v>
      </c>
      <c r="K3466" s="16">
        <f t="shared" ca="1" si="639"/>
        <v>0</v>
      </c>
      <c r="L3466" s="16">
        <f t="shared" ca="1" si="640"/>
        <v>0</v>
      </c>
      <c r="M3466" s="17">
        <f t="shared" si="646"/>
        <v>0</v>
      </c>
      <c r="N3466" s="17">
        <f t="shared" si="647"/>
        <v>0</v>
      </c>
      <c r="O3466" s="4"/>
      <c r="P3466" s="4">
        <v>61</v>
      </c>
      <c r="Q3466" s="4">
        <v>51</v>
      </c>
      <c r="R3466" s="4">
        <v>59</v>
      </c>
      <c r="S3466" s="4">
        <v>54</v>
      </c>
      <c r="T3466" s="4">
        <v>59</v>
      </c>
      <c r="U3466" s="4">
        <v>62</v>
      </c>
      <c r="V3466" s="13">
        <v>56</v>
      </c>
      <c r="W3466" s="4">
        <v>54</v>
      </c>
      <c r="X3466" s="4">
        <v>56</v>
      </c>
      <c r="Y3466">
        <f t="shared" ca="1" si="648"/>
        <v>0</v>
      </c>
      <c r="Z3466">
        <f t="shared" ca="1" si="649"/>
        <v>0</v>
      </c>
    </row>
    <row r="3467" spans="2:26" x14ac:dyDescent="0.25">
      <c r="B3467" s="11">
        <f t="shared" si="650"/>
        <v>44705.958333324954</v>
      </c>
      <c r="C3467" s="1">
        <f t="shared" si="641"/>
        <v>5</v>
      </c>
      <c r="D3467" s="1">
        <f t="shared" si="642"/>
        <v>2</v>
      </c>
      <c r="E3467" s="12">
        <f t="shared" si="643"/>
        <v>24</v>
      </c>
      <c r="F3467" s="124" t="str">
        <f t="shared" si="644"/>
        <v>0</v>
      </c>
      <c r="G3467" s="1">
        <f ca="1">(OFFSET(O3467,0,MATCH(Customer!$J$6,'CDH &amp; HDH'!$P$11:$X$11,0)))</f>
        <v>55</v>
      </c>
      <c r="H3467" s="1" t="str">
        <f t="shared" si="645"/>
        <v>Cooling</v>
      </c>
      <c r="I3467" s="1">
        <f ca="1">OFFSET(IF($H3467="Cooling",Customer!$C$25,Customer!$C$52),E3467,D3467)</f>
        <v>78</v>
      </c>
      <c r="J3467" s="1">
        <f ca="1">OFFSET(IF($H3467="Cooling",Customer!$L$25,Customer!$L$52),$E3467,$D3467)</f>
        <v>80</v>
      </c>
      <c r="K3467" s="16">
        <f t="shared" ca="1" si="639"/>
        <v>0</v>
      </c>
      <c r="L3467" s="16">
        <f t="shared" ca="1" si="640"/>
        <v>0</v>
      </c>
      <c r="M3467" s="17">
        <f t="shared" si="646"/>
        <v>0</v>
      </c>
      <c r="N3467" s="17">
        <f t="shared" si="647"/>
        <v>0</v>
      </c>
      <c r="O3467" s="4"/>
      <c r="P3467" s="4">
        <v>62</v>
      </c>
      <c r="Q3467" s="4">
        <v>51</v>
      </c>
      <c r="R3467" s="4">
        <v>58</v>
      </c>
      <c r="S3467" s="4">
        <v>52</v>
      </c>
      <c r="T3467" s="4">
        <v>55</v>
      </c>
      <c r="U3467" s="4">
        <v>61</v>
      </c>
      <c r="V3467" s="13">
        <v>55</v>
      </c>
      <c r="W3467" s="4">
        <v>53</v>
      </c>
      <c r="X3467" s="4">
        <v>56</v>
      </c>
      <c r="Y3467">
        <f t="shared" ca="1" si="648"/>
        <v>0</v>
      </c>
      <c r="Z3467">
        <f t="shared" ca="1" si="649"/>
        <v>0</v>
      </c>
    </row>
    <row r="3468" spans="2:26" x14ac:dyDescent="0.25">
      <c r="B3468" s="11">
        <f t="shared" si="650"/>
        <v>44705.999999991618</v>
      </c>
      <c r="C3468" s="1">
        <f t="shared" si="641"/>
        <v>5</v>
      </c>
      <c r="D3468" s="1">
        <f t="shared" si="642"/>
        <v>3</v>
      </c>
      <c r="E3468" s="12">
        <f t="shared" si="643"/>
        <v>1</v>
      </c>
      <c r="F3468" s="124" t="str">
        <f t="shared" si="644"/>
        <v>0</v>
      </c>
      <c r="G3468" s="1">
        <f ca="1">(OFFSET(O3468,0,MATCH(Customer!$J$6,'CDH &amp; HDH'!$P$11:$X$11,0)))</f>
        <v>54</v>
      </c>
      <c r="H3468" s="1" t="str">
        <f t="shared" si="645"/>
        <v>Cooling</v>
      </c>
      <c r="I3468" s="1">
        <f ca="1">OFFSET(IF($H3468="Cooling",Customer!$C$25,Customer!$C$52),E3468,D3468)</f>
        <v>78</v>
      </c>
      <c r="J3468" s="1">
        <f ca="1">OFFSET(IF($H3468="Cooling",Customer!$L$25,Customer!$L$52),$E3468,$D3468)</f>
        <v>80</v>
      </c>
      <c r="K3468" s="16">
        <f t="shared" ref="K3468:K3531" ca="1" si="651">IF($H3468="Heating",0,MAX(0,$G3468-I3468))</f>
        <v>0</v>
      </c>
      <c r="L3468" s="16">
        <f t="shared" ref="L3468:L3531" ca="1" si="652">IF($H3468="Heating",0,MAX(0,$G3468-J3468))</f>
        <v>0</v>
      </c>
      <c r="M3468" s="17">
        <f t="shared" si="646"/>
        <v>0</v>
      </c>
      <c r="N3468" s="17">
        <f t="shared" si="647"/>
        <v>0</v>
      </c>
      <c r="O3468" s="4"/>
      <c r="P3468" s="4">
        <v>62</v>
      </c>
      <c r="Q3468" s="4">
        <v>50</v>
      </c>
      <c r="R3468" s="4">
        <v>56</v>
      </c>
      <c r="S3468" s="4">
        <v>51</v>
      </c>
      <c r="T3468" s="4">
        <v>54</v>
      </c>
      <c r="U3468" s="4">
        <v>61</v>
      </c>
      <c r="V3468" s="13">
        <v>54</v>
      </c>
      <c r="W3468" s="4">
        <v>51</v>
      </c>
      <c r="X3468" s="4">
        <v>54</v>
      </c>
      <c r="Y3468">
        <f t="shared" ca="1" si="648"/>
        <v>0</v>
      </c>
      <c r="Z3468">
        <f t="shared" ca="1" si="649"/>
        <v>0</v>
      </c>
    </row>
    <row r="3469" spans="2:26" x14ac:dyDescent="0.25">
      <c r="B3469" s="11">
        <f t="shared" si="650"/>
        <v>44706.041666658282</v>
      </c>
      <c r="C3469" s="1">
        <f t="shared" ref="C3469:C3532" si="653">MONTH(B3469)</f>
        <v>5</v>
      </c>
      <c r="D3469" s="1">
        <f t="shared" ref="D3469:D3532" si="654">WEEKDAY(B3469,2)</f>
        <v>3</v>
      </c>
      <c r="E3469" s="12">
        <f t="shared" ref="E3469:E3532" si="655">HOUR(B3469)+1</f>
        <v>2</v>
      </c>
      <c r="F3469" s="124" t="str">
        <f t="shared" ref="F3469:F3532" si="656">IF(AND(C3469&gt;5,C3469&lt;9,D3469&lt;6,E3469&gt;14,E3469&lt;19),"1",IF(AND(OR(E3469=8,E3469=9,E3469=19,E3469=20),C3469&lt;3,D3469&lt;6),"1","0"))</f>
        <v>0</v>
      </c>
      <c r="G3469" s="1">
        <f ca="1">(OFFSET(O3469,0,MATCH(Customer!$J$6,'CDH &amp; HDH'!$P$11:$X$11,0)))</f>
        <v>54</v>
      </c>
      <c r="H3469" s="1" t="str">
        <f t="shared" ref="H3469:H3532" si="657">IF(AND(C3469&gt;=5,C3469&lt;=9),"Cooling","Heating")</f>
        <v>Cooling</v>
      </c>
      <c r="I3469" s="1">
        <f ca="1">OFFSET(IF($H3469="Cooling",Customer!$C$25,Customer!$C$52),E3469,D3469)</f>
        <v>78</v>
      </c>
      <c r="J3469" s="1">
        <f ca="1">OFFSET(IF($H3469="Cooling",Customer!$L$25,Customer!$L$52),$E3469,$D3469)</f>
        <v>80</v>
      </c>
      <c r="K3469" s="16">
        <f t="shared" ca="1" si="651"/>
        <v>0</v>
      </c>
      <c r="L3469" s="16">
        <f t="shared" ca="1" si="652"/>
        <v>0</v>
      </c>
      <c r="M3469" s="17">
        <f t="shared" ref="M3469:M3532" si="658">IF($H3469="Cooling",0,MAX(0,I3469-$G3469))</f>
        <v>0</v>
      </c>
      <c r="N3469" s="17">
        <f t="shared" ref="N3469:N3532" si="659">IF($H3469="Cooling",0,MAX(0,J3469-$G3469))</f>
        <v>0</v>
      </c>
      <c r="O3469" s="4"/>
      <c r="P3469" s="4">
        <v>60</v>
      </c>
      <c r="Q3469" s="4">
        <v>50</v>
      </c>
      <c r="R3469" s="4">
        <v>55</v>
      </c>
      <c r="S3469" s="4">
        <v>50</v>
      </c>
      <c r="T3469" s="4">
        <v>52</v>
      </c>
      <c r="U3469" s="4">
        <v>61</v>
      </c>
      <c r="V3469" s="13">
        <v>54</v>
      </c>
      <c r="W3469" s="4">
        <v>51</v>
      </c>
      <c r="X3469" s="4">
        <v>54</v>
      </c>
      <c r="Y3469">
        <f t="shared" ref="Y3469:Y3532" ca="1" si="660">1.08*400*K3469</f>
        <v>0</v>
      </c>
      <c r="Z3469">
        <f t="shared" ref="Z3469:Z3532" ca="1" si="661">1.08*400*L3469</f>
        <v>0</v>
      </c>
    </row>
    <row r="3470" spans="2:26" x14ac:dyDescent="0.25">
      <c r="B3470" s="11">
        <f t="shared" ref="B3470:B3533" si="662">B3469+1/24</f>
        <v>44706.083333324947</v>
      </c>
      <c r="C3470" s="1">
        <f t="shared" si="653"/>
        <v>5</v>
      </c>
      <c r="D3470" s="1">
        <f t="shared" si="654"/>
        <v>3</v>
      </c>
      <c r="E3470" s="12">
        <f t="shared" si="655"/>
        <v>3</v>
      </c>
      <c r="F3470" s="124" t="str">
        <f t="shared" si="656"/>
        <v>0</v>
      </c>
      <c r="G3470" s="1">
        <f ca="1">(OFFSET(O3470,0,MATCH(Customer!$J$6,'CDH &amp; HDH'!$P$11:$X$11,0)))</f>
        <v>54</v>
      </c>
      <c r="H3470" s="1" t="str">
        <f t="shared" si="657"/>
        <v>Cooling</v>
      </c>
      <c r="I3470" s="1">
        <f ca="1">OFFSET(IF($H3470="Cooling",Customer!$C$25,Customer!$C$52),E3470,D3470)</f>
        <v>78</v>
      </c>
      <c r="J3470" s="1">
        <f ca="1">OFFSET(IF($H3470="Cooling",Customer!$L$25,Customer!$L$52),$E3470,$D3470)</f>
        <v>80</v>
      </c>
      <c r="K3470" s="16">
        <f t="shared" ca="1" si="651"/>
        <v>0</v>
      </c>
      <c r="L3470" s="16">
        <f t="shared" ca="1" si="652"/>
        <v>0</v>
      </c>
      <c r="M3470" s="17">
        <f t="shared" si="658"/>
        <v>0</v>
      </c>
      <c r="N3470" s="17">
        <f t="shared" si="659"/>
        <v>0</v>
      </c>
      <c r="O3470" s="4"/>
      <c r="P3470" s="4">
        <v>59</v>
      </c>
      <c r="Q3470" s="4">
        <v>48</v>
      </c>
      <c r="R3470" s="4">
        <v>53</v>
      </c>
      <c r="S3470" s="4">
        <v>50</v>
      </c>
      <c r="T3470" s="4">
        <v>52</v>
      </c>
      <c r="U3470" s="4">
        <v>60</v>
      </c>
      <c r="V3470" s="13">
        <v>54</v>
      </c>
      <c r="W3470" s="4">
        <v>52</v>
      </c>
      <c r="X3470" s="4">
        <v>53</v>
      </c>
      <c r="Y3470">
        <f t="shared" ca="1" si="660"/>
        <v>0</v>
      </c>
      <c r="Z3470">
        <f t="shared" ca="1" si="661"/>
        <v>0</v>
      </c>
    </row>
    <row r="3471" spans="2:26" x14ac:dyDescent="0.25">
      <c r="B3471" s="11">
        <f t="shared" si="662"/>
        <v>44706.124999991611</v>
      </c>
      <c r="C3471" s="1">
        <f t="shared" si="653"/>
        <v>5</v>
      </c>
      <c r="D3471" s="1">
        <f t="shared" si="654"/>
        <v>3</v>
      </c>
      <c r="E3471" s="12">
        <f t="shared" si="655"/>
        <v>4</v>
      </c>
      <c r="F3471" s="124" t="str">
        <f t="shared" si="656"/>
        <v>0</v>
      </c>
      <c r="G3471" s="1">
        <f ca="1">(OFFSET(O3471,0,MATCH(Customer!$J$6,'CDH &amp; HDH'!$P$11:$X$11,0)))</f>
        <v>53</v>
      </c>
      <c r="H3471" s="1" t="str">
        <f t="shared" si="657"/>
        <v>Cooling</v>
      </c>
      <c r="I3471" s="1">
        <f ca="1">OFFSET(IF($H3471="Cooling",Customer!$C$25,Customer!$C$52),E3471,D3471)</f>
        <v>78</v>
      </c>
      <c r="J3471" s="1">
        <f ca="1">OFFSET(IF($H3471="Cooling",Customer!$L$25,Customer!$L$52),$E3471,$D3471)</f>
        <v>80</v>
      </c>
      <c r="K3471" s="16">
        <f t="shared" ca="1" si="651"/>
        <v>0</v>
      </c>
      <c r="L3471" s="16">
        <f t="shared" ca="1" si="652"/>
        <v>0</v>
      </c>
      <c r="M3471" s="17">
        <f t="shared" si="658"/>
        <v>0</v>
      </c>
      <c r="N3471" s="17">
        <f t="shared" si="659"/>
        <v>0</v>
      </c>
      <c r="O3471" s="4"/>
      <c r="P3471" s="4">
        <v>57</v>
      </c>
      <c r="Q3471" s="4">
        <v>47</v>
      </c>
      <c r="R3471" s="4">
        <v>52</v>
      </c>
      <c r="S3471" s="4">
        <v>49</v>
      </c>
      <c r="T3471" s="4">
        <v>52</v>
      </c>
      <c r="U3471" s="4">
        <v>60</v>
      </c>
      <c r="V3471" s="13">
        <v>53</v>
      </c>
      <c r="W3471" s="4">
        <v>50</v>
      </c>
      <c r="X3471" s="4">
        <v>52</v>
      </c>
      <c r="Y3471">
        <f t="shared" ca="1" si="660"/>
        <v>0</v>
      </c>
      <c r="Z3471">
        <f t="shared" ca="1" si="661"/>
        <v>0</v>
      </c>
    </row>
    <row r="3472" spans="2:26" x14ac:dyDescent="0.25">
      <c r="B3472" s="11">
        <f t="shared" si="662"/>
        <v>44706.166666658275</v>
      </c>
      <c r="C3472" s="1">
        <f t="shared" si="653"/>
        <v>5</v>
      </c>
      <c r="D3472" s="1">
        <f t="shared" si="654"/>
        <v>3</v>
      </c>
      <c r="E3472" s="12">
        <f t="shared" si="655"/>
        <v>5</v>
      </c>
      <c r="F3472" s="124" t="str">
        <f t="shared" si="656"/>
        <v>0</v>
      </c>
      <c r="G3472" s="1">
        <f ca="1">(OFFSET(O3472,0,MATCH(Customer!$J$6,'CDH &amp; HDH'!$P$11:$X$11,0)))</f>
        <v>53</v>
      </c>
      <c r="H3472" s="1" t="str">
        <f t="shared" si="657"/>
        <v>Cooling</v>
      </c>
      <c r="I3472" s="1">
        <f ca="1">OFFSET(IF($H3472="Cooling",Customer!$C$25,Customer!$C$52),E3472,D3472)</f>
        <v>78</v>
      </c>
      <c r="J3472" s="1">
        <f ca="1">OFFSET(IF($H3472="Cooling",Customer!$L$25,Customer!$L$52),$E3472,$D3472)</f>
        <v>80</v>
      </c>
      <c r="K3472" s="16">
        <f t="shared" ca="1" si="651"/>
        <v>0</v>
      </c>
      <c r="L3472" s="16">
        <f t="shared" ca="1" si="652"/>
        <v>0</v>
      </c>
      <c r="M3472" s="17">
        <f t="shared" si="658"/>
        <v>0</v>
      </c>
      <c r="N3472" s="17">
        <f t="shared" si="659"/>
        <v>0</v>
      </c>
      <c r="O3472" s="4"/>
      <c r="P3472" s="4">
        <v>56</v>
      </c>
      <c r="Q3472" s="4">
        <v>46</v>
      </c>
      <c r="R3472" s="4">
        <v>53</v>
      </c>
      <c r="S3472" s="4">
        <v>49</v>
      </c>
      <c r="T3472" s="4">
        <v>52</v>
      </c>
      <c r="U3472" s="4">
        <v>60</v>
      </c>
      <c r="V3472" s="13">
        <v>53</v>
      </c>
      <c r="W3472" s="4">
        <v>51</v>
      </c>
      <c r="X3472" s="4">
        <v>52</v>
      </c>
      <c r="Y3472">
        <f t="shared" ca="1" si="660"/>
        <v>0</v>
      </c>
      <c r="Z3472">
        <f t="shared" ca="1" si="661"/>
        <v>0</v>
      </c>
    </row>
    <row r="3473" spans="2:26" x14ac:dyDescent="0.25">
      <c r="B3473" s="11">
        <f t="shared" si="662"/>
        <v>44706.208333324939</v>
      </c>
      <c r="C3473" s="1">
        <f t="shared" si="653"/>
        <v>5</v>
      </c>
      <c r="D3473" s="1">
        <f t="shared" si="654"/>
        <v>3</v>
      </c>
      <c r="E3473" s="12">
        <f t="shared" si="655"/>
        <v>6</v>
      </c>
      <c r="F3473" s="124" t="str">
        <f t="shared" si="656"/>
        <v>0</v>
      </c>
      <c r="G3473" s="1">
        <f ca="1">(OFFSET(O3473,0,MATCH(Customer!$J$6,'CDH &amp; HDH'!$P$11:$X$11,0)))</f>
        <v>52</v>
      </c>
      <c r="H3473" s="1" t="str">
        <f t="shared" si="657"/>
        <v>Cooling</v>
      </c>
      <c r="I3473" s="1">
        <f ca="1">OFFSET(IF($H3473="Cooling",Customer!$C$25,Customer!$C$52),E3473,D3473)</f>
        <v>78</v>
      </c>
      <c r="J3473" s="1">
        <f ca="1">OFFSET(IF($H3473="Cooling",Customer!$L$25,Customer!$L$52),$E3473,$D3473)</f>
        <v>80</v>
      </c>
      <c r="K3473" s="16">
        <f t="shared" ca="1" si="651"/>
        <v>0</v>
      </c>
      <c r="L3473" s="16">
        <f t="shared" ca="1" si="652"/>
        <v>0</v>
      </c>
      <c r="M3473" s="17">
        <f t="shared" si="658"/>
        <v>0</v>
      </c>
      <c r="N3473" s="17">
        <f t="shared" si="659"/>
        <v>0</v>
      </c>
      <c r="O3473" s="4"/>
      <c r="P3473" s="4">
        <v>55</v>
      </c>
      <c r="Q3473" s="4">
        <v>45</v>
      </c>
      <c r="R3473" s="4">
        <v>55</v>
      </c>
      <c r="S3473" s="4">
        <v>51</v>
      </c>
      <c r="T3473" s="4">
        <v>54</v>
      </c>
      <c r="U3473" s="4">
        <v>59</v>
      </c>
      <c r="V3473" s="13">
        <v>52</v>
      </c>
      <c r="W3473" s="4">
        <v>53</v>
      </c>
      <c r="X3473" s="4">
        <v>52</v>
      </c>
      <c r="Y3473">
        <f t="shared" ca="1" si="660"/>
        <v>0</v>
      </c>
      <c r="Z3473">
        <f t="shared" ca="1" si="661"/>
        <v>0</v>
      </c>
    </row>
    <row r="3474" spans="2:26" x14ac:dyDescent="0.25">
      <c r="B3474" s="11">
        <f t="shared" si="662"/>
        <v>44706.249999991604</v>
      </c>
      <c r="C3474" s="1">
        <f t="shared" si="653"/>
        <v>5</v>
      </c>
      <c r="D3474" s="1">
        <f t="shared" si="654"/>
        <v>3</v>
      </c>
      <c r="E3474" s="12">
        <f t="shared" si="655"/>
        <v>7</v>
      </c>
      <c r="F3474" s="124" t="str">
        <f t="shared" si="656"/>
        <v>0</v>
      </c>
      <c r="G3474" s="1">
        <f ca="1">(OFFSET(O3474,0,MATCH(Customer!$J$6,'CDH &amp; HDH'!$P$11:$X$11,0)))</f>
        <v>52</v>
      </c>
      <c r="H3474" s="1" t="str">
        <f t="shared" si="657"/>
        <v>Cooling</v>
      </c>
      <c r="I3474" s="1">
        <f ca="1">OFFSET(IF($H3474="Cooling",Customer!$C$25,Customer!$C$52),E3474,D3474)</f>
        <v>78</v>
      </c>
      <c r="J3474" s="1">
        <f ca="1">OFFSET(IF($H3474="Cooling",Customer!$L$25,Customer!$L$52),$E3474,$D3474)</f>
        <v>80</v>
      </c>
      <c r="K3474" s="16">
        <f t="shared" ca="1" si="651"/>
        <v>0</v>
      </c>
      <c r="L3474" s="16">
        <f t="shared" ca="1" si="652"/>
        <v>0</v>
      </c>
      <c r="M3474" s="17">
        <f t="shared" si="658"/>
        <v>0</v>
      </c>
      <c r="N3474" s="17">
        <f t="shared" si="659"/>
        <v>0</v>
      </c>
      <c r="O3474" s="4"/>
      <c r="P3474" s="4">
        <v>54</v>
      </c>
      <c r="Q3474" s="4">
        <v>44</v>
      </c>
      <c r="R3474" s="4">
        <v>56</v>
      </c>
      <c r="S3474" s="4">
        <v>54</v>
      </c>
      <c r="T3474" s="4">
        <v>57</v>
      </c>
      <c r="U3474" s="4">
        <v>60</v>
      </c>
      <c r="V3474" s="13">
        <v>52</v>
      </c>
      <c r="W3474" s="4">
        <v>56</v>
      </c>
      <c r="X3474" s="4">
        <v>51</v>
      </c>
      <c r="Y3474">
        <f t="shared" ca="1" si="660"/>
        <v>0</v>
      </c>
      <c r="Z3474">
        <f t="shared" ca="1" si="661"/>
        <v>0</v>
      </c>
    </row>
    <row r="3475" spans="2:26" x14ac:dyDescent="0.25">
      <c r="B3475" s="11">
        <f t="shared" si="662"/>
        <v>44706.291666658268</v>
      </c>
      <c r="C3475" s="1">
        <f t="shared" si="653"/>
        <v>5</v>
      </c>
      <c r="D3475" s="1">
        <f t="shared" si="654"/>
        <v>3</v>
      </c>
      <c r="E3475" s="12">
        <f t="shared" si="655"/>
        <v>8</v>
      </c>
      <c r="F3475" s="124" t="str">
        <f t="shared" si="656"/>
        <v>0</v>
      </c>
      <c r="G3475" s="1">
        <f ca="1">(OFFSET(O3475,0,MATCH(Customer!$J$6,'CDH &amp; HDH'!$P$11:$X$11,0)))</f>
        <v>52</v>
      </c>
      <c r="H3475" s="1" t="str">
        <f t="shared" si="657"/>
        <v>Cooling</v>
      </c>
      <c r="I3475" s="1">
        <f ca="1">OFFSET(IF($H3475="Cooling",Customer!$C$25,Customer!$C$52),E3475,D3475)</f>
        <v>72</v>
      </c>
      <c r="J3475" s="1">
        <f ca="1">OFFSET(IF($H3475="Cooling",Customer!$L$25,Customer!$L$52),$E3475,$D3475)</f>
        <v>77</v>
      </c>
      <c r="K3475" s="16">
        <f t="shared" ca="1" si="651"/>
        <v>0</v>
      </c>
      <c r="L3475" s="16">
        <f t="shared" ca="1" si="652"/>
        <v>0</v>
      </c>
      <c r="M3475" s="17">
        <f t="shared" si="658"/>
        <v>0</v>
      </c>
      <c r="N3475" s="17">
        <f t="shared" si="659"/>
        <v>0</v>
      </c>
      <c r="O3475" s="4"/>
      <c r="P3475" s="4">
        <v>55</v>
      </c>
      <c r="Q3475" s="4">
        <v>46</v>
      </c>
      <c r="R3475" s="4">
        <v>60</v>
      </c>
      <c r="S3475" s="4">
        <v>62</v>
      </c>
      <c r="T3475" s="4">
        <v>62</v>
      </c>
      <c r="U3475" s="4">
        <v>59</v>
      </c>
      <c r="V3475" s="13">
        <v>52</v>
      </c>
      <c r="W3475" s="4">
        <v>59</v>
      </c>
      <c r="X3475" s="4">
        <v>52</v>
      </c>
      <c r="Y3475">
        <f t="shared" ca="1" si="660"/>
        <v>0</v>
      </c>
      <c r="Z3475">
        <f t="shared" ca="1" si="661"/>
        <v>0</v>
      </c>
    </row>
    <row r="3476" spans="2:26" x14ac:dyDescent="0.25">
      <c r="B3476" s="11">
        <f t="shared" si="662"/>
        <v>44706.333333324932</v>
      </c>
      <c r="C3476" s="1">
        <f t="shared" si="653"/>
        <v>5</v>
      </c>
      <c r="D3476" s="1">
        <f t="shared" si="654"/>
        <v>3</v>
      </c>
      <c r="E3476" s="12">
        <f t="shared" si="655"/>
        <v>9</v>
      </c>
      <c r="F3476" s="124" t="str">
        <f t="shared" si="656"/>
        <v>0</v>
      </c>
      <c r="G3476" s="1">
        <f ca="1">(OFFSET(O3476,0,MATCH(Customer!$J$6,'CDH &amp; HDH'!$P$11:$X$11,0)))</f>
        <v>53</v>
      </c>
      <c r="H3476" s="1" t="str">
        <f t="shared" si="657"/>
        <v>Cooling</v>
      </c>
      <c r="I3476" s="1">
        <f ca="1">OFFSET(IF($H3476="Cooling",Customer!$C$25,Customer!$C$52),E3476,D3476)</f>
        <v>72</v>
      </c>
      <c r="J3476" s="1">
        <f ca="1">OFFSET(IF($H3476="Cooling",Customer!$L$25,Customer!$L$52),$E3476,$D3476)</f>
        <v>77</v>
      </c>
      <c r="K3476" s="16">
        <f t="shared" ca="1" si="651"/>
        <v>0</v>
      </c>
      <c r="L3476" s="16">
        <f t="shared" ca="1" si="652"/>
        <v>0</v>
      </c>
      <c r="M3476" s="17">
        <f t="shared" si="658"/>
        <v>0</v>
      </c>
      <c r="N3476" s="17">
        <f t="shared" si="659"/>
        <v>0</v>
      </c>
      <c r="O3476" s="4"/>
      <c r="P3476" s="4">
        <v>55</v>
      </c>
      <c r="Q3476" s="4">
        <v>47</v>
      </c>
      <c r="R3476" s="4">
        <v>63</v>
      </c>
      <c r="S3476" s="4">
        <v>60</v>
      </c>
      <c r="T3476" s="4">
        <v>67</v>
      </c>
      <c r="U3476" s="4">
        <v>60</v>
      </c>
      <c r="V3476" s="13">
        <v>53</v>
      </c>
      <c r="W3476" s="4">
        <v>60</v>
      </c>
      <c r="X3476" s="4">
        <v>52</v>
      </c>
      <c r="Y3476">
        <f t="shared" ca="1" si="660"/>
        <v>0</v>
      </c>
      <c r="Z3476">
        <f t="shared" ca="1" si="661"/>
        <v>0</v>
      </c>
    </row>
    <row r="3477" spans="2:26" x14ac:dyDescent="0.25">
      <c r="B3477" s="11">
        <f t="shared" si="662"/>
        <v>44706.374999991596</v>
      </c>
      <c r="C3477" s="1">
        <f t="shared" si="653"/>
        <v>5</v>
      </c>
      <c r="D3477" s="1">
        <f t="shared" si="654"/>
        <v>3</v>
      </c>
      <c r="E3477" s="12">
        <f t="shared" si="655"/>
        <v>10</v>
      </c>
      <c r="F3477" s="124" t="str">
        <f t="shared" si="656"/>
        <v>0</v>
      </c>
      <c r="G3477" s="1">
        <f ca="1">(OFFSET(O3477,0,MATCH(Customer!$J$6,'CDH &amp; HDH'!$P$11:$X$11,0)))</f>
        <v>52</v>
      </c>
      <c r="H3477" s="1" t="str">
        <f t="shared" si="657"/>
        <v>Cooling</v>
      </c>
      <c r="I3477" s="1">
        <f ca="1">OFFSET(IF($H3477="Cooling",Customer!$C$25,Customer!$C$52),E3477,D3477)</f>
        <v>72</v>
      </c>
      <c r="J3477" s="1">
        <f ca="1">OFFSET(IF($H3477="Cooling",Customer!$L$25,Customer!$L$52),$E3477,$D3477)</f>
        <v>77</v>
      </c>
      <c r="K3477" s="16">
        <f t="shared" ca="1" si="651"/>
        <v>0</v>
      </c>
      <c r="L3477" s="16">
        <f t="shared" ca="1" si="652"/>
        <v>0</v>
      </c>
      <c r="M3477" s="17">
        <f t="shared" si="658"/>
        <v>0</v>
      </c>
      <c r="N3477" s="17">
        <f t="shared" si="659"/>
        <v>0</v>
      </c>
      <c r="O3477" s="4"/>
      <c r="P3477" s="4">
        <v>57</v>
      </c>
      <c r="Q3477" s="4">
        <v>46</v>
      </c>
      <c r="R3477" s="4">
        <v>67</v>
      </c>
      <c r="S3477" s="4">
        <v>62</v>
      </c>
      <c r="T3477" s="4">
        <v>70</v>
      </c>
      <c r="U3477" s="4">
        <v>60</v>
      </c>
      <c r="V3477" s="13">
        <v>52</v>
      </c>
      <c r="W3477" s="4">
        <v>61</v>
      </c>
      <c r="X3477" s="4">
        <v>53</v>
      </c>
      <c r="Y3477">
        <f t="shared" ca="1" si="660"/>
        <v>0</v>
      </c>
      <c r="Z3477">
        <f t="shared" ca="1" si="661"/>
        <v>0</v>
      </c>
    </row>
    <row r="3478" spans="2:26" x14ac:dyDescent="0.25">
      <c r="B3478" s="11">
        <f t="shared" si="662"/>
        <v>44706.416666658261</v>
      </c>
      <c r="C3478" s="1">
        <f t="shared" si="653"/>
        <v>5</v>
      </c>
      <c r="D3478" s="1">
        <f t="shared" si="654"/>
        <v>3</v>
      </c>
      <c r="E3478" s="12">
        <f t="shared" si="655"/>
        <v>11</v>
      </c>
      <c r="F3478" s="124" t="str">
        <f t="shared" si="656"/>
        <v>0</v>
      </c>
      <c r="G3478" s="1">
        <f ca="1">(OFFSET(O3478,0,MATCH(Customer!$J$6,'CDH &amp; HDH'!$P$11:$X$11,0)))</f>
        <v>50</v>
      </c>
      <c r="H3478" s="1" t="str">
        <f t="shared" si="657"/>
        <v>Cooling</v>
      </c>
      <c r="I3478" s="1">
        <f ca="1">OFFSET(IF($H3478="Cooling",Customer!$C$25,Customer!$C$52),E3478,D3478)</f>
        <v>72</v>
      </c>
      <c r="J3478" s="1">
        <f ca="1">OFFSET(IF($H3478="Cooling",Customer!$L$25,Customer!$L$52),$E3478,$D3478)</f>
        <v>77</v>
      </c>
      <c r="K3478" s="16">
        <f t="shared" ca="1" si="651"/>
        <v>0</v>
      </c>
      <c r="L3478" s="16">
        <f t="shared" ca="1" si="652"/>
        <v>0</v>
      </c>
      <c r="M3478" s="17">
        <f t="shared" si="658"/>
        <v>0</v>
      </c>
      <c r="N3478" s="17">
        <f t="shared" si="659"/>
        <v>0</v>
      </c>
      <c r="O3478" s="4"/>
      <c r="P3478" s="4">
        <v>59</v>
      </c>
      <c r="Q3478" s="4">
        <v>47</v>
      </c>
      <c r="R3478" s="4">
        <v>68</v>
      </c>
      <c r="S3478" s="4">
        <v>66</v>
      </c>
      <c r="T3478" s="4">
        <v>72</v>
      </c>
      <c r="U3478" s="4">
        <v>64</v>
      </c>
      <c r="V3478" s="13">
        <v>50</v>
      </c>
      <c r="W3478" s="4">
        <v>62</v>
      </c>
      <c r="X3478" s="4">
        <v>50</v>
      </c>
      <c r="Y3478">
        <f t="shared" ca="1" si="660"/>
        <v>0</v>
      </c>
      <c r="Z3478">
        <f t="shared" ca="1" si="661"/>
        <v>0</v>
      </c>
    </row>
    <row r="3479" spans="2:26" x14ac:dyDescent="0.25">
      <c r="B3479" s="11">
        <f t="shared" si="662"/>
        <v>44706.458333324925</v>
      </c>
      <c r="C3479" s="1">
        <f t="shared" si="653"/>
        <v>5</v>
      </c>
      <c r="D3479" s="1">
        <f t="shared" si="654"/>
        <v>3</v>
      </c>
      <c r="E3479" s="12">
        <f t="shared" si="655"/>
        <v>12</v>
      </c>
      <c r="F3479" s="124" t="str">
        <f t="shared" si="656"/>
        <v>0</v>
      </c>
      <c r="G3479" s="1">
        <f ca="1">(OFFSET(O3479,0,MATCH(Customer!$J$6,'CDH &amp; HDH'!$P$11:$X$11,0)))</f>
        <v>50</v>
      </c>
      <c r="H3479" s="1" t="str">
        <f t="shared" si="657"/>
        <v>Cooling</v>
      </c>
      <c r="I3479" s="1">
        <f ca="1">OFFSET(IF($H3479="Cooling",Customer!$C$25,Customer!$C$52),E3479,D3479)</f>
        <v>72</v>
      </c>
      <c r="J3479" s="1">
        <f ca="1">OFFSET(IF($H3479="Cooling",Customer!$L$25,Customer!$L$52),$E3479,$D3479)</f>
        <v>77</v>
      </c>
      <c r="K3479" s="16">
        <f t="shared" ca="1" si="651"/>
        <v>0</v>
      </c>
      <c r="L3479" s="16">
        <f t="shared" ca="1" si="652"/>
        <v>0</v>
      </c>
      <c r="M3479" s="17">
        <f t="shared" si="658"/>
        <v>0</v>
      </c>
      <c r="N3479" s="17">
        <f t="shared" si="659"/>
        <v>0</v>
      </c>
      <c r="O3479" s="4"/>
      <c r="P3479" s="4">
        <v>60</v>
      </c>
      <c r="Q3479" s="4">
        <v>46</v>
      </c>
      <c r="R3479" s="4">
        <v>69</v>
      </c>
      <c r="S3479" s="4">
        <v>65</v>
      </c>
      <c r="T3479" s="4">
        <v>73</v>
      </c>
      <c r="U3479" s="4">
        <v>63</v>
      </c>
      <c r="V3479" s="13">
        <v>50</v>
      </c>
      <c r="W3479" s="4">
        <v>63</v>
      </c>
      <c r="X3479" s="4">
        <v>54</v>
      </c>
      <c r="Y3479">
        <f t="shared" ca="1" si="660"/>
        <v>0</v>
      </c>
      <c r="Z3479">
        <f t="shared" ca="1" si="661"/>
        <v>0</v>
      </c>
    </row>
    <row r="3480" spans="2:26" x14ac:dyDescent="0.25">
      <c r="B3480" s="11">
        <f t="shared" si="662"/>
        <v>44706.499999991589</v>
      </c>
      <c r="C3480" s="1">
        <f t="shared" si="653"/>
        <v>5</v>
      </c>
      <c r="D3480" s="1">
        <f t="shared" si="654"/>
        <v>3</v>
      </c>
      <c r="E3480" s="12">
        <f t="shared" si="655"/>
        <v>13</v>
      </c>
      <c r="F3480" s="124" t="str">
        <f t="shared" si="656"/>
        <v>0</v>
      </c>
      <c r="G3480" s="1">
        <f ca="1">(OFFSET(O3480,0,MATCH(Customer!$J$6,'CDH &amp; HDH'!$P$11:$X$11,0)))</f>
        <v>50</v>
      </c>
      <c r="H3480" s="1" t="str">
        <f t="shared" si="657"/>
        <v>Cooling</v>
      </c>
      <c r="I3480" s="1">
        <f ca="1">OFFSET(IF($H3480="Cooling",Customer!$C$25,Customer!$C$52),E3480,D3480)</f>
        <v>72</v>
      </c>
      <c r="J3480" s="1">
        <f ca="1">OFFSET(IF($H3480="Cooling",Customer!$L$25,Customer!$L$52),$E3480,$D3480)</f>
        <v>77</v>
      </c>
      <c r="K3480" s="16">
        <f t="shared" ca="1" si="651"/>
        <v>0</v>
      </c>
      <c r="L3480" s="16">
        <f t="shared" ca="1" si="652"/>
        <v>0</v>
      </c>
      <c r="M3480" s="17">
        <f t="shared" si="658"/>
        <v>0</v>
      </c>
      <c r="N3480" s="17">
        <f t="shared" si="659"/>
        <v>0</v>
      </c>
      <c r="O3480" s="4"/>
      <c r="P3480" s="4">
        <v>62</v>
      </c>
      <c r="Q3480" s="4">
        <v>44</v>
      </c>
      <c r="R3480" s="4">
        <v>70</v>
      </c>
      <c r="S3480" s="4">
        <v>67</v>
      </c>
      <c r="T3480" s="4">
        <v>75</v>
      </c>
      <c r="U3480" s="4">
        <v>66</v>
      </c>
      <c r="V3480" s="13">
        <v>50</v>
      </c>
      <c r="W3480" s="4">
        <v>65</v>
      </c>
      <c r="X3480" s="4">
        <v>54</v>
      </c>
      <c r="Y3480">
        <f t="shared" ca="1" si="660"/>
        <v>0</v>
      </c>
      <c r="Z3480">
        <f t="shared" ca="1" si="661"/>
        <v>0</v>
      </c>
    </row>
    <row r="3481" spans="2:26" x14ac:dyDescent="0.25">
      <c r="B3481" s="11">
        <f t="shared" si="662"/>
        <v>44706.541666658253</v>
      </c>
      <c r="C3481" s="1">
        <f t="shared" si="653"/>
        <v>5</v>
      </c>
      <c r="D3481" s="1">
        <f t="shared" si="654"/>
        <v>3</v>
      </c>
      <c r="E3481" s="12">
        <f t="shared" si="655"/>
        <v>14</v>
      </c>
      <c r="F3481" s="124" t="str">
        <f t="shared" si="656"/>
        <v>0</v>
      </c>
      <c r="G3481" s="1">
        <f ca="1">(OFFSET(O3481,0,MATCH(Customer!$J$6,'CDH &amp; HDH'!$P$11:$X$11,0)))</f>
        <v>49</v>
      </c>
      <c r="H3481" s="1" t="str">
        <f t="shared" si="657"/>
        <v>Cooling</v>
      </c>
      <c r="I3481" s="1">
        <f ca="1">OFFSET(IF($H3481="Cooling",Customer!$C$25,Customer!$C$52),E3481,D3481)</f>
        <v>72</v>
      </c>
      <c r="J3481" s="1">
        <f ca="1">OFFSET(IF($H3481="Cooling",Customer!$L$25,Customer!$L$52),$E3481,$D3481)</f>
        <v>77</v>
      </c>
      <c r="K3481" s="16">
        <f t="shared" ca="1" si="651"/>
        <v>0</v>
      </c>
      <c r="L3481" s="16">
        <f t="shared" ca="1" si="652"/>
        <v>0</v>
      </c>
      <c r="M3481" s="17">
        <f t="shared" si="658"/>
        <v>0</v>
      </c>
      <c r="N3481" s="17">
        <f t="shared" si="659"/>
        <v>0</v>
      </c>
      <c r="O3481" s="4"/>
      <c r="P3481" s="4">
        <v>62</v>
      </c>
      <c r="Q3481" s="4">
        <v>46</v>
      </c>
      <c r="R3481" s="4">
        <v>69</v>
      </c>
      <c r="S3481" s="4">
        <v>64</v>
      </c>
      <c r="T3481" s="4">
        <v>76</v>
      </c>
      <c r="U3481" s="4">
        <v>67</v>
      </c>
      <c r="V3481" s="13">
        <v>49</v>
      </c>
      <c r="W3481" s="4">
        <v>66</v>
      </c>
      <c r="X3481" s="4">
        <v>53</v>
      </c>
      <c r="Y3481">
        <f t="shared" ca="1" si="660"/>
        <v>0</v>
      </c>
      <c r="Z3481">
        <f t="shared" ca="1" si="661"/>
        <v>0</v>
      </c>
    </row>
    <row r="3482" spans="2:26" x14ac:dyDescent="0.25">
      <c r="B3482" s="11">
        <f t="shared" si="662"/>
        <v>44706.583333324917</v>
      </c>
      <c r="C3482" s="1">
        <f t="shared" si="653"/>
        <v>5</v>
      </c>
      <c r="D3482" s="1">
        <f t="shared" si="654"/>
        <v>3</v>
      </c>
      <c r="E3482" s="12">
        <f t="shared" si="655"/>
        <v>15</v>
      </c>
      <c r="F3482" s="124" t="str">
        <f t="shared" si="656"/>
        <v>0</v>
      </c>
      <c r="G3482" s="1">
        <f ca="1">(OFFSET(O3482,0,MATCH(Customer!$J$6,'CDH &amp; HDH'!$P$11:$X$11,0)))</f>
        <v>49</v>
      </c>
      <c r="H3482" s="1" t="str">
        <f t="shared" si="657"/>
        <v>Cooling</v>
      </c>
      <c r="I3482" s="1">
        <f ca="1">OFFSET(IF($H3482="Cooling",Customer!$C$25,Customer!$C$52),E3482,D3482)</f>
        <v>72</v>
      </c>
      <c r="J3482" s="1">
        <f ca="1">OFFSET(IF($H3482="Cooling",Customer!$L$25,Customer!$L$52),$E3482,$D3482)</f>
        <v>77</v>
      </c>
      <c r="K3482" s="16">
        <f t="shared" ca="1" si="651"/>
        <v>0</v>
      </c>
      <c r="L3482" s="16">
        <f t="shared" ca="1" si="652"/>
        <v>0</v>
      </c>
      <c r="M3482" s="17">
        <f t="shared" si="658"/>
        <v>0</v>
      </c>
      <c r="N3482" s="17">
        <f t="shared" si="659"/>
        <v>0</v>
      </c>
      <c r="O3482" s="4"/>
      <c r="P3482" s="4">
        <v>63</v>
      </c>
      <c r="Q3482" s="4">
        <v>44</v>
      </c>
      <c r="R3482" s="4">
        <v>68</v>
      </c>
      <c r="S3482" s="4">
        <v>66</v>
      </c>
      <c r="T3482" s="4">
        <v>78</v>
      </c>
      <c r="U3482" s="4">
        <v>67</v>
      </c>
      <c r="V3482" s="13">
        <v>49</v>
      </c>
      <c r="W3482" s="4">
        <v>66</v>
      </c>
      <c r="X3482" s="4">
        <v>56</v>
      </c>
      <c r="Y3482">
        <f t="shared" ca="1" si="660"/>
        <v>0</v>
      </c>
      <c r="Z3482">
        <f t="shared" ca="1" si="661"/>
        <v>0</v>
      </c>
    </row>
    <row r="3483" spans="2:26" x14ac:dyDescent="0.25">
      <c r="B3483" s="11">
        <f t="shared" si="662"/>
        <v>44706.624999991582</v>
      </c>
      <c r="C3483" s="1">
        <f t="shared" si="653"/>
        <v>5</v>
      </c>
      <c r="D3483" s="1">
        <f t="shared" si="654"/>
        <v>3</v>
      </c>
      <c r="E3483" s="12">
        <f t="shared" si="655"/>
        <v>16</v>
      </c>
      <c r="F3483" s="124" t="str">
        <f t="shared" si="656"/>
        <v>0</v>
      </c>
      <c r="G3483" s="1">
        <f ca="1">(OFFSET(O3483,0,MATCH(Customer!$J$6,'CDH &amp; HDH'!$P$11:$X$11,0)))</f>
        <v>49</v>
      </c>
      <c r="H3483" s="1" t="str">
        <f t="shared" si="657"/>
        <v>Cooling</v>
      </c>
      <c r="I3483" s="1">
        <f ca="1">OFFSET(IF($H3483="Cooling",Customer!$C$25,Customer!$C$52),E3483,D3483)</f>
        <v>72</v>
      </c>
      <c r="J3483" s="1">
        <f ca="1">OFFSET(IF($H3483="Cooling",Customer!$L$25,Customer!$L$52),$E3483,$D3483)</f>
        <v>77</v>
      </c>
      <c r="K3483" s="16">
        <f t="shared" ca="1" si="651"/>
        <v>0</v>
      </c>
      <c r="L3483" s="16">
        <f t="shared" ca="1" si="652"/>
        <v>0</v>
      </c>
      <c r="M3483" s="17">
        <f t="shared" si="658"/>
        <v>0</v>
      </c>
      <c r="N3483" s="17">
        <f t="shared" si="659"/>
        <v>0</v>
      </c>
      <c r="O3483" s="4"/>
      <c r="P3483" s="4">
        <v>63</v>
      </c>
      <c r="Q3483" s="4">
        <v>44</v>
      </c>
      <c r="R3483" s="4">
        <v>67</v>
      </c>
      <c r="S3483" s="4">
        <v>65</v>
      </c>
      <c r="T3483" s="4">
        <v>78</v>
      </c>
      <c r="U3483" s="4">
        <v>66</v>
      </c>
      <c r="V3483" s="13">
        <v>49</v>
      </c>
      <c r="W3483" s="4">
        <v>66</v>
      </c>
      <c r="X3483" s="4">
        <v>53</v>
      </c>
      <c r="Y3483">
        <f t="shared" ca="1" si="660"/>
        <v>0</v>
      </c>
      <c r="Z3483">
        <f t="shared" ca="1" si="661"/>
        <v>0</v>
      </c>
    </row>
    <row r="3484" spans="2:26" x14ac:dyDescent="0.25">
      <c r="B3484" s="11">
        <f t="shared" si="662"/>
        <v>44706.666666658246</v>
      </c>
      <c r="C3484" s="1">
        <f t="shared" si="653"/>
        <v>5</v>
      </c>
      <c r="D3484" s="1">
        <f t="shared" si="654"/>
        <v>3</v>
      </c>
      <c r="E3484" s="12">
        <f t="shared" si="655"/>
        <v>17</v>
      </c>
      <c r="F3484" s="124" t="str">
        <f t="shared" si="656"/>
        <v>0</v>
      </c>
      <c r="G3484" s="1">
        <f ca="1">(OFFSET(O3484,0,MATCH(Customer!$J$6,'CDH &amp; HDH'!$P$11:$X$11,0)))</f>
        <v>49</v>
      </c>
      <c r="H3484" s="1" t="str">
        <f t="shared" si="657"/>
        <v>Cooling</v>
      </c>
      <c r="I3484" s="1">
        <f ca="1">OFFSET(IF($H3484="Cooling",Customer!$C$25,Customer!$C$52),E3484,D3484)</f>
        <v>72</v>
      </c>
      <c r="J3484" s="1">
        <f ca="1">OFFSET(IF($H3484="Cooling",Customer!$L$25,Customer!$L$52),$E3484,$D3484)</f>
        <v>77</v>
      </c>
      <c r="K3484" s="16">
        <f t="shared" ca="1" si="651"/>
        <v>0</v>
      </c>
      <c r="L3484" s="16">
        <f t="shared" ca="1" si="652"/>
        <v>0</v>
      </c>
      <c r="M3484" s="17">
        <f t="shared" si="658"/>
        <v>0</v>
      </c>
      <c r="N3484" s="17">
        <f t="shared" si="659"/>
        <v>0</v>
      </c>
      <c r="O3484" s="4"/>
      <c r="P3484" s="4">
        <v>63</v>
      </c>
      <c r="Q3484" s="4">
        <v>44</v>
      </c>
      <c r="R3484" s="4">
        <v>64</v>
      </c>
      <c r="S3484" s="4">
        <v>66</v>
      </c>
      <c r="T3484" s="4">
        <v>79</v>
      </c>
      <c r="U3484" s="4">
        <v>64</v>
      </c>
      <c r="V3484" s="13">
        <v>49</v>
      </c>
      <c r="W3484" s="4">
        <v>65</v>
      </c>
      <c r="X3484" s="4">
        <v>53</v>
      </c>
      <c r="Y3484">
        <f t="shared" ca="1" si="660"/>
        <v>0</v>
      </c>
      <c r="Z3484">
        <f t="shared" ca="1" si="661"/>
        <v>0</v>
      </c>
    </row>
    <row r="3485" spans="2:26" x14ac:dyDescent="0.25">
      <c r="B3485" s="11">
        <f t="shared" si="662"/>
        <v>44706.70833332491</v>
      </c>
      <c r="C3485" s="1">
        <f t="shared" si="653"/>
        <v>5</v>
      </c>
      <c r="D3485" s="1">
        <f t="shared" si="654"/>
        <v>3</v>
      </c>
      <c r="E3485" s="12">
        <f t="shared" si="655"/>
        <v>18</v>
      </c>
      <c r="F3485" s="124" t="str">
        <f t="shared" si="656"/>
        <v>0</v>
      </c>
      <c r="G3485" s="1">
        <f ca="1">(OFFSET(O3485,0,MATCH(Customer!$J$6,'CDH &amp; HDH'!$P$11:$X$11,0)))</f>
        <v>49</v>
      </c>
      <c r="H3485" s="1" t="str">
        <f t="shared" si="657"/>
        <v>Cooling</v>
      </c>
      <c r="I3485" s="1">
        <f ca="1">OFFSET(IF($H3485="Cooling",Customer!$C$25,Customer!$C$52),E3485,D3485)</f>
        <v>72</v>
      </c>
      <c r="J3485" s="1">
        <f ca="1">OFFSET(IF($H3485="Cooling",Customer!$L$25,Customer!$L$52),$E3485,$D3485)</f>
        <v>77</v>
      </c>
      <c r="K3485" s="16">
        <f t="shared" ca="1" si="651"/>
        <v>0</v>
      </c>
      <c r="L3485" s="16">
        <f t="shared" ca="1" si="652"/>
        <v>0</v>
      </c>
      <c r="M3485" s="17">
        <f t="shared" si="658"/>
        <v>0</v>
      </c>
      <c r="N3485" s="17">
        <f t="shared" si="659"/>
        <v>0</v>
      </c>
      <c r="O3485" s="4"/>
      <c r="P3485" s="4">
        <v>62</v>
      </c>
      <c r="Q3485" s="4">
        <v>44</v>
      </c>
      <c r="R3485" s="4">
        <v>62</v>
      </c>
      <c r="S3485" s="4">
        <v>65</v>
      </c>
      <c r="T3485" s="4">
        <v>76</v>
      </c>
      <c r="U3485" s="4">
        <v>63</v>
      </c>
      <c r="V3485" s="13">
        <v>49</v>
      </c>
      <c r="W3485" s="4">
        <v>64</v>
      </c>
      <c r="X3485" s="4">
        <v>52</v>
      </c>
      <c r="Y3485">
        <f t="shared" ca="1" si="660"/>
        <v>0</v>
      </c>
      <c r="Z3485">
        <f t="shared" ca="1" si="661"/>
        <v>0</v>
      </c>
    </row>
    <row r="3486" spans="2:26" x14ac:dyDescent="0.25">
      <c r="B3486" s="11">
        <f t="shared" si="662"/>
        <v>44706.749999991574</v>
      </c>
      <c r="C3486" s="1">
        <f t="shared" si="653"/>
        <v>5</v>
      </c>
      <c r="D3486" s="1">
        <f t="shared" si="654"/>
        <v>3</v>
      </c>
      <c r="E3486" s="12">
        <f t="shared" si="655"/>
        <v>19</v>
      </c>
      <c r="F3486" s="124" t="str">
        <f t="shared" si="656"/>
        <v>0</v>
      </c>
      <c r="G3486" s="1">
        <f ca="1">(OFFSET(O3486,0,MATCH(Customer!$J$6,'CDH &amp; HDH'!$P$11:$X$11,0)))</f>
        <v>49</v>
      </c>
      <c r="H3486" s="1" t="str">
        <f t="shared" si="657"/>
        <v>Cooling</v>
      </c>
      <c r="I3486" s="1">
        <f ca="1">OFFSET(IF($H3486="Cooling",Customer!$C$25,Customer!$C$52),E3486,D3486)</f>
        <v>78</v>
      </c>
      <c r="J3486" s="1">
        <f ca="1">OFFSET(IF($H3486="Cooling",Customer!$L$25,Customer!$L$52),$E3486,$D3486)</f>
        <v>80</v>
      </c>
      <c r="K3486" s="16">
        <f t="shared" ca="1" si="651"/>
        <v>0</v>
      </c>
      <c r="L3486" s="16">
        <f t="shared" ca="1" si="652"/>
        <v>0</v>
      </c>
      <c r="M3486" s="17">
        <f t="shared" si="658"/>
        <v>0</v>
      </c>
      <c r="N3486" s="17">
        <f t="shared" si="659"/>
        <v>0</v>
      </c>
      <c r="O3486" s="4"/>
      <c r="P3486" s="4">
        <v>62</v>
      </c>
      <c r="Q3486" s="4">
        <v>45</v>
      </c>
      <c r="R3486" s="4">
        <v>59</v>
      </c>
      <c r="S3486" s="4">
        <v>61</v>
      </c>
      <c r="T3486" s="4">
        <v>70</v>
      </c>
      <c r="U3486" s="4">
        <v>62</v>
      </c>
      <c r="V3486" s="13">
        <v>49</v>
      </c>
      <c r="W3486" s="4">
        <v>62</v>
      </c>
      <c r="X3486" s="4">
        <v>51</v>
      </c>
      <c r="Y3486">
        <f t="shared" ca="1" si="660"/>
        <v>0</v>
      </c>
      <c r="Z3486">
        <f t="shared" ca="1" si="661"/>
        <v>0</v>
      </c>
    </row>
    <row r="3487" spans="2:26" x14ac:dyDescent="0.25">
      <c r="B3487" s="11">
        <f t="shared" si="662"/>
        <v>44706.791666658239</v>
      </c>
      <c r="C3487" s="1">
        <f t="shared" si="653"/>
        <v>5</v>
      </c>
      <c r="D3487" s="1">
        <f t="shared" si="654"/>
        <v>3</v>
      </c>
      <c r="E3487" s="12">
        <f t="shared" si="655"/>
        <v>20</v>
      </c>
      <c r="F3487" s="124" t="str">
        <f t="shared" si="656"/>
        <v>0</v>
      </c>
      <c r="G3487" s="1">
        <f ca="1">(OFFSET(O3487,0,MATCH(Customer!$J$6,'CDH &amp; HDH'!$P$11:$X$11,0)))</f>
        <v>48</v>
      </c>
      <c r="H3487" s="1" t="str">
        <f t="shared" si="657"/>
        <v>Cooling</v>
      </c>
      <c r="I3487" s="1">
        <f ca="1">OFFSET(IF($H3487="Cooling",Customer!$C$25,Customer!$C$52),E3487,D3487)</f>
        <v>78</v>
      </c>
      <c r="J3487" s="1">
        <f ca="1">OFFSET(IF($H3487="Cooling",Customer!$L$25,Customer!$L$52),$E3487,$D3487)</f>
        <v>80</v>
      </c>
      <c r="K3487" s="16">
        <f t="shared" ca="1" si="651"/>
        <v>0</v>
      </c>
      <c r="L3487" s="16">
        <f t="shared" ca="1" si="652"/>
        <v>0</v>
      </c>
      <c r="M3487" s="17">
        <f t="shared" si="658"/>
        <v>0</v>
      </c>
      <c r="N3487" s="17">
        <f t="shared" si="659"/>
        <v>0</v>
      </c>
      <c r="O3487" s="4"/>
      <c r="P3487" s="4">
        <v>62</v>
      </c>
      <c r="Q3487" s="4">
        <v>44</v>
      </c>
      <c r="R3487" s="4">
        <v>54</v>
      </c>
      <c r="S3487" s="4">
        <v>59</v>
      </c>
      <c r="T3487" s="4">
        <v>66</v>
      </c>
      <c r="U3487" s="4">
        <v>61</v>
      </c>
      <c r="V3487" s="13">
        <v>48</v>
      </c>
      <c r="W3487" s="4">
        <v>61</v>
      </c>
      <c r="X3487" s="4">
        <v>50</v>
      </c>
      <c r="Y3487">
        <f t="shared" ca="1" si="660"/>
        <v>0</v>
      </c>
      <c r="Z3487">
        <f t="shared" ca="1" si="661"/>
        <v>0</v>
      </c>
    </row>
    <row r="3488" spans="2:26" x14ac:dyDescent="0.25">
      <c r="B3488" s="11">
        <f t="shared" si="662"/>
        <v>44706.833333324903</v>
      </c>
      <c r="C3488" s="1">
        <f t="shared" si="653"/>
        <v>5</v>
      </c>
      <c r="D3488" s="1">
        <f t="shared" si="654"/>
        <v>3</v>
      </c>
      <c r="E3488" s="12">
        <f t="shared" si="655"/>
        <v>21</v>
      </c>
      <c r="F3488" s="124" t="str">
        <f t="shared" si="656"/>
        <v>0</v>
      </c>
      <c r="G3488" s="1">
        <f ca="1">(OFFSET(O3488,0,MATCH(Customer!$J$6,'CDH &amp; HDH'!$P$11:$X$11,0)))</f>
        <v>48</v>
      </c>
      <c r="H3488" s="1" t="str">
        <f t="shared" si="657"/>
        <v>Cooling</v>
      </c>
      <c r="I3488" s="1">
        <f ca="1">OFFSET(IF($H3488="Cooling",Customer!$C$25,Customer!$C$52),E3488,D3488)</f>
        <v>78</v>
      </c>
      <c r="J3488" s="1">
        <f ca="1">OFFSET(IF($H3488="Cooling",Customer!$L$25,Customer!$L$52),$E3488,$D3488)</f>
        <v>80</v>
      </c>
      <c r="K3488" s="16">
        <f t="shared" ca="1" si="651"/>
        <v>0</v>
      </c>
      <c r="L3488" s="16">
        <f t="shared" ca="1" si="652"/>
        <v>0</v>
      </c>
      <c r="M3488" s="17">
        <f t="shared" si="658"/>
        <v>0</v>
      </c>
      <c r="N3488" s="17">
        <f t="shared" si="659"/>
        <v>0</v>
      </c>
      <c r="O3488" s="4"/>
      <c r="P3488" s="4">
        <v>62</v>
      </c>
      <c r="Q3488" s="4">
        <v>44</v>
      </c>
      <c r="R3488" s="4">
        <v>50</v>
      </c>
      <c r="S3488" s="4">
        <v>58</v>
      </c>
      <c r="T3488" s="4">
        <v>64</v>
      </c>
      <c r="U3488" s="4">
        <v>60</v>
      </c>
      <c r="V3488" s="13">
        <v>48</v>
      </c>
      <c r="W3488" s="4">
        <v>61</v>
      </c>
      <c r="X3488" s="4">
        <v>48</v>
      </c>
      <c r="Y3488">
        <f t="shared" ca="1" si="660"/>
        <v>0</v>
      </c>
      <c r="Z3488">
        <f t="shared" ca="1" si="661"/>
        <v>0</v>
      </c>
    </row>
    <row r="3489" spans="2:26" x14ac:dyDescent="0.25">
      <c r="B3489" s="11">
        <f t="shared" si="662"/>
        <v>44706.874999991567</v>
      </c>
      <c r="C3489" s="1">
        <f t="shared" si="653"/>
        <v>5</v>
      </c>
      <c r="D3489" s="1">
        <f t="shared" si="654"/>
        <v>3</v>
      </c>
      <c r="E3489" s="12">
        <f t="shared" si="655"/>
        <v>22</v>
      </c>
      <c r="F3489" s="124" t="str">
        <f t="shared" si="656"/>
        <v>0</v>
      </c>
      <c r="G3489" s="1">
        <f ca="1">(OFFSET(O3489,0,MATCH(Customer!$J$6,'CDH &amp; HDH'!$P$11:$X$11,0)))</f>
        <v>48</v>
      </c>
      <c r="H3489" s="1" t="str">
        <f t="shared" si="657"/>
        <v>Cooling</v>
      </c>
      <c r="I3489" s="1">
        <f ca="1">OFFSET(IF($H3489="Cooling",Customer!$C$25,Customer!$C$52),E3489,D3489)</f>
        <v>78</v>
      </c>
      <c r="J3489" s="1">
        <f ca="1">OFFSET(IF($H3489="Cooling",Customer!$L$25,Customer!$L$52),$E3489,$D3489)</f>
        <v>80</v>
      </c>
      <c r="K3489" s="16">
        <f t="shared" ca="1" si="651"/>
        <v>0</v>
      </c>
      <c r="L3489" s="16">
        <f t="shared" ca="1" si="652"/>
        <v>0</v>
      </c>
      <c r="M3489" s="17">
        <f t="shared" si="658"/>
        <v>0</v>
      </c>
      <c r="N3489" s="17">
        <f t="shared" si="659"/>
        <v>0</v>
      </c>
      <c r="O3489" s="4"/>
      <c r="P3489" s="4">
        <v>60</v>
      </c>
      <c r="Q3489" s="4">
        <v>44</v>
      </c>
      <c r="R3489" s="4">
        <v>45</v>
      </c>
      <c r="S3489" s="4">
        <v>58</v>
      </c>
      <c r="T3489" s="4">
        <v>64</v>
      </c>
      <c r="U3489" s="4">
        <v>59</v>
      </c>
      <c r="V3489" s="13">
        <v>48</v>
      </c>
      <c r="W3489" s="4">
        <v>60</v>
      </c>
      <c r="X3489" s="4">
        <v>46</v>
      </c>
      <c r="Y3489">
        <f t="shared" ca="1" si="660"/>
        <v>0</v>
      </c>
      <c r="Z3489">
        <f t="shared" ca="1" si="661"/>
        <v>0</v>
      </c>
    </row>
    <row r="3490" spans="2:26" x14ac:dyDescent="0.25">
      <c r="B3490" s="11">
        <f t="shared" si="662"/>
        <v>44706.916666658231</v>
      </c>
      <c r="C3490" s="1">
        <f t="shared" si="653"/>
        <v>5</v>
      </c>
      <c r="D3490" s="1">
        <f t="shared" si="654"/>
        <v>3</v>
      </c>
      <c r="E3490" s="12">
        <f t="shared" si="655"/>
        <v>23</v>
      </c>
      <c r="F3490" s="124" t="str">
        <f t="shared" si="656"/>
        <v>0</v>
      </c>
      <c r="G3490" s="1">
        <f ca="1">(OFFSET(O3490,0,MATCH(Customer!$J$6,'CDH &amp; HDH'!$P$11:$X$11,0)))</f>
        <v>47</v>
      </c>
      <c r="H3490" s="1" t="str">
        <f t="shared" si="657"/>
        <v>Cooling</v>
      </c>
      <c r="I3490" s="1">
        <f ca="1">OFFSET(IF($H3490="Cooling",Customer!$C$25,Customer!$C$52),E3490,D3490)</f>
        <v>78</v>
      </c>
      <c r="J3490" s="1">
        <f ca="1">OFFSET(IF($H3490="Cooling",Customer!$L$25,Customer!$L$52),$E3490,$D3490)</f>
        <v>80</v>
      </c>
      <c r="K3490" s="16">
        <f t="shared" ca="1" si="651"/>
        <v>0</v>
      </c>
      <c r="L3490" s="16">
        <f t="shared" ca="1" si="652"/>
        <v>0</v>
      </c>
      <c r="M3490" s="17">
        <f t="shared" si="658"/>
        <v>0</v>
      </c>
      <c r="N3490" s="17">
        <f t="shared" si="659"/>
        <v>0</v>
      </c>
      <c r="O3490" s="4"/>
      <c r="P3490" s="4">
        <v>58</v>
      </c>
      <c r="Q3490" s="4">
        <v>43</v>
      </c>
      <c r="R3490" s="4">
        <v>42</v>
      </c>
      <c r="S3490" s="4">
        <v>56</v>
      </c>
      <c r="T3490" s="4">
        <v>63</v>
      </c>
      <c r="U3490" s="4">
        <v>59</v>
      </c>
      <c r="V3490" s="13">
        <v>47</v>
      </c>
      <c r="W3490" s="4">
        <v>59</v>
      </c>
      <c r="X3490" s="4">
        <v>44</v>
      </c>
      <c r="Y3490">
        <f t="shared" ca="1" si="660"/>
        <v>0</v>
      </c>
      <c r="Z3490">
        <f t="shared" ca="1" si="661"/>
        <v>0</v>
      </c>
    </row>
    <row r="3491" spans="2:26" x14ac:dyDescent="0.25">
      <c r="B3491" s="11">
        <f t="shared" si="662"/>
        <v>44706.958333324896</v>
      </c>
      <c r="C3491" s="1">
        <f t="shared" si="653"/>
        <v>5</v>
      </c>
      <c r="D3491" s="1">
        <f t="shared" si="654"/>
        <v>3</v>
      </c>
      <c r="E3491" s="12">
        <f t="shared" si="655"/>
        <v>24</v>
      </c>
      <c r="F3491" s="124" t="str">
        <f t="shared" si="656"/>
        <v>0</v>
      </c>
      <c r="G3491" s="1">
        <f ca="1">(OFFSET(O3491,0,MATCH(Customer!$J$6,'CDH &amp; HDH'!$P$11:$X$11,0)))</f>
        <v>47</v>
      </c>
      <c r="H3491" s="1" t="str">
        <f t="shared" si="657"/>
        <v>Cooling</v>
      </c>
      <c r="I3491" s="1">
        <f ca="1">OFFSET(IF($H3491="Cooling",Customer!$C$25,Customer!$C$52),E3491,D3491)</f>
        <v>78</v>
      </c>
      <c r="J3491" s="1">
        <f ca="1">OFFSET(IF($H3491="Cooling",Customer!$L$25,Customer!$L$52),$E3491,$D3491)</f>
        <v>80</v>
      </c>
      <c r="K3491" s="16">
        <f t="shared" ca="1" si="651"/>
        <v>0</v>
      </c>
      <c r="L3491" s="16">
        <f t="shared" ca="1" si="652"/>
        <v>0</v>
      </c>
      <c r="M3491" s="17">
        <f t="shared" si="658"/>
        <v>0</v>
      </c>
      <c r="N3491" s="17">
        <f t="shared" si="659"/>
        <v>0</v>
      </c>
      <c r="O3491" s="4"/>
      <c r="P3491" s="4">
        <v>58</v>
      </c>
      <c r="Q3491" s="4">
        <v>43</v>
      </c>
      <c r="R3491" s="4">
        <v>40</v>
      </c>
      <c r="S3491" s="4">
        <v>55</v>
      </c>
      <c r="T3491" s="4">
        <v>63</v>
      </c>
      <c r="U3491" s="4">
        <v>59</v>
      </c>
      <c r="V3491" s="13">
        <v>47</v>
      </c>
      <c r="W3491" s="4">
        <v>57</v>
      </c>
      <c r="X3491" s="4">
        <v>43</v>
      </c>
      <c r="Y3491">
        <f t="shared" ca="1" si="660"/>
        <v>0</v>
      </c>
      <c r="Z3491">
        <f t="shared" ca="1" si="661"/>
        <v>0</v>
      </c>
    </row>
    <row r="3492" spans="2:26" x14ac:dyDescent="0.25">
      <c r="B3492" s="11">
        <f t="shared" si="662"/>
        <v>44706.99999999156</v>
      </c>
      <c r="C3492" s="1">
        <f t="shared" si="653"/>
        <v>5</v>
      </c>
      <c r="D3492" s="1">
        <f t="shared" si="654"/>
        <v>4</v>
      </c>
      <c r="E3492" s="12">
        <f t="shared" si="655"/>
        <v>1</v>
      </c>
      <c r="F3492" s="124" t="str">
        <f t="shared" si="656"/>
        <v>0</v>
      </c>
      <c r="G3492" s="1">
        <f ca="1">(OFFSET(O3492,0,MATCH(Customer!$J$6,'CDH &amp; HDH'!$P$11:$X$11,0)))</f>
        <v>47</v>
      </c>
      <c r="H3492" s="1" t="str">
        <f t="shared" si="657"/>
        <v>Cooling</v>
      </c>
      <c r="I3492" s="1">
        <f ca="1">OFFSET(IF($H3492="Cooling",Customer!$C$25,Customer!$C$52),E3492,D3492)</f>
        <v>78</v>
      </c>
      <c r="J3492" s="1">
        <f ca="1">OFFSET(IF($H3492="Cooling",Customer!$L$25,Customer!$L$52),$E3492,$D3492)</f>
        <v>80</v>
      </c>
      <c r="K3492" s="16">
        <f t="shared" ca="1" si="651"/>
        <v>0</v>
      </c>
      <c r="L3492" s="16">
        <f t="shared" ca="1" si="652"/>
        <v>0</v>
      </c>
      <c r="M3492" s="17">
        <f t="shared" si="658"/>
        <v>0</v>
      </c>
      <c r="N3492" s="17">
        <f t="shared" si="659"/>
        <v>0</v>
      </c>
      <c r="O3492" s="4"/>
      <c r="P3492" s="4">
        <v>57</v>
      </c>
      <c r="Q3492" s="4">
        <v>43</v>
      </c>
      <c r="R3492" s="4">
        <v>37</v>
      </c>
      <c r="S3492" s="4">
        <v>54</v>
      </c>
      <c r="T3492" s="4">
        <v>60</v>
      </c>
      <c r="U3492" s="4">
        <v>59</v>
      </c>
      <c r="V3492" s="13">
        <v>47</v>
      </c>
      <c r="W3492" s="4">
        <v>57</v>
      </c>
      <c r="X3492" s="4">
        <v>43</v>
      </c>
      <c r="Y3492">
        <f t="shared" ca="1" si="660"/>
        <v>0</v>
      </c>
      <c r="Z3492">
        <f t="shared" ca="1" si="661"/>
        <v>0</v>
      </c>
    </row>
    <row r="3493" spans="2:26" x14ac:dyDescent="0.25">
      <c r="B3493" s="11">
        <f t="shared" si="662"/>
        <v>44707.041666658224</v>
      </c>
      <c r="C3493" s="1">
        <f t="shared" si="653"/>
        <v>5</v>
      </c>
      <c r="D3493" s="1">
        <f t="shared" si="654"/>
        <v>4</v>
      </c>
      <c r="E3493" s="12">
        <f t="shared" si="655"/>
        <v>2</v>
      </c>
      <c r="F3493" s="124" t="str">
        <f t="shared" si="656"/>
        <v>0</v>
      </c>
      <c r="G3493" s="1">
        <f ca="1">(OFFSET(O3493,0,MATCH(Customer!$J$6,'CDH &amp; HDH'!$P$11:$X$11,0)))</f>
        <v>47</v>
      </c>
      <c r="H3493" s="1" t="str">
        <f t="shared" si="657"/>
        <v>Cooling</v>
      </c>
      <c r="I3493" s="1">
        <f ca="1">OFFSET(IF($H3493="Cooling",Customer!$C$25,Customer!$C$52),E3493,D3493)</f>
        <v>78</v>
      </c>
      <c r="J3493" s="1">
        <f ca="1">OFFSET(IF($H3493="Cooling",Customer!$L$25,Customer!$L$52),$E3493,$D3493)</f>
        <v>80</v>
      </c>
      <c r="K3493" s="16">
        <f t="shared" ca="1" si="651"/>
        <v>0</v>
      </c>
      <c r="L3493" s="16">
        <f t="shared" ca="1" si="652"/>
        <v>0</v>
      </c>
      <c r="M3493" s="17">
        <f t="shared" si="658"/>
        <v>0</v>
      </c>
      <c r="N3493" s="17">
        <f t="shared" si="659"/>
        <v>0</v>
      </c>
      <c r="O3493" s="4"/>
      <c r="P3493" s="4">
        <v>56</v>
      </c>
      <c r="Q3493" s="4">
        <v>43</v>
      </c>
      <c r="R3493" s="4">
        <v>37</v>
      </c>
      <c r="S3493" s="4">
        <v>54</v>
      </c>
      <c r="T3493" s="4">
        <v>60</v>
      </c>
      <c r="U3493" s="4">
        <v>59</v>
      </c>
      <c r="V3493" s="13">
        <v>47</v>
      </c>
      <c r="W3493" s="4">
        <v>58</v>
      </c>
      <c r="X3493" s="4">
        <v>44</v>
      </c>
      <c r="Y3493">
        <f t="shared" ca="1" si="660"/>
        <v>0</v>
      </c>
      <c r="Z3493">
        <f t="shared" ca="1" si="661"/>
        <v>0</v>
      </c>
    </row>
    <row r="3494" spans="2:26" x14ac:dyDescent="0.25">
      <c r="B3494" s="11">
        <f t="shared" si="662"/>
        <v>44707.083333324888</v>
      </c>
      <c r="C3494" s="1">
        <f t="shared" si="653"/>
        <v>5</v>
      </c>
      <c r="D3494" s="1">
        <f t="shared" si="654"/>
        <v>4</v>
      </c>
      <c r="E3494" s="12">
        <f t="shared" si="655"/>
        <v>3</v>
      </c>
      <c r="F3494" s="124" t="str">
        <f t="shared" si="656"/>
        <v>0</v>
      </c>
      <c r="G3494" s="1">
        <f ca="1">(OFFSET(O3494,0,MATCH(Customer!$J$6,'CDH &amp; HDH'!$P$11:$X$11,0)))</f>
        <v>46</v>
      </c>
      <c r="H3494" s="1" t="str">
        <f t="shared" si="657"/>
        <v>Cooling</v>
      </c>
      <c r="I3494" s="1">
        <f ca="1">OFFSET(IF($H3494="Cooling",Customer!$C$25,Customer!$C$52),E3494,D3494)</f>
        <v>78</v>
      </c>
      <c r="J3494" s="1">
        <f ca="1">OFFSET(IF($H3494="Cooling",Customer!$L$25,Customer!$L$52),$E3494,$D3494)</f>
        <v>80</v>
      </c>
      <c r="K3494" s="16">
        <f t="shared" ca="1" si="651"/>
        <v>0</v>
      </c>
      <c r="L3494" s="16">
        <f t="shared" ca="1" si="652"/>
        <v>0</v>
      </c>
      <c r="M3494" s="17">
        <f t="shared" si="658"/>
        <v>0</v>
      </c>
      <c r="N3494" s="17">
        <f t="shared" si="659"/>
        <v>0</v>
      </c>
      <c r="O3494" s="4"/>
      <c r="P3494" s="4">
        <v>56</v>
      </c>
      <c r="Q3494" s="4">
        <v>41</v>
      </c>
      <c r="R3494" s="4">
        <v>38</v>
      </c>
      <c r="S3494" s="4">
        <v>53</v>
      </c>
      <c r="T3494" s="4">
        <v>57</v>
      </c>
      <c r="U3494" s="4">
        <v>58</v>
      </c>
      <c r="V3494" s="13">
        <v>46</v>
      </c>
      <c r="W3494" s="4">
        <v>58</v>
      </c>
      <c r="X3494" s="4">
        <v>43</v>
      </c>
      <c r="Y3494">
        <f t="shared" ca="1" si="660"/>
        <v>0</v>
      </c>
      <c r="Z3494">
        <f t="shared" ca="1" si="661"/>
        <v>0</v>
      </c>
    </row>
    <row r="3495" spans="2:26" x14ac:dyDescent="0.25">
      <c r="B3495" s="11">
        <f t="shared" si="662"/>
        <v>44707.124999991553</v>
      </c>
      <c r="C3495" s="1">
        <f t="shared" si="653"/>
        <v>5</v>
      </c>
      <c r="D3495" s="1">
        <f t="shared" si="654"/>
        <v>4</v>
      </c>
      <c r="E3495" s="12">
        <f t="shared" si="655"/>
        <v>4</v>
      </c>
      <c r="F3495" s="124" t="str">
        <f t="shared" si="656"/>
        <v>0</v>
      </c>
      <c r="G3495" s="1">
        <f ca="1">(OFFSET(O3495,0,MATCH(Customer!$J$6,'CDH &amp; HDH'!$P$11:$X$11,0)))</f>
        <v>46</v>
      </c>
      <c r="H3495" s="1" t="str">
        <f t="shared" si="657"/>
        <v>Cooling</v>
      </c>
      <c r="I3495" s="1">
        <f ca="1">OFFSET(IF($H3495="Cooling",Customer!$C$25,Customer!$C$52),E3495,D3495)</f>
        <v>78</v>
      </c>
      <c r="J3495" s="1">
        <f ca="1">OFFSET(IF($H3495="Cooling",Customer!$L$25,Customer!$L$52),$E3495,$D3495)</f>
        <v>80</v>
      </c>
      <c r="K3495" s="16">
        <f t="shared" ca="1" si="651"/>
        <v>0</v>
      </c>
      <c r="L3495" s="16">
        <f t="shared" ca="1" si="652"/>
        <v>0</v>
      </c>
      <c r="M3495" s="17">
        <f t="shared" si="658"/>
        <v>0</v>
      </c>
      <c r="N3495" s="17">
        <f t="shared" si="659"/>
        <v>0</v>
      </c>
      <c r="O3495" s="4"/>
      <c r="P3495" s="4">
        <v>55</v>
      </c>
      <c r="Q3495" s="4">
        <v>40</v>
      </c>
      <c r="R3495" s="4">
        <v>38</v>
      </c>
      <c r="S3495" s="4">
        <v>54</v>
      </c>
      <c r="T3495" s="4">
        <v>59</v>
      </c>
      <c r="U3495" s="4">
        <v>58</v>
      </c>
      <c r="V3495" s="13">
        <v>46</v>
      </c>
      <c r="W3495" s="4">
        <v>58</v>
      </c>
      <c r="X3495" s="4">
        <v>42</v>
      </c>
      <c r="Y3495">
        <f t="shared" ca="1" si="660"/>
        <v>0</v>
      </c>
      <c r="Z3495">
        <f t="shared" ca="1" si="661"/>
        <v>0</v>
      </c>
    </row>
    <row r="3496" spans="2:26" x14ac:dyDescent="0.25">
      <c r="B3496" s="11">
        <f t="shared" si="662"/>
        <v>44707.166666658217</v>
      </c>
      <c r="C3496" s="1">
        <f t="shared" si="653"/>
        <v>5</v>
      </c>
      <c r="D3496" s="1">
        <f t="shared" si="654"/>
        <v>4</v>
      </c>
      <c r="E3496" s="12">
        <f t="shared" si="655"/>
        <v>5</v>
      </c>
      <c r="F3496" s="124" t="str">
        <f t="shared" si="656"/>
        <v>0</v>
      </c>
      <c r="G3496" s="1">
        <f ca="1">(OFFSET(O3496,0,MATCH(Customer!$J$6,'CDH &amp; HDH'!$P$11:$X$11,0)))</f>
        <v>44</v>
      </c>
      <c r="H3496" s="1" t="str">
        <f t="shared" si="657"/>
        <v>Cooling</v>
      </c>
      <c r="I3496" s="1">
        <f ca="1">OFFSET(IF($H3496="Cooling",Customer!$C$25,Customer!$C$52),E3496,D3496)</f>
        <v>78</v>
      </c>
      <c r="J3496" s="1">
        <f ca="1">OFFSET(IF($H3496="Cooling",Customer!$L$25,Customer!$L$52),$E3496,$D3496)</f>
        <v>80</v>
      </c>
      <c r="K3496" s="16">
        <f t="shared" ca="1" si="651"/>
        <v>0</v>
      </c>
      <c r="L3496" s="16">
        <f t="shared" ca="1" si="652"/>
        <v>0</v>
      </c>
      <c r="M3496" s="17">
        <f t="shared" si="658"/>
        <v>0</v>
      </c>
      <c r="N3496" s="17">
        <f t="shared" si="659"/>
        <v>0</v>
      </c>
      <c r="O3496" s="4"/>
      <c r="P3496" s="4">
        <v>55</v>
      </c>
      <c r="Q3496" s="4">
        <v>39</v>
      </c>
      <c r="R3496" s="4">
        <v>40</v>
      </c>
      <c r="S3496" s="4">
        <v>55</v>
      </c>
      <c r="T3496" s="4">
        <v>56</v>
      </c>
      <c r="U3496" s="4">
        <v>58</v>
      </c>
      <c r="V3496" s="13">
        <v>44</v>
      </c>
      <c r="W3496" s="4">
        <v>58</v>
      </c>
      <c r="X3496" s="4">
        <v>42</v>
      </c>
      <c r="Y3496">
        <f t="shared" ca="1" si="660"/>
        <v>0</v>
      </c>
      <c r="Z3496">
        <f t="shared" ca="1" si="661"/>
        <v>0</v>
      </c>
    </row>
    <row r="3497" spans="2:26" x14ac:dyDescent="0.25">
      <c r="B3497" s="11">
        <f t="shared" si="662"/>
        <v>44707.208333324881</v>
      </c>
      <c r="C3497" s="1">
        <f t="shared" si="653"/>
        <v>5</v>
      </c>
      <c r="D3497" s="1">
        <f t="shared" si="654"/>
        <v>4</v>
      </c>
      <c r="E3497" s="12">
        <f t="shared" si="655"/>
        <v>6</v>
      </c>
      <c r="F3497" s="124" t="str">
        <f t="shared" si="656"/>
        <v>0</v>
      </c>
      <c r="G3497" s="1">
        <f ca="1">(OFFSET(O3497,0,MATCH(Customer!$J$6,'CDH &amp; HDH'!$P$11:$X$11,0)))</f>
        <v>44</v>
      </c>
      <c r="H3497" s="1" t="str">
        <f t="shared" si="657"/>
        <v>Cooling</v>
      </c>
      <c r="I3497" s="1">
        <f ca="1">OFFSET(IF($H3497="Cooling",Customer!$C$25,Customer!$C$52),E3497,D3497)</f>
        <v>78</v>
      </c>
      <c r="J3497" s="1">
        <f ca="1">OFFSET(IF($H3497="Cooling",Customer!$L$25,Customer!$L$52),$E3497,$D3497)</f>
        <v>80</v>
      </c>
      <c r="K3497" s="16">
        <f t="shared" ca="1" si="651"/>
        <v>0</v>
      </c>
      <c r="L3497" s="16">
        <f t="shared" ca="1" si="652"/>
        <v>0</v>
      </c>
      <c r="M3497" s="17">
        <f t="shared" si="658"/>
        <v>0</v>
      </c>
      <c r="N3497" s="17">
        <f t="shared" si="659"/>
        <v>0</v>
      </c>
      <c r="O3497" s="4"/>
      <c r="P3497" s="4">
        <v>55</v>
      </c>
      <c r="Q3497" s="4">
        <v>41</v>
      </c>
      <c r="R3497" s="4">
        <v>42</v>
      </c>
      <c r="S3497" s="4">
        <v>56</v>
      </c>
      <c r="T3497" s="4">
        <v>58</v>
      </c>
      <c r="U3497" s="4">
        <v>57</v>
      </c>
      <c r="V3497" s="13">
        <v>44</v>
      </c>
      <c r="W3497" s="4">
        <v>58</v>
      </c>
      <c r="X3497" s="4">
        <v>44</v>
      </c>
      <c r="Y3497">
        <f t="shared" ca="1" si="660"/>
        <v>0</v>
      </c>
      <c r="Z3497">
        <f t="shared" ca="1" si="661"/>
        <v>0</v>
      </c>
    </row>
    <row r="3498" spans="2:26" x14ac:dyDescent="0.25">
      <c r="B3498" s="11">
        <f t="shared" si="662"/>
        <v>44707.249999991545</v>
      </c>
      <c r="C3498" s="1">
        <f t="shared" si="653"/>
        <v>5</v>
      </c>
      <c r="D3498" s="1">
        <f t="shared" si="654"/>
        <v>4</v>
      </c>
      <c r="E3498" s="12">
        <f t="shared" si="655"/>
        <v>7</v>
      </c>
      <c r="F3498" s="124" t="str">
        <f t="shared" si="656"/>
        <v>0</v>
      </c>
      <c r="G3498" s="1">
        <f ca="1">(OFFSET(O3498,0,MATCH(Customer!$J$6,'CDH &amp; HDH'!$P$11:$X$11,0)))</f>
        <v>45</v>
      </c>
      <c r="H3498" s="1" t="str">
        <f t="shared" si="657"/>
        <v>Cooling</v>
      </c>
      <c r="I3498" s="1">
        <f ca="1">OFFSET(IF($H3498="Cooling",Customer!$C$25,Customer!$C$52),E3498,D3498)</f>
        <v>78</v>
      </c>
      <c r="J3498" s="1">
        <f ca="1">OFFSET(IF($H3498="Cooling",Customer!$L$25,Customer!$L$52),$E3498,$D3498)</f>
        <v>80</v>
      </c>
      <c r="K3498" s="16">
        <f t="shared" ca="1" si="651"/>
        <v>0</v>
      </c>
      <c r="L3498" s="16">
        <f t="shared" ca="1" si="652"/>
        <v>0</v>
      </c>
      <c r="M3498" s="17">
        <f t="shared" si="658"/>
        <v>0</v>
      </c>
      <c r="N3498" s="17">
        <f t="shared" si="659"/>
        <v>0</v>
      </c>
      <c r="O3498" s="4"/>
      <c r="P3498" s="4">
        <v>55</v>
      </c>
      <c r="Q3498" s="4">
        <v>43</v>
      </c>
      <c r="R3498" s="4">
        <v>44</v>
      </c>
      <c r="S3498" s="4">
        <v>59</v>
      </c>
      <c r="T3498" s="4">
        <v>61</v>
      </c>
      <c r="U3498" s="4">
        <v>59</v>
      </c>
      <c r="V3498" s="13">
        <v>45</v>
      </c>
      <c r="W3498" s="4">
        <v>60</v>
      </c>
      <c r="X3498" s="4">
        <v>49</v>
      </c>
      <c r="Y3498">
        <f t="shared" ca="1" si="660"/>
        <v>0</v>
      </c>
      <c r="Z3498">
        <f t="shared" ca="1" si="661"/>
        <v>0</v>
      </c>
    </row>
    <row r="3499" spans="2:26" x14ac:dyDescent="0.25">
      <c r="B3499" s="11">
        <f t="shared" si="662"/>
        <v>44707.29166665821</v>
      </c>
      <c r="C3499" s="1">
        <f t="shared" si="653"/>
        <v>5</v>
      </c>
      <c r="D3499" s="1">
        <f t="shared" si="654"/>
        <v>4</v>
      </c>
      <c r="E3499" s="12">
        <f t="shared" si="655"/>
        <v>8</v>
      </c>
      <c r="F3499" s="124" t="str">
        <f t="shared" si="656"/>
        <v>0</v>
      </c>
      <c r="G3499" s="1">
        <f ca="1">(OFFSET(O3499,0,MATCH(Customer!$J$6,'CDH &amp; HDH'!$P$11:$X$11,0)))</f>
        <v>46</v>
      </c>
      <c r="H3499" s="1" t="str">
        <f t="shared" si="657"/>
        <v>Cooling</v>
      </c>
      <c r="I3499" s="1">
        <f ca="1">OFFSET(IF($H3499="Cooling",Customer!$C$25,Customer!$C$52),E3499,D3499)</f>
        <v>72</v>
      </c>
      <c r="J3499" s="1">
        <f ca="1">OFFSET(IF($H3499="Cooling",Customer!$L$25,Customer!$L$52),$E3499,$D3499)</f>
        <v>77</v>
      </c>
      <c r="K3499" s="16">
        <f t="shared" ca="1" si="651"/>
        <v>0</v>
      </c>
      <c r="L3499" s="16">
        <f t="shared" ca="1" si="652"/>
        <v>0</v>
      </c>
      <c r="M3499" s="17">
        <f t="shared" si="658"/>
        <v>0</v>
      </c>
      <c r="N3499" s="17">
        <f t="shared" si="659"/>
        <v>0</v>
      </c>
      <c r="O3499" s="4"/>
      <c r="P3499" s="4">
        <v>57</v>
      </c>
      <c r="Q3499" s="4">
        <v>47</v>
      </c>
      <c r="R3499" s="4">
        <v>48</v>
      </c>
      <c r="S3499" s="4">
        <v>64</v>
      </c>
      <c r="T3499" s="4">
        <v>66</v>
      </c>
      <c r="U3499" s="4">
        <v>59</v>
      </c>
      <c r="V3499" s="13">
        <v>46</v>
      </c>
      <c r="W3499" s="4">
        <v>60</v>
      </c>
      <c r="X3499" s="4">
        <v>52</v>
      </c>
      <c r="Y3499">
        <f t="shared" ca="1" si="660"/>
        <v>0</v>
      </c>
      <c r="Z3499">
        <f t="shared" ca="1" si="661"/>
        <v>0</v>
      </c>
    </row>
    <row r="3500" spans="2:26" x14ac:dyDescent="0.25">
      <c r="B3500" s="11">
        <f t="shared" si="662"/>
        <v>44707.333333324874</v>
      </c>
      <c r="C3500" s="1">
        <f t="shared" si="653"/>
        <v>5</v>
      </c>
      <c r="D3500" s="1">
        <f t="shared" si="654"/>
        <v>4</v>
      </c>
      <c r="E3500" s="12">
        <f t="shared" si="655"/>
        <v>9</v>
      </c>
      <c r="F3500" s="124" t="str">
        <f t="shared" si="656"/>
        <v>0</v>
      </c>
      <c r="G3500" s="1">
        <f ca="1">(OFFSET(O3500,0,MATCH(Customer!$J$6,'CDH &amp; HDH'!$P$11:$X$11,0)))</f>
        <v>47</v>
      </c>
      <c r="H3500" s="1" t="str">
        <f t="shared" si="657"/>
        <v>Cooling</v>
      </c>
      <c r="I3500" s="1">
        <f ca="1">OFFSET(IF($H3500="Cooling",Customer!$C$25,Customer!$C$52),E3500,D3500)</f>
        <v>72</v>
      </c>
      <c r="J3500" s="1">
        <f ca="1">OFFSET(IF($H3500="Cooling",Customer!$L$25,Customer!$L$52),$E3500,$D3500)</f>
        <v>77</v>
      </c>
      <c r="K3500" s="16">
        <f t="shared" ca="1" si="651"/>
        <v>0</v>
      </c>
      <c r="L3500" s="16">
        <f t="shared" ca="1" si="652"/>
        <v>0</v>
      </c>
      <c r="M3500" s="17">
        <f t="shared" si="658"/>
        <v>0</v>
      </c>
      <c r="N3500" s="17">
        <f t="shared" si="659"/>
        <v>0</v>
      </c>
      <c r="O3500" s="4"/>
      <c r="P3500" s="4">
        <v>59</v>
      </c>
      <c r="Q3500" s="4">
        <v>50</v>
      </c>
      <c r="R3500" s="4">
        <v>51</v>
      </c>
      <c r="S3500" s="4">
        <v>72</v>
      </c>
      <c r="T3500" s="4">
        <v>70</v>
      </c>
      <c r="U3500" s="4">
        <v>60</v>
      </c>
      <c r="V3500" s="13">
        <v>47</v>
      </c>
      <c r="W3500" s="4">
        <v>61</v>
      </c>
      <c r="X3500" s="4">
        <v>56</v>
      </c>
      <c r="Y3500">
        <f t="shared" ca="1" si="660"/>
        <v>0</v>
      </c>
      <c r="Z3500">
        <f t="shared" ca="1" si="661"/>
        <v>0</v>
      </c>
    </row>
    <row r="3501" spans="2:26" x14ac:dyDescent="0.25">
      <c r="B3501" s="11">
        <f t="shared" si="662"/>
        <v>44707.374999991538</v>
      </c>
      <c r="C3501" s="1">
        <f t="shared" si="653"/>
        <v>5</v>
      </c>
      <c r="D3501" s="1">
        <f t="shared" si="654"/>
        <v>4</v>
      </c>
      <c r="E3501" s="12">
        <f t="shared" si="655"/>
        <v>10</v>
      </c>
      <c r="F3501" s="124" t="str">
        <f t="shared" si="656"/>
        <v>0</v>
      </c>
      <c r="G3501" s="1">
        <f ca="1">(OFFSET(O3501,0,MATCH(Customer!$J$6,'CDH &amp; HDH'!$P$11:$X$11,0)))</f>
        <v>47</v>
      </c>
      <c r="H3501" s="1" t="str">
        <f t="shared" si="657"/>
        <v>Cooling</v>
      </c>
      <c r="I3501" s="1">
        <f ca="1">OFFSET(IF($H3501="Cooling",Customer!$C$25,Customer!$C$52),E3501,D3501)</f>
        <v>72</v>
      </c>
      <c r="J3501" s="1">
        <f ca="1">OFFSET(IF($H3501="Cooling",Customer!$L$25,Customer!$L$52),$E3501,$D3501)</f>
        <v>77</v>
      </c>
      <c r="K3501" s="16">
        <f t="shared" ca="1" si="651"/>
        <v>0</v>
      </c>
      <c r="L3501" s="16">
        <f t="shared" ca="1" si="652"/>
        <v>0</v>
      </c>
      <c r="M3501" s="17">
        <f t="shared" si="658"/>
        <v>0</v>
      </c>
      <c r="N3501" s="17">
        <f t="shared" si="659"/>
        <v>0</v>
      </c>
      <c r="O3501" s="4"/>
      <c r="P3501" s="4">
        <v>59</v>
      </c>
      <c r="Q3501" s="4">
        <v>53</v>
      </c>
      <c r="R3501" s="4">
        <v>55</v>
      </c>
      <c r="S3501" s="4">
        <v>76</v>
      </c>
      <c r="T3501" s="4">
        <v>75</v>
      </c>
      <c r="U3501" s="4">
        <v>61</v>
      </c>
      <c r="V3501" s="13">
        <v>47</v>
      </c>
      <c r="W3501" s="4">
        <v>62</v>
      </c>
      <c r="X3501" s="4">
        <v>60</v>
      </c>
      <c r="Y3501">
        <f t="shared" ca="1" si="660"/>
        <v>0</v>
      </c>
      <c r="Z3501">
        <f t="shared" ca="1" si="661"/>
        <v>0</v>
      </c>
    </row>
    <row r="3502" spans="2:26" x14ac:dyDescent="0.25">
      <c r="B3502" s="11">
        <f t="shared" si="662"/>
        <v>44707.416666658202</v>
      </c>
      <c r="C3502" s="1">
        <f t="shared" si="653"/>
        <v>5</v>
      </c>
      <c r="D3502" s="1">
        <f t="shared" si="654"/>
        <v>4</v>
      </c>
      <c r="E3502" s="12">
        <f t="shared" si="655"/>
        <v>11</v>
      </c>
      <c r="F3502" s="124" t="str">
        <f t="shared" si="656"/>
        <v>0</v>
      </c>
      <c r="G3502" s="1">
        <f ca="1">(OFFSET(O3502,0,MATCH(Customer!$J$6,'CDH &amp; HDH'!$P$11:$X$11,0)))</f>
        <v>47</v>
      </c>
      <c r="H3502" s="1" t="str">
        <f t="shared" si="657"/>
        <v>Cooling</v>
      </c>
      <c r="I3502" s="1">
        <f ca="1">OFFSET(IF($H3502="Cooling",Customer!$C$25,Customer!$C$52),E3502,D3502)</f>
        <v>72</v>
      </c>
      <c r="J3502" s="1">
        <f ca="1">OFFSET(IF($H3502="Cooling",Customer!$L$25,Customer!$L$52),$E3502,$D3502)</f>
        <v>77</v>
      </c>
      <c r="K3502" s="16">
        <f t="shared" ca="1" si="651"/>
        <v>0</v>
      </c>
      <c r="L3502" s="16">
        <f t="shared" ca="1" si="652"/>
        <v>0</v>
      </c>
      <c r="M3502" s="17">
        <f t="shared" si="658"/>
        <v>0</v>
      </c>
      <c r="N3502" s="17">
        <f t="shared" si="659"/>
        <v>0</v>
      </c>
      <c r="O3502" s="4"/>
      <c r="P3502" s="4">
        <v>61</v>
      </c>
      <c r="Q3502" s="4">
        <v>55</v>
      </c>
      <c r="R3502" s="4">
        <v>57</v>
      </c>
      <c r="S3502" s="4">
        <v>79</v>
      </c>
      <c r="T3502" s="4">
        <v>78</v>
      </c>
      <c r="U3502" s="4">
        <v>61</v>
      </c>
      <c r="V3502" s="13">
        <v>47</v>
      </c>
      <c r="W3502" s="4">
        <v>63</v>
      </c>
      <c r="X3502" s="4">
        <v>63</v>
      </c>
      <c r="Y3502">
        <f t="shared" ca="1" si="660"/>
        <v>0</v>
      </c>
      <c r="Z3502">
        <f t="shared" ca="1" si="661"/>
        <v>0</v>
      </c>
    </row>
    <row r="3503" spans="2:26" x14ac:dyDescent="0.25">
      <c r="B3503" s="11">
        <f t="shared" si="662"/>
        <v>44707.458333324867</v>
      </c>
      <c r="C3503" s="1">
        <f t="shared" si="653"/>
        <v>5</v>
      </c>
      <c r="D3503" s="1">
        <f t="shared" si="654"/>
        <v>4</v>
      </c>
      <c r="E3503" s="12">
        <f t="shared" si="655"/>
        <v>12</v>
      </c>
      <c r="F3503" s="124" t="str">
        <f t="shared" si="656"/>
        <v>0</v>
      </c>
      <c r="G3503" s="1">
        <f ca="1">(OFFSET(O3503,0,MATCH(Customer!$J$6,'CDH &amp; HDH'!$P$11:$X$11,0)))</f>
        <v>48</v>
      </c>
      <c r="H3503" s="1" t="str">
        <f t="shared" si="657"/>
        <v>Cooling</v>
      </c>
      <c r="I3503" s="1">
        <f ca="1">OFFSET(IF($H3503="Cooling",Customer!$C$25,Customer!$C$52),E3503,D3503)</f>
        <v>72</v>
      </c>
      <c r="J3503" s="1">
        <f ca="1">OFFSET(IF($H3503="Cooling",Customer!$L$25,Customer!$L$52),$E3503,$D3503)</f>
        <v>77</v>
      </c>
      <c r="K3503" s="16">
        <f t="shared" ca="1" si="651"/>
        <v>0</v>
      </c>
      <c r="L3503" s="16">
        <f t="shared" ca="1" si="652"/>
        <v>0</v>
      </c>
      <c r="M3503" s="17">
        <f t="shared" si="658"/>
        <v>0</v>
      </c>
      <c r="N3503" s="17">
        <f t="shared" si="659"/>
        <v>0</v>
      </c>
      <c r="O3503" s="4"/>
      <c r="P3503" s="4">
        <v>61</v>
      </c>
      <c r="Q3503" s="4">
        <v>57</v>
      </c>
      <c r="R3503" s="4">
        <v>58</v>
      </c>
      <c r="S3503" s="4">
        <v>80</v>
      </c>
      <c r="T3503" s="4">
        <v>79</v>
      </c>
      <c r="U3503" s="4">
        <v>61</v>
      </c>
      <c r="V3503" s="13">
        <v>48</v>
      </c>
      <c r="W3503" s="4">
        <v>63</v>
      </c>
      <c r="X3503" s="4">
        <v>66</v>
      </c>
      <c r="Y3503">
        <f t="shared" ca="1" si="660"/>
        <v>0</v>
      </c>
      <c r="Z3503">
        <f t="shared" ca="1" si="661"/>
        <v>0</v>
      </c>
    </row>
    <row r="3504" spans="2:26" x14ac:dyDescent="0.25">
      <c r="B3504" s="11">
        <f t="shared" si="662"/>
        <v>44707.499999991531</v>
      </c>
      <c r="C3504" s="1">
        <f t="shared" si="653"/>
        <v>5</v>
      </c>
      <c r="D3504" s="1">
        <f t="shared" si="654"/>
        <v>4</v>
      </c>
      <c r="E3504" s="12">
        <f t="shared" si="655"/>
        <v>13</v>
      </c>
      <c r="F3504" s="124" t="str">
        <f t="shared" si="656"/>
        <v>0</v>
      </c>
      <c r="G3504" s="1">
        <f ca="1">(OFFSET(O3504,0,MATCH(Customer!$J$6,'CDH &amp; HDH'!$P$11:$X$11,0)))</f>
        <v>48</v>
      </c>
      <c r="H3504" s="1" t="str">
        <f t="shared" si="657"/>
        <v>Cooling</v>
      </c>
      <c r="I3504" s="1">
        <f ca="1">OFFSET(IF($H3504="Cooling",Customer!$C$25,Customer!$C$52),E3504,D3504)</f>
        <v>72</v>
      </c>
      <c r="J3504" s="1">
        <f ca="1">OFFSET(IF($H3504="Cooling",Customer!$L$25,Customer!$L$52),$E3504,$D3504)</f>
        <v>77</v>
      </c>
      <c r="K3504" s="16">
        <f t="shared" ca="1" si="651"/>
        <v>0</v>
      </c>
      <c r="L3504" s="16">
        <f t="shared" ca="1" si="652"/>
        <v>0</v>
      </c>
      <c r="M3504" s="17">
        <f t="shared" si="658"/>
        <v>0</v>
      </c>
      <c r="N3504" s="17">
        <f t="shared" si="659"/>
        <v>0</v>
      </c>
      <c r="O3504" s="4"/>
      <c r="P3504" s="4">
        <v>61</v>
      </c>
      <c r="Q3504" s="4">
        <v>58</v>
      </c>
      <c r="R3504" s="4">
        <v>60</v>
      </c>
      <c r="S3504" s="4">
        <v>79</v>
      </c>
      <c r="T3504" s="4">
        <v>81</v>
      </c>
      <c r="U3504" s="4">
        <v>60</v>
      </c>
      <c r="V3504" s="13">
        <v>48</v>
      </c>
      <c r="W3504" s="4">
        <v>63</v>
      </c>
      <c r="X3504" s="4">
        <v>68</v>
      </c>
      <c r="Y3504">
        <f t="shared" ca="1" si="660"/>
        <v>0</v>
      </c>
      <c r="Z3504">
        <f t="shared" ca="1" si="661"/>
        <v>0</v>
      </c>
    </row>
    <row r="3505" spans="2:26" x14ac:dyDescent="0.25">
      <c r="B3505" s="11">
        <f t="shared" si="662"/>
        <v>44707.541666658195</v>
      </c>
      <c r="C3505" s="1">
        <f t="shared" si="653"/>
        <v>5</v>
      </c>
      <c r="D3505" s="1">
        <f t="shared" si="654"/>
        <v>4</v>
      </c>
      <c r="E3505" s="12">
        <f t="shared" si="655"/>
        <v>14</v>
      </c>
      <c r="F3505" s="124" t="str">
        <f t="shared" si="656"/>
        <v>0</v>
      </c>
      <c r="G3505" s="1">
        <f ca="1">(OFFSET(O3505,0,MATCH(Customer!$J$6,'CDH &amp; HDH'!$P$11:$X$11,0)))</f>
        <v>48</v>
      </c>
      <c r="H3505" s="1" t="str">
        <f t="shared" si="657"/>
        <v>Cooling</v>
      </c>
      <c r="I3505" s="1">
        <f ca="1">OFFSET(IF($H3505="Cooling",Customer!$C$25,Customer!$C$52),E3505,D3505)</f>
        <v>72</v>
      </c>
      <c r="J3505" s="1">
        <f ca="1">OFFSET(IF($H3505="Cooling",Customer!$L$25,Customer!$L$52),$E3505,$D3505)</f>
        <v>77</v>
      </c>
      <c r="K3505" s="16">
        <f t="shared" ca="1" si="651"/>
        <v>0</v>
      </c>
      <c r="L3505" s="16">
        <f t="shared" ca="1" si="652"/>
        <v>0</v>
      </c>
      <c r="M3505" s="17">
        <f t="shared" si="658"/>
        <v>0</v>
      </c>
      <c r="N3505" s="17">
        <f t="shared" si="659"/>
        <v>0</v>
      </c>
      <c r="O3505" s="4"/>
      <c r="P3505" s="4">
        <v>62</v>
      </c>
      <c r="Q3505" s="4">
        <v>59</v>
      </c>
      <c r="R3505" s="4">
        <v>60</v>
      </c>
      <c r="S3505" s="4">
        <v>75</v>
      </c>
      <c r="T3505" s="4">
        <v>82</v>
      </c>
      <c r="U3505" s="4">
        <v>62</v>
      </c>
      <c r="V3505" s="13">
        <v>48</v>
      </c>
      <c r="W3505" s="4">
        <v>63</v>
      </c>
      <c r="X3505" s="4">
        <v>70</v>
      </c>
      <c r="Y3505">
        <f t="shared" ca="1" si="660"/>
        <v>0</v>
      </c>
      <c r="Z3505">
        <f t="shared" ca="1" si="661"/>
        <v>0</v>
      </c>
    </row>
    <row r="3506" spans="2:26" x14ac:dyDescent="0.25">
      <c r="B3506" s="11">
        <f t="shared" si="662"/>
        <v>44707.583333324859</v>
      </c>
      <c r="C3506" s="1">
        <f t="shared" si="653"/>
        <v>5</v>
      </c>
      <c r="D3506" s="1">
        <f t="shared" si="654"/>
        <v>4</v>
      </c>
      <c r="E3506" s="12">
        <f t="shared" si="655"/>
        <v>15</v>
      </c>
      <c r="F3506" s="124" t="str">
        <f t="shared" si="656"/>
        <v>0</v>
      </c>
      <c r="G3506" s="1">
        <f ca="1">(OFFSET(O3506,0,MATCH(Customer!$J$6,'CDH &amp; HDH'!$P$11:$X$11,0)))</f>
        <v>48</v>
      </c>
      <c r="H3506" s="1" t="str">
        <f t="shared" si="657"/>
        <v>Cooling</v>
      </c>
      <c r="I3506" s="1">
        <f ca="1">OFFSET(IF($H3506="Cooling",Customer!$C$25,Customer!$C$52),E3506,D3506)</f>
        <v>72</v>
      </c>
      <c r="J3506" s="1">
        <f ca="1">OFFSET(IF($H3506="Cooling",Customer!$L$25,Customer!$L$52),$E3506,$D3506)</f>
        <v>77</v>
      </c>
      <c r="K3506" s="16">
        <f t="shared" ca="1" si="651"/>
        <v>0</v>
      </c>
      <c r="L3506" s="16">
        <f t="shared" ca="1" si="652"/>
        <v>0</v>
      </c>
      <c r="M3506" s="17">
        <f t="shared" si="658"/>
        <v>0</v>
      </c>
      <c r="N3506" s="17">
        <f t="shared" si="659"/>
        <v>0</v>
      </c>
      <c r="O3506" s="4"/>
      <c r="P3506" s="4">
        <v>62</v>
      </c>
      <c r="Q3506" s="4">
        <v>61</v>
      </c>
      <c r="R3506" s="4">
        <v>60</v>
      </c>
      <c r="S3506" s="4">
        <v>73</v>
      </c>
      <c r="T3506" s="4">
        <v>83</v>
      </c>
      <c r="U3506" s="4">
        <v>61</v>
      </c>
      <c r="V3506" s="13">
        <v>48</v>
      </c>
      <c r="W3506" s="4">
        <v>63</v>
      </c>
      <c r="X3506" s="4">
        <v>72</v>
      </c>
      <c r="Y3506">
        <f t="shared" ca="1" si="660"/>
        <v>0</v>
      </c>
      <c r="Z3506">
        <f t="shared" ca="1" si="661"/>
        <v>0</v>
      </c>
    </row>
    <row r="3507" spans="2:26" x14ac:dyDescent="0.25">
      <c r="B3507" s="11">
        <f t="shared" si="662"/>
        <v>44707.624999991524</v>
      </c>
      <c r="C3507" s="1">
        <f t="shared" si="653"/>
        <v>5</v>
      </c>
      <c r="D3507" s="1">
        <f t="shared" si="654"/>
        <v>4</v>
      </c>
      <c r="E3507" s="12">
        <f t="shared" si="655"/>
        <v>16</v>
      </c>
      <c r="F3507" s="124" t="str">
        <f t="shared" si="656"/>
        <v>0</v>
      </c>
      <c r="G3507" s="1">
        <f ca="1">(OFFSET(O3507,0,MATCH(Customer!$J$6,'CDH &amp; HDH'!$P$11:$X$11,0)))</f>
        <v>47</v>
      </c>
      <c r="H3507" s="1" t="str">
        <f t="shared" si="657"/>
        <v>Cooling</v>
      </c>
      <c r="I3507" s="1">
        <f ca="1">OFFSET(IF($H3507="Cooling",Customer!$C$25,Customer!$C$52),E3507,D3507)</f>
        <v>72</v>
      </c>
      <c r="J3507" s="1">
        <f ca="1">OFFSET(IF($H3507="Cooling",Customer!$L$25,Customer!$L$52),$E3507,$D3507)</f>
        <v>77</v>
      </c>
      <c r="K3507" s="16">
        <f t="shared" ca="1" si="651"/>
        <v>0</v>
      </c>
      <c r="L3507" s="16">
        <f t="shared" ca="1" si="652"/>
        <v>0</v>
      </c>
      <c r="M3507" s="17">
        <f t="shared" si="658"/>
        <v>0</v>
      </c>
      <c r="N3507" s="17">
        <f t="shared" si="659"/>
        <v>0</v>
      </c>
      <c r="O3507" s="4"/>
      <c r="P3507" s="4">
        <v>62</v>
      </c>
      <c r="Q3507" s="4">
        <v>62</v>
      </c>
      <c r="R3507" s="4">
        <v>60</v>
      </c>
      <c r="S3507" s="4">
        <v>75</v>
      </c>
      <c r="T3507" s="4">
        <v>82</v>
      </c>
      <c r="U3507" s="4">
        <v>62</v>
      </c>
      <c r="V3507" s="13">
        <v>47</v>
      </c>
      <c r="W3507" s="4">
        <v>64</v>
      </c>
      <c r="X3507" s="4">
        <v>71</v>
      </c>
      <c r="Y3507">
        <f t="shared" ca="1" si="660"/>
        <v>0</v>
      </c>
      <c r="Z3507">
        <f t="shared" ca="1" si="661"/>
        <v>0</v>
      </c>
    </row>
    <row r="3508" spans="2:26" x14ac:dyDescent="0.25">
      <c r="B3508" s="11">
        <f t="shared" si="662"/>
        <v>44707.666666658188</v>
      </c>
      <c r="C3508" s="1">
        <f t="shared" si="653"/>
        <v>5</v>
      </c>
      <c r="D3508" s="1">
        <f t="shared" si="654"/>
        <v>4</v>
      </c>
      <c r="E3508" s="12">
        <f t="shared" si="655"/>
        <v>17</v>
      </c>
      <c r="F3508" s="124" t="str">
        <f t="shared" si="656"/>
        <v>0</v>
      </c>
      <c r="G3508" s="1">
        <f ca="1">(OFFSET(O3508,0,MATCH(Customer!$J$6,'CDH &amp; HDH'!$P$11:$X$11,0)))</f>
        <v>49</v>
      </c>
      <c r="H3508" s="1" t="str">
        <f t="shared" si="657"/>
        <v>Cooling</v>
      </c>
      <c r="I3508" s="1">
        <f ca="1">OFFSET(IF($H3508="Cooling",Customer!$C$25,Customer!$C$52),E3508,D3508)</f>
        <v>72</v>
      </c>
      <c r="J3508" s="1">
        <f ca="1">OFFSET(IF($H3508="Cooling",Customer!$L$25,Customer!$L$52),$E3508,$D3508)</f>
        <v>77</v>
      </c>
      <c r="K3508" s="16">
        <f t="shared" ca="1" si="651"/>
        <v>0</v>
      </c>
      <c r="L3508" s="16">
        <f t="shared" ca="1" si="652"/>
        <v>0</v>
      </c>
      <c r="M3508" s="17">
        <f t="shared" si="658"/>
        <v>0</v>
      </c>
      <c r="N3508" s="17">
        <f t="shared" si="659"/>
        <v>0</v>
      </c>
      <c r="O3508" s="4"/>
      <c r="P3508" s="4">
        <v>61</v>
      </c>
      <c r="Q3508" s="4">
        <v>62</v>
      </c>
      <c r="R3508" s="4">
        <v>57</v>
      </c>
      <c r="S3508" s="4">
        <v>76</v>
      </c>
      <c r="T3508" s="4">
        <v>81</v>
      </c>
      <c r="U3508" s="4">
        <v>61</v>
      </c>
      <c r="V3508" s="13">
        <v>49</v>
      </c>
      <c r="W3508" s="4">
        <v>63</v>
      </c>
      <c r="X3508" s="4">
        <v>72</v>
      </c>
      <c r="Y3508">
        <f t="shared" ca="1" si="660"/>
        <v>0</v>
      </c>
      <c r="Z3508">
        <f t="shared" ca="1" si="661"/>
        <v>0</v>
      </c>
    </row>
    <row r="3509" spans="2:26" x14ac:dyDescent="0.25">
      <c r="B3509" s="11">
        <f t="shared" si="662"/>
        <v>44707.708333324852</v>
      </c>
      <c r="C3509" s="1">
        <f t="shared" si="653"/>
        <v>5</v>
      </c>
      <c r="D3509" s="1">
        <f t="shared" si="654"/>
        <v>4</v>
      </c>
      <c r="E3509" s="12">
        <f t="shared" si="655"/>
        <v>18</v>
      </c>
      <c r="F3509" s="124" t="str">
        <f t="shared" si="656"/>
        <v>0</v>
      </c>
      <c r="G3509" s="1">
        <f ca="1">(OFFSET(O3509,0,MATCH(Customer!$J$6,'CDH &amp; HDH'!$P$11:$X$11,0)))</f>
        <v>48</v>
      </c>
      <c r="H3509" s="1" t="str">
        <f t="shared" si="657"/>
        <v>Cooling</v>
      </c>
      <c r="I3509" s="1">
        <f ca="1">OFFSET(IF($H3509="Cooling",Customer!$C$25,Customer!$C$52),E3509,D3509)</f>
        <v>72</v>
      </c>
      <c r="J3509" s="1">
        <f ca="1">OFFSET(IF($H3509="Cooling",Customer!$L$25,Customer!$L$52),$E3509,$D3509)</f>
        <v>77</v>
      </c>
      <c r="K3509" s="16">
        <f t="shared" ca="1" si="651"/>
        <v>0</v>
      </c>
      <c r="L3509" s="16">
        <f t="shared" ca="1" si="652"/>
        <v>0</v>
      </c>
      <c r="M3509" s="17">
        <f t="shared" si="658"/>
        <v>0</v>
      </c>
      <c r="N3509" s="17">
        <f t="shared" si="659"/>
        <v>0</v>
      </c>
      <c r="O3509" s="4"/>
      <c r="P3509" s="4">
        <v>60</v>
      </c>
      <c r="Q3509" s="4">
        <v>62</v>
      </c>
      <c r="R3509" s="4">
        <v>55</v>
      </c>
      <c r="S3509" s="4">
        <v>75</v>
      </c>
      <c r="T3509" s="4">
        <v>79</v>
      </c>
      <c r="U3509" s="4">
        <v>61</v>
      </c>
      <c r="V3509" s="13">
        <v>48</v>
      </c>
      <c r="W3509" s="4">
        <v>61</v>
      </c>
      <c r="X3509" s="4">
        <v>71</v>
      </c>
      <c r="Y3509">
        <f t="shared" ca="1" si="660"/>
        <v>0</v>
      </c>
      <c r="Z3509">
        <f t="shared" ca="1" si="661"/>
        <v>0</v>
      </c>
    </row>
    <row r="3510" spans="2:26" x14ac:dyDescent="0.25">
      <c r="B3510" s="11">
        <f t="shared" si="662"/>
        <v>44707.749999991516</v>
      </c>
      <c r="C3510" s="1">
        <f t="shared" si="653"/>
        <v>5</v>
      </c>
      <c r="D3510" s="1">
        <f t="shared" si="654"/>
        <v>4</v>
      </c>
      <c r="E3510" s="12">
        <f t="shared" si="655"/>
        <v>19</v>
      </c>
      <c r="F3510" s="124" t="str">
        <f t="shared" si="656"/>
        <v>0</v>
      </c>
      <c r="G3510" s="1">
        <f ca="1">(OFFSET(O3510,0,MATCH(Customer!$J$6,'CDH &amp; HDH'!$P$11:$X$11,0)))</f>
        <v>48</v>
      </c>
      <c r="H3510" s="1" t="str">
        <f t="shared" si="657"/>
        <v>Cooling</v>
      </c>
      <c r="I3510" s="1">
        <f ca="1">OFFSET(IF($H3510="Cooling",Customer!$C$25,Customer!$C$52),E3510,D3510)</f>
        <v>78</v>
      </c>
      <c r="J3510" s="1">
        <f ca="1">OFFSET(IF($H3510="Cooling",Customer!$L$25,Customer!$L$52),$E3510,$D3510)</f>
        <v>80</v>
      </c>
      <c r="K3510" s="16">
        <f t="shared" ca="1" si="651"/>
        <v>0</v>
      </c>
      <c r="L3510" s="16">
        <f t="shared" ca="1" si="652"/>
        <v>0</v>
      </c>
      <c r="M3510" s="17">
        <f t="shared" si="658"/>
        <v>0</v>
      </c>
      <c r="N3510" s="17">
        <f t="shared" si="659"/>
        <v>0</v>
      </c>
      <c r="O3510" s="4"/>
      <c r="P3510" s="4">
        <v>60</v>
      </c>
      <c r="Q3510" s="4">
        <v>60</v>
      </c>
      <c r="R3510" s="4">
        <v>52</v>
      </c>
      <c r="S3510" s="4">
        <v>73</v>
      </c>
      <c r="T3510" s="4">
        <v>74</v>
      </c>
      <c r="U3510" s="4">
        <v>61</v>
      </c>
      <c r="V3510" s="13">
        <v>48</v>
      </c>
      <c r="W3510" s="4">
        <v>59</v>
      </c>
      <c r="X3510" s="4">
        <v>67</v>
      </c>
      <c r="Y3510">
        <f t="shared" ca="1" si="660"/>
        <v>0</v>
      </c>
      <c r="Z3510">
        <f t="shared" ca="1" si="661"/>
        <v>0</v>
      </c>
    </row>
    <row r="3511" spans="2:26" x14ac:dyDescent="0.25">
      <c r="B3511" s="11">
        <f t="shared" si="662"/>
        <v>44707.79166665818</v>
      </c>
      <c r="C3511" s="1">
        <f t="shared" si="653"/>
        <v>5</v>
      </c>
      <c r="D3511" s="1">
        <f t="shared" si="654"/>
        <v>4</v>
      </c>
      <c r="E3511" s="12">
        <f t="shared" si="655"/>
        <v>20</v>
      </c>
      <c r="F3511" s="124" t="str">
        <f t="shared" si="656"/>
        <v>0</v>
      </c>
      <c r="G3511" s="1">
        <f ca="1">(OFFSET(O3511,0,MATCH(Customer!$J$6,'CDH &amp; HDH'!$P$11:$X$11,0)))</f>
        <v>46</v>
      </c>
      <c r="H3511" s="1" t="str">
        <f t="shared" si="657"/>
        <v>Cooling</v>
      </c>
      <c r="I3511" s="1">
        <f ca="1">OFFSET(IF($H3511="Cooling",Customer!$C$25,Customer!$C$52),E3511,D3511)</f>
        <v>78</v>
      </c>
      <c r="J3511" s="1">
        <f ca="1">OFFSET(IF($H3511="Cooling",Customer!$L$25,Customer!$L$52),$E3511,$D3511)</f>
        <v>80</v>
      </c>
      <c r="K3511" s="16">
        <f t="shared" ca="1" si="651"/>
        <v>0</v>
      </c>
      <c r="L3511" s="16">
        <f t="shared" ca="1" si="652"/>
        <v>0</v>
      </c>
      <c r="M3511" s="17">
        <f t="shared" si="658"/>
        <v>0</v>
      </c>
      <c r="N3511" s="17">
        <f t="shared" si="659"/>
        <v>0</v>
      </c>
      <c r="O3511" s="4"/>
      <c r="P3511" s="4">
        <v>59</v>
      </c>
      <c r="Q3511" s="4">
        <v>58</v>
      </c>
      <c r="R3511" s="4">
        <v>48</v>
      </c>
      <c r="S3511" s="4">
        <v>70</v>
      </c>
      <c r="T3511" s="4">
        <v>73</v>
      </c>
      <c r="U3511" s="4">
        <v>60</v>
      </c>
      <c r="V3511" s="13">
        <v>46</v>
      </c>
      <c r="W3511" s="4">
        <v>59</v>
      </c>
      <c r="X3511" s="4">
        <v>64</v>
      </c>
      <c r="Y3511">
        <f t="shared" ca="1" si="660"/>
        <v>0</v>
      </c>
      <c r="Z3511">
        <f t="shared" ca="1" si="661"/>
        <v>0</v>
      </c>
    </row>
    <row r="3512" spans="2:26" x14ac:dyDescent="0.25">
      <c r="B3512" s="11">
        <f t="shared" si="662"/>
        <v>44707.833333324845</v>
      </c>
      <c r="C3512" s="1">
        <f t="shared" si="653"/>
        <v>5</v>
      </c>
      <c r="D3512" s="1">
        <f t="shared" si="654"/>
        <v>4</v>
      </c>
      <c r="E3512" s="12">
        <f t="shared" si="655"/>
        <v>21</v>
      </c>
      <c r="F3512" s="124" t="str">
        <f t="shared" si="656"/>
        <v>0</v>
      </c>
      <c r="G3512" s="1">
        <f ca="1">(OFFSET(O3512,0,MATCH(Customer!$J$6,'CDH &amp; HDH'!$P$11:$X$11,0)))</f>
        <v>45</v>
      </c>
      <c r="H3512" s="1" t="str">
        <f t="shared" si="657"/>
        <v>Cooling</v>
      </c>
      <c r="I3512" s="1">
        <f ca="1">OFFSET(IF($H3512="Cooling",Customer!$C$25,Customer!$C$52),E3512,D3512)</f>
        <v>78</v>
      </c>
      <c r="J3512" s="1">
        <f ca="1">OFFSET(IF($H3512="Cooling",Customer!$L$25,Customer!$L$52),$E3512,$D3512)</f>
        <v>80</v>
      </c>
      <c r="K3512" s="16">
        <f t="shared" ca="1" si="651"/>
        <v>0</v>
      </c>
      <c r="L3512" s="16">
        <f t="shared" ca="1" si="652"/>
        <v>0</v>
      </c>
      <c r="M3512" s="17">
        <f t="shared" si="658"/>
        <v>0</v>
      </c>
      <c r="N3512" s="17">
        <f t="shared" si="659"/>
        <v>0</v>
      </c>
      <c r="O3512" s="4"/>
      <c r="P3512" s="4">
        <v>59</v>
      </c>
      <c r="Q3512" s="4">
        <v>57</v>
      </c>
      <c r="R3512" s="4">
        <v>44</v>
      </c>
      <c r="S3512" s="4">
        <v>68</v>
      </c>
      <c r="T3512" s="4">
        <v>72</v>
      </c>
      <c r="U3512" s="4">
        <v>61</v>
      </c>
      <c r="V3512" s="13">
        <v>45</v>
      </c>
      <c r="W3512" s="4">
        <v>58</v>
      </c>
      <c r="X3512" s="4">
        <v>58</v>
      </c>
      <c r="Y3512">
        <f t="shared" ca="1" si="660"/>
        <v>0</v>
      </c>
      <c r="Z3512">
        <f t="shared" ca="1" si="661"/>
        <v>0</v>
      </c>
    </row>
    <row r="3513" spans="2:26" x14ac:dyDescent="0.25">
      <c r="B3513" s="11">
        <f t="shared" si="662"/>
        <v>44707.874999991509</v>
      </c>
      <c r="C3513" s="1">
        <f t="shared" si="653"/>
        <v>5</v>
      </c>
      <c r="D3513" s="1">
        <f t="shared" si="654"/>
        <v>4</v>
      </c>
      <c r="E3513" s="12">
        <f t="shared" si="655"/>
        <v>22</v>
      </c>
      <c r="F3513" s="124" t="str">
        <f t="shared" si="656"/>
        <v>0</v>
      </c>
      <c r="G3513" s="1">
        <f ca="1">(OFFSET(O3513,0,MATCH(Customer!$J$6,'CDH &amp; HDH'!$P$11:$X$11,0)))</f>
        <v>44</v>
      </c>
      <c r="H3513" s="1" t="str">
        <f t="shared" si="657"/>
        <v>Cooling</v>
      </c>
      <c r="I3513" s="1">
        <f ca="1">OFFSET(IF($H3513="Cooling",Customer!$C$25,Customer!$C$52),E3513,D3513)</f>
        <v>78</v>
      </c>
      <c r="J3513" s="1">
        <f ca="1">OFFSET(IF($H3513="Cooling",Customer!$L$25,Customer!$L$52),$E3513,$D3513)</f>
        <v>80</v>
      </c>
      <c r="K3513" s="16">
        <f t="shared" ca="1" si="651"/>
        <v>0</v>
      </c>
      <c r="L3513" s="16">
        <f t="shared" ca="1" si="652"/>
        <v>0</v>
      </c>
      <c r="M3513" s="17">
        <f t="shared" si="658"/>
        <v>0</v>
      </c>
      <c r="N3513" s="17">
        <f t="shared" si="659"/>
        <v>0</v>
      </c>
      <c r="O3513" s="4"/>
      <c r="P3513" s="4">
        <v>59</v>
      </c>
      <c r="Q3513" s="4">
        <v>54</v>
      </c>
      <c r="R3513" s="4">
        <v>40</v>
      </c>
      <c r="S3513" s="4">
        <v>68</v>
      </c>
      <c r="T3513" s="4">
        <v>67</v>
      </c>
      <c r="U3513" s="4">
        <v>61</v>
      </c>
      <c r="V3513" s="13">
        <v>44</v>
      </c>
      <c r="W3513" s="4">
        <v>58</v>
      </c>
      <c r="X3513" s="4">
        <v>53</v>
      </c>
      <c r="Y3513">
        <f t="shared" ca="1" si="660"/>
        <v>0</v>
      </c>
      <c r="Z3513">
        <f t="shared" ca="1" si="661"/>
        <v>0</v>
      </c>
    </row>
    <row r="3514" spans="2:26" x14ac:dyDescent="0.25">
      <c r="B3514" s="11">
        <f t="shared" si="662"/>
        <v>44707.916666658173</v>
      </c>
      <c r="C3514" s="1">
        <f t="shared" si="653"/>
        <v>5</v>
      </c>
      <c r="D3514" s="1">
        <f t="shared" si="654"/>
        <v>4</v>
      </c>
      <c r="E3514" s="12">
        <f t="shared" si="655"/>
        <v>23</v>
      </c>
      <c r="F3514" s="124" t="str">
        <f t="shared" si="656"/>
        <v>0</v>
      </c>
      <c r="G3514" s="1">
        <f ca="1">(OFFSET(O3514,0,MATCH(Customer!$J$6,'CDH &amp; HDH'!$P$11:$X$11,0)))</f>
        <v>45</v>
      </c>
      <c r="H3514" s="1" t="str">
        <f t="shared" si="657"/>
        <v>Cooling</v>
      </c>
      <c r="I3514" s="1">
        <f ca="1">OFFSET(IF($H3514="Cooling",Customer!$C$25,Customer!$C$52),E3514,D3514)</f>
        <v>78</v>
      </c>
      <c r="J3514" s="1">
        <f ca="1">OFFSET(IF($H3514="Cooling",Customer!$L$25,Customer!$L$52),$E3514,$D3514)</f>
        <v>80</v>
      </c>
      <c r="K3514" s="16">
        <f t="shared" ca="1" si="651"/>
        <v>0</v>
      </c>
      <c r="L3514" s="16">
        <f t="shared" ca="1" si="652"/>
        <v>0</v>
      </c>
      <c r="M3514" s="17">
        <f t="shared" si="658"/>
        <v>0</v>
      </c>
      <c r="N3514" s="17">
        <f t="shared" si="659"/>
        <v>0</v>
      </c>
      <c r="O3514" s="4"/>
      <c r="P3514" s="4">
        <v>58</v>
      </c>
      <c r="Q3514" s="4">
        <v>53</v>
      </c>
      <c r="R3514" s="4">
        <v>39</v>
      </c>
      <c r="S3514" s="4">
        <v>71</v>
      </c>
      <c r="T3514" s="4">
        <v>64</v>
      </c>
      <c r="U3514" s="4">
        <v>61</v>
      </c>
      <c r="V3514" s="13">
        <v>45</v>
      </c>
      <c r="W3514" s="4">
        <v>58</v>
      </c>
      <c r="X3514" s="4">
        <v>50</v>
      </c>
      <c r="Y3514">
        <f t="shared" ca="1" si="660"/>
        <v>0</v>
      </c>
      <c r="Z3514">
        <f t="shared" ca="1" si="661"/>
        <v>0</v>
      </c>
    </row>
    <row r="3515" spans="2:26" x14ac:dyDescent="0.25">
      <c r="B3515" s="11">
        <f t="shared" si="662"/>
        <v>44707.958333324837</v>
      </c>
      <c r="C3515" s="1">
        <f t="shared" si="653"/>
        <v>5</v>
      </c>
      <c r="D3515" s="1">
        <f t="shared" si="654"/>
        <v>4</v>
      </c>
      <c r="E3515" s="12">
        <f t="shared" si="655"/>
        <v>24</v>
      </c>
      <c r="F3515" s="124" t="str">
        <f t="shared" si="656"/>
        <v>0</v>
      </c>
      <c r="G3515" s="1">
        <f ca="1">(OFFSET(O3515,0,MATCH(Customer!$J$6,'CDH &amp; HDH'!$P$11:$X$11,0)))</f>
        <v>45</v>
      </c>
      <c r="H3515" s="1" t="str">
        <f t="shared" si="657"/>
        <v>Cooling</v>
      </c>
      <c r="I3515" s="1">
        <f ca="1">OFFSET(IF($H3515="Cooling",Customer!$C$25,Customer!$C$52),E3515,D3515)</f>
        <v>78</v>
      </c>
      <c r="J3515" s="1">
        <f ca="1">OFFSET(IF($H3515="Cooling",Customer!$L$25,Customer!$L$52),$E3515,$D3515)</f>
        <v>80</v>
      </c>
      <c r="K3515" s="16">
        <f t="shared" ca="1" si="651"/>
        <v>0</v>
      </c>
      <c r="L3515" s="16">
        <f t="shared" ca="1" si="652"/>
        <v>0</v>
      </c>
      <c r="M3515" s="17">
        <f t="shared" si="658"/>
        <v>0</v>
      </c>
      <c r="N3515" s="17">
        <f t="shared" si="659"/>
        <v>0</v>
      </c>
      <c r="O3515" s="4"/>
      <c r="P3515" s="4">
        <v>58</v>
      </c>
      <c r="Q3515" s="4">
        <v>53</v>
      </c>
      <c r="R3515" s="4">
        <v>39</v>
      </c>
      <c r="S3515" s="4">
        <v>69</v>
      </c>
      <c r="T3515" s="4">
        <v>62</v>
      </c>
      <c r="U3515" s="4">
        <v>61</v>
      </c>
      <c r="V3515" s="13">
        <v>45</v>
      </c>
      <c r="W3515" s="4">
        <v>57</v>
      </c>
      <c r="X3515" s="4">
        <v>49</v>
      </c>
      <c r="Y3515">
        <f t="shared" ca="1" si="660"/>
        <v>0</v>
      </c>
      <c r="Z3515">
        <f t="shared" ca="1" si="661"/>
        <v>0</v>
      </c>
    </row>
    <row r="3516" spans="2:26" x14ac:dyDescent="0.25">
      <c r="B3516" s="11">
        <f t="shared" si="662"/>
        <v>44707.999999991502</v>
      </c>
      <c r="C3516" s="1">
        <f t="shared" si="653"/>
        <v>5</v>
      </c>
      <c r="D3516" s="1">
        <f t="shared" si="654"/>
        <v>5</v>
      </c>
      <c r="E3516" s="12">
        <f t="shared" si="655"/>
        <v>1</v>
      </c>
      <c r="F3516" s="124" t="str">
        <f t="shared" si="656"/>
        <v>0</v>
      </c>
      <c r="G3516" s="1">
        <f ca="1">(OFFSET(O3516,0,MATCH(Customer!$J$6,'CDH &amp; HDH'!$P$11:$X$11,0)))</f>
        <v>46</v>
      </c>
      <c r="H3516" s="1" t="str">
        <f t="shared" si="657"/>
        <v>Cooling</v>
      </c>
      <c r="I3516" s="1">
        <f ca="1">OFFSET(IF($H3516="Cooling",Customer!$C$25,Customer!$C$52),E3516,D3516)</f>
        <v>78</v>
      </c>
      <c r="J3516" s="1">
        <f ca="1">OFFSET(IF($H3516="Cooling",Customer!$L$25,Customer!$L$52),$E3516,$D3516)</f>
        <v>80</v>
      </c>
      <c r="K3516" s="16">
        <f t="shared" ca="1" si="651"/>
        <v>0</v>
      </c>
      <c r="L3516" s="16">
        <f t="shared" ca="1" si="652"/>
        <v>0</v>
      </c>
      <c r="M3516" s="17">
        <f t="shared" si="658"/>
        <v>0</v>
      </c>
      <c r="N3516" s="17">
        <f t="shared" si="659"/>
        <v>0</v>
      </c>
      <c r="O3516" s="4"/>
      <c r="P3516" s="4">
        <v>58</v>
      </c>
      <c r="Q3516" s="4">
        <v>52</v>
      </c>
      <c r="R3516" s="4">
        <v>38</v>
      </c>
      <c r="S3516" s="4">
        <v>67</v>
      </c>
      <c r="T3516" s="4">
        <v>61</v>
      </c>
      <c r="U3516" s="4">
        <v>61</v>
      </c>
      <c r="V3516" s="13">
        <v>46</v>
      </c>
      <c r="W3516" s="4">
        <v>57</v>
      </c>
      <c r="X3516" s="4">
        <v>47</v>
      </c>
      <c r="Y3516">
        <f t="shared" ca="1" si="660"/>
        <v>0</v>
      </c>
      <c r="Z3516">
        <f t="shared" ca="1" si="661"/>
        <v>0</v>
      </c>
    </row>
    <row r="3517" spans="2:26" x14ac:dyDescent="0.25">
      <c r="B3517" s="11">
        <f t="shared" si="662"/>
        <v>44708.041666658166</v>
      </c>
      <c r="C3517" s="1">
        <f t="shared" si="653"/>
        <v>5</v>
      </c>
      <c r="D3517" s="1">
        <f t="shared" si="654"/>
        <v>5</v>
      </c>
      <c r="E3517" s="12">
        <f t="shared" si="655"/>
        <v>2</v>
      </c>
      <c r="F3517" s="124" t="str">
        <f t="shared" si="656"/>
        <v>0</v>
      </c>
      <c r="G3517" s="1">
        <f ca="1">(OFFSET(O3517,0,MATCH(Customer!$J$6,'CDH &amp; HDH'!$P$11:$X$11,0)))</f>
        <v>46</v>
      </c>
      <c r="H3517" s="1" t="str">
        <f t="shared" si="657"/>
        <v>Cooling</v>
      </c>
      <c r="I3517" s="1">
        <f ca="1">OFFSET(IF($H3517="Cooling",Customer!$C$25,Customer!$C$52),E3517,D3517)</f>
        <v>78</v>
      </c>
      <c r="J3517" s="1">
        <f ca="1">OFFSET(IF($H3517="Cooling",Customer!$L$25,Customer!$L$52),$E3517,$D3517)</f>
        <v>80</v>
      </c>
      <c r="K3517" s="16">
        <f t="shared" ca="1" si="651"/>
        <v>0</v>
      </c>
      <c r="L3517" s="16">
        <f t="shared" ca="1" si="652"/>
        <v>0</v>
      </c>
      <c r="M3517" s="17">
        <f t="shared" si="658"/>
        <v>0</v>
      </c>
      <c r="N3517" s="17">
        <f t="shared" si="659"/>
        <v>0</v>
      </c>
      <c r="O3517" s="4"/>
      <c r="P3517" s="4">
        <v>57</v>
      </c>
      <c r="Q3517" s="4">
        <v>50</v>
      </c>
      <c r="R3517" s="4">
        <v>36</v>
      </c>
      <c r="S3517" s="4">
        <v>67</v>
      </c>
      <c r="T3517" s="4">
        <v>60</v>
      </c>
      <c r="U3517" s="4">
        <v>61</v>
      </c>
      <c r="V3517" s="13">
        <v>46</v>
      </c>
      <c r="W3517" s="4">
        <v>57</v>
      </c>
      <c r="X3517" s="4">
        <v>46</v>
      </c>
      <c r="Y3517">
        <f t="shared" ca="1" si="660"/>
        <v>0</v>
      </c>
      <c r="Z3517">
        <f t="shared" ca="1" si="661"/>
        <v>0</v>
      </c>
    </row>
    <row r="3518" spans="2:26" x14ac:dyDescent="0.25">
      <c r="B3518" s="11">
        <f t="shared" si="662"/>
        <v>44708.08333332483</v>
      </c>
      <c r="C3518" s="1">
        <f t="shared" si="653"/>
        <v>5</v>
      </c>
      <c r="D3518" s="1">
        <f t="shared" si="654"/>
        <v>5</v>
      </c>
      <c r="E3518" s="12">
        <f t="shared" si="655"/>
        <v>3</v>
      </c>
      <c r="F3518" s="124" t="str">
        <f t="shared" si="656"/>
        <v>0</v>
      </c>
      <c r="G3518" s="1">
        <f ca="1">(OFFSET(O3518,0,MATCH(Customer!$J$6,'CDH &amp; HDH'!$P$11:$X$11,0)))</f>
        <v>47</v>
      </c>
      <c r="H3518" s="1" t="str">
        <f t="shared" si="657"/>
        <v>Cooling</v>
      </c>
      <c r="I3518" s="1">
        <f ca="1">OFFSET(IF($H3518="Cooling",Customer!$C$25,Customer!$C$52),E3518,D3518)</f>
        <v>78</v>
      </c>
      <c r="J3518" s="1">
        <f ca="1">OFFSET(IF($H3518="Cooling",Customer!$L$25,Customer!$L$52),$E3518,$D3518)</f>
        <v>80</v>
      </c>
      <c r="K3518" s="16">
        <f t="shared" ca="1" si="651"/>
        <v>0</v>
      </c>
      <c r="L3518" s="16">
        <f t="shared" ca="1" si="652"/>
        <v>0</v>
      </c>
      <c r="M3518" s="17">
        <f t="shared" si="658"/>
        <v>0</v>
      </c>
      <c r="N3518" s="17">
        <f t="shared" si="659"/>
        <v>0</v>
      </c>
      <c r="O3518" s="4"/>
      <c r="P3518" s="4">
        <v>57</v>
      </c>
      <c r="Q3518" s="4">
        <v>49</v>
      </c>
      <c r="R3518" s="4">
        <v>34</v>
      </c>
      <c r="S3518" s="4">
        <v>66</v>
      </c>
      <c r="T3518" s="4">
        <v>59</v>
      </c>
      <c r="U3518" s="4">
        <v>61</v>
      </c>
      <c r="V3518" s="13">
        <v>47</v>
      </c>
      <c r="W3518" s="4">
        <v>57</v>
      </c>
      <c r="X3518" s="4">
        <v>45</v>
      </c>
      <c r="Y3518">
        <f t="shared" ca="1" si="660"/>
        <v>0</v>
      </c>
      <c r="Z3518">
        <f t="shared" ca="1" si="661"/>
        <v>0</v>
      </c>
    </row>
    <row r="3519" spans="2:26" x14ac:dyDescent="0.25">
      <c r="B3519" s="11">
        <f t="shared" si="662"/>
        <v>44708.124999991494</v>
      </c>
      <c r="C3519" s="1">
        <f t="shared" si="653"/>
        <v>5</v>
      </c>
      <c r="D3519" s="1">
        <f t="shared" si="654"/>
        <v>5</v>
      </c>
      <c r="E3519" s="12">
        <f t="shared" si="655"/>
        <v>4</v>
      </c>
      <c r="F3519" s="124" t="str">
        <f t="shared" si="656"/>
        <v>0</v>
      </c>
      <c r="G3519" s="1">
        <f ca="1">(OFFSET(O3519,0,MATCH(Customer!$J$6,'CDH &amp; HDH'!$P$11:$X$11,0)))</f>
        <v>49</v>
      </c>
      <c r="H3519" s="1" t="str">
        <f t="shared" si="657"/>
        <v>Cooling</v>
      </c>
      <c r="I3519" s="1">
        <f ca="1">OFFSET(IF($H3519="Cooling",Customer!$C$25,Customer!$C$52),E3519,D3519)</f>
        <v>78</v>
      </c>
      <c r="J3519" s="1">
        <f ca="1">OFFSET(IF($H3519="Cooling",Customer!$L$25,Customer!$L$52),$E3519,$D3519)</f>
        <v>80</v>
      </c>
      <c r="K3519" s="16">
        <f t="shared" ca="1" si="651"/>
        <v>0</v>
      </c>
      <c r="L3519" s="16">
        <f t="shared" ca="1" si="652"/>
        <v>0</v>
      </c>
      <c r="M3519" s="17">
        <f t="shared" si="658"/>
        <v>0</v>
      </c>
      <c r="N3519" s="17">
        <f t="shared" si="659"/>
        <v>0</v>
      </c>
      <c r="O3519" s="4"/>
      <c r="P3519" s="4">
        <v>57</v>
      </c>
      <c r="Q3519" s="4">
        <v>51</v>
      </c>
      <c r="R3519" s="4">
        <v>32</v>
      </c>
      <c r="S3519" s="4">
        <v>65</v>
      </c>
      <c r="T3519" s="4">
        <v>60</v>
      </c>
      <c r="U3519" s="4">
        <v>60</v>
      </c>
      <c r="V3519" s="13">
        <v>49</v>
      </c>
      <c r="W3519" s="4">
        <v>54</v>
      </c>
      <c r="X3519" s="4">
        <v>44</v>
      </c>
      <c r="Y3519">
        <f t="shared" ca="1" si="660"/>
        <v>0</v>
      </c>
      <c r="Z3519">
        <f t="shared" ca="1" si="661"/>
        <v>0</v>
      </c>
    </row>
    <row r="3520" spans="2:26" x14ac:dyDescent="0.25">
      <c r="B3520" s="11">
        <f t="shared" si="662"/>
        <v>44708.166666658159</v>
      </c>
      <c r="C3520" s="1">
        <f t="shared" si="653"/>
        <v>5</v>
      </c>
      <c r="D3520" s="1">
        <f t="shared" si="654"/>
        <v>5</v>
      </c>
      <c r="E3520" s="12">
        <f t="shared" si="655"/>
        <v>5</v>
      </c>
      <c r="F3520" s="124" t="str">
        <f t="shared" si="656"/>
        <v>0</v>
      </c>
      <c r="G3520" s="1">
        <f ca="1">(OFFSET(O3520,0,MATCH(Customer!$J$6,'CDH &amp; HDH'!$P$11:$X$11,0)))</f>
        <v>49</v>
      </c>
      <c r="H3520" s="1" t="str">
        <f t="shared" si="657"/>
        <v>Cooling</v>
      </c>
      <c r="I3520" s="1">
        <f ca="1">OFFSET(IF($H3520="Cooling",Customer!$C$25,Customer!$C$52),E3520,D3520)</f>
        <v>78</v>
      </c>
      <c r="J3520" s="1">
        <f ca="1">OFFSET(IF($H3520="Cooling",Customer!$L$25,Customer!$L$52),$E3520,$D3520)</f>
        <v>80</v>
      </c>
      <c r="K3520" s="16">
        <f t="shared" ca="1" si="651"/>
        <v>0</v>
      </c>
      <c r="L3520" s="16">
        <f t="shared" ca="1" si="652"/>
        <v>0</v>
      </c>
      <c r="M3520" s="17">
        <f t="shared" si="658"/>
        <v>0</v>
      </c>
      <c r="N3520" s="17">
        <f t="shared" si="659"/>
        <v>0</v>
      </c>
      <c r="O3520" s="4"/>
      <c r="P3520" s="4">
        <v>57</v>
      </c>
      <c r="Q3520" s="4">
        <v>51</v>
      </c>
      <c r="R3520" s="4">
        <v>35</v>
      </c>
      <c r="S3520" s="4">
        <v>64</v>
      </c>
      <c r="T3520" s="4">
        <v>58</v>
      </c>
      <c r="U3520" s="4">
        <v>60</v>
      </c>
      <c r="V3520" s="13">
        <v>49</v>
      </c>
      <c r="W3520" s="4">
        <v>54</v>
      </c>
      <c r="X3520" s="4">
        <v>43</v>
      </c>
      <c r="Y3520">
        <f t="shared" ca="1" si="660"/>
        <v>0</v>
      </c>
      <c r="Z3520">
        <f t="shared" ca="1" si="661"/>
        <v>0</v>
      </c>
    </row>
    <row r="3521" spans="2:26" x14ac:dyDescent="0.25">
      <c r="B3521" s="11">
        <f t="shared" si="662"/>
        <v>44708.208333324823</v>
      </c>
      <c r="C3521" s="1">
        <f t="shared" si="653"/>
        <v>5</v>
      </c>
      <c r="D3521" s="1">
        <f t="shared" si="654"/>
        <v>5</v>
      </c>
      <c r="E3521" s="12">
        <f t="shared" si="655"/>
        <v>6</v>
      </c>
      <c r="F3521" s="124" t="str">
        <f t="shared" si="656"/>
        <v>0</v>
      </c>
      <c r="G3521" s="1">
        <f ca="1">(OFFSET(O3521,0,MATCH(Customer!$J$6,'CDH &amp; HDH'!$P$11:$X$11,0)))</f>
        <v>48</v>
      </c>
      <c r="H3521" s="1" t="str">
        <f t="shared" si="657"/>
        <v>Cooling</v>
      </c>
      <c r="I3521" s="1">
        <f ca="1">OFFSET(IF($H3521="Cooling",Customer!$C$25,Customer!$C$52),E3521,D3521)</f>
        <v>78</v>
      </c>
      <c r="J3521" s="1">
        <f ca="1">OFFSET(IF($H3521="Cooling",Customer!$L$25,Customer!$L$52),$E3521,$D3521)</f>
        <v>80</v>
      </c>
      <c r="K3521" s="16">
        <f t="shared" ca="1" si="651"/>
        <v>0</v>
      </c>
      <c r="L3521" s="16">
        <f t="shared" ca="1" si="652"/>
        <v>0</v>
      </c>
      <c r="M3521" s="17">
        <f t="shared" si="658"/>
        <v>0</v>
      </c>
      <c r="N3521" s="17">
        <f t="shared" si="659"/>
        <v>0</v>
      </c>
      <c r="O3521" s="4"/>
      <c r="P3521" s="4">
        <v>56</v>
      </c>
      <c r="Q3521" s="4">
        <v>52</v>
      </c>
      <c r="R3521" s="4">
        <v>38</v>
      </c>
      <c r="S3521" s="4">
        <v>65</v>
      </c>
      <c r="T3521" s="4">
        <v>59</v>
      </c>
      <c r="U3521" s="4">
        <v>61</v>
      </c>
      <c r="V3521" s="13">
        <v>48</v>
      </c>
      <c r="W3521" s="4">
        <v>55</v>
      </c>
      <c r="X3521" s="4">
        <v>46</v>
      </c>
      <c r="Y3521">
        <f t="shared" ca="1" si="660"/>
        <v>0</v>
      </c>
      <c r="Z3521">
        <f t="shared" ca="1" si="661"/>
        <v>0</v>
      </c>
    </row>
    <row r="3522" spans="2:26" x14ac:dyDescent="0.25">
      <c r="B3522" s="11">
        <f t="shared" si="662"/>
        <v>44708.249999991487</v>
      </c>
      <c r="C3522" s="1">
        <f t="shared" si="653"/>
        <v>5</v>
      </c>
      <c r="D3522" s="1">
        <f t="shared" si="654"/>
        <v>5</v>
      </c>
      <c r="E3522" s="12">
        <f t="shared" si="655"/>
        <v>7</v>
      </c>
      <c r="F3522" s="124" t="str">
        <f t="shared" si="656"/>
        <v>0</v>
      </c>
      <c r="G3522" s="1">
        <f ca="1">(OFFSET(O3522,0,MATCH(Customer!$J$6,'CDH &amp; HDH'!$P$11:$X$11,0)))</f>
        <v>48</v>
      </c>
      <c r="H3522" s="1" t="str">
        <f t="shared" si="657"/>
        <v>Cooling</v>
      </c>
      <c r="I3522" s="1">
        <f ca="1">OFFSET(IF($H3522="Cooling",Customer!$C$25,Customer!$C$52),E3522,D3522)</f>
        <v>78</v>
      </c>
      <c r="J3522" s="1">
        <f ca="1">OFFSET(IF($H3522="Cooling",Customer!$L$25,Customer!$L$52),$E3522,$D3522)</f>
        <v>80</v>
      </c>
      <c r="K3522" s="16">
        <f t="shared" ca="1" si="651"/>
        <v>0</v>
      </c>
      <c r="L3522" s="16">
        <f t="shared" ca="1" si="652"/>
        <v>0</v>
      </c>
      <c r="M3522" s="17">
        <f t="shared" si="658"/>
        <v>0</v>
      </c>
      <c r="N3522" s="17">
        <f t="shared" si="659"/>
        <v>0</v>
      </c>
      <c r="O3522" s="4"/>
      <c r="P3522" s="4">
        <v>56</v>
      </c>
      <c r="Q3522" s="4">
        <v>56</v>
      </c>
      <c r="R3522" s="4">
        <v>41</v>
      </c>
      <c r="S3522" s="4">
        <v>65</v>
      </c>
      <c r="T3522" s="4">
        <v>67</v>
      </c>
      <c r="U3522" s="4">
        <v>61</v>
      </c>
      <c r="V3522" s="13">
        <v>48</v>
      </c>
      <c r="W3522" s="4">
        <v>55</v>
      </c>
      <c r="X3522" s="4">
        <v>50</v>
      </c>
      <c r="Y3522">
        <f t="shared" ca="1" si="660"/>
        <v>0</v>
      </c>
      <c r="Z3522">
        <f t="shared" ca="1" si="661"/>
        <v>0</v>
      </c>
    </row>
    <row r="3523" spans="2:26" x14ac:dyDescent="0.25">
      <c r="B3523" s="11">
        <f t="shared" si="662"/>
        <v>44708.291666658151</v>
      </c>
      <c r="C3523" s="1">
        <f t="shared" si="653"/>
        <v>5</v>
      </c>
      <c r="D3523" s="1">
        <f t="shared" si="654"/>
        <v>5</v>
      </c>
      <c r="E3523" s="12">
        <f t="shared" si="655"/>
        <v>8</v>
      </c>
      <c r="F3523" s="124" t="str">
        <f t="shared" si="656"/>
        <v>0</v>
      </c>
      <c r="G3523" s="1">
        <f ca="1">(OFFSET(O3523,0,MATCH(Customer!$J$6,'CDH &amp; HDH'!$P$11:$X$11,0)))</f>
        <v>49</v>
      </c>
      <c r="H3523" s="1" t="str">
        <f t="shared" si="657"/>
        <v>Cooling</v>
      </c>
      <c r="I3523" s="1">
        <f ca="1">OFFSET(IF($H3523="Cooling",Customer!$C$25,Customer!$C$52),E3523,D3523)</f>
        <v>72</v>
      </c>
      <c r="J3523" s="1">
        <f ca="1">OFFSET(IF($H3523="Cooling",Customer!$L$25,Customer!$L$52),$E3523,$D3523)</f>
        <v>77</v>
      </c>
      <c r="K3523" s="16">
        <f t="shared" ca="1" si="651"/>
        <v>0</v>
      </c>
      <c r="L3523" s="16">
        <f t="shared" ca="1" si="652"/>
        <v>0</v>
      </c>
      <c r="M3523" s="17">
        <f t="shared" si="658"/>
        <v>0</v>
      </c>
      <c r="N3523" s="17">
        <f t="shared" si="659"/>
        <v>0</v>
      </c>
      <c r="O3523" s="4"/>
      <c r="P3523" s="4">
        <v>55</v>
      </c>
      <c r="Q3523" s="4">
        <v>59</v>
      </c>
      <c r="R3523" s="4">
        <v>46</v>
      </c>
      <c r="S3523" s="4">
        <v>66</v>
      </c>
      <c r="T3523" s="4">
        <v>67</v>
      </c>
      <c r="U3523" s="4">
        <v>61</v>
      </c>
      <c r="V3523" s="13">
        <v>49</v>
      </c>
      <c r="W3523" s="4">
        <v>56</v>
      </c>
      <c r="X3523" s="4">
        <v>56</v>
      </c>
      <c r="Y3523">
        <f t="shared" ca="1" si="660"/>
        <v>0</v>
      </c>
      <c r="Z3523">
        <f t="shared" ca="1" si="661"/>
        <v>0</v>
      </c>
    </row>
    <row r="3524" spans="2:26" x14ac:dyDescent="0.25">
      <c r="B3524" s="11">
        <f t="shared" si="662"/>
        <v>44708.333333324816</v>
      </c>
      <c r="C3524" s="1">
        <f t="shared" si="653"/>
        <v>5</v>
      </c>
      <c r="D3524" s="1">
        <f t="shared" si="654"/>
        <v>5</v>
      </c>
      <c r="E3524" s="12">
        <f t="shared" si="655"/>
        <v>9</v>
      </c>
      <c r="F3524" s="124" t="str">
        <f t="shared" si="656"/>
        <v>0</v>
      </c>
      <c r="G3524" s="1">
        <f ca="1">(OFFSET(O3524,0,MATCH(Customer!$J$6,'CDH &amp; HDH'!$P$11:$X$11,0)))</f>
        <v>50</v>
      </c>
      <c r="H3524" s="1" t="str">
        <f t="shared" si="657"/>
        <v>Cooling</v>
      </c>
      <c r="I3524" s="1">
        <f ca="1">OFFSET(IF($H3524="Cooling",Customer!$C$25,Customer!$C$52),E3524,D3524)</f>
        <v>72</v>
      </c>
      <c r="J3524" s="1">
        <f ca="1">OFFSET(IF($H3524="Cooling",Customer!$L$25,Customer!$L$52),$E3524,$D3524)</f>
        <v>77</v>
      </c>
      <c r="K3524" s="16">
        <f t="shared" ca="1" si="651"/>
        <v>0</v>
      </c>
      <c r="L3524" s="16">
        <f t="shared" ca="1" si="652"/>
        <v>0</v>
      </c>
      <c r="M3524" s="17">
        <f t="shared" si="658"/>
        <v>0</v>
      </c>
      <c r="N3524" s="17">
        <f t="shared" si="659"/>
        <v>0</v>
      </c>
      <c r="O3524" s="4"/>
      <c r="P3524" s="4">
        <v>55</v>
      </c>
      <c r="Q3524" s="4">
        <v>63</v>
      </c>
      <c r="R3524" s="4">
        <v>51</v>
      </c>
      <c r="S3524" s="4">
        <v>67</v>
      </c>
      <c r="T3524" s="4">
        <v>71</v>
      </c>
      <c r="U3524" s="4">
        <v>64</v>
      </c>
      <c r="V3524" s="13">
        <v>50</v>
      </c>
      <c r="W3524" s="4">
        <v>58</v>
      </c>
      <c r="X3524" s="4">
        <v>62</v>
      </c>
      <c r="Y3524">
        <f t="shared" ca="1" si="660"/>
        <v>0</v>
      </c>
      <c r="Z3524">
        <f t="shared" ca="1" si="661"/>
        <v>0</v>
      </c>
    </row>
    <row r="3525" spans="2:26" x14ac:dyDescent="0.25">
      <c r="B3525" s="11">
        <f t="shared" si="662"/>
        <v>44708.37499999148</v>
      </c>
      <c r="C3525" s="1">
        <f t="shared" si="653"/>
        <v>5</v>
      </c>
      <c r="D3525" s="1">
        <f t="shared" si="654"/>
        <v>5</v>
      </c>
      <c r="E3525" s="12">
        <f t="shared" si="655"/>
        <v>10</v>
      </c>
      <c r="F3525" s="124" t="str">
        <f t="shared" si="656"/>
        <v>0</v>
      </c>
      <c r="G3525" s="1">
        <f ca="1">(OFFSET(O3525,0,MATCH(Customer!$J$6,'CDH &amp; HDH'!$P$11:$X$11,0)))</f>
        <v>51</v>
      </c>
      <c r="H3525" s="1" t="str">
        <f t="shared" si="657"/>
        <v>Cooling</v>
      </c>
      <c r="I3525" s="1">
        <f ca="1">OFFSET(IF($H3525="Cooling",Customer!$C$25,Customer!$C$52),E3525,D3525)</f>
        <v>72</v>
      </c>
      <c r="J3525" s="1">
        <f ca="1">OFFSET(IF($H3525="Cooling",Customer!$L$25,Customer!$L$52),$E3525,$D3525)</f>
        <v>77</v>
      </c>
      <c r="K3525" s="16">
        <f t="shared" ca="1" si="651"/>
        <v>0</v>
      </c>
      <c r="L3525" s="16">
        <f t="shared" ca="1" si="652"/>
        <v>0</v>
      </c>
      <c r="M3525" s="17">
        <f t="shared" si="658"/>
        <v>0</v>
      </c>
      <c r="N3525" s="17">
        <f t="shared" si="659"/>
        <v>0</v>
      </c>
      <c r="O3525" s="4"/>
      <c r="P3525" s="4">
        <v>55</v>
      </c>
      <c r="Q3525" s="4">
        <v>67</v>
      </c>
      <c r="R3525" s="4">
        <v>56</v>
      </c>
      <c r="S3525" s="4">
        <v>68</v>
      </c>
      <c r="T3525" s="4">
        <v>77</v>
      </c>
      <c r="U3525" s="4">
        <v>65</v>
      </c>
      <c r="V3525" s="13">
        <v>51</v>
      </c>
      <c r="W3525" s="4">
        <v>59</v>
      </c>
      <c r="X3525" s="4">
        <v>67</v>
      </c>
      <c r="Y3525">
        <f t="shared" ca="1" si="660"/>
        <v>0</v>
      </c>
      <c r="Z3525">
        <f t="shared" ca="1" si="661"/>
        <v>0</v>
      </c>
    </row>
    <row r="3526" spans="2:26" x14ac:dyDescent="0.25">
      <c r="B3526" s="11">
        <f t="shared" si="662"/>
        <v>44708.416666658144</v>
      </c>
      <c r="C3526" s="1">
        <f t="shared" si="653"/>
        <v>5</v>
      </c>
      <c r="D3526" s="1">
        <f t="shared" si="654"/>
        <v>5</v>
      </c>
      <c r="E3526" s="12">
        <f t="shared" si="655"/>
        <v>11</v>
      </c>
      <c r="F3526" s="124" t="str">
        <f t="shared" si="656"/>
        <v>0</v>
      </c>
      <c r="G3526" s="1">
        <f ca="1">(OFFSET(O3526,0,MATCH(Customer!$J$6,'CDH &amp; HDH'!$P$11:$X$11,0)))</f>
        <v>51</v>
      </c>
      <c r="H3526" s="1" t="str">
        <f t="shared" si="657"/>
        <v>Cooling</v>
      </c>
      <c r="I3526" s="1">
        <f ca="1">OFFSET(IF($H3526="Cooling",Customer!$C$25,Customer!$C$52),E3526,D3526)</f>
        <v>72</v>
      </c>
      <c r="J3526" s="1">
        <f ca="1">OFFSET(IF($H3526="Cooling",Customer!$L$25,Customer!$L$52),$E3526,$D3526)</f>
        <v>77</v>
      </c>
      <c r="K3526" s="16">
        <f t="shared" ca="1" si="651"/>
        <v>0</v>
      </c>
      <c r="L3526" s="16">
        <f t="shared" ca="1" si="652"/>
        <v>0</v>
      </c>
      <c r="M3526" s="17">
        <f t="shared" si="658"/>
        <v>0</v>
      </c>
      <c r="N3526" s="17">
        <f t="shared" si="659"/>
        <v>0</v>
      </c>
      <c r="O3526" s="4"/>
      <c r="P3526" s="4">
        <v>56</v>
      </c>
      <c r="Q3526" s="4">
        <v>69</v>
      </c>
      <c r="R3526" s="4">
        <v>58</v>
      </c>
      <c r="S3526" s="4">
        <v>67</v>
      </c>
      <c r="T3526" s="4">
        <v>80</v>
      </c>
      <c r="U3526" s="4">
        <v>68</v>
      </c>
      <c r="V3526" s="13">
        <v>51</v>
      </c>
      <c r="W3526" s="4">
        <v>60</v>
      </c>
      <c r="X3526" s="4">
        <v>71</v>
      </c>
      <c r="Y3526">
        <f t="shared" ca="1" si="660"/>
        <v>0</v>
      </c>
      <c r="Z3526">
        <f t="shared" ca="1" si="661"/>
        <v>0</v>
      </c>
    </row>
    <row r="3527" spans="2:26" x14ac:dyDescent="0.25">
      <c r="B3527" s="11">
        <f t="shared" si="662"/>
        <v>44708.458333324808</v>
      </c>
      <c r="C3527" s="1">
        <f t="shared" si="653"/>
        <v>5</v>
      </c>
      <c r="D3527" s="1">
        <f t="shared" si="654"/>
        <v>5</v>
      </c>
      <c r="E3527" s="12">
        <f t="shared" si="655"/>
        <v>12</v>
      </c>
      <c r="F3527" s="124" t="str">
        <f t="shared" si="656"/>
        <v>0</v>
      </c>
      <c r="G3527" s="1">
        <f ca="1">(OFFSET(O3527,0,MATCH(Customer!$J$6,'CDH &amp; HDH'!$P$11:$X$11,0)))</f>
        <v>52</v>
      </c>
      <c r="H3527" s="1" t="str">
        <f t="shared" si="657"/>
        <v>Cooling</v>
      </c>
      <c r="I3527" s="1">
        <f ca="1">OFFSET(IF($H3527="Cooling",Customer!$C$25,Customer!$C$52),E3527,D3527)</f>
        <v>72</v>
      </c>
      <c r="J3527" s="1">
        <f ca="1">OFFSET(IF($H3527="Cooling",Customer!$L$25,Customer!$L$52),$E3527,$D3527)</f>
        <v>77</v>
      </c>
      <c r="K3527" s="16">
        <f t="shared" ca="1" si="651"/>
        <v>0</v>
      </c>
      <c r="L3527" s="16">
        <f t="shared" ca="1" si="652"/>
        <v>0</v>
      </c>
      <c r="M3527" s="17">
        <f t="shared" si="658"/>
        <v>0</v>
      </c>
      <c r="N3527" s="17">
        <f t="shared" si="659"/>
        <v>0</v>
      </c>
      <c r="O3527" s="4"/>
      <c r="P3527" s="4">
        <v>56</v>
      </c>
      <c r="Q3527" s="4">
        <v>72</v>
      </c>
      <c r="R3527" s="4">
        <v>59</v>
      </c>
      <c r="S3527" s="4">
        <v>66</v>
      </c>
      <c r="T3527" s="4">
        <v>80</v>
      </c>
      <c r="U3527" s="4">
        <v>68</v>
      </c>
      <c r="V3527" s="13">
        <v>52</v>
      </c>
      <c r="W3527" s="4">
        <v>60</v>
      </c>
      <c r="X3527" s="4">
        <v>75</v>
      </c>
      <c r="Y3527">
        <f t="shared" ca="1" si="660"/>
        <v>0</v>
      </c>
      <c r="Z3527">
        <f t="shared" ca="1" si="661"/>
        <v>0</v>
      </c>
    </row>
    <row r="3528" spans="2:26" x14ac:dyDescent="0.25">
      <c r="B3528" s="11">
        <f t="shared" si="662"/>
        <v>44708.499999991473</v>
      </c>
      <c r="C3528" s="1">
        <f t="shared" si="653"/>
        <v>5</v>
      </c>
      <c r="D3528" s="1">
        <f t="shared" si="654"/>
        <v>5</v>
      </c>
      <c r="E3528" s="12">
        <f t="shared" si="655"/>
        <v>13</v>
      </c>
      <c r="F3528" s="124" t="str">
        <f t="shared" si="656"/>
        <v>0</v>
      </c>
      <c r="G3528" s="1">
        <f ca="1">(OFFSET(O3528,0,MATCH(Customer!$J$6,'CDH &amp; HDH'!$P$11:$X$11,0)))</f>
        <v>53</v>
      </c>
      <c r="H3528" s="1" t="str">
        <f t="shared" si="657"/>
        <v>Cooling</v>
      </c>
      <c r="I3528" s="1">
        <f ca="1">OFFSET(IF($H3528="Cooling",Customer!$C$25,Customer!$C$52),E3528,D3528)</f>
        <v>72</v>
      </c>
      <c r="J3528" s="1">
        <f ca="1">OFFSET(IF($H3528="Cooling",Customer!$L$25,Customer!$L$52),$E3528,$D3528)</f>
        <v>77</v>
      </c>
      <c r="K3528" s="16">
        <f t="shared" ca="1" si="651"/>
        <v>0</v>
      </c>
      <c r="L3528" s="16">
        <f t="shared" ca="1" si="652"/>
        <v>0</v>
      </c>
      <c r="M3528" s="17">
        <f t="shared" si="658"/>
        <v>0</v>
      </c>
      <c r="N3528" s="17">
        <f t="shared" si="659"/>
        <v>0</v>
      </c>
      <c r="O3528" s="4"/>
      <c r="P3528" s="4">
        <v>58</v>
      </c>
      <c r="Q3528" s="4">
        <v>75</v>
      </c>
      <c r="R3528" s="4">
        <v>61</v>
      </c>
      <c r="S3528" s="4">
        <v>66</v>
      </c>
      <c r="T3528" s="4">
        <v>82</v>
      </c>
      <c r="U3528" s="4">
        <v>70</v>
      </c>
      <c r="V3528" s="13">
        <v>53</v>
      </c>
      <c r="W3528" s="4">
        <v>60</v>
      </c>
      <c r="X3528" s="4">
        <v>78</v>
      </c>
      <c r="Y3528">
        <f t="shared" ca="1" si="660"/>
        <v>0</v>
      </c>
      <c r="Z3528">
        <f t="shared" ca="1" si="661"/>
        <v>0</v>
      </c>
    </row>
    <row r="3529" spans="2:26" x14ac:dyDescent="0.25">
      <c r="B3529" s="11">
        <f t="shared" si="662"/>
        <v>44708.541666658137</v>
      </c>
      <c r="C3529" s="1">
        <f t="shared" si="653"/>
        <v>5</v>
      </c>
      <c r="D3529" s="1">
        <f t="shared" si="654"/>
        <v>5</v>
      </c>
      <c r="E3529" s="12">
        <f t="shared" si="655"/>
        <v>14</v>
      </c>
      <c r="F3529" s="124" t="str">
        <f t="shared" si="656"/>
        <v>0</v>
      </c>
      <c r="G3529" s="1">
        <f ca="1">(OFFSET(O3529,0,MATCH(Customer!$J$6,'CDH &amp; HDH'!$P$11:$X$11,0)))</f>
        <v>53</v>
      </c>
      <c r="H3529" s="1" t="str">
        <f t="shared" si="657"/>
        <v>Cooling</v>
      </c>
      <c r="I3529" s="1">
        <f ca="1">OFFSET(IF($H3529="Cooling",Customer!$C$25,Customer!$C$52),E3529,D3529)</f>
        <v>72</v>
      </c>
      <c r="J3529" s="1">
        <f ca="1">OFFSET(IF($H3529="Cooling",Customer!$L$25,Customer!$L$52),$E3529,$D3529)</f>
        <v>77</v>
      </c>
      <c r="K3529" s="16">
        <f t="shared" ca="1" si="651"/>
        <v>0</v>
      </c>
      <c r="L3529" s="16">
        <f t="shared" ca="1" si="652"/>
        <v>0</v>
      </c>
      <c r="M3529" s="17">
        <f t="shared" si="658"/>
        <v>0</v>
      </c>
      <c r="N3529" s="17">
        <f t="shared" si="659"/>
        <v>0</v>
      </c>
      <c r="O3529" s="4"/>
      <c r="P3529" s="4">
        <v>59</v>
      </c>
      <c r="Q3529" s="4">
        <v>76</v>
      </c>
      <c r="R3529" s="4">
        <v>59</v>
      </c>
      <c r="S3529" s="4">
        <v>65</v>
      </c>
      <c r="T3529" s="4">
        <v>80</v>
      </c>
      <c r="U3529" s="4">
        <v>71</v>
      </c>
      <c r="V3529" s="13">
        <v>53</v>
      </c>
      <c r="W3529" s="4">
        <v>60</v>
      </c>
      <c r="X3529" s="4">
        <v>80</v>
      </c>
      <c r="Y3529">
        <f t="shared" ca="1" si="660"/>
        <v>0</v>
      </c>
      <c r="Z3529">
        <f t="shared" ca="1" si="661"/>
        <v>0</v>
      </c>
    </row>
    <row r="3530" spans="2:26" x14ac:dyDescent="0.25">
      <c r="B3530" s="11">
        <f t="shared" si="662"/>
        <v>44708.583333324801</v>
      </c>
      <c r="C3530" s="1">
        <f t="shared" si="653"/>
        <v>5</v>
      </c>
      <c r="D3530" s="1">
        <f t="shared" si="654"/>
        <v>5</v>
      </c>
      <c r="E3530" s="12">
        <f t="shared" si="655"/>
        <v>15</v>
      </c>
      <c r="F3530" s="124" t="str">
        <f t="shared" si="656"/>
        <v>0</v>
      </c>
      <c r="G3530" s="1">
        <f ca="1">(OFFSET(O3530,0,MATCH(Customer!$J$6,'CDH &amp; HDH'!$P$11:$X$11,0)))</f>
        <v>54</v>
      </c>
      <c r="H3530" s="1" t="str">
        <f t="shared" si="657"/>
        <v>Cooling</v>
      </c>
      <c r="I3530" s="1">
        <f ca="1">OFFSET(IF($H3530="Cooling",Customer!$C$25,Customer!$C$52),E3530,D3530)</f>
        <v>72</v>
      </c>
      <c r="J3530" s="1">
        <f ca="1">OFFSET(IF($H3530="Cooling",Customer!$L$25,Customer!$L$52),$E3530,$D3530)</f>
        <v>77</v>
      </c>
      <c r="K3530" s="16">
        <f t="shared" ca="1" si="651"/>
        <v>0</v>
      </c>
      <c r="L3530" s="16">
        <f t="shared" ca="1" si="652"/>
        <v>0</v>
      </c>
      <c r="M3530" s="17">
        <f t="shared" si="658"/>
        <v>0</v>
      </c>
      <c r="N3530" s="17">
        <f t="shared" si="659"/>
        <v>0</v>
      </c>
      <c r="O3530" s="4"/>
      <c r="P3530" s="4">
        <v>60</v>
      </c>
      <c r="Q3530" s="4">
        <v>78</v>
      </c>
      <c r="R3530" s="4">
        <v>58</v>
      </c>
      <c r="S3530" s="4">
        <v>65</v>
      </c>
      <c r="T3530" s="4">
        <v>83</v>
      </c>
      <c r="U3530" s="4">
        <v>73</v>
      </c>
      <c r="V3530" s="13">
        <v>54</v>
      </c>
      <c r="W3530" s="4">
        <v>62</v>
      </c>
      <c r="X3530" s="4">
        <v>81</v>
      </c>
      <c r="Y3530">
        <f t="shared" ca="1" si="660"/>
        <v>0</v>
      </c>
      <c r="Z3530">
        <f t="shared" ca="1" si="661"/>
        <v>0</v>
      </c>
    </row>
    <row r="3531" spans="2:26" x14ac:dyDescent="0.25">
      <c r="B3531" s="11">
        <f t="shared" si="662"/>
        <v>44708.624999991465</v>
      </c>
      <c r="C3531" s="1">
        <f t="shared" si="653"/>
        <v>5</v>
      </c>
      <c r="D3531" s="1">
        <f t="shared" si="654"/>
        <v>5</v>
      </c>
      <c r="E3531" s="12">
        <f t="shared" si="655"/>
        <v>16</v>
      </c>
      <c r="F3531" s="124" t="str">
        <f t="shared" si="656"/>
        <v>0</v>
      </c>
      <c r="G3531" s="1">
        <f ca="1">(OFFSET(O3531,0,MATCH(Customer!$J$6,'CDH &amp; HDH'!$P$11:$X$11,0)))</f>
        <v>55</v>
      </c>
      <c r="H3531" s="1" t="str">
        <f t="shared" si="657"/>
        <v>Cooling</v>
      </c>
      <c r="I3531" s="1">
        <f ca="1">OFFSET(IF($H3531="Cooling",Customer!$C$25,Customer!$C$52),E3531,D3531)</f>
        <v>72</v>
      </c>
      <c r="J3531" s="1">
        <f ca="1">OFFSET(IF($H3531="Cooling",Customer!$L$25,Customer!$L$52),$E3531,$D3531)</f>
        <v>77</v>
      </c>
      <c r="K3531" s="16">
        <f t="shared" ca="1" si="651"/>
        <v>0</v>
      </c>
      <c r="L3531" s="16">
        <f t="shared" ca="1" si="652"/>
        <v>0</v>
      </c>
      <c r="M3531" s="17">
        <f t="shared" si="658"/>
        <v>0</v>
      </c>
      <c r="N3531" s="17">
        <f t="shared" si="659"/>
        <v>0</v>
      </c>
      <c r="O3531" s="4"/>
      <c r="P3531" s="4">
        <v>61</v>
      </c>
      <c r="Q3531" s="4">
        <v>78</v>
      </c>
      <c r="R3531" s="4">
        <v>56</v>
      </c>
      <c r="S3531" s="4">
        <v>64</v>
      </c>
      <c r="T3531" s="4">
        <v>82</v>
      </c>
      <c r="U3531" s="4">
        <v>72</v>
      </c>
      <c r="V3531" s="13">
        <v>55</v>
      </c>
      <c r="W3531" s="4">
        <v>63</v>
      </c>
      <c r="X3531" s="4">
        <v>82</v>
      </c>
      <c r="Y3531">
        <f t="shared" ca="1" si="660"/>
        <v>0</v>
      </c>
      <c r="Z3531">
        <f t="shared" ca="1" si="661"/>
        <v>0</v>
      </c>
    </row>
    <row r="3532" spans="2:26" x14ac:dyDescent="0.25">
      <c r="B3532" s="11">
        <f t="shared" si="662"/>
        <v>44708.66666665813</v>
      </c>
      <c r="C3532" s="1">
        <f t="shared" si="653"/>
        <v>5</v>
      </c>
      <c r="D3532" s="1">
        <f t="shared" si="654"/>
        <v>5</v>
      </c>
      <c r="E3532" s="12">
        <f t="shared" si="655"/>
        <v>17</v>
      </c>
      <c r="F3532" s="124" t="str">
        <f t="shared" si="656"/>
        <v>0</v>
      </c>
      <c r="G3532" s="1">
        <f ca="1">(OFFSET(O3532,0,MATCH(Customer!$J$6,'CDH &amp; HDH'!$P$11:$X$11,0)))</f>
        <v>58</v>
      </c>
      <c r="H3532" s="1" t="str">
        <f t="shared" si="657"/>
        <v>Cooling</v>
      </c>
      <c r="I3532" s="1">
        <f ca="1">OFFSET(IF($H3532="Cooling",Customer!$C$25,Customer!$C$52),E3532,D3532)</f>
        <v>72</v>
      </c>
      <c r="J3532" s="1">
        <f ca="1">OFFSET(IF($H3532="Cooling",Customer!$L$25,Customer!$L$52),$E3532,$D3532)</f>
        <v>77</v>
      </c>
      <c r="K3532" s="16">
        <f t="shared" ref="K3532:K3595" ca="1" si="663">IF($H3532="Heating",0,MAX(0,$G3532-I3532))</f>
        <v>0</v>
      </c>
      <c r="L3532" s="16">
        <f t="shared" ref="L3532:L3595" ca="1" si="664">IF($H3532="Heating",0,MAX(0,$G3532-J3532))</f>
        <v>0</v>
      </c>
      <c r="M3532" s="17">
        <f t="shared" si="658"/>
        <v>0</v>
      </c>
      <c r="N3532" s="17">
        <f t="shared" si="659"/>
        <v>0</v>
      </c>
      <c r="O3532" s="4"/>
      <c r="P3532" s="4">
        <v>62</v>
      </c>
      <c r="Q3532" s="4">
        <v>77</v>
      </c>
      <c r="R3532" s="4">
        <v>54</v>
      </c>
      <c r="S3532" s="4">
        <v>66</v>
      </c>
      <c r="T3532" s="4">
        <v>81</v>
      </c>
      <c r="U3532" s="4">
        <v>72</v>
      </c>
      <c r="V3532" s="13">
        <v>58</v>
      </c>
      <c r="W3532" s="4">
        <v>63</v>
      </c>
      <c r="X3532" s="4">
        <v>81</v>
      </c>
      <c r="Y3532">
        <f t="shared" ca="1" si="660"/>
        <v>0</v>
      </c>
      <c r="Z3532">
        <f t="shared" ca="1" si="661"/>
        <v>0</v>
      </c>
    </row>
    <row r="3533" spans="2:26" x14ac:dyDescent="0.25">
      <c r="B3533" s="11">
        <f t="shared" si="662"/>
        <v>44708.708333324794</v>
      </c>
      <c r="C3533" s="1">
        <f t="shared" ref="C3533:C3596" si="665">MONTH(B3533)</f>
        <v>5</v>
      </c>
      <c r="D3533" s="1">
        <f t="shared" ref="D3533:D3596" si="666">WEEKDAY(B3533,2)</f>
        <v>5</v>
      </c>
      <c r="E3533" s="12">
        <f t="shared" ref="E3533:E3596" si="667">HOUR(B3533)+1</f>
        <v>18</v>
      </c>
      <c r="F3533" s="124" t="str">
        <f t="shared" ref="F3533:F3596" si="668">IF(AND(C3533&gt;5,C3533&lt;9,D3533&lt;6,E3533&gt;14,E3533&lt;19),"1",IF(AND(OR(E3533=8,E3533=9,E3533=19,E3533=20),C3533&lt;3,D3533&lt;6),"1","0"))</f>
        <v>0</v>
      </c>
      <c r="G3533" s="1">
        <f ca="1">(OFFSET(O3533,0,MATCH(Customer!$J$6,'CDH &amp; HDH'!$P$11:$X$11,0)))</f>
        <v>59</v>
      </c>
      <c r="H3533" s="1" t="str">
        <f t="shared" ref="H3533:H3596" si="669">IF(AND(C3533&gt;=5,C3533&lt;=9),"Cooling","Heating")</f>
        <v>Cooling</v>
      </c>
      <c r="I3533" s="1">
        <f ca="1">OFFSET(IF($H3533="Cooling",Customer!$C$25,Customer!$C$52),E3533,D3533)</f>
        <v>72</v>
      </c>
      <c r="J3533" s="1">
        <f ca="1">OFFSET(IF($H3533="Cooling",Customer!$L$25,Customer!$L$52),$E3533,$D3533)</f>
        <v>77</v>
      </c>
      <c r="K3533" s="16">
        <f t="shared" ca="1" si="663"/>
        <v>0</v>
      </c>
      <c r="L3533" s="16">
        <f t="shared" ca="1" si="664"/>
        <v>0</v>
      </c>
      <c r="M3533" s="17">
        <f t="shared" ref="M3533:M3596" si="670">IF($H3533="Cooling",0,MAX(0,I3533-$G3533))</f>
        <v>0</v>
      </c>
      <c r="N3533" s="17">
        <f t="shared" ref="N3533:N3596" si="671">IF($H3533="Cooling",0,MAX(0,J3533-$G3533))</f>
        <v>0</v>
      </c>
      <c r="O3533" s="4"/>
      <c r="P3533" s="4">
        <v>61</v>
      </c>
      <c r="Q3533" s="4">
        <v>76</v>
      </c>
      <c r="R3533" s="4">
        <v>53</v>
      </c>
      <c r="S3533" s="4">
        <v>66</v>
      </c>
      <c r="T3533" s="4">
        <v>80</v>
      </c>
      <c r="U3533" s="4">
        <v>67</v>
      </c>
      <c r="V3533" s="13">
        <v>59</v>
      </c>
      <c r="W3533" s="4">
        <v>63</v>
      </c>
      <c r="X3533" s="4">
        <v>80</v>
      </c>
      <c r="Y3533">
        <f t="shared" ref="Y3533:Y3596" ca="1" si="672">1.08*400*K3533</f>
        <v>0</v>
      </c>
      <c r="Z3533">
        <f t="shared" ref="Z3533:Z3596" ca="1" si="673">1.08*400*L3533</f>
        <v>0</v>
      </c>
    </row>
    <row r="3534" spans="2:26" x14ac:dyDescent="0.25">
      <c r="B3534" s="11">
        <f t="shared" ref="B3534:B3597" si="674">B3533+1/24</f>
        <v>44708.749999991458</v>
      </c>
      <c r="C3534" s="1">
        <f t="shared" si="665"/>
        <v>5</v>
      </c>
      <c r="D3534" s="1">
        <f t="shared" si="666"/>
        <v>5</v>
      </c>
      <c r="E3534" s="12">
        <f t="shared" si="667"/>
        <v>19</v>
      </c>
      <c r="F3534" s="124" t="str">
        <f t="shared" si="668"/>
        <v>0</v>
      </c>
      <c r="G3534" s="1">
        <f ca="1">(OFFSET(O3534,0,MATCH(Customer!$J$6,'CDH &amp; HDH'!$P$11:$X$11,0)))</f>
        <v>57</v>
      </c>
      <c r="H3534" s="1" t="str">
        <f t="shared" si="669"/>
        <v>Cooling</v>
      </c>
      <c r="I3534" s="1">
        <f ca="1">OFFSET(IF($H3534="Cooling",Customer!$C$25,Customer!$C$52),E3534,D3534)</f>
        <v>78</v>
      </c>
      <c r="J3534" s="1">
        <f ca="1">OFFSET(IF($H3534="Cooling",Customer!$L$25,Customer!$L$52),$E3534,$D3534)</f>
        <v>80</v>
      </c>
      <c r="K3534" s="16">
        <f t="shared" ca="1" si="663"/>
        <v>0</v>
      </c>
      <c r="L3534" s="16">
        <f t="shared" ca="1" si="664"/>
        <v>0</v>
      </c>
      <c r="M3534" s="17">
        <f t="shared" si="670"/>
        <v>0</v>
      </c>
      <c r="N3534" s="17">
        <f t="shared" si="671"/>
        <v>0</v>
      </c>
      <c r="O3534" s="4"/>
      <c r="P3534" s="4">
        <v>61</v>
      </c>
      <c r="Q3534" s="4">
        <v>73</v>
      </c>
      <c r="R3534" s="4">
        <v>51</v>
      </c>
      <c r="S3534" s="4">
        <v>65</v>
      </c>
      <c r="T3534" s="4">
        <v>77</v>
      </c>
      <c r="U3534" s="4">
        <v>67</v>
      </c>
      <c r="V3534" s="13">
        <v>57</v>
      </c>
      <c r="W3534" s="4">
        <v>62</v>
      </c>
      <c r="X3534" s="4">
        <v>78</v>
      </c>
      <c r="Y3534">
        <f t="shared" ca="1" si="672"/>
        <v>0</v>
      </c>
      <c r="Z3534">
        <f t="shared" ca="1" si="673"/>
        <v>0</v>
      </c>
    </row>
    <row r="3535" spans="2:26" x14ac:dyDescent="0.25">
      <c r="B3535" s="11">
        <f t="shared" si="674"/>
        <v>44708.791666658122</v>
      </c>
      <c r="C3535" s="1">
        <f t="shared" si="665"/>
        <v>5</v>
      </c>
      <c r="D3535" s="1">
        <f t="shared" si="666"/>
        <v>5</v>
      </c>
      <c r="E3535" s="12">
        <f t="shared" si="667"/>
        <v>20</v>
      </c>
      <c r="F3535" s="124" t="str">
        <f t="shared" si="668"/>
        <v>0</v>
      </c>
      <c r="G3535" s="1">
        <f ca="1">(OFFSET(O3535,0,MATCH(Customer!$J$6,'CDH &amp; HDH'!$P$11:$X$11,0)))</f>
        <v>55</v>
      </c>
      <c r="H3535" s="1" t="str">
        <f t="shared" si="669"/>
        <v>Cooling</v>
      </c>
      <c r="I3535" s="1">
        <f ca="1">OFFSET(IF($H3535="Cooling",Customer!$C$25,Customer!$C$52),E3535,D3535)</f>
        <v>78</v>
      </c>
      <c r="J3535" s="1">
        <f ca="1">OFFSET(IF($H3535="Cooling",Customer!$L$25,Customer!$L$52),$E3535,$D3535)</f>
        <v>80</v>
      </c>
      <c r="K3535" s="16">
        <f t="shared" ca="1" si="663"/>
        <v>0</v>
      </c>
      <c r="L3535" s="16">
        <f t="shared" ca="1" si="664"/>
        <v>0</v>
      </c>
      <c r="M3535" s="17">
        <f t="shared" si="670"/>
        <v>0</v>
      </c>
      <c r="N3535" s="17">
        <f t="shared" si="671"/>
        <v>0</v>
      </c>
      <c r="O3535" s="4"/>
      <c r="P3535" s="4">
        <v>60</v>
      </c>
      <c r="Q3535" s="4">
        <v>71</v>
      </c>
      <c r="R3535" s="4">
        <v>48</v>
      </c>
      <c r="S3535" s="4">
        <v>65</v>
      </c>
      <c r="T3535" s="4">
        <v>75</v>
      </c>
      <c r="U3535" s="4">
        <v>65</v>
      </c>
      <c r="V3535" s="13">
        <v>55</v>
      </c>
      <c r="W3535" s="4">
        <v>61</v>
      </c>
      <c r="X3535" s="4">
        <v>73</v>
      </c>
      <c r="Y3535">
        <f t="shared" ca="1" si="672"/>
        <v>0</v>
      </c>
      <c r="Z3535">
        <f t="shared" ca="1" si="673"/>
        <v>0</v>
      </c>
    </row>
    <row r="3536" spans="2:26" x14ac:dyDescent="0.25">
      <c r="B3536" s="11">
        <f t="shared" si="674"/>
        <v>44708.833333324787</v>
      </c>
      <c r="C3536" s="1">
        <f t="shared" si="665"/>
        <v>5</v>
      </c>
      <c r="D3536" s="1">
        <f t="shared" si="666"/>
        <v>5</v>
      </c>
      <c r="E3536" s="12">
        <f t="shared" si="667"/>
        <v>21</v>
      </c>
      <c r="F3536" s="124" t="str">
        <f t="shared" si="668"/>
        <v>0</v>
      </c>
      <c r="G3536" s="1">
        <f ca="1">(OFFSET(O3536,0,MATCH(Customer!$J$6,'CDH &amp; HDH'!$P$11:$X$11,0)))</f>
        <v>55</v>
      </c>
      <c r="H3536" s="1" t="str">
        <f t="shared" si="669"/>
        <v>Cooling</v>
      </c>
      <c r="I3536" s="1">
        <f ca="1">OFFSET(IF($H3536="Cooling",Customer!$C$25,Customer!$C$52),E3536,D3536)</f>
        <v>78</v>
      </c>
      <c r="J3536" s="1">
        <f ca="1">OFFSET(IF($H3536="Cooling",Customer!$L$25,Customer!$L$52),$E3536,$D3536)</f>
        <v>80</v>
      </c>
      <c r="K3536" s="16">
        <f t="shared" ca="1" si="663"/>
        <v>0</v>
      </c>
      <c r="L3536" s="16">
        <f t="shared" ca="1" si="664"/>
        <v>0</v>
      </c>
      <c r="M3536" s="17">
        <f t="shared" si="670"/>
        <v>0</v>
      </c>
      <c r="N3536" s="17">
        <f t="shared" si="671"/>
        <v>0</v>
      </c>
      <c r="O3536" s="4"/>
      <c r="P3536" s="4">
        <v>60</v>
      </c>
      <c r="Q3536" s="4">
        <v>69</v>
      </c>
      <c r="R3536" s="4">
        <v>45</v>
      </c>
      <c r="S3536" s="4">
        <v>63</v>
      </c>
      <c r="T3536" s="4">
        <v>75</v>
      </c>
      <c r="U3536" s="4">
        <v>65</v>
      </c>
      <c r="V3536" s="13">
        <v>55</v>
      </c>
      <c r="W3536" s="4">
        <v>60</v>
      </c>
      <c r="X3536" s="4">
        <v>66</v>
      </c>
      <c r="Y3536">
        <f t="shared" ca="1" si="672"/>
        <v>0</v>
      </c>
      <c r="Z3536">
        <f t="shared" ca="1" si="673"/>
        <v>0</v>
      </c>
    </row>
    <row r="3537" spans="2:26" x14ac:dyDescent="0.25">
      <c r="B3537" s="11">
        <f t="shared" si="674"/>
        <v>44708.874999991451</v>
      </c>
      <c r="C3537" s="1">
        <f t="shared" si="665"/>
        <v>5</v>
      </c>
      <c r="D3537" s="1">
        <f t="shared" si="666"/>
        <v>5</v>
      </c>
      <c r="E3537" s="12">
        <f t="shared" si="667"/>
        <v>22</v>
      </c>
      <c r="F3537" s="124" t="str">
        <f t="shared" si="668"/>
        <v>0</v>
      </c>
      <c r="G3537" s="1">
        <f ca="1">(OFFSET(O3537,0,MATCH(Customer!$J$6,'CDH &amp; HDH'!$P$11:$X$11,0)))</f>
        <v>54</v>
      </c>
      <c r="H3537" s="1" t="str">
        <f t="shared" si="669"/>
        <v>Cooling</v>
      </c>
      <c r="I3537" s="1">
        <f ca="1">OFFSET(IF($H3537="Cooling",Customer!$C$25,Customer!$C$52),E3537,D3537)</f>
        <v>78</v>
      </c>
      <c r="J3537" s="1">
        <f ca="1">OFFSET(IF($H3537="Cooling",Customer!$L$25,Customer!$L$52),$E3537,$D3537)</f>
        <v>80</v>
      </c>
      <c r="K3537" s="16">
        <f t="shared" ca="1" si="663"/>
        <v>0</v>
      </c>
      <c r="L3537" s="16">
        <f t="shared" ca="1" si="664"/>
        <v>0</v>
      </c>
      <c r="M3537" s="17">
        <f t="shared" si="670"/>
        <v>0</v>
      </c>
      <c r="N3537" s="17">
        <f t="shared" si="671"/>
        <v>0</v>
      </c>
      <c r="O3537" s="4"/>
      <c r="P3537" s="4">
        <v>60</v>
      </c>
      <c r="Q3537" s="4">
        <v>67</v>
      </c>
      <c r="R3537" s="4">
        <v>42</v>
      </c>
      <c r="S3537" s="4">
        <v>61</v>
      </c>
      <c r="T3537" s="4">
        <v>74</v>
      </c>
      <c r="U3537" s="4">
        <v>61</v>
      </c>
      <c r="V3537" s="13">
        <v>54</v>
      </c>
      <c r="W3537" s="4">
        <v>60</v>
      </c>
      <c r="X3537" s="4">
        <v>61</v>
      </c>
      <c r="Y3537">
        <f t="shared" ca="1" si="672"/>
        <v>0</v>
      </c>
      <c r="Z3537">
        <f t="shared" ca="1" si="673"/>
        <v>0</v>
      </c>
    </row>
    <row r="3538" spans="2:26" x14ac:dyDescent="0.25">
      <c r="B3538" s="11">
        <f t="shared" si="674"/>
        <v>44708.916666658115</v>
      </c>
      <c r="C3538" s="1">
        <f t="shared" si="665"/>
        <v>5</v>
      </c>
      <c r="D3538" s="1">
        <f t="shared" si="666"/>
        <v>5</v>
      </c>
      <c r="E3538" s="12">
        <f t="shared" si="667"/>
        <v>23</v>
      </c>
      <c r="F3538" s="124" t="str">
        <f t="shared" si="668"/>
        <v>0</v>
      </c>
      <c r="G3538" s="1">
        <f ca="1">(OFFSET(O3538,0,MATCH(Customer!$J$6,'CDH &amp; HDH'!$P$11:$X$11,0)))</f>
        <v>55</v>
      </c>
      <c r="H3538" s="1" t="str">
        <f t="shared" si="669"/>
        <v>Cooling</v>
      </c>
      <c r="I3538" s="1">
        <f ca="1">OFFSET(IF($H3538="Cooling",Customer!$C$25,Customer!$C$52),E3538,D3538)</f>
        <v>78</v>
      </c>
      <c r="J3538" s="1">
        <f ca="1">OFFSET(IF($H3538="Cooling",Customer!$L$25,Customer!$L$52),$E3538,$D3538)</f>
        <v>80</v>
      </c>
      <c r="K3538" s="16">
        <f t="shared" ca="1" si="663"/>
        <v>0</v>
      </c>
      <c r="L3538" s="16">
        <f t="shared" ca="1" si="664"/>
        <v>0</v>
      </c>
      <c r="M3538" s="17">
        <f t="shared" si="670"/>
        <v>0</v>
      </c>
      <c r="N3538" s="17">
        <f t="shared" si="671"/>
        <v>0</v>
      </c>
      <c r="O3538" s="4"/>
      <c r="P3538" s="4">
        <v>60</v>
      </c>
      <c r="Q3538" s="4">
        <v>64</v>
      </c>
      <c r="R3538" s="4">
        <v>42</v>
      </c>
      <c r="S3538" s="4">
        <v>63</v>
      </c>
      <c r="T3538" s="4">
        <v>70</v>
      </c>
      <c r="U3538" s="4">
        <v>61</v>
      </c>
      <c r="V3538" s="13">
        <v>55</v>
      </c>
      <c r="W3538" s="4">
        <v>60</v>
      </c>
      <c r="X3538" s="4">
        <v>58</v>
      </c>
      <c r="Y3538">
        <f t="shared" ca="1" si="672"/>
        <v>0</v>
      </c>
      <c r="Z3538">
        <f t="shared" ca="1" si="673"/>
        <v>0</v>
      </c>
    </row>
    <row r="3539" spans="2:26" x14ac:dyDescent="0.25">
      <c r="B3539" s="11">
        <f t="shared" si="674"/>
        <v>44708.958333324779</v>
      </c>
      <c r="C3539" s="1">
        <f t="shared" si="665"/>
        <v>5</v>
      </c>
      <c r="D3539" s="1">
        <f t="shared" si="666"/>
        <v>5</v>
      </c>
      <c r="E3539" s="12">
        <f t="shared" si="667"/>
        <v>24</v>
      </c>
      <c r="F3539" s="124" t="str">
        <f t="shared" si="668"/>
        <v>0</v>
      </c>
      <c r="G3539" s="1">
        <f ca="1">(OFFSET(O3539,0,MATCH(Customer!$J$6,'CDH &amp; HDH'!$P$11:$X$11,0)))</f>
        <v>54</v>
      </c>
      <c r="H3539" s="1" t="str">
        <f t="shared" si="669"/>
        <v>Cooling</v>
      </c>
      <c r="I3539" s="1">
        <f ca="1">OFFSET(IF($H3539="Cooling",Customer!$C$25,Customer!$C$52),E3539,D3539)</f>
        <v>78</v>
      </c>
      <c r="J3539" s="1">
        <f ca="1">OFFSET(IF($H3539="Cooling",Customer!$L$25,Customer!$L$52),$E3539,$D3539)</f>
        <v>80</v>
      </c>
      <c r="K3539" s="16">
        <f t="shared" ca="1" si="663"/>
        <v>0</v>
      </c>
      <c r="L3539" s="16">
        <f t="shared" ca="1" si="664"/>
        <v>0</v>
      </c>
      <c r="M3539" s="17">
        <f t="shared" si="670"/>
        <v>0</v>
      </c>
      <c r="N3539" s="17">
        <f t="shared" si="671"/>
        <v>0</v>
      </c>
      <c r="O3539" s="4"/>
      <c r="P3539" s="4">
        <v>60</v>
      </c>
      <c r="Q3539" s="4">
        <v>63</v>
      </c>
      <c r="R3539" s="4">
        <v>42</v>
      </c>
      <c r="S3539" s="4">
        <v>63</v>
      </c>
      <c r="T3539" s="4">
        <v>70</v>
      </c>
      <c r="U3539" s="4">
        <v>60</v>
      </c>
      <c r="V3539" s="13">
        <v>54</v>
      </c>
      <c r="W3539" s="4">
        <v>60</v>
      </c>
      <c r="X3539" s="4">
        <v>57</v>
      </c>
      <c r="Y3539">
        <f t="shared" ca="1" si="672"/>
        <v>0</v>
      </c>
      <c r="Z3539">
        <f t="shared" ca="1" si="673"/>
        <v>0</v>
      </c>
    </row>
    <row r="3540" spans="2:26" x14ac:dyDescent="0.25">
      <c r="B3540" s="11">
        <f t="shared" si="674"/>
        <v>44708.999999991443</v>
      </c>
      <c r="C3540" s="1">
        <f t="shared" si="665"/>
        <v>5</v>
      </c>
      <c r="D3540" s="1">
        <f t="shared" si="666"/>
        <v>6</v>
      </c>
      <c r="E3540" s="12">
        <f t="shared" si="667"/>
        <v>1</v>
      </c>
      <c r="F3540" s="124" t="str">
        <f t="shared" si="668"/>
        <v>0</v>
      </c>
      <c r="G3540" s="1">
        <f ca="1">(OFFSET(O3540,0,MATCH(Customer!$J$6,'CDH &amp; HDH'!$P$11:$X$11,0)))</f>
        <v>54</v>
      </c>
      <c r="H3540" s="1" t="str">
        <f t="shared" si="669"/>
        <v>Cooling</v>
      </c>
      <c r="I3540" s="1">
        <f ca="1">OFFSET(IF($H3540="Cooling",Customer!$C$25,Customer!$C$52),E3540,D3540)</f>
        <v>78</v>
      </c>
      <c r="J3540" s="1">
        <f ca="1">OFFSET(IF($H3540="Cooling",Customer!$L$25,Customer!$L$52),$E3540,$D3540)</f>
        <v>80</v>
      </c>
      <c r="K3540" s="16">
        <f t="shared" ca="1" si="663"/>
        <v>0</v>
      </c>
      <c r="L3540" s="16">
        <f t="shared" ca="1" si="664"/>
        <v>0</v>
      </c>
      <c r="M3540" s="17">
        <f t="shared" si="670"/>
        <v>0</v>
      </c>
      <c r="N3540" s="17">
        <f t="shared" si="671"/>
        <v>0</v>
      </c>
      <c r="O3540" s="4"/>
      <c r="P3540" s="4">
        <v>60</v>
      </c>
      <c r="Q3540" s="4">
        <v>62</v>
      </c>
      <c r="R3540" s="4">
        <v>42</v>
      </c>
      <c r="S3540" s="4">
        <v>63</v>
      </c>
      <c r="T3540" s="4">
        <v>68</v>
      </c>
      <c r="U3540" s="4">
        <v>60</v>
      </c>
      <c r="V3540" s="13">
        <v>54</v>
      </c>
      <c r="W3540" s="4">
        <v>60</v>
      </c>
      <c r="X3540" s="4">
        <v>56</v>
      </c>
      <c r="Y3540">
        <f t="shared" ca="1" si="672"/>
        <v>0</v>
      </c>
      <c r="Z3540">
        <f t="shared" ca="1" si="673"/>
        <v>0</v>
      </c>
    </row>
    <row r="3541" spans="2:26" x14ac:dyDescent="0.25">
      <c r="B3541" s="11">
        <f t="shared" si="674"/>
        <v>44709.041666658108</v>
      </c>
      <c r="C3541" s="1">
        <f t="shared" si="665"/>
        <v>5</v>
      </c>
      <c r="D3541" s="1">
        <f t="shared" si="666"/>
        <v>6</v>
      </c>
      <c r="E3541" s="12">
        <f t="shared" si="667"/>
        <v>2</v>
      </c>
      <c r="F3541" s="124" t="str">
        <f t="shared" si="668"/>
        <v>0</v>
      </c>
      <c r="G3541" s="1">
        <f ca="1">(OFFSET(O3541,0,MATCH(Customer!$J$6,'CDH &amp; HDH'!$P$11:$X$11,0)))</f>
        <v>53</v>
      </c>
      <c r="H3541" s="1" t="str">
        <f t="shared" si="669"/>
        <v>Cooling</v>
      </c>
      <c r="I3541" s="1">
        <f ca="1">OFFSET(IF($H3541="Cooling",Customer!$C$25,Customer!$C$52),E3541,D3541)</f>
        <v>78</v>
      </c>
      <c r="J3541" s="1">
        <f ca="1">OFFSET(IF($H3541="Cooling",Customer!$L$25,Customer!$L$52),$E3541,$D3541)</f>
        <v>80</v>
      </c>
      <c r="K3541" s="16">
        <f t="shared" ca="1" si="663"/>
        <v>0</v>
      </c>
      <c r="L3541" s="16">
        <f t="shared" ca="1" si="664"/>
        <v>0</v>
      </c>
      <c r="M3541" s="17">
        <f t="shared" si="670"/>
        <v>0</v>
      </c>
      <c r="N3541" s="17">
        <f t="shared" si="671"/>
        <v>0</v>
      </c>
      <c r="O3541" s="4"/>
      <c r="P3541" s="4">
        <v>60</v>
      </c>
      <c r="Q3541" s="4">
        <v>62</v>
      </c>
      <c r="R3541" s="4">
        <v>43</v>
      </c>
      <c r="S3541" s="4">
        <v>62</v>
      </c>
      <c r="T3541" s="4">
        <v>67</v>
      </c>
      <c r="U3541" s="4">
        <v>59</v>
      </c>
      <c r="V3541" s="13">
        <v>53</v>
      </c>
      <c r="W3541" s="4">
        <v>60</v>
      </c>
      <c r="X3541" s="4">
        <v>53</v>
      </c>
      <c r="Y3541">
        <f t="shared" ca="1" si="672"/>
        <v>0</v>
      </c>
      <c r="Z3541">
        <f t="shared" ca="1" si="673"/>
        <v>0</v>
      </c>
    </row>
    <row r="3542" spans="2:26" x14ac:dyDescent="0.25">
      <c r="B3542" s="11">
        <f t="shared" si="674"/>
        <v>44709.083333324772</v>
      </c>
      <c r="C3542" s="1">
        <f t="shared" si="665"/>
        <v>5</v>
      </c>
      <c r="D3542" s="1">
        <f t="shared" si="666"/>
        <v>6</v>
      </c>
      <c r="E3542" s="12">
        <f t="shared" si="667"/>
        <v>3</v>
      </c>
      <c r="F3542" s="124" t="str">
        <f t="shared" si="668"/>
        <v>0</v>
      </c>
      <c r="G3542" s="1">
        <f ca="1">(OFFSET(O3542,0,MATCH(Customer!$J$6,'CDH &amp; HDH'!$P$11:$X$11,0)))</f>
        <v>53</v>
      </c>
      <c r="H3542" s="1" t="str">
        <f t="shared" si="669"/>
        <v>Cooling</v>
      </c>
      <c r="I3542" s="1">
        <f ca="1">OFFSET(IF($H3542="Cooling",Customer!$C$25,Customer!$C$52),E3542,D3542)</f>
        <v>78</v>
      </c>
      <c r="J3542" s="1">
        <f ca="1">OFFSET(IF($H3542="Cooling",Customer!$L$25,Customer!$L$52),$E3542,$D3542)</f>
        <v>80</v>
      </c>
      <c r="K3542" s="16">
        <f t="shared" ca="1" si="663"/>
        <v>0</v>
      </c>
      <c r="L3542" s="16">
        <f t="shared" ca="1" si="664"/>
        <v>0</v>
      </c>
      <c r="M3542" s="17">
        <f t="shared" si="670"/>
        <v>0</v>
      </c>
      <c r="N3542" s="17">
        <f t="shared" si="671"/>
        <v>0</v>
      </c>
      <c r="O3542" s="4"/>
      <c r="P3542" s="4">
        <v>59</v>
      </c>
      <c r="Q3542" s="4">
        <v>61</v>
      </c>
      <c r="R3542" s="4">
        <v>44</v>
      </c>
      <c r="S3542" s="4">
        <v>60</v>
      </c>
      <c r="T3542" s="4">
        <v>67</v>
      </c>
      <c r="U3542" s="4">
        <v>59</v>
      </c>
      <c r="V3542" s="13">
        <v>53</v>
      </c>
      <c r="W3542" s="4">
        <v>59</v>
      </c>
      <c r="X3542" s="4">
        <v>52</v>
      </c>
      <c r="Y3542">
        <f t="shared" ca="1" si="672"/>
        <v>0</v>
      </c>
      <c r="Z3542">
        <f t="shared" ca="1" si="673"/>
        <v>0</v>
      </c>
    </row>
    <row r="3543" spans="2:26" x14ac:dyDescent="0.25">
      <c r="B3543" s="11">
        <f t="shared" si="674"/>
        <v>44709.124999991436</v>
      </c>
      <c r="C3543" s="1">
        <f t="shared" si="665"/>
        <v>5</v>
      </c>
      <c r="D3543" s="1">
        <f t="shared" si="666"/>
        <v>6</v>
      </c>
      <c r="E3543" s="12">
        <f t="shared" si="667"/>
        <v>4</v>
      </c>
      <c r="F3543" s="124" t="str">
        <f t="shared" si="668"/>
        <v>0</v>
      </c>
      <c r="G3543" s="1">
        <f ca="1">(OFFSET(O3543,0,MATCH(Customer!$J$6,'CDH &amp; HDH'!$P$11:$X$11,0)))</f>
        <v>53</v>
      </c>
      <c r="H3543" s="1" t="str">
        <f t="shared" si="669"/>
        <v>Cooling</v>
      </c>
      <c r="I3543" s="1">
        <f ca="1">OFFSET(IF($H3543="Cooling",Customer!$C$25,Customer!$C$52),E3543,D3543)</f>
        <v>78</v>
      </c>
      <c r="J3543" s="1">
        <f ca="1">OFFSET(IF($H3543="Cooling",Customer!$L$25,Customer!$L$52),$E3543,$D3543)</f>
        <v>80</v>
      </c>
      <c r="K3543" s="16">
        <f t="shared" ca="1" si="663"/>
        <v>0</v>
      </c>
      <c r="L3543" s="16">
        <f t="shared" ca="1" si="664"/>
        <v>0</v>
      </c>
      <c r="M3543" s="17">
        <f t="shared" si="670"/>
        <v>0</v>
      </c>
      <c r="N3543" s="17">
        <f t="shared" si="671"/>
        <v>0</v>
      </c>
      <c r="O3543" s="4"/>
      <c r="P3543" s="4">
        <v>59</v>
      </c>
      <c r="Q3543" s="4">
        <v>58</v>
      </c>
      <c r="R3543" s="4">
        <v>45</v>
      </c>
      <c r="S3543" s="4">
        <v>60</v>
      </c>
      <c r="T3543" s="4">
        <v>66</v>
      </c>
      <c r="U3543" s="4">
        <v>59</v>
      </c>
      <c r="V3543" s="13">
        <v>53</v>
      </c>
      <c r="W3543" s="4">
        <v>59</v>
      </c>
      <c r="X3543" s="4">
        <v>51</v>
      </c>
      <c r="Y3543">
        <f t="shared" ca="1" si="672"/>
        <v>0</v>
      </c>
      <c r="Z3543">
        <f t="shared" ca="1" si="673"/>
        <v>0</v>
      </c>
    </row>
    <row r="3544" spans="2:26" x14ac:dyDescent="0.25">
      <c r="B3544" s="11">
        <f t="shared" si="674"/>
        <v>44709.1666666581</v>
      </c>
      <c r="C3544" s="1">
        <f t="shared" si="665"/>
        <v>5</v>
      </c>
      <c r="D3544" s="1">
        <f t="shared" si="666"/>
        <v>6</v>
      </c>
      <c r="E3544" s="12">
        <f t="shared" si="667"/>
        <v>5</v>
      </c>
      <c r="F3544" s="124" t="str">
        <f t="shared" si="668"/>
        <v>0</v>
      </c>
      <c r="G3544" s="1">
        <f ca="1">(OFFSET(O3544,0,MATCH(Customer!$J$6,'CDH &amp; HDH'!$P$11:$X$11,0)))</f>
        <v>53</v>
      </c>
      <c r="H3544" s="1" t="str">
        <f t="shared" si="669"/>
        <v>Cooling</v>
      </c>
      <c r="I3544" s="1">
        <f ca="1">OFFSET(IF($H3544="Cooling",Customer!$C$25,Customer!$C$52),E3544,D3544)</f>
        <v>78</v>
      </c>
      <c r="J3544" s="1">
        <f ca="1">OFFSET(IF($H3544="Cooling",Customer!$L$25,Customer!$L$52),$E3544,$D3544)</f>
        <v>80</v>
      </c>
      <c r="K3544" s="16">
        <f t="shared" ca="1" si="663"/>
        <v>0</v>
      </c>
      <c r="L3544" s="16">
        <f t="shared" ca="1" si="664"/>
        <v>0</v>
      </c>
      <c r="M3544" s="17">
        <f t="shared" si="670"/>
        <v>0</v>
      </c>
      <c r="N3544" s="17">
        <f t="shared" si="671"/>
        <v>0</v>
      </c>
      <c r="O3544" s="4"/>
      <c r="P3544" s="4">
        <v>60</v>
      </c>
      <c r="Q3544" s="4">
        <v>59</v>
      </c>
      <c r="R3544" s="4">
        <v>47</v>
      </c>
      <c r="S3544" s="4">
        <v>57</v>
      </c>
      <c r="T3544" s="4">
        <v>63</v>
      </c>
      <c r="U3544" s="4">
        <v>58</v>
      </c>
      <c r="V3544" s="13">
        <v>53</v>
      </c>
      <c r="W3544" s="4">
        <v>59</v>
      </c>
      <c r="X3544" s="4">
        <v>50</v>
      </c>
      <c r="Y3544">
        <f t="shared" ca="1" si="672"/>
        <v>0</v>
      </c>
      <c r="Z3544">
        <f t="shared" ca="1" si="673"/>
        <v>0</v>
      </c>
    </row>
    <row r="3545" spans="2:26" x14ac:dyDescent="0.25">
      <c r="B3545" s="11">
        <f t="shared" si="674"/>
        <v>44709.208333324765</v>
      </c>
      <c r="C3545" s="1">
        <f t="shared" si="665"/>
        <v>5</v>
      </c>
      <c r="D3545" s="1">
        <f t="shared" si="666"/>
        <v>6</v>
      </c>
      <c r="E3545" s="12">
        <f t="shared" si="667"/>
        <v>6</v>
      </c>
      <c r="F3545" s="124" t="str">
        <f t="shared" si="668"/>
        <v>0</v>
      </c>
      <c r="G3545" s="1">
        <f ca="1">(OFFSET(O3545,0,MATCH(Customer!$J$6,'CDH &amp; HDH'!$P$11:$X$11,0)))</f>
        <v>53</v>
      </c>
      <c r="H3545" s="1" t="str">
        <f t="shared" si="669"/>
        <v>Cooling</v>
      </c>
      <c r="I3545" s="1">
        <f ca="1">OFFSET(IF($H3545="Cooling",Customer!$C$25,Customer!$C$52),E3545,D3545)</f>
        <v>78</v>
      </c>
      <c r="J3545" s="1">
        <f ca="1">OFFSET(IF($H3545="Cooling",Customer!$L$25,Customer!$L$52),$E3545,$D3545)</f>
        <v>80</v>
      </c>
      <c r="K3545" s="16">
        <f t="shared" ca="1" si="663"/>
        <v>0</v>
      </c>
      <c r="L3545" s="16">
        <f t="shared" ca="1" si="664"/>
        <v>0</v>
      </c>
      <c r="M3545" s="17">
        <f t="shared" si="670"/>
        <v>0</v>
      </c>
      <c r="N3545" s="17">
        <f t="shared" si="671"/>
        <v>0</v>
      </c>
      <c r="O3545" s="4"/>
      <c r="P3545" s="4">
        <v>60</v>
      </c>
      <c r="Q3545" s="4">
        <v>57</v>
      </c>
      <c r="R3545" s="4">
        <v>48</v>
      </c>
      <c r="S3545" s="4">
        <v>59</v>
      </c>
      <c r="T3545" s="4">
        <v>62</v>
      </c>
      <c r="U3545" s="4">
        <v>60</v>
      </c>
      <c r="V3545" s="13">
        <v>53</v>
      </c>
      <c r="W3545" s="4">
        <v>60</v>
      </c>
      <c r="X3545" s="4">
        <v>53</v>
      </c>
      <c r="Y3545">
        <f t="shared" ca="1" si="672"/>
        <v>0</v>
      </c>
      <c r="Z3545">
        <f t="shared" ca="1" si="673"/>
        <v>0</v>
      </c>
    </row>
    <row r="3546" spans="2:26" x14ac:dyDescent="0.25">
      <c r="B3546" s="11">
        <f t="shared" si="674"/>
        <v>44709.249999991429</v>
      </c>
      <c r="C3546" s="1">
        <f t="shared" si="665"/>
        <v>5</v>
      </c>
      <c r="D3546" s="1">
        <f t="shared" si="666"/>
        <v>6</v>
      </c>
      <c r="E3546" s="12">
        <f t="shared" si="667"/>
        <v>7</v>
      </c>
      <c r="F3546" s="124" t="str">
        <f t="shared" si="668"/>
        <v>0</v>
      </c>
      <c r="G3546" s="1">
        <f ca="1">(OFFSET(O3546,0,MATCH(Customer!$J$6,'CDH &amp; HDH'!$P$11:$X$11,0)))</f>
        <v>54</v>
      </c>
      <c r="H3546" s="1" t="str">
        <f t="shared" si="669"/>
        <v>Cooling</v>
      </c>
      <c r="I3546" s="1">
        <f ca="1">OFFSET(IF($H3546="Cooling",Customer!$C$25,Customer!$C$52),E3546,D3546)</f>
        <v>78</v>
      </c>
      <c r="J3546" s="1">
        <f ca="1">OFFSET(IF($H3546="Cooling",Customer!$L$25,Customer!$L$52),$E3546,$D3546)</f>
        <v>80</v>
      </c>
      <c r="K3546" s="16">
        <f t="shared" ca="1" si="663"/>
        <v>0</v>
      </c>
      <c r="L3546" s="16">
        <f t="shared" ca="1" si="664"/>
        <v>0</v>
      </c>
      <c r="M3546" s="17">
        <f t="shared" si="670"/>
        <v>0</v>
      </c>
      <c r="N3546" s="17">
        <f t="shared" si="671"/>
        <v>0</v>
      </c>
      <c r="O3546" s="4"/>
      <c r="P3546" s="4">
        <v>62</v>
      </c>
      <c r="Q3546" s="4">
        <v>63</v>
      </c>
      <c r="R3546" s="4">
        <v>50</v>
      </c>
      <c r="S3546" s="4">
        <v>60</v>
      </c>
      <c r="T3546" s="4">
        <v>65</v>
      </c>
      <c r="U3546" s="4">
        <v>61</v>
      </c>
      <c r="V3546" s="13">
        <v>54</v>
      </c>
      <c r="W3546" s="4">
        <v>62</v>
      </c>
      <c r="X3546" s="4">
        <v>57</v>
      </c>
      <c r="Y3546">
        <f t="shared" ca="1" si="672"/>
        <v>0</v>
      </c>
      <c r="Z3546">
        <f t="shared" ca="1" si="673"/>
        <v>0</v>
      </c>
    </row>
    <row r="3547" spans="2:26" x14ac:dyDescent="0.25">
      <c r="B3547" s="11">
        <f t="shared" si="674"/>
        <v>44709.291666658093</v>
      </c>
      <c r="C3547" s="1">
        <f t="shared" si="665"/>
        <v>5</v>
      </c>
      <c r="D3547" s="1">
        <f t="shared" si="666"/>
        <v>6</v>
      </c>
      <c r="E3547" s="12">
        <f t="shared" si="667"/>
        <v>8</v>
      </c>
      <c r="F3547" s="124" t="str">
        <f t="shared" si="668"/>
        <v>0</v>
      </c>
      <c r="G3547" s="1">
        <f ca="1">(OFFSET(O3547,0,MATCH(Customer!$J$6,'CDH &amp; HDH'!$P$11:$X$11,0)))</f>
        <v>55</v>
      </c>
      <c r="H3547" s="1" t="str">
        <f t="shared" si="669"/>
        <v>Cooling</v>
      </c>
      <c r="I3547" s="1">
        <f ca="1">OFFSET(IF($H3547="Cooling",Customer!$C$25,Customer!$C$52),E3547,D3547)</f>
        <v>78</v>
      </c>
      <c r="J3547" s="1">
        <f ca="1">OFFSET(IF($H3547="Cooling",Customer!$L$25,Customer!$L$52),$E3547,$D3547)</f>
        <v>80</v>
      </c>
      <c r="K3547" s="16">
        <f t="shared" ca="1" si="663"/>
        <v>0</v>
      </c>
      <c r="L3547" s="16">
        <f t="shared" ca="1" si="664"/>
        <v>0</v>
      </c>
      <c r="M3547" s="17">
        <f t="shared" si="670"/>
        <v>0</v>
      </c>
      <c r="N3547" s="17">
        <f t="shared" si="671"/>
        <v>0</v>
      </c>
      <c r="O3547" s="4"/>
      <c r="P3547" s="4">
        <v>64</v>
      </c>
      <c r="Q3547" s="4">
        <v>66</v>
      </c>
      <c r="R3547" s="4">
        <v>53</v>
      </c>
      <c r="S3547" s="4">
        <v>65</v>
      </c>
      <c r="T3547" s="4">
        <v>69</v>
      </c>
      <c r="U3547" s="4">
        <v>63</v>
      </c>
      <c r="V3547" s="13">
        <v>55</v>
      </c>
      <c r="W3547" s="4">
        <v>63</v>
      </c>
      <c r="X3547" s="4">
        <v>62</v>
      </c>
      <c r="Y3547">
        <f t="shared" ca="1" si="672"/>
        <v>0</v>
      </c>
      <c r="Z3547">
        <f t="shared" ca="1" si="673"/>
        <v>0</v>
      </c>
    </row>
    <row r="3548" spans="2:26" x14ac:dyDescent="0.25">
      <c r="B3548" s="11">
        <f t="shared" si="674"/>
        <v>44709.333333324757</v>
      </c>
      <c r="C3548" s="1">
        <f t="shared" si="665"/>
        <v>5</v>
      </c>
      <c r="D3548" s="1">
        <f t="shared" si="666"/>
        <v>6</v>
      </c>
      <c r="E3548" s="12">
        <f t="shared" si="667"/>
        <v>9</v>
      </c>
      <c r="F3548" s="124" t="str">
        <f t="shared" si="668"/>
        <v>0</v>
      </c>
      <c r="G3548" s="1">
        <f ca="1">(OFFSET(O3548,0,MATCH(Customer!$J$6,'CDH &amp; HDH'!$P$11:$X$11,0)))</f>
        <v>57</v>
      </c>
      <c r="H3548" s="1" t="str">
        <f t="shared" si="669"/>
        <v>Cooling</v>
      </c>
      <c r="I3548" s="1">
        <f ca="1">OFFSET(IF($H3548="Cooling",Customer!$C$25,Customer!$C$52),E3548,D3548)</f>
        <v>78</v>
      </c>
      <c r="J3548" s="1">
        <f ca="1">OFFSET(IF($H3548="Cooling",Customer!$L$25,Customer!$L$52),$E3548,$D3548)</f>
        <v>80</v>
      </c>
      <c r="K3548" s="16">
        <f t="shared" ca="1" si="663"/>
        <v>0</v>
      </c>
      <c r="L3548" s="16">
        <f t="shared" ca="1" si="664"/>
        <v>0</v>
      </c>
      <c r="M3548" s="17">
        <f t="shared" si="670"/>
        <v>0</v>
      </c>
      <c r="N3548" s="17">
        <f t="shared" si="671"/>
        <v>0</v>
      </c>
      <c r="O3548" s="4"/>
      <c r="P3548" s="4">
        <v>67</v>
      </c>
      <c r="Q3548" s="4">
        <v>69</v>
      </c>
      <c r="R3548" s="4">
        <v>57</v>
      </c>
      <c r="S3548" s="4">
        <v>69</v>
      </c>
      <c r="T3548" s="4">
        <v>70</v>
      </c>
      <c r="U3548" s="4">
        <v>65</v>
      </c>
      <c r="V3548" s="13">
        <v>57</v>
      </c>
      <c r="W3548" s="4">
        <v>65</v>
      </c>
      <c r="X3548" s="4">
        <v>68</v>
      </c>
      <c r="Y3548">
        <f t="shared" ca="1" si="672"/>
        <v>0</v>
      </c>
      <c r="Z3548">
        <f t="shared" ca="1" si="673"/>
        <v>0</v>
      </c>
    </row>
    <row r="3549" spans="2:26" x14ac:dyDescent="0.25">
      <c r="B3549" s="11">
        <f t="shared" si="674"/>
        <v>44709.374999991422</v>
      </c>
      <c r="C3549" s="1">
        <f t="shared" si="665"/>
        <v>5</v>
      </c>
      <c r="D3549" s="1">
        <f t="shared" si="666"/>
        <v>6</v>
      </c>
      <c r="E3549" s="12">
        <f t="shared" si="667"/>
        <v>10</v>
      </c>
      <c r="F3549" s="124" t="str">
        <f t="shared" si="668"/>
        <v>0</v>
      </c>
      <c r="G3549" s="1">
        <f ca="1">(OFFSET(O3549,0,MATCH(Customer!$J$6,'CDH &amp; HDH'!$P$11:$X$11,0)))</f>
        <v>56</v>
      </c>
      <c r="H3549" s="1" t="str">
        <f t="shared" si="669"/>
        <v>Cooling</v>
      </c>
      <c r="I3549" s="1">
        <f ca="1">OFFSET(IF($H3549="Cooling",Customer!$C$25,Customer!$C$52),E3549,D3549)</f>
        <v>78</v>
      </c>
      <c r="J3549" s="1">
        <f ca="1">OFFSET(IF($H3549="Cooling",Customer!$L$25,Customer!$L$52),$E3549,$D3549)</f>
        <v>80</v>
      </c>
      <c r="K3549" s="16">
        <f t="shared" ca="1" si="663"/>
        <v>0</v>
      </c>
      <c r="L3549" s="16">
        <f t="shared" ca="1" si="664"/>
        <v>0</v>
      </c>
      <c r="M3549" s="17">
        <f t="shared" si="670"/>
        <v>0</v>
      </c>
      <c r="N3549" s="17">
        <f t="shared" si="671"/>
        <v>0</v>
      </c>
      <c r="O3549" s="4"/>
      <c r="P3549" s="4">
        <v>71</v>
      </c>
      <c r="Q3549" s="4">
        <v>73</v>
      </c>
      <c r="R3549" s="4">
        <v>60</v>
      </c>
      <c r="S3549" s="4">
        <v>67</v>
      </c>
      <c r="T3549" s="4">
        <v>68</v>
      </c>
      <c r="U3549" s="4">
        <v>66</v>
      </c>
      <c r="V3549" s="13">
        <v>56</v>
      </c>
      <c r="W3549" s="4">
        <v>68</v>
      </c>
      <c r="X3549" s="4">
        <v>74</v>
      </c>
      <c r="Y3549">
        <f t="shared" ca="1" si="672"/>
        <v>0</v>
      </c>
      <c r="Z3549">
        <f t="shared" ca="1" si="673"/>
        <v>0</v>
      </c>
    </row>
    <row r="3550" spans="2:26" x14ac:dyDescent="0.25">
      <c r="B3550" s="11">
        <f t="shared" si="674"/>
        <v>44709.416666658086</v>
      </c>
      <c r="C3550" s="1">
        <f t="shared" si="665"/>
        <v>5</v>
      </c>
      <c r="D3550" s="1">
        <f t="shared" si="666"/>
        <v>6</v>
      </c>
      <c r="E3550" s="12">
        <f t="shared" si="667"/>
        <v>11</v>
      </c>
      <c r="F3550" s="124" t="str">
        <f t="shared" si="668"/>
        <v>0</v>
      </c>
      <c r="G3550" s="1">
        <f ca="1">(OFFSET(O3550,0,MATCH(Customer!$J$6,'CDH &amp; HDH'!$P$11:$X$11,0)))</f>
        <v>56</v>
      </c>
      <c r="H3550" s="1" t="str">
        <f t="shared" si="669"/>
        <v>Cooling</v>
      </c>
      <c r="I3550" s="1">
        <f ca="1">OFFSET(IF($H3550="Cooling",Customer!$C$25,Customer!$C$52),E3550,D3550)</f>
        <v>78</v>
      </c>
      <c r="J3550" s="1">
        <f ca="1">OFFSET(IF($H3550="Cooling",Customer!$L$25,Customer!$L$52),$E3550,$D3550)</f>
        <v>80</v>
      </c>
      <c r="K3550" s="16">
        <f t="shared" ca="1" si="663"/>
        <v>0</v>
      </c>
      <c r="L3550" s="16">
        <f t="shared" ca="1" si="664"/>
        <v>0</v>
      </c>
      <c r="M3550" s="17">
        <f t="shared" si="670"/>
        <v>0</v>
      </c>
      <c r="N3550" s="17">
        <f t="shared" si="671"/>
        <v>0</v>
      </c>
      <c r="O3550" s="4"/>
      <c r="P3550" s="4">
        <v>74</v>
      </c>
      <c r="Q3550" s="4">
        <v>76</v>
      </c>
      <c r="R3550" s="4">
        <v>62</v>
      </c>
      <c r="S3550" s="4">
        <v>66</v>
      </c>
      <c r="T3550" s="4">
        <v>67</v>
      </c>
      <c r="U3550" s="4">
        <v>67</v>
      </c>
      <c r="V3550" s="13">
        <v>56</v>
      </c>
      <c r="W3550" s="4">
        <v>72</v>
      </c>
      <c r="X3550" s="4">
        <v>78</v>
      </c>
      <c r="Y3550">
        <f t="shared" ca="1" si="672"/>
        <v>0</v>
      </c>
      <c r="Z3550">
        <f t="shared" ca="1" si="673"/>
        <v>0</v>
      </c>
    </row>
    <row r="3551" spans="2:26" x14ac:dyDescent="0.25">
      <c r="B3551" s="11">
        <f t="shared" si="674"/>
        <v>44709.45833332475</v>
      </c>
      <c r="C3551" s="1">
        <f t="shared" si="665"/>
        <v>5</v>
      </c>
      <c r="D3551" s="1">
        <f t="shared" si="666"/>
        <v>6</v>
      </c>
      <c r="E3551" s="12">
        <f t="shared" si="667"/>
        <v>12</v>
      </c>
      <c r="F3551" s="124" t="str">
        <f t="shared" si="668"/>
        <v>0</v>
      </c>
      <c r="G3551" s="1">
        <f ca="1">(OFFSET(O3551,0,MATCH(Customer!$J$6,'CDH &amp; HDH'!$P$11:$X$11,0)))</f>
        <v>57</v>
      </c>
      <c r="H3551" s="1" t="str">
        <f t="shared" si="669"/>
        <v>Cooling</v>
      </c>
      <c r="I3551" s="1">
        <f ca="1">OFFSET(IF($H3551="Cooling",Customer!$C$25,Customer!$C$52),E3551,D3551)</f>
        <v>78</v>
      </c>
      <c r="J3551" s="1">
        <f ca="1">OFFSET(IF($H3551="Cooling",Customer!$L$25,Customer!$L$52),$E3551,$D3551)</f>
        <v>80</v>
      </c>
      <c r="K3551" s="16">
        <f t="shared" ca="1" si="663"/>
        <v>0</v>
      </c>
      <c r="L3551" s="16">
        <f t="shared" ca="1" si="664"/>
        <v>0</v>
      </c>
      <c r="M3551" s="17">
        <f t="shared" si="670"/>
        <v>0</v>
      </c>
      <c r="N3551" s="17">
        <f t="shared" si="671"/>
        <v>0</v>
      </c>
      <c r="O3551" s="4"/>
      <c r="P3551" s="4">
        <v>76</v>
      </c>
      <c r="Q3551" s="4">
        <v>77</v>
      </c>
      <c r="R3551" s="4">
        <v>65</v>
      </c>
      <c r="S3551" s="4">
        <v>69</v>
      </c>
      <c r="T3551" s="4">
        <v>67</v>
      </c>
      <c r="U3551" s="4">
        <v>70</v>
      </c>
      <c r="V3551" s="13">
        <v>57</v>
      </c>
      <c r="W3551" s="4">
        <v>76</v>
      </c>
      <c r="X3551" s="4">
        <v>82</v>
      </c>
      <c r="Y3551">
        <f t="shared" ca="1" si="672"/>
        <v>0</v>
      </c>
      <c r="Z3551">
        <f t="shared" ca="1" si="673"/>
        <v>0</v>
      </c>
    </row>
    <row r="3552" spans="2:26" x14ac:dyDescent="0.25">
      <c r="B3552" s="11">
        <f t="shared" si="674"/>
        <v>44709.499999991414</v>
      </c>
      <c r="C3552" s="1">
        <f t="shared" si="665"/>
        <v>5</v>
      </c>
      <c r="D3552" s="1">
        <f t="shared" si="666"/>
        <v>6</v>
      </c>
      <c r="E3552" s="12">
        <f t="shared" si="667"/>
        <v>13</v>
      </c>
      <c r="F3552" s="124" t="str">
        <f t="shared" si="668"/>
        <v>0</v>
      </c>
      <c r="G3552" s="1">
        <f ca="1">(OFFSET(O3552,0,MATCH(Customer!$J$6,'CDH &amp; HDH'!$P$11:$X$11,0)))</f>
        <v>60</v>
      </c>
      <c r="H3552" s="1" t="str">
        <f t="shared" si="669"/>
        <v>Cooling</v>
      </c>
      <c r="I3552" s="1">
        <f ca="1">OFFSET(IF($H3552="Cooling",Customer!$C$25,Customer!$C$52),E3552,D3552)</f>
        <v>78</v>
      </c>
      <c r="J3552" s="1">
        <f ca="1">OFFSET(IF($H3552="Cooling",Customer!$L$25,Customer!$L$52),$E3552,$D3552)</f>
        <v>80</v>
      </c>
      <c r="K3552" s="16">
        <f t="shared" ca="1" si="663"/>
        <v>0</v>
      </c>
      <c r="L3552" s="16">
        <f t="shared" ca="1" si="664"/>
        <v>0</v>
      </c>
      <c r="M3552" s="17">
        <f t="shared" si="670"/>
        <v>0</v>
      </c>
      <c r="N3552" s="17">
        <f t="shared" si="671"/>
        <v>0</v>
      </c>
      <c r="O3552" s="4"/>
      <c r="P3552" s="4">
        <v>78</v>
      </c>
      <c r="Q3552" s="4">
        <v>79</v>
      </c>
      <c r="R3552" s="4">
        <v>67</v>
      </c>
      <c r="S3552" s="4">
        <v>71</v>
      </c>
      <c r="T3552" s="4">
        <v>66</v>
      </c>
      <c r="U3552" s="4">
        <v>72</v>
      </c>
      <c r="V3552" s="13">
        <v>60</v>
      </c>
      <c r="W3552" s="4">
        <v>79</v>
      </c>
      <c r="X3552" s="4">
        <v>85</v>
      </c>
      <c r="Y3552">
        <f t="shared" ca="1" si="672"/>
        <v>0</v>
      </c>
      <c r="Z3552">
        <f t="shared" ca="1" si="673"/>
        <v>0</v>
      </c>
    </row>
    <row r="3553" spans="2:26" x14ac:dyDescent="0.25">
      <c r="B3553" s="11">
        <f t="shared" si="674"/>
        <v>44709.541666658079</v>
      </c>
      <c r="C3553" s="1">
        <f t="shared" si="665"/>
        <v>5</v>
      </c>
      <c r="D3553" s="1">
        <f t="shared" si="666"/>
        <v>6</v>
      </c>
      <c r="E3553" s="12">
        <f t="shared" si="667"/>
        <v>14</v>
      </c>
      <c r="F3553" s="124" t="str">
        <f t="shared" si="668"/>
        <v>0</v>
      </c>
      <c r="G3553" s="1">
        <f ca="1">(OFFSET(O3553,0,MATCH(Customer!$J$6,'CDH &amp; HDH'!$P$11:$X$11,0)))</f>
        <v>62</v>
      </c>
      <c r="H3553" s="1" t="str">
        <f t="shared" si="669"/>
        <v>Cooling</v>
      </c>
      <c r="I3553" s="1">
        <f ca="1">OFFSET(IF($H3553="Cooling",Customer!$C$25,Customer!$C$52),E3553,D3553)</f>
        <v>78</v>
      </c>
      <c r="J3553" s="1">
        <f ca="1">OFFSET(IF($H3553="Cooling",Customer!$L$25,Customer!$L$52),$E3553,$D3553)</f>
        <v>80</v>
      </c>
      <c r="K3553" s="16">
        <f t="shared" ca="1" si="663"/>
        <v>0</v>
      </c>
      <c r="L3553" s="16">
        <f t="shared" ca="1" si="664"/>
        <v>0</v>
      </c>
      <c r="M3553" s="17">
        <f t="shared" si="670"/>
        <v>0</v>
      </c>
      <c r="N3553" s="17">
        <f t="shared" si="671"/>
        <v>0</v>
      </c>
      <c r="O3553" s="4"/>
      <c r="P3553" s="4">
        <v>80</v>
      </c>
      <c r="Q3553" s="4">
        <v>80</v>
      </c>
      <c r="R3553" s="4">
        <v>66</v>
      </c>
      <c r="S3553" s="4">
        <v>72</v>
      </c>
      <c r="T3553" s="4">
        <v>64</v>
      </c>
      <c r="U3553" s="4">
        <v>74</v>
      </c>
      <c r="V3553" s="13">
        <v>62</v>
      </c>
      <c r="W3553" s="4">
        <v>81</v>
      </c>
      <c r="X3553" s="4">
        <v>86</v>
      </c>
      <c r="Y3553">
        <f t="shared" ca="1" si="672"/>
        <v>0</v>
      </c>
      <c r="Z3553">
        <f t="shared" ca="1" si="673"/>
        <v>0</v>
      </c>
    </row>
    <row r="3554" spans="2:26" x14ac:dyDescent="0.25">
      <c r="B3554" s="11">
        <f t="shared" si="674"/>
        <v>44709.583333324743</v>
      </c>
      <c r="C3554" s="1">
        <f t="shared" si="665"/>
        <v>5</v>
      </c>
      <c r="D3554" s="1">
        <f t="shared" si="666"/>
        <v>6</v>
      </c>
      <c r="E3554" s="12">
        <f t="shared" si="667"/>
        <v>15</v>
      </c>
      <c r="F3554" s="124" t="str">
        <f t="shared" si="668"/>
        <v>0</v>
      </c>
      <c r="G3554" s="1">
        <f ca="1">(OFFSET(O3554,0,MATCH(Customer!$J$6,'CDH &amp; HDH'!$P$11:$X$11,0)))</f>
        <v>64</v>
      </c>
      <c r="H3554" s="1" t="str">
        <f t="shared" si="669"/>
        <v>Cooling</v>
      </c>
      <c r="I3554" s="1">
        <f ca="1">OFFSET(IF($H3554="Cooling",Customer!$C$25,Customer!$C$52),E3554,D3554)</f>
        <v>78</v>
      </c>
      <c r="J3554" s="1">
        <f ca="1">OFFSET(IF($H3554="Cooling",Customer!$L$25,Customer!$L$52),$E3554,$D3554)</f>
        <v>80</v>
      </c>
      <c r="K3554" s="16">
        <f t="shared" ca="1" si="663"/>
        <v>0</v>
      </c>
      <c r="L3554" s="16">
        <f t="shared" ca="1" si="664"/>
        <v>0</v>
      </c>
      <c r="M3554" s="17">
        <f t="shared" si="670"/>
        <v>0</v>
      </c>
      <c r="N3554" s="17">
        <f t="shared" si="671"/>
        <v>0</v>
      </c>
      <c r="O3554" s="4"/>
      <c r="P3554" s="4">
        <v>82</v>
      </c>
      <c r="Q3554" s="4">
        <v>80</v>
      </c>
      <c r="R3554" s="4">
        <v>66</v>
      </c>
      <c r="S3554" s="4">
        <v>73</v>
      </c>
      <c r="T3554" s="4">
        <v>64</v>
      </c>
      <c r="U3554" s="4">
        <v>73</v>
      </c>
      <c r="V3554" s="13">
        <v>64</v>
      </c>
      <c r="W3554" s="4">
        <v>83</v>
      </c>
      <c r="X3554" s="4">
        <v>87</v>
      </c>
      <c r="Y3554">
        <f t="shared" ca="1" si="672"/>
        <v>0</v>
      </c>
      <c r="Z3554">
        <f t="shared" ca="1" si="673"/>
        <v>0</v>
      </c>
    </row>
    <row r="3555" spans="2:26" x14ac:dyDescent="0.25">
      <c r="B3555" s="11">
        <f t="shared" si="674"/>
        <v>44709.624999991407</v>
      </c>
      <c r="C3555" s="1">
        <f t="shared" si="665"/>
        <v>5</v>
      </c>
      <c r="D3555" s="1">
        <f t="shared" si="666"/>
        <v>6</v>
      </c>
      <c r="E3555" s="12">
        <f t="shared" si="667"/>
        <v>16</v>
      </c>
      <c r="F3555" s="124" t="str">
        <f t="shared" si="668"/>
        <v>0</v>
      </c>
      <c r="G3555" s="1">
        <f ca="1">(OFFSET(O3555,0,MATCH(Customer!$J$6,'CDH &amp; HDH'!$P$11:$X$11,0)))</f>
        <v>61</v>
      </c>
      <c r="H3555" s="1" t="str">
        <f t="shared" si="669"/>
        <v>Cooling</v>
      </c>
      <c r="I3555" s="1">
        <f ca="1">OFFSET(IF($H3555="Cooling",Customer!$C$25,Customer!$C$52),E3555,D3555)</f>
        <v>78</v>
      </c>
      <c r="J3555" s="1">
        <f ca="1">OFFSET(IF($H3555="Cooling",Customer!$L$25,Customer!$L$52),$E3555,$D3555)</f>
        <v>80</v>
      </c>
      <c r="K3555" s="16">
        <f t="shared" ca="1" si="663"/>
        <v>0</v>
      </c>
      <c r="L3555" s="16">
        <f t="shared" ca="1" si="664"/>
        <v>0</v>
      </c>
      <c r="M3555" s="17">
        <f t="shared" si="670"/>
        <v>0</v>
      </c>
      <c r="N3555" s="17">
        <f t="shared" si="671"/>
        <v>0</v>
      </c>
      <c r="O3555" s="4"/>
      <c r="P3555" s="4">
        <v>83</v>
      </c>
      <c r="Q3555" s="4">
        <v>81</v>
      </c>
      <c r="R3555" s="4">
        <v>65</v>
      </c>
      <c r="S3555" s="4">
        <v>74</v>
      </c>
      <c r="T3555" s="4">
        <v>64</v>
      </c>
      <c r="U3555" s="4">
        <v>75</v>
      </c>
      <c r="V3555" s="13">
        <v>61</v>
      </c>
      <c r="W3555" s="4">
        <v>83</v>
      </c>
      <c r="X3555" s="4">
        <v>85</v>
      </c>
      <c r="Y3555">
        <f t="shared" ca="1" si="672"/>
        <v>0</v>
      </c>
      <c r="Z3555">
        <f t="shared" ca="1" si="673"/>
        <v>0</v>
      </c>
    </row>
    <row r="3556" spans="2:26" x14ac:dyDescent="0.25">
      <c r="B3556" s="11">
        <f t="shared" si="674"/>
        <v>44709.666666658071</v>
      </c>
      <c r="C3556" s="1">
        <f t="shared" si="665"/>
        <v>5</v>
      </c>
      <c r="D3556" s="1">
        <f t="shared" si="666"/>
        <v>6</v>
      </c>
      <c r="E3556" s="12">
        <f t="shared" si="667"/>
        <v>17</v>
      </c>
      <c r="F3556" s="124" t="str">
        <f t="shared" si="668"/>
        <v>0</v>
      </c>
      <c r="G3556" s="1">
        <f ca="1">(OFFSET(O3556,0,MATCH(Customer!$J$6,'CDH &amp; HDH'!$P$11:$X$11,0)))</f>
        <v>57</v>
      </c>
      <c r="H3556" s="1" t="str">
        <f t="shared" si="669"/>
        <v>Cooling</v>
      </c>
      <c r="I3556" s="1">
        <f ca="1">OFFSET(IF($H3556="Cooling",Customer!$C$25,Customer!$C$52),E3556,D3556)</f>
        <v>78</v>
      </c>
      <c r="J3556" s="1">
        <f ca="1">OFFSET(IF($H3556="Cooling",Customer!$L$25,Customer!$L$52),$E3556,$D3556)</f>
        <v>80</v>
      </c>
      <c r="K3556" s="16">
        <f t="shared" ca="1" si="663"/>
        <v>0</v>
      </c>
      <c r="L3556" s="16">
        <f t="shared" ca="1" si="664"/>
        <v>0</v>
      </c>
      <c r="M3556" s="17">
        <f t="shared" si="670"/>
        <v>0</v>
      </c>
      <c r="N3556" s="17">
        <f t="shared" si="671"/>
        <v>0</v>
      </c>
      <c r="O3556" s="4"/>
      <c r="P3556" s="4">
        <v>83</v>
      </c>
      <c r="Q3556" s="4">
        <v>80</v>
      </c>
      <c r="R3556" s="4">
        <v>64</v>
      </c>
      <c r="S3556" s="4">
        <v>73</v>
      </c>
      <c r="T3556" s="4">
        <v>62</v>
      </c>
      <c r="U3556" s="4">
        <v>74</v>
      </c>
      <c r="V3556" s="13">
        <v>57</v>
      </c>
      <c r="W3556" s="4">
        <v>73</v>
      </c>
      <c r="X3556" s="4">
        <v>84</v>
      </c>
      <c r="Y3556">
        <f t="shared" ca="1" si="672"/>
        <v>0</v>
      </c>
      <c r="Z3556">
        <f t="shared" ca="1" si="673"/>
        <v>0</v>
      </c>
    </row>
    <row r="3557" spans="2:26" x14ac:dyDescent="0.25">
      <c r="B3557" s="11">
        <f t="shared" si="674"/>
        <v>44709.708333324736</v>
      </c>
      <c r="C3557" s="1">
        <f t="shared" si="665"/>
        <v>5</v>
      </c>
      <c r="D3557" s="1">
        <f t="shared" si="666"/>
        <v>6</v>
      </c>
      <c r="E3557" s="12">
        <f t="shared" si="667"/>
        <v>18</v>
      </c>
      <c r="F3557" s="124" t="str">
        <f t="shared" si="668"/>
        <v>0</v>
      </c>
      <c r="G3557" s="1">
        <f ca="1">(OFFSET(O3557,0,MATCH(Customer!$J$6,'CDH &amp; HDH'!$P$11:$X$11,0)))</f>
        <v>56</v>
      </c>
      <c r="H3557" s="1" t="str">
        <f t="shared" si="669"/>
        <v>Cooling</v>
      </c>
      <c r="I3557" s="1">
        <f ca="1">OFFSET(IF($H3557="Cooling",Customer!$C$25,Customer!$C$52),E3557,D3557)</f>
        <v>78</v>
      </c>
      <c r="J3557" s="1">
        <f ca="1">OFFSET(IF($H3557="Cooling",Customer!$L$25,Customer!$L$52),$E3557,$D3557)</f>
        <v>80</v>
      </c>
      <c r="K3557" s="16">
        <f t="shared" ca="1" si="663"/>
        <v>0</v>
      </c>
      <c r="L3557" s="16">
        <f t="shared" ca="1" si="664"/>
        <v>0</v>
      </c>
      <c r="M3557" s="17">
        <f t="shared" si="670"/>
        <v>0</v>
      </c>
      <c r="N3557" s="17">
        <f t="shared" si="671"/>
        <v>0</v>
      </c>
      <c r="O3557" s="4"/>
      <c r="P3557" s="4">
        <v>82</v>
      </c>
      <c r="Q3557" s="4">
        <v>79</v>
      </c>
      <c r="R3557" s="4">
        <v>64</v>
      </c>
      <c r="S3557" s="4">
        <v>73</v>
      </c>
      <c r="T3557" s="4">
        <v>61</v>
      </c>
      <c r="U3557" s="4">
        <v>73</v>
      </c>
      <c r="V3557" s="13">
        <v>56</v>
      </c>
      <c r="W3557" s="4">
        <v>70</v>
      </c>
      <c r="X3557" s="4">
        <v>82</v>
      </c>
      <c r="Y3557">
        <f t="shared" ca="1" si="672"/>
        <v>0</v>
      </c>
      <c r="Z3557">
        <f t="shared" ca="1" si="673"/>
        <v>0</v>
      </c>
    </row>
    <row r="3558" spans="2:26" x14ac:dyDescent="0.25">
      <c r="B3558" s="11">
        <f t="shared" si="674"/>
        <v>44709.7499999914</v>
      </c>
      <c r="C3558" s="1">
        <f t="shared" si="665"/>
        <v>5</v>
      </c>
      <c r="D3558" s="1">
        <f t="shared" si="666"/>
        <v>6</v>
      </c>
      <c r="E3558" s="12">
        <f t="shared" si="667"/>
        <v>19</v>
      </c>
      <c r="F3558" s="124" t="str">
        <f t="shared" si="668"/>
        <v>0</v>
      </c>
      <c r="G3558" s="1">
        <f ca="1">(OFFSET(O3558,0,MATCH(Customer!$J$6,'CDH &amp; HDH'!$P$11:$X$11,0)))</f>
        <v>56</v>
      </c>
      <c r="H3558" s="1" t="str">
        <f t="shared" si="669"/>
        <v>Cooling</v>
      </c>
      <c r="I3558" s="1">
        <f ca="1">OFFSET(IF($H3558="Cooling",Customer!$C$25,Customer!$C$52),E3558,D3558)</f>
        <v>78</v>
      </c>
      <c r="J3558" s="1">
        <f ca="1">OFFSET(IF($H3558="Cooling",Customer!$L$25,Customer!$L$52),$E3558,$D3558)</f>
        <v>80</v>
      </c>
      <c r="K3558" s="16">
        <f t="shared" ca="1" si="663"/>
        <v>0</v>
      </c>
      <c r="L3558" s="16">
        <f t="shared" ca="1" si="664"/>
        <v>0</v>
      </c>
      <c r="M3558" s="17">
        <f t="shared" si="670"/>
        <v>0</v>
      </c>
      <c r="N3558" s="17">
        <f t="shared" si="671"/>
        <v>0</v>
      </c>
      <c r="O3558" s="4"/>
      <c r="P3558" s="4">
        <v>80</v>
      </c>
      <c r="Q3558" s="4">
        <v>75</v>
      </c>
      <c r="R3558" s="4">
        <v>63</v>
      </c>
      <c r="S3558" s="4">
        <v>73</v>
      </c>
      <c r="T3558" s="4">
        <v>61</v>
      </c>
      <c r="U3558" s="4">
        <v>72</v>
      </c>
      <c r="V3558" s="13">
        <v>56</v>
      </c>
      <c r="W3558" s="4">
        <v>71</v>
      </c>
      <c r="X3558" s="4">
        <v>80</v>
      </c>
      <c r="Y3558">
        <f t="shared" ca="1" si="672"/>
        <v>0</v>
      </c>
      <c r="Z3558">
        <f t="shared" ca="1" si="673"/>
        <v>0</v>
      </c>
    </row>
    <row r="3559" spans="2:26" x14ac:dyDescent="0.25">
      <c r="B3559" s="11">
        <f t="shared" si="674"/>
        <v>44709.791666658064</v>
      </c>
      <c r="C3559" s="1">
        <f t="shared" si="665"/>
        <v>5</v>
      </c>
      <c r="D3559" s="1">
        <f t="shared" si="666"/>
        <v>6</v>
      </c>
      <c r="E3559" s="12">
        <f t="shared" si="667"/>
        <v>20</v>
      </c>
      <c r="F3559" s="124" t="str">
        <f t="shared" si="668"/>
        <v>0</v>
      </c>
      <c r="G3559" s="1">
        <f ca="1">(OFFSET(O3559,0,MATCH(Customer!$J$6,'CDH &amp; HDH'!$P$11:$X$11,0)))</f>
        <v>55</v>
      </c>
      <c r="H3559" s="1" t="str">
        <f t="shared" si="669"/>
        <v>Cooling</v>
      </c>
      <c r="I3559" s="1">
        <f ca="1">OFFSET(IF($H3559="Cooling",Customer!$C$25,Customer!$C$52),E3559,D3559)</f>
        <v>78</v>
      </c>
      <c r="J3559" s="1">
        <f ca="1">OFFSET(IF($H3559="Cooling",Customer!$L$25,Customer!$L$52),$E3559,$D3559)</f>
        <v>80</v>
      </c>
      <c r="K3559" s="16">
        <f t="shared" ca="1" si="663"/>
        <v>0</v>
      </c>
      <c r="L3559" s="16">
        <f t="shared" ca="1" si="664"/>
        <v>0</v>
      </c>
      <c r="M3559" s="17">
        <f t="shared" si="670"/>
        <v>0</v>
      </c>
      <c r="N3559" s="17">
        <f t="shared" si="671"/>
        <v>0</v>
      </c>
      <c r="O3559" s="4"/>
      <c r="P3559" s="4">
        <v>77</v>
      </c>
      <c r="Q3559" s="4">
        <v>71</v>
      </c>
      <c r="R3559" s="4">
        <v>59</v>
      </c>
      <c r="S3559" s="4">
        <v>66</v>
      </c>
      <c r="T3559" s="4">
        <v>60</v>
      </c>
      <c r="U3559" s="4">
        <v>70</v>
      </c>
      <c r="V3559" s="13">
        <v>55</v>
      </c>
      <c r="W3559" s="4">
        <v>69</v>
      </c>
      <c r="X3559" s="4">
        <v>77</v>
      </c>
      <c r="Y3559">
        <f t="shared" ca="1" si="672"/>
        <v>0</v>
      </c>
      <c r="Z3559">
        <f t="shared" ca="1" si="673"/>
        <v>0</v>
      </c>
    </row>
    <row r="3560" spans="2:26" x14ac:dyDescent="0.25">
      <c r="B3560" s="11">
        <f t="shared" si="674"/>
        <v>44709.833333324728</v>
      </c>
      <c r="C3560" s="1">
        <f t="shared" si="665"/>
        <v>5</v>
      </c>
      <c r="D3560" s="1">
        <f t="shared" si="666"/>
        <v>6</v>
      </c>
      <c r="E3560" s="12">
        <f t="shared" si="667"/>
        <v>21</v>
      </c>
      <c r="F3560" s="124" t="str">
        <f t="shared" si="668"/>
        <v>0</v>
      </c>
      <c r="G3560" s="1">
        <f ca="1">(OFFSET(O3560,0,MATCH(Customer!$J$6,'CDH &amp; HDH'!$P$11:$X$11,0)))</f>
        <v>55</v>
      </c>
      <c r="H3560" s="1" t="str">
        <f t="shared" si="669"/>
        <v>Cooling</v>
      </c>
      <c r="I3560" s="1">
        <f ca="1">OFFSET(IF($H3560="Cooling",Customer!$C$25,Customer!$C$52),E3560,D3560)</f>
        <v>78</v>
      </c>
      <c r="J3560" s="1">
        <f ca="1">OFFSET(IF($H3560="Cooling",Customer!$L$25,Customer!$L$52),$E3560,$D3560)</f>
        <v>80</v>
      </c>
      <c r="K3560" s="16">
        <f t="shared" ca="1" si="663"/>
        <v>0</v>
      </c>
      <c r="L3560" s="16">
        <f t="shared" ca="1" si="664"/>
        <v>0</v>
      </c>
      <c r="M3560" s="17">
        <f t="shared" si="670"/>
        <v>0</v>
      </c>
      <c r="N3560" s="17">
        <f t="shared" si="671"/>
        <v>0</v>
      </c>
      <c r="O3560" s="4"/>
      <c r="P3560" s="4">
        <v>74</v>
      </c>
      <c r="Q3560" s="4">
        <v>70</v>
      </c>
      <c r="R3560" s="4">
        <v>56</v>
      </c>
      <c r="S3560" s="4">
        <v>64</v>
      </c>
      <c r="T3560" s="4">
        <v>59</v>
      </c>
      <c r="U3560" s="4">
        <v>69</v>
      </c>
      <c r="V3560" s="13">
        <v>55</v>
      </c>
      <c r="W3560" s="4">
        <v>67</v>
      </c>
      <c r="X3560" s="4">
        <v>70</v>
      </c>
      <c r="Y3560">
        <f t="shared" ca="1" si="672"/>
        <v>0</v>
      </c>
      <c r="Z3560">
        <f t="shared" ca="1" si="673"/>
        <v>0</v>
      </c>
    </row>
    <row r="3561" spans="2:26" x14ac:dyDescent="0.25">
      <c r="B3561" s="11">
        <f t="shared" si="674"/>
        <v>44709.874999991393</v>
      </c>
      <c r="C3561" s="1">
        <f t="shared" si="665"/>
        <v>5</v>
      </c>
      <c r="D3561" s="1">
        <f t="shared" si="666"/>
        <v>6</v>
      </c>
      <c r="E3561" s="12">
        <f t="shared" si="667"/>
        <v>22</v>
      </c>
      <c r="F3561" s="124" t="str">
        <f t="shared" si="668"/>
        <v>0</v>
      </c>
      <c r="G3561" s="1">
        <f ca="1">(OFFSET(O3561,0,MATCH(Customer!$J$6,'CDH &amp; HDH'!$P$11:$X$11,0)))</f>
        <v>55</v>
      </c>
      <c r="H3561" s="1" t="str">
        <f t="shared" si="669"/>
        <v>Cooling</v>
      </c>
      <c r="I3561" s="1">
        <f ca="1">OFFSET(IF($H3561="Cooling",Customer!$C$25,Customer!$C$52),E3561,D3561)</f>
        <v>78</v>
      </c>
      <c r="J3561" s="1">
        <f ca="1">OFFSET(IF($H3561="Cooling",Customer!$L$25,Customer!$L$52),$E3561,$D3561)</f>
        <v>80</v>
      </c>
      <c r="K3561" s="16">
        <f t="shared" ca="1" si="663"/>
        <v>0</v>
      </c>
      <c r="L3561" s="16">
        <f t="shared" ca="1" si="664"/>
        <v>0</v>
      </c>
      <c r="M3561" s="17">
        <f t="shared" si="670"/>
        <v>0</v>
      </c>
      <c r="N3561" s="17">
        <f t="shared" si="671"/>
        <v>0</v>
      </c>
      <c r="O3561" s="4"/>
      <c r="P3561" s="4">
        <v>72</v>
      </c>
      <c r="Q3561" s="4">
        <v>66</v>
      </c>
      <c r="R3561" s="4">
        <v>52</v>
      </c>
      <c r="S3561" s="4">
        <v>64</v>
      </c>
      <c r="T3561" s="4">
        <v>57</v>
      </c>
      <c r="U3561" s="4">
        <v>67</v>
      </c>
      <c r="V3561" s="13">
        <v>55</v>
      </c>
      <c r="W3561" s="4">
        <v>65</v>
      </c>
      <c r="X3561" s="4">
        <v>66</v>
      </c>
      <c r="Y3561">
        <f t="shared" ca="1" si="672"/>
        <v>0</v>
      </c>
      <c r="Z3561">
        <f t="shared" ca="1" si="673"/>
        <v>0</v>
      </c>
    </row>
    <row r="3562" spans="2:26" x14ac:dyDescent="0.25">
      <c r="B3562" s="11">
        <f t="shared" si="674"/>
        <v>44709.916666658057</v>
      </c>
      <c r="C3562" s="1">
        <f t="shared" si="665"/>
        <v>5</v>
      </c>
      <c r="D3562" s="1">
        <f t="shared" si="666"/>
        <v>6</v>
      </c>
      <c r="E3562" s="12">
        <f t="shared" si="667"/>
        <v>23</v>
      </c>
      <c r="F3562" s="124" t="str">
        <f t="shared" si="668"/>
        <v>0</v>
      </c>
      <c r="G3562" s="1">
        <f ca="1">(OFFSET(O3562,0,MATCH(Customer!$J$6,'CDH &amp; HDH'!$P$11:$X$11,0)))</f>
        <v>55</v>
      </c>
      <c r="H3562" s="1" t="str">
        <f t="shared" si="669"/>
        <v>Cooling</v>
      </c>
      <c r="I3562" s="1">
        <f ca="1">OFFSET(IF($H3562="Cooling",Customer!$C$25,Customer!$C$52),E3562,D3562)</f>
        <v>78</v>
      </c>
      <c r="J3562" s="1">
        <f ca="1">OFFSET(IF($H3562="Cooling",Customer!$L$25,Customer!$L$52),$E3562,$D3562)</f>
        <v>80</v>
      </c>
      <c r="K3562" s="16">
        <f t="shared" ca="1" si="663"/>
        <v>0</v>
      </c>
      <c r="L3562" s="16">
        <f t="shared" ca="1" si="664"/>
        <v>0</v>
      </c>
      <c r="M3562" s="17">
        <f t="shared" si="670"/>
        <v>0</v>
      </c>
      <c r="N3562" s="17">
        <f t="shared" si="671"/>
        <v>0</v>
      </c>
      <c r="O3562" s="4"/>
      <c r="P3562" s="4">
        <v>72</v>
      </c>
      <c r="Q3562" s="4">
        <v>66</v>
      </c>
      <c r="R3562" s="4">
        <v>51</v>
      </c>
      <c r="S3562" s="4">
        <v>64</v>
      </c>
      <c r="T3562" s="4">
        <v>58</v>
      </c>
      <c r="U3562" s="4">
        <v>62</v>
      </c>
      <c r="V3562" s="13">
        <v>55</v>
      </c>
      <c r="W3562" s="4">
        <v>66</v>
      </c>
      <c r="X3562" s="4">
        <v>64</v>
      </c>
      <c r="Y3562">
        <f t="shared" ca="1" si="672"/>
        <v>0</v>
      </c>
      <c r="Z3562">
        <f t="shared" ca="1" si="673"/>
        <v>0</v>
      </c>
    </row>
    <row r="3563" spans="2:26" x14ac:dyDescent="0.25">
      <c r="B3563" s="11">
        <f t="shared" si="674"/>
        <v>44709.958333324721</v>
      </c>
      <c r="C3563" s="1">
        <f t="shared" si="665"/>
        <v>5</v>
      </c>
      <c r="D3563" s="1">
        <f t="shared" si="666"/>
        <v>6</v>
      </c>
      <c r="E3563" s="12">
        <f t="shared" si="667"/>
        <v>24</v>
      </c>
      <c r="F3563" s="124" t="str">
        <f t="shared" si="668"/>
        <v>0</v>
      </c>
      <c r="G3563" s="1">
        <f ca="1">(OFFSET(O3563,0,MATCH(Customer!$J$6,'CDH &amp; HDH'!$P$11:$X$11,0)))</f>
        <v>55</v>
      </c>
      <c r="H3563" s="1" t="str">
        <f t="shared" si="669"/>
        <v>Cooling</v>
      </c>
      <c r="I3563" s="1">
        <f ca="1">OFFSET(IF($H3563="Cooling",Customer!$C$25,Customer!$C$52),E3563,D3563)</f>
        <v>78</v>
      </c>
      <c r="J3563" s="1">
        <f ca="1">OFFSET(IF($H3563="Cooling",Customer!$L$25,Customer!$L$52),$E3563,$D3563)</f>
        <v>80</v>
      </c>
      <c r="K3563" s="16">
        <f t="shared" ca="1" si="663"/>
        <v>0</v>
      </c>
      <c r="L3563" s="16">
        <f t="shared" ca="1" si="664"/>
        <v>0</v>
      </c>
      <c r="M3563" s="17">
        <f t="shared" si="670"/>
        <v>0</v>
      </c>
      <c r="N3563" s="17">
        <f t="shared" si="671"/>
        <v>0</v>
      </c>
      <c r="O3563" s="4"/>
      <c r="P3563" s="4">
        <v>71</v>
      </c>
      <c r="Q3563" s="4">
        <v>67</v>
      </c>
      <c r="R3563" s="4">
        <v>49</v>
      </c>
      <c r="S3563" s="4">
        <v>62</v>
      </c>
      <c r="T3563" s="4">
        <v>58</v>
      </c>
      <c r="U3563" s="4">
        <v>61</v>
      </c>
      <c r="V3563" s="13">
        <v>55</v>
      </c>
      <c r="W3563" s="4">
        <v>64</v>
      </c>
      <c r="X3563" s="4">
        <v>61</v>
      </c>
      <c r="Y3563">
        <f t="shared" ca="1" si="672"/>
        <v>0</v>
      </c>
      <c r="Z3563">
        <f t="shared" ca="1" si="673"/>
        <v>0</v>
      </c>
    </row>
    <row r="3564" spans="2:26" x14ac:dyDescent="0.25">
      <c r="B3564" s="11">
        <f t="shared" si="674"/>
        <v>44709.999999991385</v>
      </c>
      <c r="C3564" s="1">
        <f t="shared" si="665"/>
        <v>5</v>
      </c>
      <c r="D3564" s="1">
        <f t="shared" si="666"/>
        <v>7</v>
      </c>
      <c r="E3564" s="12">
        <f t="shared" si="667"/>
        <v>1</v>
      </c>
      <c r="F3564" s="124" t="str">
        <f t="shared" si="668"/>
        <v>0</v>
      </c>
      <c r="G3564" s="1">
        <f ca="1">(OFFSET(O3564,0,MATCH(Customer!$J$6,'CDH &amp; HDH'!$P$11:$X$11,0)))</f>
        <v>54</v>
      </c>
      <c r="H3564" s="1" t="str">
        <f t="shared" si="669"/>
        <v>Cooling</v>
      </c>
      <c r="I3564" s="1">
        <f ca="1">OFFSET(IF($H3564="Cooling",Customer!$C$25,Customer!$C$52),E3564,D3564)</f>
        <v>78</v>
      </c>
      <c r="J3564" s="1">
        <f ca="1">OFFSET(IF($H3564="Cooling",Customer!$L$25,Customer!$L$52),$E3564,$D3564)</f>
        <v>80</v>
      </c>
      <c r="K3564" s="16">
        <f t="shared" ca="1" si="663"/>
        <v>0</v>
      </c>
      <c r="L3564" s="16">
        <f t="shared" ca="1" si="664"/>
        <v>0</v>
      </c>
      <c r="M3564" s="17">
        <f t="shared" si="670"/>
        <v>0</v>
      </c>
      <c r="N3564" s="17">
        <f t="shared" si="671"/>
        <v>0</v>
      </c>
      <c r="O3564" s="4"/>
      <c r="P3564" s="4">
        <v>71</v>
      </c>
      <c r="Q3564" s="4">
        <v>66</v>
      </c>
      <c r="R3564" s="4">
        <v>48</v>
      </c>
      <c r="S3564" s="4">
        <v>62</v>
      </c>
      <c r="T3564" s="4">
        <v>57</v>
      </c>
      <c r="U3564" s="4">
        <v>59</v>
      </c>
      <c r="V3564" s="13">
        <v>54</v>
      </c>
      <c r="W3564" s="4">
        <v>63</v>
      </c>
      <c r="X3564" s="4">
        <v>60</v>
      </c>
      <c r="Y3564">
        <f t="shared" ca="1" si="672"/>
        <v>0</v>
      </c>
      <c r="Z3564">
        <f t="shared" ca="1" si="673"/>
        <v>0</v>
      </c>
    </row>
    <row r="3565" spans="2:26" x14ac:dyDescent="0.25">
      <c r="B3565" s="11">
        <f t="shared" si="674"/>
        <v>44710.04166665805</v>
      </c>
      <c r="C3565" s="1">
        <f t="shared" si="665"/>
        <v>5</v>
      </c>
      <c r="D3565" s="1">
        <f t="shared" si="666"/>
        <v>7</v>
      </c>
      <c r="E3565" s="12">
        <f t="shared" si="667"/>
        <v>2</v>
      </c>
      <c r="F3565" s="124" t="str">
        <f t="shared" si="668"/>
        <v>0</v>
      </c>
      <c r="G3565" s="1">
        <f ca="1">(OFFSET(O3565,0,MATCH(Customer!$J$6,'CDH &amp; HDH'!$P$11:$X$11,0)))</f>
        <v>54</v>
      </c>
      <c r="H3565" s="1" t="str">
        <f t="shared" si="669"/>
        <v>Cooling</v>
      </c>
      <c r="I3565" s="1">
        <f ca="1">OFFSET(IF($H3565="Cooling",Customer!$C$25,Customer!$C$52),E3565,D3565)</f>
        <v>78</v>
      </c>
      <c r="J3565" s="1">
        <f ca="1">OFFSET(IF($H3565="Cooling",Customer!$L$25,Customer!$L$52),$E3565,$D3565)</f>
        <v>80</v>
      </c>
      <c r="K3565" s="16">
        <f t="shared" ca="1" si="663"/>
        <v>0</v>
      </c>
      <c r="L3565" s="16">
        <f t="shared" ca="1" si="664"/>
        <v>0</v>
      </c>
      <c r="M3565" s="17">
        <f t="shared" si="670"/>
        <v>0</v>
      </c>
      <c r="N3565" s="17">
        <f t="shared" si="671"/>
        <v>0</v>
      </c>
      <c r="O3565" s="4"/>
      <c r="P3565" s="4">
        <v>68</v>
      </c>
      <c r="Q3565" s="4">
        <v>62</v>
      </c>
      <c r="R3565" s="4">
        <v>49</v>
      </c>
      <c r="S3565" s="4">
        <v>60</v>
      </c>
      <c r="T3565" s="4">
        <v>55</v>
      </c>
      <c r="U3565" s="4">
        <v>57</v>
      </c>
      <c r="V3565" s="13">
        <v>54</v>
      </c>
      <c r="W3565" s="4">
        <v>62</v>
      </c>
      <c r="X3565" s="4">
        <v>60</v>
      </c>
      <c r="Y3565">
        <f t="shared" ca="1" si="672"/>
        <v>0</v>
      </c>
      <c r="Z3565">
        <f t="shared" ca="1" si="673"/>
        <v>0</v>
      </c>
    </row>
    <row r="3566" spans="2:26" x14ac:dyDescent="0.25">
      <c r="B3566" s="11">
        <f t="shared" si="674"/>
        <v>44710.083333324714</v>
      </c>
      <c r="C3566" s="1">
        <f t="shared" si="665"/>
        <v>5</v>
      </c>
      <c r="D3566" s="1">
        <f t="shared" si="666"/>
        <v>7</v>
      </c>
      <c r="E3566" s="12">
        <f t="shared" si="667"/>
        <v>3</v>
      </c>
      <c r="F3566" s="124" t="str">
        <f t="shared" si="668"/>
        <v>0</v>
      </c>
      <c r="G3566" s="1">
        <f ca="1">(OFFSET(O3566,0,MATCH(Customer!$J$6,'CDH &amp; HDH'!$P$11:$X$11,0)))</f>
        <v>54</v>
      </c>
      <c r="H3566" s="1" t="str">
        <f t="shared" si="669"/>
        <v>Cooling</v>
      </c>
      <c r="I3566" s="1">
        <f ca="1">OFFSET(IF($H3566="Cooling",Customer!$C$25,Customer!$C$52),E3566,D3566)</f>
        <v>78</v>
      </c>
      <c r="J3566" s="1">
        <f ca="1">OFFSET(IF($H3566="Cooling",Customer!$L$25,Customer!$L$52),$E3566,$D3566)</f>
        <v>80</v>
      </c>
      <c r="K3566" s="16">
        <f t="shared" ca="1" si="663"/>
        <v>0</v>
      </c>
      <c r="L3566" s="16">
        <f t="shared" ca="1" si="664"/>
        <v>0</v>
      </c>
      <c r="M3566" s="17">
        <f t="shared" si="670"/>
        <v>0</v>
      </c>
      <c r="N3566" s="17">
        <f t="shared" si="671"/>
        <v>0</v>
      </c>
      <c r="O3566" s="4"/>
      <c r="P3566" s="4">
        <v>68</v>
      </c>
      <c r="Q3566" s="4">
        <v>60</v>
      </c>
      <c r="R3566" s="4">
        <v>49</v>
      </c>
      <c r="S3566" s="4">
        <v>60</v>
      </c>
      <c r="T3566" s="4">
        <v>54</v>
      </c>
      <c r="U3566" s="4">
        <v>58</v>
      </c>
      <c r="V3566" s="13">
        <v>54</v>
      </c>
      <c r="W3566" s="4">
        <v>61</v>
      </c>
      <c r="X3566" s="4">
        <v>57</v>
      </c>
      <c r="Y3566">
        <f t="shared" ca="1" si="672"/>
        <v>0</v>
      </c>
      <c r="Z3566">
        <f t="shared" ca="1" si="673"/>
        <v>0</v>
      </c>
    </row>
    <row r="3567" spans="2:26" x14ac:dyDescent="0.25">
      <c r="B3567" s="11">
        <f t="shared" si="674"/>
        <v>44710.124999991378</v>
      </c>
      <c r="C3567" s="1">
        <f t="shared" si="665"/>
        <v>5</v>
      </c>
      <c r="D3567" s="1">
        <f t="shared" si="666"/>
        <v>7</v>
      </c>
      <c r="E3567" s="12">
        <f t="shared" si="667"/>
        <v>4</v>
      </c>
      <c r="F3567" s="124" t="str">
        <f t="shared" si="668"/>
        <v>0</v>
      </c>
      <c r="G3567" s="1">
        <f ca="1">(OFFSET(O3567,0,MATCH(Customer!$J$6,'CDH &amp; HDH'!$P$11:$X$11,0)))</f>
        <v>53</v>
      </c>
      <c r="H3567" s="1" t="str">
        <f t="shared" si="669"/>
        <v>Cooling</v>
      </c>
      <c r="I3567" s="1">
        <f ca="1">OFFSET(IF($H3567="Cooling",Customer!$C$25,Customer!$C$52),E3567,D3567)</f>
        <v>78</v>
      </c>
      <c r="J3567" s="1">
        <f ca="1">OFFSET(IF($H3567="Cooling",Customer!$L$25,Customer!$L$52),$E3567,$D3567)</f>
        <v>80</v>
      </c>
      <c r="K3567" s="16">
        <f t="shared" ca="1" si="663"/>
        <v>0</v>
      </c>
      <c r="L3567" s="16">
        <f t="shared" ca="1" si="664"/>
        <v>0</v>
      </c>
      <c r="M3567" s="17">
        <f t="shared" si="670"/>
        <v>0</v>
      </c>
      <c r="N3567" s="17">
        <f t="shared" si="671"/>
        <v>0</v>
      </c>
      <c r="O3567" s="4"/>
      <c r="P3567" s="4">
        <v>68</v>
      </c>
      <c r="Q3567" s="4">
        <v>62</v>
      </c>
      <c r="R3567" s="4">
        <v>50</v>
      </c>
      <c r="S3567" s="4">
        <v>58</v>
      </c>
      <c r="T3567" s="4">
        <v>53</v>
      </c>
      <c r="U3567" s="4">
        <v>58</v>
      </c>
      <c r="V3567" s="13">
        <v>53</v>
      </c>
      <c r="W3567" s="4">
        <v>61</v>
      </c>
      <c r="X3567" s="4">
        <v>54</v>
      </c>
      <c r="Y3567">
        <f t="shared" ca="1" si="672"/>
        <v>0</v>
      </c>
      <c r="Z3567">
        <f t="shared" ca="1" si="673"/>
        <v>0</v>
      </c>
    </row>
    <row r="3568" spans="2:26" x14ac:dyDescent="0.25">
      <c r="B3568" s="11">
        <f t="shared" si="674"/>
        <v>44710.166666658042</v>
      </c>
      <c r="C3568" s="1">
        <f t="shared" si="665"/>
        <v>5</v>
      </c>
      <c r="D3568" s="1">
        <f t="shared" si="666"/>
        <v>7</v>
      </c>
      <c r="E3568" s="12">
        <f t="shared" si="667"/>
        <v>5</v>
      </c>
      <c r="F3568" s="124" t="str">
        <f t="shared" si="668"/>
        <v>0</v>
      </c>
      <c r="G3568" s="1">
        <f ca="1">(OFFSET(O3568,0,MATCH(Customer!$J$6,'CDH &amp; HDH'!$P$11:$X$11,0)))</f>
        <v>53</v>
      </c>
      <c r="H3568" s="1" t="str">
        <f t="shared" si="669"/>
        <v>Cooling</v>
      </c>
      <c r="I3568" s="1">
        <f ca="1">OFFSET(IF($H3568="Cooling",Customer!$C$25,Customer!$C$52),E3568,D3568)</f>
        <v>78</v>
      </c>
      <c r="J3568" s="1">
        <f ca="1">OFFSET(IF($H3568="Cooling",Customer!$L$25,Customer!$L$52),$E3568,$D3568)</f>
        <v>80</v>
      </c>
      <c r="K3568" s="16">
        <f t="shared" ca="1" si="663"/>
        <v>0</v>
      </c>
      <c r="L3568" s="16">
        <f t="shared" ca="1" si="664"/>
        <v>0</v>
      </c>
      <c r="M3568" s="17">
        <f t="shared" si="670"/>
        <v>0</v>
      </c>
      <c r="N3568" s="17">
        <f t="shared" si="671"/>
        <v>0</v>
      </c>
      <c r="O3568" s="4"/>
      <c r="P3568" s="4">
        <v>67</v>
      </c>
      <c r="Q3568" s="4">
        <v>59</v>
      </c>
      <c r="R3568" s="4">
        <v>51</v>
      </c>
      <c r="S3568" s="4">
        <v>58</v>
      </c>
      <c r="T3568" s="4">
        <v>53</v>
      </c>
      <c r="U3568" s="4">
        <v>57</v>
      </c>
      <c r="V3568" s="13">
        <v>53</v>
      </c>
      <c r="W3568" s="4">
        <v>62</v>
      </c>
      <c r="X3568" s="4">
        <v>54</v>
      </c>
      <c r="Y3568">
        <f t="shared" ca="1" si="672"/>
        <v>0</v>
      </c>
      <c r="Z3568">
        <f t="shared" ca="1" si="673"/>
        <v>0</v>
      </c>
    </row>
    <row r="3569" spans="2:26" x14ac:dyDescent="0.25">
      <c r="B3569" s="11">
        <f t="shared" si="674"/>
        <v>44710.208333324706</v>
      </c>
      <c r="C3569" s="1">
        <f t="shared" si="665"/>
        <v>5</v>
      </c>
      <c r="D3569" s="1">
        <f t="shared" si="666"/>
        <v>7</v>
      </c>
      <c r="E3569" s="12">
        <f t="shared" si="667"/>
        <v>6</v>
      </c>
      <c r="F3569" s="124" t="str">
        <f t="shared" si="668"/>
        <v>0</v>
      </c>
      <c r="G3569" s="1">
        <f ca="1">(OFFSET(O3569,0,MATCH(Customer!$J$6,'CDH &amp; HDH'!$P$11:$X$11,0)))</f>
        <v>53</v>
      </c>
      <c r="H3569" s="1" t="str">
        <f t="shared" si="669"/>
        <v>Cooling</v>
      </c>
      <c r="I3569" s="1">
        <f ca="1">OFFSET(IF($H3569="Cooling",Customer!$C$25,Customer!$C$52),E3569,D3569)</f>
        <v>78</v>
      </c>
      <c r="J3569" s="1">
        <f ca="1">OFFSET(IF($H3569="Cooling",Customer!$L$25,Customer!$L$52),$E3569,$D3569)</f>
        <v>80</v>
      </c>
      <c r="K3569" s="16">
        <f t="shared" ca="1" si="663"/>
        <v>0</v>
      </c>
      <c r="L3569" s="16">
        <f t="shared" ca="1" si="664"/>
        <v>0</v>
      </c>
      <c r="M3569" s="17">
        <f t="shared" si="670"/>
        <v>0</v>
      </c>
      <c r="N3569" s="17">
        <f t="shared" si="671"/>
        <v>0</v>
      </c>
      <c r="O3569" s="4"/>
      <c r="P3569" s="4">
        <v>68</v>
      </c>
      <c r="Q3569" s="4">
        <v>57</v>
      </c>
      <c r="R3569" s="4">
        <v>51</v>
      </c>
      <c r="S3569" s="4">
        <v>60</v>
      </c>
      <c r="T3569" s="4">
        <v>54</v>
      </c>
      <c r="U3569" s="4">
        <v>59</v>
      </c>
      <c r="V3569" s="13">
        <v>53</v>
      </c>
      <c r="W3569" s="4">
        <v>62</v>
      </c>
      <c r="X3569" s="4">
        <v>56</v>
      </c>
      <c r="Y3569">
        <f t="shared" ca="1" si="672"/>
        <v>0</v>
      </c>
      <c r="Z3569">
        <f t="shared" ca="1" si="673"/>
        <v>0</v>
      </c>
    </row>
    <row r="3570" spans="2:26" x14ac:dyDescent="0.25">
      <c r="B3570" s="11">
        <f t="shared" si="674"/>
        <v>44710.249999991371</v>
      </c>
      <c r="C3570" s="1">
        <f t="shared" si="665"/>
        <v>5</v>
      </c>
      <c r="D3570" s="1">
        <f t="shared" si="666"/>
        <v>7</v>
      </c>
      <c r="E3570" s="12">
        <f t="shared" si="667"/>
        <v>7</v>
      </c>
      <c r="F3570" s="124" t="str">
        <f t="shared" si="668"/>
        <v>0</v>
      </c>
      <c r="G3570" s="1">
        <f ca="1">(OFFSET(O3570,0,MATCH(Customer!$J$6,'CDH &amp; HDH'!$P$11:$X$11,0)))</f>
        <v>53</v>
      </c>
      <c r="H3570" s="1" t="str">
        <f t="shared" si="669"/>
        <v>Cooling</v>
      </c>
      <c r="I3570" s="1">
        <f ca="1">OFFSET(IF($H3570="Cooling",Customer!$C$25,Customer!$C$52),E3570,D3570)</f>
        <v>78</v>
      </c>
      <c r="J3570" s="1">
        <f ca="1">OFFSET(IF($H3570="Cooling",Customer!$L$25,Customer!$L$52),$E3570,$D3570)</f>
        <v>80</v>
      </c>
      <c r="K3570" s="16">
        <f t="shared" ca="1" si="663"/>
        <v>0</v>
      </c>
      <c r="L3570" s="16">
        <f t="shared" ca="1" si="664"/>
        <v>0</v>
      </c>
      <c r="M3570" s="17">
        <f t="shared" si="670"/>
        <v>0</v>
      </c>
      <c r="N3570" s="17">
        <f t="shared" si="671"/>
        <v>0</v>
      </c>
      <c r="O3570" s="4"/>
      <c r="P3570" s="4">
        <v>73</v>
      </c>
      <c r="Q3570" s="4">
        <v>62</v>
      </c>
      <c r="R3570" s="4">
        <v>52</v>
      </c>
      <c r="S3570" s="4">
        <v>65</v>
      </c>
      <c r="T3570" s="4">
        <v>56</v>
      </c>
      <c r="U3570" s="4">
        <v>63</v>
      </c>
      <c r="V3570" s="13">
        <v>53</v>
      </c>
      <c r="W3570" s="4">
        <v>64</v>
      </c>
      <c r="X3570" s="4">
        <v>61</v>
      </c>
      <c r="Y3570">
        <f t="shared" ca="1" si="672"/>
        <v>0</v>
      </c>
      <c r="Z3570">
        <f t="shared" ca="1" si="673"/>
        <v>0</v>
      </c>
    </row>
    <row r="3571" spans="2:26" x14ac:dyDescent="0.25">
      <c r="B3571" s="11">
        <f t="shared" si="674"/>
        <v>44710.291666658035</v>
      </c>
      <c r="C3571" s="1">
        <f t="shared" si="665"/>
        <v>5</v>
      </c>
      <c r="D3571" s="1">
        <f t="shared" si="666"/>
        <v>7</v>
      </c>
      <c r="E3571" s="12">
        <f t="shared" si="667"/>
        <v>8</v>
      </c>
      <c r="F3571" s="124" t="str">
        <f t="shared" si="668"/>
        <v>0</v>
      </c>
      <c r="G3571" s="1">
        <f ca="1">(OFFSET(O3571,0,MATCH(Customer!$J$6,'CDH &amp; HDH'!$P$11:$X$11,0)))</f>
        <v>55</v>
      </c>
      <c r="H3571" s="1" t="str">
        <f t="shared" si="669"/>
        <v>Cooling</v>
      </c>
      <c r="I3571" s="1">
        <f ca="1">OFFSET(IF($H3571="Cooling",Customer!$C$25,Customer!$C$52),E3571,D3571)</f>
        <v>78</v>
      </c>
      <c r="J3571" s="1">
        <f ca="1">OFFSET(IF($H3571="Cooling",Customer!$L$25,Customer!$L$52),$E3571,$D3571)</f>
        <v>80</v>
      </c>
      <c r="K3571" s="16">
        <f t="shared" ca="1" si="663"/>
        <v>0</v>
      </c>
      <c r="L3571" s="16">
        <f t="shared" ca="1" si="664"/>
        <v>0</v>
      </c>
      <c r="M3571" s="17">
        <f t="shared" si="670"/>
        <v>0</v>
      </c>
      <c r="N3571" s="17">
        <f t="shared" si="671"/>
        <v>0</v>
      </c>
      <c r="O3571" s="4"/>
      <c r="P3571" s="4">
        <v>78</v>
      </c>
      <c r="Q3571" s="4">
        <v>67</v>
      </c>
      <c r="R3571" s="4">
        <v>56</v>
      </c>
      <c r="S3571" s="4">
        <v>68</v>
      </c>
      <c r="T3571" s="4">
        <v>59</v>
      </c>
      <c r="U3571" s="4">
        <v>66</v>
      </c>
      <c r="V3571" s="13">
        <v>55</v>
      </c>
      <c r="W3571" s="4">
        <v>69</v>
      </c>
      <c r="X3571" s="4">
        <v>65</v>
      </c>
      <c r="Y3571">
        <f t="shared" ca="1" si="672"/>
        <v>0</v>
      </c>
      <c r="Z3571">
        <f t="shared" ca="1" si="673"/>
        <v>0</v>
      </c>
    </row>
    <row r="3572" spans="2:26" x14ac:dyDescent="0.25">
      <c r="B3572" s="11">
        <f t="shared" si="674"/>
        <v>44710.333333324699</v>
      </c>
      <c r="C3572" s="1">
        <f t="shared" si="665"/>
        <v>5</v>
      </c>
      <c r="D3572" s="1">
        <f t="shared" si="666"/>
        <v>7</v>
      </c>
      <c r="E3572" s="12">
        <f t="shared" si="667"/>
        <v>9</v>
      </c>
      <c r="F3572" s="124" t="str">
        <f t="shared" si="668"/>
        <v>0</v>
      </c>
      <c r="G3572" s="1">
        <f ca="1">(OFFSET(O3572,0,MATCH(Customer!$J$6,'CDH &amp; HDH'!$P$11:$X$11,0)))</f>
        <v>58</v>
      </c>
      <c r="H3572" s="1" t="str">
        <f t="shared" si="669"/>
        <v>Cooling</v>
      </c>
      <c r="I3572" s="1">
        <f ca="1">OFFSET(IF($H3572="Cooling",Customer!$C$25,Customer!$C$52),E3572,D3572)</f>
        <v>78</v>
      </c>
      <c r="J3572" s="1">
        <f ca="1">OFFSET(IF($H3572="Cooling",Customer!$L$25,Customer!$L$52),$E3572,$D3572)</f>
        <v>80</v>
      </c>
      <c r="K3572" s="16">
        <f t="shared" ca="1" si="663"/>
        <v>0</v>
      </c>
      <c r="L3572" s="16">
        <f t="shared" ca="1" si="664"/>
        <v>0</v>
      </c>
      <c r="M3572" s="17">
        <f t="shared" si="670"/>
        <v>0</v>
      </c>
      <c r="N3572" s="17">
        <f t="shared" si="671"/>
        <v>0</v>
      </c>
      <c r="O3572" s="4"/>
      <c r="P3572" s="4">
        <v>82</v>
      </c>
      <c r="Q3572" s="4">
        <v>71</v>
      </c>
      <c r="R3572" s="4">
        <v>60</v>
      </c>
      <c r="S3572" s="4">
        <v>70</v>
      </c>
      <c r="T3572" s="4">
        <v>59</v>
      </c>
      <c r="U3572" s="4">
        <v>68</v>
      </c>
      <c r="V3572" s="13">
        <v>58</v>
      </c>
      <c r="W3572" s="4">
        <v>74</v>
      </c>
      <c r="X3572" s="4">
        <v>71</v>
      </c>
      <c r="Y3572">
        <f t="shared" ca="1" si="672"/>
        <v>0</v>
      </c>
      <c r="Z3572">
        <f t="shared" ca="1" si="673"/>
        <v>0</v>
      </c>
    </row>
    <row r="3573" spans="2:26" x14ac:dyDescent="0.25">
      <c r="B3573" s="11">
        <f t="shared" si="674"/>
        <v>44710.374999991363</v>
      </c>
      <c r="C3573" s="1">
        <f t="shared" si="665"/>
        <v>5</v>
      </c>
      <c r="D3573" s="1">
        <f t="shared" si="666"/>
        <v>7</v>
      </c>
      <c r="E3573" s="12">
        <f t="shared" si="667"/>
        <v>10</v>
      </c>
      <c r="F3573" s="124" t="str">
        <f t="shared" si="668"/>
        <v>0</v>
      </c>
      <c r="G3573" s="1">
        <f ca="1">(OFFSET(O3573,0,MATCH(Customer!$J$6,'CDH &amp; HDH'!$P$11:$X$11,0)))</f>
        <v>58</v>
      </c>
      <c r="H3573" s="1" t="str">
        <f t="shared" si="669"/>
        <v>Cooling</v>
      </c>
      <c r="I3573" s="1">
        <f ca="1">OFFSET(IF($H3573="Cooling",Customer!$C$25,Customer!$C$52),E3573,D3573)</f>
        <v>78</v>
      </c>
      <c r="J3573" s="1">
        <f ca="1">OFFSET(IF($H3573="Cooling",Customer!$L$25,Customer!$L$52),$E3573,$D3573)</f>
        <v>80</v>
      </c>
      <c r="K3573" s="16">
        <f t="shared" ca="1" si="663"/>
        <v>0</v>
      </c>
      <c r="L3573" s="16">
        <f t="shared" ca="1" si="664"/>
        <v>0</v>
      </c>
      <c r="M3573" s="17">
        <f t="shared" si="670"/>
        <v>0</v>
      </c>
      <c r="N3573" s="17">
        <f t="shared" si="671"/>
        <v>0</v>
      </c>
      <c r="O3573" s="4"/>
      <c r="P3573" s="4">
        <v>84</v>
      </c>
      <c r="Q3573" s="4">
        <v>73</v>
      </c>
      <c r="R3573" s="4">
        <v>64</v>
      </c>
      <c r="S3573" s="4">
        <v>75</v>
      </c>
      <c r="T3573" s="4">
        <v>60</v>
      </c>
      <c r="U3573" s="4">
        <v>68</v>
      </c>
      <c r="V3573" s="13">
        <v>58</v>
      </c>
      <c r="W3573" s="4">
        <v>79</v>
      </c>
      <c r="X3573" s="4">
        <v>75</v>
      </c>
      <c r="Y3573">
        <f t="shared" ca="1" si="672"/>
        <v>0</v>
      </c>
      <c r="Z3573">
        <f t="shared" ca="1" si="673"/>
        <v>0</v>
      </c>
    </row>
    <row r="3574" spans="2:26" x14ac:dyDescent="0.25">
      <c r="B3574" s="11">
        <f t="shared" si="674"/>
        <v>44710.416666658028</v>
      </c>
      <c r="C3574" s="1">
        <f t="shared" si="665"/>
        <v>5</v>
      </c>
      <c r="D3574" s="1">
        <f t="shared" si="666"/>
        <v>7</v>
      </c>
      <c r="E3574" s="12">
        <f t="shared" si="667"/>
        <v>11</v>
      </c>
      <c r="F3574" s="124" t="str">
        <f t="shared" si="668"/>
        <v>0</v>
      </c>
      <c r="G3574" s="1">
        <f ca="1">(OFFSET(O3574,0,MATCH(Customer!$J$6,'CDH &amp; HDH'!$P$11:$X$11,0)))</f>
        <v>61</v>
      </c>
      <c r="H3574" s="1" t="str">
        <f t="shared" si="669"/>
        <v>Cooling</v>
      </c>
      <c r="I3574" s="1">
        <f ca="1">OFFSET(IF($H3574="Cooling",Customer!$C$25,Customer!$C$52),E3574,D3574)</f>
        <v>78</v>
      </c>
      <c r="J3574" s="1">
        <f ca="1">OFFSET(IF($H3574="Cooling",Customer!$L$25,Customer!$L$52),$E3574,$D3574)</f>
        <v>80</v>
      </c>
      <c r="K3574" s="16">
        <f t="shared" ca="1" si="663"/>
        <v>0</v>
      </c>
      <c r="L3574" s="16">
        <f t="shared" ca="1" si="664"/>
        <v>0</v>
      </c>
      <c r="M3574" s="17">
        <f t="shared" si="670"/>
        <v>0</v>
      </c>
      <c r="N3574" s="17">
        <f t="shared" si="671"/>
        <v>0</v>
      </c>
      <c r="O3574" s="4"/>
      <c r="P3574" s="4">
        <v>88</v>
      </c>
      <c r="Q3574" s="4">
        <v>76</v>
      </c>
      <c r="R3574" s="4">
        <v>67</v>
      </c>
      <c r="S3574" s="4">
        <v>77</v>
      </c>
      <c r="T3574" s="4">
        <v>60</v>
      </c>
      <c r="U3574" s="4">
        <v>69</v>
      </c>
      <c r="V3574" s="13">
        <v>61</v>
      </c>
      <c r="W3574" s="4">
        <v>81</v>
      </c>
      <c r="X3574" s="4">
        <v>80</v>
      </c>
      <c r="Y3574">
        <f t="shared" ca="1" si="672"/>
        <v>0</v>
      </c>
      <c r="Z3574">
        <f t="shared" ca="1" si="673"/>
        <v>0</v>
      </c>
    </row>
    <row r="3575" spans="2:26" x14ac:dyDescent="0.25">
      <c r="B3575" s="11">
        <f t="shared" si="674"/>
        <v>44710.458333324692</v>
      </c>
      <c r="C3575" s="1">
        <f t="shared" si="665"/>
        <v>5</v>
      </c>
      <c r="D3575" s="1">
        <f t="shared" si="666"/>
        <v>7</v>
      </c>
      <c r="E3575" s="12">
        <f t="shared" si="667"/>
        <v>12</v>
      </c>
      <c r="F3575" s="124" t="str">
        <f t="shared" si="668"/>
        <v>0</v>
      </c>
      <c r="G3575" s="1">
        <f ca="1">(OFFSET(O3575,0,MATCH(Customer!$J$6,'CDH &amp; HDH'!$P$11:$X$11,0)))</f>
        <v>61</v>
      </c>
      <c r="H3575" s="1" t="str">
        <f t="shared" si="669"/>
        <v>Cooling</v>
      </c>
      <c r="I3575" s="1">
        <f ca="1">OFFSET(IF($H3575="Cooling",Customer!$C$25,Customer!$C$52),E3575,D3575)</f>
        <v>78</v>
      </c>
      <c r="J3575" s="1">
        <f ca="1">OFFSET(IF($H3575="Cooling",Customer!$L$25,Customer!$L$52),$E3575,$D3575)</f>
        <v>80</v>
      </c>
      <c r="K3575" s="16">
        <f t="shared" ca="1" si="663"/>
        <v>0</v>
      </c>
      <c r="L3575" s="16">
        <f t="shared" ca="1" si="664"/>
        <v>0</v>
      </c>
      <c r="M3575" s="17">
        <f t="shared" si="670"/>
        <v>0</v>
      </c>
      <c r="N3575" s="17">
        <f t="shared" si="671"/>
        <v>0</v>
      </c>
      <c r="O3575" s="4"/>
      <c r="P3575" s="4">
        <v>88</v>
      </c>
      <c r="Q3575" s="4">
        <v>78</v>
      </c>
      <c r="R3575" s="4">
        <v>71</v>
      </c>
      <c r="S3575" s="4">
        <v>73</v>
      </c>
      <c r="T3575" s="4">
        <v>61</v>
      </c>
      <c r="U3575" s="4">
        <v>70</v>
      </c>
      <c r="V3575" s="13">
        <v>61</v>
      </c>
      <c r="W3575" s="4">
        <v>83</v>
      </c>
      <c r="X3575" s="4">
        <v>84</v>
      </c>
      <c r="Y3575">
        <f t="shared" ca="1" si="672"/>
        <v>0</v>
      </c>
      <c r="Z3575">
        <f t="shared" ca="1" si="673"/>
        <v>0</v>
      </c>
    </row>
    <row r="3576" spans="2:26" x14ac:dyDescent="0.25">
      <c r="B3576" s="11">
        <f t="shared" si="674"/>
        <v>44710.499999991356</v>
      </c>
      <c r="C3576" s="1">
        <f t="shared" si="665"/>
        <v>5</v>
      </c>
      <c r="D3576" s="1">
        <f t="shared" si="666"/>
        <v>7</v>
      </c>
      <c r="E3576" s="12">
        <f t="shared" si="667"/>
        <v>13</v>
      </c>
      <c r="F3576" s="124" t="str">
        <f t="shared" si="668"/>
        <v>0</v>
      </c>
      <c r="G3576" s="1">
        <f ca="1">(OFFSET(O3576,0,MATCH(Customer!$J$6,'CDH &amp; HDH'!$P$11:$X$11,0)))</f>
        <v>59</v>
      </c>
      <c r="H3576" s="1" t="str">
        <f t="shared" si="669"/>
        <v>Cooling</v>
      </c>
      <c r="I3576" s="1">
        <f ca="1">OFFSET(IF($H3576="Cooling",Customer!$C$25,Customer!$C$52),E3576,D3576)</f>
        <v>78</v>
      </c>
      <c r="J3576" s="1">
        <f ca="1">OFFSET(IF($H3576="Cooling",Customer!$L$25,Customer!$L$52),$E3576,$D3576)</f>
        <v>80</v>
      </c>
      <c r="K3576" s="16">
        <f t="shared" ca="1" si="663"/>
        <v>0</v>
      </c>
      <c r="L3576" s="16">
        <f t="shared" ca="1" si="664"/>
        <v>0</v>
      </c>
      <c r="M3576" s="17">
        <f t="shared" si="670"/>
        <v>0</v>
      </c>
      <c r="N3576" s="17">
        <f t="shared" si="671"/>
        <v>0</v>
      </c>
      <c r="O3576" s="4"/>
      <c r="P3576" s="4">
        <v>91</v>
      </c>
      <c r="Q3576" s="4">
        <v>78</v>
      </c>
      <c r="R3576" s="4">
        <v>74</v>
      </c>
      <c r="S3576" s="4">
        <v>74</v>
      </c>
      <c r="T3576" s="4">
        <v>64</v>
      </c>
      <c r="U3576" s="4">
        <v>73</v>
      </c>
      <c r="V3576" s="13">
        <v>59</v>
      </c>
      <c r="W3576" s="4">
        <v>86</v>
      </c>
      <c r="X3576" s="4">
        <v>86</v>
      </c>
      <c r="Y3576">
        <f t="shared" ca="1" si="672"/>
        <v>0</v>
      </c>
      <c r="Z3576">
        <f t="shared" ca="1" si="673"/>
        <v>0</v>
      </c>
    </row>
    <row r="3577" spans="2:26" x14ac:dyDescent="0.25">
      <c r="B3577" s="11">
        <f t="shared" si="674"/>
        <v>44710.54166665802</v>
      </c>
      <c r="C3577" s="1">
        <f t="shared" si="665"/>
        <v>5</v>
      </c>
      <c r="D3577" s="1">
        <f t="shared" si="666"/>
        <v>7</v>
      </c>
      <c r="E3577" s="12">
        <f t="shared" si="667"/>
        <v>14</v>
      </c>
      <c r="F3577" s="124" t="str">
        <f t="shared" si="668"/>
        <v>0</v>
      </c>
      <c r="G3577" s="1">
        <f ca="1">(OFFSET(O3577,0,MATCH(Customer!$J$6,'CDH &amp; HDH'!$P$11:$X$11,0)))</f>
        <v>61</v>
      </c>
      <c r="H3577" s="1" t="str">
        <f t="shared" si="669"/>
        <v>Cooling</v>
      </c>
      <c r="I3577" s="1">
        <f ca="1">OFFSET(IF($H3577="Cooling",Customer!$C$25,Customer!$C$52),E3577,D3577)</f>
        <v>78</v>
      </c>
      <c r="J3577" s="1">
        <f ca="1">OFFSET(IF($H3577="Cooling",Customer!$L$25,Customer!$L$52),$E3577,$D3577)</f>
        <v>80</v>
      </c>
      <c r="K3577" s="16">
        <f t="shared" ca="1" si="663"/>
        <v>0</v>
      </c>
      <c r="L3577" s="16">
        <f t="shared" ca="1" si="664"/>
        <v>0</v>
      </c>
      <c r="M3577" s="17">
        <f t="shared" si="670"/>
        <v>0</v>
      </c>
      <c r="N3577" s="17">
        <f t="shared" si="671"/>
        <v>0</v>
      </c>
      <c r="O3577" s="4"/>
      <c r="P3577" s="4">
        <v>93</v>
      </c>
      <c r="Q3577" s="4">
        <v>80</v>
      </c>
      <c r="R3577" s="4">
        <v>71</v>
      </c>
      <c r="S3577" s="4">
        <v>74</v>
      </c>
      <c r="T3577" s="4">
        <v>65</v>
      </c>
      <c r="U3577" s="4">
        <v>73</v>
      </c>
      <c r="V3577" s="13">
        <v>61</v>
      </c>
      <c r="W3577" s="4">
        <v>87</v>
      </c>
      <c r="X3577" s="4">
        <v>87</v>
      </c>
      <c r="Y3577">
        <f t="shared" ca="1" si="672"/>
        <v>0</v>
      </c>
      <c r="Z3577">
        <f t="shared" ca="1" si="673"/>
        <v>0</v>
      </c>
    </row>
    <row r="3578" spans="2:26" x14ac:dyDescent="0.25">
      <c r="B3578" s="11">
        <f t="shared" si="674"/>
        <v>44710.583333324685</v>
      </c>
      <c r="C3578" s="1">
        <f t="shared" si="665"/>
        <v>5</v>
      </c>
      <c r="D3578" s="1">
        <f t="shared" si="666"/>
        <v>7</v>
      </c>
      <c r="E3578" s="12">
        <f t="shared" si="667"/>
        <v>15</v>
      </c>
      <c r="F3578" s="124" t="str">
        <f t="shared" si="668"/>
        <v>0</v>
      </c>
      <c r="G3578" s="1">
        <f ca="1">(OFFSET(O3578,0,MATCH(Customer!$J$6,'CDH &amp; HDH'!$P$11:$X$11,0)))</f>
        <v>63</v>
      </c>
      <c r="H3578" s="1" t="str">
        <f t="shared" si="669"/>
        <v>Cooling</v>
      </c>
      <c r="I3578" s="1">
        <f ca="1">OFFSET(IF($H3578="Cooling",Customer!$C$25,Customer!$C$52),E3578,D3578)</f>
        <v>78</v>
      </c>
      <c r="J3578" s="1">
        <f ca="1">OFFSET(IF($H3578="Cooling",Customer!$L$25,Customer!$L$52),$E3578,$D3578)</f>
        <v>80</v>
      </c>
      <c r="K3578" s="16">
        <f t="shared" ca="1" si="663"/>
        <v>0</v>
      </c>
      <c r="L3578" s="16">
        <f t="shared" ca="1" si="664"/>
        <v>0</v>
      </c>
      <c r="M3578" s="17">
        <f t="shared" si="670"/>
        <v>0</v>
      </c>
      <c r="N3578" s="17">
        <f t="shared" si="671"/>
        <v>0</v>
      </c>
      <c r="O3578" s="4"/>
      <c r="P3578" s="4">
        <v>92</v>
      </c>
      <c r="Q3578" s="4">
        <v>78</v>
      </c>
      <c r="R3578" s="4">
        <v>68</v>
      </c>
      <c r="S3578" s="4">
        <v>76</v>
      </c>
      <c r="T3578" s="4">
        <v>66</v>
      </c>
      <c r="U3578" s="4">
        <v>72</v>
      </c>
      <c r="V3578" s="13">
        <v>63</v>
      </c>
      <c r="W3578" s="4">
        <v>87</v>
      </c>
      <c r="X3578" s="4">
        <v>88</v>
      </c>
      <c r="Y3578">
        <f t="shared" ca="1" si="672"/>
        <v>0</v>
      </c>
      <c r="Z3578">
        <f t="shared" ca="1" si="673"/>
        <v>0</v>
      </c>
    </row>
    <row r="3579" spans="2:26" x14ac:dyDescent="0.25">
      <c r="B3579" s="11">
        <f t="shared" si="674"/>
        <v>44710.624999991349</v>
      </c>
      <c r="C3579" s="1">
        <f t="shared" si="665"/>
        <v>5</v>
      </c>
      <c r="D3579" s="1">
        <f t="shared" si="666"/>
        <v>7</v>
      </c>
      <c r="E3579" s="12">
        <f t="shared" si="667"/>
        <v>16</v>
      </c>
      <c r="F3579" s="124" t="str">
        <f t="shared" si="668"/>
        <v>0</v>
      </c>
      <c r="G3579" s="1">
        <f ca="1">(OFFSET(O3579,0,MATCH(Customer!$J$6,'CDH &amp; HDH'!$P$11:$X$11,0)))</f>
        <v>65</v>
      </c>
      <c r="H3579" s="1" t="str">
        <f t="shared" si="669"/>
        <v>Cooling</v>
      </c>
      <c r="I3579" s="1">
        <f ca="1">OFFSET(IF($H3579="Cooling",Customer!$C$25,Customer!$C$52),E3579,D3579)</f>
        <v>78</v>
      </c>
      <c r="J3579" s="1">
        <f ca="1">OFFSET(IF($H3579="Cooling",Customer!$L$25,Customer!$L$52),$E3579,$D3579)</f>
        <v>80</v>
      </c>
      <c r="K3579" s="16">
        <f t="shared" ca="1" si="663"/>
        <v>0</v>
      </c>
      <c r="L3579" s="16">
        <f t="shared" ca="1" si="664"/>
        <v>0</v>
      </c>
      <c r="M3579" s="17">
        <f t="shared" si="670"/>
        <v>0</v>
      </c>
      <c r="N3579" s="17">
        <f t="shared" si="671"/>
        <v>0</v>
      </c>
      <c r="O3579" s="4"/>
      <c r="P3579" s="4">
        <v>88</v>
      </c>
      <c r="Q3579" s="4">
        <v>78</v>
      </c>
      <c r="R3579" s="4">
        <v>65</v>
      </c>
      <c r="S3579" s="4">
        <v>78</v>
      </c>
      <c r="T3579" s="4">
        <v>67</v>
      </c>
      <c r="U3579" s="4">
        <v>74</v>
      </c>
      <c r="V3579" s="13">
        <v>65</v>
      </c>
      <c r="W3579" s="4">
        <v>87</v>
      </c>
      <c r="X3579" s="4">
        <v>86</v>
      </c>
      <c r="Y3579">
        <f t="shared" ca="1" si="672"/>
        <v>0</v>
      </c>
      <c r="Z3579">
        <f t="shared" ca="1" si="673"/>
        <v>0</v>
      </c>
    </row>
    <row r="3580" spans="2:26" x14ac:dyDescent="0.25">
      <c r="B3580" s="11">
        <f t="shared" si="674"/>
        <v>44710.666666658013</v>
      </c>
      <c r="C3580" s="1">
        <f t="shared" si="665"/>
        <v>5</v>
      </c>
      <c r="D3580" s="1">
        <f t="shared" si="666"/>
        <v>7</v>
      </c>
      <c r="E3580" s="12">
        <f t="shared" si="667"/>
        <v>17</v>
      </c>
      <c r="F3580" s="124" t="str">
        <f t="shared" si="668"/>
        <v>0</v>
      </c>
      <c r="G3580" s="1">
        <f ca="1">(OFFSET(O3580,0,MATCH(Customer!$J$6,'CDH &amp; HDH'!$P$11:$X$11,0)))</f>
        <v>63</v>
      </c>
      <c r="H3580" s="1" t="str">
        <f t="shared" si="669"/>
        <v>Cooling</v>
      </c>
      <c r="I3580" s="1">
        <f ca="1">OFFSET(IF($H3580="Cooling",Customer!$C$25,Customer!$C$52),E3580,D3580)</f>
        <v>78</v>
      </c>
      <c r="J3580" s="1">
        <f ca="1">OFFSET(IF($H3580="Cooling",Customer!$L$25,Customer!$L$52),$E3580,$D3580)</f>
        <v>80</v>
      </c>
      <c r="K3580" s="16">
        <f t="shared" ca="1" si="663"/>
        <v>0</v>
      </c>
      <c r="L3580" s="16">
        <f t="shared" ca="1" si="664"/>
        <v>0</v>
      </c>
      <c r="M3580" s="17">
        <f t="shared" si="670"/>
        <v>0</v>
      </c>
      <c r="N3580" s="17">
        <f t="shared" si="671"/>
        <v>0</v>
      </c>
      <c r="O3580" s="4"/>
      <c r="P3580" s="4">
        <v>88</v>
      </c>
      <c r="Q3580" s="4">
        <v>79</v>
      </c>
      <c r="R3580" s="4">
        <v>64</v>
      </c>
      <c r="S3580" s="4">
        <v>76</v>
      </c>
      <c r="T3580" s="4">
        <v>66</v>
      </c>
      <c r="U3580" s="4">
        <v>75</v>
      </c>
      <c r="V3580" s="13">
        <v>63</v>
      </c>
      <c r="W3580" s="4">
        <v>87</v>
      </c>
      <c r="X3580" s="4">
        <v>84</v>
      </c>
      <c r="Y3580">
        <f t="shared" ca="1" si="672"/>
        <v>0</v>
      </c>
      <c r="Z3580">
        <f t="shared" ca="1" si="673"/>
        <v>0</v>
      </c>
    </row>
    <row r="3581" spans="2:26" x14ac:dyDescent="0.25">
      <c r="B3581" s="11">
        <f t="shared" si="674"/>
        <v>44710.708333324677</v>
      </c>
      <c r="C3581" s="1">
        <f t="shared" si="665"/>
        <v>5</v>
      </c>
      <c r="D3581" s="1">
        <f t="shared" si="666"/>
        <v>7</v>
      </c>
      <c r="E3581" s="12">
        <f t="shared" si="667"/>
        <v>18</v>
      </c>
      <c r="F3581" s="124" t="str">
        <f t="shared" si="668"/>
        <v>0</v>
      </c>
      <c r="G3581" s="1">
        <f ca="1">(OFFSET(O3581,0,MATCH(Customer!$J$6,'CDH &amp; HDH'!$P$11:$X$11,0)))</f>
        <v>63</v>
      </c>
      <c r="H3581" s="1" t="str">
        <f t="shared" si="669"/>
        <v>Cooling</v>
      </c>
      <c r="I3581" s="1">
        <f ca="1">OFFSET(IF($H3581="Cooling",Customer!$C$25,Customer!$C$52),E3581,D3581)</f>
        <v>78</v>
      </c>
      <c r="J3581" s="1">
        <f ca="1">OFFSET(IF($H3581="Cooling",Customer!$L$25,Customer!$L$52),$E3581,$D3581)</f>
        <v>80</v>
      </c>
      <c r="K3581" s="16">
        <f t="shared" ca="1" si="663"/>
        <v>0</v>
      </c>
      <c r="L3581" s="16">
        <f t="shared" ca="1" si="664"/>
        <v>0</v>
      </c>
      <c r="M3581" s="17">
        <f t="shared" si="670"/>
        <v>0</v>
      </c>
      <c r="N3581" s="17">
        <f t="shared" si="671"/>
        <v>0</v>
      </c>
      <c r="O3581" s="4"/>
      <c r="P3581" s="4">
        <v>86</v>
      </c>
      <c r="Q3581" s="4">
        <v>77</v>
      </c>
      <c r="R3581" s="4">
        <v>64</v>
      </c>
      <c r="S3581" s="4">
        <v>77</v>
      </c>
      <c r="T3581" s="4">
        <v>64</v>
      </c>
      <c r="U3581" s="4">
        <v>73</v>
      </c>
      <c r="V3581" s="13">
        <v>63</v>
      </c>
      <c r="W3581" s="4">
        <v>86</v>
      </c>
      <c r="X3581" s="4">
        <v>84</v>
      </c>
      <c r="Y3581">
        <f t="shared" ca="1" si="672"/>
        <v>0</v>
      </c>
      <c r="Z3581">
        <f t="shared" ca="1" si="673"/>
        <v>0</v>
      </c>
    </row>
    <row r="3582" spans="2:26" x14ac:dyDescent="0.25">
      <c r="B3582" s="11">
        <f t="shared" si="674"/>
        <v>44710.749999991342</v>
      </c>
      <c r="C3582" s="1">
        <f t="shared" si="665"/>
        <v>5</v>
      </c>
      <c r="D3582" s="1">
        <f t="shared" si="666"/>
        <v>7</v>
      </c>
      <c r="E3582" s="12">
        <f t="shared" si="667"/>
        <v>19</v>
      </c>
      <c r="F3582" s="124" t="str">
        <f t="shared" si="668"/>
        <v>0</v>
      </c>
      <c r="G3582" s="1">
        <f ca="1">(OFFSET(O3582,0,MATCH(Customer!$J$6,'CDH &amp; HDH'!$P$11:$X$11,0)))</f>
        <v>60</v>
      </c>
      <c r="H3582" s="1" t="str">
        <f t="shared" si="669"/>
        <v>Cooling</v>
      </c>
      <c r="I3582" s="1">
        <f ca="1">OFFSET(IF($H3582="Cooling",Customer!$C$25,Customer!$C$52),E3582,D3582)</f>
        <v>78</v>
      </c>
      <c r="J3582" s="1">
        <f ca="1">OFFSET(IF($H3582="Cooling",Customer!$L$25,Customer!$L$52),$E3582,$D3582)</f>
        <v>80</v>
      </c>
      <c r="K3582" s="16">
        <f t="shared" ca="1" si="663"/>
        <v>0</v>
      </c>
      <c r="L3582" s="16">
        <f t="shared" ca="1" si="664"/>
        <v>0</v>
      </c>
      <c r="M3582" s="17">
        <f t="shared" si="670"/>
        <v>0</v>
      </c>
      <c r="N3582" s="17">
        <f t="shared" si="671"/>
        <v>0</v>
      </c>
      <c r="O3582" s="4"/>
      <c r="P3582" s="4">
        <v>84</v>
      </c>
      <c r="Q3582" s="4">
        <v>74</v>
      </c>
      <c r="R3582" s="4">
        <v>63</v>
      </c>
      <c r="S3582" s="4">
        <v>76</v>
      </c>
      <c r="T3582" s="4">
        <v>62</v>
      </c>
      <c r="U3582" s="4">
        <v>71</v>
      </c>
      <c r="V3582" s="13">
        <v>60</v>
      </c>
      <c r="W3582" s="4">
        <v>83</v>
      </c>
      <c r="X3582" s="4">
        <v>79</v>
      </c>
      <c r="Y3582">
        <f t="shared" ca="1" si="672"/>
        <v>0</v>
      </c>
      <c r="Z3582">
        <f t="shared" ca="1" si="673"/>
        <v>0</v>
      </c>
    </row>
    <row r="3583" spans="2:26" x14ac:dyDescent="0.25">
      <c r="B3583" s="11">
        <f t="shared" si="674"/>
        <v>44710.791666658006</v>
      </c>
      <c r="C3583" s="1">
        <f t="shared" si="665"/>
        <v>5</v>
      </c>
      <c r="D3583" s="1">
        <f t="shared" si="666"/>
        <v>7</v>
      </c>
      <c r="E3583" s="12">
        <f t="shared" si="667"/>
        <v>20</v>
      </c>
      <c r="F3583" s="124" t="str">
        <f t="shared" si="668"/>
        <v>0</v>
      </c>
      <c r="G3583" s="1">
        <f ca="1">(OFFSET(O3583,0,MATCH(Customer!$J$6,'CDH &amp; HDH'!$P$11:$X$11,0)))</f>
        <v>58</v>
      </c>
      <c r="H3583" s="1" t="str">
        <f t="shared" si="669"/>
        <v>Cooling</v>
      </c>
      <c r="I3583" s="1">
        <f ca="1">OFFSET(IF($H3583="Cooling",Customer!$C$25,Customer!$C$52),E3583,D3583)</f>
        <v>78</v>
      </c>
      <c r="J3583" s="1">
        <f ca="1">OFFSET(IF($H3583="Cooling",Customer!$L$25,Customer!$L$52),$E3583,$D3583)</f>
        <v>80</v>
      </c>
      <c r="K3583" s="16">
        <f t="shared" ca="1" si="663"/>
        <v>0</v>
      </c>
      <c r="L3583" s="16">
        <f t="shared" ca="1" si="664"/>
        <v>0</v>
      </c>
      <c r="M3583" s="17">
        <f t="shared" si="670"/>
        <v>0</v>
      </c>
      <c r="N3583" s="17">
        <f t="shared" si="671"/>
        <v>0</v>
      </c>
      <c r="O3583" s="4"/>
      <c r="P3583" s="4">
        <v>81</v>
      </c>
      <c r="Q3583" s="4">
        <v>70</v>
      </c>
      <c r="R3583" s="4">
        <v>62</v>
      </c>
      <c r="S3583" s="4">
        <v>71</v>
      </c>
      <c r="T3583" s="4">
        <v>60</v>
      </c>
      <c r="U3583" s="4">
        <v>70</v>
      </c>
      <c r="V3583" s="13">
        <v>58</v>
      </c>
      <c r="W3583" s="4">
        <v>78</v>
      </c>
      <c r="X3583" s="4">
        <v>72</v>
      </c>
      <c r="Y3583">
        <f t="shared" ca="1" si="672"/>
        <v>0</v>
      </c>
      <c r="Z3583">
        <f t="shared" ca="1" si="673"/>
        <v>0</v>
      </c>
    </row>
    <row r="3584" spans="2:26" x14ac:dyDescent="0.25">
      <c r="B3584" s="11">
        <f t="shared" si="674"/>
        <v>44710.83333332467</v>
      </c>
      <c r="C3584" s="1">
        <f t="shared" si="665"/>
        <v>5</v>
      </c>
      <c r="D3584" s="1">
        <f t="shared" si="666"/>
        <v>7</v>
      </c>
      <c r="E3584" s="12">
        <f t="shared" si="667"/>
        <v>21</v>
      </c>
      <c r="F3584" s="124" t="str">
        <f t="shared" si="668"/>
        <v>0</v>
      </c>
      <c r="G3584" s="1">
        <f ca="1">(OFFSET(O3584,0,MATCH(Customer!$J$6,'CDH &amp; HDH'!$P$11:$X$11,0)))</f>
        <v>55</v>
      </c>
      <c r="H3584" s="1" t="str">
        <f t="shared" si="669"/>
        <v>Cooling</v>
      </c>
      <c r="I3584" s="1">
        <f ca="1">OFFSET(IF($H3584="Cooling",Customer!$C$25,Customer!$C$52),E3584,D3584)</f>
        <v>78</v>
      </c>
      <c r="J3584" s="1">
        <f ca="1">OFFSET(IF($H3584="Cooling",Customer!$L$25,Customer!$L$52),$E3584,$D3584)</f>
        <v>80</v>
      </c>
      <c r="K3584" s="16">
        <f t="shared" ca="1" si="663"/>
        <v>0</v>
      </c>
      <c r="L3584" s="16">
        <f t="shared" ca="1" si="664"/>
        <v>0</v>
      </c>
      <c r="M3584" s="17">
        <f t="shared" si="670"/>
        <v>0</v>
      </c>
      <c r="N3584" s="17">
        <f t="shared" si="671"/>
        <v>0</v>
      </c>
      <c r="O3584" s="4"/>
      <c r="P3584" s="4">
        <v>79</v>
      </c>
      <c r="Q3584" s="4">
        <v>69</v>
      </c>
      <c r="R3584" s="4">
        <v>60</v>
      </c>
      <c r="S3584" s="4">
        <v>69</v>
      </c>
      <c r="T3584" s="4">
        <v>57</v>
      </c>
      <c r="U3584" s="4">
        <v>68</v>
      </c>
      <c r="V3584" s="13">
        <v>55</v>
      </c>
      <c r="W3584" s="4">
        <v>77</v>
      </c>
      <c r="X3584" s="4">
        <v>69</v>
      </c>
      <c r="Y3584">
        <f t="shared" ca="1" si="672"/>
        <v>0</v>
      </c>
      <c r="Z3584">
        <f t="shared" ca="1" si="673"/>
        <v>0</v>
      </c>
    </row>
    <row r="3585" spans="2:26" x14ac:dyDescent="0.25">
      <c r="B3585" s="11">
        <f t="shared" si="674"/>
        <v>44710.874999991334</v>
      </c>
      <c r="C3585" s="1">
        <f t="shared" si="665"/>
        <v>5</v>
      </c>
      <c r="D3585" s="1">
        <f t="shared" si="666"/>
        <v>7</v>
      </c>
      <c r="E3585" s="12">
        <f t="shared" si="667"/>
        <v>22</v>
      </c>
      <c r="F3585" s="124" t="str">
        <f t="shared" si="668"/>
        <v>0</v>
      </c>
      <c r="G3585" s="1">
        <f ca="1">(OFFSET(O3585,0,MATCH(Customer!$J$6,'CDH &amp; HDH'!$P$11:$X$11,0)))</f>
        <v>54</v>
      </c>
      <c r="H3585" s="1" t="str">
        <f t="shared" si="669"/>
        <v>Cooling</v>
      </c>
      <c r="I3585" s="1">
        <f ca="1">OFFSET(IF($H3585="Cooling",Customer!$C$25,Customer!$C$52),E3585,D3585)</f>
        <v>78</v>
      </c>
      <c r="J3585" s="1">
        <f ca="1">OFFSET(IF($H3585="Cooling",Customer!$L$25,Customer!$L$52),$E3585,$D3585)</f>
        <v>80</v>
      </c>
      <c r="K3585" s="16">
        <f t="shared" ca="1" si="663"/>
        <v>0</v>
      </c>
      <c r="L3585" s="16">
        <f t="shared" ca="1" si="664"/>
        <v>0</v>
      </c>
      <c r="M3585" s="17">
        <f t="shared" si="670"/>
        <v>0</v>
      </c>
      <c r="N3585" s="17">
        <f t="shared" si="671"/>
        <v>0</v>
      </c>
      <c r="O3585" s="4"/>
      <c r="P3585" s="4">
        <v>76</v>
      </c>
      <c r="Q3585" s="4">
        <v>71</v>
      </c>
      <c r="R3585" s="4">
        <v>59</v>
      </c>
      <c r="S3585" s="4">
        <v>66</v>
      </c>
      <c r="T3585" s="4">
        <v>55</v>
      </c>
      <c r="U3585" s="4">
        <v>66</v>
      </c>
      <c r="V3585" s="13">
        <v>54</v>
      </c>
      <c r="W3585" s="4">
        <v>75</v>
      </c>
      <c r="X3585" s="4">
        <v>66</v>
      </c>
      <c r="Y3585">
        <f t="shared" ca="1" si="672"/>
        <v>0</v>
      </c>
      <c r="Z3585">
        <f t="shared" ca="1" si="673"/>
        <v>0</v>
      </c>
    </row>
    <row r="3586" spans="2:26" x14ac:dyDescent="0.25">
      <c r="B3586" s="11">
        <f t="shared" si="674"/>
        <v>44710.916666657999</v>
      </c>
      <c r="C3586" s="1">
        <f t="shared" si="665"/>
        <v>5</v>
      </c>
      <c r="D3586" s="1">
        <f t="shared" si="666"/>
        <v>7</v>
      </c>
      <c r="E3586" s="12">
        <f t="shared" si="667"/>
        <v>23</v>
      </c>
      <c r="F3586" s="124" t="str">
        <f t="shared" si="668"/>
        <v>0</v>
      </c>
      <c r="G3586" s="1">
        <f ca="1">(OFFSET(O3586,0,MATCH(Customer!$J$6,'CDH &amp; HDH'!$P$11:$X$11,0)))</f>
        <v>53</v>
      </c>
      <c r="H3586" s="1" t="str">
        <f t="shared" si="669"/>
        <v>Cooling</v>
      </c>
      <c r="I3586" s="1">
        <f ca="1">OFFSET(IF($H3586="Cooling",Customer!$C$25,Customer!$C$52),E3586,D3586)</f>
        <v>78</v>
      </c>
      <c r="J3586" s="1">
        <f ca="1">OFFSET(IF($H3586="Cooling",Customer!$L$25,Customer!$L$52),$E3586,$D3586)</f>
        <v>80</v>
      </c>
      <c r="K3586" s="16">
        <f t="shared" ca="1" si="663"/>
        <v>0</v>
      </c>
      <c r="L3586" s="16">
        <f t="shared" ca="1" si="664"/>
        <v>0</v>
      </c>
      <c r="M3586" s="17">
        <f t="shared" si="670"/>
        <v>0</v>
      </c>
      <c r="N3586" s="17">
        <f t="shared" si="671"/>
        <v>0</v>
      </c>
      <c r="O3586" s="4"/>
      <c r="P3586" s="4">
        <v>75</v>
      </c>
      <c r="Q3586" s="4">
        <v>69</v>
      </c>
      <c r="R3586" s="4">
        <v>59</v>
      </c>
      <c r="S3586" s="4">
        <v>66</v>
      </c>
      <c r="T3586" s="4">
        <v>54</v>
      </c>
      <c r="U3586" s="4">
        <v>64</v>
      </c>
      <c r="V3586" s="13">
        <v>53</v>
      </c>
      <c r="W3586" s="4">
        <v>70</v>
      </c>
      <c r="X3586" s="4">
        <v>63</v>
      </c>
      <c r="Y3586">
        <f t="shared" ca="1" si="672"/>
        <v>0</v>
      </c>
      <c r="Z3586">
        <f t="shared" ca="1" si="673"/>
        <v>0</v>
      </c>
    </row>
    <row r="3587" spans="2:26" x14ac:dyDescent="0.25">
      <c r="B3587" s="11">
        <f t="shared" si="674"/>
        <v>44710.958333324663</v>
      </c>
      <c r="C3587" s="1">
        <f t="shared" si="665"/>
        <v>5</v>
      </c>
      <c r="D3587" s="1">
        <f t="shared" si="666"/>
        <v>7</v>
      </c>
      <c r="E3587" s="12">
        <f t="shared" si="667"/>
        <v>24</v>
      </c>
      <c r="F3587" s="124" t="str">
        <f t="shared" si="668"/>
        <v>0</v>
      </c>
      <c r="G3587" s="1">
        <f ca="1">(OFFSET(O3587,0,MATCH(Customer!$J$6,'CDH &amp; HDH'!$P$11:$X$11,0)))</f>
        <v>52</v>
      </c>
      <c r="H3587" s="1" t="str">
        <f t="shared" si="669"/>
        <v>Cooling</v>
      </c>
      <c r="I3587" s="1">
        <f ca="1">OFFSET(IF($H3587="Cooling",Customer!$C$25,Customer!$C$52),E3587,D3587)</f>
        <v>78</v>
      </c>
      <c r="J3587" s="1">
        <f ca="1">OFFSET(IF($H3587="Cooling",Customer!$L$25,Customer!$L$52),$E3587,$D3587)</f>
        <v>80</v>
      </c>
      <c r="K3587" s="16">
        <f t="shared" ca="1" si="663"/>
        <v>0</v>
      </c>
      <c r="L3587" s="16">
        <f t="shared" ca="1" si="664"/>
        <v>0</v>
      </c>
      <c r="M3587" s="17">
        <f t="shared" si="670"/>
        <v>0</v>
      </c>
      <c r="N3587" s="17">
        <f t="shared" si="671"/>
        <v>0</v>
      </c>
      <c r="O3587" s="4"/>
      <c r="P3587" s="4">
        <v>74</v>
      </c>
      <c r="Q3587" s="4">
        <v>67</v>
      </c>
      <c r="R3587" s="4">
        <v>59</v>
      </c>
      <c r="S3587" s="4">
        <v>64</v>
      </c>
      <c r="T3587" s="4">
        <v>52</v>
      </c>
      <c r="U3587" s="4">
        <v>64</v>
      </c>
      <c r="V3587" s="13">
        <v>52</v>
      </c>
      <c r="W3587" s="4">
        <v>70</v>
      </c>
      <c r="X3587" s="4">
        <v>63</v>
      </c>
      <c r="Y3587">
        <f t="shared" ca="1" si="672"/>
        <v>0</v>
      </c>
      <c r="Z3587">
        <f t="shared" ca="1" si="673"/>
        <v>0</v>
      </c>
    </row>
    <row r="3588" spans="2:26" x14ac:dyDescent="0.25">
      <c r="B3588" s="11">
        <f t="shared" si="674"/>
        <v>44710.999999991327</v>
      </c>
      <c r="C3588" s="1">
        <f t="shared" si="665"/>
        <v>5</v>
      </c>
      <c r="D3588" s="1">
        <f t="shared" si="666"/>
        <v>1</v>
      </c>
      <c r="E3588" s="12">
        <f t="shared" si="667"/>
        <v>1</v>
      </c>
      <c r="F3588" s="124" t="str">
        <f t="shared" si="668"/>
        <v>0</v>
      </c>
      <c r="G3588" s="1">
        <f ca="1">(OFFSET(O3588,0,MATCH(Customer!$J$6,'CDH &amp; HDH'!$P$11:$X$11,0)))</f>
        <v>53</v>
      </c>
      <c r="H3588" s="1" t="str">
        <f t="shared" si="669"/>
        <v>Cooling</v>
      </c>
      <c r="I3588" s="1">
        <f ca="1">OFFSET(IF($H3588="Cooling",Customer!$C$25,Customer!$C$52),E3588,D3588)</f>
        <v>78</v>
      </c>
      <c r="J3588" s="1">
        <f ca="1">OFFSET(IF($H3588="Cooling",Customer!$L$25,Customer!$L$52),$E3588,$D3588)</f>
        <v>80</v>
      </c>
      <c r="K3588" s="16">
        <f t="shared" ca="1" si="663"/>
        <v>0</v>
      </c>
      <c r="L3588" s="16">
        <f t="shared" ca="1" si="664"/>
        <v>0</v>
      </c>
      <c r="M3588" s="17">
        <f t="shared" si="670"/>
        <v>0</v>
      </c>
      <c r="N3588" s="17">
        <f t="shared" si="671"/>
        <v>0</v>
      </c>
      <c r="O3588" s="4"/>
      <c r="P3588" s="4">
        <v>69</v>
      </c>
      <c r="Q3588" s="4">
        <v>65</v>
      </c>
      <c r="R3588" s="4">
        <v>59</v>
      </c>
      <c r="S3588" s="4">
        <v>63</v>
      </c>
      <c r="T3588" s="4">
        <v>51</v>
      </c>
      <c r="U3588" s="4">
        <v>63</v>
      </c>
      <c r="V3588" s="13">
        <v>53</v>
      </c>
      <c r="W3588" s="4">
        <v>68</v>
      </c>
      <c r="X3588" s="4">
        <v>61</v>
      </c>
      <c r="Y3588">
        <f t="shared" ca="1" si="672"/>
        <v>0</v>
      </c>
      <c r="Z3588">
        <f t="shared" ca="1" si="673"/>
        <v>0</v>
      </c>
    </row>
    <row r="3589" spans="2:26" x14ac:dyDescent="0.25">
      <c r="B3589" s="11">
        <f t="shared" si="674"/>
        <v>44711.041666657991</v>
      </c>
      <c r="C3589" s="1">
        <f t="shared" si="665"/>
        <v>5</v>
      </c>
      <c r="D3589" s="1">
        <f t="shared" si="666"/>
        <v>1</v>
      </c>
      <c r="E3589" s="12">
        <f t="shared" si="667"/>
        <v>2</v>
      </c>
      <c r="F3589" s="124" t="str">
        <f t="shared" si="668"/>
        <v>0</v>
      </c>
      <c r="G3589" s="1">
        <f ca="1">(OFFSET(O3589,0,MATCH(Customer!$J$6,'CDH &amp; HDH'!$P$11:$X$11,0)))</f>
        <v>52</v>
      </c>
      <c r="H3589" s="1" t="str">
        <f t="shared" si="669"/>
        <v>Cooling</v>
      </c>
      <c r="I3589" s="1">
        <f ca="1">OFFSET(IF($H3589="Cooling",Customer!$C$25,Customer!$C$52),E3589,D3589)</f>
        <v>78</v>
      </c>
      <c r="J3589" s="1">
        <f ca="1">OFFSET(IF($H3589="Cooling",Customer!$L$25,Customer!$L$52),$E3589,$D3589)</f>
        <v>80</v>
      </c>
      <c r="K3589" s="16">
        <f t="shared" ca="1" si="663"/>
        <v>0</v>
      </c>
      <c r="L3589" s="16">
        <f t="shared" ca="1" si="664"/>
        <v>0</v>
      </c>
      <c r="M3589" s="17">
        <f t="shared" si="670"/>
        <v>0</v>
      </c>
      <c r="N3589" s="17">
        <f t="shared" si="671"/>
        <v>0</v>
      </c>
      <c r="O3589" s="4"/>
      <c r="P3589" s="4">
        <v>69</v>
      </c>
      <c r="Q3589" s="4">
        <v>62</v>
      </c>
      <c r="R3589" s="4">
        <v>58</v>
      </c>
      <c r="S3589" s="4">
        <v>63</v>
      </c>
      <c r="T3589" s="4">
        <v>50</v>
      </c>
      <c r="U3589" s="4">
        <v>61</v>
      </c>
      <c r="V3589" s="13">
        <v>52</v>
      </c>
      <c r="W3589" s="4">
        <v>67</v>
      </c>
      <c r="X3589" s="4">
        <v>60</v>
      </c>
      <c r="Y3589">
        <f t="shared" ca="1" si="672"/>
        <v>0</v>
      </c>
      <c r="Z3589">
        <f t="shared" ca="1" si="673"/>
        <v>0</v>
      </c>
    </row>
    <row r="3590" spans="2:26" x14ac:dyDescent="0.25">
      <c r="B3590" s="11">
        <f t="shared" si="674"/>
        <v>44711.083333324656</v>
      </c>
      <c r="C3590" s="1">
        <f t="shared" si="665"/>
        <v>5</v>
      </c>
      <c r="D3590" s="1">
        <f t="shared" si="666"/>
        <v>1</v>
      </c>
      <c r="E3590" s="12">
        <f t="shared" si="667"/>
        <v>3</v>
      </c>
      <c r="F3590" s="124" t="str">
        <f t="shared" si="668"/>
        <v>0</v>
      </c>
      <c r="G3590" s="1">
        <f ca="1">(OFFSET(O3590,0,MATCH(Customer!$J$6,'CDH &amp; HDH'!$P$11:$X$11,0)))</f>
        <v>52</v>
      </c>
      <c r="H3590" s="1" t="str">
        <f t="shared" si="669"/>
        <v>Cooling</v>
      </c>
      <c r="I3590" s="1">
        <f ca="1">OFFSET(IF($H3590="Cooling",Customer!$C$25,Customer!$C$52),E3590,D3590)</f>
        <v>78</v>
      </c>
      <c r="J3590" s="1">
        <f ca="1">OFFSET(IF($H3590="Cooling",Customer!$L$25,Customer!$L$52),$E3590,$D3590)</f>
        <v>80</v>
      </c>
      <c r="K3590" s="16">
        <f t="shared" ca="1" si="663"/>
        <v>0</v>
      </c>
      <c r="L3590" s="16">
        <f t="shared" ca="1" si="664"/>
        <v>0</v>
      </c>
      <c r="M3590" s="17">
        <f t="shared" si="670"/>
        <v>0</v>
      </c>
      <c r="N3590" s="17">
        <f t="shared" si="671"/>
        <v>0</v>
      </c>
      <c r="O3590" s="4"/>
      <c r="P3590" s="4">
        <v>70</v>
      </c>
      <c r="Q3590" s="4">
        <v>61</v>
      </c>
      <c r="R3590" s="4">
        <v>58</v>
      </c>
      <c r="S3590" s="4">
        <v>62</v>
      </c>
      <c r="T3590" s="4">
        <v>50</v>
      </c>
      <c r="U3590" s="4">
        <v>60</v>
      </c>
      <c r="V3590" s="13">
        <v>52</v>
      </c>
      <c r="W3590" s="4">
        <v>67</v>
      </c>
      <c r="X3590" s="4">
        <v>59</v>
      </c>
      <c r="Y3590">
        <f t="shared" ca="1" si="672"/>
        <v>0</v>
      </c>
      <c r="Z3590">
        <f t="shared" ca="1" si="673"/>
        <v>0</v>
      </c>
    </row>
    <row r="3591" spans="2:26" x14ac:dyDescent="0.25">
      <c r="B3591" s="11">
        <f t="shared" si="674"/>
        <v>44711.12499999132</v>
      </c>
      <c r="C3591" s="1">
        <f t="shared" si="665"/>
        <v>5</v>
      </c>
      <c r="D3591" s="1">
        <f t="shared" si="666"/>
        <v>1</v>
      </c>
      <c r="E3591" s="12">
        <f t="shared" si="667"/>
        <v>4</v>
      </c>
      <c r="F3591" s="124" t="str">
        <f t="shared" si="668"/>
        <v>0</v>
      </c>
      <c r="G3591" s="1">
        <f ca="1">(OFFSET(O3591,0,MATCH(Customer!$J$6,'CDH &amp; HDH'!$P$11:$X$11,0)))</f>
        <v>52</v>
      </c>
      <c r="H3591" s="1" t="str">
        <f t="shared" si="669"/>
        <v>Cooling</v>
      </c>
      <c r="I3591" s="1">
        <f ca="1">OFFSET(IF($H3591="Cooling",Customer!$C$25,Customer!$C$52),E3591,D3591)</f>
        <v>78</v>
      </c>
      <c r="J3591" s="1">
        <f ca="1">OFFSET(IF($H3591="Cooling",Customer!$L$25,Customer!$L$52),$E3591,$D3591)</f>
        <v>80</v>
      </c>
      <c r="K3591" s="16">
        <f t="shared" ca="1" si="663"/>
        <v>0</v>
      </c>
      <c r="L3591" s="16">
        <f t="shared" ca="1" si="664"/>
        <v>0</v>
      </c>
      <c r="M3591" s="17">
        <f t="shared" si="670"/>
        <v>0</v>
      </c>
      <c r="N3591" s="17">
        <f t="shared" si="671"/>
        <v>0</v>
      </c>
      <c r="O3591" s="4"/>
      <c r="P3591" s="4">
        <v>67</v>
      </c>
      <c r="Q3591" s="4">
        <v>59</v>
      </c>
      <c r="R3591" s="4">
        <v>57</v>
      </c>
      <c r="S3591" s="4">
        <v>62</v>
      </c>
      <c r="T3591" s="4">
        <v>49</v>
      </c>
      <c r="U3591" s="4">
        <v>59</v>
      </c>
      <c r="V3591" s="13">
        <v>52</v>
      </c>
      <c r="W3591" s="4">
        <v>64</v>
      </c>
      <c r="X3591" s="4">
        <v>57</v>
      </c>
      <c r="Y3591">
        <f t="shared" ca="1" si="672"/>
        <v>0</v>
      </c>
      <c r="Z3591">
        <f t="shared" ca="1" si="673"/>
        <v>0</v>
      </c>
    </row>
    <row r="3592" spans="2:26" x14ac:dyDescent="0.25">
      <c r="B3592" s="11">
        <f t="shared" si="674"/>
        <v>44711.166666657984</v>
      </c>
      <c r="C3592" s="1">
        <f t="shared" si="665"/>
        <v>5</v>
      </c>
      <c r="D3592" s="1">
        <f t="shared" si="666"/>
        <v>1</v>
      </c>
      <c r="E3592" s="12">
        <f t="shared" si="667"/>
        <v>5</v>
      </c>
      <c r="F3592" s="124" t="str">
        <f t="shared" si="668"/>
        <v>0</v>
      </c>
      <c r="G3592" s="1">
        <f ca="1">(OFFSET(O3592,0,MATCH(Customer!$J$6,'CDH &amp; HDH'!$P$11:$X$11,0)))</f>
        <v>51</v>
      </c>
      <c r="H3592" s="1" t="str">
        <f t="shared" si="669"/>
        <v>Cooling</v>
      </c>
      <c r="I3592" s="1">
        <f ca="1">OFFSET(IF($H3592="Cooling",Customer!$C$25,Customer!$C$52),E3592,D3592)</f>
        <v>78</v>
      </c>
      <c r="J3592" s="1">
        <f ca="1">OFFSET(IF($H3592="Cooling",Customer!$L$25,Customer!$L$52),$E3592,$D3592)</f>
        <v>80</v>
      </c>
      <c r="K3592" s="16">
        <f t="shared" ca="1" si="663"/>
        <v>0</v>
      </c>
      <c r="L3592" s="16">
        <f t="shared" ca="1" si="664"/>
        <v>0</v>
      </c>
      <c r="M3592" s="17">
        <f t="shared" si="670"/>
        <v>0</v>
      </c>
      <c r="N3592" s="17">
        <f t="shared" si="671"/>
        <v>0</v>
      </c>
      <c r="O3592" s="4"/>
      <c r="P3592" s="4">
        <v>67</v>
      </c>
      <c r="Q3592" s="4">
        <v>58</v>
      </c>
      <c r="R3592" s="4">
        <v>58</v>
      </c>
      <c r="S3592" s="4">
        <v>62</v>
      </c>
      <c r="T3592" s="4">
        <v>49</v>
      </c>
      <c r="U3592" s="4">
        <v>59</v>
      </c>
      <c r="V3592" s="13">
        <v>51</v>
      </c>
      <c r="W3592" s="4">
        <v>63</v>
      </c>
      <c r="X3592" s="4">
        <v>57</v>
      </c>
      <c r="Y3592">
        <f t="shared" ca="1" si="672"/>
        <v>0</v>
      </c>
      <c r="Z3592">
        <f t="shared" ca="1" si="673"/>
        <v>0</v>
      </c>
    </row>
    <row r="3593" spans="2:26" x14ac:dyDescent="0.25">
      <c r="B3593" s="11">
        <f t="shared" si="674"/>
        <v>44711.208333324648</v>
      </c>
      <c r="C3593" s="1">
        <f t="shared" si="665"/>
        <v>5</v>
      </c>
      <c r="D3593" s="1">
        <f t="shared" si="666"/>
        <v>1</v>
      </c>
      <c r="E3593" s="12">
        <f t="shared" si="667"/>
        <v>6</v>
      </c>
      <c r="F3593" s="124" t="str">
        <f t="shared" si="668"/>
        <v>0</v>
      </c>
      <c r="G3593" s="1">
        <f ca="1">(OFFSET(O3593,0,MATCH(Customer!$J$6,'CDH &amp; HDH'!$P$11:$X$11,0)))</f>
        <v>51</v>
      </c>
      <c r="H3593" s="1" t="str">
        <f t="shared" si="669"/>
        <v>Cooling</v>
      </c>
      <c r="I3593" s="1">
        <f ca="1">OFFSET(IF($H3593="Cooling",Customer!$C$25,Customer!$C$52),E3593,D3593)</f>
        <v>78</v>
      </c>
      <c r="J3593" s="1">
        <f ca="1">OFFSET(IF($H3593="Cooling",Customer!$L$25,Customer!$L$52),$E3593,$D3593)</f>
        <v>80</v>
      </c>
      <c r="K3593" s="16">
        <f t="shared" ca="1" si="663"/>
        <v>0</v>
      </c>
      <c r="L3593" s="16">
        <f t="shared" ca="1" si="664"/>
        <v>0</v>
      </c>
      <c r="M3593" s="17">
        <f t="shared" si="670"/>
        <v>0</v>
      </c>
      <c r="N3593" s="17">
        <f t="shared" si="671"/>
        <v>0</v>
      </c>
      <c r="O3593" s="4"/>
      <c r="P3593" s="4">
        <v>68</v>
      </c>
      <c r="Q3593" s="4">
        <v>61</v>
      </c>
      <c r="R3593" s="4">
        <v>59</v>
      </c>
      <c r="S3593" s="4">
        <v>66</v>
      </c>
      <c r="T3593" s="4">
        <v>52</v>
      </c>
      <c r="U3593" s="4">
        <v>59</v>
      </c>
      <c r="V3593" s="13">
        <v>51</v>
      </c>
      <c r="W3593" s="4">
        <v>66</v>
      </c>
      <c r="X3593" s="4">
        <v>59</v>
      </c>
      <c r="Y3593">
        <f t="shared" ca="1" si="672"/>
        <v>0</v>
      </c>
      <c r="Z3593">
        <f t="shared" ca="1" si="673"/>
        <v>0</v>
      </c>
    </row>
    <row r="3594" spans="2:26" x14ac:dyDescent="0.25">
      <c r="B3594" s="11">
        <f t="shared" si="674"/>
        <v>44711.249999991313</v>
      </c>
      <c r="C3594" s="1">
        <f t="shared" si="665"/>
        <v>5</v>
      </c>
      <c r="D3594" s="1">
        <f t="shared" si="666"/>
        <v>1</v>
      </c>
      <c r="E3594" s="12">
        <f t="shared" si="667"/>
        <v>7</v>
      </c>
      <c r="F3594" s="124" t="str">
        <f t="shared" si="668"/>
        <v>0</v>
      </c>
      <c r="G3594" s="1">
        <f ca="1">(OFFSET(O3594,0,MATCH(Customer!$J$6,'CDH &amp; HDH'!$P$11:$X$11,0)))</f>
        <v>55</v>
      </c>
      <c r="H3594" s="1" t="str">
        <f t="shared" si="669"/>
        <v>Cooling</v>
      </c>
      <c r="I3594" s="1">
        <f ca="1">OFFSET(IF($H3594="Cooling",Customer!$C$25,Customer!$C$52),E3594,D3594)</f>
        <v>78</v>
      </c>
      <c r="J3594" s="1">
        <f ca="1">OFFSET(IF($H3594="Cooling",Customer!$L$25,Customer!$L$52),$E3594,$D3594)</f>
        <v>80</v>
      </c>
      <c r="K3594" s="16">
        <f t="shared" ca="1" si="663"/>
        <v>0</v>
      </c>
      <c r="L3594" s="16">
        <f t="shared" ca="1" si="664"/>
        <v>0</v>
      </c>
      <c r="M3594" s="17">
        <f t="shared" si="670"/>
        <v>0</v>
      </c>
      <c r="N3594" s="17">
        <f t="shared" si="671"/>
        <v>0</v>
      </c>
      <c r="O3594" s="4"/>
      <c r="P3594" s="4">
        <v>73</v>
      </c>
      <c r="Q3594" s="4">
        <v>63</v>
      </c>
      <c r="R3594" s="4">
        <v>60</v>
      </c>
      <c r="S3594" s="4">
        <v>68</v>
      </c>
      <c r="T3594" s="4">
        <v>55</v>
      </c>
      <c r="U3594" s="4">
        <v>59</v>
      </c>
      <c r="V3594" s="13">
        <v>55</v>
      </c>
      <c r="W3594" s="4">
        <v>68</v>
      </c>
      <c r="X3594" s="4">
        <v>62</v>
      </c>
      <c r="Y3594">
        <f t="shared" ca="1" si="672"/>
        <v>0</v>
      </c>
      <c r="Z3594">
        <f t="shared" ca="1" si="673"/>
        <v>0</v>
      </c>
    </row>
    <row r="3595" spans="2:26" x14ac:dyDescent="0.25">
      <c r="B3595" s="11">
        <f t="shared" si="674"/>
        <v>44711.291666657977</v>
      </c>
      <c r="C3595" s="1">
        <f t="shared" si="665"/>
        <v>5</v>
      </c>
      <c r="D3595" s="1">
        <f t="shared" si="666"/>
        <v>1</v>
      </c>
      <c r="E3595" s="12">
        <f t="shared" si="667"/>
        <v>8</v>
      </c>
      <c r="F3595" s="124" t="str">
        <f t="shared" si="668"/>
        <v>0</v>
      </c>
      <c r="G3595" s="1">
        <f ca="1">(OFFSET(O3595,0,MATCH(Customer!$J$6,'CDH &amp; HDH'!$P$11:$X$11,0)))</f>
        <v>60</v>
      </c>
      <c r="H3595" s="1" t="str">
        <f t="shared" si="669"/>
        <v>Cooling</v>
      </c>
      <c r="I3595" s="1">
        <f ca="1">OFFSET(IF($H3595="Cooling",Customer!$C$25,Customer!$C$52),E3595,D3595)</f>
        <v>72</v>
      </c>
      <c r="J3595" s="1">
        <f ca="1">OFFSET(IF($H3595="Cooling",Customer!$L$25,Customer!$L$52),$E3595,$D3595)</f>
        <v>77</v>
      </c>
      <c r="K3595" s="16">
        <f t="shared" ca="1" si="663"/>
        <v>0</v>
      </c>
      <c r="L3595" s="16">
        <f t="shared" ca="1" si="664"/>
        <v>0</v>
      </c>
      <c r="M3595" s="17">
        <f t="shared" si="670"/>
        <v>0</v>
      </c>
      <c r="N3595" s="17">
        <f t="shared" si="671"/>
        <v>0</v>
      </c>
      <c r="O3595" s="4"/>
      <c r="P3595" s="4">
        <v>79</v>
      </c>
      <c r="Q3595" s="4">
        <v>66</v>
      </c>
      <c r="R3595" s="4">
        <v>63</v>
      </c>
      <c r="S3595" s="4">
        <v>73</v>
      </c>
      <c r="T3595" s="4">
        <v>58</v>
      </c>
      <c r="U3595" s="4">
        <v>60</v>
      </c>
      <c r="V3595" s="13">
        <v>60</v>
      </c>
      <c r="W3595" s="4">
        <v>73</v>
      </c>
      <c r="X3595" s="4">
        <v>65</v>
      </c>
      <c r="Y3595">
        <f t="shared" ca="1" si="672"/>
        <v>0</v>
      </c>
      <c r="Z3595">
        <f t="shared" ca="1" si="673"/>
        <v>0</v>
      </c>
    </row>
    <row r="3596" spans="2:26" x14ac:dyDescent="0.25">
      <c r="B3596" s="11">
        <f t="shared" si="674"/>
        <v>44711.333333324641</v>
      </c>
      <c r="C3596" s="1">
        <f t="shared" si="665"/>
        <v>5</v>
      </c>
      <c r="D3596" s="1">
        <f t="shared" si="666"/>
        <v>1</v>
      </c>
      <c r="E3596" s="12">
        <f t="shared" si="667"/>
        <v>9</v>
      </c>
      <c r="F3596" s="124" t="str">
        <f t="shared" si="668"/>
        <v>0</v>
      </c>
      <c r="G3596" s="1">
        <f ca="1">(OFFSET(O3596,0,MATCH(Customer!$J$6,'CDH &amp; HDH'!$P$11:$X$11,0)))</f>
        <v>63</v>
      </c>
      <c r="H3596" s="1" t="str">
        <f t="shared" si="669"/>
        <v>Cooling</v>
      </c>
      <c r="I3596" s="1">
        <f ca="1">OFFSET(IF($H3596="Cooling",Customer!$C$25,Customer!$C$52),E3596,D3596)</f>
        <v>72</v>
      </c>
      <c r="J3596" s="1">
        <f ca="1">OFFSET(IF($H3596="Cooling",Customer!$L$25,Customer!$L$52),$E3596,$D3596)</f>
        <v>77</v>
      </c>
      <c r="K3596" s="16">
        <f t="shared" ref="K3596:K3659" ca="1" si="675">IF($H3596="Heating",0,MAX(0,$G3596-I3596))</f>
        <v>0</v>
      </c>
      <c r="L3596" s="16">
        <f t="shared" ref="L3596:L3659" ca="1" si="676">IF($H3596="Heating",0,MAX(0,$G3596-J3596))</f>
        <v>0</v>
      </c>
      <c r="M3596" s="17">
        <f t="shared" si="670"/>
        <v>0</v>
      </c>
      <c r="N3596" s="17">
        <f t="shared" si="671"/>
        <v>0</v>
      </c>
      <c r="O3596" s="4"/>
      <c r="P3596" s="4">
        <v>83</v>
      </c>
      <c r="Q3596" s="4">
        <v>69</v>
      </c>
      <c r="R3596" s="4">
        <v>67</v>
      </c>
      <c r="S3596" s="4">
        <v>74</v>
      </c>
      <c r="T3596" s="4">
        <v>61</v>
      </c>
      <c r="U3596" s="4">
        <v>60</v>
      </c>
      <c r="V3596" s="13">
        <v>63</v>
      </c>
      <c r="W3596" s="4">
        <v>78</v>
      </c>
      <c r="X3596" s="4">
        <v>66</v>
      </c>
      <c r="Y3596">
        <f t="shared" ca="1" si="672"/>
        <v>0</v>
      </c>
      <c r="Z3596">
        <f t="shared" ca="1" si="673"/>
        <v>0</v>
      </c>
    </row>
    <row r="3597" spans="2:26" x14ac:dyDescent="0.25">
      <c r="B3597" s="11">
        <f t="shared" si="674"/>
        <v>44711.374999991305</v>
      </c>
      <c r="C3597" s="1">
        <f t="shared" ref="C3597:C3660" si="677">MONTH(B3597)</f>
        <v>5</v>
      </c>
      <c r="D3597" s="1">
        <f t="shared" ref="D3597:D3660" si="678">WEEKDAY(B3597,2)</f>
        <v>1</v>
      </c>
      <c r="E3597" s="12">
        <f t="shared" ref="E3597:E3660" si="679">HOUR(B3597)+1</f>
        <v>10</v>
      </c>
      <c r="F3597" s="124" t="str">
        <f t="shared" ref="F3597:F3660" si="680">IF(AND(C3597&gt;5,C3597&lt;9,D3597&lt;6,E3597&gt;14,E3597&lt;19),"1",IF(AND(OR(E3597=8,E3597=9,E3597=19,E3597=20),C3597&lt;3,D3597&lt;6),"1","0"))</f>
        <v>0</v>
      </c>
      <c r="G3597" s="1">
        <f ca="1">(OFFSET(O3597,0,MATCH(Customer!$J$6,'CDH &amp; HDH'!$P$11:$X$11,0)))</f>
        <v>64</v>
      </c>
      <c r="H3597" s="1" t="str">
        <f t="shared" ref="H3597:H3660" si="681">IF(AND(C3597&gt;=5,C3597&lt;=9),"Cooling","Heating")</f>
        <v>Cooling</v>
      </c>
      <c r="I3597" s="1">
        <f ca="1">OFFSET(IF($H3597="Cooling",Customer!$C$25,Customer!$C$52),E3597,D3597)</f>
        <v>72</v>
      </c>
      <c r="J3597" s="1">
        <f ca="1">OFFSET(IF($H3597="Cooling",Customer!$L$25,Customer!$L$52),$E3597,$D3597)</f>
        <v>77</v>
      </c>
      <c r="K3597" s="16">
        <f t="shared" ca="1" si="675"/>
        <v>0</v>
      </c>
      <c r="L3597" s="16">
        <f t="shared" ca="1" si="676"/>
        <v>0</v>
      </c>
      <c r="M3597" s="17">
        <f t="shared" ref="M3597:M3660" si="682">IF($H3597="Cooling",0,MAX(0,I3597-$G3597))</f>
        <v>0</v>
      </c>
      <c r="N3597" s="17">
        <f t="shared" ref="N3597:N3660" si="683">IF($H3597="Cooling",0,MAX(0,J3597-$G3597))</f>
        <v>0</v>
      </c>
      <c r="O3597" s="4"/>
      <c r="P3597" s="4">
        <v>87</v>
      </c>
      <c r="Q3597" s="4">
        <v>73</v>
      </c>
      <c r="R3597" s="4">
        <v>70</v>
      </c>
      <c r="S3597" s="4">
        <v>76</v>
      </c>
      <c r="T3597" s="4">
        <v>63</v>
      </c>
      <c r="U3597" s="4">
        <v>62</v>
      </c>
      <c r="V3597" s="13">
        <v>64</v>
      </c>
      <c r="W3597" s="4">
        <v>81</v>
      </c>
      <c r="X3597" s="4">
        <v>69</v>
      </c>
      <c r="Y3597">
        <f t="shared" ref="Y3597:Y3660" ca="1" si="684">1.08*400*K3597</f>
        <v>0</v>
      </c>
      <c r="Z3597">
        <f t="shared" ref="Z3597:Z3660" ca="1" si="685">1.08*400*L3597</f>
        <v>0</v>
      </c>
    </row>
    <row r="3598" spans="2:26" x14ac:dyDescent="0.25">
      <c r="B3598" s="11">
        <f t="shared" ref="B3598:B3661" si="686">B3597+1/24</f>
        <v>44711.416666657969</v>
      </c>
      <c r="C3598" s="1">
        <f t="shared" si="677"/>
        <v>5</v>
      </c>
      <c r="D3598" s="1">
        <f t="shared" si="678"/>
        <v>1</v>
      </c>
      <c r="E3598" s="12">
        <f t="shared" si="679"/>
        <v>11</v>
      </c>
      <c r="F3598" s="124" t="str">
        <f t="shared" si="680"/>
        <v>0</v>
      </c>
      <c r="G3598" s="1">
        <f ca="1">(OFFSET(O3598,0,MATCH(Customer!$J$6,'CDH &amp; HDH'!$P$11:$X$11,0)))</f>
        <v>65</v>
      </c>
      <c r="H3598" s="1" t="str">
        <f t="shared" si="681"/>
        <v>Cooling</v>
      </c>
      <c r="I3598" s="1">
        <f ca="1">OFFSET(IF($H3598="Cooling",Customer!$C$25,Customer!$C$52),E3598,D3598)</f>
        <v>72</v>
      </c>
      <c r="J3598" s="1">
        <f ca="1">OFFSET(IF($H3598="Cooling",Customer!$L$25,Customer!$L$52),$E3598,$D3598)</f>
        <v>77</v>
      </c>
      <c r="K3598" s="16">
        <f t="shared" ca="1" si="675"/>
        <v>0</v>
      </c>
      <c r="L3598" s="16">
        <f t="shared" ca="1" si="676"/>
        <v>0</v>
      </c>
      <c r="M3598" s="17">
        <f t="shared" si="682"/>
        <v>0</v>
      </c>
      <c r="N3598" s="17">
        <f t="shared" si="683"/>
        <v>0</v>
      </c>
      <c r="O3598" s="4"/>
      <c r="P3598" s="4">
        <v>90</v>
      </c>
      <c r="Q3598" s="4">
        <v>74</v>
      </c>
      <c r="R3598" s="4">
        <v>67</v>
      </c>
      <c r="S3598" s="4">
        <v>79</v>
      </c>
      <c r="T3598" s="4">
        <v>66</v>
      </c>
      <c r="U3598" s="4">
        <v>62</v>
      </c>
      <c r="V3598" s="13">
        <v>65</v>
      </c>
      <c r="W3598" s="4">
        <v>84</v>
      </c>
      <c r="X3598" s="4">
        <v>74</v>
      </c>
      <c r="Y3598">
        <f t="shared" ca="1" si="684"/>
        <v>0</v>
      </c>
      <c r="Z3598">
        <f t="shared" ca="1" si="685"/>
        <v>0</v>
      </c>
    </row>
    <row r="3599" spans="2:26" x14ac:dyDescent="0.25">
      <c r="B3599" s="11">
        <f t="shared" si="686"/>
        <v>44711.458333324634</v>
      </c>
      <c r="C3599" s="1">
        <f t="shared" si="677"/>
        <v>5</v>
      </c>
      <c r="D3599" s="1">
        <f t="shared" si="678"/>
        <v>1</v>
      </c>
      <c r="E3599" s="12">
        <f t="shared" si="679"/>
        <v>12</v>
      </c>
      <c r="F3599" s="124" t="str">
        <f t="shared" si="680"/>
        <v>0</v>
      </c>
      <c r="G3599" s="1">
        <f ca="1">(OFFSET(O3599,0,MATCH(Customer!$J$6,'CDH &amp; HDH'!$P$11:$X$11,0)))</f>
        <v>68</v>
      </c>
      <c r="H3599" s="1" t="str">
        <f t="shared" si="681"/>
        <v>Cooling</v>
      </c>
      <c r="I3599" s="1">
        <f ca="1">OFFSET(IF($H3599="Cooling",Customer!$C$25,Customer!$C$52),E3599,D3599)</f>
        <v>72</v>
      </c>
      <c r="J3599" s="1">
        <f ca="1">OFFSET(IF($H3599="Cooling",Customer!$L$25,Customer!$L$52),$E3599,$D3599)</f>
        <v>77</v>
      </c>
      <c r="K3599" s="16">
        <f t="shared" ca="1" si="675"/>
        <v>0</v>
      </c>
      <c r="L3599" s="16">
        <f t="shared" ca="1" si="676"/>
        <v>0</v>
      </c>
      <c r="M3599" s="17">
        <f t="shared" si="682"/>
        <v>0</v>
      </c>
      <c r="N3599" s="17">
        <f t="shared" si="683"/>
        <v>0</v>
      </c>
      <c r="O3599" s="4"/>
      <c r="P3599" s="4">
        <v>92</v>
      </c>
      <c r="Q3599" s="4">
        <v>79</v>
      </c>
      <c r="R3599" s="4">
        <v>65</v>
      </c>
      <c r="S3599" s="4">
        <v>79</v>
      </c>
      <c r="T3599" s="4">
        <v>68</v>
      </c>
      <c r="U3599" s="4">
        <v>66</v>
      </c>
      <c r="V3599" s="13">
        <v>68</v>
      </c>
      <c r="W3599" s="4">
        <v>86</v>
      </c>
      <c r="X3599" s="4">
        <v>80</v>
      </c>
      <c r="Y3599">
        <f t="shared" ca="1" si="684"/>
        <v>0</v>
      </c>
      <c r="Z3599">
        <f t="shared" ca="1" si="685"/>
        <v>0</v>
      </c>
    </row>
    <row r="3600" spans="2:26" x14ac:dyDescent="0.25">
      <c r="B3600" s="11">
        <f t="shared" si="686"/>
        <v>44711.499999991298</v>
      </c>
      <c r="C3600" s="1">
        <f t="shared" si="677"/>
        <v>5</v>
      </c>
      <c r="D3600" s="1">
        <f t="shared" si="678"/>
        <v>1</v>
      </c>
      <c r="E3600" s="12">
        <f t="shared" si="679"/>
        <v>13</v>
      </c>
      <c r="F3600" s="124" t="str">
        <f t="shared" si="680"/>
        <v>0</v>
      </c>
      <c r="G3600" s="1">
        <f ca="1">(OFFSET(O3600,0,MATCH(Customer!$J$6,'CDH &amp; HDH'!$P$11:$X$11,0)))</f>
        <v>70</v>
      </c>
      <c r="H3600" s="1" t="str">
        <f t="shared" si="681"/>
        <v>Cooling</v>
      </c>
      <c r="I3600" s="1">
        <f ca="1">OFFSET(IF($H3600="Cooling",Customer!$C$25,Customer!$C$52),E3600,D3600)</f>
        <v>72</v>
      </c>
      <c r="J3600" s="1">
        <f ca="1">OFFSET(IF($H3600="Cooling",Customer!$L$25,Customer!$L$52),$E3600,$D3600)</f>
        <v>77</v>
      </c>
      <c r="K3600" s="16">
        <f t="shared" ca="1" si="675"/>
        <v>0</v>
      </c>
      <c r="L3600" s="16">
        <f t="shared" ca="1" si="676"/>
        <v>0</v>
      </c>
      <c r="M3600" s="17">
        <f t="shared" si="682"/>
        <v>0</v>
      </c>
      <c r="N3600" s="17">
        <f t="shared" si="683"/>
        <v>0</v>
      </c>
      <c r="O3600" s="4"/>
      <c r="P3600" s="4">
        <v>92</v>
      </c>
      <c r="Q3600" s="4">
        <v>82</v>
      </c>
      <c r="R3600" s="4">
        <v>62</v>
      </c>
      <c r="S3600" s="4">
        <v>76</v>
      </c>
      <c r="T3600" s="4">
        <v>69</v>
      </c>
      <c r="U3600" s="4">
        <v>66</v>
      </c>
      <c r="V3600" s="13">
        <v>70</v>
      </c>
      <c r="W3600" s="4">
        <v>88</v>
      </c>
      <c r="X3600" s="4">
        <v>84</v>
      </c>
      <c r="Y3600">
        <f t="shared" ca="1" si="684"/>
        <v>0</v>
      </c>
      <c r="Z3600">
        <f t="shared" ca="1" si="685"/>
        <v>0</v>
      </c>
    </row>
    <row r="3601" spans="2:26" x14ac:dyDescent="0.25">
      <c r="B3601" s="11">
        <f t="shared" si="686"/>
        <v>44711.541666657962</v>
      </c>
      <c r="C3601" s="1">
        <f t="shared" si="677"/>
        <v>5</v>
      </c>
      <c r="D3601" s="1">
        <f t="shared" si="678"/>
        <v>1</v>
      </c>
      <c r="E3601" s="12">
        <f t="shared" si="679"/>
        <v>14</v>
      </c>
      <c r="F3601" s="124" t="str">
        <f t="shared" si="680"/>
        <v>0</v>
      </c>
      <c r="G3601" s="1">
        <f ca="1">(OFFSET(O3601,0,MATCH(Customer!$J$6,'CDH &amp; HDH'!$P$11:$X$11,0)))</f>
        <v>71</v>
      </c>
      <c r="H3601" s="1" t="str">
        <f t="shared" si="681"/>
        <v>Cooling</v>
      </c>
      <c r="I3601" s="1">
        <f ca="1">OFFSET(IF($H3601="Cooling",Customer!$C$25,Customer!$C$52),E3601,D3601)</f>
        <v>72</v>
      </c>
      <c r="J3601" s="1">
        <f ca="1">OFFSET(IF($H3601="Cooling",Customer!$L$25,Customer!$L$52),$E3601,$D3601)</f>
        <v>77</v>
      </c>
      <c r="K3601" s="16">
        <f t="shared" ca="1" si="675"/>
        <v>0</v>
      </c>
      <c r="L3601" s="16">
        <f t="shared" ca="1" si="676"/>
        <v>0</v>
      </c>
      <c r="M3601" s="17">
        <f t="shared" si="682"/>
        <v>0</v>
      </c>
      <c r="N3601" s="17">
        <f t="shared" si="683"/>
        <v>0</v>
      </c>
      <c r="O3601" s="4"/>
      <c r="P3601" s="4">
        <v>92</v>
      </c>
      <c r="Q3601" s="4">
        <v>84</v>
      </c>
      <c r="R3601" s="4">
        <v>65</v>
      </c>
      <c r="S3601" s="4">
        <v>76</v>
      </c>
      <c r="T3601" s="4">
        <v>69</v>
      </c>
      <c r="U3601" s="4">
        <v>66</v>
      </c>
      <c r="V3601" s="13">
        <v>71</v>
      </c>
      <c r="W3601" s="4">
        <v>89</v>
      </c>
      <c r="X3601" s="4">
        <v>86</v>
      </c>
      <c r="Y3601">
        <f t="shared" ca="1" si="684"/>
        <v>0</v>
      </c>
      <c r="Z3601">
        <f t="shared" ca="1" si="685"/>
        <v>0</v>
      </c>
    </row>
    <row r="3602" spans="2:26" x14ac:dyDescent="0.25">
      <c r="B3602" s="11">
        <f t="shared" si="686"/>
        <v>44711.583333324626</v>
      </c>
      <c r="C3602" s="1">
        <f t="shared" si="677"/>
        <v>5</v>
      </c>
      <c r="D3602" s="1">
        <f t="shared" si="678"/>
        <v>1</v>
      </c>
      <c r="E3602" s="12">
        <f t="shared" si="679"/>
        <v>15</v>
      </c>
      <c r="F3602" s="124" t="str">
        <f t="shared" si="680"/>
        <v>0</v>
      </c>
      <c r="G3602" s="1">
        <f ca="1">(OFFSET(O3602,0,MATCH(Customer!$J$6,'CDH &amp; HDH'!$P$11:$X$11,0)))</f>
        <v>69</v>
      </c>
      <c r="H3602" s="1" t="str">
        <f t="shared" si="681"/>
        <v>Cooling</v>
      </c>
      <c r="I3602" s="1">
        <f ca="1">OFFSET(IF($H3602="Cooling",Customer!$C$25,Customer!$C$52),E3602,D3602)</f>
        <v>72</v>
      </c>
      <c r="J3602" s="1">
        <f ca="1">OFFSET(IF($H3602="Cooling",Customer!$L$25,Customer!$L$52),$E3602,$D3602)</f>
        <v>77</v>
      </c>
      <c r="K3602" s="16">
        <f t="shared" ca="1" si="675"/>
        <v>0</v>
      </c>
      <c r="L3602" s="16">
        <f t="shared" ca="1" si="676"/>
        <v>0</v>
      </c>
      <c r="M3602" s="17">
        <f t="shared" si="682"/>
        <v>0</v>
      </c>
      <c r="N3602" s="17">
        <f t="shared" si="683"/>
        <v>0</v>
      </c>
      <c r="O3602" s="4"/>
      <c r="P3602" s="4">
        <v>93</v>
      </c>
      <c r="Q3602" s="4">
        <v>85</v>
      </c>
      <c r="R3602" s="4">
        <v>67</v>
      </c>
      <c r="S3602" s="4">
        <v>77</v>
      </c>
      <c r="T3602" s="4">
        <v>70</v>
      </c>
      <c r="U3602" s="4">
        <v>67</v>
      </c>
      <c r="V3602" s="13">
        <v>69</v>
      </c>
      <c r="W3602" s="4">
        <v>90</v>
      </c>
      <c r="X3602" s="4">
        <v>90</v>
      </c>
      <c r="Y3602">
        <f t="shared" ca="1" si="684"/>
        <v>0</v>
      </c>
      <c r="Z3602">
        <f t="shared" ca="1" si="685"/>
        <v>0</v>
      </c>
    </row>
    <row r="3603" spans="2:26" x14ac:dyDescent="0.25">
      <c r="B3603" s="11">
        <f t="shared" si="686"/>
        <v>44711.624999991291</v>
      </c>
      <c r="C3603" s="1">
        <f t="shared" si="677"/>
        <v>5</v>
      </c>
      <c r="D3603" s="1">
        <f t="shared" si="678"/>
        <v>1</v>
      </c>
      <c r="E3603" s="12">
        <f t="shared" si="679"/>
        <v>16</v>
      </c>
      <c r="F3603" s="124" t="str">
        <f t="shared" si="680"/>
        <v>0</v>
      </c>
      <c r="G3603" s="1">
        <f ca="1">(OFFSET(O3603,0,MATCH(Customer!$J$6,'CDH &amp; HDH'!$P$11:$X$11,0)))</f>
        <v>69</v>
      </c>
      <c r="H3603" s="1" t="str">
        <f t="shared" si="681"/>
        <v>Cooling</v>
      </c>
      <c r="I3603" s="1">
        <f ca="1">OFFSET(IF($H3603="Cooling",Customer!$C$25,Customer!$C$52),E3603,D3603)</f>
        <v>72</v>
      </c>
      <c r="J3603" s="1">
        <f ca="1">OFFSET(IF($H3603="Cooling",Customer!$L$25,Customer!$L$52),$E3603,$D3603)</f>
        <v>77</v>
      </c>
      <c r="K3603" s="16">
        <f t="shared" ca="1" si="675"/>
        <v>0</v>
      </c>
      <c r="L3603" s="16">
        <f t="shared" ca="1" si="676"/>
        <v>0</v>
      </c>
      <c r="M3603" s="17">
        <f t="shared" si="682"/>
        <v>0</v>
      </c>
      <c r="N3603" s="17">
        <f t="shared" si="683"/>
        <v>0</v>
      </c>
      <c r="O3603" s="4"/>
      <c r="P3603" s="4">
        <v>92</v>
      </c>
      <c r="Q3603" s="4">
        <v>86</v>
      </c>
      <c r="R3603" s="4">
        <v>70</v>
      </c>
      <c r="S3603" s="4">
        <v>78</v>
      </c>
      <c r="T3603" s="4">
        <v>69</v>
      </c>
      <c r="U3603" s="4">
        <v>68</v>
      </c>
      <c r="V3603" s="13">
        <v>69</v>
      </c>
      <c r="W3603" s="4">
        <v>91</v>
      </c>
      <c r="X3603" s="4">
        <v>90</v>
      </c>
      <c r="Y3603">
        <f t="shared" ca="1" si="684"/>
        <v>0</v>
      </c>
      <c r="Z3603">
        <f t="shared" ca="1" si="685"/>
        <v>0</v>
      </c>
    </row>
    <row r="3604" spans="2:26" x14ac:dyDescent="0.25">
      <c r="B3604" s="11">
        <f t="shared" si="686"/>
        <v>44711.666666657955</v>
      </c>
      <c r="C3604" s="1">
        <f t="shared" si="677"/>
        <v>5</v>
      </c>
      <c r="D3604" s="1">
        <f t="shared" si="678"/>
        <v>1</v>
      </c>
      <c r="E3604" s="12">
        <f t="shared" si="679"/>
        <v>17</v>
      </c>
      <c r="F3604" s="124" t="str">
        <f t="shared" si="680"/>
        <v>0</v>
      </c>
      <c r="G3604" s="1">
        <f ca="1">(OFFSET(O3604,0,MATCH(Customer!$J$6,'CDH &amp; HDH'!$P$11:$X$11,0)))</f>
        <v>65</v>
      </c>
      <c r="H3604" s="1" t="str">
        <f t="shared" si="681"/>
        <v>Cooling</v>
      </c>
      <c r="I3604" s="1">
        <f ca="1">OFFSET(IF($H3604="Cooling",Customer!$C$25,Customer!$C$52),E3604,D3604)</f>
        <v>72</v>
      </c>
      <c r="J3604" s="1">
        <f ca="1">OFFSET(IF($H3604="Cooling",Customer!$L$25,Customer!$L$52),$E3604,$D3604)</f>
        <v>77</v>
      </c>
      <c r="K3604" s="16">
        <f t="shared" ca="1" si="675"/>
        <v>0</v>
      </c>
      <c r="L3604" s="16">
        <f t="shared" ca="1" si="676"/>
        <v>0</v>
      </c>
      <c r="M3604" s="17">
        <f t="shared" si="682"/>
        <v>0</v>
      </c>
      <c r="N3604" s="17">
        <f t="shared" si="683"/>
        <v>0</v>
      </c>
      <c r="O3604" s="4"/>
      <c r="P3604" s="4">
        <v>92</v>
      </c>
      <c r="Q3604" s="4">
        <v>84</v>
      </c>
      <c r="R3604" s="4">
        <v>69</v>
      </c>
      <c r="S3604" s="4">
        <v>77</v>
      </c>
      <c r="T3604" s="4">
        <v>68</v>
      </c>
      <c r="U3604" s="4">
        <v>68</v>
      </c>
      <c r="V3604" s="13">
        <v>65</v>
      </c>
      <c r="W3604" s="4">
        <v>88</v>
      </c>
      <c r="X3604" s="4">
        <v>87</v>
      </c>
      <c r="Y3604">
        <f t="shared" ca="1" si="684"/>
        <v>0</v>
      </c>
      <c r="Z3604">
        <f t="shared" ca="1" si="685"/>
        <v>0</v>
      </c>
    </row>
    <row r="3605" spans="2:26" x14ac:dyDescent="0.25">
      <c r="B3605" s="11">
        <f t="shared" si="686"/>
        <v>44711.708333324619</v>
      </c>
      <c r="C3605" s="1">
        <f t="shared" si="677"/>
        <v>5</v>
      </c>
      <c r="D3605" s="1">
        <f t="shared" si="678"/>
        <v>1</v>
      </c>
      <c r="E3605" s="12">
        <f t="shared" si="679"/>
        <v>18</v>
      </c>
      <c r="F3605" s="124" t="str">
        <f t="shared" si="680"/>
        <v>0</v>
      </c>
      <c r="G3605" s="1">
        <f ca="1">(OFFSET(O3605,0,MATCH(Customer!$J$6,'CDH &amp; HDH'!$P$11:$X$11,0)))</f>
        <v>64</v>
      </c>
      <c r="H3605" s="1" t="str">
        <f t="shared" si="681"/>
        <v>Cooling</v>
      </c>
      <c r="I3605" s="1">
        <f ca="1">OFFSET(IF($H3605="Cooling",Customer!$C$25,Customer!$C$52),E3605,D3605)</f>
        <v>72</v>
      </c>
      <c r="J3605" s="1">
        <f ca="1">OFFSET(IF($H3605="Cooling",Customer!$L$25,Customer!$L$52),$E3605,$D3605)</f>
        <v>77</v>
      </c>
      <c r="K3605" s="16">
        <f t="shared" ca="1" si="675"/>
        <v>0</v>
      </c>
      <c r="L3605" s="16">
        <f t="shared" ca="1" si="676"/>
        <v>0</v>
      </c>
      <c r="M3605" s="17">
        <f t="shared" si="682"/>
        <v>0</v>
      </c>
      <c r="N3605" s="17">
        <f t="shared" si="683"/>
        <v>0</v>
      </c>
      <c r="O3605" s="4"/>
      <c r="P3605" s="4">
        <v>89</v>
      </c>
      <c r="Q3605" s="4">
        <v>81</v>
      </c>
      <c r="R3605" s="4">
        <v>67</v>
      </c>
      <c r="S3605" s="4">
        <v>76</v>
      </c>
      <c r="T3605" s="4">
        <v>67</v>
      </c>
      <c r="U3605" s="4">
        <v>67</v>
      </c>
      <c r="V3605" s="13">
        <v>64</v>
      </c>
      <c r="W3605" s="4">
        <v>87</v>
      </c>
      <c r="X3605" s="4">
        <v>87</v>
      </c>
      <c r="Y3605">
        <f t="shared" ca="1" si="684"/>
        <v>0</v>
      </c>
      <c r="Z3605">
        <f t="shared" ca="1" si="685"/>
        <v>0</v>
      </c>
    </row>
    <row r="3606" spans="2:26" x14ac:dyDescent="0.25">
      <c r="B3606" s="11">
        <f t="shared" si="686"/>
        <v>44711.749999991283</v>
      </c>
      <c r="C3606" s="1">
        <f t="shared" si="677"/>
        <v>5</v>
      </c>
      <c r="D3606" s="1">
        <f t="shared" si="678"/>
        <v>1</v>
      </c>
      <c r="E3606" s="12">
        <f t="shared" si="679"/>
        <v>19</v>
      </c>
      <c r="F3606" s="124" t="str">
        <f t="shared" si="680"/>
        <v>0</v>
      </c>
      <c r="G3606" s="1">
        <f ca="1">(OFFSET(O3606,0,MATCH(Customer!$J$6,'CDH &amp; HDH'!$P$11:$X$11,0)))</f>
        <v>63</v>
      </c>
      <c r="H3606" s="1" t="str">
        <f t="shared" si="681"/>
        <v>Cooling</v>
      </c>
      <c r="I3606" s="1">
        <f ca="1">OFFSET(IF($H3606="Cooling",Customer!$C$25,Customer!$C$52),E3606,D3606)</f>
        <v>78</v>
      </c>
      <c r="J3606" s="1">
        <f ca="1">OFFSET(IF($H3606="Cooling",Customer!$L$25,Customer!$L$52),$E3606,$D3606)</f>
        <v>80</v>
      </c>
      <c r="K3606" s="16">
        <f t="shared" ca="1" si="675"/>
        <v>0</v>
      </c>
      <c r="L3606" s="16">
        <f t="shared" ca="1" si="676"/>
        <v>0</v>
      </c>
      <c r="M3606" s="17">
        <f t="shared" si="682"/>
        <v>0</v>
      </c>
      <c r="N3606" s="17">
        <f t="shared" si="683"/>
        <v>0</v>
      </c>
      <c r="O3606" s="4"/>
      <c r="P3606" s="4">
        <v>86</v>
      </c>
      <c r="Q3606" s="4">
        <v>78</v>
      </c>
      <c r="R3606" s="4">
        <v>66</v>
      </c>
      <c r="S3606" s="4">
        <v>75</v>
      </c>
      <c r="T3606" s="4">
        <v>66</v>
      </c>
      <c r="U3606" s="4">
        <v>66</v>
      </c>
      <c r="V3606" s="13">
        <v>63</v>
      </c>
      <c r="W3606" s="4">
        <v>84</v>
      </c>
      <c r="X3606" s="4">
        <v>81</v>
      </c>
      <c r="Y3606">
        <f t="shared" ca="1" si="684"/>
        <v>0</v>
      </c>
      <c r="Z3606">
        <f t="shared" ca="1" si="685"/>
        <v>0</v>
      </c>
    </row>
    <row r="3607" spans="2:26" x14ac:dyDescent="0.25">
      <c r="B3607" s="11">
        <f t="shared" si="686"/>
        <v>44711.791666657948</v>
      </c>
      <c r="C3607" s="1">
        <f t="shared" si="677"/>
        <v>5</v>
      </c>
      <c r="D3607" s="1">
        <f t="shared" si="678"/>
        <v>1</v>
      </c>
      <c r="E3607" s="12">
        <f t="shared" si="679"/>
        <v>20</v>
      </c>
      <c r="F3607" s="124" t="str">
        <f t="shared" si="680"/>
        <v>0</v>
      </c>
      <c r="G3607" s="1">
        <f ca="1">(OFFSET(O3607,0,MATCH(Customer!$J$6,'CDH &amp; HDH'!$P$11:$X$11,0)))</f>
        <v>62</v>
      </c>
      <c r="H3607" s="1" t="str">
        <f t="shared" si="681"/>
        <v>Cooling</v>
      </c>
      <c r="I3607" s="1">
        <f ca="1">OFFSET(IF($H3607="Cooling",Customer!$C$25,Customer!$C$52),E3607,D3607)</f>
        <v>78</v>
      </c>
      <c r="J3607" s="1">
        <f ca="1">OFFSET(IF($H3607="Cooling",Customer!$L$25,Customer!$L$52),$E3607,$D3607)</f>
        <v>80</v>
      </c>
      <c r="K3607" s="16">
        <f t="shared" ca="1" si="675"/>
        <v>0</v>
      </c>
      <c r="L3607" s="16">
        <f t="shared" ca="1" si="676"/>
        <v>0</v>
      </c>
      <c r="M3607" s="17">
        <f t="shared" si="682"/>
        <v>0</v>
      </c>
      <c r="N3607" s="17">
        <f t="shared" si="683"/>
        <v>0</v>
      </c>
      <c r="O3607" s="4"/>
      <c r="P3607" s="4">
        <v>82</v>
      </c>
      <c r="Q3607" s="4">
        <v>73</v>
      </c>
      <c r="R3607" s="4">
        <v>65</v>
      </c>
      <c r="S3607" s="4">
        <v>73</v>
      </c>
      <c r="T3607" s="4">
        <v>65</v>
      </c>
      <c r="U3607" s="4">
        <v>64</v>
      </c>
      <c r="V3607" s="13">
        <v>62</v>
      </c>
      <c r="W3607" s="4">
        <v>81</v>
      </c>
      <c r="X3607" s="4">
        <v>71</v>
      </c>
      <c r="Y3607">
        <f t="shared" ca="1" si="684"/>
        <v>0</v>
      </c>
      <c r="Z3607">
        <f t="shared" ca="1" si="685"/>
        <v>0</v>
      </c>
    </row>
    <row r="3608" spans="2:26" x14ac:dyDescent="0.25">
      <c r="B3608" s="11">
        <f t="shared" si="686"/>
        <v>44711.833333324612</v>
      </c>
      <c r="C3608" s="1">
        <f t="shared" si="677"/>
        <v>5</v>
      </c>
      <c r="D3608" s="1">
        <f t="shared" si="678"/>
        <v>1</v>
      </c>
      <c r="E3608" s="12">
        <f t="shared" si="679"/>
        <v>21</v>
      </c>
      <c r="F3608" s="124" t="str">
        <f t="shared" si="680"/>
        <v>0</v>
      </c>
      <c r="G3608" s="1">
        <f ca="1">(OFFSET(O3608,0,MATCH(Customer!$J$6,'CDH &amp; HDH'!$P$11:$X$11,0)))</f>
        <v>59</v>
      </c>
      <c r="H3608" s="1" t="str">
        <f t="shared" si="681"/>
        <v>Cooling</v>
      </c>
      <c r="I3608" s="1">
        <f ca="1">OFFSET(IF($H3608="Cooling",Customer!$C$25,Customer!$C$52),E3608,D3608)</f>
        <v>78</v>
      </c>
      <c r="J3608" s="1">
        <f ca="1">OFFSET(IF($H3608="Cooling",Customer!$L$25,Customer!$L$52),$E3608,$D3608)</f>
        <v>80</v>
      </c>
      <c r="K3608" s="16">
        <f t="shared" ca="1" si="675"/>
        <v>0</v>
      </c>
      <c r="L3608" s="16">
        <f t="shared" ca="1" si="676"/>
        <v>0</v>
      </c>
      <c r="M3608" s="17">
        <f t="shared" si="682"/>
        <v>0</v>
      </c>
      <c r="N3608" s="17">
        <f t="shared" si="683"/>
        <v>0</v>
      </c>
      <c r="O3608" s="4"/>
      <c r="P3608" s="4">
        <v>81</v>
      </c>
      <c r="Q3608" s="4">
        <v>72</v>
      </c>
      <c r="R3608" s="4">
        <v>64</v>
      </c>
      <c r="S3608" s="4">
        <v>72</v>
      </c>
      <c r="T3608" s="4">
        <v>64</v>
      </c>
      <c r="U3608" s="4">
        <v>62</v>
      </c>
      <c r="V3608" s="13">
        <v>59</v>
      </c>
      <c r="W3608" s="4">
        <v>79</v>
      </c>
      <c r="X3608" s="4">
        <v>70</v>
      </c>
      <c r="Y3608">
        <f t="shared" ca="1" si="684"/>
        <v>0</v>
      </c>
      <c r="Z3608">
        <f t="shared" ca="1" si="685"/>
        <v>0</v>
      </c>
    </row>
    <row r="3609" spans="2:26" x14ac:dyDescent="0.25">
      <c r="B3609" s="11">
        <f t="shared" si="686"/>
        <v>44711.874999991276</v>
      </c>
      <c r="C3609" s="1">
        <f t="shared" si="677"/>
        <v>5</v>
      </c>
      <c r="D3609" s="1">
        <f t="shared" si="678"/>
        <v>1</v>
      </c>
      <c r="E3609" s="12">
        <f t="shared" si="679"/>
        <v>22</v>
      </c>
      <c r="F3609" s="124" t="str">
        <f t="shared" si="680"/>
        <v>0</v>
      </c>
      <c r="G3609" s="1">
        <f ca="1">(OFFSET(O3609,0,MATCH(Customer!$J$6,'CDH &amp; HDH'!$P$11:$X$11,0)))</f>
        <v>59</v>
      </c>
      <c r="H3609" s="1" t="str">
        <f t="shared" si="681"/>
        <v>Cooling</v>
      </c>
      <c r="I3609" s="1">
        <f ca="1">OFFSET(IF($H3609="Cooling",Customer!$C$25,Customer!$C$52),E3609,D3609)</f>
        <v>78</v>
      </c>
      <c r="J3609" s="1">
        <f ca="1">OFFSET(IF($H3609="Cooling",Customer!$L$25,Customer!$L$52),$E3609,$D3609)</f>
        <v>80</v>
      </c>
      <c r="K3609" s="16">
        <f t="shared" ca="1" si="675"/>
        <v>0</v>
      </c>
      <c r="L3609" s="16">
        <f t="shared" ca="1" si="676"/>
        <v>0</v>
      </c>
      <c r="M3609" s="17">
        <f t="shared" si="682"/>
        <v>0</v>
      </c>
      <c r="N3609" s="17">
        <f t="shared" si="683"/>
        <v>0</v>
      </c>
      <c r="O3609" s="4"/>
      <c r="P3609" s="4">
        <v>79</v>
      </c>
      <c r="Q3609" s="4">
        <v>71</v>
      </c>
      <c r="R3609" s="4">
        <v>63</v>
      </c>
      <c r="S3609" s="4">
        <v>71</v>
      </c>
      <c r="T3609" s="4">
        <v>64</v>
      </c>
      <c r="U3609" s="4">
        <v>60</v>
      </c>
      <c r="V3609" s="13">
        <v>59</v>
      </c>
      <c r="W3609" s="4">
        <v>78</v>
      </c>
      <c r="X3609" s="4">
        <v>66</v>
      </c>
      <c r="Y3609">
        <f t="shared" ca="1" si="684"/>
        <v>0</v>
      </c>
      <c r="Z3609">
        <f t="shared" ca="1" si="685"/>
        <v>0</v>
      </c>
    </row>
    <row r="3610" spans="2:26" x14ac:dyDescent="0.25">
      <c r="B3610" s="11">
        <f t="shared" si="686"/>
        <v>44711.91666665794</v>
      </c>
      <c r="C3610" s="1">
        <f t="shared" si="677"/>
        <v>5</v>
      </c>
      <c r="D3610" s="1">
        <f t="shared" si="678"/>
        <v>1</v>
      </c>
      <c r="E3610" s="12">
        <f t="shared" si="679"/>
        <v>23</v>
      </c>
      <c r="F3610" s="124" t="str">
        <f t="shared" si="680"/>
        <v>0</v>
      </c>
      <c r="G3610" s="1">
        <f ca="1">(OFFSET(O3610,0,MATCH(Customer!$J$6,'CDH &amp; HDH'!$P$11:$X$11,0)))</f>
        <v>57</v>
      </c>
      <c r="H3610" s="1" t="str">
        <f t="shared" si="681"/>
        <v>Cooling</v>
      </c>
      <c r="I3610" s="1">
        <f ca="1">OFFSET(IF($H3610="Cooling",Customer!$C$25,Customer!$C$52),E3610,D3610)</f>
        <v>78</v>
      </c>
      <c r="J3610" s="1">
        <f ca="1">OFFSET(IF($H3610="Cooling",Customer!$L$25,Customer!$L$52),$E3610,$D3610)</f>
        <v>80</v>
      </c>
      <c r="K3610" s="16">
        <f t="shared" ca="1" si="675"/>
        <v>0</v>
      </c>
      <c r="L3610" s="16">
        <f t="shared" ca="1" si="676"/>
        <v>0</v>
      </c>
      <c r="M3610" s="17">
        <f t="shared" si="682"/>
        <v>0</v>
      </c>
      <c r="N3610" s="17">
        <f t="shared" si="683"/>
        <v>0</v>
      </c>
      <c r="O3610" s="4"/>
      <c r="P3610" s="4">
        <v>78</v>
      </c>
      <c r="Q3610" s="4">
        <v>70</v>
      </c>
      <c r="R3610" s="4">
        <v>62</v>
      </c>
      <c r="S3610" s="4">
        <v>70</v>
      </c>
      <c r="T3610" s="4">
        <v>63</v>
      </c>
      <c r="U3610" s="4">
        <v>58</v>
      </c>
      <c r="V3610" s="13">
        <v>57</v>
      </c>
      <c r="W3610" s="4">
        <v>75</v>
      </c>
      <c r="X3610" s="4">
        <v>64</v>
      </c>
      <c r="Y3610">
        <f t="shared" ca="1" si="684"/>
        <v>0</v>
      </c>
      <c r="Z3610">
        <f t="shared" ca="1" si="685"/>
        <v>0</v>
      </c>
    </row>
    <row r="3611" spans="2:26" x14ac:dyDescent="0.25">
      <c r="B3611" s="11">
        <f t="shared" si="686"/>
        <v>44711.958333324605</v>
      </c>
      <c r="C3611" s="1">
        <f t="shared" si="677"/>
        <v>5</v>
      </c>
      <c r="D3611" s="1">
        <f t="shared" si="678"/>
        <v>1</v>
      </c>
      <c r="E3611" s="12">
        <f t="shared" si="679"/>
        <v>24</v>
      </c>
      <c r="F3611" s="124" t="str">
        <f t="shared" si="680"/>
        <v>0</v>
      </c>
      <c r="G3611" s="1">
        <f ca="1">(OFFSET(O3611,0,MATCH(Customer!$J$6,'CDH &amp; HDH'!$P$11:$X$11,0)))</f>
        <v>58</v>
      </c>
      <c r="H3611" s="1" t="str">
        <f t="shared" si="681"/>
        <v>Cooling</v>
      </c>
      <c r="I3611" s="1">
        <f ca="1">OFFSET(IF($H3611="Cooling",Customer!$C$25,Customer!$C$52),E3611,D3611)</f>
        <v>78</v>
      </c>
      <c r="J3611" s="1">
        <f ca="1">OFFSET(IF($H3611="Cooling",Customer!$L$25,Customer!$L$52),$E3611,$D3611)</f>
        <v>80</v>
      </c>
      <c r="K3611" s="16">
        <f t="shared" ca="1" si="675"/>
        <v>0</v>
      </c>
      <c r="L3611" s="16">
        <f t="shared" ca="1" si="676"/>
        <v>0</v>
      </c>
      <c r="M3611" s="17">
        <f t="shared" si="682"/>
        <v>0</v>
      </c>
      <c r="N3611" s="17">
        <f t="shared" si="683"/>
        <v>0</v>
      </c>
      <c r="O3611" s="4"/>
      <c r="P3611" s="4">
        <v>75</v>
      </c>
      <c r="Q3611" s="4">
        <v>68</v>
      </c>
      <c r="R3611" s="4">
        <v>61</v>
      </c>
      <c r="S3611" s="4">
        <v>69</v>
      </c>
      <c r="T3611" s="4">
        <v>62</v>
      </c>
      <c r="U3611" s="4">
        <v>57</v>
      </c>
      <c r="V3611" s="13">
        <v>58</v>
      </c>
      <c r="W3611" s="4">
        <v>73</v>
      </c>
      <c r="X3611" s="4">
        <v>62</v>
      </c>
      <c r="Y3611">
        <f t="shared" ca="1" si="684"/>
        <v>0</v>
      </c>
      <c r="Z3611">
        <f t="shared" ca="1" si="685"/>
        <v>0</v>
      </c>
    </row>
    <row r="3612" spans="2:26" x14ac:dyDescent="0.25">
      <c r="B3612" s="11">
        <f t="shared" si="686"/>
        <v>44711.999999991269</v>
      </c>
      <c r="C3612" s="1">
        <f t="shared" si="677"/>
        <v>5</v>
      </c>
      <c r="D3612" s="1">
        <f t="shared" si="678"/>
        <v>2</v>
      </c>
      <c r="E3612" s="12">
        <f t="shared" si="679"/>
        <v>1</v>
      </c>
      <c r="F3612" s="124" t="str">
        <f t="shared" si="680"/>
        <v>0</v>
      </c>
      <c r="G3612" s="1">
        <f ca="1">(OFFSET(O3612,0,MATCH(Customer!$J$6,'CDH &amp; HDH'!$P$11:$X$11,0)))</f>
        <v>57</v>
      </c>
      <c r="H3612" s="1" t="str">
        <f t="shared" si="681"/>
        <v>Cooling</v>
      </c>
      <c r="I3612" s="1">
        <f ca="1">OFFSET(IF($H3612="Cooling",Customer!$C$25,Customer!$C$52),E3612,D3612)</f>
        <v>78</v>
      </c>
      <c r="J3612" s="1">
        <f ca="1">OFFSET(IF($H3612="Cooling",Customer!$L$25,Customer!$L$52),$E3612,$D3612)</f>
        <v>80</v>
      </c>
      <c r="K3612" s="16">
        <f t="shared" ca="1" si="675"/>
        <v>0</v>
      </c>
      <c r="L3612" s="16">
        <f t="shared" ca="1" si="676"/>
        <v>0</v>
      </c>
      <c r="M3612" s="17">
        <f t="shared" si="682"/>
        <v>0</v>
      </c>
      <c r="N3612" s="17">
        <f t="shared" si="683"/>
        <v>0</v>
      </c>
      <c r="O3612" s="4"/>
      <c r="P3612" s="4">
        <v>75</v>
      </c>
      <c r="Q3612" s="4">
        <v>67</v>
      </c>
      <c r="R3612" s="4">
        <v>60</v>
      </c>
      <c r="S3612" s="4">
        <v>68</v>
      </c>
      <c r="T3612" s="4">
        <v>62</v>
      </c>
      <c r="U3612" s="4">
        <v>56</v>
      </c>
      <c r="V3612" s="13">
        <v>57</v>
      </c>
      <c r="W3612" s="4">
        <v>71</v>
      </c>
      <c r="X3612" s="4">
        <v>60</v>
      </c>
      <c r="Y3612">
        <f t="shared" ca="1" si="684"/>
        <v>0</v>
      </c>
      <c r="Z3612">
        <f t="shared" ca="1" si="685"/>
        <v>0</v>
      </c>
    </row>
    <row r="3613" spans="2:26" x14ac:dyDescent="0.25">
      <c r="B3613" s="11">
        <f t="shared" si="686"/>
        <v>44712.041666657933</v>
      </c>
      <c r="C3613" s="1">
        <f t="shared" si="677"/>
        <v>5</v>
      </c>
      <c r="D3613" s="1">
        <f t="shared" si="678"/>
        <v>2</v>
      </c>
      <c r="E3613" s="12">
        <f t="shared" si="679"/>
        <v>2</v>
      </c>
      <c r="F3613" s="124" t="str">
        <f t="shared" si="680"/>
        <v>0</v>
      </c>
      <c r="G3613" s="1">
        <f ca="1">(OFFSET(O3613,0,MATCH(Customer!$J$6,'CDH &amp; HDH'!$P$11:$X$11,0)))</f>
        <v>56</v>
      </c>
      <c r="H3613" s="1" t="str">
        <f t="shared" si="681"/>
        <v>Cooling</v>
      </c>
      <c r="I3613" s="1">
        <f ca="1">OFFSET(IF($H3613="Cooling",Customer!$C$25,Customer!$C$52),E3613,D3613)</f>
        <v>78</v>
      </c>
      <c r="J3613" s="1">
        <f ca="1">OFFSET(IF($H3613="Cooling",Customer!$L$25,Customer!$L$52),$E3613,$D3613)</f>
        <v>80</v>
      </c>
      <c r="K3613" s="16">
        <f t="shared" ca="1" si="675"/>
        <v>0</v>
      </c>
      <c r="L3613" s="16">
        <f t="shared" ca="1" si="676"/>
        <v>0</v>
      </c>
      <c r="M3613" s="17">
        <f t="shared" si="682"/>
        <v>0</v>
      </c>
      <c r="N3613" s="17">
        <f t="shared" si="683"/>
        <v>0</v>
      </c>
      <c r="O3613" s="4"/>
      <c r="P3613" s="4">
        <v>75</v>
      </c>
      <c r="Q3613" s="4">
        <v>65</v>
      </c>
      <c r="R3613" s="4">
        <v>60</v>
      </c>
      <c r="S3613" s="4">
        <v>68</v>
      </c>
      <c r="T3613" s="4">
        <v>59</v>
      </c>
      <c r="U3613" s="4">
        <v>55</v>
      </c>
      <c r="V3613" s="13">
        <v>56</v>
      </c>
      <c r="W3613" s="4">
        <v>70</v>
      </c>
      <c r="X3613" s="4">
        <v>58</v>
      </c>
      <c r="Y3613">
        <f t="shared" ca="1" si="684"/>
        <v>0</v>
      </c>
      <c r="Z3613">
        <f t="shared" ca="1" si="685"/>
        <v>0</v>
      </c>
    </row>
    <row r="3614" spans="2:26" x14ac:dyDescent="0.25">
      <c r="B3614" s="11">
        <f t="shared" si="686"/>
        <v>44712.083333324597</v>
      </c>
      <c r="C3614" s="1">
        <f t="shared" si="677"/>
        <v>5</v>
      </c>
      <c r="D3614" s="1">
        <f t="shared" si="678"/>
        <v>2</v>
      </c>
      <c r="E3614" s="12">
        <f t="shared" si="679"/>
        <v>3</v>
      </c>
      <c r="F3614" s="124" t="str">
        <f t="shared" si="680"/>
        <v>0</v>
      </c>
      <c r="G3614" s="1">
        <f ca="1">(OFFSET(O3614,0,MATCH(Customer!$J$6,'CDH &amp; HDH'!$P$11:$X$11,0)))</f>
        <v>57</v>
      </c>
      <c r="H3614" s="1" t="str">
        <f t="shared" si="681"/>
        <v>Cooling</v>
      </c>
      <c r="I3614" s="1">
        <f ca="1">OFFSET(IF($H3614="Cooling",Customer!$C$25,Customer!$C$52),E3614,D3614)</f>
        <v>78</v>
      </c>
      <c r="J3614" s="1">
        <f ca="1">OFFSET(IF($H3614="Cooling",Customer!$L$25,Customer!$L$52),$E3614,$D3614)</f>
        <v>80</v>
      </c>
      <c r="K3614" s="16">
        <f t="shared" ca="1" si="675"/>
        <v>0</v>
      </c>
      <c r="L3614" s="16">
        <f t="shared" ca="1" si="676"/>
        <v>0</v>
      </c>
      <c r="M3614" s="17">
        <f t="shared" si="682"/>
        <v>0</v>
      </c>
      <c r="N3614" s="17">
        <f t="shared" si="683"/>
        <v>0</v>
      </c>
      <c r="O3614" s="4"/>
      <c r="P3614" s="4">
        <v>72</v>
      </c>
      <c r="Q3614" s="4">
        <v>63</v>
      </c>
      <c r="R3614" s="4">
        <v>60</v>
      </c>
      <c r="S3614" s="4">
        <v>67</v>
      </c>
      <c r="T3614" s="4">
        <v>58</v>
      </c>
      <c r="U3614" s="4">
        <v>53</v>
      </c>
      <c r="V3614" s="13">
        <v>57</v>
      </c>
      <c r="W3614" s="4">
        <v>68</v>
      </c>
      <c r="X3614" s="4">
        <v>59</v>
      </c>
      <c r="Y3614">
        <f t="shared" ca="1" si="684"/>
        <v>0</v>
      </c>
      <c r="Z3614">
        <f t="shared" ca="1" si="685"/>
        <v>0</v>
      </c>
    </row>
    <row r="3615" spans="2:26" x14ac:dyDescent="0.25">
      <c r="B3615" s="11">
        <f t="shared" si="686"/>
        <v>44712.124999991262</v>
      </c>
      <c r="C3615" s="1">
        <f t="shared" si="677"/>
        <v>5</v>
      </c>
      <c r="D3615" s="1">
        <f t="shared" si="678"/>
        <v>2</v>
      </c>
      <c r="E3615" s="12">
        <f t="shared" si="679"/>
        <v>4</v>
      </c>
      <c r="F3615" s="124" t="str">
        <f t="shared" si="680"/>
        <v>0</v>
      </c>
      <c r="G3615" s="1">
        <f ca="1">(OFFSET(O3615,0,MATCH(Customer!$J$6,'CDH &amp; HDH'!$P$11:$X$11,0)))</f>
        <v>56</v>
      </c>
      <c r="H3615" s="1" t="str">
        <f t="shared" si="681"/>
        <v>Cooling</v>
      </c>
      <c r="I3615" s="1">
        <f ca="1">OFFSET(IF($H3615="Cooling",Customer!$C$25,Customer!$C$52),E3615,D3615)</f>
        <v>78</v>
      </c>
      <c r="J3615" s="1">
        <f ca="1">OFFSET(IF($H3615="Cooling",Customer!$L$25,Customer!$L$52),$E3615,$D3615)</f>
        <v>80</v>
      </c>
      <c r="K3615" s="16">
        <f t="shared" ca="1" si="675"/>
        <v>0</v>
      </c>
      <c r="L3615" s="16">
        <f t="shared" ca="1" si="676"/>
        <v>0</v>
      </c>
      <c r="M3615" s="17">
        <f t="shared" si="682"/>
        <v>0</v>
      </c>
      <c r="N3615" s="17">
        <f t="shared" si="683"/>
        <v>0</v>
      </c>
      <c r="O3615" s="4"/>
      <c r="P3615" s="4">
        <v>71</v>
      </c>
      <c r="Q3615" s="4">
        <v>64</v>
      </c>
      <c r="R3615" s="4">
        <v>60</v>
      </c>
      <c r="S3615" s="4">
        <v>66</v>
      </c>
      <c r="T3615" s="4">
        <v>58</v>
      </c>
      <c r="U3615" s="4">
        <v>52</v>
      </c>
      <c r="V3615" s="13">
        <v>56</v>
      </c>
      <c r="W3615" s="4">
        <v>66</v>
      </c>
      <c r="X3615" s="4">
        <v>57</v>
      </c>
      <c r="Y3615">
        <f t="shared" ca="1" si="684"/>
        <v>0</v>
      </c>
      <c r="Z3615">
        <f t="shared" ca="1" si="685"/>
        <v>0</v>
      </c>
    </row>
    <row r="3616" spans="2:26" x14ac:dyDescent="0.25">
      <c r="B3616" s="11">
        <f t="shared" si="686"/>
        <v>44712.166666657926</v>
      </c>
      <c r="C3616" s="1">
        <f t="shared" si="677"/>
        <v>5</v>
      </c>
      <c r="D3616" s="1">
        <f t="shared" si="678"/>
        <v>2</v>
      </c>
      <c r="E3616" s="12">
        <f t="shared" si="679"/>
        <v>5</v>
      </c>
      <c r="F3616" s="124" t="str">
        <f t="shared" si="680"/>
        <v>0</v>
      </c>
      <c r="G3616" s="1">
        <f ca="1">(OFFSET(O3616,0,MATCH(Customer!$J$6,'CDH &amp; HDH'!$P$11:$X$11,0)))</f>
        <v>54</v>
      </c>
      <c r="H3616" s="1" t="str">
        <f t="shared" si="681"/>
        <v>Cooling</v>
      </c>
      <c r="I3616" s="1">
        <f ca="1">OFFSET(IF($H3616="Cooling",Customer!$C$25,Customer!$C$52),E3616,D3616)</f>
        <v>78</v>
      </c>
      <c r="J3616" s="1">
        <f ca="1">OFFSET(IF($H3616="Cooling",Customer!$L$25,Customer!$L$52),$E3616,$D3616)</f>
        <v>80</v>
      </c>
      <c r="K3616" s="16">
        <f t="shared" ca="1" si="675"/>
        <v>0</v>
      </c>
      <c r="L3616" s="16">
        <f t="shared" ca="1" si="676"/>
        <v>0</v>
      </c>
      <c r="M3616" s="17">
        <f t="shared" si="682"/>
        <v>0</v>
      </c>
      <c r="N3616" s="17">
        <f t="shared" si="683"/>
        <v>0</v>
      </c>
      <c r="O3616" s="4"/>
      <c r="P3616" s="4">
        <v>69</v>
      </c>
      <c r="Q3616" s="4">
        <v>64</v>
      </c>
      <c r="R3616" s="4">
        <v>61</v>
      </c>
      <c r="S3616" s="4">
        <v>65</v>
      </c>
      <c r="T3616" s="4">
        <v>58</v>
      </c>
      <c r="U3616" s="4">
        <v>52</v>
      </c>
      <c r="V3616" s="13">
        <v>54</v>
      </c>
      <c r="W3616" s="4">
        <v>67</v>
      </c>
      <c r="X3616" s="4">
        <v>55</v>
      </c>
      <c r="Y3616">
        <f t="shared" ca="1" si="684"/>
        <v>0</v>
      </c>
      <c r="Z3616">
        <f t="shared" ca="1" si="685"/>
        <v>0</v>
      </c>
    </row>
    <row r="3617" spans="2:26" x14ac:dyDescent="0.25">
      <c r="B3617" s="11">
        <f t="shared" si="686"/>
        <v>44712.20833332459</v>
      </c>
      <c r="C3617" s="1">
        <f t="shared" si="677"/>
        <v>5</v>
      </c>
      <c r="D3617" s="1">
        <f t="shared" si="678"/>
        <v>2</v>
      </c>
      <c r="E3617" s="12">
        <f t="shared" si="679"/>
        <v>6</v>
      </c>
      <c r="F3617" s="124" t="str">
        <f t="shared" si="680"/>
        <v>0</v>
      </c>
      <c r="G3617" s="1">
        <f ca="1">(OFFSET(O3617,0,MATCH(Customer!$J$6,'CDH &amp; HDH'!$P$11:$X$11,0)))</f>
        <v>56</v>
      </c>
      <c r="H3617" s="1" t="str">
        <f t="shared" si="681"/>
        <v>Cooling</v>
      </c>
      <c r="I3617" s="1">
        <f ca="1">OFFSET(IF($H3617="Cooling",Customer!$C$25,Customer!$C$52),E3617,D3617)</f>
        <v>78</v>
      </c>
      <c r="J3617" s="1">
        <f ca="1">OFFSET(IF($H3617="Cooling",Customer!$L$25,Customer!$L$52),$E3617,$D3617)</f>
        <v>80</v>
      </c>
      <c r="K3617" s="16">
        <f t="shared" ca="1" si="675"/>
        <v>0</v>
      </c>
      <c r="L3617" s="16">
        <f t="shared" ca="1" si="676"/>
        <v>0</v>
      </c>
      <c r="M3617" s="17">
        <f t="shared" si="682"/>
        <v>0</v>
      </c>
      <c r="N3617" s="17">
        <f t="shared" si="683"/>
        <v>0</v>
      </c>
      <c r="O3617" s="4"/>
      <c r="P3617" s="4">
        <v>69</v>
      </c>
      <c r="Q3617" s="4">
        <v>64</v>
      </c>
      <c r="R3617" s="4">
        <v>61</v>
      </c>
      <c r="S3617" s="4">
        <v>66</v>
      </c>
      <c r="T3617" s="4">
        <v>59</v>
      </c>
      <c r="U3617" s="4">
        <v>50</v>
      </c>
      <c r="V3617" s="13">
        <v>56</v>
      </c>
      <c r="W3617" s="4">
        <v>67</v>
      </c>
      <c r="X3617" s="4">
        <v>58</v>
      </c>
      <c r="Y3617">
        <f t="shared" ca="1" si="684"/>
        <v>0</v>
      </c>
      <c r="Z3617">
        <f t="shared" ca="1" si="685"/>
        <v>0</v>
      </c>
    </row>
    <row r="3618" spans="2:26" x14ac:dyDescent="0.25">
      <c r="B3618" s="11">
        <f t="shared" si="686"/>
        <v>44712.249999991254</v>
      </c>
      <c r="C3618" s="1">
        <f t="shared" si="677"/>
        <v>5</v>
      </c>
      <c r="D3618" s="1">
        <f t="shared" si="678"/>
        <v>2</v>
      </c>
      <c r="E3618" s="12">
        <f t="shared" si="679"/>
        <v>7</v>
      </c>
      <c r="F3618" s="124" t="str">
        <f t="shared" si="680"/>
        <v>0</v>
      </c>
      <c r="G3618" s="1">
        <f ca="1">(OFFSET(O3618,0,MATCH(Customer!$J$6,'CDH &amp; HDH'!$P$11:$X$11,0)))</f>
        <v>59</v>
      </c>
      <c r="H3618" s="1" t="str">
        <f t="shared" si="681"/>
        <v>Cooling</v>
      </c>
      <c r="I3618" s="1">
        <f ca="1">OFFSET(IF($H3618="Cooling",Customer!$C$25,Customer!$C$52),E3618,D3618)</f>
        <v>78</v>
      </c>
      <c r="J3618" s="1">
        <f ca="1">OFFSET(IF($H3618="Cooling",Customer!$L$25,Customer!$L$52),$E3618,$D3618)</f>
        <v>80</v>
      </c>
      <c r="K3618" s="16">
        <f t="shared" ca="1" si="675"/>
        <v>0</v>
      </c>
      <c r="L3618" s="16">
        <f t="shared" ca="1" si="676"/>
        <v>0</v>
      </c>
      <c r="M3618" s="17">
        <f t="shared" si="682"/>
        <v>0</v>
      </c>
      <c r="N3618" s="17">
        <f t="shared" si="683"/>
        <v>0</v>
      </c>
      <c r="O3618" s="4"/>
      <c r="P3618" s="4">
        <v>74</v>
      </c>
      <c r="Q3618" s="4">
        <v>66</v>
      </c>
      <c r="R3618" s="4">
        <v>62</v>
      </c>
      <c r="S3618" s="4">
        <v>68</v>
      </c>
      <c r="T3618" s="4">
        <v>60</v>
      </c>
      <c r="U3618" s="4">
        <v>53</v>
      </c>
      <c r="V3618" s="13">
        <v>59</v>
      </c>
      <c r="W3618" s="4">
        <v>70</v>
      </c>
      <c r="X3618" s="4">
        <v>63</v>
      </c>
      <c r="Y3618">
        <f t="shared" ca="1" si="684"/>
        <v>0</v>
      </c>
      <c r="Z3618">
        <f t="shared" ca="1" si="685"/>
        <v>0</v>
      </c>
    </row>
    <row r="3619" spans="2:26" x14ac:dyDescent="0.25">
      <c r="B3619" s="11">
        <f t="shared" si="686"/>
        <v>44712.291666657919</v>
      </c>
      <c r="C3619" s="1">
        <f t="shared" si="677"/>
        <v>5</v>
      </c>
      <c r="D3619" s="1">
        <f t="shared" si="678"/>
        <v>2</v>
      </c>
      <c r="E3619" s="12">
        <f t="shared" si="679"/>
        <v>8</v>
      </c>
      <c r="F3619" s="124" t="str">
        <f t="shared" si="680"/>
        <v>0</v>
      </c>
      <c r="G3619" s="1">
        <f ca="1">(OFFSET(O3619,0,MATCH(Customer!$J$6,'CDH &amp; HDH'!$P$11:$X$11,0)))</f>
        <v>59</v>
      </c>
      <c r="H3619" s="1" t="str">
        <f t="shared" si="681"/>
        <v>Cooling</v>
      </c>
      <c r="I3619" s="1">
        <f ca="1">OFFSET(IF($H3619="Cooling",Customer!$C$25,Customer!$C$52),E3619,D3619)</f>
        <v>72</v>
      </c>
      <c r="J3619" s="1">
        <f ca="1">OFFSET(IF($H3619="Cooling",Customer!$L$25,Customer!$L$52),$E3619,$D3619)</f>
        <v>77</v>
      </c>
      <c r="K3619" s="16">
        <f t="shared" ca="1" si="675"/>
        <v>0</v>
      </c>
      <c r="L3619" s="16">
        <f t="shared" ca="1" si="676"/>
        <v>0</v>
      </c>
      <c r="M3619" s="17">
        <f t="shared" si="682"/>
        <v>0</v>
      </c>
      <c r="N3619" s="17">
        <f t="shared" si="683"/>
        <v>0</v>
      </c>
      <c r="O3619" s="4"/>
      <c r="P3619" s="4">
        <v>80</v>
      </c>
      <c r="Q3619" s="4">
        <v>70</v>
      </c>
      <c r="R3619" s="4">
        <v>63</v>
      </c>
      <c r="S3619" s="4">
        <v>72</v>
      </c>
      <c r="T3619" s="4">
        <v>61</v>
      </c>
      <c r="U3619" s="4">
        <v>56</v>
      </c>
      <c r="V3619" s="13">
        <v>59</v>
      </c>
      <c r="W3619" s="4">
        <v>73</v>
      </c>
      <c r="X3619" s="4">
        <v>73</v>
      </c>
      <c r="Y3619">
        <f t="shared" ca="1" si="684"/>
        <v>0</v>
      </c>
      <c r="Z3619">
        <f t="shared" ca="1" si="685"/>
        <v>0</v>
      </c>
    </row>
    <row r="3620" spans="2:26" x14ac:dyDescent="0.25">
      <c r="B3620" s="11">
        <f t="shared" si="686"/>
        <v>44712.333333324583</v>
      </c>
      <c r="C3620" s="1">
        <f t="shared" si="677"/>
        <v>5</v>
      </c>
      <c r="D3620" s="1">
        <f t="shared" si="678"/>
        <v>2</v>
      </c>
      <c r="E3620" s="12">
        <f t="shared" si="679"/>
        <v>9</v>
      </c>
      <c r="F3620" s="124" t="str">
        <f t="shared" si="680"/>
        <v>0</v>
      </c>
      <c r="G3620" s="1">
        <f ca="1">(OFFSET(O3620,0,MATCH(Customer!$J$6,'CDH &amp; HDH'!$P$11:$X$11,0)))</f>
        <v>61</v>
      </c>
      <c r="H3620" s="1" t="str">
        <f t="shared" si="681"/>
        <v>Cooling</v>
      </c>
      <c r="I3620" s="1">
        <f ca="1">OFFSET(IF($H3620="Cooling",Customer!$C$25,Customer!$C$52),E3620,D3620)</f>
        <v>72</v>
      </c>
      <c r="J3620" s="1">
        <f ca="1">OFFSET(IF($H3620="Cooling",Customer!$L$25,Customer!$L$52),$E3620,$D3620)</f>
        <v>77</v>
      </c>
      <c r="K3620" s="16">
        <f t="shared" ca="1" si="675"/>
        <v>0</v>
      </c>
      <c r="L3620" s="16">
        <f t="shared" ca="1" si="676"/>
        <v>0</v>
      </c>
      <c r="M3620" s="17">
        <f t="shared" si="682"/>
        <v>0</v>
      </c>
      <c r="N3620" s="17">
        <f t="shared" si="683"/>
        <v>0</v>
      </c>
      <c r="O3620" s="4"/>
      <c r="P3620" s="4">
        <v>84</v>
      </c>
      <c r="Q3620" s="4">
        <v>73</v>
      </c>
      <c r="R3620" s="4">
        <v>64</v>
      </c>
      <c r="S3620" s="4">
        <v>73</v>
      </c>
      <c r="T3620" s="4">
        <v>62</v>
      </c>
      <c r="U3620" s="4">
        <v>57</v>
      </c>
      <c r="V3620" s="13">
        <v>61</v>
      </c>
      <c r="W3620" s="4">
        <v>76</v>
      </c>
      <c r="X3620" s="4">
        <v>77</v>
      </c>
      <c r="Y3620">
        <f t="shared" ca="1" si="684"/>
        <v>0</v>
      </c>
      <c r="Z3620">
        <f t="shared" ca="1" si="685"/>
        <v>0</v>
      </c>
    </row>
    <row r="3621" spans="2:26" x14ac:dyDescent="0.25">
      <c r="B3621" s="11">
        <f t="shared" si="686"/>
        <v>44712.374999991247</v>
      </c>
      <c r="C3621" s="1">
        <f t="shared" si="677"/>
        <v>5</v>
      </c>
      <c r="D3621" s="1">
        <f t="shared" si="678"/>
        <v>2</v>
      </c>
      <c r="E3621" s="12">
        <f t="shared" si="679"/>
        <v>10</v>
      </c>
      <c r="F3621" s="124" t="str">
        <f t="shared" si="680"/>
        <v>0</v>
      </c>
      <c r="G3621" s="1">
        <f ca="1">(OFFSET(O3621,0,MATCH(Customer!$J$6,'CDH &amp; HDH'!$P$11:$X$11,0)))</f>
        <v>65</v>
      </c>
      <c r="H3621" s="1" t="str">
        <f t="shared" si="681"/>
        <v>Cooling</v>
      </c>
      <c r="I3621" s="1">
        <f ca="1">OFFSET(IF($H3621="Cooling",Customer!$C$25,Customer!$C$52),E3621,D3621)</f>
        <v>72</v>
      </c>
      <c r="J3621" s="1">
        <f ca="1">OFFSET(IF($H3621="Cooling",Customer!$L$25,Customer!$L$52),$E3621,$D3621)</f>
        <v>77</v>
      </c>
      <c r="K3621" s="16">
        <f t="shared" ca="1" si="675"/>
        <v>0</v>
      </c>
      <c r="L3621" s="16">
        <f t="shared" ca="1" si="676"/>
        <v>0</v>
      </c>
      <c r="M3621" s="17">
        <f t="shared" si="682"/>
        <v>0</v>
      </c>
      <c r="N3621" s="17">
        <f t="shared" si="683"/>
        <v>0</v>
      </c>
      <c r="O3621" s="4"/>
      <c r="P3621" s="4">
        <v>85</v>
      </c>
      <c r="Q3621" s="4">
        <v>74</v>
      </c>
      <c r="R3621" s="4">
        <v>65</v>
      </c>
      <c r="S3621" s="4">
        <v>74</v>
      </c>
      <c r="T3621" s="4">
        <v>63</v>
      </c>
      <c r="U3621" s="4">
        <v>60</v>
      </c>
      <c r="V3621" s="13">
        <v>65</v>
      </c>
      <c r="W3621" s="4">
        <v>80</v>
      </c>
      <c r="X3621" s="4">
        <v>81</v>
      </c>
      <c r="Y3621">
        <f t="shared" ca="1" si="684"/>
        <v>0</v>
      </c>
      <c r="Z3621">
        <f t="shared" ca="1" si="685"/>
        <v>0</v>
      </c>
    </row>
    <row r="3622" spans="2:26" x14ac:dyDescent="0.25">
      <c r="B3622" s="11">
        <f t="shared" si="686"/>
        <v>44712.416666657911</v>
      </c>
      <c r="C3622" s="1">
        <f t="shared" si="677"/>
        <v>5</v>
      </c>
      <c r="D3622" s="1">
        <f t="shared" si="678"/>
        <v>2</v>
      </c>
      <c r="E3622" s="12">
        <f t="shared" si="679"/>
        <v>11</v>
      </c>
      <c r="F3622" s="124" t="str">
        <f t="shared" si="680"/>
        <v>0</v>
      </c>
      <c r="G3622" s="1">
        <f ca="1">(OFFSET(O3622,0,MATCH(Customer!$J$6,'CDH &amp; HDH'!$P$11:$X$11,0)))</f>
        <v>68</v>
      </c>
      <c r="H3622" s="1" t="str">
        <f t="shared" si="681"/>
        <v>Cooling</v>
      </c>
      <c r="I3622" s="1">
        <f ca="1">OFFSET(IF($H3622="Cooling",Customer!$C$25,Customer!$C$52),E3622,D3622)</f>
        <v>72</v>
      </c>
      <c r="J3622" s="1">
        <f ca="1">OFFSET(IF($H3622="Cooling",Customer!$L$25,Customer!$L$52),$E3622,$D3622)</f>
        <v>77</v>
      </c>
      <c r="K3622" s="16">
        <f t="shared" ca="1" si="675"/>
        <v>0</v>
      </c>
      <c r="L3622" s="16">
        <f t="shared" ca="1" si="676"/>
        <v>0</v>
      </c>
      <c r="M3622" s="17">
        <f t="shared" si="682"/>
        <v>0</v>
      </c>
      <c r="N3622" s="17">
        <f t="shared" si="683"/>
        <v>0</v>
      </c>
      <c r="O3622" s="4"/>
      <c r="P3622" s="4">
        <v>86</v>
      </c>
      <c r="Q3622" s="4">
        <v>75</v>
      </c>
      <c r="R3622" s="4">
        <v>67</v>
      </c>
      <c r="S3622" s="4">
        <v>75</v>
      </c>
      <c r="T3622" s="4">
        <v>65</v>
      </c>
      <c r="U3622" s="4">
        <v>62</v>
      </c>
      <c r="V3622" s="13">
        <v>68</v>
      </c>
      <c r="W3622" s="4">
        <v>79</v>
      </c>
      <c r="X3622" s="4">
        <v>86</v>
      </c>
      <c r="Y3622">
        <f t="shared" ca="1" si="684"/>
        <v>0</v>
      </c>
      <c r="Z3622">
        <f t="shared" ca="1" si="685"/>
        <v>0</v>
      </c>
    </row>
    <row r="3623" spans="2:26" x14ac:dyDescent="0.25">
      <c r="B3623" s="11">
        <f t="shared" si="686"/>
        <v>44712.458333324576</v>
      </c>
      <c r="C3623" s="1">
        <f t="shared" si="677"/>
        <v>5</v>
      </c>
      <c r="D3623" s="1">
        <f t="shared" si="678"/>
        <v>2</v>
      </c>
      <c r="E3623" s="12">
        <f t="shared" si="679"/>
        <v>12</v>
      </c>
      <c r="F3623" s="124" t="str">
        <f t="shared" si="680"/>
        <v>0</v>
      </c>
      <c r="G3623" s="1">
        <f ca="1">(OFFSET(O3623,0,MATCH(Customer!$J$6,'CDH &amp; HDH'!$P$11:$X$11,0)))</f>
        <v>70</v>
      </c>
      <c r="H3623" s="1" t="str">
        <f t="shared" si="681"/>
        <v>Cooling</v>
      </c>
      <c r="I3623" s="1">
        <f ca="1">OFFSET(IF($H3623="Cooling",Customer!$C$25,Customer!$C$52),E3623,D3623)</f>
        <v>72</v>
      </c>
      <c r="J3623" s="1">
        <f ca="1">OFFSET(IF($H3623="Cooling",Customer!$L$25,Customer!$L$52),$E3623,$D3623)</f>
        <v>77</v>
      </c>
      <c r="K3623" s="16">
        <f t="shared" ca="1" si="675"/>
        <v>0</v>
      </c>
      <c r="L3623" s="16">
        <f t="shared" ca="1" si="676"/>
        <v>0</v>
      </c>
      <c r="M3623" s="17">
        <f t="shared" si="682"/>
        <v>0</v>
      </c>
      <c r="N3623" s="17">
        <f t="shared" si="683"/>
        <v>0</v>
      </c>
      <c r="O3623" s="4"/>
      <c r="P3623" s="4">
        <v>83</v>
      </c>
      <c r="Q3623" s="4">
        <v>76</v>
      </c>
      <c r="R3623" s="4">
        <v>68</v>
      </c>
      <c r="S3623" s="4">
        <v>74</v>
      </c>
      <c r="T3623" s="4">
        <v>65</v>
      </c>
      <c r="U3623" s="4">
        <v>64</v>
      </c>
      <c r="V3623" s="13">
        <v>70</v>
      </c>
      <c r="W3623" s="4">
        <v>75</v>
      </c>
      <c r="X3623" s="4">
        <v>90</v>
      </c>
      <c r="Y3623">
        <f t="shared" ca="1" si="684"/>
        <v>0</v>
      </c>
      <c r="Z3623">
        <f t="shared" ca="1" si="685"/>
        <v>0</v>
      </c>
    </row>
    <row r="3624" spans="2:26" x14ac:dyDescent="0.25">
      <c r="B3624" s="11">
        <f t="shared" si="686"/>
        <v>44712.49999999124</v>
      </c>
      <c r="C3624" s="1">
        <f t="shared" si="677"/>
        <v>5</v>
      </c>
      <c r="D3624" s="1">
        <f t="shared" si="678"/>
        <v>2</v>
      </c>
      <c r="E3624" s="12">
        <f t="shared" si="679"/>
        <v>13</v>
      </c>
      <c r="F3624" s="124" t="str">
        <f t="shared" si="680"/>
        <v>0</v>
      </c>
      <c r="G3624" s="1">
        <f ca="1">(OFFSET(O3624,0,MATCH(Customer!$J$6,'CDH &amp; HDH'!$P$11:$X$11,0)))</f>
        <v>74</v>
      </c>
      <c r="H3624" s="1" t="str">
        <f t="shared" si="681"/>
        <v>Cooling</v>
      </c>
      <c r="I3624" s="1">
        <f ca="1">OFFSET(IF($H3624="Cooling",Customer!$C$25,Customer!$C$52),E3624,D3624)</f>
        <v>72</v>
      </c>
      <c r="J3624" s="1">
        <f ca="1">OFFSET(IF($H3624="Cooling",Customer!$L$25,Customer!$L$52),$E3624,$D3624)</f>
        <v>77</v>
      </c>
      <c r="K3624" s="16">
        <f t="shared" ca="1" si="675"/>
        <v>2</v>
      </c>
      <c r="L3624" s="16">
        <f t="shared" ca="1" si="676"/>
        <v>0</v>
      </c>
      <c r="M3624" s="17">
        <f t="shared" si="682"/>
        <v>0</v>
      </c>
      <c r="N3624" s="17">
        <f t="shared" si="683"/>
        <v>0</v>
      </c>
      <c r="O3624" s="4"/>
      <c r="P3624" s="4">
        <v>83</v>
      </c>
      <c r="Q3624" s="4">
        <v>78</v>
      </c>
      <c r="R3624" s="4">
        <v>70</v>
      </c>
      <c r="S3624" s="4">
        <v>75</v>
      </c>
      <c r="T3624" s="4">
        <v>69</v>
      </c>
      <c r="U3624" s="4">
        <v>66</v>
      </c>
      <c r="V3624" s="13">
        <v>74</v>
      </c>
      <c r="W3624" s="4">
        <v>71</v>
      </c>
      <c r="X3624" s="4">
        <v>88</v>
      </c>
      <c r="Y3624">
        <f t="shared" ca="1" si="684"/>
        <v>864</v>
      </c>
      <c r="Z3624">
        <f t="shared" ca="1" si="685"/>
        <v>0</v>
      </c>
    </row>
    <row r="3625" spans="2:26" x14ac:dyDescent="0.25">
      <c r="B3625" s="11">
        <f t="shared" si="686"/>
        <v>44712.541666657904</v>
      </c>
      <c r="C3625" s="1">
        <f t="shared" si="677"/>
        <v>5</v>
      </c>
      <c r="D3625" s="1">
        <f t="shared" si="678"/>
        <v>2</v>
      </c>
      <c r="E3625" s="12">
        <f t="shared" si="679"/>
        <v>14</v>
      </c>
      <c r="F3625" s="124" t="str">
        <f t="shared" si="680"/>
        <v>0</v>
      </c>
      <c r="G3625" s="1">
        <f ca="1">(OFFSET(O3625,0,MATCH(Customer!$J$6,'CDH &amp; HDH'!$P$11:$X$11,0)))</f>
        <v>74</v>
      </c>
      <c r="H3625" s="1" t="str">
        <f t="shared" si="681"/>
        <v>Cooling</v>
      </c>
      <c r="I3625" s="1">
        <f ca="1">OFFSET(IF($H3625="Cooling",Customer!$C$25,Customer!$C$52),E3625,D3625)</f>
        <v>72</v>
      </c>
      <c r="J3625" s="1">
        <f ca="1">OFFSET(IF($H3625="Cooling",Customer!$L$25,Customer!$L$52),$E3625,$D3625)</f>
        <v>77</v>
      </c>
      <c r="K3625" s="16">
        <f t="shared" ca="1" si="675"/>
        <v>2</v>
      </c>
      <c r="L3625" s="16">
        <f t="shared" ca="1" si="676"/>
        <v>0</v>
      </c>
      <c r="M3625" s="17">
        <f t="shared" si="682"/>
        <v>0</v>
      </c>
      <c r="N3625" s="17">
        <f t="shared" si="683"/>
        <v>0</v>
      </c>
      <c r="O3625" s="4"/>
      <c r="P3625" s="4">
        <v>83</v>
      </c>
      <c r="Q3625" s="4">
        <v>79</v>
      </c>
      <c r="R3625" s="4">
        <v>66</v>
      </c>
      <c r="S3625" s="4">
        <v>75</v>
      </c>
      <c r="T3625" s="4">
        <v>69</v>
      </c>
      <c r="U3625" s="4">
        <v>67</v>
      </c>
      <c r="V3625" s="13">
        <v>74</v>
      </c>
      <c r="W3625" s="4">
        <v>76</v>
      </c>
      <c r="X3625" s="4">
        <v>89</v>
      </c>
      <c r="Y3625">
        <f t="shared" ca="1" si="684"/>
        <v>864</v>
      </c>
      <c r="Z3625">
        <f t="shared" ca="1" si="685"/>
        <v>0</v>
      </c>
    </row>
    <row r="3626" spans="2:26" x14ac:dyDescent="0.25">
      <c r="B3626" s="11">
        <f t="shared" si="686"/>
        <v>44712.583333324568</v>
      </c>
      <c r="C3626" s="1">
        <f t="shared" si="677"/>
        <v>5</v>
      </c>
      <c r="D3626" s="1">
        <f t="shared" si="678"/>
        <v>2</v>
      </c>
      <c r="E3626" s="12">
        <f t="shared" si="679"/>
        <v>15</v>
      </c>
      <c r="F3626" s="124" t="str">
        <f t="shared" si="680"/>
        <v>0</v>
      </c>
      <c r="G3626" s="1">
        <f ca="1">(OFFSET(O3626,0,MATCH(Customer!$J$6,'CDH &amp; HDH'!$P$11:$X$11,0)))</f>
        <v>72</v>
      </c>
      <c r="H3626" s="1" t="str">
        <f t="shared" si="681"/>
        <v>Cooling</v>
      </c>
      <c r="I3626" s="1">
        <f ca="1">OFFSET(IF($H3626="Cooling",Customer!$C$25,Customer!$C$52),E3626,D3626)</f>
        <v>72</v>
      </c>
      <c r="J3626" s="1">
        <f ca="1">OFFSET(IF($H3626="Cooling",Customer!$L$25,Customer!$L$52),$E3626,$D3626)</f>
        <v>77</v>
      </c>
      <c r="K3626" s="16">
        <f t="shared" ca="1" si="675"/>
        <v>0</v>
      </c>
      <c r="L3626" s="16">
        <f t="shared" ca="1" si="676"/>
        <v>0</v>
      </c>
      <c r="M3626" s="17">
        <f t="shared" si="682"/>
        <v>0</v>
      </c>
      <c r="N3626" s="17">
        <f t="shared" si="683"/>
        <v>0</v>
      </c>
      <c r="O3626" s="4"/>
      <c r="P3626" s="4">
        <v>83</v>
      </c>
      <c r="Q3626" s="4">
        <v>80</v>
      </c>
      <c r="R3626" s="4">
        <v>63</v>
      </c>
      <c r="S3626" s="4">
        <v>77</v>
      </c>
      <c r="T3626" s="4">
        <v>70</v>
      </c>
      <c r="U3626" s="4">
        <v>68</v>
      </c>
      <c r="V3626" s="13">
        <v>72</v>
      </c>
      <c r="W3626" s="4">
        <v>78</v>
      </c>
      <c r="X3626" s="4">
        <v>87</v>
      </c>
      <c r="Y3626">
        <f t="shared" ca="1" si="684"/>
        <v>0</v>
      </c>
      <c r="Z3626">
        <f t="shared" ca="1" si="685"/>
        <v>0</v>
      </c>
    </row>
    <row r="3627" spans="2:26" x14ac:dyDescent="0.25">
      <c r="B3627" s="11">
        <f t="shared" si="686"/>
        <v>44712.624999991232</v>
      </c>
      <c r="C3627" s="1">
        <f t="shared" si="677"/>
        <v>5</v>
      </c>
      <c r="D3627" s="1">
        <f t="shared" si="678"/>
        <v>2</v>
      </c>
      <c r="E3627" s="12">
        <f t="shared" si="679"/>
        <v>16</v>
      </c>
      <c r="F3627" s="124" t="str">
        <f t="shared" si="680"/>
        <v>0</v>
      </c>
      <c r="G3627" s="1">
        <f ca="1">(OFFSET(O3627,0,MATCH(Customer!$J$6,'CDH &amp; HDH'!$P$11:$X$11,0)))</f>
        <v>72</v>
      </c>
      <c r="H3627" s="1" t="str">
        <f t="shared" si="681"/>
        <v>Cooling</v>
      </c>
      <c r="I3627" s="1">
        <f ca="1">OFFSET(IF($H3627="Cooling",Customer!$C$25,Customer!$C$52),E3627,D3627)</f>
        <v>72</v>
      </c>
      <c r="J3627" s="1">
        <f ca="1">OFFSET(IF($H3627="Cooling",Customer!$L$25,Customer!$L$52),$E3627,$D3627)</f>
        <v>77</v>
      </c>
      <c r="K3627" s="16">
        <f t="shared" ca="1" si="675"/>
        <v>0</v>
      </c>
      <c r="L3627" s="16">
        <f t="shared" ca="1" si="676"/>
        <v>0</v>
      </c>
      <c r="M3627" s="17">
        <f t="shared" si="682"/>
        <v>0</v>
      </c>
      <c r="N3627" s="17">
        <f t="shared" si="683"/>
        <v>0</v>
      </c>
      <c r="O3627" s="4"/>
      <c r="P3627" s="4">
        <v>83</v>
      </c>
      <c r="Q3627" s="4">
        <v>79</v>
      </c>
      <c r="R3627" s="4">
        <v>59</v>
      </c>
      <c r="S3627" s="4">
        <v>79</v>
      </c>
      <c r="T3627" s="4">
        <v>71</v>
      </c>
      <c r="U3627" s="4">
        <v>70</v>
      </c>
      <c r="V3627" s="13">
        <v>72</v>
      </c>
      <c r="W3627" s="4">
        <v>79</v>
      </c>
      <c r="X3627" s="4">
        <v>88</v>
      </c>
      <c r="Y3627">
        <f t="shared" ca="1" si="684"/>
        <v>0</v>
      </c>
      <c r="Z3627">
        <f t="shared" ca="1" si="685"/>
        <v>0</v>
      </c>
    </row>
    <row r="3628" spans="2:26" x14ac:dyDescent="0.25">
      <c r="B3628" s="11">
        <f t="shared" si="686"/>
        <v>44712.666666657897</v>
      </c>
      <c r="C3628" s="1">
        <f t="shared" si="677"/>
        <v>5</v>
      </c>
      <c r="D3628" s="1">
        <f t="shared" si="678"/>
        <v>2</v>
      </c>
      <c r="E3628" s="12">
        <f t="shared" si="679"/>
        <v>17</v>
      </c>
      <c r="F3628" s="124" t="str">
        <f t="shared" si="680"/>
        <v>0</v>
      </c>
      <c r="G3628" s="1">
        <f ca="1">(OFFSET(O3628,0,MATCH(Customer!$J$6,'CDH &amp; HDH'!$P$11:$X$11,0)))</f>
        <v>72</v>
      </c>
      <c r="H3628" s="1" t="str">
        <f t="shared" si="681"/>
        <v>Cooling</v>
      </c>
      <c r="I3628" s="1">
        <f ca="1">OFFSET(IF($H3628="Cooling",Customer!$C$25,Customer!$C$52),E3628,D3628)</f>
        <v>72</v>
      </c>
      <c r="J3628" s="1">
        <f ca="1">OFFSET(IF($H3628="Cooling",Customer!$L$25,Customer!$L$52),$E3628,$D3628)</f>
        <v>77</v>
      </c>
      <c r="K3628" s="16">
        <f t="shared" ca="1" si="675"/>
        <v>0</v>
      </c>
      <c r="L3628" s="16">
        <f t="shared" ca="1" si="676"/>
        <v>0</v>
      </c>
      <c r="M3628" s="17">
        <f t="shared" si="682"/>
        <v>0</v>
      </c>
      <c r="N3628" s="17">
        <f t="shared" si="683"/>
        <v>0</v>
      </c>
      <c r="O3628" s="4"/>
      <c r="P3628" s="4">
        <v>84</v>
      </c>
      <c r="Q3628" s="4">
        <v>78</v>
      </c>
      <c r="R3628" s="4">
        <v>60</v>
      </c>
      <c r="S3628" s="4">
        <v>80</v>
      </c>
      <c r="T3628" s="4">
        <v>71</v>
      </c>
      <c r="U3628" s="4">
        <v>69</v>
      </c>
      <c r="V3628" s="13">
        <v>72</v>
      </c>
      <c r="W3628" s="4">
        <v>79</v>
      </c>
      <c r="X3628" s="4">
        <v>87</v>
      </c>
      <c r="Y3628">
        <f t="shared" ca="1" si="684"/>
        <v>0</v>
      </c>
      <c r="Z3628">
        <f t="shared" ca="1" si="685"/>
        <v>0</v>
      </c>
    </row>
    <row r="3629" spans="2:26" x14ac:dyDescent="0.25">
      <c r="B3629" s="11">
        <f t="shared" si="686"/>
        <v>44712.708333324561</v>
      </c>
      <c r="C3629" s="1">
        <f t="shared" si="677"/>
        <v>5</v>
      </c>
      <c r="D3629" s="1">
        <f t="shared" si="678"/>
        <v>2</v>
      </c>
      <c r="E3629" s="12">
        <f t="shared" si="679"/>
        <v>18</v>
      </c>
      <c r="F3629" s="124" t="str">
        <f t="shared" si="680"/>
        <v>0</v>
      </c>
      <c r="G3629" s="1">
        <f ca="1">(OFFSET(O3629,0,MATCH(Customer!$J$6,'CDH &amp; HDH'!$P$11:$X$11,0)))</f>
        <v>71</v>
      </c>
      <c r="H3629" s="1" t="str">
        <f t="shared" si="681"/>
        <v>Cooling</v>
      </c>
      <c r="I3629" s="1">
        <f ca="1">OFFSET(IF($H3629="Cooling",Customer!$C$25,Customer!$C$52),E3629,D3629)</f>
        <v>72</v>
      </c>
      <c r="J3629" s="1">
        <f ca="1">OFFSET(IF($H3629="Cooling",Customer!$L$25,Customer!$L$52),$E3629,$D3629)</f>
        <v>77</v>
      </c>
      <c r="K3629" s="16">
        <f t="shared" ca="1" si="675"/>
        <v>0</v>
      </c>
      <c r="L3629" s="16">
        <f t="shared" ca="1" si="676"/>
        <v>0</v>
      </c>
      <c r="M3629" s="17">
        <f t="shared" si="682"/>
        <v>0</v>
      </c>
      <c r="N3629" s="17">
        <f t="shared" si="683"/>
        <v>0</v>
      </c>
      <c r="O3629" s="4"/>
      <c r="P3629" s="4">
        <v>82</v>
      </c>
      <c r="Q3629" s="4">
        <v>77</v>
      </c>
      <c r="R3629" s="4">
        <v>61</v>
      </c>
      <c r="S3629" s="4">
        <v>81</v>
      </c>
      <c r="T3629" s="4">
        <v>70</v>
      </c>
      <c r="U3629" s="4">
        <v>69</v>
      </c>
      <c r="V3629" s="13">
        <v>71</v>
      </c>
      <c r="W3629" s="4">
        <v>78</v>
      </c>
      <c r="X3629" s="4">
        <v>86</v>
      </c>
      <c r="Y3629">
        <f t="shared" ca="1" si="684"/>
        <v>0</v>
      </c>
      <c r="Z3629">
        <f t="shared" ca="1" si="685"/>
        <v>0</v>
      </c>
    </row>
    <row r="3630" spans="2:26" x14ac:dyDescent="0.25">
      <c r="B3630" s="11">
        <f t="shared" si="686"/>
        <v>44712.749999991225</v>
      </c>
      <c r="C3630" s="1">
        <f t="shared" si="677"/>
        <v>5</v>
      </c>
      <c r="D3630" s="1">
        <f t="shared" si="678"/>
        <v>2</v>
      </c>
      <c r="E3630" s="12">
        <f t="shared" si="679"/>
        <v>19</v>
      </c>
      <c r="F3630" s="124" t="str">
        <f t="shared" si="680"/>
        <v>0</v>
      </c>
      <c r="G3630" s="1">
        <f ca="1">(OFFSET(O3630,0,MATCH(Customer!$J$6,'CDH &amp; HDH'!$P$11:$X$11,0)))</f>
        <v>70</v>
      </c>
      <c r="H3630" s="1" t="str">
        <f t="shared" si="681"/>
        <v>Cooling</v>
      </c>
      <c r="I3630" s="1">
        <f ca="1">OFFSET(IF($H3630="Cooling",Customer!$C$25,Customer!$C$52),E3630,D3630)</f>
        <v>78</v>
      </c>
      <c r="J3630" s="1">
        <f ca="1">OFFSET(IF($H3630="Cooling",Customer!$L$25,Customer!$L$52),$E3630,$D3630)</f>
        <v>80</v>
      </c>
      <c r="K3630" s="16">
        <f t="shared" ca="1" si="675"/>
        <v>0</v>
      </c>
      <c r="L3630" s="16">
        <f t="shared" ca="1" si="676"/>
        <v>0</v>
      </c>
      <c r="M3630" s="17">
        <f t="shared" si="682"/>
        <v>0</v>
      </c>
      <c r="N3630" s="17">
        <f t="shared" si="683"/>
        <v>0</v>
      </c>
      <c r="O3630" s="4"/>
      <c r="P3630" s="4">
        <v>79</v>
      </c>
      <c r="Q3630" s="4">
        <v>74</v>
      </c>
      <c r="R3630" s="4">
        <v>62</v>
      </c>
      <c r="S3630" s="4">
        <v>80</v>
      </c>
      <c r="T3630" s="4">
        <v>70</v>
      </c>
      <c r="U3630" s="4">
        <v>68</v>
      </c>
      <c r="V3630" s="13">
        <v>70</v>
      </c>
      <c r="W3630" s="4">
        <v>76</v>
      </c>
      <c r="X3630" s="4">
        <v>83</v>
      </c>
      <c r="Y3630">
        <f t="shared" ca="1" si="684"/>
        <v>0</v>
      </c>
      <c r="Z3630">
        <f t="shared" ca="1" si="685"/>
        <v>0</v>
      </c>
    </row>
    <row r="3631" spans="2:26" x14ac:dyDescent="0.25">
      <c r="B3631" s="11">
        <f t="shared" si="686"/>
        <v>44712.791666657889</v>
      </c>
      <c r="C3631" s="1">
        <f t="shared" si="677"/>
        <v>5</v>
      </c>
      <c r="D3631" s="1">
        <f t="shared" si="678"/>
        <v>2</v>
      </c>
      <c r="E3631" s="12">
        <f t="shared" si="679"/>
        <v>20</v>
      </c>
      <c r="F3631" s="124" t="str">
        <f t="shared" si="680"/>
        <v>0</v>
      </c>
      <c r="G3631" s="1">
        <f ca="1">(OFFSET(O3631,0,MATCH(Customer!$J$6,'CDH &amp; HDH'!$P$11:$X$11,0)))</f>
        <v>70</v>
      </c>
      <c r="H3631" s="1" t="str">
        <f t="shared" si="681"/>
        <v>Cooling</v>
      </c>
      <c r="I3631" s="1">
        <f ca="1">OFFSET(IF($H3631="Cooling",Customer!$C$25,Customer!$C$52),E3631,D3631)</f>
        <v>78</v>
      </c>
      <c r="J3631" s="1">
        <f ca="1">OFFSET(IF($H3631="Cooling",Customer!$L$25,Customer!$L$52),$E3631,$D3631)</f>
        <v>80</v>
      </c>
      <c r="K3631" s="16">
        <f t="shared" ca="1" si="675"/>
        <v>0</v>
      </c>
      <c r="L3631" s="16">
        <f t="shared" ca="1" si="676"/>
        <v>0</v>
      </c>
      <c r="M3631" s="17">
        <f t="shared" si="682"/>
        <v>0</v>
      </c>
      <c r="N3631" s="17">
        <f t="shared" si="683"/>
        <v>0</v>
      </c>
      <c r="O3631" s="4"/>
      <c r="P3631" s="4">
        <v>77</v>
      </c>
      <c r="Q3631" s="4">
        <v>70</v>
      </c>
      <c r="R3631" s="4">
        <v>60</v>
      </c>
      <c r="S3631" s="4">
        <v>79</v>
      </c>
      <c r="T3631" s="4">
        <v>70</v>
      </c>
      <c r="U3631" s="4">
        <v>67</v>
      </c>
      <c r="V3631" s="13">
        <v>70</v>
      </c>
      <c r="W3631" s="4">
        <v>75</v>
      </c>
      <c r="X3631" s="4">
        <v>78</v>
      </c>
      <c r="Y3631">
        <f t="shared" ca="1" si="684"/>
        <v>0</v>
      </c>
      <c r="Z3631">
        <f t="shared" ca="1" si="685"/>
        <v>0</v>
      </c>
    </row>
    <row r="3632" spans="2:26" x14ac:dyDescent="0.25">
      <c r="B3632" s="11">
        <f t="shared" si="686"/>
        <v>44712.833333324554</v>
      </c>
      <c r="C3632" s="1">
        <f t="shared" si="677"/>
        <v>5</v>
      </c>
      <c r="D3632" s="1">
        <f t="shared" si="678"/>
        <v>2</v>
      </c>
      <c r="E3632" s="12">
        <f t="shared" si="679"/>
        <v>21</v>
      </c>
      <c r="F3632" s="124" t="str">
        <f t="shared" si="680"/>
        <v>0</v>
      </c>
      <c r="G3632" s="1">
        <f ca="1">(OFFSET(O3632,0,MATCH(Customer!$J$6,'CDH &amp; HDH'!$P$11:$X$11,0)))</f>
        <v>68</v>
      </c>
      <c r="H3632" s="1" t="str">
        <f t="shared" si="681"/>
        <v>Cooling</v>
      </c>
      <c r="I3632" s="1">
        <f ca="1">OFFSET(IF($H3632="Cooling",Customer!$C$25,Customer!$C$52),E3632,D3632)</f>
        <v>78</v>
      </c>
      <c r="J3632" s="1">
        <f ca="1">OFFSET(IF($H3632="Cooling",Customer!$L$25,Customer!$L$52),$E3632,$D3632)</f>
        <v>80</v>
      </c>
      <c r="K3632" s="16">
        <f t="shared" ca="1" si="675"/>
        <v>0</v>
      </c>
      <c r="L3632" s="16">
        <f t="shared" ca="1" si="676"/>
        <v>0</v>
      </c>
      <c r="M3632" s="17">
        <f t="shared" si="682"/>
        <v>0</v>
      </c>
      <c r="N3632" s="17">
        <f t="shared" si="683"/>
        <v>0</v>
      </c>
      <c r="O3632" s="4"/>
      <c r="P3632" s="4">
        <v>75</v>
      </c>
      <c r="Q3632" s="4">
        <v>68</v>
      </c>
      <c r="R3632" s="4">
        <v>57</v>
      </c>
      <c r="S3632" s="4">
        <v>76</v>
      </c>
      <c r="T3632" s="4">
        <v>70</v>
      </c>
      <c r="U3632" s="4">
        <v>63</v>
      </c>
      <c r="V3632" s="13">
        <v>68</v>
      </c>
      <c r="W3632" s="4">
        <v>74</v>
      </c>
      <c r="X3632" s="4">
        <v>72</v>
      </c>
      <c r="Y3632">
        <f t="shared" ca="1" si="684"/>
        <v>0</v>
      </c>
      <c r="Z3632">
        <f t="shared" ca="1" si="685"/>
        <v>0</v>
      </c>
    </row>
    <row r="3633" spans="2:26" x14ac:dyDescent="0.25">
      <c r="B3633" s="11">
        <f t="shared" si="686"/>
        <v>44712.874999991218</v>
      </c>
      <c r="C3633" s="1">
        <f t="shared" si="677"/>
        <v>5</v>
      </c>
      <c r="D3633" s="1">
        <f t="shared" si="678"/>
        <v>2</v>
      </c>
      <c r="E3633" s="12">
        <f t="shared" si="679"/>
        <v>22</v>
      </c>
      <c r="F3633" s="124" t="str">
        <f t="shared" si="680"/>
        <v>0</v>
      </c>
      <c r="G3633" s="1">
        <f ca="1">(OFFSET(O3633,0,MATCH(Customer!$J$6,'CDH &amp; HDH'!$P$11:$X$11,0)))</f>
        <v>66</v>
      </c>
      <c r="H3633" s="1" t="str">
        <f t="shared" si="681"/>
        <v>Cooling</v>
      </c>
      <c r="I3633" s="1">
        <f ca="1">OFFSET(IF($H3633="Cooling",Customer!$C$25,Customer!$C$52),E3633,D3633)</f>
        <v>78</v>
      </c>
      <c r="J3633" s="1">
        <f ca="1">OFFSET(IF($H3633="Cooling",Customer!$L$25,Customer!$L$52),$E3633,$D3633)</f>
        <v>80</v>
      </c>
      <c r="K3633" s="16">
        <f t="shared" ca="1" si="675"/>
        <v>0</v>
      </c>
      <c r="L3633" s="16">
        <f t="shared" ca="1" si="676"/>
        <v>0</v>
      </c>
      <c r="M3633" s="17">
        <f t="shared" si="682"/>
        <v>0</v>
      </c>
      <c r="N3633" s="17">
        <f t="shared" si="683"/>
        <v>0</v>
      </c>
      <c r="O3633" s="4"/>
      <c r="P3633" s="4">
        <v>73</v>
      </c>
      <c r="Q3633" s="4">
        <v>67</v>
      </c>
      <c r="R3633" s="4">
        <v>53</v>
      </c>
      <c r="S3633" s="4">
        <v>73</v>
      </c>
      <c r="T3633" s="4">
        <v>67</v>
      </c>
      <c r="U3633" s="4">
        <v>62</v>
      </c>
      <c r="V3633" s="13">
        <v>66</v>
      </c>
      <c r="W3633" s="4">
        <v>73</v>
      </c>
      <c r="X3633" s="4">
        <v>70</v>
      </c>
      <c r="Y3633">
        <f t="shared" ca="1" si="684"/>
        <v>0</v>
      </c>
      <c r="Z3633">
        <f t="shared" ca="1" si="685"/>
        <v>0</v>
      </c>
    </row>
    <row r="3634" spans="2:26" x14ac:dyDescent="0.25">
      <c r="B3634" s="11">
        <f t="shared" si="686"/>
        <v>44712.916666657882</v>
      </c>
      <c r="C3634" s="1">
        <f t="shared" si="677"/>
        <v>5</v>
      </c>
      <c r="D3634" s="1">
        <f t="shared" si="678"/>
        <v>2</v>
      </c>
      <c r="E3634" s="12">
        <f t="shared" si="679"/>
        <v>23</v>
      </c>
      <c r="F3634" s="124" t="str">
        <f t="shared" si="680"/>
        <v>0</v>
      </c>
      <c r="G3634" s="1">
        <f ca="1">(OFFSET(O3634,0,MATCH(Customer!$J$6,'CDH &amp; HDH'!$P$11:$X$11,0)))</f>
        <v>64</v>
      </c>
      <c r="H3634" s="1" t="str">
        <f t="shared" si="681"/>
        <v>Cooling</v>
      </c>
      <c r="I3634" s="1">
        <f ca="1">OFFSET(IF($H3634="Cooling",Customer!$C$25,Customer!$C$52),E3634,D3634)</f>
        <v>78</v>
      </c>
      <c r="J3634" s="1">
        <f ca="1">OFFSET(IF($H3634="Cooling",Customer!$L$25,Customer!$L$52),$E3634,$D3634)</f>
        <v>80</v>
      </c>
      <c r="K3634" s="16">
        <f t="shared" ca="1" si="675"/>
        <v>0</v>
      </c>
      <c r="L3634" s="16">
        <f t="shared" ca="1" si="676"/>
        <v>0</v>
      </c>
      <c r="M3634" s="17">
        <f t="shared" si="682"/>
        <v>0</v>
      </c>
      <c r="N3634" s="17">
        <f t="shared" si="683"/>
        <v>0</v>
      </c>
      <c r="O3634" s="4"/>
      <c r="P3634" s="4">
        <v>71</v>
      </c>
      <c r="Q3634" s="4">
        <v>66</v>
      </c>
      <c r="R3634" s="4">
        <v>49</v>
      </c>
      <c r="S3634" s="4">
        <v>71</v>
      </c>
      <c r="T3634" s="4">
        <v>65</v>
      </c>
      <c r="U3634" s="4">
        <v>61</v>
      </c>
      <c r="V3634" s="13">
        <v>64</v>
      </c>
      <c r="W3634" s="4">
        <v>72</v>
      </c>
      <c r="X3634" s="4">
        <v>69</v>
      </c>
      <c r="Y3634">
        <f t="shared" ca="1" si="684"/>
        <v>0</v>
      </c>
      <c r="Z3634">
        <f t="shared" ca="1" si="685"/>
        <v>0</v>
      </c>
    </row>
    <row r="3635" spans="2:26" x14ac:dyDescent="0.25">
      <c r="B3635" s="11">
        <f t="shared" si="686"/>
        <v>44712.958333324546</v>
      </c>
      <c r="C3635" s="1">
        <f t="shared" si="677"/>
        <v>5</v>
      </c>
      <c r="D3635" s="1">
        <f t="shared" si="678"/>
        <v>2</v>
      </c>
      <c r="E3635" s="12">
        <f t="shared" si="679"/>
        <v>24</v>
      </c>
      <c r="F3635" s="124" t="str">
        <f t="shared" si="680"/>
        <v>0</v>
      </c>
      <c r="G3635" s="1">
        <f ca="1">(OFFSET(O3635,0,MATCH(Customer!$J$6,'CDH &amp; HDH'!$P$11:$X$11,0)))</f>
        <v>61</v>
      </c>
      <c r="H3635" s="1" t="str">
        <f t="shared" si="681"/>
        <v>Cooling</v>
      </c>
      <c r="I3635" s="1">
        <f ca="1">OFFSET(IF($H3635="Cooling",Customer!$C$25,Customer!$C$52),E3635,D3635)</f>
        <v>78</v>
      </c>
      <c r="J3635" s="1">
        <f ca="1">OFFSET(IF($H3635="Cooling",Customer!$L$25,Customer!$L$52),$E3635,$D3635)</f>
        <v>80</v>
      </c>
      <c r="K3635" s="16">
        <f t="shared" ca="1" si="675"/>
        <v>0</v>
      </c>
      <c r="L3635" s="16">
        <f t="shared" ca="1" si="676"/>
        <v>0</v>
      </c>
      <c r="M3635" s="17">
        <f t="shared" si="682"/>
        <v>0</v>
      </c>
      <c r="N3635" s="17">
        <f t="shared" si="683"/>
        <v>0</v>
      </c>
      <c r="O3635" s="4"/>
      <c r="P3635" s="4">
        <v>69</v>
      </c>
      <c r="Q3635" s="4">
        <v>65</v>
      </c>
      <c r="R3635" s="4">
        <v>45</v>
      </c>
      <c r="S3635" s="4">
        <v>68</v>
      </c>
      <c r="T3635" s="4">
        <v>62</v>
      </c>
      <c r="U3635" s="4">
        <v>60</v>
      </c>
      <c r="V3635" s="13">
        <v>61</v>
      </c>
      <c r="W3635" s="4">
        <v>71</v>
      </c>
      <c r="X3635" s="4">
        <v>67</v>
      </c>
      <c r="Y3635">
        <f t="shared" ca="1" si="684"/>
        <v>0</v>
      </c>
      <c r="Z3635">
        <f t="shared" ca="1" si="685"/>
        <v>0</v>
      </c>
    </row>
    <row r="3636" spans="2:26" x14ac:dyDescent="0.25">
      <c r="B3636" s="11">
        <f t="shared" si="686"/>
        <v>44712.999999991211</v>
      </c>
      <c r="C3636" s="1">
        <f t="shared" si="677"/>
        <v>6</v>
      </c>
      <c r="D3636" s="1">
        <f t="shared" si="678"/>
        <v>3</v>
      </c>
      <c r="E3636" s="12">
        <f t="shared" si="679"/>
        <v>1</v>
      </c>
      <c r="F3636" s="124" t="str">
        <f t="shared" si="680"/>
        <v>0</v>
      </c>
      <c r="G3636" s="1">
        <f ca="1">(OFFSET(O3636,0,MATCH(Customer!$J$6,'CDH &amp; HDH'!$P$11:$X$11,0)))</f>
        <v>59</v>
      </c>
      <c r="H3636" s="1" t="str">
        <f t="shared" si="681"/>
        <v>Cooling</v>
      </c>
      <c r="I3636" s="1">
        <f ca="1">OFFSET(IF($H3636="Cooling",Customer!$C$25,Customer!$C$52),E3636,D3636)</f>
        <v>78</v>
      </c>
      <c r="J3636" s="1">
        <f ca="1">OFFSET(IF($H3636="Cooling",Customer!$L$25,Customer!$L$52),$E3636,$D3636)</f>
        <v>80</v>
      </c>
      <c r="K3636" s="16">
        <f t="shared" ca="1" si="675"/>
        <v>0</v>
      </c>
      <c r="L3636" s="16">
        <f t="shared" ca="1" si="676"/>
        <v>0</v>
      </c>
      <c r="M3636" s="17">
        <f t="shared" si="682"/>
        <v>0</v>
      </c>
      <c r="N3636" s="17">
        <f t="shared" si="683"/>
        <v>0</v>
      </c>
      <c r="O3636" s="4"/>
      <c r="P3636" s="4">
        <v>68</v>
      </c>
      <c r="Q3636" s="4">
        <v>64</v>
      </c>
      <c r="R3636" s="4">
        <v>41</v>
      </c>
      <c r="S3636" s="4">
        <v>66</v>
      </c>
      <c r="T3636" s="4">
        <v>60</v>
      </c>
      <c r="U3636" s="4">
        <v>60</v>
      </c>
      <c r="V3636" s="13">
        <v>59</v>
      </c>
      <c r="W3636" s="4">
        <v>69</v>
      </c>
      <c r="X3636" s="4">
        <v>66</v>
      </c>
      <c r="Y3636">
        <f t="shared" ca="1" si="684"/>
        <v>0</v>
      </c>
      <c r="Z3636">
        <f t="shared" ca="1" si="685"/>
        <v>0</v>
      </c>
    </row>
    <row r="3637" spans="2:26" x14ac:dyDescent="0.25">
      <c r="B3637" s="11">
        <f t="shared" si="686"/>
        <v>44713.041666657875</v>
      </c>
      <c r="C3637" s="1">
        <f t="shared" si="677"/>
        <v>6</v>
      </c>
      <c r="D3637" s="1">
        <f t="shared" si="678"/>
        <v>3</v>
      </c>
      <c r="E3637" s="12">
        <f t="shared" si="679"/>
        <v>2</v>
      </c>
      <c r="F3637" s="124" t="str">
        <f t="shared" si="680"/>
        <v>0</v>
      </c>
      <c r="G3637" s="1">
        <f ca="1">(OFFSET(O3637,0,MATCH(Customer!$J$6,'CDH &amp; HDH'!$P$11:$X$11,0)))</f>
        <v>56</v>
      </c>
      <c r="H3637" s="1" t="str">
        <f t="shared" si="681"/>
        <v>Cooling</v>
      </c>
      <c r="I3637" s="1">
        <f ca="1">OFFSET(IF($H3637="Cooling",Customer!$C$25,Customer!$C$52),E3637,D3637)</f>
        <v>78</v>
      </c>
      <c r="J3637" s="1">
        <f ca="1">OFFSET(IF($H3637="Cooling",Customer!$L$25,Customer!$L$52),$E3637,$D3637)</f>
        <v>80</v>
      </c>
      <c r="K3637" s="16">
        <f t="shared" ca="1" si="675"/>
        <v>0</v>
      </c>
      <c r="L3637" s="16">
        <f t="shared" ca="1" si="676"/>
        <v>0</v>
      </c>
      <c r="M3637" s="17">
        <f t="shared" si="682"/>
        <v>0</v>
      </c>
      <c r="N3637" s="17">
        <f t="shared" si="683"/>
        <v>0</v>
      </c>
      <c r="O3637" s="4"/>
      <c r="P3637" s="4">
        <v>66</v>
      </c>
      <c r="Q3637" s="4">
        <v>63</v>
      </c>
      <c r="R3637" s="4">
        <v>37</v>
      </c>
      <c r="S3637" s="4">
        <v>63</v>
      </c>
      <c r="T3637" s="4">
        <v>57</v>
      </c>
      <c r="U3637" s="4">
        <v>59</v>
      </c>
      <c r="V3637" s="13">
        <v>56</v>
      </c>
      <c r="W3637" s="4">
        <v>68</v>
      </c>
      <c r="X3637" s="4">
        <v>64</v>
      </c>
      <c r="Y3637">
        <f t="shared" ca="1" si="684"/>
        <v>0</v>
      </c>
      <c r="Z3637">
        <f t="shared" ca="1" si="685"/>
        <v>0</v>
      </c>
    </row>
    <row r="3638" spans="2:26" x14ac:dyDescent="0.25">
      <c r="B3638" s="11">
        <f t="shared" si="686"/>
        <v>44713.083333324539</v>
      </c>
      <c r="C3638" s="1">
        <f t="shared" si="677"/>
        <v>6</v>
      </c>
      <c r="D3638" s="1">
        <f t="shared" si="678"/>
        <v>3</v>
      </c>
      <c r="E3638" s="12">
        <f t="shared" si="679"/>
        <v>3</v>
      </c>
      <c r="F3638" s="124" t="str">
        <f t="shared" si="680"/>
        <v>0</v>
      </c>
      <c r="G3638" s="1">
        <f ca="1">(OFFSET(O3638,0,MATCH(Customer!$J$6,'CDH &amp; HDH'!$P$11:$X$11,0)))</f>
        <v>54</v>
      </c>
      <c r="H3638" s="1" t="str">
        <f t="shared" si="681"/>
        <v>Cooling</v>
      </c>
      <c r="I3638" s="1">
        <f ca="1">OFFSET(IF($H3638="Cooling",Customer!$C$25,Customer!$C$52),E3638,D3638)</f>
        <v>78</v>
      </c>
      <c r="J3638" s="1">
        <f ca="1">OFFSET(IF($H3638="Cooling",Customer!$L$25,Customer!$L$52),$E3638,$D3638)</f>
        <v>80</v>
      </c>
      <c r="K3638" s="16">
        <f t="shared" ca="1" si="675"/>
        <v>0</v>
      </c>
      <c r="L3638" s="16">
        <f t="shared" ca="1" si="676"/>
        <v>0</v>
      </c>
      <c r="M3638" s="17">
        <f t="shared" si="682"/>
        <v>0</v>
      </c>
      <c r="N3638" s="17">
        <f t="shared" si="683"/>
        <v>0</v>
      </c>
      <c r="O3638" s="4"/>
      <c r="P3638" s="4">
        <v>64</v>
      </c>
      <c r="Q3638" s="4">
        <v>62</v>
      </c>
      <c r="R3638" s="4">
        <v>33</v>
      </c>
      <c r="S3638" s="4">
        <v>60</v>
      </c>
      <c r="T3638" s="4">
        <v>55</v>
      </c>
      <c r="U3638" s="4">
        <v>58</v>
      </c>
      <c r="V3638" s="13">
        <v>54</v>
      </c>
      <c r="W3638" s="4">
        <v>67</v>
      </c>
      <c r="X3638" s="4">
        <v>63</v>
      </c>
      <c r="Y3638">
        <f t="shared" ca="1" si="684"/>
        <v>0</v>
      </c>
      <c r="Z3638">
        <f t="shared" ca="1" si="685"/>
        <v>0</v>
      </c>
    </row>
    <row r="3639" spans="2:26" x14ac:dyDescent="0.25">
      <c r="B3639" s="11">
        <f t="shared" si="686"/>
        <v>44713.124999991203</v>
      </c>
      <c r="C3639" s="1">
        <f t="shared" si="677"/>
        <v>6</v>
      </c>
      <c r="D3639" s="1">
        <f t="shared" si="678"/>
        <v>3</v>
      </c>
      <c r="E3639" s="12">
        <f t="shared" si="679"/>
        <v>4</v>
      </c>
      <c r="F3639" s="124" t="str">
        <f t="shared" si="680"/>
        <v>0</v>
      </c>
      <c r="G3639" s="1">
        <f ca="1">(OFFSET(O3639,0,MATCH(Customer!$J$6,'CDH &amp; HDH'!$P$11:$X$11,0)))</f>
        <v>52</v>
      </c>
      <c r="H3639" s="1" t="str">
        <f t="shared" si="681"/>
        <v>Cooling</v>
      </c>
      <c r="I3639" s="1">
        <f ca="1">OFFSET(IF($H3639="Cooling",Customer!$C$25,Customer!$C$52),E3639,D3639)</f>
        <v>78</v>
      </c>
      <c r="J3639" s="1">
        <f ca="1">OFFSET(IF($H3639="Cooling",Customer!$L$25,Customer!$L$52),$E3639,$D3639)</f>
        <v>80</v>
      </c>
      <c r="K3639" s="16">
        <f t="shared" ca="1" si="675"/>
        <v>0</v>
      </c>
      <c r="L3639" s="16">
        <f t="shared" ca="1" si="676"/>
        <v>0</v>
      </c>
      <c r="M3639" s="17">
        <f t="shared" si="682"/>
        <v>0</v>
      </c>
      <c r="N3639" s="17">
        <f t="shared" si="683"/>
        <v>0</v>
      </c>
      <c r="O3639" s="4"/>
      <c r="P3639" s="4">
        <v>62</v>
      </c>
      <c r="Q3639" s="4">
        <v>61</v>
      </c>
      <c r="R3639" s="4">
        <v>29</v>
      </c>
      <c r="S3639" s="4">
        <v>58</v>
      </c>
      <c r="T3639" s="4">
        <v>52</v>
      </c>
      <c r="U3639" s="4">
        <v>57</v>
      </c>
      <c r="V3639" s="13">
        <v>52</v>
      </c>
      <c r="W3639" s="4">
        <v>66</v>
      </c>
      <c r="X3639" s="4">
        <v>61</v>
      </c>
      <c r="Y3639">
        <f t="shared" ca="1" si="684"/>
        <v>0</v>
      </c>
      <c r="Z3639">
        <f t="shared" ca="1" si="685"/>
        <v>0</v>
      </c>
    </row>
    <row r="3640" spans="2:26" x14ac:dyDescent="0.25">
      <c r="B3640" s="11">
        <f t="shared" si="686"/>
        <v>44713.166666657868</v>
      </c>
      <c r="C3640" s="1">
        <f t="shared" si="677"/>
        <v>6</v>
      </c>
      <c r="D3640" s="1">
        <f t="shared" si="678"/>
        <v>3</v>
      </c>
      <c r="E3640" s="12">
        <f t="shared" si="679"/>
        <v>5</v>
      </c>
      <c r="F3640" s="124" t="str">
        <f t="shared" si="680"/>
        <v>0</v>
      </c>
      <c r="G3640" s="1">
        <f ca="1">(OFFSET(O3640,0,MATCH(Customer!$J$6,'CDH &amp; HDH'!$P$11:$X$11,0)))</f>
        <v>55</v>
      </c>
      <c r="H3640" s="1" t="str">
        <f t="shared" si="681"/>
        <v>Cooling</v>
      </c>
      <c r="I3640" s="1">
        <f ca="1">OFFSET(IF($H3640="Cooling",Customer!$C$25,Customer!$C$52),E3640,D3640)</f>
        <v>78</v>
      </c>
      <c r="J3640" s="1">
        <f ca="1">OFFSET(IF($H3640="Cooling",Customer!$L$25,Customer!$L$52),$E3640,$D3640)</f>
        <v>80</v>
      </c>
      <c r="K3640" s="16">
        <f t="shared" ca="1" si="675"/>
        <v>0</v>
      </c>
      <c r="L3640" s="16">
        <f t="shared" ca="1" si="676"/>
        <v>0</v>
      </c>
      <c r="M3640" s="17">
        <f t="shared" si="682"/>
        <v>0</v>
      </c>
      <c r="N3640" s="17">
        <f t="shared" si="683"/>
        <v>0</v>
      </c>
      <c r="O3640" s="4"/>
      <c r="P3640" s="4">
        <v>62</v>
      </c>
      <c r="Q3640" s="4">
        <v>60</v>
      </c>
      <c r="R3640" s="4">
        <v>33</v>
      </c>
      <c r="S3640" s="4">
        <v>60</v>
      </c>
      <c r="T3640" s="4">
        <v>53</v>
      </c>
      <c r="U3640" s="4">
        <v>56</v>
      </c>
      <c r="V3640" s="13">
        <v>55</v>
      </c>
      <c r="W3640" s="4">
        <v>66</v>
      </c>
      <c r="X3640" s="4">
        <v>59</v>
      </c>
      <c r="Y3640">
        <f t="shared" ca="1" si="684"/>
        <v>0</v>
      </c>
      <c r="Z3640">
        <f t="shared" ca="1" si="685"/>
        <v>0</v>
      </c>
    </row>
    <row r="3641" spans="2:26" x14ac:dyDescent="0.25">
      <c r="B3641" s="11">
        <f t="shared" si="686"/>
        <v>44713.208333324532</v>
      </c>
      <c r="C3641" s="1">
        <f t="shared" si="677"/>
        <v>6</v>
      </c>
      <c r="D3641" s="1">
        <f t="shared" si="678"/>
        <v>3</v>
      </c>
      <c r="E3641" s="12">
        <f t="shared" si="679"/>
        <v>6</v>
      </c>
      <c r="F3641" s="124" t="str">
        <f t="shared" si="680"/>
        <v>0</v>
      </c>
      <c r="G3641" s="1">
        <f ca="1">(OFFSET(O3641,0,MATCH(Customer!$J$6,'CDH &amp; HDH'!$P$11:$X$11,0)))</f>
        <v>55</v>
      </c>
      <c r="H3641" s="1" t="str">
        <f t="shared" si="681"/>
        <v>Cooling</v>
      </c>
      <c r="I3641" s="1">
        <f ca="1">OFFSET(IF($H3641="Cooling",Customer!$C$25,Customer!$C$52),E3641,D3641)</f>
        <v>78</v>
      </c>
      <c r="J3641" s="1">
        <f ca="1">OFFSET(IF($H3641="Cooling",Customer!$L$25,Customer!$L$52),$E3641,$D3641)</f>
        <v>80</v>
      </c>
      <c r="K3641" s="16">
        <f t="shared" ca="1" si="675"/>
        <v>0</v>
      </c>
      <c r="L3641" s="16">
        <f t="shared" ca="1" si="676"/>
        <v>0</v>
      </c>
      <c r="M3641" s="17">
        <f t="shared" si="682"/>
        <v>0</v>
      </c>
      <c r="N3641" s="17">
        <f t="shared" si="683"/>
        <v>0</v>
      </c>
      <c r="O3641" s="4"/>
      <c r="P3641" s="4">
        <v>62</v>
      </c>
      <c r="Q3641" s="4">
        <v>60</v>
      </c>
      <c r="R3641" s="4">
        <v>37</v>
      </c>
      <c r="S3641" s="4">
        <v>62</v>
      </c>
      <c r="T3641" s="4">
        <v>54</v>
      </c>
      <c r="U3641" s="4">
        <v>59</v>
      </c>
      <c r="V3641" s="13">
        <v>55</v>
      </c>
      <c r="W3641" s="4">
        <v>67</v>
      </c>
      <c r="X3641" s="4">
        <v>63</v>
      </c>
      <c r="Y3641">
        <f t="shared" ca="1" si="684"/>
        <v>0</v>
      </c>
      <c r="Z3641">
        <f t="shared" ca="1" si="685"/>
        <v>0</v>
      </c>
    </row>
    <row r="3642" spans="2:26" x14ac:dyDescent="0.25">
      <c r="B3642" s="11">
        <f t="shared" si="686"/>
        <v>44713.249999991196</v>
      </c>
      <c r="C3642" s="1">
        <f t="shared" si="677"/>
        <v>6</v>
      </c>
      <c r="D3642" s="1">
        <f t="shared" si="678"/>
        <v>3</v>
      </c>
      <c r="E3642" s="12">
        <f t="shared" si="679"/>
        <v>7</v>
      </c>
      <c r="F3642" s="124" t="str">
        <f t="shared" si="680"/>
        <v>0</v>
      </c>
      <c r="G3642" s="1">
        <f ca="1">(OFFSET(O3642,0,MATCH(Customer!$J$6,'CDH &amp; HDH'!$P$11:$X$11,0)))</f>
        <v>53</v>
      </c>
      <c r="H3642" s="1" t="str">
        <f t="shared" si="681"/>
        <v>Cooling</v>
      </c>
      <c r="I3642" s="1">
        <f ca="1">OFFSET(IF($H3642="Cooling",Customer!$C$25,Customer!$C$52),E3642,D3642)</f>
        <v>78</v>
      </c>
      <c r="J3642" s="1">
        <f ca="1">OFFSET(IF($H3642="Cooling",Customer!$L$25,Customer!$L$52),$E3642,$D3642)</f>
        <v>80</v>
      </c>
      <c r="K3642" s="16">
        <f t="shared" ca="1" si="675"/>
        <v>0</v>
      </c>
      <c r="L3642" s="16">
        <f t="shared" ca="1" si="676"/>
        <v>0</v>
      </c>
      <c r="M3642" s="17">
        <f t="shared" si="682"/>
        <v>0</v>
      </c>
      <c r="N3642" s="17">
        <f t="shared" si="683"/>
        <v>0</v>
      </c>
      <c r="O3642" s="4"/>
      <c r="P3642" s="4">
        <v>67</v>
      </c>
      <c r="Q3642" s="4">
        <v>61</v>
      </c>
      <c r="R3642" s="4">
        <v>41</v>
      </c>
      <c r="S3642" s="4">
        <v>64</v>
      </c>
      <c r="T3642" s="4">
        <v>61</v>
      </c>
      <c r="U3642" s="4">
        <v>62</v>
      </c>
      <c r="V3642" s="13">
        <v>53</v>
      </c>
      <c r="W3642" s="4">
        <v>70</v>
      </c>
      <c r="X3642" s="4">
        <v>66</v>
      </c>
      <c r="Y3642">
        <f t="shared" ca="1" si="684"/>
        <v>0</v>
      </c>
      <c r="Z3642">
        <f t="shared" ca="1" si="685"/>
        <v>0</v>
      </c>
    </row>
    <row r="3643" spans="2:26" x14ac:dyDescent="0.25">
      <c r="B3643" s="11">
        <f t="shared" si="686"/>
        <v>44713.29166665786</v>
      </c>
      <c r="C3643" s="1">
        <f t="shared" si="677"/>
        <v>6</v>
      </c>
      <c r="D3643" s="1">
        <f t="shared" si="678"/>
        <v>3</v>
      </c>
      <c r="E3643" s="12">
        <f t="shared" si="679"/>
        <v>8</v>
      </c>
      <c r="F3643" s="124" t="str">
        <f t="shared" si="680"/>
        <v>0</v>
      </c>
      <c r="G3643" s="1">
        <f ca="1">(OFFSET(O3643,0,MATCH(Customer!$J$6,'CDH &amp; HDH'!$P$11:$X$11,0)))</f>
        <v>54</v>
      </c>
      <c r="H3643" s="1" t="str">
        <f t="shared" si="681"/>
        <v>Cooling</v>
      </c>
      <c r="I3643" s="1">
        <f ca="1">OFFSET(IF($H3643="Cooling",Customer!$C$25,Customer!$C$52),E3643,D3643)</f>
        <v>72</v>
      </c>
      <c r="J3643" s="1">
        <f ca="1">OFFSET(IF($H3643="Cooling",Customer!$L$25,Customer!$L$52),$E3643,$D3643)</f>
        <v>77</v>
      </c>
      <c r="K3643" s="16">
        <f t="shared" ca="1" si="675"/>
        <v>0</v>
      </c>
      <c r="L3643" s="16">
        <f t="shared" ca="1" si="676"/>
        <v>0</v>
      </c>
      <c r="M3643" s="17">
        <f t="shared" si="682"/>
        <v>0</v>
      </c>
      <c r="N3643" s="17">
        <f t="shared" si="683"/>
        <v>0</v>
      </c>
      <c r="O3643" s="4"/>
      <c r="P3643" s="4">
        <v>71</v>
      </c>
      <c r="Q3643" s="4">
        <v>64</v>
      </c>
      <c r="R3643" s="4">
        <v>46</v>
      </c>
      <c r="S3643" s="4">
        <v>65</v>
      </c>
      <c r="T3643" s="4">
        <v>64</v>
      </c>
      <c r="U3643" s="4">
        <v>67</v>
      </c>
      <c r="V3643" s="13">
        <v>54</v>
      </c>
      <c r="W3643" s="4">
        <v>72</v>
      </c>
      <c r="X3643" s="4">
        <v>72</v>
      </c>
      <c r="Y3643">
        <f t="shared" ca="1" si="684"/>
        <v>0</v>
      </c>
      <c r="Z3643">
        <f t="shared" ca="1" si="685"/>
        <v>0</v>
      </c>
    </row>
    <row r="3644" spans="2:26" x14ac:dyDescent="0.25">
      <c r="B3644" s="11">
        <f t="shared" si="686"/>
        <v>44713.333333324525</v>
      </c>
      <c r="C3644" s="1">
        <f t="shared" si="677"/>
        <v>6</v>
      </c>
      <c r="D3644" s="1">
        <f t="shared" si="678"/>
        <v>3</v>
      </c>
      <c r="E3644" s="12">
        <f t="shared" si="679"/>
        <v>9</v>
      </c>
      <c r="F3644" s="124" t="str">
        <f t="shared" si="680"/>
        <v>0</v>
      </c>
      <c r="G3644" s="1">
        <f ca="1">(OFFSET(O3644,0,MATCH(Customer!$J$6,'CDH &amp; HDH'!$P$11:$X$11,0)))</f>
        <v>57</v>
      </c>
      <c r="H3644" s="1" t="str">
        <f t="shared" si="681"/>
        <v>Cooling</v>
      </c>
      <c r="I3644" s="1">
        <f ca="1">OFFSET(IF($H3644="Cooling",Customer!$C$25,Customer!$C$52),E3644,D3644)</f>
        <v>72</v>
      </c>
      <c r="J3644" s="1">
        <f ca="1">OFFSET(IF($H3644="Cooling",Customer!$L$25,Customer!$L$52),$E3644,$D3644)</f>
        <v>77</v>
      </c>
      <c r="K3644" s="16">
        <f t="shared" ca="1" si="675"/>
        <v>0</v>
      </c>
      <c r="L3644" s="16">
        <f t="shared" ca="1" si="676"/>
        <v>0</v>
      </c>
      <c r="M3644" s="17">
        <f t="shared" si="682"/>
        <v>0</v>
      </c>
      <c r="N3644" s="17">
        <f t="shared" si="683"/>
        <v>0</v>
      </c>
      <c r="O3644" s="4"/>
      <c r="P3644" s="4">
        <v>74</v>
      </c>
      <c r="Q3644" s="4">
        <v>67</v>
      </c>
      <c r="R3644" s="4">
        <v>50</v>
      </c>
      <c r="S3644" s="4">
        <v>66</v>
      </c>
      <c r="T3644" s="4">
        <v>65</v>
      </c>
      <c r="U3644" s="4">
        <v>67</v>
      </c>
      <c r="V3644" s="13">
        <v>57</v>
      </c>
      <c r="W3644" s="4">
        <v>75</v>
      </c>
      <c r="X3644" s="4">
        <v>75</v>
      </c>
      <c r="Y3644">
        <f t="shared" ca="1" si="684"/>
        <v>0</v>
      </c>
      <c r="Z3644">
        <f t="shared" ca="1" si="685"/>
        <v>0</v>
      </c>
    </row>
    <row r="3645" spans="2:26" x14ac:dyDescent="0.25">
      <c r="B3645" s="11">
        <f t="shared" si="686"/>
        <v>44713.374999991189</v>
      </c>
      <c r="C3645" s="1">
        <f t="shared" si="677"/>
        <v>6</v>
      </c>
      <c r="D3645" s="1">
        <f t="shared" si="678"/>
        <v>3</v>
      </c>
      <c r="E3645" s="12">
        <f t="shared" si="679"/>
        <v>10</v>
      </c>
      <c r="F3645" s="124" t="str">
        <f t="shared" si="680"/>
        <v>0</v>
      </c>
      <c r="G3645" s="1">
        <f ca="1">(OFFSET(O3645,0,MATCH(Customer!$J$6,'CDH &amp; HDH'!$P$11:$X$11,0)))</f>
        <v>61</v>
      </c>
      <c r="H3645" s="1" t="str">
        <f t="shared" si="681"/>
        <v>Cooling</v>
      </c>
      <c r="I3645" s="1">
        <f ca="1">OFFSET(IF($H3645="Cooling",Customer!$C$25,Customer!$C$52),E3645,D3645)</f>
        <v>72</v>
      </c>
      <c r="J3645" s="1">
        <f ca="1">OFFSET(IF($H3645="Cooling",Customer!$L$25,Customer!$L$52),$E3645,$D3645)</f>
        <v>77</v>
      </c>
      <c r="K3645" s="16">
        <f t="shared" ca="1" si="675"/>
        <v>0</v>
      </c>
      <c r="L3645" s="16">
        <f t="shared" ca="1" si="676"/>
        <v>0</v>
      </c>
      <c r="M3645" s="17">
        <f t="shared" si="682"/>
        <v>0</v>
      </c>
      <c r="N3645" s="17">
        <f t="shared" si="683"/>
        <v>0</v>
      </c>
      <c r="O3645" s="4"/>
      <c r="P3645" s="4">
        <v>75</v>
      </c>
      <c r="Q3645" s="4">
        <v>69</v>
      </c>
      <c r="R3645" s="4">
        <v>55</v>
      </c>
      <c r="S3645" s="4">
        <v>67</v>
      </c>
      <c r="T3645" s="4">
        <v>67</v>
      </c>
      <c r="U3645" s="4">
        <v>70</v>
      </c>
      <c r="V3645" s="13">
        <v>61</v>
      </c>
      <c r="W3645" s="4">
        <v>78</v>
      </c>
      <c r="X3645" s="4">
        <v>77</v>
      </c>
      <c r="Y3645">
        <f t="shared" ca="1" si="684"/>
        <v>0</v>
      </c>
      <c r="Z3645">
        <f t="shared" ca="1" si="685"/>
        <v>0</v>
      </c>
    </row>
    <row r="3646" spans="2:26" x14ac:dyDescent="0.25">
      <c r="B3646" s="11">
        <f t="shared" si="686"/>
        <v>44713.416666657853</v>
      </c>
      <c r="C3646" s="1">
        <f t="shared" si="677"/>
        <v>6</v>
      </c>
      <c r="D3646" s="1">
        <f t="shared" si="678"/>
        <v>3</v>
      </c>
      <c r="E3646" s="12">
        <f t="shared" si="679"/>
        <v>11</v>
      </c>
      <c r="F3646" s="124" t="str">
        <f t="shared" si="680"/>
        <v>0</v>
      </c>
      <c r="G3646" s="1">
        <f ca="1">(OFFSET(O3646,0,MATCH(Customer!$J$6,'CDH &amp; HDH'!$P$11:$X$11,0)))</f>
        <v>65</v>
      </c>
      <c r="H3646" s="1" t="str">
        <f t="shared" si="681"/>
        <v>Cooling</v>
      </c>
      <c r="I3646" s="1">
        <f ca="1">OFFSET(IF($H3646="Cooling",Customer!$C$25,Customer!$C$52),E3646,D3646)</f>
        <v>72</v>
      </c>
      <c r="J3646" s="1">
        <f ca="1">OFFSET(IF($H3646="Cooling",Customer!$L$25,Customer!$L$52),$E3646,$D3646)</f>
        <v>77</v>
      </c>
      <c r="K3646" s="16">
        <f t="shared" ca="1" si="675"/>
        <v>0</v>
      </c>
      <c r="L3646" s="16">
        <f t="shared" ca="1" si="676"/>
        <v>0</v>
      </c>
      <c r="M3646" s="17">
        <f t="shared" si="682"/>
        <v>0</v>
      </c>
      <c r="N3646" s="17">
        <f t="shared" si="683"/>
        <v>0</v>
      </c>
      <c r="O3646" s="4"/>
      <c r="P3646" s="4">
        <v>77</v>
      </c>
      <c r="Q3646" s="4">
        <v>69</v>
      </c>
      <c r="R3646" s="4">
        <v>58</v>
      </c>
      <c r="S3646" s="4">
        <v>68</v>
      </c>
      <c r="T3646" s="4">
        <v>68</v>
      </c>
      <c r="U3646" s="4">
        <v>70</v>
      </c>
      <c r="V3646" s="13">
        <v>65</v>
      </c>
      <c r="W3646" s="4">
        <v>80</v>
      </c>
      <c r="X3646" s="4">
        <v>79</v>
      </c>
      <c r="Y3646">
        <f t="shared" ca="1" si="684"/>
        <v>0</v>
      </c>
      <c r="Z3646">
        <f t="shared" ca="1" si="685"/>
        <v>0</v>
      </c>
    </row>
    <row r="3647" spans="2:26" x14ac:dyDescent="0.25">
      <c r="B3647" s="11">
        <f t="shared" si="686"/>
        <v>44713.458333324517</v>
      </c>
      <c r="C3647" s="1">
        <f t="shared" si="677"/>
        <v>6</v>
      </c>
      <c r="D3647" s="1">
        <f t="shared" si="678"/>
        <v>3</v>
      </c>
      <c r="E3647" s="12">
        <f t="shared" si="679"/>
        <v>12</v>
      </c>
      <c r="F3647" s="124" t="str">
        <f t="shared" si="680"/>
        <v>0</v>
      </c>
      <c r="G3647" s="1">
        <f ca="1">(OFFSET(O3647,0,MATCH(Customer!$J$6,'CDH &amp; HDH'!$P$11:$X$11,0)))</f>
        <v>69</v>
      </c>
      <c r="H3647" s="1" t="str">
        <f t="shared" si="681"/>
        <v>Cooling</v>
      </c>
      <c r="I3647" s="1">
        <f ca="1">OFFSET(IF($H3647="Cooling",Customer!$C$25,Customer!$C$52),E3647,D3647)</f>
        <v>72</v>
      </c>
      <c r="J3647" s="1">
        <f ca="1">OFFSET(IF($H3647="Cooling",Customer!$L$25,Customer!$L$52),$E3647,$D3647)</f>
        <v>77</v>
      </c>
      <c r="K3647" s="16">
        <f t="shared" ca="1" si="675"/>
        <v>0</v>
      </c>
      <c r="L3647" s="16">
        <f t="shared" ca="1" si="676"/>
        <v>0</v>
      </c>
      <c r="M3647" s="17">
        <f t="shared" si="682"/>
        <v>0</v>
      </c>
      <c r="N3647" s="17">
        <f t="shared" si="683"/>
        <v>0</v>
      </c>
      <c r="O3647" s="4"/>
      <c r="P3647" s="4">
        <v>78</v>
      </c>
      <c r="Q3647" s="4">
        <v>66</v>
      </c>
      <c r="R3647" s="4">
        <v>60</v>
      </c>
      <c r="S3647" s="4">
        <v>69</v>
      </c>
      <c r="T3647" s="4">
        <v>68</v>
      </c>
      <c r="U3647" s="4">
        <v>74</v>
      </c>
      <c r="V3647" s="13">
        <v>69</v>
      </c>
      <c r="W3647" s="4">
        <v>81</v>
      </c>
      <c r="X3647" s="4">
        <v>80</v>
      </c>
      <c r="Y3647">
        <f t="shared" ca="1" si="684"/>
        <v>0</v>
      </c>
      <c r="Z3647">
        <f t="shared" ca="1" si="685"/>
        <v>0</v>
      </c>
    </row>
    <row r="3648" spans="2:26" x14ac:dyDescent="0.25">
      <c r="B3648" s="11">
        <f t="shared" si="686"/>
        <v>44713.499999991182</v>
      </c>
      <c r="C3648" s="1">
        <f t="shared" si="677"/>
        <v>6</v>
      </c>
      <c r="D3648" s="1">
        <f t="shared" si="678"/>
        <v>3</v>
      </c>
      <c r="E3648" s="12">
        <f t="shared" si="679"/>
        <v>13</v>
      </c>
      <c r="F3648" s="124" t="str">
        <f t="shared" si="680"/>
        <v>0</v>
      </c>
      <c r="G3648" s="1">
        <f ca="1">(OFFSET(O3648,0,MATCH(Customer!$J$6,'CDH &amp; HDH'!$P$11:$X$11,0)))</f>
        <v>73</v>
      </c>
      <c r="H3648" s="1" t="str">
        <f t="shared" si="681"/>
        <v>Cooling</v>
      </c>
      <c r="I3648" s="1">
        <f ca="1">OFFSET(IF($H3648="Cooling",Customer!$C$25,Customer!$C$52),E3648,D3648)</f>
        <v>72</v>
      </c>
      <c r="J3648" s="1">
        <f ca="1">OFFSET(IF($H3648="Cooling",Customer!$L$25,Customer!$L$52),$E3648,$D3648)</f>
        <v>77</v>
      </c>
      <c r="K3648" s="16">
        <f t="shared" ca="1" si="675"/>
        <v>1</v>
      </c>
      <c r="L3648" s="16">
        <f t="shared" ca="1" si="676"/>
        <v>0</v>
      </c>
      <c r="M3648" s="17">
        <f t="shared" si="682"/>
        <v>0</v>
      </c>
      <c r="N3648" s="17">
        <f t="shared" si="683"/>
        <v>0</v>
      </c>
      <c r="O3648" s="4"/>
      <c r="P3648" s="4">
        <v>80</v>
      </c>
      <c r="Q3648" s="4">
        <v>66</v>
      </c>
      <c r="R3648" s="4">
        <v>63</v>
      </c>
      <c r="S3648" s="4">
        <v>70</v>
      </c>
      <c r="T3648" s="4">
        <v>70</v>
      </c>
      <c r="U3648" s="4">
        <v>75</v>
      </c>
      <c r="V3648" s="13">
        <v>73</v>
      </c>
      <c r="W3648" s="4">
        <v>83</v>
      </c>
      <c r="X3648" s="4">
        <v>80</v>
      </c>
      <c r="Y3648">
        <f t="shared" ca="1" si="684"/>
        <v>432</v>
      </c>
      <c r="Z3648">
        <f t="shared" ca="1" si="685"/>
        <v>0</v>
      </c>
    </row>
    <row r="3649" spans="2:26" x14ac:dyDescent="0.25">
      <c r="B3649" s="11">
        <f t="shared" si="686"/>
        <v>44713.541666657846</v>
      </c>
      <c r="C3649" s="1">
        <f t="shared" si="677"/>
        <v>6</v>
      </c>
      <c r="D3649" s="1">
        <f t="shared" si="678"/>
        <v>3</v>
      </c>
      <c r="E3649" s="12">
        <f t="shared" si="679"/>
        <v>14</v>
      </c>
      <c r="F3649" s="124" t="str">
        <f t="shared" si="680"/>
        <v>0</v>
      </c>
      <c r="G3649" s="1">
        <f ca="1">(OFFSET(O3649,0,MATCH(Customer!$J$6,'CDH &amp; HDH'!$P$11:$X$11,0)))</f>
        <v>75</v>
      </c>
      <c r="H3649" s="1" t="str">
        <f t="shared" si="681"/>
        <v>Cooling</v>
      </c>
      <c r="I3649" s="1">
        <f ca="1">OFFSET(IF($H3649="Cooling",Customer!$C$25,Customer!$C$52),E3649,D3649)</f>
        <v>72</v>
      </c>
      <c r="J3649" s="1">
        <f ca="1">OFFSET(IF($H3649="Cooling",Customer!$L$25,Customer!$L$52),$E3649,$D3649)</f>
        <v>77</v>
      </c>
      <c r="K3649" s="16">
        <f t="shared" ca="1" si="675"/>
        <v>3</v>
      </c>
      <c r="L3649" s="16">
        <f t="shared" ca="1" si="676"/>
        <v>0</v>
      </c>
      <c r="M3649" s="17">
        <f t="shared" si="682"/>
        <v>0</v>
      </c>
      <c r="N3649" s="17">
        <f t="shared" si="683"/>
        <v>0</v>
      </c>
      <c r="O3649" s="4"/>
      <c r="P3649" s="4">
        <v>81</v>
      </c>
      <c r="Q3649" s="4">
        <v>57</v>
      </c>
      <c r="R3649" s="4">
        <v>65</v>
      </c>
      <c r="S3649" s="4">
        <v>70</v>
      </c>
      <c r="T3649" s="4">
        <v>72</v>
      </c>
      <c r="U3649" s="4">
        <v>74</v>
      </c>
      <c r="V3649" s="13">
        <v>75</v>
      </c>
      <c r="W3649" s="4">
        <v>83</v>
      </c>
      <c r="X3649" s="4">
        <v>81</v>
      </c>
      <c r="Y3649">
        <f t="shared" ca="1" si="684"/>
        <v>1296</v>
      </c>
      <c r="Z3649">
        <f t="shared" ca="1" si="685"/>
        <v>0</v>
      </c>
    </row>
    <row r="3650" spans="2:26" x14ac:dyDescent="0.25">
      <c r="B3650" s="11">
        <f t="shared" si="686"/>
        <v>44713.58333332451</v>
      </c>
      <c r="C3650" s="1">
        <f t="shared" si="677"/>
        <v>6</v>
      </c>
      <c r="D3650" s="1">
        <f t="shared" si="678"/>
        <v>3</v>
      </c>
      <c r="E3650" s="12">
        <f t="shared" si="679"/>
        <v>15</v>
      </c>
      <c r="F3650" s="124" t="str">
        <f t="shared" si="680"/>
        <v>1</v>
      </c>
      <c r="G3650" s="1">
        <f ca="1">(OFFSET(O3650,0,MATCH(Customer!$J$6,'CDH &amp; HDH'!$P$11:$X$11,0)))</f>
        <v>73</v>
      </c>
      <c r="H3650" s="1" t="str">
        <f t="shared" si="681"/>
        <v>Cooling</v>
      </c>
      <c r="I3650" s="1">
        <f ca="1">OFFSET(IF($H3650="Cooling",Customer!$C$25,Customer!$C$52),E3650,D3650)</f>
        <v>72</v>
      </c>
      <c r="J3650" s="1">
        <f ca="1">OFFSET(IF($H3650="Cooling",Customer!$L$25,Customer!$L$52),$E3650,$D3650)</f>
        <v>77</v>
      </c>
      <c r="K3650" s="16">
        <f t="shared" ca="1" si="675"/>
        <v>1</v>
      </c>
      <c r="L3650" s="16">
        <f t="shared" ca="1" si="676"/>
        <v>0</v>
      </c>
      <c r="M3650" s="17">
        <f t="shared" si="682"/>
        <v>0</v>
      </c>
      <c r="N3650" s="17">
        <f t="shared" si="683"/>
        <v>0</v>
      </c>
      <c r="O3650" s="4"/>
      <c r="P3650" s="4">
        <v>82</v>
      </c>
      <c r="Q3650" s="4">
        <v>56</v>
      </c>
      <c r="R3650" s="4">
        <v>67</v>
      </c>
      <c r="S3650" s="4">
        <v>70</v>
      </c>
      <c r="T3650" s="4">
        <v>71</v>
      </c>
      <c r="U3650" s="4">
        <v>74</v>
      </c>
      <c r="V3650" s="13">
        <v>73</v>
      </c>
      <c r="W3650" s="4">
        <v>82</v>
      </c>
      <c r="X3650" s="4">
        <v>80</v>
      </c>
      <c r="Y3650">
        <f t="shared" ca="1" si="684"/>
        <v>432</v>
      </c>
      <c r="Z3650">
        <f t="shared" ca="1" si="685"/>
        <v>0</v>
      </c>
    </row>
    <row r="3651" spans="2:26" x14ac:dyDescent="0.25">
      <c r="B3651" s="11">
        <f t="shared" si="686"/>
        <v>44713.624999991174</v>
      </c>
      <c r="C3651" s="1">
        <f t="shared" si="677"/>
        <v>6</v>
      </c>
      <c r="D3651" s="1">
        <f t="shared" si="678"/>
        <v>3</v>
      </c>
      <c r="E3651" s="12">
        <f t="shared" si="679"/>
        <v>16</v>
      </c>
      <c r="F3651" s="124" t="str">
        <f t="shared" si="680"/>
        <v>1</v>
      </c>
      <c r="G3651" s="1">
        <f ca="1">(OFFSET(O3651,0,MATCH(Customer!$J$6,'CDH &amp; HDH'!$P$11:$X$11,0)))</f>
        <v>63</v>
      </c>
      <c r="H3651" s="1" t="str">
        <f t="shared" si="681"/>
        <v>Cooling</v>
      </c>
      <c r="I3651" s="1">
        <f ca="1">OFFSET(IF($H3651="Cooling",Customer!$C$25,Customer!$C$52),E3651,D3651)</f>
        <v>72</v>
      </c>
      <c r="J3651" s="1">
        <f ca="1">OFFSET(IF($H3651="Cooling",Customer!$L$25,Customer!$L$52),$E3651,$D3651)</f>
        <v>77</v>
      </c>
      <c r="K3651" s="16">
        <f t="shared" ca="1" si="675"/>
        <v>0</v>
      </c>
      <c r="L3651" s="16">
        <f t="shared" ca="1" si="676"/>
        <v>0</v>
      </c>
      <c r="M3651" s="17">
        <f t="shared" si="682"/>
        <v>0</v>
      </c>
      <c r="N3651" s="17">
        <f t="shared" si="683"/>
        <v>0</v>
      </c>
      <c r="O3651" s="4"/>
      <c r="P3651" s="4">
        <v>82</v>
      </c>
      <c r="Q3651" s="4">
        <v>56</v>
      </c>
      <c r="R3651" s="4">
        <v>69</v>
      </c>
      <c r="S3651" s="4">
        <v>70</v>
      </c>
      <c r="T3651" s="4">
        <v>72</v>
      </c>
      <c r="U3651" s="4">
        <v>73</v>
      </c>
      <c r="V3651" s="13">
        <v>63</v>
      </c>
      <c r="W3651" s="4">
        <v>79</v>
      </c>
      <c r="X3651" s="4">
        <v>80</v>
      </c>
      <c r="Y3651">
        <f t="shared" ca="1" si="684"/>
        <v>0</v>
      </c>
      <c r="Z3651">
        <f t="shared" ca="1" si="685"/>
        <v>0</v>
      </c>
    </row>
    <row r="3652" spans="2:26" x14ac:dyDescent="0.25">
      <c r="B3652" s="11">
        <f t="shared" si="686"/>
        <v>44713.666666657839</v>
      </c>
      <c r="C3652" s="1">
        <f t="shared" si="677"/>
        <v>6</v>
      </c>
      <c r="D3652" s="1">
        <f t="shared" si="678"/>
        <v>3</v>
      </c>
      <c r="E3652" s="12">
        <f t="shared" si="679"/>
        <v>17</v>
      </c>
      <c r="F3652" s="124" t="str">
        <f t="shared" si="680"/>
        <v>1</v>
      </c>
      <c r="G3652" s="1">
        <f ca="1">(OFFSET(O3652,0,MATCH(Customer!$J$6,'CDH &amp; HDH'!$P$11:$X$11,0)))</f>
        <v>63</v>
      </c>
      <c r="H3652" s="1" t="str">
        <f t="shared" si="681"/>
        <v>Cooling</v>
      </c>
      <c r="I3652" s="1">
        <f ca="1">OFFSET(IF($H3652="Cooling",Customer!$C$25,Customer!$C$52),E3652,D3652)</f>
        <v>72</v>
      </c>
      <c r="J3652" s="1">
        <f ca="1">OFFSET(IF($H3652="Cooling",Customer!$L$25,Customer!$L$52),$E3652,$D3652)</f>
        <v>77</v>
      </c>
      <c r="K3652" s="16">
        <f t="shared" ca="1" si="675"/>
        <v>0</v>
      </c>
      <c r="L3652" s="16">
        <f t="shared" ca="1" si="676"/>
        <v>0</v>
      </c>
      <c r="M3652" s="17">
        <f t="shared" si="682"/>
        <v>0</v>
      </c>
      <c r="N3652" s="17">
        <f t="shared" si="683"/>
        <v>0</v>
      </c>
      <c r="O3652" s="4"/>
      <c r="P3652" s="4">
        <v>81</v>
      </c>
      <c r="Q3652" s="4">
        <v>58</v>
      </c>
      <c r="R3652" s="4">
        <v>68</v>
      </c>
      <c r="S3652" s="4">
        <v>68</v>
      </c>
      <c r="T3652" s="4">
        <v>67</v>
      </c>
      <c r="U3652" s="4">
        <v>71</v>
      </c>
      <c r="V3652" s="13">
        <v>63</v>
      </c>
      <c r="W3652" s="4">
        <v>82</v>
      </c>
      <c r="X3652" s="4">
        <v>78</v>
      </c>
      <c r="Y3652">
        <f t="shared" ca="1" si="684"/>
        <v>0</v>
      </c>
      <c r="Z3652">
        <f t="shared" ca="1" si="685"/>
        <v>0</v>
      </c>
    </row>
    <row r="3653" spans="2:26" x14ac:dyDescent="0.25">
      <c r="B3653" s="11">
        <f t="shared" si="686"/>
        <v>44713.708333324503</v>
      </c>
      <c r="C3653" s="1">
        <f t="shared" si="677"/>
        <v>6</v>
      </c>
      <c r="D3653" s="1">
        <f t="shared" si="678"/>
        <v>3</v>
      </c>
      <c r="E3653" s="12">
        <f t="shared" si="679"/>
        <v>18</v>
      </c>
      <c r="F3653" s="124" t="str">
        <f t="shared" si="680"/>
        <v>1</v>
      </c>
      <c r="G3653" s="1">
        <f ca="1">(OFFSET(O3653,0,MATCH(Customer!$J$6,'CDH &amp; HDH'!$P$11:$X$11,0)))</f>
        <v>63</v>
      </c>
      <c r="H3653" s="1" t="str">
        <f t="shared" si="681"/>
        <v>Cooling</v>
      </c>
      <c r="I3653" s="1">
        <f ca="1">OFFSET(IF($H3653="Cooling",Customer!$C$25,Customer!$C$52),E3653,D3653)</f>
        <v>72</v>
      </c>
      <c r="J3653" s="1">
        <f ca="1">OFFSET(IF($H3653="Cooling",Customer!$L$25,Customer!$L$52),$E3653,$D3653)</f>
        <v>77</v>
      </c>
      <c r="K3653" s="16">
        <f t="shared" ca="1" si="675"/>
        <v>0</v>
      </c>
      <c r="L3653" s="16">
        <f t="shared" ca="1" si="676"/>
        <v>0</v>
      </c>
      <c r="M3653" s="17">
        <f t="shared" si="682"/>
        <v>0</v>
      </c>
      <c r="N3653" s="17">
        <f t="shared" si="683"/>
        <v>0</v>
      </c>
      <c r="O3653" s="4"/>
      <c r="P3653" s="4">
        <v>79</v>
      </c>
      <c r="Q3653" s="4">
        <v>55</v>
      </c>
      <c r="R3653" s="4">
        <v>66</v>
      </c>
      <c r="S3653" s="4">
        <v>65</v>
      </c>
      <c r="T3653" s="4">
        <v>65</v>
      </c>
      <c r="U3653" s="4">
        <v>69</v>
      </c>
      <c r="V3653" s="13">
        <v>63</v>
      </c>
      <c r="W3653" s="4">
        <v>78</v>
      </c>
      <c r="X3653" s="4">
        <v>77</v>
      </c>
      <c r="Y3653">
        <f t="shared" ca="1" si="684"/>
        <v>0</v>
      </c>
      <c r="Z3653">
        <f t="shared" ca="1" si="685"/>
        <v>0</v>
      </c>
    </row>
    <row r="3654" spans="2:26" x14ac:dyDescent="0.25">
      <c r="B3654" s="11">
        <f t="shared" si="686"/>
        <v>44713.749999991167</v>
      </c>
      <c r="C3654" s="1">
        <f t="shared" si="677"/>
        <v>6</v>
      </c>
      <c r="D3654" s="1">
        <f t="shared" si="678"/>
        <v>3</v>
      </c>
      <c r="E3654" s="12">
        <f t="shared" si="679"/>
        <v>19</v>
      </c>
      <c r="F3654" s="124" t="str">
        <f t="shared" si="680"/>
        <v>0</v>
      </c>
      <c r="G3654" s="1">
        <f ca="1">(OFFSET(O3654,0,MATCH(Customer!$J$6,'CDH &amp; HDH'!$P$11:$X$11,0)))</f>
        <v>63</v>
      </c>
      <c r="H3654" s="1" t="str">
        <f t="shared" si="681"/>
        <v>Cooling</v>
      </c>
      <c r="I3654" s="1">
        <f ca="1">OFFSET(IF($H3654="Cooling",Customer!$C$25,Customer!$C$52),E3654,D3654)</f>
        <v>78</v>
      </c>
      <c r="J3654" s="1">
        <f ca="1">OFFSET(IF($H3654="Cooling",Customer!$L$25,Customer!$L$52),$E3654,$D3654)</f>
        <v>80</v>
      </c>
      <c r="K3654" s="16">
        <f t="shared" ca="1" si="675"/>
        <v>0</v>
      </c>
      <c r="L3654" s="16">
        <f t="shared" ca="1" si="676"/>
        <v>0</v>
      </c>
      <c r="M3654" s="17">
        <f t="shared" si="682"/>
        <v>0</v>
      </c>
      <c r="N3654" s="17">
        <f t="shared" si="683"/>
        <v>0</v>
      </c>
      <c r="O3654" s="4"/>
      <c r="P3654" s="4">
        <v>78</v>
      </c>
      <c r="Q3654" s="4">
        <v>53</v>
      </c>
      <c r="R3654" s="4">
        <v>65</v>
      </c>
      <c r="S3654" s="4">
        <v>63</v>
      </c>
      <c r="T3654" s="4">
        <v>62</v>
      </c>
      <c r="U3654" s="4">
        <v>68</v>
      </c>
      <c r="V3654" s="13">
        <v>63</v>
      </c>
      <c r="W3654" s="4">
        <v>77</v>
      </c>
      <c r="X3654" s="4">
        <v>74</v>
      </c>
      <c r="Y3654">
        <f t="shared" ca="1" si="684"/>
        <v>0</v>
      </c>
      <c r="Z3654">
        <f t="shared" ca="1" si="685"/>
        <v>0</v>
      </c>
    </row>
    <row r="3655" spans="2:26" x14ac:dyDescent="0.25">
      <c r="B3655" s="11">
        <f t="shared" si="686"/>
        <v>44713.791666657831</v>
      </c>
      <c r="C3655" s="1">
        <f t="shared" si="677"/>
        <v>6</v>
      </c>
      <c r="D3655" s="1">
        <f t="shared" si="678"/>
        <v>3</v>
      </c>
      <c r="E3655" s="12">
        <f t="shared" si="679"/>
        <v>20</v>
      </c>
      <c r="F3655" s="124" t="str">
        <f t="shared" si="680"/>
        <v>0</v>
      </c>
      <c r="G3655" s="1">
        <f ca="1">(OFFSET(O3655,0,MATCH(Customer!$J$6,'CDH &amp; HDH'!$P$11:$X$11,0)))</f>
        <v>63</v>
      </c>
      <c r="H3655" s="1" t="str">
        <f t="shared" si="681"/>
        <v>Cooling</v>
      </c>
      <c r="I3655" s="1">
        <f ca="1">OFFSET(IF($H3655="Cooling",Customer!$C$25,Customer!$C$52),E3655,D3655)</f>
        <v>78</v>
      </c>
      <c r="J3655" s="1">
        <f ca="1">OFFSET(IF($H3655="Cooling",Customer!$L$25,Customer!$L$52),$E3655,$D3655)</f>
        <v>80</v>
      </c>
      <c r="K3655" s="16">
        <f t="shared" ca="1" si="675"/>
        <v>0</v>
      </c>
      <c r="L3655" s="16">
        <f t="shared" ca="1" si="676"/>
        <v>0</v>
      </c>
      <c r="M3655" s="17">
        <f t="shared" si="682"/>
        <v>0</v>
      </c>
      <c r="N3655" s="17">
        <f t="shared" si="683"/>
        <v>0</v>
      </c>
      <c r="O3655" s="4"/>
      <c r="P3655" s="4">
        <v>76</v>
      </c>
      <c r="Q3655" s="4">
        <v>49</v>
      </c>
      <c r="R3655" s="4">
        <v>62</v>
      </c>
      <c r="S3655" s="4">
        <v>61</v>
      </c>
      <c r="T3655" s="4">
        <v>61</v>
      </c>
      <c r="U3655" s="4">
        <v>67</v>
      </c>
      <c r="V3655" s="13">
        <v>63</v>
      </c>
      <c r="W3655" s="4">
        <v>74</v>
      </c>
      <c r="X3655" s="4">
        <v>75</v>
      </c>
      <c r="Y3655">
        <f t="shared" ca="1" si="684"/>
        <v>0</v>
      </c>
      <c r="Z3655">
        <f t="shared" ca="1" si="685"/>
        <v>0</v>
      </c>
    </row>
    <row r="3656" spans="2:26" x14ac:dyDescent="0.25">
      <c r="B3656" s="11">
        <f t="shared" si="686"/>
        <v>44713.833333324495</v>
      </c>
      <c r="C3656" s="1">
        <f t="shared" si="677"/>
        <v>6</v>
      </c>
      <c r="D3656" s="1">
        <f t="shared" si="678"/>
        <v>3</v>
      </c>
      <c r="E3656" s="12">
        <f t="shared" si="679"/>
        <v>21</v>
      </c>
      <c r="F3656" s="124" t="str">
        <f t="shared" si="680"/>
        <v>0</v>
      </c>
      <c r="G3656" s="1">
        <f ca="1">(OFFSET(O3656,0,MATCH(Customer!$J$6,'CDH &amp; HDH'!$P$11:$X$11,0)))</f>
        <v>62</v>
      </c>
      <c r="H3656" s="1" t="str">
        <f t="shared" si="681"/>
        <v>Cooling</v>
      </c>
      <c r="I3656" s="1">
        <f ca="1">OFFSET(IF($H3656="Cooling",Customer!$C$25,Customer!$C$52),E3656,D3656)</f>
        <v>78</v>
      </c>
      <c r="J3656" s="1">
        <f ca="1">OFFSET(IF($H3656="Cooling",Customer!$L$25,Customer!$L$52),$E3656,$D3656)</f>
        <v>80</v>
      </c>
      <c r="K3656" s="16">
        <f t="shared" ca="1" si="675"/>
        <v>0</v>
      </c>
      <c r="L3656" s="16">
        <f t="shared" ca="1" si="676"/>
        <v>0</v>
      </c>
      <c r="M3656" s="17">
        <f t="shared" si="682"/>
        <v>0</v>
      </c>
      <c r="N3656" s="17">
        <f t="shared" si="683"/>
        <v>0</v>
      </c>
      <c r="O3656" s="4"/>
      <c r="P3656" s="4">
        <v>68</v>
      </c>
      <c r="Q3656" s="4">
        <v>48</v>
      </c>
      <c r="R3656" s="4">
        <v>59</v>
      </c>
      <c r="S3656" s="4">
        <v>58</v>
      </c>
      <c r="T3656" s="4">
        <v>61</v>
      </c>
      <c r="U3656" s="4">
        <v>66</v>
      </c>
      <c r="V3656" s="13">
        <v>62</v>
      </c>
      <c r="W3656" s="4">
        <v>72</v>
      </c>
      <c r="X3656" s="4">
        <v>74</v>
      </c>
      <c r="Y3656">
        <f t="shared" ca="1" si="684"/>
        <v>0</v>
      </c>
      <c r="Z3656">
        <f t="shared" ca="1" si="685"/>
        <v>0</v>
      </c>
    </row>
    <row r="3657" spans="2:26" x14ac:dyDescent="0.25">
      <c r="B3657" s="11">
        <f t="shared" si="686"/>
        <v>44713.87499999116</v>
      </c>
      <c r="C3657" s="1">
        <f t="shared" si="677"/>
        <v>6</v>
      </c>
      <c r="D3657" s="1">
        <f t="shared" si="678"/>
        <v>3</v>
      </c>
      <c r="E3657" s="12">
        <f t="shared" si="679"/>
        <v>22</v>
      </c>
      <c r="F3657" s="124" t="str">
        <f t="shared" si="680"/>
        <v>0</v>
      </c>
      <c r="G3657" s="1">
        <f ca="1">(OFFSET(O3657,0,MATCH(Customer!$J$6,'CDH &amp; HDH'!$P$11:$X$11,0)))</f>
        <v>59</v>
      </c>
      <c r="H3657" s="1" t="str">
        <f t="shared" si="681"/>
        <v>Cooling</v>
      </c>
      <c r="I3657" s="1">
        <f ca="1">OFFSET(IF($H3657="Cooling",Customer!$C$25,Customer!$C$52),E3657,D3657)</f>
        <v>78</v>
      </c>
      <c r="J3657" s="1">
        <f ca="1">OFFSET(IF($H3657="Cooling",Customer!$L$25,Customer!$L$52),$E3657,$D3657)</f>
        <v>80</v>
      </c>
      <c r="K3657" s="16">
        <f t="shared" ca="1" si="675"/>
        <v>0</v>
      </c>
      <c r="L3657" s="16">
        <f t="shared" ca="1" si="676"/>
        <v>0</v>
      </c>
      <c r="M3657" s="17">
        <f t="shared" si="682"/>
        <v>0</v>
      </c>
      <c r="N3657" s="17">
        <f t="shared" si="683"/>
        <v>0</v>
      </c>
      <c r="O3657" s="4"/>
      <c r="P3657" s="4">
        <v>68</v>
      </c>
      <c r="Q3657" s="4">
        <v>47</v>
      </c>
      <c r="R3657" s="4">
        <v>56</v>
      </c>
      <c r="S3657" s="4">
        <v>56</v>
      </c>
      <c r="T3657" s="4">
        <v>60</v>
      </c>
      <c r="U3657" s="4">
        <v>65</v>
      </c>
      <c r="V3657" s="13">
        <v>59</v>
      </c>
      <c r="W3657" s="4">
        <v>72</v>
      </c>
      <c r="X3657" s="4">
        <v>73</v>
      </c>
      <c r="Y3657">
        <f t="shared" ca="1" si="684"/>
        <v>0</v>
      </c>
      <c r="Z3657">
        <f t="shared" ca="1" si="685"/>
        <v>0</v>
      </c>
    </row>
    <row r="3658" spans="2:26" x14ac:dyDescent="0.25">
      <c r="B3658" s="11">
        <f t="shared" si="686"/>
        <v>44713.916666657824</v>
      </c>
      <c r="C3658" s="1">
        <f t="shared" si="677"/>
        <v>6</v>
      </c>
      <c r="D3658" s="1">
        <f t="shared" si="678"/>
        <v>3</v>
      </c>
      <c r="E3658" s="12">
        <f t="shared" si="679"/>
        <v>23</v>
      </c>
      <c r="F3658" s="124" t="str">
        <f t="shared" si="680"/>
        <v>0</v>
      </c>
      <c r="G3658" s="1">
        <f ca="1">(OFFSET(O3658,0,MATCH(Customer!$J$6,'CDH &amp; HDH'!$P$11:$X$11,0)))</f>
        <v>57</v>
      </c>
      <c r="H3658" s="1" t="str">
        <f t="shared" si="681"/>
        <v>Cooling</v>
      </c>
      <c r="I3658" s="1">
        <f ca="1">OFFSET(IF($H3658="Cooling",Customer!$C$25,Customer!$C$52),E3658,D3658)</f>
        <v>78</v>
      </c>
      <c r="J3658" s="1">
        <f ca="1">OFFSET(IF($H3658="Cooling",Customer!$L$25,Customer!$L$52),$E3658,$D3658)</f>
        <v>80</v>
      </c>
      <c r="K3658" s="16">
        <f t="shared" ca="1" si="675"/>
        <v>0</v>
      </c>
      <c r="L3658" s="16">
        <f t="shared" ca="1" si="676"/>
        <v>0</v>
      </c>
      <c r="M3658" s="17">
        <f t="shared" si="682"/>
        <v>0</v>
      </c>
      <c r="N3658" s="17">
        <f t="shared" si="683"/>
        <v>0</v>
      </c>
      <c r="O3658" s="4"/>
      <c r="P3658" s="4">
        <v>68</v>
      </c>
      <c r="Q3658" s="4">
        <v>45</v>
      </c>
      <c r="R3658" s="4">
        <v>55</v>
      </c>
      <c r="S3658" s="4">
        <v>56</v>
      </c>
      <c r="T3658" s="4">
        <v>60</v>
      </c>
      <c r="U3658" s="4">
        <v>64</v>
      </c>
      <c r="V3658" s="13">
        <v>57</v>
      </c>
      <c r="W3658" s="4">
        <v>71</v>
      </c>
      <c r="X3658" s="4">
        <v>71</v>
      </c>
      <c r="Y3658">
        <f t="shared" ca="1" si="684"/>
        <v>0</v>
      </c>
      <c r="Z3658">
        <f t="shared" ca="1" si="685"/>
        <v>0</v>
      </c>
    </row>
    <row r="3659" spans="2:26" x14ac:dyDescent="0.25">
      <c r="B3659" s="11">
        <f t="shared" si="686"/>
        <v>44713.958333324488</v>
      </c>
      <c r="C3659" s="1">
        <f t="shared" si="677"/>
        <v>6</v>
      </c>
      <c r="D3659" s="1">
        <f t="shared" si="678"/>
        <v>3</v>
      </c>
      <c r="E3659" s="12">
        <f t="shared" si="679"/>
        <v>24</v>
      </c>
      <c r="F3659" s="124" t="str">
        <f t="shared" si="680"/>
        <v>0</v>
      </c>
      <c r="G3659" s="1">
        <f ca="1">(OFFSET(O3659,0,MATCH(Customer!$J$6,'CDH &amp; HDH'!$P$11:$X$11,0)))</f>
        <v>56</v>
      </c>
      <c r="H3659" s="1" t="str">
        <f t="shared" si="681"/>
        <v>Cooling</v>
      </c>
      <c r="I3659" s="1">
        <f ca="1">OFFSET(IF($H3659="Cooling",Customer!$C$25,Customer!$C$52),E3659,D3659)</f>
        <v>78</v>
      </c>
      <c r="J3659" s="1">
        <f ca="1">OFFSET(IF($H3659="Cooling",Customer!$L$25,Customer!$L$52),$E3659,$D3659)</f>
        <v>80</v>
      </c>
      <c r="K3659" s="16">
        <f t="shared" ca="1" si="675"/>
        <v>0</v>
      </c>
      <c r="L3659" s="16">
        <f t="shared" ca="1" si="676"/>
        <v>0</v>
      </c>
      <c r="M3659" s="17">
        <f t="shared" si="682"/>
        <v>0</v>
      </c>
      <c r="N3659" s="17">
        <f t="shared" si="683"/>
        <v>0</v>
      </c>
      <c r="O3659" s="4"/>
      <c r="P3659" s="4">
        <v>68</v>
      </c>
      <c r="Q3659" s="4">
        <v>43</v>
      </c>
      <c r="R3659" s="4">
        <v>54</v>
      </c>
      <c r="S3659" s="4">
        <v>57</v>
      </c>
      <c r="T3659" s="4">
        <v>60</v>
      </c>
      <c r="U3659" s="4">
        <v>63</v>
      </c>
      <c r="V3659" s="13">
        <v>56</v>
      </c>
      <c r="W3659" s="4">
        <v>71</v>
      </c>
      <c r="X3659" s="4">
        <v>69</v>
      </c>
      <c r="Y3659">
        <f t="shared" ca="1" si="684"/>
        <v>0</v>
      </c>
      <c r="Z3659">
        <f t="shared" ca="1" si="685"/>
        <v>0</v>
      </c>
    </row>
    <row r="3660" spans="2:26" x14ac:dyDescent="0.25">
      <c r="B3660" s="11">
        <f t="shared" si="686"/>
        <v>44713.999999991152</v>
      </c>
      <c r="C3660" s="1">
        <f t="shared" si="677"/>
        <v>6</v>
      </c>
      <c r="D3660" s="1">
        <f t="shared" si="678"/>
        <v>4</v>
      </c>
      <c r="E3660" s="12">
        <f t="shared" si="679"/>
        <v>1</v>
      </c>
      <c r="F3660" s="124" t="str">
        <f t="shared" si="680"/>
        <v>0</v>
      </c>
      <c r="G3660" s="1">
        <f ca="1">(OFFSET(O3660,0,MATCH(Customer!$J$6,'CDH &amp; HDH'!$P$11:$X$11,0)))</f>
        <v>55</v>
      </c>
      <c r="H3660" s="1" t="str">
        <f t="shared" si="681"/>
        <v>Cooling</v>
      </c>
      <c r="I3660" s="1">
        <f ca="1">OFFSET(IF($H3660="Cooling",Customer!$C$25,Customer!$C$52),E3660,D3660)</f>
        <v>78</v>
      </c>
      <c r="J3660" s="1">
        <f ca="1">OFFSET(IF($H3660="Cooling",Customer!$L$25,Customer!$L$52),$E3660,$D3660)</f>
        <v>80</v>
      </c>
      <c r="K3660" s="16">
        <f t="shared" ref="K3660:K3723" ca="1" si="687">IF($H3660="Heating",0,MAX(0,$G3660-I3660))</f>
        <v>0</v>
      </c>
      <c r="L3660" s="16">
        <f t="shared" ref="L3660:L3723" ca="1" si="688">IF($H3660="Heating",0,MAX(0,$G3660-J3660))</f>
        <v>0</v>
      </c>
      <c r="M3660" s="17">
        <f t="shared" si="682"/>
        <v>0</v>
      </c>
      <c r="N3660" s="17">
        <f t="shared" si="683"/>
        <v>0</v>
      </c>
      <c r="O3660" s="4"/>
      <c r="P3660" s="4">
        <v>68</v>
      </c>
      <c r="Q3660" s="4">
        <v>43</v>
      </c>
      <c r="R3660" s="4">
        <v>53</v>
      </c>
      <c r="S3660" s="4">
        <v>57</v>
      </c>
      <c r="T3660" s="4">
        <v>59</v>
      </c>
      <c r="U3660" s="4">
        <v>62</v>
      </c>
      <c r="V3660" s="13">
        <v>55</v>
      </c>
      <c r="W3660" s="4">
        <v>68</v>
      </c>
      <c r="X3660" s="4">
        <v>67</v>
      </c>
      <c r="Y3660">
        <f t="shared" ca="1" si="684"/>
        <v>0</v>
      </c>
      <c r="Z3660">
        <f t="shared" ca="1" si="685"/>
        <v>0</v>
      </c>
    </row>
    <row r="3661" spans="2:26" x14ac:dyDescent="0.25">
      <c r="B3661" s="11">
        <f t="shared" si="686"/>
        <v>44714.041666657817</v>
      </c>
      <c r="C3661" s="1">
        <f t="shared" ref="C3661:C3724" si="689">MONTH(B3661)</f>
        <v>6</v>
      </c>
      <c r="D3661" s="1">
        <f t="shared" ref="D3661:D3724" si="690">WEEKDAY(B3661,2)</f>
        <v>4</v>
      </c>
      <c r="E3661" s="12">
        <f t="shared" ref="E3661:E3724" si="691">HOUR(B3661)+1</f>
        <v>2</v>
      </c>
      <c r="F3661" s="124" t="str">
        <f t="shared" ref="F3661:F3724" si="692">IF(AND(C3661&gt;5,C3661&lt;9,D3661&lt;6,E3661&gt;14,E3661&lt;19),"1",IF(AND(OR(E3661=8,E3661=9,E3661=19,E3661=20),C3661&lt;3,D3661&lt;6),"1","0"))</f>
        <v>0</v>
      </c>
      <c r="G3661" s="1">
        <f ca="1">(OFFSET(O3661,0,MATCH(Customer!$J$6,'CDH &amp; HDH'!$P$11:$X$11,0)))</f>
        <v>55</v>
      </c>
      <c r="H3661" s="1" t="str">
        <f t="shared" ref="H3661:H3724" si="693">IF(AND(C3661&gt;=5,C3661&lt;=9),"Cooling","Heating")</f>
        <v>Cooling</v>
      </c>
      <c r="I3661" s="1">
        <f ca="1">OFFSET(IF($H3661="Cooling",Customer!$C$25,Customer!$C$52),E3661,D3661)</f>
        <v>78</v>
      </c>
      <c r="J3661" s="1">
        <f ca="1">OFFSET(IF($H3661="Cooling",Customer!$L$25,Customer!$L$52),$E3661,$D3661)</f>
        <v>80</v>
      </c>
      <c r="K3661" s="16">
        <f t="shared" ca="1" si="687"/>
        <v>0</v>
      </c>
      <c r="L3661" s="16">
        <f t="shared" ca="1" si="688"/>
        <v>0</v>
      </c>
      <c r="M3661" s="17">
        <f t="shared" ref="M3661:M3724" si="694">IF($H3661="Cooling",0,MAX(0,I3661-$G3661))</f>
        <v>0</v>
      </c>
      <c r="N3661" s="17">
        <f t="shared" ref="N3661:N3724" si="695">IF($H3661="Cooling",0,MAX(0,J3661-$G3661))</f>
        <v>0</v>
      </c>
      <c r="O3661" s="4"/>
      <c r="P3661" s="4">
        <v>67</v>
      </c>
      <c r="Q3661" s="4">
        <v>42</v>
      </c>
      <c r="R3661" s="4">
        <v>52</v>
      </c>
      <c r="S3661" s="4">
        <v>57</v>
      </c>
      <c r="T3661" s="4">
        <v>59</v>
      </c>
      <c r="U3661" s="4">
        <v>61</v>
      </c>
      <c r="V3661" s="13">
        <v>55</v>
      </c>
      <c r="W3661" s="4">
        <v>67</v>
      </c>
      <c r="X3661" s="4">
        <v>66</v>
      </c>
      <c r="Y3661">
        <f t="shared" ref="Y3661:Y3724" ca="1" si="696">1.08*400*K3661</f>
        <v>0</v>
      </c>
      <c r="Z3661">
        <f t="shared" ref="Z3661:Z3724" ca="1" si="697">1.08*400*L3661</f>
        <v>0</v>
      </c>
    </row>
    <row r="3662" spans="2:26" x14ac:dyDescent="0.25">
      <c r="B3662" s="11">
        <f t="shared" ref="B3662:B3725" si="698">B3661+1/24</f>
        <v>44714.083333324481</v>
      </c>
      <c r="C3662" s="1">
        <f t="shared" si="689"/>
        <v>6</v>
      </c>
      <c r="D3662" s="1">
        <f t="shared" si="690"/>
        <v>4</v>
      </c>
      <c r="E3662" s="12">
        <f t="shared" si="691"/>
        <v>3</v>
      </c>
      <c r="F3662" s="124" t="str">
        <f t="shared" si="692"/>
        <v>0</v>
      </c>
      <c r="G3662" s="1">
        <f ca="1">(OFFSET(O3662,0,MATCH(Customer!$J$6,'CDH &amp; HDH'!$P$11:$X$11,0)))</f>
        <v>55</v>
      </c>
      <c r="H3662" s="1" t="str">
        <f t="shared" si="693"/>
        <v>Cooling</v>
      </c>
      <c r="I3662" s="1">
        <f ca="1">OFFSET(IF($H3662="Cooling",Customer!$C$25,Customer!$C$52),E3662,D3662)</f>
        <v>78</v>
      </c>
      <c r="J3662" s="1">
        <f ca="1">OFFSET(IF($H3662="Cooling",Customer!$L$25,Customer!$L$52),$E3662,$D3662)</f>
        <v>80</v>
      </c>
      <c r="K3662" s="16">
        <f t="shared" ca="1" si="687"/>
        <v>0</v>
      </c>
      <c r="L3662" s="16">
        <f t="shared" ca="1" si="688"/>
        <v>0</v>
      </c>
      <c r="M3662" s="17">
        <f t="shared" si="694"/>
        <v>0</v>
      </c>
      <c r="N3662" s="17">
        <f t="shared" si="695"/>
        <v>0</v>
      </c>
      <c r="O3662" s="4"/>
      <c r="P3662" s="4">
        <v>67</v>
      </c>
      <c r="Q3662" s="4">
        <v>41</v>
      </c>
      <c r="R3662" s="4">
        <v>52</v>
      </c>
      <c r="S3662" s="4">
        <v>57</v>
      </c>
      <c r="T3662" s="4">
        <v>59</v>
      </c>
      <c r="U3662" s="4">
        <v>60</v>
      </c>
      <c r="V3662" s="13">
        <v>55</v>
      </c>
      <c r="W3662" s="4">
        <v>65</v>
      </c>
      <c r="X3662" s="4">
        <v>65</v>
      </c>
      <c r="Y3662">
        <f t="shared" ca="1" si="696"/>
        <v>0</v>
      </c>
      <c r="Z3662">
        <f t="shared" ca="1" si="697"/>
        <v>0</v>
      </c>
    </row>
    <row r="3663" spans="2:26" x14ac:dyDescent="0.25">
      <c r="B3663" s="11">
        <f t="shared" si="698"/>
        <v>44714.124999991145</v>
      </c>
      <c r="C3663" s="1">
        <f t="shared" si="689"/>
        <v>6</v>
      </c>
      <c r="D3663" s="1">
        <f t="shared" si="690"/>
        <v>4</v>
      </c>
      <c r="E3663" s="12">
        <f t="shared" si="691"/>
        <v>4</v>
      </c>
      <c r="F3663" s="124" t="str">
        <f t="shared" si="692"/>
        <v>0</v>
      </c>
      <c r="G3663" s="1">
        <f ca="1">(OFFSET(O3663,0,MATCH(Customer!$J$6,'CDH &amp; HDH'!$P$11:$X$11,0)))</f>
        <v>54</v>
      </c>
      <c r="H3663" s="1" t="str">
        <f t="shared" si="693"/>
        <v>Cooling</v>
      </c>
      <c r="I3663" s="1">
        <f ca="1">OFFSET(IF($H3663="Cooling",Customer!$C$25,Customer!$C$52),E3663,D3663)</f>
        <v>78</v>
      </c>
      <c r="J3663" s="1">
        <f ca="1">OFFSET(IF($H3663="Cooling",Customer!$L$25,Customer!$L$52),$E3663,$D3663)</f>
        <v>80</v>
      </c>
      <c r="K3663" s="16">
        <f t="shared" ca="1" si="687"/>
        <v>0</v>
      </c>
      <c r="L3663" s="16">
        <f t="shared" ca="1" si="688"/>
        <v>0</v>
      </c>
      <c r="M3663" s="17">
        <f t="shared" si="694"/>
        <v>0</v>
      </c>
      <c r="N3663" s="17">
        <f t="shared" si="695"/>
        <v>0</v>
      </c>
      <c r="O3663" s="4"/>
      <c r="P3663" s="4">
        <v>67</v>
      </c>
      <c r="Q3663" s="4">
        <v>39</v>
      </c>
      <c r="R3663" s="4">
        <v>51</v>
      </c>
      <c r="S3663" s="4">
        <v>57</v>
      </c>
      <c r="T3663" s="4">
        <v>59</v>
      </c>
      <c r="U3663" s="4">
        <v>59</v>
      </c>
      <c r="V3663" s="13">
        <v>54</v>
      </c>
      <c r="W3663" s="4">
        <v>65</v>
      </c>
      <c r="X3663" s="4">
        <v>66</v>
      </c>
      <c r="Y3663">
        <f t="shared" ca="1" si="696"/>
        <v>0</v>
      </c>
      <c r="Z3663">
        <f t="shared" ca="1" si="697"/>
        <v>0</v>
      </c>
    </row>
    <row r="3664" spans="2:26" x14ac:dyDescent="0.25">
      <c r="B3664" s="11">
        <f t="shared" si="698"/>
        <v>44714.166666657809</v>
      </c>
      <c r="C3664" s="1">
        <f t="shared" si="689"/>
        <v>6</v>
      </c>
      <c r="D3664" s="1">
        <f t="shared" si="690"/>
        <v>4</v>
      </c>
      <c r="E3664" s="12">
        <f t="shared" si="691"/>
        <v>5</v>
      </c>
      <c r="F3664" s="124" t="str">
        <f t="shared" si="692"/>
        <v>0</v>
      </c>
      <c r="G3664" s="1">
        <f ca="1">(OFFSET(O3664,0,MATCH(Customer!$J$6,'CDH &amp; HDH'!$P$11:$X$11,0)))</f>
        <v>54</v>
      </c>
      <c r="H3664" s="1" t="str">
        <f t="shared" si="693"/>
        <v>Cooling</v>
      </c>
      <c r="I3664" s="1">
        <f ca="1">OFFSET(IF($H3664="Cooling",Customer!$C$25,Customer!$C$52),E3664,D3664)</f>
        <v>78</v>
      </c>
      <c r="J3664" s="1">
        <f ca="1">OFFSET(IF($H3664="Cooling",Customer!$L$25,Customer!$L$52),$E3664,$D3664)</f>
        <v>80</v>
      </c>
      <c r="K3664" s="16">
        <f t="shared" ca="1" si="687"/>
        <v>0</v>
      </c>
      <c r="L3664" s="16">
        <f t="shared" ca="1" si="688"/>
        <v>0</v>
      </c>
      <c r="M3664" s="17">
        <f t="shared" si="694"/>
        <v>0</v>
      </c>
      <c r="N3664" s="17">
        <f t="shared" si="695"/>
        <v>0</v>
      </c>
      <c r="O3664" s="4"/>
      <c r="P3664" s="4">
        <v>66</v>
      </c>
      <c r="Q3664" s="4">
        <v>39</v>
      </c>
      <c r="R3664" s="4">
        <v>51</v>
      </c>
      <c r="S3664" s="4">
        <v>56</v>
      </c>
      <c r="T3664" s="4">
        <v>59</v>
      </c>
      <c r="U3664" s="4">
        <v>59</v>
      </c>
      <c r="V3664" s="13">
        <v>54</v>
      </c>
      <c r="W3664" s="4">
        <v>64</v>
      </c>
      <c r="X3664" s="4">
        <v>65</v>
      </c>
      <c r="Y3664">
        <f t="shared" ca="1" si="696"/>
        <v>0</v>
      </c>
      <c r="Z3664">
        <f t="shared" ca="1" si="697"/>
        <v>0</v>
      </c>
    </row>
    <row r="3665" spans="2:26" x14ac:dyDescent="0.25">
      <c r="B3665" s="11">
        <f t="shared" si="698"/>
        <v>44714.208333324474</v>
      </c>
      <c r="C3665" s="1">
        <f t="shared" si="689"/>
        <v>6</v>
      </c>
      <c r="D3665" s="1">
        <f t="shared" si="690"/>
        <v>4</v>
      </c>
      <c r="E3665" s="12">
        <f t="shared" si="691"/>
        <v>6</v>
      </c>
      <c r="F3665" s="124" t="str">
        <f t="shared" si="692"/>
        <v>0</v>
      </c>
      <c r="G3665" s="1">
        <f ca="1">(OFFSET(O3665,0,MATCH(Customer!$J$6,'CDH &amp; HDH'!$P$11:$X$11,0)))</f>
        <v>53</v>
      </c>
      <c r="H3665" s="1" t="str">
        <f t="shared" si="693"/>
        <v>Cooling</v>
      </c>
      <c r="I3665" s="1">
        <f ca="1">OFFSET(IF($H3665="Cooling",Customer!$C$25,Customer!$C$52),E3665,D3665)</f>
        <v>78</v>
      </c>
      <c r="J3665" s="1">
        <f ca="1">OFFSET(IF($H3665="Cooling",Customer!$L$25,Customer!$L$52),$E3665,$D3665)</f>
        <v>80</v>
      </c>
      <c r="K3665" s="16">
        <f t="shared" ca="1" si="687"/>
        <v>0</v>
      </c>
      <c r="L3665" s="16">
        <f t="shared" ca="1" si="688"/>
        <v>0</v>
      </c>
      <c r="M3665" s="17">
        <f t="shared" si="694"/>
        <v>0</v>
      </c>
      <c r="N3665" s="17">
        <f t="shared" si="695"/>
        <v>0</v>
      </c>
      <c r="O3665" s="4"/>
      <c r="P3665" s="4">
        <v>68</v>
      </c>
      <c r="Q3665" s="4">
        <v>41</v>
      </c>
      <c r="R3665" s="4">
        <v>52</v>
      </c>
      <c r="S3665" s="4">
        <v>56</v>
      </c>
      <c r="T3665" s="4">
        <v>59</v>
      </c>
      <c r="U3665" s="4">
        <v>59</v>
      </c>
      <c r="V3665" s="13">
        <v>53</v>
      </c>
      <c r="W3665" s="4">
        <v>64</v>
      </c>
      <c r="X3665" s="4">
        <v>66</v>
      </c>
      <c r="Y3665">
        <f t="shared" ca="1" si="696"/>
        <v>0</v>
      </c>
      <c r="Z3665">
        <f t="shared" ca="1" si="697"/>
        <v>0</v>
      </c>
    </row>
    <row r="3666" spans="2:26" x14ac:dyDescent="0.25">
      <c r="B3666" s="11">
        <f t="shared" si="698"/>
        <v>44714.249999991138</v>
      </c>
      <c r="C3666" s="1">
        <f t="shared" si="689"/>
        <v>6</v>
      </c>
      <c r="D3666" s="1">
        <f t="shared" si="690"/>
        <v>4</v>
      </c>
      <c r="E3666" s="12">
        <f t="shared" si="691"/>
        <v>7</v>
      </c>
      <c r="F3666" s="124" t="str">
        <f t="shared" si="692"/>
        <v>0</v>
      </c>
      <c r="G3666" s="1">
        <f ca="1">(OFFSET(O3666,0,MATCH(Customer!$J$6,'CDH &amp; HDH'!$P$11:$X$11,0)))</f>
        <v>54</v>
      </c>
      <c r="H3666" s="1" t="str">
        <f t="shared" si="693"/>
        <v>Cooling</v>
      </c>
      <c r="I3666" s="1">
        <f ca="1">OFFSET(IF($H3666="Cooling",Customer!$C$25,Customer!$C$52),E3666,D3666)</f>
        <v>78</v>
      </c>
      <c r="J3666" s="1">
        <f ca="1">OFFSET(IF($H3666="Cooling",Customer!$L$25,Customer!$L$52),$E3666,$D3666)</f>
        <v>80</v>
      </c>
      <c r="K3666" s="16">
        <f t="shared" ca="1" si="687"/>
        <v>0</v>
      </c>
      <c r="L3666" s="16">
        <f t="shared" ca="1" si="688"/>
        <v>0</v>
      </c>
      <c r="M3666" s="17">
        <f t="shared" si="694"/>
        <v>0</v>
      </c>
      <c r="N3666" s="17">
        <f t="shared" si="695"/>
        <v>0</v>
      </c>
      <c r="O3666" s="4"/>
      <c r="P3666" s="4">
        <v>70</v>
      </c>
      <c r="Q3666" s="4">
        <v>44</v>
      </c>
      <c r="R3666" s="4">
        <v>52</v>
      </c>
      <c r="S3666" s="4">
        <v>55</v>
      </c>
      <c r="T3666" s="4">
        <v>59</v>
      </c>
      <c r="U3666" s="4">
        <v>60</v>
      </c>
      <c r="V3666" s="13">
        <v>54</v>
      </c>
      <c r="W3666" s="4">
        <v>65</v>
      </c>
      <c r="X3666" s="4">
        <v>68</v>
      </c>
      <c r="Y3666">
        <f t="shared" ca="1" si="696"/>
        <v>0</v>
      </c>
      <c r="Z3666">
        <f t="shared" ca="1" si="697"/>
        <v>0</v>
      </c>
    </row>
    <row r="3667" spans="2:26" x14ac:dyDescent="0.25">
      <c r="B3667" s="11">
        <f t="shared" si="698"/>
        <v>44714.291666657802</v>
      </c>
      <c r="C3667" s="1">
        <f t="shared" si="689"/>
        <v>6</v>
      </c>
      <c r="D3667" s="1">
        <f t="shared" si="690"/>
        <v>4</v>
      </c>
      <c r="E3667" s="12">
        <f t="shared" si="691"/>
        <v>8</v>
      </c>
      <c r="F3667" s="124" t="str">
        <f t="shared" si="692"/>
        <v>0</v>
      </c>
      <c r="G3667" s="1">
        <f ca="1">(OFFSET(O3667,0,MATCH(Customer!$J$6,'CDH &amp; HDH'!$P$11:$X$11,0)))</f>
        <v>55</v>
      </c>
      <c r="H3667" s="1" t="str">
        <f t="shared" si="693"/>
        <v>Cooling</v>
      </c>
      <c r="I3667" s="1">
        <f ca="1">OFFSET(IF($H3667="Cooling",Customer!$C$25,Customer!$C$52),E3667,D3667)</f>
        <v>72</v>
      </c>
      <c r="J3667" s="1">
        <f ca="1">OFFSET(IF($H3667="Cooling",Customer!$L$25,Customer!$L$52),$E3667,$D3667)</f>
        <v>77</v>
      </c>
      <c r="K3667" s="16">
        <f t="shared" ca="1" si="687"/>
        <v>0</v>
      </c>
      <c r="L3667" s="16">
        <f t="shared" ca="1" si="688"/>
        <v>0</v>
      </c>
      <c r="M3667" s="17">
        <f t="shared" si="694"/>
        <v>0</v>
      </c>
      <c r="N3667" s="17">
        <f t="shared" si="695"/>
        <v>0</v>
      </c>
      <c r="O3667" s="4"/>
      <c r="P3667" s="4">
        <v>71</v>
      </c>
      <c r="Q3667" s="4">
        <v>49</v>
      </c>
      <c r="R3667" s="4">
        <v>53</v>
      </c>
      <c r="S3667" s="4">
        <v>57</v>
      </c>
      <c r="T3667" s="4">
        <v>59</v>
      </c>
      <c r="U3667" s="4">
        <v>60</v>
      </c>
      <c r="V3667" s="13">
        <v>55</v>
      </c>
      <c r="W3667" s="4">
        <v>66</v>
      </c>
      <c r="X3667" s="4">
        <v>72</v>
      </c>
      <c r="Y3667">
        <f t="shared" ca="1" si="696"/>
        <v>0</v>
      </c>
      <c r="Z3667">
        <f t="shared" ca="1" si="697"/>
        <v>0</v>
      </c>
    </row>
    <row r="3668" spans="2:26" x14ac:dyDescent="0.25">
      <c r="B3668" s="11">
        <f t="shared" si="698"/>
        <v>44714.333333324466</v>
      </c>
      <c r="C3668" s="1">
        <f t="shared" si="689"/>
        <v>6</v>
      </c>
      <c r="D3668" s="1">
        <f t="shared" si="690"/>
        <v>4</v>
      </c>
      <c r="E3668" s="12">
        <f t="shared" si="691"/>
        <v>9</v>
      </c>
      <c r="F3668" s="124" t="str">
        <f t="shared" si="692"/>
        <v>0</v>
      </c>
      <c r="G3668" s="1">
        <f ca="1">(OFFSET(O3668,0,MATCH(Customer!$J$6,'CDH &amp; HDH'!$P$11:$X$11,0)))</f>
        <v>57</v>
      </c>
      <c r="H3668" s="1" t="str">
        <f t="shared" si="693"/>
        <v>Cooling</v>
      </c>
      <c r="I3668" s="1">
        <f ca="1">OFFSET(IF($H3668="Cooling",Customer!$C$25,Customer!$C$52),E3668,D3668)</f>
        <v>72</v>
      </c>
      <c r="J3668" s="1">
        <f ca="1">OFFSET(IF($H3668="Cooling",Customer!$L$25,Customer!$L$52),$E3668,$D3668)</f>
        <v>77</v>
      </c>
      <c r="K3668" s="16">
        <f t="shared" ca="1" si="687"/>
        <v>0</v>
      </c>
      <c r="L3668" s="16">
        <f t="shared" ca="1" si="688"/>
        <v>0</v>
      </c>
      <c r="M3668" s="17">
        <f t="shared" si="694"/>
        <v>0</v>
      </c>
      <c r="N3668" s="17">
        <f t="shared" si="695"/>
        <v>0</v>
      </c>
      <c r="O3668" s="4"/>
      <c r="P3668" s="4">
        <v>73</v>
      </c>
      <c r="Q3668" s="4">
        <v>52</v>
      </c>
      <c r="R3668" s="4">
        <v>53</v>
      </c>
      <c r="S3668" s="4">
        <v>59</v>
      </c>
      <c r="T3668" s="4">
        <v>61</v>
      </c>
      <c r="U3668" s="4">
        <v>60</v>
      </c>
      <c r="V3668" s="13">
        <v>57</v>
      </c>
      <c r="W3668" s="4">
        <v>70</v>
      </c>
      <c r="X3668" s="4">
        <v>74</v>
      </c>
      <c r="Y3668">
        <f t="shared" ca="1" si="696"/>
        <v>0</v>
      </c>
      <c r="Z3668">
        <f t="shared" ca="1" si="697"/>
        <v>0</v>
      </c>
    </row>
    <row r="3669" spans="2:26" x14ac:dyDescent="0.25">
      <c r="B3669" s="11">
        <f t="shared" si="698"/>
        <v>44714.374999991131</v>
      </c>
      <c r="C3669" s="1">
        <f t="shared" si="689"/>
        <v>6</v>
      </c>
      <c r="D3669" s="1">
        <f t="shared" si="690"/>
        <v>4</v>
      </c>
      <c r="E3669" s="12">
        <f t="shared" si="691"/>
        <v>10</v>
      </c>
      <c r="F3669" s="124" t="str">
        <f t="shared" si="692"/>
        <v>0</v>
      </c>
      <c r="G3669" s="1">
        <f ca="1">(OFFSET(O3669,0,MATCH(Customer!$J$6,'CDH &amp; HDH'!$P$11:$X$11,0)))</f>
        <v>58</v>
      </c>
      <c r="H3669" s="1" t="str">
        <f t="shared" si="693"/>
        <v>Cooling</v>
      </c>
      <c r="I3669" s="1">
        <f ca="1">OFFSET(IF($H3669="Cooling",Customer!$C$25,Customer!$C$52),E3669,D3669)</f>
        <v>72</v>
      </c>
      <c r="J3669" s="1">
        <f ca="1">OFFSET(IF($H3669="Cooling",Customer!$L$25,Customer!$L$52),$E3669,$D3669)</f>
        <v>77</v>
      </c>
      <c r="K3669" s="16">
        <f t="shared" ca="1" si="687"/>
        <v>0</v>
      </c>
      <c r="L3669" s="16">
        <f t="shared" ca="1" si="688"/>
        <v>0</v>
      </c>
      <c r="M3669" s="17">
        <f t="shared" si="694"/>
        <v>0</v>
      </c>
      <c r="N3669" s="17">
        <f t="shared" si="695"/>
        <v>0</v>
      </c>
      <c r="O3669" s="4"/>
      <c r="P3669" s="4">
        <v>76</v>
      </c>
      <c r="Q3669" s="4">
        <v>55</v>
      </c>
      <c r="R3669" s="4">
        <v>54</v>
      </c>
      <c r="S3669" s="4">
        <v>61</v>
      </c>
      <c r="T3669" s="4">
        <v>61</v>
      </c>
      <c r="U3669" s="4">
        <v>60</v>
      </c>
      <c r="V3669" s="13">
        <v>58</v>
      </c>
      <c r="W3669" s="4">
        <v>70</v>
      </c>
      <c r="X3669" s="4">
        <v>76</v>
      </c>
      <c r="Y3669">
        <f t="shared" ca="1" si="696"/>
        <v>0</v>
      </c>
      <c r="Z3669">
        <f t="shared" ca="1" si="697"/>
        <v>0</v>
      </c>
    </row>
    <row r="3670" spans="2:26" x14ac:dyDescent="0.25">
      <c r="B3670" s="11">
        <f t="shared" si="698"/>
        <v>44714.416666657795</v>
      </c>
      <c r="C3670" s="1">
        <f t="shared" si="689"/>
        <v>6</v>
      </c>
      <c r="D3670" s="1">
        <f t="shared" si="690"/>
        <v>4</v>
      </c>
      <c r="E3670" s="12">
        <f t="shared" si="691"/>
        <v>11</v>
      </c>
      <c r="F3670" s="124" t="str">
        <f t="shared" si="692"/>
        <v>0</v>
      </c>
      <c r="G3670" s="1">
        <f ca="1">(OFFSET(O3670,0,MATCH(Customer!$J$6,'CDH &amp; HDH'!$P$11:$X$11,0)))</f>
        <v>59</v>
      </c>
      <c r="H3670" s="1" t="str">
        <f t="shared" si="693"/>
        <v>Cooling</v>
      </c>
      <c r="I3670" s="1">
        <f ca="1">OFFSET(IF($H3670="Cooling",Customer!$C$25,Customer!$C$52),E3670,D3670)</f>
        <v>72</v>
      </c>
      <c r="J3670" s="1">
        <f ca="1">OFFSET(IF($H3670="Cooling",Customer!$L$25,Customer!$L$52),$E3670,$D3670)</f>
        <v>77</v>
      </c>
      <c r="K3670" s="16">
        <f t="shared" ca="1" si="687"/>
        <v>0</v>
      </c>
      <c r="L3670" s="16">
        <f t="shared" ca="1" si="688"/>
        <v>0</v>
      </c>
      <c r="M3670" s="17">
        <f t="shared" si="694"/>
        <v>0</v>
      </c>
      <c r="N3670" s="17">
        <f t="shared" si="695"/>
        <v>0</v>
      </c>
      <c r="O3670" s="4"/>
      <c r="P3670" s="4">
        <v>79</v>
      </c>
      <c r="Q3670" s="4">
        <v>53</v>
      </c>
      <c r="R3670" s="4">
        <v>54</v>
      </c>
      <c r="S3670" s="4">
        <v>61</v>
      </c>
      <c r="T3670" s="4">
        <v>61</v>
      </c>
      <c r="U3670" s="4">
        <v>60</v>
      </c>
      <c r="V3670" s="13">
        <v>59</v>
      </c>
      <c r="W3670" s="4">
        <v>73</v>
      </c>
      <c r="X3670" s="4">
        <v>80</v>
      </c>
      <c r="Y3670">
        <f t="shared" ca="1" si="696"/>
        <v>0</v>
      </c>
      <c r="Z3670">
        <f t="shared" ca="1" si="697"/>
        <v>0</v>
      </c>
    </row>
    <row r="3671" spans="2:26" x14ac:dyDescent="0.25">
      <c r="B3671" s="11">
        <f t="shared" si="698"/>
        <v>44714.458333324459</v>
      </c>
      <c r="C3671" s="1">
        <f t="shared" si="689"/>
        <v>6</v>
      </c>
      <c r="D3671" s="1">
        <f t="shared" si="690"/>
        <v>4</v>
      </c>
      <c r="E3671" s="12">
        <f t="shared" si="691"/>
        <v>12</v>
      </c>
      <c r="F3671" s="124" t="str">
        <f t="shared" si="692"/>
        <v>0</v>
      </c>
      <c r="G3671" s="1">
        <f ca="1">(OFFSET(O3671,0,MATCH(Customer!$J$6,'CDH &amp; HDH'!$P$11:$X$11,0)))</f>
        <v>59</v>
      </c>
      <c r="H3671" s="1" t="str">
        <f t="shared" si="693"/>
        <v>Cooling</v>
      </c>
      <c r="I3671" s="1">
        <f ca="1">OFFSET(IF($H3671="Cooling",Customer!$C$25,Customer!$C$52),E3671,D3671)</f>
        <v>72</v>
      </c>
      <c r="J3671" s="1">
        <f ca="1">OFFSET(IF($H3671="Cooling",Customer!$L$25,Customer!$L$52),$E3671,$D3671)</f>
        <v>77</v>
      </c>
      <c r="K3671" s="16">
        <f t="shared" ca="1" si="687"/>
        <v>0</v>
      </c>
      <c r="L3671" s="16">
        <f t="shared" ca="1" si="688"/>
        <v>0</v>
      </c>
      <c r="M3671" s="17">
        <f t="shared" si="694"/>
        <v>0</v>
      </c>
      <c r="N3671" s="17">
        <f t="shared" si="695"/>
        <v>0</v>
      </c>
      <c r="O3671" s="4"/>
      <c r="P3671" s="4">
        <v>81</v>
      </c>
      <c r="Q3671" s="4">
        <v>50</v>
      </c>
      <c r="R3671" s="4">
        <v>55</v>
      </c>
      <c r="S3671" s="4">
        <v>61</v>
      </c>
      <c r="T3671" s="4">
        <v>62</v>
      </c>
      <c r="U3671" s="4">
        <v>61</v>
      </c>
      <c r="V3671" s="13">
        <v>59</v>
      </c>
      <c r="W3671" s="4">
        <v>77</v>
      </c>
      <c r="X3671" s="4">
        <v>82</v>
      </c>
      <c r="Y3671">
        <f t="shared" ca="1" si="696"/>
        <v>0</v>
      </c>
      <c r="Z3671">
        <f t="shared" ca="1" si="697"/>
        <v>0</v>
      </c>
    </row>
    <row r="3672" spans="2:26" x14ac:dyDescent="0.25">
      <c r="B3672" s="11">
        <f t="shared" si="698"/>
        <v>44714.499999991123</v>
      </c>
      <c r="C3672" s="1">
        <f t="shared" si="689"/>
        <v>6</v>
      </c>
      <c r="D3672" s="1">
        <f t="shared" si="690"/>
        <v>4</v>
      </c>
      <c r="E3672" s="12">
        <f t="shared" si="691"/>
        <v>13</v>
      </c>
      <c r="F3672" s="124" t="str">
        <f t="shared" si="692"/>
        <v>0</v>
      </c>
      <c r="G3672" s="1">
        <f ca="1">(OFFSET(O3672,0,MATCH(Customer!$J$6,'CDH &amp; HDH'!$P$11:$X$11,0)))</f>
        <v>57</v>
      </c>
      <c r="H3672" s="1" t="str">
        <f t="shared" si="693"/>
        <v>Cooling</v>
      </c>
      <c r="I3672" s="1">
        <f ca="1">OFFSET(IF($H3672="Cooling",Customer!$C$25,Customer!$C$52),E3672,D3672)</f>
        <v>72</v>
      </c>
      <c r="J3672" s="1">
        <f ca="1">OFFSET(IF($H3672="Cooling",Customer!$L$25,Customer!$L$52),$E3672,$D3672)</f>
        <v>77</v>
      </c>
      <c r="K3672" s="16">
        <f t="shared" ca="1" si="687"/>
        <v>0</v>
      </c>
      <c r="L3672" s="16">
        <f t="shared" ca="1" si="688"/>
        <v>0</v>
      </c>
      <c r="M3672" s="17">
        <f t="shared" si="694"/>
        <v>0</v>
      </c>
      <c r="N3672" s="17">
        <f t="shared" si="695"/>
        <v>0</v>
      </c>
      <c r="O3672" s="4"/>
      <c r="P3672" s="4">
        <v>80</v>
      </c>
      <c r="Q3672" s="4">
        <v>49</v>
      </c>
      <c r="R3672" s="4">
        <v>55</v>
      </c>
      <c r="S3672" s="4">
        <v>61</v>
      </c>
      <c r="T3672" s="4">
        <v>63</v>
      </c>
      <c r="U3672" s="4">
        <v>61</v>
      </c>
      <c r="V3672" s="13">
        <v>57</v>
      </c>
      <c r="W3672" s="4">
        <v>77</v>
      </c>
      <c r="X3672" s="4">
        <v>84</v>
      </c>
      <c r="Y3672">
        <f t="shared" ca="1" si="696"/>
        <v>0</v>
      </c>
      <c r="Z3672">
        <f t="shared" ca="1" si="697"/>
        <v>0</v>
      </c>
    </row>
    <row r="3673" spans="2:26" x14ac:dyDescent="0.25">
      <c r="B3673" s="11">
        <f t="shared" si="698"/>
        <v>44714.541666657788</v>
      </c>
      <c r="C3673" s="1">
        <f t="shared" si="689"/>
        <v>6</v>
      </c>
      <c r="D3673" s="1">
        <f t="shared" si="690"/>
        <v>4</v>
      </c>
      <c r="E3673" s="12">
        <f t="shared" si="691"/>
        <v>14</v>
      </c>
      <c r="F3673" s="124" t="str">
        <f t="shared" si="692"/>
        <v>0</v>
      </c>
      <c r="G3673" s="1">
        <f ca="1">(OFFSET(O3673,0,MATCH(Customer!$J$6,'CDH &amp; HDH'!$P$11:$X$11,0)))</f>
        <v>59</v>
      </c>
      <c r="H3673" s="1" t="str">
        <f t="shared" si="693"/>
        <v>Cooling</v>
      </c>
      <c r="I3673" s="1">
        <f ca="1">OFFSET(IF($H3673="Cooling",Customer!$C$25,Customer!$C$52),E3673,D3673)</f>
        <v>72</v>
      </c>
      <c r="J3673" s="1">
        <f ca="1">OFFSET(IF($H3673="Cooling",Customer!$L$25,Customer!$L$52),$E3673,$D3673)</f>
        <v>77</v>
      </c>
      <c r="K3673" s="16">
        <f t="shared" ca="1" si="687"/>
        <v>0</v>
      </c>
      <c r="L3673" s="16">
        <f t="shared" ca="1" si="688"/>
        <v>0</v>
      </c>
      <c r="M3673" s="17">
        <f t="shared" si="694"/>
        <v>0</v>
      </c>
      <c r="N3673" s="17">
        <f t="shared" si="695"/>
        <v>0</v>
      </c>
      <c r="O3673" s="4"/>
      <c r="P3673" s="4">
        <v>77</v>
      </c>
      <c r="Q3673" s="4">
        <v>49</v>
      </c>
      <c r="R3673" s="4">
        <v>56</v>
      </c>
      <c r="S3673" s="4">
        <v>61</v>
      </c>
      <c r="T3673" s="4">
        <v>64</v>
      </c>
      <c r="U3673" s="4">
        <v>62</v>
      </c>
      <c r="V3673" s="13">
        <v>59</v>
      </c>
      <c r="W3673" s="4">
        <v>78</v>
      </c>
      <c r="X3673" s="4">
        <v>83</v>
      </c>
      <c r="Y3673">
        <f t="shared" ca="1" si="696"/>
        <v>0</v>
      </c>
      <c r="Z3673">
        <f t="shared" ca="1" si="697"/>
        <v>0</v>
      </c>
    </row>
    <row r="3674" spans="2:26" x14ac:dyDescent="0.25">
      <c r="B3674" s="11">
        <f t="shared" si="698"/>
        <v>44714.583333324452</v>
      </c>
      <c r="C3674" s="1">
        <f t="shared" si="689"/>
        <v>6</v>
      </c>
      <c r="D3674" s="1">
        <f t="shared" si="690"/>
        <v>4</v>
      </c>
      <c r="E3674" s="12">
        <f t="shared" si="691"/>
        <v>15</v>
      </c>
      <c r="F3674" s="124" t="str">
        <f t="shared" si="692"/>
        <v>1</v>
      </c>
      <c r="G3674" s="1">
        <f ca="1">(OFFSET(O3674,0,MATCH(Customer!$J$6,'CDH &amp; HDH'!$P$11:$X$11,0)))</f>
        <v>61</v>
      </c>
      <c r="H3674" s="1" t="str">
        <f t="shared" si="693"/>
        <v>Cooling</v>
      </c>
      <c r="I3674" s="1">
        <f ca="1">OFFSET(IF($H3674="Cooling",Customer!$C$25,Customer!$C$52),E3674,D3674)</f>
        <v>72</v>
      </c>
      <c r="J3674" s="1">
        <f ca="1">OFFSET(IF($H3674="Cooling",Customer!$L$25,Customer!$L$52),$E3674,$D3674)</f>
        <v>77</v>
      </c>
      <c r="K3674" s="16">
        <f t="shared" ca="1" si="687"/>
        <v>0</v>
      </c>
      <c r="L3674" s="16">
        <f t="shared" ca="1" si="688"/>
        <v>0</v>
      </c>
      <c r="M3674" s="17">
        <f t="shared" si="694"/>
        <v>0</v>
      </c>
      <c r="N3674" s="17">
        <f t="shared" si="695"/>
        <v>0</v>
      </c>
      <c r="O3674" s="4"/>
      <c r="P3674" s="4">
        <v>78</v>
      </c>
      <c r="Q3674" s="4">
        <v>49</v>
      </c>
      <c r="R3674" s="4">
        <v>56</v>
      </c>
      <c r="S3674" s="4">
        <v>60</v>
      </c>
      <c r="T3674" s="4">
        <v>64</v>
      </c>
      <c r="U3674" s="4">
        <v>62</v>
      </c>
      <c r="V3674" s="13">
        <v>61</v>
      </c>
      <c r="W3674" s="4">
        <v>79</v>
      </c>
      <c r="X3674" s="4">
        <v>82</v>
      </c>
      <c r="Y3674">
        <f t="shared" ca="1" si="696"/>
        <v>0</v>
      </c>
      <c r="Z3674">
        <f t="shared" ca="1" si="697"/>
        <v>0</v>
      </c>
    </row>
    <row r="3675" spans="2:26" x14ac:dyDescent="0.25">
      <c r="B3675" s="11">
        <f t="shared" si="698"/>
        <v>44714.624999991116</v>
      </c>
      <c r="C3675" s="1">
        <f t="shared" si="689"/>
        <v>6</v>
      </c>
      <c r="D3675" s="1">
        <f t="shared" si="690"/>
        <v>4</v>
      </c>
      <c r="E3675" s="12">
        <f t="shared" si="691"/>
        <v>16</v>
      </c>
      <c r="F3675" s="124" t="str">
        <f t="shared" si="692"/>
        <v>1</v>
      </c>
      <c r="G3675" s="1">
        <f ca="1">(OFFSET(O3675,0,MATCH(Customer!$J$6,'CDH &amp; HDH'!$P$11:$X$11,0)))</f>
        <v>57</v>
      </c>
      <c r="H3675" s="1" t="str">
        <f t="shared" si="693"/>
        <v>Cooling</v>
      </c>
      <c r="I3675" s="1">
        <f ca="1">OFFSET(IF($H3675="Cooling",Customer!$C$25,Customer!$C$52),E3675,D3675)</f>
        <v>72</v>
      </c>
      <c r="J3675" s="1">
        <f ca="1">OFFSET(IF($H3675="Cooling",Customer!$L$25,Customer!$L$52),$E3675,$D3675)</f>
        <v>77</v>
      </c>
      <c r="K3675" s="16">
        <f t="shared" ca="1" si="687"/>
        <v>0</v>
      </c>
      <c r="L3675" s="16">
        <f t="shared" ca="1" si="688"/>
        <v>0</v>
      </c>
      <c r="M3675" s="17">
        <f t="shared" si="694"/>
        <v>0</v>
      </c>
      <c r="N3675" s="17">
        <f t="shared" si="695"/>
        <v>0</v>
      </c>
      <c r="O3675" s="4"/>
      <c r="P3675" s="4">
        <v>78</v>
      </c>
      <c r="Q3675" s="4">
        <v>52</v>
      </c>
      <c r="R3675" s="4">
        <v>57</v>
      </c>
      <c r="S3675" s="4">
        <v>60</v>
      </c>
      <c r="T3675" s="4">
        <v>63</v>
      </c>
      <c r="U3675" s="4">
        <v>62</v>
      </c>
      <c r="V3675" s="13">
        <v>57</v>
      </c>
      <c r="W3675" s="4">
        <v>79</v>
      </c>
      <c r="X3675" s="4">
        <v>80</v>
      </c>
      <c r="Y3675">
        <f t="shared" ca="1" si="696"/>
        <v>0</v>
      </c>
      <c r="Z3675">
        <f t="shared" ca="1" si="697"/>
        <v>0</v>
      </c>
    </row>
    <row r="3676" spans="2:26" x14ac:dyDescent="0.25">
      <c r="B3676" s="11">
        <f t="shared" si="698"/>
        <v>44714.66666665778</v>
      </c>
      <c r="C3676" s="1">
        <f t="shared" si="689"/>
        <v>6</v>
      </c>
      <c r="D3676" s="1">
        <f t="shared" si="690"/>
        <v>4</v>
      </c>
      <c r="E3676" s="12">
        <f t="shared" si="691"/>
        <v>17</v>
      </c>
      <c r="F3676" s="124" t="str">
        <f t="shared" si="692"/>
        <v>1</v>
      </c>
      <c r="G3676" s="1">
        <f ca="1">(OFFSET(O3676,0,MATCH(Customer!$J$6,'CDH &amp; HDH'!$P$11:$X$11,0)))</f>
        <v>57</v>
      </c>
      <c r="H3676" s="1" t="str">
        <f t="shared" si="693"/>
        <v>Cooling</v>
      </c>
      <c r="I3676" s="1">
        <f ca="1">OFFSET(IF($H3676="Cooling",Customer!$C$25,Customer!$C$52),E3676,D3676)</f>
        <v>72</v>
      </c>
      <c r="J3676" s="1">
        <f ca="1">OFFSET(IF($H3676="Cooling",Customer!$L$25,Customer!$L$52),$E3676,$D3676)</f>
        <v>77</v>
      </c>
      <c r="K3676" s="16">
        <f t="shared" ca="1" si="687"/>
        <v>0</v>
      </c>
      <c r="L3676" s="16">
        <f t="shared" ca="1" si="688"/>
        <v>0</v>
      </c>
      <c r="M3676" s="17">
        <f t="shared" si="694"/>
        <v>0</v>
      </c>
      <c r="N3676" s="17">
        <f t="shared" si="695"/>
        <v>0</v>
      </c>
      <c r="O3676" s="4"/>
      <c r="P3676" s="4">
        <v>79</v>
      </c>
      <c r="Q3676" s="4">
        <v>53</v>
      </c>
      <c r="R3676" s="4">
        <v>57</v>
      </c>
      <c r="S3676" s="4">
        <v>59</v>
      </c>
      <c r="T3676" s="4">
        <v>64</v>
      </c>
      <c r="U3676" s="4">
        <v>61</v>
      </c>
      <c r="V3676" s="13">
        <v>57</v>
      </c>
      <c r="W3676" s="4">
        <v>80</v>
      </c>
      <c r="X3676" s="4">
        <v>79</v>
      </c>
      <c r="Y3676">
        <f t="shared" ca="1" si="696"/>
        <v>0</v>
      </c>
      <c r="Z3676">
        <f t="shared" ca="1" si="697"/>
        <v>0</v>
      </c>
    </row>
    <row r="3677" spans="2:26" x14ac:dyDescent="0.25">
      <c r="B3677" s="11">
        <f t="shared" si="698"/>
        <v>44714.708333324445</v>
      </c>
      <c r="C3677" s="1">
        <f t="shared" si="689"/>
        <v>6</v>
      </c>
      <c r="D3677" s="1">
        <f t="shared" si="690"/>
        <v>4</v>
      </c>
      <c r="E3677" s="12">
        <f t="shared" si="691"/>
        <v>18</v>
      </c>
      <c r="F3677" s="124" t="str">
        <f t="shared" si="692"/>
        <v>1</v>
      </c>
      <c r="G3677" s="1">
        <f ca="1">(OFFSET(O3677,0,MATCH(Customer!$J$6,'CDH &amp; HDH'!$P$11:$X$11,0)))</f>
        <v>57</v>
      </c>
      <c r="H3677" s="1" t="str">
        <f t="shared" si="693"/>
        <v>Cooling</v>
      </c>
      <c r="I3677" s="1">
        <f ca="1">OFFSET(IF($H3677="Cooling",Customer!$C$25,Customer!$C$52),E3677,D3677)</f>
        <v>72</v>
      </c>
      <c r="J3677" s="1">
        <f ca="1">OFFSET(IF($H3677="Cooling",Customer!$L$25,Customer!$L$52),$E3677,$D3677)</f>
        <v>77</v>
      </c>
      <c r="K3677" s="16">
        <f t="shared" ca="1" si="687"/>
        <v>0</v>
      </c>
      <c r="L3677" s="16">
        <f t="shared" ca="1" si="688"/>
        <v>0</v>
      </c>
      <c r="M3677" s="17">
        <f t="shared" si="694"/>
        <v>0</v>
      </c>
      <c r="N3677" s="17">
        <f t="shared" si="695"/>
        <v>0</v>
      </c>
      <c r="O3677" s="4"/>
      <c r="P3677" s="4">
        <v>79</v>
      </c>
      <c r="Q3677" s="4">
        <v>53</v>
      </c>
      <c r="R3677" s="4">
        <v>57</v>
      </c>
      <c r="S3677" s="4">
        <v>59</v>
      </c>
      <c r="T3677" s="4">
        <v>63</v>
      </c>
      <c r="U3677" s="4">
        <v>61</v>
      </c>
      <c r="V3677" s="13">
        <v>57</v>
      </c>
      <c r="W3677" s="4">
        <v>79</v>
      </c>
      <c r="X3677" s="4">
        <v>70</v>
      </c>
      <c r="Y3677">
        <f t="shared" ca="1" si="696"/>
        <v>0</v>
      </c>
      <c r="Z3677">
        <f t="shared" ca="1" si="697"/>
        <v>0</v>
      </c>
    </row>
    <row r="3678" spans="2:26" x14ac:dyDescent="0.25">
      <c r="B3678" s="11">
        <f t="shared" si="698"/>
        <v>44714.749999991109</v>
      </c>
      <c r="C3678" s="1">
        <f t="shared" si="689"/>
        <v>6</v>
      </c>
      <c r="D3678" s="1">
        <f t="shared" si="690"/>
        <v>4</v>
      </c>
      <c r="E3678" s="12">
        <f t="shared" si="691"/>
        <v>19</v>
      </c>
      <c r="F3678" s="124" t="str">
        <f t="shared" si="692"/>
        <v>0</v>
      </c>
      <c r="G3678" s="1">
        <f ca="1">(OFFSET(O3678,0,MATCH(Customer!$J$6,'CDH &amp; HDH'!$P$11:$X$11,0)))</f>
        <v>57</v>
      </c>
      <c r="H3678" s="1" t="str">
        <f t="shared" si="693"/>
        <v>Cooling</v>
      </c>
      <c r="I3678" s="1">
        <f ca="1">OFFSET(IF($H3678="Cooling",Customer!$C$25,Customer!$C$52),E3678,D3678)</f>
        <v>78</v>
      </c>
      <c r="J3678" s="1">
        <f ca="1">OFFSET(IF($H3678="Cooling",Customer!$L$25,Customer!$L$52),$E3678,$D3678)</f>
        <v>80</v>
      </c>
      <c r="K3678" s="16">
        <f t="shared" ca="1" si="687"/>
        <v>0</v>
      </c>
      <c r="L3678" s="16">
        <f t="shared" ca="1" si="688"/>
        <v>0</v>
      </c>
      <c r="M3678" s="17">
        <f t="shared" si="694"/>
        <v>0</v>
      </c>
      <c r="N3678" s="17">
        <f t="shared" si="695"/>
        <v>0</v>
      </c>
      <c r="O3678" s="4"/>
      <c r="P3678" s="4">
        <v>78</v>
      </c>
      <c r="Q3678" s="4">
        <v>52</v>
      </c>
      <c r="R3678" s="4">
        <v>57</v>
      </c>
      <c r="S3678" s="4">
        <v>58</v>
      </c>
      <c r="T3678" s="4">
        <v>64</v>
      </c>
      <c r="U3678" s="4">
        <v>61</v>
      </c>
      <c r="V3678" s="13">
        <v>57</v>
      </c>
      <c r="W3678" s="4">
        <v>74</v>
      </c>
      <c r="X3678" s="4">
        <v>68</v>
      </c>
      <c r="Y3678">
        <f t="shared" ca="1" si="696"/>
        <v>0</v>
      </c>
      <c r="Z3678">
        <f t="shared" ca="1" si="697"/>
        <v>0</v>
      </c>
    </row>
    <row r="3679" spans="2:26" x14ac:dyDescent="0.25">
      <c r="B3679" s="11">
        <f t="shared" si="698"/>
        <v>44714.791666657773</v>
      </c>
      <c r="C3679" s="1">
        <f t="shared" si="689"/>
        <v>6</v>
      </c>
      <c r="D3679" s="1">
        <f t="shared" si="690"/>
        <v>4</v>
      </c>
      <c r="E3679" s="12">
        <f t="shared" si="691"/>
        <v>20</v>
      </c>
      <c r="F3679" s="124" t="str">
        <f t="shared" si="692"/>
        <v>0</v>
      </c>
      <c r="G3679" s="1">
        <f ca="1">(OFFSET(O3679,0,MATCH(Customer!$J$6,'CDH &amp; HDH'!$P$11:$X$11,0)))</f>
        <v>55</v>
      </c>
      <c r="H3679" s="1" t="str">
        <f t="shared" si="693"/>
        <v>Cooling</v>
      </c>
      <c r="I3679" s="1">
        <f ca="1">OFFSET(IF($H3679="Cooling",Customer!$C$25,Customer!$C$52),E3679,D3679)</f>
        <v>78</v>
      </c>
      <c r="J3679" s="1">
        <f ca="1">OFFSET(IF($H3679="Cooling",Customer!$L$25,Customer!$L$52),$E3679,$D3679)</f>
        <v>80</v>
      </c>
      <c r="K3679" s="16">
        <f t="shared" ca="1" si="687"/>
        <v>0</v>
      </c>
      <c r="L3679" s="16">
        <f t="shared" ca="1" si="688"/>
        <v>0</v>
      </c>
      <c r="M3679" s="17">
        <f t="shared" si="694"/>
        <v>0</v>
      </c>
      <c r="N3679" s="17">
        <f t="shared" si="695"/>
        <v>0</v>
      </c>
      <c r="O3679" s="4"/>
      <c r="P3679" s="4">
        <v>74</v>
      </c>
      <c r="Q3679" s="4">
        <v>49</v>
      </c>
      <c r="R3679" s="4">
        <v>56</v>
      </c>
      <c r="S3679" s="4">
        <v>57</v>
      </c>
      <c r="T3679" s="4">
        <v>62</v>
      </c>
      <c r="U3679" s="4">
        <v>59</v>
      </c>
      <c r="V3679" s="13">
        <v>55</v>
      </c>
      <c r="W3679" s="4">
        <v>71</v>
      </c>
      <c r="X3679" s="4">
        <v>67</v>
      </c>
      <c r="Y3679">
        <f t="shared" ca="1" si="696"/>
        <v>0</v>
      </c>
      <c r="Z3679">
        <f t="shared" ca="1" si="697"/>
        <v>0</v>
      </c>
    </row>
    <row r="3680" spans="2:26" x14ac:dyDescent="0.25">
      <c r="B3680" s="11">
        <f t="shared" si="698"/>
        <v>44714.833333324437</v>
      </c>
      <c r="C3680" s="1">
        <f t="shared" si="689"/>
        <v>6</v>
      </c>
      <c r="D3680" s="1">
        <f t="shared" si="690"/>
        <v>4</v>
      </c>
      <c r="E3680" s="12">
        <f t="shared" si="691"/>
        <v>21</v>
      </c>
      <c r="F3680" s="124" t="str">
        <f t="shared" si="692"/>
        <v>0</v>
      </c>
      <c r="G3680" s="1">
        <f ca="1">(OFFSET(O3680,0,MATCH(Customer!$J$6,'CDH &amp; HDH'!$P$11:$X$11,0)))</f>
        <v>53</v>
      </c>
      <c r="H3680" s="1" t="str">
        <f t="shared" si="693"/>
        <v>Cooling</v>
      </c>
      <c r="I3680" s="1">
        <f ca="1">OFFSET(IF($H3680="Cooling",Customer!$C$25,Customer!$C$52),E3680,D3680)</f>
        <v>78</v>
      </c>
      <c r="J3680" s="1">
        <f ca="1">OFFSET(IF($H3680="Cooling",Customer!$L$25,Customer!$L$52),$E3680,$D3680)</f>
        <v>80</v>
      </c>
      <c r="K3680" s="16">
        <f t="shared" ca="1" si="687"/>
        <v>0</v>
      </c>
      <c r="L3680" s="16">
        <f t="shared" ca="1" si="688"/>
        <v>0</v>
      </c>
      <c r="M3680" s="17">
        <f t="shared" si="694"/>
        <v>0</v>
      </c>
      <c r="N3680" s="17">
        <f t="shared" si="695"/>
        <v>0</v>
      </c>
      <c r="O3680" s="4"/>
      <c r="P3680" s="4">
        <v>73</v>
      </c>
      <c r="Q3680" s="4">
        <v>47</v>
      </c>
      <c r="R3680" s="4">
        <v>56</v>
      </c>
      <c r="S3680" s="4">
        <v>56</v>
      </c>
      <c r="T3680" s="4">
        <v>62</v>
      </c>
      <c r="U3680" s="4">
        <v>59</v>
      </c>
      <c r="V3680" s="13">
        <v>53</v>
      </c>
      <c r="W3680" s="4">
        <v>70</v>
      </c>
      <c r="X3680" s="4">
        <v>66</v>
      </c>
      <c r="Y3680">
        <f t="shared" ca="1" si="696"/>
        <v>0</v>
      </c>
      <c r="Z3680">
        <f t="shared" ca="1" si="697"/>
        <v>0</v>
      </c>
    </row>
    <row r="3681" spans="2:26" x14ac:dyDescent="0.25">
      <c r="B3681" s="11">
        <f t="shared" si="698"/>
        <v>44714.874999991102</v>
      </c>
      <c r="C3681" s="1">
        <f t="shared" si="689"/>
        <v>6</v>
      </c>
      <c r="D3681" s="1">
        <f t="shared" si="690"/>
        <v>4</v>
      </c>
      <c r="E3681" s="12">
        <f t="shared" si="691"/>
        <v>22</v>
      </c>
      <c r="F3681" s="124" t="str">
        <f t="shared" si="692"/>
        <v>0</v>
      </c>
      <c r="G3681" s="1">
        <f ca="1">(OFFSET(O3681,0,MATCH(Customer!$J$6,'CDH &amp; HDH'!$P$11:$X$11,0)))</f>
        <v>52</v>
      </c>
      <c r="H3681" s="1" t="str">
        <f t="shared" si="693"/>
        <v>Cooling</v>
      </c>
      <c r="I3681" s="1">
        <f ca="1">OFFSET(IF($H3681="Cooling",Customer!$C$25,Customer!$C$52),E3681,D3681)</f>
        <v>78</v>
      </c>
      <c r="J3681" s="1">
        <f ca="1">OFFSET(IF($H3681="Cooling",Customer!$L$25,Customer!$L$52),$E3681,$D3681)</f>
        <v>80</v>
      </c>
      <c r="K3681" s="16">
        <f t="shared" ca="1" si="687"/>
        <v>0</v>
      </c>
      <c r="L3681" s="16">
        <f t="shared" ca="1" si="688"/>
        <v>0</v>
      </c>
      <c r="M3681" s="17">
        <f t="shared" si="694"/>
        <v>0</v>
      </c>
      <c r="N3681" s="17">
        <f t="shared" si="695"/>
        <v>0</v>
      </c>
      <c r="O3681" s="4"/>
      <c r="P3681" s="4">
        <v>71</v>
      </c>
      <c r="Q3681" s="4">
        <v>46</v>
      </c>
      <c r="R3681" s="4">
        <v>55</v>
      </c>
      <c r="S3681" s="4">
        <v>55</v>
      </c>
      <c r="T3681" s="4">
        <v>62</v>
      </c>
      <c r="U3681" s="4">
        <v>59</v>
      </c>
      <c r="V3681" s="13">
        <v>52</v>
      </c>
      <c r="W3681" s="4">
        <v>69</v>
      </c>
      <c r="X3681" s="4">
        <v>66</v>
      </c>
      <c r="Y3681">
        <f t="shared" ca="1" si="696"/>
        <v>0</v>
      </c>
      <c r="Z3681">
        <f t="shared" ca="1" si="697"/>
        <v>0</v>
      </c>
    </row>
    <row r="3682" spans="2:26" x14ac:dyDescent="0.25">
      <c r="B3682" s="11">
        <f t="shared" si="698"/>
        <v>44714.916666657766</v>
      </c>
      <c r="C3682" s="1">
        <f t="shared" si="689"/>
        <v>6</v>
      </c>
      <c r="D3682" s="1">
        <f t="shared" si="690"/>
        <v>4</v>
      </c>
      <c r="E3682" s="12">
        <f t="shared" si="691"/>
        <v>23</v>
      </c>
      <c r="F3682" s="124" t="str">
        <f t="shared" si="692"/>
        <v>0</v>
      </c>
      <c r="G3682" s="1">
        <f ca="1">(OFFSET(O3682,0,MATCH(Customer!$J$6,'CDH &amp; HDH'!$P$11:$X$11,0)))</f>
        <v>53</v>
      </c>
      <c r="H3682" s="1" t="str">
        <f t="shared" si="693"/>
        <v>Cooling</v>
      </c>
      <c r="I3682" s="1">
        <f ca="1">OFFSET(IF($H3682="Cooling",Customer!$C$25,Customer!$C$52),E3682,D3682)</f>
        <v>78</v>
      </c>
      <c r="J3682" s="1">
        <f ca="1">OFFSET(IF($H3682="Cooling",Customer!$L$25,Customer!$L$52),$E3682,$D3682)</f>
        <v>80</v>
      </c>
      <c r="K3682" s="16">
        <f t="shared" ca="1" si="687"/>
        <v>0</v>
      </c>
      <c r="L3682" s="16">
        <f t="shared" ca="1" si="688"/>
        <v>0</v>
      </c>
      <c r="M3682" s="17">
        <f t="shared" si="694"/>
        <v>0</v>
      </c>
      <c r="N3682" s="17">
        <f t="shared" si="695"/>
        <v>0</v>
      </c>
      <c r="O3682" s="4"/>
      <c r="P3682" s="4">
        <v>70</v>
      </c>
      <c r="Q3682" s="4">
        <v>46</v>
      </c>
      <c r="R3682" s="4">
        <v>55</v>
      </c>
      <c r="S3682" s="4">
        <v>55</v>
      </c>
      <c r="T3682" s="4">
        <v>62</v>
      </c>
      <c r="U3682" s="4">
        <v>59</v>
      </c>
      <c r="V3682" s="13">
        <v>53</v>
      </c>
      <c r="W3682" s="4">
        <v>69</v>
      </c>
      <c r="X3682" s="4">
        <v>65</v>
      </c>
      <c r="Y3682">
        <f t="shared" ca="1" si="696"/>
        <v>0</v>
      </c>
      <c r="Z3682">
        <f t="shared" ca="1" si="697"/>
        <v>0</v>
      </c>
    </row>
    <row r="3683" spans="2:26" x14ac:dyDescent="0.25">
      <c r="B3683" s="11">
        <f t="shared" si="698"/>
        <v>44714.95833332443</v>
      </c>
      <c r="C3683" s="1">
        <f t="shared" si="689"/>
        <v>6</v>
      </c>
      <c r="D3683" s="1">
        <f t="shared" si="690"/>
        <v>4</v>
      </c>
      <c r="E3683" s="12">
        <f t="shared" si="691"/>
        <v>24</v>
      </c>
      <c r="F3683" s="124" t="str">
        <f t="shared" si="692"/>
        <v>0</v>
      </c>
      <c r="G3683" s="1">
        <f ca="1">(OFFSET(O3683,0,MATCH(Customer!$J$6,'CDH &amp; HDH'!$P$11:$X$11,0)))</f>
        <v>54</v>
      </c>
      <c r="H3683" s="1" t="str">
        <f t="shared" si="693"/>
        <v>Cooling</v>
      </c>
      <c r="I3683" s="1">
        <f ca="1">OFFSET(IF($H3683="Cooling",Customer!$C$25,Customer!$C$52),E3683,D3683)</f>
        <v>78</v>
      </c>
      <c r="J3683" s="1">
        <f ca="1">OFFSET(IF($H3683="Cooling",Customer!$L$25,Customer!$L$52),$E3683,$D3683)</f>
        <v>80</v>
      </c>
      <c r="K3683" s="16">
        <f t="shared" ca="1" si="687"/>
        <v>0</v>
      </c>
      <c r="L3683" s="16">
        <f t="shared" ca="1" si="688"/>
        <v>0</v>
      </c>
      <c r="M3683" s="17">
        <f t="shared" si="694"/>
        <v>0</v>
      </c>
      <c r="N3683" s="17">
        <f t="shared" si="695"/>
        <v>0</v>
      </c>
      <c r="O3683" s="4"/>
      <c r="P3683" s="4">
        <v>68</v>
      </c>
      <c r="Q3683" s="4">
        <v>45</v>
      </c>
      <c r="R3683" s="4">
        <v>54</v>
      </c>
      <c r="S3683" s="4">
        <v>54</v>
      </c>
      <c r="T3683" s="4">
        <v>62</v>
      </c>
      <c r="U3683" s="4">
        <v>59</v>
      </c>
      <c r="V3683" s="13">
        <v>54</v>
      </c>
      <c r="W3683" s="4">
        <v>69</v>
      </c>
      <c r="X3683" s="4">
        <v>64</v>
      </c>
      <c r="Y3683">
        <f t="shared" ca="1" si="696"/>
        <v>0</v>
      </c>
      <c r="Z3683">
        <f t="shared" ca="1" si="697"/>
        <v>0</v>
      </c>
    </row>
    <row r="3684" spans="2:26" x14ac:dyDescent="0.25">
      <c r="B3684" s="11">
        <f t="shared" si="698"/>
        <v>44714.999999991094</v>
      </c>
      <c r="C3684" s="1">
        <f t="shared" si="689"/>
        <v>6</v>
      </c>
      <c r="D3684" s="1">
        <f t="shared" si="690"/>
        <v>5</v>
      </c>
      <c r="E3684" s="12">
        <f t="shared" si="691"/>
        <v>1</v>
      </c>
      <c r="F3684" s="124" t="str">
        <f t="shared" si="692"/>
        <v>0</v>
      </c>
      <c r="G3684" s="1">
        <f ca="1">(OFFSET(O3684,0,MATCH(Customer!$J$6,'CDH &amp; HDH'!$P$11:$X$11,0)))</f>
        <v>53</v>
      </c>
      <c r="H3684" s="1" t="str">
        <f t="shared" si="693"/>
        <v>Cooling</v>
      </c>
      <c r="I3684" s="1">
        <f ca="1">OFFSET(IF($H3684="Cooling",Customer!$C$25,Customer!$C$52),E3684,D3684)</f>
        <v>78</v>
      </c>
      <c r="J3684" s="1">
        <f ca="1">OFFSET(IF($H3684="Cooling",Customer!$L$25,Customer!$L$52),$E3684,$D3684)</f>
        <v>80</v>
      </c>
      <c r="K3684" s="16">
        <f t="shared" ca="1" si="687"/>
        <v>0</v>
      </c>
      <c r="L3684" s="16">
        <f t="shared" ca="1" si="688"/>
        <v>0</v>
      </c>
      <c r="M3684" s="17">
        <f t="shared" si="694"/>
        <v>0</v>
      </c>
      <c r="N3684" s="17">
        <f t="shared" si="695"/>
        <v>0</v>
      </c>
      <c r="O3684" s="4"/>
      <c r="P3684" s="4">
        <v>68</v>
      </c>
      <c r="Q3684" s="4">
        <v>43</v>
      </c>
      <c r="R3684" s="4">
        <v>54</v>
      </c>
      <c r="S3684" s="4">
        <v>54</v>
      </c>
      <c r="T3684" s="4">
        <v>62</v>
      </c>
      <c r="U3684" s="4">
        <v>59</v>
      </c>
      <c r="V3684" s="13">
        <v>53</v>
      </c>
      <c r="W3684" s="4">
        <v>69</v>
      </c>
      <c r="X3684" s="4">
        <v>65</v>
      </c>
      <c r="Y3684">
        <f t="shared" ca="1" si="696"/>
        <v>0</v>
      </c>
      <c r="Z3684">
        <f t="shared" ca="1" si="697"/>
        <v>0</v>
      </c>
    </row>
    <row r="3685" spans="2:26" x14ac:dyDescent="0.25">
      <c r="B3685" s="11">
        <f t="shared" si="698"/>
        <v>44715.041666657758</v>
      </c>
      <c r="C3685" s="1">
        <f t="shared" si="689"/>
        <v>6</v>
      </c>
      <c r="D3685" s="1">
        <f t="shared" si="690"/>
        <v>5</v>
      </c>
      <c r="E3685" s="12">
        <f t="shared" si="691"/>
        <v>2</v>
      </c>
      <c r="F3685" s="124" t="str">
        <f t="shared" si="692"/>
        <v>0</v>
      </c>
      <c r="G3685" s="1">
        <f ca="1">(OFFSET(O3685,0,MATCH(Customer!$J$6,'CDH &amp; HDH'!$P$11:$X$11,0)))</f>
        <v>52</v>
      </c>
      <c r="H3685" s="1" t="str">
        <f t="shared" si="693"/>
        <v>Cooling</v>
      </c>
      <c r="I3685" s="1">
        <f ca="1">OFFSET(IF($H3685="Cooling",Customer!$C$25,Customer!$C$52),E3685,D3685)</f>
        <v>78</v>
      </c>
      <c r="J3685" s="1">
        <f ca="1">OFFSET(IF($H3685="Cooling",Customer!$L$25,Customer!$L$52),$E3685,$D3685)</f>
        <v>80</v>
      </c>
      <c r="K3685" s="16">
        <f t="shared" ca="1" si="687"/>
        <v>0</v>
      </c>
      <c r="L3685" s="16">
        <f t="shared" ca="1" si="688"/>
        <v>0</v>
      </c>
      <c r="M3685" s="17">
        <f t="shared" si="694"/>
        <v>0</v>
      </c>
      <c r="N3685" s="17">
        <f t="shared" si="695"/>
        <v>0</v>
      </c>
      <c r="O3685" s="4"/>
      <c r="P3685" s="4">
        <v>68</v>
      </c>
      <c r="Q3685" s="4">
        <v>45</v>
      </c>
      <c r="R3685" s="4">
        <v>54</v>
      </c>
      <c r="S3685" s="4">
        <v>54</v>
      </c>
      <c r="T3685" s="4">
        <v>62</v>
      </c>
      <c r="U3685" s="4">
        <v>59</v>
      </c>
      <c r="V3685" s="13">
        <v>52</v>
      </c>
      <c r="W3685" s="4">
        <v>69</v>
      </c>
      <c r="X3685" s="4">
        <v>65</v>
      </c>
      <c r="Y3685">
        <f t="shared" ca="1" si="696"/>
        <v>0</v>
      </c>
      <c r="Z3685">
        <f t="shared" ca="1" si="697"/>
        <v>0</v>
      </c>
    </row>
    <row r="3686" spans="2:26" x14ac:dyDescent="0.25">
      <c r="B3686" s="11">
        <f t="shared" si="698"/>
        <v>44715.083333324423</v>
      </c>
      <c r="C3686" s="1">
        <f t="shared" si="689"/>
        <v>6</v>
      </c>
      <c r="D3686" s="1">
        <f t="shared" si="690"/>
        <v>5</v>
      </c>
      <c r="E3686" s="12">
        <f t="shared" si="691"/>
        <v>3</v>
      </c>
      <c r="F3686" s="124" t="str">
        <f t="shared" si="692"/>
        <v>0</v>
      </c>
      <c r="G3686" s="1">
        <f ca="1">(OFFSET(O3686,0,MATCH(Customer!$J$6,'CDH &amp; HDH'!$P$11:$X$11,0)))</f>
        <v>52</v>
      </c>
      <c r="H3686" s="1" t="str">
        <f t="shared" si="693"/>
        <v>Cooling</v>
      </c>
      <c r="I3686" s="1">
        <f ca="1">OFFSET(IF($H3686="Cooling",Customer!$C$25,Customer!$C$52),E3686,D3686)</f>
        <v>78</v>
      </c>
      <c r="J3686" s="1">
        <f ca="1">OFFSET(IF($H3686="Cooling",Customer!$L$25,Customer!$L$52),$E3686,$D3686)</f>
        <v>80</v>
      </c>
      <c r="K3686" s="16">
        <f t="shared" ca="1" si="687"/>
        <v>0</v>
      </c>
      <c r="L3686" s="16">
        <f t="shared" ca="1" si="688"/>
        <v>0</v>
      </c>
      <c r="M3686" s="17">
        <f t="shared" si="694"/>
        <v>0</v>
      </c>
      <c r="N3686" s="17">
        <f t="shared" si="695"/>
        <v>0</v>
      </c>
      <c r="O3686" s="4"/>
      <c r="P3686" s="4">
        <v>67</v>
      </c>
      <c r="Q3686" s="4">
        <v>44</v>
      </c>
      <c r="R3686" s="4">
        <v>55</v>
      </c>
      <c r="S3686" s="4">
        <v>54</v>
      </c>
      <c r="T3686" s="4">
        <v>61</v>
      </c>
      <c r="U3686" s="4">
        <v>59</v>
      </c>
      <c r="V3686" s="13">
        <v>52</v>
      </c>
      <c r="W3686" s="4">
        <v>69</v>
      </c>
      <c r="X3686" s="4">
        <v>64</v>
      </c>
      <c r="Y3686">
        <f t="shared" ca="1" si="696"/>
        <v>0</v>
      </c>
      <c r="Z3686">
        <f t="shared" ca="1" si="697"/>
        <v>0</v>
      </c>
    </row>
    <row r="3687" spans="2:26" x14ac:dyDescent="0.25">
      <c r="B3687" s="11">
        <f t="shared" si="698"/>
        <v>44715.124999991087</v>
      </c>
      <c r="C3687" s="1">
        <f t="shared" si="689"/>
        <v>6</v>
      </c>
      <c r="D3687" s="1">
        <f t="shared" si="690"/>
        <v>5</v>
      </c>
      <c r="E3687" s="12">
        <f t="shared" si="691"/>
        <v>4</v>
      </c>
      <c r="F3687" s="124" t="str">
        <f t="shared" si="692"/>
        <v>0</v>
      </c>
      <c r="G3687" s="1">
        <f ca="1">(OFFSET(O3687,0,MATCH(Customer!$J$6,'CDH &amp; HDH'!$P$11:$X$11,0)))</f>
        <v>52</v>
      </c>
      <c r="H3687" s="1" t="str">
        <f t="shared" si="693"/>
        <v>Cooling</v>
      </c>
      <c r="I3687" s="1">
        <f ca="1">OFFSET(IF($H3687="Cooling",Customer!$C$25,Customer!$C$52),E3687,D3687)</f>
        <v>78</v>
      </c>
      <c r="J3687" s="1">
        <f ca="1">OFFSET(IF($H3687="Cooling",Customer!$L$25,Customer!$L$52),$E3687,$D3687)</f>
        <v>80</v>
      </c>
      <c r="K3687" s="16">
        <f t="shared" ca="1" si="687"/>
        <v>0</v>
      </c>
      <c r="L3687" s="16">
        <f t="shared" ca="1" si="688"/>
        <v>0</v>
      </c>
      <c r="M3687" s="17">
        <f t="shared" si="694"/>
        <v>0</v>
      </c>
      <c r="N3687" s="17">
        <f t="shared" si="695"/>
        <v>0</v>
      </c>
      <c r="O3687" s="4"/>
      <c r="P3687" s="4">
        <v>67</v>
      </c>
      <c r="Q3687" s="4">
        <v>43</v>
      </c>
      <c r="R3687" s="4">
        <v>55</v>
      </c>
      <c r="S3687" s="4">
        <v>54</v>
      </c>
      <c r="T3687" s="4">
        <v>61</v>
      </c>
      <c r="U3687" s="4">
        <v>59</v>
      </c>
      <c r="V3687" s="13">
        <v>52</v>
      </c>
      <c r="W3687" s="4">
        <v>68</v>
      </c>
      <c r="X3687" s="4">
        <v>65</v>
      </c>
      <c r="Y3687">
        <f t="shared" ca="1" si="696"/>
        <v>0</v>
      </c>
      <c r="Z3687">
        <f t="shared" ca="1" si="697"/>
        <v>0</v>
      </c>
    </row>
    <row r="3688" spans="2:26" x14ac:dyDescent="0.25">
      <c r="B3688" s="11">
        <f t="shared" si="698"/>
        <v>44715.166666657751</v>
      </c>
      <c r="C3688" s="1">
        <f t="shared" si="689"/>
        <v>6</v>
      </c>
      <c r="D3688" s="1">
        <f t="shared" si="690"/>
        <v>5</v>
      </c>
      <c r="E3688" s="12">
        <f t="shared" si="691"/>
        <v>5</v>
      </c>
      <c r="F3688" s="124" t="str">
        <f t="shared" si="692"/>
        <v>0</v>
      </c>
      <c r="G3688" s="1">
        <f ca="1">(OFFSET(O3688,0,MATCH(Customer!$J$6,'CDH &amp; HDH'!$P$11:$X$11,0)))</f>
        <v>51</v>
      </c>
      <c r="H3688" s="1" t="str">
        <f t="shared" si="693"/>
        <v>Cooling</v>
      </c>
      <c r="I3688" s="1">
        <f ca="1">OFFSET(IF($H3688="Cooling",Customer!$C$25,Customer!$C$52),E3688,D3688)</f>
        <v>78</v>
      </c>
      <c r="J3688" s="1">
        <f ca="1">OFFSET(IF($H3688="Cooling",Customer!$L$25,Customer!$L$52),$E3688,$D3688)</f>
        <v>80</v>
      </c>
      <c r="K3688" s="16">
        <f t="shared" ca="1" si="687"/>
        <v>0</v>
      </c>
      <c r="L3688" s="16">
        <f t="shared" ca="1" si="688"/>
        <v>0</v>
      </c>
      <c r="M3688" s="17">
        <f t="shared" si="694"/>
        <v>0</v>
      </c>
      <c r="N3688" s="17">
        <f t="shared" si="695"/>
        <v>0</v>
      </c>
      <c r="O3688" s="4"/>
      <c r="P3688" s="4">
        <v>66</v>
      </c>
      <c r="Q3688" s="4">
        <v>43</v>
      </c>
      <c r="R3688" s="4">
        <v>55</v>
      </c>
      <c r="S3688" s="4">
        <v>55</v>
      </c>
      <c r="T3688" s="4">
        <v>61</v>
      </c>
      <c r="U3688" s="4">
        <v>60</v>
      </c>
      <c r="V3688" s="13">
        <v>51</v>
      </c>
      <c r="W3688" s="4">
        <v>67</v>
      </c>
      <c r="X3688" s="4">
        <v>64</v>
      </c>
      <c r="Y3688">
        <f t="shared" ca="1" si="696"/>
        <v>0</v>
      </c>
      <c r="Z3688">
        <f t="shared" ca="1" si="697"/>
        <v>0</v>
      </c>
    </row>
    <row r="3689" spans="2:26" x14ac:dyDescent="0.25">
      <c r="B3689" s="11">
        <f t="shared" si="698"/>
        <v>44715.208333324415</v>
      </c>
      <c r="C3689" s="1">
        <f t="shared" si="689"/>
        <v>6</v>
      </c>
      <c r="D3689" s="1">
        <f t="shared" si="690"/>
        <v>5</v>
      </c>
      <c r="E3689" s="12">
        <f t="shared" si="691"/>
        <v>6</v>
      </c>
      <c r="F3689" s="124" t="str">
        <f t="shared" si="692"/>
        <v>0</v>
      </c>
      <c r="G3689" s="1">
        <f ca="1">(OFFSET(O3689,0,MATCH(Customer!$J$6,'CDH &amp; HDH'!$P$11:$X$11,0)))</f>
        <v>51</v>
      </c>
      <c r="H3689" s="1" t="str">
        <f t="shared" si="693"/>
        <v>Cooling</v>
      </c>
      <c r="I3689" s="1">
        <f ca="1">OFFSET(IF($H3689="Cooling",Customer!$C$25,Customer!$C$52),E3689,D3689)</f>
        <v>78</v>
      </c>
      <c r="J3689" s="1">
        <f ca="1">OFFSET(IF($H3689="Cooling",Customer!$L$25,Customer!$L$52),$E3689,$D3689)</f>
        <v>80</v>
      </c>
      <c r="K3689" s="16">
        <f t="shared" ca="1" si="687"/>
        <v>0</v>
      </c>
      <c r="L3689" s="16">
        <f t="shared" ca="1" si="688"/>
        <v>0</v>
      </c>
      <c r="M3689" s="17">
        <f t="shared" si="694"/>
        <v>0</v>
      </c>
      <c r="N3689" s="17">
        <f t="shared" si="695"/>
        <v>0</v>
      </c>
      <c r="O3689" s="4"/>
      <c r="P3689" s="4">
        <v>67</v>
      </c>
      <c r="Q3689" s="4">
        <v>44</v>
      </c>
      <c r="R3689" s="4">
        <v>56</v>
      </c>
      <c r="S3689" s="4">
        <v>57</v>
      </c>
      <c r="T3689" s="4">
        <v>61</v>
      </c>
      <c r="U3689" s="4">
        <v>61</v>
      </c>
      <c r="V3689" s="13">
        <v>51</v>
      </c>
      <c r="W3689" s="4">
        <v>67</v>
      </c>
      <c r="X3689" s="4">
        <v>66</v>
      </c>
      <c r="Y3689">
        <f t="shared" ca="1" si="696"/>
        <v>0</v>
      </c>
      <c r="Z3689">
        <f t="shared" ca="1" si="697"/>
        <v>0</v>
      </c>
    </row>
    <row r="3690" spans="2:26" x14ac:dyDescent="0.25">
      <c r="B3690" s="11">
        <f t="shared" si="698"/>
        <v>44715.24999999108</v>
      </c>
      <c r="C3690" s="1">
        <f t="shared" si="689"/>
        <v>6</v>
      </c>
      <c r="D3690" s="1">
        <f t="shared" si="690"/>
        <v>5</v>
      </c>
      <c r="E3690" s="12">
        <f t="shared" si="691"/>
        <v>7</v>
      </c>
      <c r="F3690" s="124" t="str">
        <f t="shared" si="692"/>
        <v>0</v>
      </c>
      <c r="G3690" s="1">
        <f ca="1">(OFFSET(O3690,0,MATCH(Customer!$J$6,'CDH &amp; HDH'!$P$11:$X$11,0)))</f>
        <v>51</v>
      </c>
      <c r="H3690" s="1" t="str">
        <f t="shared" si="693"/>
        <v>Cooling</v>
      </c>
      <c r="I3690" s="1">
        <f ca="1">OFFSET(IF($H3690="Cooling",Customer!$C$25,Customer!$C$52),E3690,D3690)</f>
        <v>78</v>
      </c>
      <c r="J3690" s="1">
        <f ca="1">OFFSET(IF($H3690="Cooling",Customer!$L$25,Customer!$L$52),$E3690,$D3690)</f>
        <v>80</v>
      </c>
      <c r="K3690" s="16">
        <f t="shared" ca="1" si="687"/>
        <v>0</v>
      </c>
      <c r="L3690" s="16">
        <f t="shared" ca="1" si="688"/>
        <v>0</v>
      </c>
      <c r="M3690" s="17">
        <f t="shared" si="694"/>
        <v>0</v>
      </c>
      <c r="N3690" s="17">
        <f t="shared" si="695"/>
        <v>0</v>
      </c>
      <c r="O3690" s="4"/>
      <c r="P3690" s="4">
        <v>69</v>
      </c>
      <c r="Q3690" s="4">
        <v>48</v>
      </c>
      <c r="R3690" s="4">
        <v>56</v>
      </c>
      <c r="S3690" s="4">
        <v>58</v>
      </c>
      <c r="T3690" s="4">
        <v>61</v>
      </c>
      <c r="U3690" s="4">
        <v>62</v>
      </c>
      <c r="V3690" s="13">
        <v>51</v>
      </c>
      <c r="W3690" s="4">
        <v>67</v>
      </c>
      <c r="X3690" s="4">
        <v>67</v>
      </c>
      <c r="Y3690">
        <f t="shared" ca="1" si="696"/>
        <v>0</v>
      </c>
      <c r="Z3690">
        <f t="shared" ca="1" si="697"/>
        <v>0</v>
      </c>
    </row>
    <row r="3691" spans="2:26" x14ac:dyDescent="0.25">
      <c r="B3691" s="11">
        <f t="shared" si="698"/>
        <v>44715.291666657744</v>
      </c>
      <c r="C3691" s="1">
        <f t="shared" si="689"/>
        <v>6</v>
      </c>
      <c r="D3691" s="1">
        <f t="shared" si="690"/>
        <v>5</v>
      </c>
      <c r="E3691" s="12">
        <f t="shared" si="691"/>
        <v>8</v>
      </c>
      <c r="F3691" s="124" t="str">
        <f t="shared" si="692"/>
        <v>0</v>
      </c>
      <c r="G3691" s="1">
        <f ca="1">(OFFSET(O3691,0,MATCH(Customer!$J$6,'CDH &amp; HDH'!$P$11:$X$11,0)))</f>
        <v>51</v>
      </c>
      <c r="H3691" s="1" t="str">
        <f t="shared" si="693"/>
        <v>Cooling</v>
      </c>
      <c r="I3691" s="1">
        <f ca="1">OFFSET(IF($H3691="Cooling",Customer!$C$25,Customer!$C$52),E3691,D3691)</f>
        <v>72</v>
      </c>
      <c r="J3691" s="1">
        <f ca="1">OFFSET(IF($H3691="Cooling",Customer!$L$25,Customer!$L$52),$E3691,$D3691)</f>
        <v>77</v>
      </c>
      <c r="K3691" s="16">
        <f t="shared" ca="1" si="687"/>
        <v>0</v>
      </c>
      <c r="L3691" s="16">
        <f t="shared" ca="1" si="688"/>
        <v>0</v>
      </c>
      <c r="M3691" s="17">
        <f t="shared" si="694"/>
        <v>0</v>
      </c>
      <c r="N3691" s="17">
        <f t="shared" si="695"/>
        <v>0</v>
      </c>
      <c r="O3691" s="4"/>
      <c r="P3691" s="4">
        <v>71</v>
      </c>
      <c r="Q3691" s="4">
        <v>52</v>
      </c>
      <c r="R3691" s="4">
        <v>57</v>
      </c>
      <c r="S3691" s="4">
        <v>62</v>
      </c>
      <c r="T3691" s="4">
        <v>61</v>
      </c>
      <c r="U3691" s="4">
        <v>61</v>
      </c>
      <c r="V3691" s="13">
        <v>51</v>
      </c>
      <c r="W3691" s="4">
        <v>68</v>
      </c>
      <c r="X3691" s="4">
        <v>68</v>
      </c>
      <c r="Y3691">
        <f t="shared" ca="1" si="696"/>
        <v>0</v>
      </c>
      <c r="Z3691">
        <f t="shared" ca="1" si="697"/>
        <v>0</v>
      </c>
    </row>
    <row r="3692" spans="2:26" x14ac:dyDescent="0.25">
      <c r="B3692" s="11">
        <f t="shared" si="698"/>
        <v>44715.333333324408</v>
      </c>
      <c r="C3692" s="1">
        <f t="shared" si="689"/>
        <v>6</v>
      </c>
      <c r="D3692" s="1">
        <f t="shared" si="690"/>
        <v>5</v>
      </c>
      <c r="E3692" s="12">
        <f t="shared" si="691"/>
        <v>9</v>
      </c>
      <c r="F3692" s="124" t="str">
        <f t="shared" si="692"/>
        <v>0</v>
      </c>
      <c r="G3692" s="1">
        <f ca="1">(OFFSET(O3692,0,MATCH(Customer!$J$6,'CDH &amp; HDH'!$P$11:$X$11,0)))</f>
        <v>51</v>
      </c>
      <c r="H3692" s="1" t="str">
        <f t="shared" si="693"/>
        <v>Cooling</v>
      </c>
      <c r="I3692" s="1">
        <f ca="1">OFFSET(IF($H3692="Cooling",Customer!$C$25,Customer!$C$52),E3692,D3692)</f>
        <v>72</v>
      </c>
      <c r="J3692" s="1">
        <f ca="1">OFFSET(IF($H3692="Cooling",Customer!$L$25,Customer!$L$52),$E3692,$D3692)</f>
        <v>77</v>
      </c>
      <c r="K3692" s="16">
        <f t="shared" ca="1" si="687"/>
        <v>0</v>
      </c>
      <c r="L3692" s="16">
        <f t="shared" ca="1" si="688"/>
        <v>0</v>
      </c>
      <c r="M3692" s="17">
        <f t="shared" si="694"/>
        <v>0</v>
      </c>
      <c r="N3692" s="17">
        <f t="shared" si="695"/>
        <v>0</v>
      </c>
      <c r="O3692" s="4"/>
      <c r="P3692" s="4">
        <v>74</v>
      </c>
      <c r="Q3692" s="4">
        <v>56</v>
      </c>
      <c r="R3692" s="4">
        <v>58</v>
      </c>
      <c r="S3692" s="4">
        <v>66</v>
      </c>
      <c r="T3692" s="4">
        <v>62</v>
      </c>
      <c r="U3692" s="4">
        <v>62</v>
      </c>
      <c r="V3692" s="13">
        <v>51</v>
      </c>
      <c r="W3692" s="4">
        <v>69</v>
      </c>
      <c r="X3692" s="4">
        <v>70</v>
      </c>
      <c r="Y3692">
        <f t="shared" ca="1" si="696"/>
        <v>0</v>
      </c>
      <c r="Z3692">
        <f t="shared" ca="1" si="697"/>
        <v>0</v>
      </c>
    </row>
    <row r="3693" spans="2:26" x14ac:dyDescent="0.25">
      <c r="B3693" s="11">
        <f t="shared" si="698"/>
        <v>44715.374999991072</v>
      </c>
      <c r="C3693" s="1">
        <f t="shared" si="689"/>
        <v>6</v>
      </c>
      <c r="D3693" s="1">
        <f t="shared" si="690"/>
        <v>5</v>
      </c>
      <c r="E3693" s="12">
        <f t="shared" si="691"/>
        <v>10</v>
      </c>
      <c r="F3693" s="124" t="str">
        <f t="shared" si="692"/>
        <v>0</v>
      </c>
      <c r="G3693" s="1">
        <f ca="1">(OFFSET(O3693,0,MATCH(Customer!$J$6,'CDH &amp; HDH'!$P$11:$X$11,0)))</f>
        <v>52</v>
      </c>
      <c r="H3693" s="1" t="str">
        <f t="shared" si="693"/>
        <v>Cooling</v>
      </c>
      <c r="I3693" s="1">
        <f ca="1">OFFSET(IF($H3693="Cooling",Customer!$C$25,Customer!$C$52),E3693,D3693)</f>
        <v>72</v>
      </c>
      <c r="J3693" s="1">
        <f ca="1">OFFSET(IF($H3693="Cooling",Customer!$L$25,Customer!$L$52),$E3693,$D3693)</f>
        <v>77</v>
      </c>
      <c r="K3693" s="16">
        <f t="shared" ca="1" si="687"/>
        <v>0</v>
      </c>
      <c r="L3693" s="16">
        <f t="shared" ca="1" si="688"/>
        <v>0</v>
      </c>
      <c r="M3693" s="17">
        <f t="shared" si="694"/>
        <v>0</v>
      </c>
      <c r="N3693" s="17">
        <f t="shared" si="695"/>
        <v>0</v>
      </c>
      <c r="O3693" s="4"/>
      <c r="P3693" s="4">
        <v>79</v>
      </c>
      <c r="Q3693" s="4">
        <v>59</v>
      </c>
      <c r="R3693" s="4">
        <v>59</v>
      </c>
      <c r="S3693" s="4">
        <v>70</v>
      </c>
      <c r="T3693" s="4">
        <v>62</v>
      </c>
      <c r="U3693" s="4">
        <v>62</v>
      </c>
      <c r="V3693" s="13">
        <v>52</v>
      </c>
      <c r="W3693" s="4">
        <v>70</v>
      </c>
      <c r="X3693" s="4">
        <v>71</v>
      </c>
      <c r="Y3693">
        <f t="shared" ca="1" si="696"/>
        <v>0</v>
      </c>
      <c r="Z3693">
        <f t="shared" ca="1" si="697"/>
        <v>0</v>
      </c>
    </row>
    <row r="3694" spans="2:26" x14ac:dyDescent="0.25">
      <c r="B3694" s="11">
        <f t="shared" si="698"/>
        <v>44715.416666657737</v>
      </c>
      <c r="C3694" s="1">
        <f t="shared" si="689"/>
        <v>6</v>
      </c>
      <c r="D3694" s="1">
        <f t="shared" si="690"/>
        <v>5</v>
      </c>
      <c r="E3694" s="12">
        <f t="shared" si="691"/>
        <v>11</v>
      </c>
      <c r="F3694" s="124" t="str">
        <f t="shared" si="692"/>
        <v>0</v>
      </c>
      <c r="G3694" s="1">
        <f ca="1">(OFFSET(O3694,0,MATCH(Customer!$J$6,'CDH &amp; HDH'!$P$11:$X$11,0)))</f>
        <v>55</v>
      </c>
      <c r="H3694" s="1" t="str">
        <f t="shared" si="693"/>
        <v>Cooling</v>
      </c>
      <c r="I3694" s="1">
        <f ca="1">OFFSET(IF($H3694="Cooling",Customer!$C$25,Customer!$C$52),E3694,D3694)</f>
        <v>72</v>
      </c>
      <c r="J3694" s="1">
        <f ca="1">OFFSET(IF($H3694="Cooling",Customer!$L$25,Customer!$L$52),$E3694,$D3694)</f>
        <v>77</v>
      </c>
      <c r="K3694" s="16">
        <f t="shared" ca="1" si="687"/>
        <v>0</v>
      </c>
      <c r="L3694" s="16">
        <f t="shared" ca="1" si="688"/>
        <v>0</v>
      </c>
      <c r="M3694" s="17">
        <f t="shared" si="694"/>
        <v>0</v>
      </c>
      <c r="N3694" s="17">
        <f t="shared" si="695"/>
        <v>0</v>
      </c>
      <c r="O3694" s="4"/>
      <c r="P3694" s="4">
        <v>82</v>
      </c>
      <c r="Q3694" s="4">
        <v>61</v>
      </c>
      <c r="R3694" s="4">
        <v>60</v>
      </c>
      <c r="S3694" s="4">
        <v>71</v>
      </c>
      <c r="T3694" s="4">
        <v>63</v>
      </c>
      <c r="U3694" s="4">
        <v>63</v>
      </c>
      <c r="V3694" s="13">
        <v>55</v>
      </c>
      <c r="W3694" s="4">
        <v>68</v>
      </c>
      <c r="X3694" s="4">
        <v>72</v>
      </c>
      <c r="Y3694">
        <f t="shared" ca="1" si="696"/>
        <v>0</v>
      </c>
      <c r="Z3694">
        <f t="shared" ca="1" si="697"/>
        <v>0</v>
      </c>
    </row>
    <row r="3695" spans="2:26" x14ac:dyDescent="0.25">
      <c r="B3695" s="11">
        <f t="shared" si="698"/>
        <v>44715.458333324401</v>
      </c>
      <c r="C3695" s="1">
        <f t="shared" si="689"/>
        <v>6</v>
      </c>
      <c r="D3695" s="1">
        <f t="shared" si="690"/>
        <v>5</v>
      </c>
      <c r="E3695" s="12">
        <f t="shared" si="691"/>
        <v>12</v>
      </c>
      <c r="F3695" s="124" t="str">
        <f t="shared" si="692"/>
        <v>0</v>
      </c>
      <c r="G3695" s="1">
        <f ca="1">(OFFSET(O3695,0,MATCH(Customer!$J$6,'CDH &amp; HDH'!$P$11:$X$11,0)))</f>
        <v>56</v>
      </c>
      <c r="H3695" s="1" t="str">
        <f t="shared" si="693"/>
        <v>Cooling</v>
      </c>
      <c r="I3695" s="1">
        <f ca="1">OFFSET(IF($H3695="Cooling",Customer!$C$25,Customer!$C$52),E3695,D3695)</f>
        <v>72</v>
      </c>
      <c r="J3695" s="1">
        <f ca="1">OFFSET(IF($H3695="Cooling",Customer!$L$25,Customer!$L$52),$E3695,$D3695)</f>
        <v>77</v>
      </c>
      <c r="K3695" s="16">
        <f t="shared" ca="1" si="687"/>
        <v>0</v>
      </c>
      <c r="L3695" s="16">
        <f t="shared" ca="1" si="688"/>
        <v>0</v>
      </c>
      <c r="M3695" s="17">
        <f t="shared" si="694"/>
        <v>0</v>
      </c>
      <c r="N3695" s="17">
        <f t="shared" si="695"/>
        <v>0</v>
      </c>
      <c r="O3695" s="4"/>
      <c r="P3695" s="4">
        <v>85</v>
      </c>
      <c r="Q3695" s="4">
        <v>65</v>
      </c>
      <c r="R3695" s="4">
        <v>60</v>
      </c>
      <c r="S3695" s="4">
        <v>73</v>
      </c>
      <c r="T3695" s="4">
        <v>63</v>
      </c>
      <c r="U3695" s="4">
        <v>64</v>
      </c>
      <c r="V3695" s="13">
        <v>56</v>
      </c>
      <c r="W3695" s="4">
        <v>68</v>
      </c>
      <c r="X3695" s="4">
        <v>71</v>
      </c>
      <c r="Y3695">
        <f t="shared" ca="1" si="696"/>
        <v>0</v>
      </c>
      <c r="Z3695">
        <f t="shared" ca="1" si="697"/>
        <v>0</v>
      </c>
    </row>
    <row r="3696" spans="2:26" x14ac:dyDescent="0.25">
      <c r="B3696" s="11">
        <f t="shared" si="698"/>
        <v>44715.499999991065</v>
      </c>
      <c r="C3696" s="1">
        <f t="shared" si="689"/>
        <v>6</v>
      </c>
      <c r="D3696" s="1">
        <f t="shared" si="690"/>
        <v>5</v>
      </c>
      <c r="E3696" s="12">
        <f t="shared" si="691"/>
        <v>13</v>
      </c>
      <c r="F3696" s="124" t="str">
        <f t="shared" si="692"/>
        <v>0</v>
      </c>
      <c r="G3696" s="1">
        <f ca="1">(OFFSET(O3696,0,MATCH(Customer!$J$6,'CDH &amp; HDH'!$P$11:$X$11,0)))</f>
        <v>56</v>
      </c>
      <c r="H3696" s="1" t="str">
        <f t="shared" si="693"/>
        <v>Cooling</v>
      </c>
      <c r="I3696" s="1">
        <f ca="1">OFFSET(IF($H3696="Cooling",Customer!$C$25,Customer!$C$52),E3696,D3696)</f>
        <v>72</v>
      </c>
      <c r="J3696" s="1">
        <f ca="1">OFFSET(IF($H3696="Cooling",Customer!$L$25,Customer!$L$52),$E3696,$D3696)</f>
        <v>77</v>
      </c>
      <c r="K3696" s="16">
        <f t="shared" ca="1" si="687"/>
        <v>0</v>
      </c>
      <c r="L3696" s="16">
        <f t="shared" ca="1" si="688"/>
        <v>0</v>
      </c>
      <c r="M3696" s="17">
        <f t="shared" si="694"/>
        <v>0</v>
      </c>
      <c r="N3696" s="17">
        <f t="shared" si="695"/>
        <v>0</v>
      </c>
      <c r="O3696" s="4"/>
      <c r="P3696" s="4">
        <v>82</v>
      </c>
      <c r="Q3696" s="4">
        <v>65</v>
      </c>
      <c r="R3696" s="4">
        <v>61</v>
      </c>
      <c r="S3696" s="4">
        <v>74</v>
      </c>
      <c r="T3696" s="4">
        <v>64</v>
      </c>
      <c r="U3696" s="4">
        <v>65</v>
      </c>
      <c r="V3696" s="13">
        <v>56</v>
      </c>
      <c r="W3696" s="4">
        <v>70</v>
      </c>
      <c r="X3696" s="4">
        <v>72</v>
      </c>
      <c r="Y3696">
        <f t="shared" ca="1" si="696"/>
        <v>0</v>
      </c>
      <c r="Z3696">
        <f t="shared" ca="1" si="697"/>
        <v>0</v>
      </c>
    </row>
    <row r="3697" spans="2:26" x14ac:dyDescent="0.25">
      <c r="B3697" s="11">
        <f t="shared" si="698"/>
        <v>44715.541666657729</v>
      </c>
      <c r="C3697" s="1">
        <f t="shared" si="689"/>
        <v>6</v>
      </c>
      <c r="D3697" s="1">
        <f t="shared" si="690"/>
        <v>5</v>
      </c>
      <c r="E3697" s="12">
        <f t="shared" si="691"/>
        <v>14</v>
      </c>
      <c r="F3697" s="124" t="str">
        <f t="shared" si="692"/>
        <v>0</v>
      </c>
      <c r="G3697" s="1">
        <f ca="1">(OFFSET(O3697,0,MATCH(Customer!$J$6,'CDH &amp; HDH'!$P$11:$X$11,0)))</f>
        <v>56</v>
      </c>
      <c r="H3697" s="1" t="str">
        <f t="shared" si="693"/>
        <v>Cooling</v>
      </c>
      <c r="I3697" s="1">
        <f ca="1">OFFSET(IF($H3697="Cooling",Customer!$C$25,Customer!$C$52),E3697,D3697)</f>
        <v>72</v>
      </c>
      <c r="J3697" s="1">
        <f ca="1">OFFSET(IF($H3697="Cooling",Customer!$L$25,Customer!$L$52),$E3697,$D3697)</f>
        <v>77</v>
      </c>
      <c r="K3697" s="16">
        <f t="shared" ca="1" si="687"/>
        <v>0</v>
      </c>
      <c r="L3697" s="16">
        <f t="shared" ca="1" si="688"/>
        <v>0</v>
      </c>
      <c r="M3697" s="17">
        <f t="shared" si="694"/>
        <v>0</v>
      </c>
      <c r="N3697" s="17">
        <f t="shared" si="695"/>
        <v>0</v>
      </c>
      <c r="O3697" s="4"/>
      <c r="P3697" s="4">
        <v>79</v>
      </c>
      <c r="Q3697" s="4">
        <v>67</v>
      </c>
      <c r="R3697" s="4">
        <v>62</v>
      </c>
      <c r="S3697" s="4">
        <v>73</v>
      </c>
      <c r="T3697" s="4">
        <v>64</v>
      </c>
      <c r="U3697" s="4">
        <v>66</v>
      </c>
      <c r="V3697" s="13">
        <v>56</v>
      </c>
      <c r="W3697" s="4">
        <v>66</v>
      </c>
      <c r="X3697" s="4">
        <v>72</v>
      </c>
      <c r="Y3697">
        <f t="shared" ca="1" si="696"/>
        <v>0</v>
      </c>
      <c r="Z3697">
        <f t="shared" ca="1" si="697"/>
        <v>0</v>
      </c>
    </row>
    <row r="3698" spans="2:26" x14ac:dyDescent="0.25">
      <c r="B3698" s="11">
        <f t="shared" si="698"/>
        <v>44715.583333324394</v>
      </c>
      <c r="C3698" s="1">
        <f t="shared" si="689"/>
        <v>6</v>
      </c>
      <c r="D3698" s="1">
        <f t="shared" si="690"/>
        <v>5</v>
      </c>
      <c r="E3698" s="12">
        <f t="shared" si="691"/>
        <v>15</v>
      </c>
      <c r="F3698" s="124" t="str">
        <f t="shared" si="692"/>
        <v>1</v>
      </c>
      <c r="G3698" s="1">
        <f ca="1">(OFFSET(O3698,0,MATCH(Customer!$J$6,'CDH &amp; HDH'!$P$11:$X$11,0)))</f>
        <v>59</v>
      </c>
      <c r="H3698" s="1" t="str">
        <f t="shared" si="693"/>
        <v>Cooling</v>
      </c>
      <c r="I3698" s="1">
        <f ca="1">OFFSET(IF($H3698="Cooling",Customer!$C$25,Customer!$C$52),E3698,D3698)</f>
        <v>72</v>
      </c>
      <c r="J3698" s="1">
        <f ca="1">OFFSET(IF($H3698="Cooling",Customer!$L$25,Customer!$L$52),$E3698,$D3698)</f>
        <v>77</v>
      </c>
      <c r="K3698" s="16">
        <f t="shared" ca="1" si="687"/>
        <v>0</v>
      </c>
      <c r="L3698" s="16">
        <f t="shared" ca="1" si="688"/>
        <v>0</v>
      </c>
      <c r="M3698" s="17">
        <f t="shared" si="694"/>
        <v>0</v>
      </c>
      <c r="N3698" s="17">
        <f t="shared" si="695"/>
        <v>0</v>
      </c>
      <c r="O3698" s="4"/>
      <c r="P3698" s="4">
        <v>67</v>
      </c>
      <c r="Q3698" s="4">
        <v>67</v>
      </c>
      <c r="R3698" s="4">
        <v>62</v>
      </c>
      <c r="S3698" s="4">
        <v>73</v>
      </c>
      <c r="T3698" s="4">
        <v>65</v>
      </c>
      <c r="U3698" s="4">
        <v>66</v>
      </c>
      <c r="V3698" s="13">
        <v>59</v>
      </c>
      <c r="W3698" s="4">
        <v>66</v>
      </c>
      <c r="X3698" s="4">
        <v>70</v>
      </c>
      <c r="Y3698">
        <f t="shared" ca="1" si="696"/>
        <v>0</v>
      </c>
      <c r="Z3698">
        <f t="shared" ca="1" si="697"/>
        <v>0</v>
      </c>
    </row>
    <row r="3699" spans="2:26" x14ac:dyDescent="0.25">
      <c r="B3699" s="11">
        <f t="shared" si="698"/>
        <v>44715.624999991058</v>
      </c>
      <c r="C3699" s="1">
        <f t="shared" si="689"/>
        <v>6</v>
      </c>
      <c r="D3699" s="1">
        <f t="shared" si="690"/>
        <v>5</v>
      </c>
      <c r="E3699" s="12">
        <f t="shared" si="691"/>
        <v>16</v>
      </c>
      <c r="F3699" s="124" t="str">
        <f t="shared" si="692"/>
        <v>1</v>
      </c>
      <c r="G3699" s="1">
        <f ca="1">(OFFSET(O3699,0,MATCH(Customer!$J$6,'CDH &amp; HDH'!$P$11:$X$11,0)))</f>
        <v>60</v>
      </c>
      <c r="H3699" s="1" t="str">
        <f t="shared" si="693"/>
        <v>Cooling</v>
      </c>
      <c r="I3699" s="1">
        <f ca="1">OFFSET(IF($H3699="Cooling",Customer!$C$25,Customer!$C$52),E3699,D3699)</f>
        <v>72</v>
      </c>
      <c r="J3699" s="1">
        <f ca="1">OFFSET(IF($H3699="Cooling",Customer!$L$25,Customer!$L$52),$E3699,$D3699)</f>
        <v>77</v>
      </c>
      <c r="K3699" s="16">
        <f t="shared" ca="1" si="687"/>
        <v>0</v>
      </c>
      <c r="L3699" s="16">
        <f t="shared" ca="1" si="688"/>
        <v>0</v>
      </c>
      <c r="M3699" s="17">
        <f t="shared" si="694"/>
        <v>0</v>
      </c>
      <c r="N3699" s="17">
        <f t="shared" si="695"/>
        <v>0</v>
      </c>
      <c r="O3699" s="4"/>
      <c r="P3699" s="4">
        <v>69</v>
      </c>
      <c r="Q3699" s="4">
        <v>68</v>
      </c>
      <c r="R3699" s="4">
        <v>63</v>
      </c>
      <c r="S3699" s="4">
        <v>72</v>
      </c>
      <c r="T3699" s="4">
        <v>66</v>
      </c>
      <c r="U3699" s="4">
        <v>67</v>
      </c>
      <c r="V3699" s="13">
        <v>60</v>
      </c>
      <c r="W3699" s="4">
        <v>66</v>
      </c>
      <c r="X3699" s="4">
        <v>70</v>
      </c>
      <c r="Y3699">
        <f t="shared" ca="1" si="696"/>
        <v>0</v>
      </c>
      <c r="Z3699">
        <f t="shared" ca="1" si="697"/>
        <v>0</v>
      </c>
    </row>
    <row r="3700" spans="2:26" x14ac:dyDescent="0.25">
      <c r="B3700" s="11">
        <f t="shared" si="698"/>
        <v>44715.666666657722</v>
      </c>
      <c r="C3700" s="1">
        <f t="shared" si="689"/>
        <v>6</v>
      </c>
      <c r="D3700" s="1">
        <f t="shared" si="690"/>
        <v>5</v>
      </c>
      <c r="E3700" s="12">
        <f t="shared" si="691"/>
        <v>17</v>
      </c>
      <c r="F3700" s="124" t="str">
        <f t="shared" si="692"/>
        <v>1</v>
      </c>
      <c r="G3700" s="1">
        <f ca="1">(OFFSET(O3700,0,MATCH(Customer!$J$6,'CDH &amp; HDH'!$P$11:$X$11,0)))</f>
        <v>61</v>
      </c>
      <c r="H3700" s="1" t="str">
        <f t="shared" si="693"/>
        <v>Cooling</v>
      </c>
      <c r="I3700" s="1">
        <f ca="1">OFFSET(IF($H3700="Cooling",Customer!$C$25,Customer!$C$52),E3700,D3700)</f>
        <v>72</v>
      </c>
      <c r="J3700" s="1">
        <f ca="1">OFFSET(IF($H3700="Cooling",Customer!$L$25,Customer!$L$52),$E3700,$D3700)</f>
        <v>77</v>
      </c>
      <c r="K3700" s="16">
        <f t="shared" ca="1" si="687"/>
        <v>0</v>
      </c>
      <c r="L3700" s="16">
        <f t="shared" ca="1" si="688"/>
        <v>0</v>
      </c>
      <c r="M3700" s="17">
        <f t="shared" si="694"/>
        <v>0</v>
      </c>
      <c r="N3700" s="17">
        <f t="shared" si="695"/>
        <v>0</v>
      </c>
      <c r="O3700" s="4"/>
      <c r="P3700" s="4">
        <v>71</v>
      </c>
      <c r="Q3700" s="4">
        <v>67</v>
      </c>
      <c r="R3700" s="4">
        <v>63</v>
      </c>
      <c r="S3700" s="4">
        <v>71</v>
      </c>
      <c r="T3700" s="4">
        <v>67</v>
      </c>
      <c r="U3700" s="4">
        <v>70</v>
      </c>
      <c r="V3700" s="13">
        <v>61</v>
      </c>
      <c r="W3700" s="4">
        <v>65</v>
      </c>
      <c r="X3700" s="4">
        <v>71</v>
      </c>
      <c r="Y3700">
        <f t="shared" ca="1" si="696"/>
        <v>0</v>
      </c>
      <c r="Z3700">
        <f t="shared" ca="1" si="697"/>
        <v>0</v>
      </c>
    </row>
    <row r="3701" spans="2:26" x14ac:dyDescent="0.25">
      <c r="B3701" s="11">
        <f t="shared" si="698"/>
        <v>44715.708333324386</v>
      </c>
      <c r="C3701" s="1">
        <f t="shared" si="689"/>
        <v>6</v>
      </c>
      <c r="D3701" s="1">
        <f t="shared" si="690"/>
        <v>5</v>
      </c>
      <c r="E3701" s="12">
        <f t="shared" si="691"/>
        <v>18</v>
      </c>
      <c r="F3701" s="124" t="str">
        <f t="shared" si="692"/>
        <v>1</v>
      </c>
      <c r="G3701" s="1">
        <f ca="1">(OFFSET(O3701,0,MATCH(Customer!$J$6,'CDH &amp; HDH'!$P$11:$X$11,0)))</f>
        <v>59</v>
      </c>
      <c r="H3701" s="1" t="str">
        <f t="shared" si="693"/>
        <v>Cooling</v>
      </c>
      <c r="I3701" s="1">
        <f ca="1">OFFSET(IF($H3701="Cooling",Customer!$C$25,Customer!$C$52),E3701,D3701)</f>
        <v>72</v>
      </c>
      <c r="J3701" s="1">
        <f ca="1">OFFSET(IF($H3701="Cooling",Customer!$L$25,Customer!$L$52),$E3701,$D3701)</f>
        <v>77</v>
      </c>
      <c r="K3701" s="16">
        <f t="shared" ca="1" si="687"/>
        <v>0</v>
      </c>
      <c r="L3701" s="16">
        <f t="shared" ca="1" si="688"/>
        <v>0</v>
      </c>
      <c r="M3701" s="17">
        <f t="shared" si="694"/>
        <v>0</v>
      </c>
      <c r="N3701" s="17">
        <f t="shared" si="695"/>
        <v>0</v>
      </c>
      <c r="O3701" s="4"/>
      <c r="P3701" s="4">
        <v>71</v>
      </c>
      <c r="Q3701" s="4">
        <v>66</v>
      </c>
      <c r="R3701" s="4">
        <v>63</v>
      </c>
      <c r="S3701" s="4">
        <v>70</v>
      </c>
      <c r="T3701" s="4">
        <v>68</v>
      </c>
      <c r="U3701" s="4">
        <v>69</v>
      </c>
      <c r="V3701" s="13">
        <v>59</v>
      </c>
      <c r="W3701" s="4">
        <v>64</v>
      </c>
      <c r="X3701" s="4">
        <v>70</v>
      </c>
      <c r="Y3701">
        <f t="shared" ca="1" si="696"/>
        <v>0</v>
      </c>
      <c r="Z3701">
        <f t="shared" ca="1" si="697"/>
        <v>0</v>
      </c>
    </row>
    <row r="3702" spans="2:26" x14ac:dyDescent="0.25">
      <c r="B3702" s="11">
        <f t="shared" si="698"/>
        <v>44715.749999991051</v>
      </c>
      <c r="C3702" s="1">
        <f t="shared" si="689"/>
        <v>6</v>
      </c>
      <c r="D3702" s="1">
        <f t="shared" si="690"/>
        <v>5</v>
      </c>
      <c r="E3702" s="12">
        <f t="shared" si="691"/>
        <v>19</v>
      </c>
      <c r="F3702" s="124" t="str">
        <f t="shared" si="692"/>
        <v>0</v>
      </c>
      <c r="G3702" s="1">
        <f ca="1">(OFFSET(O3702,0,MATCH(Customer!$J$6,'CDH &amp; HDH'!$P$11:$X$11,0)))</f>
        <v>58</v>
      </c>
      <c r="H3702" s="1" t="str">
        <f t="shared" si="693"/>
        <v>Cooling</v>
      </c>
      <c r="I3702" s="1">
        <f ca="1">OFFSET(IF($H3702="Cooling",Customer!$C$25,Customer!$C$52),E3702,D3702)</f>
        <v>78</v>
      </c>
      <c r="J3702" s="1">
        <f ca="1">OFFSET(IF($H3702="Cooling",Customer!$L$25,Customer!$L$52),$E3702,$D3702)</f>
        <v>80</v>
      </c>
      <c r="K3702" s="16">
        <f t="shared" ca="1" si="687"/>
        <v>0</v>
      </c>
      <c r="L3702" s="16">
        <f t="shared" ca="1" si="688"/>
        <v>0</v>
      </c>
      <c r="M3702" s="17">
        <f t="shared" si="694"/>
        <v>0</v>
      </c>
      <c r="N3702" s="17">
        <f t="shared" si="695"/>
        <v>0</v>
      </c>
      <c r="O3702" s="4"/>
      <c r="P3702" s="4">
        <v>72</v>
      </c>
      <c r="Q3702" s="4">
        <v>64</v>
      </c>
      <c r="R3702" s="4">
        <v>63</v>
      </c>
      <c r="S3702" s="4">
        <v>69</v>
      </c>
      <c r="T3702" s="4">
        <v>68</v>
      </c>
      <c r="U3702" s="4">
        <v>69</v>
      </c>
      <c r="V3702" s="13">
        <v>58</v>
      </c>
      <c r="W3702" s="4">
        <v>64</v>
      </c>
      <c r="X3702" s="4">
        <v>67</v>
      </c>
      <c r="Y3702">
        <f t="shared" ca="1" si="696"/>
        <v>0</v>
      </c>
      <c r="Z3702">
        <f t="shared" ca="1" si="697"/>
        <v>0</v>
      </c>
    </row>
    <row r="3703" spans="2:26" x14ac:dyDescent="0.25">
      <c r="B3703" s="11">
        <f t="shared" si="698"/>
        <v>44715.791666657715</v>
      </c>
      <c r="C3703" s="1">
        <f t="shared" si="689"/>
        <v>6</v>
      </c>
      <c r="D3703" s="1">
        <f t="shared" si="690"/>
        <v>5</v>
      </c>
      <c r="E3703" s="12">
        <f t="shared" si="691"/>
        <v>20</v>
      </c>
      <c r="F3703" s="124" t="str">
        <f t="shared" si="692"/>
        <v>0</v>
      </c>
      <c r="G3703" s="1">
        <f ca="1">(OFFSET(O3703,0,MATCH(Customer!$J$6,'CDH &amp; HDH'!$P$11:$X$11,0)))</f>
        <v>57</v>
      </c>
      <c r="H3703" s="1" t="str">
        <f t="shared" si="693"/>
        <v>Cooling</v>
      </c>
      <c r="I3703" s="1">
        <f ca="1">OFFSET(IF($H3703="Cooling",Customer!$C$25,Customer!$C$52),E3703,D3703)</f>
        <v>78</v>
      </c>
      <c r="J3703" s="1">
        <f ca="1">OFFSET(IF($H3703="Cooling",Customer!$L$25,Customer!$L$52),$E3703,$D3703)</f>
        <v>80</v>
      </c>
      <c r="K3703" s="16">
        <f t="shared" ca="1" si="687"/>
        <v>0</v>
      </c>
      <c r="L3703" s="16">
        <f t="shared" ca="1" si="688"/>
        <v>0</v>
      </c>
      <c r="M3703" s="17">
        <f t="shared" si="694"/>
        <v>0</v>
      </c>
      <c r="N3703" s="17">
        <f t="shared" si="695"/>
        <v>0</v>
      </c>
      <c r="O3703" s="4"/>
      <c r="P3703" s="4">
        <v>71</v>
      </c>
      <c r="Q3703" s="4">
        <v>60</v>
      </c>
      <c r="R3703" s="4">
        <v>63</v>
      </c>
      <c r="S3703" s="4">
        <v>65</v>
      </c>
      <c r="T3703" s="4">
        <v>67</v>
      </c>
      <c r="U3703" s="4">
        <v>69</v>
      </c>
      <c r="V3703" s="13">
        <v>57</v>
      </c>
      <c r="W3703" s="4">
        <v>63</v>
      </c>
      <c r="X3703" s="4">
        <v>66</v>
      </c>
      <c r="Y3703">
        <f t="shared" ca="1" si="696"/>
        <v>0</v>
      </c>
      <c r="Z3703">
        <f t="shared" ca="1" si="697"/>
        <v>0</v>
      </c>
    </row>
    <row r="3704" spans="2:26" x14ac:dyDescent="0.25">
      <c r="B3704" s="11">
        <f t="shared" si="698"/>
        <v>44715.833333324379</v>
      </c>
      <c r="C3704" s="1">
        <f t="shared" si="689"/>
        <v>6</v>
      </c>
      <c r="D3704" s="1">
        <f t="shared" si="690"/>
        <v>5</v>
      </c>
      <c r="E3704" s="12">
        <f t="shared" si="691"/>
        <v>21</v>
      </c>
      <c r="F3704" s="124" t="str">
        <f t="shared" si="692"/>
        <v>0</v>
      </c>
      <c r="G3704" s="1">
        <f ca="1">(OFFSET(O3704,0,MATCH(Customer!$J$6,'CDH &amp; HDH'!$P$11:$X$11,0)))</f>
        <v>53</v>
      </c>
      <c r="H3704" s="1" t="str">
        <f t="shared" si="693"/>
        <v>Cooling</v>
      </c>
      <c r="I3704" s="1">
        <f ca="1">OFFSET(IF($H3704="Cooling",Customer!$C$25,Customer!$C$52),E3704,D3704)</f>
        <v>78</v>
      </c>
      <c r="J3704" s="1">
        <f ca="1">OFFSET(IF($H3704="Cooling",Customer!$L$25,Customer!$L$52),$E3704,$D3704)</f>
        <v>80</v>
      </c>
      <c r="K3704" s="16">
        <f t="shared" ca="1" si="687"/>
        <v>0</v>
      </c>
      <c r="L3704" s="16">
        <f t="shared" ca="1" si="688"/>
        <v>0</v>
      </c>
      <c r="M3704" s="17">
        <f t="shared" si="694"/>
        <v>0</v>
      </c>
      <c r="N3704" s="17">
        <f t="shared" si="695"/>
        <v>0</v>
      </c>
      <c r="O3704" s="4"/>
      <c r="P3704" s="4">
        <v>68</v>
      </c>
      <c r="Q3704" s="4">
        <v>59</v>
      </c>
      <c r="R3704" s="4">
        <v>63</v>
      </c>
      <c r="S3704" s="4">
        <v>62</v>
      </c>
      <c r="T3704" s="4">
        <v>67</v>
      </c>
      <c r="U3704" s="4">
        <v>69</v>
      </c>
      <c r="V3704" s="13">
        <v>53</v>
      </c>
      <c r="W3704" s="4">
        <v>63</v>
      </c>
      <c r="X3704" s="4">
        <v>64</v>
      </c>
      <c r="Y3704">
        <f t="shared" ca="1" si="696"/>
        <v>0</v>
      </c>
      <c r="Z3704">
        <f t="shared" ca="1" si="697"/>
        <v>0</v>
      </c>
    </row>
    <row r="3705" spans="2:26" x14ac:dyDescent="0.25">
      <c r="B3705" s="11">
        <f t="shared" si="698"/>
        <v>44715.874999991043</v>
      </c>
      <c r="C3705" s="1">
        <f t="shared" si="689"/>
        <v>6</v>
      </c>
      <c r="D3705" s="1">
        <f t="shared" si="690"/>
        <v>5</v>
      </c>
      <c r="E3705" s="12">
        <f t="shared" si="691"/>
        <v>22</v>
      </c>
      <c r="F3705" s="124" t="str">
        <f t="shared" si="692"/>
        <v>0</v>
      </c>
      <c r="G3705" s="1">
        <f ca="1">(OFFSET(O3705,0,MATCH(Customer!$J$6,'CDH &amp; HDH'!$P$11:$X$11,0)))</f>
        <v>51</v>
      </c>
      <c r="H3705" s="1" t="str">
        <f t="shared" si="693"/>
        <v>Cooling</v>
      </c>
      <c r="I3705" s="1">
        <f ca="1">OFFSET(IF($H3705="Cooling",Customer!$C$25,Customer!$C$52),E3705,D3705)</f>
        <v>78</v>
      </c>
      <c r="J3705" s="1">
        <f ca="1">OFFSET(IF($H3705="Cooling",Customer!$L$25,Customer!$L$52),$E3705,$D3705)</f>
        <v>80</v>
      </c>
      <c r="K3705" s="16">
        <f t="shared" ca="1" si="687"/>
        <v>0</v>
      </c>
      <c r="L3705" s="16">
        <f t="shared" ca="1" si="688"/>
        <v>0</v>
      </c>
      <c r="M3705" s="17">
        <f t="shared" si="694"/>
        <v>0</v>
      </c>
      <c r="N3705" s="17">
        <f t="shared" si="695"/>
        <v>0</v>
      </c>
      <c r="O3705" s="4"/>
      <c r="P3705" s="4">
        <v>65</v>
      </c>
      <c r="Q3705" s="4">
        <v>58</v>
      </c>
      <c r="R3705" s="4">
        <v>63</v>
      </c>
      <c r="S3705" s="4">
        <v>58</v>
      </c>
      <c r="T3705" s="4">
        <v>68</v>
      </c>
      <c r="U3705" s="4">
        <v>68</v>
      </c>
      <c r="V3705" s="13">
        <v>51</v>
      </c>
      <c r="W3705" s="4">
        <v>63</v>
      </c>
      <c r="X3705" s="4">
        <v>64</v>
      </c>
      <c r="Y3705">
        <f t="shared" ca="1" si="696"/>
        <v>0</v>
      </c>
      <c r="Z3705">
        <f t="shared" ca="1" si="697"/>
        <v>0</v>
      </c>
    </row>
    <row r="3706" spans="2:26" x14ac:dyDescent="0.25">
      <c r="B3706" s="11">
        <f t="shared" si="698"/>
        <v>44715.916666657708</v>
      </c>
      <c r="C3706" s="1">
        <f t="shared" si="689"/>
        <v>6</v>
      </c>
      <c r="D3706" s="1">
        <f t="shared" si="690"/>
        <v>5</v>
      </c>
      <c r="E3706" s="12">
        <f t="shared" si="691"/>
        <v>23</v>
      </c>
      <c r="F3706" s="124" t="str">
        <f t="shared" si="692"/>
        <v>0</v>
      </c>
      <c r="G3706" s="1">
        <f ca="1">(OFFSET(O3706,0,MATCH(Customer!$J$6,'CDH &amp; HDH'!$P$11:$X$11,0)))</f>
        <v>52</v>
      </c>
      <c r="H3706" s="1" t="str">
        <f t="shared" si="693"/>
        <v>Cooling</v>
      </c>
      <c r="I3706" s="1">
        <f ca="1">OFFSET(IF($H3706="Cooling",Customer!$C$25,Customer!$C$52),E3706,D3706)</f>
        <v>78</v>
      </c>
      <c r="J3706" s="1">
        <f ca="1">OFFSET(IF($H3706="Cooling",Customer!$L$25,Customer!$L$52),$E3706,$D3706)</f>
        <v>80</v>
      </c>
      <c r="K3706" s="16">
        <f t="shared" ca="1" si="687"/>
        <v>0</v>
      </c>
      <c r="L3706" s="16">
        <f t="shared" ca="1" si="688"/>
        <v>0</v>
      </c>
      <c r="M3706" s="17">
        <f t="shared" si="694"/>
        <v>0</v>
      </c>
      <c r="N3706" s="17">
        <f t="shared" si="695"/>
        <v>0</v>
      </c>
      <c r="O3706" s="4"/>
      <c r="P3706" s="4">
        <v>64</v>
      </c>
      <c r="Q3706" s="4">
        <v>56</v>
      </c>
      <c r="R3706" s="4">
        <v>65</v>
      </c>
      <c r="S3706" s="4">
        <v>58</v>
      </c>
      <c r="T3706" s="4">
        <v>68</v>
      </c>
      <c r="U3706" s="4">
        <v>67</v>
      </c>
      <c r="V3706" s="13">
        <v>52</v>
      </c>
      <c r="W3706" s="4">
        <v>63</v>
      </c>
      <c r="X3706" s="4">
        <v>62</v>
      </c>
      <c r="Y3706">
        <f t="shared" ca="1" si="696"/>
        <v>0</v>
      </c>
      <c r="Z3706">
        <f t="shared" ca="1" si="697"/>
        <v>0</v>
      </c>
    </row>
    <row r="3707" spans="2:26" x14ac:dyDescent="0.25">
      <c r="B3707" s="11">
        <f t="shared" si="698"/>
        <v>44715.958333324372</v>
      </c>
      <c r="C3707" s="1">
        <f t="shared" si="689"/>
        <v>6</v>
      </c>
      <c r="D3707" s="1">
        <f t="shared" si="690"/>
        <v>5</v>
      </c>
      <c r="E3707" s="12">
        <f t="shared" si="691"/>
        <v>24</v>
      </c>
      <c r="F3707" s="124" t="str">
        <f t="shared" si="692"/>
        <v>0</v>
      </c>
      <c r="G3707" s="1">
        <f ca="1">(OFFSET(O3707,0,MATCH(Customer!$J$6,'CDH &amp; HDH'!$P$11:$X$11,0)))</f>
        <v>50</v>
      </c>
      <c r="H3707" s="1" t="str">
        <f t="shared" si="693"/>
        <v>Cooling</v>
      </c>
      <c r="I3707" s="1">
        <f ca="1">OFFSET(IF($H3707="Cooling",Customer!$C$25,Customer!$C$52),E3707,D3707)</f>
        <v>78</v>
      </c>
      <c r="J3707" s="1">
        <f ca="1">OFFSET(IF($H3707="Cooling",Customer!$L$25,Customer!$L$52),$E3707,$D3707)</f>
        <v>80</v>
      </c>
      <c r="K3707" s="16">
        <f t="shared" ca="1" si="687"/>
        <v>0</v>
      </c>
      <c r="L3707" s="16">
        <f t="shared" ca="1" si="688"/>
        <v>0</v>
      </c>
      <c r="M3707" s="17">
        <f t="shared" si="694"/>
        <v>0</v>
      </c>
      <c r="N3707" s="17">
        <f t="shared" si="695"/>
        <v>0</v>
      </c>
      <c r="O3707" s="4"/>
      <c r="P3707" s="4">
        <v>62</v>
      </c>
      <c r="Q3707" s="4">
        <v>56</v>
      </c>
      <c r="R3707" s="4">
        <v>67</v>
      </c>
      <c r="S3707" s="4">
        <v>59</v>
      </c>
      <c r="T3707" s="4">
        <v>68</v>
      </c>
      <c r="U3707" s="4">
        <v>67</v>
      </c>
      <c r="V3707" s="13">
        <v>50</v>
      </c>
      <c r="W3707" s="4">
        <v>63</v>
      </c>
      <c r="X3707" s="4">
        <v>61</v>
      </c>
      <c r="Y3707">
        <f t="shared" ca="1" si="696"/>
        <v>0</v>
      </c>
      <c r="Z3707">
        <f t="shared" ca="1" si="697"/>
        <v>0</v>
      </c>
    </row>
    <row r="3708" spans="2:26" x14ac:dyDescent="0.25">
      <c r="B3708" s="11">
        <f t="shared" si="698"/>
        <v>44715.999999991036</v>
      </c>
      <c r="C3708" s="1">
        <f t="shared" si="689"/>
        <v>6</v>
      </c>
      <c r="D3708" s="1">
        <f t="shared" si="690"/>
        <v>6</v>
      </c>
      <c r="E3708" s="12">
        <f t="shared" si="691"/>
        <v>1</v>
      </c>
      <c r="F3708" s="124" t="str">
        <f t="shared" si="692"/>
        <v>0</v>
      </c>
      <c r="G3708" s="1">
        <f ca="1">(OFFSET(O3708,0,MATCH(Customer!$J$6,'CDH &amp; HDH'!$P$11:$X$11,0)))</f>
        <v>48</v>
      </c>
      <c r="H3708" s="1" t="str">
        <f t="shared" si="693"/>
        <v>Cooling</v>
      </c>
      <c r="I3708" s="1">
        <f ca="1">OFFSET(IF($H3708="Cooling",Customer!$C$25,Customer!$C$52),E3708,D3708)</f>
        <v>78</v>
      </c>
      <c r="J3708" s="1">
        <f ca="1">OFFSET(IF($H3708="Cooling",Customer!$L$25,Customer!$L$52),$E3708,$D3708)</f>
        <v>80</v>
      </c>
      <c r="K3708" s="16">
        <f t="shared" ca="1" si="687"/>
        <v>0</v>
      </c>
      <c r="L3708" s="16">
        <f t="shared" ca="1" si="688"/>
        <v>0</v>
      </c>
      <c r="M3708" s="17">
        <f t="shared" si="694"/>
        <v>0</v>
      </c>
      <c r="N3708" s="17">
        <f t="shared" si="695"/>
        <v>0</v>
      </c>
      <c r="O3708" s="4"/>
      <c r="P3708" s="4">
        <v>62</v>
      </c>
      <c r="Q3708" s="4">
        <v>55</v>
      </c>
      <c r="R3708" s="4">
        <v>69</v>
      </c>
      <c r="S3708" s="4">
        <v>59</v>
      </c>
      <c r="T3708" s="4">
        <v>68</v>
      </c>
      <c r="U3708" s="4">
        <v>67</v>
      </c>
      <c r="V3708" s="13">
        <v>48</v>
      </c>
      <c r="W3708" s="4">
        <v>63</v>
      </c>
      <c r="X3708" s="4">
        <v>59</v>
      </c>
      <c r="Y3708">
        <f t="shared" ca="1" si="696"/>
        <v>0</v>
      </c>
      <c r="Z3708">
        <f t="shared" ca="1" si="697"/>
        <v>0</v>
      </c>
    </row>
    <row r="3709" spans="2:26" x14ac:dyDescent="0.25">
      <c r="B3709" s="11">
        <f t="shared" si="698"/>
        <v>44716.0416666577</v>
      </c>
      <c r="C3709" s="1">
        <f t="shared" si="689"/>
        <v>6</v>
      </c>
      <c r="D3709" s="1">
        <f t="shared" si="690"/>
        <v>6</v>
      </c>
      <c r="E3709" s="12">
        <f t="shared" si="691"/>
        <v>2</v>
      </c>
      <c r="F3709" s="124" t="str">
        <f t="shared" si="692"/>
        <v>0</v>
      </c>
      <c r="G3709" s="1">
        <f ca="1">(OFFSET(O3709,0,MATCH(Customer!$J$6,'CDH &amp; HDH'!$P$11:$X$11,0)))</f>
        <v>49</v>
      </c>
      <c r="H3709" s="1" t="str">
        <f t="shared" si="693"/>
        <v>Cooling</v>
      </c>
      <c r="I3709" s="1">
        <f ca="1">OFFSET(IF($H3709="Cooling",Customer!$C$25,Customer!$C$52),E3709,D3709)</f>
        <v>78</v>
      </c>
      <c r="J3709" s="1">
        <f ca="1">OFFSET(IF($H3709="Cooling",Customer!$L$25,Customer!$L$52),$E3709,$D3709)</f>
        <v>80</v>
      </c>
      <c r="K3709" s="16">
        <f t="shared" ca="1" si="687"/>
        <v>0</v>
      </c>
      <c r="L3709" s="16">
        <f t="shared" ca="1" si="688"/>
        <v>0</v>
      </c>
      <c r="M3709" s="17">
        <f t="shared" si="694"/>
        <v>0</v>
      </c>
      <c r="N3709" s="17">
        <f t="shared" si="695"/>
        <v>0</v>
      </c>
      <c r="O3709" s="4"/>
      <c r="P3709" s="4">
        <v>61</v>
      </c>
      <c r="Q3709" s="4">
        <v>53</v>
      </c>
      <c r="R3709" s="4">
        <v>66</v>
      </c>
      <c r="S3709" s="4">
        <v>58</v>
      </c>
      <c r="T3709" s="4">
        <v>68</v>
      </c>
      <c r="U3709" s="4">
        <v>67</v>
      </c>
      <c r="V3709" s="13">
        <v>49</v>
      </c>
      <c r="W3709" s="4">
        <v>62</v>
      </c>
      <c r="X3709" s="4">
        <v>57</v>
      </c>
      <c r="Y3709">
        <f t="shared" ca="1" si="696"/>
        <v>0</v>
      </c>
      <c r="Z3709">
        <f t="shared" ca="1" si="697"/>
        <v>0</v>
      </c>
    </row>
    <row r="3710" spans="2:26" x14ac:dyDescent="0.25">
      <c r="B3710" s="11">
        <f t="shared" si="698"/>
        <v>44716.083333324365</v>
      </c>
      <c r="C3710" s="1">
        <f t="shared" si="689"/>
        <v>6</v>
      </c>
      <c r="D3710" s="1">
        <f t="shared" si="690"/>
        <v>6</v>
      </c>
      <c r="E3710" s="12">
        <f t="shared" si="691"/>
        <v>3</v>
      </c>
      <c r="F3710" s="124" t="str">
        <f t="shared" si="692"/>
        <v>0</v>
      </c>
      <c r="G3710" s="1">
        <f ca="1">(OFFSET(O3710,0,MATCH(Customer!$J$6,'CDH &amp; HDH'!$P$11:$X$11,0)))</f>
        <v>48</v>
      </c>
      <c r="H3710" s="1" t="str">
        <f t="shared" si="693"/>
        <v>Cooling</v>
      </c>
      <c r="I3710" s="1">
        <f ca="1">OFFSET(IF($H3710="Cooling",Customer!$C$25,Customer!$C$52),E3710,D3710)</f>
        <v>78</v>
      </c>
      <c r="J3710" s="1">
        <f ca="1">OFFSET(IF($H3710="Cooling",Customer!$L$25,Customer!$L$52),$E3710,$D3710)</f>
        <v>80</v>
      </c>
      <c r="K3710" s="16">
        <f t="shared" ca="1" si="687"/>
        <v>0</v>
      </c>
      <c r="L3710" s="16">
        <f t="shared" ca="1" si="688"/>
        <v>0</v>
      </c>
      <c r="M3710" s="17">
        <f t="shared" si="694"/>
        <v>0</v>
      </c>
      <c r="N3710" s="17">
        <f t="shared" si="695"/>
        <v>0</v>
      </c>
      <c r="O3710" s="4"/>
      <c r="P3710" s="4">
        <v>60</v>
      </c>
      <c r="Q3710" s="4">
        <v>46</v>
      </c>
      <c r="R3710" s="4">
        <v>63</v>
      </c>
      <c r="S3710" s="4">
        <v>58</v>
      </c>
      <c r="T3710" s="4">
        <v>67</v>
      </c>
      <c r="U3710" s="4">
        <v>67</v>
      </c>
      <c r="V3710" s="13">
        <v>48</v>
      </c>
      <c r="W3710" s="4">
        <v>63</v>
      </c>
      <c r="X3710" s="4">
        <v>56</v>
      </c>
      <c r="Y3710">
        <f t="shared" ca="1" si="696"/>
        <v>0</v>
      </c>
      <c r="Z3710">
        <f t="shared" ca="1" si="697"/>
        <v>0</v>
      </c>
    </row>
    <row r="3711" spans="2:26" x14ac:dyDescent="0.25">
      <c r="B3711" s="11">
        <f t="shared" si="698"/>
        <v>44716.124999991029</v>
      </c>
      <c r="C3711" s="1">
        <f t="shared" si="689"/>
        <v>6</v>
      </c>
      <c r="D3711" s="1">
        <f t="shared" si="690"/>
        <v>6</v>
      </c>
      <c r="E3711" s="12">
        <f t="shared" si="691"/>
        <v>4</v>
      </c>
      <c r="F3711" s="124" t="str">
        <f t="shared" si="692"/>
        <v>0</v>
      </c>
      <c r="G3711" s="1">
        <f ca="1">(OFFSET(O3711,0,MATCH(Customer!$J$6,'CDH &amp; HDH'!$P$11:$X$11,0)))</f>
        <v>47</v>
      </c>
      <c r="H3711" s="1" t="str">
        <f t="shared" si="693"/>
        <v>Cooling</v>
      </c>
      <c r="I3711" s="1">
        <f ca="1">OFFSET(IF($H3711="Cooling",Customer!$C$25,Customer!$C$52),E3711,D3711)</f>
        <v>78</v>
      </c>
      <c r="J3711" s="1">
        <f ca="1">OFFSET(IF($H3711="Cooling",Customer!$L$25,Customer!$L$52),$E3711,$D3711)</f>
        <v>80</v>
      </c>
      <c r="K3711" s="16">
        <f t="shared" ca="1" si="687"/>
        <v>0</v>
      </c>
      <c r="L3711" s="16">
        <f t="shared" ca="1" si="688"/>
        <v>0</v>
      </c>
      <c r="M3711" s="17">
        <f t="shared" si="694"/>
        <v>0</v>
      </c>
      <c r="N3711" s="17">
        <f t="shared" si="695"/>
        <v>0</v>
      </c>
      <c r="O3711" s="4"/>
      <c r="P3711" s="4">
        <v>59</v>
      </c>
      <c r="Q3711" s="4">
        <v>47</v>
      </c>
      <c r="R3711" s="4">
        <v>60</v>
      </c>
      <c r="S3711" s="4">
        <v>57</v>
      </c>
      <c r="T3711" s="4">
        <v>67</v>
      </c>
      <c r="U3711" s="4">
        <v>67</v>
      </c>
      <c r="V3711" s="13">
        <v>47</v>
      </c>
      <c r="W3711" s="4">
        <v>63</v>
      </c>
      <c r="X3711" s="4">
        <v>54</v>
      </c>
      <c r="Y3711">
        <f t="shared" ca="1" si="696"/>
        <v>0</v>
      </c>
      <c r="Z3711">
        <f t="shared" ca="1" si="697"/>
        <v>0</v>
      </c>
    </row>
    <row r="3712" spans="2:26" x14ac:dyDescent="0.25">
      <c r="B3712" s="11">
        <f t="shared" si="698"/>
        <v>44716.166666657693</v>
      </c>
      <c r="C3712" s="1">
        <f t="shared" si="689"/>
        <v>6</v>
      </c>
      <c r="D3712" s="1">
        <f t="shared" si="690"/>
        <v>6</v>
      </c>
      <c r="E3712" s="12">
        <f t="shared" si="691"/>
        <v>5</v>
      </c>
      <c r="F3712" s="124" t="str">
        <f t="shared" si="692"/>
        <v>0</v>
      </c>
      <c r="G3712" s="1">
        <f ca="1">(OFFSET(O3712,0,MATCH(Customer!$J$6,'CDH &amp; HDH'!$P$11:$X$11,0)))</f>
        <v>46</v>
      </c>
      <c r="H3712" s="1" t="str">
        <f t="shared" si="693"/>
        <v>Cooling</v>
      </c>
      <c r="I3712" s="1">
        <f ca="1">OFFSET(IF($H3712="Cooling",Customer!$C$25,Customer!$C$52),E3712,D3712)</f>
        <v>78</v>
      </c>
      <c r="J3712" s="1">
        <f ca="1">OFFSET(IF($H3712="Cooling",Customer!$L$25,Customer!$L$52),$E3712,$D3712)</f>
        <v>80</v>
      </c>
      <c r="K3712" s="16">
        <f t="shared" ca="1" si="687"/>
        <v>0</v>
      </c>
      <c r="L3712" s="16">
        <f t="shared" ca="1" si="688"/>
        <v>0</v>
      </c>
      <c r="M3712" s="17">
        <f t="shared" si="694"/>
        <v>0</v>
      </c>
      <c r="N3712" s="17">
        <f t="shared" si="695"/>
        <v>0</v>
      </c>
      <c r="O3712" s="4"/>
      <c r="P3712" s="4">
        <v>58</v>
      </c>
      <c r="Q3712" s="4">
        <v>46</v>
      </c>
      <c r="R3712" s="4">
        <v>60</v>
      </c>
      <c r="S3712" s="4">
        <v>59</v>
      </c>
      <c r="T3712" s="4">
        <v>66</v>
      </c>
      <c r="U3712" s="4">
        <v>68</v>
      </c>
      <c r="V3712" s="13">
        <v>46</v>
      </c>
      <c r="W3712" s="4">
        <v>63</v>
      </c>
      <c r="X3712" s="4">
        <v>52</v>
      </c>
      <c r="Y3712">
        <f t="shared" ca="1" si="696"/>
        <v>0</v>
      </c>
      <c r="Z3712">
        <f t="shared" ca="1" si="697"/>
        <v>0</v>
      </c>
    </row>
    <row r="3713" spans="2:26" x14ac:dyDescent="0.25">
      <c r="B3713" s="11">
        <f t="shared" si="698"/>
        <v>44716.208333324357</v>
      </c>
      <c r="C3713" s="1">
        <f t="shared" si="689"/>
        <v>6</v>
      </c>
      <c r="D3713" s="1">
        <f t="shared" si="690"/>
        <v>6</v>
      </c>
      <c r="E3713" s="12">
        <f t="shared" si="691"/>
        <v>6</v>
      </c>
      <c r="F3713" s="124" t="str">
        <f t="shared" si="692"/>
        <v>0</v>
      </c>
      <c r="G3713" s="1">
        <f ca="1">(OFFSET(O3713,0,MATCH(Customer!$J$6,'CDH &amp; HDH'!$P$11:$X$11,0)))</f>
        <v>46</v>
      </c>
      <c r="H3713" s="1" t="str">
        <f t="shared" si="693"/>
        <v>Cooling</v>
      </c>
      <c r="I3713" s="1">
        <f ca="1">OFFSET(IF($H3713="Cooling",Customer!$C$25,Customer!$C$52),E3713,D3713)</f>
        <v>78</v>
      </c>
      <c r="J3713" s="1">
        <f ca="1">OFFSET(IF($H3713="Cooling",Customer!$L$25,Customer!$L$52),$E3713,$D3713)</f>
        <v>80</v>
      </c>
      <c r="K3713" s="16">
        <f t="shared" ca="1" si="687"/>
        <v>0</v>
      </c>
      <c r="L3713" s="16">
        <f t="shared" ca="1" si="688"/>
        <v>0</v>
      </c>
      <c r="M3713" s="17">
        <f t="shared" si="694"/>
        <v>0</v>
      </c>
      <c r="N3713" s="17">
        <f t="shared" si="695"/>
        <v>0</v>
      </c>
      <c r="O3713" s="4"/>
      <c r="P3713" s="4">
        <v>60</v>
      </c>
      <c r="Q3713" s="4">
        <v>50</v>
      </c>
      <c r="R3713" s="4">
        <v>61</v>
      </c>
      <c r="S3713" s="4">
        <v>61</v>
      </c>
      <c r="T3713" s="4">
        <v>67</v>
      </c>
      <c r="U3713" s="4">
        <v>68</v>
      </c>
      <c r="V3713" s="13">
        <v>46</v>
      </c>
      <c r="W3713" s="4">
        <v>63</v>
      </c>
      <c r="X3713" s="4">
        <v>56</v>
      </c>
      <c r="Y3713">
        <f t="shared" ca="1" si="696"/>
        <v>0</v>
      </c>
      <c r="Z3713">
        <f t="shared" ca="1" si="697"/>
        <v>0</v>
      </c>
    </row>
    <row r="3714" spans="2:26" x14ac:dyDescent="0.25">
      <c r="B3714" s="11">
        <f t="shared" si="698"/>
        <v>44716.249999991021</v>
      </c>
      <c r="C3714" s="1">
        <f t="shared" si="689"/>
        <v>6</v>
      </c>
      <c r="D3714" s="1">
        <f t="shared" si="690"/>
        <v>6</v>
      </c>
      <c r="E3714" s="12">
        <f t="shared" si="691"/>
        <v>7</v>
      </c>
      <c r="F3714" s="124" t="str">
        <f t="shared" si="692"/>
        <v>0</v>
      </c>
      <c r="G3714" s="1">
        <f ca="1">(OFFSET(O3714,0,MATCH(Customer!$J$6,'CDH &amp; HDH'!$P$11:$X$11,0)))</f>
        <v>51</v>
      </c>
      <c r="H3714" s="1" t="str">
        <f t="shared" si="693"/>
        <v>Cooling</v>
      </c>
      <c r="I3714" s="1">
        <f ca="1">OFFSET(IF($H3714="Cooling",Customer!$C$25,Customer!$C$52),E3714,D3714)</f>
        <v>78</v>
      </c>
      <c r="J3714" s="1">
        <f ca="1">OFFSET(IF($H3714="Cooling",Customer!$L$25,Customer!$L$52),$E3714,$D3714)</f>
        <v>80</v>
      </c>
      <c r="K3714" s="16">
        <f t="shared" ca="1" si="687"/>
        <v>0</v>
      </c>
      <c r="L3714" s="16">
        <f t="shared" ca="1" si="688"/>
        <v>0</v>
      </c>
      <c r="M3714" s="17">
        <f t="shared" si="694"/>
        <v>0</v>
      </c>
      <c r="N3714" s="17">
        <f t="shared" si="695"/>
        <v>0</v>
      </c>
      <c r="O3714" s="4"/>
      <c r="P3714" s="4">
        <v>63</v>
      </c>
      <c r="Q3714" s="4">
        <v>52</v>
      </c>
      <c r="R3714" s="4">
        <v>61</v>
      </c>
      <c r="S3714" s="4">
        <v>63</v>
      </c>
      <c r="T3714" s="4">
        <v>68</v>
      </c>
      <c r="U3714" s="4">
        <v>68</v>
      </c>
      <c r="V3714" s="13">
        <v>51</v>
      </c>
      <c r="W3714" s="4">
        <v>63</v>
      </c>
      <c r="X3714" s="4">
        <v>58</v>
      </c>
      <c r="Y3714">
        <f t="shared" ca="1" si="696"/>
        <v>0</v>
      </c>
      <c r="Z3714">
        <f t="shared" ca="1" si="697"/>
        <v>0</v>
      </c>
    </row>
    <row r="3715" spans="2:26" x14ac:dyDescent="0.25">
      <c r="B3715" s="11">
        <f t="shared" si="698"/>
        <v>44716.291666657686</v>
      </c>
      <c r="C3715" s="1">
        <f t="shared" si="689"/>
        <v>6</v>
      </c>
      <c r="D3715" s="1">
        <f t="shared" si="690"/>
        <v>6</v>
      </c>
      <c r="E3715" s="12">
        <f t="shared" si="691"/>
        <v>8</v>
      </c>
      <c r="F3715" s="124" t="str">
        <f t="shared" si="692"/>
        <v>0</v>
      </c>
      <c r="G3715" s="1">
        <f ca="1">(OFFSET(O3715,0,MATCH(Customer!$J$6,'CDH &amp; HDH'!$P$11:$X$11,0)))</f>
        <v>56</v>
      </c>
      <c r="H3715" s="1" t="str">
        <f t="shared" si="693"/>
        <v>Cooling</v>
      </c>
      <c r="I3715" s="1">
        <f ca="1">OFFSET(IF($H3715="Cooling",Customer!$C$25,Customer!$C$52),E3715,D3715)</f>
        <v>78</v>
      </c>
      <c r="J3715" s="1">
        <f ca="1">OFFSET(IF($H3715="Cooling",Customer!$L$25,Customer!$L$52),$E3715,$D3715)</f>
        <v>80</v>
      </c>
      <c r="K3715" s="16">
        <f t="shared" ca="1" si="687"/>
        <v>0</v>
      </c>
      <c r="L3715" s="16">
        <f t="shared" ca="1" si="688"/>
        <v>0</v>
      </c>
      <c r="M3715" s="17">
        <f t="shared" si="694"/>
        <v>0</v>
      </c>
      <c r="N3715" s="17">
        <f t="shared" si="695"/>
        <v>0</v>
      </c>
      <c r="O3715" s="4"/>
      <c r="P3715" s="4">
        <v>66</v>
      </c>
      <c r="Q3715" s="4">
        <v>58</v>
      </c>
      <c r="R3715" s="4">
        <v>63</v>
      </c>
      <c r="S3715" s="4">
        <v>67</v>
      </c>
      <c r="T3715" s="4">
        <v>70</v>
      </c>
      <c r="U3715" s="4">
        <v>70</v>
      </c>
      <c r="V3715" s="13">
        <v>56</v>
      </c>
      <c r="W3715" s="4">
        <v>62</v>
      </c>
      <c r="X3715" s="4">
        <v>62</v>
      </c>
      <c r="Y3715">
        <f t="shared" ca="1" si="696"/>
        <v>0</v>
      </c>
      <c r="Z3715">
        <f t="shared" ca="1" si="697"/>
        <v>0</v>
      </c>
    </row>
    <row r="3716" spans="2:26" x14ac:dyDescent="0.25">
      <c r="B3716" s="11">
        <f t="shared" si="698"/>
        <v>44716.33333332435</v>
      </c>
      <c r="C3716" s="1">
        <f t="shared" si="689"/>
        <v>6</v>
      </c>
      <c r="D3716" s="1">
        <f t="shared" si="690"/>
        <v>6</v>
      </c>
      <c r="E3716" s="12">
        <f t="shared" si="691"/>
        <v>9</v>
      </c>
      <c r="F3716" s="124" t="str">
        <f t="shared" si="692"/>
        <v>0</v>
      </c>
      <c r="G3716" s="1">
        <f ca="1">(OFFSET(O3716,0,MATCH(Customer!$J$6,'CDH &amp; HDH'!$P$11:$X$11,0)))</f>
        <v>57</v>
      </c>
      <c r="H3716" s="1" t="str">
        <f t="shared" si="693"/>
        <v>Cooling</v>
      </c>
      <c r="I3716" s="1">
        <f ca="1">OFFSET(IF($H3716="Cooling",Customer!$C$25,Customer!$C$52),E3716,D3716)</f>
        <v>78</v>
      </c>
      <c r="J3716" s="1">
        <f ca="1">OFFSET(IF($H3716="Cooling",Customer!$L$25,Customer!$L$52),$E3716,$D3716)</f>
        <v>80</v>
      </c>
      <c r="K3716" s="16">
        <f t="shared" ca="1" si="687"/>
        <v>0</v>
      </c>
      <c r="L3716" s="16">
        <f t="shared" ca="1" si="688"/>
        <v>0</v>
      </c>
      <c r="M3716" s="17">
        <f t="shared" si="694"/>
        <v>0</v>
      </c>
      <c r="N3716" s="17">
        <f t="shared" si="695"/>
        <v>0</v>
      </c>
      <c r="O3716" s="4"/>
      <c r="P3716" s="4">
        <v>67</v>
      </c>
      <c r="Q3716" s="4">
        <v>62</v>
      </c>
      <c r="R3716" s="4">
        <v>66</v>
      </c>
      <c r="S3716" s="4">
        <v>70</v>
      </c>
      <c r="T3716" s="4">
        <v>72</v>
      </c>
      <c r="U3716" s="4">
        <v>72</v>
      </c>
      <c r="V3716" s="13">
        <v>57</v>
      </c>
      <c r="W3716" s="4">
        <v>63</v>
      </c>
      <c r="X3716" s="4">
        <v>65</v>
      </c>
      <c r="Y3716">
        <f t="shared" ca="1" si="696"/>
        <v>0</v>
      </c>
      <c r="Z3716">
        <f t="shared" ca="1" si="697"/>
        <v>0</v>
      </c>
    </row>
    <row r="3717" spans="2:26" x14ac:dyDescent="0.25">
      <c r="B3717" s="11">
        <f t="shared" si="698"/>
        <v>44716.374999991014</v>
      </c>
      <c r="C3717" s="1">
        <f t="shared" si="689"/>
        <v>6</v>
      </c>
      <c r="D3717" s="1">
        <f t="shared" si="690"/>
        <v>6</v>
      </c>
      <c r="E3717" s="12">
        <f t="shared" si="691"/>
        <v>10</v>
      </c>
      <c r="F3717" s="124" t="str">
        <f t="shared" si="692"/>
        <v>0</v>
      </c>
      <c r="G3717" s="1">
        <f ca="1">(OFFSET(O3717,0,MATCH(Customer!$J$6,'CDH &amp; HDH'!$P$11:$X$11,0)))</f>
        <v>59</v>
      </c>
      <c r="H3717" s="1" t="str">
        <f t="shared" si="693"/>
        <v>Cooling</v>
      </c>
      <c r="I3717" s="1">
        <f ca="1">OFFSET(IF($H3717="Cooling",Customer!$C$25,Customer!$C$52),E3717,D3717)</f>
        <v>78</v>
      </c>
      <c r="J3717" s="1">
        <f ca="1">OFFSET(IF($H3717="Cooling",Customer!$L$25,Customer!$L$52),$E3717,$D3717)</f>
        <v>80</v>
      </c>
      <c r="K3717" s="16">
        <f t="shared" ca="1" si="687"/>
        <v>0</v>
      </c>
      <c r="L3717" s="16">
        <f t="shared" ca="1" si="688"/>
        <v>0</v>
      </c>
      <c r="M3717" s="17">
        <f t="shared" si="694"/>
        <v>0</v>
      </c>
      <c r="N3717" s="17">
        <f t="shared" si="695"/>
        <v>0</v>
      </c>
      <c r="O3717" s="4"/>
      <c r="P3717" s="4">
        <v>69</v>
      </c>
      <c r="Q3717" s="4">
        <v>65</v>
      </c>
      <c r="R3717" s="4">
        <v>68</v>
      </c>
      <c r="S3717" s="4">
        <v>74</v>
      </c>
      <c r="T3717" s="4">
        <v>77</v>
      </c>
      <c r="U3717" s="4">
        <v>75</v>
      </c>
      <c r="V3717" s="13">
        <v>59</v>
      </c>
      <c r="W3717" s="4">
        <v>64</v>
      </c>
      <c r="X3717" s="4">
        <v>68</v>
      </c>
      <c r="Y3717">
        <f t="shared" ca="1" si="696"/>
        <v>0</v>
      </c>
      <c r="Z3717">
        <f t="shared" ca="1" si="697"/>
        <v>0</v>
      </c>
    </row>
    <row r="3718" spans="2:26" x14ac:dyDescent="0.25">
      <c r="B3718" s="11">
        <f t="shared" si="698"/>
        <v>44716.416666657678</v>
      </c>
      <c r="C3718" s="1">
        <f t="shared" si="689"/>
        <v>6</v>
      </c>
      <c r="D3718" s="1">
        <f t="shared" si="690"/>
        <v>6</v>
      </c>
      <c r="E3718" s="12">
        <f t="shared" si="691"/>
        <v>11</v>
      </c>
      <c r="F3718" s="124" t="str">
        <f t="shared" si="692"/>
        <v>0</v>
      </c>
      <c r="G3718" s="1">
        <f ca="1">(OFFSET(O3718,0,MATCH(Customer!$J$6,'CDH &amp; HDH'!$P$11:$X$11,0)))</f>
        <v>62</v>
      </c>
      <c r="H3718" s="1" t="str">
        <f t="shared" si="693"/>
        <v>Cooling</v>
      </c>
      <c r="I3718" s="1">
        <f ca="1">OFFSET(IF($H3718="Cooling",Customer!$C$25,Customer!$C$52),E3718,D3718)</f>
        <v>78</v>
      </c>
      <c r="J3718" s="1">
        <f ca="1">OFFSET(IF($H3718="Cooling",Customer!$L$25,Customer!$L$52),$E3718,$D3718)</f>
        <v>80</v>
      </c>
      <c r="K3718" s="16">
        <f t="shared" ca="1" si="687"/>
        <v>0</v>
      </c>
      <c r="L3718" s="16">
        <f t="shared" ca="1" si="688"/>
        <v>0</v>
      </c>
      <c r="M3718" s="17">
        <f t="shared" si="694"/>
        <v>0</v>
      </c>
      <c r="N3718" s="17">
        <f t="shared" si="695"/>
        <v>0</v>
      </c>
      <c r="O3718" s="4"/>
      <c r="P3718" s="4">
        <v>69</v>
      </c>
      <c r="Q3718" s="4">
        <v>69</v>
      </c>
      <c r="R3718" s="4">
        <v>69</v>
      </c>
      <c r="S3718" s="4">
        <v>73</v>
      </c>
      <c r="T3718" s="4">
        <v>79</v>
      </c>
      <c r="U3718" s="4">
        <v>79</v>
      </c>
      <c r="V3718" s="13">
        <v>62</v>
      </c>
      <c r="W3718" s="4">
        <v>64</v>
      </c>
      <c r="X3718" s="4">
        <v>70</v>
      </c>
      <c r="Y3718">
        <f t="shared" ca="1" si="696"/>
        <v>0</v>
      </c>
      <c r="Z3718">
        <f t="shared" ca="1" si="697"/>
        <v>0</v>
      </c>
    </row>
    <row r="3719" spans="2:26" x14ac:dyDescent="0.25">
      <c r="B3719" s="11">
        <f t="shared" si="698"/>
        <v>44716.458333324343</v>
      </c>
      <c r="C3719" s="1">
        <f t="shared" si="689"/>
        <v>6</v>
      </c>
      <c r="D3719" s="1">
        <f t="shared" si="690"/>
        <v>6</v>
      </c>
      <c r="E3719" s="12">
        <f t="shared" si="691"/>
        <v>12</v>
      </c>
      <c r="F3719" s="124" t="str">
        <f t="shared" si="692"/>
        <v>0</v>
      </c>
      <c r="G3719" s="1">
        <f ca="1">(OFFSET(O3719,0,MATCH(Customer!$J$6,'CDH &amp; HDH'!$P$11:$X$11,0)))</f>
        <v>63</v>
      </c>
      <c r="H3719" s="1" t="str">
        <f t="shared" si="693"/>
        <v>Cooling</v>
      </c>
      <c r="I3719" s="1">
        <f ca="1">OFFSET(IF($H3719="Cooling",Customer!$C$25,Customer!$C$52),E3719,D3719)</f>
        <v>78</v>
      </c>
      <c r="J3719" s="1">
        <f ca="1">OFFSET(IF($H3719="Cooling",Customer!$L$25,Customer!$L$52),$E3719,$D3719)</f>
        <v>80</v>
      </c>
      <c r="K3719" s="16">
        <f t="shared" ca="1" si="687"/>
        <v>0</v>
      </c>
      <c r="L3719" s="16">
        <f t="shared" ca="1" si="688"/>
        <v>0</v>
      </c>
      <c r="M3719" s="17">
        <f t="shared" si="694"/>
        <v>0</v>
      </c>
      <c r="N3719" s="17">
        <f t="shared" si="695"/>
        <v>0</v>
      </c>
      <c r="O3719" s="4"/>
      <c r="P3719" s="4">
        <v>70</v>
      </c>
      <c r="Q3719" s="4">
        <v>71</v>
      </c>
      <c r="R3719" s="4">
        <v>69</v>
      </c>
      <c r="S3719" s="4">
        <v>73</v>
      </c>
      <c r="T3719" s="4">
        <v>77</v>
      </c>
      <c r="U3719" s="4">
        <v>83</v>
      </c>
      <c r="V3719" s="13">
        <v>63</v>
      </c>
      <c r="W3719" s="4">
        <v>65</v>
      </c>
      <c r="X3719" s="4">
        <v>71</v>
      </c>
      <c r="Y3719">
        <f t="shared" ca="1" si="696"/>
        <v>0</v>
      </c>
      <c r="Z3719">
        <f t="shared" ca="1" si="697"/>
        <v>0</v>
      </c>
    </row>
    <row r="3720" spans="2:26" x14ac:dyDescent="0.25">
      <c r="B3720" s="11">
        <f t="shared" si="698"/>
        <v>44716.499999991007</v>
      </c>
      <c r="C3720" s="1">
        <f t="shared" si="689"/>
        <v>6</v>
      </c>
      <c r="D3720" s="1">
        <f t="shared" si="690"/>
        <v>6</v>
      </c>
      <c r="E3720" s="12">
        <f t="shared" si="691"/>
        <v>13</v>
      </c>
      <c r="F3720" s="124" t="str">
        <f t="shared" si="692"/>
        <v>0</v>
      </c>
      <c r="G3720" s="1">
        <f ca="1">(OFFSET(O3720,0,MATCH(Customer!$J$6,'CDH &amp; HDH'!$P$11:$X$11,0)))</f>
        <v>64</v>
      </c>
      <c r="H3720" s="1" t="str">
        <f t="shared" si="693"/>
        <v>Cooling</v>
      </c>
      <c r="I3720" s="1">
        <f ca="1">OFFSET(IF($H3720="Cooling",Customer!$C$25,Customer!$C$52),E3720,D3720)</f>
        <v>78</v>
      </c>
      <c r="J3720" s="1">
        <f ca="1">OFFSET(IF($H3720="Cooling",Customer!$L$25,Customer!$L$52),$E3720,$D3720)</f>
        <v>80</v>
      </c>
      <c r="K3720" s="16">
        <f t="shared" ca="1" si="687"/>
        <v>0</v>
      </c>
      <c r="L3720" s="16">
        <f t="shared" ca="1" si="688"/>
        <v>0</v>
      </c>
      <c r="M3720" s="17">
        <f t="shared" si="694"/>
        <v>0</v>
      </c>
      <c r="N3720" s="17">
        <f t="shared" si="695"/>
        <v>0</v>
      </c>
      <c r="O3720" s="4"/>
      <c r="P3720" s="4">
        <v>71</v>
      </c>
      <c r="Q3720" s="4">
        <v>72</v>
      </c>
      <c r="R3720" s="4">
        <v>70</v>
      </c>
      <c r="S3720" s="4">
        <v>72</v>
      </c>
      <c r="T3720" s="4">
        <v>74</v>
      </c>
      <c r="U3720" s="4">
        <v>85</v>
      </c>
      <c r="V3720" s="13">
        <v>64</v>
      </c>
      <c r="W3720" s="4">
        <v>67</v>
      </c>
      <c r="X3720" s="4">
        <v>73</v>
      </c>
      <c r="Y3720">
        <f t="shared" ca="1" si="696"/>
        <v>0</v>
      </c>
      <c r="Z3720">
        <f t="shared" ca="1" si="697"/>
        <v>0</v>
      </c>
    </row>
    <row r="3721" spans="2:26" x14ac:dyDescent="0.25">
      <c r="B3721" s="11">
        <f t="shared" si="698"/>
        <v>44716.541666657671</v>
      </c>
      <c r="C3721" s="1">
        <f t="shared" si="689"/>
        <v>6</v>
      </c>
      <c r="D3721" s="1">
        <f t="shared" si="690"/>
        <v>6</v>
      </c>
      <c r="E3721" s="12">
        <f t="shared" si="691"/>
        <v>14</v>
      </c>
      <c r="F3721" s="124" t="str">
        <f t="shared" si="692"/>
        <v>0</v>
      </c>
      <c r="G3721" s="1">
        <f ca="1">(OFFSET(O3721,0,MATCH(Customer!$J$6,'CDH &amp; HDH'!$P$11:$X$11,0)))</f>
        <v>66</v>
      </c>
      <c r="H3721" s="1" t="str">
        <f t="shared" si="693"/>
        <v>Cooling</v>
      </c>
      <c r="I3721" s="1">
        <f ca="1">OFFSET(IF($H3721="Cooling",Customer!$C$25,Customer!$C$52),E3721,D3721)</f>
        <v>78</v>
      </c>
      <c r="J3721" s="1">
        <f ca="1">OFFSET(IF($H3721="Cooling",Customer!$L$25,Customer!$L$52),$E3721,$D3721)</f>
        <v>80</v>
      </c>
      <c r="K3721" s="16">
        <f t="shared" ca="1" si="687"/>
        <v>0</v>
      </c>
      <c r="L3721" s="16">
        <f t="shared" ca="1" si="688"/>
        <v>0</v>
      </c>
      <c r="M3721" s="17">
        <f t="shared" si="694"/>
        <v>0</v>
      </c>
      <c r="N3721" s="17">
        <f t="shared" si="695"/>
        <v>0</v>
      </c>
      <c r="O3721" s="4"/>
      <c r="P3721" s="4">
        <v>70</v>
      </c>
      <c r="Q3721" s="4">
        <v>74</v>
      </c>
      <c r="R3721" s="4">
        <v>70</v>
      </c>
      <c r="S3721" s="4">
        <v>73</v>
      </c>
      <c r="T3721" s="4">
        <v>72</v>
      </c>
      <c r="U3721" s="4">
        <v>82</v>
      </c>
      <c r="V3721" s="13">
        <v>66</v>
      </c>
      <c r="W3721" s="4">
        <v>68</v>
      </c>
      <c r="X3721" s="4">
        <v>74</v>
      </c>
      <c r="Y3721">
        <f t="shared" ca="1" si="696"/>
        <v>0</v>
      </c>
      <c r="Z3721">
        <f t="shared" ca="1" si="697"/>
        <v>0</v>
      </c>
    </row>
    <row r="3722" spans="2:26" x14ac:dyDescent="0.25">
      <c r="B3722" s="11">
        <f t="shared" si="698"/>
        <v>44716.583333324335</v>
      </c>
      <c r="C3722" s="1">
        <f t="shared" si="689"/>
        <v>6</v>
      </c>
      <c r="D3722" s="1">
        <f t="shared" si="690"/>
        <v>6</v>
      </c>
      <c r="E3722" s="12">
        <f t="shared" si="691"/>
        <v>15</v>
      </c>
      <c r="F3722" s="124" t="str">
        <f t="shared" si="692"/>
        <v>0</v>
      </c>
      <c r="G3722" s="1">
        <f ca="1">(OFFSET(O3722,0,MATCH(Customer!$J$6,'CDH &amp; HDH'!$P$11:$X$11,0)))</f>
        <v>66</v>
      </c>
      <c r="H3722" s="1" t="str">
        <f t="shared" si="693"/>
        <v>Cooling</v>
      </c>
      <c r="I3722" s="1">
        <f ca="1">OFFSET(IF($H3722="Cooling",Customer!$C$25,Customer!$C$52),E3722,D3722)</f>
        <v>78</v>
      </c>
      <c r="J3722" s="1">
        <f ca="1">OFFSET(IF($H3722="Cooling",Customer!$L$25,Customer!$L$52),$E3722,$D3722)</f>
        <v>80</v>
      </c>
      <c r="K3722" s="16">
        <f t="shared" ca="1" si="687"/>
        <v>0</v>
      </c>
      <c r="L3722" s="16">
        <f t="shared" ca="1" si="688"/>
        <v>0</v>
      </c>
      <c r="M3722" s="17">
        <f t="shared" si="694"/>
        <v>0</v>
      </c>
      <c r="N3722" s="17">
        <f t="shared" si="695"/>
        <v>0</v>
      </c>
      <c r="O3722" s="4"/>
      <c r="P3722" s="4">
        <v>72</v>
      </c>
      <c r="Q3722" s="4">
        <v>73</v>
      </c>
      <c r="R3722" s="4">
        <v>69</v>
      </c>
      <c r="S3722" s="4">
        <v>74</v>
      </c>
      <c r="T3722" s="4">
        <v>72</v>
      </c>
      <c r="U3722" s="4">
        <v>81</v>
      </c>
      <c r="V3722" s="13">
        <v>66</v>
      </c>
      <c r="W3722" s="4">
        <v>68</v>
      </c>
      <c r="X3722" s="4">
        <v>75</v>
      </c>
      <c r="Y3722">
        <f t="shared" ca="1" si="696"/>
        <v>0</v>
      </c>
      <c r="Z3722">
        <f t="shared" ca="1" si="697"/>
        <v>0</v>
      </c>
    </row>
    <row r="3723" spans="2:26" x14ac:dyDescent="0.25">
      <c r="B3723" s="11">
        <f t="shared" si="698"/>
        <v>44716.624999991</v>
      </c>
      <c r="C3723" s="1">
        <f t="shared" si="689"/>
        <v>6</v>
      </c>
      <c r="D3723" s="1">
        <f t="shared" si="690"/>
        <v>6</v>
      </c>
      <c r="E3723" s="12">
        <f t="shared" si="691"/>
        <v>16</v>
      </c>
      <c r="F3723" s="124" t="str">
        <f t="shared" si="692"/>
        <v>0</v>
      </c>
      <c r="G3723" s="1">
        <f ca="1">(OFFSET(O3723,0,MATCH(Customer!$J$6,'CDH &amp; HDH'!$P$11:$X$11,0)))</f>
        <v>66</v>
      </c>
      <c r="H3723" s="1" t="str">
        <f t="shared" si="693"/>
        <v>Cooling</v>
      </c>
      <c r="I3723" s="1">
        <f ca="1">OFFSET(IF($H3723="Cooling",Customer!$C$25,Customer!$C$52),E3723,D3723)</f>
        <v>78</v>
      </c>
      <c r="J3723" s="1">
        <f ca="1">OFFSET(IF($H3723="Cooling",Customer!$L$25,Customer!$L$52),$E3723,$D3723)</f>
        <v>80</v>
      </c>
      <c r="K3723" s="16">
        <f t="shared" ca="1" si="687"/>
        <v>0</v>
      </c>
      <c r="L3723" s="16">
        <f t="shared" ca="1" si="688"/>
        <v>0</v>
      </c>
      <c r="M3723" s="17">
        <f t="shared" si="694"/>
        <v>0</v>
      </c>
      <c r="N3723" s="17">
        <f t="shared" si="695"/>
        <v>0</v>
      </c>
      <c r="O3723" s="4"/>
      <c r="P3723" s="4">
        <v>73</v>
      </c>
      <c r="Q3723" s="4">
        <v>73</v>
      </c>
      <c r="R3723" s="4">
        <v>69</v>
      </c>
      <c r="S3723" s="4">
        <v>75</v>
      </c>
      <c r="T3723" s="4">
        <v>74</v>
      </c>
      <c r="U3723" s="4">
        <v>81</v>
      </c>
      <c r="V3723" s="13">
        <v>66</v>
      </c>
      <c r="W3723" s="4">
        <v>68</v>
      </c>
      <c r="X3723" s="4">
        <v>76</v>
      </c>
      <c r="Y3723">
        <f t="shared" ca="1" si="696"/>
        <v>0</v>
      </c>
      <c r="Z3723">
        <f t="shared" ca="1" si="697"/>
        <v>0</v>
      </c>
    </row>
    <row r="3724" spans="2:26" x14ac:dyDescent="0.25">
      <c r="B3724" s="11">
        <f t="shared" si="698"/>
        <v>44716.666666657664</v>
      </c>
      <c r="C3724" s="1">
        <f t="shared" si="689"/>
        <v>6</v>
      </c>
      <c r="D3724" s="1">
        <f t="shared" si="690"/>
        <v>6</v>
      </c>
      <c r="E3724" s="12">
        <f t="shared" si="691"/>
        <v>17</v>
      </c>
      <c r="F3724" s="124" t="str">
        <f t="shared" si="692"/>
        <v>0</v>
      </c>
      <c r="G3724" s="1">
        <f ca="1">(OFFSET(O3724,0,MATCH(Customer!$J$6,'CDH &amp; HDH'!$P$11:$X$11,0)))</f>
        <v>65</v>
      </c>
      <c r="H3724" s="1" t="str">
        <f t="shared" si="693"/>
        <v>Cooling</v>
      </c>
      <c r="I3724" s="1">
        <f ca="1">OFFSET(IF($H3724="Cooling",Customer!$C$25,Customer!$C$52),E3724,D3724)</f>
        <v>78</v>
      </c>
      <c r="J3724" s="1">
        <f ca="1">OFFSET(IF($H3724="Cooling",Customer!$L$25,Customer!$L$52),$E3724,$D3724)</f>
        <v>80</v>
      </c>
      <c r="K3724" s="16">
        <f t="shared" ref="K3724:K3787" ca="1" si="699">IF($H3724="Heating",0,MAX(0,$G3724-I3724))</f>
        <v>0</v>
      </c>
      <c r="L3724" s="16">
        <f t="shared" ref="L3724:L3787" ca="1" si="700">IF($H3724="Heating",0,MAX(0,$G3724-J3724))</f>
        <v>0</v>
      </c>
      <c r="M3724" s="17">
        <f t="shared" si="694"/>
        <v>0</v>
      </c>
      <c r="N3724" s="17">
        <f t="shared" si="695"/>
        <v>0</v>
      </c>
      <c r="O3724" s="4"/>
      <c r="P3724" s="4">
        <v>72</v>
      </c>
      <c r="Q3724" s="4">
        <v>74</v>
      </c>
      <c r="R3724" s="4">
        <v>68</v>
      </c>
      <c r="S3724" s="4">
        <v>74</v>
      </c>
      <c r="T3724" s="4">
        <v>76</v>
      </c>
      <c r="U3724" s="4">
        <v>75</v>
      </c>
      <c r="V3724" s="13">
        <v>65</v>
      </c>
      <c r="W3724" s="4">
        <v>68</v>
      </c>
      <c r="X3724" s="4">
        <v>75</v>
      </c>
      <c r="Y3724">
        <f t="shared" ca="1" si="696"/>
        <v>0</v>
      </c>
      <c r="Z3724">
        <f t="shared" ca="1" si="697"/>
        <v>0</v>
      </c>
    </row>
    <row r="3725" spans="2:26" x14ac:dyDescent="0.25">
      <c r="B3725" s="11">
        <f t="shared" si="698"/>
        <v>44716.708333324328</v>
      </c>
      <c r="C3725" s="1">
        <f t="shared" ref="C3725:C3788" si="701">MONTH(B3725)</f>
        <v>6</v>
      </c>
      <c r="D3725" s="1">
        <f t="shared" ref="D3725:D3788" si="702">WEEKDAY(B3725,2)</f>
        <v>6</v>
      </c>
      <c r="E3725" s="12">
        <f t="shared" ref="E3725:E3788" si="703">HOUR(B3725)+1</f>
        <v>18</v>
      </c>
      <c r="F3725" s="124" t="str">
        <f t="shared" ref="F3725:F3788" si="704">IF(AND(C3725&gt;5,C3725&lt;9,D3725&lt;6,E3725&gt;14,E3725&lt;19),"1",IF(AND(OR(E3725=8,E3725=9,E3725=19,E3725=20),C3725&lt;3,D3725&lt;6),"1","0"))</f>
        <v>0</v>
      </c>
      <c r="G3725" s="1">
        <f ca="1">(OFFSET(O3725,0,MATCH(Customer!$J$6,'CDH &amp; HDH'!$P$11:$X$11,0)))</f>
        <v>65</v>
      </c>
      <c r="H3725" s="1" t="str">
        <f t="shared" ref="H3725:H3788" si="705">IF(AND(C3725&gt;=5,C3725&lt;=9),"Cooling","Heating")</f>
        <v>Cooling</v>
      </c>
      <c r="I3725" s="1">
        <f ca="1">OFFSET(IF($H3725="Cooling",Customer!$C$25,Customer!$C$52),E3725,D3725)</f>
        <v>78</v>
      </c>
      <c r="J3725" s="1">
        <f ca="1">OFFSET(IF($H3725="Cooling",Customer!$L$25,Customer!$L$52),$E3725,$D3725)</f>
        <v>80</v>
      </c>
      <c r="K3725" s="16">
        <f t="shared" ca="1" si="699"/>
        <v>0</v>
      </c>
      <c r="L3725" s="16">
        <f t="shared" ca="1" si="700"/>
        <v>0</v>
      </c>
      <c r="M3725" s="17">
        <f t="shared" ref="M3725:M3788" si="706">IF($H3725="Cooling",0,MAX(0,I3725-$G3725))</f>
        <v>0</v>
      </c>
      <c r="N3725" s="17">
        <f t="shared" ref="N3725:N3788" si="707">IF($H3725="Cooling",0,MAX(0,J3725-$G3725))</f>
        <v>0</v>
      </c>
      <c r="O3725" s="4"/>
      <c r="P3725" s="4">
        <v>69</v>
      </c>
      <c r="Q3725" s="4">
        <v>71</v>
      </c>
      <c r="R3725" s="4">
        <v>66</v>
      </c>
      <c r="S3725" s="4">
        <v>73</v>
      </c>
      <c r="T3725" s="4">
        <v>75</v>
      </c>
      <c r="U3725" s="4">
        <v>76</v>
      </c>
      <c r="V3725" s="13">
        <v>65</v>
      </c>
      <c r="W3725" s="4">
        <v>67</v>
      </c>
      <c r="X3725" s="4">
        <v>74</v>
      </c>
      <c r="Y3725">
        <f t="shared" ref="Y3725:Y3788" ca="1" si="708">1.08*400*K3725</f>
        <v>0</v>
      </c>
      <c r="Z3725">
        <f t="shared" ref="Z3725:Z3788" ca="1" si="709">1.08*400*L3725</f>
        <v>0</v>
      </c>
    </row>
    <row r="3726" spans="2:26" x14ac:dyDescent="0.25">
      <c r="B3726" s="11">
        <f t="shared" ref="B3726:B3789" si="710">B3725+1/24</f>
        <v>44716.749999990992</v>
      </c>
      <c r="C3726" s="1">
        <f t="shared" si="701"/>
        <v>6</v>
      </c>
      <c r="D3726" s="1">
        <f t="shared" si="702"/>
        <v>6</v>
      </c>
      <c r="E3726" s="12">
        <f t="shared" si="703"/>
        <v>19</v>
      </c>
      <c r="F3726" s="124" t="str">
        <f t="shared" si="704"/>
        <v>0</v>
      </c>
      <c r="G3726" s="1">
        <f ca="1">(OFFSET(O3726,0,MATCH(Customer!$J$6,'CDH &amp; HDH'!$P$11:$X$11,0)))</f>
        <v>62</v>
      </c>
      <c r="H3726" s="1" t="str">
        <f t="shared" si="705"/>
        <v>Cooling</v>
      </c>
      <c r="I3726" s="1">
        <f ca="1">OFFSET(IF($H3726="Cooling",Customer!$C$25,Customer!$C$52),E3726,D3726)</f>
        <v>78</v>
      </c>
      <c r="J3726" s="1">
        <f ca="1">OFFSET(IF($H3726="Cooling",Customer!$L$25,Customer!$L$52),$E3726,$D3726)</f>
        <v>80</v>
      </c>
      <c r="K3726" s="16">
        <f t="shared" ca="1" si="699"/>
        <v>0</v>
      </c>
      <c r="L3726" s="16">
        <f t="shared" ca="1" si="700"/>
        <v>0</v>
      </c>
      <c r="M3726" s="17">
        <f t="shared" si="706"/>
        <v>0</v>
      </c>
      <c r="N3726" s="17">
        <f t="shared" si="707"/>
        <v>0</v>
      </c>
      <c r="O3726" s="4"/>
      <c r="P3726" s="4">
        <v>67</v>
      </c>
      <c r="Q3726" s="4">
        <v>70</v>
      </c>
      <c r="R3726" s="4">
        <v>65</v>
      </c>
      <c r="S3726" s="4">
        <v>72</v>
      </c>
      <c r="T3726" s="4">
        <v>72</v>
      </c>
      <c r="U3726" s="4">
        <v>75</v>
      </c>
      <c r="V3726" s="13">
        <v>62</v>
      </c>
      <c r="W3726" s="4">
        <v>66</v>
      </c>
      <c r="X3726" s="4">
        <v>72</v>
      </c>
      <c r="Y3726">
        <f t="shared" ca="1" si="708"/>
        <v>0</v>
      </c>
      <c r="Z3726">
        <f t="shared" ca="1" si="709"/>
        <v>0</v>
      </c>
    </row>
    <row r="3727" spans="2:26" x14ac:dyDescent="0.25">
      <c r="B3727" s="11">
        <f t="shared" si="710"/>
        <v>44716.791666657657</v>
      </c>
      <c r="C3727" s="1">
        <f t="shared" si="701"/>
        <v>6</v>
      </c>
      <c r="D3727" s="1">
        <f t="shared" si="702"/>
        <v>6</v>
      </c>
      <c r="E3727" s="12">
        <f t="shared" si="703"/>
        <v>20</v>
      </c>
      <c r="F3727" s="124" t="str">
        <f t="shared" si="704"/>
        <v>0</v>
      </c>
      <c r="G3727" s="1">
        <f ca="1">(OFFSET(O3727,0,MATCH(Customer!$J$6,'CDH &amp; HDH'!$P$11:$X$11,0)))</f>
        <v>60</v>
      </c>
      <c r="H3727" s="1" t="str">
        <f t="shared" si="705"/>
        <v>Cooling</v>
      </c>
      <c r="I3727" s="1">
        <f ca="1">OFFSET(IF($H3727="Cooling",Customer!$C$25,Customer!$C$52),E3727,D3727)</f>
        <v>78</v>
      </c>
      <c r="J3727" s="1">
        <f ca="1">OFFSET(IF($H3727="Cooling",Customer!$L$25,Customer!$L$52),$E3727,$D3727)</f>
        <v>80</v>
      </c>
      <c r="K3727" s="16">
        <f t="shared" ca="1" si="699"/>
        <v>0</v>
      </c>
      <c r="L3727" s="16">
        <f t="shared" ca="1" si="700"/>
        <v>0</v>
      </c>
      <c r="M3727" s="17">
        <f t="shared" si="706"/>
        <v>0</v>
      </c>
      <c r="N3727" s="17">
        <f t="shared" si="707"/>
        <v>0</v>
      </c>
      <c r="O3727" s="4"/>
      <c r="P3727" s="4">
        <v>64</v>
      </c>
      <c r="Q3727" s="4">
        <v>69</v>
      </c>
      <c r="R3727" s="4">
        <v>61</v>
      </c>
      <c r="S3727" s="4">
        <v>69</v>
      </c>
      <c r="T3727" s="4">
        <v>71</v>
      </c>
      <c r="U3727" s="4">
        <v>72</v>
      </c>
      <c r="V3727" s="13">
        <v>60</v>
      </c>
      <c r="W3727" s="4">
        <v>66</v>
      </c>
      <c r="X3727" s="4">
        <v>65</v>
      </c>
      <c r="Y3727">
        <f t="shared" ca="1" si="708"/>
        <v>0</v>
      </c>
      <c r="Z3727">
        <f t="shared" ca="1" si="709"/>
        <v>0</v>
      </c>
    </row>
    <row r="3728" spans="2:26" x14ac:dyDescent="0.25">
      <c r="B3728" s="11">
        <f t="shared" si="710"/>
        <v>44716.833333324321</v>
      </c>
      <c r="C3728" s="1">
        <f t="shared" si="701"/>
        <v>6</v>
      </c>
      <c r="D3728" s="1">
        <f t="shared" si="702"/>
        <v>6</v>
      </c>
      <c r="E3728" s="12">
        <f t="shared" si="703"/>
        <v>21</v>
      </c>
      <c r="F3728" s="124" t="str">
        <f t="shared" si="704"/>
        <v>0</v>
      </c>
      <c r="G3728" s="1">
        <f ca="1">(OFFSET(O3728,0,MATCH(Customer!$J$6,'CDH &amp; HDH'!$P$11:$X$11,0)))</f>
        <v>59</v>
      </c>
      <c r="H3728" s="1" t="str">
        <f t="shared" si="705"/>
        <v>Cooling</v>
      </c>
      <c r="I3728" s="1">
        <f ca="1">OFFSET(IF($H3728="Cooling",Customer!$C$25,Customer!$C$52),E3728,D3728)</f>
        <v>78</v>
      </c>
      <c r="J3728" s="1">
        <f ca="1">OFFSET(IF($H3728="Cooling",Customer!$L$25,Customer!$L$52),$E3728,$D3728)</f>
        <v>80</v>
      </c>
      <c r="K3728" s="16">
        <f t="shared" ca="1" si="699"/>
        <v>0</v>
      </c>
      <c r="L3728" s="16">
        <f t="shared" ca="1" si="700"/>
        <v>0</v>
      </c>
      <c r="M3728" s="17">
        <f t="shared" si="706"/>
        <v>0</v>
      </c>
      <c r="N3728" s="17">
        <f t="shared" si="707"/>
        <v>0</v>
      </c>
      <c r="O3728" s="4"/>
      <c r="P3728" s="4">
        <v>61</v>
      </c>
      <c r="Q3728" s="4">
        <v>67</v>
      </c>
      <c r="R3728" s="4">
        <v>58</v>
      </c>
      <c r="S3728" s="4">
        <v>67</v>
      </c>
      <c r="T3728" s="4">
        <v>69</v>
      </c>
      <c r="U3728" s="4">
        <v>71</v>
      </c>
      <c r="V3728" s="13">
        <v>59</v>
      </c>
      <c r="W3728" s="4">
        <v>64</v>
      </c>
      <c r="X3728" s="4">
        <v>58</v>
      </c>
      <c r="Y3728">
        <f t="shared" ca="1" si="708"/>
        <v>0</v>
      </c>
      <c r="Z3728">
        <f t="shared" ca="1" si="709"/>
        <v>0</v>
      </c>
    </row>
    <row r="3729" spans="2:26" x14ac:dyDescent="0.25">
      <c r="B3729" s="11">
        <f t="shared" si="710"/>
        <v>44716.874999990985</v>
      </c>
      <c r="C3729" s="1">
        <f t="shared" si="701"/>
        <v>6</v>
      </c>
      <c r="D3729" s="1">
        <f t="shared" si="702"/>
        <v>6</v>
      </c>
      <c r="E3729" s="12">
        <f t="shared" si="703"/>
        <v>22</v>
      </c>
      <c r="F3729" s="124" t="str">
        <f t="shared" si="704"/>
        <v>0</v>
      </c>
      <c r="G3729" s="1">
        <f ca="1">(OFFSET(O3729,0,MATCH(Customer!$J$6,'CDH &amp; HDH'!$P$11:$X$11,0)))</f>
        <v>59</v>
      </c>
      <c r="H3729" s="1" t="str">
        <f t="shared" si="705"/>
        <v>Cooling</v>
      </c>
      <c r="I3729" s="1">
        <f ca="1">OFFSET(IF($H3729="Cooling",Customer!$C$25,Customer!$C$52),E3729,D3729)</f>
        <v>78</v>
      </c>
      <c r="J3729" s="1">
        <f ca="1">OFFSET(IF($H3729="Cooling",Customer!$L$25,Customer!$L$52),$E3729,$D3729)</f>
        <v>80</v>
      </c>
      <c r="K3729" s="16">
        <f t="shared" ca="1" si="699"/>
        <v>0</v>
      </c>
      <c r="L3729" s="16">
        <f t="shared" ca="1" si="700"/>
        <v>0</v>
      </c>
      <c r="M3729" s="17">
        <f t="shared" si="706"/>
        <v>0</v>
      </c>
      <c r="N3729" s="17">
        <f t="shared" si="707"/>
        <v>0</v>
      </c>
      <c r="O3729" s="4"/>
      <c r="P3729" s="4">
        <v>60</v>
      </c>
      <c r="Q3729" s="4">
        <v>62</v>
      </c>
      <c r="R3729" s="4">
        <v>54</v>
      </c>
      <c r="S3729" s="4">
        <v>64</v>
      </c>
      <c r="T3729" s="4">
        <v>69</v>
      </c>
      <c r="U3729" s="4">
        <v>70</v>
      </c>
      <c r="V3729" s="13">
        <v>59</v>
      </c>
      <c r="W3729" s="4">
        <v>64</v>
      </c>
      <c r="X3729" s="4">
        <v>58</v>
      </c>
      <c r="Y3729">
        <f t="shared" ca="1" si="708"/>
        <v>0</v>
      </c>
      <c r="Z3729">
        <f t="shared" ca="1" si="709"/>
        <v>0</v>
      </c>
    </row>
    <row r="3730" spans="2:26" x14ac:dyDescent="0.25">
      <c r="B3730" s="11">
        <f t="shared" si="710"/>
        <v>44716.916666657649</v>
      </c>
      <c r="C3730" s="1">
        <f t="shared" si="701"/>
        <v>6</v>
      </c>
      <c r="D3730" s="1">
        <f t="shared" si="702"/>
        <v>6</v>
      </c>
      <c r="E3730" s="12">
        <f t="shared" si="703"/>
        <v>23</v>
      </c>
      <c r="F3730" s="124" t="str">
        <f t="shared" si="704"/>
        <v>0</v>
      </c>
      <c r="G3730" s="1">
        <f ca="1">(OFFSET(O3730,0,MATCH(Customer!$J$6,'CDH &amp; HDH'!$P$11:$X$11,0)))</f>
        <v>58</v>
      </c>
      <c r="H3730" s="1" t="str">
        <f t="shared" si="705"/>
        <v>Cooling</v>
      </c>
      <c r="I3730" s="1">
        <f ca="1">OFFSET(IF($H3730="Cooling",Customer!$C$25,Customer!$C$52),E3730,D3730)</f>
        <v>78</v>
      </c>
      <c r="J3730" s="1">
        <f ca="1">OFFSET(IF($H3730="Cooling",Customer!$L$25,Customer!$L$52),$E3730,$D3730)</f>
        <v>80</v>
      </c>
      <c r="K3730" s="16">
        <f t="shared" ca="1" si="699"/>
        <v>0</v>
      </c>
      <c r="L3730" s="16">
        <f t="shared" ca="1" si="700"/>
        <v>0</v>
      </c>
      <c r="M3730" s="17">
        <f t="shared" si="706"/>
        <v>0</v>
      </c>
      <c r="N3730" s="17">
        <f t="shared" si="707"/>
        <v>0</v>
      </c>
      <c r="O3730" s="4"/>
      <c r="P3730" s="4">
        <v>58</v>
      </c>
      <c r="Q3730" s="4">
        <v>60</v>
      </c>
      <c r="R3730" s="4">
        <v>53</v>
      </c>
      <c r="S3730" s="4">
        <v>65</v>
      </c>
      <c r="T3730" s="4">
        <v>69</v>
      </c>
      <c r="U3730" s="4">
        <v>69</v>
      </c>
      <c r="V3730" s="13">
        <v>58</v>
      </c>
      <c r="W3730" s="4">
        <v>61</v>
      </c>
      <c r="X3730" s="4">
        <v>54</v>
      </c>
      <c r="Y3730">
        <f t="shared" ca="1" si="708"/>
        <v>0</v>
      </c>
      <c r="Z3730">
        <f t="shared" ca="1" si="709"/>
        <v>0</v>
      </c>
    </row>
    <row r="3731" spans="2:26" x14ac:dyDescent="0.25">
      <c r="B3731" s="11">
        <f t="shared" si="710"/>
        <v>44716.958333324314</v>
      </c>
      <c r="C3731" s="1">
        <f t="shared" si="701"/>
        <v>6</v>
      </c>
      <c r="D3731" s="1">
        <f t="shared" si="702"/>
        <v>6</v>
      </c>
      <c r="E3731" s="12">
        <f t="shared" si="703"/>
        <v>24</v>
      </c>
      <c r="F3731" s="124" t="str">
        <f t="shared" si="704"/>
        <v>0</v>
      </c>
      <c r="G3731" s="1">
        <f ca="1">(OFFSET(O3731,0,MATCH(Customer!$J$6,'CDH &amp; HDH'!$P$11:$X$11,0)))</f>
        <v>57</v>
      </c>
      <c r="H3731" s="1" t="str">
        <f t="shared" si="705"/>
        <v>Cooling</v>
      </c>
      <c r="I3731" s="1">
        <f ca="1">OFFSET(IF($H3731="Cooling",Customer!$C$25,Customer!$C$52),E3731,D3731)</f>
        <v>78</v>
      </c>
      <c r="J3731" s="1">
        <f ca="1">OFFSET(IF($H3731="Cooling",Customer!$L$25,Customer!$L$52),$E3731,$D3731)</f>
        <v>80</v>
      </c>
      <c r="K3731" s="16">
        <f t="shared" ca="1" si="699"/>
        <v>0</v>
      </c>
      <c r="L3731" s="16">
        <f t="shared" ca="1" si="700"/>
        <v>0</v>
      </c>
      <c r="M3731" s="17">
        <f t="shared" si="706"/>
        <v>0</v>
      </c>
      <c r="N3731" s="17">
        <f t="shared" si="707"/>
        <v>0</v>
      </c>
      <c r="O3731" s="4"/>
      <c r="P3731" s="4">
        <v>58</v>
      </c>
      <c r="Q3731" s="4">
        <v>58</v>
      </c>
      <c r="R3731" s="4">
        <v>53</v>
      </c>
      <c r="S3731" s="4">
        <v>67</v>
      </c>
      <c r="T3731" s="4">
        <v>68</v>
      </c>
      <c r="U3731" s="4">
        <v>68</v>
      </c>
      <c r="V3731" s="13">
        <v>57</v>
      </c>
      <c r="W3731" s="4">
        <v>59</v>
      </c>
      <c r="X3731" s="4">
        <v>52</v>
      </c>
      <c r="Y3731">
        <f t="shared" ca="1" si="708"/>
        <v>0</v>
      </c>
      <c r="Z3731">
        <f t="shared" ca="1" si="709"/>
        <v>0</v>
      </c>
    </row>
    <row r="3732" spans="2:26" x14ac:dyDescent="0.25">
      <c r="B3732" s="11">
        <f t="shared" si="710"/>
        <v>44716.999999990978</v>
      </c>
      <c r="C3732" s="1">
        <f t="shared" si="701"/>
        <v>6</v>
      </c>
      <c r="D3732" s="1">
        <f t="shared" si="702"/>
        <v>7</v>
      </c>
      <c r="E3732" s="12">
        <f t="shared" si="703"/>
        <v>1</v>
      </c>
      <c r="F3732" s="124" t="str">
        <f t="shared" si="704"/>
        <v>0</v>
      </c>
      <c r="G3732" s="1">
        <f ca="1">(OFFSET(O3732,0,MATCH(Customer!$J$6,'CDH &amp; HDH'!$P$11:$X$11,0)))</f>
        <v>55</v>
      </c>
      <c r="H3732" s="1" t="str">
        <f t="shared" si="705"/>
        <v>Cooling</v>
      </c>
      <c r="I3732" s="1">
        <f ca="1">OFFSET(IF($H3732="Cooling",Customer!$C$25,Customer!$C$52),E3732,D3732)</f>
        <v>78</v>
      </c>
      <c r="J3732" s="1">
        <f ca="1">OFFSET(IF($H3732="Cooling",Customer!$L$25,Customer!$L$52),$E3732,$D3732)</f>
        <v>80</v>
      </c>
      <c r="K3732" s="16">
        <f t="shared" ca="1" si="699"/>
        <v>0</v>
      </c>
      <c r="L3732" s="16">
        <f t="shared" ca="1" si="700"/>
        <v>0</v>
      </c>
      <c r="M3732" s="17">
        <f t="shared" si="706"/>
        <v>0</v>
      </c>
      <c r="N3732" s="17">
        <f t="shared" si="707"/>
        <v>0</v>
      </c>
      <c r="O3732" s="4"/>
      <c r="P3732" s="4">
        <v>57</v>
      </c>
      <c r="Q3732" s="4">
        <v>58</v>
      </c>
      <c r="R3732" s="4">
        <v>52</v>
      </c>
      <c r="S3732" s="4">
        <v>68</v>
      </c>
      <c r="T3732" s="4">
        <v>67</v>
      </c>
      <c r="U3732" s="4">
        <v>66</v>
      </c>
      <c r="V3732" s="13">
        <v>55</v>
      </c>
      <c r="W3732" s="4">
        <v>59</v>
      </c>
      <c r="X3732" s="4">
        <v>50</v>
      </c>
      <c r="Y3732">
        <f t="shared" ca="1" si="708"/>
        <v>0</v>
      </c>
      <c r="Z3732">
        <f t="shared" ca="1" si="709"/>
        <v>0</v>
      </c>
    </row>
    <row r="3733" spans="2:26" x14ac:dyDescent="0.25">
      <c r="B3733" s="11">
        <f t="shared" si="710"/>
        <v>44717.041666657642</v>
      </c>
      <c r="C3733" s="1">
        <f t="shared" si="701"/>
        <v>6</v>
      </c>
      <c r="D3733" s="1">
        <f t="shared" si="702"/>
        <v>7</v>
      </c>
      <c r="E3733" s="12">
        <f t="shared" si="703"/>
        <v>2</v>
      </c>
      <c r="F3733" s="124" t="str">
        <f t="shared" si="704"/>
        <v>0</v>
      </c>
      <c r="G3733" s="1">
        <f ca="1">(OFFSET(O3733,0,MATCH(Customer!$J$6,'CDH &amp; HDH'!$P$11:$X$11,0)))</f>
        <v>54</v>
      </c>
      <c r="H3733" s="1" t="str">
        <f t="shared" si="705"/>
        <v>Cooling</v>
      </c>
      <c r="I3733" s="1">
        <f ca="1">OFFSET(IF($H3733="Cooling",Customer!$C$25,Customer!$C$52),E3733,D3733)</f>
        <v>78</v>
      </c>
      <c r="J3733" s="1">
        <f ca="1">OFFSET(IF($H3733="Cooling",Customer!$L$25,Customer!$L$52),$E3733,$D3733)</f>
        <v>80</v>
      </c>
      <c r="K3733" s="16">
        <f t="shared" ca="1" si="699"/>
        <v>0</v>
      </c>
      <c r="L3733" s="16">
        <f t="shared" ca="1" si="700"/>
        <v>0</v>
      </c>
      <c r="M3733" s="17">
        <f t="shared" si="706"/>
        <v>0</v>
      </c>
      <c r="N3733" s="17">
        <f t="shared" si="707"/>
        <v>0</v>
      </c>
      <c r="O3733" s="4"/>
      <c r="P3733" s="4">
        <v>58</v>
      </c>
      <c r="Q3733" s="4">
        <v>54</v>
      </c>
      <c r="R3733" s="4">
        <v>51</v>
      </c>
      <c r="S3733" s="4">
        <v>67</v>
      </c>
      <c r="T3733" s="4">
        <v>66</v>
      </c>
      <c r="U3733" s="4">
        <v>66</v>
      </c>
      <c r="V3733" s="13">
        <v>54</v>
      </c>
      <c r="W3733" s="4">
        <v>57</v>
      </c>
      <c r="X3733" s="4">
        <v>48</v>
      </c>
      <c r="Y3733">
        <f t="shared" ca="1" si="708"/>
        <v>0</v>
      </c>
      <c r="Z3733">
        <f t="shared" ca="1" si="709"/>
        <v>0</v>
      </c>
    </row>
    <row r="3734" spans="2:26" x14ac:dyDescent="0.25">
      <c r="B3734" s="11">
        <f t="shared" si="710"/>
        <v>44717.083333324306</v>
      </c>
      <c r="C3734" s="1">
        <f t="shared" si="701"/>
        <v>6</v>
      </c>
      <c r="D3734" s="1">
        <f t="shared" si="702"/>
        <v>7</v>
      </c>
      <c r="E3734" s="12">
        <f t="shared" si="703"/>
        <v>3</v>
      </c>
      <c r="F3734" s="124" t="str">
        <f t="shared" si="704"/>
        <v>0</v>
      </c>
      <c r="G3734" s="1">
        <f ca="1">(OFFSET(O3734,0,MATCH(Customer!$J$6,'CDH &amp; HDH'!$P$11:$X$11,0)))</f>
        <v>52</v>
      </c>
      <c r="H3734" s="1" t="str">
        <f t="shared" si="705"/>
        <v>Cooling</v>
      </c>
      <c r="I3734" s="1">
        <f ca="1">OFFSET(IF($H3734="Cooling",Customer!$C$25,Customer!$C$52),E3734,D3734)</f>
        <v>78</v>
      </c>
      <c r="J3734" s="1">
        <f ca="1">OFFSET(IF($H3734="Cooling",Customer!$L$25,Customer!$L$52),$E3734,$D3734)</f>
        <v>80</v>
      </c>
      <c r="K3734" s="16">
        <f t="shared" ca="1" si="699"/>
        <v>0</v>
      </c>
      <c r="L3734" s="16">
        <f t="shared" ca="1" si="700"/>
        <v>0</v>
      </c>
      <c r="M3734" s="17">
        <f t="shared" si="706"/>
        <v>0</v>
      </c>
      <c r="N3734" s="17">
        <f t="shared" si="707"/>
        <v>0</v>
      </c>
      <c r="O3734" s="4"/>
      <c r="P3734" s="4">
        <v>58</v>
      </c>
      <c r="Q3734" s="4">
        <v>52</v>
      </c>
      <c r="R3734" s="4">
        <v>49</v>
      </c>
      <c r="S3734" s="4">
        <v>65</v>
      </c>
      <c r="T3734" s="4">
        <v>66</v>
      </c>
      <c r="U3734" s="4">
        <v>66</v>
      </c>
      <c r="V3734" s="13">
        <v>52</v>
      </c>
      <c r="W3734" s="4">
        <v>57</v>
      </c>
      <c r="X3734" s="4">
        <v>48</v>
      </c>
      <c r="Y3734">
        <f t="shared" ca="1" si="708"/>
        <v>0</v>
      </c>
      <c r="Z3734">
        <f t="shared" ca="1" si="709"/>
        <v>0</v>
      </c>
    </row>
    <row r="3735" spans="2:26" x14ac:dyDescent="0.25">
      <c r="B3735" s="11">
        <f t="shared" si="710"/>
        <v>44717.124999990971</v>
      </c>
      <c r="C3735" s="1">
        <f t="shared" si="701"/>
        <v>6</v>
      </c>
      <c r="D3735" s="1">
        <f t="shared" si="702"/>
        <v>7</v>
      </c>
      <c r="E3735" s="12">
        <f t="shared" si="703"/>
        <v>4</v>
      </c>
      <c r="F3735" s="124" t="str">
        <f t="shared" si="704"/>
        <v>0</v>
      </c>
      <c r="G3735" s="1">
        <f ca="1">(OFFSET(O3735,0,MATCH(Customer!$J$6,'CDH &amp; HDH'!$P$11:$X$11,0)))</f>
        <v>51</v>
      </c>
      <c r="H3735" s="1" t="str">
        <f t="shared" si="705"/>
        <v>Cooling</v>
      </c>
      <c r="I3735" s="1">
        <f ca="1">OFFSET(IF($H3735="Cooling",Customer!$C$25,Customer!$C$52),E3735,D3735)</f>
        <v>78</v>
      </c>
      <c r="J3735" s="1">
        <f ca="1">OFFSET(IF($H3735="Cooling",Customer!$L$25,Customer!$L$52),$E3735,$D3735)</f>
        <v>80</v>
      </c>
      <c r="K3735" s="16">
        <f t="shared" ca="1" si="699"/>
        <v>0</v>
      </c>
      <c r="L3735" s="16">
        <f t="shared" ca="1" si="700"/>
        <v>0</v>
      </c>
      <c r="M3735" s="17">
        <f t="shared" si="706"/>
        <v>0</v>
      </c>
      <c r="N3735" s="17">
        <f t="shared" si="707"/>
        <v>0</v>
      </c>
      <c r="O3735" s="4"/>
      <c r="P3735" s="4">
        <v>56</v>
      </c>
      <c r="Q3735" s="4">
        <v>52</v>
      </c>
      <c r="R3735" s="4">
        <v>48</v>
      </c>
      <c r="S3735" s="4">
        <v>64</v>
      </c>
      <c r="T3735" s="4">
        <v>67</v>
      </c>
      <c r="U3735" s="4">
        <v>65</v>
      </c>
      <c r="V3735" s="13">
        <v>51</v>
      </c>
      <c r="W3735" s="4">
        <v>55</v>
      </c>
      <c r="X3735" s="4">
        <v>47</v>
      </c>
      <c r="Y3735">
        <f t="shared" ca="1" si="708"/>
        <v>0</v>
      </c>
      <c r="Z3735">
        <f t="shared" ca="1" si="709"/>
        <v>0</v>
      </c>
    </row>
    <row r="3736" spans="2:26" x14ac:dyDescent="0.25">
      <c r="B3736" s="11">
        <f t="shared" si="710"/>
        <v>44717.166666657635</v>
      </c>
      <c r="C3736" s="1">
        <f t="shared" si="701"/>
        <v>6</v>
      </c>
      <c r="D3736" s="1">
        <f t="shared" si="702"/>
        <v>7</v>
      </c>
      <c r="E3736" s="12">
        <f t="shared" si="703"/>
        <v>5</v>
      </c>
      <c r="F3736" s="124" t="str">
        <f t="shared" si="704"/>
        <v>0</v>
      </c>
      <c r="G3736" s="1">
        <f ca="1">(OFFSET(O3736,0,MATCH(Customer!$J$6,'CDH &amp; HDH'!$P$11:$X$11,0)))</f>
        <v>50</v>
      </c>
      <c r="H3736" s="1" t="str">
        <f t="shared" si="705"/>
        <v>Cooling</v>
      </c>
      <c r="I3736" s="1">
        <f ca="1">OFFSET(IF($H3736="Cooling",Customer!$C$25,Customer!$C$52),E3736,D3736)</f>
        <v>78</v>
      </c>
      <c r="J3736" s="1">
        <f ca="1">OFFSET(IF($H3736="Cooling",Customer!$L$25,Customer!$L$52),$E3736,$D3736)</f>
        <v>80</v>
      </c>
      <c r="K3736" s="16">
        <f t="shared" ca="1" si="699"/>
        <v>0</v>
      </c>
      <c r="L3736" s="16">
        <f t="shared" ca="1" si="700"/>
        <v>0</v>
      </c>
      <c r="M3736" s="17">
        <f t="shared" si="706"/>
        <v>0</v>
      </c>
      <c r="N3736" s="17">
        <f t="shared" si="707"/>
        <v>0</v>
      </c>
      <c r="O3736" s="4"/>
      <c r="P3736" s="4">
        <v>55</v>
      </c>
      <c r="Q3736" s="4">
        <v>52</v>
      </c>
      <c r="R3736" s="4">
        <v>50</v>
      </c>
      <c r="S3736" s="4">
        <v>64</v>
      </c>
      <c r="T3736" s="4">
        <v>67</v>
      </c>
      <c r="U3736" s="4">
        <v>64</v>
      </c>
      <c r="V3736" s="13">
        <v>50</v>
      </c>
      <c r="W3736" s="4">
        <v>54</v>
      </c>
      <c r="X3736" s="4">
        <v>47</v>
      </c>
      <c r="Y3736">
        <f t="shared" ca="1" si="708"/>
        <v>0</v>
      </c>
      <c r="Z3736">
        <f t="shared" ca="1" si="709"/>
        <v>0</v>
      </c>
    </row>
    <row r="3737" spans="2:26" x14ac:dyDescent="0.25">
      <c r="B3737" s="11">
        <f t="shared" si="710"/>
        <v>44717.208333324299</v>
      </c>
      <c r="C3737" s="1">
        <f t="shared" si="701"/>
        <v>6</v>
      </c>
      <c r="D3737" s="1">
        <f t="shared" si="702"/>
        <v>7</v>
      </c>
      <c r="E3737" s="12">
        <f t="shared" si="703"/>
        <v>6</v>
      </c>
      <c r="F3737" s="124" t="str">
        <f t="shared" si="704"/>
        <v>0</v>
      </c>
      <c r="G3737" s="1">
        <f ca="1">(OFFSET(O3737,0,MATCH(Customer!$J$6,'CDH &amp; HDH'!$P$11:$X$11,0)))</f>
        <v>51</v>
      </c>
      <c r="H3737" s="1" t="str">
        <f t="shared" si="705"/>
        <v>Cooling</v>
      </c>
      <c r="I3737" s="1">
        <f ca="1">OFFSET(IF($H3737="Cooling",Customer!$C$25,Customer!$C$52),E3737,D3737)</f>
        <v>78</v>
      </c>
      <c r="J3737" s="1">
        <f ca="1">OFFSET(IF($H3737="Cooling",Customer!$L$25,Customer!$L$52),$E3737,$D3737)</f>
        <v>80</v>
      </c>
      <c r="K3737" s="16">
        <f t="shared" ca="1" si="699"/>
        <v>0</v>
      </c>
      <c r="L3737" s="16">
        <f t="shared" ca="1" si="700"/>
        <v>0</v>
      </c>
      <c r="M3737" s="17">
        <f t="shared" si="706"/>
        <v>0</v>
      </c>
      <c r="N3737" s="17">
        <f t="shared" si="707"/>
        <v>0</v>
      </c>
      <c r="O3737" s="4"/>
      <c r="P3737" s="4">
        <v>56</v>
      </c>
      <c r="Q3737" s="4">
        <v>55</v>
      </c>
      <c r="R3737" s="4">
        <v>52</v>
      </c>
      <c r="S3737" s="4">
        <v>64</v>
      </c>
      <c r="T3737" s="4">
        <v>64</v>
      </c>
      <c r="U3737" s="4">
        <v>66</v>
      </c>
      <c r="V3737" s="13">
        <v>51</v>
      </c>
      <c r="W3737" s="4">
        <v>59</v>
      </c>
      <c r="X3737" s="4">
        <v>48</v>
      </c>
      <c r="Y3737">
        <f t="shared" ca="1" si="708"/>
        <v>0</v>
      </c>
      <c r="Z3737">
        <f t="shared" ca="1" si="709"/>
        <v>0</v>
      </c>
    </row>
    <row r="3738" spans="2:26" x14ac:dyDescent="0.25">
      <c r="B3738" s="11">
        <f t="shared" si="710"/>
        <v>44717.249999990963</v>
      </c>
      <c r="C3738" s="1">
        <f t="shared" si="701"/>
        <v>6</v>
      </c>
      <c r="D3738" s="1">
        <f t="shared" si="702"/>
        <v>7</v>
      </c>
      <c r="E3738" s="12">
        <f t="shared" si="703"/>
        <v>7</v>
      </c>
      <c r="F3738" s="124" t="str">
        <f t="shared" si="704"/>
        <v>0</v>
      </c>
      <c r="G3738" s="1">
        <f ca="1">(OFFSET(O3738,0,MATCH(Customer!$J$6,'CDH &amp; HDH'!$P$11:$X$11,0)))</f>
        <v>55</v>
      </c>
      <c r="H3738" s="1" t="str">
        <f t="shared" si="705"/>
        <v>Cooling</v>
      </c>
      <c r="I3738" s="1">
        <f ca="1">OFFSET(IF($H3738="Cooling",Customer!$C$25,Customer!$C$52),E3738,D3738)</f>
        <v>78</v>
      </c>
      <c r="J3738" s="1">
        <f ca="1">OFFSET(IF($H3738="Cooling",Customer!$L$25,Customer!$L$52),$E3738,$D3738)</f>
        <v>80</v>
      </c>
      <c r="K3738" s="16">
        <f t="shared" ca="1" si="699"/>
        <v>0</v>
      </c>
      <c r="L3738" s="16">
        <f t="shared" ca="1" si="700"/>
        <v>0</v>
      </c>
      <c r="M3738" s="17">
        <f t="shared" si="706"/>
        <v>0</v>
      </c>
      <c r="N3738" s="17">
        <f t="shared" si="707"/>
        <v>0</v>
      </c>
      <c r="O3738" s="4"/>
      <c r="P3738" s="4">
        <v>58</v>
      </c>
      <c r="Q3738" s="4">
        <v>60</v>
      </c>
      <c r="R3738" s="4">
        <v>54</v>
      </c>
      <c r="S3738" s="4">
        <v>64</v>
      </c>
      <c r="T3738" s="4">
        <v>69</v>
      </c>
      <c r="U3738" s="4">
        <v>70</v>
      </c>
      <c r="V3738" s="13">
        <v>55</v>
      </c>
      <c r="W3738" s="4">
        <v>60</v>
      </c>
      <c r="X3738" s="4">
        <v>52</v>
      </c>
      <c r="Y3738">
        <f t="shared" ca="1" si="708"/>
        <v>0</v>
      </c>
      <c r="Z3738">
        <f t="shared" ca="1" si="709"/>
        <v>0</v>
      </c>
    </row>
    <row r="3739" spans="2:26" x14ac:dyDescent="0.25">
      <c r="B3739" s="11">
        <f t="shared" si="710"/>
        <v>44717.291666657628</v>
      </c>
      <c r="C3739" s="1">
        <f t="shared" si="701"/>
        <v>6</v>
      </c>
      <c r="D3739" s="1">
        <f t="shared" si="702"/>
        <v>7</v>
      </c>
      <c r="E3739" s="12">
        <f t="shared" si="703"/>
        <v>8</v>
      </c>
      <c r="F3739" s="124" t="str">
        <f t="shared" si="704"/>
        <v>0</v>
      </c>
      <c r="G3739" s="1">
        <f ca="1">(OFFSET(O3739,0,MATCH(Customer!$J$6,'CDH &amp; HDH'!$P$11:$X$11,0)))</f>
        <v>58</v>
      </c>
      <c r="H3739" s="1" t="str">
        <f t="shared" si="705"/>
        <v>Cooling</v>
      </c>
      <c r="I3739" s="1">
        <f ca="1">OFFSET(IF($H3739="Cooling",Customer!$C$25,Customer!$C$52),E3739,D3739)</f>
        <v>78</v>
      </c>
      <c r="J3739" s="1">
        <f ca="1">OFFSET(IF($H3739="Cooling",Customer!$L$25,Customer!$L$52),$E3739,$D3739)</f>
        <v>80</v>
      </c>
      <c r="K3739" s="16">
        <f t="shared" ca="1" si="699"/>
        <v>0</v>
      </c>
      <c r="L3739" s="16">
        <f t="shared" ca="1" si="700"/>
        <v>0</v>
      </c>
      <c r="M3739" s="17">
        <f t="shared" si="706"/>
        <v>0</v>
      </c>
      <c r="N3739" s="17">
        <f t="shared" si="707"/>
        <v>0</v>
      </c>
      <c r="O3739" s="4"/>
      <c r="P3739" s="4">
        <v>60</v>
      </c>
      <c r="Q3739" s="4">
        <v>64</v>
      </c>
      <c r="R3739" s="4">
        <v>58</v>
      </c>
      <c r="S3739" s="4">
        <v>63</v>
      </c>
      <c r="T3739" s="4">
        <v>70</v>
      </c>
      <c r="U3739" s="4">
        <v>73</v>
      </c>
      <c r="V3739" s="13">
        <v>58</v>
      </c>
      <c r="W3739" s="4">
        <v>61</v>
      </c>
      <c r="X3739" s="4">
        <v>57</v>
      </c>
      <c r="Y3739">
        <f t="shared" ca="1" si="708"/>
        <v>0</v>
      </c>
      <c r="Z3739">
        <f t="shared" ca="1" si="709"/>
        <v>0</v>
      </c>
    </row>
    <row r="3740" spans="2:26" x14ac:dyDescent="0.25">
      <c r="B3740" s="11">
        <f t="shared" si="710"/>
        <v>44717.333333324292</v>
      </c>
      <c r="C3740" s="1">
        <f t="shared" si="701"/>
        <v>6</v>
      </c>
      <c r="D3740" s="1">
        <f t="shared" si="702"/>
        <v>7</v>
      </c>
      <c r="E3740" s="12">
        <f t="shared" si="703"/>
        <v>9</v>
      </c>
      <c r="F3740" s="124" t="str">
        <f t="shared" si="704"/>
        <v>0</v>
      </c>
      <c r="G3740" s="1">
        <f ca="1">(OFFSET(O3740,0,MATCH(Customer!$J$6,'CDH &amp; HDH'!$P$11:$X$11,0)))</f>
        <v>61</v>
      </c>
      <c r="H3740" s="1" t="str">
        <f t="shared" si="705"/>
        <v>Cooling</v>
      </c>
      <c r="I3740" s="1">
        <f ca="1">OFFSET(IF($H3740="Cooling",Customer!$C$25,Customer!$C$52),E3740,D3740)</f>
        <v>78</v>
      </c>
      <c r="J3740" s="1">
        <f ca="1">OFFSET(IF($H3740="Cooling",Customer!$L$25,Customer!$L$52),$E3740,$D3740)</f>
        <v>80</v>
      </c>
      <c r="K3740" s="16">
        <f t="shared" ca="1" si="699"/>
        <v>0</v>
      </c>
      <c r="L3740" s="16">
        <f t="shared" ca="1" si="700"/>
        <v>0</v>
      </c>
      <c r="M3740" s="17">
        <f t="shared" si="706"/>
        <v>0</v>
      </c>
      <c r="N3740" s="17">
        <f t="shared" si="707"/>
        <v>0</v>
      </c>
      <c r="O3740" s="4"/>
      <c r="P3740" s="4">
        <v>69</v>
      </c>
      <c r="Q3740" s="4">
        <v>68</v>
      </c>
      <c r="R3740" s="4">
        <v>62</v>
      </c>
      <c r="S3740" s="4">
        <v>63</v>
      </c>
      <c r="T3740" s="4">
        <v>73</v>
      </c>
      <c r="U3740" s="4">
        <v>75</v>
      </c>
      <c r="V3740" s="13">
        <v>61</v>
      </c>
      <c r="W3740" s="4">
        <v>64</v>
      </c>
      <c r="X3740" s="4">
        <v>61</v>
      </c>
      <c r="Y3740">
        <f t="shared" ca="1" si="708"/>
        <v>0</v>
      </c>
      <c r="Z3740">
        <f t="shared" ca="1" si="709"/>
        <v>0</v>
      </c>
    </row>
    <row r="3741" spans="2:26" x14ac:dyDescent="0.25">
      <c r="B3741" s="11">
        <f t="shared" si="710"/>
        <v>44717.374999990956</v>
      </c>
      <c r="C3741" s="1">
        <f t="shared" si="701"/>
        <v>6</v>
      </c>
      <c r="D3741" s="1">
        <f t="shared" si="702"/>
        <v>7</v>
      </c>
      <c r="E3741" s="12">
        <f t="shared" si="703"/>
        <v>10</v>
      </c>
      <c r="F3741" s="124" t="str">
        <f t="shared" si="704"/>
        <v>0</v>
      </c>
      <c r="G3741" s="1">
        <f ca="1">(OFFSET(O3741,0,MATCH(Customer!$J$6,'CDH &amp; HDH'!$P$11:$X$11,0)))</f>
        <v>64</v>
      </c>
      <c r="H3741" s="1" t="str">
        <f t="shared" si="705"/>
        <v>Cooling</v>
      </c>
      <c r="I3741" s="1">
        <f ca="1">OFFSET(IF($H3741="Cooling",Customer!$C$25,Customer!$C$52),E3741,D3741)</f>
        <v>78</v>
      </c>
      <c r="J3741" s="1">
        <f ca="1">OFFSET(IF($H3741="Cooling",Customer!$L$25,Customer!$L$52),$E3741,$D3741)</f>
        <v>80</v>
      </c>
      <c r="K3741" s="16">
        <f t="shared" ca="1" si="699"/>
        <v>0</v>
      </c>
      <c r="L3741" s="16">
        <f t="shared" ca="1" si="700"/>
        <v>0</v>
      </c>
      <c r="M3741" s="17">
        <f t="shared" si="706"/>
        <v>0</v>
      </c>
      <c r="N3741" s="17">
        <f t="shared" si="707"/>
        <v>0</v>
      </c>
      <c r="O3741" s="4"/>
      <c r="P3741" s="4">
        <v>68</v>
      </c>
      <c r="Q3741" s="4">
        <v>71</v>
      </c>
      <c r="R3741" s="4">
        <v>66</v>
      </c>
      <c r="S3741" s="4">
        <v>62</v>
      </c>
      <c r="T3741" s="4">
        <v>76</v>
      </c>
      <c r="U3741" s="4">
        <v>78</v>
      </c>
      <c r="V3741" s="13">
        <v>64</v>
      </c>
      <c r="W3741" s="4">
        <v>65</v>
      </c>
      <c r="X3741" s="4">
        <v>69</v>
      </c>
      <c r="Y3741">
        <f t="shared" ca="1" si="708"/>
        <v>0</v>
      </c>
      <c r="Z3741">
        <f t="shared" ca="1" si="709"/>
        <v>0</v>
      </c>
    </row>
    <row r="3742" spans="2:26" x14ac:dyDescent="0.25">
      <c r="B3742" s="11">
        <f t="shared" si="710"/>
        <v>44717.41666665762</v>
      </c>
      <c r="C3742" s="1">
        <f t="shared" si="701"/>
        <v>6</v>
      </c>
      <c r="D3742" s="1">
        <f t="shared" si="702"/>
        <v>7</v>
      </c>
      <c r="E3742" s="12">
        <f t="shared" si="703"/>
        <v>11</v>
      </c>
      <c r="F3742" s="124" t="str">
        <f t="shared" si="704"/>
        <v>0</v>
      </c>
      <c r="G3742" s="1">
        <f ca="1">(OFFSET(O3742,0,MATCH(Customer!$J$6,'CDH &amp; HDH'!$P$11:$X$11,0)))</f>
        <v>67</v>
      </c>
      <c r="H3742" s="1" t="str">
        <f t="shared" si="705"/>
        <v>Cooling</v>
      </c>
      <c r="I3742" s="1">
        <f ca="1">OFFSET(IF($H3742="Cooling",Customer!$C$25,Customer!$C$52),E3742,D3742)</f>
        <v>78</v>
      </c>
      <c r="J3742" s="1">
        <f ca="1">OFFSET(IF($H3742="Cooling",Customer!$L$25,Customer!$L$52),$E3742,$D3742)</f>
        <v>80</v>
      </c>
      <c r="K3742" s="16">
        <f t="shared" ca="1" si="699"/>
        <v>0</v>
      </c>
      <c r="L3742" s="16">
        <f t="shared" ca="1" si="700"/>
        <v>0</v>
      </c>
      <c r="M3742" s="17">
        <f t="shared" si="706"/>
        <v>0</v>
      </c>
      <c r="N3742" s="17">
        <f t="shared" si="707"/>
        <v>0</v>
      </c>
      <c r="O3742" s="4"/>
      <c r="P3742" s="4">
        <v>69</v>
      </c>
      <c r="Q3742" s="4">
        <v>71</v>
      </c>
      <c r="R3742" s="4">
        <v>68</v>
      </c>
      <c r="S3742" s="4">
        <v>61</v>
      </c>
      <c r="T3742" s="4">
        <v>76</v>
      </c>
      <c r="U3742" s="4">
        <v>79</v>
      </c>
      <c r="V3742" s="13">
        <v>67</v>
      </c>
      <c r="W3742" s="4">
        <v>68</v>
      </c>
      <c r="X3742" s="4">
        <v>72</v>
      </c>
      <c r="Y3742">
        <f t="shared" ca="1" si="708"/>
        <v>0</v>
      </c>
      <c r="Z3742">
        <f t="shared" ca="1" si="709"/>
        <v>0</v>
      </c>
    </row>
    <row r="3743" spans="2:26" x14ac:dyDescent="0.25">
      <c r="B3743" s="11">
        <f t="shared" si="710"/>
        <v>44717.458333324284</v>
      </c>
      <c r="C3743" s="1">
        <f t="shared" si="701"/>
        <v>6</v>
      </c>
      <c r="D3743" s="1">
        <f t="shared" si="702"/>
        <v>7</v>
      </c>
      <c r="E3743" s="12">
        <f t="shared" si="703"/>
        <v>12</v>
      </c>
      <c r="F3743" s="124" t="str">
        <f t="shared" si="704"/>
        <v>0</v>
      </c>
      <c r="G3743" s="1">
        <f ca="1">(OFFSET(O3743,0,MATCH(Customer!$J$6,'CDH &amp; HDH'!$P$11:$X$11,0)))</f>
        <v>69</v>
      </c>
      <c r="H3743" s="1" t="str">
        <f t="shared" si="705"/>
        <v>Cooling</v>
      </c>
      <c r="I3743" s="1">
        <f ca="1">OFFSET(IF($H3743="Cooling",Customer!$C$25,Customer!$C$52),E3743,D3743)</f>
        <v>78</v>
      </c>
      <c r="J3743" s="1">
        <f ca="1">OFFSET(IF($H3743="Cooling",Customer!$L$25,Customer!$L$52),$E3743,$D3743)</f>
        <v>80</v>
      </c>
      <c r="K3743" s="16">
        <f t="shared" ca="1" si="699"/>
        <v>0</v>
      </c>
      <c r="L3743" s="16">
        <f t="shared" ca="1" si="700"/>
        <v>0</v>
      </c>
      <c r="M3743" s="17">
        <f t="shared" si="706"/>
        <v>0</v>
      </c>
      <c r="N3743" s="17">
        <f t="shared" si="707"/>
        <v>0</v>
      </c>
      <c r="O3743" s="4"/>
      <c r="P3743" s="4">
        <v>71</v>
      </c>
      <c r="Q3743" s="4">
        <v>73</v>
      </c>
      <c r="R3743" s="4">
        <v>70</v>
      </c>
      <c r="S3743" s="4">
        <v>61</v>
      </c>
      <c r="T3743" s="4">
        <v>79</v>
      </c>
      <c r="U3743" s="4">
        <v>78</v>
      </c>
      <c r="V3743" s="13">
        <v>69</v>
      </c>
      <c r="W3743" s="4">
        <v>69</v>
      </c>
      <c r="X3743" s="4">
        <v>75</v>
      </c>
      <c r="Y3743">
        <f t="shared" ca="1" si="708"/>
        <v>0</v>
      </c>
      <c r="Z3743">
        <f t="shared" ca="1" si="709"/>
        <v>0</v>
      </c>
    </row>
    <row r="3744" spans="2:26" x14ac:dyDescent="0.25">
      <c r="B3744" s="11">
        <f t="shared" si="710"/>
        <v>44717.499999990949</v>
      </c>
      <c r="C3744" s="1">
        <f t="shared" si="701"/>
        <v>6</v>
      </c>
      <c r="D3744" s="1">
        <f t="shared" si="702"/>
        <v>7</v>
      </c>
      <c r="E3744" s="12">
        <f t="shared" si="703"/>
        <v>13</v>
      </c>
      <c r="F3744" s="124" t="str">
        <f t="shared" si="704"/>
        <v>0</v>
      </c>
      <c r="G3744" s="1">
        <f ca="1">(OFFSET(O3744,0,MATCH(Customer!$J$6,'CDH &amp; HDH'!$P$11:$X$11,0)))</f>
        <v>69</v>
      </c>
      <c r="H3744" s="1" t="str">
        <f t="shared" si="705"/>
        <v>Cooling</v>
      </c>
      <c r="I3744" s="1">
        <f ca="1">OFFSET(IF($H3744="Cooling",Customer!$C$25,Customer!$C$52),E3744,D3744)</f>
        <v>78</v>
      </c>
      <c r="J3744" s="1">
        <f ca="1">OFFSET(IF($H3744="Cooling",Customer!$L$25,Customer!$L$52),$E3744,$D3744)</f>
        <v>80</v>
      </c>
      <c r="K3744" s="16">
        <f t="shared" ca="1" si="699"/>
        <v>0</v>
      </c>
      <c r="L3744" s="16">
        <f t="shared" ca="1" si="700"/>
        <v>0</v>
      </c>
      <c r="M3744" s="17">
        <f t="shared" si="706"/>
        <v>0</v>
      </c>
      <c r="N3744" s="17">
        <f t="shared" si="707"/>
        <v>0</v>
      </c>
      <c r="O3744" s="4"/>
      <c r="P3744" s="4">
        <v>72</v>
      </c>
      <c r="Q3744" s="4">
        <v>72</v>
      </c>
      <c r="R3744" s="4">
        <v>72</v>
      </c>
      <c r="S3744" s="4">
        <v>60</v>
      </c>
      <c r="T3744" s="4">
        <v>80</v>
      </c>
      <c r="U3744" s="4">
        <v>81</v>
      </c>
      <c r="V3744" s="13">
        <v>69</v>
      </c>
      <c r="W3744" s="4">
        <v>71</v>
      </c>
      <c r="X3744" s="4">
        <v>77</v>
      </c>
      <c r="Y3744">
        <f t="shared" ca="1" si="708"/>
        <v>0</v>
      </c>
      <c r="Z3744">
        <f t="shared" ca="1" si="709"/>
        <v>0</v>
      </c>
    </row>
    <row r="3745" spans="2:26" x14ac:dyDescent="0.25">
      <c r="B3745" s="11">
        <f t="shared" si="710"/>
        <v>44717.541666657613</v>
      </c>
      <c r="C3745" s="1">
        <f t="shared" si="701"/>
        <v>6</v>
      </c>
      <c r="D3745" s="1">
        <f t="shared" si="702"/>
        <v>7</v>
      </c>
      <c r="E3745" s="12">
        <f t="shared" si="703"/>
        <v>14</v>
      </c>
      <c r="F3745" s="124" t="str">
        <f t="shared" si="704"/>
        <v>0</v>
      </c>
      <c r="G3745" s="1">
        <f ca="1">(OFFSET(O3745,0,MATCH(Customer!$J$6,'CDH &amp; HDH'!$P$11:$X$11,0)))</f>
        <v>70</v>
      </c>
      <c r="H3745" s="1" t="str">
        <f t="shared" si="705"/>
        <v>Cooling</v>
      </c>
      <c r="I3745" s="1">
        <f ca="1">OFFSET(IF($H3745="Cooling",Customer!$C$25,Customer!$C$52),E3745,D3745)</f>
        <v>78</v>
      </c>
      <c r="J3745" s="1">
        <f ca="1">OFFSET(IF($H3745="Cooling",Customer!$L$25,Customer!$L$52),$E3745,$D3745)</f>
        <v>80</v>
      </c>
      <c r="K3745" s="16">
        <f t="shared" ca="1" si="699"/>
        <v>0</v>
      </c>
      <c r="L3745" s="16">
        <f t="shared" ca="1" si="700"/>
        <v>0</v>
      </c>
      <c r="M3745" s="17">
        <f t="shared" si="706"/>
        <v>0</v>
      </c>
      <c r="N3745" s="17">
        <f t="shared" si="707"/>
        <v>0</v>
      </c>
      <c r="O3745" s="4"/>
      <c r="P3745" s="4">
        <v>74</v>
      </c>
      <c r="Q3745" s="4">
        <v>73</v>
      </c>
      <c r="R3745" s="4">
        <v>73</v>
      </c>
      <c r="S3745" s="4">
        <v>63</v>
      </c>
      <c r="T3745" s="4">
        <v>82</v>
      </c>
      <c r="U3745" s="4">
        <v>80</v>
      </c>
      <c r="V3745" s="13">
        <v>70</v>
      </c>
      <c r="W3745" s="4">
        <v>72</v>
      </c>
      <c r="X3745" s="4">
        <v>77</v>
      </c>
      <c r="Y3745">
        <f t="shared" ca="1" si="708"/>
        <v>0</v>
      </c>
      <c r="Z3745">
        <f t="shared" ca="1" si="709"/>
        <v>0</v>
      </c>
    </row>
    <row r="3746" spans="2:26" x14ac:dyDescent="0.25">
      <c r="B3746" s="11">
        <f t="shared" si="710"/>
        <v>44717.583333324277</v>
      </c>
      <c r="C3746" s="1">
        <f t="shared" si="701"/>
        <v>6</v>
      </c>
      <c r="D3746" s="1">
        <f t="shared" si="702"/>
        <v>7</v>
      </c>
      <c r="E3746" s="12">
        <f t="shared" si="703"/>
        <v>15</v>
      </c>
      <c r="F3746" s="124" t="str">
        <f t="shared" si="704"/>
        <v>0</v>
      </c>
      <c r="G3746" s="1">
        <f ca="1">(OFFSET(O3746,0,MATCH(Customer!$J$6,'CDH &amp; HDH'!$P$11:$X$11,0)))</f>
        <v>72</v>
      </c>
      <c r="H3746" s="1" t="str">
        <f t="shared" si="705"/>
        <v>Cooling</v>
      </c>
      <c r="I3746" s="1">
        <f ca="1">OFFSET(IF($H3746="Cooling",Customer!$C$25,Customer!$C$52),E3746,D3746)</f>
        <v>78</v>
      </c>
      <c r="J3746" s="1">
        <f ca="1">OFFSET(IF($H3746="Cooling",Customer!$L$25,Customer!$L$52),$E3746,$D3746)</f>
        <v>80</v>
      </c>
      <c r="K3746" s="16">
        <f t="shared" ca="1" si="699"/>
        <v>0</v>
      </c>
      <c r="L3746" s="16">
        <f t="shared" ca="1" si="700"/>
        <v>0</v>
      </c>
      <c r="M3746" s="17">
        <f t="shared" si="706"/>
        <v>0</v>
      </c>
      <c r="N3746" s="17">
        <f t="shared" si="707"/>
        <v>0</v>
      </c>
      <c r="O3746" s="4"/>
      <c r="P3746" s="4">
        <v>74</v>
      </c>
      <c r="Q3746" s="4">
        <v>71</v>
      </c>
      <c r="R3746" s="4">
        <v>74</v>
      </c>
      <c r="S3746" s="4">
        <v>65</v>
      </c>
      <c r="T3746" s="4">
        <v>83</v>
      </c>
      <c r="U3746" s="4">
        <v>82</v>
      </c>
      <c r="V3746" s="13">
        <v>72</v>
      </c>
      <c r="W3746" s="4">
        <v>72</v>
      </c>
      <c r="X3746" s="4">
        <v>78</v>
      </c>
      <c r="Y3746">
        <f t="shared" ca="1" si="708"/>
        <v>0</v>
      </c>
      <c r="Z3746">
        <f t="shared" ca="1" si="709"/>
        <v>0</v>
      </c>
    </row>
    <row r="3747" spans="2:26" x14ac:dyDescent="0.25">
      <c r="B3747" s="11">
        <f t="shared" si="710"/>
        <v>44717.624999990941</v>
      </c>
      <c r="C3747" s="1">
        <f t="shared" si="701"/>
        <v>6</v>
      </c>
      <c r="D3747" s="1">
        <f t="shared" si="702"/>
        <v>7</v>
      </c>
      <c r="E3747" s="12">
        <f t="shared" si="703"/>
        <v>16</v>
      </c>
      <c r="F3747" s="124" t="str">
        <f t="shared" si="704"/>
        <v>0</v>
      </c>
      <c r="G3747" s="1">
        <f ca="1">(OFFSET(O3747,0,MATCH(Customer!$J$6,'CDH &amp; HDH'!$P$11:$X$11,0)))</f>
        <v>72</v>
      </c>
      <c r="H3747" s="1" t="str">
        <f t="shared" si="705"/>
        <v>Cooling</v>
      </c>
      <c r="I3747" s="1">
        <f ca="1">OFFSET(IF($H3747="Cooling",Customer!$C$25,Customer!$C$52),E3747,D3747)</f>
        <v>78</v>
      </c>
      <c r="J3747" s="1">
        <f ca="1">OFFSET(IF($H3747="Cooling",Customer!$L$25,Customer!$L$52),$E3747,$D3747)</f>
        <v>80</v>
      </c>
      <c r="K3747" s="16">
        <f t="shared" ca="1" si="699"/>
        <v>0</v>
      </c>
      <c r="L3747" s="16">
        <f t="shared" ca="1" si="700"/>
        <v>0</v>
      </c>
      <c r="M3747" s="17">
        <f t="shared" si="706"/>
        <v>0</v>
      </c>
      <c r="N3747" s="17">
        <f t="shared" si="707"/>
        <v>0</v>
      </c>
      <c r="O3747" s="4"/>
      <c r="P3747" s="4">
        <v>75</v>
      </c>
      <c r="Q3747" s="4">
        <v>72</v>
      </c>
      <c r="R3747" s="4">
        <v>75</v>
      </c>
      <c r="S3747" s="4">
        <v>68</v>
      </c>
      <c r="T3747" s="4">
        <v>84</v>
      </c>
      <c r="U3747" s="4">
        <v>82</v>
      </c>
      <c r="V3747" s="13">
        <v>72</v>
      </c>
      <c r="W3747" s="4">
        <v>73</v>
      </c>
      <c r="X3747" s="4">
        <v>78</v>
      </c>
      <c r="Y3747">
        <f t="shared" ca="1" si="708"/>
        <v>0</v>
      </c>
      <c r="Z3747">
        <f t="shared" ca="1" si="709"/>
        <v>0</v>
      </c>
    </row>
    <row r="3748" spans="2:26" x14ac:dyDescent="0.25">
      <c r="B3748" s="11">
        <f t="shared" si="710"/>
        <v>44717.666666657606</v>
      </c>
      <c r="C3748" s="1">
        <f t="shared" si="701"/>
        <v>6</v>
      </c>
      <c r="D3748" s="1">
        <f t="shared" si="702"/>
        <v>7</v>
      </c>
      <c r="E3748" s="12">
        <f t="shared" si="703"/>
        <v>17</v>
      </c>
      <c r="F3748" s="124" t="str">
        <f t="shared" si="704"/>
        <v>0</v>
      </c>
      <c r="G3748" s="1">
        <f ca="1">(OFFSET(O3748,0,MATCH(Customer!$J$6,'CDH &amp; HDH'!$P$11:$X$11,0)))</f>
        <v>73</v>
      </c>
      <c r="H3748" s="1" t="str">
        <f t="shared" si="705"/>
        <v>Cooling</v>
      </c>
      <c r="I3748" s="1">
        <f ca="1">OFFSET(IF($H3748="Cooling",Customer!$C$25,Customer!$C$52),E3748,D3748)</f>
        <v>78</v>
      </c>
      <c r="J3748" s="1">
        <f ca="1">OFFSET(IF($H3748="Cooling",Customer!$L$25,Customer!$L$52),$E3748,$D3748)</f>
        <v>80</v>
      </c>
      <c r="K3748" s="16">
        <f t="shared" ca="1" si="699"/>
        <v>0</v>
      </c>
      <c r="L3748" s="16">
        <f t="shared" ca="1" si="700"/>
        <v>0</v>
      </c>
      <c r="M3748" s="17">
        <f t="shared" si="706"/>
        <v>0</v>
      </c>
      <c r="N3748" s="17">
        <f t="shared" si="707"/>
        <v>0</v>
      </c>
      <c r="O3748" s="4"/>
      <c r="P3748" s="4">
        <v>75</v>
      </c>
      <c r="Q3748" s="4">
        <v>70</v>
      </c>
      <c r="R3748" s="4">
        <v>73</v>
      </c>
      <c r="S3748" s="4">
        <v>67</v>
      </c>
      <c r="T3748" s="4">
        <v>83</v>
      </c>
      <c r="U3748" s="4">
        <v>81</v>
      </c>
      <c r="V3748" s="13">
        <v>73</v>
      </c>
      <c r="W3748" s="4">
        <v>73</v>
      </c>
      <c r="X3748" s="4">
        <v>77</v>
      </c>
      <c r="Y3748">
        <f t="shared" ca="1" si="708"/>
        <v>0</v>
      </c>
      <c r="Z3748">
        <f t="shared" ca="1" si="709"/>
        <v>0</v>
      </c>
    </row>
    <row r="3749" spans="2:26" x14ac:dyDescent="0.25">
      <c r="B3749" s="11">
        <f t="shared" si="710"/>
        <v>44717.70833332427</v>
      </c>
      <c r="C3749" s="1">
        <f t="shared" si="701"/>
        <v>6</v>
      </c>
      <c r="D3749" s="1">
        <f t="shared" si="702"/>
        <v>7</v>
      </c>
      <c r="E3749" s="12">
        <f t="shared" si="703"/>
        <v>18</v>
      </c>
      <c r="F3749" s="124" t="str">
        <f t="shared" si="704"/>
        <v>0</v>
      </c>
      <c r="G3749" s="1">
        <f ca="1">(OFFSET(O3749,0,MATCH(Customer!$J$6,'CDH &amp; HDH'!$P$11:$X$11,0)))</f>
        <v>72</v>
      </c>
      <c r="H3749" s="1" t="str">
        <f t="shared" si="705"/>
        <v>Cooling</v>
      </c>
      <c r="I3749" s="1">
        <f ca="1">OFFSET(IF($H3749="Cooling",Customer!$C$25,Customer!$C$52),E3749,D3749)</f>
        <v>78</v>
      </c>
      <c r="J3749" s="1">
        <f ca="1">OFFSET(IF($H3749="Cooling",Customer!$L$25,Customer!$L$52),$E3749,$D3749)</f>
        <v>80</v>
      </c>
      <c r="K3749" s="16">
        <f t="shared" ca="1" si="699"/>
        <v>0</v>
      </c>
      <c r="L3749" s="16">
        <f t="shared" ca="1" si="700"/>
        <v>0</v>
      </c>
      <c r="M3749" s="17">
        <f t="shared" si="706"/>
        <v>0</v>
      </c>
      <c r="N3749" s="17">
        <f t="shared" si="707"/>
        <v>0</v>
      </c>
      <c r="O3749" s="4"/>
      <c r="P3749" s="4">
        <v>72</v>
      </c>
      <c r="Q3749" s="4">
        <v>69</v>
      </c>
      <c r="R3749" s="4">
        <v>72</v>
      </c>
      <c r="S3749" s="4">
        <v>65</v>
      </c>
      <c r="T3749" s="4">
        <v>80</v>
      </c>
      <c r="U3749" s="4">
        <v>80</v>
      </c>
      <c r="V3749" s="13">
        <v>72</v>
      </c>
      <c r="W3749" s="4">
        <v>72</v>
      </c>
      <c r="X3749" s="4">
        <v>76</v>
      </c>
      <c r="Y3749">
        <f t="shared" ca="1" si="708"/>
        <v>0</v>
      </c>
      <c r="Z3749">
        <f t="shared" ca="1" si="709"/>
        <v>0</v>
      </c>
    </row>
    <row r="3750" spans="2:26" x14ac:dyDescent="0.25">
      <c r="B3750" s="11">
        <f t="shared" si="710"/>
        <v>44717.749999990934</v>
      </c>
      <c r="C3750" s="1">
        <f t="shared" si="701"/>
        <v>6</v>
      </c>
      <c r="D3750" s="1">
        <f t="shared" si="702"/>
        <v>7</v>
      </c>
      <c r="E3750" s="12">
        <f t="shared" si="703"/>
        <v>19</v>
      </c>
      <c r="F3750" s="124" t="str">
        <f t="shared" si="704"/>
        <v>0</v>
      </c>
      <c r="G3750" s="1">
        <f ca="1">(OFFSET(O3750,0,MATCH(Customer!$J$6,'CDH &amp; HDH'!$P$11:$X$11,0)))</f>
        <v>70</v>
      </c>
      <c r="H3750" s="1" t="str">
        <f t="shared" si="705"/>
        <v>Cooling</v>
      </c>
      <c r="I3750" s="1">
        <f ca="1">OFFSET(IF($H3750="Cooling",Customer!$C$25,Customer!$C$52),E3750,D3750)</f>
        <v>78</v>
      </c>
      <c r="J3750" s="1">
        <f ca="1">OFFSET(IF($H3750="Cooling",Customer!$L$25,Customer!$L$52),$E3750,$D3750)</f>
        <v>80</v>
      </c>
      <c r="K3750" s="16">
        <f t="shared" ca="1" si="699"/>
        <v>0</v>
      </c>
      <c r="L3750" s="16">
        <f t="shared" ca="1" si="700"/>
        <v>0</v>
      </c>
      <c r="M3750" s="17">
        <f t="shared" si="706"/>
        <v>0</v>
      </c>
      <c r="N3750" s="17">
        <f t="shared" si="707"/>
        <v>0</v>
      </c>
      <c r="O3750" s="4"/>
      <c r="P3750" s="4">
        <v>70</v>
      </c>
      <c r="Q3750" s="4">
        <v>68</v>
      </c>
      <c r="R3750" s="4">
        <v>70</v>
      </c>
      <c r="S3750" s="4">
        <v>64</v>
      </c>
      <c r="T3750" s="4">
        <v>79</v>
      </c>
      <c r="U3750" s="4">
        <v>74</v>
      </c>
      <c r="V3750" s="13">
        <v>70</v>
      </c>
      <c r="W3750" s="4">
        <v>69</v>
      </c>
      <c r="X3750" s="4">
        <v>75</v>
      </c>
      <c r="Y3750">
        <f t="shared" ca="1" si="708"/>
        <v>0</v>
      </c>
      <c r="Z3750">
        <f t="shared" ca="1" si="709"/>
        <v>0</v>
      </c>
    </row>
    <row r="3751" spans="2:26" x14ac:dyDescent="0.25">
      <c r="B3751" s="11">
        <f t="shared" si="710"/>
        <v>44717.791666657598</v>
      </c>
      <c r="C3751" s="1">
        <f t="shared" si="701"/>
        <v>6</v>
      </c>
      <c r="D3751" s="1">
        <f t="shared" si="702"/>
        <v>7</v>
      </c>
      <c r="E3751" s="12">
        <f t="shared" si="703"/>
        <v>20</v>
      </c>
      <c r="F3751" s="124" t="str">
        <f t="shared" si="704"/>
        <v>0</v>
      </c>
      <c r="G3751" s="1">
        <f ca="1">(OFFSET(O3751,0,MATCH(Customer!$J$6,'CDH &amp; HDH'!$P$11:$X$11,0)))</f>
        <v>69</v>
      </c>
      <c r="H3751" s="1" t="str">
        <f t="shared" si="705"/>
        <v>Cooling</v>
      </c>
      <c r="I3751" s="1">
        <f ca="1">OFFSET(IF($H3751="Cooling",Customer!$C$25,Customer!$C$52),E3751,D3751)</f>
        <v>78</v>
      </c>
      <c r="J3751" s="1">
        <f ca="1">OFFSET(IF($H3751="Cooling",Customer!$L$25,Customer!$L$52),$E3751,$D3751)</f>
        <v>80</v>
      </c>
      <c r="K3751" s="16">
        <f t="shared" ca="1" si="699"/>
        <v>0</v>
      </c>
      <c r="L3751" s="16">
        <f t="shared" ca="1" si="700"/>
        <v>0</v>
      </c>
      <c r="M3751" s="17">
        <f t="shared" si="706"/>
        <v>0</v>
      </c>
      <c r="N3751" s="17">
        <f t="shared" si="707"/>
        <v>0</v>
      </c>
      <c r="O3751" s="4"/>
      <c r="P3751" s="4">
        <v>65</v>
      </c>
      <c r="Q3751" s="4">
        <v>66</v>
      </c>
      <c r="R3751" s="4">
        <v>68</v>
      </c>
      <c r="S3751" s="4">
        <v>61</v>
      </c>
      <c r="T3751" s="4">
        <v>78</v>
      </c>
      <c r="U3751" s="4">
        <v>73</v>
      </c>
      <c r="V3751" s="13">
        <v>69</v>
      </c>
      <c r="W3751" s="4">
        <v>67</v>
      </c>
      <c r="X3751" s="4">
        <v>72</v>
      </c>
      <c r="Y3751">
        <f t="shared" ca="1" si="708"/>
        <v>0</v>
      </c>
      <c r="Z3751">
        <f t="shared" ca="1" si="709"/>
        <v>0</v>
      </c>
    </row>
    <row r="3752" spans="2:26" x14ac:dyDescent="0.25">
      <c r="B3752" s="11">
        <f t="shared" si="710"/>
        <v>44717.833333324263</v>
      </c>
      <c r="C3752" s="1">
        <f t="shared" si="701"/>
        <v>6</v>
      </c>
      <c r="D3752" s="1">
        <f t="shared" si="702"/>
        <v>7</v>
      </c>
      <c r="E3752" s="12">
        <f t="shared" si="703"/>
        <v>21</v>
      </c>
      <c r="F3752" s="124" t="str">
        <f t="shared" si="704"/>
        <v>0</v>
      </c>
      <c r="G3752" s="1">
        <f ca="1">(OFFSET(O3752,0,MATCH(Customer!$J$6,'CDH &amp; HDH'!$P$11:$X$11,0)))</f>
        <v>67</v>
      </c>
      <c r="H3752" s="1" t="str">
        <f t="shared" si="705"/>
        <v>Cooling</v>
      </c>
      <c r="I3752" s="1">
        <f ca="1">OFFSET(IF($H3752="Cooling",Customer!$C$25,Customer!$C$52),E3752,D3752)</f>
        <v>78</v>
      </c>
      <c r="J3752" s="1">
        <f ca="1">OFFSET(IF($H3752="Cooling",Customer!$L$25,Customer!$L$52),$E3752,$D3752)</f>
        <v>80</v>
      </c>
      <c r="K3752" s="16">
        <f t="shared" ca="1" si="699"/>
        <v>0</v>
      </c>
      <c r="L3752" s="16">
        <f t="shared" ca="1" si="700"/>
        <v>0</v>
      </c>
      <c r="M3752" s="17">
        <f t="shared" si="706"/>
        <v>0</v>
      </c>
      <c r="N3752" s="17">
        <f t="shared" si="707"/>
        <v>0</v>
      </c>
      <c r="O3752" s="4"/>
      <c r="P3752" s="4">
        <v>62</v>
      </c>
      <c r="Q3752" s="4">
        <v>64</v>
      </c>
      <c r="R3752" s="4">
        <v>67</v>
      </c>
      <c r="S3752" s="4">
        <v>58</v>
      </c>
      <c r="T3752" s="4">
        <v>76</v>
      </c>
      <c r="U3752" s="4">
        <v>72</v>
      </c>
      <c r="V3752" s="13">
        <v>67</v>
      </c>
      <c r="W3752" s="4">
        <v>64</v>
      </c>
      <c r="X3752" s="4">
        <v>72</v>
      </c>
      <c r="Y3752">
        <f t="shared" ca="1" si="708"/>
        <v>0</v>
      </c>
      <c r="Z3752">
        <f t="shared" ca="1" si="709"/>
        <v>0</v>
      </c>
    </row>
    <row r="3753" spans="2:26" x14ac:dyDescent="0.25">
      <c r="B3753" s="11">
        <f t="shared" si="710"/>
        <v>44717.874999990927</v>
      </c>
      <c r="C3753" s="1">
        <f t="shared" si="701"/>
        <v>6</v>
      </c>
      <c r="D3753" s="1">
        <f t="shared" si="702"/>
        <v>7</v>
      </c>
      <c r="E3753" s="12">
        <f t="shared" si="703"/>
        <v>22</v>
      </c>
      <c r="F3753" s="124" t="str">
        <f t="shared" si="704"/>
        <v>0</v>
      </c>
      <c r="G3753" s="1">
        <f ca="1">(OFFSET(O3753,0,MATCH(Customer!$J$6,'CDH &amp; HDH'!$P$11:$X$11,0)))</f>
        <v>66</v>
      </c>
      <c r="H3753" s="1" t="str">
        <f t="shared" si="705"/>
        <v>Cooling</v>
      </c>
      <c r="I3753" s="1">
        <f ca="1">OFFSET(IF($H3753="Cooling",Customer!$C$25,Customer!$C$52),E3753,D3753)</f>
        <v>78</v>
      </c>
      <c r="J3753" s="1">
        <f ca="1">OFFSET(IF($H3753="Cooling",Customer!$L$25,Customer!$L$52),$E3753,$D3753)</f>
        <v>80</v>
      </c>
      <c r="K3753" s="16">
        <f t="shared" ca="1" si="699"/>
        <v>0</v>
      </c>
      <c r="L3753" s="16">
        <f t="shared" ca="1" si="700"/>
        <v>0</v>
      </c>
      <c r="M3753" s="17">
        <f t="shared" si="706"/>
        <v>0</v>
      </c>
      <c r="N3753" s="17">
        <f t="shared" si="707"/>
        <v>0</v>
      </c>
      <c r="O3753" s="4"/>
      <c r="P3753" s="4">
        <v>62</v>
      </c>
      <c r="Q3753" s="4">
        <v>63</v>
      </c>
      <c r="R3753" s="4">
        <v>65</v>
      </c>
      <c r="S3753" s="4">
        <v>55</v>
      </c>
      <c r="T3753" s="4">
        <v>75</v>
      </c>
      <c r="U3753" s="4">
        <v>71</v>
      </c>
      <c r="V3753" s="13">
        <v>66</v>
      </c>
      <c r="W3753" s="4">
        <v>62</v>
      </c>
      <c r="X3753" s="4">
        <v>71</v>
      </c>
      <c r="Y3753">
        <f t="shared" ca="1" si="708"/>
        <v>0</v>
      </c>
      <c r="Z3753">
        <f t="shared" ca="1" si="709"/>
        <v>0</v>
      </c>
    </row>
    <row r="3754" spans="2:26" x14ac:dyDescent="0.25">
      <c r="B3754" s="11">
        <f t="shared" si="710"/>
        <v>44717.916666657591</v>
      </c>
      <c r="C3754" s="1">
        <f t="shared" si="701"/>
        <v>6</v>
      </c>
      <c r="D3754" s="1">
        <f t="shared" si="702"/>
        <v>7</v>
      </c>
      <c r="E3754" s="12">
        <f t="shared" si="703"/>
        <v>23</v>
      </c>
      <c r="F3754" s="124" t="str">
        <f t="shared" si="704"/>
        <v>0</v>
      </c>
      <c r="G3754" s="1">
        <f ca="1">(OFFSET(O3754,0,MATCH(Customer!$J$6,'CDH &amp; HDH'!$P$11:$X$11,0)))</f>
        <v>65</v>
      </c>
      <c r="H3754" s="1" t="str">
        <f t="shared" si="705"/>
        <v>Cooling</v>
      </c>
      <c r="I3754" s="1">
        <f ca="1">OFFSET(IF($H3754="Cooling",Customer!$C$25,Customer!$C$52),E3754,D3754)</f>
        <v>78</v>
      </c>
      <c r="J3754" s="1">
        <f ca="1">OFFSET(IF($H3754="Cooling",Customer!$L$25,Customer!$L$52),$E3754,$D3754)</f>
        <v>80</v>
      </c>
      <c r="K3754" s="16">
        <f t="shared" ca="1" si="699"/>
        <v>0</v>
      </c>
      <c r="L3754" s="16">
        <f t="shared" ca="1" si="700"/>
        <v>0</v>
      </c>
      <c r="M3754" s="17">
        <f t="shared" si="706"/>
        <v>0</v>
      </c>
      <c r="N3754" s="17">
        <f t="shared" si="707"/>
        <v>0</v>
      </c>
      <c r="O3754" s="4"/>
      <c r="P3754" s="4">
        <v>60</v>
      </c>
      <c r="Q3754" s="4">
        <v>62</v>
      </c>
      <c r="R3754" s="4">
        <v>65</v>
      </c>
      <c r="S3754" s="4">
        <v>54</v>
      </c>
      <c r="T3754" s="4">
        <v>73</v>
      </c>
      <c r="U3754" s="4">
        <v>70</v>
      </c>
      <c r="V3754" s="13">
        <v>65</v>
      </c>
      <c r="W3754" s="4">
        <v>62</v>
      </c>
      <c r="X3754" s="4">
        <v>69</v>
      </c>
      <c r="Y3754">
        <f t="shared" ca="1" si="708"/>
        <v>0</v>
      </c>
      <c r="Z3754">
        <f t="shared" ca="1" si="709"/>
        <v>0</v>
      </c>
    </row>
    <row r="3755" spans="2:26" x14ac:dyDescent="0.25">
      <c r="B3755" s="11">
        <f t="shared" si="710"/>
        <v>44717.958333324255</v>
      </c>
      <c r="C3755" s="1">
        <f t="shared" si="701"/>
        <v>6</v>
      </c>
      <c r="D3755" s="1">
        <f t="shared" si="702"/>
        <v>7</v>
      </c>
      <c r="E3755" s="12">
        <f t="shared" si="703"/>
        <v>24</v>
      </c>
      <c r="F3755" s="124" t="str">
        <f t="shared" si="704"/>
        <v>0</v>
      </c>
      <c r="G3755" s="1">
        <f ca="1">(OFFSET(O3755,0,MATCH(Customer!$J$6,'CDH &amp; HDH'!$P$11:$X$11,0)))</f>
        <v>64</v>
      </c>
      <c r="H3755" s="1" t="str">
        <f t="shared" si="705"/>
        <v>Cooling</v>
      </c>
      <c r="I3755" s="1">
        <f ca="1">OFFSET(IF($H3755="Cooling",Customer!$C$25,Customer!$C$52),E3755,D3755)</f>
        <v>78</v>
      </c>
      <c r="J3755" s="1">
        <f ca="1">OFFSET(IF($H3755="Cooling",Customer!$L$25,Customer!$L$52),$E3755,$D3755)</f>
        <v>80</v>
      </c>
      <c r="K3755" s="16">
        <f t="shared" ca="1" si="699"/>
        <v>0</v>
      </c>
      <c r="L3755" s="16">
        <f t="shared" ca="1" si="700"/>
        <v>0</v>
      </c>
      <c r="M3755" s="17">
        <f t="shared" si="706"/>
        <v>0</v>
      </c>
      <c r="N3755" s="17">
        <f t="shared" si="707"/>
        <v>0</v>
      </c>
      <c r="O3755" s="4"/>
      <c r="P3755" s="4">
        <v>59</v>
      </c>
      <c r="Q3755" s="4">
        <v>60</v>
      </c>
      <c r="R3755" s="4">
        <v>65</v>
      </c>
      <c r="S3755" s="4">
        <v>54</v>
      </c>
      <c r="T3755" s="4">
        <v>73</v>
      </c>
      <c r="U3755" s="4">
        <v>70</v>
      </c>
      <c r="V3755" s="13">
        <v>64</v>
      </c>
      <c r="W3755" s="4">
        <v>59</v>
      </c>
      <c r="X3755" s="4">
        <v>67</v>
      </c>
      <c r="Y3755">
        <f t="shared" ca="1" si="708"/>
        <v>0</v>
      </c>
      <c r="Z3755">
        <f t="shared" ca="1" si="709"/>
        <v>0</v>
      </c>
    </row>
    <row r="3756" spans="2:26" x14ac:dyDescent="0.25">
      <c r="B3756" s="11">
        <f t="shared" si="710"/>
        <v>44717.99999999092</v>
      </c>
      <c r="C3756" s="1">
        <f t="shared" si="701"/>
        <v>6</v>
      </c>
      <c r="D3756" s="1">
        <f t="shared" si="702"/>
        <v>1</v>
      </c>
      <c r="E3756" s="12">
        <f t="shared" si="703"/>
        <v>1</v>
      </c>
      <c r="F3756" s="124" t="str">
        <f t="shared" si="704"/>
        <v>0</v>
      </c>
      <c r="G3756" s="1">
        <f ca="1">(OFFSET(O3756,0,MATCH(Customer!$J$6,'CDH &amp; HDH'!$P$11:$X$11,0)))</f>
        <v>63</v>
      </c>
      <c r="H3756" s="1" t="str">
        <f t="shared" si="705"/>
        <v>Cooling</v>
      </c>
      <c r="I3756" s="1">
        <f ca="1">OFFSET(IF($H3756="Cooling",Customer!$C$25,Customer!$C$52),E3756,D3756)</f>
        <v>78</v>
      </c>
      <c r="J3756" s="1">
        <f ca="1">OFFSET(IF($H3756="Cooling",Customer!$L$25,Customer!$L$52),$E3756,$D3756)</f>
        <v>80</v>
      </c>
      <c r="K3756" s="16">
        <f t="shared" ca="1" si="699"/>
        <v>0</v>
      </c>
      <c r="L3756" s="16">
        <f t="shared" ca="1" si="700"/>
        <v>0</v>
      </c>
      <c r="M3756" s="17">
        <f t="shared" si="706"/>
        <v>0</v>
      </c>
      <c r="N3756" s="17">
        <f t="shared" si="707"/>
        <v>0</v>
      </c>
      <c r="O3756" s="4"/>
      <c r="P3756" s="4">
        <v>55</v>
      </c>
      <c r="Q3756" s="4">
        <v>62</v>
      </c>
      <c r="R3756" s="4">
        <v>65</v>
      </c>
      <c r="S3756" s="4">
        <v>53</v>
      </c>
      <c r="T3756" s="4">
        <v>72</v>
      </c>
      <c r="U3756" s="4">
        <v>69</v>
      </c>
      <c r="V3756" s="13">
        <v>63</v>
      </c>
      <c r="W3756" s="4">
        <v>58</v>
      </c>
      <c r="X3756" s="4">
        <v>65</v>
      </c>
      <c r="Y3756">
        <f t="shared" ca="1" si="708"/>
        <v>0</v>
      </c>
      <c r="Z3756">
        <f t="shared" ca="1" si="709"/>
        <v>0</v>
      </c>
    </row>
    <row r="3757" spans="2:26" x14ac:dyDescent="0.25">
      <c r="B3757" s="11">
        <f t="shared" si="710"/>
        <v>44718.041666657584</v>
      </c>
      <c r="C3757" s="1">
        <f t="shared" si="701"/>
        <v>6</v>
      </c>
      <c r="D3757" s="1">
        <f t="shared" si="702"/>
        <v>1</v>
      </c>
      <c r="E3757" s="12">
        <f t="shared" si="703"/>
        <v>2</v>
      </c>
      <c r="F3757" s="124" t="str">
        <f t="shared" si="704"/>
        <v>0</v>
      </c>
      <c r="G3757" s="1">
        <f ca="1">(OFFSET(O3757,0,MATCH(Customer!$J$6,'CDH &amp; HDH'!$P$11:$X$11,0)))</f>
        <v>61</v>
      </c>
      <c r="H3757" s="1" t="str">
        <f t="shared" si="705"/>
        <v>Cooling</v>
      </c>
      <c r="I3757" s="1">
        <f ca="1">OFFSET(IF($H3757="Cooling",Customer!$C$25,Customer!$C$52),E3757,D3757)</f>
        <v>78</v>
      </c>
      <c r="J3757" s="1">
        <f ca="1">OFFSET(IF($H3757="Cooling",Customer!$L$25,Customer!$L$52),$E3757,$D3757)</f>
        <v>80</v>
      </c>
      <c r="K3757" s="16">
        <f t="shared" ca="1" si="699"/>
        <v>0</v>
      </c>
      <c r="L3757" s="16">
        <f t="shared" ca="1" si="700"/>
        <v>0</v>
      </c>
      <c r="M3757" s="17">
        <f t="shared" si="706"/>
        <v>0</v>
      </c>
      <c r="N3757" s="17">
        <f t="shared" si="707"/>
        <v>0</v>
      </c>
      <c r="O3757" s="4"/>
      <c r="P3757" s="4">
        <v>52</v>
      </c>
      <c r="Q3757" s="4">
        <v>60</v>
      </c>
      <c r="R3757" s="4">
        <v>65</v>
      </c>
      <c r="S3757" s="4">
        <v>54</v>
      </c>
      <c r="T3757" s="4">
        <v>74</v>
      </c>
      <c r="U3757" s="4">
        <v>70</v>
      </c>
      <c r="V3757" s="13">
        <v>61</v>
      </c>
      <c r="W3757" s="4">
        <v>55</v>
      </c>
      <c r="X3757" s="4">
        <v>63</v>
      </c>
      <c r="Y3757">
        <f t="shared" ca="1" si="708"/>
        <v>0</v>
      </c>
      <c r="Z3757">
        <f t="shared" ca="1" si="709"/>
        <v>0</v>
      </c>
    </row>
    <row r="3758" spans="2:26" x14ac:dyDescent="0.25">
      <c r="B3758" s="11">
        <f t="shared" si="710"/>
        <v>44718.083333324248</v>
      </c>
      <c r="C3758" s="1">
        <f t="shared" si="701"/>
        <v>6</v>
      </c>
      <c r="D3758" s="1">
        <f t="shared" si="702"/>
        <v>1</v>
      </c>
      <c r="E3758" s="12">
        <f t="shared" si="703"/>
        <v>3</v>
      </c>
      <c r="F3758" s="124" t="str">
        <f t="shared" si="704"/>
        <v>0</v>
      </c>
      <c r="G3758" s="1">
        <f ca="1">(OFFSET(O3758,0,MATCH(Customer!$J$6,'CDH &amp; HDH'!$P$11:$X$11,0)))</f>
        <v>60</v>
      </c>
      <c r="H3758" s="1" t="str">
        <f t="shared" si="705"/>
        <v>Cooling</v>
      </c>
      <c r="I3758" s="1">
        <f ca="1">OFFSET(IF($H3758="Cooling",Customer!$C$25,Customer!$C$52),E3758,D3758)</f>
        <v>78</v>
      </c>
      <c r="J3758" s="1">
        <f ca="1">OFFSET(IF($H3758="Cooling",Customer!$L$25,Customer!$L$52),$E3758,$D3758)</f>
        <v>80</v>
      </c>
      <c r="K3758" s="16">
        <f t="shared" ca="1" si="699"/>
        <v>0</v>
      </c>
      <c r="L3758" s="16">
        <f t="shared" ca="1" si="700"/>
        <v>0</v>
      </c>
      <c r="M3758" s="17">
        <f t="shared" si="706"/>
        <v>0</v>
      </c>
      <c r="N3758" s="17">
        <f t="shared" si="707"/>
        <v>0</v>
      </c>
      <c r="O3758" s="4"/>
      <c r="P3758" s="4">
        <v>50</v>
      </c>
      <c r="Q3758" s="4">
        <v>59</v>
      </c>
      <c r="R3758" s="4">
        <v>64</v>
      </c>
      <c r="S3758" s="4">
        <v>54</v>
      </c>
      <c r="T3758" s="4">
        <v>71</v>
      </c>
      <c r="U3758" s="4">
        <v>70</v>
      </c>
      <c r="V3758" s="13">
        <v>60</v>
      </c>
      <c r="W3758" s="4">
        <v>57</v>
      </c>
      <c r="X3758" s="4">
        <v>63</v>
      </c>
      <c r="Y3758">
        <f t="shared" ca="1" si="708"/>
        <v>0</v>
      </c>
      <c r="Z3758">
        <f t="shared" ca="1" si="709"/>
        <v>0</v>
      </c>
    </row>
    <row r="3759" spans="2:26" x14ac:dyDescent="0.25">
      <c r="B3759" s="11">
        <f t="shared" si="710"/>
        <v>44718.124999990912</v>
      </c>
      <c r="C3759" s="1">
        <f t="shared" si="701"/>
        <v>6</v>
      </c>
      <c r="D3759" s="1">
        <f t="shared" si="702"/>
        <v>1</v>
      </c>
      <c r="E3759" s="12">
        <f t="shared" si="703"/>
        <v>4</v>
      </c>
      <c r="F3759" s="124" t="str">
        <f t="shared" si="704"/>
        <v>0</v>
      </c>
      <c r="G3759" s="1">
        <f ca="1">(OFFSET(O3759,0,MATCH(Customer!$J$6,'CDH &amp; HDH'!$P$11:$X$11,0)))</f>
        <v>61</v>
      </c>
      <c r="H3759" s="1" t="str">
        <f t="shared" si="705"/>
        <v>Cooling</v>
      </c>
      <c r="I3759" s="1">
        <f ca="1">OFFSET(IF($H3759="Cooling",Customer!$C$25,Customer!$C$52),E3759,D3759)</f>
        <v>78</v>
      </c>
      <c r="J3759" s="1">
        <f ca="1">OFFSET(IF($H3759="Cooling",Customer!$L$25,Customer!$L$52),$E3759,$D3759)</f>
        <v>80</v>
      </c>
      <c r="K3759" s="16">
        <f t="shared" ca="1" si="699"/>
        <v>0</v>
      </c>
      <c r="L3759" s="16">
        <f t="shared" ca="1" si="700"/>
        <v>0</v>
      </c>
      <c r="M3759" s="17">
        <f t="shared" si="706"/>
        <v>0</v>
      </c>
      <c r="N3759" s="17">
        <f t="shared" si="707"/>
        <v>0</v>
      </c>
      <c r="O3759" s="4"/>
      <c r="P3759" s="4">
        <v>50</v>
      </c>
      <c r="Q3759" s="4">
        <v>57</v>
      </c>
      <c r="R3759" s="4">
        <v>64</v>
      </c>
      <c r="S3759" s="4">
        <v>55</v>
      </c>
      <c r="T3759" s="4">
        <v>70</v>
      </c>
      <c r="U3759" s="4">
        <v>70</v>
      </c>
      <c r="V3759" s="13">
        <v>61</v>
      </c>
      <c r="W3759" s="4">
        <v>57</v>
      </c>
      <c r="X3759" s="4">
        <v>62</v>
      </c>
      <c r="Y3759">
        <f t="shared" ca="1" si="708"/>
        <v>0</v>
      </c>
      <c r="Z3759">
        <f t="shared" ca="1" si="709"/>
        <v>0</v>
      </c>
    </row>
    <row r="3760" spans="2:26" x14ac:dyDescent="0.25">
      <c r="B3760" s="11">
        <f t="shared" si="710"/>
        <v>44718.166666657577</v>
      </c>
      <c r="C3760" s="1">
        <f t="shared" si="701"/>
        <v>6</v>
      </c>
      <c r="D3760" s="1">
        <f t="shared" si="702"/>
        <v>1</v>
      </c>
      <c r="E3760" s="12">
        <f t="shared" si="703"/>
        <v>5</v>
      </c>
      <c r="F3760" s="124" t="str">
        <f t="shared" si="704"/>
        <v>0</v>
      </c>
      <c r="G3760" s="1">
        <f ca="1">(OFFSET(O3760,0,MATCH(Customer!$J$6,'CDH &amp; HDH'!$P$11:$X$11,0)))</f>
        <v>58</v>
      </c>
      <c r="H3760" s="1" t="str">
        <f t="shared" si="705"/>
        <v>Cooling</v>
      </c>
      <c r="I3760" s="1">
        <f ca="1">OFFSET(IF($H3760="Cooling",Customer!$C$25,Customer!$C$52),E3760,D3760)</f>
        <v>78</v>
      </c>
      <c r="J3760" s="1">
        <f ca="1">OFFSET(IF($H3760="Cooling",Customer!$L$25,Customer!$L$52),$E3760,$D3760)</f>
        <v>80</v>
      </c>
      <c r="K3760" s="16">
        <f t="shared" ca="1" si="699"/>
        <v>0</v>
      </c>
      <c r="L3760" s="16">
        <f t="shared" ca="1" si="700"/>
        <v>0</v>
      </c>
      <c r="M3760" s="17">
        <f t="shared" si="706"/>
        <v>0</v>
      </c>
      <c r="N3760" s="17">
        <f t="shared" si="707"/>
        <v>0</v>
      </c>
      <c r="O3760" s="4"/>
      <c r="P3760" s="4">
        <v>50</v>
      </c>
      <c r="Q3760" s="4">
        <v>56</v>
      </c>
      <c r="R3760" s="4">
        <v>64</v>
      </c>
      <c r="S3760" s="4">
        <v>56</v>
      </c>
      <c r="T3760" s="4">
        <v>70</v>
      </c>
      <c r="U3760" s="4">
        <v>70</v>
      </c>
      <c r="V3760" s="13">
        <v>58</v>
      </c>
      <c r="W3760" s="4">
        <v>55</v>
      </c>
      <c r="X3760" s="4">
        <v>60</v>
      </c>
      <c r="Y3760">
        <f t="shared" ca="1" si="708"/>
        <v>0</v>
      </c>
      <c r="Z3760">
        <f t="shared" ca="1" si="709"/>
        <v>0</v>
      </c>
    </row>
    <row r="3761" spans="2:26" x14ac:dyDescent="0.25">
      <c r="B3761" s="11">
        <f t="shared" si="710"/>
        <v>44718.208333324241</v>
      </c>
      <c r="C3761" s="1">
        <f t="shared" si="701"/>
        <v>6</v>
      </c>
      <c r="D3761" s="1">
        <f t="shared" si="702"/>
        <v>1</v>
      </c>
      <c r="E3761" s="12">
        <f t="shared" si="703"/>
        <v>6</v>
      </c>
      <c r="F3761" s="124" t="str">
        <f t="shared" si="704"/>
        <v>0</v>
      </c>
      <c r="G3761" s="1">
        <f ca="1">(OFFSET(O3761,0,MATCH(Customer!$J$6,'CDH &amp; HDH'!$P$11:$X$11,0)))</f>
        <v>57</v>
      </c>
      <c r="H3761" s="1" t="str">
        <f t="shared" si="705"/>
        <v>Cooling</v>
      </c>
      <c r="I3761" s="1">
        <f ca="1">OFFSET(IF($H3761="Cooling",Customer!$C$25,Customer!$C$52),E3761,D3761)</f>
        <v>78</v>
      </c>
      <c r="J3761" s="1">
        <f ca="1">OFFSET(IF($H3761="Cooling",Customer!$L$25,Customer!$L$52),$E3761,$D3761)</f>
        <v>80</v>
      </c>
      <c r="K3761" s="16">
        <f t="shared" ca="1" si="699"/>
        <v>0</v>
      </c>
      <c r="L3761" s="16">
        <f t="shared" ca="1" si="700"/>
        <v>0</v>
      </c>
      <c r="M3761" s="17">
        <f t="shared" si="706"/>
        <v>0</v>
      </c>
      <c r="N3761" s="17">
        <f t="shared" si="707"/>
        <v>0</v>
      </c>
      <c r="O3761" s="4"/>
      <c r="P3761" s="4">
        <v>50</v>
      </c>
      <c r="Q3761" s="4">
        <v>58</v>
      </c>
      <c r="R3761" s="4">
        <v>64</v>
      </c>
      <c r="S3761" s="4">
        <v>57</v>
      </c>
      <c r="T3761" s="4">
        <v>70</v>
      </c>
      <c r="U3761" s="4">
        <v>71</v>
      </c>
      <c r="V3761" s="13">
        <v>57</v>
      </c>
      <c r="W3761" s="4">
        <v>56</v>
      </c>
      <c r="X3761" s="4">
        <v>61</v>
      </c>
      <c r="Y3761">
        <f t="shared" ca="1" si="708"/>
        <v>0</v>
      </c>
      <c r="Z3761">
        <f t="shared" ca="1" si="709"/>
        <v>0</v>
      </c>
    </row>
    <row r="3762" spans="2:26" x14ac:dyDescent="0.25">
      <c r="B3762" s="11">
        <f t="shared" si="710"/>
        <v>44718.249999990905</v>
      </c>
      <c r="C3762" s="1">
        <f t="shared" si="701"/>
        <v>6</v>
      </c>
      <c r="D3762" s="1">
        <f t="shared" si="702"/>
        <v>1</v>
      </c>
      <c r="E3762" s="12">
        <f t="shared" si="703"/>
        <v>7</v>
      </c>
      <c r="F3762" s="124" t="str">
        <f t="shared" si="704"/>
        <v>0</v>
      </c>
      <c r="G3762" s="1">
        <f ca="1">(OFFSET(O3762,0,MATCH(Customer!$J$6,'CDH &amp; HDH'!$P$11:$X$11,0)))</f>
        <v>57</v>
      </c>
      <c r="H3762" s="1" t="str">
        <f t="shared" si="705"/>
        <v>Cooling</v>
      </c>
      <c r="I3762" s="1">
        <f ca="1">OFFSET(IF($H3762="Cooling",Customer!$C$25,Customer!$C$52),E3762,D3762)</f>
        <v>78</v>
      </c>
      <c r="J3762" s="1">
        <f ca="1">OFFSET(IF($H3762="Cooling",Customer!$L$25,Customer!$L$52),$E3762,$D3762)</f>
        <v>80</v>
      </c>
      <c r="K3762" s="16">
        <f t="shared" ca="1" si="699"/>
        <v>0</v>
      </c>
      <c r="L3762" s="16">
        <f t="shared" ca="1" si="700"/>
        <v>0</v>
      </c>
      <c r="M3762" s="17">
        <f t="shared" si="706"/>
        <v>0</v>
      </c>
      <c r="N3762" s="17">
        <f t="shared" si="707"/>
        <v>0</v>
      </c>
      <c r="O3762" s="4"/>
      <c r="P3762" s="4">
        <v>54</v>
      </c>
      <c r="Q3762" s="4">
        <v>60</v>
      </c>
      <c r="R3762" s="4">
        <v>64</v>
      </c>
      <c r="S3762" s="4">
        <v>58</v>
      </c>
      <c r="T3762" s="4">
        <v>71</v>
      </c>
      <c r="U3762" s="4">
        <v>71</v>
      </c>
      <c r="V3762" s="13">
        <v>57</v>
      </c>
      <c r="W3762" s="4">
        <v>56</v>
      </c>
      <c r="X3762" s="4">
        <v>63</v>
      </c>
      <c r="Y3762">
        <f t="shared" ca="1" si="708"/>
        <v>0</v>
      </c>
      <c r="Z3762">
        <f t="shared" ca="1" si="709"/>
        <v>0</v>
      </c>
    </row>
    <row r="3763" spans="2:26" x14ac:dyDescent="0.25">
      <c r="B3763" s="11">
        <f t="shared" si="710"/>
        <v>44718.291666657569</v>
      </c>
      <c r="C3763" s="1">
        <f t="shared" si="701"/>
        <v>6</v>
      </c>
      <c r="D3763" s="1">
        <f t="shared" si="702"/>
        <v>1</v>
      </c>
      <c r="E3763" s="12">
        <f t="shared" si="703"/>
        <v>8</v>
      </c>
      <c r="F3763" s="124" t="str">
        <f t="shared" si="704"/>
        <v>0</v>
      </c>
      <c r="G3763" s="1">
        <f ca="1">(OFFSET(O3763,0,MATCH(Customer!$J$6,'CDH &amp; HDH'!$P$11:$X$11,0)))</f>
        <v>59</v>
      </c>
      <c r="H3763" s="1" t="str">
        <f t="shared" si="705"/>
        <v>Cooling</v>
      </c>
      <c r="I3763" s="1">
        <f ca="1">OFFSET(IF($H3763="Cooling",Customer!$C$25,Customer!$C$52),E3763,D3763)</f>
        <v>72</v>
      </c>
      <c r="J3763" s="1">
        <f ca="1">OFFSET(IF($H3763="Cooling",Customer!$L$25,Customer!$L$52),$E3763,$D3763)</f>
        <v>77</v>
      </c>
      <c r="K3763" s="16">
        <f t="shared" ca="1" si="699"/>
        <v>0</v>
      </c>
      <c r="L3763" s="16">
        <f t="shared" ca="1" si="700"/>
        <v>0</v>
      </c>
      <c r="M3763" s="17">
        <f t="shared" si="706"/>
        <v>0</v>
      </c>
      <c r="N3763" s="17">
        <f t="shared" si="707"/>
        <v>0</v>
      </c>
      <c r="O3763" s="4"/>
      <c r="P3763" s="4">
        <v>59</v>
      </c>
      <c r="Q3763" s="4">
        <v>62</v>
      </c>
      <c r="R3763" s="4">
        <v>66</v>
      </c>
      <c r="S3763" s="4">
        <v>60</v>
      </c>
      <c r="T3763" s="4">
        <v>74</v>
      </c>
      <c r="U3763" s="4">
        <v>73</v>
      </c>
      <c r="V3763" s="13">
        <v>59</v>
      </c>
      <c r="W3763" s="4">
        <v>58</v>
      </c>
      <c r="X3763" s="4">
        <v>66</v>
      </c>
      <c r="Y3763">
        <f t="shared" ca="1" si="708"/>
        <v>0</v>
      </c>
      <c r="Z3763">
        <f t="shared" ca="1" si="709"/>
        <v>0</v>
      </c>
    </row>
    <row r="3764" spans="2:26" x14ac:dyDescent="0.25">
      <c r="B3764" s="11">
        <f t="shared" si="710"/>
        <v>44718.333333324234</v>
      </c>
      <c r="C3764" s="1">
        <f t="shared" si="701"/>
        <v>6</v>
      </c>
      <c r="D3764" s="1">
        <f t="shared" si="702"/>
        <v>1</v>
      </c>
      <c r="E3764" s="12">
        <f t="shared" si="703"/>
        <v>9</v>
      </c>
      <c r="F3764" s="124" t="str">
        <f t="shared" si="704"/>
        <v>0</v>
      </c>
      <c r="G3764" s="1">
        <f ca="1">(OFFSET(O3764,0,MATCH(Customer!$J$6,'CDH &amp; HDH'!$P$11:$X$11,0)))</f>
        <v>61</v>
      </c>
      <c r="H3764" s="1" t="str">
        <f t="shared" si="705"/>
        <v>Cooling</v>
      </c>
      <c r="I3764" s="1">
        <f ca="1">OFFSET(IF($H3764="Cooling",Customer!$C$25,Customer!$C$52),E3764,D3764)</f>
        <v>72</v>
      </c>
      <c r="J3764" s="1">
        <f ca="1">OFFSET(IF($H3764="Cooling",Customer!$L$25,Customer!$L$52),$E3764,$D3764)</f>
        <v>77</v>
      </c>
      <c r="K3764" s="16">
        <f t="shared" ca="1" si="699"/>
        <v>0</v>
      </c>
      <c r="L3764" s="16">
        <f t="shared" ca="1" si="700"/>
        <v>0</v>
      </c>
      <c r="M3764" s="17">
        <f t="shared" si="706"/>
        <v>0</v>
      </c>
      <c r="N3764" s="17">
        <f t="shared" si="707"/>
        <v>0</v>
      </c>
      <c r="O3764" s="4"/>
      <c r="P3764" s="4">
        <v>65</v>
      </c>
      <c r="Q3764" s="4">
        <v>63</v>
      </c>
      <c r="R3764" s="4">
        <v>69</v>
      </c>
      <c r="S3764" s="4">
        <v>61</v>
      </c>
      <c r="T3764" s="4">
        <v>76</v>
      </c>
      <c r="U3764" s="4">
        <v>77</v>
      </c>
      <c r="V3764" s="13">
        <v>61</v>
      </c>
      <c r="W3764" s="4">
        <v>59</v>
      </c>
      <c r="X3764" s="4">
        <v>69</v>
      </c>
      <c r="Y3764">
        <f t="shared" ca="1" si="708"/>
        <v>0</v>
      </c>
      <c r="Z3764">
        <f t="shared" ca="1" si="709"/>
        <v>0</v>
      </c>
    </row>
    <row r="3765" spans="2:26" x14ac:dyDescent="0.25">
      <c r="B3765" s="11">
        <f t="shared" si="710"/>
        <v>44718.374999990898</v>
      </c>
      <c r="C3765" s="1">
        <f t="shared" si="701"/>
        <v>6</v>
      </c>
      <c r="D3765" s="1">
        <f t="shared" si="702"/>
        <v>1</v>
      </c>
      <c r="E3765" s="12">
        <f t="shared" si="703"/>
        <v>10</v>
      </c>
      <c r="F3765" s="124" t="str">
        <f t="shared" si="704"/>
        <v>0</v>
      </c>
      <c r="G3765" s="1">
        <f ca="1">(OFFSET(O3765,0,MATCH(Customer!$J$6,'CDH &amp; HDH'!$P$11:$X$11,0)))</f>
        <v>62</v>
      </c>
      <c r="H3765" s="1" t="str">
        <f t="shared" si="705"/>
        <v>Cooling</v>
      </c>
      <c r="I3765" s="1">
        <f ca="1">OFFSET(IF($H3765="Cooling",Customer!$C$25,Customer!$C$52),E3765,D3765)</f>
        <v>72</v>
      </c>
      <c r="J3765" s="1">
        <f ca="1">OFFSET(IF($H3765="Cooling",Customer!$L$25,Customer!$L$52),$E3765,$D3765)</f>
        <v>77</v>
      </c>
      <c r="K3765" s="16">
        <f t="shared" ca="1" si="699"/>
        <v>0</v>
      </c>
      <c r="L3765" s="16">
        <f t="shared" ca="1" si="700"/>
        <v>0</v>
      </c>
      <c r="M3765" s="17">
        <f t="shared" si="706"/>
        <v>0</v>
      </c>
      <c r="N3765" s="17">
        <f t="shared" si="707"/>
        <v>0</v>
      </c>
      <c r="O3765" s="4"/>
      <c r="P3765" s="4">
        <v>69</v>
      </c>
      <c r="Q3765" s="4">
        <v>67</v>
      </c>
      <c r="R3765" s="4">
        <v>71</v>
      </c>
      <c r="S3765" s="4">
        <v>63</v>
      </c>
      <c r="T3765" s="4">
        <v>79</v>
      </c>
      <c r="U3765" s="4">
        <v>81</v>
      </c>
      <c r="V3765" s="13">
        <v>62</v>
      </c>
      <c r="W3765" s="4">
        <v>62</v>
      </c>
      <c r="X3765" s="4">
        <v>71</v>
      </c>
      <c r="Y3765">
        <f t="shared" ca="1" si="708"/>
        <v>0</v>
      </c>
      <c r="Z3765">
        <f t="shared" ca="1" si="709"/>
        <v>0</v>
      </c>
    </row>
    <row r="3766" spans="2:26" x14ac:dyDescent="0.25">
      <c r="B3766" s="11">
        <f t="shared" si="710"/>
        <v>44718.416666657562</v>
      </c>
      <c r="C3766" s="1">
        <f t="shared" si="701"/>
        <v>6</v>
      </c>
      <c r="D3766" s="1">
        <f t="shared" si="702"/>
        <v>1</v>
      </c>
      <c r="E3766" s="12">
        <f t="shared" si="703"/>
        <v>11</v>
      </c>
      <c r="F3766" s="124" t="str">
        <f t="shared" si="704"/>
        <v>0</v>
      </c>
      <c r="G3766" s="1">
        <f ca="1">(OFFSET(O3766,0,MATCH(Customer!$J$6,'CDH &amp; HDH'!$P$11:$X$11,0)))</f>
        <v>64</v>
      </c>
      <c r="H3766" s="1" t="str">
        <f t="shared" si="705"/>
        <v>Cooling</v>
      </c>
      <c r="I3766" s="1">
        <f ca="1">OFFSET(IF($H3766="Cooling",Customer!$C$25,Customer!$C$52),E3766,D3766)</f>
        <v>72</v>
      </c>
      <c r="J3766" s="1">
        <f ca="1">OFFSET(IF($H3766="Cooling",Customer!$L$25,Customer!$L$52),$E3766,$D3766)</f>
        <v>77</v>
      </c>
      <c r="K3766" s="16">
        <f t="shared" ca="1" si="699"/>
        <v>0</v>
      </c>
      <c r="L3766" s="16">
        <f t="shared" ca="1" si="700"/>
        <v>0</v>
      </c>
      <c r="M3766" s="17">
        <f t="shared" si="706"/>
        <v>0</v>
      </c>
      <c r="N3766" s="17">
        <f t="shared" si="707"/>
        <v>0</v>
      </c>
      <c r="O3766" s="4"/>
      <c r="P3766" s="4">
        <v>73</v>
      </c>
      <c r="Q3766" s="4">
        <v>70</v>
      </c>
      <c r="R3766" s="4">
        <v>72</v>
      </c>
      <c r="S3766" s="4">
        <v>66</v>
      </c>
      <c r="T3766" s="4">
        <v>80</v>
      </c>
      <c r="U3766" s="4">
        <v>81</v>
      </c>
      <c r="V3766" s="13">
        <v>64</v>
      </c>
      <c r="W3766" s="4">
        <v>64</v>
      </c>
      <c r="X3766" s="4">
        <v>74</v>
      </c>
      <c r="Y3766">
        <f t="shared" ca="1" si="708"/>
        <v>0</v>
      </c>
      <c r="Z3766">
        <f t="shared" ca="1" si="709"/>
        <v>0</v>
      </c>
    </row>
    <row r="3767" spans="2:26" x14ac:dyDescent="0.25">
      <c r="B3767" s="11">
        <f t="shared" si="710"/>
        <v>44718.458333324226</v>
      </c>
      <c r="C3767" s="1">
        <f t="shared" si="701"/>
        <v>6</v>
      </c>
      <c r="D3767" s="1">
        <f t="shared" si="702"/>
        <v>1</v>
      </c>
      <c r="E3767" s="12">
        <f t="shared" si="703"/>
        <v>12</v>
      </c>
      <c r="F3767" s="124" t="str">
        <f t="shared" si="704"/>
        <v>0</v>
      </c>
      <c r="G3767" s="1">
        <f ca="1">(OFFSET(O3767,0,MATCH(Customer!$J$6,'CDH &amp; HDH'!$P$11:$X$11,0)))</f>
        <v>65</v>
      </c>
      <c r="H3767" s="1" t="str">
        <f t="shared" si="705"/>
        <v>Cooling</v>
      </c>
      <c r="I3767" s="1">
        <f ca="1">OFFSET(IF($H3767="Cooling",Customer!$C$25,Customer!$C$52),E3767,D3767)</f>
        <v>72</v>
      </c>
      <c r="J3767" s="1">
        <f ca="1">OFFSET(IF($H3767="Cooling",Customer!$L$25,Customer!$L$52),$E3767,$D3767)</f>
        <v>77</v>
      </c>
      <c r="K3767" s="16">
        <f t="shared" ca="1" si="699"/>
        <v>0</v>
      </c>
      <c r="L3767" s="16">
        <f t="shared" ca="1" si="700"/>
        <v>0</v>
      </c>
      <c r="M3767" s="17">
        <f t="shared" si="706"/>
        <v>0</v>
      </c>
      <c r="N3767" s="17">
        <f t="shared" si="707"/>
        <v>0</v>
      </c>
      <c r="O3767" s="4"/>
      <c r="P3767" s="4">
        <v>75</v>
      </c>
      <c r="Q3767" s="4">
        <v>66</v>
      </c>
      <c r="R3767" s="4">
        <v>72</v>
      </c>
      <c r="S3767" s="4">
        <v>68</v>
      </c>
      <c r="T3767" s="4">
        <v>80</v>
      </c>
      <c r="U3767" s="4">
        <v>82</v>
      </c>
      <c r="V3767" s="13">
        <v>65</v>
      </c>
      <c r="W3767" s="4">
        <v>67</v>
      </c>
      <c r="X3767" s="4">
        <v>78</v>
      </c>
      <c r="Y3767">
        <f t="shared" ca="1" si="708"/>
        <v>0</v>
      </c>
      <c r="Z3767">
        <f t="shared" ca="1" si="709"/>
        <v>0</v>
      </c>
    </row>
    <row r="3768" spans="2:26" x14ac:dyDescent="0.25">
      <c r="B3768" s="11">
        <f t="shared" si="710"/>
        <v>44718.499999990891</v>
      </c>
      <c r="C3768" s="1">
        <f t="shared" si="701"/>
        <v>6</v>
      </c>
      <c r="D3768" s="1">
        <f t="shared" si="702"/>
        <v>1</v>
      </c>
      <c r="E3768" s="12">
        <f t="shared" si="703"/>
        <v>13</v>
      </c>
      <c r="F3768" s="124" t="str">
        <f t="shared" si="704"/>
        <v>0</v>
      </c>
      <c r="G3768" s="1">
        <f ca="1">(OFFSET(O3768,0,MATCH(Customer!$J$6,'CDH &amp; HDH'!$P$11:$X$11,0)))</f>
        <v>65</v>
      </c>
      <c r="H3768" s="1" t="str">
        <f t="shared" si="705"/>
        <v>Cooling</v>
      </c>
      <c r="I3768" s="1">
        <f ca="1">OFFSET(IF($H3768="Cooling",Customer!$C$25,Customer!$C$52),E3768,D3768)</f>
        <v>72</v>
      </c>
      <c r="J3768" s="1">
        <f ca="1">OFFSET(IF($H3768="Cooling",Customer!$L$25,Customer!$L$52),$E3768,$D3768)</f>
        <v>77</v>
      </c>
      <c r="K3768" s="16">
        <f t="shared" ca="1" si="699"/>
        <v>0</v>
      </c>
      <c r="L3768" s="16">
        <f t="shared" ca="1" si="700"/>
        <v>0</v>
      </c>
      <c r="M3768" s="17">
        <f t="shared" si="706"/>
        <v>0</v>
      </c>
      <c r="N3768" s="17">
        <f t="shared" si="707"/>
        <v>0</v>
      </c>
      <c r="O3768" s="4"/>
      <c r="P3768" s="4">
        <v>74</v>
      </c>
      <c r="Q3768" s="4">
        <v>66</v>
      </c>
      <c r="R3768" s="4">
        <v>73</v>
      </c>
      <c r="S3768" s="4">
        <v>71</v>
      </c>
      <c r="T3768" s="4">
        <v>81</v>
      </c>
      <c r="U3768" s="4">
        <v>82</v>
      </c>
      <c r="V3768" s="13">
        <v>65</v>
      </c>
      <c r="W3768" s="4">
        <v>67</v>
      </c>
      <c r="X3768" s="4">
        <v>81</v>
      </c>
      <c r="Y3768">
        <f t="shared" ca="1" si="708"/>
        <v>0</v>
      </c>
      <c r="Z3768">
        <f t="shared" ca="1" si="709"/>
        <v>0</v>
      </c>
    </row>
    <row r="3769" spans="2:26" x14ac:dyDescent="0.25">
      <c r="B3769" s="11">
        <f t="shared" si="710"/>
        <v>44718.541666657555</v>
      </c>
      <c r="C3769" s="1">
        <f t="shared" si="701"/>
        <v>6</v>
      </c>
      <c r="D3769" s="1">
        <f t="shared" si="702"/>
        <v>1</v>
      </c>
      <c r="E3769" s="12">
        <f t="shared" si="703"/>
        <v>14</v>
      </c>
      <c r="F3769" s="124" t="str">
        <f t="shared" si="704"/>
        <v>0</v>
      </c>
      <c r="G3769" s="1">
        <f ca="1">(OFFSET(O3769,0,MATCH(Customer!$J$6,'CDH &amp; HDH'!$P$11:$X$11,0)))</f>
        <v>64</v>
      </c>
      <c r="H3769" s="1" t="str">
        <f t="shared" si="705"/>
        <v>Cooling</v>
      </c>
      <c r="I3769" s="1">
        <f ca="1">OFFSET(IF($H3769="Cooling",Customer!$C$25,Customer!$C$52),E3769,D3769)</f>
        <v>72</v>
      </c>
      <c r="J3769" s="1">
        <f ca="1">OFFSET(IF($H3769="Cooling",Customer!$L$25,Customer!$L$52),$E3769,$D3769)</f>
        <v>77</v>
      </c>
      <c r="K3769" s="16">
        <f t="shared" ca="1" si="699"/>
        <v>0</v>
      </c>
      <c r="L3769" s="16">
        <f t="shared" ca="1" si="700"/>
        <v>0</v>
      </c>
      <c r="M3769" s="17">
        <f t="shared" si="706"/>
        <v>0</v>
      </c>
      <c r="N3769" s="17">
        <f t="shared" si="707"/>
        <v>0</v>
      </c>
      <c r="O3769" s="4"/>
      <c r="P3769" s="4">
        <v>75</v>
      </c>
      <c r="Q3769" s="4">
        <v>71</v>
      </c>
      <c r="R3769" s="4">
        <v>72</v>
      </c>
      <c r="S3769" s="4">
        <v>71</v>
      </c>
      <c r="T3769" s="4">
        <v>81</v>
      </c>
      <c r="U3769" s="4">
        <v>83</v>
      </c>
      <c r="V3769" s="13">
        <v>64</v>
      </c>
      <c r="W3769" s="4">
        <v>67</v>
      </c>
      <c r="X3769" s="4">
        <v>83</v>
      </c>
      <c r="Y3769">
        <f t="shared" ca="1" si="708"/>
        <v>0</v>
      </c>
      <c r="Z3769">
        <f t="shared" ca="1" si="709"/>
        <v>0</v>
      </c>
    </row>
    <row r="3770" spans="2:26" x14ac:dyDescent="0.25">
      <c r="B3770" s="11">
        <f t="shared" si="710"/>
        <v>44718.583333324219</v>
      </c>
      <c r="C3770" s="1">
        <f t="shared" si="701"/>
        <v>6</v>
      </c>
      <c r="D3770" s="1">
        <f t="shared" si="702"/>
        <v>1</v>
      </c>
      <c r="E3770" s="12">
        <f t="shared" si="703"/>
        <v>15</v>
      </c>
      <c r="F3770" s="124" t="str">
        <f t="shared" si="704"/>
        <v>1</v>
      </c>
      <c r="G3770" s="1">
        <f ca="1">(OFFSET(O3770,0,MATCH(Customer!$J$6,'CDH &amp; HDH'!$P$11:$X$11,0)))</f>
        <v>65</v>
      </c>
      <c r="H3770" s="1" t="str">
        <f t="shared" si="705"/>
        <v>Cooling</v>
      </c>
      <c r="I3770" s="1">
        <f ca="1">OFFSET(IF($H3770="Cooling",Customer!$C$25,Customer!$C$52),E3770,D3770)</f>
        <v>72</v>
      </c>
      <c r="J3770" s="1">
        <f ca="1">OFFSET(IF($H3770="Cooling",Customer!$L$25,Customer!$L$52),$E3770,$D3770)</f>
        <v>77</v>
      </c>
      <c r="K3770" s="16">
        <f t="shared" ca="1" si="699"/>
        <v>0</v>
      </c>
      <c r="L3770" s="16">
        <f t="shared" ca="1" si="700"/>
        <v>0</v>
      </c>
      <c r="M3770" s="17">
        <f t="shared" si="706"/>
        <v>0</v>
      </c>
      <c r="N3770" s="17">
        <f t="shared" si="707"/>
        <v>0</v>
      </c>
      <c r="O3770" s="4"/>
      <c r="P3770" s="4">
        <v>72</v>
      </c>
      <c r="Q3770" s="4">
        <v>73</v>
      </c>
      <c r="R3770" s="4">
        <v>72</v>
      </c>
      <c r="S3770" s="4">
        <v>70</v>
      </c>
      <c r="T3770" s="4">
        <v>81</v>
      </c>
      <c r="U3770" s="4">
        <v>82</v>
      </c>
      <c r="V3770" s="13">
        <v>65</v>
      </c>
      <c r="W3770" s="4">
        <v>68</v>
      </c>
      <c r="X3770" s="4">
        <v>85</v>
      </c>
      <c r="Y3770">
        <f t="shared" ca="1" si="708"/>
        <v>0</v>
      </c>
      <c r="Z3770">
        <f t="shared" ca="1" si="709"/>
        <v>0</v>
      </c>
    </row>
    <row r="3771" spans="2:26" x14ac:dyDescent="0.25">
      <c r="B3771" s="11">
        <f t="shared" si="710"/>
        <v>44718.624999990883</v>
      </c>
      <c r="C3771" s="1">
        <f t="shared" si="701"/>
        <v>6</v>
      </c>
      <c r="D3771" s="1">
        <f t="shared" si="702"/>
        <v>1</v>
      </c>
      <c r="E3771" s="12">
        <f t="shared" si="703"/>
        <v>16</v>
      </c>
      <c r="F3771" s="124" t="str">
        <f t="shared" si="704"/>
        <v>1</v>
      </c>
      <c r="G3771" s="1">
        <f ca="1">(OFFSET(O3771,0,MATCH(Customer!$J$6,'CDH &amp; HDH'!$P$11:$X$11,0)))</f>
        <v>64</v>
      </c>
      <c r="H3771" s="1" t="str">
        <f t="shared" si="705"/>
        <v>Cooling</v>
      </c>
      <c r="I3771" s="1">
        <f ca="1">OFFSET(IF($H3771="Cooling",Customer!$C$25,Customer!$C$52),E3771,D3771)</f>
        <v>72</v>
      </c>
      <c r="J3771" s="1">
        <f ca="1">OFFSET(IF($H3771="Cooling",Customer!$L$25,Customer!$L$52),$E3771,$D3771)</f>
        <v>77</v>
      </c>
      <c r="K3771" s="16">
        <f t="shared" ca="1" si="699"/>
        <v>0</v>
      </c>
      <c r="L3771" s="16">
        <f t="shared" ca="1" si="700"/>
        <v>0</v>
      </c>
      <c r="M3771" s="17">
        <f t="shared" si="706"/>
        <v>0</v>
      </c>
      <c r="N3771" s="17">
        <f t="shared" si="707"/>
        <v>0</v>
      </c>
      <c r="O3771" s="4"/>
      <c r="P3771" s="4">
        <v>70</v>
      </c>
      <c r="Q3771" s="4">
        <v>72</v>
      </c>
      <c r="R3771" s="4">
        <v>71</v>
      </c>
      <c r="S3771" s="4">
        <v>70</v>
      </c>
      <c r="T3771" s="4">
        <v>80</v>
      </c>
      <c r="U3771" s="4">
        <v>81</v>
      </c>
      <c r="V3771" s="13">
        <v>64</v>
      </c>
      <c r="W3771" s="4">
        <v>68</v>
      </c>
      <c r="X3771" s="4">
        <v>85</v>
      </c>
      <c r="Y3771">
        <f t="shared" ca="1" si="708"/>
        <v>0</v>
      </c>
      <c r="Z3771">
        <f t="shared" ca="1" si="709"/>
        <v>0</v>
      </c>
    </row>
    <row r="3772" spans="2:26" x14ac:dyDescent="0.25">
      <c r="B3772" s="11">
        <f t="shared" si="710"/>
        <v>44718.666666657547</v>
      </c>
      <c r="C3772" s="1">
        <f t="shared" si="701"/>
        <v>6</v>
      </c>
      <c r="D3772" s="1">
        <f t="shared" si="702"/>
        <v>1</v>
      </c>
      <c r="E3772" s="12">
        <f t="shared" si="703"/>
        <v>17</v>
      </c>
      <c r="F3772" s="124" t="str">
        <f t="shared" si="704"/>
        <v>1</v>
      </c>
      <c r="G3772" s="1">
        <f ca="1">(OFFSET(O3772,0,MATCH(Customer!$J$6,'CDH &amp; HDH'!$P$11:$X$11,0)))</f>
        <v>64</v>
      </c>
      <c r="H3772" s="1" t="str">
        <f t="shared" si="705"/>
        <v>Cooling</v>
      </c>
      <c r="I3772" s="1">
        <f ca="1">OFFSET(IF($H3772="Cooling",Customer!$C$25,Customer!$C$52),E3772,D3772)</f>
        <v>72</v>
      </c>
      <c r="J3772" s="1">
        <f ca="1">OFFSET(IF($H3772="Cooling",Customer!$L$25,Customer!$L$52),$E3772,$D3772)</f>
        <v>77</v>
      </c>
      <c r="K3772" s="16">
        <f t="shared" ca="1" si="699"/>
        <v>0</v>
      </c>
      <c r="L3772" s="16">
        <f t="shared" ca="1" si="700"/>
        <v>0</v>
      </c>
      <c r="M3772" s="17">
        <f t="shared" si="706"/>
        <v>0</v>
      </c>
      <c r="N3772" s="17">
        <f t="shared" si="707"/>
        <v>0</v>
      </c>
      <c r="O3772" s="4"/>
      <c r="P3772" s="4">
        <v>70</v>
      </c>
      <c r="Q3772" s="4">
        <v>75</v>
      </c>
      <c r="R3772" s="4">
        <v>69</v>
      </c>
      <c r="S3772" s="4">
        <v>69</v>
      </c>
      <c r="T3772" s="4">
        <v>79</v>
      </c>
      <c r="U3772" s="4">
        <v>79</v>
      </c>
      <c r="V3772" s="13">
        <v>64</v>
      </c>
      <c r="W3772" s="4">
        <v>67</v>
      </c>
      <c r="X3772" s="4">
        <v>85</v>
      </c>
      <c r="Y3772">
        <f t="shared" ca="1" si="708"/>
        <v>0</v>
      </c>
      <c r="Z3772">
        <f t="shared" ca="1" si="709"/>
        <v>0</v>
      </c>
    </row>
    <row r="3773" spans="2:26" x14ac:dyDescent="0.25">
      <c r="B3773" s="11">
        <f t="shared" si="710"/>
        <v>44718.708333324212</v>
      </c>
      <c r="C3773" s="1">
        <f t="shared" si="701"/>
        <v>6</v>
      </c>
      <c r="D3773" s="1">
        <f t="shared" si="702"/>
        <v>1</v>
      </c>
      <c r="E3773" s="12">
        <f t="shared" si="703"/>
        <v>18</v>
      </c>
      <c r="F3773" s="124" t="str">
        <f t="shared" si="704"/>
        <v>1</v>
      </c>
      <c r="G3773" s="1">
        <f ca="1">(OFFSET(O3773,0,MATCH(Customer!$J$6,'CDH &amp; HDH'!$P$11:$X$11,0)))</f>
        <v>63</v>
      </c>
      <c r="H3773" s="1" t="str">
        <f t="shared" si="705"/>
        <v>Cooling</v>
      </c>
      <c r="I3773" s="1">
        <f ca="1">OFFSET(IF($H3773="Cooling",Customer!$C$25,Customer!$C$52),E3773,D3773)</f>
        <v>72</v>
      </c>
      <c r="J3773" s="1">
        <f ca="1">OFFSET(IF($H3773="Cooling",Customer!$L$25,Customer!$L$52),$E3773,$D3773)</f>
        <v>77</v>
      </c>
      <c r="K3773" s="16">
        <f t="shared" ca="1" si="699"/>
        <v>0</v>
      </c>
      <c r="L3773" s="16">
        <f t="shared" ca="1" si="700"/>
        <v>0</v>
      </c>
      <c r="M3773" s="17">
        <f t="shared" si="706"/>
        <v>0</v>
      </c>
      <c r="N3773" s="17">
        <f t="shared" si="707"/>
        <v>0</v>
      </c>
      <c r="O3773" s="4"/>
      <c r="P3773" s="4">
        <v>68</v>
      </c>
      <c r="Q3773" s="4">
        <v>72</v>
      </c>
      <c r="R3773" s="4">
        <v>68</v>
      </c>
      <c r="S3773" s="4">
        <v>67</v>
      </c>
      <c r="T3773" s="4">
        <v>78</v>
      </c>
      <c r="U3773" s="4">
        <v>78</v>
      </c>
      <c r="V3773" s="13">
        <v>63</v>
      </c>
      <c r="W3773" s="4">
        <v>66</v>
      </c>
      <c r="X3773" s="4">
        <v>83</v>
      </c>
      <c r="Y3773">
        <f t="shared" ca="1" si="708"/>
        <v>0</v>
      </c>
      <c r="Z3773">
        <f t="shared" ca="1" si="709"/>
        <v>0</v>
      </c>
    </row>
    <row r="3774" spans="2:26" x14ac:dyDescent="0.25">
      <c r="B3774" s="11">
        <f t="shared" si="710"/>
        <v>44718.749999990876</v>
      </c>
      <c r="C3774" s="1">
        <f t="shared" si="701"/>
        <v>6</v>
      </c>
      <c r="D3774" s="1">
        <f t="shared" si="702"/>
        <v>1</v>
      </c>
      <c r="E3774" s="12">
        <f t="shared" si="703"/>
        <v>19</v>
      </c>
      <c r="F3774" s="124" t="str">
        <f t="shared" si="704"/>
        <v>0</v>
      </c>
      <c r="G3774" s="1">
        <f ca="1">(OFFSET(O3774,0,MATCH(Customer!$J$6,'CDH &amp; HDH'!$P$11:$X$11,0)))</f>
        <v>63</v>
      </c>
      <c r="H3774" s="1" t="str">
        <f t="shared" si="705"/>
        <v>Cooling</v>
      </c>
      <c r="I3774" s="1">
        <f ca="1">OFFSET(IF($H3774="Cooling",Customer!$C$25,Customer!$C$52),E3774,D3774)</f>
        <v>78</v>
      </c>
      <c r="J3774" s="1">
        <f ca="1">OFFSET(IF($H3774="Cooling",Customer!$L$25,Customer!$L$52),$E3774,$D3774)</f>
        <v>80</v>
      </c>
      <c r="K3774" s="16">
        <f t="shared" ca="1" si="699"/>
        <v>0</v>
      </c>
      <c r="L3774" s="16">
        <f t="shared" ca="1" si="700"/>
        <v>0</v>
      </c>
      <c r="M3774" s="17">
        <f t="shared" si="706"/>
        <v>0</v>
      </c>
      <c r="N3774" s="17">
        <f t="shared" si="707"/>
        <v>0</v>
      </c>
      <c r="O3774" s="4"/>
      <c r="P3774" s="4">
        <v>66</v>
      </c>
      <c r="Q3774" s="4">
        <v>71</v>
      </c>
      <c r="R3774" s="4">
        <v>66</v>
      </c>
      <c r="S3774" s="4">
        <v>66</v>
      </c>
      <c r="T3774" s="4">
        <v>76</v>
      </c>
      <c r="U3774" s="4">
        <v>77</v>
      </c>
      <c r="V3774" s="13">
        <v>63</v>
      </c>
      <c r="W3774" s="4">
        <v>65</v>
      </c>
      <c r="X3774" s="4">
        <v>82</v>
      </c>
      <c r="Y3774">
        <f t="shared" ca="1" si="708"/>
        <v>0</v>
      </c>
      <c r="Z3774">
        <f t="shared" ca="1" si="709"/>
        <v>0</v>
      </c>
    </row>
    <row r="3775" spans="2:26" x14ac:dyDescent="0.25">
      <c r="B3775" s="11">
        <f t="shared" si="710"/>
        <v>44718.79166665754</v>
      </c>
      <c r="C3775" s="1">
        <f t="shared" si="701"/>
        <v>6</v>
      </c>
      <c r="D3775" s="1">
        <f t="shared" si="702"/>
        <v>1</v>
      </c>
      <c r="E3775" s="12">
        <f t="shared" si="703"/>
        <v>20</v>
      </c>
      <c r="F3775" s="124" t="str">
        <f t="shared" si="704"/>
        <v>0</v>
      </c>
      <c r="G3775" s="1">
        <f ca="1">(OFFSET(O3775,0,MATCH(Customer!$J$6,'CDH &amp; HDH'!$P$11:$X$11,0)))</f>
        <v>63</v>
      </c>
      <c r="H3775" s="1" t="str">
        <f t="shared" si="705"/>
        <v>Cooling</v>
      </c>
      <c r="I3775" s="1">
        <f ca="1">OFFSET(IF($H3775="Cooling",Customer!$C$25,Customer!$C$52),E3775,D3775)</f>
        <v>78</v>
      </c>
      <c r="J3775" s="1">
        <f ca="1">OFFSET(IF($H3775="Cooling",Customer!$L$25,Customer!$L$52),$E3775,$D3775)</f>
        <v>80</v>
      </c>
      <c r="K3775" s="16">
        <f t="shared" ca="1" si="699"/>
        <v>0</v>
      </c>
      <c r="L3775" s="16">
        <f t="shared" ca="1" si="700"/>
        <v>0</v>
      </c>
      <c r="M3775" s="17">
        <f t="shared" si="706"/>
        <v>0</v>
      </c>
      <c r="N3775" s="17">
        <f t="shared" si="707"/>
        <v>0</v>
      </c>
      <c r="O3775" s="4"/>
      <c r="P3775" s="4">
        <v>64</v>
      </c>
      <c r="Q3775" s="4">
        <v>69</v>
      </c>
      <c r="R3775" s="4">
        <v>62</v>
      </c>
      <c r="S3775" s="4">
        <v>65</v>
      </c>
      <c r="T3775" s="4">
        <v>74</v>
      </c>
      <c r="U3775" s="4">
        <v>76</v>
      </c>
      <c r="V3775" s="13">
        <v>63</v>
      </c>
      <c r="W3775" s="4">
        <v>59</v>
      </c>
      <c r="X3775" s="4">
        <v>81</v>
      </c>
      <c r="Y3775">
        <f t="shared" ca="1" si="708"/>
        <v>0</v>
      </c>
      <c r="Z3775">
        <f t="shared" ca="1" si="709"/>
        <v>0</v>
      </c>
    </row>
    <row r="3776" spans="2:26" x14ac:dyDescent="0.25">
      <c r="B3776" s="11">
        <f t="shared" si="710"/>
        <v>44718.833333324204</v>
      </c>
      <c r="C3776" s="1">
        <f t="shared" si="701"/>
        <v>6</v>
      </c>
      <c r="D3776" s="1">
        <f t="shared" si="702"/>
        <v>1</v>
      </c>
      <c r="E3776" s="12">
        <f t="shared" si="703"/>
        <v>21</v>
      </c>
      <c r="F3776" s="124" t="str">
        <f t="shared" si="704"/>
        <v>0</v>
      </c>
      <c r="G3776" s="1">
        <f ca="1">(OFFSET(O3776,0,MATCH(Customer!$J$6,'CDH &amp; HDH'!$P$11:$X$11,0)))</f>
        <v>63</v>
      </c>
      <c r="H3776" s="1" t="str">
        <f t="shared" si="705"/>
        <v>Cooling</v>
      </c>
      <c r="I3776" s="1">
        <f ca="1">OFFSET(IF($H3776="Cooling",Customer!$C$25,Customer!$C$52),E3776,D3776)</f>
        <v>78</v>
      </c>
      <c r="J3776" s="1">
        <f ca="1">OFFSET(IF($H3776="Cooling",Customer!$L$25,Customer!$L$52),$E3776,$D3776)</f>
        <v>80</v>
      </c>
      <c r="K3776" s="16">
        <f t="shared" ca="1" si="699"/>
        <v>0</v>
      </c>
      <c r="L3776" s="16">
        <f t="shared" ca="1" si="700"/>
        <v>0</v>
      </c>
      <c r="M3776" s="17">
        <f t="shared" si="706"/>
        <v>0</v>
      </c>
      <c r="N3776" s="17">
        <f t="shared" si="707"/>
        <v>0</v>
      </c>
      <c r="O3776" s="4"/>
      <c r="P3776" s="4">
        <v>64</v>
      </c>
      <c r="Q3776" s="4">
        <v>68</v>
      </c>
      <c r="R3776" s="4">
        <v>59</v>
      </c>
      <c r="S3776" s="4">
        <v>63</v>
      </c>
      <c r="T3776" s="4">
        <v>73</v>
      </c>
      <c r="U3776" s="4">
        <v>75</v>
      </c>
      <c r="V3776" s="13">
        <v>63</v>
      </c>
      <c r="W3776" s="4">
        <v>57</v>
      </c>
      <c r="X3776" s="4">
        <v>78</v>
      </c>
      <c r="Y3776">
        <f t="shared" ca="1" si="708"/>
        <v>0</v>
      </c>
      <c r="Z3776">
        <f t="shared" ca="1" si="709"/>
        <v>0</v>
      </c>
    </row>
    <row r="3777" spans="2:26" x14ac:dyDescent="0.25">
      <c r="B3777" s="11">
        <f t="shared" si="710"/>
        <v>44718.874999990869</v>
      </c>
      <c r="C3777" s="1">
        <f t="shared" si="701"/>
        <v>6</v>
      </c>
      <c r="D3777" s="1">
        <f t="shared" si="702"/>
        <v>1</v>
      </c>
      <c r="E3777" s="12">
        <f t="shared" si="703"/>
        <v>22</v>
      </c>
      <c r="F3777" s="124" t="str">
        <f t="shared" si="704"/>
        <v>0</v>
      </c>
      <c r="G3777" s="1">
        <f ca="1">(OFFSET(O3777,0,MATCH(Customer!$J$6,'CDH &amp; HDH'!$P$11:$X$11,0)))</f>
        <v>62</v>
      </c>
      <c r="H3777" s="1" t="str">
        <f t="shared" si="705"/>
        <v>Cooling</v>
      </c>
      <c r="I3777" s="1">
        <f ca="1">OFFSET(IF($H3777="Cooling",Customer!$C$25,Customer!$C$52),E3777,D3777)</f>
        <v>78</v>
      </c>
      <c r="J3777" s="1">
        <f ca="1">OFFSET(IF($H3777="Cooling",Customer!$L$25,Customer!$L$52),$E3777,$D3777)</f>
        <v>80</v>
      </c>
      <c r="K3777" s="16">
        <f t="shared" ca="1" si="699"/>
        <v>0</v>
      </c>
      <c r="L3777" s="16">
        <f t="shared" ca="1" si="700"/>
        <v>0</v>
      </c>
      <c r="M3777" s="17">
        <f t="shared" si="706"/>
        <v>0</v>
      </c>
      <c r="N3777" s="17">
        <f t="shared" si="707"/>
        <v>0</v>
      </c>
      <c r="O3777" s="4"/>
      <c r="P3777" s="4">
        <v>63</v>
      </c>
      <c r="Q3777" s="4">
        <v>68</v>
      </c>
      <c r="R3777" s="4">
        <v>55</v>
      </c>
      <c r="S3777" s="4">
        <v>62</v>
      </c>
      <c r="T3777" s="4">
        <v>74</v>
      </c>
      <c r="U3777" s="4">
        <v>74</v>
      </c>
      <c r="V3777" s="13">
        <v>62</v>
      </c>
      <c r="W3777" s="4">
        <v>56</v>
      </c>
      <c r="X3777" s="4">
        <v>76</v>
      </c>
      <c r="Y3777">
        <f t="shared" ca="1" si="708"/>
        <v>0</v>
      </c>
      <c r="Z3777">
        <f t="shared" ca="1" si="709"/>
        <v>0</v>
      </c>
    </row>
    <row r="3778" spans="2:26" x14ac:dyDescent="0.25">
      <c r="B3778" s="11">
        <f t="shared" si="710"/>
        <v>44718.916666657533</v>
      </c>
      <c r="C3778" s="1">
        <f t="shared" si="701"/>
        <v>6</v>
      </c>
      <c r="D3778" s="1">
        <f t="shared" si="702"/>
        <v>1</v>
      </c>
      <c r="E3778" s="12">
        <f t="shared" si="703"/>
        <v>23</v>
      </c>
      <c r="F3778" s="124" t="str">
        <f t="shared" si="704"/>
        <v>0</v>
      </c>
      <c r="G3778" s="1">
        <f ca="1">(OFFSET(O3778,0,MATCH(Customer!$J$6,'CDH &amp; HDH'!$P$11:$X$11,0)))</f>
        <v>61</v>
      </c>
      <c r="H3778" s="1" t="str">
        <f t="shared" si="705"/>
        <v>Cooling</v>
      </c>
      <c r="I3778" s="1">
        <f ca="1">OFFSET(IF($H3778="Cooling",Customer!$C$25,Customer!$C$52),E3778,D3778)</f>
        <v>78</v>
      </c>
      <c r="J3778" s="1">
        <f ca="1">OFFSET(IF($H3778="Cooling",Customer!$L$25,Customer!$L$52),$E3778,$D3778)</f>
        <v>80</v>
      </c>
      <c r="K3778" s="16">
        <f t="shared" ca="1" si="699"/>
        <v>0</v>
      </c>
      <c r="L3778" s="16">
        <f t="shared" ca="1" si="700"/>
        <v>0</v>
      </c>
      <c r="M3778" s="17">
        <f t="shared" si="706"/>
        <v>0</v>
      </c>
      <c r="N3778" s="17">
        <f t="shared" si="707"/>
        <v>0</v>
      </c>
      <c r="O3778" s="4"/>
      <c r="P3778" s="4">
        <v>63</v>
      </c>
      <c r="Q3778" s="4">
        <v>66</v>
      </c>
      <c r="R3778" s="4">
        <v>54</v>
      </c>
      <c r="S3778" s="4">
        <v>63</v>
      </c>
      <c r="T3778" s="4">
        <v>71</v>
      </c>
      <c r="U3778" s="4">
        <v>73</v>
      </c>
      <c r="V3778" s="13">
        <v>61</v>
      </c>
      <c r="W3778" s="4">
        <v>55</v>
      </c>
      <c r="X3778" s="4">
        <v>72</v>
      </c>
      <c r="Y3778">
        <f t="shared" ca="1" si="708"/>
        <v>0</v>
      </c>
      <c r="Z3778">
        <f t="shared" ca="1" si="709"/>
        <v>0</v>
      </c>
    </row>
    <row r="3779" spans="2:26" x14ac:dyDescent="0.25">
      <c r="B3779" s="11">
        <f t="shared" si="710"/>
        <v>44718.958333324197</v>
      </c>
      <c r="C3779" s="1">
        <f t="shared" si="701"/>
        <v>6</v>
      </c>
      <c r="D3779" s="1">
        <f t="shared" si="702"/>
        <v>1</v>
      </c>
      <c r="E3779" s="12">
        <f t="shared" si="703"/>
        <v>24</v>
      </c>
      <c r="F3779" s="124" t="str">
        <f t="shared" si="704"/>
        <v>0</v>
      </c>
      <c r="G3779" s="1">
        <f ca="1">(OFFSET(O3779,0,MATCH(Customer!$J$6,'CDH &amp; HDH'!$P$11:$X$11,0)))</f>
        <v>60</v>
      </c>
      <c r="H3779" s="1" t="str">
        <f t="shared" si="705"/>
        <v>Cooling</v>
      </c>
      <c r="I3779" s="1">
        <f ca="1">OFFSET(IF($H3779="Cooling",Customer!$C$25,Customer!$C$52),E3779,D3779)</f>
        <v>78</v>
      </c>
      <c r="J3779" s="1">
        <f ca="1">OFFSET(IF($H3779="Cooling",Customer!$L$25,Customer!$L$52),$E3779,$D3779)</f>
        <v>80</v>
      </c>
      <c r="K3779" s="16">
        <f t="shared" ca="1" si="699"/>
        <v>0</v>
      </c>
      <c r="L3779" s="16">
        <f t="shared" ca="1" si="700"/>
        <v>0</v>
      </c>
      <c r="M3779" s="17">
        <f t="shared" si="706"/>
        <v>0</v>
      </c>
      <c r="N3779" s="17">
        <f t="shared" si="707"/>
        <v>0</v>
      </c>
      <c r="O3779" s="4"/>
      <c r="P3779" s="4">
        <v>62</v>
      </c>
      <c r="Q3779" s="4">
        <v>66</v>
      </c>
      <c r="R3779" s="4">
        <v>54</v>
      </c>
      <c r="S3779" s="4">
        <v>64</v>
      </c>
      <c r="T3779" s="4">
        <v>73</v>
      </c>
      <c r="U3779" s="4">
        <v>72</v>
      </c>
      <c r="V3779" s="13">
        <v>60</v>
      </c>
      <c r="W3779" s="4">
        <v>55</v>
      </c>
      <c r="X3779" s="4">
        <v>69</v>
      </c>
      <c r="Y3779">
        <f t="shared" ca="1" si="708"/>
        <v>0</v>
      </c>
      <c r="Z3779">
        <f t="shared" ca="1" si="709"/>
        <v>0</v>
      </c>
    </row>
    <row r="3780" spans="2:26" x14ac:dyDescent="0.25">
      <c r="B3780" s="11">
        <f t="shared" si="710"/>
        <v>44718.999999990861</v>
      </c>
      <c r="C3780" s="1">
        <f t="shared" si="701"/>
        <v>6</v>
      </c>
      <c r="D3780" s="1">
        <f t="shared" si="702"/>
        <v>2</v>
      </c>
      <c r="E3780" s="12">
        <f t="shared" si="703"/>
        <v>1</v>
      </c>
      <c r="F3780" s="124" t="str">
        <f t="shared" si="704"/>
        <v>0</v>
      </c>
      <c r="G3780" s="1">
        <f ca="1">(OFFSET(O3780,0,MATCH(Customer!$J$6,'CDH &amp; HDH'!$P$11:$X$11,0)))</f>
        <v>60</v>
      </c>
      <c r="H3780" s="1" t="str">
        <f t="shared" si="705"/>
        <v>Cooling</v>
      </c>
      <c r="I3780" s="1">
        <f ca="1">OFFSET(IF($H3780="Cooling",Customer!$C$25,Customer!$C$52),E3780,D3780)</f>
        <v>78</v>
      </c>
      <c r="J3780" s="1">
        <f ca="1">OFFSET(IF($H3780="Cooling",Customer!$L$25,Customer!$L$52),$E3780,$D3780)</f>
        <v>80</v>
      </c>
      <c r="K3780" s="16">
        <f t="shared" ca="1" si="699"/>
        <v>0</v>
      </c>
      <c r="L3780" s="16">
        <f t="shared" ca="1" si="700"/>
        <v>0</v>
      </c>
      <c r="M3780" s="17">
        <f t="shared" si="706"/>
        <v>0</v>
      </c>
      <c r="N3780" s="17">
        <f t="shared" si="707"/>
        <v>0</v>
      </c>
      <c r="O3780" s="4"/>
      <c r="P3780" s="4">
        <v>62</v>
      </c>
      <c r="Q3780" s="4">
        <v>66</v>
      </c>
      <c r="R3780" s="4">
        <v>53</v>
      </c>
      <c r="S3780" s="4">
        <v>65</v>
      </c>
      <c r="T3780" s="4">
        <v>68</v>
      </c>
      <c r="U3780" s="4">
        <v>72</v>
      </c>
      <c r="V3780" s="13">
        <v>60</v>
      </c>
      <c r="W3780" s="4">
        <v>55</v>
      </c>
      <c r="X3780" s="4">
        <v>67</v>
      </c>
      <c r="Y3780">
        <f t="shared" ca="1" si="708"/>
        <v>0</v>
      </c>
      <c r="Z3780">
        <f t="shared" ca="1" si="709"/>
        <v>0</v>
      </c>
    </row>
    <row r="3781" spans="2:26" x14ac:dyDescent="0.25">
      <c r="B3781" s="11">
        <f t="shared" si="710"/>
        <v>44719.041666657526</v>
      </c>
      <c r="C3781" s="1">
        <f t="shared" si="701"/>
        <v>6</v>
      </c>
      <c r="D3781" s="1">
        <f t="shared" si="702"/>
        <v>2</v>
      </c>
      <c r="E3781" s="12">
        <f t="shared" si="703"/>
        <v>2</v>
      </c>
      <c r="F3781" s="124" t="str">
        <f t="shared" si="704"/>
        <v>0</v>
      </c>
      <c r="G3781" s="1">
        <f ca="1">(OFFSET(O3781,0,MATCH(Customer!$J$6,'CDH &amp; HDH'!$P$11:$X$11,0)))</f>
        <v>59</v>
      </c>
      <c r="H3781" s="1" t="str">
        <f t="shared" si="705"/>
        <v>Cooling</v>
      </c>
      <c r="I3781" s="1">
        <f ca="1">OFFSET(IF($H3781="Cooling",Customer!$C$25,Customer!$C$52),E3781,D3781)</f>
        <v>78</v>
      </c>
      <c r="J3781" s="1">
        <f ca="1">OFFSET(IF($H3781="Cooling",Customer!$L$25,Customer!$L$52),$E3781,$D3781)</f>
        <v>80</v>
      </c>
      <c r="K3781" s="16">
        <f t="shared" ca="1" si="699"/>
        <v>0</v>
      </c>
      <c r="L3781" s="16">
        <f t="shared" ca="1" si="700"/>
        <v>0</v>
      </c>
      <c r="M3781" s="17">
        <f t="shared" si="706"/>
        <v>0</v>
      </c>
      <c r="N3781" s="17">
        <f t="shared" si="707"/>
        <v>0</v>
      </c>
      <c r="O3781" s="4"/>
      <c r="P3781" s="4">
        <v>62</v>
      </c>
      <c r="Q3781" s="4">
        <v>65</v>
      </c>
      <c r="R3781" s="4">
        <v>51</v>
      </c>
      <c r="S3781" s="4">
        <v>65</v>
      </c>
      <c r="T3781" s="4">
        <v>65</v>
      </c>
      <c r="U3781" s="4">
        <v>72</v>
      </c>
      <c r="V3781" s="13">
        <v>59</v>
      </c>
      <c r="W3781" s="4">
        <v>55</v>
      </c>
      <c r="X3781" s="4">
        <v>66</v>
      </c>
      <c r="Y3781">
        <f t="shared" ca="1" si="708"/>
        <v>0</v>
      </c>
      <c r="Z3781">
        <f t="shared" ca="1" si="709"/>
        <v>0</v>
      </c>
    </row>
    <row r="3782" spans="2:26" x14ac:dyDescent="0.25">
      <c r="B3782" s="11">
        <f t="shared" si="710"/>
        <v>44719.08333332419</v>
      </c>
      <c r="C3782" s="1">
        <f t="shared" si="701"/>
        <v>6</v>
      </c>
      <c r="D3782" s="1">
        <f t="shared" si="702"/>
        <v>2</v>
      </c>
      <c r="E3782" s="12">
        <f t="shared" si="703"/>
        <v>3</v>
      </c>
      <c r="F3782" s="124" t="str">
        <f t="shared" si="704"/>
        <v>0</v>
      </c>
      <c r="G3782" s="1">
        <f ca="1">(OFFSET(O3782,0,MATCH(Customer!$J$6,'CDH &amp; HDH'!$P$11:$X$11,0)))</f>
        <v>59</v>
      </c>
      <c r="H3782" s="1" t="str">
        <f t="shared" si="705"/>
        <v>Cooling</v>
      </c>
      <c r="I3782" s="1">
        <f ca="1">OFFSET(IF($H3782="Cooling",Customer!$C$25,Customer!$C$52),E3782,D3782)</f>
        <v>78</v>
      </c>
      <c r="J3782" s="1">
        <f ca="1">OFFSET(IF($H3782="Cooling",Customer!$L$25,Customer!$L$52),$E3782,$D3782)</f>
        <v>80</v>
      </c>
      <c r="K3782" s="16">
        <f t="shared" ca="1" si="699"/>
        <v>0</v>
      </c>
      <c r="L3782" s="16">
        <f t="shared" ca="1" si="700"/>
        <v>0</v>
      </c>
      <c r="M3782" s="17">
        <f t="shared" si="706"/>
        <v>0</v>
      </c>
      <c r="N3782" s="17">
        <f t="shared" si="707"/>
        <v>0</v>
      </c>
      <c r="O3782" s="4"/>
      <c r="P3782" s="4">
        <v>63</v>
      </c>
      <c r="Q3782" s="4">
        <v>65</v>
      </c>
      <c r="R3782" s="4">
        <v>49</v>
      </c>
      <c r="S3782" s="4">
        <v>65</v>
      </c>
      <c r="T3782" s="4">
        <v>63</v>
      </c>
      <c r="U3782" s="4">
        <v>69</v>
      </c>
      <c r="V3782" s="13">
        <v>59</v>
      </c>
      <c r="W3782" s="4">
        <v>56</v>
      </c>
      <c r="X3782" s="4">
        <v>65</v>
      </c>
      <c r="Y3782">
        <f t="shared" ca="1" si="708"/>
        <v>0</v>
      </c>
      <c r="Z3782">
        <f t="shared" ca="1" si="709"/>
        <v>0</v>
      </c>
    </row>
    <row r="3783" spans="2:26" x14ac:dyDescent="0.25">
      <c r="B3783" s="11">
        <f t="shared" si="710"/>
        <v>44719.124999990854</v>
      </c>
      <c r="C3783" s="1">
        <f t="shared" si="701"/>
        <v>6</v>
      </c>
      <c r="D3783" s="1">
        <f t="shared" si="702"/>
        <v>2</v>
      </c>
      <c r="E3783" s="12">
        <f t="shared" si="703"/>
        <v>4</v>
      </c>
      <c r="F3783" s="124" t="str">
        <f t="shared" si="704"/>
        <v>0</v>
      </c>
      <c r="G3783" s="1">
        <f ca="1">(OFFSET(O3783,0,MATCH(Customer!$J$6,'CDH &amp; HDH'!$P$11:$X$11,0)))</f>
        <v>59</v>
      </c>
      <c r="H3783" s="1" t="str">
        <f t="shared" si="705"/>
        <v>Cooling</v>
      </c>
      <c r="I3783" s="1">
        <f ca="1">OFFSET(IF($H3783="Cooling",Customer!$C$25,Customer!$C$52),E3783,D3783)</f>
        <v>78</v>
      </c>
      <c r="J3783" s="1">
        <f ca="1">OFFSET(IF($H3783="Cooling",Customer!$L$25,Customer!$L$52),$E3783,$D3783)</f>
        <v>80</v>
      </c>
      <c r="K3783" s="16">
        <f t="shared" ca="1" si="699"/>
        <v>0</v>
      </c>
      <c r="L3783" s="16">
        <f t="shared" ca="1" si="700"/>
        <v>0</v>
      </c>
      <c r="M3783" s="17">
        <f t="shared" si="706"/>
        <v>0</v>
      </c>
      <c r="N3783" s="17">
        <f t="shared" si="707"/>
        <v>0</v>
      </c>
      <c r="O3783" s="4"/>
      <c r="P3783" s="4">
        <v>63</v>
      </c>
      <c r="Q3783" s="4">
        <v>65</v>
      </c>
      <c r="R3783" s="4">
        <v>47</v>
      </c>
      <c r="S3783" s="4">
        <v>65</v>
      </c>
      <c r="T3783" s="4">
        <v>63</v>
      </c>
      <c r="U3783" s="4">
        <v>64</v>
      </c>
      <c r="V3783" s="13">
        <v>59</v>
      </c>
      <c r="W3783" s="4">
        <v>54</v>
      </c>
      <c r="X3783" s="4">
        <v>64</v>
      </c>
      <c r="Y3783">
        <f t="shared" ca="1" si="708"/>
        <v>0</v>
      </c>
      <c r="Z3783">
        <f t="shared" ca="1" si="709"/>
        <v>0</v>
      </c>
    </row>
    <row r="3784" spans="2:26" x14ac:dyDescent="0.25">
      <c r="B3784" s="11">
        <f t="shared" si="710"/>
        <v>44719.166666657518</v>
      </c>
      <c r="C3784" s="1">
        <f t="shared" si="701"/>
        <v>6</v>
      </c>
      <c r="D3784" s="1">
        <f t="shared" si="702"/>
        <v>2</v>
      </c>
      <c r="E3784" s="12">
        <f t="shared" si="703"/>
        <v>5</v>
      </c>
      <c r="F3784" s="124" t="str">
        <f t="shared" si="704"/>
        <v>0</v>
      </c>
      <c r="G3784" s="1">
        <f ca="1">(OFFSET(O3784,0,MATCH(Customer!$J$6,'CDH &amp; HDH'!$P$11:$X$11,0)))</f>
        <v>58</v>
      </c>
      <c r="H3784" s="1" t="str">
        <f t="shared" si="705"/>
        <v>Cooling</v>
      </c>
      <c r="I3784" s="1">
        <f ca="1">OFFSET(IF($H3784="Cooling",Customer!$C$25,Customer!$C$52),E3784,D3784)</f>
        <v>78</v>
      </c>
      <c r="J3784" s="1">
        <f ca="1">OFFSET(IF($H3784="Cooling",Customer!$L$25,Customer!$L$52),$E3784,$D3784)</f>
        <v>80</v>
      </c>
      <c r="K3784" s="16">
        <f t="shared" ca="1" si="699"/>
        <v>0</v>
      </c>
      <c r="L3784" s="16">
        <f t="shared" ca="1" si="700"/>
        <v>0</v>
      </c>
      <c r="M3784" s="17">
        <f t="shared" si="706"/>
        <v>0</v>
      </c>
      <c r="N3784" s="17">
        <f t="shared" si="707"/>
        <v>0</v>
      </c>
      <c r="O3784" s="4"/>
      <c r="P3784" s="4">
        <v>63</v>
      </c>
      <c r="Q3784" s="4">
        <v>63</v>
      </c>
      <c r="R3784" s="4">
        <v>48</v>
      </c>
      <c r="S3784" s="4">
        <v>66</v>
      </c>
      <c r="T3784" s="4">
        <v>62</v>
      </c>
      <c r="U3784" s="4">
        <v>61</v>
      </c>
      <c r="V3784" s="13">
        <v>58</v>
      </c>
      <c r="W3784" s="4">
        <v>54</v>
      </c>
      <c r="X3784" s="4">
        <v>64</v>
      </c>
      <c r="Y3784">
        <f t="shared" ca="1" si="708"/>
        <v>0</v>
      </c>
      <c r="Z3784">
        <f t="shared" ca="1" si="709"/>
        <v>0</v>
      </c>
    </row>
    <row r="3785" spans="2:26" x14ac:dyDescent="0.25">
      <c r="B3785" s="11">
        <f t="shared" si="710"/>
        <v>44719.208333324183</v>
      </c>
      <c r="C3785" s="1">
        <f t="shared" si="701"/>
        <v>6</v>
      </c>
      <c r="D3785" s="1">
        <f t="shared" si="702"/>
        <v>2</v>
      </c>
      <c r="E3785" s="12">
        <f t="shared" si="703"/>
        <v>6</v>
      </c>
      <c r="F3785" s="124" t="str">
        <f t="shared" si="704"/>
        <v>0</v>
      </c>
      <c r="G3785" s="1">
        <f ca="1">(OFFSET(O3785,0,MATCH(Customer!$J$6,'CDH &amp; HDH'!$P$11:$X$11,0)))</f>
        <v>59</v>
      </c>
      <c r="H3785" s="1" t="str">
        <f t="shared" si="705"/>
        <v>Cooling</v>
      </c>
      <c r="I3785" s="1">
        <f ca="1">OFFSET(IF($H3785="Cooling",Customer!$C$25,Customer!$C$52),E3785,D3785)</f>
        <v>78</v>
      </c>
      <c r="J3785" s="1">
        <f ca="1">OFFSET(IF($H3785="Cooling",Customer!$L$25,Customer!$L$52),$E3785,$D3785)</f>
        <v>80</v>
      </c>
      <c r="K3785" s="16">
        <f t="shared" ca="1" si="699"/>
        <v>0</v>
      </c>
      <c r="L3785" s="16">
        <f t="shared" ca="1" si="700"/>
        <v>0</v>
      </c>
      <c r="M3785" s="17">
        <f t="shared" si="706"/>
        <v>0</v>
      </c>
      <c r="N3785" s="17">
        <f t="shared" si="707"/>
        <v>0</v>
      </c>
      <c r="O3785" s="4"/>
      <c r="P3785" s="4">
        <v>63</v>
      </c>
      <c r="Q3785" s="4">
        <v>62</v>
      </c>
      <c r="R3785" s="4">
        <v>50</v>
      </c>
      <c r="S3785" s="4">
        <v>67</v>
      </c>
      <c r="T3785" s="4">
        <v>65</v>
      </c>
      <c r="U3785" s="4">
        <v>67</v>
      </c>
      <c r="V3785" s="13">
        <v>59</v>
      </c>
      <c r="W3785" s="4">
        <v>52</v>
      </c>
      <c r="X3785" s="4">
        <v>66</v>
      </c>
      <c r="Y3785">
        <f t="shared" ca="1" si="708"/>
        <v>0</v>
      </c>
      <c r="Z3785">
        <f t="shared" ca="1" si="709"/>
        <v>0</v>
      </c>
    </row>
    <row r="3786" spans="2:26" x14ac:dyDescent="0.25">
      <c r="B3786" s="11">
        <f t="shared" si="710"/>
        <v>44719.249999990847</v>
      </c>
      <c r="C3786" s="1">
        <f t="shared" si="701"/>
        <v>6</v>
      </c>
      <c r="D3786" s="1">
        <f t="shared" si="702"/>
        <v>2</v>
      </c>
      <c r="E3786" s="12">
        <f t="shared" si="703"/>
        <v>7</v>
      </c>
      <c r="F3786" s="124" t="str">
        <f t="shared" si="704"/>
        <v>0</v>
      </c>
      <c r="G3786" s="1">
        <f ca="1">(OFFSET(O3786,0,MATCH(Customer!$J$6,'CDH &amp; HDH'!$P$11:$X$11,0)))</f>
        <v>61</v>
      </c>
      <c r="H3786" s="1" t="str">
        <f t="shared" si="705"/>
        <v>Cooling</v>
      </c>
      <c r="I3786" s="1">
        <f ca="1">OFFSET(IF($H3786="Cooling",Customer!$C$25,Customer!$C$52),E3786,D3786)</f>
        <v>78</v>
      </c>
      <c r="J3786" s="1">
        <f ca="1">OFFSET(IF($H3786="Cooling",Customer!$L$25,Customer!$L$52),$E3786,$D3786)</f>
        <v>80</v>
      </c>
      <c r="K3786" s="16">
        <f t="shared" ca="1" si="699"/>
        <v>0</v>
      </c>
      <c r="L3786" s="16">
        <f t="shared" ca="1" si="700"/>
        <v>0</v>
      </c>
      <c r="M3786" s="17">
        <f t="shared" si="706"/>
        <v>0</v>
      </c>
      <c r="N3786" s="17">
        <f t="shared" si="707"/>
        <v>0</v>
      </c>
      <c r="O3786" s="4"/>
      <c r="P3786" s="4">
        <v>64</v>
      </c>
      <c r="Q3786" s="4">
        <v>60</v>
      </c>
      <c r="R3786" s="4">
        <v>51</v>
      </c>
      <c r="S3786" s="4">
        <v>68</v>
      </c>
      <c r="T3786" s="4">
        <v>69</v>
      </c>
      <c r="U3786" s="4">
        <v>70</v>
      </c>
      <c r="V3786" s="13">
        <v>61</v>
      </c>
      <c r="W3786" s="4">
        <v>53</v>
      </c>
      <c r="X3786" s="4">
        <v>69</v>
      </c>
      <c r="Y3786">
        <f t="shared" ca="1" si="708"/>
        <v>0</v>
      </c>
      <c r="Z3786">
        <f t="shared" ca="1" si="709"/>
        <v>0</v>
      </c>
    </row>
    <row r="3787" spans="2:26" x14ac:dyDescent="0.25">
      <c r="B3787" s="11">
        <f t="shared" si="710"/>
        <v>44719.291666657511</v>
      </c>
      <c r="C3787" s="1">
        <f t="shared" si="701"/>
        <v>6</v>
      </c>
      <c r="D3787" s="1">
        <f t="shared" si="702"/>
        <v>2</v>
      </c>
      <c r="E3787" s="12">
        <f t="shared" si="703"/>
        <v>8</v>
      </c>
      <c r="F3787" s="124" t="str">
        <f t="shared" si="704"/>
        <v>0</v>
      </c>
      <c r="G3787" s="1">
        <f ca="1">(OFFSET(O3787,0,MATCH(Customer!$J$6,'CDH &amp; HDH'!$P$11:$X$11,0)))</f>
        <v>61</v>
      </c>
      <c r="H3787" s="1" t="str">
        <f t="shared" si="705"/>
        <v>Cooling</v>
      </c>
      <c r="I3787" s="1">
        <f ca="1">OFFSET(IF($H3787="Cooling",Customer!$C$25,Customer!$C$52),E3787,D3787)</f>
        <v>72</v>
      </c>
      <c r="J3787" s="1">
        <f ca="1">OFFSET(IF($H3787="Cooling",Customer!$L$25,Customer!$L$52),$E3787,$D3787)</f>
        <v>77</v>
      </c>
      <c r="K3787" s="16">
        <f t="shared" ca="1" si="699"/>
        <v>0</v>
      </c>
      <c r="L3787" s="16">
        <f t="shared" ca="1" si="700"/>
        <v>0</v>
      </c>
      <c r="M3787" s="17">
        <f t="shared" si="706"/>
        <v>0</v>
      </c>
      <c r="N3787" s="17">
        <f t="shared" si="707"/>
        <v>0</v>
      </c>
      <c r="O3787" s="4"/>
      <c r="P3787" s="4">
        <v>69</v>
      </c>
      <c r="Q3787" s="4">
        <v>60</v>
      </c>
      <c r="R3787" s="4">
        <v>53</v>
      </c>
      <c r="S3787" s="4">
        <v>70</v>
      </c>
      <c r="T3787" s="4">
        <v>71</v>
      </c>
      <c r="U3787" s="4">
        <v>72</v>
      </c>
      <c r="V3787" s="13">
        <v>61</v>
      </c>
      <c r="W3787" s="4">
        <v>53</v>
      </c>
      <c r="X3787" s="4">
        <v>75</v>
      </c>
      <c r="Y3787">
        <f t="shared" ca="1" si="708"/>
        <v>0</v>
      </c>
      <c r="Z3787">
        <f t="shared" ca="1" si="709"/>
        <v>0</v>
      </c>
    </row>
    <row r="3788" spans="2:26" x14ac:dyDescent="0.25">
      <c r="B3788" s="11">
        <f t="shared" si="710"/>
        <v>44719.333333324175</v>
      </c>
      <c r="C3788" s="1">
        <f t="shared" si="701"/>
        <v>6</v>
      </c>
      <c r="D3788" s="1">
        <f t="shared" si="702"/>
        <v>2</v>
      </c>
      <c r="E3788" s="12">
        <f t="shared" si="703"/>
        <v>9</v>
      </c>
      <c r="F3788" s="124" t="str">
        <f t="shared" si="704"/>
        <v>0</v>
      </c>
      <c r="G3788" s="1">
        <f ca="1">(OFFSET(O3788,0,MATCH(Customer!$J$6,'CDH &amp; HDH'!$P$11:$X$11,0)))</f>
        <v>64</v>
      </c>
      <c r="H3788" s="1" t="str">
        <f t="shared" si="705"/>
        <v>Cooling</v>
      </c>
      <c r="I3788" s="1">
        <f ca="1">OFFSET(IF($H3788="Cooling",Customer!$C$25,Customer!$C$52),E3788,D3788)</f>
        <v>72</v>
      </c>
      <c r="J3788" s="1">
        <f ca="1">OFFSET(IF($H3788="Cooling",Customer!$L$25,Customer!$L$52),$E3788,$D3788)</f>
        <v>77</v>
      </c>
      <c r="K3788" s="16">
        <f t="shared" ref="K3788:K3851" ca="1" si="711">IF($H3788="Heating",0,MAX(0,$G3788-I3788))</f>
        <v>0</v>
      </c>
      <c r="L3788" s="16">
        <f t="shared" ref="L3788:L3851" ca="1" si="712">IF($H3788="Heating",0,MAX(0,$G3788-J3788))</f>
        <v>0</v>
      </c>
      <c r="M3788" s="17">
        <f t="shared" si="706"/>
        <v>0</v>
      </c>
      <c r="N3788" s="17">
        <f t="shared" si="707"/>
        <v>0</v>
      </c>
      <c r="O3788" s="4"/>
      <c r="P3788" s="4">
        <v>73</v>
      </c>
      <c r="Q3788" s="4">
        <v>61</v>
      </c>
      <c r="R3788" s="4">
        <v>55</v>
      </c>
      <c r="S3788" s="4">
        <v>73</v>
      </c>
      <c r="T3788" s="4">
        <v>72</v>
      </c>
      <c r="U3788" s="4">
        <v>74</v>
      </c>
      <c r="V3788" s="13">
        <v>64</v>
      </c>
      <c r="W3788" s="4">
        <v>52</v>
      </c>
      <c r="X3788" s="4">
        <v>79</v>
      </c>
      <c r="Y3788">
        <f t="shared" ca="1" si="708"/>
        <v>0</v>
      </c>
      <c r="Z3788">
        <f t="shared" ca="1" si="709"/>
        <v>0</v>
      </c>
    </row>
    <row r="3789" spans="2:26" x14ac:dyDescent="0.25">
      <c r="B3789" s="11">
        <f t="shared" si="710"/>
        <v>44719.37499999084</v>
      </c>
      <c r="C3789" s="1">
        <f t="shared" ref="C3789:C3852" si="713">MONTH(B3789)</f>
        <v>6</v>
      </c>
      <c r="D3789" s="1">
        <f t="shared" ref="D3789:D3852" si="714">WEEKDAY(B3789,2)</f>
        <v>2</v>
      </c>
      <c r="E3789" s="12">
        <f t="shared" ref="E3789:E3852" si="715">HOUR(B3789)+1</f>
        <v>10</v>
      </c>
      <c r="F3789" s="124" t="str">
        <f t="shared" ref="F3789:F3852" si="716">IF(AND(C3789&gt;5,C3789&lt;9,D3789&lt;6,E3789&gt;14,E3789&lt;19),"1",IF(AND(OR(E3789=8,E3789=9,E3789=19,E3789=20),C3789&lt;3,D3789&lt;6),"1","0"))</f>
        <v>0</v>
      </c>
      <c r="G3789" s="1">
        <f ca="1">(OFFSET(O3789,0,MATCH(Customer!$J$6,'CDH &amp; HDH'!$P$11:$X$11,0)))</f>
        <v>65</v>
      </c>
      <c r="H3789" s="1" t="str">
        <f t="shared" ref="H3789:H3852" si="717">IF(AND(C3789&gt;=5,C3789&lt;=9),"Cooling","Heating")</f>
        <v>Cooling</v>
      </c>
      <c r="I3789" s="1">
        <f ca="1">OFFSET(IF($H3789="Cooling",Customer!$C$25,Customer!$C$52),E3789,D3789)</f>
        <v>72</v>
      </c>
      <c r="J3789" s="1">
        <f ca="1">OFFSET(IF($H3789="Cooling",Customer!$L$25,Customer!$L$52),$E3789,$D3789)</f>
        <v>77</v>
      </c>
      <c r="K3789" s="16">
        <f t="shared" ca="1" si="711"/>
        <v>0</v>
      </c>
      <c r="L3789" s="16">
        <f t="shared" ca="1" si="712"/>
        <v>0</v>
      </c>
      <c r="M3789" s="17">
        <f t="shared" ref="M3789:M3852" si="718">IF($H3789="Cooling",0,MAX(0,I3789-$G3789))</f>
        <v>0</v>
      </c>
      <c r="N3789" s="17">
        <f t="shared" ref="N3789:N3852" si="719">IF($H3789="Cooling",0,MAX(0,J3789-$G3789))</f>
        <v>0</v>
      </c>
      <c r="O3789" s="4"/>
      <c r="P3789" s="4">
        <v>75</v>
      </c>
      <c r="Q3789" s="4">
        <v>60</v>
      </c>
      <c r="R3789" s="4">
        <v>57</v>
      </c>
      <c r="S3789" s="4">
        <v>75</v>
      </c>
      <c r="T3789" s="4">
        <v>74</v>
      </c>
      <c r="U3789" s="4">
        <v>75</v>
      </c>
      <c r="V3789" s="13">
        <v>65</v>
      </c>
      <c r="W3789" s="4">
        <v>54</v>
      </c>
      <c r="X3789" s="4">
        <v>84</v>
      </c>
      <c r="Y3789">
        <f t="shared" ref="Y3789:Y3852" ca="1" si="720">1.08*400*K3789</f>
        <v>0</v>
      </c>
      <c r="Z3789">
        <f t="shared" ref="Z3789:Z3852" ca="1" si="721">1.08*400*L3789</f>
        <v>0</v>
      </c>
    </row>
    <row r="3790" spans="2:26" x14ac:dyDescent="0.25">
      <c r="B3790" s="11">
        <f t="shared" ref="B3790:B3853" si="722">B3789+1/24</f>
        <v>44719.416666657504</v>
      </c>
      <c r="C3790" s="1">
        <f t="shared" si="713"/>
        <v>6</v>
      </c>
      <c r="D3790" s="1">
        <f t="shared" si="714"/>
        <v>2</v>
      </c>
      <c r="E3790" s="12">
        <f t="shared" si="715"/>
        <v>11</v>
      </c>
      <c r="F3790" s="124" t="str">
        <f t="shared" si="716"/>
        <v>0</v>
      </c>
      <c r="G3790" s="1">
        <f ca="1">(OFFSET(O3790,0,MATCH(Customer!$J$6,'CDH &amp; HDH'!$P$11:$X$11,0)))</f>
        <v>66</v>
      </c>
      <c r="H3790" s="1" t="str">
        <f t="shared" si="717"/>
        <v>Cooling</v>
      </c>
      <c r="I3790" s="1">
        <f ca="1">OFFSET(IF($H3790="Cooling",Customer!$C$25,Customer!$C$52),E3790,D3790)</f>
        <v>72</v>
      </c>
      <c r="J3790" s="1">
        <f ca="1">OFFSET(IF($H3790="Cooling",Customer!$L$25,Customer!$L$52),$E3790,$D3790)</f>
        <v>77</v>
      </c>
      <c r="K3790" s="16">
        <f t="shared" ca="1" si="711"/>
        <v>0</v>
      </c>
      <c r="L3790" s="16">
        <f t="shared" ca="1" si="712"/>
        <v>0</v>
      </c>
      <c r="M3790" s="17">
        <f t="shared" si="718"/>
        <v>0</v>
      </c>
      <c r="N3790" s="17">
        <f t="shared" si="719"/>
        <v>0</v>
      </c>
      <c r="O3790" s="4"/>
      <c r="P3790" s="4">
        <v>76</v>
      </c>
      <c r="Q3790" s="4">
        <v>61</v>
      </c>
      <c r="R3790" s="4">
        <v>59</v>
      </c>
      <c r="S3790" s="4">
        <v>77</v>
      </c>
      <c r="T3790" s="4">
        <v>75</v>
      </c>
      <c r="U3790" s="4">
        <v>76</v>
      </c>
      <c r="V3790" s="13">
        <v>66</v>
      </c>
      <c r="W3790" s="4">
        <v>59</v>
      </c>
      <c r="X3790" s="4">
        <v>87</v>
      </c>
      <c r="Y3790">
        <f t="shared" ca="1" si="720"/>
        <v>0</v>
      </c>
      <c r="Z3790">
        <f t="shared" ca="1" si="721"/>
        <v>0</v>
      </c>
    </row>
    <row r="3791" spans="2:26" x14ac:dyDescent="0.25">
      <c r="B3791" s="11">
        <f t="shared" si="722"/>
        <v>44719.458333324168</v>
      </c>
      <c r="C3791" s="1">
        <f t="shared" si="713"/>
        <v>6</v>
      </c>
      <c r="D3791" s="1">
        <f t="shared" si="714"/>
        <v>2</v>
      </c>
      <c r="E3791" s="12">
        <f t="shared" si="715"/>
        <v>12</v>
      </c>
      <c r="F3791" s="124" t="str">
        <f t="shared" si="716"/>
        <v>0</v>
      </c>
      <c r="G3791" s="1">
        <f ca="1">(OFFSET(O3791,0,MATCH(Customer!$J$6,'CDH &amp; HDH'!$P$11:$X$11,0)))</f>
        <v>68</v>
      </c>
      <c r="H3791" s="1" t="str">
        <f t="shared" si="717"/>
        <v>Cooling</v>
      </c>
      <c r="I3791" s="1">
        <f ca="1">OFFSET(IF($H3791="Cooling",Customer!$C$25,Customer!$C$52),E3791,D3791)</f>
        <v>72</v>
      </c>
      <c r="J3791" s="1">
        <f ca="1">OFFSET(IF($H3791="Cooling",Customer!$L$25,Customer!$L$52),$E3791,$D3791)</f>
        <v>77</v>
      </c>
      <c r="K3791" s="16">
        <f t="shared" ca="1" si="711"/>
        <v>0</v>
      </c>
      <c r="L3791" s="16">
        <f t="shared" ca="1" si="712"/>
        <v>0</v>
      </c>
      <c r="M3791" s="17">
        <f t="shared" si="718"/>
        <v>0</v>
      </c>
      <c r="N3791" s="17">
        <f t="shared" si="719"/>
        <v>0</v>
      </c>
      <c r="O3791" s="4"/>
      <c r="P3791" s="4">
        <v>78</v>
      </c>
      <c r="Q3791" s="4">
        <v>63</v>
      </c>
      <c r="R3791" s="4">
        <v>61</v>
      </c>
      <c r="S3791" s="4">
        <v>80</v>
      </c>
      <c r="T3791" s="4">
        <v>77</v>
      </c>
      <c r="U3791" s="4">
        <v>76</v>
      </c>
      <c r="V3791" s="13">
        <v>68</v>
      </c>
      <c r="W3791" s="4">
        <v>64</v>
      </c>
      <c r="X3791" s="4">
        <v>92</v>
      </c>
      <c r="Y3791">
        <f t="shared" ca="1" si="720"/>
        <v>0</v>
      </c>
      <c r="Z3791">
        <f t="shared" ca="1" si="721"/>
        <v>0</v>
      </c>
    </row>
    <row r="3792" spans="2:26" x14ac:dyDescent="0.25">
      <c r="B3792" s="11">
        <f t="shared" si="722"/>
        <v>44719.499999990832</v>
      </c>
      <c r="C3792" s="1">
        <f t="shared" si="713"/>
        <v>6</v>
      </c>
      <c r="D3792" s="1">
        <f t="shared" si="714"/>
        <v>2</v>
      </c>
      <c r="E3792" s="12">
        <f t="shared" si="715"/>
        <v>13</v>
      </c>
      <c r="F3792" s="124" t="str">
        <f t="shared" si="716"/>
        <v>0</v>
      </c>
      <c r="G3792" s="1">
        <f ca="1">(OFFSET(O3792,0,MATCH(Customer!$J$6,'CDH &amp; HDH'!$P$11:$X$11,0)))</f>
        <v>68</v>
      </c>
      <c r="H3792" s="1" t="str">
        <f t="shared" si="717"/>
        <v>Cooling</v>
      </c>
      <c r="I3792" s="1">
        <f ca="1">OFFSET(IF($H3792="Cooling",Customer!$C$25,Customer!$C$52),E3792,D3792)</f>
        <v>72</v>
      </c>
      <c r="J3792" s="1">
        <f ca="1">OFFSET(IF($H3792="Cooling",Customer!$L$25,Customer!$L$52),$E3792,$D3792)</f>
        <v>77</v>
      </c>
      <c r="K3792" s="16">
        <f t="shared" ca="1" si="711"/>
        <v>0</v>
      </c>
      <c r="L3792" s="16">
        <f t="shared" ca="1" si="712"/>
        <v>0</v>
      </c>
      <c r="M3792" s="17">
        <f t="shared" si="718"/>
        <v>0</v>
      </c>
      <c r="N3792" s="17">
        <f t="shared" si="719"/>
        <v>0</v>
      </c>
      <c r="O3792" s="4"/>
      <c r="P3792" s="4">
        <v>80</v>
      </c>
      <c r="Q3792" s="4">
        <v>65</v>
      </c>
      <c r="R3792" s="4">
        <v>63</v>
      </c>
      <c r="S3792" s="4">
        <v>82</v>
      </c>
      <c r="T3792" s="4">
        <v>78</v>
      </c>
      <c r="U3792" s="4">
        <v>77</v>
      </c>
      <c r="V3792" s="13">
        <v>68</v>
      </c>
      <c r="W3792" s="4">
        <v>67</v>
      </c>
      <c r="X3792" s="4">
        <v>92</v>
      </c>
      <c r="Y3792">
        <f t="shared" ca="1" si="720"/>
        <v>0</v>
      </c>
      <c r="Z3792">
        <f t="shared" ca="1" si="721"/>
        <v>0</v>
      </c>
    </row>
    <row r="3793" spans="2:26" x14ac:dyDescent="0.25">
      <c r="B3793" s="11">
        <f t="shared" si="722"/>
        <v>44719.541666657497</v>
      </c>
      <c r="C3793" s="1">
        <f t="shared" si="713"/>
        <v>6</v>
      </c>
      <c r="D3793" s="1">
        <f t="shared" si="714"/>
        <v>2</v>
      </c>
      <c r="E3793" s="12">
        <f t="shared" si="715"/>
        <v>14</v>
      </c>
      <c r="F3793" s="124" t="str">
        <f t="shared" si="716"/>
        <v>0</v>
      </c>
      <c r="G3793" s="1">
        <f ca="1">(OFFSET(O3793,0,MATCH(Customer!$J$6,'CDH &amp; HDH'!$P$11:$X$11,0)))</f>
        <v>68</v>
      </c>
      <c r="H3793" s="1" t="str">
        <f t="shared" si="717"/>
        <v>Cooling</v>
      </c>
      <c r="I3793" s="1">
        <f ca="1">OFFSET(IF($H3793="Cooling",Customer!$C$25,Customer!$C$52),E3793,D3793)</f>
        <v>72</v>
      </c>
      <c r="J3793" s="1">
        <f ca="1">OFFSET(IF($H3793="Cooling",Customer!$L$25,Customer!$L$52),$E3793,$D3793)</f>
        <v>77</v>
      </c>
      <c r="K3793" s="16">
        <f t="shared" ca="1" si="711"/>
        <v>0</v>
      </c>
      <c r="L3793" s="16">
        <f t="shared" ca="1" si="712"/>
        <v>0</v>
      </c>
      <c r="M3793" s="17">
        <f t="shared" si="718"/>
        <v>0</v>
      </c>
      <c r="N3793" s="17">
        <f t="shared" si="719"/>
        <v>0</v>
      </c>
      <c r="O3793" s="4"/>
      <c r="P3793" s="4">
        <v>81</v>
      </c>
      <c r="Q3793" s="4">
        <v>68</v>
      </c>
      <c r="R3793" s="4">
        <v>64</v>
      </c>
      <c r="S3793" s="4">
        <v>82</v>
      </c>
      <c r="T3793" s="4">
        <v>79</v>
      </c>
      <c r="U3793" s="4">
        <v>78</v>
      </c>
      <c r="V3793" s="13">
        <v>68</v>
      </c>
      <c r="W3793" s="4">
        <v>69</v>
      </c>
      <c r="X3793" s="4">
        <v>93</v>
      </c>
      <c r="Y3793">
        <f t="shared" ca="1" si="720"/>
        <v>0</v>
      </c>
      <c r="Z3793">
        <f t="shared" ca="1" si="721"/>
        <v>0</v>
      </c>
    </row>
    <row r="3794" spans="2:26" x14ac:dyDescent="0.25">
      <c r="B3794" s="11">
        <f t="shared" si="722"/>
        <v>44719.583333324161</v>
      </c>
      <c r="C3794" s="1">
        <f t="shared" si="713"/>
        <v>6</v>
      </c>
      <c r="D3794" s="1">
        <f t="shared" si="714"/>
        <v>2</v>
      </c>
      <c r="E3794" s="12">
        <f t="shared" si="715"/>
        <v>15</v>
      </c>
      <c r="F3794" s="124" t="str">
        <f t="shared" si="716"/>
        <v>1</v>
      </c>
      <c r="G3794" s="1">
        <f ca="1">(OFFSET(O3794,0,MATCH(Customer!$J$6,'CDH &amp; HDH'!$P$11:$X$11,0)))</f>
        <v>69</v>
      </c>
      <c r="H3794" s="1" t="str">
        <f t="shared" si="717"/>
        <v>Cooling</v>
      </c>
      <c r="I3794" s="1">
        <f ca="1">OFFSET(IF($H3794="Cooling",Customer!$C$25,Customer!$C$52),E3794,D3794)</f>
        <v>72</v>
      </c>
      <c r="J3794" s="1">
        <f ca="1">OFFSET(IF($H3794="Cooling",Customer!$L$25,Customer!$L$52),$E3794,$D3794)</f>
        <v>77</v>
      </c>
      <c r="K3794" s="16">
        <f t="shared" ca="1" si="711"/>
        <v>0</v>
      </c>
      <c r="L3794" s="16">
        <f t="shared" ca="1" si="712"/>
        <v>0</v>
      </c>
      <c r="M3794" s="17">
        <f t="shared" si="718"/>
        <v>0</v>
      </c>
      <c r="N3794" s="17">
        <f t="shared" si="719"/>
        <v>0</v>
      </c>
      <c r="O3794" s="4"/>
      <c r="P3794" s="4">
        <v>82</v>
      </c>
      <c r="Q3794" s="4">
        <v>70</v>
      </c>
      <c r="R3794" s="4">
        <v>64</v>
      </c>
      <c r="S3794" s="4">
        <v>82</v>
      </c>
      <c r="T3794" s="4">
        <v>80</v>
      </c>
      <c r="U3794" s="4">
        <v>78</v>
      </c>
      <c r="V3794" s="13">
        <v>69</v>
      </c>
      <c r="W3794" s="4">
        <v>71</v>
      </c>
      <c r="X3794" s="4">
        <v>89</v>
      </c>
      <c r="Y3794">
        <f t="shared" ca="1" si="720"/>
        <v>0</v>
      </c>
      <c r="Z3794">
        <f t="shared" ca="1" si="721"/>
        <v>0</v>
      </c>
    </row>
    <row r="3795" spans="2:26" x14ac:dyDescent="0.25">
      <c r="B3795" s="11">
        <f t="shared" si="722"/>
        <v>44719.624999990825</v>
      </c>
      <c r="C3795" s="1">
        <f t="shared" si="713"/>
        <v>6</v>
      </c>
      <c r="D3795" s="1">
        <f t="shared" si="714"/>
        <v>2</v>
      </c>
      <c r="E3795" s="12">
        <f t="shared" si="715"/>
        <v>16</v>
      </c>
      <c r="F3795" s="124" t="str">
        <f t="shared" si="716"/>
        <v>1</v>
      </c>
      <c r="G3795" s="1">
        <f ca="1">(OFFSET(O3795,0,MATCH(Customer!$J$6,'CDH &amp; HDH'!$P$11:$X$11,0)))</f>
        <v>69</v>
      </c>
      <c r="H3795" s="1" t="str">
        <f t="shared" si="717"/>
        <v>Cooling</v>
      </c>
      <c r="I3795" s="1">
        <f ca="1">OFFSET(IF($H3795="Cooling",Customer!$C$25,Customer!$C$52),E3795,D3795)</f>
        <v>72</v>
      </c>
      <c r="J3795" s="1">
        <f ca="1">OFFSET(IF($H3795="Cooling",Customer!$L$25,Customer!$L$52),$E3795,$D3795)</f>
        <v>77</v>
      </c>
      <c r="K3795" s="16">
        <f t="shared" ca="1" si="711"/>
        <v>0</v>
      </c>
      <c r="L3795" s="16">
        <f t="shared" ca="1" si="712"/>
        <v>0</v>
      </c>
      <c r="M3795" s="17">
        <f t="shared" si="718"/>
        <v>0</v>
      </c>
      <c r="N3795" s="17">
        <f t="shared" si="719"/>
        <v>0</v>
      </c>
      <c r="O3795" s="4"/>
      <c r="P3795" s="4">
        <v>83</v>
      </c>
      <c r="Q3795" s="4">
        <v>71</v>
      </c>
      <c r="R3795" s="4">
        <v>65</v>
      </c>
      <c r="S3795" s="4">
        <v>82</v>
      </c>
      <c r="T3795" s="4">
        <v>80</v>
      </c>
      <c r="U3795" s="4">
        <v>80</v>
      </c>
      <c r="V3795" s="13">
        <v>69</v>
      </c>
      <c r="W3795" s="4">
        <v>73</v>
      </c>
      <c r="X3795" s="4">
        <v>88</v>
      </c>
      <c r="Y3795">
        <f t="shared" ca="1" si="720"/>
        <v>0</v>
      </c>
      <c r="Z3795">
        <f t="shared" ca="1" si="721"/>
        <v>0</v>
      </c>
    </row>
    <row r="3796" spans="2:26" x14ac:dyDescent="0.25">
      <c r="B3796" s="11">
        <f t="shared" si="722"/>
        <v>44719.666666657489</v>
      </c>
      <c r="C3796" s="1">
        <f t="shared" si="713"/>
        <v>6</v>
      </c>
      <c r="D3796" s="1">
        <f t="shared" si="714"/>
        <v>2</v>
      </c>
      <c r="E3796" s="12">
        <f t="shared" si="715"/>
        <v>17</v>
      </c>
      <c r="F3796" s="124" t="str">
        <f t="shared" si="716"/>
        <v>1</v>
      </c>
      <c r="G3796" s="1">
        <f ca="1">(OFFSET(O3796,0,MATCH(Customer!$J$6,'CDH &amp; HDH'!$P$11:$X$11,0)))</f>
        <v>68</v>
      </c>
      <c r="H3796" s="1" t="str">
        <f t="shared" si="717"/>
        <v>Cooling</v>
      </c>
      <c r="I3796" s="1">
        <f ca="1">OFFSET(IF($H3796="Cooling",Customer!$C$25,Customer!$C$52),E3796,D3796)</f>
        <v>72</v>
      </c>
      <c r="J3796" s="1">
        <f ca="1">OFFSET(IF($H3796="Cooling",Customer!$L$25,Customer!$L$52),$E3796,$D3796)</f>
        <v>77</v>
      </c>
      <c r="K3796" s="16">
        <f t="shared" ca="1" si="711"/>
        <v>0</v>
      </c>
      <c r="L3796" s="16">
        <f t="shared" ca="1" si="712"/>
        <v>0</v>
      </c>
      <c r="M3796" s="17">
        <f t="shared" si="718"/>
        <v>0</v>
      </c>
      <c r="N3796" s="17">
        <f t="shared" si="719"/>
        <v>0</v>
      </c>
      <c r="O3796" s="4"/>
      <c r="P3796" s="4">
        <v>84</v>
      </c>
      <c r="Q3796" s="4">
        <v>71</v>
      </c>
      <c r="R3796" s="4">
        <v>64</v>
      </c>
      <c r="S3796" s="4">
        <v>80</v>
      </c>
      <c r="T3796" s="4">
        <v>80</v>
      </c>
      <c r="U3796" s="4">
        <v>79</v>
      </c>
      <c r="V3796" s="13">
        <v>68</v>
      </c>
      <c r="W3796" s="4">
        <v>73</v>
      </c>
      <c r="X3796" s="4">
        <v>87</v>
      </c>
      <c r="Y3796">
        <f t="shared" ca="1" si="720"/>
        <v>0</v>
      </c>
      <c r="Z3796">
        <f t="shared" ca="1" si="721"/>
        <v>0</v>
      </c>
    </row>
    <row r="3797" spans="2:26" x14ac:dyDescent="0.25">
      <c r="B3797" s="11">
        <f t="shared" si="722"/>
        <v>44719.708333324154</v>
      </c>
      <c r="C3797" s="1">
        <f t="shared" si="713"/>
        <v>6</v>
      </c>
      <c r="D3797" s="1">
        <f t="shared" si="714"/>
        <v>2</v>
      </c>
      <c r="E3797" s="12">
        <f t="shared" si="715"/>
        <v>18</v>
      </c>
      <c r="F3797" s="124" t="str">
        <f t="shared" si="716"/>
        <v>1</v>
      </c>
      <c r="G3797" s="1">
        <f ca="1">(OFFSET(O3797,0,MATCH(Customer!$J$6,'CDH &amp; HDH'!$P$11:$X$11,0)))</f>
        <v>70</v>
      </c>
      <c r="H3797" s="1" t="str">
        <f t="shared" si="717"/>
        <v>Cooling</v>
      </c>
      <c r="I3797" s="1">
        <f ca="1">OFFSET(IF($H3797="Cooling",Customer!$C$25,Customer!$C$52),E3797,D3797)</f>
        <v>72</v>
      </c>
      <c r="J3797" s="1">
        <f ca="1">OFFSET(IF($H3797="Cooling",Customer!$L$25,Customer!$L$52),$E3797,$D3797)</f>
        <v>77</v>
      </c>
      <c r="K3797" s="16">
        <f t="shared" ca="1" si="711"/>
        <v>0</v>
      </c>
      <c r="L3797" s="16">
        <f t="shared" ca="1" si="712"/>
        <v>0</v>
      </c>
      <c r="M3797" s="17">
        <f t="shared" si="718"/>
        <v>0</v>
      </c>
      <c r="N3797" s="17">
        <f t="shared" si="719"/>
        <v>0</v>
      </c>
      <c r="O3797" s="4"/>
      <c r="P3797" s="4">
        <v>80</v>
      </c>
      <c r="Q3797" s="4">
        <v>71</v>
      </c>
      <c r="R3797" s="4">
        <v>62</v>
      </c>
      <c r="S3797" s="4">
        <v>78</v>
      </c>
      <c r="T3797" s="4">
        <v>79</v>
      </c>
      <c r="U3797" s="4">
        <v>78</v>
      </c>
      <c r="V3797" s="13">
        <v>70</v>
      </c>
      <c r="W3797" s="4">
        <v>73</v>
      </c>
      <c r="X3797" s="4">
        <v>86</v>
      </c>
      <c r="Y3797">
        <f t="shared" ca="1" si="720"/>
        <v>0</v>
      </c>
      <c r="Z3797">
        <f t="shared" ca="1" si="721"/>
        <v>0</v>
      </c>
    </row>
    <row r="3798" spans="2:26" x14ac:dyDescent="0.25">
      <c r="B3798" s="11">
        <f t="shared" si="722"/>
        <v>44719.749999990818</v>
      </c>
      <c r="C3798" s="1">
        <f t="shared" si="713"/>
        <v>6</v>
      </c>
      <c r="D3798" s="1">
        <f t="shared" si="714"/>
        <v>2</v>
      </c>
      <c r="E3798" s="12">
        <f t="shared" si="715"/>
        <v>19</v>
      </c>
      <c r="F3798" s="124" t="str">
        <f t="shared" si="716"/>
        <v>0</v>
      </c>
      <c r="G3798" s="1">
        <f ca="1">(OFFSET(O3798,0,MATCH(Customer!$J$6,'CDH &amp; HDH'!$P$11:$X$11,0)))</f>
        <v>67</v>
      </c>
      <c r="H3798" s="1" t="str">
        <f t="shared" si="717"/>
        <v>Cooling</v>
      </c>
      <c r="I3798" s="1">
        <f ca="1">OFFSET(IF($H3798="Cooling",Customer!$C$25,Customer!$C$52),E3798,D3798)</f>
        <v>78</v>
      </c>
      <c r="J3798" s="1">
        <f ca="1">OFFSET(IF($H3798="Cooling",Customer!$L$25,Customer!$L$52),$E3798,$D3798)</f>
        <v>80</v>
      </c>
      <c r="K3798" s="16">
        <f t="shared" ca="1" si="711"/>
        <v>0</v>
      </c>
      <c r="L3798" s="16">
        <f t="shared" ca="1" si="712"/>
        <v>0</v>
      </c>
      <c r="M3798" s="17">
        <f t="shared" si="718"/>
        <v>0</v>
      </c>
      <c r="N3798" s="17">
        <f t="shared" si="719"/>
        <v>0</v>
      </c>
      <c r="O3798" s="4"/>
      <c r="P3798" s="4">
        <v>78</v>
      </c>
      <c r="Q3798" s="4">
        <v>69</v>
      </c>
      <c r="R3798" s="4">
        <v>61</v>
      </c>
      <c r="S3798" s="4">
        <v>76</v>
      </c>
      <c r="T3798" s="4">
        <v>77</v>
      </c>
      <c r="U3798" s="4">
        <v>76</v>
      </c>
      <c r="V3798" s="13">
        <v>67</v>
      </c>
      <c r="W3798" s="4">
        <v>72</v>
      </c>
      <c r="X3798" s="4">
        <v>82</v>
      </c>
      <c r="Y3798">
        <f t="shared" ca="1" si="720"/>
        <v>0</v>
      </c>
      <c r="Z3798">
        <f t="shared" ca="1" si="721"/>
        <v>0</v>
      </c>
    </row>
    <row r="3799" spans="2:26" x14ac:dyDescent="0.25">
      <c r="B3799" s="11">
        <f t="shared" si="722"/>
        <v>44719.791666657482</v>
      </c>
      <c r="C3799" s="1">
        <f t="shared" si="713"/>
        <v>6</v>
      </c>
      <c r="D3799" s="1">
        <f t="shared" si="714"/>
        <v>2</v>
      </c>
      <c r="E3799" s="12">
        <f t="shared" si="715"/>
        <v>20</v>
      </c>
      <c r="F3799" s="124" t="str">
        <f t="shared" si="716"/>
        <v>0</v>
      </c>
      <c r="G3799" s="1">
        <f ca="1">(OFFSET(O3799,0,MATCH(Customer!$J$6,'CDH &amp; HDH'!$P$11:$X$11,0)))</f>
        <v>65</v>
      </c>
      <c r="H3799" s="1" t="str">
        <f t="shared" si="717"/>
        <v>Cooling</v>
      </c>
      <c r="I3799" s="1">
        <f ca="1">OFFSET(IF($H3799="Cooling",Customer!$C$25,Customer!$C$52),E3799,D3799)</f>
        <v>78</v>
      </c>
      <c r="J3799" s="1">
        <f ca="1">OFFSET(IF($H3799="Cooling",Customer!$L$25,Customer!$L$52),$E3799,$D3799)</f>
        <v>80</v>
      </c>
      <c r="K3799" s="16">
        <f t="shared" ca="1" si="711"/>
        <v>0</v>
      </c>
      <c r="L3799" s="16">
        <f t="shared" ca="1" si="712"/>
        <v>0</v>
      </c>
      <c r="M3799" s="17">
        <f t="shared" si="718"/>
        <v>0</v>
      </c>
      <c r="N3799" s="17">
        <f t="shared" si="719"/>
        <v>0</v>
      </c>
      <c r="O3799" s="4"/>
      <c r="P3799" s="4">
        <v>75</v>
      </c>
      <c r="Q3799" s="4">
        <v>67</v>
      </c>
      <c r="R3799" s="4">
        <v>56</v>
      </c>
      <c r="S3799" s="4">
        <v>75</v>
      </c>
      <c r="T3799" s="4">
        <v>72</v>
      </c>
      <c r="U3799" s="4">
        <v>72</v>
      </c>
      <c r="V3799" s="13">
        <v>65</v>
      </c>
      <c r="W3799" s="4">
        <v>71</v>
      </c>
      <c r="X3799" s="4">
        <v>78</v>
      </c>
      <c r="Y3799">
        <f t="shared" ca="1" si="720"/>
        <v>0</v>
      </c>
      <c r="Z3799">
        <f t="shared" ca="1" si="721"/>
        <v>0</v>
      </c>
    </row>
    <row r="3800" spans="2:26" x14ac:dyDescent="0.25">
      <c r="B3800" s="11">
        <f t="shared" si="722"/>
        <v>44719.833333324146</v>
      </c>
      <c r="C3800" s="1">
        <f t="shared" si="713"/>
        <v>6</v>
      </c>
      <c r="D3800" s="1">
        <f t="shared" si="714"/>
        <v>2</v>
      </c>
      <c r="E3800" s="12">
        <f t="shared" si="715"/>
        <v>21</v>
      </c>
      <c r="F3800" s="124" t="str">
        <f t="shared" si="716"/>
        <v>0</v>
      </c>
      <c r="G3800" s="1">
        <f ca="1">(OFFSET(O3800,0,MATCH(Customer!$J$6,'CDH &amp; HDH'!$P$11:$X$11,0)))</f>
        <v>64</v>
      </c>
      <c r="H3800" s="1" t="str">
        <f t="shared" si="717"/>
        <v>Cooling</v>
      </c>
      <c r="I3800" s="1">
        <f ca="1">OFFSET(IF($H3800="Cooling",Customer!$C$25,Customer!$C$52),E3800,D3800)</f>
        <v>78</v>
      </c>
      <c r="J3800" s="1">
        <f ca="1">OFFSET(IF($H3800="Cooling",Customer!$L$25,Customer!$L$52),$E3800,$D3800)</f>
        <v>80</v>
      </c>
      <c r="K3800" s="16">
        <f t="shared" ca="1" si="711"/>
        <v>0</v>
      </c>
      <c r="L3800" s="16">
        <f t="shared" ca="1" si="712"/>
        <v>0</v>
      </c>
      <c r="M3800" s="17">
        <f t="shared" si="718"/>
        <v>0</v>
      </c>
      <c r="N3800" s="17">
        <f t="shared" si="719"/>
        <v>0</v>
      </c>
      <c r="O3800" s="4"/>
      <c r="P3800" s="4">
        <v>73</v>
      </c>
      <c r="Q3800" s="4">
        <v>67</v>
      </c>
      <c r="R3800" s="4">
        <v>52</v>
      </c>
      <c r="S3800" s="4">
        <v>73</v>
      </c>
      <c r="T3800" s="4">
        <v>69</v>
      </c>
      <c r="U3800" s="4">
        <v>71</v>
      </c>
      <c r="V3800" s="13">
        <v>64</v>
      </c>
      <c r="W3800" s="4">
        <v>71</v>
      </c>
      <c r="X3800" s="4">
        <v>75</v>
      </c>
      <c r="Y3800">
        <f t="shared" ca="1" si="720"/>
        <v>0</v>
      </c>
      <c r="Z3800">
        <f t="shared" ca="1" si="721"/>
        <v>0</v>
      </c>
    </row>
    <row r="3801" spans="2:26" x14ac:dyDescent="0.25">
      <c r="B3801" s="11">
        <f t="shared" si="722"/>
        <v>44719.87499999081</v>
      </c>
      <c r="C3801" s="1">
        <f t="shared" si="713"/>
        <v>6</v>
      </c>
      <c r="D3801" s="1">
        <f t="shared" si="714"/>
        <v>2</v>
      </c>
      <c r="E3801" s="12">
        <f t="shared" si="715"/>
        <v>22</v>
      </c>
      <c r="F3801" s="124" t="str">
        <f t="shared" si="716"/>
        <v>0</v>
      </c>
      <c r="G3801" s="1">
        <f ca="1">(OFFSET(O3801,0,MATCH(Customer!$J$6,'CDH &amp; HDH'!$P$11:$X$11,0)))</f>
        <v>64</v>
      </c>
      <c r="H3801" s="1" t="str">
        <f t="shared" si="717"/>
        <v>Cooling</v>
      </c>
      <c r="I3801" s="1">
        <f ca="1">OFFSET(IF($H3801="Cooling",Customer!$C$25,Customer!$C$52),E3801,D3801)</f>
        <v>78</v>
      </c>
      <c r="J3801" s="1">
        <f ca="1">OFFSET(IF($H3801="Cooling",Customer!$L$25,Customer!$L$52),$E3801,$D3801)</f>
        <v>80</v>
      </c>
      <c r="K3801" s="16">
        <f t="shared" ca="1" si="711"/>
        <v>0</v>
      </c>
      <c r="L3801" s="16">
        <f t="shared" ca="1" si="712"/>
        <v>0</v>
      </c>
      <c r="M3801" s="17">
        <f t="shared" si="718"/>
        <v>0</v>
      </c>
      <c r="N3801" s="17">
        <f t="shared" si="719"/>
        <v>0</v>
      </c>
      <c r="O3801" s="4"/>
      <c r="P3801" s="4">
        <v>72</v>
      </c>
      <c r="Q3801" s="4">
        <v>66</v>
      </c>
      <c r="R3801" s="4">
        <v>47</v>
      </c>
      <c r="S3801" s="4">
        <v>72</v>
      </c>
      <c r="T3801" s="4">
        <v>66</v>
      </c>
      <c r="U3801" s="4">
        <v>68</v>
      </c>
      <c r="V3801" s="13">
        <v>64</v>
      </c>
      <c r="W3801" s="4">
        <v>70</v>
      </c>
      <c r="X3801" s="4">
        <v>73</v>
      </c>
      <c r="Y3801">
        <f t="shared" ca="1" si="720"/>
        <v>0</v>
      </c>
      <c r="Z3801">
        <f t="shared" ca="1" si="721"/>
        <v>0</v>
      </c>
    </row>
    <row r="3802" spans="2:26" x14ac:dyDescent="0.25">
      <c r="B3802" s="11">
        <f t="shared" si="722"/>
        <v>44719.916666657475</v>
      </c>
      <c r="C3802" s="1">
        <f t="shared" si="713"/>
        <v>6</v>
      </c>
      <c r="D3802" s="1">
        <f t="shared" si="714"/>
        <v>2</v>
      </c>
      <c r="E3802" s="12">
        <f t="shared" si="715"/>
        <v>23</v>
      </c>
      <c r="F3802" s="124" t="str">
        <f t="shared" si="716"/>
        <v>0</v>
      </c>
      <c r="G3802" s="1">
        <f ca="1">(OFFSET(O3802,0,MATCH(Customer!$J$6,'CDH &amp; HDH'!$P$11:$X$11,0)))</f>
        <v>61</v>
      </c>
      <c r="H3802" s="1" t="str">
        <f t="shared" si="717"/>
        <v>Cooling</v>
      </c>
      <c r="I3802" s="1">
        <f ca="1">OFFSET(IF($H3802="Cooling",Customer!$C$25,Customer!$C$52),E3802,D3802)</f>
        <v>78</v>
      </c>
      <c r="J3802" s="1">
        <f ca="1">OFFSET(IF($H3802="Cooling",Customer!$L$25,Customer!$L$52),$E3802,$D3802)</f>
        <v>80</v>
      </c>
      <c r="K3802" s="16">
        <f t="shared" ca="1" si="711"/>
        <v>0</v>
      </c>
      <c r="L3802" s="16">
        <f t="shared" ca="1" si="712"/>
        <v>0</v>
      </c>
      <c r="M3802" s="17">
        <f t="shared" si="718"/>
        <v>0</v>
      </c>
      <c r="N3802" s="17">
        <f t="shared" si="719"/>
        <v>0</v>
      </c>
      <c r="O3802" s="4"/>
      <c r="P3802" s="4">
        <v>70</v>
      </c>
      <c r="Q3802" s="4">
        <v>62</v>
      </c>
      <c r="R3802" s="4">
        <v>46</v>
      </c>
      <c r="S3802" s="4">
        <v>72</v>
      </c>
      <c r="T3802" s="4">
        <v>65</v>
      </c>
      <c r="U3802" s="4">
        <v>66</v>
      </c>
      <c r="V3802" s="13">
        <v>61</v>
      </c>
      <c r="W3802" s="4">
        <v>68</v>
      </c>
      <c r="X3802" s="4">
        <v>71</v>
      </c>
      <c r="Y3802">
        <f t="shared" ca="1" si="720"/>
        <v>0</v>
      </c>
      <c r="Z3802">
        <f t="shared" ca="1" si="721"/>
        <v>0</v>
      </c>
    </row>
    <row r="3803" spans="2:26" x14ac:dyDescent="0.25">
      <c r="B3803" s="11">
        <f t="shared" si="722"/>
        <v>44719.958333324139</v>
      </c>
      <c r="C3803" s="1">
        <f t="shared" si="713"/>
        <v>6</v>
      </c>
      <c r="D3803" s="1">
        <f t="shared" si="714"/>
        <v>2</v>
      </c>
      <c r="E3803" s="12">
        <f t="shared" si="715"/>
        <v>24</v>
      </c>
      <c r="F3803" s="124" t="str">
        <f t="shared" si="716"/>
        <v>0</v>
      </c>
      <c r="G3803" s="1">
        <f ca="1">(OFFSET(O3803,0,MATCH(Customer!$J$6,'CDH &amp; HDH'!$P$11:$X$11,0)))</f>
        <v>61</v>
      </c>
      <c r="H3803" s="1" t="str">
        <f t="shared" si="717"/>
        <v>Cooling</v>
      </c>
      <c r="I3803" s="1">
        <f ca="1">OFFSET(IF($H3803="Cooling",Customer!$C$25,Customer!$C$52),E3803,D3803)</f>
        <v>78</v>
      </c>
      <c r="J3803" s="1">
        <f ca="1">OFFSET(IF($H3803="Cooling",Customer!$L$25,Customer!$L$52),$E3803,$D3803)</f>
        <v>80</v>
      </c>
      <c r="K3803" s="16">
        <f t="shared" ca="1" si="711"/>
        <v>0</v>
      </c>
      <c r="L3803" s="16">
        <f t="shared" ca="1" si="712"/>
        <v>0</v>
      </c>
      <c r="M3803" s="17">
        <f t="shared" si="718"/>
        <v>0</v>
      </c>
      <c r="N3803" s="17">
        <f t="shared" si="719"/>
        <v>0</v>
      </c>
      <c r="O3803" s="4"/>
      <c r="P3803" s="4">
        <v>70</v>
      </c>
      <c r="Q3803" s="4">
        <v>61</v>
      </c>
      <c r="R3803" s="4">
        <v>45</v>
      </c>
      <c r="S3803" s="4">
        <v>73</v>
      </c>
      <c r="T3803" s="4">
        <v>65</v>
      </c>
      <c r="U3803" s="4">
        <v>63</v>
      </c>
      <c r="V3803" s="13">
        <v>61</v>
      </c>
      <c r="W3803" s="4">
        <v>66</v>
      </c>
      <c r="X3803" s="4">
        <v>69</v>
      </c>
      <c r="Y3803">
        <f t="shared" ca="1" si="720"/>
        <v>0</v>
      </c>
      <c r="Z3803">
        <f t="shared" ca="1" si="721"/>
        <v>0</v>
      </c>
    </row>
    <row r="3804" spans="2:26" x14ac:dyDescent="0.25">
      <c r="B3804" s="11">
        <f t="shared" si="722"/>
        <v>44719.999999990803</v>
      </c>
      <c r="C3804" s="1">
        <f t="shared" si="713"/>
        <v>6</v>
      </c>
      <c r="D3804" s="1">
        <f t="shared" si="714"/>
        <v>3</v>
      </c>
      <c r="E3804" s="12">
        <f t="shared" si="715"/>
        <v>1</v>
      </c>
      <c r="F3804" s="124" t="str">
        <f t="shared" si="716"/>
        <v>0</v>
      </c>
      <c r="G3804" s="1">
        <f ca="1">(OFFSET(O3804,0,MATCH(Customer!$J$6,'CDH &amp; HDH'!$P$11:$X$11,0)))</f>
        <v>61</v>
      </c>
      <c r="H3804" s="1" t="str">
        <f t="shared" si="717"/>
        <v>Cooling</v>
      </c>
      <c r="I3804" s="1">
        <f ca="1">OFFSET(IF($H3804="Cooling",Customer!$C$25,Customer!$C$52),E3804,D3804)</f>
        <v>78</v>
      </c>
      <c r="J3804" s="1">
        <f ca="1">OFFSET(IF($H3804="Cooling",Customer!$L$25,Customer!$L$52),$E3804,$D3804)</f>
        <v>80</v>
      </c>
      <c r="K3804" s="16">
        <f t="shared" ca="1" si="711"/>
        <v>0</v>
      </c>
      <c r="L3804" s="16">
        <f t="shared" ca="1" si="712"/>
        <v>0</v>
      </c>
      <c r="M3804" s="17">
        <f t="shared" si="718"/>
        <v>0</v>
      </c>
      <c r="N3804" s="17">
        <f t="shared" si="719"/>
        <v>0</v>
      </c>
      <c r="O3804" s="4"/>
      <c r="P3804" s="4">
        <v>70</v>
      </c>
      <c r="Q3804" s="4">
        <v>59</v>
      </c>
      <c r="R3804" s="4">
        <v>44</v>
      </c>
      <c r="S3804" s="4">
        <v>73</v>
      </c>
      <c r="T3804" s="4">
        <v>61</v>
      </c>
      <c r="U3804" s="4">
        <v>60</v>
      </c>
      <c r="V3804" s="13">
        <v>61</v>
      </c>
      <c r="W3804" s="4">
        <v>65</v>
      </c>
      <c r="X3804" s="4">
        <v>68</v>
      </c>
      <c r="Y3804">
        <f t="shared" ca="1" si="720"/>
        <v>0</v>
      </c>
      <c r="Z3804">
        <f t="shared" ca="1" si="721"/>
        <v>0</v>
      </c>
    </row>
    <row r="3805" spans="2:26" x14ac:dyDescent="0.25">
      <c r="B3805" s="11">
        <f t="shared" si="722"/>
        <v>44720.041666657467</v>
      </c>
      <c r="C3805" s="1">
        <f t="shared" si="713"/>
        <v>6</v>
      </c>
      <c r="D3805" s="1">
        <f t="shared" si="714"/>
        <v>3</v>
      </c>
      <c r="E3805" s="12">
        <f t="shared" si="715"/>
        <v>2</v>
      </c>
      <c r="F3805" s="124" t="str">
        <f t="shared" si="716"/>
        <v>0</v>
      </c>
      <c r="G3805" s="1">
        <f ca="1">(OFFSET(O3805,0,MATCH(Customer!$J$6,'CDH &amp; HDH'!$P$11:$X$11,0)))</f>
        <v>60</v>
      </c>
      <c r="H3805" s="1" t="str">
        <f t="shared" si="717"/>
        <v>Cooling</v>
      </c>
      <c r="I3805" s="1">
        <f ca="1">OFFSET(IF($H3805="Cooling",Customer!$C$25,Customer!$C$52),E3805,D3805)</f>
        <v>78</v>
      </c>
      <c r="J3805" s="1">
        <f ca="1">OFFSET(IF($H3805="Cooling",Customer!$L$25,Customer!$L$52),$E3805,$D3805)</f>
        <v>80</v>
      </c>
      <c r="K3805" s="16">
        <f t="shared" ca="1" si="711"/>
        <v>0</v>
      </c>
      <c r="L3805" s="16">
        <f t="shared" ca="1" si="712"/>
        <v>0</v>
      </c>
      <c r="M3805" s="17">
        <f t="shared" si="718"/>
        <v>0</v>
      </c>
      <c r="N3805" s="17">
        <f t="shared" si="719"/>
        <v>0</v>
      </c>
      <c r="O3805" s="4"/>
      <c r="P3805" s="4">
        <v>68</v>
      </c>
      <c r="Q3805" s="4">
        <v>58</v>
      </c>
      <c r="R3805" s="4">
        <v>43</v>
      </c>
      <c r="S3805" s="4">
        <v>71</v>
      </c>
      <c r="T3805" s="4">
        <v>58</v>
      </c>
      <c r="U3805" s="4">
        <v>58</v>
      </c>
      <c r="V3805" s="13">
        <v>60</v>
      </c>
      <c r="W3805" s="4">
        <v>66</v>
      </c>
      <c r="X3805" s="4">
        <v>68</v>
      </c>
      <c r="Y3805">
        <f t="shared" ca="1" si="720"/>
        <v>0</v>
      </c>
      <c r="Z3805">
        <f t="shared" ca="1" si="721"/>
        <v>0</v>
      </c>
    </row>
    <row r="3806" spans="2:26" x14ac:dyDescent="0.25">
      <c r="B3806" s="11">
        <f t="shared" si="722"/>
        <v>44720.083333324132</v>
      </c>
      <c r="C3806" s="1">
        <f t="shared" si="713"/>
        <v>6</v>
      </c>
      <c r="D3806" s="1">
        <f t="shared" si="714"/>
        <v>3</v>
      </c>
      <c r="E3806" s="12">
        <f t="shared" si="715"/>
        <v>3</v>
      </c>
      <c r="F3806" s="124" t="str">
        <f t="shared" si="716"/>
        <v>0</v>
      </c>
      <c r="G3806" s="1">
        <f ca="1">(OFFSET(O3806,0,MATCH(Customer!$J$6,'CDH &amp; HDH'!$P$11:$X$11,0)))</f>
        <v>57</v>
      </c>
      <c r="H3806" s="1" t="str">
        <f t="shared" si="717"/>
        <v>Cooling</v>
      </c>
      <c r="I3806" s="1">
        <f ca="1">OFFSET(IF($H3806="Cooling",Customer!$C$25,Customer!$C$52),E3806,D3806)</f>
        <v>78</v>
      </c>
      <c r="J3806" s="1">
        <f ca="1">OFFSET(IF($H3806="Cooling",Customer!$L$25,Customer!$L$52),$E3806,$D3806)</f>
        <v>80</v>
      </c>
      <c r="K3806" s="16">
        <f t="shared" ca="1" si="711"/>
        <v>0</v>
      </c>
      <c r="L3806" s="16">
        <f t="shared" ca="1" si="712"/>
        <v>0</v>
      </c>
      <c r="M3806" s="17">
        <f t="shared" si="718"/>
        <v>0</v>
      </c>
      <c r="N3806" s="17">
        <f t="shared" si="719"/>
        <v>0</v>
      </c>
      <c r="O3806" s="4"/>
      <c r="P3806" s="4">
        <v>65</v>
      </c>
      <c r="Q3806" s="4">
        <v>58</v>
      </c>
      <c r="R3806" s="4">
        <v>43</v>
      </c>
      <c r="S3806" s="4">
        <v>69</v>
      </c>
      <c r="T3806" s="4">
        <v>55</v>
      </c>
      <c r="U3806" s="4">
        <v>58</v>
      </c>
      <c r="V3806" s="13">
        <v>57</v>
      </c>
      <c r="W3806" s="4">
        <v>68</v>
      </c>
      <c r="X3806" s="4">
        <v>67</v>
      </c>
      <c r="Y3806">
        <f t="shared" ca="1" si="720"/>
        <v>0</v>
      </c>
      <c r="Z3806">
        <f t="shared" ca="1" si="721"/>
        <v>0</v>
      </c>
    </row>
    <row r="3807" spans="2:26" x14ac:dyDescent="0.25">
      <c r="B3807" s="11">
        <f t="shared" si="722"/>
        <v>44720.124999990796</v>
      </c>
      <c r="C3807" s="1">
        <f t="shared" si="713"/>
        <v>6</v>
      </c>
      <c r="D3807" s="1">
        <f t="shared" si="714"/>
        <v>3</v>
      </c>
      <c r="E3807" s="12">
        <f t="shared" si="715"/>
        <v>4</v>
      </c>
      <c r="F3807" s="124" t="str">
        <f t="shared" si="716"/>
        <v>0</v>
      </c>
      <c r="G3807" s="1">
        <f ca="1">(OFFSET(O3807,0,MATCH(Customer!$J$6,'CDH &amp; HDH'!$P$11:$X$11,0)))</f>
        <v>57</v>
      </c>
      <c r="H3807" s="1" t="str">
        <f t="shared" si="717"/>
        <v>Cooling</v>
      </c>
      <c r="I3807" s="1">
        <f ca="1">OFFSET(IF($H3807="Cooling",Customer!$C$25,Customer!$C$52),E3807,D3807)</f>
        <v>78</v>
      </c>
      <c r="J3807" s="1">
        <f ca="1">OFFSET(IF($H3807="Cooling",Customer!$L$25,Customer!$L$52),$E3807,$D3807)</f>
        <v>80</v>
      </c>
      <c r="K3807" s="16">
        <f t="shared" ca="1" si="711"/>
        <v>0</v>
      </c>
      <c r="L3807" s="16">
        <f t="shared" ca="1" si="712"/>
        <v>0</v>
      </c>
      <c r="M3807" s="17">
        <f t="shared" si="718"/>
        <v>0</v>
      </c>
      <c r="N3807" s="17">
        <f t="shared" si="719"/>
        <v>0</v>
      </c>
      <c r="O3807" s="4"/>
      <c r="P3807" s="4">
        <v>65</v>
      </c>
      <c r="Q3807" s="4">
        <v>55</v>
      </c>
      <c r="R3807" s="4">
        <v>42</v>
      </c>
      <c r="S3807" s="4">
        <v>67</v>
      </c>
      <c r="T3807" s="4">
        <v>55</v>
      </c>
      <c r="U3807" s="4">
        <v>60</v>
      </c>
      <c r="V3807" s="13">
        <v>57</v>
      </c>
      <c r="W3807" s="4">
        <v>67</v>
      </c>
      <c r="X3807" s="4">
        <v>65</v>
      </c>
      <c r="Y3807">
        <f t="shared" ca="1" si="720"/>
        <v>0</v>
      </c>
      <c r="Z3807">
        <f t="shared" ca="1" si="721"/>
        <v>0</v>
      </c>
    </row>
    <row r="3808" spans="2:26" x14ac:dyDescent="0.25">
      <c r="B3808" s="11">
        <f t="shared" si="722"/>
        <v>44720.16666665746</v>
      </c>
      <c r="C3808" s="1">
        <f t="shared" si="713"/>
        <v>6</v>
      </c>
      <c r="D3808" s="1">
        <f t="shared" si="714"/>
        <v>3</v>
      </c>
      <c r="E3808" s="12">
        <f t="shared" si="715"/>
        <v>5</v>
      </c>
      <c r="F3808" s="124" t="str">
        <f t="shared" si="716"/>
        <v>0</v>
      </c>
      <c r="G3808" s="1">
        <f ca="1">(OFFSET(O3808,0,MATCH(Customer!$J$6,'CDH &amp; HDH'!$P$11:$X$11,0)))</f>
        <v>54</v>
      </c>
      <c r="H3808" s="1" t="str">
        <f t="shared" si="717"/>
        <v>Cooling</v>
      </c>
      <c r="I3808" s="1">
        <f ca="1">OFFSET(IF($H3808="Cooling",Customer!$C$25,Customer!$C$52),E3808,D3808)</f>
        <v>78</v>
      </c>
      <c r="J3808" s="1">
        <f ca="1">OFFSET(IF($H3808="Cooling",Customer!$L$25,Customer!$L$52),$E3808,$D3808)</f>
        <v>80</v>
      </c>
      <c r="K3808" s="16">
        <f t="shared" ca="1" si="711"/>
        <v>0</v>
      </c>
      <c r="L3808" s="16">
        <f t="shared" ca="1" si="712"/>
        <v>0</v>
      </c>
      <c r="M3808" s="17">
        <f t="shared" si="718"/>
        <v>0</v>
      </c>
      <c r="N3808" s="17">
        <f t="shared" si="719"/>
        <v>0</v>
      </c>
      <c r="O3808" s="4"/>
      <c r="P3808" s="4">
        <v>65</v>
      </c>
      <c r="Q3808" s="4">
        <v>53</v>
      </c>
      <c r="R3808" s="4">
        <v>45</v>
      </c>
      <c r="S3808" s="4">
        <v>68</v>
      </c>
      <c r="T3808" s="4">
        <v>54</v>
      </c>
      <c r="U3808" s="4">
        <v>57</v>
      </c>
      <c r="V3808" s="13">
        <v>54</v>
      </c>
      <c r="W3808" s="4">
        <v>67</v>
      </c>
      <c r="X3808" s="4">
        <v>65</v>
      </c>
      <c r="Y3808">
        <f t="shared" ca="1" si="720"/>
        <v>0</v>
      </c>
      <c r="Z3808">
        <f t="shared" ca="1" si="721"/>
        <v>0</v>
      </c>
    </row>
    <row r="3809" spans="2:26" x14ac:dyDescent="0.25">
      <c r="B3809" s="11">
        <f t="shared" si="722"/>
        <v>44720.208333324124</v>
      </c>
      <c r="C3809" s="1">
        <f t="shared" si="713"/>
        <v>6</v>
      </c>
      <c r="D3809" s="1">
        <f t="shared" si="714"/>
        <v>3</v>
      </c>
      <c r="E3809" s="12">
        <f t="shared" si="715"/>
        <v>6</v>
      </c>
      <c r="F3809" s="124" t="str">
        <f t="shared" si="716"/>
        <v>0</v>
      </c>
      <c r="G3809" s="1">
        <f ca="1">(OFFSET(O3809,0,MATCH(Customer!$J$6,'CDH &amp; HDH'!$P$11:$X$11,0)))</f>
        <v>52</v>
      </c>
      <c r="H3809" s="1" t="str">
        <f t="shared" si="717"/>
        <v>Cooling</v>
      </c>
      <c r="I3809" s="1">
        <f ca="1">OFFSET(IF($H3809="Cooling",Customer!$C$25,Customer!$C$52),E3809,D3809)</f>
        <v>78</v>
      </c>
      <c r="J3809" s="1">
        <f ca="1">OFFSET(IF($H3809="Cooling",Customer!$L$25,Customer!$L$52),$E3809,$D3809)</f>
        <v>80</v>
      </c>
      <c r="K3809" s="16">
        <f t="shared" ca="1" si="711"/>
        <v>0</v>
      </c>
      <c r="L3809" s="16">
        <f t="shared" ca="1" si="712"/>
        <v>0</v>
      </c>
      <c r="M3809" s="17">
        <f t="shared" si="718"/>
        <v>0</v>
      </c>
      <c r="N3809" s="17">
        <f t="shared" si="719"/>
        <v>0</v>
      </c>
      <c r="O3809" s="4"/>
      <c r="P3809" s="4">
        <v>67</v>
      </c>
      <c r="Q3809" s="4">
        <v>51</v>
      </c>
      <c r="R3809" s="4">
        <v>47</v>
      </c>
      <c r="S3809" s="4">
        <v>68</v>
      </c>
      <c r="T3809" s="4">
        <v>58</v>
      </c>
      <c r="U3809" s="4">
        <v>59</v>
      </c>
      <c r="V3809" s="13">
        <v>52</v>
      </c>
      <c r="W3809" s="4">
        <v>67</v>
      </c>
      <c r="X3809" s="4">
        <v>68</v>
      </c>
      <c r="Y3809">
        <f t="shared" ca="1" si="720"/>
        <v>0</v>
      </c>
      <c r="Z3809">
        <f t="shared" ca="1" si="721"/>
        <v>0</v>
      </c>
    </row>
    <row r="3810" spans="2:26" x14ac:dyDescent="0.25">
      <c r="B3810" s="11">
        <f t="shared" si="722"/>
        <v>44720.249999990789</v>
      </c>
      <c r="C3810" s="1">
        <f t="shared" si="713"/>
        <v>6</v>
      </c>
      <c r="D3810" s="1">
        <f t="shared" si="714"/>
        <v>3</v>
      </c>
      <c r="E3810" s="12">
        <f t="shared" si="715"/>
        <v>7</v>
      </c>
      <c r="F3810" s="124" t="str">
        <f t="shared" si="716"/>
        <v>0</v>
      </c>
      <c r="G3810" s="1">
        <f ca="1">(OFFSET(O3810,0,MATCH(Customer!$J$6,'CDH &amp; HDH'!$P$11:$X$11,0)))</f>
        <v>59</v>
      </c>
      <c r="H3810" s="1" t="str">
        <f t="shared" si="717"/>
        <v>Cooling</v>
      </c>
      <c r="I3810" s="1">
        <f ca="1">OFFSET(IF($H3810="Cooling",Customer!$C$25,Customer!$C$52),E3810,D3810)</f>
        <v>78</v>
      </c>
      <c r="J3810" s="1">
        <f ca="1">OFFSET(IF($H3810="Cooling",Customer!$L$25,Customer!$L$52),$E3810,$D3810)</f>
        <v>80</v>
      </c>
      <c r="K3810" s="16">
        <f t="shared" ca="1" si="711"/>
        <v>0</v>
      </c>
      <c r="L3810" s="16">
        <f t="shared" ca="1" si="712"/>
        <v>0</v>
      </c>
      <c r="M3810" s="17">
        <f t="shared" si="718"/>
        <v>0</v>
      </c>
      <c r="N3810" s="17">
        <f t="shared" si="719"/>
        <v>0</v>
      </c>
      <c r="O3810" s="4"/>
      <c r="P3810" s="4">
        <v>67</v>
      </c>
      <c r="Q3810" s="4">
        <v>51</v>
      </c>
      <c r="R3810" s="4">
        <v>50</v>
      </c>
      <c r="S3810" s="4">
        <v>69</v>
      </c>
      <c r="T3810" s="4">
        <v>62</v>
      </c>
      <c r="U3810" s="4">
        <v>65</v>
      </c>
      <c r="V3810" s="13">
        <v>59</v>
      </c>
      <c r="W3810" s="4">
        <v>70</v>
      </c>
      <c r="X3810" s="4">
        <v>73</v>
      </c>
      <c r="Y3810">
        <f t="shared" ca="1" si="720"/>
        <v>0</v>
      </c>
      <c r="Z3810">
        <f t="shared" ca="1" si="721"/>
        <v>0</v>
      </c>
    </row>
    <row r="3811" spans="2:26" x14ac:dyDescent="0.25">
      <c r="B3811" s="11">
        <f t="shared" si="722"/>
        <v>44720.291666657453</v>
      </c>
      <c r="C3811" s="1">
        <f t="shared" si="713"/>
        <v>6</v>
      </c>
      <c r="D3811" s="1">
        <f t="shared" si="714"/>
        <v>3</v>
      </c>
      <c r="E3811" s="12">
        <f t="shared" si="715"/>
        <v>8</v>
      </c>
      <c r="F3811" s="124" t="str">
        <f t="shared" si="716"/>
        <v>0</v>
      </c>
      <c r="G3811" s="1">
        <f ca="1">(OFFSET(O3811,0,MATCH(Customer!$J$6,'CDH &amp; HDH'!$P$11:$X$11,0)))</f>
        <v>63</v>
      </c>
      <c r="H3811" s="1" t="str">
        <f t="shared" si="717"/>
        <v>Cooling</v>
      </c>
      <c r="I3811" s="1">
        <f ca="1">OFFSET(IF($H3811="Cooling",Customer!$C$25,Customer!$C$52),E3811,D3811)</f>
        <v>72</v>
      </c>
      <c r="J3811" s="1">
        <f ca="1">OFFSET(IF($H3811="Cooling",Customer!$L$25,Customer!$L$52),$E3811,$D3811)</f>
        <v>77</v>
      </c>
      <c r="K3811" s="16">
        <f t="shared" ca="1" si="711"/>
        <v>0</v>
      </c>
      <c r="L3811" s="16">
        <f t="shared" ca="1" si="712"/>
        <v>0</v>
      </c>
      <c r="M3811" s="17">
        <f t="shared" si="718"/>
        <v>0</v>
      </c>
      <c r="N3811" s="17">
        <f t="shared" si="719"/>
        <v>0</v>
      </c>
      <c r="O3811" s="4"/>
      <c r="P3811" s="4">
        <v>68</v>
      </c>
      <c r="Q3811" s="4">
        <v>50</v>
      </c>
      <c r="R3811" s="4">
        <v>56</v>
      </c>
      <c r="S3811" s="4">
        <v>70</v>
      </c>
      <c r="T3811" s="4">
        <v>66</v>
      </c>
      <c r="U3811" s="4">
        <v>69</v>
      </c>
      <c r="V3811" s="13">
        <v>63</v>
      </c>
      <c r="W3811" s="4">
        <v>73</v>
      </c>
      <c r="X3811" s="4">
        <v>79</v>
      </c>
      <c r="Y3811">
        <f t="shared" ca="1" si="720"/>
        <v>0</v>
      </c>
      <c r="Z3811">
        <f t="shared" ca="1" si="721"/>
        <v>0</v>
      </c>
    </row>
    <row r="3812" spans="2:26" x14ac:dyDescent="0.25">
      <c r="B3812" s="11">
        <f t="shared" si="722"/>
        <v>44720.333333324117</v>
      </c>
      <c r="C3812" s="1">
        <f t="shared" si="713"/>
        <v>6</v>
      </c>
      <c r="D3812" s="1">
        <f t="shared" si="714"/>
        <v>3</v>
      </c>
      <c r="E3812" s="12">
        <f t="shared" si="715"/>
        <v>9</v>
      </c>
      <c r="F3812" s="124" t="str">
        <f t="shared" si="716"/>
        <v>0</v>
      </c>
      <c r="G3812" s="1">
        <f ca="1">(OFFSET(O3812,0,MATCH(Customer!$J$6,'CDH &amp; HDH'!$P$11:$X$11,0)))</f>
        <v>66</v>
      </c>
      <c r="H3812" s="1" t="str">
        <f t="shared" si="717"/>
        <v>Cooling</v>
      </c>
      <c r="I3812" s="1">
        <f ca="1">OFFSET(IF($H3812="Cooling",Customer!$C$25,Customer!$C$52),E3812,D3812)</f>
        <v>72</v>
      </c>
      <c r="J3812" s="1">
        <f ca="1">OFFSET(IF($H3812="Cooling",Customer!$L$25,Customer!$L$52),$E3812,$D3812)</f>
        <v>77</v>
      </c>
      <c r="K3812" s="16">
        <f t="shared" ca="1" si="711"/>
        <v>0</v>
      </c>
      <c r="L3812" s="16">
        <f t="shared" ca="1" si="712"/>
        <v>0</v>
      </c>
      <c r="M3812" s="17">
        <f t="shared" si="718"/>
        <v>0</v>
      </c>
      <c r="N3812" s="17">
        <f t="shared" si="719"/>
        <v>0</v>
      </c>
      <c r="O3812" s="4"/>
      <c r="P3812" s="4">
        <v>71</v>
      </c>
      <c r="Q3812" s="4">
        <v>51</v>
      </c>
      <c r="R3812" s="4">
        <v>61</v>
      </c>
      <c r="S3812" s="4">
        <v>72</v>
      </c>
      <c r="T3812" s="4">
        <v>70</v>
      </c>
      <c r="U3812" s="4">
        <v>71</v>
      </c>
      <c r="V3812" s="13">
        <v>66</v>
      </c>
      <c r="W3812" s="4">
        <v>76</v>
      </c>
      <c r="X3812" s="4">
        <v>82</v>
      </c>
      <c r="Y3812">
        <f t="shared" ca="1" si="720"/>
        <v>0</v>
      </c>
      <c r="Z3812">
        <f t="shared" ca="1" si="721"/>
        <v>0</v>
      </c>
    </row>
    <row r="3813" spans="2:26" x14ac:dyDescent="0.25">
      <c r="B3813" s="11">
        <f t="shared" si="722"/>
        <v>44720.374999990781</v>
      </c>
      <c r="C3813" s="1">
        <f t="shared" si="713"/>
        <v>6</v>
      </c>
      <c r="D3813" s="1">
        <f t="shared" si="714"/>
        <v>3</v>
      </c>
      <c r="E3813" s="12">
        <f t="shared" si="715"/>
        <v>10</v>
      </c>
      <c r="F3813" s="124" t="str">
        <f t="shared" si="716"/>
        <v>0</v>
      </c>
      <c r="G3813" s="1">
        <f ca="1">(OFFSET(O3813,0,MATCH(Customer!$J$6,'CDH &amp; HDH'!$P$11:$X$11,0)))</f>
        <v>69</v>
      </c>
      <c r="H3813" s="1" t="str">
        <f t="shared" si="717"/>
        <v>Cooling</v>
      </c>
      <c r="I3813" s="1">
        <f ca="1">OFFSET(IF($H3813="Cooling",Customer!$C$25,Customer!$C$52),E3813,D3813)</f>
        <v>72</v>
      </c>
      <c r="J3813" s="1">
        <f ca="1">OFFSET(IF($H3813="Cooling",Customer!$L$25,Customer!$L$52),$E3813,$D3813)</f>
        <v>77</v>
      </c>
      <c r="K3813" s="16">
        <f t="shared" ca="1" si="711"/>
        <v>0</v>
      </c>
      <c r="L3813" s="16">
        <f t="shared" ca="1" si="712"/>
        <v>0</v>
      </c>
      <c r="M3813" s="17">
        <f t="shared" si="718"/>
        <v>0</v>
      </c>
      <c r="N3813" s="17">
        <f t="shared" si="719"/>
        <v>0</v>
      </c>
      <c r="O3813" s="4"/>
      <c r="P3813" s="4">
        <v>75</v>
      </c>
      <c r="Q3813" s="4">
        <v>54</v>
      </c>
      <c r="R3813" s="4">
        <v>67</v>
      </c>
      <c r="S3813" s="4">
        <v>73</v>
      </c>
      <c r="T3813" s="4">
        <v>73</v>
      </c>
      <c r="U3813" s="4">
        <v>73</v>
      </c>
      <c r="V3813" s="13">
        <v>69</v>
      </c>
      <c r="W3813" s="4">
        <v>78</v>
      </c>
      <c r="X3813" s="4">
        <v>86</v>
      </c>
      <c r="Y3813">
        <f t="shared" ca="1" si="720"/>
        <v>0</v>
      </c>
      <c r="Z3813">
        <f t="shared" ca="1" si="721"/>
        <v>0</v>
      </c>
    </row>
    <row r="3814" spans="2:26" x14ac:dyDescent="0.25">
      <c r="B3814" s="11">
        <f t="shared" si="722"/>
        <v>44720.416666657446</v>
      </c>
      <c r="C3814" s="1">
        <f t="shared" si="713"/>
        <v>6</v>
      </c>
      <c r="D3814" s="1">
        <f t="shared" si="714"/>
        <v>3</v>
      </c>
      <c r="E3814" s="12">
        <f t="shared" si="715"/>
        <v>11</v>
      </c>
      <c r="F3814" s="124" t="str">
        <f t="shared" si="716"/>
        <v>0</v>
      </c>
      <c r="G3814" s="1">
        <f ca="1">(OFFSET(O3814,0,MATCH(Customer!$J$6,'CDH &amp; HDH'!$P$11:$X$11,0)))</f>
        <v>71</v>
      </c>
      <c r="H3814" s="1" t="str">
        <f t="shared" si="717"/>
        <v>Cooling</v>
      </c>
      <c r="I3814" s="1">
        <f ca="1">OFFSET(IF($H3814="Cooling",Customer!$C$25,Customer!$C$52),E3814,D3814)</f>
        <v>72</v>
      </c>
      <c r="J3814" s="1">
        <f ca="1">OFFSET(IF($H3814="Cooling",Customer!$L$25,Customer!$L$52),$E3814,$D3814)</f>
        <v>77</v>
      </c>
      <c r="K3814" s="16">
        <f t="shared" ca="1" si="711"/>
        <v>0</v>
      </c>
      <c r="L3814" s="16">
        <f t="shared" ca="1" si="712"/>
        <v>0</v>
      </c>
      <c r="M3814" s="17">
        <f t="shared" si="718"/>
        <v>0</v>
      </c>
      <c r="N3814" s="17">
        <f t="shared" si="719"/>
        <v>0</v>
      </c>
      <c r="O3814" s="4"/>
      <c r="P3814" s="4">
        <v>79</v>
      </c>
      <c r="Q3814" s="4">
        <v>55</v>
      </c>
      <c r="R3814" s="4">
        <v>67</v>
      </c>
      <c r="S3814" s="4">
        <v>74</v>
      </c>
      <c r="T3814" s="4">
        <v>72</v>
      </c>
      <c r="U3814" s="4">
        <v>76</v>
      </c>
      <c r="V3814" s="13">
        <v>71</v>
      </c>
      <c r="W3814" s="4">
        <v>79</v>
      </c>
      <c r="X3814" s="4">
        <v>88</v>
      </c>
      <c r="Y3814">
        <f t="shared" ca="1" si="720"/>
        <v>0</v>
      </c>
      <c r="Z3814">
        <f t="shared" ca="1" si="721"/>
        <v>0</v>
      </c>
    </row>
    <row r="3815" spans="2:26" x14ac:dyDescent="0.25">
      <c r="B3815" s="11">
        <f t="shared" si="722"/>
        <v>44720.45833332411</v>
      </c>
      <c r="C3815" s="1">
        <f t="shared" si="713"/>
        <v>6</v>
      </c>
      <c r="D3815" s="1">
        <f t="shared" si="714"/>
        <v>3</v>
      </c>
      <c r="E3815" s="12">
        <f t="shared" si="715"/>
        <v>12</v>
      </c>
      <c r="F3815" s="124" t="str">
        <f t="shared" si="716"/>
        <v>0</v>
      </c>
      <c r="G3815" s="1">
        <f ca="1">(OFFSET(O3815,0,MATCH(Customer!$J$6,'CDH &amp; HDH'!$P$11:$X$11,0)))</f>
        <v>72</v>
      </c>
      <c r="H3815" s="1" t="str">
        <f t="shared" si="717"/>
        <v>Cooling</v>
      </c>
      <c r="I3815" s="1">
        <f ca="1">OFFSET(IF($H3815="Cooling",Customer!$C$25,Customer!$C$52),E3815,D3815)</f>
        <v>72</v>
      </c>
      <c r="J3815" s="1">
        <f ca="1">OFFSET(IF($H3815="Cooling",Customer!$L$25,Customer!$L$52),$E3815,$D3815)</f>
        <v>77</v>
      </c>
      <c r="K3815" s="16">
        <f t="shared" ca="1" si="711"/>
        <v>0</v>
      </c>
      <c r="L3815" s="16">
        <f t="shared" ca="1" si="712"/>
        <v>0</v>
      </c>
      <c r="M3815" s="17">
        <f t="shared" si="718"/>
        <v>0</v>
      </c>
      <c r="N3815" s="17">
        <f t="shared" si="719"/>
        <v>0</v>
      </c>
      <c r="O3815" s="4"/>
      <c r="P3815" s="4">
        <v>79</v>
      </c>
      <c r="Q3815" s="4">
        <v>60</v>
      </c>
      <c r="R3815" s="4">
        <v>68</v>
      </c>
      <c r="S3815" s="4">
        <v>75</v>
      </c>
      <c r="T3815" s="4">
        <v>79</v>
      </c>
      <c r="U3815" s="4">
        <v>78</v>
      </c>
      <c r="V3815" s="13">
        <v>72</v>
      </c>
      <c r="W3815" s="4">
        <v>79</v>
      </c>
      <c r="X3815" s="4">
        <v>89</v>
      </c>
      <c r="Y3815">
        <f t="shared" ca="1" si="720"/>
        <v>0</v>
      </c>
      <c r="Z3815">
        <f t="shared" ca="1" si="721"/>
        <v>0</v>
      </c>
    </row>
    <row r="3816" spans="2:26" x14ac:dyDescent="0.25">
      <c r="B3816" s="11">
        <f t="shared" si="722"/>
        <v>44720.499999990774</v>
      </c>
      <c r="C3816" s="1">
        <f t="shared" si="713"/>
        <v>6</v>
      </c>
      <c r="D3816" s="1">
        <f t="shared" si="714"/>
        <v>3</v>
      </c>
      <c r="E3816" s="12">
        <f t="shared" si="715"/>
        <v>13</v>
      </c>
      <c r="F3816" s="124" t="str">
        <f t="shared" si="716"/>
        <v>0</v>
      </c>
      <c r="G3816" s="1">
        <f ca="1">(OFFSET(O3816,0,MATCH(Customer!$J$6,'CDH &amp; HDH'!$P$11:$X$11,0)))</f>
        <v>73</v>
      </c>
      <c r="H3816" s="1" t="str">
        <f t="shared" si="717"/>
        <v>Cooling</v>
      </c>
      <c r="I3816" s="1">
        <f ca="1">OFFSET(IF($H3816="Cooling",Customer!$C$25,Customer!$C$52),E3816,D3816)</f>
        <v>72</v>
      </c>
      <c r="J3816" s="1">
        <f ca="1">OFFSET(IF($H3816="Cooling",Customer!$L$25,Customer!$L$52),$E3816,$D3816)</f>
        <v>77</v>
      </c>
      <c r="K3816" s="16">
        <f t="shared" ca="1" si="711"/>
        <v>1</v>
      </c>
      <c r="L3816" s="16">
        <f t="shared" ca="1" si="712"/>
        <v>0</v>
      </c>
      <c r="M3816" s="17">
        <f t="shared" si="718"/>
        <v>0</v>
      </c>
      <c r="N3816" s="17">
        <f t="shared" si="719"/>
        <v>0</v>
      </c>
      <c r="O3816" s="4"/>
      <c r="P3816" s="4">
        <v>75</v>
      </c>
      <c r="Q3816" s="4">
        <v>63</v>
      </c>
      <c r="R3816" s="4">
        <v>68</v>
      </c>
      <c r="S3816" s="4">
        <v>76</v>
      </c>
      <c r="T3816" s="4">
        <v>82</v>
      </c>
      <c r="U3816" s="4">
        <v>81</v>
      </c>
      <c r="V3816" s="13">
        <v>73</v>
      </c>
      <c r="W3816" s="4">
        <v>79</v>
      </c>
      <c r="X3816" s="4">
        <v>90</v>
      </c>
      <c r="Y3816">
        <f t="shared" ca="1" si="720"/>
        <v>432</v>
      </c>
      <c r="Z3816">
        <f t="shared" ca="1" si="721"/>
        <v>0</v>
      </c>
    </row>
    <row r="3817" spans="2:26" x14ac:dyDescent="0.25">
      <c r="B3817" s="11">
        <f t="shared" si="722"/>
        <v>44720.541666657438</v>
      </c>
      <c r="C3817" s="1">
        <f t="shared" si="713"/>
        <v>6</v>
      </c>
      <c r="D3817" s="1">
        <f t="shared" si="714"/>
        <v>3</v>
      </c>
      <c r="E3817" s="12">
        <f t="shared" si="715"/>
        <v>14</v>
      </c>
      <c r="F3817" s="124" t="str">
        <f t="shared" si="716"/>
        <v>0</v>
      </c>
      <c r="G3817" s="1">
        <f ca="1">(OFFSET(O3817,0,MATCH(Customer!$J$6,'CDH &amp; HDH'!$P$11:$X$11,0)))</f>
        <v>74</v>
      </c>
      <c r="H3817" s="1" t="str">
        <f t="shared" si="717"/>
        <v>Cooling</v>
      </c>
      <c r="I3817" s="1">
        <f ca="1">OFFSET(IF($H3817="Cooling",Customer!$C$25,Customer!$C$52),E3817,D3817)</f>
        <v>72</v>
      </c>
      <c r="J3817" s="1">
        <f ca="1">OFFSET(IF($H3817="Cooling",Customer!$L$25,Customer!$L$52),$E3817,$D3817)</f>
        <v>77</v>
      </c>
      <c r="K3817" s="16">
        <f t="shared" ca="1" si="711"/>
        <v>2</v>
      </c>
      <c r="L3817" s="16">
        <f t="shared" ca="1" si="712"/>
        <v>0</v>
      </c>
      <c r="M3817" s="17">
        <f t="shared" si="718"/>
        <v>0</v>
      </c>
      <c r="N3817" s="17">
        <f t="shared" si="719"/>
        <v>0</v>
      </c>
      <c r="O3817" s="4"/>
      <c r="P3817" s="4">
        <v>74</v>
      </c>
      <c r="Q3817" s="4">
        <v>63</v>
      </c>
      <c r="R3817" s="4">
        <v>69</v>
      </c>
      <c r="S3817" s="4">
        <v>75</v>
      </c>
      <c r="T3817" s="4">
        <v>81</v>
      </c>
      <c r="U3817" s="4">
        <v>82</v>
      </c>
      <c r="V3817" s="13">
        <v>74</v>
      </c>
      <c r="W3817" s="4">
        <v>79</v>
      </c>
      <c r="X3817" s="4">
        <v>91</v>
      </c>
      <c r="Y3817">
        <f t="shared" ca="1" si="720"/>
        <v>864</v>
      </c>
      <c r="Z3817">
        <f t="shared" ca="1" si="721"/>
        <v>0</v>
      </c>
    </row>
    <row r="3818" spans="2:26" x14ac:dyDescent="0.25">
      <c r="B3818" s="11">
        <f t="shared" si="722"/>
        <v>44720.583333324103</v>
      </c>
      <c r="C3818" s="1">
        <f t="shared" si="713"/>
        <v>6</v>
      </c>
      <c r="D3818" s="1">
        <f t="shared" si="714"/>
        <v>3</v>
      </c>
      <c r="E3818" s="12">
        <f t="shared" si="715"/>
        <v>15</v>
      </c>
      <c r="F3818" s="124" t="str">
        <f t="shared" si="716"/>
        <v>1</v>
      </c>
      <c r="G3818" s="1">
        <f ca="1">(OFFSET(O3818,0,MATCH(Customer!$J$6,'CDH &amp; HDH'!$P$11:$X$11,0)))</f>
        <v>73</v>
      </c>
      <c r="H3818" s="1" t="str">
        <f t="shared" si="717"/>
        <v>Cooling</v>
      </c>
      <c r="I3818" s="1">
        <f ca="1">OFFSET(IF($H3818="Cooling",Customer!$C$25,Customer!$C$52),E3818,D3818)</f>
        <v>72</v>
      </c>
      <c r="J3818" s="1">
        <f ca="1">OFFSET(IF($H3818="Cooling",Customer!$L$25,Customer!$L$52),$E3818,$D3818)</f>
        <v>77</v>
      </c>
      <c r="K3818" s="16">
        <f t="shared" ca="1" si="711"/>
        <v>1</v>
      </c>
      <c r="L3818" s="16">
        <f t="shared" ca="1" si="712"/>
        <v>0</v>
      </c>
      <c r="M3818" s="17">
        <f t="shared" si="718"/>
        <v>0</v>
      </c>
      <c r="N3818" s="17">
        <f t="shared" si="719"/>
        <v>0</v>
      </c>
      <c r="O3818" s="4"/>
      <c r="P3818" s="4">
        <v>73</v>
      </c>
      <c r="Q3818" s="4">
        <v>63</v>
      </c>
      <c r="R3818" s="4">
        <v>70</v>
      </c>
      <c r="S3818" s="4">
        <v>74</v>
      </c>
      <c r="T3818" s="4">
        <v>82</v>
      </c>
      <c r="U3818" s="4">
        <v>82</v>
      </c>
      <c r="V3818" s="13">
        <v>73</v>
      </c>
      <c r="W3818" s="4">
        <v>80</v>
      </c>
      <c r="X3818" s="4">
        <v>92</v>
      </c>
      <c r="Y3818">
        <f t="shared" ca="1" si="720"/>
        <v>432</v>
      </c>
      <c r="Z3818">
        <f t="shared" ca="1" si="721"/>
        <v>0</v>
      </c>
    </row>
    <row r="3819" spans="2:26" x14ac:dyDescent="0.25">
      <c r="B3819" s="11">
        <f t="shared" si="722"/>
        <v>44720.624999990767</v>
      </c>
      <c r="C3819" s="1">
        <f t="shared" si="713"/>
        <v>6</v>
      </c>
      <c r="D3819" s="1">
        <f t="shared" si="714"/>
        <v>3</v>
      </c>
      <c r="E3819" s="12">
        <f t="shared" si="715"/>
        <v>16</v>
      </c>
      <c r="F3819" s="124" t="str">
        <f t="shared" si="716"/>
        <v>1</v>
      </c>
      <c r="G3819" s="1">
        <f ca="1">(OFFSET(O3819,0,MATCH(Customer!$J$6,'CDH &amp; HDH'!$P$11:$X$11,0)))</f>
        <v>75</v>
      </c>
      <c r="H3819" s="1" t="str">
        <f t="shared" si="717"/>
        <v>Cooling</v>
      </c>
      <c r="I3819" s="1">
        <f ca="1">OFFSET(IF($H3819="Cooling",Customer!$C$25,Customer!$C$52),E3819,D3819)</f>
        <v>72</v>
      </c>
      <c r="J3819" s="1">
        <f ca="1">OFFSET(IF($H3819="Cooling",Customer!$L$25,Customer!$L$52),$E3819,$D3819)</f>
        <v>77</v>
      </c>
      <c r="K3819" s="16">
        <f t="shared" ca="1" si="711"/>
        <v>3</v>
      </c>
      <c r="L3819" s="16">
        <f t="shared" ca="1" si="712"/>
        <v>0</v>
      </c>
      <c r="M3819" s="17">
        <f t="shared" si="718"/>
        <v>0</v>
      </c>
      <c r="N3819" s="17">
        <f t="shared" si="719"/>
        <v>0</v>
      </c>
      <c r="O3819" s="4"/>
      <c r="P3819" s="4">
        <v>72</v>
      </c>
      <c r="Q3819" s="4">
        <v>63</v>
      </c>
      <c r="R3819" s="4">
        <v>71</v>
      </c>
      <c r="S3819" s="4">
        <v>73</v>
      </c>
      <c r="T3819" s="4">
        <v>81</v>
      </c>
      <c r="U3819" s="4">
        <v>82</v>
      </c>
      <c r="V3819" s="13">
        <v>75</v>
      </c>
      <c r="W3819" s="4">
        <v>79</v>
      </c>
      <c r="X3819" s="4">
        <v>92</v>
      </c>
      <c r="Y3819">
        <f t="shared" ca="1" si="720"/>
        <v>1296</v>
      </c>
      <c r="Z3819">
        <f t="shared" ca="1" si="721"/>
        <v>0</v>
      </c>
    </row>
    <row r="3820" spans="2:26" x14ac:dyDescent="0.25">
      <c r="B3820" s="11">
        <f t="shared" si="722"/>
        <v>44720.666666657431</v>
      </c>
      <c r="C3820" s="1">
        <f t="shared" si="713"/>
        <v>6</v>
      </c>
      <c r="D3820" s="1">
        <f t="shared" si="714"/>
        <v>3</v>
      </c>
      <c r="E3820" s="12">
        <f t="shared" si="715"/>
        <v>17</v>
      </c>
      <c r="F3820" s="124" t="str">
        <f t="shared" si="716"/>
        <v>1</v>
      </c>
      <c r="G3820" s="1">
        <f ca="1">(OFFSET(O3820,0,MATCH(Customer!$J$6,'CDH &amp; HDH'!$P$11:$X$11,0)))</f>
        <v>75</v>
      </c>
      <c r="H3820" s="1" t="str">
        <f t="shared" si="717"/>
        <v>Cooling</v>
      </c>
      <c r="I3820" s="1">
        <f ca="1">OFFSET(IF($H3820="Cooling",Customer!$C$25,Customer!$C$52),E3820,D3820)</f>
        <v>72</v>
      </c>
      <c r="J3820" s="1">
        <f ca="1">OFFSET(IF($H3820="Cooling",Customer!$L$25,Customer!$L$52),$E3820,$D3820)</f>
        <v>77</v>
      </c>
      <c r="K3820" s="16">
        <f t="shared" ca="1" si="711"/>
        <v>3</v>
      </c>
      <c r="L3820" s="16">
        <f t="shared" ca="1" si="712"/>
        <v>0</v>
      </c>
      <c r="M3820" s="17">
        <f t="shared" si="718"/>
        <v>0</v>
      </c>
      <c r="N3820" s="17">
        <f t="shared" si="719"/>
        <v>0</v>
      </c>
      <c r="O3820" s="4"/>
      <c r="P3820" s="4">
        <v>70</v>
      </c>
      <c r="Q3820" s="4">
        <v>63</v>
      </c>
      <c r="R3820" s="4">
        <v>69</v>
      </c>
      <c r="S3820" s="4">
        <v>72</v>
      </c>
      <c r="T3820" s="4">
        <v>81</v>
      </c>
      <c r="U3820" s="4">
        <v>80</v>
      </c>
      <c r="V3820" s="13">
        <v>75</v>
      </c>
      <c r="W3820" s="4">
        <v>77</v>
      </c>
      <c r="X3820" s="4">
        <v>90</v>
      </c>
      <c r="Y3820">
        <f t="shared" ca="1" si="720"/>
        <v>1296</v>
      </c>
      <c r="Z3820">
        <f t="shared" ca="1" si="721"/>
        <v>0</v>
      </c>
    </row>
    <row r="3821" spans="2:26" x14ac:dyDescent="0.25">
      <c r="B3821" s="11">
        <f t="shared" si="722"/>
        <v>44720.708333324095</v>
      </c>
      <c r="C3821" s="1">
        <f t="shared" si="713"/>
        <v>6</v>
      </c>
      <c r="D3821" s="1">
        <f t="shared" si="714"/>
        <v>3</v>
      </c>
      <c r="E3821" s="12">
        <f t="shared" si="715"/>
        <v>18</v>
      </c>
      <c r="F3821" s="124" t="str">
        <f t="shared" si="716"/>
        <v>1</v>
      </c>
      <c r="G3821" s="1">
        <f ca="1">(OFFSET(O3821,0,MATCH(Customer!$J$6,'CDH &amp; HDH'!$P$11:$X$11,0)))</f>
        <v>74</v>
      </c>
      <c r="H3821" s="1" t="str">
        <f t="shared" si="717"/>
        <v>Cooling</v>
      </c>
      <c r="I3821" s="1">
        <f ca="1">OFFSET(IF($H3821="Cooling",Customer!$C$25,Customer!$C$52),E3821,D3821)</f>
        <v>72</v>
      </c>
      <c r="J3821" s="1">
        <f ca="1">OFFSET(IF($H3821="Cooling",Customer!$L$25,Customer!$L$52),$E3821,$D3821)</f>
        <v>77</v>
      </c>
      <c r="K3821" s="16">
        <f t="shared" ca="1" si="711"/>
        <v>2</v>
      </c>
      <c r="L3821" s="16">
        <f t="shared" ca="1" si="712"/>
        <v>0</v>
      </c>
      <c r="M3821" s="17">
        <f t="shared" si="718"/>
        <v>0</v>
      </c>
      <c r="N3821" s="17">
        <f t="shared" si="719"/>
        <v>0</v>
      </c>
      <c r="O3821" s="4"/>
      <c r="P3821" s="4">
        <v>66</v>
      </c>
      <c r="Q3821" s="4">
        <v>60</v>
      </c>
      <c r="R3821" s="4">
        <v>66</v>
      </c>
      <c r="S3821" s="4">
        <v>72</v>
      </c>
      <c r="T3821" s="4">
        <v>80</v>
      </c>
      <c r="U3821" s="4">
        <v>79</v>
      </c>
      <c r="V3821" s="13">
        <v>74</v>
      </c>
      <c r="W3821" s="4">
        <v>71</v>
      </c>
      <c r="X3821" s="4">
        <v>89</v>
      </c>
      <c r="Y3821">
        <f t="shared" ca="1" si="720"/>
        <v>864</v>
      </c>
      <c r="Z3821">
        <f t="shared" ca="1" si="721"/>
        <v>0</v>
      </c>
    </row>
    <row r="3822" spans="2:26" x14ac:dyDescent="0.25">
      <c r="B3822" s="11">
        <f t="shared" si="722"/>
        <v>44720.74999999076</v>
      </c>
      <c r="C3822" s="1">
        <f t="shared" si="713"/>
        <v>6</v>
      </c>
      <c r="D3822" s="1">
        <f t="shared" si="714"/>
        <v>3</v>
      </c>
      <c r="E3822" s="12">
        <f t="shared" si="715"/>
        <v>19</v>
      </c>
      <c r="F3822" s="124" t="str">
        <f t="shared" si="716"/>
        <v>0</v>
      </c>
      <c r="G3822" s="1">
        <f ca="1">(OFFSET(O3822,0,MATCH(Customer!$J$6,'CDH &amp; HDH'!$P$11:$X$11,0)))</f>
        <v>72</v>
      </c>
      <c r="H3822" s="1" t="str">
        <f t="shared" si="717"/>
        <v>Cooling</v>
      </c>
      <c r="I3822" s="1">
        <f ca="1">OFFSET(IF($H3822="Cooling",Customer!$C$25,Customer!$C$52),E3822,D3822)</f>
        <v>78</v>
      </c>
      <c r="J3822" s="1">
        <f ca="1">OFFSET(IF($H3822="Cooling",Customer!$L$25,Customer!$L$52),$E3822,$D3822)</f>
        <v>80</v>
      </c>
      <c r="K3822" s="16">
        <f t="shared" ca="1" si="711"/>
        <v>0</v>
      </c>
      <c r="L3822" s="16">
        <f t="shared" ca="1" si="712"/>
        <v>0</v>
      </c>
      <c r="M3822" s="17">
        <f t="shared" si="718"/>
        <v>0</v>
      </c>
      <c r="N3822" s="17">
        <f t="shared" si="719"/>
        <v>0</v>
      </c>
      <c r="O3822" s="4"/>
      <c r="P3822" s="4">
        <v>62</v>
      </c>
      <c r="Q3822" s="4">
        <v>57</v>
      </c>
      <c r="R3822" s="4">
        <v>64</v>
      </c>
      <c r="S3822" s="4">
        <v>71</v>
      </c>
      <c r="T3822" s="4">
        <v>78</v>
      </c>
      <c r="U3822" s="4">
        <v>77</v>
      </c>
      <c r="V3822" s="13">
        <v>72</v>
      </c>
      <c r="W3822" s="4">
        <v>71</v>
      </c>
      <c r="X3822" s="4">
        <v>86</v>
      </c>
      <c r="Y3822">
        <f t="shared" ca="1" si="720"/>
        <v>0</v>
      </c>
      <c r="Z3822">
        <f t="shared" ca="1" si="721"/>
        <v>0</v>
      </c>
    </row>
    <row r="3823" spans="2:26" x14ac:dyDescent="0.25">
      <c r="B3823" s="11">
        <f t="shared" si="722"/>
        <v>44720.791666657424</v>
      </c>
      <c r="C3823" s="1">
        <f t="shared" si="713"/>
        <v>6</v>
      </c>
      <c r="D3823" s="1">
        <f t="shared" si="714"/>
        <v>3</v>
      </c>
      <c r="E3823" s="12">
        <f t="shared" si="715"/>
        <v>20</v>
      </c>
      <c r="F3823" s="124" t="str">
        <f t="shared" si="716"/>
        <v>0</v>
      </c>
      <c r="G3823" s="1">
        <f ca="1">(OFFSET(O3823,0,MATCH(Customer!$J$6,'CDH &amp; HDH'!$P$11:$X$11,0)))</f>
        <v>69</v>
      </c>
      <c r="H3823" s="1" t="str">
        <f t="shared" si="717"/>
        <v>Cooling</v>
      </c>
      <c r="I3823" s="1">
        <f ca="1">OFFSET(IF($H3823="Cooling",Customer!$C$25,Customer!$C$52),E3823,D3823)</f>
        <v>78</v>
      </c>
      <c r="J3823" s="1">
        <f ca="1">OFFSET(IF($H3823="Cooling",Customer!$L$25,Customer!$L$52),$E3823,$D3823)</f>
        <v>80</v>
      </c>
      <c r="K3823" s="16">
        <f t="shared" ca="1" si="711"/>
        <v>0</v>
      </c>
      <c r="L3823" s="16">
        <f t="shared" ca="1" si="712"/>
        <v>0</v>
      </c>
      <c r="M3823" s="17">
        <f t="shared" si="718"/>
        <v>0</v>
      </c>
      <c r="N3823" s="17">
        <f t="shared" si="719"/>
        <v>0</v>
      </c>
      <c r="O3823" s="4"/>
      <c r="P3823" s="4">
        <v>55</v>
      </c>
      <c r="Q3823" s="4">
        <v>53</v>
      </c>
      <c r="R3823" s="4">
        <v>63</v>
      </c>
      <c r="S3823" s="4">
        <v>69</v>
      </c>
      <c r="T3823" s="4">
        <v>77</v>
      </c>
      <c r="U3823" s="4">
        <v>73</v>
      </c>
      <c r="V3823" s="13">
        <v>69</v>
      </c>
      <c r="W3823" s="4">
        <v>69</v>
      </c>
      <c r="X3823" s="4">
        <v>80</v>
      </c>
      <c r="Y3823">
        <f t="shared" ca="1" si="720"/>
        <v>0</v>
      </c>
      <c r="Z3823">
        <f t="shared" ca="1" si="721"/>
        <v>0</v>
      </c>
    </row>
    <row r="3824" spans="2:26" x14ac:dyDescent="0.25">
      <c r="B3824" s="11">
        <f t="shared" si="722"/>
        <v>44720.833333324088</v>
      </c>
      <c r="C3824" s="1">
        <f t="shared" si="713"/>
        <v>6</v>
      </c>
      <c r="D3824" s="1">
        <f t="shared" si="714"/>
        <v>3</v>
      </c>
      <c r="E3824" s="12">
        <f t="shared" si="715"/>
        <v>21</v>
      </c>
      <c r="F3824" s="124" t="str">
        <f t="shared" si="716"/>
        <v>0</v>
      </c>
      <c r="G3824" s="1">
        <f ca="1">(OFFSET(O3824,0,MATCH(Customer!$J$6,'CDH &amp; HDH'!$P$11:$X$11,0)))</f>
        <v>66</v>
      </c>
      <c r="H3824" s="1" t="str">
        <f t="shared" si="717"/>
        <v>Cooling</v>
      </c>
      <c r="I3824" s="1">
        <f ca="1">OFFSET(IF($H3824="Cooling",Customer!$C$25,Customer!$C$52),E3824,D3824)</f>
        <v>78</v>
      </c>
      <c r="J3824" s="1">
        <f ca="1">OFFSET(IF($H3824="Cooling",Customer!$L$25,Customer!$L$52),$E3824,$D3824)</f>
        <v>80</v>
      </c>
      <c r="K3824" s="16">
        <f t="shared" ca="1" si="711"/>
        <v>0</v>
      </c>
      <c r="L3824" s="16">
        <f t="shared" ca="1" si="712"/>
        <v>0</v>
      </c>
      <c r="M3824" s="17">
        <f t="shared" si="718"/>
        <v>0</v>
      </c>
      <c r="N3824" s="17">
        <f t="shared" si="719"/>
        <v>0</v>
      </c>
      <c r="O3824" s="4"/>
      <c r="P3824" s="4">
        <v>53</v>
      </c>
      <c r="Q3824" s="4">
        <v>51</v>
      </c>
      <c r="R3824" s="4">
        <v>63</v>
      </c>
      <c r="S3824" s="4">
        <v>68</v>
      </c>
      <c r="T3824" s="4">
        <v>77</v>
      </c>
      <c r="U3824" s="4">
        <v>72</v>
      </c>
      <c r="V3824" s="13">
        <v>66</v>
      </c>
      <c r="W3824" s="4">
        <v>68</v>
      </c>
      <c r="X3824" s="4">
        <v>75</v>
      </c>
      <c r="Y3824">
        <f t="shared" ca="1" si="720"/>
        <v>0</v>
      </c>
      <c r="Z3824">
        <f t="shared" ca="1" si="721"/>
        <v>0</v>
      </c>
    </row>
    <row r="3825" spans="2:26" x14ac:dyDescent="0.25">
      <c r="B3825" s="11">
        <f t="shared" si="722"/>
        <v>44720.874999990752</v>
      </c>
      <c r="C3825" s="1">
        <f t="shared" si="713"/>
        <v>6</v>
      </c>
      <c r="D3825" s="1">
        <f t="shared" si="714"/>
        <v>3</v>
      </c>
      <c r="E3825" s="12">
        <f t="shared" si="715"/>
        <v>22</v>
      </c>
      <c r="F3825" s="124" t="str">
        <f t="shared" si="716"/>
        <v>0</v>
      </c>
      <c r="G3825" s="1">
        <f ca="1">(OFFSET(O3825,0,MATCH(Customer!$J$6,'CDH &amp; HDH'!$P$11:$X$11,0)))</f>
        <v>65</v>
      </c>
      <c r="H3825" s="1" t="str">
        <f t="shared" si="717"/>
        <v>Cooling</v>
      </c>
      <c r="I3825" s="1">
        <f ca="1">OFFSET(IF($H3825="Cooling",Customer!$C$25,Customer!$C$52),E3825,D3825)</f>
        <v>78</v>
      </c>
      <c r="J3825" s="1">
        <f ca="1">OFFSET(IF($H3825="Cooling",Customer!$L$25,Customer!$L$52),$E3825,$D3825)</f>
        <v>80</v>
      </c>
      <c r="K3825" s="16">
        <f t="shared" ca="1" si="711"/>
        <v>0</v>
      </c>
      <c r="L3825" s="16">
        <f t="shared" ca="1" si="712"/>
        <v>0</v>
      </c>
      <c r="M3825" s="17">
        <f t="shared" si="718"/>
        <v>0</v>
      </c>
      <c r="N3825" s="17">
        <f t="shared" si="719"/>
        <v>0</v>
      </c>
      <c r="O3825" s="4"/>
      <c r="P3825" s="4">
        <v>52</v>
      </c>
      <c r="Q3825" s="4">
        <v>50</v>
      </c>
      <c r="R3825" s="4">
        <v>62</v>
      </c>
      <c r="S3825" s="4">
        <v>66</v>
      </c>
      <c r="T3825" s="4">
        <v>76</v>
      </c>
      <c r="U3825" s="4">
        <v>72</v>
      </c>
      <c r="V3825" s="13">
        <v>65</v>
      </c>
      <c r="W3825" s="4">
        <v>66</v>
      </c>
      <c r="X3825" s="4">
        <v>73</v>
      </c>
      <c r="Y3825">
        <f t="shared" ca="1" si="720"/>
        <v>0</v>
      </c>
      <c r="Z3825">
        <f t="shared" ca="1" si="721"/>
        <v>0</v>
      </c>
    </row>
    <row r="3826" spans="2:26" x14ac:dyDescent="0.25">
      <c r="B3826" s="11">
        <f t="shared" si="722"/>
        <v>44720.916666657416</v>
      </c>
      <c r="C3826" s="1">
        <f t="shared" si="713"/>
        <v>6</v>
      </c>
      <c r="D3826" s="1">
        <f t="shared" si="714"/>
        <v>3</v>
      </c>
      <c r="E3826" s="12">
        <f t="shared" si="715"/>
        <v>23</v>
      </c>
      <c r="F3826" s="124" t="str">
        <f t="shared" si="716"/>
        <v>0</v>
      </c>
      <c r="G3826" s="1">
        <f ca="1">(OFFSET(O3826,0,MATCH(Customer!$J$6,'CDH &amp; HDH'!$P$11:$X$11,0)))</f>
        <v>64</v>
      </c>
      <c r="H3826" s="1" t="str">
        <f t="shared" si="717"/>
        <v>Cooling</v>
      </c>
      <c r="I3826" s="1">
        <f ca="1">OFFSET(IF($H3826="Cooling",Customer!$C$25,Customer!$C$52),E3826,D3826)</f>
        <v>78</v>
      </c>
      <c r="J3826" s="1">
        <f ca="1">OFFSET(IF($H3826="Cooling",Customer!$L$25,Customer!$L$52),$E3826,$D3826)</f>
        <v>80</v>
      </c>
      <c r="K3826" s="16">
        <f t="shared" ca="1" si="711"/>
        <v>0</v>
      </c>
      <c r="L3826" s="16">
        <f t="shared" ca="1" si="712"/>
        <v>0</v>
      </c>
      <c r="M3826" s="17">
        <f t="shared" si="718"/>
        <v>0</v>
      </c>
      <c r="N3826" s="17">
        <f t="shared" si="719"/>
        <v>0</v>
      </c>
      <c r="O3826" s="4"/>
      <c r="P3826" s="4">
        <v>50</v>
      </c>
      <c r="Q3826" s="4">
        <v>49</v>
      </c>
      <c r="R3826" s="4">
        <v>62</v>
      </c>
      <c r="S3826" s="4">
        <v>65</v>
      </c>
      <c r="T3826" s="4">
        <v>76</v>
      </c>
      <c r="U3826" s="4">
        <v>72</v>
      </c>
      <c r="V3826" s="13">
        <v>64</v>
      </c>
      <c r="W3826" s="4">
        <v>66</v>
      </c>
      <c r="X3826" s="4">
        <v>70</v>
      </c>
      <c r="Y3826">
        <f t="shared" ca="1" si="720"/>
        <v>0</v>
      </c>
      <c r="Z3826">
        <f t="shared" ca="1" si="721"/>
        <v>0</v>
      </c>
    </row>
    <row r="3827" spans="2:26" x14ac:dyDescent="0.25">
      <c r="B3827" s="11">
        <f t="shared" si="722"/>
        <v>44720.958333324081</v>
      </c>
      <c r="C3827" s="1">
        <f t="shared" si="713"/>
        <v>6</v>
      </c>
      <c r="D3827" s="1">
        <f t="shared" si="714"/>
        <v>3</v>
      </c>
      <c r="E3827" s="12">
        <f t="shared" si="715"/>
        <v>24</v>
      </c>
      <c r="F3827" s="124" t="str">
        <f t="shared" si="716"/>
        <v>0</v>
      </c>
      <c r="G3827" s="1">
        <f ca="1">(OFFSET(O3827,0,MATCH(Customer!$J$6,'CDH &amp; HDH'!$P$11:$X$11,0)))</f>
        <v>61</v>
      </c>
      <c r="H3827" s="1" t="str">
        <f t="shared" si="717"/>
        <v>Cooling</v>
      </c>
      <c r="I3827" s="1">
        <f ca="1">OFFSET(IF($H3827="Cooling",Customer!$C$25,Customer!$C$52),E3827,D3827)</f>
        <v>78</v>
      </c>
      <c r="J3827" s="1">
        <f ca="1">OFFSET(IF($H3827="Cooling",Customer!$L$25,Customer!$L$52),$E3827,$D3827)</f>
        <v>80</v>
      </c>
      <c r="K3827" s="16">
        <f t="shared" ca="1" si="711"/>
        <v>0</v>
      </c>
      <c r="L3827" s="16">
        <f t="shared" ca="1" si="712"/>
        <v>0</v>
      </c>
      <c r="M3827" s="17">
        <f t="shared" si="718"/>
        <v>0</v>
      </c>
      <c r="N3827" s="17">
        <f t="shared" si="719"/>
        <v>0</v>
      </c>
      <c r="O3827" s="4"/>
      <c r="P3827" s="4">
        <v>49</v>
      </c>
      <c r="Q3827" s="4">
        <v>49</v>
      </c>
      <c r="R3827" s="4">
        <v>63</v>
      </c>
      <c r="S3827" s="4">
        <v>65</v>
      </c>
      <c r="T3827" s="4">
        <v>76</v>
      </c>
      <c r="U3827" s="4">
        <v>72</v>
      </c>
      <c r="V3827" s="13">
        <v>61</v>
      </c>
      <c r="W3827" s="4">
        <v>66</v>
      </c>
      <c r="X3827" s="4">
        <v>67</v>
      </c>
      <c r="Y3827">
        <f t="shared" ca="1" si="720"/>
        <v>0</v>
      </c>
      <c r="Z3827">
        <f t="shared" ca="1" si="721"/>
        <v>0</v>
      </c>
    </row>
    <row r="3828" spans="2:26" x14ac:dyDescent="0.25">
      <c r="B3828" s="11">
        <f t="shared" si="722"/>
        <v>44720.999999990745</v>
      </c>
      <c r="C3828" s="1">
        <f t="shared" si="713"/>
        <v>6</v>
      </c>
      <c r="D3828" s="1">
        <f t="shared" si="714"/>
        <v>4</v>
      </c>
      <c r="E3828" s="12">
        <f t="shared" si="715"/>
        <v>1</v>
      </c>
      <c r="F3828" s="124" t="str">
        <f t="shared" si="716"/>
        <v>0</v>
      </c>
      <c r="G3828" s="1">
        <f ca="1">(OFFSET(O3828,0,MATCH(Customer!$J$6,'CDH &amp; HDH'!$P$11:$X$11,0)))</f>
        <v>56</v>
      </c>
      <c r="H3828" s="1" t="str">
        <f t="shared" si="717"/>
        <v>Cooling</v>
      </c>
      <c r="I3828" s="1">
        <f ca="1">OFFSET(IF($H3828="Cooling",Customer!$C$25,Customer!$C$52),E3828,D3828)</f>
        <v>78</v>
      </c>
      <c r="J3828" s="1">
        <f ca="1">OFFSET(IF($H3828="Cooling",Customer!$L$25,Customer!$L$52),$E3828,$D3828)</f>
        <v>80</v>
      </c>
      <c r="K3828" s="16">
        <f t="shared" ca="1" si="711"/>
        <v>0</v>
      </c>
      <c r="L3828" s="16">
        <f t="shared" ca="1" si="712"/>
        <v>0</v>
      </c>
      <c r="M3828" s="17">
        <f t="shared" si="718"/>
        <v>0</v>
      </c>
      <c r="N3828" s="17">
        <f t="shared" si="719"/>
        <v>0</v>
      </c>
      <c r="O3828" s="4"/>
      <c r="P3828" s="4">
        <v>49</v>
      </c>
      <c r="Q3828" s="4">
        <v>49</v>
      </c>
      <c r="R3828" s="4">
        <v>63</v>
      </c>
      <c r="S3828" s="4">
        <v>64</v>
      </c>
      <c r="T3828" s="4">
        <v>75</v>
      </c>
      <c r="U3828" s="4">
        <v>72</v>
      </c>
      <c r="V3828" s="13">
        <v>56</v>
      </c>
      <c r="W3828" s="4">
        <v>65</v>
      </c>
      <c r="X3828" s="4">
        <v>65</v>
      </c>
      <c r="Y3828">
        <f t="shared" ca="1" si="720"/>
        <v>0</v>
      </c>
      <c r="Z3828">
        <f t="shared" ca="1" si="721"/>
        <v>0</v>
      </c>
    </row>
    <row r="3829" spans="2:26" x14ac:dyDescent="0.25">
      <c r="B3829" s="11">
        <f t="shared" si="722"/>
        <v>44721.041666657409</v>
      </c>
      <c r="C3829" s="1">
        <f t="shared" si="713"/>
        <v>6</v>
      </c>
      <c r="D3829" s="1">
        <f t="shared" si="714"/>
        <v>4</v>
      </c>
      <c r="E3829" s="12">
        <f t="shared" si="715"/>
        <v>2</v>
      </c>
      <c r="F3829" s="124" t="str">
        <f t="shared" si="716"/>
        <v>0</v>
      </c>
      <c r="G3829" s="1">
        <f ca="1">(OFFSET(O3829,0,MATCH(Customer!$J$6,'CDH &amp; HDH'!$P$11:$X$11,0)))</f>
        <v>53</v>
      </c>
      <c r="H3829" s="1" t="str">
        <f t="shared" si="717"/>
        <v>Cooling</v>
      </c>
      <c r="I3829" s="1">
        <f ca="1">OFFSET(IF($H3829="Cooling",Customer!$C$25,Customer!$C$52),E3829,D3829)</f>
        <v>78</v>
      </c>
      <c r="J3829" s="1">
        <f ca="1">OFFSET(IF($H3829="Cooling",Customer!$L$25,Customer!$L$52),$E3829,$D3829)</f>
        <v>80</v>
      </c>
      <c r="K3829" s="16">
        <f t="shared" ca="1" si="711"/>
        <v>0</v>
      </c>
      <c r="L3829" s="16">
        <f t="shared" ca="1" si="712"/>
        <v>0</v>
      </c>
      <c r="M3829" s="17">
        <f t="shared" si="718"/>
        <v>0</v>
      </c>
      <c r="N3829" s="17">
        <f t="shared" si="719"/>
        <v>0</v>
      </c>
      <c r="O3829" s="4"/>
      <c r="P3829" s="4">
        <v>50</v>
      </c>
      <c r="Q3829" s="4">
        <v>48</v>
      </c>
      <c r="R3829" s="4">
        <v>62</v>
      </c>
      <c r="S3829" s="4">
        <v>65</v>
      </c>
      <c r="T3829" s="4">
        <v>74</v>
      </c>
      <c r="U3829" s="4">
        <v>72</v>
      </c>
      <c r="V3829" s="13">
        <v>53</v>
      </c>
      <c r="W3829" s="4">
        <v>65</v>
      </c>
      <c r="X3829" s="4">
        <v>64</v>
      </c>
      <c r="Y3829">
        <f t="shared" ca="1" si="720"/>
        <v>0</v>
      </c>
      <c r="Z3829">
        <f t="shared" ca="1" si="721"/>
        <v>0</v>
      </c>
    </row>
    <row r="3830" spans="2:26" x14ac:dyDescent="0.25">
      <c r="B3830" s="11">
        <f t="shared" si="722"/>
        <v>44721.083333324073</v>
      </c>
      <c r="C3830" s="1">
        <f t="shared" si="713"/>
        <v>6</v>
      </c>
      <c r="D3830" s="1">
        <f t="shared" si="714"/>
        <v>4</v>
      </c>
      <c r="E3830" s="12">
        <f t="shared" si="715"/>
        <v>3</v>
      </c>
      <c r="F3830" s="124" t="str">
        <f t="shared" si="716"/>
        <v>0</v>
      </c>
      <c r="G3830" s="1">
        <f ca="1">(OFFSET(O3830,0,MATCH(Customer!$J$6,'CDH &amp; HDH'!$P$11:$X$11,0)))</f>
        <v>51</v>
      </c>
      <c r="H3830" s="1" t="str">
        <f t="shared" si="717"/>
        <v>Cooling</v>
      </c>
      <c r="I3830" s="1">
        <f ca="1">OFFSET(IF($H3830="Cooling",Customer!$C$25,Customer!$C$52),E3830,D3830)</f>
        <v>78</v>
      </c>
      <c r="J3830" s="1">
        <f ca="1">OFFSET(IF($H3830="Cooling",Customer!$L$25,Customer!$L$52),$E3830,$D3830)</f>
        <v>80</v>
      </c>
      <c r="K3830" s="16">
        <f t="shared" ca="1" si="711"/>
        <v>0</v>
      </c>
      <c r="L3830" s="16">
        <f t="shared" ca="1" si="712"/>
        <v>0</v>
      </c>
      <c r="M3830" s="17">
        <f t="shared" si="718"/>
        <v>0</v>
      </c>
      <c r="N3830" s="17">
        <f t="shared" si="719"/>
        <v>0</v>
      </c>
      <c r="O3830" s="4"/>
      <c r="P3830" s="4">
        <v>50</v>
      </c>
      <c r="Q3830" s="4">
        <v>45</v>
      </c>
      <c r="R3830" s="4">
        <v>62</v>
      </c>
      <c r="S3830" s="4">
        <v>65</v>
      </c>
      <c r="T3830" s="4">
        <v>73</v>
      </c>
      <c r="U3830" s="4">
        <v>72</v>
      </c>
      <c r="V3830" s="13">
        <v>51</v>
      </c>
      <c r="W3830" s="4">
        <v>64</v>
      </c>
      <c r="X3830" s="4">
        <v>62</v>
      </c>
      <c r="Y3830">
        <f t="shared" ca="1" si="720"/>
        <v>0</v>
      </c>
      <c r="Z3830">
        <f t="shared" ca="1" si="721"/>
        <v>0</v>
      </c>
    </row>
    <row r="3831" spans="2:26" x14ac:dyDescent="0.25">
      <c r="B3831" s="11">
        <f t="shared" si="722"/>
        <v>44721.124999990738</v>
      </c>
      <c r="C3831" s="1">
        <f t="shared" si="713"/>
        <v>6</v>
      </c>
      <c r="D3831" s="1">
        <f t="shared" si="714"/>
        <v>4</v>
      </c>
      <c r="E3831" s="12">
        <f t="shared" si="715"/>
        <v>4</v>
      </c>
      <c r="F3831" s="124" t="str">
        <f t="shared" si="716"/>
        <v>0</v>
      </c>
      <c r="G3831" s="1">
        <f ca="1">(OFFSET(O3831,0,MATCH(Customer!$J$6,'CDH &amp; HDH'!$P$11:$X$11,0)))</f>
        <v>51</v>
      </c>
      <c r="H3831" s="1" t="str">
        <f t="shared" si="717"/>
        <v>Cooling</v>
      </c>
      <c r="I3831" s="1">
        <f ca="1">OFFSET(IF($H3831="Cooling",Customer!$C$25,Customer!$C$52),E3831,D3831)</f>
        <v>78</v>
      </c>
      <c r="J3831" s="1">
        <f ca="1">OFFSET(IF($H3831="Cooling",Customer!$L$25,Customer!$L$52),$E3831,$D3831)</f>
        <v>80</v>
      </c>
      <c r="K3831" s="16">
        <f t="shared" ca="1" si="711"/>
        <v>0</v>
      </c>
      <c r="L3831" s="16">
        <f t="shared" ca="1" si="712"/>
        <v>0</v>
      </c>
      <c r="M3831" s="17">
        <f t="shared" si="718"/>
        <v>0</v>
      </c>
      <c r="N3831" s="17">
        <f t="shared" si="719"/>
        <v>0</v>
      </c>
      <c r="O3831" s="4"/>
      <c r="P3831" s="4">
        <v>50</v>
      </c>
      <c r="Q3831" s="4">
        <v>47</v>
      </c>
      <c r="R3831" s="4">
        <v>61</v>
      </c>
      <c r="S3831" s="4">
        <v>66</v>
      </c>
      <c r="T3831" s="4">
        <v>70</v>
      </c>
      <c r="U3831" s="4">
        <v>73</v>
      </c>
      <c r="V3831" s="13">
        <v>51</v>
      </c>
      <c r="W3831" s="4">
        <v>63</v>
      </c>
      <c r="X3831" s="4">
        <v>61</v>
      </c>
      <c r="Y3831">
        <f t="shared" ca="1" si="720"/>
        <v>0</v>
      </c>
      <c r="Z3831">
        <f t="shared" ca="1" si="721"/>
        <v>0</v>
      </c>
    </row>
    <row r="3832" spans="2:26" x14ac:dyDescent="0.25">
      <c r="B3832" s="11">
        <f t="shared" si="722"/>
        <v>44721.166666657402</v>
      </c>
      <c r="C3832" s="1">
        <f t="shared" si="713"/>
        <v>6</v>
      </c>
      <c r="D3832" s="1">
        <f t="shared" si="714"/>
        <v>4</v>
      </c>
      <c r="E3832" s="12">
        <f t="shared" si="715"/>
        <v>5</v>
      </c>
      <c r="F3832" s="124" t="str">
        <f t="shared" si="716"/>
        <v>0</v>
      </c>
      <c r="G3832" s="1">
        <f ca="1">(OFFSET(O3832,0,MATCH(Customer!$J$6,'CDH &amp; HDH'!$P$11:$X$11,0)))</f>
        <v>50</v>
      </c>
      <c r="H3832" s="1" t="str">
        <f t="shared" si="717"/>
        <v>Cooling</v>
      </c>
      <c r="I3832" s="1">
        <f ca="1">OFFSET(IF($H3832="Cooling",Customer!$C$25,Customer!$C$52),E3832,D3832)</f>
        <v>78</v>
      </c>
      <c r="J3832" s="1">
        <f ca="1">OFFSET(IF($H3832="Cooling",Customer!$L$25,Customer!$L$52),$E3832,$D3832)</f>
        <v>80</v>
      </c>
      <c r="K3832" s="16">
        <f t="shared" ca="1" si="711"/>
        <v>0</v>
      </c>
      <c r="L3832" s="16">
        <f t="shared" ca="1" si="712"/>
        <v>0</v>
      </c>
      <c r="M3832" s="17">
        <f t="shared" si="718"/>
        <v>0</v>
      </c>
      <c r="N3832" s="17">
        <f t="shared" si="719"/>
        <v>0</v>
      </c>
      <c r="O3832" s="4"/>
      <c r="P3832" s="4">
        <v>48</v>
      </c>
      <c r="Q3832" s="4">
        <v>44</v>
      </c>
      <c r="R3832" s="4">
        <v>60</v>
      </c>
      <c r="S3832" s="4">
        <v>67</v>
      </c>
      <c r="T3832" s="4">
        <v>70</v>
      </c>
      <c r="U3832" s="4">
        <v>73</v>
      </c>
      <c r="V3832" s="13">
        <v>50</v>
      </c>
      <c r="W3832" s="4">
        <v>63</v>
      </c>
      <c r="X3832" s="4">
        <v>61</v>
      </c>
      <c r="Y3832">
        <f t="shared" ca="1" si="720"/>
        <v>0</v>
      </c>
      <c r="Z3832">
        <f t="shared" ca="1" si="721"/>
        <v>0</v>
      </c>
    </row>
    <row r="3833" spans="2:26" x14ac:dyDescent="0.25">
      <c r="B3833" s="11">
        <f t="shared" si="722"/>
        <v>44721.208333324066</v>
      </c>
      <c r="C3833" s="1">
        <f t="shared" si="713"/>
        <v>6</v>
      </c>
      <c r="D3833" s="1">
        <f t="shared" si="714"/>
        <v>4</v>
      </c>
      <c r="E3833" s="12">
        <f t="shared" si="715"/>
        <v>6</v>
      </c>
      <c r="F3833" s="124" t="str">
        <f t="shared" si="716"/>
        <v>0</v>
      </c>
      <c r="G3833" s="1">
        <f ca="1">(OFFSET(O3833,0,MATCH(Customer!$J$6,'CDH &amp; HDH'!$P$11:$X$11,0)))</f>
        <v>52</v>
      </c>
      <c r="H3833" s="1" t="str">
        <f t="shared" si="717"/>
        <v>Cooling</v>
      </c>
      <c r="I3833" s="1">
        <f ca="1">OFFSET(IF($H3833="Cooling",Customer!$C$25,Customer!$C$52),E3833,D3833)</f>
        <v>78</v>
      </c>
      <c r="J3833" s="1">
        <f ca="1">OFFSET(IF($H3833="Cooling",Customer!$L$25,Customer!$L$52),$E3833,$D3833)</f>
        <v>80</v>
      </c>
      <c r="K3833" s="16">
        <f t="shared" ca="1" si="711"/>
        <v>0</v>
      </c>
      <c r="L3833" s="16">
        <f t="shared" ca="1" si="712"/>
        <v>0</v>
      </c>
      <c r="M3833" s="17">
        <f t="shared" si="718"/>
        <v>0</v>
      </c>
      <c r="N3833" s="17">
        <f t="shared" si="719"/>
        <v>0</v>
      </c>
      <c r="O3833" s="4"/>
      <c r="P3833" s="4">
        <v>48</v>
      </c>
      <c r="Q3833" s="4">
        <v>43</v>
      </c>
      <c r="R3833" s="4">
        <v>59</v>
      </c>
      <c r="S3833" s="4">
        <v>67</v>
      </c>
      <c r="T3833" s="4">
        <v>70</v>
      </c>
      <c r="U3833" s="4">
        <v>73</v>
      </c>
      <c r="V3833" s="13">
        <v>52</v>
      </c>
      <c r="W3833" s="4">
        <v>63</v>
      </c>
      <c r="X3833" s="4">
        <v>64</v>
      </c>
      <c r="Y3833">
        <f t="shared" ca="1" si="720"/>
        <v>0</v>
      </c>
      <c r="Z3833">
        <f t="shared" ca="1" si="721"/>
        <v>0</v>
      </c>
    </row>
    <row r="3834" spans="2:26" x14ac:dyDescent="0.25">
      <c r="B3834" s="11">
        <f t="shared" si="722"/>
        <v>44721.24999999073</v>
      </c>
      <c r="C3834" s="1">
        <f t="shared" si="713"/>
        <v>6</v>
      </c>
      <c r="D3834" s="1">
        <f t="shared" si="714"/>
        <v>4</v>
      </c>
      <c r="E3834" s="12">
        <f t="shared" si="715"/>
        <v>7</v>
      </c>
      <c r="F3834" s="124" t="str">
        <f t="shared" si="716"/>
        <v>0</v>
      </c>
      <c r="G3834" s="1">
        <f ca="1">(OFFSET(O3834,0,MATCH(Customer!$J$6,'CDH &amp; HDH'!$P$11:$X$11,0)))</f>
        <v>59</v>
      </c>
      <c r="H3834" s="1" t="str">
        <f t="shared" si="717"/>
        <v>Cooling</v>
      </c>
      <c r="I3834" s="1">
        <f ca="1">OFFSET(IF($H3834="Cooling",Customer!$C$25,Customer!$C$52),E3834,D3834)</f>
        <v>78</v>
      </c>
      <c r="J3834" s="1">
        <f ca="1">OFFSET(IF($H3834="Cooling",Customer!$L$25,Customer!$L$52),$E3834,$D3834)</f>
        <v>80</v>
      </c>
      <c r="K3834" s="16">
        <f t="shared" ca="1" si="711"/>
        <v>0</v>
      </c>
      <c r="L3834" s="16">
        <f t="shared" ca="1" si="712"/>
        <v>0</v>
      </c>
      <c r="M3834" s="17">
        <f t="shared" si="718"/>
        <v>0</v>
      </c>
      <c r="N3834" s="17">
        <f t="shared" si="719"/>
        <v>0</v>
      </c>
      <c r="O3834" s="4"/>
      <c r="P3834" s="4">
        <v>51</v>
      </c>
      <c r="Q3834" s="4">
        <v>46</v>
      </c>
      <c r="R3834" s="4">
        <v>58</v>
      </c>
      <c r="S3834" s="4">
        <v>68</v>
      </c>
      <c r="T3834" s="4">
        <v>71</v>
      </c>
      <c r="U3834" s="4">
        <v>73</v>
      </c>
      <c r="V3834" s="13">
        <v>59</v>
      </c>
      <c r="W3834" s="4">
        <v>64</v>
      </c>
      <c r="X3834" s="4">
        <v>69</v>
      </c>
      <c r="Y3834">
        <f t="shared" ca="1" si="720"/>
        <v>0</v>
      </c>
      <c r="Z3834">
        <f t="shared" ca="1" si="721"/>
        <v>0</v>
      </c>
    </row>
    <row r="3835" spans="2:26" x14ac:dyDescent="0.25">
      <c r="B3835" s="11">
        <f t="shared" si="722"/>
        <v>44721.291666657395</v>
      </c>
      <c r="C3835" s="1">
        <f t="shared" si="713"/>
        <v>6</v>
      </c>
      <c r="D3835" s="1">
        <f t="shared" si="714"/>
        <v>4</v>
      </c>
      <c r="E3835" s="12">
        <f t="shared" si="715"/>
        <v>8</v>
      </c>
      <c r="F3835" s="124" t="str">
        <f t="shared" si="716"/>
        <v>0</v>
      </c>
      <c r="G3835" s="1">
        <f ca="1">(OFFSET(O3835,0,MATCH(Customer!$J$6,'CDH &amp; HDH'!$P$11:$X$11,0)))</f>
        <v>63</v>
      </c>
      <c r="H3835" s="1" t="str">
        <f t="shared" si="717"/>
        <v>Cooling</v>
      </c>
      <c r="I3835" s="1">
        <f ca="1">OFFSET(IF($H3835="Cooling",Customer!$C$25,Customer!$C$52),E3835,D3835)</f>
        <v>72</v>
      </c>
      <c r="J3835" s="1">
        <f ca="1">OFFSET(IF($H3835="Cooling",Customer!$L$25,Customer!$L$52),$E3835,$D3835)</f>
        <v>77</v>
      </c>
      <c r="K3835" s="16">
        <f t="shared" ca="1" si="711"/>
        <v>0</v>
      </c>
      <c r="L3835" s="16">
        <f t="shared" ca="1" si="712"/>
        <v>0</v>
      </c>
      <c r="M3835" s="17">
        <f t="shared" si="718"/>
        <v>0</v>
      </c>
      <c r="N3835" s="17">
        <f t="shared" si="719"/>
        <v>0</v>
      </c>
      <c r="O3835" s="4"/>
      <c r="P3835" s="4">
        <v>53</v>
      </c>
      <c r="Q3835" s="4">
        <v>52</v>
      </c>
      <c r="R3835" s="4">
        <v>59</v>
      </c>
      <c r="S3835" s="4">
        <v>71</v>
      </c>
      <c r="T3835" s="4">
        <v>71</v>
      </c>
      <c r="U3835" s="4">
        <v>74</v>
      </c>
      <c r="V3835" s="13">
        <v>63</v>
      </c>
      <c r="W3835" s="4">
        <v>66</v>
      </c>
      <c r="X3835" s="4">
        <v>73</v>
      </c>
      <c r="Y3835">
        <f t="shared" ca="1" si="720"/>
        <v>0</v>
      </c>
      <c r="Z3835">
        <f t="shared" ca="1" si="721"/>
        <v>0</v>
      </c>
    </row>
    <row r="3836" spans="2:26" x14ac:dyDescent="0.25">
      <c r="B3836" s="11">
        <f t="shared" si="722"/>
        <v>44721.333333324059</v>
      </c>
      <c r="C3836" s="1">
        <f t="shared" si="713"/>
        <v>6</v>
      </c>
      <c r="D3836" s="1">
        <f t="shared" si="714"/>
        <v>4</v>
      </c>
      <c r="E3836" s="12">
        <f t="shared" si="715"/>
        <v>9</v>
      </c>
      <c r="F3836" s="124" t="str">
        <f t="shared" si="716"/>
        <v>0</v>
      </c>
      <c r="G3836" s="1">
        <f ca="1">(OFFSET(O3836,0,MATCH(Customer!$J$6,'CDH &amp; HDH'!$P$11:$X$11,0)))</f>
        <v>66</v>
      </c>
      <c r="H3836" s="1" t="str">
        <f t="shared" si="717"/>
        <v>Cooling</v>
      </c>
      <c r="I3836" s="1">
        <f ca="1">OFFSET(IF($H3836="Cooling",Customer!$C$25,Customer!$C$52),E3836,D3836)</f>
        <v>72</v>
      </c>
      <c r="J3836" s="1">
        <f ca="1">OFFSET(IF($H3836="Cooling",Customer!$L$25,Customer!$L$52),$E3836,$D3836)</f>
        <v>77</v>
      </c>
      <c r="K3836" s="16">
        <f t="shared" ca="1" si="711"/>
        <v>0</v>
      </c>
      <c r="L3836" s="16">
        <f t="shared" ca="1" si="712"/>
        <v>0</v>
      </c>
      <c r="M3836" s="17">
        <f t="shared" si="718"/>
        <v>0</v>
      </c>
      <c r="N3836" s="17">
        <f t="shared" si="719"/>
        <v>0</v>
      </c>
      <c r="O3836" s="4"/>
      <c r="P3836" s="4">
        <v>54</v>
      </c>
      <c r="Q3836" s="4">
        <v>57</v>
      </c>
      <c r="R3836" s="4">
        <v>60</v>
      </c>
      <c r="S3836" s="4">
        <v>74</v>
      </c>
      <c r="T3836" s="4">
        <v>72</v>
      </c>
      <c r="U3836" s="4">
        <v>74</v>
      </c>
      <c r="V3836" s="13">
        <v>66</v>
      </c>
      <c r="W3836" s="4">
        <v>69</v>
      </c>
      <c r="X3836" s="4">
        <v>76</v>
      </c>
      <c r="Y3836">
        <f t="shared" ca="1" si="720"/>
        <v>0</v>
      </c>
      <c r="Z3836">
        <f t="shared" ca="1" si="721"/>
        <v>0</v>
      </c>
    </row>
    <row r="3837" spans="2:26" x14ac:dyDescent="0.25">
      <c r="B3837" s="11">
        <f t="shared" si="722"/>
        <v>44721.374999990723</v>
      </c>
      <c r="C3837" s="1">
        <f t="shared" si="713"/>
        <v>6</v>
      </c>
      <c r="D3837" s="1">
        <f t="shared" si="714"/>
        <v>4</v>
      </c>
      <c r="E3837" s="12">
        <f t="shared" si="715"/>
        <v>10</v>
      </c>
      <c r="F3837" s="124" t="str">
        <f t="shared" si="716"/>
        <v>0</v>
      </c>
      <c r="G3837" s="1">
        <f ca="1">(OFFSET(O3837,0,MATCH(Customer!$J$6,'CDH &amp; HDH'!$P$11:$X$11,0)))</f>
        <v>70</v>
      </c>
      <c r="H3837" s="1" t="str">
        <f t="shared" si="717"/>
        <v>Cooling</v>
      </c>
      <c r="I3837" s="1">
        <f ca="1">OFFSET(IF($H3837="Cooling",Customer!$C$25,Customer!$C$52),E3837,D3837)</f>
        <v>72</v>
      </c>
      <c r="J3837" s="1">
        <f ca="1">OFFSET(IF($H3837="Cooling",Customer!$L$25,Customer!$L$52),$E3837,$D3837)</f>
        <v>77</v>
      </c>
      <c r="K3837" s="16">
        <f t="shared" ca="1" si="711"/>
        <v>0</v>
      </c>
      <c r="L3837" s="16">
        <f t="shared" ca="1" si="712"/>
        <v>0</v>
      </c>
      <c r="M3837" s="17">
        <f t="shared" si="718"/>
        <v>0</v>
      </c>
      <c r="N3837" s="17">
        <f t="shared" si="719"/>
        <v>0</v>
      </c>
      <c r="O3837" s="4"/>
      <c r="P3837" s="4">
        <v>57</v>
      </c>
      <c r="Q3837" s="4">
        <v>61</v>
      </c>
      <c r="R3837" s="4">
        <v>61</v>
      </c>
      <c r="S3837" s="4">
        <v>77</v>
      </c>
      <c r="T3837" s="4">
        <v>75</v>
      </c>
      <c r="U3837" s="4">
        <v>76</v>
      </c>
      <c r="V3837" s="13">
        <v>70</v>
      </c>
      <c r="W3837" s="4">
        <v>70</v>
      </c>
      <c r="X3837" s="4">
        <v>80</v>
      </c>
      <c r="Y3837">
        <f t="shared" ca="1" si="720"/>
        <v>0</v>
      </c>
      <c r="Z3837">
        <f t="shared" ca="1" si="721"/>
        <v>0</v>
      </c>
    </row>
    <row r="3838" spans="2:26" x14ac:dyDescent="0.25">
      <c r="B3838" s="11">
        <f t="shared" si="722"/>
        <v>44721.416666657387</v>
      </c>
      <c r="C3838" s="1">
        <f t="shared" si="713"/>
        <v>6</v>
      </c>
      <c r="D3838" s="1">
        <f t="shared" si="714"/>
        <v>4</v>
      </c>
      <c r="E3838" s="12">
        <f t="shared" si="715"/>
        <v>11</v>
      </c>
      <c r="F3838" s="124" t="str">
        <f t="shared" si="716"/>
        <v>0</v>
      </c>
      <c r="G3838" s="1">
        <f ca="1">(OFFSET(O3838,0,MATCH(Customer!$J$6,'CDH &amp; HDH'!$P$11:$X$11,0)))</f>
        <v>72</v>
      </c>
      <c r="H3838" s="1" t="str">
        <f t="shared" si="717"/>
        <v>Cooling</v>
      </c>
      <c r="I3838" s="1">
        <f ca="1">OFFSET(IF($H3838="Cooling",Customer!$C$25,Customer!$C$52),E3838,D3838)</f>
        <v>72</v>
      </c>
      <c r="J3838" s="1">
        <f ca="1">OFFSET(IF($H3838="Cooling",Customer!$L$25,Customer!$L$52),$E3838,$D3838)</f>
        <v>77</v>
      </c>
      <c r="K3838" s="16">
        <f t="shared" ca="1" si="711"/>
        <v>0</v>
      </c>
      <c r="L3838" s="16">
        <f t="shared" ca="1" si="712"/>
        <v>0</v>
      </c>
      <c r="M3838" s="17">
        <f t="shared" si="718"/>
        <v>0</v>
      </c>
      <c r="N3838" s="17">
        <f t="shared" si="719"/>
        <v>0</v>
      </c>
      <c r="O3838" s="4"/>
      <c r="P3838" s="4">
        <v>60</v>
      </c>
      <c r="Q3838" s="4">
        <v>64</v>
      </c>
      <c r="R3838" s="4">
        <v>62</v>
      </c>
      <c r="S3838" s="4">
        <v>78</v>
      </c>
      <c r="T3838" s="4">
        <v>76</v>
      </c>
      <c r="U3838" s="4">
        <v>80</v>
      </c>
      <c r="V3838" s="13">
        <v>72</v>
      </c>
      <c r="W3838" s="4">
        <v>72</v>
      </c>
      <c r="X3838" s="4">
        <v>83</v>
      </c>
      <c r="Y3838">
        <f t="shared" ca="1" si="720"/>
        <v>0</v>
      </c>
      <c r="Z3838">
        <f t="shared" ca="1" si="721"/>
        <v>0</v>
      </c>
    </row>
    <row r="3839" spans="2:26" x14ac:dyDescent="0.25">
      <c r="B3839" s="11">
        <f t="shared" si="722"/>
        <v>44721.458333324052</v>
      </c>
      <c r="C3839" s="1">
        <f t="shared" si="713"/>
        <v>6</v>
      </c>
      <c r="D3839" s="1">
        <f t="shared" si="714"/>
        <v>4</v>
      </c>
      <c r="E3839" s="12">
        <f t="shared" si="715"/>
        <v>12</v>
      </c>
      <c r="F3839" s="124" t="str">
        <f t="shared" si="716"/>
        <v>0</v>
      </c>
      <c r="G3839" s="1">
        <f ca="1">(OFFSET(O3839,0,MATCH(Customer!$J$6,'CDH &amp; HDH'!$P$11:$X$11,0)))</f>
        <v>74</v>
      </c>
      <c r="H3839" s="1" t="str">
        <f t="shared" si="717"/>
        <v>Cooling</v>
      </c>
      <c r="I3839" s="1">
        <f ca="1">OFFSET(IF($H3839="Cooling",Customer!$C$25,Customer!$C$52),E3839,D3839)</f>
        <v>72</v>
      </c>
      <c r="J3839" s="1">
        <f ca="1">OFFSET(IF($H3839="Cooling",Customer!$L$25,Customer!$L$52),$E3839,$D3839)</f>
        <v>77</v>
      </c>
      <c r="K3839" s="16">
        <f t="shared" ca="1" si="711"/>
        <v>2</v>
      </c>
      <c r="L3839" s="16">
        <f t="shared" ca="1" si="712"/>
        <v>0</v>
      </c>
      <c r="M3839" s="17">
        <f t="shared" si="718"/>
        <v>0</v>
      </c>
      <c r="N3839" s="17">
        <f t="shared" si="719"/>
        <v>0</v>
      </c>
      <c r="O3839" s="4"/>
      <c r="P3839" s="4">
        <v>62</v>
      </c>
      <c r="Q3839" s="4">
        <v>67</v>
      </c>
      <c r="R3839" s="4">
        <v>64</v>
      </c>
      <c r="S3839" s="4">
        <v>79</v>
      </c>
      <c r="T3839" s="4">
        <v>81</v>
      </c>
      <c r="U3839" s="4">
        <v>83</v>
      </c>
      <c r="V3839" s="13">
        <v>74</v>
      </c>
      <c r="W3839" s="4">
        <v>68</v>
      </c>
      <c r="X3839" s="4">
        <v>84</v>
      </c>
      <c r="Y3839">
        <f t="shared" ca="1" si="720"/>
        <v>864</v>
      </c>
      <c r="Z3839">
        <f t="shared" ca="1" si="721"/>
        <v>0</v>
      </c>
    </row>
    <row r="3840" spans="2:26" x14ac:dyDescent="0.25">
      <c r="B3840" s="11">
        <f t="shared" si="722"/>
        <v>44721.499999990716</v>
      </c>
      <c r="C3840" s="1">
        <f t="shared" si="713"/>
        <v>6</v>
      </c>
      <c r="D3840" s="1">
        <f t="shared" si="714"/>
        <v>4</v>
      </c>
      <c r="E3840" s="12">
        <f t="shared" si="715"/>
        <v>13</v>
      </c>
      <c r="F3840" s="124" t="str">
        <f t="shared" si="716"/>
        <v>0</v>
      </c>
      <c r="G3840" s="1">
        <f ca="1">(OFFSET(O3840,0,MATCH(Customer!$J$6,'CDH &amp; HDH'!$P$11:$X$11,0)))</f>
        <v>75</v>
      </c>
      <c r="H3840" s="1" t="str">
        <f t="shared" si="717"/>
        <v>Cooling</v>
      </c>
      <c r="I3840" s="1">
        <f ca="1">OFFSET(IF($H3840="Cooling",Customer!$C$25,Customer!$C$52),E3840,D3840)</f>
        <v>72</v>
      </c>
      <c r="J3840" s="1">
        <f ca="1">OFFSET(IF($H3840="Cooling",Customer!$L$25,Customer!$L$52),$E3840,$D3840)</f>
        <v>77</v>
      </c>
      <c r="K3840" s="16">
        <f t="shared" ca="1" si="711"/>
        <v>3</v>
      </c>
      <c r="L3840" s="16">
        <f t="shared" ca="1" si="712"/>
        <v>0</v>
      </c>
      <c r="M3840" s="17">
        <f t="shared" si="718"/>
        <v>0</v>
      </c>
      <c r="N3840" s="17">
        <f t="shared" si="719"/>
        <v>0</v>
      </c>
      <c r="O3840" s="4"/>
      <c r="P3840" s="4">
        <v>62</v>
      </c>
      <c r="Q3840" s="4">
        <v>70</v>
      </c>
      <c r="R3840" s="4">
        <v>65</v>
      </c>
      <c r="S3840" s="4">
        <v>80</v>
      </c>
      <c r="T3840" s="4">
        <v>82</v>
      </c>
      <c r="U3840" s="4">
        <v>86</v>
      </c>
      <c r="V3840" s="13">
        <v>75</v>
      </c>
      <c r="W3840" s="4">
        <v>69</v>
      </c>
      <c r="X3840" s="4">
        <v>86</v>
      </c>
      <c r="Y3840">
        <f t="shared" ca="1" si="720"/>
        <v>1296</v>
      </c>
      <c r="Z3840">
        <f t="shared" ca="1" si="721"/>
        <v>0</v>
      </c>
    </row>
    <row r="3841" spans="2:26" x14ac:dyDescent="0.25">
      <c r="B3841" s="11">
        <f t="shared" si="722"/>
        <v>44721.54166665738</v>
      </c>
      <c r="C3841" s="1">
        <f t="shared" si="713"/>
        <v>6</v>
      </c>
      <c r="D3841" s="1">
        <f t="shared" si="714"/>
        <v>4</v>
      </c>
      <c r="E3841" s="12">
        <f t="shared" si="715"/>
        <v>14</v>
      </c>
      <c r="F3841" s="124" t="str">
        <f t="shared" si="716"/>
        <v>0</v>
      </c>
      <c r="G3841" s="1">
        <f ca="1">(OFFSET(O3841,0,MATCH(Customer!$J$6,'CDH &amp; HDH'!$P$11:$X$11,0)))</f>
        <v>73</v>
      </c>
      <c r="H3841" s="1" t="str">
        <f t="shared" si="717"/>
        <v>Cooling</v>
      </c>
      <c r="I3841" s="1">
        <f ca="1">OFFSET(IF($H3841="Cooling",Customer!$C$25,Customer!$C$52),E3841,D3841)</f>
        <v>72</v>
      </c>
      <c r="J3841" s="1">
        <f ca="1">OFFSET(IF($H3841="Cooling",Customer!$L$25,Customer!$L$52),$E3841,$D3841)</f>
        <v>77</v>
      </c>
      <c r="K3841" s="16">
        <f t="shared" ca="1" si="711"/>
        <v>1</v>
      </c>
      <c r="L3841" s="16">
        <f t="shared" ca="1" si="712"/>
        <v>0</v>
      </c>
      <c r="M3841" s="17">
        <f t="shared" si="718"/>
        <v>0</v>
      </c>
      <c r="N3841" s="17">
        <f t="shared" si="719"/>
        <v>0</v>
      </c>
      <c r="O3841" s="4"/>
      <c r="P3841" s="4">
        <v>64</v>
      </c>
      <c r="Q3841" s="4">
        <v>72</v>
      </c>
      <c r="R3841" s="4">
        <v>65</v>
      </c>
      <c r="S3841" s="4">
        <v>78</v>
      </c>
      <c r="T3841" s="4">
        <v>82</v>
      </c>
      <c r="U3841" s="4">
        <v>86</v>
      </c>
      <c r="V3841" s="13">
        <v>73</v>
      </c>
      <c r="W3841" s="4">
        <v>72</v>
      </c>
      <c r="X3841" s="4">
        <v>88</v>
      </c>
      <c r="Y3841">
        <f t="shared" ca="1" si="720"/>
        <v>432</v>
      </c>
      <c r="Z3841">
        <f t="shared" ca="1" si="721"/>
        <v>0</v>
      </c>
    </row>
    <row r="3842" spans="2:26" x14ac:dyDescent="0.25">
      <c r="B3842" s="11">
        <f t="shared" si="722"/>
        <v>44721.583333324044</v>
      </c>
      <c r="C3842" s="1">
        <f t="shared" si="713"/>
        <v>6</v>
      </c>
      <c r="D3842" s="1">
        <f t="shared" si="714"/>
        <v>4</v>
      </c>
      <c r="E3842" s="12">
        <f t="shared" si="715"/>
        <v>15</v>
      </c>
      <c r="F3842" s="124" t="str">
        <f t="shared" si="716"/>
        <v>1</v>
      </c>
      <c r="G3842" s="1">
        <f ca="1">(OFFSET(O3842,0,MATCH(Customer!$J$6,'CDH &amp; HDH'!$P$11:$X$11,0)))</f>
        <v>75</v>
      </c>
      <c r="H3842" s="1" t="str">
        <f t="shared" si="717"/>
        <v>Cooling</v>
      </c>
      <c r="I3842" s="1">
        <f ca="1">OFFSET(IF($H3842="Cooling",Customer!$C$25,Customer!$C$52),E3842,D3842)</f>
        <v>72</v>
      </c>
      <c r="J3842" s="1">
        <f ca="1">OFFSET(IF($H3842="Cooling",Customer!$L$25,Customer!$L$52),$E3842,$D3842)</f>
        <v>77</v>
      </c>
      <c r="K3842" s="16">
        <f t="shared" ca="1" si="711"/>
        <v>3</v>
      </c>
      <c r="L3842" s="16">
        <f t="shared" ca="1" si="712"/>
        <v>0</v>
      </c>
      <c r="M3842" s="17">
        <f t="shared" si="718"/>
        <v>0</v>
      </c>
      <c r="N3842" s="17">
        <f t="shared" si="719"/>
        <v>0</v>
      </c>
      <c r="O3842" s="4"/>
      <c r="P3842" s="4">
        <v>67</v>
      </c>
      <c r="Q3842" s="4">
        <v>73</v>
      </c>
      <c r="R3842" s="4">
        <v>64</v>
      </c>
      <c r="S3842" s="4">
        <v>75</v>
      </c>
      <c r="T3842" s="4">
        <v>82</v>
      </c>
      <c r="U3842" s="4">
        <v>86</v>
      </c>
      <c r="V3842" s="13">
        <v>75</v>
      </c>
      <c r="W3842" s="4">
        <v>75</v>
      </c>
      <c r="X3842" s="4">
        <v>90</v>
      </c>
      <c r="Y3842">
        <f t="shared" ca="1" si="720"/>
        <v>1296</v>
      </c>
      <c r="Z3842">
        <f t="shared" ca="1" si="721"/>
        <v>0</v>
      </c>
    </row>
    <row r="3843" spans="2:26" x14ac:dyDescent="0.25">
      <c r="B3843" s="11">
        <f t="shared" si="722"/>
        <v>44721.624999990709</v>
      </c>
      <c r="C3843" s="1">
        <f t="shared" si="713"/>
        <v>6</v>
      </c>
      <c r="D3843" s="1">
        <f t="shared" si="714"/>
        <v>4</v>
      </c>
      <c r="E3843" s="12">
        <f t="shared" si="715"/>
        <v>16</v>
      </c>
      <c r="F3843" s="124" t="str">
        <f t="shared" si="716"/>
        <v>1</v>
      </c>
      <c r="G3843" s="1">
        <f ca="1">(OFFSET(O3843,0,MATCH(Customer!$J$6,'CDH &amp; HDH'!$P$11:$X$11,0)))</f>
        <v>74</v>
      </c>
      <c r="H3843" s="1" t="str">
        <f t="shared" si="717"/>
        <v>Cooling</v>
      </c>
      <c r="I3843" s="1">
        <f ca="1">OFFSET(IF($H3843="Cooling",Customer!$C$25,Customer!$C$52),E3843,D3843)</f>
        <v>72</v>
      </c>
      <c r="J3843" s="1">
        <f ca="1">OFFSET(IF($H3843="Cooling",Customer!$L$25,Customer!$L$52),$E3843,$D3843)</f>
        <v>77</v>
      </c>
      <c r="K3843" s="16">
        <f t="shared" ca="1" si="711"/>
        <v>2</v>
      </c>
      <c r="L3843" s="16">
        <f t="shared" ca="1" si="712"/>
        <v>0</v>
      </c>
      <c r="M3843" s="17">
        <f t="shared" si="718"/>
        <v>0</v>
      </c>
      <c r="N3843" s="17">
        <f t="shared" si="719"/>
        <v>0</v>
      </c>
      <c r="O3843" s="4"/>
      <c r="P3843" s="4">
        <v>58</v>
      </c>
      <c r="Q3843" s="4">
        <v>74</v>
      </c>
      <c r="R3843" s="4">
        <v>64</v>
      </c>
      <c r="S3843" s="4">
        <v>73</v>
      </c>
      <c r="T3843" s="4">
        <v>82</v>
      </c>
      <c r="U3843" s="4">
        <v>85</v>
      </c>
      <c r="V3843" s="13">
        <v>74</v>
      </c>
      <c r="W3843" s="4">
        <v>72</v>
      </c>
      <c r="X3843" s="4">
        <v>89</v>
      </c>
      <c r="Y3843">
        <f t="shared" ca="1" si="720"/>
        <v>864</v>
      </c>
      <c r="Z3843">
        <f t="shared" ca="1" si="721"/>
        <v>0</v>
      </c>
    </row>
    <row r="3844" spans="2:26" x14ac:dyDescent="0.25">
      <c r="B3844" s="11">
        <f t="shared" si="722"/>
        <v>44721.666666657373</v>
      </c>
      <c r="C3844" s="1">
        <f t="shared" si="713"/>
        <v>6</v>
      </c>
      <c r="D3844" s="1">
        <f t="shared" si="714"/>
        <v>4</v>
      </c>
      <c r="E3844" s="12">
        <f t="shared" si="715"/>
        <v>17</v>
      </c>
      <c r="F3844" s="124" t="str">
        <f t="shared" si="716"/>
        <v>1</v>
      </c>
      <c r="G3844" s="1">
        <f ca="1">(OFFSET(O3844,0,MATCH(Customer!$J$6,'CDH &amp; HDH'!$P$11:$X$11,0)))</f>
        <v>74</v>
      </c>
      <c r="H3844" s="1" t="str">
        <f t="shared" si="717"/>
        <v>Cooling</v>
      </c>
      <c r="I3844" s="1">
        <f ca="1">OFFSET(IF($H3844="Cooling",Customer!$C$25,Customer!$C$52),E3844,D3844)</f>
        <v>72</v>
      </c>
      <c r="J3844" s="1">
        <f ca="1">OFFSET(IF($H3844="Cooling",Customer!$L$25,Customer!$L$52),$E3844,$D3844)</f>
        <v>77</v>
      </c>
      <c r="K3844" s="16">
        <f t="shared" ca="1" si="711"/>
        <v>2</v>
      </c>
      <c r="L3844" s="16">
        <f t="shared" ca="1" si="712"/>
        <v>0</v>
      </c>
      <c r="M3844" s="17">
        <f t="shared" si="718"/>
        <v>0</v>
      </c>
      <c r="N3844" s="17">
        <f t="shared" si="719"/>
        <v>0</v>
      </c>
      <c r="O3844" s="4"/>
      <c r="P3844" s="4">
        <v>57</v>
      </c>
      <c r="Q3844" s="4">
        <v>73</v>
      </c>
      <c r="R3844" s="4">
        <v>63</v>
      </c>
      <c r="S3844" s="4">
        <v>74</v>
      </c>
      <c r="T3844" s="4">
        <v>81</v>
      </c>
      <c r="U3844" s="4">
        <v>84</v>
      </c>
      <c r="V3844" s="13">
        <v>74</v>
      </c>
      <c r="W3844" s="4">
        <v>70</v>
      </c>
      <c r="X3844" s="4">
        <v>88</v>
      </c>
      <c r="Y3844">
        <f t="shared" ca="1" si="720"/>
        <v>864</v>
      </c>
      <c r="Z3844">
        <f t="shared" ca="1" si="721"/>
        <v>0</v>
      </c>
    </row>
    <row r="3845" spans="2:26" x14ac:dyDescent="0.25">
      <c r="B3845" s="11">
        <f t="shared" si="722"/>
        <v>44721.708333324037</v>
      </c>
      <c r="C3845" s="1">
        <f t="shared" si="713"/>
        <v>6</v>
      </c>
      <c r="D3845" s="1">
        <f t="shared" si="714"/>
        <v>4</v>
      </c>
      <c r="E3845" s="12">
        <f t="shared" si="715"/>
        <v>18</v>
      </c>
      <c r="F3845" s="124" t="str">
        <f t="shared" si="716"/>
        <v>1</v>
      </c>
      <c r="G3845" s="1">
        <f ca="1">(OFFSET(O3845,0,MATCH(Customer!$J$6,'CDH &amp; HDH'!$P$11:$X$11,0)))</f>
        <v>72</v>
      </c>
      <c r="H3845" s="1" t="str">
        <f t="shared" si="717"/>
        <v>Cooling</v>
      </c>
      <c r="I3845" s="1">
        <f ca="1">OFFSET(IF($H3845="Cooling",Customer!$C$25,Customer!$C$52),E3845,D3845)</f>
        <v>72</v>
      </c>
      <c r="J3845" s="1">
        <f ca="1">OFFSET(IF($H3845="Cooling",Customer!$L$25,Customer!$L$52),$E3845,$D3845)</f>
        <v>77</v>
      </c>
      <c r="K3845" s="16">
        <f t="shared" ca="1" si="711"/>
        <v>0</v>
      </c>
      <c r="L3845" s="16">
        <f t="shared" ca="1" si="712"/>
        <v>0</v>
      </c>
      <c r="M3845" s="17">
        <f t="shared" si="718"/>
        <v>0</v>
      </c>
      <c r="N3845" s="17">
        <f t="shared" si="719"/>
        <v>0</v>
      </c>
      <c r="O3845" s="4"/>
      <c r="P3845" s="4">
        <v>56</v>
      </c>
      <c r="Q3845" s="4">
        <v>72</v>
      </c>
      <c r="R3845" s="4">
        <v>62</v>
      </c>
      <c r="S3845" s="4">
        <v>75</v>
      </c>
      <c r="T3845" s="4">
        <v>80</v>
      </c>
      <c r="U3845" s="4">
        <v>82</v>
      </c>
      <c r="V3845" s="13">
        <v>72</v>
      </c>
      <c r="W3845" s="4">
        <v>67</v>
      </c>
      <c r="X3845" s="4">
        <v>86</v>
      </c>
      <c r="Y3845">
        <f t="shared" ca="1" si="720"/>
        <v>0</v>
      </c>
      <c r="Z3845">
        <f t="shared" ca="1" si="721"/>
        <v>0</v>
      </c>
    </row>
    <row r="3846" spans="2:26" x14ac:dyDescent="0.25">
      <c r="B3846" s="11">
        <f t="shared" si="722"/>
        <v>44721.749999990701</v>
      </c>
      <c r="C3846" s="1">
        <f t="shared" si="713"/>
        <v>6</v>
      </c>
      <c r="D3846" s="1">
        <f t="shared" si="714"/>
        <v>4</v>
      </c>
      <c r="E3846" s="12">
        <f t="shared" si="715"/>
        <v>19</v>
      </c>
      <c r="F3846" s="124" t="str">
        <f t="shared" si="716"/>
        <v>0</v>
      </c>
      <c r="G3846" s="1">
        <f ca="1">(OFFSET(O3846,0,MATCH(Customer!$J$6,'CDH &amp; HDH'!$P$11:$X$11,0)))</f>
        <v>71</v>
      </c>
      <c r="H3846" s="1" t="str">
        <f t="shared" si="717"/>
        <v>Cooling</v>
      </c>
      <c r="I3846" s="1">
        <f ca="1">OFFSET(IF($H3846="Cooling",Customer!$C$25,Customer!$C$52),E3846,D3846)</f>
        <v>78</v>
      </c>
      <c r="J3846" s="1">
        <f ca="1">OFFSET(IF($H3846="Cooling",Customer!$L$25,Customer!$L$52),$E3846,$D3846)</f>
        <v>80</v>
      </c>
      <c r="K3846" s="16">
        <f t="shared" ca="1" si="711"/>
        <v>0</v>
      </c>
      <c r="L3846" s="16">
        <f t="shared" ca="1" si="712"/>
        <v>0</v>
      </c>
      <c r="M3846" s="17">
        <f t="shared" si="718"/>
        <v>0</v>
      </c>
      <c r="N3846" s="17">
        <f t="shared" si="719"/>
        <v>0</v>
      </c>
      <c r="O3846" s="4"/>
      <c r="P3846" s="4">
        <v>56</v>
      </c>
      <c r="Q3846" s="4">
        <v>70</v>
      </c>
      <c r="R3846" s="4">
        <v>61</v>
      </c>
      <c r="S3846" s="4">
        <v>76</v>
      </c>
      <c r="T3846" s="4">
        <v>78</v>
      </c>
      <c r="U3846" s="4">
        <v>79</v>
      </c>
      <c r="V3846" s="13">
        <v>71</v>
      </c>
      <c r="W3846" s="4">
        <v>64</v>
      </c>
      <c r="X3846" s="4">
        <v>84</v>
      </c>
      <c r="Y3846">
        <f t="shared" ca="1" si="720"/>
        <v>0</v>
      </c>
      <c r="Z3846">
        <f t="shared" ca="1" si="721"/>
        <v>0</v>
      </c>
    </row>
    <row r="3847" spans="2:26" x14ac:dyDescent="0.25">
      <c r="B3847" s="11">
        <f t="shared" si="722"/>
        <v>44721.791666657366</v>
      </c>
      <c r="C3847" s="1">
        <f t="shared" si="713"/>
        <v>6</v>
      </c>
      <c r="D3847" s="1">
        <f t="shared" si="714"/>
        <v>4</v>
      </c>
      <c r="E3847" s="12">
        <f t="shared" si="715"/>
        <v>20</v>
      </c>
      <c r="F3847" s="124" t="str">
        <f t="shared" si="716"/>
        <v>0</v>
      </c>
      <c r="G3847" s="1">
        <f ca="1">(OFFSET(O3847,0,MATCH(Customer!$J$6,'CDH &amp; HDH'!$P$11:$X$11,0)))</f>
        <v>68</v>
      </c>
      <c r="H3847" s="1" t="str">
        <f t="shared" si="717"/>
        <v>Cooling</v>
      </c>
      <c r="I3847" s="1">
        <f ca="1">OFFSET(IF($H3847="Cooling",Customer!$C$25,Customer!$C$52),E3847,D3847)</f>
        <v>78</v>
      </c>
      <c r="J3847" s="1">
        <f ca="1">OFFSET(IF($H3847="Cooling",Customer!$L$25,Customer!$L$52),$E3847,$D3847)</f>
        <v>80</v>
      </c>
      <c r="K3847" s="16">
        <f t="shared" ca="1" si="711"/>
        <v>0</v>
      </c>
      <c r="L3847" s="16">
        <f t="shared" ca="1" si="712"/>
        <v>0</v>
      </c>
      <c r="M3847" s="17">
        <f t="shared" si="718"/>
        <v>0</v>
      </c>
      <c r="N3847" s="17">
        <f t="shared" si="719"/>
        <v>0</v>
      </c>
      <c r="O3847" s="4"/>
      <c r="P3847" s="4">
        <v>55</v>
      </c>
      <c r="Q3847" s="4">
        <v>67</v>
      </c>
      <c r="R3847" s="4">
        <v>59</v>
      </c>
      <c r="S3847" s="4">
        <v>75</v>
      </c>
      <c r="T3847" s="4">
        <v>74</v>
      </c>
      <c r="U3847" s="4">
        <v>75</v>
      </c>
      <c r="V3847" s="13">
        <v>68</v>
      </c>
      <c r="W3847" s="4">
        <v>62</v>
      </c>
      <c r="X3847" s="4">
        <v>77</v>
      </c>
      <c r="Y3847">
        <f t="shared" ca="1" si="720"/>
        <v>0</v>
      </c>
      <c r="Z3847">
        <f t="shared" ca="1" si="721"/>
        <v>0</v>
      </c>
    </row>
    <row r="3848" spans="2:26" x14ac:dyDescent="0.25">
      <c r="B3848" s="11">
        <f t="shared" si="722"/>
        <v>44721.83333332403</v>
      </c>
      <c r="C3848" s="1">
        <f t="shared" si="713"/>
        <v>6</v>
      </c>
      <c r="D3848" s="1">
        <f t="shared" si="714"/>
        <v>4</v>
      </c>
      <c r="E3848" s="12">
        <f t="shared" si="715"/>
        <v>21</v>
      </c>
      <c r="F3848" s="124" t="str">
        <f t="shared" si="716"/>
        <v>0</v>
      </c>
      <c r="G3848" s="1">
        <f ca="1">(OFFSET(O3848,0,MATCH(Customer!$J$6,'CDH &amp; HDH'!$P$11:$X$11,0)))</f>
        <v>65</v>
      </c>
      <c r="H3848" s="1" t="str">
        <f t="shared" si="717"/>
        <v>Cooling</v>
      </c>
      <c r="I3848" s="1">
        <f ca="1">OFFSET(IF($H3848="Cooling",Customer!$C$25,Customer!$C$52),E3848,D3848)</f>
        <v>78</v>
      </c>
      <c r="J3848" s="1">
        <f ca="1">OFFSET(IF($H3848="Cooling",Customer!$L$25,Customer!$L$52),$E3848,$D3848)</f>
        <v>80</v>
      </c>
      <c r="K3848" s="16">
        <f t="shared" ca="1" si="711"/>
        <v>0</v>
      </c>
      <c r="L3848" s="16">
        <f t="shared" ca="1" si="712"/>
        <v>0</v>
      </c>
      <c r="M3848" s="17">
        <f t="shared" si="718"/>
        <v>0</v>
      </c>
      <c r="N3848" s="17">
        <f t="shared" si="719"/>
        <v>0</v>
      </c>
      <c r="O3848" s="4"/>
      <c r="P3848" s="4">
        <v>55</v>
      </c>
      <c r="Q3848" s="4">
        <v>65</v>
      </c>
      <c r="R3848" s="4">
        <v>56</v>
      </c>
      <c r="S3848" s="4">
        <v>74</v>
      </c>
      <c r="T3848" s="4">
        <v>71</v>
      </c>
      <c r="U3848" s="4">
        <v>76</v>
      </c>
      <c r="V3848" s="13">
        <v>65</v>
      </c>
      <c r="W3848" s="4">
        <v>59</v>
      </c>
      <c r="X3848" s="4">
        <v>74</v>
      </c>
      <c r="Y3848">
        <f t="shared" ca="1" si="720"/>
        <v>0</v>
      </c>
      <c r="Z3848">
        <f t="shared" ca="1" si="721"/>
        <v>0</v>
      </c>
    </row>
    <row r="3849" spans="2:26" x14ac:dyDescent="0.25">
      <c r="B3849" s="11">
        <f t="shared" si="722"/>
        <v>44721.874999990694</v>
      </c>
      <c r="C3849" s="1">
        <f t="shared" si="713"/>
        <v>6</v>
      </c>
      <c r="D3849" s="1">
        <f t="shared" si="714"/>
        <v>4</v>
      </c>
      <c r="E3849" s="12">
        <f t="shared" si="715"/>
        <v>22</v>
      </c>
      <c r="F3849" s="124" t="str">
        <f t="shared" si="716"/>
        <v>0</v>
      </c>
      <c r="G3849" s="1">
        <f ca="1">(OFFSET(O3849,0,MATCH(Customer!$J$6,'CDH &amp; HDH'!$P$11:$X$11,0)))</f>
        <v>63</v>
      </c>
      <c r="H3849" s="1" t="str">
        <f t="shared" si="717"/>
        <v>Cooling</v>
      </c>
      <c r="I3849" s="1">
        <f ca="1">OFFSET(IF($H3849="Cooling",Customer!$C$25,Customer!$C$52),E3849,D3849)</f>
        <v>78</v>
      </c>
      <c r="J3849" s="1">
        <f ca="1">OFFSET(IF($H3849="Cooling",Customer!$L$25,Customer!$L$52),$E3849,$D3849)</f>
        <v>80</v>
      </c>
      <c r="K3849" s="16">
        <f t="shared" ca="1" si="711"/>
        <v>0</v>
      </c>
      <c r="L3849" s="16">
        <f t="shared" ca="1" si="712"/>
        <v>0</v>
      </c>
      <c r="M3849" s="17">
        <f t="shared" si="718"/>
        <v>0</v>
      </c>
      <c r="N3849" s="17">
        <f t="shared" si="719"/>
        <v>0</v>
      </c>
      <c r="O3849" s="4"/>
      <c r="P3849" s="4">
        <v>54</v>
      </c>
      <c r="Q3849" s="4">
        <v>63</v>
      </c>
      <c r="R3849" s="4">
        <v>54</v>
      </c>
      <c r="S3849" s="4">
        <v>73</v>
      </c>
      <c r="T3849" s="4">
        <v>68</v>
      </c>
      <c r="U3849" s="4">
        <v>73</v>
      </c>
      <c r="V3849" s="13">
        <v>63</v>
      </c>
      <c r="W3849" s="4">
        <v>57</v>
      </c>
      <c r="X3849" s="4">
        <v>70</v>
      </c>
      <c r="Y3849">
        <f t="shared" ca="1" si="720"/>
        <v>0</v>
      </c>
      <c r="Z3849">
        <f t="shared" ca="1" si="721"/>
        <v>0</v>
      </c>
    </row>
    <row r="3850" spans="2:26" x14ac:dyDescent="0.25">
      <c r="B3850" s="11">
        <f t="shared" si="722"/>
        <v>44721.916666657358</v>
      </c>
      <c r="C3850" s="1">
        <f t="shared" si="713"/>
        <v>6</v>
      </c>
      <c r="D3850" s="1">
        <f t="shared" si="714"/>
        <v>4</v>
      </c>
      <c r="E3850" s="12">
        <f t="shared" si="715"/>
        <v>23</v>
      </c>
      <c r="F3850" s="124" t="str">
        <f t="shared" si="716"/>
        <v>0</v>
      </c>
      <c r="G3850" s="1">
        <f ca="1">(OFFSET(O3850,0,MATCH(Customer!$J$6,'CDH &amp; HDH'!$P$11:$X$11,0)))</f>
        <v>62</v>
      </c>
      <c r="H3850" s="1" t="str">
        <f t="shared" si="717"/>
        <v>Cooling</v>
      </c>
      <c r="I3850" s="1">
        <f ca="1">OFFSET(IF($H3850="Cooling",Customer!$C$25,Customer!$C$52),E3850,D3850)</f>
        <v>78</v>
      </c>
      <c r="J3850" s="1">
        <f ca="1">OFFSET(IF($H3850="Cooling",Customer!$L$25,Customer!$L$52),$E3850,$D3850)</f>
        <v>80</v>
      </c>
      <c r="K3850" s="16">
        <f t="shared" ca="1" si="711"/>
        <v>0</v>
      </c>
      <c r="L3850" s="16">
        <f t="shared" ca="1" si="712"/>
        <v>0</v>
      </c>
      <c r="M3850" s="17">
        <f t="shared" si="718"/>
        <v>0</v>
      </c>
      <c r="N3850" s="17">
        <f t="shared" si="719"/>
        <v>0</v>
      </c>
      <c r="O3850" s="4"/>
      <c r="P3850" s="4">
        <v>54</v>
      </c>
      <c r="Q3850" s="4">
        <v>62</v>
      </c>
      <c r="R3850" s="4">
        <v>54</v>
      </c>
      <c r="S3850" s="4">
        <v>72</v>
      </c>
      <c r="T3850" s="4">
        <v>67</v>
      </c>
      <c r="U3850" s="4">
        <v>71</v>
      </c>
      <c r="V3850" s="13">
        <v>62</v>
      </c>
      <c r="W3850" s="4">
        <v>55</v>
      </c>
      <c r="X3850" s="4">
        <v>69</v>
      </c>
      <c r="Y3850">
        <f t="shared" ca="1" si="720"/>
        <v>0</v>
      </c>
      <c r="Z3850">
        <f t="shared" ca="1" si="721"/>
        <v>0</v>
      </c>
    </row>
    <row r="3851" spans="2:26" x14ac:dyDescent="0.25">
      <c r="B3851" s="11">
        <f t="shared" si="722"/>
        <v>44721.958333324023</v>
      </c>
      <c r="C3851" s="1">
        <f t="shared" si="713"/>
        <v>6</v>
      </c>
      <c r="D3851" s="1">
        <f t="shared" si="714"/>
        <v>4</v>
      </c>
      <c r="E3851" s="12">
        <f t="shared" si="715"/>
        <v>24</v>
      </c>
      <c r="F3851" s="124" t="str">
        <f t="shared" si="716"/>
        <v>0</v>
      </c>
      <c r="G3851" s="1">
        <f ca="1">(OFFSET(O3851,0,MATCH(Customer!$J$6,'CDH &amp; HDH'!$P$11:$X$11,0)))</f>
        <v>60</v>
      </c>
      <c r="H3851" s="1" t="str">
        <f t="shared" si="717"/>
        <v>Cooling</v>
      </c>
      <c r="I3851" s="1">
        <f ca="1">OFFSET(IF($H3851="Cooling",Customer!$C$25,Customer!$C$52),E3851,D3851)</f>
        <v>78</v>
      </c>
      <c r="J3851" s="1">
        <f ca="1">OFFSET(IF($H3851="Cooling",Customer!$L$25,Customer!$L$52),$E3851,$D3851)</f>
        <v>80</v>
      </c>
      <c r="K3851" s="16">
        <f t="shared" ca="1" si="711"/>
        <v>0</v>
      </c>
      <c r="L3851" s="16">
        <f t="shared" ca="1" si="712"/>
        <v>0</v>
      </c>
      <c r="M3851" s="17">
        <f t="shared" si="718"/>
        <v>0</v>
      </c>
      <c r="N3851" s="17">
        <f t="shared" si="719"/>
        <v>0</v>
      </c>
      <c r="O3851" s="4"/>
      <c r="P3851" s="4">
        <v>53</v>
      </c>
      <c r="Q3851" s="4">
        <v>61</v>
      </c>
      <c r="R3851" s="4">
        <v>54</v>
      </c>
      <c r="S3851" s="4">
        <v>71</v>
      </c>
      <c r="T3851" s="4">
        <v>67</v>
      </c>
      <c r="U3851" s="4">
        <v>67</v>
      </c>
      <c r="V3851" s="13">
        <v>60</v>
      </c>
      <c r="W3851" s="4">
        <v>53</v>
      </c>
      <c r="X3851" s="4">
        <v>66</v>
      </c>
      <c r="Y3851">
        <f t="shared" ca="1" si="720"/>
        <v>0</v>
      </c>
      <c r="Z3851">
        <f t="shared" ca="1" si="721"/>
        <v>0</v>
      </c>
    </row>
    <row r="3852" spans="2:26" x14ac:dyDescent="0.25">
      <c r="B3852" s="11">
        <f t="shared" si="722"/>
        <v>44721.999999990687</v>
      </c>
      <c r="C3852" s="1">
        <f t="shared" si="713"/>
        <v>6</v>
      </c>
      <c r="D3852" s="1">
        <f t="shared" si="714"/>
        <v>5</v>
      </c>
      <c r="E3852" s="12">
        <f t="shared" si="715"/>
        <v>1</v>
      </c>
      <c r="F3852" s="124" t="str">
        <f t="shared" si="716"/>
        <v>0</v>
      </c>
      <c r="G3852" s="1">
        <f ca="1">(OFFSET(O3852,0,MATCH(Customer!$J$6,'CDH &amp; HDH'!$P$11:$X$11,0)))</f>
        <v>58</v>
      </c>
      <c r="H3852" s="1" t="str">
        <f t="shared" si="717"/>
        <v>Cooling</v>
      </c>
      <c r="I3852" s="1">
        <f ca="1">OFFSET(IF($H3852="Cooling",Customer!$C$25,Customer!$C$52),E3852,D3852)</f>
        <v>78</v>
      </c>
      <c r="J3852" s="1">
        <f ca="1">OFFSET(IF($H3852="Cooling",Customer!$L$25,Customer!$L$52),$E3852,$D3852)</f>
        <v>80</v>
      </c>
      <c r="K3852" s="16">
        <f t="shared" ref="K3852:K3915" ca="1" si="723">IF($H3852="Heating",0,MAX(0,$G3852-I3852))</f>
        <v>0</v>
      </c>
      <c r="L3852" s="16">
        <f t="shared" ref="L3852:L3915" ca="1" si="724">IF($H3852="Heating",0,MAX(0,$G3852-J3852))</f>
        <v>0</v>
      </c>
      <c r="M3852" s="17">
        <f t="shared" si="718"/>
        <v>0</v>
      </c>
      <c r="N3852" s="17">
        <f t="shared" si="719"/>
        <v>0</v>
      </c>
      <c r="O3852" s="4"/>
      <c r="P3852" s="4">
        <v>53</v>
      </c>
      <c r="Q3852" s="4">
        <v>58</v>
      </c>
      <c r="R3852" s="4">
        <v>54</v>
      </c>
      <c r="S3852" s="4">
        <v>70</v>
      </c>
      <c r="T3852" s="4">
        <v>66</v>
      </c>
      <c r="U3852" s="4">
        <v>67</v>
      </c>
      <c r="V3852" s="13">
        <v>58</v>
      </c>
      <c r="W3852" s="4">
        <v>52</v>
      </c>
      <c r="X3852" s="4">
        <v>65</v>
      </c>
      <c r="Y3852">
        <f t="shared" ca="1" si="720"/>
        <v>0</v>
      </c>
      <c r="Z3852">
        <f t="shared" ca="1" si="721"/>
        <v>0</v>
      </c>
    </row>
    <row r="3853" spans="2:26" x14ac:dyDescent="0.25">
      <c r="B3853" s="11">
        <f t="shared" si="722"/>
        <v>44722.041666657351</v>
      </c>
      <c r="C3853" s="1">
        <f t="shared" ref="C3853:C3916" si="725">MONTH(B3853)</f>
        <v>6</v>
      </c>
      <c r="D3853" s="1">
        <f t="shared" ref="D3853:D3916" si="726">WEEKDAY(B3853,2)</f>
        <v>5</v>
      </c>
      <c r="E3853" s="12">
        <f t="shared" ref="E3853:E3916" si="727">HOUR(B3853)+1</f>
        <v>2</v>
      </c>
      <c r="F3853" s="124" t="str">
        <f t="shared" ref="F3853:F3916" si="728">IF(AND(C3853&gt;5,C3853&lt;9,D3853&lt;6,E3853&gt;14,E3853&lt;19),"1",IF(AND(OR(E3853=8,E3853=9,E3853=19,E3853=20),C3853&lt;3,D3853&lt;6),"1","0"))</f>
        <v>0</v>
      </c>
      <c r="G3853" s="1">
        <f ca="1">(OFFSET(O3853,0,MATCH(Customer!$J$6,'CDH &amp; HDH'!$P$11:$X$11,0)))</f>
        <v>57</v>
      </c>
      <c r="H3853" s="1" t="str">
        <f t="shared" ref="H3853:H3916" si="729">IF(AND(C3853&gt;=5,C3853&lt;=9),"Cooling","Heating")</f>
        <v>Cooling</v>
      </c>
      <c r="I3853" s="1">
        <f ca="1">OFFSET(IF($H3853="Cooling",Customer!$C$25,Customer!$C$52),E3853,D3853)</f>
        <v>78</v>
      </c>
      <c r="J3853" s="1">
        <f ca="1">OFFSET(IF($H3853="Cooling",Customer!$L$25,Customer!$L$52),$E3853,$D3853)</f>
        <v>80</v>
      </c>
      <c r="K3853" s="16">
        <f t="shared" ca="1" si="723"/>
        <v>0</v>
      </c>
      <c r="L3853" s="16">
        <f t="shared" ca="1" si="724"/>
        <v>0</v>
      </c>
      <c r="M3853" s="17">
        <f t="shared" ref="M3853:M3916" si="730">IF($H3853="Cooling",0,MAX(0,I3853-$G3853))</f>
        <v>0</v>
      </c>
      <c r="N3853" s="17">
        <f t="shared" ref="N3853:N3916" si="731">IF($H3853="Cooling",0,MAX(0,J3853-$G3853))</f>
        <v>0</v>
      </c>
      <c r="O3853" s="4"/>
      <c r="P3853" s="4">
        <v>52</v>
      </c>
      <c r="Q3853" s="4">
        <v>57</v>
      </c>
      <c r="R3853" s="4">
        <v>53</v>
      </c>
      <c r="S3853" s="4">
        <v>70</v>
      </c>
      <c r="T3853" s="4">
        <v>65</v>
      </c>
      <c r="U3853" s="4">
        <v>67</v>
      </c>
      <c r="V3853" s="13">
        <v>57</v>
      </c>
      <c r="W3853" s="4">
        <v>52</v>
      </c>
      <c r="X3853" s="4">
        <v>65</v>
      </c>
      <c r="Y3853">
        <f t="shared" ref="Y3853:Y3916" ca="1" si="732">1.08*400*K3853</f>
        <v>0</v>
      </c>
      <c r="Z3853">
        <f t="shared" ref="Z3853:Z3916" ca="1" si="733">1.08*400*L3853</f>
        <v>0</v>
      </c>
    </row>
    <row r="3854" spans="2:26" x14ac:dyDescent="0.25">
      <c r="B3854" s="11">
        <f t="shared" ref="B3854:B3917" si="734">B3853+1/24</f>
        <v>44722.083333324015</v>
      </c>
      <c r="C3854" s="1">
        <f t="shared" si="725"/>
        <v>6</v>
      </c>
      <c r="D3854" s="1">
        <f t="shared" si="726"/>
        <v>5</v>
      </c>
      <c r="E3854" s="12">
        <f t="shared" si="727"/>
        <v>3</v>
      </c>
      <c r="F3854" s="124" t="str">
        <f t="shared" si="728"/>
        <v>0</v>
      </c>
      <c r="G3854" s="1">
        <f ca="1">(OFFSET(O3854,0,MATCH(Customer!$J$6,'CDH &amp; HDH'!$P$11:$X$11,0)))</f>
        <v>56</v>
      </c>
      <c r="H3854" s="1" t="str">
        <f t="shared" si="729"/>
        <v>Cooling</v>
      </c>
      <c r="I3854" s="1">
        <f ca="1">OFFSET(IF($H3854="Cooling",Customer!$C$25,Customer!$C$52),E3854,D3854)</f>
        <v>78</v>
      </c>
      <c r="J3854" s="1">
        <f ca="1">OFFSET(IF($H3854="Cooling",Customer!$L$25,Customer!$L$52),$E3854,$D3854)</f>
        <v>80</v>
      </c>
      <c r="K3854" s="16">
        <f t="shared" ca="1" si="723"/>
        <v>0</v>
      </c>
      <c r="L3854" s="16">
        <f t="shared" ca="1" si="724"/>
        <v>0</v>
      </c>
      <c r="M3854" s="17">
        <f t="shared" si="730"/>
        <v>0</v>
      </c>
      <c r="N3854" s="17">
        <f t="shared" si="731"/>
        <v>0</v>
      </c>
      <c r="O3854" s="4"/>
      <c r="P3854" s="4">
        <v>51</v>
      </c>
      <c r="Q3854" s="4">
        <v>55</v>
      </c>
      <c r="R3854" s="4">
        <v>52</v>
      </c>
      <c r="S3854" s="4">
        <v>71</v>
      </c>
      <c r="T3854" s="4">
        <v>65</v>
      </c>
      <c r="U3854" s="4">
        <v>65</v>
      </c>
      <c r="V3854" s="13">
        <v>56</v>
      </c>
      <c r="W3854" s="4">
        <v>51</v>
      </c>
      <c r="X3854" s="4">
        <v>67</v>
      </c>
      <c r="Y3854">
        <f t="shared" ca="1" si="732"/>
        <v>0</v>
      </c>
      <c r="Z3854">
        <f t="shared" ca="1" si="733"/>
        <v>0</v>
      </c>
    </row>
    <row r="3855" spans="2:26" x14ac:dyDescent="0.25">
      <c r="B3855" s="11">
        <f t="shared" si="734"/>
        <v>44722.124999990679</v>
      </c>
      <c r="C3855" s="1">
        <f t="shared" si="725"/>
        <v>6</v>
      </c>
      <c r="D3855" s="1">
        <f t="shared" si="726"/>
        <v>5</v>
      </c>
      <c r="E3855" s="12">
        <f t="shared" si="727"/>
        <v>4</v>
      </c>
      <c r="F3855" s="124" t="str">
        <f t="shared" si="728"/>
        <v>0</v>
      </c>
      <c r="G3855" s="1">
        <f ca="1">(OFFSET(O3855,0,MATCH(Customer!$J$6,'CDH &amp; HDH'!$P$11:$X$11,0)))</f>
        <v>56</v>
      </c>
      <c r="H3855" s="1" t="str">
        <f t="shared" si="729"/>
        <v>Cooling</v>
      </c>
      <c r="I3855" s="1">
        <f ca="1">OFFSET(IF($H3855="Cooling",Customer!$C$25,Customer!$C$52),E3855,D3855)</f>
        <v>78</v>
      </c>
      <c r="J3855" s="1">
        <f ca="1">OFFSET(IF($H3855="Cooling",Customer!$L$25,Customer!$L$52),$E3855,$D3855)</f>
        <v>80</v>
      </c>
      <c r="K3855" s="16">
        <f t="shared" ca="1" si="723"/>
        <v>0</v>
      </c>
      <c r="L3855" s="16">
        <f t="shared" ca="1" si="724"/>
        <v>0</v>
      </c>
      <c r="M3855" s="17">
        <f t="shared" si="730"/>
        <v>0</v>
      </c>
      <c r="N3855" s="17">
        <f t="shared" si="731"/>
        <v>0</v>
      </c>
      <c r="O3855" s="4"/>
      <c r="P3855" s="4">
        <v>51</v>
      </c>
      <c r="Q3855" s="4">
        <v>53</v>
      </c>
      <c r="R3855" s="4">
        <v>51</v>
      </c>
      <c r="S3855" s="4">
        <v>71</v>
      </c>
      <c r="T3855" s="4">
        <v>66</v>
      </c>
      <c r="U3855" s="4">
        <v>65</v>
      </c>
      <c r="V3855" s="13">
        <v>56</v>
      </c>
      <c r="W3855" s="4">
        <v>51</v>
      </c>
      <c r="X3855" s="4">
        <v>66</v>
      </c>
      <c r="Y3855">
        <f t="shared" ca="1" si="732"/>
        <v>0</v>
      </c>
      <c r="Z3855">
        <f t="shared" ca="1" si="733"/>
        <v>0</v>
      </c>
    </row>
    <row r="3856" spans="2:26" x14ac:dyDescent="0.25">
      <c r="B3856" s="11">
        <f t="shared" si="734"/>
        <v>44722.166666657344</v>
      </c>
      <c r="C3856" s="1">
        <f t="shared" si="725"/>
        <v>6</v>
      </c>
      <c r="D3856" s="1">
        <f t="shared" si="726"/>
        <v>5</v>
      </c>
      <c r="E3856" s="12">
        <f t="shared" si="727"/>
        <v>5</v>
      </c>
      <c r="F3856" s="124" t="str">
        <f t="shared" si="728"/>
        <v>0</v>
      </c>
      <c r="G3856" s="1">
        <f ca="1">(OFFSET(O3856,0,MATCH(Customer!$J$6,'CDH &amp; HDH'!$P$11:$X$11,0)))</f>
        <v>57</v>
      </c>
      <c r="H3856" s="1" t="str">
        <f t="shared" si="729"/>
        <v>Cooling</v>
      </c>
      <c r="I3856" s="1">
        <f ca="1">OFFSET(IF($H3856="Cooling",Customer!$C$25,Customer!$C$52),E3856,D3856)</f>
        <v>78</v>
      </c>
      <c r="J3856" s="1">
        <f ca="1">OFFSET(IF($H3856="Cooling",Customer!$L$25,Customer!$L$52),$E3856,$D3856)</f>
        <v>80</v>
      </c>
      <c r="K3856" s="16">
        <f t="shared" ca="1" si="723"/>
        <v>0</v>
      </c>
      <c r="L3856" s="16">
        <f t="shared" ca="1" si="724"/>
        <v>0</v>
      </c>
      <c r="M3856" s="17">
        <f t="shared" si="730"/>
        <v>0</v>
      </c>
      <c r="N3856" s="17">
        <f t="shared" si="731"/>
        <v>0</v>
      </c>
      <c r="O3856" s="4"/>
      <c r="P3856" s="4">
        <v>51</v>
      </c>
      <c r="Q3856" s="4">
        <v>51</v>
      </c>
      <c r="R3856" s="4">
        <v>52</v>
      </c>
      <c r="S3856" s="4">
        <v>72</v>
      </c>
      <c r="T3856" s="4">
        <v>63</v>
      </c>
      <c r="U3856" s="4">
        <v>66</v>
      </c>
      <c r="V3856" s="13">
        <v>57</v>
      </c>
      <c r="W3856" s="4">
        <v>51</v>
      </c>
      <c r="X3856" s="4">
        <v>66</v>
      </c>
      <c r="Y3856">
        <f t="shared" ca="1" si="732"/>
        <v>0</v>
      </c>
      <c r="Z3856">
        <f t="shared" ca="1" si="733"/>
        <v>0</v>
      </c>
    </row>
    <row r="3857" spans="2:26" x14ac:dyDescent="0.25">
      <c r="B3857" s="11">
        <f t="shared" si="734"/>
        <v>44722.208333324008</v>
      </c>
      <c r="C3857" s="1">
        <f t="shared" si="725"/>
        <v>6</v>
      </c>
      <c r="D3857" s="1">
        <f t="shared" si="726"/>
        <v>5</v>
      </c>
      <c r="E3857" s="12">
        <f t="shared" si="727"/>
        <v>6</v>
      </c>
      <c r="F3857" s="124" t="str">
        <f t="shared" si="728"/>
        <v>0</v>
      </c>
      <c r="G3857" s="1">
        <f ca="1">(OFFSET(O3857,0,MATCH(Customer!$J$6,'CDH &amp; HDH'!$P$11:$X$11,0)))</f>
        <v>57</v>
      </c>
      <c r="H3857" s="1" t="str">
        <f t="shared" si="729"/>
        <v>Cooling</v>
      </c>
      <c r="I3857" s="1">
        <f ca="1">OFFSET(IF($H3857="Cooling",Customer!$C$25,Customer!$C$52),E3857,D3857)</f>
        <v>78</v>
      </c>
      <c r="J3857" s="1">
        <f ca="1">OFFSET(IF($H3857="Cooling",Customer!$L$25,Customer!$L$52),$E3857,$D3857)</f>
        <v>80</v>
      </c>
      <c r="K3857" s="16">
        <f t="shared" ca="1" si="723"/>
        <v>0</v>
      </c>
      <c r="L3857" s="16">
        <f t="shared" ca="1" si="724"/>
        <v>0</v>
      </c>
      <c r="M3857" s="17">
        <f t="shared" si="730"/>
        <v>0</v>
      </c>
      <c r="N3857" s="17">
        <f t="shared" si="731"/>
        <v>0</v>
      </c>
      <c r="O3857" s="4"/>
      <c r="P3857" s="4">
        <v>51</v>
      </c>
      <c r="Q3857" s="4">
        <v>53</v>
      </c>
      <c r="R3857" s="4">
        <v>52</v>
      </c>
      <c r="S3857" s="4">
        <v>72</v>
      </c>
      <c r="T3857" s="4">
        <v>64</v>
      </c>
      <c r="U3857" s="4">
        <v>65</v>
      </c>
      <c r="V3857" s="13">
        <v>57</v>
      </c>
      <c r="W3857" s="4">
        <v>50</v>
      </c>
      <c r="X3857" s="4">
        <v>65</v>
      </c>
      <c r="Y3857">
        <f t="shared" ca="1" si="732"/>
        <v>0</v>
      </c>
      <c r="Z3857">
        <f t="shared" ca="1" si="733"/>
        <v>0</v>
      </c>
    </row>
    <row r="3858" spans="2:26" x14ac:dyDescent="0.25">
      <c r="B3858" s="11">
        <f t="shared" si="734"/>
        <v>44722.249999990672</v>
      </c>
      <c r="C3858" s="1">
        <f t="shared" si="725"/>
        <v>6</v>
      </c>
      <c r="D3858" s="1">
        <f t="shared" si="726"/>
        <v>5</v>
      </c>
      <c r="E3858" s="12">
        <f t="shared" si="727"/>
        <v>7</v>
      </c>
      <c r="F3858" s="124" t="str">
        <f t="shared" si="728"/>
        <v>0</v>
      </c>
      <c r="G3858" s="1">
        <f ca="1">(OFFSET(O3858,0,MATCH(Customer!$J$6,'CDH &amp; HDH'!$P$11:$X$11,0)))</f>
        <v>61</v>
      </c>
      <c r="H3858" s="1" t="str">
        <f t="shared" si="729"/>
        <v>Cooling</v>
      </c>
      <c r="I3858" s="1">
        <f ca="1">OFFSET(IF($H3858="Cooling",Customer!$C$25,Customer!$C$52),E3858,D3858)</f>
        <v>78</v>
      </c>
      <c r="J3858" s="1">
        <f ca="1">OFFSET(IF($H3858="Cooling",Customer!$L$25,Customer!$L$52),$E3858,$D3858)</f>
        <v>80</v>
      </c>
      <c r="K3858" s="16">
        <f t="shared" ca="1" si="723"/>
        <v>0</v>
      </c>
      <c r="L3858" s="16">
        <f t="shared" ca="1" si="724"/>
        <v>0</v>
      </c>
      <c r="M3858" s="17">
        <f t="shared" si="730"/>
        <v>0</v>
      </c>
      <c r="N3858" s="17">
        <f t="shared" si="731"/>
        <v>0</v>
      </c>
      <c r="O3858" s="4"/>
      <c r="P3858" s="4">
        <v>51</v>
      </c>
      <c r="Q3858" s="4">
        <v>59</v>
      </c>
      <c r="R3858" s="4">
        <v>53</v>
      </c>
      <c r="S3858" s="4">
        <v>73</v>
      </c>
      <c r="T3858" s="4">
        <v>66</v>
      </c>
      <c r="U3858" s="4">
        <v>65</v>
      </c>
      <c r="V3858" s="13">
        <v>61</v>
      </c>
      <c r="W3858" s="4">
        <v>50</v>
      </c>
      <c r="X3858" s="4">
        <v>65</v>
      </c>
      <c r="Y3858">
        <f t="shared" ca="1" si="732"/>
        <v>0</v>
      </c>
      <c r="Z3858">
        <f t="shared" ca="1" si="733"/>
        <v>0</v>
      </c>
    </row>
    <row r="3859" spans="2:26" x14ac:dyDescent="0.25">
      <c r="B3859" s="11">
        <f t="shared" si="734"/>
        <v>44722.291666657336</v>
      </c>
      <c r="C3859" s="1">
        <f t="shared" si="725"/>
        <v>6</v>
      </c>
      <c r="D3859" s="1">
        <f t="shared" si="726"/>
        <v>5</v>
      </c>
      <c r="E3859" s="12">
        <f t="shared" si="727"/>
        <v>8</v>
      </c>
      <c r="F3859" s="124" t="str">
        <f t="shared" si="728"/>
        <v>0</v>
      </c>
      <c r="G3859" s="1">
        <f ca="1">(OFFSET(O3859,0,MATCH(Customer!$J$6,'CDH &amp; HDH'!$P$11:$X$11,0)))</f>
        <v>66</v>
      </c>
      <c r="H3859" s="1" t="str">
        <f t="shared" si="729"/>
        <v>Cooling</v>
      </c>
      <c r="I3859" s="1">
        <f ca="1">OFFSET(IF($H3859="Cooling",Customer!$C$25,Customer!$C$52),E3859,D3859)</f>
        <v>72</v>
      </c>
      <c r="J3859" s="1">
        <f ca="1">OFFSET(IF($H3859="Cooling",Customer!$L$25,Customer!$L$52),$E3859,$D3859)</f>
        <v>77</v>
      </c>
      <c r="K3859" s="16">
        <f t="shared" ca="1" si="723"/>
        <v>0</v>
      </c>
      <c r="L3859" s="16">
        <f t="shared" ca="1" si="724"/>
        <v>0</v>
      </c>
      <c r="M3859" s="17">
        <f t="shared" si="730"/>
        <v>0</v>
      </c>
      <c r="N3859" s="17">
        <f t="shared" si="731"/>
        <v>0</v>
      </c>
      <c r="O3859" s="4"/>
      <c r="P3859" s="4">
        <v>52</v>
      </c>
      <c r="Q3859" s="4">
        <v>64</v>
      </c>
      <c r="R3859" s="4">
        <v>55</v>
      </c>
      <c r="S3859" s="4">
        <v>75</v>
      </c>
      <c r="T3859" s="4">
        <v>66</v>
      </c>
      <c r="U3859" s="4">
        <v>67</v>
      </c>
      <c r="V3859" s="13">
        <v>66</v>
      </c>
      <c r="W3859" s="4">
        <v>54</v>
      </c>
      <c r="X3859" s="4">
        <v>65</v>
      </c>
      <c r="Y3859">
        <f t="shared" ca="1" si="732"/>
        <v>0</v>
      </c>
      <c r="Z3859">
        <f t="shared" ca="1" si="733"/>
        <v>0</v>
      </c>
    </row>
    <row r="3860" spans="2:26" x14ac:dyDescent="0.25">
      <c r="B3860" s="11">
        <f t="shared" si="734"/>
        <v>44722.333333324001</v>
      </c>
      <c r="C3860" s="1">
        <f t="shared" si="725"/>
        <v>6</v>
      </c>
      <c r="D3860" s="1">
        <f t="shared" si="726"/>
        <v>5</v>
      </c>
      <c r="E3860" s="12">
        <f t="shared" si="727"/>
        <v>9</v>
      </c>
      <c r="F3860" s="124" t="str">
        <f t="shared" si="728"/>
        <v>0</v>
      </c>
      <c r="G3860" s="1">
        <f ca="1">(OFFSET(O3860,0,MATCH(Customer!$J$6,'CDH &amp; HDH'!$P$11:$X$11,0)))</f>
        <v>70</v>
      </c>
      <c r="H3860" s="1" t="str">
        <f t="shared" si="729"/>
        <v>Cooling</v>
      </c>
      <c r="I3860" s="1">
        <f ca="1">OFFSET(IF($H3860="Cooling",Customer!$C$25,Customer!$C$52),E3860,D3860)</f>
        <v>72</v>
      </c>
      <c r="J3860" s="1">
        <f ca="1">OFFSET(IF($H3860="Cooling",Customer!$L$25,Customer!$L$52),$E3860,$D3860)</f>
        <v>77</v>
      </c>
      <c r="K3860" s="16">
        <f t="shared" ca="1" si="723"/>
        <v>0</v>
      </c>
      <c r="L3860" s="16">
        <f t="shared" ca="1" si="724"/>
        <v>0</v>
      </c>
      <c r="M3860" s="17">
        <f t="shared" si="730"/>
        <v>0</v>
      </c>
      <c r="N3860" s="17">
        <f t="shared" si="731"/>
        <v>0</v>
      </c>
      <c r="O3860" s="4"/>
      <c r="P3860" s="4">
        <v>54</v>
      </c>
      <c r="Q3860" s="4">
        <v>67</v>
      </c>
      <c r="R3860" s="4">
        <v>56</v>
      </c>
      <c r="S3860" s="4">
        <v>77</v>
      </c>
      <c r="T3860" s="4">
        <v>67</v>
      </c>
      <c r="U3860" s="4">
        <v>67</v>
      </c>
      <c r="V3860" s="13">
        <v>70</v>
      </c>
      <c r="W3860" s="4">
        <v>58</v>
      </c>
      <c r="X3860" s="4">
        <v>65</v>
      </c>
      <c r="Y3860">
        <f t="shared" ca="1" si="732"/>
        <v>0</v>
      </c>
      <c r="Z3860">
        <f t="shared" ca="1" si="733"/>
        <v>0</v>
      </c>
    </row>
    <row r="3861" spans="2:26" x14ac:dyDescent="0.25">
      <c r="B3861" s="11">
        <f t="shared" si="734"/>
        <v>44722.374999990665</v>
      </c>
      <c r="C3861" s="1">
        <f t="shared" si="725"/>
        <v>6</v>
      </c>
      <c r="D3861" s="1">
        <f t="shared" si="726"/>
        <v>5</v>
      </c>
      <c r="E3861" s="12">
        <f t="shared" si="727"/>
        <v>10</v>
      </c>
      <c r="F3861" s="124" t="str">
        <f t="shared" si="728"/>
        <v>0</v>
      </c>
      <c r="G3861" s="1">
        <f ca="1">(OFFSET(O3861,0,MATCH(Customer!$J$6,'CDH &amp; HDH'!$P$11:$X$11,0)))</f>
        <v>73</v>
      </c>
      <c r="H3861" s="1" t="str">
        <f t="shared" si="729"/>
        <v>Cooling</v>
      </c>
      <c r="I3861" s="1">
        <f ca="1">OFFSET(IF($H3861="Cooling",Customer!$C$25,Customer!$C$52),E3861,D3861)</f>
        <v>72</v>
      </c>
      <c r="J3861" s="1">
        <f ca="1">OFFSET(IF($H3861="Cooling",Customer!$L$25,Customer!$L$52),$E3861,$D3861)</f>
        <v>77</v>
      </c>
      <c r="K3861" s="16">
        <f t="shared" ca="1" si="723"/>
        <v>1</v>
      </c>
      <c r="L3861" s="16">
        <f t="shared" ca="1" si="724"/>
        <v>0</v>
      </c>
      <c r="M3861" s="17">
        <f t="shared" si="730"/>
        <v>0</v>
      </c>
      <c r="N3861" s="17">
        <f t="shared" si="731"/>
        <v>0</v>
      </c>
      <c r="O3861" s="4"/>
      <c r="P3861" s="4">
        <v>55</v>
      </c>
      <c r="Q3861" s="4">
        <v>70</v>
      </c>
      <c r="R3861" s="4">
        <v>58</v>
      </c>
      <c r="S3861" s="4">
        <v>79</v>
      </c>
      <c r="T3861" s="4">
        <v>67</v>
      </c>
      <c r="U3861" s="4">
        <v>68</v>
      </c>
      <c r="V3861" s="13">
        <v>73</v>
      </c>
      <c r="W3861" s="4">
        <v>62</v>
      </c>
      <c r="X3861" s="4">
        <v>64</v>
      </c>
      <c r="Y3861">
        <f t="shared" ca="1" si="732"/>
        <v>432</v>
      </c>
      <c r="Z3861">
        <f t="shared" ca="1" si="733"/>
        <v>0</v>
      </c>
    </row>
    <row r="3862" spans="2:26" x14ac:dyDescent="0.25">
      <c r="B3862" s="11">
        <f t="shared" si="734"/>
        <v>44722.416666657329</v>
      </c>
      <c r="C3862" s="1">
        <f t="shared" si="725"/>
        <v>6</v>
      </c>
      <c r="D3862" s="1">
        <f t="shared" si="726"/>
        <v>5</v>
      </c>
      <c r="E3862" s="12">
        <f t="shared" si="727"/>
        <v>11</v>
      </c>
      <c r="F3862" s="124" t="str">
        <f t="shared" si="728"/>
        <v>0</v>
      </c>
      <c r="G3862" s="1">
        <f ca="1">(OFFSET(O3862,0,MATCH(Customer!$J$6,'CDH &amp; HDH'!$P$11:$X$11,0)))</f>
        <v>76</v>
      </c>
      <c r="H3862" s="1" t="str">
        <f t="shared" si="729"/>
        <v>Cooling</v>
      </c>
      <c r="I3862" s="1">
        <f ca="1">OFFSET(IF($H3862="Cooling",Customer!$C$25,Customer!$C$52),E3862,D3862)</f>
        <v>72</v>
      </c>
      <c r="J3862" s="1">
        <f ca="1">OFFSET(IF($H3862="Cooling",Customer!$L$25,Customer!$L$52),$E3862,$D3862)</f>
        <v>77</v>
      </c>
      <c r="K3862" s="16">
        <f t="shared" ca="1" si="723"/>
        <v>4</v>
      </c>
      <c r="L3862" s="16">
        <f t="shared" ca="1" si="724"/>
        <v>0</v>
      </c>
      <c r="M3862" s="17">
        <f t="shared" si="730"/>
        <v>0</v>
      </c>
      <c r="N3862" s="17">
        <f t="shared" si="731"/>
        <v>0</v>
      </c>
      <c r="O3862" s="4"/>
      <c r="P3862" s="4">
        <v>58</v>
      </c>
      <c r="Q3862" s="4">
        <v>72</v>
      </c>
      <c r="R3862" s="4">
        <v>59</v>
      </c>
      <c r="S3862" s="4">
        <v>81</v>
      </c>
      <c r="T3862" s="4">
        <v>68</v>
      </c>
      <c r="U3862" s="4">
        <v>68</v>
      </c>
      <c r="V3862" s="13">
        <v>76</v>
      </c>
      <c r="W3862" s="4">
        <v>63</v>
      </c>
      <c r="X3862" s="4">
        <v>65</v>
      </c>
      <c r="Y3862">
        <f t="shared" ca="1" si="732"/>
        <v>1728</v>
      </c>
      <c r="Z3862">
        <f t="shared" ca="1" si="733"/>
        <v>0</v>
      </c>
    </row>
    <row r="3863" spans="2:26" x14ac:dyDescent="0.25">
      <c r="B3863" s="11">
        <f t="shared" si="734"/>
        <v>44722.458333323993</v>
      </c>
      <c r="C3863" s="1">
        <f t="shared" si="725"/>
        <v>6</v>
      </c>
      <c r="D3863" s="1">
        <f t="shared" si="726"/>
        <v>5</v>
      </c>
      <c r="E3863" s="12">
        <f t="shared" si="727"/>
        <v>12</v>
      </c>
      <c r="F3863" s="124" t="str">
        <f t="shared" si="728"/>
        <v>0</v>
      </c>
      <c r="G3863" s="1">
        <f ca="1">(OFFSET(O3863,0,MATCH(Customer!$J$6,'CDH &amp; HDH'!$P$11:$X$11,0)))</f>
        <v>77</v>
      </c>
      <c r="H3863" s="1" t="str">
        <f t="shared" si="729"/>
        <v>Cooling</v>
      </c>
      <c r="I3863" s="1">
        <f ca="1">OFFSET(IF($H3863="Cooling",Customer!$C$25,Customer!$C$52),E3863,D3863)</f>
        <v>72</v>
      </c>
      <c r="J3863" s="1">
        <f ca="1">OFFSET(IF($H3863="Cooling",Customer!$L$25,Customer!$L$52),$E3863,$D3863)</f>
        <v>77</v>
      </c>
      <c r="K3863" s="16">
        <f t="shared" ca="1" si="723"/>
        <v>5</v>
      </c>
      <c r="L3863" s="16">
        <f t="shared" ca="1" si="724"/>
        <v>0</v>
      </c>
      <c r="M3863" s="17">
        <f t="shared" si="730"/>
        <v>0</v>
      </c>
      <c r="N3863" s="17">
        <f t="shared" si="731"/>
        <v>0</v>
      </c>
      <c r="O3863" s="4"/>
      <c r="P3863" s="4">
        <v>61</v>
      </c>
      <c r="Q3863" s="4">
        <v>74</v>
      </c>
      <c r="R3863" s="4">
        <v>59</v>
      </c>
      <c r="S3863" s="4">
        <v>82</v>
      </c>
      <c r="T3863" s="4">
        <v>68</v>
      </c>
      <c r="U3863" s="4">
        <v>68</v>
      </c>
      <c r="V3863" s="13">
        <v>77</v>
      </c>
      <c r="W3863" s="4">
        <v>66</v>
      </c>
      <c r="X3863" s="4">
        <v>66</v>
      </c>
      <c r="Y3863">
        <f t="shared" ca="1" si="732"/>
        <v>2160</v>
      </c>
      <c r="Z3863">
        <f t="shared" ca="1" si="733"/>
        <v>0</v>
      </c>
    </row>
    <row r="3864" spans="2:26" x14ac:dyDescent="0.25">
      <c r="B3864" s="11">
        <f t="shared" si="734"/>
        <v>44722.499999990658</v>
      </c>
      <c r="C3864" s="1">
        <f t="shared" si="725"/>
        <v>6</v>
      </c>
      <c r="D3864" s="1">
        <f t="shared" si="726"/>
        <v>5</v>
      </c>
      <c r="E3864" s="12">
        <f t="shared" si="727"/>
        <v>13</v>
      </c>
      <c r="F3864" s="124" t="str">
        <f t="shared" si="728"/>
        <v>0</v>
      </c>
      <c r="G3864" s="1">
        <f ca="1">(OFFSET(O3864,0,MATCH(Customer!$J$6,'CDH &amp; HDH'!$P$11:$X$11,0)))</f>
        <v>77</v>
      </c>
      <c r="H3864" s="1" t="str">
        <f t="shared" si="729"/>
        <v>Cooling</v>
      </c>
      <c r="I3864" s="1">
        <f ca="1">OFFSET(IF($H3864="Cooling",Customer!$C$25,Customer!$C$52),E3864,D3864)</f>
        <v>72</v>
      </c>
      <c r="J3864" s="1">
        <f ca="1">OFFSET(IF($H3864="Cooling",Customer!$L$25,Customer!$L$52),$E3864,$D3864)</f>
        <v>77</v>
      </c>
      <c r="K3864" s="16">
        <f t="shared" ca="1" si="723"/>
        <v>5</v>
      </c>
      <c r="L3864" s="16">
        <f t="shared" ca="1" si="724"/>
        <v>0</v>
      </c>
      <c r="M3864" s="17">
        <f t="shared" si="730"/>
        <v>0</v>
      </c>
      <c r="N3864" s="17">
        <f t="shared" si="731"/>
        <v>0</v>
      </c>
      <c r="O3864" s="4"/>
      <c r="P3864" s="4">
        <v>63</v>
      </c>
      <c r="Q3864" s="4">
        <v>72</v>
      </c>
      <c r="R3864" s="4">
        <v>60</v>
      </c>
      <c r="S3864" s="4">
        <v>84</v>
      </c>
      <c r="T3864" s="4">
        <v>68</v>
      </c>
      <c r="U3864" s="4">
        <v>68</v>
      </c>
      <c r="V3864" s="13">
        <v>77</v>
      </c>
      <c r="W3864" s="4">
        <v>66</v>
      </c>
      <c r="X3864" s="4">
        <v>65</v>
      </c>
      <c r="Y3864">
        <f t="shared" ca="1" si="732"/>
        <v>2160</v>
      </c>
      <c r="Z3864">
        <f t="shared" ca="1" si="733"/>
        <v>0</v>
      </c>
    </row>
    <row r="3865" spans="2:26" x14ac:dyDescent="0.25">
      <c r="B3865" s="11">
        <f t="shared" si="734"/>
        <v>44722.541666657322</v>
      </c>
      <c r="C3865" s="1">
        <f t="shared" si="725"/>
        <v>6</v>
      </c>
      <c r="D3865" s="1">
        <f t="shared" si="726"/>
        <v>5</v>
      </c>
      <c r="E3865" s="12">
        <f t="shared" si="727"/>
        <v>14</v>
      </c>
      <c r="F3865" s="124" t="str">
        <f t="shared" si="728"/>
        <v>0</v>
      </c>
      <c r="G3865" s="1">
        <f ca="1">(OFFSET(O3865,0,MATCH(Customer!$J$6,'CDH &amp; HDH'!$P$11:$X$11,0)))</f>
        <v>77</v>
      </c>
      <c r="H3865" s="1" t="str">
        <f t="shared" si="729"/>
        <v>Cooling</v>
      </c>
      <c r="I3865" s="1">
        <f ca="1">OFFSET(IF($H3865="Cooling",Customer!$C$25,Customer!$C$52),E3865,D3865)</f>
        <v>72</v>
      </c>
      <c r="J3865" s="1">
        <f ca="1">OFFSET(IF($H3865="Cooling",Customer!$L$25,Customer!$L$52),$E3865,$D3865)</f>
        <v>77</v>
      </c>
      <c r="K3865" s="16">
        <f t="shared" ca="1" si="723"/>
        <v>5</v>
      </c>
      <c r="L3865" s="16">
        <f t="shared" ca="1" si="724"/>
        <v>0</v>
      </c>
      <c r="M3865" s="17">
        <f t="shared" si="730"/>
        <v>0</v>
      </c>
      <c r="N3865" s="17">
        <f t="shared" si="731"/>
        <v>0</v>
      </c>
      <c r="O3865" s="4"/>
      <c r="P3865" s="4">
        <v>58</v>
      </c>
      <c r="Q3865" s="4">
        <v>75</v>
      </c>
      <c r="R3865" s="4">
        <v>61</v>
      </c>
      <c r="S3865" s="4">
        <v>81</v>
      </c>
      <c r="T3865" s="4">
        <v>68</v>
      </c>
      <c r="U3865" s="4">
        <v>68</v>
      </c>
      <c r="V3865" s="13">
        <v>77</v>
      </c>
      <c r="W3865" s="4">
        <v>68</v>
      </c>
      <c r="X3865" s="4">
        <v>65</v>
      </c>
      <c r="Y3865">
        <f t="shared" ca="1" si="732"/>
        <v>2160</v>
      </c>
      <c r="Z3865">
        <f t="shared" ca="1" si="733"/>
        <v>0</v>
      </c>
    </row>
    <row r="3866" spans="2:26" x14ac:dyDescent="0.25">
      <c r="B3866" s="11">
        <f t="shared" si="734"/>
        <v>44722.583333323986</v>
      </c>
      <c r="C3866" s="1">
        <f t="shared" si="725"/>
        <v>6</v>
      </c>
      <c r="D3866" s="1">
        <f t="shared" si="726"/>
        <v>5</v>
      </c>
      <c r="E3866" s="12">
        <f t="shared" si="727"/>
        <v>15</v>
      </c>
      <c r="F3866" s="124" t="str">
        <f t="shared" si="728"/>
        <v>1</v>
      </c>
      <c r="G3866" s="1">
        <f ca="1">(OFFSET(O3866,0,MATCH(Customer!$J$6,'CDH &amp; HDH'!$P$11:$X$11,0)))</f>
        <v>78</v>
      </c>
      <c r="H3866" s="1" t="str">
        <f t="shared" si="729"/>
        <v>Cooling</v>
      </c>
      <c r="I3866" s="1">
        <f ca="1">OFFSET(IF($H3866="Cooling",Customer!$C$25,Customer!$C$52),E3866,D3866)</f>
        <v>72</v>
      </c>
      <c r="J3866" s="1">
        <f ca="1">OFFSET(IF($H3866="Cooling",Customer!$L$25,Customer!$L$52),$E3866,$D3866)</f>
        <v>77</v>
      </c>
      <c r="K3866" s="16">
        <f t="shared" ca="1" si="723"/>
        <v>6</v>
      </c>
      <c r="L3866" s="16">
        <f t="shared" ca="1" si="724"/>
        <v>1</v>
      </c>
      <c r="M3866" s="17">
        <f t="shared" si="730"/>
        <v>0</v>
      </c>
      <c r="N3866" s="17">
        <f t="shared" si="731"/>
        <v>0</v>
      </c>
      <c r="O3866" s="4"/>
      <c r="P3866" s="4">
        <v>59</v>
      </c>
      <c r="Q3866" s="4">
        <v>75</v>
      </c>
      <c r="R3866" s="4">
        <v>63</v>
      </c>
      <c r="S3866" s="4">
        <v>77</v>
      </c>
      <c r="T3866" s="4">
        <v>68</v>
      </c>
      <c r="U3866" s="4">
        <v>68</v>
      </c>
      <c r="V3866" s="13">
        <v>78</v>
      </c>
      <c r="W3866" s="4">
        <v>69</v>
      </c>
      <c r="X3866" s="4">
        <v>66</v>
      </c>
      <c r="Y3866">
        <f t="shared" ca="1" si="732"/>
        <v>2592</v>
      </c>
      <c r="Z3866">
        <f t="shared" ca="1" si="733"/>
        <v>432</v>
      </c>
    </row>
    <row r="3867" spans="2:26" x14ac:dyDescent="0.25">
      <c r="B3867" s="11">
        <f t="shared" si="734"/>
        <v>44722.62499999065</v>
      </c>
      <c r="C3867" s="1">
        <f t="shared" si="725"/>
        <v>6</v>
      </c>
      <c r="D3867" s="1">
        <f t="shared" si="726"/>
        <v>5</v>
      </c>
      <c r="E3867" s="12">
        <f t="shared" si="727"/>
        <v>16</v>
      </c>
      <c r="F3867" s="124" t="str">
        <f t="shared" si="728"/>
        <v>1</v>
      </c>
      <c r="G3867" s="1">
        <f ca="1">(OFFSET(O3867,0,MATCH(Customer!$J$6,'CDH &amp; HDH'!$P$11:$X$11,0)))</f>
        <v>76</v>
      </c>
      <c r="H3867" s="1" t="str">
        <f t="shared" si="729"/>
        <v>Cooling</v>
      </c>
      <c r="I3867" s="1">
        <f ca="1">OFFSET(IF($H3867="Cooling",Customer!$C$25,Customer!$C$52),E3867,D3867)</f>
        <v>72</v>
      </c>
      <c r="J3867" s="1">
        <f ca="1">OFFSET(IF($H3867="Cooling",Customer!$L$25,Customer!$L$52),$E3867,$D3867)</f>
        <v>77</v>
      </c>
      <c r="K3867" s="16">
        <f t="shared" ca="1" si="723"/>
        <v>4</v>
      </c>
      <c r="L3867" s="16">
        <f t="shared" ca="1" si="724"/>
        <v>0</v>
      </c>
      <c r="M3867" s="17">
        <f t="shared" si="730"/>
        <v>0</v>
      </c>
      <c r="N3867" s="17">
        <f t="shared" si="731"/>
        <v>0</v>
      </c>
      <c r="O3867" s="4"/>
      <c r="P3867" s="4">
        <v>64</v>
      </c>
      <c r="Q3867" s="4">
        <v>75</v>
      </c>
      <c r="R3867" s="4">
        <v>64</v>
      </c>
      <c r="S3867" s="4">
        <v>74</v>
      </c>
      <c r="T3867" s="4">
        <v>69</v>
      </c>
      <c r="U3867" s="4">
        <v>67</v>
      </c>
      <c r="V3867" s="13">
        <v>76</v>
      </c>
      <c r="W3867" s="4">
        <v>67</v>
      </c>
      <c r="X3867" s="4">
        <v>67</v>
      </c>
      <c r="Y3867">
        <f t="shared" ca="1" si="732"/>
        <v>1728</v>
      </c>
      <c r="Z3867">
        <f t="shared" ca="1" si="733"/>
        <v>0</v>
      </c>
    </row>
    <row r="3868" spans="2:26" x14ac:dyDescent="0.25">
      <c r="B3868" s="11">
        <f t="shared" si="734"/>
        <v>44722.666666657315</v>
      </c>
      <c r="C3868" s="1">
        <f t="shared" si="725"/>
        <v>6</v>
      </c>
      <c r="D3868" s="1">
        <f t="shared" si="726"/>
        <v>5</v>
      </c>
      <c r="E3868" s="12">
        <f t="shared" si="727"/>
        <v>17</v>
      </c>
      <c r="F3868" s="124" t="str">
        <f t="shared" si="728"/>
        <v>1</v>
      </c>
      <c r="G3868" s="1">
        <f ca="1">(OFFSET(O3868,0,MATCH(Customer!$J$6,'CDH &amp; HDH'!$P$11:$X$11,0)))</f>
        <v>78</v>
      </c>
      <c r="H3868" s="1" t="str">
        <f t="shared" si="729"/>
        <v>Cooling</v>
      </c>
      <c r="I3868" s="1">
        <f ca="1">OFFSET(IF($H3868="Cooling",Customer!$C$25,Customer!$C$52),E3868,D3868)</f>
        <v>72</v>
      </c>
      <c r="J3868" s="1">
        <f ca="1">OFFSET(IF($H3868="Cooling",Customer!$L$25,Customer!$L$52),$E3868,$D3868)</f>
        <v>77</v>
      </c>
      <c r="K3868" s="16">
        <f t="shared" ca="1" si="723"/>
        <v>6</v>
      </c>
      <c r="L3868" s="16">
        <f t="shared" ca="1" si="724"/>
        <v>1</v>
      </c>
      <c r="M3868" s="17">
        <f t="shared" si="730"/>
        <v>0</v>
      </c>
      <c r="N3868" s="17">
        <f t="shared" si="731"/>
        <v>0</v>
      </c>
      <c r="O3868" s="4"/>
      <c r="P3868" s="4">
        <v>64</v>
      </c>
      <c r="Q3868" s="4">
        <v>75</v>
      </c>
      <c r="R3868" s="4">
        <v>63</v>
      </c>
      <c r="S3868" s="4">
        <v>72</v>
      </c>
      <c r="T3868" s="4">
        <v>70</v>
      </c>
      <c r="U3868" s="4">
        <v>67</v>
      </c>
      <c r="V3868" s="13">
        <v>78</v>
      </c>
      <c r="W3868" s="4">
        <v>68</v>
      </c>
      <c r="X3868" s="4">
        <v>67</v>
      </c>
      <c r="Y3868">
        <f t="shared" ca="1" si="732"/>
        <v>2592</v>
      </c>
      <c r="Z3868">
        <f t="shared" ca="1" si="733"/>
        <v>432</v>
      </c>
    </row>
    <row r="3869" spans="2:26" x14ac:dyDescent="0.25">
      <c r="B3869" s="11">
        <f t="shared" si="734"/>
        <v>44722.708333323979</v>
      </c>
      <c r="C3869" s="1">
        <f t="shared" si="725"/>
        <v>6</v>
      </c>
      <c r="D3869" s="1">
        <f t="shared" si="726"/>
        <v>5</v>
      </c>
      <c r="E3869" s="12">
        <f t="shared" si="727"/>
        <v>18</v>
      </c>
      <c r="F3869" s="124" t="str">
        <f t="shared" si="728"/>
        <v>1</v>
      </c>
      <c r="G3869" s="1">
        <f ca="1">(OFFSET(O3869,0,MATCH(Customer!$J$6,'CDH &amp; HDH'!$P$11:$X$11,0)))</f>
        <v>77</v>
      </c>
      <c r="H3869" s="1" t="str">
        <f t="shared" si="729"/>
        <v>Cooling</v>
      </c>
      <c r="I3869" s="1">
        <f ca="1">OFFSET(IF($H3869="Cooling",Customer!$C$25,Customer!$C$52),E3869,D3869)</f>
        <v>72</v>
      </c>
      <c r="J3869" s="1">
        <f ca="1">OFFSET(IF($H3869="Cooling",Customer!$L$25,Customer!$L$52),$E3869,$D3869)</f>
        <v>77</v>
      </c>
      <c r="K3869" s="16">
        <f t="shared" ca="1" si="723"/>
        <v>5</v>
      </c>
      <c r="L3869" s="16">
        <f t="shared" ca="1" si="724"/>
        <v>0</v>
      </c>
      <c r="M3869" s="17">
        <f t="shared" si="730"/>
        <v>0</v>
      </c>
      <c r="N3869" s="17">
        <f t="shared" si="731"/>
        <v>0</v>
      </c>
      <c r="O3869" s="4"/>
      <c r="P3869" s="4">
        <v>64</v>
      </c>
      <c r="Q3869" s="4">
        <v>73</v>
      </c>
      <c r="R3869" s="4">
        <v>63</v>
      </c>
      <c r="S3869" s="4">
        <v>70</v>
      </c>
      <c r="T3869" s="4">
        <v>72</v>
      </c>
      <c r="U3869" s="4">
        <v>68</v>
      </c>
      <c r="V3869" s="13">
        <v>77</v>
      </c>
      <c r="W3869" s="4">
        <v>67</v>
      </c>
      <c r="X3869" s="4">
        <v>67</v>
      </c>
      <c r="Y3869">
        <f t="shared" ca="1" si="732"/>
        <v>2160</v>
      </c>
      <c r="Z3869">
        <f t="shared" ca="1" si="733"/>
        <v>0</v>
      </c>
    </row>
    <row r="3870" spans="2:26" x14ac:dyDescent="0.25">
      <c r="B3870" s="11">
        <f t="shared" si="734"/>
        <v>44722.749999990643</v>
      </c>
      <c r="C3870" s="1">
        <f t="shared" si="725"/>
        <v>6</v>
      </c>
      <c r="D3870" s="1">
        <f t="shared" si="726"/>
        <v>5</v>
      </c>
      <c r="E3870" s="12">
        <f t="shared" si="727"/>
        <v>19</v>
      </c>
      <c r="F3870" s="124" t="str">
        <f t="shared" si="728"/>
        <v>0</v>
      </c>
      <c r="G3870" s="1">
        <f ca="1">(OFFSET(O3870,0,MATCH(Customer!$J$6,'CDH &amp; HDH'!$P$11:$X$11,0)))</f>
        <v>76</v>
      </c>
      <c r="H3870" s="1" t="str">
        <f t="shared" si="729"/>
        <v>Cooling</v>
      </c>
      <c r="I3870" s="1">
        <f ca="1">OFFSET(IF($H3870="Cooling",Customer!$C$25,Customer!$C$52),E3870,D3870)</f>
        <v>78</v>
      </c>
      <c r="J3870" s="1">
        <f ca="1">OFFSET(IF($H3870="Cooling",Customer!$L$25,Customer!$L$52),$E3870,$D3870)</f>
        <v>80</v>
      </c>
      <c r="K3870" s="16">
        <f t="shared" ca="1" si="723"/>
        <v>0</v>
      </c>
      <c r="L3870" s="16">
        <f t="shared" ca="1" si="724"/>
        <v>0</v>
      </c>
      <c r="M3870" s="17">
        <f t="shared" si="730"/>
        <v>0</v>
      </c>
      <c r="N3870" s="17">
        <f t="shared" si="731"/>
        <v>0</v>
      </c>
      <c r="O3870" s="4"/>
      <c r="P3870" s="4">
        <v>61</v>
      </c>
      <c r="Q3870" s="4">
        <v>69</v>
      </c>
      <c r="R3870" s="4">
        <v>62</v>
      </c>
      <c r="S3870" s="4">
        <v>68</v>
      </c>
      <c r="T3870" s="4">
        <v>72</v>
      </c>
      <c r="U3870" s="4">
        <v>68</v>
      </c>
      <c r="V3870" s="13">
        <v>76</v>
      </c>
      <c r="W3870" s="4">
        <v>65</v>
      </c>
      <c r="X3870" s="4">
        <v>67</v>
      </c>
      <c r="Y3870">
        <f t="shared" ca="1" si="732"/>
        <v>0</v>
      </c>
      <c r="Z3870">
        <f t="shared" ca="1" si="733"/>
        <v>0</v>
      </c>
    </row>
    <row r="3871" spans="2:26" x14ac:dyDescent="0.25">
      <c r="B3871" s="11">
        <f t="shared" si="734"/>
        <v>44722.791666657307</v>
      </c>
      <c r="C3871" s="1">
        <f t="shared" si="725"/>
        <v>6</v>
      </c>
      <c r="D3871" s="1">
        <f t="shared" si="726"/>
        <v>5</v>
      </c>
      <c r="E3871" s="12">
        <f t="shared" si="727"/>
        <v>20</v>
      </c>
      <c r="F3871" s="124" t="str">
        <f t="shared" si="728"/>
        <v>0</v>
      </c>
      <c r="G3871" s="1">
        <f ca="1">(OFFSET(O3871,0,MATCH(Customer!$J$6,'CDH &amp; HDH'!$P$11:$X$11,0)))</f>
        <v>73</v>
      </c>
      <c r="H3871" s="1" t="str">
        <f t="shared" si="729"/>
        <v>Cooling</v>
      </c>
      <c r="I3871" s="1">
        <f ca="1">OFFSET(IF($H3871="Cooling",Customer!$C$25,Customer!$C$52),E3871,D3871)</f>
        <v>78</v>
      </c>
      <c r="J3871" s="1">
        <f ca="1">OFFSET(IF($H3871="Cooling",Customer!$L$25,Customer!$L$52),$E3871,$D3871)</f>
        <v>80</v>
      </c>
      <c r="K3871" s="16">
        <f t="shared" ca="1" si="723"/>
        <v>0</v>
      </c>
      <c r="L3871" s="16">
        <f t="shared" ca="1" si="724"/>
        <v>0</v>
      </c>
      <c r="M3871" s="17">
        <f t="shared" si="730"/>
        <v>0</v>
      </c>
      <c r="N3871" s="17">
        <f t="shared" si="731"/>
        <v>0</v>
      </c>
      <c r="O3871" s="4"/>
      <c r="P3871" s="4">
        <v>57</v>
      </c>
      <c r="Q3871" s="4">
        <v>65</v>
      </c>
      <c r="R3871" s="4">
        <v>60</v>
      </c>
      <c r="S3871" s="4">
        <v>65</v>
      </c>
      <c r="T3871" s="4">
        <v>69</v>
      </c>
      <c r="U3871" s="4">
        <v>66</v>
      </c>
      <c r="V3871" s="13">
        <v>73</v>
      </c>
      <c r="W3871" s="4">
        <v>61</v>
      </c>
      <c r="X3871" s="4">
        <v>66</v>
      </c>
      <c r="Y3871">
        <f t="shared" ca="1" si="732"/>
        <v>0</v>
      </c>
      <c r="Z3871">
        <f t="shared" ca="1" si="733"/>
        <v>0</v>
      </c>
    </row>
    <row r="3872" spans="2:26" x14ac:dyDescent="0.25">
      <c r="B3872" s="11">
        <f t="shared" si="734"/>
        <v>44722.833333323972</v>
      </c>
      <c r="C3872" s="1">
        <f t="shared" si="725"/>
        <v>6</v>
      </c>
      <c r="D3872" s="1">
        <f t="shared" si="726"/>
        <v>5</v>
      </c>
      <c r="E3872" s="12">
        <f t="shared" si="727"/>
        <v>21</v>
      </c>
      <c r="F3872" s="124" t="str">
        <f t="shared" si="728"/>
        <v>0</v>
      </c>
      <c r="G3872" s="1">
        <f ca="1">(OFFSET(O3872,0,MATCH(Customer!$J$6,'CDH &amp; HDH'!$P$11:$X$11,0)))</f>
        <v>72</v>
      </c>
      <c r="H3872" s="1" t="str">
        <f t="shared" si="729"/>
        <v>Cooling</v>
      </c>
      <c r="I3872" s="1">
        <f ca="1">OFFSET(IF($H3872="Cooling",Customer!$C$25,Customer!$C$52),E3872,D3872)</f>
        <v>78</v>
      </c>
      <c r="J3872" s="1">
        <f ca="1">OFFSET(IF($H3872="Cooling",Customer!$L$25,Customer!$L$52),$E3872,$D3872)</f>
        <v>80</v>
      </c>
      <c r="K3872" s="16">
        <f t="shared" ca="1" si="723"/>
        <v>0</v>
      </c>
      <c r="L3872" s="16">
        <f t="shared" ca="1" si="724"/>
        <v>0</v>
      </c>
      <c r="M3872" s="17">
        <f t="shared" si="730"/>
        <v>0</v>
      </c>
      <c r="N3872" s="17">
        <f t="shared" si="731"/>
        <v>0</v>
      </c>
      <c r="O3872" s="4"/>
      <c r="P3872" s="4">
        <v>54</v>
      </c>
      <c r="Q3872" s="4">
        <v>62</v>
      </c>
      <c r="R3872" s="4">
        <v>58</v>
      </c>
      <c r="S3872" s="4">
        <v>63</v>
      </c>
      <c r="T3872" s="4">
        <v>67</v>
      </c>
      <c r="U3872" s="4">
        <v>67</v>
      </c>
      <c r="V3872" s="13">
        <v>72</v>
      </c>
      <c r="W3872" s="4">
        <v>57</v>
      </c>
      <c r="X3872" s="4">
        <v>66</v>
      </c>
      <c r="Y3872">
        <f t="shared" ca="1" si="732"/>
        <v>0</v>
      </c>
      <c r="Z3872">
        <f t="shared" ca="1" si="733"/>
        <v>0</v>
      </c>
    </row>
    <row r="3873" spans="2:26" x14ac:dyDescent="0.25">
      <c r="B3873" s="11">
        <f t="shared" si="734"/>
        <v>44722.874999990636</v>
      </c>
      <c r="C3873" s="1">
        <f t="shared" si="725"/>
        <v>6</v>
      </c>
      <c r="D3873" s="1">
        <f t="shared" si="726"/>
        <v>5</v>
      </c>
      <c r="E3873" s="12">
        <f t="shared" si="727"/>
        <v>22</v>
      </c>
      <c r="F3873" s="124" t="str">
        <f t="shared" si="728"/>
        <v>0</v>
      </c>
      <c r="G3873" s="1">
        <f ca="1">(OFFSET(O3873,0,MATCH(Customer!$J$6,'CDH &amp; HDH'!$P$11:$X$11,0)))</f>
        <v>68</v>
      </c>
      <c r="H3873" s="1" t="str">
        <f t="shared" si="729"/>
        <v>Cooling</v>
      </c>
      <c r="I3873" s="1">
        <f ca="1">OFFSET(IF($H3873="Cooling",Customer!$C$25,Customer!$C$52),E3873,D3873)</f>
        <v>78</v>
      </c>
      <c r="J3873" s="1">
        <f ca="1">OFFSET(IF($H3873="Cooling",Customer!$L$25,Customer!$L$52),$E3873,$D3873)</f>
        <v>80</v>
      </c>
      <c r="K3873" s="16">
        <f t="shared" ca="1" si="723"/>
        <v>0</v>
      </c>
      <c r="L3873" s="16">
        <f t="shared" ca="1" si="724"/>
        <v>0</v>
      </c>
      <c r="M3873" s="17">
        <f t="shared" si="730"/>
        <v>0</v>
      </c>
      <c r="N3873" s="17">
        <f t="shared" si="731"/>
        <v>0</v>
      </c>
      <c r="O3873" s="4"/>
      <c r="P3873" s="4">
        <v>53</v>
      </c>
      <c r="Q3873" s="4">
        <v>62</v>
      </c>
      <c r="R3873" s="4">
        <v>56</v>
      </c>
      <c r="S3873" s="4">
        <v>60</v>
      </c>
      <c r="T3873" s="4">
        <v>66</v>
      </c>
      <c r="U3873" s="4">
        <v>67</v>
      </c>
      <c r="V3873" s="13">
        <v>68</v>
      </c>
      <c r="W3873" s="4">
        <v>54</v>
      </c>
      <c r="X3873" s="4">
        <v>66</v>
      </c>
      <c r="Y3873">
        <f t="shared" ca="1" si="732"/>
        <v>0</v>
      </c>
      <c r="Z3873">
        <f t="shared" ca="1" si="733"/>
        <v>0</v>
      </c>
    </row>
    <row r="3874" spans="2:26" x14ac:dyDescent="0.25">
      <c r="B3874" s="11">
        <f t="shared" si="734"/>
        <v>44722.9166666573</v>
      </c>
      <c r="C3874" s="1">
        <f t="shared" si="725"/>
        <v>6</v>
      </c>
      <c r="D3874" s="1">
        <f t="shared" si="726"/>
        <v>5</v>
      </c>
      <c r="E3874" s="12">
        <f t="shared" si="727"/>
        <v>23</v>
      </c>
      <c r="F3874" s="124" t="str">
        <f t="shared" si="728"/>
        <v>0</v>
      </c>
      <c r="G3874" s="1">
        <f ca="1">(OFFSET(O3874,0,MATCH(Customer!$J$6,'CDH &amp; HDH'!$P$11:$X$11,0)))</f>
        <v>66</v>
      </c>
      <c r="H3874" s="1" t="str">
        <f t="shared" si="729"/>
        <v>Cooling</v>
      </c>
      <c r="I3874" s="1">
        <f ca="1">OFFSET(IF($H3874="Cooling",Customer!$C$25,Customer!$C$52),E3874,D3874)</f>
        <v>78</v>
      </c>
      <c r="J3874" s="1">
        <f ca="1">OFFSET(IF($H3874="Cooling",Customer!$L$25,Customer!$L$52),$E3874,$D3874)</f>
        <v>80</v>
      </c>
      <c r="K3874" s="16">
        <f t="shared" ca="1" si="723"/>
        <v>0</v>
      </c>
      <c r="L3874" s="16">
        <f t="shared" ca="1" si="724"/>
        <v>0</v>
      </c>
      <c r="M3874" s="17">
        <f t="shared" si="730"/>
        <v>0</v>
      </c>
      <c r="N3874" s="17">
        <f t="shared" si="731"/>
        <v>0</v>
      </c>
      <c r="O3874" s="4"/>
      <c r="P3874" s="4">
        <v>51</v>
      </c>
      <c r="Q3874" s="4">
        <v>61</v>
      </c>
      <c r="R3874" s="4">
        <v>54</v>
      </c>
      <c r="S3874" s="4">
        <v>59</v>
      </c>
      <c r="T3874" s="4">
        <v>66</v>
      </c>
      <c r="U3874" s="4">
        <v>66</v>
      </c>
      <c r="V3874" s="13">
        <v>66</v>
      </c>
      <c r="W3874" s="4">
        <v>53</v>
      </c>
      <c r="X3874" s="4">
        <v>66</v>
      </c>
      <c r="Y3874">
        <f t="shared" ca="1" si="732"/>
        <v>0</v>
      </c>
      <c r="Z3874">
        <f t="shared" ca="1" si="733"/>
        <v>0</v>
      </c>
    </row>
    <row r="3875" spans="2:26" x14ac:dyDescent="0.25">
      <c r="B3875" s="11">
        <f t="shared" si="734"/>
        <v>44722.958333323964</v>
      </c>
      <c r="C3875" s="1">
        <f t="shared" si="725"/>
        <v>6</v>
      </c>
      <c r="D3875" s="1">
        <f t="shared" si="726"/>
        <v>5</v>
      </c>
      <c r="E3875" s="12">
        <f t="shared" si="727"/>
        <v>24</v>
      </c>
      <c r="F3875" s="124" t="str">
        <f t="shared" si="728"/>
        <v>0</v>
      </c>
      <c r="G3875" s="1">
        <f ca="1">(OFFSET(O3875,0,MATCH(Customer!$J$6,'CDH &amp; HDH'!$P$11:$X$11,0)))</f>
        <v>65</v>
      </c>
      <c r="H3875" s="1" t="str">
        <f t="shared" si="729"/>
        <v>Cooling</v>
      </c>
      <c r="I3875" s="1">
        <f ca="1">OFFSET(IF($H3875="Cooling",Customer!$C$25,Customer!$C$52),E3875,D3875)</f>
        <v>78</v>
      </c>
      <c r="J3875" s="1">
        <f ca="1">OFFSET(IF($H3875="Cooling",Customer!$L$25,Customer!$L$52),$E3875,$D3875)</f>
        <v>80</v>
      </c>
      <c r="K3875" s="16">
        <f t="shared" ca="1" si="723"/>
        <v>0</v>
      </c>
      <c r="L3875" s="16">
        <f t="shared" ca="1" si="724"/>
        <v>0</v>
      </c>
      <c r="M3875" s="17">
        <f t="shared" si="730"/>
        <v>0</v>
      </c>
      <c r="N3875" s="17">
        <f t="shared" si="731"/>
        <v>0</v>
      </c>
      <c r="O3875" s="4"/>
      <c r="P3875" s="4">
        <v>49</v>
      </c>
      <c r="Q3875" s="4">
        <v>59</v>
      </c>
      <c r="R3875" s="4">
        <v>53</v>
      </c>
      <c r="S3875" s="4">
        <v>58</v>
      </c>
      <c r="T3875" s="4">
        <v>64</v>
      </c>
      <c r="U3875" s="4">
        <v>65</v>
      </c>
      <c r="V3875" s="13">
        <v>65</v>
      </c>
      <c r="W3875" s="4">
        <v>50</v>
      </c>
      <c r="X3875" s="4">
        <v>65</v>
      </c>
      <c r="Y3875">
        <f t="shared" ca="1" si="732"/>
        <v>0</v>
      </c>
      <c r="Z3875">
        <f t="shared" ca="1" si="733"/>
        <v>0</v>
      </c>
    </row>
    <row r="3876" spans="2:26" x14ac:dyDescent="0.25">
      <c r="B3876" s="11">
        <f t="shared" si="734"/>
        <v>44722.999999990629</v>
      </c>
      <c r="C3876" s="1">
        <f t="shared" si="725"/>
        <v>6</v>
      </c>
      <c r="D3876" s="1">
        <f t="shared" si="726"/>
        <v>6</v>
      </c>
      <c r="E3876" s="12">
        <f t="shared" si="727"/>
        <v>1</v>
      </c>
      <c r="F3876" s="124" t="str">
        <f t="shared" si="728"/>
        <v>0</v>
      </c>
      <c r="G3876" s="1">
        <f ca="1">(OFFSET(O3876,0,MATCH(Customer!$J$6,'CDH &amp; HDH'!$P$11:$X$11,0)))</f>
        <v>64</v>
      </c>
      <c r="H3876" s="1" t="str">
        <f t="shared" si="729"/>
        <v>Cooling</v>
      </c>
      <c r="I3876" s="1">
        <f ca="1">OFFSET(IF($H3876="Cooling",Customer!$C$25,Customer!$C$52),E3876,D3876)</f>
        <v>78</v>
      </c>
      <c r="J3876" s="1">
        <f ca="1">OFFSET(IF($H3876="Cooling",Customer!$L$25,Customer!$L$52),$E3876,$D3876)</f>
        <v>80</v>
      </c>
      <c r="K3876" s="16">
        <f t="shared" ca="1" si="723"/>
        <v>0</v>
      </c>
      <c r="L3876" s="16">
        <f t="shared" ca="1" si="724"/>
        <v>0</v>
      </c>
      <c r="M3876" s="17">
        <f t="shared" si="730"/>
        <v>0</v>
      </c>
      <c r="N3876" s="17">
        <f t="shared" si="731"/>
        <v>0</v>
      </c>
      <c r="O3876" s="4"/>
      <c r="P3876" s="4">
        <v>49</v>
      </c>
      <c r="Q3876" s="4">
        <v>58</v>
      </c>
      <c r="R3876" s="4">
        <v>51</v>
      </c>
      <c r="S3876" s="4">
        <v>57</v>
      </c>
      <c r="T3876" s="4">
        <v>64</v>
      </c>
      <c r="U3876" s="4">
        <v>65</v>
      </c>
      <c r="V3876" s="13">
        <v>64</v>
      </c>
      <c r="W3876" s="4">
        <v>49</v>
      </c>
      <c r="X3876" s="4">
        <v>64</v>
      </c>
      <c r="Y3876">
        <f t="shared" ca="1" si="732"/>
        <v>0</v>
      </c>
      <c r="Z3876">
        <f t="shared" ca="1" si="733"/>
        <v>0</v>
      </c>
    </row>
    <row r="3877" spans="2:26" x14ac:dyDescent="0.25">
      <c r="B3877" s="11">
        <f t="shared" si="734"/>
        <v>44723.041666657293</v>
      </c>
      <c r="C3877" s="1">
        <f t="shared" si="725"/>
        <v>6</v>
      </c>
      <c r="D3877" s="1">
        <f t="shared" si="726"/>
        <v>6</v>
      </c>
      <c r="E3877" s="12">
        <f t="shared" si="727"/>
        <v>2</v>
      </c>
      <c r="F3877" s="124" t="str">
        <f t="shared" si="728"/>
        <v>0</v>
      </c>
      <c r="G3877" s="1">
        <f ca="1">(OFFSET(O3877,0,MATCH(Customer!$J$6,'CDH &amp; HDH'!$P$11:$X$11,0)))</f>
        <v>63</v>
      </c>
      <c r="H3877" s="1" t="str">
        <f t="shared" si="729"/>
        <v>Cooling</v>
      </c>
      <c r="I3877" s="1">
        <f ca="1">OFFSET(IF($H3877="Cooling",Customer!$C$25,Customer!$C$52),E3877,D3877)</f>
        <v>78</v>
      </c>
      <c r="J3877" s="1">
        <f ca="1">OFFSET(IF($H3877="Cooling",Customer!$L$25,Customer!$L$52),$E3877,$D3877)</f>
        <v>80</v>
      </c>
      <c r="K3877" s="16">
        <f t="shared" ca="1" si="723"/>
        <v>0</v>
      </c>
      <c r="L3877" s="16">
        <f t="shared" ca="1" si="724"/>
        <v>0</v>
      </c>
      <c r="M3877" s="17">
        <f t="shared" si="730"/>
        <v>0</v>
      </c>
      <c r="N3877" s="17">
        <f t="shared" si="731"/>
        <v>0</v>
      </c>
      <c r="O3877" s="4"/>
      <c r="P3877" s="4">
        <v>46</v>
      </c>
      <c r="Q3877" s="4">
        <v>58</v>
      </c>
      <c r="R3877" s="4">
        <v>49</v>
      </c>
      <c r="S3877" s="4">
        <v>56</v>
      </c>
      <c r="T3877" s="4">
        <v>63</v>
      </c>
      <c r="U3877" s="4">
        <v>64</v>
      </c>
      <c r="V3877" s="13">
        <v>63</v>
      </c>
      <c r="W3877" s="4">
        <v>46</v>
      </c>
      <c r="X3877" s="4">
        <v>65</v>
      </c>
      <c r="Y3877">
        <f t="shared" ca="1" si="732"/>
        <v>0</v>
      </c>
      <c r="Z3877">
        <f t="shared" ca="1" si="733"/>
        <v>0</v>
      </c>
    </row>
    <row r="3878" spans="2:26" x14ac:dyDescent="0.25">
      <c r="B3878" s="11">
        <f t="shared" si="734"/>
        <v>44723.083333323957</v>
      </c>
      <c r="C3878" s="1">
        <f t="shared" si="725"/>
        <v>6</v>
      </c>
      <c r="D3878" s="1">
        <f t="shared" si="726"/>
        <v>6</v>
      </c>
      <c r="E3878" s="12">
        <f t="shared" si="727"/>
        <v>3</v>
      </c>
      <c r="F3878" s="124" t="str">
        <f t="shared" si="728"/>
        <v>0</v>
      </c>
      <c r="G3878" s="1">
        <f ca="1">(OFFSET(O3878,0,MATCH(Customer!$J$6,'CDH &amp; HDH'!$P$11:$X$11,0)))</f>
        <v>62</v>
      </c>
      <c r="H3878" s="1" t="str">
        <f t="shared" si="729"/>
        <v>Cooling</v>
      </c>
      <c r="I3878" s="1">
        <f ca="1">OFFSET(IF($H3878="Cooling",Customer!$C$25,Customer!$C$52),E3878,D3878)</f>
        <v>78</v>
      </c>
      <c r="J3878" s="1">
        <f ca="1">OFFSET(IF($H3878="Cooling",Customer!$L$25,Customer!$L$52),$E3878,$D3878)</f>
        <v>80</v>
      </c>
      <c r="K3878" s="16">
        <f t="shared" ca="1" si="723"/>
        <v>0</v>
      </c>
      <c r="L3878" s="16">
        <f t="shared" ca="1" si="724"/>
        <v>0</v>
      </c>
      <c r="M3878" s="17">
        <f t="shared" si="730"/>
        <v>0</v>
      </c>
      <c r="N3878" s="17">
        <f t="shared" si="731"/>
        <v>0</v>
      </c>
      <c r="O3878" s="4"/>
      <c r="P3878" s="4">
        <v>44</v>
      </c>
      <c r="Q3878" s="4">
        <v>55</v>
      </c>
      <c r="R3878" s="4">
        <v>46</v>
      </c>
      <c r="S3878" s="4">
        <v>56</v>
      </c>
      <c r="T3878" s="4">
        <v>65</v>
      </c>
      <c r="U3878" s="4">
        <v>64</v>
      </c>
      <c r="V3878" s="13">
        <v>62</v>
      </c>
      <c r="W3878" s="4">
        <v>45</v>
      </c>
      <c r="X3878" s="4">
        <v>65</v>
      </c>
      <c r="Y3878">
        <f t="shared" ca="1" si="732"/>
        <v>0</v>
      </c>
      <c r="Z3878">
        <f t="shared" ca="1" si="733"/>
        <v>0</v>
      </c>
    </row>
    <row r="3879" spans="2:26" x14ac:dyDescent="0.25">
      <c r="B3879" s="11">
        <f t="shared" si="734"/>
        <v>44723.124999990621</v>
      </c>
      <c r="C3879" s="1">
        <f t="shared" si="725"/>
        <v>6</v>
      </c>
      <c r="D3879" s="1">
        <f t="shared" si="726"/>
        <v>6</v>
      </c>
      <c r="E3879" s="12">
        <f t="shared" si="727"/>
        <v>4</v>
      </c>
      <c r="F3879" s="124" t="str">
        <f t="shared" si="728"/>
        <v>0</v>
      </c>
      <c r="G3879" s="1">
        <f ca="1">(OFFSET(O3879,0,MATCH(Customer!$J$6,'CDH &amp; HDH'!$P$11:$X$11,0)))</f>
        <v>61</v>
      </c>
      <c r="H3879" s="1" t="str">
        <f t="shared" si="729"/>
        <v>Cooling</v>
      </c>
      <c r="I3879" s="1">
        <f ca="1">OFFSET(IF($H3879="Cooling",Customer!$C$25,Customer!$C$52),E3879,D3879)</f>
        <v>78</v>
      </c>
      <c r="J3879" s="1">
        <f ca="1">OFFSET(IF($H3879="Cooling",Customer!$L$25,Customer!$L$52),$E3879,$D3879)</f>
        <v>80</v>
      </c>
      <c r="K3879" s="16">
        <f t="shared" ca="1" si="723"/>
        <v>0</v>
      </c>
      <c r="L3879" s="16">
        <f t="shared" ca="1" si="724"/>
        <v>0</v>
      </c>
      <c r="M3879" s="17">
        <f t="shared" si="730"/>
        <v>0</v>
      </c>
      <c r="N3879" s="17">
        <f t="shared" si="731"/>
        <v>0</v>
      </c>
      <c r="O3879" s="4"/>
      <c r="P3879" s="4">
        <v>43</v>
      </c>
      <c r="Q3879" s="4">
        <v>54</v>
      </c>
      <c r="R3879" s="4">
        <v>44</v>
      </c>
      <c r="S3879" s="4">
        <v>55</v>
      </c>
      <c r="T3879" s="4">
        <v>64</v>
      </c>
      <c r="U3879" s="4">
        <v>61</v>
      </c>
      <c r="V3879" s="13">
        <v>61</v>
      </c>
      <c r="W3879" s="4">
        <v>43</v>
      </c>
      <c r="X3879" s="4">
        <v>64</v>
      </c>
      <c r="Y3879">
        <f t="shared" ca="1" si="732"/>
        <v>0</v>
      </c>
      <c r="Z3879">
        <f t="shared" ca="1" si="733"/>
        <v>0</v>
      </c>
    </row>
    <row r="3880" spans="2:26" x14ac:dyDescent="0.25">
      <c r="B3880" s="11">
        <f t="shared" si="734"/>
        <v>44723.166666657286</v>
      </c>
      <c r="C3880" s="1">
        <f t="shared" si="725"/>
        <v>6</v>
      </c>
      <c r="D3880" s="1">
        <f t="shared" si="726"/>
        <v>6</v>
      </c>
      <c r="E3880" s="12">
        <f t="shared" si="727"/>
        <v>5</v>
      </c>
      <c r="F3880" s="124" t="str">
        <f t="shared" si="728"/>
        <v>0</v>
      </c>
      <c r="G3880" s="1">
        <f ca="1">(OFFSET(O3880,0,MATCH(Customer!$J$6,'CDH &amp; HDH'!$P$11:$X$11,0)))</f>
        <v>60</v>
      </c>
      <c r="H3880" s="1" t="str">
        <f t="shared" si="729"/>
        <v>Cooling</v>
      </c>
      <c r="I3880" s="1">
        <f ca="1">OFFSET(IF($H3880="Cooling",Customer!$C$25,Customer!$C$52),E3880,D3880)</f>
        <v>78</v>
      </c>
      <c r="J3880" s="1">
        <f ca="1">OFFSET(IF($H3880="Cooling",Customer!$L$25,Customer!$L$52),$E3880,$D3880)</f>
        <v>80</v>
      </c>
      <c r="K3880" s="16">
        <f t="shared" ca="1" si="723"/>
        <v>0</v>
      </c>
      <c r="L3880" s="16">
        <f t="shared" ca="1" si="724"/>
        <v>0</v>
      </c>
      <c r="M3880" s="17">
        <f t="shared" si="730"/>
        <v>0</v>
      </c>
      <c r="N3880" s="17">
        <f t="shared" si="731"/>
        <v>0</v>
      </c>
      <c r="O3880" s="4"/>
      <c r="P3880" s="4">
        <v>42</v>
      </c>
      <c r="Q3880" s="4">
        <v>53</v>
      </c>
      <c r="R3880" s="4">
        <v>46</v>
      </c>
      <c r="S3880" s="4">
        <v>55</v>
      </c>
      <c r="T3880" s="4">
        <v>65</v>
      </c>
      <c r="U3880" s="4">
        <v>60</v>
      </c>
      <c r="V3880" s="13">
        <v>60</v>
      </c>
      <c r="W3880" s="4">
        <v>43</v>
      </c>
      <c r="X3880" s="4">
        <v>63</v>
      </c>
      <c r="Y3880">
        <f t="shared" ca="1" si="732"/>
        <v>0</v>
      </c>
      <c r="Z3880">
        <f t="shared" ca="1" si="733"/>
        <v>0</v>
      </c>
    </row>
    <row r="3881" spans="2:26" x14ac:dyDescent="0.25">
      <c r="B3881" s="11">
        <f t="shared" si="734"/>
        <v>44723.20833332395</v>
      </c>
      <c r="C3881" s="1">
        <f t="shared" si="725"/>
        <v>6</v>
      </c>
      <c r="D3881" s="1">
        <f t="shared" si="726"/>
        <v>6</v>
      </c>
      <c r="E3881" s="12">
        <f t="shared" si="727"/>
        <v>6</v>
      </c>
      <c r="F3881" s="124" t="str">
        <f t="shared" si="728"/>
        <v>0</v>
      </c>
      <c r="G3881" s="1">
        <f ca="1">(OFFSET(O3881,0,MATCH(Customer!$J$6,'CDH &amp; HDH'!$P$11:$X$11,0)))</f>
        <v>61</v>
      </c>
      <c r="H3881" s="1" t="str">
        <f t="shared" si="729"/>
        <v>Cooling</v>
      </c>
      <c r="I3881" s="1">
        <f ca="1">OFFSET(IF($H3881="Cooling",Customer!$C$25,Customer!$C$52),E3881,D3881)</f>
        <v>78</v>
      </c>
      <c r="J3881" s="1">
        <f ca="1">OFFSET(IF($H3881="Cooling",Customer!$L$25,Customer!$L$52),$E3881,$D3881)</f>
        <v>80</v>
      </c>
      <c r="K3881" s="16">
        <f t="shared" ca="1" si="723"/>
        <v>0</v>
      </c>
      <c r="L3881" s="16">
        <f t="shared" ca="1" si="724"/>
        <v>0</v>
      </c>
      <c r="M3881" s="17">
        <f t="shared" si="730"/>
        <v>0</v>
      </c>
      <c r="N3881" s="17">
        <f t="shared" si="731"/>
        <v>0</v>
      </c>
      <c r="O3881" s="4"/>
      <c r="P3881" s="4">
        <v>43</v>
      </c>
      <c r="Q3881" s="4">
        <v>56</v>
      </c>
      <c r="R3881" s="4">
        <v>48</v>
      </c>
      <c r="S3881" s="4">
        <v>55</v>
      </c>
      <c r="T3881" s="4">
        <v>66</v>
      </c>
      <c r="U3881" s="4">
        <v>64</v>
      </c>
      <c r="V3881" s="13">
        <v>61</v>
      </c>
      <c r="W3881" s="4">
        <v>45</v>
      </c>
      <c r="X3881" s="4">
        <v>62</v>
      </c>
      <c r="Y3881">
        <f t="shared" ca="1" si="732"/>
        <v>0</v>
      </c>
      <c r="Z3881">
        <f t="shared" ca="1" si="733"/>
        <v>0</v>
      </c>
    </row>
    <row r="3882" spans="2:26" x14ac:dyDescent="0.25">
      <c r="B3882" s="11">
        <f t="shared" si="734"/>
        <v>44723.249999990614</v>
      </c>
      <c r="C3882" s="1">
        <f t="shared" si="725"/>
        <v>6</v>
      </c>
      <c r="D3882" s="1">
        <f t="shared" si="726"/>
        <v>6</v>
      </c>
      <c r="E3882" s="12">
        <f t="shared" si="727"/>
        <v>7</v>
      </c>
      <c r="F3882" s="124" t="str">
        <f t="shared" si="728"/>
        <v>0</v>
      </c>
      <c r="G3882" s="1">
        <f ca="1">(OFFSET(O3882,0,MATCH(Customer!$J$6,'CDH &amp; HDH'!$P$11:$X$11,0)))</f>
        <v>64</v>
      </c>
      <c r="H3882" s="1" t="str">
        <f t="shared" si="729"/>
        <v>Cooling</v>
      </c>
      <c r="I3882" s="1">
        <f ca="1">OFFSET(IF($H3882="Cooling",Customer!$C$25,Customer!$C$52),E3882,D3882)</f>
        <v>78</v>
      </c>
      <c r="J3882" s="1">
        <f ca="1">OFFSET(IF($H3882="Cooling",Customer!$L$25,Customer!$L$52),$E3882,$D3882)</f>
        <v>80</v>
      </c>
      <c r="K3882" s="16">
        <f t="shared" ca="1" si="723"/>
        <v>0</v>
      </c>
      <c r="L3882" s="16">
        <f t="shared" ca="1" si="724"/>
        <v>0</v>
      </c>
      <c r="M3882" s="17">
        <f t="shared" si="730"/>
        <v>0</v>
      </c>
      <c r="N3882" s="17">
        <f t="shared" si="731"/>
        <v>0</v>
      </c>
      <c r="O3882" s="4"/>
      <c r="P3882" s="4">
        <v>48</v>
      </c>
      <c r="Q3882" s="4">
        <v>59</v>
      </c>
      <c r="R3882" s="4">
        <v>50</v>
      </c>
      <c r="S3882" s="4">
        <v>55</v>
      </c>
      <c r="T3882" s="4">
        <v>67</v>
      </c>
      <c r="U3882" s="4">
        <v>67</v>
      </c>
      <c r="V3882" s="13">
        <v>64</v>
      </c>
      <c r="W3882" s="4">
        <v>52</v>
      </c>
      <c r="X3882" s="4">
        <v>63</v>
      </c>
      <c r="Y3882">
        <f t="shared" ca="1" si="732"/>
        <v>0</v>
      </c>
      <c r="Z3882">
        <f t="shared" ca="1" si="733"/>
        <v>0</v>
      </c>
    </row>
    <row r="3883" spans="2:26" x14ac:dyDescent="0.25">
      <c r="B3883" s="11">
        <f t="shared" si="734"/>
        <v>44723.291666657278</v>
      </c>
      <c r="C3883" s="1">
        <f t="shared" si="725"/>
        <v>6</v>
      </c>
      <c r="D3883" s="1">
        <f t="shared" si="726"/>
        <v>6</v>
      </c>
      <c r="E3883" s="12">
        <f t="shared" si="727"/>
        <v>8</v>
      </c>
      <c r="F3883" s="124" t="str">
        <f t="shared" si="728"/>
        <v>0</v>
      </c>
      <c r="G3883" s="1">
        <f ca="1">(OFFSET(O3883,0,MATCH(Customer!$J$6,'CDH &amp; HDH'!$P$11:$X$11,0)))</f>
        <v>64</v>
      </c>
      <c r="H3883" s="1" t="str">
        <f t="shared" si="729"/>
        <v>Cooling</v>
      </c>
      <c r="I3883" s="1">
        <f ca="1">OFFSET(IF($H3883="Cooling",Customer!$C$25,Customer!$C$52),E3883,D3883)</f>
        <v>78</v>
      </c>
      <c r="J3883" s="1">
        <f ca="1">OFFSET(IF($H3883="Cooling",Customer!$L$25,Customer!$L$52),$E3883,$D3883)</f>
        <v>80</v>
      </c>
      <c r="K3883" s="16">
        <f t="shared" ca="1" si="723"/>
        <v>0</v>
      </c>
      <c r="L3883" s="16">
        <f t="shared" ca="1" si="724"/>
        <v>0</v>
      </c>
      <c r="M3883" s="17">
        <f t="shared" si="730"/>
        <v>0</v>
      </c>
      <c r="N3883" s="17">
        <f t="shared" si="731"/>
        <v>0</v>
      </c>
      <c r="O3883" s="4"/>
      <c r="P3883" s="4">
        <v>53</v>
      </c>
      <c r="Q3883" s="4">
        <v>64</v>
      </c>
      <c r="R3883" s="4">
        <v>54</v>
      </c>
      <c r="S3883" s="4">
        <v>55</v>
      </c>
      <c r="T3883" s="4">
        <v>69</v>
      </c>
      <c r="U3883" s="4">
        <v>70</v>
      </c>
      <c r="V3883" s="13">
        <v>64</v>
      </c>
      <c r="W3883" s="4">
        <v>56</v>
      </c>
      <c r="X3883" s="4">
        <v>64</v>
      </c>
      <c r="Y3883">
        <f t="shared" ca="1" si="732"/>
        <v>0</v>
      </c>
      <c r="Z3883">
        <f t="shared" ca="1" si="733"/>
        <v>0</v>
      </c>
    </row>
    <row r="3884" spans="2:26" x14ac:dyDescent="0.25">
      <c r="B3884" s="11">
        <f t="shared" si="734"/>
        <v>44723.333333323942</v>
      </c>
      <c r="C3884" s="1">
        <f t="shared" si="725"/>
        <v>6</v>
      </c>
      <c r="D3884" s="1">
        <f t="shared" si="726"/>
        <v>6</v>
      </c>
      <c r="E3884" s="12">
        <f t="shared" si="727"/>
        <v>9</v>
      </c>
      <c r="F3884" s="124" t="str">
        <f t="shared" si="728"/>
        <v>0</v>
      </c>
      <c r="G3884" s="1">
        <f ca="1">(OFFSET(O3884,0,MATCH(Customer!$J$6,'CDH &amp; HDH'!$P$11:$X$11,0)))</f>
        <v>62</v>
      </c>
      <c r="H3884" s="1" t="str">
        <f t="shared" si="729"/>
        <v>Cooling</v>
      </c>
      <c r="I3884" s="1">
        <f ca="1">OFFSET(IF($H3884="Cooling",Customer!$C$25,Customer!$C$52),E3884,D3884)</f>
        <v>78</v>
      </c>
      <c r="J3884" s="1">
        <f ca="1">OFFSET(IF($H3884="Cooling",Customer!$L$25,Customer!$L$52),$E3884,$D3884)</f>
        <v>80</v>
      </c>
      <c r="K3884" s="16">
        <f t="shared" ca="1" si="723"/>
        <v>0</v>
      </c>
      <c r="L3884" s="16">
        <f t="shared" ca="1" si="724"/>
        <v>0</v>
      </c>
      <c r="M3884" s="17">
        <f t="shared" si="730"/>
        <v>0</v>
      </c>
      <c r="N3884" s="17">
        <f t="shared" si="731"/>
        <v>0</v>
      </c>
      <c r="O3884" s="4"/>
      <c r="P3884" s="4">
        <v>56</v>
      </c>
      <c r="Q3884" s="4">
        <v>65</v>
      </c>
      <c r="R3884" s="4">
        <v>58</v>
      </c>
      <c r="S3884" s="4">
        <v>55</v>
      </c>
      <c r="T3884" s="4">
        <v>71</v>
      </c>
      <c r="U3884" s="4">
        <v>71</v>
      </c>
      <c r="V3884" s="13">
        <v>62</v>
      </c>
      <c r="W3884" s="4">
        <v>61</v>
      </c>
      <c r="X3884" s="4">
        <v>65</v>
      </c>
      <c r="Y3884">
        <f t="shared" ca="1" si="732"/>
        <v>0</v>
      </c>
      <c r="Z3884">
        <f t="shared" ca="1" si="733"/>
        <v>0</v>
      </c>
    </row>
    <row r="3885" spans="2:26" x14ac:dyDescent="0.25">
      <c r="B3885" s="11">
        <f t="shared" si="734"/>
        <v>44723.374999990607</v>
      </c>
      <c r="C3885" s="1">
        <f t="shared" si="725"/>
        <v>6</v>
      </c>
      <c r="D3885" s="1">
        <f t="shared" si="726"/>
        <v>6</v>
      </c>
      <c r="E3885" s="12">
        <f t="shared" si="727"/>
        <v>10</v>
      </c>
      <c r="F3885" s="124" t="str">
        <f t="shared" si="728"/>
        <v>0</v>
      </c>
      <c r="G3885" s="1">
        <f ca="1">(OFFSET(O3885,0,MATCH(Customer!$J$6,'CDH &amp; HDH'!$P$11:$X$11,0)))</f>
        <v>65</v>
      </c>
      <c r="H3885" s="1" t="str">
        <f t="shared" si="729"/>
        <v>Cooling</v>
      </c>
      <c r="I3885" s="1">
        <f ca="1">OFFSET(IF($H3885="Cooling",Customer!$C$25,Customer!$C$52),E3885,D3885)</f>
        <v>78</v>
      </c>
      <c r="J3885" s="1">
        <f ca="1">OFFSET(IF($H3885="Cooling",Customer!$L$25,Customer!$L$52),$E3885,$D3885)</f>
        <v>80</v>
      </c>
      <c r="K3885" s="16">
        <f t="shared" ca="1" si="723"/>
        <v>0</v>
      </c>
      <c r="L3885" s="16">
        <f t="shared" ca="1" si="724"/>
        <v>0</v>
      </c>
      <c r="M3885" s="17">
        <f t="shared" si="730"/>
        <v>0</v>
      </c>
      <c r="N3885" s="17">
        <f t="shared" si="731"/>
        <v>0</v>
      </c>
      <c r="O3885" s="4"/>
      <c r="P3885" s="4">
        <v>58</v>
      </c>
      <c r="Q3885" s="4">
        <v>66</v>
      </c>
      <c r="R3885" s="4">
        <v>62</v>
      </c>
      <c r="S3885" s="4">
        <v>55</v>
      </c>
      <c r="T3885" s="4">
        <v>72</v>
      </c>
      <c r="U3885" s="4">
        <v>73</v>
      </c>
      <c r="V3885" s="13">
        <v>65</v>
      </c>
      <c r="W3885" s="4">
        <v>65</v>
      </c>
      <c r="X3885" s="4">
        <v>67</v>
      </c>
      <c r="Y3885">
        <f t="shared" ca="1" si="732"/>
        <v>0</v>
      </c>
      <c r="Z3885">
        <f t="shared" ca="1" si="733"/>
        <v>0</v>
      </c>
    </row>
    <row r="3886" spans="2:26" x14ac:dyDescent="0.25">
      <c r="B3886" s="11">
        <f t="shared" si="734"/>
        <v>44723.416666657271</v>
      </c>
      <c r="C3886" s="1">
        <f t="shared" si="725"/>
        <v>6</v>
      </c>
      <c r="D3886" s="1">
        <f t="shared" si="726"/>
        <v>6</v>
      </c>
      <c r="E3886" s="12">
        <f t="shared" si="727"/>
        <v>11</v>
      </c>
      <c r="F3886" s="124" t="str">
        <f t="shared" si="728"/>
        <v>0</v>
      </c>
      <c r="G3886" s="1">
        <f ca="1">(OFFSET(O3886,0,MATCH(Customer!$J$6,'CDH &amp; HDH'!$P$11:$X$11,0)))</f>
        <v>74</v>
      </c>
      <c r="H3886" s="1" t="str">
        <f t="shared" si="729"/>
        <v>Cooling</v>
      </c>
      <c r="I3886" s="1">
        <f ca="1">OFFSET(IF($H3886="Cooling",Customer!$C$25,Customer!$C$52),E3886,D3886)</f>
        <v>78</v>
      </c>
      <c r="J3886" s="1">
        <f ca="1">OFFSET(IF($H3886="Cooling",Customer!$L$25,Customer!$L$52),$E3886,$D3886)</f>
        <v>80</v>
      </c>
      <c r="K3886" s="16">
        <f t="shared" ca="1" si="723"/>
        <v>0</v>
      </c>
      <c r="L3886" s="16">
        <f t="shared" ca="1" si="724"/>
        <v>0</v>
      </c>
      <c r="M3886" s="17">
        <f t="shared" si="730"/>
        <v>0</v>
      </c>
      <c r="N3886" s="17">
        <f t="shared" si="731"/>
        <v>0</v>
      </c>
      <c r="O3886" s="4"/>
      <c r="P3886" s="4">
        <v>60</v>
      </c>
      <c r="Q3886" s="4">
        <v>64</v>
      </c>
      <c r="R3886" s="4">
        <v>63</v>
      </c>
      <c r="S3886" s="4">
        <v>56</v>
      </c>
      <c r="T3886" s="4">
        <v>74</v>
      </c>
      <c r="U3886" s="4">
        <v>74</v>
      </c>
      <c r="V3886" s="13">
        <v>74</v>
      </c>
      <c r="W3886" s="4">
        <v>69</v>
      </c>
      <c r="X3886" s="4">
        <v>69</v>
      </c>
      <c r="Y3886">
        <f t="shared" ca="1" si="732"/>
        <v>0</v>
      </c>
      <c r="Z3886">
        <f t="shared" ca="1" si="733"/>
        <v>0</v>
      </c>
    </row>
    <row r="3887" spans="2:26" x14ac:dyDescent="0.25">
      <c r="B3887" s="11">
        <f t="shared" si="734"/>
        <v>44723.458333323935</v>
      </c>
      <c r="C3887" s="1">
        <f t="shared" si="725"/>
        <v>6</v>
      </c>
      <c r="D3887" s="1">
        <f t="shared" si="726"/>
        <v>6</v>
      </c>
      <c r="E3887" s="12">
        <f t="shared" si="727"/>
        <v>12</v>
      </c>
      <c r="F3887" s="124" t="str">
        <f t="shared" si="728"/>
        <v>0</v>
      </c>
      <c r="G3887" s="1">
        <f ca="1">(OFFSET(O3887,0,MATCH(Customer!$J$6,'CDH &amp; HDH'!$P$11:$X$11,0)))</f>
        <v>76</v>
      </c>
      <c r="H3887" s="1" t="str">
        <f t="shared" si="729"/>
        <v>Cooling</v>
      </c>
      <c r="I3887" s="1">
        <f ca="1">OFFSET(IF($H3887="Cooling",Customer!$C$25,Customer!$C$52),E3887,D3887)</f>
        <v>78</v>
      </c>
      <c r="J3887" s="1">
        <f ca="1">OFFSET(IF($H3887="Cooling",Customer!$L$25,Customer!$L$52),$E3887,$D3887)</f>
        <v>80</v>
      </c>
      <c r="K3887" s="16">
        <f t="shared" ca="1" si="723"/>
        <v>0</v>
      </c>
      <c r="L3887" s="16">
        <f t="shared" ca="1" si="724"/>
        <v>0</v>
      </c>
      <c r="M3887" s="17">
        <f t="shared" si="730"/>
        <v>0</v>
      </c>
      <c r="N3887" s="17">
        <f t="shared" si="731"/>
        <v>0</v>
      </c>
      <c r="O3887" s="4"/>
      <c r="P3887" s="4">
        <v>61</v>
      </c>
      <c r="Q3887" s="4">
        <v>57</v>
      </c>
      <c r="R3887" s="4">
        <v>64</v>
      </c>
      <c r="S3887" s="4">
        <v>57</v>
      </c>
      <c r="T3887" s="4">
        <v>75</v>
      </c>
      <c r="U3887" s="4">
        <v>76</v>
      </c>
      <c r="V3887" s="13">
        <v>76</v>
      </c>
      <c r="W3887" s="4">
        <v>70</v>
      </c>
      <c r="X3887" s="4">
        <v>71</v>
      </c>
      <c r="Y3887">
        <f t="shared" ca="1" si="732"/>
        <v>0</v>
      </c>
      <c r="Z3887">
        <f t="shared" ca="1" si="733"/>
        <v>0</v>
      </c>
    </row>
    <row r="3888" spans="2:26" x14ac:dyDescent="0.25">
      <c r="B3888" s="11">
        <f t="shared" si="734"/>
        <v>44723.499999990599</v>
      </c>
      <c r="C3888" s="1">
        <f t="shared" si="725"/>
        <v>6</v>
      </c>
      <c r="D3888" s="1">
        <f t="shared" si="726"/>
        <v>6</v>
      </c>
      <c r="E3888" s="12">
        <f t="shared" si="727"/>
        <v>13</v>
      </c>
      <c r="F3888" s="124" t="str">
        <f t="shared" si="728"/>
        <v>0</v>
      </c>
      <c r="G3888" s="1">
        <f ca="1">(OFFSET(O3888,0,MATCH(Customer!$J$6,'CDH &amp; HDH'!$P$11:$X$11,0)))</f>
        <v>77</v>
      </c>
      <c r="H3888" s="1" t="str">
        <f t="shared" si="729"/>
        <v>Cooling</v>
      </c>
      <c r="I3888" s="1">
        <f ca="1">OFFSET(IF($H3888="Cooling",Customer!$C$25,Customer!$C$52),E3888,D3888)</f>
        <v>78</v>
      </c>
      <c r="J3888" s="1">
        <f ca="1">OFFSET(IF($H3888="Cooling",Customer!$L$25,Customer!$L$52),$E3888,$D3888)</f>
        <v>80</v>
      </c>
      <c r="K3888" s="16">
        <f t="shared" ca="1" si="723"/>
        <v>0</v>
      </c>
      <c r="L3888" s="16">
        <f t="shared" ca="1" si="724"/>
        <v>0</v>
      </c>
      <c r="M3888" s="17">
        <f t="shared" si="730"/>
        <v>0</v>
      </c>
      <c r="N3888" s="17">
        <f t="shared" si="731"/>
        <v>0</v>
      </c>
      <c r="O3888" s="4"/>
      <c r="P3888" s="4">
        <v>64</v>
      </c>
      <c r="Q3888" s="4">
        <v>58</v>
      </c>
      <c r="R3888" s="4">
        <v>65</v>
      </c>
      <c r="S3888" s="4">
        <v>58</v>
      </c>
      <c r="T3888" s="4">
        <v>78</v>
      </c>
      <c r="U3888" s="4">
        <v>77</v>
      </c>
      <c r="V3888" s="13">
        <v>77</v>
      </c>
      <c r="W3888" s="4">
        <v>71</v>
      </c>
      <c r="X3888" s="4">
        <v>74</v>
      </c>
      <c r="Y3888">
        <f t="shared" ca="1" si="732"/>
        <v>0</v>
      </c>
      <c r="Z3888">
        <f t="shared" ca="1" si="733"/>
        <v>0</v>
      </c>
    </row>
    <row r="3889" spans="2:26" x14ac:dyDescent="0.25">
      <c r="B3889" s="11">
        <f t="shared" si="734"/>
        <v>44723.541666657264</v>
      </c>
      <c r="C3889" s="1">
        <f t="shared" si="725"/>
        <v>6</v>
      </c>
      <c r="D3889" s="1">
        <f t="shared" si="726"/>
        <v>6</v>
      </c>
      <c r="E3889" s="12">
        <f t="shared" si="727"/>
        <v>14</v>
      </c>
      <c r="F3889" s="124" t="str">
        <f t="shared" si="728"/>
        <v>0</v>
      </c>
      <c r="G3889" s="1">
        <f ca="1">(OFFSET(O3889,0,MATCH(Customer!$J$6,'CDH &amp; HDH'!$P$11:$X$11,0)))</f>
        <v>80</v>
      </c>
      <c r="H3889" s="1" t="str">
        <f t="shared" si="729"/>
        <v>Cooling</v>
      </c>
      <c r="I3889" s="1">
        <f ca="1">OFFSET(IF($H3889="Cooling",Customer!$C$25,Customer!$C$52),E3889,D3889)</f>
        <v>78</v>
      </c>
      <c r="J3889" s="1">
        <f ca="1">OFFSET(IF($H3889="Cooling",Customer!$L$25,Customer!$L$52),$E3889,$D3889)</f>
        <v>80</v>
      </c>
      <c r="K3889" s="16">
        <f t="shared" ca="1" si="723"/>
        <v>2</v>
      </c>
      <c r="L3889" s="16">
        <f t="shared" ca="1" si="724"/>
        <v>0</v>
      </c>
      <c r="M3889" s="17">
        <f t="shared" si="730"/>
        <v>0</v>
      </c>
      <c r="N3889" s="17">
        <f t="shared" si="731"/>
        <v>0</v>
      </c>
      <c r="O3889" s="4"/>
      <c r="P3889" s="4">
        <v>65</v>
      </c>
      <c r="Q3889" s="4">
        <v>58</v>
      </c>
      <c r="R3889" s="4">
        <v>65</v>
      </c>
      <c r="S3889" s="4">
        <v>59</v>
      </c>
      <c r="T3889" s="4">
        <v>78</v>
      </c>
      <c r="U3889" s="4">
        <v>78</v>
      </c>
      <c r="V3889" s="13">
        <v>80</v>
      </c>
      <c r="W3889" s="4">
        <v>73</v>
      </c>
      <c r="X3889" s="4">
        <v>77</v>
      </c>
      <c r="Y3889">
        <f t="shared" ca="1" si="732"/>
        <v>864</v>
      </c>
      <c r="Z3889">
        <f t="shared" ca="1" si="733"/>
        <v>0</v>
      </c>
    </row>
    <row r="3890" spans="2:26" x14ac:dyDescent="0.25">
      <c r="B3890" s="11">
        <f t="shared" si="734"/>
        <v>44723.583333323928</v>
      </c>
      <c r="C3890" s="1">
        <f t="shared" si="725"/>
        <v>6</v>
      </c>
      <c r="D3890" s="1">
        <f t="shared" si="726"/>
        <v>6</v>
      </c>
      <c r="E3890" s="12">
        <f t="shared" si="727"/>
        <v>15</v>
      </c>
      <c r="F3890" s="124" t="str">
        <f t="shared" si="728"/>
        <v>0</v>
      </c>
      <c r="G3890" s="1">
        <f ca="1">(OFFSET(O3890,0,MATCH(Customer!$J$6,'CDH &amp; HDH'!$P$11:$X$11,0)))</f>
        <v>80</v>
      </c>
      <c r="H3890" s="1" t="str">
        <f t="shared" si="729"/>
        <v>Cooling</v>
      </c>
      <c r="I3890" s="1">
        <f ca="1">OFFSET(IF($H3890="Cooling",Customer!$C$25,Customer!$C$52),E3890,D3890)</f>
        <v>78</v>
      </c>
      <c r="J3890" s="1">
        <f ca="1">OFFSET(IF($H3890="Cooling",Customer!$L$25,Customer!$L$52),$E3890,$D3890)</f>
        <v>80</v>
      </c>
      <c r="K3890" s="16">
        <f t="shared" ca="1" si="723"/>
        <v>2</v>
      </c>
      <c r="L3890" s="16">
        <f t="shared" ca="1" si="724"/>
        <v>0</v>
      </c>
      <c r="M3890" s="17">
        <f t="shared" si="730"/>
        <v>0</v>
      </c>
      <c r="N3890" s="17">
        <f t="shared" si="731"/>
        <v>0</v>
      </c>
      <c r="O3890" s="4"/>
      <c r="P3890" s="4">
        <v>64</v>
      </c>
      <c r="Q3890" s="4">
        <v>63</v>
      </c>
      <c r="R3890" s="4">
        <v>66</v>
      </c>
      <c r="S3890" s="4">
        <v>59</v>
      </c>
      <c r="T3890" s="4">
        <v>79</v>
      </c>
      <c r="U3890" s="4">
        <v>80</v>
      </c>
      <c r="V3890" s="13">
        <v>80</v>
      </c>
      <c r="W3890" s="4">
        <v>72</v>
      </c>
      <c r="X3890" s="4">
        <v>79</v>
      </c>
      <c r="Y3890">
        <f t="shared" ca="1" si="732"/>
        <v>864</v>
      </c>
      <c r="Z3890">
        <f t="shared" ca="1" si="733"/>
        <v>0</v>
      </c>
    </row>
    <row r="3891" spans="2:26" x14ac:dyDescent="0.25">
      <c r="B3891" s="11">
        <f t="shared" si="734"/>
        <v>44723.624999990592</v>
      </c>
      <c r="C3891" s="1">
        <f t="shared" si="725"/>
        <v>6</v>
      </c>
      <c r="D3891" s="1">
        <f t="shared" si="726"/>
        <v>6</v>
      </c>
      <c r="E3891" s="12">
        <f t="shared" si="727"/>
        <v>16</v>
      </c>
      <c r="F3891" s="124" t="str">
        <f t="shared" si="728"/>
        <v>0</v>
      </c>
      <c r="G3891" s="1">
        <f ca="1">(OFFSET(O3891,0,MATCH(Customer!$J$6,'CDH &amp; HDH'!$P$11:$X$11,0)))</f>
        <v>79</v>
      </c>
      <c r="H3891" s="1" t="str">
        <f t="shared" si="729"/>
        <v>Cooling</v>
      </c>
      <c r="I3891" s="1">
        <f ca="1">OFFSET(IF($H3891="Cooling",Customer!$C$25,Customer!$C$52),E3891,D3891)</f>
        <v>78</v>
      </c>
      <c r="J3891" s="1">
        <f ca="1">OFFSET(IF($H3891="Cooling",Customer!$L$25,Customer!$L$52),$E3891,$D3891)</f>
        <v>80</v>
      </c>
      <c r="K3891" s="16">
        <f t="shared" ca="1" si="723"/>
        <v>1</v>
      </c>
      <c r="L3891" s="16">
        <f t="shared" ca="1" si="724"/>
        <v>0</v>
      </c>
      <c r="M3891" s="17">
        <f t="shared" si="730"/>
        <v>0</v>
      </c>
      <c r="N3891" s="17">
        <f t="shared" si="731"/>
        <v>0</v>
      </c>
      <c r="O3891" s="4"/>
      <c r="P3891" s="4">
        <v>63</v>
      </c>
      <c r="Q3891" s="4">
        <v>63</v>
      </c>
      <c r="R3891" s="4">
        <v>66</v>
      </c>
      <c r="S3891" s="4">
        <v>60</v>
      </c>
      <c r="T3891" s="4">
        <v>80</v>
      </c>
      <c r="U3891" s="4">
        <v>79</v>
      </c>
      <c r="V3891" s="13">
        <v>79</v>
      </c>
      <c r="W3891" s="4">
        <v>74</v>
      </c>
      <c r="X3891" s="4">
        <v>81</v>
      </c>
      <c r="Y3891">
        <f t="shared" ca="1" si="732"/>
        <v>432</v>
      </c>
      <c r="Z3891">
        <f t="shared" ca="1" si="733"/>
        <v>0</v>
      </c>
    </row>
    <row r="3892" spans="2:26" x14ac:dyDescent="0.25">
      <c r="B3892" s="11">
        <f t="shared" si="734"/>
        <v>44723.666666657256</v>
      </c>
      <c r="C3892" s="1">
        <f t="shared" si="725"/>
        <v>6</v>
      </c>
      <c r="D3892" s="1">
        <f t="shared" si="726"/>
        <v>6</v>
      </c>
      <c r="E3892" s="12">
        <f t="shared" si="727"/>
        <v>17</v>
      </c>
      <c r="F3892" s="124" t="str">
        <f t="shared" si="728"/>
        <v>0</v>
      </c>
      <c r="G3892" s="1">
        <f ca="1">(OFFSET(O3892,0,MATCH(Customer!$J$6,'CDH &amp; HDH'!$P$11:$X$11,0)))</f>
        <v>80</v>
      </c>
      <c r="H3892" s="1" t="str">
        <f t="shared" si="729"/>
        <v>Cooling</v>
      </c>
      <c r="I3892" s="1">
        <f ca="1">OFFSET(IF($H3892="Cooling",Customer!$C$25,Customer!$C$52),E3892,D3892)</f>
        <v>78</v>
      </c>
      <c r="J3892" s="1">
        <f ca="1">OFFSET(IF($H3892="Cooling",Customer!$L$25,Customer!$L$52),$E3892,$D3892)</f>
        <v>80</v>
      </c>
      <c r="K3892" s="16">
        <f t="shared" ca="1" si="723"/>
        <v>2</v>
      </c>
      <c r="L3892" s="16">
        <f t="shared" ca="1" si="724"/>
        <v>0</v>
      </c>
      <c r="M3892" s="17">
        <f t="shared" si="730"/>
        <v>0</v>
      </c>
      <c r="N3892" s="17">
        <f t="shared" si="731"/>
        <v>0</v>
      </c>
      <c r="O3892" s="4"/>
      <c r="P3892" s="4">
        <v>63</v>
      </c>
      <c r="Q3892" s="4">
        <v>62</v>
      </c>
      <c r="R3892" s="4">
        <v>64</v>
      </c>
      <c r="S3892" s="4">
        <v>59</v>
      </c>
      <c r="T3892" s="4">
        <v>79</v>
      </c>
      <c r="U3892" s="4">
        <v>79</v>
      </c>
      <c r="V3892" s="13">
        <v>80</v>
      </c>
      <c r="W3892" s="4">
        <v>73</v>
      </c>
      <c r="X3892" s="4">
        <v>80</v>
      </c>
      <c r="Y3892">
        <f t="shared" ca="1" si="732"/>
        <v>864</v>
      </c>
      <c r="Z3892">
        <f t="shared" ca="1" si="733"/>
        <v>0</v>
      </c>
    </row>
    <row r="3893" spans="2:26" x14ac:dyDescent="0.25">
      <c r="B3893" s="11">
        <f t="shared" si="734"/>
        <v>44723.708333323921</v>
      </c>
      <c r="C3893" s="1">
        <f t="shared" si="725"/>
        <v>6</v>
      </c>
      <c r="D3893" s="1">
        <f t="shared" si="726"/>
        <v>6</v>
      </c>
      <c r="E3893" s="12">
        <f t="shared" si="727"/>
        <v>18</v>
      </c>
      <c r="F3893" s="124" t="str">
        <f t="shared" si="728"/>
        <v>0</v>
      </c>
      <c r="G3893" s="1">
        <f ca="1">(OFFSET(O3893,0,MATCH(Customer!$J$6,'CDH &amp; HDH'!$P$11:$X$11,0)))</f>
        <v>78</v>
      </c>
      <c r="H3893" s="1" t="str">
        <f t="shared" si="729"/>
        <v>Cooling</v>
      </c>
      <c r="I3893" s="1">
        <f ca="1">OFFSET(IF($H3893="Cooling",Customer!$C$25,Customer!$C$52),E3893,D3893)</f>
        <v>78</v>
      </c>
      <c r="J3893" s="1">
        <f ca="1">OFFSET(IF($H3893="Cooling",Customer!$L$25,Customer!$L$52),$E3893,$D3893)</f>
        <v>80</v>
      </c>
      <c r="K3893" s="16">
        <f t="shared" ca="1" si="723"/>
        <v>0</v>
      </c>
      <c r="L3893" s="16">
        <f t="shared" ca="1" si="724"/>
        <v>0</v>
      </c>
      <c r="M3893" s="17">
        <f t="shared" si="730"/>
        <v>0</v>
      </c>
      <c r="N3893" s="17">
        <f t="shared" si="731"/>
        <v>0</v>
      </c>
      <c r="O3893" s="4"/>
      <c r="P3893" s="4">
        <v>63</v>
      </c>
      <c r="Q3893" s="4">
        <v>61</v>
      </c>
      <c r="R3893" s="4">
        <v>63</v>
      </c>
      <c r="S3893" s="4">
        <v>57</v>
      </c>
      <c r="T3893" s="4">
        <v>78</v>
      </c>
      <c r="U3893" s="4">
        <v>77</v>
      </c>
      <c r="V3893" s="13">
        <v>78</v>
      </c>
      <c r="W3893" s="4">
        <v>72</v>
      </c>
      <c r="X3893" s="4">
        <v>79</v>
      </c>
      <c r="Y3893">
        <f t="shared" ca="1" si="732"/>
        <v>0</v>
      </c>
      <c r="Z3893">
        <f t="shared" ca="1" si="733"/>
        <v>0</v>
      </c>
    </row>
    <row r="3894" spans="2:26" x14ac:dyDescent="0.25">
      <c r="B3894" s="11">
        <f t="shared" si="734"/>
        <v>44723.749999990585</v>
      </c>
      <c r="C3894" s="1">
        <f t="shared" si="725"/>
        <v>6</v>
      </c>
      <c r="D3894" s="1">
        <f t="shared" si="726"/>
        <v>6</v>
      </c>
      <c r="E3894" s="12">
        <f t="shared" si="727"/>
        <v>19</v>
      </c>
      <c r="F3894" s="124" t="str">
        <f t="shared" si="728"/>
        <v>0</v>
      </c>
      <c r="G3894" s="1">
        <f ca="1">(OFFSET(O3894,0,MATCH(Customer!$J$6,'CDH &amp; HDH'!$P$11:$X$11,0)))</f>
        <v>78</v>
      </c>
      <c r="H3894" s="1" t="str">
        <f t="shared" si="729"/>
        <v>Cooling</v>
      </c>
      <c r="I3894" s="1">
        <f ca="1">OFFSET(IF($H3894="Cooling",Customer!$C$25,Customer!$C$52),E3894,D3894)</f>
        <v>78</v>
      </c>
      <c r="J3894" s="1">
        <f ca="1">OFFSET(IF($H3894="Cooling",Customer!$L$25,Customer!$L$52),$E3894,$D3894)</f>
        <v>80</v>
      </c>
      <c r="K3894" s="16">
        <f t="shared" ca="1" si="723"/>
        <v>0</v>
      </c>
      <c r="L3894" s="16">
        <f t="shared" ca="1" si="724"/>
        <v>0</v>
      </c>
      <c r="M3894" s="17">
        <f t="shared" si="730"/>
        <v>0</v>
      </c>
      <c r="N3894" s="17">
        <f t="shared" si="731"/>
        <v>0</v>
      </c>
      <c r="O3894" s="4"/>
      <c r="P3894" s="4">
        <v>61</v>
      </c>
      <c r="Q3894" s="4">
        <v>60</v>
      </c>
      <c r="R3894" s="4">
        <v>61</v>
      </c>
      <c r="S3894" s="4">
        <v>56</v>
      </c>
      <c r="T3894" s="4">
        <v>76</v>
      </c>
      <c r="U3894" s="4">
        <v>74</v>
      </c>
      <c r="V3894" s="13">
        <v>78</v>
      </c>
      <c r="W3894" s="4">
        <v>71</v>
      </c>
      <c r="X3894" s="4">
        <v>76</v>
      </c>
      <c r="Y3894">
        <f t="shared" ca="1" si="732"/>
        <v>0</v>
      </c>
      <c r="Z3894">
        <f t="shared" ca="1" si="733"/>
        <v>0</v>
      </c>
    </row>
    <row r="3895" spans="2:26" x14ac:dyDescent="0.25">
      <c r="B3895" s="11">
        <f t="shared" si="734"/>
        <v>44723.791666657249</v>
      </c>
      <c r="C3895" s="1">
        <f t="shared" si="725"/>
        <v>6</v>
      </c>
      <c r="D3895" s="1">
        <f t="shared" si="726"/>
        <v>6</v>
      </c>
      <c r="E3895" s="12">
        <f t="shared" si="727"/>
        <v>20</v>
      </c>
      <c r="F3895" s="124" t="str">
        <f t="shared" si="728"/>
        <v>0</v>
      </c>
      <c r="G3895" s="1">
        <f ca="1">(OFFSET(O3895,0,MATCH(Customer!$J$6,'CDH &amp; HDH'!$P$11:$X$11,0)))</f>
        <v>75</v>
      </c>
      <c r="H3895" s="1" t="str">
        <f t="shared" si="729"/>
        <v>Cooling</v>
      </c>
      <c r="I3895" s="1">
        <f ca="1">OFFSET(IF($H3895="Cooling",Customer!$C$25,Customer!$C$52),E3895,D3895)</f>
        <v>78</v>
      </c>
      <c r="J3895" s="1">
        <f ca="1">OFFSET(IF($H3895="Cooling",Customer!$L$25,Customer!$L$52),$E3895,$D3895)</f>
        <v>80</v>
      </c>
      <c r="K3895" s="16">
        <f t="shared" ca="1" si="723"/>
        <v>0</v>
      </c>
      <c r="L3895" s="16">
        <f t="shared" ca="1" si="724"/>
        <v>0</v>
      </c>
      <c r="M3895" s="17">
        <f t="shared" si="730"/>
        <v>0</v>
      </c>
      <c r="N3895" s="17">
        <f t="shared" si="731"/>
        <v>0</v>
      </c>
      <c r="O3895" s="4"/>
      <c r="P3895" s="4">
        <v>58</v>
      </c>
      <c r="Q3895" s="4">
        <v>60</v>
      </c>
      <c r="R3895" s="4">
        <v>59</v>
      </c>
      <c r="S3895" s="4">
        <v>55</v>
      </c>
      <c r="T3895" s="4">
        <v>70</v>
      </c>
      <c r="U3895" s="4">
        <v>69</v>
      </c>
      <c r="V3895" s="13">
        <v>75</v>
      </c>
      <c r="W3895" s="4">
        <v>67</v>
      </c>
      <c r="X3895" s="4">
        <v>69</v>
      </c>
      <c r="Y3895">
        <f t="shared" ca="1" si="732"/>
        <v>0</v>
      </c>
      <c r="Z3895">
        <f t="shared" ca="1" si="733"/>
        <v>0</v>
      </c>
    </row>
    <row r="3896" spans="2:26" x14ac:dyDescent="0.25">
      <c r="B3896" s="11">
        <f t="shared" si="734"/>
        <v>44723.833333323913</v>
      </c>
      <c r="C3896" s="1">
        <f t="shared" si="725"/>
        <v>6</v>
      </c>
      <c r="D3896" s="1">
        <f t="shared" si="726"/>
        <v>6</v>
      </c>
      <c r="E3896" s="12">
        <f t="shared" si="727"/>
        <v>21</v>
      </c>
      <c r="F3896" s="124" t="str">
        <f t="shared" si="728"/>
        <v>0</v>
      </c>
      <c r="G3896" s="1">
        <f ca="1">(OFFSET(O3896,0,MATCH(Customer!$J$6,'CDH &amp; HDH'!$P$11:$X$11,0)))</f>
        <v>73</v>
      </c>
      <c r="H3896" s="1" t="str">
        <f t="shared" si="729"/>
        <v>Cooling</v>
      </c>
      <c r="I3896" s="1">
        <f ca="1">OFFSET(IF($H3896="Cooling",Customer!$C$25,Customer!$C$52),E3896,D3896)</f>
        <v>78</v>
      </c>
      <c r="J3896" s="1">
        <f ca="1">OFFSET(IF($H3896="Cooling",Customer!$L$25,Customer!$L$52),$E3896,$D3896)</f>
        <v>80</v>
      </c>
      <c r="K3896" s="16">
        <f t="shared" ca="1" si="723"/>
        <v>0</v>
      </c>
      <c r="L3896" s="16">
        <f t="shared" ca="1" si="724"/>
        <v>0</v>
      </c>
      <c r="M3896" s="17">
        <f t="shared" si="730"/>
        <v>0</v>
      </c>
      <c r="N3896" s="17">
        <f t="shared" si="731"/>
        <v>0</v>
      </c>
      <c r="O3896" s="4"/>
      <c r="P3896" s="4">
        <v>57</v>
      </c>
      <c r="Q3896" s="4">
        <v>58</v>
      </c>
      <c r="R3896" s="4">
        <v>57</v>
      </c>
      <c r="S3896" s="4">
        <v>55</v>
      </c>
      <c r="T3896" s="4">
        <v>69</v>
      </c>
      <c r="U3896" s="4">
        <v>69</v>
      </c>
      <c r="V3896" s="13">
        <v>73</v>
      </c>
      <c r="W3896" s="4">
        <v>68</v>
      </c>
      <c r="X3896" s="4">
        <v>64</v>
      </c>
      <c r="Y3896">
        <f t="shared" ca="1" si="732"/>
        <v>0</v>
      </c>
      <c r="Z3896">
        <f t="shared" ca="1" si="733"/>
        <v>0</v>
      </c>
    </row>
    <row r="3897" spans="2:26" x14ac:dyDescent="0.25">
      <c r="B3897" s="11">
        <f t="shared" si="734"/>
        <v>44723.874999990578</v>
      </c>
      <c r="C3897" s="1">
        <f t="shared" si="725"/>
        <v>6</v>
      </c>
      <c r="D3897" s="1">
        <f t="shared" si="726"/>
        <v>6</v>
      </c>
      <c r="E3897" s="12">
        <f t="shared" si="727"/>
        <v>22</v>
      </c>
      <c r="F3897" s="124" t="str">
        <f t="shared" si="728"/>
        <v>0</v>
      </c>
      <c r="G3897" s="1">
        <f ca="1">(OFFSET(O3897,0,MATCH(Customer!$J$6,'CDH &amp; HDH'!$P$11:$X$11,0)))</f>
        <v>70</v>
      </c>
      <c r="H3897" s="1" t="str">
        <f t="shared" si="729"/>
        <v>Cooling</v>
      </c>
      <c r="I3897" s="1">
        <f ca="1">OFFSET(IF($H3897="Cooling",Customer!$C$25,Customer!$C$52),E3897,D3897)</f>
        <v>78</v>
      </c>
      <c r="J3897" s="1">
        <f ca="1">OFFSET(IF($H3897="Cooling",Customer!$L$25,Customer!$L$52),$E3897,$D3897)</f>
        <v>80</v>
      </c>
      <c r="K3897" s="16">
        <f t="shared" ca="1" si="723"/>
        <v>0</v>
      </c>
      <c r="L3897" s="16">
        <f t="shared" ca="1" si="724"/>
        <v>0</v>
      </c>
      <c r="M3897" s="17">
        <f t="shared" si="730"/>
        <v>0</v>
      </c>
      <c r="N3897" s="17">
        <f t="shared" si="731"/>
        <v>0</v>
      </c>
      <c r="O3897" s="4"/>
      <c r="P3897" s="4">
        <v>55</v>
      </c>
      <c r="Q3897" s="4">
        <v>57</v>
      </c>
      <c r="R3897" s="4">
        <v>55</v>
      </c>
      <c r="S3897" s="4">
        <v>54</v>
      </c>
      <c r="T3897" s="4">
        <v>69</v>
      </c>
      <c r="U3897" s="4">
        <v>67</v>
      </c>
      <c r="V3897" s="13">
        <v>70</v>
      </c>
      <c r="W3897" s="4">
        <v>67</v>
      </c>
      <c r="X3897" s="4">
        <v>63</v>
      </c>
      <c r="Y3897">
        <f t="shared" ca="1" si="732"/>
        <v>0</v>
      </c>
      <c r="Z3897">
        <f t="shared" ca="1" si="733"/>
        <v>0</v>
      </c>
    </row>
    <row r="3898" spans="2:26" x14ac:dyDescent="0.25">
      <c r="B3898" s="11">
        <f t="shared" si="734"/>
        <v>44723.916666657242</v>
      </c>
      <c r="C3898" s="1">
        <f t="shared" si="725"/>
        <v>6</v>
      </c>
      <c r="D3898" s="1">
        <f t="shared" si="726"/>
        <v>6</v>
      </c>
      <c r="E3898" s="12">
        <f t="shared" si="727"/>
        <v>23</v>
      </c>
      <c r="F3898" s="124" t="str">
        <f t="shared" si="728"/>
        <v>0</v>
      </c>
      <c r="G3898" s="1">
        <f ca="1">(OFFSET(O3898,0,MATCH(Customer!$J$6,'CDH &amp; HDH'!$P$11:$X$11,0)))</f>
        <v>68</v>
      </c>
      <c r="H3898" s="1" t="str">
        <f t="shared" si="729"/>
        <v>Cooling</v>
      </c>
      <c r="I3898" s="1">
        <f ca="1">OFFSET(IF($H3898="Cooling",Customer!$C$25,Customer!$C$52),E3898,D3898)</f>
        <v>78</v>
      </c>
      <c r="J3898" s="1">
        <f ca="1">OFFSET(IF($H3898="Cooling",Customer!$L$25,Customer!$L$52),$E3898,$D3898)</f>
        <v>80</v>
      </c>
      <c r="K3898" s="16">
        <f t="shared" ca="1" si="723"/>
        <v>0</v>
      </c>
      <c r="L3898" s="16">
        <f t="shared" ca="1" si="724"/>
        <v>0</v>
      </c>
      <c r="M3898" s="17">
        <f t="shared" si="730"/>
        <v>0</v>
      </c>
      <c r="N3898" s="17">
        <f t="shared" si="731"/>
        <v>0</v>
      </c>
      <c r="O3898" s="4"/>
      <c r="P3898" s="4">
        <v>51</v>
      </c>
      <c r="Q3898" s="4">
        <v>57</v>
      </c>
      <c r="R3898" s="4">
        <v>54</v>
      </c>
      <c r="S3898" s="4">
        <v>53</v>
      </c>
      <c r="T3898" s="4">
        <v>69</v>
      </c>
      <c r="U3898" s="4">
        <v>68</v>
      </c>
      <c r="V3898" s="13">
        <v>68</v>
      </c>
      <c r="W3898" s="4">
        <v>66</v>
      </c>
      <c r="X3898" s="4">
        <v>59</v>
      </c>
      <c r="Y3898">
        <f t="shared" ca="1" si="732"/>
        <v>0</v>
      </c>
      <c r="Z3898">
        <f t="shared" ca="1" si="733"/>
        <v>0</v>
      </c>
    </row>
    <row r="3899" spans="2:26" x14ac:dyDescent="0.25">
      <c r="B3899" s="11">
        <f t="shared" si="734"/>
        <v>44723.958333323906</v>
      </c>
      <c r="C3899" s="1">
        <f t="shared" si="725"/>
        <v>6</v>
      </c>
      <c r="D3899" s="1">
        <f t="shared" si="726"/>
        <v>6</v>
      </c>
      <c r="E3899" s="12">
        <f t="shared" si="727"/>
        <v>24</v>
      </c>
      <c r="F3899" s="124" t="str">
        <f t="shared" si="728"/>
        <v>0</v>
      </c>
      <c r="G3899" s="1">
        <f ca="1">(OFFSET(O3899,0,MATCH(Customer!$J$6,'CDH &amp; HDH'!$P$11:$X$11,0)))</f>
        <v>67</v>
      </c>
      <c r="H3899" s="1" t="str">
        <f t="shared" si="729"/>
        <v>Cooling</v>
      </c>
      <c r="I3899" s="1">
        <f ca="1">OFFSET(IF($H3899="Cooling",Customer!$C$25,Customer!$C$52),E3899,D3899)</f>
        <v>78</v>
      </c>
      <c r="J3899" s="1">
        <f ca="1">OFFSET(IF($H3899="Cooling",Customer!$L$25,Customer!$L$52),$E3899,$D3899)</f>
        <v>80</v>
      </c>
      <c r="K3899" s="16">
        <f t="shared" ca="1" si="723"/>
        <v>0</v>
      </c>
      <c r="L3899" s="16">
        <f t="shared" ca="1" si="724"/>
        <v>0</v>
      </c>
      <c r="M3899" s="17">
        <f t="shared" si="730"/>
        <v>0</v>
      </c>
      <c r="N3899" s="17">
        <f t="shared" si="731"/>
        <v>0</v>
      </c>
      <c r="O3899" s="4"/>
      <c r="P3899" s="4">
        <v>49</v>
      </c>
      <c r="Q3899" s="4">
        <v>57</v>
      </c>
      <c r="R3899" s="4">
        <v>54</v>
      </c>
      <c r="S3899" s="4">
        <v>51</v>
      </c>
      <c r="T3899" s="4">
        <v>68</v>
      </c>
      <c r="U3899" s="4">
        <v>67</v>
      </c>
      <c r="V3899" s="13">
        <v>67</v>
      </c>
      <c r="W3899" s="4">
        <v>66</v>
      </c>
      <c r="X3899" s="4">
        <v>56</v>
      </c>
      <c r="Y3899">
        <f t="shared" ca="1" si="732"/>
        <v>0</v>
      </c>
      <c r="Z3899">
        <f t="shared" ca="1" si="733"/>
        <v>0</v>
      </c>
    </row>
    <row r="3900" spans="2:26" x14ac:dyDescent="0.25">
      <c r="B3900" s="11">
        <f t="shared" si="734"/>
        <v>44723.99999999057</v>
      </c>
      <c r="C3900" s="1">
        <f t="shared" si="725"/>
        <v>6</v>
      </c>
      <c r="D3900" s="1">
        <f t="shared" si="726"/>
        <v>7</v>
      </c>
      <c r="E3900" s="12">
        <f t="shared" si="727"/>
        <v>1</v>
      </c>
      <c r="F3900" s="124" t="str">
        <f t="shared" si="728"/>
        <v>0</v>
      </c>
      <c r="G3900" s="1">
        <f ca="1">(OFFSET(O3900,0,MATCH(Customer!$J$6,'CDH &amp; HDH'!$P$11:$X$11,0)))</f>
        <v>66</v>
      </c>
      <c r="H3900" s="1" t="str">
        <f t="shared" si="729"/>
        <v>Cooling</v>
      </c>
      <c r="I3900" s="1">
        <f ca="1">OFFSET(IF($H3900="Cooling",Customer!$C$25,Customer!$C$52),E3900,D3900)</f>
        <v>78</v>
      </c>
      <c r="J3900" s="1">
        <f ca="1">OFFSET(IF($H3900="Cooling",Customer!$L$25,Customer!$L$52),$E3900,$D3900)</f>
        <v>80</v>
      </c>
      <c r="K3900" s="16">
        <f t="shared" ca="1" si="723"/>
        <v>0</v>
      </c>
      <c r="L3900" s="16">
        <f t="shared" ca="1" si="724"/>
        <v>0</v>
      </c>
      <c r="M3900" s="17">
        <f t="shared" si="730"/>
        <v>0</v>
      </c>
      <c r="N3900" s="17">
        <f t="shared" si="731"/>
        <v>0</v>
      </c>
      <c r="O3900" s="4"/>
      <c r="P3900" s="4">
        <v>48</v>
      </c>
      <c r="Q3900" s="4">
        <v>57</v>
      </c>
      <c r="R3900" s="4">
        <v>53</v>
      </c>
      <c r="S3900" s="4">
        <v>50</v>
      </c>
      <c r="T3900" s="4">
        <v>67</v>
      </c>
      <c r="U3900" s="4">
        <v>67</v>
      </c>
      <c r="V3900" s="13">
        <v>66</v>
      </c>
      <c r="W3900" s="4">
        <v>64</v>
      </c>
      <c r="X3900" s="4">
        <v>56</v>
      </c>
      <c r="Y3900">
        <f t="shared" ca="1" si="732"/>
        <v>0</v>
      </c>
      <c r="Z3900">
        <f t="shared" ca="1" si="733"/>
        <v>0</v>
      </c>
    </row>
    <row r="3901" spans="2:26" x14ac:dyDescent="0.25">
      <c r="B3901" s="11">
        <f t="shared" si="734"/>
        <v>44724.041666657235</v>
      </c>
      <c r="C3901" s="1">
        <f t="shared" si="725"/>
        <v>6</v>
      </c>
      <c r="D3901" s="1">
        <f t="shared" si="726"/>
        <v>7</v>
      </c>
      <c r="E3901" s="12">
        <f t="shared" si="727"/>
        <v>2</v>
      </c>
      <c r="F3901" s="124" t="str">
        <f t="shared" si="728"/>
        <v>0</v>
      </c>
      <c r="G3901" s="1">
        <f ca="1">(OFFSET(O3901,0,MATCH(Customer!$J$6,'CDH &amp; HDH'!$P$11:$X$11,0)))</f>
        <v>65</v>
      </c>
      <c r="H3901" s="1" t="str">
        <f t="shared" si="729"/>
        <v>Cooling</v>
      </c>
      <c r="I3901" s="1">
        <f ca="1">OFFSET(IF($H3901="Cooling",Customer!$C$25,Customer!$C$52),E3901,D3901)</f>
        <v>78</v>
      </c>
      <c r="J3901" s="1">
        <f ca="1">OFFSET(IF($H3901="Cooling",Customer!$L$25,Customer!$L$52),$E3901,$D3901)</f>
        <v>80</v>
      </c>
      <c r="K3901" s="16">
        <f t="shared" ca="1" si="723"/>
        <v>0</v>
      </c>
      <c r="L3901" s="16">
        <f t="shared" ca="1" si="724"/>
        <v>0</v>
      </c>
      <c r="M3901" s="17">
        <f t="shared" si="730"/>
        <v>0</v>
      </c>
      <c r="N3901" s="17">
        <f t="shared" si="731"/>
        <v>0</v>
      </c>
      <c r="O3901" s="4"/>
      <c r="P3901" s="4">
        <v>47</v>
      </c>
      <c r="Q3901" s="4">
        <v>57</v>
      </c>
      <c r="R3901" s="4">
        <v>52</v>
      </c>
      <c r="S3901" s="4">
        <v>49</v>
      </c>
      <c r="T3901" s="4">
        <v>67</v>
      </c>
      <c r="U3901" s="4">
        <v>68</v>
      </c>
      <c r="V3901" s="13">
        <v>65</v>
      </c>
      <c r="W3901" s="4">
        <v>66</v>
      </c>
      <c r="X3901" s="4">
        <v>55</v>
      </c>
      <c r="Y3901">
        <f t="shared" ca="1" si="732"/>
        <v>0</v>
      </c>
      <c r="Z3901">
        <f t="shared" ca="1" si="733"/>
        <v>0</v>
      </c>
    </row>
    <row r="3902" spans="2:26" x14ac:dyDescent="0.25">
      <c r="B3902" s="11">
        <f t="shared" si="734"/>
        <v>44724.083333323899</v>
      </c>
      <c r="C3902" s="1">
        <f t="shared" si="725"/>
        <v>6</v>
      </c>
      <c r="D3902" s="1">
        <f t="shared" si="726"/>
        <v>7</v>
      </c>
      <c r="E3902" s="12">
        <f t="shared" si="727"/>
        <v>3</v>
      </c>
      <c r="F3902" s="124" t="str">
        <f t="shared" si="728"/>
        <v>0</v>
      </c>
      <c r="G3902" s="1">
        <f ca="1">(OFFSET(O3902,0,MATCH(Customer!$J$6,'CDH &amp; HDH'!$P$11:$X$11,0)))</f>
        <v>62</v>
      </c>
      <c r="H3902" s="1" t="str">
        <f t="shared" si="729"/>
        <v>Cooling</v>
      </c>
      <c r="I3902" s="1">
        <f ca="1">OFFSET(IF($H3902="Cooling",Customer!$C$25,Customer!$C$52),E3902,D3902)</f>
        <v>78</v>
      </c>
      <c r="J3902" s="1">
        <f ca="1">OFFSET(IF($H3902="Cooling",Customer!$L$25,Customer!$L$52),$E3902,$D3902)</f>
        <v>80</v>
      </c>
      <c r="K3902" s="16">
        <f t="shared" ca="1" si="723"/>
        <v>0</v>
      </c>
      <c r="L3902" s="16">
        <f t="shared" ca="1" si="724"/>
        <v>0</v>
      </c>
      <c r="M3902" s="17">
        <f t="shared" si="730"/>
        <v>0</v>
      </c>
      <c r="N3902" s="17">
        <f t="shared" si="731"/>
        <v>0</v>
      </c>
      <c r="O3902" s="4"/>
      <c r="P3902" s="4">
        <v>46</v>
      </c>
      <c r="Q3902" s="4">
        <v>56</v>
      </c>
      <c r="R3902" s="4">
        <v>51</v>
      </c>
      <c r="S3902" s="4">
        <v>47</v>
      </c>
      <c r="T3902" s="4">
        <v>67</v>
      </c>
      <c r="U3902" s="4">
        <v>68</v>
      </c>
      <c r="V3902" s="13">
        <v>62</v>
      </c>
      <c r="W3902" s="4">
        <v>65</v>
      </c>
      <c r="X3902" s="4">
        <v>54</v>
      </c>
      <c r="Y3902">
        <f t="shared" ca="1" si="732"/>
        <v>0</v>
      </c>
      <c r="Z3902">
        <f t="shared" ca="1" si="733"/>
        <v>0</v>
      </c>
    </row>
    <row r="3903" spans="2:26" x14ac:dyDescent="0.25">
      <c r="B3903" s="11">
        <f t="shared" si="734"/>
        <v>44724.124999990563</v>
      </c>
      <c r="C3903" s="1">
        <f t="shared" si="725"/>
        <v>6</v>
      </c>
      <c r="D3903" s="1">
        <f t="shared" si="726"/>
        <v>7</v>
      </c>
      <c r="E3903" s="12">
        <f t="shared" si="727"/>
        <v>4</v>
      </c>
      <c r="F3903" s="124" t="str">
        <f t="shared" si="728"/>
        <v>0</v>
      </c>
      <c r="G3903" s="1">
        <f ca="1">(OFFSET(O3903,0,MATCH(Customer!$J$6,'CDH &amp; HDH'!$P$11:$X$11,0)))</f>
        <v>62</v>
      </c>
      <c r="H3903" s="1" t="str">
        <f t="shared" si="729"/>
        <v>Cooling</v>
      </c>
      <c r="I3903" s="1">
        <f ca="1">OFFSET(IF($H3903="Cooling",Customer!$C$25,Customer!$C$52),E3903,D3903)</f>
        <v>78</v>
      </c>
      <c r="J3903" s="1">
        <f ca="1">OFFSET(IF($H3903="Cooling",Customer!$L$25,Customer!$L$52),$E3903,$D3903)</f>
        <v>80</v>
      </c>
      <c r="K3903" s="16">
        <f t="shared" ca="1" si="723"/>
        <v>0</v>
      </c>
      <c r="L3903" s="16">
        <f t="shared" ca="1" si="724"/>
        <v>0</v>
      </c>
      <c r="M3903" s="17">
        <f t="shared" si="730"/>
        <v>0</v>
      </c>
      <c r="N3903" s="17">
        <f t="shared" si="731"/>
        <v>0</v>
      </c>
      <c r="O3903" s="4"/>
      <c r="P3903" s="4">
        <v>45</v>
      </c>
      <c r="Q3903" s="4">
        <v>55</v>
      </c>
      <c r="R3903" s="4">
        <v>50</v>
      </c>
      <c r="S3903" s="4">
        <v>46</v>
      </c>
      <c r="T3903" s="4">
        <v>66</v>
      </c>
      <c r="U3903" s="4">
        <v>65</v>
      </c>
      <c r="V3903" s="13">
        <v>62</v>
      </c>
      <c r="W3903" s="4">
        <v>65</v>
      </c>
      <c r="X3903" s="4">
        <v>51</v>
      </c>
      <c r="Y3903">
        <f t="shared" ca="1" si="732"/>
        <v>0</v>
      </c>
      <c r="Z3903">
        <f t="shared" ca="1" si="733"/>
        <v>0</v>
      </c>
    </row>
    <row r="3904" spans="2:26" x14ac:dyDescent="0.25">
      <c r="B3904" s="11">
        <f t="shared" si="734"/>
        <v>44724.166666657227</v>
      </c>
      <c r="C3904" s="1">
        <f t="shared" si="725"/>
        <v>6</v>
      </c>
      <c r="D3904" s="1">
        <f t="shared" si="726"/>
        <v>7</v>
      </c>
      <c r="E3904" s="12">
        <f t="shared" si="727"/>
        <v>5</v>
      </c>
      <c r="F3904" s="124" t="str">
        <f t="shared" si="728"/>
        <v>0</v>
      </c>
      <c r="G3904" s="1">
        <f ca="1">(OFFSET(O3904,0,MATCH(Customer!$J$6,'CDH &amp; HDH'!$P$11:$X$11,0)))</f>
        <v>61</v>
      </c>
      <c r="H3904" s="1" t="str">
        <f t="shared" si="729"/>
        <v>Cooling</v>
      </c>
      <c r="I3904" s="1">
        <f ca="1">OFFSET(IF($H3904="Cooling",Customer!$C$25,Customer!$C$52),E3904,D3904)</f>
        <v>78</v>
      </c>
      <c r="J3904" s="1">
        <f ca="1">OFFSET(IF($H3904="Cooling",Customer!$L$25,Customer!$L$52),$E3904,$D3904)</f>
        <v>80</v>
      </c>
      <c r="K3904" s="16">
        <f t="shared" ca="1" si="723"/>
        <v>0</v>
      </c>
      <c r="L3904" s="16">
        <f t="shared" ca="1" si="724"/>
        <v>0</v>
      </c>
      <c r="M3904" s="17">
        <f t="shared" si="730"/>
        <v>0</v>
      </c>
      <c r="N3904" s="17">
        <f t="shared" si="731"/>
        <v>0</v>
      </c>
      <c r="O3904" s="4"/>
      <c r="P3904" s="4">
        <v>45</v>
      </c>
      <c r="Q3904" s="4">
        <v>55</v>
      </c>
      <c r="R3904" s="4">
        <v>53</v>
      </c>
      <c r="S3904" s="4">
        <v>48</v>
      </c>
      <c r="T3904" s="4">
        <v>66</v>
      </c>
      <c r="U3904" s="4">
        <v>65</v>
      </c>
      <c r="V3904" s="13">
        <v>61</v>
      </c>
      <c r="W3904" s="4">
        <v>64</v>
      </c>
      <c r="X3904" s="4">
        <v>50</v>
      </c>
      <c r="Y3904">
        <f t="shared" ca="1" si="732"/>
        <v>0</v>
      </c>
      <c r="Z3904">
        <f t="shared" ca="1" si="733"/>
        <v>0</v>
      </c>
    </row>
    <row r="3905" spans="2:26" x14ac:dyDescent="0.25">
      <c r="B3905" s="11">
        <f t="shared" si="734"/>
        <v>44724.208333323892</v>
      </c>
      <c r="C3905" s="1">
        <f t="shared" si="725"/>
        <v>6</v>
      </c>
      <c r="D3905" s="1">
        <f t="shared" si="726"/>
        <v>7</v>
      </c>
      <c r="E3905" s="12">
        <f t="shared" si="727"/>
        <v>6</v>
      </c>
      <c r="F3905" s="124" t="str">
        <f t="shared" si="728"/>
        <v>0</v>
      </c>
      <c r="G3905" s="1">
        <f ca="1">(OFFSET(O3905,0,MATCH(Customer!$J$6,'CDH &amp; HDH'!$P$11:$X$11,0)))</f>
        <v>63</v>
      </c>
      <c r="H3905" s="1" t="str">
        <f t="shared" si="729"/>
        <v>Cooling</v>
      </c>
      <c r="I3905" s="1">
        <f ca="1">OFFSET(IF($H3905="Cooling",Customer!$C$25,Customer!$C$52),E3905,D3905)</f>
        <v>78</v>
      </c>
      <c r="J3905" s="1">
        <f ca="1">OFFSET(IF($H3905="Cooling",Customer!$L$25,Customer!$L$52),$E3905,$D3905)</f>
        <v>80</v>
      </c>
      <c r="K3905" s="16">
        <f t="shared" ca="1" si="723"/>
        <v>0</v>
      </c>
      <c r="L3905" s="16">
        <f t="shared" ca="1" si="724"/>
        <v>0</v>
      </c>
      <c r="M3905" s="17">
        <f t="shared" si="730"/>
        <v>0</v>
      </c>
      <c r="N3905" s="17">
        <f t="shared" si="731"/>
        <v>0</v>
      </c>
      <c r="O3905" s="4"/>
      <c r="P3905" s="4">
        <v>46</v>
      </c>
      <c r="Q3905" s="4">
        <v>57</v>
      </c>
      <c r="R3905" s="4">
        <v>55</v>
      </c>
      <c r="S3905" s="4">
        <v>51</v>
      </c>
      <c r="T3905" s="4">
        <v>67</v>
      </c>
      <c r="U3905" s="4">
        <v>68</v>
      </c>
      <c r="V3905" s="13">
        <v>63</v>
      </c>
      <c r="W3905" s="4">
        <v>65</v>
      </c>
      <c r="X3905" s="4">
        <v>53</v>
      </c>
      <c r="Y3905">
        <f t="shared" ca="1" si="732"/>
        <v>0</v>
      </c>
      <c r="Z3905">
        <f t="shared" ca="1" si="733"/>
        <v>0</v>
      </c>
    </row>
    <row r="3906" spans="2:26" x14ac:dyDescent="0.25">
      <c r="B3906" s="11">
        <f t="shared" si="734"/>
        <v>44724.249999990556</v>
      </c>
      <c r="C3906" s="1">
        <f t="shared" si="725"/>
        <v>6</v>
      </c>
      <c r="D3906" s="1">
        <f t="shared" si="726"/>
        <v>7</v>
      </c>
      <c r="E3906" s="12">
        <f t="shared" si="727"/>
        <v>7</v>
      </c>
      <c r="F3906" s="124" t="str">
        <f t="shared" si="728"/>
        <v>0</v>
      </c>
      <c r="G3906" s="1">
        <f ca="1">(OFFSET(O3906,0,MATCH(Customer!$J$6,'CDH &amp; HDH'!$P$11:$X$11,0)))</f>
        <v>65</v>
      </c>
      <c r="H3906" s="1" t="str">
        <f t="shared" si="729"/>
        <v>Cooling</v>
      </c>
      <c r="I3906" s="1">
        <f ca="1">OFFSET(IF($H3906="Cooling",Customer!$C$25,Customer!$C$52),E3906,D3906)</f>
        <v>78</v>
      </c>
      <c r="J3906" s="1">
        <f ca="1">OFFSET(IF($H3906="Cooling",Customer!$L$25,Customer!$L$52),$E3906,$D3906)</f>
        <v>80</v>
      </c>
      <c r="K3906" s="16">
        <f t="shared" ca="1" si="723"/>
        <v>0</v>
      </c>
      <c r="L3906" s="16">
        <f t="shared" ca="1" si="724"/>
        <v>0</v>
      </c>
      <c r="M3906" s="17">
        <f t="shared" si="730"/>
        <v>0</v>
      </c>
      <c r="N3906" s="17">
        <f t="shared" si="731"/>
        <v>0</v>
      </c>
      <c r="O3906" s="4"/>
      <c r="P3906" s="4">
        <v>50</v>
      </c>
      <c r="Q3906" s="4">
        <v>60</v>
      </c>
      <c r="R3906" s="4">
        <v>58</v>
      </c>
      <c r="S3906" s="4">
        <v>53</v>
      </c>
      <c r="T3906" s="4">
        <v>70</v>
      </c>
      <c r="U3906" s="4">
        <v>70</v>
      </c>
      <c r="V3906" s="13">
        <v>65</v>
      </c>
      <c r="W3906" s="4">
        <v>63</v>
      </c>
      <c r="X3906" s="4">
        <v>57</v>
      </c>
      <c r="Y3906">
        <f t="shared" ca="1" si="732"/>
        <v>0</v>
      </c>
      <c r="Z3906">
        <f t="shared" ca="1" si="733"/>
        <v>0</v>
      </c>
    </row>
    <row r="3907" spans="2:26" x14ac:dyDescent="0.25">
      <c r="B3907" s="11">
        <f t="shared" si="734"/>
        <v>44724.29166665722</v>
      </c>
      <c r="C3907" s="1">
        <f t="shared" si="725"/>
        <v>6</v>
      </c>
      <c r="D3907" s="1">
        <f t="shared" si="726"/>
        <v>7</v>
      </c>
      <c r="E3907" s="12">
        <f t="shared" si="727"/>
        <v>8</v>
      </c>
      <c r="F3907" s="124" t="str">
        <f t="shared" si="728"/>
        <v>0</v>
      </c>
      <c r="G3907" s="1">
        <f ca="1">(OFFSET(O3907,0,MATCH(Customer!$J$6,'CDH &amp; HDH'!$P$11:$X$11,0)))</f>
        <v>69</v>
      </c>
      <c r="H3907" s="1" t="str">
        <f t="shared" si="729"/>
        <v>Cooling</v>
      </c>
      <c r="I3907" s="1">
        <f ca="1">OFFSET(IF($H3907="Cooling",Customer!$C$25,Customer!$C$52),E3907,D3907)</f>
        <v>78</v>
      </c>
      <c r="J3907" s="1">
        <f ca="1">OFFSET(IF($H3907="Cooling",Customer!$L$25,Customer!$L$52),$E3907,$D3907)</f>
        <v>80</v>
      </c>
      <c r="K3907" s="16">
        <f t="shared" ca="1" si="723"/>
        <v>0</v>
      </c>
      <c r="L3907" s="16">
        <f t="shared" ca="1" si="724"/>
        <v>0</v>
      </c>
      <c r="M3907" s="17">
        <f t="shared" si="730"/>
        <v>0</v>
      </c>
      <c r="N3907" s="17">
        <f t="shared" si="731"/>
        <v>0</v>
      </c>
      <c r="O3907" s="4"/>
      <c r="P3907" s="4">
        <v>57</v>
      </c>
      <c r="Q3907" s="4">
        <v>63</v>
      </c>
      <c r="R3907" s="4">
        <v>61</v>
      </c>
      <c r="S3907" s="4">
        <v>54</v>
      </c>
      <c r="T3907" s="4">
        <v>73</v>
      </c>
      <c r="U3907" s="4">
        <v>74</v>
      </c>
      <c r="V3907" s="13">
        <v>69</v>
      </c>
      <c r="W3907" s="4">
        <v>61</v>
      </c>
      <c r="X3907" s="4">
        <v>63</v>
      </c>
      <c r="Y3907">
        <f t="shared" ca="1" si="732"/>
        <v>0</v>
      </c>
      <c r="Z3907">
        <f t="shared" ca="1" si="733"/>
        <v>0</v>
      </c>
    </row>
    <row r="3908" spans="2:26" x14ac:dyDescent="0.25">
      <c r="B3908" s="11">
        <f t="shared" si="734"/>
        <v>44724.333333323884</v>
      </c>
      <c r="C3908" s="1">
        <f t="shared" si="725"/>
        <v>6</v>
      </c>
      <c r="D3908" s="1">
        <f t="shared" si="726"/>
        <v>7</v>
      </c>
      <c r="E3908" s="12">
        <f t="shared" si="727"/>
        <v>9</v>
      </c>
      <c r="F3908" s="124" t="str">
        <f t="shared" si="728"/>
        <v>0</v>
      </c>
      <c r="G3908" s="1">
        <f ca="1">(OFFSET(O3908,0,MATCH(Customer!$J$6,'CDH &amp; HDH'!$P$11:$X$11,0)))</f>
        <v>74</v>
      </c>
      <c r="H3908" s="1" t="str">
        <f t="shared" si="729"/>
        <v>Cooling</v>
      </c>
      <c r="I3908" s="1">
        <f ca="1">OFFSET(IF($H3908="Cooling",Customer!$C$25,Customer!$C$52),E3908,D3908)</f>
        <v>78</v>
      </c>
      <c r="J3908" s="1">
        <f ca="1">OFFSET(IF($H3908="Cooling",Customer!$L$25,Customer!$L$52),$E3908,$D3908)</f>
        <v>80</v>
      </c>
      <c r="K3908" s="16">
        <f t="shared" ca="1" si="723"/>
        <v>0</v>
      </c>
      <c r="L3908" s="16">
        <f t="shared" ca="1" si="724"/>
        <v>0</v>
      </c>
      <c r="M3908" s="17">
        <f t="shared" si="730"/>
        <v>0</v>
      </c>
      <c r="N3908" s="17">
        <f t="shared" si="731"/>
        <v>0</v>
      </c>
      <c r="O3908" s="4"/>
      <c r="P3908" s="4">
        <v>61</v>
      </c>
      <c r="Q3908" s="4">
        <v>64</v>
      </c>
      <c r="R3908" s="4">
        <v>63</v>
      </c>
      <c r="S3908" s="4">
        <v>55</v>
      </c>
      <c r="T3908" s="4">
        <v>74</v>
      </c>
      <c r="U3908" s="4">
        <v>76</v>
      </c>
      <c r="V3908" s="13">
        <v>74</v>
      </c>
      <c r="W3908" s="4">
        <v>61</v>
      </c>
      <c r="X3908" s="4">
        <v>68</v>
      </c>
      <c r="Y3908">
        <f t="shared" ca="1" si="732"/>
        <v>0</v>
      </c>
      <c r="Z3908">
        <f t="shared" ca="1" si="733"/>
        <v>0</v>
      </c>
    </row>
    <row r="3909" spans="2:26" x14ac:dyDescent="0.25">
      <c r="B3909" s="11">
        <f t="shared" si="734"/>
        <v>44724.374999990549</v>
      </c>
      <c r="C3909" s="1">
        <f t="shared" si="725"/>
        <v>6</v>
      </c>
      <c r="D3909" s="1">
        <f t="shared" si="726"/>
        <v>7</v>
      </c>
      <c r="E3909" s="12">
        <f t="shared" si="727"/>
        <v>10</v>
      </c>
      <c r="F3909" s="124" t="str">
        <f t="shared" si="728"/>
        <v>0</v>
      </c>
      <c r="G3909" s="1">
        <f ca="1">(OFFSET(O3909,0,MATCH(Customer!$J$6,'CDH &amp; HDH'!$P$11:$X$11,0)))</f>
        <v>77</v>
      </c>
      <c r="H3909" s="1" t="str">
        <f t="shared" si="729"/>
        <v>Cooling</v>
      </c>
      <c r="I3909" s="1">
        <f ca="1">OFFSET(IF($H3909="Cooling",Customer!$C$25,Customer!$C$52),E3909,D3909)</f>
        <v>78</v>
      </c>
      <c r="J3909" s="1">
        <f ca="1">OFFSET(IF($H3909="Cooling",Customer!$L$25,Customer!$L$52),$E3909,$D3909)</f>
        <v>80</v>
      </c>
      <c r="K3909" s="16">
        <f t="shared" ca="1" si="723"/>
        <v>0</v>
      </c>
      <c r="L3909" s="16">
        <f t="shared" ca="1" si="724"/>
        <v>0</v>
      </c>
      <c r="M3909" s="17">
        <f t="shared" si="730"/>
        <v>0</v>
      </c>
      <c r="N3909" s="17">
        <f t="shared" si="731"/>
        <v>0</v>
      </c>
      <c r="O3909" s="4"/>
      <c r="P3909" s="4">
        <v>64</v>
      </c>
      <c r="Q3909" s="4">
        <v>67</v>
      </c>
      <c r="R3909" s="4">
        <v>66</v>
      </c>
      <c r="S3909" s="4">
        <v>56</v>
      </c>
      <c r="T3909" s="4">
        <v>78</v>
      </c>
      <c r="U3909" s="4">
        <v>78</v>
      </c>
      <c r="V3909" s="13">
        <v>77</v>
      </c>
      <c r="W3909" s="4">
        <v>62</v>
      </c>
      <c r="X3909" s="4">
        <v>72</v>
      </c>
      <c r="Y3909">
        <f t="shared" ca="1" si="732"/>
        <v>0</v>
      </c>
      <c r="Z3909">
        <f t="shared" ca="1" si="733"/>
        <v>0</v>
      </c>
    </row>
    <row r="3910" spans="2:26" x14ac:dyDescent="0.25">
      <c r="B3910" s="11">
        <f t="shared" si="734"/>
        <v>44724.416666657213</v>
      </c>
      <c r="C3910" s="1">
        <f t="shared" si="725"/>
        <v>6</v>
      </c>
      <c r="D3910" s="1">
        <f t="shared" si="726"/>
        <v>7</v>
      </c>
      <c r="E3910" s="12">
        <f t="shared" si="727"/>
        <v>11</v>
      </c>
      <c r="F3910" s="124" t="str">
        <f t="shared" si="728"/>
        <v>0</v>
      </c>
      <c r="G3910" s="1">
        <f ca="1">(OFFSET(O3910,0,MATCH(Customer!$J$6,'CDH &amp; HDH'!$P$11:$X$11,0)))</f>
        <v>78</v>
      </c>
      <c r="H3910" s="1" t="str">
        <f t="shared" si="729"/>
        <v>Cooling</v>
      </c>
      <c r="I3910" s="1">
        <f ca="1">OFFSET(IF($H3910="Cooling",Customer!$C$25,Customer!$C$52),E3910,D3910)</f>
        <v>78</v>
      </c>
      <c r="J3910" s="1">
        <f ca="1">OFFSET(IF($H3910="Cooling",Customer!$L$25,Customer!$L$52),$E3910,$D3910)</f>
        <v>80</v>
      </c>
      <c r="K3910" s="16">
        <f t="shared" ca="1" si="723"/>
        <v>0</v>
      </c>
      <c r="L3910" s="16">
        <f t="shared" ca="1" si="724"/>
        <v>0</v>
      </c>
      <c r="M3910" s="17">
        <f t="shared" si="730"/>
        <v>0</v>
      </c>
      <c r="N3910" s="17">
        <f t="shared" si="731"/>
        <v>0</v>
      </c>
      <c r="O3910" s="4"/>
      <c r="P3910" s="4">
        <v>66</v>
      </c>
      <c r="Q3910" s="4">
        <v>70</v>
      </c>
      <c r="R3910" s="4">
        <v>67</v>
      </c>
      <c r="S3910" s="4">
        <v>57</v>
      </c>
      <c r="T3910" s="4">
        <v>80</v>
      </c>
      <c r="U3910" s="4">
        <v>80</v>
      </c>
      <c r="V3910" s="13">
        <v>78</v>
      </c>
      <c r="W3910" s="4">
        <v>64</v>
      </c>
      <c r="X3910" s="4">
        <v>76</v>
      </c>
      <c r="Y3910">
        <f t="shared" ca="1" si="732"/>
        <v>0</v>
      </c>
      <c r="Z3910">
        <f t="shared" ca="1" si="733"/>
        <v>0</v>
      </c>
    </row>
    <row r="3911" spans="2:26" x14ac:dyDescent="0.25">
      <c r="B3911" s="11">
        <f t="shared" si="734"/>
        <v>44724.458333323877</v>
      </c>
      <c r="C3911" s="1">
        <f t="shared" si="725"/>
        <v>6</v>
      </c>
      <c r="D3911" s="1">
        <f t="shared" si="726"/>
        <v>7</v>
      </c>
      <c r="E3911" s="12">
        <f t="shared" si="727"/>
        <v>12</v>
      </c>
      <c r="F3911" s="124" t="str">
        <f t="shared" si="728"/>
        <v>0</v>
      </c>
      <c r="G3911" s="1">
        <f ca="1">(OFFSET(O3911,0,MATCH(Customer!$J$6,'CDH &amp; HDH'!$P$11:$X$11,0)))</f>
        <v>80</v>
      </c>
      <c r="H3911" s="1" t="str">
        <f t="shared" si="729"/>
        <v>Cooling</v>
      </c>
      <c r="I3911" s="1">
        <f ca="1">OFFSET(IF($H3911="Cooling",Customer!$C$25,Customer!$C$52),E3911,D3911)</f>
        <v>78</v>
      </c>
      <c r="J3911" s="1">
        <f ca="1">OFFSET(IF($H3911="Cooling",Customer!$L$25,Customer!$L$52),$E3911,$D3911)</f>
        <v>80</v>
      </c>
      <c r="K3911" s="16">
        <f t="shared" ca="1" si="723"/>
        <v>2</v>
      </c>
      <c r="L3911" s="16">
        <f t="shared" ca="1" si="724"/>
        <v>0</v>
      </c>
      <c r="M3911" s="17">
        <f t="shared" si="730"/>
        <v>0</v>
      </c>
      <c r="N3911" s="17">
        <f t="shared" si="731"/>
        <v>0</v>
      </c>
      <c r="O3911" s="4"/>
      <c r="P3911" s="4">
        <v>68</v>
      </c>
      <c r="Q3911" s="4">
        <v>73</v>
      </c>
      <c r="R3911" s="4">
        <v>69</v>
      </c>
      <c r="S3911" s="4">
        <v>57</v>
      </c>
      <c r="T3911" s="4">
        <v>80</v>
      </c>
      <c r="U3911" s="4">
        <v>82</v>
      </c>
      <c r="V3911" s="13">
        <v>80</v>
      </c>
      <c r="W3911" s="4">
        <v>64</v>
      </c>
      <c r="X3911" s="4">
        <v>79</v>
      </c>
      <c r="Y3911">
        <f t="shared" ca="1" si="732"/>
        <v>864</v>
      </c>
      <c r="Z3911">
        <f t="shared" ca="1" si="733"/>
        <v>0</v>
      </c>
    </row>
    <row r="3912" spans="2:26" x14ac:dyDescent="0.25">
      <c r="B3912" s="11">
        <f t="shared" si="734"/>
        <v>44724.499999990541</v>
      </c>
      <c r="C3912" s="1">
        <f t="shared" si="725"/>
        <v>6</v>
      </c>
      <c r="D3912" s="1">
        <f t="shared" si="726"/>
        <v>7</v>
      </c>
      <c r="E3912" s="12">
        <f t="shared" si="727"/>
        <v>13</v>
      </c>
      <c r="F3912" s="124" t="str">
        <f t="shared" si="728"/>
        <v>0</v>
      </c>
      <c r="G3912" s="1">
        <f ca="1">(OFFSET(O3912,0,MATCH(Customer!$J$6,'CDH &amp; HDH'!$P$11:$X$11,0)))</f>
        <v>83</v>
      </c>
      <c r="H3912" s="1" t="str">
        <f t="shared" si="729"/>
        <v>Cooling</v>
      </c>
      <c r="I3912" s="1">
        <f ca="1">OFFSET(IF($H3912="Cooling",Customer!$C$25,Customer!$C$52),E3912,D3912)</f>
        <v>78</v>
      </c>
      <c r="J3912" s="1">
        <f ca="1">OFFSET(IF($H3912="Cooling",Customer!$L$25,Customer!$L$52),$E3912,$D3912)</f>
        <v>80</v>
      </c>
      <c r="K3912" s="16">
        <f t="shared" ca="1" si="723"/>
        <v>5</v>
      </c>
      <c r="L3912" s="16">
        <f t="shared" ca="1" si="724"/>
        <v>3</v>
      </c>
      <c r="M3912" s="17">
        <f t="shared" si="730"/>
        <v>0</v>
      </c>
      <c r="N3912" s="17">
        <f t="shared" si="731"/>
        <v>0</v>
      </c>
      <c r="O3912" s="4"/>
      <c r="P3912" s="4">
        <v>70</v>
      </c>
      <c r="Q3912" s="4">
        <v>76</v>
      </c>
      <c r="R3912" s="4">
        <v>70</v>
      </c>
      <c r="S3912" s="4">
        <v>58</v>
      </c>
      <c r="T3912" s="4">
        <v>80</v>
      </c>
      <c r="U3912" s="4">
        <v>84</v>
      </c>
      <c r="V3912" s="13">
        <v>83</v>
      </c>
      <c r="W3912" s="4">
        <v>65</v>
      </c>
      <c r="X3912" s="4">
        <v>81</v>
      </c>
      <c r="Y3912">
        <f t="shared" ca="1" si="732"/>
        <v>2160</v>
      </c>
      <c r="Z3912">
        <f t="shared" ca="1" si="733"/>
        <v>1296</v>
      </c>
    </row>
    <row r="3913" spans="2:26" x14ac:dyDescent="0.25">
      <c r="B3913" s="11">
        <f t="shared" si="734"/>
        <v>44724.541666657205</v>
      </c>
      <c r="C3913" s="1">
        <f t="shared" si="725"/>
        <v>6</v>
      </c>
      <c r="D3913" s="1">
        <f t="shared" si="726"/>
        <v>7</v>
      </c>
      <c r="E3913" s="12">
        <f t="shared" si="727"/>
        <v>14</v>
      </c>
      <c r="F3913" s="124" t="str">
        <f t="shared" si="728"/>
        <v>0</v>
      </c>
      <c r="G3913" s="1">
        <f ca="1">(OFFSET(O3913,0,MATCH(Customer!$J$6,'CDH &amp; HDH'!$P$11:$X$11,0)))</f>
        <v>84</v>
      </c>
      <c r="H3913" s="1" t="str">
        <f t="shared" si="729"/>
        <v>Cooling</v>
      </c>
      <c r="I3913" s="1">
        <f ca="1">OFFSET(IF($H3913="Cooling",Customer!$C$25,Customer!$C$52),E3913,D3913)</f>
        <v>78</v>
      </c>
      <c r="J3913" s="1">
        <f ca="1">OFFSET(IF($H3913="Cooling",Customer!$L$25,Customer!$L$52),$E3913,$D3913)</f>
        <v>80</v>
      </c>
      <c r="K3913" s="16">
        <f t="shared" ca="1" si="723"/>
        <v>6</v>
      </c>
      <c r="L3913" s="16">
        <f t="shared" ca="1" si="724"/>
        <v>4</v>
      </c>
      <c r="M3913" s="17">
        <f t="shared" si="730"/>
        <v>0</v>
      </c>
      <c r="N3913" s="17">
        <f t="shared" si="731"/>
        <v>0</v>
      </c>
      <c r="O3913" s="4"/>
      <c r="P3913" s="4">
        <v>71</v>
      </c>
      <c r="Q3913" s="4">
        <v>75</v>
      </c>
      <c r="R3913" s="4">
        <v>69</v>
      </c>
      <c r="S3913" s="4">
        <v>59</v>
      </c>
      <c r="T3913" s="4">
        <v>81</v>
      </c>
      <c r="U3913" s="4">
        <v>84</v>
      </c>
      <c r="V3913" s="13">
        <v>84</v>
      </c>
      <c r="W3913" s="4">
        <v>65</v>
      </c>
      <c r="X3913" s="4">
        <v>82</v>
      </c>
      <c r="Y3913">
        <f t="shared" ca="1" si="732"/>
        <v>2592</v>
      </c>
      <c r="Z3913">
        <f t="shared" ca="1" si="733"/>
        <v>1728</v>
      </c>
    </row>
    <row r="3914" spans="2:26" x14ac:dyDescent="0.25">
      <c r="B3914" s="11">
        <f t="shared" si="734"/>
        <v>44724.58333332387</v>
      </c>
      <c r="C3914" s="1">
        <f t="shared" si="725"/>
        <v>6</v>
      </c>
      <c r="D3914" s="1">
        <f t="shared" si="726"/>
        <v>7</v>
      </c>
      <c r="E3914" s="12">
        <f t="shared" si="727"/>
        <v>15</v>
      </c>
      <c r="F3914" s="124" t="str">
        <f t="shared" si="728"/>
        <v>0</v>
      </c>
      <c r="G3914" s="1">
        <f ca="1">(OFFSET(O3914,0,MATCH(Customer!$J$6,'CDH &amp; HDH'!$P$11:$X$11,0)))</f>
        <v>86</v>
      </c>
      <c r="H3914" s="1" t="str">
        <f t="shared" si="729"/>
        <v>Cooling</v>
      </c>
      <c r="I3914" s="1">
        <f ca="1">OFFSET(IF($H3914="Cooling",Customer!$C$25,Customer!$C$52),E3914,D3914)</f>
        <v>78</v>
      </c>
      <c r="J3914" s="1">
        <f ca="1">OFFSET(IF($H3914="Cooling",Customer!$L$25,Customer!$L$52),$E3914,$D3914)</f>
        <v>80</v>
      </c>
      <c r="K3914" s="16">
        <f t="shared" ca="1" si="723"/>
        <v>8</v>
      </c>
      <c r="L3914" s="16">
        <f t="shared" ca="1" si="724"/>
        <v>6</v>
      </c>
      <c r="M3914" s="17">
        <f t="shared" si="730"/>
        <v>0</v>
      </c>
      <c r="N3914" s="17">
        <f t="shared" si="731"/>
        <v>0</v>
      </c>
      <c r="O3914" s="4"/>
      <c r="P3914" s="4">
        <v>72</v>
      </c>
      <c r="Q3914" s="4">
        <v>70</v>
      </c>
      <c r="R3914" s="4">
        <v>68</v>
      </c>
      <c r="S3914" s="4">
        <v>59</v>
      </c>
      <c r="T3914" s="4">
        <v>82</v>
      </c>
      <c r="U3914" s="4">
        <v>82</v>
      </c>
      <c r="V3914" s="13">
        <v>86</v>
      </c>
      <c r="W3914" s="4">
        <v>67</v>
      </c>
      <c r="X3914" s="4">
        <v>84</v>
      </c>
      <c r="Y3914">
        <f t="shared" ca="1" si="732"/>
        <v>3456</v>
      </c>
      <c r="Z3914">
        <f t="shared" ca="1" si="733"/>
        <v>2592</v>
      </c>
    </row>
    <row r="3915" spans="2:26" x14ac:dyDescent="0.25">
      <c r="B3915" s="11">
        <f t="shared" si="734"/>
        <v>44724.624999990534</v>
      </c>
      <c r="C3915" s="1">
        <f t="shared" si="725"/>
        <v>6</v>
      </c>
      <c r="D3915" s="1">
        <f t="shared" si="726"/>
        <v>7</v>
      </c>
      <c r="E3915" s="12">
        <f t="shared" si="727"/>
        <v>16</v>
      </c>
      <c r="F3915" s="124" t="str">
        <f t="shared" si="728"/>
        <v>0</v>
      </c>
      <c r="G3915" s="1">
        <f ca="1">(OFFSET(O3915,0,MATCH(Customer!$J$6,'CDH &amp; HDH'!$P$11:$X$11,0)))</f>
        <v>85</v>
      </c>
      <c r="H3915" s="1" t="str">
        <f t="shared" si="729"/>
        <v>Cooling</v>
      </c>
      <c r="I3915" s="1">
        <f ca="1">OFFSET(IF($H3915="Cooling",Customer!$C$25,Customer!$C$52),E3915,D3915)</f>
        <v>78</v>
      </c>
      <c r="J3915" s="1">
        <f ca="1">OFFSET(IF($H3915="Cooling",Customer!$L$25,Customer!$L$52),$E3915,$D3915)</f>
        <v>80</v>
      </c>
      <c r="K3915" s="16">
        <f t="shared" ca="1" si="723"/>
        <v>7</v>
      </c>
      <c r="L3915" s="16">
        <f t="shared" ca="1" si="724"/>
        <v>5</v>
      </c>
      <c r="M3915" s="17">
        <f t="shared" si="730"/>
        <v>0</v>
      </c>
      <c r="N3915" s="17">
        <f t="shared" si="731"/>
        <v>0</v>
      </c>
      <c r="O3915" s="4"/>
      <c r="P3915" s="4">
        <v>72</v>
      </c>
      <c r="Q3915" s="4">
        <v>72</v>
      </c>
      <c r="R3915" s="4">
        <v>67</v>
      </c>
      <c r="S3915" s="4">
        <v>60</v>
      </c>
      <c r="T3915" s="4">
        <v>82</v>
      </c>
      <c r="U3915" s="4">
        <v>82</v>
      </c>
      <c r="V3915" s="13">
        <v>85</v>
      </c>
      <c r="W3915" s="4">
        <v>68</v>
      </c>
      <c r="X3915" s="4">
        <v>85</v>
      </c>
      <c r="Y3915">
        <f t="shared" ca="1" si="732"/>
        <v>3024</v>
      </c>
      <c r="Z3915">
        <f t="shared" ca="1" si="733"/>
        <v>2160</v>
      </c>
    </row>
    <row r="3916" spans="2:26" x14ac:dyDescent="0.25">
      <c r="B3916" s="11">
        <f t="shared" si="734"/>
        <v>44724.666666657198</v>
      </c>
      <c r="C3916" s="1">
        <f t="shared" si="725"/>
        <v>6</v>
      </c>
      <c r="D3916" s="1">
        <f t="shared" si="726"/>
        <v>7</v>
      </c>
      <c r="E3916" s="12">
        <f t="shared" si="727"/>
        <v>17</v>
      </c>
      <c r="F3916" s="124" t="str">
        <f t="shared" si="728"/>
        <v>0</v>
      </c>
      <c r="G3916" s="1">
        <f ca="1">(OFFSET(O3916,0,MATCH(Customer!$J$6,'CDH &amp; HDH'!$P$11:$X$11,0)))</f>
        <v>85</v>
      </c>
      <c r="H3916" s="1" t="str">
        <f t="shared" si="729"/>
        <v>Cooling</v>
      </c>
      <c r="I3916" s="1">
        <f ca="1">OFFSET(IF($H3916="Cooling",Customer!$C$25,Customer!$C$52),E3916,D3916)</f>
        <v>78</v>
      </c>
      <c r="J3916" s="1">
        <f ca="1">OFFSET(IF($H3916="Cooling",Customer!$L$25,Customer!$L$52),$E3916,$D3916)</f>
        <v>80</v>
      </c>
      <c r="K3916" s="16">
        <f t="shared" ref="K3916:K3979" ca="1" si="735">IF($H3916="Heating",0,MAX(0,$G3916-I3916))</f>
        <v>7</v>
      </c>
      <c r="L3916" s="16">
        <f t="shared" ref="L3916:L3979" ca="1" si="736">IF($H3916="Heating",0,MAX(0,$G3916-J3916))</f>
        <v>5</v>
      </c>
      <c r="M3916" s="17">
        <f t="shared" si="730"/>
        <v>0</v>
      </c>
      <c r="N3916" s="17">
        <f t="shared" si="731"/>
        <v>0</v>
      </c>
      <c r="O3916" s="4"/>
      <c r="P3916" s="4">
        <v>72</v>
      </c>
      <c r="Q3916" s="4">
        <v>73</v>
      </c>
      <c r="R3916" s="4">
        <v>66</v>
      </c>
      <c r="S3916" s="4">
        <v>59</v>
      </c>
      <c r="T3916" s="4">
        <v>81</v>
      </c>
      <c r="U3916" s="4">
        <v>81</v>
      </c>
      <c r="V3916" s="13">
        <v>85</v>
      </c>
      <c r="W3916" s="4">
        <v>68</v>
      </c>
      <c r="X3916" s="4">
        <v>84</v>
      </c>
      <c r="Y3916">
        <f t="shared" ca="1" si="732"/>
        <v>3024</v>
      </c>
      <c r="Z3916">
        <f t="shared" ca="1" si="733"/>
        <v>2160</v>
      </c>
    </row>
    <row r="3917" spans="2:26" x14ac:dyDescent="0.25">
      <c r="B3917" s="11">
        <f t="shared" si="734"/>
        <v>44724.708333323862</v>
      </c>
      <c r="C3917" s="1">
        <f t="shared" ref="C3917:C3980" si="737">MONTH(B3917)</f>
        <v>6</v>
      </c>
      <c r="D3917" s="1">
        <f t="shared" ref="D3917:D3980" si="738">WEEKDAY(B3917,2)</f>
        <v>7</v>
      </c>
      <c r="E3917" s="12">
        <f t="shared" ref="E3917:E3980" si="739">HOUR(B3917)+1</f>
        <v>18</v>
      </c>
      <c r="F3917" s="124" t="str">
        <f t="shared" ref="F3917:F3980" si="740">IF(AND(C3917&gt;5,C3917&lt;9,D3917&lt;6,E3917&gt;14,E3917&lt;19),"1",IF(AND(OR(E3917=8,E3917=9,E3917=19,E3917=20),C3917&lt;3,D3917&lt;6),"1","0"))</f>
        <v>0</v>
      </c>
      <c r="G3917" s="1">
        <f ca="1">(OFFSET(O3917,0,MATCH(Customer!$J$6,'CDH &amp; HDH'!$P$11:$X$11,0)))</f>
        <v>83</v>
      </c>
      <c r="H3917" s="1" t="str">
        <f t="shared" ref="H3917:H3980" si="741">IF(AND(C3917&gt;=5,C3917&lt;=9),"Cooling","Heating")</f>
        <v>Cooling</v>
      </c>
      <c r="I3917" s="1">
        <f ca="1">OFFSET(IF($H3917="Cooling",Customer!$C$25,Customer!$C$52),E3917,D3917)</f>
        <v>78</v>
      </c>
      <c r="J3917" s="1">
        <f ca="1">OFFSET(IF($H3917="Cooling",Customer!$L$25,Customer!$L$52),$E3917,$D3917)</f>
        <v>80</v>
      </c>
      <c r="K3917" s="16">
        <f t="shared" ca="1" si="735"/>
        <v>5</v>
      </c>
      <c r="L3917" s="16">
        <f t="shared" ca="1" si="736"/>
        <v>3</v>
      </c>
      <c r="M3917" s="17">
        <f t="shared" ref="M3917:M3980" si="742">IF($H3917="Cooling",0,MAX(0,I3917-$G3917))</f>
        <v>0</v>
      </c>
      <c r="N3917" s="17">
        <f t="shared" ref="N3917:N3980" si="743">IF($H3917="Cooling",0,MAX(0,J3917-$G3917))</f>
        <v>0</v>
      </c>
      <c r="O3917" s="4"/>
      <c r="P3917" s="4">
        <v>72</v>
      </c>
      <c r="Q3917" s="4">
        <v>70</v>
      </c>
      <c r="R3917" s="4">
        <v>66</v>
      </c>
      <c r="S3917" s="4">
        <v>58</v>
      </c>
      <c r="T3917" s="4">
        <v>80</v>
      </c>
      <c r="U3917" s="4">
        <v>79</v>
      </c>
      <c r="V3917" s="13">
        <v>83</v>
      </c>
      <c r="W3917" s="4">
        <v>70</v>
      </c>
      <c r="X3917" s="4">
        <v>82</v>
      </c>
      <c r="Y3917">
        <f t="shared" ref="Y3917:Y3980" ca="1" si="744">1.08*400*K3917</f>
        <v>2160</v>
      </c>
      <c r="Z3917">
        <f t="shared" ref="Z3917:Z3980" ca="1" si="745">1.08*400*L3917</f>
        <v>1296</v>
      </c>
    </row>
    <row r="3918" spans="2:26" x14ac:dyDescent="0.25">
      <c r="B3918" s="11">
        <f t="shared" ref="B3918:B3981" si="746">B3917+1/24</f>
        <v>44724.749999990527</v>
      </c>
      <c r="C3918" s="1">
        <f t="shared" si="737"/>
        <v>6</v>
      </c>
      <c r="D3918" s="1">
        <f t="shared" si="738"/>
        <v>7</v>
      </c>
      <c r="E3918" s="12">
        <f t="shared" si="739"/>
        <v>19</v>
      </c>
      <c r="F3918" s="124" t="str">
        <f t="shared" si="740"/>
        <v>0</v>
      </c>
      <c r="G3918" s="1">
        <f ca="1">(OFFSET(O3918,0,MATCH(Customer!$J$6,'CDH &amp; HDH'!$P$11:$X$11,0)))</f>
        <v>81</v>
      </c>
      <c r="H3918" s="1" t="str">
        <f t="shared" si="741"/>
        <v>Cooling</v>
      </c>
      <c r="I3918" s="1">
        <f ca="1">OFFSET(IF($H3918="Cooling",Customer!$C$25,Customer!$C$52),E3918,D3918)</f>
        <v>78</v>
      </c>
      <c r="J3918" s="1">
        <f ca="1">OFFSET(IF($H3918="Cooling",Customer!$L$25,Customer!$L$52),$E3918,$D3918)</f>
        <v>80</v>
      </c>
      <c r="K3918" s="16">
        <f t="shared" ca="1" si="735"/>
        <v>3</v>
      </c>
      <c r="L3918" s="16">
        <f t="shared" ca="1" si="736"/>
        <v>1</v>
      </c>
      <c r="M3918" s="17">
        <f t="shared" si="742"/>
        <v>0</v>
      </c>
      <c r="N3918" s="17">
        <f t="shared" si="743"/>
        <v>0</v>
      </c>
      <c r="O3918" s="4"/>
      <c r="P3918" s="4">
        <v>70</v>
      </c>
      <c r="Q3918" s="4">
        <v>69</v>
      </c>
      <c r="R3918" s="4">
        <v>65</v>
      </c>
      <c r="S3918" s="4">
        <v>57</v>
      </c>
      <c r="T3918" s="4">
        <v>78</v>
      </c>
      <c r="U3918" s="4">
        <v>76</v>
      </c>
      <c r="V3918" s="13">
        <v>81</v>
      </c>
      <c r="W3918" s="4">
        <v>71</v>
      </c>
      <c r="X3918" s="4">
        <v>79</v>
      </c>
      <c r="Y3918">
        <f t="shared" ca="1" si="744"/>
        <v>1296</v>
      </c>
      <c r="Z3918">
        <f t="shared" ca="1" si="745"/>
        <v>432</v>
      </c>
    </row>
    <row r="3919" spans="2:26" x14ac:dyDescent="0.25">
      <c r="B3919" s="11">
        <f t="shared" si="746"/>
        <v>44724.791666657191</v>
      </c>
      <c r="C3919" s="1">
        <f t="shared" si="737"/>
        <v>6</v>
      </c>
      <c r="D3919" s="1">
        <f t="shared" si="738"/>
        <v>7</v>
      </c>
      <c r="E3919" s="12">
        <f t="shared" si="739"/>
        <v>20</v>
      </c>
      <c r="F3919" s="124" t="str">
        <f t="shared" si="740"/>
        <v>0</v>
      </c>
      <c r="G3919" s="1">
        <f ca="1">(OFFSET(O3919,0,MATCH(Customer!$J$6,'CDH &amp; HDH'!$P$11:$X$11,0)))</f>
        <v>79</v>
      </c>
      <c r="H3919" s="1" t="str">
        <f t="shared" si="741"/>
        <v>Cooling</v>
      </c>
      <c r="I3919" s="1">
        <f ca="1">OFFSET(IF($H3919="Cooling",Customer!$C$25,Customer!$C$52),E3919,D3919)</f>
        <v>78</v>
      </c>
      <c r="J3919" s="1">
        <f ca="1">OFFSET(IF($H3919="Cooling",Customer!$L$25,Customer!$L$52),$E3919,$D3919)</f>
        <v>80</v>
      </c>
      <c r="K3919" s="16">
        <f t="shared" ca="1" si="735"/>
        <v>1</v>
      </c>
      <c r="L3919" s="16">
        <f t="shared" ca="1" si="736"/>
        <v>0</v>
      </c>
      <c r="M3919" s="17">
        <f t="shared" si="742"/>
        <v>0</v>
      </c>
      <c r="N3919" s="17">
        <f t="shared" si="743"/>
        <v>0</v>
      </c>
      <c r="O3919" s="4"/>
      <c r="P3919" s="4">
        <v>65</v>
      </c>
      <c r="Q3919" s="4">
        <v>68</v>
      </c>
      <c r="R3919" s="4">
        <v>63</v>
      </c>
      <c r="S3919" s="4">
        <v>56</v>
      </c>
      <c r="T3919" s="4">
        <v>76</v>
      </c>
      <c r="U3919" s="4">
        <v>75</v>
      </c>
      <c r="V3919" s="13">
        <v>79</v>
      </c>
      <c r="W3919" s="4">
        <v>70</v>
      </c>
      <c r="X3919" s="4">
        <v>76</v>
      </c>
      <c r="Y3919">
        <f t="shared" ca="1" si="744"/>
        <v>432</v>
      </c>
      <c r="Z3919">
        <f t="shared" ca="1" si="745"/>
        <v>0</v>
      </c>
    </row>
    <row r="3920" spans="2:26" x14ac:dyDescent="0.25">
      <c r="B3920" s="11">
        <f t="shared" si="746"/>
        <v>44724.833333323855</v>
      </c>
      <c r="C3920" s="1">
        <f t="shared" si="737"/>
        <v>6</v>
      </c>
      <c r="D3920" s="1">
        <f t="shared" si="738"/>
        <v>7</v>
      </c>
      <c r="E3920" s="12">
        <f t="shared" si="739"/>
        <v>21</v>
      </c>
      <c r="F3920" s="124" t="str">
        <f t="shared" si="740"/>
        <v>0</v>
      </c>
      <c r="G3920" s="1">
        <f ca="1">(OFFSET(O3920,0,MATCH(Customer!$J$6,'CDH &amp; HDH'!$P$11:$X$11,0)))</f>
        <v>77</v>
      </c>
      <c r="H3920" s="1" t="str">
        <f t="shared" si="741"/>
        <v>Cooling</v>
      </c>
      <c r="I3920" s="1">
        <f ca="1">OFFSET(IF($H3920="Cooling",Customer!$C$25,Customer!$C$52),E3920,D3920)</f>
        <v>78</v>
      </c>
      <c r="J3920" s="1">
        <f ca="1">OFFSET(IF($H3920="Cooling",Customer!$L$25,Customer!$L$52),$E3920,$D3920)</f>
        <v>80</v>
      </c>
      <c r="K3920" s="16">
        <f t="shared" ca="1" si="735"/>
        <v>0</v>
      </c>
      <c r="L3920" s="16">
        <f t="shared" ca="1" si="736"/>
        <v>0</v>
      </c>
      <c r="M3920" s="17">
        <f t="shared" si="742"/>
        <v>0</v>
      </c>
      <c r="N3920" s="17">
        <f t="shared" si="743"/>
        <v>0</v>
      </c>
      <c r="O3920" s="4"/>
      <c r="P3920" s="4">
        <v>62</v>
      </c>
      <c r="Q3920" s="4">
        <v>67</v>
      </c>
      <c r="R3920" s="4">
        <v>62</v>
      </c>
      <c r="S3920" s="4">
        <v>55</v>
      </c>
      <c r="T3920" s="4">
        <v>76</v>
      </c>
      <c r="U3920" s="4">
        <v>74</v>
      </c>
      <c r="V3920" s="13">
        <v>77</v>
      </c>
      <c r="W3920" s="4">
        <v>70</v>
      </c>
      <c r="X3920" s="4">
        <v>75</v>
      </c>
      <c r="Y3920">
        <f t="shared" ca="1" si="744"/>
        <v>0</v>
      </c>
      <c r="Z3920">
        <f t="shared" ca="1" si="745"/>
        <v>0</v>
      </c>
    </row>
    <row r="3921" spans="2:26" x14ac:dyDescent="0.25">
      <c r="B3921" s="11">
        <f t="shared" si="746"/>
        <v>44724.874999990519</v>
      </c>
      <c r="C3921" s="1">
        <f t="shared" si="737"/>
        <v>6</v>
      </c>
      <c r="D3921" s="1">
        <f t="shared" si="738"/>
        <v>7</v>
      </c>
      <c r="E3921" s="12">
        <f t="shared" si="739"/>
        <v>22</v>
      </c>
      <c r="F3921" s="124" t="str">
        <f t="shared" si="740"/>
        <v>0</v>
      </c>
      <c r="G3921" s="1">
        <f ca="1">(OFFSET(O3921,0,MATCH(Customer!$J$6,'CDH &amp; HDH'!$P$11:$X$11,0)))</f>
        <v>76</v>
      </c>
      <c r="H3921" s="1" t="str">
        <f t="shared" si="741"/>
        <v>Cooling</v>
      </c>
      <c r="I3921" s="1">
        <f ca="1">OFFSET(IF($H3921="Cooling",Customer!$C$25,Customer!$C$52),E3921,D3921)</f>
        <v>78</v>
      </c>
      <c r="J3921" s="1">
        <f ca="1">OFFSET(IF($H3921="Cooling",Customer!$L$25,Customer!$L$52),$E3921,$D3921)</f>
        <v>80</v>
      </c>
      <c r="K3921" s="16">
        <f t="shared" ca="1" si="735"/>
        <v>0</v>
      </c>
      <c r="L3921" s="16">
        <f t="shared" ca="1" si="736"/>
        <v>0</v>
      </c>
      <c r="M3921" s="17">
        <f t="shared" si="742"/>
        <v>0</v>
      </c>
      <c r="N3921" s="17">
        <f t="shared" si="743"/>
        <v>0</v>
      </c>
      <c r="O3921" s="4"/>
      <c r="P3921" s="4">
        <v>59</v>
      </c>
      <c r="Q3921" s="4">
        <v>67</v>
      </c>
      <c r="R3921" s="4">
        <v>60</v>
      </c>
      <c r="S3921" s="4">
        <v>54</v>
      </c>
      <c r="T3921" s="4">
        <v>74</v>
      </c>
      <c r="U3921" s="4">
        <v>72</v>
      </c>
      <c r="V3921" s="13">
        <v>76</v>
      </c>
      <c r="W3921" s="4">
        <v>69</v>
      </c>
      <c r="X3921" s="4">
        <v>74</v>
      </c>
      <c r="Y3921">
        <f t="shared" ca="1" si="744"/>
        <v>0</v>
      </c>
      <c r="Z3921">
        <f t="shared" ca="1" si="745"/>
        <v>0</v>
      </c>
    </row>
    <row r="3922" spans="2:26" x14ac:dyDescent="0.25">
      <c r="B3922" s="11">
        <f t="shared" si="746"/>
        <v>44724.916666657184</v>
      </c>
      <c r="C3922" s="1">
        <f t="shared" si="737"/>
        <v>6</v>
      </c>
      <c r="D3922" s="1">
        <f t="shared" si="738"/>
        <v>7</v>
      </c>
      <c r="E3922" s="12">
        <f t="shared" si="739"/>
        <v>23</v>
      </c>
      <c r="F3922" s="124" t="str">
        <f t="shared" si="740"/>
        <v>0</v>
      </c>
      <c r="G3922" s="1">
        <f ca="1">(OFFSET(O3922,0,MATCH(Customer!$J$6,'CDH &amp; HDH'!$P$11:$X$11,0)))</f>
        <v>71</v>
      </c>
      <c r="H3922" s="1" t="str">
        <f t="shared" si="741"/>
        <v>Cooling</v>
      </c>
      <c r="I3922" s="1">
        <f ca="1">OFFSET(IF($H3922="Cooling",Customer!$C$25,Customer!$C$52),E3922,D3922)</f>
        <v>78</v>
      </c>
      <c r="J3922" s="1">
        <f ca="1">OFFSET(IF($H3922="Cooling",Customer!$L$25,Customer!$L$52),$E3922,$D3922)</f>
        <v>80</v>
      </c>
      <c r="K3922" s="16">
        <f t="shared" ca="1" si="735"/>
        <v>0</v>
      </c>
      <c r="L3922" s="16">
        <f t="shared" ca="1" si="736"/>
        <v>0</v>
      </c>
      <c r="M3922" s="17">
        <f t="shared" si="742"/>
        <v>0</v>
      </c>
      <c r="N3922" s="17">
        <f t="shared" si="743"/>
        <v>0</v>
      </c>
      <c r="O3922" s="4"/>
      <c r="P3922" s="4">
        <v>57</v>
      </c>
      <c r="Q3922" s="4">
        <v>66</v>
      </c>
      <c r="R3922" s="4">
        <v>59</v>
      </c>
      <c r="S3922" s="4">
        <v>51</v>
      </c>
      <c r="T3922" s="4">
        <v>72</v>
      </c>
      <c r="U3922" s="4">
        <v>71</v>
      </c>
      <c r="V3922" s="13">
        <v>71</v>
      </c>
      <c r="W3922" s="4">
        <v>69</v>
      </c>
      <c r="X3922" s="4">
        <v>72</v>
      </c>
      <c r="Y3922">
        <f t="shared" ca="1" si="744"/>
        <v>0</v>
      </c>
      <c r="Z3922">
        <f t="shared" ca="1" si="745"/>
        <v>0</v>
      </c>
    </row>
    <row r="3923" spans="2:26" x14ac:dyDescent="0.25">
      <c r="B3923" s="11">
        <f t="shared" si="746"/>
        <v>44724.958333323848</v>
      </c>
      <c r="C3923" s="1">
        <f t="shared" si="737"/>
        <v>6</v>
      </c>
      <c r="D3923" s="1">
        <f t="shared" si="738"/>
        <v>7</v>
      </c>
      <c r="E3923" s="12">
        <f t="shared" si="739"/>
        <v>24</v>
      </c>
      <c r="F3923" s="124" t="str">
        <f t="shared" si="740"/>
        <v>0</v>
      </c>
      <c r="G3923" s="1">
        <f ca="1">(OFFSET(O3923,0,MATCH(Customer!$J$6,'CDH &amp; HDH'!$P$11:$X$11,0)))</f>
        <v>73</v>
      </c>
      <c r="H3923" s="1" t="str">
        <f t="shared" si="741"/>
        <v>Cooling</v>
      </c>
      <c r="I3923" s="1">
        <f ca="1">OFFSET(IF($H3923="Cooling",Customer!$C$25,Customer!$C$52),E3923,D3923)</f>
        <v>78</v>
      </c>
      <c r="J3923" s="1">
        <f ca="1">OFFSET(IF($H3923="Cooling",Customer!$L$25,Customer!$L$52),$E3923,$D3923)</f>
        <v>80</v>
      </c>
      <c r="K3923" s="16">
        <f t="shared" ca="1" si="735"/>
        <v>0</v>
      </c>
      <c r="L3923" s="16">
        <f t="shared" ca="1" si="736"/>
        <v>0</v>
      </c>
      <c r="M3923" s="17">
        <f t="shared" si="742"/>
        <v>0</v>
      </c>
      <c r="N3923" s="17">
        <f t="shared" si="743"/>
        <v>0</v>
      </c>
      <c r="O3923" s="4"/>
      <c r="P3923" s="4">
        <v>56</v>
      </c>
      <c r="Q3923" s="4">
        <v>64</v>
      </c>
      <c r="R3923" s="4">
        <v>57</v>
      </c>
      <c r="S3923" s="4">
        <v>49</v>
      </c>
      <c r="T3923" s="4">
        <v>70</v>
      </c>
      <c r="U3923" s="4">
        <v>70</v>
      </c>
      <c r="V3923" s="13">
        <v>73</v>
      </c>
      <c r="W3923" s="4">
        <v>68</v>
      </c>
      <c r="X3923" s="4">
        <v>71</v>
      </c>
      <c r="Y3923">
        <f t="shared" ca="1" si="744"/>
        <v>0</v>
      </c>
      <c r="Z3923">
        <f t="shared" ca="1" si="745"/>
        <v>0</v>
      </c>
    </row>
    <row r="3924" spans="2:26" x14ac:dyDescent="0.25">
      <c r="B3924" s="11">
        <f t="shared" si="746"/>
        <v>44724.999999990512</v>
      </c>
      <c r="C3924" s="1">
        <f t="shared" si="737"/>
        <v>6</v>
      </c>
      <c r="D3924" s="1">
        <f t="shared" si="738"/>
        <v>1</v>
      </c>
      <c r="E3924" s="12">
        <f t="shared" si="739"/>
        <v>1</v>
      </c>
      <c r="F3924" s="124" t="str">
        <f t="shared" si="740"/>
        <v>0</v>
      </c>
      <c r="G3924" s="1">
        <f ca="1">(OFFSET(O3924,0,MATCH(Customer!$J$6,'CDH &amp; HDH'!$P$11:$X$11,0)))</f>
        <v>68</v>
      </c>
      <c r="H3924" s="1" t="str">
        <f t="shared" si="741"/>
        <v>Cooling</v>
      </c>
      <c r="I3924" s="1">
        <f ca="1">OFFSET(IF($H3924="Cooling",Customer!$C$25,Customer!$C$52),E3924,D3924)</f>
        <v>78</v>
      </c>
      <c r="J3924" s="1">
        <f ca="1">OFFSET(IF($H3924="Cooling",Customer!$L$25,Customer!$L$52),$E3924,$D3924)</f>
        <v>80</v>
      </c>
      <c r="K3924" s="16">
        <f t="shared" ca="1" si="735"/>
        <v>0</v>
      </c>
      <c r="L3924" s="16">
        <f t="shared" ca="1" si="736"/>
        <v>0</v>
      </c>
      <c r="M3924" s="17">
        <f t="shared" si="742"/>
        <v>0</v>
      </c>
      <c r="N3924" s="17">
        <f t="shared" si="743"/>
        <v>0</v>
      </c>
      <c r="O3924" s="4"/>
      <c r="P3924" s="4">
        <v>53</v>
      </c>
      <c r="Q3924" s="4">
        <v>63</v>
      </c>
      <c r="R3924" s="4">
        <v>56</v>
      </c>
      <c r="S3924" s="4">
        <v>46</v>
      </c>
      <c r="T3924" s="4">
        <v>68</v>
      </c>
      <c r="U3924" s="4">
        <v>70</v>
      </c>
      <c r="V3924" s="13">
        <v>68</v>
      </c>
      <c r="W3924" s="4">
        <v>67</v>
      </c>
      <c r="X3924" s="4">
        <v>68</v>
      </c>
      <c r="Y3924">
        <f t="shared" ca="1" si="744"/>
        <v>0</v>
      </c>
      <c r="Z3924">
        <f t="shared" ca="1" si="745"/>
        <v>0</v>
      </c>
    </row>
    <row r="3925" spans="2:26" x14ac:dyDescent="0.25">
      <c r="B3925" s="11">
        <f t="shared" si="746"/>
        <v>44725.041666657176</v>
      </c>
      <c r="C3925" s="1">
        <f t="shared" si="737"/>
        <v>6</v>
      </c>
      <c r="D3925" s="1">
        <f t="shared" si="738"/>
        <v>1</v>
      </c>
      <c r="E3925" s="12">
        <f t="shared" si="739"/>
        <v>2</v>
      </c>
      <c r="F3925" s="124" t="str">
        <f t="shared" si="740"/>
        <v>0</v>
      </c>
      <c r="G3925" s="1">
        <f ca="1">(OFFSET(O3925,0,MATCH(Customer!$J$6,'CDH &amp; HDH'!$P$11:$X$11,0)))</f>
        <v>68</v>
      </c>
      <c r="H3925" s="1" t="str">
        <f t="shared" si="741"/>
        <v>Cooling</v>
      </c>
      <c r="I3925" s="1">
        <f ca="1">OFFSET(IF($H3925="Cooling",Customer!$C$25,Customer!$C$52),E3925,D3925)</f>
        <v>78</v>
      </c>
      <c r="J3925" s="1">
        <f ca="1">OFFSET(IF($H3925="Cooling",Customer!$L$25,Customer!$L$52),$E3925,$D3925)</f>
        <v>80</v>
      </c>
      <c r="K3925" s="16">
        <f t="shared" ca="1" si="735"/>
        <v>0</v>
      </c>
      <c r="L3925" s="16">
        <f t="shared" ca="1" si="736"/>
        <v>0</v>
      </c>
      <c r="M3925" s="17">
        <f t="shared" si="742"/>
        <v>0</v>
      </c>
      <c r="N3925" s="17">
        <f t="shared" si="743"/>
        <v>0</v>
      </c>
      <c r="O3925" s="4"/>
      <c r="P3925" s="4">
        <v>50</v>
      </c>
      <c r="Q3925" s="4">
        <v>64</v>
      </c>
      <c r="R3925" s="4">
        <v>55</v>
      </c>
      <c r="S3925" s="4">
        <v>45</v>
      </c>
      <c r="T3925" s="4">
        <v>67</v>
      </c>
      <c r="U3925" s="4">
        <v>67</v>
      </c>
      <c r="V3925" s="13">
        <v>68</v>
      </c>
      <c r="W3925" s="4">
        <v>67</v>
      </c>
      <c r="X3925" s="4">
        <v>69</v>
      </c>
      <c r="Y3925">
        <f t="shared" ca="1" si="744"/>
        <v>0</v>
      </c>
      <c r="Z3925">
        <f t="shared" ca="1" si="745"/>
        <v>0</v>
      </c>
    </row>
    <row r="3926" spans="2:26" x14ac:dyDescent="0.25">
      <c r="B3926" s="11">
        <f t="shared" si="746"/>
        <v>44725.083333323841</v>
      </c>
      <c r="C3926" s="1">
        <f t="shared" si="737"/>
        <v>6</v>
      </c>
      <c r="D3926" s="1">
        <f t="shared" si="738"/>
        <v>1</v>
      </c>
      <c r="E3926" s="12">
        <f t="shared" si="739"/>
        <v>3</v>
      </c>
      <c r="F3926" s="124" t="str">
        <f t="shared" si="740"/>
        <v>0</v>
      </c>
      <c r="G3926" s="1">
        <f ca="1">(OFFSET(O3926,0,MATCH(Customer!$J$6,'CDH &amp; HDH'!$P$11:$X$11,0)))</f>
        <v>68</v>
      </c>
      <c r="H3926" s="1" t="str">
        <f t="shared" si="741"/>
        <v>Cooling</v>
      </c>
      <c r="I3926" s="1">
        <f ca="1">OFFSET(IF($H3926="Cooling",Customer!$C$25,Customer!$C$52),E3926,D3926)</f>
        <v>78</v>
      </c>
      <c r="J3926" s="1">
        <f ca="1">OFFSET(IF($H3926="Cooling",Customer!$L$25,Customer!$L$52),$E3926,$D3926)</f>
        <v>80</v>
      </c>
      <c r="K3926" s="16">
        <f t="shared" ca="1" si="735"/>
        <v>0</v>
      </c>
      <c r="L3926" s="16">
        <f t="shared" ca="1" si="736"/>
        <v>0</v>
      </c>
      <c r="M3926" s="17">
        <f t="shared" si="742"/>
        <v>0</v>
      </c>
      <c r="N3926" s="17">
        <f t="shared" si="743"/>
        <v>0</v>
      </c>
      <c r="O3926" s="4"/>
      <c r="P3926" s="4">
        <v>50</v>
      </c>
      <c r="Q3926" s="4">
        <v>63</v>
      </c>
      <c r="R3926" s="4">
        <v>54</v>
      </c>
      <c r="S3926" s="4">
        <v>43</v>
      </c>
      <c r="T3926" s="4">
        <v>67</v>
      </c>
      <c r="U3926" s="4">
        <v>69</v>
      </c>
      <c r="V3926" s="13">
        <v>68</v>
      </c>
      <c r="W3926" s="4">
        <v>66</v>
      </c>
      <c r="X3926" s="4">
        <v>67</v>
      </c>
      <c r="Y3926">
        <f t="shared" ca="1" si="744"/>
        <v>0</v>
      </c>
      <c r="Z3926">
        <f t="shared" ca="1" si="745"/>
        <v>0</v>
      </c>
    </row>
    <row r="3927" spans="2:26" x14ac:dyDescent="0.25">
      <c r="B3927" s="11">
        <f t="shared" si="746"/>
        <v>44725.124999990505</v>
      </c>
      <c r="C3927" s="1">
        <f t="shared" si="737"/>
        <v>6</v>
      </c>
      <c r="D3927" s="1">
        <f t="shared" si="738"/>
        <v>1</v>
      </c>
      <c r="E3927" s="12">
        <f t="shared" si="739"/>
        <v>4</v>
      </c>
      <c r="F3927" s="124" t="str">
        <f t="shared" si="740"/>
        <v>0</v>
      </c>
      <c r="G3927" s="1">
        <f ca="1">(OFFSET(O3927,0,MATCH(Customer!$J$6,'CDH &amp; HDH'!$P$11:$X$11,0)))</f>
        <v>67</v>
      </c>
      <c r="H3927" s="1" t="str">
        <f t="shared" si="741"/>
        <v>Cooling</v>
      </c>
      <c r="I3927" s="1">
        <f ca="1">OFFSET(IF($H3927="Cooling",Customer!$C$25,Customer!$C$52),E3927,D3927)</f>
        <v>78</v>
      </c>
      <c r="J3927" s="1">
        <f ca="1">OFFSET(IF($H3927="Cooling",Customer!$L$25,Customer!$L$52),$E3927,$D3927)</f>
        <v>80</v>
      </c>
      <c r="K3927" s="16">
        <f t="shared" ca="1" si="735"/>
        <v>0</v>
      </c>
      <c r="L3927" s="16">
        <f t="shared" ca="1" si="736"/>
        <v>0</v>
      </c>
      <c r="M3927" s="17">
        <f t="shared" si="742"/>
        <v>0</v>
      </c>
      <c r="N3927" s="17">
        <f t="shared" si="743"/>
        <v>0</v>
      </c>
      <c r="O3927" s="4"/>
      <c r="P3927" s="4">
        <v>49</v>
      </c>
      <c r="Q3927" s="4">
        <v>63</v>
      </c>
      <c r="R3927" s="4">
        <v>53</v>
      </c>
      <c r="S3927" s="4">
        <v>42</v>
      </c>
      <c r="T3927" s="4">
        <v>68</v>
      </c>
      <c r="U3927" s="4">
        <v>69</v>
      </c>
      <c r="V3927" s="13">
        <v>67</v>
      </c>
      <c r="W3927" s="4">
        <v>67</v>
      </c>
      <c r="X3927" s="4">
        <v>68</v>
      </c>
      <c r="Y3927">
        <f t="shared" ca="1" si="744"/>
        <v>0</v>
      </c>
      <c r="Z3927">
        <f t="shared" ca="1" si="745"/>
        <v>0</v>
      </c>
    </row>
    <row r="3928" spans="2:26" x14ac:dyDescent="0.25">
      <c r="B3928" s="11">
        <f t="shared" si="746"/>
        <v>44725.166666657169</v>
      </c>
      <c r="C3928" s="1">
        <f t="shared" si="737"/>
        <v>6</v>
      </c>
      <c r="D3928" s="1">
        <f t="shared" si="738"/>
        <v>1</v>
      </c>
      <c r="E3928" s="12">
        <f t="shared" si="739"/>
        <v>5</v>
      </c>
      <c r="F3928" s="124" t="str">
        <f t="shared" si="740"/>
        <v>0</v>
      </c>
      <c r="G3928" s="1">
        <f ca="1">(OFFSET(O3928,0,MATCH(Customer!$J$6,'CDH &amp; HDH'!$P$11:$X$11,0)))</f>
        <v>66</v>
      </c>
      <c r="H3928" s="1" t="str">
        <f t="shared" si="741"/>
        <v>Cooling</v>
      </c>
      <c r="I3928" s="1">
        <f ca="1">OFFSET(IF($H3928="Cooling",Customer!$C$25,Customer!$C$52),E3928,D3928)</f>
        <v>78</v>
      </c>
      <c r="J3928" s="1">
        <f ca="1">OFFSET(IF($H3928="Cooling",Customer!$L$25,Customer!$L$52),$E3928,$D3928)</f>
        <v>80</v>
      </c>
      <c r="K3928" s="16">
        <f t="shared" ca="1" si="735"/>
        <v>0</v>
      </c>
      <c r="L3928" s="16">
        <f t="shared" ca="1" si="736"/>
        <v>0</v>
      </c>
      <c r="M3928" s="17">
        <f t="shared" si="742"/>
        <v>0</v>
      </c>
      <c r="N3928" s="17">
        <f t="shared" si="743"/>
        <v>0</v>
      </c>
      <c r="O3928" s="4"/>
      <c r="P3928" s="4">
        <v>47</v>
      </c>
      <c r="Q3928" s="4">
        <v>63</v>
      </c>
      <c r="R3928" s="4">
        <v>55</v>
      </c>
      <c r="S3928" s="4">
        <v>45</v>
      </c>
      <c r="T3928" s="4">
        <v>67</v>
      </c>
      <c r="U3928" s="4">
        <v>68</v>
      </c>
      <c r="V3928" s="13">
        <v>66</v>
      </c>
      <c r="W3928" s="4">
        <v>68</v>
      </c>
      <c r="X3928" s="4">
        <v>68</v>
      </c>
      <c r="Y3928">
        <f t="shared" ca="1" si="744"/>
        <v>0</v>
      </c>
      <c r="Z3928">
        <f t="shared" ca="1" si="745"/>
        <v>0</v>
      </c>
    </row>
    <row r="3929" spans="2:26" x14ac:dyDescent="0.25">
      <c r="B3929" s="11">
        <f t="shared" si="746"/>
        <v>44725.208333323833</v>
      </c>
      <c r="C3929" s="1">
        <f t="shared" si="737"/>
        <v>6</v>
      </c>
      <c r="D3929" s="1">
        <f t="shared" si="738"/>
        <v>1</v>
      </c>
      <c r="E3929" s="12">
        <f t="shared" si="739"/>
        <v>6</v>
      </c>
      <c r="F3929" s="124" t="str">
        <f t="shared" si="740"/>
        <v>0</v>
      </c>
      <c r="G3929" s="1">
        <f ca="1">(OFFSET(O3929,0,MATCH(Customer!$J$6,'CDH &amp; HDH'!$P$11:$X$11,0)))</f>
        <v>67</v>
      </c>
      <c r="H3929" s="1" t="str">
        <f t="shared" si="741"/>
        <v>Cooling</v>
      </c>
      <c r="I3929" s="1">
        <f ca="1">OFFSET(IF($H3929="Cooling",Customer!$C$25,Customer!$C$52),E3929,D3929)</f>
        <v>78</v>
      </c>
      <c r="J3929" s="1">
        <f ca="1">OFFSET(IF($H3929="Cooling",Customer!$L$25,Customer!$L$52),$E3929,$D3929)</f>
        <v>80</v>
      </c>
      <c r="K3929" s="16">
        <f t="shared" ca="1" si="735"/>
        <v>0</v>
      </c>
      <c r="L3929" s="16">
        <f t="shared" ca="1" si="736"/>
        <v>0</v>
      </c>
      <c r="M3929" s="17">
        <f t="shared" si="742"/>
        <v>0</v>
      </c>
      <c r="N3929" s="17">
        <f t="shared" si="743"/>
        <v>0</v>
      </c>
      <c r="O3929" s="4"/>
      <c r="P3929" s="4">
        <v>50</v>
      </c>
      <c r="Q3929" s="4">
        <v>64</v>
      </c>
      <c r="R3929" s="4">
        <v>57</v>
      </c>
      <c r="S3929" s="4">
        <v>48</v>
      </c>
      <c r="T3929" s="4">
        <v>68</v>
      </c>
      <c r="U3929" s="4">
        <v>68</v>
      </c>
      <c r="V3929" s="13">
        <v>67</v>
      </c>
      <c r="W3929" s="4">
        <v>67</v>
      </c>
      <c r="X3929" s="4">
        <v>68</v>
      </c>
      <c r="Y3929">
        <f t="shared" ca="1" si="744"/>
        <v>0</v>
      </c>
      <c r="Z3929">
        <f t="shared" ca="1" si="745"/>
        <v>0</v>
      </c>
    </row>
    <row r="3930" spans="2:26" x14ac:dyDescent="0.25">
      <c r="B3930" s="11">
        <f t="shared" si="746"/>
        <v>44725.249999990498</v>
      </c>
      <c r="C3930" s="1">
        <f t="shared" si="737"/>
        <v>6</v>
      </c>
      <c r="D3930" s="1">
        <f t="shared" si="738"/>
        <v>1</v>
      </c>
      <c r="E3930" s="12">
        <f t="shared" si="739"/>
        <v>7</v>
      </c>
      <c r="F3930" s="124" t="str">
        <f t="shared" si="740"/>
        <v>0</v>
      </c>
      <c r="G3930" s="1">
        <f ca="1">(OFFSET(O3930,0,MATCH(Customer!$J$6,'CDH &amp; HDH'!$P$11:$X$11,0)))</f>
        <v>71</v>
      </c>
      <c r="H3930" s="1" t="str">
        <f t="shared" si="741"/>
        <v>Cooling</v>
      </c>
      <c r="I3930" s="1">
        <f ca="1">OFFSET(IF($H3930="Cooling",Customer!$C$25,Customer!$C$52),E3930,D3930)</f>
        <v>78</v>
      </c>
      <c r="J3930" s="1">
        <f ca="1">OFFSET(IF($H3930="Cooling",Customer!$L$25,Customer!$L$52),$E3930,$D3930)</f>
        <v>80</v>
      </c>
      <c r="K3930" s="16">
        <f t="shared" ca="1" si="735"/>
        <v>0</v>
      </c>
      <c r="L3930" s="16">
        <f t="shared" ca="1" si="736"/>
        <v>0</v>
      </c>
      <c r="M3930" s="17">
        <f t="shared" si="742"/>
        <v>0</v>
      </c>
      <c r="N3930" s="17">
        <f t="shared" si="743"/>
        <v>0</v>
      </c>
      <c r="O3930" s="4"/>
      <c r="P3930" s="4">
        <v>53</v>
      </c>
      <c r="Q3930" s="4">
        <v>67</v>
      </c>
      <c r="R3930" s="4">
        <v>59</v>
      </c>
      <c r="S3930" s="4">
        <v>51</v>
      </c>
      <c r="T3930" s="4">
        <v>68</v>
      </c>
      <c r="U3930" s="4">
        <v>71</v>
      </c>
      <c r="V3930" s="13">
        <v>71</v>
      </c>
      <c r="W3930" s="4">
        <v>70</v>
      </c>
      <c r="X3930" s="4">
        <v>69</v>
      </c>
      <c r="Y3930">
        <f t="shared" ca="1" si="744"/>
        <v>0</v>
      </c>
      <c r="Z3930">
        <f t="shared" ca="1" si="745"/>
        <v>0</v>
      </c>
    </row>
    <row r="3931" spans="2:26" x14ac:dyDescent="0.25">
      <c r="B3931" s="11">
        <f t="shared" si="746"/>
        <v>44725.291666657162</v>
      </c>
      <c r="C3931" s="1">
        <f t="shared" si="737"/>
        <v>6</v>
      </c>
      <c r="D3931" s="1">
        <f t="shared" si="738"/>
        <v>1</v>
      </c>
      <c r="E3931" s="12">
        <f t="shared" si="739"/>
        <v>8</v>
      </c>
      <c r="F3931" s="124" t="str">
        <f t="shared" si="740"/>
        <v>0</v>
      </c>
      <c r="G3931" s="1">
        <f ca="1">(OFFSET(O3931,0,MATCH(Customer!$J$6,'CDH &amp; HDH'!$P$11:$X$11,0)))</f>
        <v>74</v>
      </c>
      <c r="H3931" s="1" t="str">
        <f t="shared" si="741"/>
        <v>Cooling</v>
      </c>
      <c r="I3931" s="1">
        <f ca="1">OFFSET(IF($H3931="Cooling",Customer!$C$25,Customer!$C$52),E3931,D3931)</f>
        <v>72</v>
      </c>
      <c r="J3931" s="1">
        <f ca="1">OFFSET(IF($H3931="Cooling",Customer!$L$25,Customer!$L$52),$E3931,$D3931)</f>
        <v>77</v>
      </c>
      <c r="K3931" s="16">
        <f t="shared" ca="1" si="735"/>
        <v>2</v>
      </c>
      <c r="L3931" s="16">
        <f t="shared" ca="1" si="736"/>
        <v>0</v>
      </c>
      <c r="M3931" s="17">
        <f t="shared" si="742"/>
        <v>0</v>
      </c>
      <c r="N3931" s="17">
        <f t="shared" si="743"/>
        <v>0</v>
      </c>
      <c r="O3931" s="4"/>
      <c r="P3931" s="4">
        <v>58</v>
      </c>
      <c r="Q3931" s="4">
        <v>70</v>
      </c>
      <c r="R3931" s="4">
        <v>62</v>
      </c>
      <c r="S3931" s="4">
        <v>54</v>
      </c>
      <c r="T3931" s="4">
        <v>71</v>
      </c>
      <c r="U3931" s="4">
        <v>73</v>
      </c>
      <c r="V3931" s="13">
        <v>74</v>
      </c>
      <c r="W3931" s="4">
        <v>70</v>
      </c>
      <c r="X3931" s="4">
        <v>71</v>
      </c>
      <c r="Y3931">
        <f t="shared" ca="1" si="744"/>
        <v>864</v>
      </c>
      <c r="Z3931">
        <f t="shared" ca="1" si="745"/>
        <v>0</v>
      </c>
    </row>
    <row r="3932" spans="2:26" x14ac:dyDescent="0.25">
      <c r="B3932" s="11">
        <f t="shared" si="746"/>
        <v>44725.333333323826</v>
      </c>
      <c r="C3932" s="1">
        <f t="shared" si="737"/>
        <v>6</v>
      </c>
      <c r="D3932" s="1">
        <f t="shared" si="738"/>
        <v>1</v>
      </c>
      <c r="E3932" s="12">
        <f t="shared" si="739"/>
        <v>9</v>
      </c>
      <c r="F3932" s="124" t="str">
        <f t="shared" si="740"/>
        <v>0</v>
      </c>
      <c r="G3932" s="1">
        <f ca="1">(OFFSET(O3932,0,MATCH(Customer!$J$6,'CDH &amp; HDH'!$P$11:$X$11,0)))</f>
        <v>78</v>
      </c>
      <c r="H3932" s="1" t="str">
        <f t="shared" si="741"/>
        <v>Cooling</v>
      </c>
      <c r="I3932" s="1">
        <f ca="1">OFFSET(IF($H3932="Cooling",Customer!$C$25,Customer!$C$52),E3932,D3932)</f>
        <v>72</v>
      </c>
      <c r="J3932" s="1">
        <f ca="1">OFFSET(IF($H3932="Cooling",Customer!$L$25,Customer!$L$52),$E3932,$D3932)</f>
        <v>77</v>
      </c>
      <c r="K3932" s="16">
        <f t="shared" ca="1" si="735"/>
        <v>6</v>
      </c>
      <c r="L3932" s="16">
        <f t="shared" ca="1" si="736"/>
        <v>1</v>
      </c>
      <c r="M3932" s="17">
        <f t="shared" si="742"/>
        <v>0</v>
      </c>
      <c r="N3932" s="17">
        <f t="shared" si="743"/>
        <v>0</v>
      </c>
      <c r="O3932" s="4"/>
      <c r="P3932" s="4">
        <v>64</v>
      </c>
      <c r="Q3932" s="4">
        <v>73</v>
      </c>
      <c r="R3932" s="4">
        <v>64</v>
      </c>
      <c r="S3932" s="4">
        <v>58</v>
      </c>
      <c r="T3932" s="4">
        <v>71</v>
      </c>
      <c r="U3932" s="4">
        <v>76</v>
      </c>
      <c r="V3932" s="13">
        <v>78</v>
      </c>
      <c r="W3932" s="4">
        <v>72</v>
      </c>
      <c r="X3932" s="4">
        <v>73</v>
      </c>
      <c r="Y3932">
        <f t="shared" ca="1" si="744"/>
        <v>2592</v>
      </c>
      <c r="Z3932">
        <f t="shared" ca="1" si="745"/>
        <v>432</v>
      </c>
    </row>
    <row r="3933" spans="2:26" x14ac:dyDescent="0.25">
      <c r="B3933" s="11">
        <f t="shared" si="746"/>
        <v>44725.37499999049</v>
      </c>
      <c r="C3933" s="1">
        <f t="shared" si="737"/>
        <v>6</v>
      </c>
      <c r="D3933" s="1">
        <f t="shared" si="738"/>
        <v>1</v>
      </c>
      <c r="E3933" s="12">
        <f t="shared" si="739"/>
        <v>10</v>
      </c>
      <c r="F3933" s="124" t="str">
        <f t="shared" si="740"/>
        <v>0</v>
      </c>
      <c r="G3933" s="1">
        <f ca="1">(OFFSET(O3933,0,MATCH(Customer!$J$6,'CDH &amp; HDH'!$P$11:$X$11,0)))</f>
        <v>80</v>
      </c>
      <c r="H3933" s="1" t="str">
        <f t="shared" si="741"/>
        <v>Cooling</v>
      </c>
      <c r="I3933" s="1">
        <f ca="1">OFFSET(IF($H3933="Cooling",Customer!$C$25,Customer!$C$52),E3933,D3933)</f>
        <v>72</v>
      </c>
      <c r="J3933" s="1">
        <f ca="1">OFFSET(IF($H3933="Cooling",Customer!$L$25,Customer!$L$52),$E3933,$D3933)</f>
        <v>77</v>
      </c>
      <c r="K3933" s="16">
        <f t="shared" ca="1" si="735"/>
        <v>8</v>
      </c>
      <c r="L3933" s="16">
        <f t="shared" ca="1" si="736"/>
        <v>3</v>
      </c>
      <c r="M3933" s="17">
        <f t="shared" si="742"/>
        <v>0</v>
      </c>
      <c r="N3933" s="17">
        <f t="shared" si="743"/>
        <v>0</v>
      </c>
      <c r="O3933" s="4"/>
      <c r="P3933" s="4">
        <v>69</v>
      </c>
      <c r="Q3933" s="4">
        <v>76</v>
      </c>
      <c r="R3933" s="4">
        <v>67</v>
      </c>
      <c r="S3933" s="4">
        <v>61</v>
      </c>
      <c r="T3933" s="4">
        <v>75</v>
      </c>
      <c r="U3933" s="4">
        <v>79</v>
      </c>
      <c r="V3933" s="13">
        <v>80</v>
      </c>
      <c r="W3933" s="4">
        <v>73</v>
      </c>
      <c r="X3933" s="4">
        <v>74</v>
      </c>
      <c r="Y3933">
        <f t="shared" ca="1" si="744"/>
        <v>3456</v>
      </c>
      <c r="Z3933">
        <f t="shared" ca="1" si="745"/>
        <v>1296</v>
      </c>
    </row>
    <row r="3934" spans="2:26" x14ac:dyDescent="0.25">
      <c r="B3934" s="11">
        <f t="shared" si="746"/>
        <v>44725.416666657155</v>
      </c>
      <c r="C3934" s="1">
        <f t="shared" si="737"/>
        <v>6</v>
      </c>
      <c r="D3934" s="1">
        <f t="shared" si="738"/>
        <v>1</v>
      </c>
      <c r="E3934" s="12">
        <f t="shared" si="739"/>
        <v>11</v>
      </c>
      <c r="F3934" s="124" t="str">
        <f t="shared" si="740"/>
        <v>0</v>
      </c>
      <c r="G3934" s="1">
        <f ca="1">(OFFSET(O3934,0,MATCH(Customer!$J$6,'CDH &amp; HDH'!$P$11:$X$11,0)))</f>
        <v>82</v>
      </c>
      <c r="H3934" s="1" t="str">
        <f t="shared" si="741"/>
        <v>Cooling</v>
      </c>
      <c r="I3934" s="1">
        <f ca="1">OFFSET(IF($H3934="Cooling",Customer!$C$25,Customer!$C$52),E3934,D3934)</f>
        <v>72</v>
      </c>
      <c r="J3934" s="1">
        <f ca="1">OFFSET(IF($H3934="Cooling",Customer!$L$25,Customer!$L$52),$E3934,$D3934)</f>
        <v>77</v>
      </c>
      <c r="K3934" s="16">
        <f t="shared" ca="1" si="735"/>
        <v>10</v>
      </c>
      <c r="L3934" s="16">
        <f t="shared" ca="1" si="736"/>
        <v>5</v>
      </c>
      <c r="M3934" s="17">
        <f t="shared" si="742"/>
        <v>0</v>
      </c>
      <c r="N3934" s="17">
        <f t="shared" si="743"/>
        <v>0</v>
      </c>
      <c r="O3934" s="4"/>
      <c r="P3934" s="4">
        <v>72</v>
      </c>
      <c r="Q3934" s="4">
        <v>78</v>
      </c>
      <c r="R3934" s="4">
        <v>69</v>
      </c>
      <c r="S3934" s="4">
        <v>62</v>
      </c>
      <c r="T3934" s="4">
        <v>77</v>
      </c>
      <c r="U3934" s="4">
        <v>81</v>
      </c>
      <c r="V3934" s="13">
        <v>82</v>
      </c>
      <c r="W3934" s="4">
        <v>75</v>
      </c>
      <c r="X3934" s="4">
        <v>74</v>
      </c>
      <c r="Y3934">
        <f t="shared" ca="1" si="744"/>
        <v>4320</v>
      </c>
      <c r="Z3934">
        <f t="shared" ca="1" si="745"/>
        <v>2160</v>
      </c>
    </row>
    <row r="3935" spans="2:26" x14ac:dyDescent="0.25">
      <c r="B3935" s="11">
        <f t="shared" si="746"/>
        <v>44725.458333323819</v>
      </c>
      <c r="C3935" s="1">
        <f t="shared" si="737"/>
        <v>6</v>
      </c>
      <c r="D3935" s="1">
        <f t="shared" si="738"/>
        <v>1</v>
      </c>
      <c r="E3935" s="12">
        <f t="shared" si="739"/>
        <v>12</v>
      </c>
      <c r="F3935" s="124" t="str">
        <f t="shared" si="740"/>
        <v>0</v>
      </c>
      <c r="G3935" s="1">
        <f ca="1">(OFFSET(O3935,0,MATCH(Customer!$J$6,'CDH &amp; HDH'!$P$11:$X$11,0)))</f>
        <v>83</v>
      </c>
      <c r="H3935" s="1" t="str">
        <f t="shared" si="741"/>
        <v>Cooling</v>
      </c>
      <c r="I3935" s="1">
        <f ca="1">OFFSET(IF($H3935="Cooling",Customer!$C$25,Customer!$C$52),E3935,D3935)</f>
        <v>72</v>
      </c>
      <c r="J3935" s="1">
        <f ca="1">OFFSET(IF($H3935="Cooling",Customer!$L$25,Customer!$L$52),$E3935,$D3935)</f>
        <v>77</v>
      </c>
      <c r="K3935" s="16">
        <f t="shared" ca="1" si="735"/>
        <v>11</v>
      </c>
      <c r="L3935" s="16">
        <f t="shared" ca="1" si="736"/>
        <v>6</v>
      </c>
      <c r="M3935" s="17">
        <f t="shared" si="742"/>
        <v>0</v>
      </c>
      <c r="N3935" s="17">
        <f t="shared" si="743"/>
        <v>0</v>
      </c>
      <c r="O3935" s="4"/>
      <c r="P3935" s="4">
        <v>73</v>
      </c>
      <c r="Q3935" s="4">
        <v>78</v>
      </c>
      <c r="R3935" s="4">
        <v>70</v>
      </c>
      <c r="S3935" s="4">
        <v>63</v>
      </c>
      <c r="T3935" s="4">
        <v>80</v>
      </c>
      <c r="U3935" s="4">
        <v>82</v>
      </c>
      <c r="V3935" s="13">
        <v>83</v>
      </c>
      <c r="W3935" s="4">
        <v>75</v>
      </c>
      <c r="X3935" s="4">
        <v>77</v>
      </c>
      <c r="Y3935">
        <f t="shared" ca="1" si="744"/>
        <v>4752</v>
      </c>
      <c r="Z3935">
        <f t="shared" ca="1" si="745"/>
        <v>2592</v>
      </c>
    </row>
    <row r="3936" spans="2:26" x14ac:dyDescent="0.25">
      <c r="B3936" s="11">
        <f t="shared" si="746"/>
        <v>44725.499999990483</v>
      </c>
      <c r="C3936" s="1">
        <f t="shared" si="737"/>
        <v>6</v>
      </c>
      <c r="D3936" s="1">
        <f t="shared" si="738"/>
        <v>1</v>
      </c>
      <c r="E3936" s="12">
        <f t="shared" si="739"/>
        <v>13</v>
      </c>
      <c r="F3936" s="124" t="str">
        <f t="shared" si="740"/>
        <v>0</v>
      </c>
      <c r="G3936" s="1">
        <f ca="1">(OFFSET(O3936,0,MATCH(Customer!$J$6,'CDH &amp; HDH'!$P$11:$X$11,0)))</f>
        <v>84</v>
      </c>
      <c r="H3936" s="1" t="str">
        <f t="shared" si="741"/>
        <v>Cooling</v>
      </c>
      <c r="I3936" s="1">
        <f ca="1">OFFSET(IF($H3936="Cooling",Customer!$C$25,Customer!$C$52),E3936,D3936)</f>
        <v>72</v>
      </c>
      <c r="J3936" s="1">
        <f ca="1">OFFSET(IF($H3936="Cooling",Customer!$L$25,Customer!$L$52),$E3936,$D3936)</f>
        <v>77</v>
      </c>
      <c r="K3936" s="16">
        <f t="shared" ca="1" si="735"/>
        <v>12</v>
      </c>
      <c r="L3936" s="16">
        <f t="shared" ca="1" si="736"/>
        <v>7</v>
      </c>
      <c r="M3936" s="17">
        <f t="shared" si="742"/>
        <v>0</v>
      </c>
      <c r="N3936" s="17">
        <f t="shared" si="743"/>
        <v>0</v>
      </c>
      <c r="O3936" s="4"/>
      <c r="P3936" s="4">
        <v>74</v>
      </c>
      <c r="Q3936" s="4">
        <v>80</v>
      </c>
      <c r="R3936" s="4">
        <v>72</v>
      </c>
      <c r="S3936" s="4">
        <v>64</v>
      </c>
      <c r="T3936" s="4">
        <v>82</v>
      </c>
      <c r="U3936" s="4">
        <v>83</v>
      </c>
      <c r="V3936" s="13">
        <v>84</v>
      </c>
      <c r="W3936" s="4">
        <v>79</v>
      </c>
      <c r="X3936" s="4">
        <v>79</v>
      </c>
      <c r="Y3936">
        <f t="shared" ca="1" si="744"/>
        <v>5184</v>
      </c>
      <c r="Z3936">
        <f t="shared" ca="1" si="745"/>
        <v>3024</v>
      </c>
    </row>
    <row r="3937" spans="2:26" x14ac:dyDescent="0.25">
      <c r="B3937" s="11">
        <f t="shared" si="746"/>
        <v>44725.541666657147</v>
      </c>
      <c r="C3937" s="1">
        <f t="shared" si="737"/>
        <v>6</v>
      </c>
      <c r="D3937" s="1">
        <f t="shared" si="738"/>
        <v>1</v>
      </c>
      <c r="E3937" s="12">
        <f t="shared" si="739"/>
        <v>14</v>
      </c>
      <c r="F3937" s="124" t="str">
        <f t="shared" si="740"/>
        <v>0</v>
      </c>
      <c r="G3937" s="1">
        <f ca="1">(OFFSET(O3937,0,MATCH(Customer!$J$6,'CDH &amp; HDH'!$P$11:$X$11,0)))</f>
        <v>85</v>
      </c>
      <c r="H3937" s="1" t="str">
        <f t="shared" si="741"/>
        <v>Cooling</v>
      </c>
      <c r="I3937" s="1">
        <f ca="1">OFFSET(IF($H3937="Cooling",Customer!$C$25,Customer!$C$52),E3937,D3937)</f>
        <v>72</v>
      </c>
      <c r="J3937" s="1">
        <f ca="1">OFFSET(IF($H3937="Cooling",Customer!$L$25,Customer!$L$52),$E3937,$D3937)</f>
        <v>77</v>
      </c>
      <c r="K3937" s="16">
        <f t="shared" ca="1" si="735"/>
        <v>13</v>
      </c>
      <c r="L3937" s="16">
        <f t="shared" ca="1" si="736"/>
        <v>8</v>
      </c>
      <c r="M3937" s="17">
        <f t="shared" si="742"/>
        <v>0</v>
      </c>
      <c r="N3937" s="17">
        <f t="shared" si="743"/>
        <v>0</v>
      </c>
      <c r="O3937" s="4"/>
      <c r="P3937" s="4">
        <v>76</v>
      </c>
      <c r="Q3937" s="4">
        <v>79</v>
      </c>
      <c r="R3937" s="4">
        <v>72</v>
      </c>
      <c r="S3937" s="4">
        <v>65</v>
      </c>
      <c r="T3937" s="4">
        <v>80</v>
      </c>
      <c r="U3937" s="4">
        <v>84</v>
      </c>
      <c r="V3937" s="13">
        <v>85</v>
      </c>
      <c r="W3937" s="4">
        <v>82</v>
      </c>
      <c r="X3937" s="4">
        <v>78</v>
      </c>
      <c r="Y3937">
        <f t="shared" ca="1" si="744"/>
        <v>5616</v>
      </c>
      <c r="Z3937">
        <f t="shared" ca="1" si="745"/>
        <v>3456</v>
      </c>
    </row>
    <row r="3938" spans="2:26" x14ac:dyDescent="0.25">
      <c r="B3938" s="11">
        <f t="shared" si="746"/>
        <v>44725.583333323812</v>
      </c>
      <c r="C3938" s="1">
        <f t="shared" si="737"/>
        <v>6</v>
      </c>
      <c r="D3938" s="1">
        <f t="shared" si="738"/>
        <v>1</v>
      </c>
      <c r="E3938" s="12">
        <f t="shared" si="739"/>
        <v>15</v>
      </c>
      <c r="F3938" s="124" t="str">
        <f t="shared" si="740"/>
        <v>1</v>
      </c>
      <c r="G3938" s="1">
        <f ca="1">(OFFSET(O3938,0,MATCH(Customer!$J$6,'CDH &amp; HDH'!$P$11:$X$11,0)))</f>
        <v>87</v>
      </c>
      <c r="H3938" s="1" t="str">
        <f t="shared" si="741"/>
        <v>Cooling</v>
      </c>
      <c r="I3938" s="1">
        <f ca="1">OFFSET(IF($H3938="Cooling",Customer!$C$25,Customer!$C$52),E3938,D3938)</f>
        <v>72</v>
      </c>
      <c r="J3938" s="1">
        <f ca="1">OFFSET(IF($H3938="Cooling",Customer!$L$25,Customer!$L$52),$E3938,$D3938)</f>
        <v>77</v>
      </c>
      <c r="K3938" s="16">
        <f t="shared" ca="1" si="735"/>
        <v>15</v>
      </c>
      <c r="L3938" s="16">
        <f t="shared" ca="1" si="736"/>
        <v>10</v>
      </c>
      <c r="M3938" s="17">
        <f t="shared" si="742"/>
        <v>0</v>
      </c>
      <c r="N3938" s="17">
        <f t="shared" si="743"/>
        <v>0</v>
      </c>
      <c r="O3938" s="4"/>
      <c r="P3938" s="4">
        <v>77</v>
      </c>
      <c r="Q3938" s="4">
        <v>79</v>
      </c>
      <c r="R3938" s="4">
        <v>71</v>
      </c>
      <c r="S3938" s="4">
        <v>66</v>
      </c>
      <c r="T3938" s="4">
        <v>83</v>
      </c>
      <c r="U3938" s="4">
        <v>82</v>
      </c>
      <c r="V3938" s="13">
        <v>87</v>
      </c>
      <c r="W3938" s="4">
        <v>83</v>
      </c>
      <c r="X3938" s="4">
        <v>81</v>
      </c>
      <c r="Y3938">
        <f t="shared" ca="1" si="744"/>
        <v>6480</v>
      </c>
      <c r="Z3938">
        <f t="shared" ca="1" si="745"/>
        <v>4320</v>
      </c>
    </row>
    <row r="3939" spans="2:26" x14ac:dyDescent="0.25">
      <c r="B3939" s="11">
        <f t="shared" si="746"/>
        <v>44725.624999990476</v>
      </c>
      <c r="C3939" s="1">
        <f t="shared" si="737"/>
        <v>6</v>
      </c>
      <c r="D3939" s="1">
        <f t="shared" si="738"/>
        <v>1</v>
      </c>
      <c r="E3939" s="12">
        <f t="shared" si="739"/>
        <v>16</v>
      </c>
      <c r="F3939" s="124" t="str">
        <f t="shared" si="740"/>
        <v>1</v>
      </c>
      <c r="G3939" s="1">
        <f ca="1">(OFFSET(O3939,0,MATCH(Customer!$J$6,'CDH &amp; HDH'!$P$11:$X$11,0)))</f>
        <v>87</v>
      </c>
      <c r="H3939" s="1" t="str">
        <f t="shared" si="741"/>
        <v>Cooling</v>
      </c>
      <c r="I3939" s="1">
        <f ca="1">OFFSET(IF($H3939="Cooling",Customer!$C$25,Customer!$C$52),E3939,D3939)</f>
        <v>72</v>
      </c>
      <c r="J3939" s="1">
        <f ca="1">OFFSET(IF($H3939="Cooling",Customer!$L$25,Customer!$L$52),$E3939,$D3939)</f>
        <v>77</v>
      </c>
      <c r="K3939" s="16">
        <f t="shared" ca="1" si="735"/>
        <v>15</v>
      </c>
      <c r="L3939" s="16">
        <f t="shared" ca="1" si="736"/>
        <v>10</v>
      </c>
      <c r="M3939" s="17">
        <f t="shared" si="742"/>
        <v>0</v>
      </c>
      <c r="N3939" s="17">
        <f t="shared" si="743"/>
        <v>0</v>
      </c>
      <c r="O3939" s="4"/>
      <c r="P3939" s="4">
        <v>77</v>
      </c>
      <c r="Q3939" s="4">
        <v>64</v>
      </c>
      <c r="R3939" s="4">
        <v>71</v>
      </c>
      <c r="S3939" s="4">
        <v>67</v>
      </c>
      <c r="T3939" s="4">
        <v>82</v>
      </c>
      <c r="U3939" s="4">
        <v>82</v>
      </c>
      <c r="V3939" s="13">
        <v>87</v>
      </c>
      <c r="W3939" s="4">
        <v>76</v>
      </c>
      <c r="X3939" s="4">
        <v>82</v>
      </c>
      <c r="Y3939">
        <f t="shared" ca="1" si="744"/>
        <v>6480</v>
      </c>
      <c r="Z3939">
        <f t="shared" ca="1" si="745"/>
        <v>4320</v>
      </c>
    </row>
    <row r="3940" spans="2:26" x14ac:dyDescent="0.25">
      <c r="B3940" s="11">
        <f t="shared" si="746"/>
        <v>44725.66666665714</v>
      </c>
      <c r="C3940" s="1">
        <f t="shared" si="737"/>
        <v>6</v>
      </c>
      <c r="D3940" s="1">
        <f t="shared" si="738"/>
        <v>1</v>
      </c>
      <c r="E3940" s="12">
        <f t="shared" si="739"/>
        <v>17</v>
      </c>
      <c r="F3940" s="124" t="str">
        <f t="shared" si="740"/>
        <v>1</v>
      </c>
      <c r="G3940" s="1">
        <f ca="1">(OFFSET(O3940,0,MATCH(Customer!$J$6,'CDH &amp; HDH'!$P$11:$X$11,0)))</f>
        <v>88</v>
      </c>
      <c r="H3940" s="1" t="str">
        <f t="shared" si="741"/>
        <v>Cooling</v>
      </c>
      <c r="I3940" s="1">
        <f ca="1">OFFSET(IF($H3940="Cooling",Customer!$C$25,Customer!$C$52),E3940,D3940)</f>
        <v>72</v>
      </c>
      <c r="J3940" s="1">
        <f ca="1">OFFSET(IF($H3940="Cooling",Customer!$L$25,Customer!$L$52),$E3940,$D3940)</f>
        <v>77</v>
      </c>
      <c r="K3940" s="16">
        <f t="shared" ca="1" si="735"/>
        <v>16</v>
      </c>
      <c r="L3940" s="16">
        <f t="shared" ca="1" si="736"/>
        <v>11</v>
      </c>
      <c r="M3940" s="17">
        <f t="shared" si="742"/>
        <v>0</v>
      </c>
      <c r="N3940" s="17">
        <f t="shared" si="743"/>
        <v>0</v>
      </c>
      <c r="O3940" s="4"/>
      <c r="P3940" s="4">
        <v>77</v>
      </c>
      <c r="Q3940" s="4">
        <v>66</v>
      </c>
      <c r="R3940" s="4">
        <v>69</v>
      </c>
      <c r="S3940" s="4">
        <v>66</v>
      </c>
      <c r="T3940" s="4">
        <v>81</v>
      </c>
      <c r="U3940" s="4">
        <v>79</v>
      </c>
      <c r="V3940" s="13">
        <v>88</v>
      </c>
      <c r="W3940" s="4">
        <v>64</v>
      </c>
      <c r="X3940" s="4">
        <v>71</v>
      </c>
      <c r="Y3940">
        <f t="shared" ca="1" si="744"/>
        <v>6912</v>
      </c>
      <c r="Z3940">
        <f t="shared" ca="1" si="745"/>
        <v>4752</v>
      </c>
    </row>
    <row r="3941" spans="2:26" x14ac:dyDescent="0.25">
      <c r="B3941" s="11">
        <f t="shared" si="746"/>
        <v>44725.708333323804</v>
      </c>
      <c r="C3941" s="1">
        <f t="shared" si="737"/>
        <v>6</v>
      </c>
      <c r="D3941" s="1">
        <f t="shared" si="738"/>
        <v>1</v>
      </c>
      <c r="E3941" s="12">
        <f t="shared" si="739"/>
        <v>18</v>
      </c>
      <c r="F3941" s="124" t="str">
        <f t="shared" si="740"/>
        <v>1</v>
      </c>
      <c r="G3941" s="1">
        <f ca="1">(OFFSET(O3941,0,MATCH(Customer!$J$6,'CDH &amp; HDH'!$P$11:$X$11,0)))</f>
        <v>88</v>
      </c>
      <c r="H3941" s="1" t="str">
        <f t="shared" si="741"/>
        <v>Cooling</v>
      </c>
      <c r="I3941" s="1">
        <f ca="1">OFFSET(IF($H3941="Cooling",Customer!$C$25,Customer!$C$52),E3941,D3941)</f>
        <v>72</v>
      </c>
      <c r="J3941" s="1">
        <f ca="1">OFFSET(IF($H3941="Cooling",Customer!$L$25,Customer!$L$52),$E3941,$D3941)</f>
        <v>77</v>
      </c>
      <c r="K3941" s="16">
        <f t="shared" ca="1" si="735"/>
        <v>16</v>
      </c>
      <c r="L3941" s="16">
        <f t="shared" ca="1" si="736"/>
        <v>11</v>
      </c>
      <c r="M3941" s="17">
        <f t="shared" si="742"/>
        <v>0</v>
      </c>
      <c r="N3941" s="17">
        <f t="shared" si="743"/>
        <v>0</v>
      </c>
      <c r="O3941" s="4"/>
      <c r="P3941" s="4">
        <v>76</v>
      </c>
      <c r="Q3941" s="4">
        <v>67</v>
      </c>
      <c r="R3941" s="4">
        <v>66</v>
      </c>
      <c r="S3941" s="4">
        <v>66</v>
      </c>
      <c r="T3941" s="4">
        <v>79</v>
      </c>
      <c r="U3941" s="4">
        <v>78</v>
      </c>
      <c r="V3941" s="13">
        <v>88</v>
      </c>
      <c r="W3941" s="4">
        <v>63</v>
      </c>
      <c r="X3941" s="4">
        <v>71</v>
      </c>
      <c r="Y3941">
        <f t="shared" ca="1" si="744"/>
        <v>6912</v>
      </c>
      <c r="Z3941">
        <f t="shared" ca="1" si="745"/>
        <v>4752</v>
      </c>
    </row>
    <row r="3942" spans="2:26" x14ac:dyDescent="0.25">
      <c r="B3942" s="11">
        <f t="shared" si="746"/>
        <v>44725.749999990468</v>
      </c>
      <c r="C3942" s="1">
        <f t="shared" si="737"/>
        <v>6</v>
      </c>
      <c r="D3942" s="1">
        <f t="shared" si="738"/>
        <v>1</v>
      </c>
      <c r="E3942" s="12">
        <f t="shared" si="739"/>
        <v>19</v>
      </c>
      <c r="F3942" s="124" t="str">
        <f t="shared" si="740"/>
        <v>0</v>
      </c>
      <c r="G3942" s="1">
        <f ca="1">(OFFSET(O3942,0,MATCH(Customer!$J$6,'CDH &amp; HDH'!$P$11:$X$11,0)))</f>
        <v>85</v>
      </c>
      <c r="H3942" s="1" t="str">
        <f t="shared" si="741"/>
        <v>Cooling</v>
      </c>
      <c r="I3942" s="1">
        <f ca="1">OFFSET(IF($H3942="Cooling",Customer!$C$25,Customer!$C$52),E3942,D3942)</f>
        <v>78</v>
      </c>
      <c r="J3942" s="1">
        <f ca="1">OFFSET(IF($H3942="Cooling",Customer!$L$25,Customer!$L$52),$E3942,$D3942)</f>
        <v>80</v>
      </c>
      <c r="K3942" s="16">
        <f t="shared" ca="1" si="735"/>
        <v>7</v>
      </c>
      <c r="L3942" s="16">
        <f t="shared" ca="1" si="736"/>
        <v>5</v>
      </c>
      <c r="M3942" s="17">
        <f t="shared" si="742"/>
        <v>0</v>
      </c>
      <c r="N3942" s="17">
        <f t="shared" si="743"/>
        <v>0</v>
      </c>
      <c r="O3942" s="4"/>
      <c r="P3942" s="4">
        <v>74</v>
      </c>
      <c r="Q3942" s="4">
        <v>66</v>
      </c>
      <c r="R3942" s="4">
        <v>64</v>
      </c>
      <c r="S3942" s="4">
        <v>65</v>
      </c>
      <c r="T3942" s="4">
        <v>78</v>
      </c>
      <c r="U3942" s="4">
        <v>74</v>
      </c>
      <c r="V3942" s="13">
        <v>85</v>
      </c>
      <c r="W3942" s="4">
        <v>63</v>
      </c>
      <c r="X3942" s="4">
        <v>71</v>
      </c>
      <c r="Y3942">
        <f t="shared" ca="1" si="744"/>
        <v>3024</v>
      </c>
      <c r="Z3942">
        <f t="shared" ca="1" si="745"/>
        <v>2160</v>
      </c>
    </row>
    <row r="3943" spans="2:26" x14ac:dyDescent="0.25">
      <c r="B3943" s="11">
        <f t="shared" si="746"/>
        <v>44725.791666657133</v>
      </c>
      <c r="C3943" s="1">
        <f t="shared" si="737"/>
        <v>6</v>
      </c>
      <c r="D3943" s="1">
        <f t="shared" si="738"/>
        <v>1</v>
      </c>
      <c r="E3943" s="12">
        <f t="shared" si="739"/>
        <v>20</v>
      </c>
      <c r="F3943" s="124" t="str">
        <f t="shared" si="740"/>
        <v>0</v>
      </c>
      <c r="G3943" s="1">
        <f ca="1">(OFFSET(O3943,0,MATCH(Customer!$J$6,'CDH &amp; HDH'!$P$11:$X$11,0)))</f>
        <v>80</v>
      </c>
      <c r="H3943" s="1" t="str">
        <f t="shared" si="741"/>
        <v>Cooling</v>
      </c>
      <c r="I3943" s="1">
        <f ca="1">OFFSET(IF($H3943="Cooling",Customer!$C$25,Customer!$C$52),E3943,D3943)</f>
        <v>78</v>
      </c>
      <c r="J3943" s="1">
        <f ca="1">OFFSET(IF($H3943="Cooling",Customer!$L$25,Customer!$L$52),$E3943,$D3943)</f>
        <v>80</v>
      </c>
      <c r="K3943" s="16">
        <f t="shared" ca="1" si="735"/>
        <v>2</v>
      </c>
      <c r="L3943" s="16">
        <f t="shared" ca="1" si="736"/>
        <v>0</v>
      </c>
      <c r="M3943" s="17">
        <f t="shared" si="742"/>
        <v>0</v>
      </c>
      <c r="N3943" s="17">
        <f t="shared" si="743"/>
        <v>0</v>
      </c>
      <c r="O3943" s="4"/>
      <c r="P3943" s="4">
        <v>70</v>
      </c>
      <c r="Q3943" s="4">
        <v>67</v>
      </c>
      <c r="R3943" s="4">
        <v>64</v>
      </c>
      <c r="S3943" s="4">
        <v>60</v>
      </c>
      <c r="T3943" s="4">
        <v>75</v>
      </c>
      <c r="U3943" s="4">
        <v>72</v>
      </c>
      <c r="V3943" s="13">
        <v>80</v>
      </c>
      <c r="W3943" s="4">
        <v>63</v>
      </c>
      <c r="X3943" s="4">
        <v>71</v>
      </c>
      <c r="Y3943">
        <f t="shared" ca="1" si="744"/>
        <v>864</v>
      </c>
      <c r="Z3943">
        <f t="shared" ca="1" si="745"/>
        <v>0</v>
      </c>
    </row>
    <row r="3944" spans="2:26" x14ac:dyDescent="0.25">
      <c r="B3944" s="11">
        <f t="shared" si="746"/>
        <v>44725.833333323797</v>
      </c>
      <c r="C3944" s="1">
        <f t="shared" si="737"/>
        <v>6</v>
      </c>
      <c r="D3944" s="1">
        <f t="shared" si="738"/>
        <v>1</v>
      </c>
      <c r="E3944" s="12">
        <f t="shared" si="739"/>
        <v>21</v>
      </c>
      <c r="F3944" s="124" t="str">
        <f t="shared" si="740"/>
        <v>0</v>
      </c>
      <c r="G3944" s="1">
        <f ca="1">(OFFSET(O3944,0,MATCH(Customer!$J$6,'CDH &amp; HDH'!$P$11:$X$11,0)))</f>
        <v>76</v>
      </c>
      <c r="H3944" s="1" t="str">
        <f t="shared" si="741"/>
        <v>Cooling</v>
      </c>
      <c r="I3944" s="1">
        <f ca="1">OFFSET(IF($H3944="Cooling",Customer!$C$25,Customer!$C$52),E3944,D3944)</f>
        <v>78</v>
      </c>
      <c r="J3944" s="1">
        <f ca="1">OFFSET(IF($H3944="Cooling",Customer!$L$25,Customer!$L$52),$E3944,$D3944)</f>
        <v>80</v>
      </c>
      <c r="K3944" s="16">
        <f t="shared" ca="1" si="735"/>
        <v>0</v>
      </c>
      <c r="L3944" s="16">
        <f t="shared" ca="1" si="736"/>
        <v>0</v>
      </c>
      <c r="M3944" s="17">
        <f t="shared" si="742"/>
        <v>0</v>
      </c>
      <c r="N3944" s="17">
        <f t="shared" si="743"/>
        <v>0</v>
      </c>
      <c r="O3944" s="4"/>
      <c r="P3944" s="4">
        <v>67</v>
      </c>
      <c r="Q3944" s="4">
        <v>63</v>
      </c>
      <c r="R3944" s="4">
        <v>63</v>
      </c>
      <c r="S3944" s="4">
        <v>55</v>
      </c>
      <c r="T3944" s="4">
        <v>74</v>
      </c>
      <c r="U3944" s="4">
        <v>70</v>
      </c>
      <c r="V3944" s="13">
        <v>76</v>
      </c>
      <c r="W3944" s="4">
        <v>62</v>
      </c>
      <c r="X3944" s="4">
        <v>67</v>
      </c>
      <c r="Y3944">
        <f t="shared" ca="1" si="744"/>
        <v>0</v>
      </c>
      <c r="Z3944">
        <f t="shared" ca="1" si="745"/>
        <v>0</v>
      </c>
    </row>
    <row r="3945" spans="2:26" x14ac:dyDescent="0.25">
      <c r="B3945" s="11">
        <f t="shared" si="746"/>
        <v>44725.874999990461</v>
      </c>
      <c r="C3945" s="1">
        <f t="shared" si="737"/>
        <v>6</v>
      </c>
      <c r="D3945" s="1">
        <f t="shared" si="738"/>
        <v>1</v>
      </c>
      <c r="E3945" s="12">
        <f t="shared" si="739"/>
        <v>22</v>
      </c>
      <c r="F3945" s="124" t="str">
        <f t="shared" si="740"/>
        <v>0</v>
      </c>
      <c r="G3945" s="1">
        <f ca="1">(OFFSET(O3945,0,MATCH(Customer!$J$6,'CDH &amp; HDH'!$P$11:$X$11,0)))</f>
        <v>76</v>
      </c>
      <c r="H3945" s="1" t="str">
        <f t="shared" si="741"/>
        <v>Cooling</v>
      </c>
      <c r="I3945" s="1">
        <f ca="1">OFFSET(IF($H3945="Cooling",Customer!$C$25,Customer!$C$52),E3945,D3945)</f>
        <v>78</v>
      </c>
      <c r="J3945" s="1">
        <f ca="1">OFFSET(IF($H3945="Cooling",Customer!$L$25,Customer!$L$52),$E3945,$D3945)</f>
        <v>80</v>
      </c>
      <c r="K3945" s="16">
        <f t="shared" ca="1" si="735"/>
        <v>0</v>
      </c>
      <c r="L3945" s="16">
        <f t="shared" ca="1" si="736"/>
        <v>0</v>
      </c>
      <c r="M3945" s="17">
        <f t="shared" si="742"/>
        <v>0</v>
      </c>
      <c r="N3945" s="17">
        <f t="shared" si="743"/>
        <v>0</v>
      </c>
      <c r="O3945" s="4"/>
      <c r="P3945" s="4">
        <v>65</v>
      </c>
      <c r="Q3945" s="4">
        <v>62</v>
      </c>
      <c r="R3945" s="4">
        <v>63</v>
      </c>
      <c r="S3945" s="4">
        <v>50</v>
      </c>
      <c r="T3945" s="4">
        <v>71</v>
      </c>
      <c r="U3945" s="4">
        <v>69</v>
      </c>
      <c r="V3945" s="13">
        <v>76</v>
      </c>
      <c r="W3945" s="4">
        <v>61</v>
      </c>
      <c r="X3945" s="4">
        <v>66</v>
      </c>
      <c r="Y3945">
        <f t="shared" ca="1" si="744"/>
        <v>0</v>
      </c>
      <c r="Z3945">
        <f t="shared" ca="1" si="745"/>
        <v>0</v>
      </c>
    </row>
    <row r="3946" spans="2:26" x14ac:dyDescent="0.25">
      <c r="B3946" s="11">
        <f t="shared" si="746"/>
        <v>44725.916666657125</v>
      </c>
      <c r="C3946" s="1">
        <f t="shared" si="737"/>
        <v>6</v>
      </c>
      <c r="D3946" s="1">
        <f t="shared" si="738"/>
        <v>1</v>
      </c>
      <c r="E3946" s="12">
        <f t="shared" si="739"/>
        <v>23</v>
      </c>
      <c r="F3946" s="124" t="str">
        <f t="shared" si="740"/>
        <v>0</v>
      </c>
      <c r="G3946" s="1">
        <f ca="1">(OFFSET(O3946,0,MATCH(Customer!$J$6,'CDH &amp; HDH'!$P$11:$X$11,0)))</f>
        <v>72</v>
      </c>
      <c r="H3946" s="1" t="str">
        <f t="shared" si="741"/>
        <v>Cooling</v>
      </c>
      <c r="I3946" s="1">
        <f ca="1">OFFSET(IF($H3946="Cooling",Customer!$C$25,Customer!$C$52),E3946,D3946)</f>
        <v>78</v>
      </c>
      <c r="J3946" s="1">
        <f ca="1">OFFSET(IF($H3946="Cooling",Customer!$L$25,Customer!$L$52),$E3946,$D3946)</f>
        <v>80</v>
      </c>
      <c r="K3946" s="16">
        <f t="shared" ca="1" si="735"/>
        <v>0</v>
      </c>
      <c r="L3946" s="16">
        <f t="shared" ca="1" si="736"/>
        <v>0</v>
      </c>
      <c r="M3946" s="17">
        <f t="shared" si="742"/>
        <v>0</v>
      </c>
      <c r="N3946" s="17">
        <f t="shared" si="743"/>
        <v>0</v>
      </c>
      <c r="O3946" s="4"/>
      <c r="P3946" s="4">
        <v>63</v>
      </c>
      <c r="Q3946" s="4">
        <v>63</v>
      </c>
      <c r="R3946" s="4">
        <v>64</v>
      </c>
      <c r="S3946" s="4">
        <v>49</v>
      </c>
      <c r="T3946" s="4">
        <v>69</v>
      </c>
      <c r="U3946" s="4">
        <v>69</v>
      </c>
      <c r="V3946" s="13">
        <v>72</v>
      </c>
      <c r="W3946" s="4">
        <v>61</v>
      </c>
      <c r="X3946" s="4">
        <v>67</v>
      </c>
      <c r="Y3946">
        <f t="shared" ca="1" si="744"/>
        <v>0</v>
      </c>
      <c r="Z3946">
        <f t="shared" ca="1" si="745"/>
        <v>0</v>
      </c>
    </row>
    <row r="3947" spans="2:26" x14ac:dyDescent="0.25">
      <c r="B3947" s="11">
        <f t="shared" si="746"/>
        <v>44725.95833332379</v>
      </c>
      <c r="C3947" s="1">
        <f t="shared" si="737"/>
        <v>6</v>
      </c>
      <c r="D3947" s="1">
        <f t="shared" si="738"/>
        <v>1</v>
      </c>
      <c r="E3947" s="12">
        <f t="shared" si="739"/>
        <v>24</v>
      </c>
      <c r="F3947" s="124" t="str">
        <f t="shared" si="740"/>
        <v>0</v>
      </c>
      <c r="G3947" s="1">
        <f ca="1">(OFFSET(O3947,0,MATCH(Customer!$J$6,'CDH &amp; HDH'!$P$11:$X$11,0)))</f>
        <v>71</v>
      </c>
      <c r="H3947" s="1" t="str">
        <f t="shared" si="741"/>
        <v>Cooling</v>
      </c>
      <c r="I3947" s="1">
        <f ca="1">OFFSET(IF($H3947="Cooling",Customer!$C$25,Customer!$C$52),E3947,D3947)</f>
        <v>78</v>
      </c>
      <c r="J3947" s="1">
        <f ca="1">OFFSET(IF($H3947="Cooling",Customer!$L$25,Customer!$L$52),$E3947,$D3947)</f>
        <v>80</v>
      </c>
      <c r="K3947" s="16">
        <f t="shared" ca="1" si="735"/>
        <v>0</v>
      </c>
      <c r="L3947" s="16">
        <f t="shared" ca="1" si="736"/>
        <v>0</v>
      </c>
      <c r="M3947" s="17">
        <f t="shared" si="742"/>
        <v>0</v>
      </c>
      <c r="N3947" s="17">
        <f t="shared" si="743"/>
        <v>0</v>
      </c>
      <c r="O3947" s="4"/>
      <c r="P3947" s="4">
        <v>61</v>
      </c>
      <c r="Q3947" s="4">
        <v>62</v>
      </c>
      <c r="R3947" s="4">
        <v>65</v>
      </c>
      <c r="S3947" s="4">
        <v>47</v>
      </c>
      <c r="T3947" s="4">
        <v>67</v>
      </c>
      <c r="U3947" s="4">
        <v>67</v>
      </c>
      <c r="V3947" s="13">
        <v>71</v>
      </c>
      <c r="W3947" s="4">
        <v>58</v>
      </c>
      <c r="X3947" s="4">
        <v>67</v>
      </c>
      <c r="Y3947">
        <f t="shared" ca="1" si="744"/>
        <v>0</v>
      </c>
      <c r="Z3947">
        <f t="shared" ca="1" si="745"/>
        <v>0</v>
      </c>
    </row>
    <row r="3948" spans="2:26" x14ac:dyDescent="0.25">
      <c r="B3948" s="11">
        <f t="shared" si="746"/>
        <v>44725.999999990454</v>
      </c>
      <c r="C3948" s="1">
        <f t="shared" si="737"/>
        <v>6</v>
      </c>
      <c r="D3948" s="1">
        <f t="shared" si="738"/>
        <v>2</v>
      </c>
      <c r="E3948" s="12">
        <f t="shared" si="739"/>
        <v>1</v>
      </c>
      <c r="F3948" s="124" t="str">
        <f t="shared" si="740"/>
        <v>0</v>
      </c>
      <c r="G3948" s="1">
        <f ca="1">(OFFSET(O3948,0,MATCH(Customer!$J$6,'CDH &amp; HDH'!$P$11:$X$11,0)))</f>
        <v>72</v>
      </c>
      <c r="H3948" s="1" t="str">
        <f t="shared" si="741"/>
        <v>Cooling</v>
      </c>
      <c r="I3948" s="1">
        <f ca="1">OFFSET(IF($H3948="Cooling",Customer!$C$25,Customer!$C$52),E3948,D3948)</f>
        <v>78</v>
      </c>
      <c r="J3948" s="1">
        <f ca="1">OFFSET(IF($H3948="Cooling",Customer!$L$25,Customer!$L$52),$E3948,$D3948)</f>
        <v>80</v>
      </c>
      <c r="K3948" s="16">
        <f t="shared" ca="1" si="735"/>
        <v>0</v>
      </c>
      <c r="L3948" s="16">
        <f t="shared" ca="1" si="736"/>
        <v>0</v>
      </c>
      <c r="M3948" s="17">
        <f t="shared" si="742"/>
        <v>0</v>
      </c>
      <c r="N3948" s="17">
        <f t="shared" si="743"/>
        <v>0</v>
      </c>
      <c r="O3948" s="4"/>
      <c r="P3948" s="4">
        <v>58</v>
      </c>
      <c r="Q3948" s="4">
        <v>62</v>
      </c>
      <c r="R3948" s="4">
        <v>66</v>
      </c>
      <c r="S3948" s="4">
        <v>46</v>
      </c>
      <c r="T3948" s="4">
        <v>68</v>
      </c>
      <c r="U3948" s="4">
        <v>66</v>
      </c>
      <c r="V3948" s="13">
        <v>72</v>
      </c>
      <c r="W3948" s="4">
        <v>58</v>
      </c>
      <c r="X3948" s="4">
        <v>66</v>
      </c>
      <c r="Y3948">
        <f t="shared" ca="1" si="744"/>
        <v>0</v>
      </c>
      <c r="Z3948">
        <f t="shared" ca="1" si="745"/>
        <v>0</v>
      </c>
    </row>
    <row r="3949" spans="2:26" x14ac:dyDescent="0.25">
      <c r="B3949" s="11">
        <f t="shared" si="746"/>
        <v>44726.041666657118</v>
      </c>
      <c r="C3949" s="1">
        <f t="shared" si="737"/>
        <v>6</v>
      </c>
      <c r="D3949" s="1">
        <f t="shared" si="738"/>
        <v>2</v>
      </c>
      <c r="E3949" s="12">
        <f t="shared" si="739"/>
        <v>2</v>
      </c>
      <c r="F3949" s="124" t="str">
        <f t="shared" si="740"/>
        <v>0</v>
      </c>
      <c r="G3949" s="1">
        <f ca="1">(OFFSET(O3949,0,MATCH(Customer!$J$6,'CDH &amp; HDH'!$P$11:$X$11,0)))</f>
        <v>69</v>
      </c>
      <c r="H3949" s="1" t="str">
        <f t="shared" si="741"/>
        <v>Cooling</v>
      </c>
      <c r="I3949" s="1">
        <f ca="1">OFFSET(IF($H3949="Cooling",Customer!$C$25,Customer!$C$52),E3949,D3949)</f>
        <v>78</v>
      </c>
      <c r="J3949" s="1">
        <f ca="1">OFFSET(IF($H3949="Cooling",Customer!$L$25,Customer!$L$52),$E3949,$D3949)</f>
        <v>80</v>
      </c>
      <c r="K3949" s="16">
        <f t="shared" ca="1" si="735"/>
        <v>0</v>
      </c>
      <c r="L3949" s="16">
        <f t="shared" ca="1" si="736"/>
        <v>0</v>
      </c>
      <c r="M3949" s="17">
        <f t="shared" si="742"/>
        <v>0</v>
      </c>
      <c r="N3949" s="17">
        <f t="shared" si="743"/>
        <v>0</v>
      </c>
      <c r="O3949" s="4"/>
      <c r="P3949" s="4">
        <v>56</v>
      </c>
      <c r="Q3949" s="4">
        <v>61</v>
      </c>
      <c r="R3949" s="4">
        <v>65</v>
      </c>
      <c r="S3949" s="4">
        <v>47</v>
      </c>
      <c r="T3949" s="4">
        <v>67</v>
      </c>
      <c r="U3949" s="4">
        <v>64</v>
      </c>
      <c r="V3949" s="13">
        <v>69</v>
      </c>
      <c r="W3949" s="4">
        <v>56</v>
      </c>
      <c r="X3949" s="4">
        <v>66</v>
      </c>
      <c r="Y3949">
        <f t="shared" ca="1" si="744"/>
        <v>0</v>
      </c>
      <c r="Z3949">
        <f t="shared" ca="1" si="745"/>
        <v>0</v>
      </c>
    </row>
    <row r="3950" spans="2:26" x14ac:dyDescent="0.25">
      <c r="B3950" s="11">
        <f t="shared" si="746"/>
        <v>44726.083333323782</v>
      </c>
      <c r="C3950" s="1">
        <f t="shared" si="737"/>
        <v>6</v>
      </c>
      <c r="D3950" s="1">
        <f t="shared" si="738"/>
        <v>2</v>
      </c>
      <c r="E3950" s="12">
        <f t="shared" si="739"/>
        <v>3</v>
      </c>
      <c r="F3950" s="124" t="str">
        <f t="shared" si="740"/>
        <v>0</v>
      </c>
      <c r="G3950" s="1">
        <f ca="1">(OFFSET(O3950,0,MATCH(Customer!$J$6,'CDH &amp; HDH'!$P$11:$X$11,0)))</f>
        <v>67</v>
      </c>
      <c r="H3950" s="1" t="str">
        <f t="shared" si="741"/>
        <v>Cooling</v>
      </c>
      <c r="I3950" s="1">
        <f ca="1">OFFSET(IF($H3950="Cooling",Customer!$C$25,Customer!$C$52),E3950,D3950)</f>
        <v>78</v>
      </c>
      <c r="J3950" s="1">
        <f ca="1">OFFSET(IF($H3950="Cooling",Customer!$L$25,Customer!$L$52),$E3950,$D3950)</f>
        <v>80</v>
      </c>
      <c r="K3950" s="16">
        <f t="shared" ca="1" si="735"/>
        <v>0</v>
      </c>
      <c r="L3950" s="16">
        <f t="shared" ca="1" si="736"/>
        <v>0</v>
      </c>
      <c r="M3950" s="17">
        <f t="shared" si="742"/>
        <v>0</v>
      </c>
      <c r="N3950" s="17">
        <f t="shared" si="743"/>
        <v>0</v>
      </c>
      <c r="O3950" s="4"/>
      <c r="P3950" s="4">
        <v>54</v>
      </c>
      <c r="Q3950" s="4">
        <v>62</v>
      </c>
      <c r="R3950" s="4">
        <v>65</v>
      </c>
      <c r="S3950" s="4">
        <v>48</v>
      </c>
      <c r="T3950" s="4">
        <v>67</v>
      </c>
      <c r="U3950" s="4">
        <v>63</v>
      </c>
      <c r="V3950" s="13">
        <v>67</v>
      </c>
      <c r="W3950" s="4">
        <v>56</v>
      </c>
      <c r="X3950" s="4">
        <v>65</v>
      </c>
      <c r="Y3950">
        <f t="shared" ca="1" si="744"/>
        <v>0</v>
      </c>
      <c r="Z3950">
        <f t="shared" ca="1" si="745"/>
        <v>0</v>
      </c>
    </row>
    <row r="3951" spans="2:26" x14ac:dyDescent="0.25">
      <c r="B3951" s="11">
        <f t="shared" si="746"/>
        <v>44726.124999990447</v>
      </c>
      <c r="C3951" s="1">
        <f t="shared" si="737"/>
        <v>6</v>
      </c>
      <c r="D3951" s="1">
        <f t="shared" si="738"/>
        <v>2</v>
      </c>
      <c r="E3951" s="12">
        <f t="shared" si="739"/>
        <v>4</v>
      </c>
      <c r="F3951" s="124" t="str">
        <f t="shared" si="740"/>
        <v>0</v>
      </c>
      <c r="G3951" s="1">
        <f ca="1">(OFFSET(O3951,0,MATCH(Customer!$J$6,'CDH &amp; HDH'!$P$11:$X$11,0)))</f>
        <v>67</v>
      </c>
      <c r="H3951" s="1" t="str">
        <f t="shared" si="741"/>
        <v>Cooling</v>
      </c>
      <c r="I3951" s="1">
        <f ca="1">OFFSET(IF($H3951="Cooling",Customer!$C$25,Customer!$C$52),E3951,D3951)</f>
        <v>78</v>
      </c>
      <c r="J3951" s="1">
        <f ca="1">OFFSET(IF($H3951="Cooling",Customer!$L$25,Customer!$L$52),$E3951,$D3951)</f>
        <v>80</v>
      </c>
      <c r="K3951" s="16">
        <f t="shared" ca="1" si="735"/>
        <v>0</v>
      </c>
      <c r="L3951" s="16">
        <f t="shared" ca="1" si="736"/>
        <v>0</v>
      </c>
      <c r="M3951" s="17">
        <f t="shared" si="742"/>
        <v>0</v>
      </c>
      <c r="N3951" s="17">
        <f t="shared" si="743"/>
        <v>0</v>
      </c>
      <c r="O3951" s="4"/>
      <c r="P3951" s="4">
        <v>51</v>
      </c>
      <c r="Q3951" s="4">
        <v>62</v>
      </c>
      <c r="R3951" s="4">
        <v>64</v>
      </c>
      <c r="S3951" s="4">
        <v>49</v>
      </c>
      <c r="T3951" s="4">
        <v>67</v>
      </c>
      <c r="U3951" s="4">
        <v>62</v>
      </c>
      <c r="V3951" s="13">
        <v>67</v>
      </c>
      <c r="W3951" s="4">
        <v>56</v>
      </c>
      <c r="X3951" s="4">
        <v>66</v>
      </c>
      <c r="Y3951">
        <f t="shared" ca="1" si="744"/>
        <v>0</v>
      </c>
      <c r="Z3951">
        <f t="shared" ca="1" si="745"/>
        <v>0</v>
      </c>
    </row>
    <row r="3952" spans="2:26" x14ac:dyDescent="0.25">
      <c r="B3952" s="11">
        <f t="shared" si="746"/>
        <v>44726.166666657111</v>
      </c>
      <c r="C3952" s="1">
        <f t="shared" si="737"/>
        <v>6</v>
      </c>
      <c r="D3952" s="1">
        <f t="shared" si="738"/>
        <v>2</v>
      </c>
      <c r="E3952" s="12">
        <f t="shared" si="739"/>
        <v>5</v>
      </c>
      <c r="F3952" s="124" t="str">
        <f t="shared" si="740"/>
        <v>0</v>
      </c>
      <c r="G3952" s="1">
        <f ca="1">(OFFSET(O3952,0,MATCH(Customer!$J$6,'CDH &amp; HDH'!$P$11:$X$11,0)))</f>
        <v>67</v>
      </c>
      <c r="H3952" s="1" t="str">
        <f t="shared" si="741"/>
        <v>Cooling</v>
      </c>
      <c r="I3952" s="1">
        <f ca="1">OFFSET(IF($H3952="Cooling",Customer!$C$25,Customer!$C$52),E3952,D3952)</f>
        <v>78</v>
      </c>
      <c r="J3952" s="1">
        <f ca="1">OFFSET(IF($H3952="Cooling",Customer!$L$25,Customer!$L$52),$E3952,$D3952)</f>
        <v>80</v>
      </c>
      <c r="K3952" s="16">
        <f t="shared" ca="1" si="735"/>
        <v>0</v>
      </c>
      <c r="L3952" s="16">
        <f t="shared" ca="1" si="736"/>
        <v>0</v>
      </c>
      <c r="M3952" s="17">
        <f t="shared" si="742"/>
        <v>0</v>
      </c>
      <c r="N3952" s="17">
        <f t="shared" si="743"/>
        <v>0</v>
      </c>
      <c r="O3952" s="4"/>
      <c r="P3952" s="4">
        <v>52</v>
      </c>
      <c r="Q3952" s="4">
        <v>62</v>
      </c>
      <c r="R3952" s="4">
        <v>64</v>
      </c>
      <c r="S3952" s="4">
        <v>51</v>
      </c>
      <c r="T3952" s="4">
        <v>66</v>
      </c>
      <c r="U3952" s="4">
        <v>62</v>
      </c>
      <c r="V3952" s="13">
        <v>67</v>
      </c>
      <c r="W3952" s="4">
        <v>55</v>
      </c>
      <c r="X3952" s="4">
        <v>66</v>
      </c>
      <c r="Y3952">
        <f t="shared" ca="1" si="744"/>
        <v>0</v>
      </c>
      <c r="Z3952">
        <f t="shared" ca="1" si="745"/>
        <v>0</v>
      </c>
    </row>
    <row r="3953" spans="2:26" x14ac:dyDescent="0.25">
      <c r="B3953" s="11">
        <f t="shared" si="746"/>
        <v>44726.208333323775</v>
      </c>
      <c r="C3953" s="1">
        <f t="shared" si="737"/>
        <v>6</v>
      </c>
      <c r="D3953" s="1">
        <f t="shared" si="738"/>
        <v>2</v>
      </c>
      <c r="E3953" s="12">
        <f t="shared" si="739"/>
        <v>6</v>
      </c>
      <c r="F3953" s="124" t="str">
        <f t="shared" si="740"/>
        <v>0</v>
      </c>
      <c r="G3953" s="1">
        <f ca="1">(OFFSET(O3953,0,MATCH(Customer!$J$6,'CDH &amp; HDH'!$P$11:$X$11,0)))</f>
        <v>68</v>
      </c>
      <c r="H3953" s="1" t="str">
        <f t="shared" si="741"/>
        <v>Cooling</v>
      </c>
      <c r="I3953" s="1">
        <f ca="1">OFFSET(IF($H3953="Cooling",Customer!$C$25,Customer!$C$52),E3953,D3953)</f>
        <v>78</v>
      </c>
      <c r="J3953" s="1">
        <f ca="1">OFFSET(IF($H3953="Cooling",Customer!$L$25,Customer!$L$52),$E3953,$D3953)</f>
        <v>80</v>
      </c>
      <c r="K3953" s="16">
        <f t="shared" ca="1" si="735"/>
        <v>0</v>
      </c>
      <c r="L3953" s="16">
        <f t="shared" ca="1" si="736"/>
        <v>0</v>
      </c>
      <c r="M3953" s="17">
        <f t="shared" si="742"/>
        <v>0</v>
      </c>
      <c r="N3953" s="17">
        <f t="shared" si="743"/>
        <v>0</v>
      </c>
      <c r="O3953" s="4"/>
      <c r="P3953" s="4">
        <v>53</v>
      </c>
      <c r="Q3953" s="4">
        <v>61</v>
      </c>
      <c r="R3953" s="4">
        <v>65</v>
      </c>
      <c r="S3953" s="4">
        <v>53</v>
      </c>
      <c r="T3953" s="4">
        <v>67</v>
      </c>
      <c r="U3953" s="4">
        <v>62</v>
      </c>
      <c r="V3953" s="13">
        <v>68</v>
      </c>
      <c r="W3953" s="4">
        <v>56</v>
      </c>
      <c r="X3953" s="4">
        <v>66</v>
      </c>
      <c r="Y3953">
        <f t="shared" ca="1" si="744"/>
        <v>0</v>
      </c>
      <c r="Z3953">
        <f t="shared" ca="1" si="745"/>
        <v>0</v>
      </c>
    </row>
    <row r="3954" spans="2:26" x14ac:dyDescent="0.25">
      <c r="B3954" s="11">
        <f t="shared" si="746"/>
        <v>44726.249999990439</v>
      </c>
      <c r="C3954" s="1">
        <f t="shared" si="737"/>
        <v>6</v>
      </c>
      <c r="D3954" s="1">
        <f t="shared" si="738"/>
        <v>2</v>
      </c>
      <c r="E3954" s="12">
        <f t="shared" si="739"/>
        <v>7</v>
      </c>
      <c r="F3954" s="124" t="str">
        <f t="shared" si="740"/>
        <v>0</v>
      </c>
      <c r="G3954" s="1">
        <f ca="1">(OFFSET(O3954,0,MATCH(Customer!$J$6,'CDH &amp; HDH'!$P$11:$X$11,0)))</f>
        <v>71</v>
      </c>
      <c r="H3954" s="1" t="str">
        <f t="shared" si="741"/>
        <v>Cooling</v>
      </c>
      <c r="I3954" s="1">
        <f ca="1">OFFSET(IF($H3954="Cooling",Customer!$C$25,Customer!$C$52),E3954,D3954)</f>
        <v>78</v>
      </c>
      <c r="J3954" s="1">
        <f ca="1">OFFSET(IF($H3954="Cooling",Customer!$L$25,Customer!$L$52),$E3954,$D3954)</f>
        <v>80</v>
      </c>
      <c r="K3954" s="16">
        <f t="shared" ca="1" si="735"/>
        <v>0</v>
      </c>
      <c r="L3954" s="16">
        <f t="shared" ca="1" si="736"/>
        <v>0</v>
      </c>
      <c r="M3954" s="17">
        <f t="shared" si="742"/>
        <v>0</v>
      </c>
      <c r="N3954" s="17">
        <f t="shared" si="743"/>
        <v>0</v>
      </c>
      <c r="O3954" s="4"/>
      <c r="P3954" s="4">
        <v>56</v>
      </c>
      <c r="Q3954" s="4">
        <v>63</v>
      </c>
      <c r="R3954" s="4">
        <v>65</v>
      </c>
      <c r="S3954" s="4">
        <v>55</v>
      </c>
      <c r="T3954" s="4">
        <v>65</v>
      </c>
      <c r="U3954" s="4">
        <v>62</v>
      </c>
      <c r="V3954" s="13">
        <v>71</v>
      </c>
      <c r="W3954" s="4">
        <v>59</v>
      </c>
      <c r="X3954" s="4">
        <v>68</v>
      </c>
      <c r="Y3954">
        <f t="shared" ca="1" si="744"/>
        <v>0</v>
      </c>
      <c r="Z3954">
        <f t="shared" ca="1" si="745"/>
        <v>0</v>
      </c>
    </row>
    <row r="3955" spans="2:26" x14ac:dyDescent="0.25">
      <c r="B3955" s="11">
        <f t="shared" si="746"/>
        <v>44726.291666657104</v>
      </c>
      <c r="C3955" s="1">
        <f t="shared" si="737"/>
        <v>6</v>
      </c>
      <c r="D3955" s="1">
        <f t="shared" si="738"/>
        <v>2</v>
      </c>
      <c r="E3955" s="12">
        <f t="shared" si="739"/>
        <v>8</v>
      </c>
      <c r="F3955" s="124" t="str">
        <f t="shared" si="740"/>
        <v>0</v>
      </c>
      <c r="G3955" s="1">
        <f ca="1">(OFFSET(O3955,0,MATCH(Customer!$J$6,'CDH &amp; HDH'!$P$11:$X$11,0)))</f>
        <v>74</v>
      </c>
      <c r="H3955" s="1" t="str">
        <f t="shared" si="741"/>
        <v>Cooling</v>
      </c>
      <c r="I3955" s="1">
        <f ca="1">OFFSET(IF($H3955="Cooling",Customer!$C$25,Customer!$C$52),E3955,D3955)</f>
        <v>72</v>
      </c>
      <c r="J3955" s="1">
        <f ca="1">OFFSET(IF($H3955="Cooling",Customer!$L$25,Customer!$L$52),$E3955,$D3955)</f>
        <v>77</v>
      </c>
      <c r="K3955" s="16">
        <f t="shared" ca="1" si="735"/>
        <v>2</v>
      </c>
      <c r="L3955" s="16">
        <f t="shared" ca="1" si="736"/>
        <v>0</v>
      </c>
      <c r="M3955" s="17">
        <f t="shared" si="742"/>
        <v>0</v>
      </c>
      <c r="N3955" s="17">
        <f t="shared" si="743"/>
        <v>0</v>
      </c>
      <c r="O3955" s="4"/>
      <c r="P3955" s="4">
        <v>62</v>
      </c>
      <c r="Q3955" s="4">
        <v>66</v>
      </c>
      <c r="R3955" s="4">
        <v>65</v>
      </c>
      <c r="S3955" s="4">
        <v>60</v>
      </c>
      <c r="T3955" s="4">
        <v>66</v>
      </c>
      <c r="U3955" s="4">
        <v>63</v>
      </c>
      <c r="V3955" s="13">
        <v>74</v>
      </c>
      <c r="W3955" s="4">
        <v>62</v>
      </c>
      <c r="X3955" s="4">
        <v>70</v>
      </c>
      <c r="Y3955">
        <f t="shared" ca="1" si="744"/>
        <v>864</v>
      </c>
      <c r="Z3955">
        <f t="shared" ca="1" si="745"/>
        <v>0</v>
      </c>
    </row>
    <row r="3956" spans="2:26" x14ac:dyDescent="0.25">
      <c r="B3956" s="11">
        <f t="shared" si="746"/>
        <v>44726.333333323768</v>
      </c>
      <c r="C3956" s="1">
        <f t="shared" si="737"/>
        <v>6</v>
      </c>
      <c r="D3956" s="1">
        <f t="shared" si="738"/>
        <v>2</v>
      </c>
      <c r="E3956" s="12">
        <f t="shared" si="739"/>
        <v>9</v>
      </c>
      <c r="F3956" s="124" t="str">
        <f t="shared" si="740"/>
        <v>0</v>
      </c>
      <c r="G3956" s="1">
        <f ca="1">(OFFSET(O3956,0,MATCH(Customer!$J$6,'CDH &amp; HDH'!$P$11:$X$11,0)))</f>
        <v>78</v>
      </c>
      <c r="H3956" s="1" t="str">
        <f t="shared" si="741"/>
        <v>Cooling</v>
      </c>
      <c r="I3956" s="1">
        <f ca="1">OFFSET(IF($H3956="Cooling",Customer!$C$25,Customer!$C$52),E3956,D3956)</f>
        <v>72</v>
      </c>
      <c r="J3956" s="1">
        <f ca="1">OFFSET(IF($H3956="Cooling",Customer!$L$25,Customer!$L$52),$E3956,$D3956)</f>
        <v>77</v>
      </c>
      <c r="K3956" s="16">
        <f t="shared" ca="1" si="735"/>
        <v>6</v>
      </c>
      <c r="L3956" s="16">
        <f t="shared" ca="1" si="736"/>
        <v>1</v>
      </c>
      <c r="M3956" s="17">
        <f t="shared" si="742"/>
        <v>0</v>
      </c>
      <c r="N3956" s="17">
        <f t="shared" si="743"/>
        <v>0</v>
      </c>
      <c r="O3956" s="4"/>
      <c r="P3956" s="4">
        <v>67</v>
      </c>
      <c r="Q3956" s="4">
        <v>70</v>
      </c>
      <c r="R3956" s="4">
        <v>66</v>
      </c>
      <c r="S3956" s="4">
        <v>64</v>
      </c>
      <c r="T3956" s="4">
        <v>67</v>
      </c>
      <c r="U3956" s="4">
        <v>64</v>
      </c>
      <c r="V3956" s="13">
        <v>78</v>
      </c>
      <c r="W3956" s="4">
        <v>67</v>
      </c>
      <c r="X3956" s="4">
        <v>73</v>
      </c>
      <c r="Y3956">
        <f t="shared" ca="1" si="744"/>
        <v>2592</v>
      </c>
      <c r="Z3956">
        <f t="shared" ca="1" si="745"/>
        <v>432</v>
      </c>
    </row>
    <row r="3957" spans="2:26" x14ac:dyDescent="0.25">
      <c r="B3957" s="11">
        <f t="shared" si="746"/>
        <v>44726.374999990432</v>
      </c>
      <c r="C3957" s="1">
        <f t="shared" si="737"/>
        <v>6</v>
      </c>
      <c r="D3957" s="1">
        <f t="shared" si="738"/>
        <v>2</v>
      </c>
      <c r="E3957" s="12">
        <f t="shared" si="739"/>
        <v>10</v>
      </c>
      <c r="F3957" s="124" t="str">
        <f t="shared" si="740"/>
        <v>0</v>
      </c>
      <c r="G3957" s="1">
        <f ca="1">(OFFSET(O3957,0,MATCH(Customer!$J$6,'CDH &amp; HDH'!$P$11:$X$11,0)))</f>
        <v>81</v>
      </c>
      <c r="H3957" s="1" t="str">
        <f t="shared" si="741"/>
        <v>Cooling</v>
      </c>
      <c r="I3957" s="1">
        <f ca="1">OFFSET(IF($H3957="Cooling",Customer!$C$25,Customer!$C$52),E3957,D3957)</f>
        <v>72</v>
      </c>
      <c r="J3957" s="1">
        <f ca="1">OFFSET(IF($H3957="Cooling",Customer!$L$25,Customer!$L$52),$E3957,$D3957)</f>
        <v>77</v>
      </c>
      <c r="K3957" s="16">
        <f t="shared" ca="1" si="735"/>
        <v>9</v>
      </c>
      <c r="L3957" s="16">
        <f t="shared" ca="1" si="736"/>
        <v>4</v>
      </c>
      <c r="M3957" s="17">
        <f t="shared" si="742"/>
        <v>0</v>
      </c>
      <c r="N3957" s="17">
        <f t="shared" si="743"/>
        <v>0</v>
      </c>
      <c r="O3957" s="4"/>
      <c r="P3957" s="4">
        <v>72</v>
      </c>
      <c r="Q3957" s="4">
        <v>74</v>
      </c>
      <c r="R3957" s="4">
        <v>66</v>
      </c>
      <c r="S3957" s="4">
        <v>69</v>
      </c>
      <c r="T3957" s="4">
        <v>68</v>
      </c>
      <c r="U3957" s="4">
        <v>65</v>
      </c>
      <c r="V3957" s="13">
        <v>81</v>
      </c>
      <c r="W3957" s="4">
        <v>68</v>
      </c>
      <c r="X3957" s="4">
        <v>73</v>
      </c>
      <c r="Y3957">
        <f t="shared" ca="1" si="744"/>
        <v>3888</v>
      </c>
      <c r="Z3957">
        <f t="shared" ca="1" si="745"/>
        <v>1728</v>
      </c>
    </row>
    <row r="3958" spans="2:26" x14ac:dyDescent="0.25">
      <c r="B3958" s="11">
        <f t="shared" si="746"/>
        <v>44726.416666657096</v>
      </c>
      <c r="C3958" s="1">
        <f t="shared" si="737"/>
        <v>6</v>
      </c>
      <c r="D3958" s="1">
        <f t="shared" si="738"/>
        <v>2</v>
      </c>
      <c r="E3958" s="12">
        <f t="shared" si="739"/>
        <v>11</v>
      </c>
      <c r="F3958" s="124" t="str">
        <f t="shared" si="740"/>
        <v>0</v>
      </c>
      <c r="G3958" s="1">
        <f ca="1">(OFFSET(O3958,0,MATCH(Customer!$J$6,'CDH &amp; HDH'!$P$11:$X$11,0)))</f>
        <v>83</v>
      </c>
      <c r="H3958" s="1" t="str">
        <f t="shared" si="741"/>
        <v>Cooling</v>
      </c>
      <c r="I3958" s="1">
        <f ca="1">OFFSET(IF($H3958="Cooling",Customer!$C$25,Customer!$C$52),E3958,D3958)</f>
        <v>72</v>
      </c>
      <c r="J3958" s="1">
        <f ca="1">OFFSET(IF($H3958="Cooling",Customer!$L$25,Customer!$L$52),$E3958,$D3958)</f>
        <v>77</v>
      </c>
      <c r="K3958" s="16">
        <f t="shared" ca="1" si="735"/>
        <v>11</v>
      </c>
      <c r="L3958" s="16">
        <f t="shared" ca="1" si="736"/>
        <v>6</v>
      </c>
      <c r="M3958" s="17">
        <f t="shared" si="742"/>
        <v>0</v>
      </c>
      <c r="N3958" s="17">
        <f t="shared" si="743"/>
        <v>0</v>
      </c>
      <c r="O3958" s="4"/>
      <c r="P3958" s="4">
        <v>75</v>
      </c>
      <c r="Q3958" s="4">
        <v>77</v>
      </c>
      <c r="R3958" s="4">
        <v>68</v>
      </c>
      <c r="S3958" s="4">
        <v>71</v>
      </c>
      <c r="T3958" s="4">
        <v>68</v>
      </c>
      <c r="U3958" s="4">
        <v>65</v>
      </c>
      <c r="V3958" s="13">
        <v>83</v>
      </c>
      <c r="W3958" s="4">
        <v>74</v>
      </c>
      <c r="X3958" s="4">
        <v>75</v>
      </c>
      <c r="Y3958">
        <f t="shared" ca="1" si="744"/>
        <v>4752</v>
      </c>
      <c r="Z3958">
        <f t="shared" ca="1" si="745"/>
        <v>2592</v>
      </c>
    </row>
    <row r="3959" spans="2:26" x14ac:dyDescent="0.25">
      <c r="B3959" s="11">
        <f t="shared" si="746"/>
        <v>44726.458333323761</v>
      </c>
      <c r="C3959" s="1">
        <f t="shared" si="737"/>
        <v>6</v>
      </c>
      <c r="D3959" s="1">
        <f t="shared" si="738"/>
        <v>2</v>
      </c>
      <c r="E3959" s="12">
        <f t="shared" si="739"/>
        <v>12</v>
      </c>
      <c r="F3959" s="124" t="str">
        <f t="shared" si="740"/>
        <v>0</v>
      </c>
      <c r="G3959" s="1">
        <f ca="1">(OFFSET(O3959,0,MATCH(Customer!$J$6,'CDH &amp; HDH'!$P$11:$X$11,0)))</f>
        <v>85</v>
      </c>
      <c r="H3959" s="1" t="str">
        <f t="shared" si="741"/>
        <v>Cooling</v>
      </c>
      <c r="I3959" s="1">
        <f ca="1">OFFSET(IF($H3959="Cooling",Customer!$C$25,Customer!$C$52),E3959,D3959)</f>
        <v>72</v>
      </c>
      <c r="J3959" s="1">
        <f ca="1">OFFSET(IF($H3959="Cooling",Customer!$L$25,Customer!$L$52),$E3959,$D3959)</f>
        <v>77</v>
      </c>
      <c r="K3959" s="16">
        <f t="shared" ca="1" si="735"/>
        <v>13</v>
      </c>
      <c r="L3959" s="16">
        <f t="shared" ca="1" si="736"/>
        <v>8</v>
      </c>
      <c r="M3959" s="17">
        <f t="shared" si="742"/>
        <v>0</v>
      </c>
      <c r="N3959" s="17">
        <f t="shared" si="743"/>
        <v>0</v>
      </c>
      <c r="O3959" s="4"/>
      <c r="P3959" s="4">
        <v>78</v>
      </c>
      <c r="Q3959" s="4">
        <v>80</v>
      </c>
      <c r="R3959" s="4">
        <v>70</v>
      </c>
      <c r="S3959" s="4">
        <v>74</v>
      </c>
      <c r="T3959" s="4">
        <v>69</v>
      </c>
      <c r="U3959" s="4">
        <v>66</v>
      </c>
      <c r="V3959" s="13">
        <v>85</v>
      </c>
      <c r="W3959" s="4">
        <v>78</v>
      </c>
      <c r="X3959" s="4">
        <v>76</v>
      </c>
      <c r="Y3959">
        <f t="shared" ca="1" si="744"/>
        <v>5616</v>
      </c>
      <c r="Z3959">
        <f t="shared" ca="1" si="745"/>
        <v>3456</v>
      </c>
    </row>
    <row r="3960" spans="2:26" x14ac:dyDescent="0.25">
      <c r="B3960" s="11">
        <f t="shared" si="746"/>
        <v>44726.499999990425</v>
      </c>
      <c r="C3960" s="1">
        <f t="shared" si="737"/>
        <v>6</v>
      </c>
      <c r="D3960" s="1">
        <f t="shared" si="738"/>
        <v>2</v>
      </c>
      <c r="E3960" s="12">
        <f t="shared" si="739"/>
        <v>13</v>
      </c>
      <c r="F3960" s="124" t="str">
        <f t="shared" si="740"/>
        <v>0</v>
      </c>
      <c r="G3960" s="1">
        <f ca="1">(OFFSET(O3960,0,MATCH(Customer!$J$6,'CDH &amp; HDH'!$P$11:$X$11,0)))</f>
        <v>86</v>
      </c>
      <c r="H3960" s="1" t="str">
        <f t="shared" si="741"/>
        <v>Cooling</v>
      </c>
      <c r="I3960" s="1">
        <f ca="1">OFFSET(IF($H3960="Cooling",Customer!$C$25,Customer!$C$52),E3960,D3960)</f>
        <v>72</v>
      </c>
      <c r="J3960" s="1">
        <f ca="1">OFFSET(IF($H3960="Cooling",Customer!$L$25,Customer!$L$52),$E3960,$D3960)</f>
        <v>77</v>
      </c>
      <c r="K3960" s="16">
        <f t="shared" ca="1" si="735"/>
        <v>14</v>
      </c>
      <c r="L3960" s="16">
        <f t="shared" ca="1" si="736"/>
        <v>9</v>
      </c>
      <c r="M3960" s="17">
        <f t="shared" si="742"/>
        <v>0</v>
      </c>
      <c r="N3960" s="17">
        <f t="shared" si="743"/>
        <v>0</v>
      </c>
      <c r="O3960" s="4"/>
      <c r="P3960" s="4">
        <v>80</v>
      </c>
      <c r="Q3960" s="4">
        <v>82</v>
      </c>
      <c r="R3960" s="4">
        <v>72</v>
      </c>
      <c r="S3960" s="4">
        <v>76</v>
      </c>
      <c r="T3960" s="4">
        <v>71</v>
      </c>
      <c r="U3960" s="4">
        <v>67</v>
      </c>
      <c r="V3960" s="13">
        <v>86</v>
      </c>
      <c r="W3960" s="4">
        <v>81</v>
      </c>
      <c r="X3960" s="4">
        <v>77</v>
      </c>
      <c r="Y3960">
        <f t="shared" ca="1" si="744"/>
        <v>6048</v>
      </c>
      <c r="Z3960">
        <f t="shared" ca="1" si="745"/>
        <v>3888</v>
      </c>
    </row>
    <row r="3961" spans="2:26" x14ac:dyDescent="0.25">
      <c r="B3961" s="11">
        <f t="shared" si="746"/>
        <v>44726.541666657089</v>
      </c>
      <c r="C3961" s="1">
        <f t="shared" si="737"/>
        <v>6</v>
      </c>
      <c r="D3961" s="1">
        <f t="shared" si="738"/>
        <v>2</v>
      </c>
      <c r="E3961" s="12">
        <f t="shared" si="739"/>
        <v>14</v>
      </c>
      <c r="F3961" s="124" t="str">
        <f t="shared" si="740"/>
        <v>0</v>
      </c>
      <c r="G3961" s="1">
        <f ca="1">(OFFSET(O3961,0,MATCH(Customer!$J$6,'CDH &amp; HDH'!$P$11:$X$11,0)))</f>
        <v>87</v>
      </c>
      <c r="H3961" s="1" t="str">
        <f t="shared" si="741"/>
        <v>Cooling</v>
      </c>
      <c r="I3961" s="1">
        <f ca="1">OFFSET(IF($H3961="Cooling",Customer!$C$25,Customer!$C$52),E3961,D3961)</f>
        <v>72</v>
      </c>
      <c r="J3961" s="1">
        <f ca="1">OFFSET(IF($H3961="Cooling",Customer!$L$25,Customer!$L$52),$E3961,$D3961)</f>
        <v>77</v>
      </c>
      <c r="K3961" s="16">
        <f t="shared" ca="1" si="735"/>
        <v>15</v>
      </c>
      <c r="L3961" s="16">
        <f t="shared" ca="1" si="736"/>
        <v>10</v>
      </c>
      <c r="M3961" s="17">
        <f t="shared" si="742"/>
        <v>0</v>
      </c>
      <c r="N3961" s="17">
        <f t="shared" si="743"/>
        <v>0</v>
      </c>
      <c r="O3961" s="4"/>
      <c r="P3961" s="4">
        <v>81</v>
      </c>
      <c r="Q3961" s="4">
        <v>84</v>
      </c>
      <c r="R3961" s="4">
        <v>70</v>
      </c>
      <c r="S3961" s="4">
        <v>76</v>
      </c>
      <c r="T3961" s="4">
        <v>70</v>
      </c>
      <c r="U3961" s="4">
        <v>67</v>
      </c>
      <c r="V3961" s="13">
        <v>87</v>
      </c>
      <c r="W3961" s="4">
        <v>83</v>
      </c>
      <c r="X3961" s="4">
        <v>77</v>
      </c>
      <c r="Y3961">
        <f t="shared" ca="1" si="744"/>
        <v>6480</v>
      </c>
      <c r="Z3961">
        <f t="shared" ca="1" si="745"/>
        <v>4320</v>
      </c>
    </row>
    <row r="3962" spans="2:26" x14ac:dyDescent="0.25">
      <c r="B3962" s="11">
        <f t="shared" si="746"/>
        <v>44726.583333323753</v>
      </c>
      <c r="C3962" s="1">
        <f t="shared" si="737"/>
        <v>6</v>
      </c>
      <c r="D3962" s="1">
        <f t="shared" si="738"/>
        <v>2</v>
      </c>
      <c r="E3962" s="12">
        <f t="shared" si="739"/>
        <v>15</v>
      </c>
      <c r="F3962" s="124" t="str">
        <f t="shared" si="740"/>
        <v>1</v>
      </c>
      <c r="G3962" s="1">
        <f ca="1">(OFFSET(O3962,0,MATCH(Customer!$J$6,'CDH &amp; HDH'!$P$11:$X$11,0)))</f>
        <v>87</v>
      </c>
      <c r="H3962" s="1" t="str">
        <f t="shared" si="741"/>
        <v>Cooling</v>
      </c>
      <c r="I3962" s="1">
        <f ca="1">OFFSET(IF($H3962="Cooling",Customer!$C$25,Customer!$C$52),E3962,D3962)</f>
        <v>72</v>
      </c>
      <c r="J3962" s="1">
        <f ca="1">OFFSET(IF($H3962="Cooling",Customer!$L$25,Customer!$L$52),$E3962,$D3962)</f>
        <v>77</v>
      </c>
      <c r="K3962" s="16">
        <f t="shared" ca="1" si="735"/>
        <v>15</v>
      </c>
      <c r="L3962" s="16">
        <f t="shared" ca="1" si="736"/>
        <v>10</v>
      </c>
      <c r="M3962" s="17">
        <f t="shared" si="742"/>
        <v>0</v>
      </c>
      <c r="N3962" s="17">
        <f t="shared" si="743"/>
        <v>0</v>
      </c>
      <c r="O3962" s="4"/>
      <c r="P3962" s="4">
        <v>83</v>
      </c>
      <c r="Q3962" s="4">
        <v>84</v>
      </c>
      <c r="R3962" s="4">
        <v>68</v>
      </c>
      <c r="S3962" s="4">
        <v>77</v>
      </c>
      <c r="T3962" s="4">
        <v>70</v>
      </c>
      <c r="U3962" s="4">
        <v>66</v>
      </c>
      <c r="V3962" s="13">
        <v>87</v>
      </c>
      <c r="W3962" s="4">
        <v>84</v>
      </c>
      <c r="X3962" s="4">
        <v>76</v>
      </c>
      <c r="Y3962">
        <f t="shared" ca="1" si="744"/>
        <v>6480</v>
      </c>
      <c r="Z3962">
        <f t="shared" ca="1" si="745"/>
        <v>4320</v>
      </c>
    </row>
    <row r="3963" spans="2:26" x14ac:dyDescent="0.25">
      <c r="B3963" s="11">
        <f t="shared" si="746"/>
        <v>44726.624999990418</v>
      </c>
      <c r="C3963" s="1">
        <f t="shared" si="737"/>
        <v>6</v>
      </c>
      <c r="D3963" s="1">
        <f t="shared" si="738"/>
        <v>2</v>
      </c>
      <c r="E3963" s="12">
        <f t="shared" si="739"/>
        <v>16</v>
      </c>
      <c r="F3963" s="124" t="str">
        <f t="shared" si="740"/>
        <v>1</v>
      </c>
      <c r="G3963" s="1">
        <f ca="1">(OFFSET(O3963,0,MATCH(Customer!$J$6,'CDH &amp; HDH'!$P$11:$X$11,0)))</f>
        <v>88</v>
      </c>
      <c r="H3963" s="1" t="str">
        <f t="shared" si="741"/>
        <v>Cooling</v>
      </c>
      <c r="I3963" s="1">
        <f ca="1">OFFSET(IF($H3963="Cooling",Customer!$C$25,Customer!$C$52),E3963,D3963)</f>
        <v>72</v>
      </c>
      <c r="J3963" s="1">
        <f ca="1">OFFSET(IF($H3963="Cooling",Customer!$L$25,Customer!$L$52),$E3963,$D3963)</f>
        <v>77</v>
      </c>
      <c r="K3963" s="16">
        <f t="shared" ca="1" si="735"/>
        <v>16</v>
      </c>
      <c r="L3963" s="16">
        <f t="shared" ca="1" si="736"/>
        <v>11</v>
      </c>
      <c r="M3963" s="17">
        <f t="shared" si="742"/>
        <v>0</v>
      </c>
      <c r="N3963" s="17">
        <f t="shared" si="743"/>
        <v>0</v>
      </c>
      <c r="O3963" s="4"/>
      <c r="P3963" s="4">
        <v>84</v>
      </c>
      <c r="Q3963" s="4">
        <v>85</v>
      </c>
      <c r="R3963" s="4">
        <v>66</v>
      </c>
      <c r="S3963" s="4">
        <v>77</v>
      </c>
      <c r="T3963" s="4">
        <v>71</v>
      </c>
      <c r="U3963" s="4">
        <v>65</v>
      </c>
      <c r="V3963" s="13">
        <v>88</v>
      </c>
      <c r="W3963" s="4">
        <v>83</v>
      </c>
      <c r="X3963" s="4">
        <v>75</v>
      </c>
      <c r="Y3963">
        <f t="shared" ca="1" si="744"/>
        <v>6912</v>
      </c>
      <c r="Z3963">
        <f t="shared" ca="1" si="745"/>
        <v>4752</v>
      </c>
    </row>
    <row r="3964" spans="2:26" x14ac:dyDescent="0.25">
      <c r="B3964" s="11">
        <f t="shared" si="746"/>
        <v>44726.666666657082</v>
      </c>
      <c r="C3964" s="1">
        <f t="shared" si="737"/>
        <v>6</v>
      </c>
      <c r="D3964" s="1">
        <f t="shared" si="738"/>
        <v>2</v>
      </c>
      <c r="E3964" s="12">
        <f t="shared" si="739"/>
        <v>17</v>
      </c>
      <c r="F3964" s="124" t="str">
        <f t="shared" si="740"/>
        <v>1</v>
      </c>
      <c r="G3964" s="1">
        <f ca="1">(OFFSET(O3964,0,MATCH(Customer!$J$6,'CDH &amp; HDH'!$P$11:$X$11,0)))</f>
        <v>87</v>
      </c>
      <c r="H3964" s="1" t="str">
        <f t="shared" si="741"/>
        <v>Cooling</v>
      </c>
      <c r="I3964" s="1">
        <f ca="1">OFFSET(IF($H3964="Cooling",Customer!$C$25,Customer!$C$52),E3964,D3964)</f>
        <v>72</v>
      </c>
      <c r="J3964" s="1">
        <f ca="1">OFFSET(IF($H3964="Cooling",Customer!$L$25,Customer!$L$52),$E3964,$D3964)</f>
        <v>77</v>
      </c>
      <c r="K3964" s="16">
        <f t="shared" ca="1" si="735"/>
        <v>15</v>
      </c>
      <c r="L3964" s="16">
        <f t="shared" ca="1" si="736"/>
        <v>10</v>
      </c>
      <c r="M3964" s="17">
        <f t="shared" si="742"/>
        <v>0</v>
      </c>
      <c r="N3964" s="17">
        <f t="shared" si="743"/>
        <v>0</v>
      </c>
      <c r="O3964" s="4"/>
      <c r="P3964" s="4">
        <v>84</v>
      </c>
      <c r="Q3964" s="4">
        <v>84</v>
      </c>
      <c r="R3964" s="4">
        <v>67</v>
      </c>
      <c r="S3964" s="4">
        <v>76</v>
      </c>
      <c r="T3964" s="4">
        <v>71</v>
      </c>
      <c r="U3964" s="4">
        <v>64</v>
      </c>
      <c r="V3964" s="13">
        <v>87</v>
      </c>
      <c r="W3964" s="4">
        <v>83</v>
      </c>
      <c r="X3964" s="4">
        <v>74</v>
      </c>
      <c r="Y3964">
        <f t="shared" ca="1" si="744"/>
        <v>6480</v>
      </c>
      <c r="Z3964">
        <f t="shared" ca="1" si="745"/>
        <v>4320</v>
      </c>
    </row>
    <row r="3965" spans="2:26" x14ac:dyDescent="0.25">
      <c r="B3965" s="11">
        <f t="shared" si="746"/>
        <v>44726.708333323746</v>
      </c>
      <c r="C3965" s="1">
        <f t="shared" si="737"/>
        <v>6</v>
      </c>
      <c r="D3965" s="1">
        <f t="shared" si="738"/>
        <v>2</v>
      </c>
      <c r="E3965" s="12">
        <f t="shared" si="739"/>
        <v>18</v>
      </c>
      <c r="F3965" s="124" t="str">
        <f t="shared" si="740"/>
        <v>1</v>
      </c>
      <c r="G3965" s="1">
        <f ca="1">(OFFSET(O3965,0,MATCH(Customer!$J$6,'CDH &amp; HDH'!$P$11:$X$11,0)))</f>
        <v>86</v>
      </c>
      <c r="H3965" s="1" t="str">
        <f t="shared" si="741"/>
        <v>Cooling</v>
      </c>
      <c r="I3965" s="1">
        <f ca="1">OFFSET(IF($H3965="Cooling",Customer!$C$25,Customer!$C$52),E3965,D3965)</f>
        <v>72</v>
      </c>
      <c r="J3965" s="1">
        <f ca="1">OFFSET(IF($H3965="Cooling",Customer!$L$25,Customer!$L$52),$E3965,$D3965)</f>
        <v>77</v>
      </c>
      <c r="K3965" s="16">
        <f t="shared" ca="1" si="735"/>
        <v>14</v>
      </c>
      <c r="L3965" s="16">
        <f t="shared" ca="1" si="736"/>
        <v>9</v>
      </c>
      <c r="M3965" s="17">
        <f t="shared" si="742"/>
        <v>0</v>
      </c>
      <c r="N3965" s="17">
        <f t="shared" si="743"/>
        <v>0</v>
      </c>
      <c r="O3965" s="4"/>
      <c r="P3965" s="4">
        <v>83</v>
      </c>
      <c r="Q3965" s="4">
        <v>82</v>
      </c>
      <c r="R3965" s="4">
        <v>68</v>
      </c>
      <c r="S3965" s="4">
        <v>75</v>
      </c>
      <c r="T3965" s="4">
        <v>70</v>
      </c>
      <c r="U3965" s="4">
        <v>64</v>
      </c>
      <c r="V3965" s="13">
        <v>86</v>
      </c>
      <c r="W3965" s="4">
        <v>83</v>
      </c>
      <c r="X3965" s="4">
        <v>73</v>
      </c>
      <c r="Y3965">
        <f t="shared" ca="1" si="744"/>
        <v>6048</v>
      </c>
      <c r="Z3965">
        <f t="shared" ca="1" si="745"/>
        <v>3888</v>
      </c>
    </row>
    <row r="3966" spans="2:26" x14ac:dyDescent="0.25">
      <c r="B3966" s="11">
        <f t="shared" si="746"/>
        <v>44726.74999999041</v>
      </c>
      <c r="C3966" s="1">
        <f t="shared" si="737"/>
        <v>6</v>
      </c>
      <c r="D3966" s="1">
        <f t="shared" si="738"/>
        <v>2</v>
      </c>
      <c r="E3966" s="12">
        <f t="shared" si="739"/>
        <v>19</v>
      </c>
      <c r="F3966" s="124" t="str">
        <f t="shared" si="740"/>
        <v>0</v>
      </c>
      <c r="G3966" s="1">
        <f ca="1">(OFFSET(O3966,0,MATCH(Customer!$J$6,'CDH &amp; HDH'!$P$11:$X$11,0)))</f>
        <v>85</v>
      </c>
      <c r="H3966" s="1" t="str">
        <f t="shared" si="741"/>
        <v>Cooling</v>
      </c>
      <c r="I3966" s="1">
        <f ca="1">OFFSET(IF($H3966="Cooling",Customer!$C$25,Customer!$C$52),E3966,D3966)</f>
        <v>78</v>
      </c>
      <c r="J3966" s="1">
        <f ca="1">OFFSET(IF($H3966="Cooling",Customer!$L$25,Customer!$L$52),$E3966,$D3966)</f>
        <v>80</v>
      </c>
      <c r="K3966" s="16">
        <f t="shared" ca="1" si="735"/>
        <v>7</v>
      </c>
      <c r="L3966" s="16">
        <f t="shared" ca="1" si="736"/>
        <v>5</v>
      </c>
      <c r="M3966" s="17">
        <f t="shared" si="742"/>
        <v>0</v>
      </c>
      <c r="N3966" s="17">
        <f t="shared" si="743"/>
        <v>0</v>
      </c>
      <c r="O3966" s="4"/>
      <c r="P3966" s="4">
        <v>80</v>
      </c>
      <c r="Q3966" s="4">
        <v>78</v>
      </c>
      <c r="R3966" s="4">
        <v>69</v>
      </c>
      <c r="S3966" s="4">
        <v>74</v>
      </c>
      <c r="T3966" s="4">
        <v>69</v>
      </c>
      <c r="U3966" s="4">
        <v>63</v>
      </c>
      <c r="V3966" s="13">
        <v>85</v>
      </c>
      <c r="W3966" s="4">
        <v>81</v>
      </c>
      <c r="X3966" s="4">
        <v>72</v>
      </c>
      <c r="Y3966">
        <f t="shared" ca="1" si="744"/>
        <v>3024</v>
      </c>
      <c r="Z3966">
        <f t="shared" ca="1" si="745"/>
        <v>2160</v>
      </c>
    </row>
    <row r="3967" spans="2:26" x14ac:dyDescent="0.25">
      <c r="B3967" s="11">
        <f t="shared" si="746"/>
        <v>44726.791666657075</v>
      </c>
      <c r="C3967" s="1">
        <f t="shared" si="737"/>
        <v>6</v>
      </c>
      <c r="D3967" s="1">
        <f t="shared" si="738"/>
        <v>2</v>
      </c>
      <c r="E3967" s="12">
        <f t="shared" si="739"/>
        <v>20</v>
      </c>
      <c r="F3967" s="124" t="str">
        <f t="shared" si="740"/>
        <v>0</v>
      </c>
      <c r="G3967" s="1">
        <f ca="1">(OFFSET(O3967,0,MATCH(Customer!$J$6,'CDH &amp; HDH'!$P$11:$X$11,0)))</f>
        <v>83</v>
      </c>
      <c r="H3967" s="1" t="str">
        <f t="shared" si="741"/>
        <v>Cooling</v>
      </c>
      <c r="I3967" s="1">
        <f ca="1">OFFSET(IF($H3967="Cooling",Customer!$C$25,Customer!$C$52),E3967,D3967)</f>
        <v>78</v>
      </c>
      <c r="J3967" s="1">
        <f ca="1">OFFSET(IF($H3967="Cooling",Customer!$L$25,Customer!$L$52),$E3967,$D3967)</f>
        <v>80</v>
      </c>
      <c r="K3967" s="16">
        <f t="shared" ca="1" si="735"/>
        <v>5</v>
      </c>
      <c r="L3967" s="16">
        <f t="shared" ca="1" si="736"/>
        <v>3</v>
      </c>
      <c r="M3967" s="17">
        <f t="shared" si="742"/>
        <v>0</v>
      </c>
      <c r="N3967" s="17">
        <f t="shared" si="743"/>
        <v>0</v>
      </c>
      <c r="O3967" s="4"/>
      <c r="P3967" s="4">
        <v>76</v>
      </c>
      <c r="Q3967" s="4">
        <v>75</v>
      </c>
      <c r="R3967" s="4">
        <v>69</v>
      </c>
      <c r="S3967" s="4">
        <v>72</v>
      </c>
      <c r="T3967" s="4">
        <v>68</v>
      </c>
      <c r="U3967" s="4">
        <v>63</v>
      </c>
      <c r="V3967" s="13">
        <v>83</v>
      </c>
      <c r="W3967" s="4">
        <v>78</v>
      </c>
      <c r="X3967" s="4">
        <v>71</v>
      </c>
      <c r="Y3967">
        <f t="shared" ca="1" si="744"/>
        <v>2160</v>
      </c>
      <c r="Z3967">
        <f t="shared" ca="1" si="745"/>
        <v>1296</v>
      </c>
    </row>
    <row r="3968" spans="2:26" x14ac:dyDescent="0.25">
      <c r="B3968" s="11">
        <f t="shared" si="746"/>
        <v>44726.833333323739</v>
      </c>
      <c r="C3968" s="1">
        <f t="shared" si="737"/>
        <v>6</v>
      </c>
      <c r="D3968" s="1">
        <f t="shared" si="738"/>
        <v>2</v>
      </c>
      <c r="E3968" s="12">
        <f t="shared" si="739"/>
        <v>21</v>
      </c>
      <c r="F3968" s="124" t="str">
        <f t="shared" si="740"/>
        <v>0</v>
      </c>
      <c r="G3968" s="1">
        <f ca="1">(OFFSET(O3968,0,MATCH(Customer!$J$6,'CDH &amp; HDH'!$P$11:$X$11,0)))</f>
        <v>81</v>
      </c>
      <c r="H3968" s="1" t="str">
        <f t="shared" si="741"/>
        <v>Cooling</v>
      </c>
      <c r="I3968" s="1">
        <f ca="1">OFFSET(IF($H3968="Cooling",Customer!$C$25,Customer!$C$52),E3968,D3968)</f>
        <v>78</v>
      </c>
      <c r="J3968" s="1">
        <f ca="1">OFFSET(IF($H3968="Cooling",Customer!$L$25,Customer!$L$52),$E3968,$D3968)</f>
        <v>80</v>
      </c>
      <c r="K3968" s="16">
        <f t="shared" ca="1" si="735"/>
        <v>3</v>
      </c>
      <c r="L3968" s="16">
        <f t="shared" ca="1" si="736"/>
        <v>1</v>
      </c>
      <c r="M3968" s="17">
        <f t="shared" si="742"/>
        <v>0</v>
      </c>
      <c r="N3968" s="17">
        <f t="shared" si="743"/>
        <v>0</v>
      </c>
      <c r="O3968" s="4"/>
      <c r="P3968" s="4">
        <v>72</v>
      </c>
      <c r="Q3968" s="4">
        <v>72</v>
      </c>
      <c r="R3968" s="4">
        <v>69</v>
      </c>
      <c r="S3968" s="4">
        <v>69</v>
      </c>
      <c r="T3968" s="4">
        <v>67</v>
      </c>
      <c r="U3968" s="4">
        <v>63</v>
      </c>
      <c r="V3968" s="13">
        <v>81</v>
      </c>
      <c r="W3968" s="4">
        <v>76</v>
      </c>
      <c r="X3968" s="4">
        <v>70</v>
      </c>
      <c r="Y3968">
        <f t="shared" ca="1" si="744"/>
        <v>1296</v>
      </c>
      <c r="Z3968">
        <f t="shared" ca="1" si="745"/>
        <v>432</v>
      </c>
    </row>
    <row r="3969" spans="2:26" x14ac:dyDescent="0.25">
      <c r="B3969" s="11">
        <f t="shared" si="746"/>
        <v>44726.874999990403</v>
      </c>
      <c r="C3969" s="1">
        <f t="shared" si="737"/>
        <v>6</v>
      </c>
      <c r="D3969" s="1">
        <f t="shared" si="738"/>
        <v>2</v>
      </c>
      <c r="E3969" s="12">
        <f t="shared" si="739"/>
        <v>22</v>
      </c>
      <c r="F3969" s="124" t="str">
        <f t="shared" si="740"/>
        <v>0</v>
      </c>
      <c r="G3969" s="1">
        <f ca="1">(OFFSET(O3969,0,MATCH(Customer!$J$6,'CDH &amp; HDH'!$P$11:$X$11,0)))</f>
        <v>79</v>
      </c>
      <c r="H3969" s="1" t="str">
        <f t="shared" si="741"/>
        <v>Cooling</v>
      </c>
      <c r="I3969" s="1">
        <f ca="1">OFFSET(IF($H3969="Cooling",Customer!$C$25,Customer!$C$52),E3969,D3969)</f>
        <v>78</v>
      </c>
      <c r="J3969" s="1">
        <f ca="1">OFFSET(IF($H3969="Cooling",Customer!$L$25,Customer!$L$52),$E3969,$D3969)</f>
        <v>80</v>
      </c>
      <c r="K3969" s="16">
        <f t="shared" ca="1" si="735"/>
        <v>1</v>
      </c>
      <c r="L3969" s="16">
        <f t="shared" ca="1" si="736"/>
        <v>0</v>
      </c>
      <c r="M3969" s="17">
        <f t="shared" si="742"/>
        <v>0</v>
      </c>
      <c r="N3969" s="17">
        <f t="shared" si="743"/>
        <v>0</v>
      </c>
      <c r="O3969" s="4"/>
      <c r="P3969" s="4">
        <v>71</v>
      </c>
      <c r="Q3969" s="4">
        <v>71</v>
      </c>
      <c r="R3969" s="4">
        <v>69</v>
      </c>
      <c r="S3969" s="4">
        <v>67</v>
      </c>
      <c r="T3969" s="4">
        <v>67</v>
      </c>
      <c r="U3969" s="4">
        <v>62</v>
      </c>
      <c r="V3969" s="13">
        <v>79</v>
      </c>
      <c r="W3969" s="4">
        <v>75</v>
      </c>
      <c r="X3969" s="4">
        <v>69</v>
      </c>
      <c r="Y3969">
        <f t="shared" ca="1" si="744"/>
        <v>432</v>
      </c>
      <c r="Z3969">
        <f t="shared" ca="1" si="745"/>
        <v>0</v>
      </c>
    </row>
    <row r="3970" spans="2:26" x14ac:dyDescent="0.25">
      <c r="B3970" s="11">
        <f t="shared" si="746"/>
        <v>44726.916666657067</v>
      </c>
      <c r="C3970" s="1">
        <f t="shared" si="737"/>
        <v>6</v>
      </c>
      <c r="D3970" s="1">
        <f t="shared" si="738"/>
        <v>2</v>
      </c>
      <c r="E3970" s="12">
        <f t="shared" si="739"/>
        <v>23</v>
      </c>
      <c r="F3970" s="124" t="str">
        <f t="shared" si="740"/>
        <v>0</v>
      </c>
      <c r="G3970" s="1">
        <f ca="1">(OFFSET(O3970,0,MATCH(Customer!$J$6,'CDH &amp; HDH'!$P$11:$X$11,0)))</f>
        <v>78</v>
      </c>
      <c r="H3970" s="1" t="str">
        <f t="shared" si="741"/>
        <v>Cooling</v>
      </c>
      <c r="I3970" s="1">
        <f ca="1">OFFSET(IF($H3970="Cooling",Customer!$C$25,Customer!$C$52),E3970,D3970)</f>
        <v>78</v>
      </c>
      <c r="J3970" s="1">
        <f ca="1">OFFSET(IF($H3970="Cooling",Customer!$L$25,Customer!$L$52),$E3970,$D3970)</f>
        <v>80</v>
      </c>
      <c r="K3970" s="16">
        <f t="shared" ca="1" si="735"/>
        <v>0</v>
      </c>
      <c r="L3970" s="16">
        <f t="shared" ca="1" si="736"/>
        <v>0</v>
      </c>
      <c r="M3970" s="17">
        <f t="shared" si="742"/>
        <v>0</v>
      </c>
      <c r="N3970" s="17">
        <f t="shared" si="743"/>
        <v>0</v>
      </c>
      <c r="O3970" s="4"/>
      <c r="P3970" s="4">
        <v>70</v>
      </c>
      <c r="Q3970" s="4">
        <v>71</v>
      </c>
      <c r="R3970" s="4">
        <v>70</v>
      </c>
      <c r="S3970" s="4">
        <v>68</v>
      </c>
      <c r="T3970" s="4">
        <v>67</v>
      </c>
      <c r="U3970" s="4">
        <v>62</v>
      </c>
      <c r="V3970" s="13">
        <v>78</v>
      </c>
      <c r="W3970" s="4">
        <v>76</v>
      </c>
      <c r="X3970" s="4">
        <v>66</v>
      </c>
      <c r="Y3970">
        <f t="shared" ca="1" si="744"/>
        <v>0</v>
      </c>
      <c r="Z3970">
        <f t="shared" ca="1" si="745"/>
        <v>0</v>
      </c>
    </row>
    <row r="3971" spans="2:26" x14ac:dyDescent="0.25">
      <c r="B3971" s="11">
        <f t="shared" si="746"/>
        <v>44726.958333323731</v>
      </c>
      <c r="C3971" s="1">
        <f t="shared" si="737"/>
        <v>6</v>
      </c>
      <c r="D3971" s="1">
        <f t="shared" si="738"/>
        <v>2</v>
      </c>
      <c r="E3971" s="12">
        <f t="shared" si="739"/>
        <v>24</v>
      </c>
      <c r="F3971" s="124" t="str">
        <f t="shared" si="740"/>
        <v>0</v>
      </c>
      <c r="G3971" s="1">
        <f ca="1">(OFFSET(O3971,0,MATCH(Customer!$J$6,'CDH &amp; HDH'!$P$11:$X$11,0)))</f>
        <v>77</v>
      </c>
      <c r="H3971" s="1" t="str">
        <f t="shared" si="741"/>
        <v>Cooling</v>
      </c>
      <c r="I3971" s="1">
        <f ca="1">OFFSET(IF($H3971="Cooling",Customer!$C$25,Customer!$C$52),E3971,D3971)</f>
        <v>78</v>
      </c>
      <c r="J3971" s="1">
        <f ca="1">OFFSET(IF($H3971="Cooling",Customer!$L$25,Customer!$L$52),$E3971,$D3971)</f>
        <v>80</v>
      </c>
      <c r="K3971" s="16">
        <f t="shared" ca="1" si="735"/>
        <v>0</v>
      </c>
      <c r="L3971" s="16">
        <f t="shared" ca="1" si="736"/>
        <v>0</v>
      </c>
      <c r="M3971" s="17">
        <f t="shared" si="742"/>
        <v>0</v>
      </c>
      <c r="N3971" s="17">
        <f t="shared" si="743"/>
        <v>0</v>
      </c>
      <c r="O3971" s="4"/>
      <c r="P3971" s="4">
        <v>68</v>
      </c>
      <c r="Q3971" s="4">
        <v>70</v>
      </c>
      <c r="R3971" s="4">
        <v>70</v>
      </c>
      <c r="S3971" s="4">
        <v>68</v>
      </c>
      <c r="T3971" s="4">
        <v>66</v>
      </c>
      <c r="U3971" s="4">
        <v>62</v>
      </c>
      <c r="V3971" s="13">
        <v>77</v>
      </c>
      <c r="W3971" s="4">
        <v>75</v>
      </c>
      <c r="X3971" s="4">
        <v>63</v>
      </c>
      <c r="Y3971">
        <f t="shared" ca="1" si="744"/>
        <v>0</v>
      </c>
      <c r="Z3971">
        <f t="shared" ca="1" si="745"/>
        <v>0</v>
      </c>
    </row>
    <row r="3972" spans="2:26" x14ac:dyDescent="0.25">
      <c r="B3972" s="11">
        <f t="shared" si="746"/>
        <v>44726.999999990396</v>
      </c>
      <c r="C3972" s="1">
        <f t="shared" si="737"/>
        <v>6</v>
      </c>
      <c r="D3972" s="1">
        <f t="shared" si="738"/>
        <v>3</v>
      </c>
      <c r="E3972" s="12">
        <f t="shared" si="739"/>
        <v>1</v>
      </c>
      <c r="F3972" s="124" t="str">
        <f t="shared" si="740"/>
        <v>0</v>
      </c>
      <c r="G3972" s="1">
        <f ca="1">(OFFSET(O3972,0,MATCH(Customer!$J$6,'CDH &amp; HDH'!$P$11:$X$11,0)))</f>
        <v>75</v>
      </c>
      <c r="H3972" s="1" t="str">
        <f t="shared" si="741"/>
        <v>Cooling</v>
      </c>
      <c r="I3972" s="1">
        <f ca="1">OFFSET(IF($H3972="Cooling",Customer!$C$25,Customer!$C$52),E3972,D3972)</f>
        <v>78</v>
      </c>
      <c r="J3972" s="1">
        <f ca="1">OFFSET(IF($H3972="Cooling",Customer!$L$25,Customer!$L$52),$E3972,$D3972)</f>
        <v>80</v>
      </c>
      <c r="K3972" s="16">
        <f t="shared" ca="1" si="735"/>
        <v>0</v>
      </c>
      <c r="L3972" s="16">
        <f t="shared" ca="1" si="736"/>
        <v>0</v>
      </c>
      <c r="M3972" s="17">
        <f t="shared" si="742"/>
        <v>0</v>
      </c>
      <c r="N3972" s="17">
        <f t="shared" si="743"/>
        <v>0</v>
      </c>
      <c r="O3972" s="4"/>
      <c r="P3972" s="4">
        <v>68</v>
      </c>
      <c r="Q3972" s="4">
        <v>69</v>
      </c>
      <c r="R3972" s="4">
        <v>71</v>
      </c>
      <c r="S3972" s="4">
        <v>69</v>
      </c>
      <c r="T3972" s="4">
        <v>66</v>
      </c>
      <c r="U3972" s="4">
        <v>62</v>
      </c>
      <c r="V3972" s="13">
        <v>75</v>
      </c>
      <c r="W3972" s="4">
        <v>72</v>
      </c>
      <c r="X3972" s="4">
        <v>61</v>
      </c>
      <c r="Y3972">
        <f t="shared" ca="1" si="744"/>
        <v>0</v>
      </c>
      <c r="Z3972">
        <f t="shared" ca="1" si="745"/>
        <v>0</v>
      </c>
    </row>
    <row r="3973" spans="2:26" x14ac:dyDescent="0.25">
      <c r="B3973" s="11">
        <f t="shared" si="746"/>
        <v>44727.04166665706</v>
      </c>
      <c r="C3973" s="1">
        <f t="shared" si="737"/>
        <v>6</v>
      </c>
      <c r="D3973" s="1">
        <f t="shared" si="738"/>
        <v>3</v>
      </c>
      <c r="E3973" s="12">
        <f t="shared" si="739"/>
        <v>2</v>
      </c>
      <c r="F3973" s="124" t="str">
        <f t="shared" si="740"/>
        <v>0</v>
      </c>
      <c r="G3973" s="1">
        <f ca="1">(OFFSET(O3973,0,MATCH(Customer!$J$6,'CDH &amp; HDH'!$P$11:$X$11,0)))</f>
        <v>74</v>
      </c>
      <c r="H3973" s="1" t="str">
        <f t="shared" si="741"/>
        <v>Cooling</v>
      </c>
      <c r="I3973" s="1">
        <f ca="1">OFFSET(IF($H3973="Cooling",Customer!$C$25,Customer!$C$52),E3973,D3973)</f>
        <v>78</v>
      </c>
      <c r="J3973" s="1">
        <f ca="1">OFFSET(IF($H3973="Cooling",Customer!$L$25,Customer!$L$52),$E3973,$D3973)</f>
        <v>80</v>
      </c>
      <c r="K3973" s="16">
        <f t="shared" ca="1" si="735"/>
        <v>0</v>
      </c>
      <c r="L3973" s="16">
        <f t="shared" ca="1" si="736"/>
        <v>0</v>
      </c>
      <c r="M3973" s="17">
        <f t="shared" si="742"/>
        <v>0</v>
      </c>
      <c r="N3973" s="17">
        <f t="shared" si="743"/>
        <v>0</v>
      </c>
      <c r="O3973" s="4"/>
      <c r="P3973" s="4">
        <v>67</v>
      </c>
      <c r="Q3973" s="4">
        <v>68</v>
      </c>
      <c r="R3973" s="4">
        <v>71</v>
      </c>
      <c r="S3973" s="4">
        <v>68</v>
      </c>
      <c r="T3973" s="4">
        <v>66</v>
      </c>
      <c r="U3973" s="4">
        <v>63</v>
      </c>
      <c r="V3973" s="13">
        <v>74</v>
      </c>
      <c r="W3973" s="4">
        <v>74</v>
      </c>
      <c r="X3973" s="4">
        <v>59</v>
      </c>
      <c r="Y3973">
        <f t="shared" ca="1" si="744"/>
        <v>0</v>
      </c>
      <c r="Z3973">
        <f t="shared" ca="1" si="745"/>
        <v>0</v>
      </c>
    </row>
    <row r="3974" spans="2:26" x14ac:dyDescent="0.25">
      <c r="B3974" s="11">
        <f t="shared" si="746"/>
        <v>44727.083333323724</v>
      </c>
      <c r="C3974" s="1">
        <f t="shared" si="737"/>
        <v>6</v>
      </c>
      <c r="D3974" s="1">
        <f t="shared" si="738"/>
        <v>3</v>
      </c>
      <c r="E3974" s="12">
        <f t="shared" si="739"/>
        <v>3</v>
      </c>
      <c r="F3974" s="124" t="str">
        <f t="shared" si="740"/>
        <v>0</v>
      </c>
      <c r="G3974" s="1">
        <f ca="1">(OFFSET(O3974,0,MATCH(Customer!$J$6,'CDH &amp; HDH'!$P$11:$X$11,0)))</f>
        <v>73</v>
      </c>
      <c r="H3974" s="1" t="str">
        <f t="shared" si="741"/>
        <v>Cooling</v>
      </c>
      <c r="I3974" s="1">
        <f ca="1">OFFSET(IF($H3974="Cooling",Customer!$C$25,Customer!$C$52),E3974,D3974)</f>
        <v>78</v>
      </c>
      <c r="J3974" s="1">
        <f ca="1">OFFSET(IF($H3974="Cooling",Customer!$L$25,Customer!$L$52),$E3974,$D3974)</f>
        <v>80</v>
      </c>
      <c r="K3974" s="16">
        <f t="shared" ca="1" si="735"/>
        <v>0</v>
      </c>
      <c r="L3974" s="16">
        <f t="shared" ca="1" si="736"/>
        <v>0</v>
      </c>
      <c r="M3974" s="17">
        <f t="shared" si="742"/>
        <v>0</v>
      </c>
      <c r="N3974" s="17">
        <f t="shared" si="743"/>
        <v>0</v>
      </c>
      <c r="O3974" s="4"/>
      <c r="P3974" s="4">
        <v>67</v>
      </c>
      <c r="Q3974" s="4">
        <v>68</v>
      </c>
      <c r="R3974" s="4">
        <v>71</v>
      </c>
      <c r="S3974" s="4">
        <v>67</v>
      </c>
      <c r="T3974" s="4">
        <v>66</v>
      </c>
      <c r="U3974" s="4">
        <v>63</v>
      </c>
      <c r="V3974" s="13">
        <v>73</v>
      </c>
      <c r="W3974" s="4">
        <v>70</v>
      </c>
      <c r="X3974" s="4">
        <v>58</v>
      </c>
      <c r="Y3974">
        <f t="shared" ca="1" si="744"/>
        <v>0</v>
      </c>
      <c r="Z3974">
        <f t="shared" ca="1" si="745"/>
        <v>0</v>
      </c>
    </row>
    <row r="3975" spans="2:26" x14ac:dyDescent="0.25">
      <c r="B3975" s="11">
        <f t="shared" si="746"/>
        <v>44727.124999990388</v>
      </c>
      <c r="C3975" s="1">
        <f t="shared" si="737"/>
        <v>6</v>
      </c>
      <c r="D3975" s="1">
        <f t="shared" si="738"/>
        <v>3</v>
      </c>
      <c r="E3975" s="12">
        <f t="shared" si="739"/>
        <v>4</v>
      </c>
      <c r="F3975" s="124" t="str">
        <f t="shared" si="740"/>
        <v>0</v>
      </c>
      <c r="G3975" s="1">
        <f ca="1">(OFFSET(O3975,0,MATCH(Customer!$J$6,'CDH &amp; HDH'!$P$11:$X$11,0)))</f>
        <v>71</v>
      </c>
      <c r="H3975" s="1" t="str">
        <f t="shared" si="741"/>
        <v>Cooling</v>
      </c>
      <c r="I3975" s="1">
        <f ca="1">OFFSET(IF($H3975="Cooling",Customer!$C$25,Customer!$C$52),E3975,D3975)</f>
        <v>78</v>
      </c>
      <c r="J3975" s="1">
        <f ca="1">OFFSET(IF($H3975="Cooling",Customer!$L$25,Customer!$L$52),$E3975,$D3975)</f>
        <v>80</v>
      </c>
      <c r="K3975" s="16">
        <f t="shared" ca="1" si="735"/>
        <v>0</v>
      </c>
      <c r="L3975" s="16">
        <f t="shared" ca="1" si="736"/>
        <v>0</v>
      </c>
      <c r="M3975" s="17">
        <f t="shared" si="742"/>
        <v>0</v>
      </c>
      <c r="N3975" s="17">
        <f t="shared" si="743"/>
        <v>0</v>
      </c>
      <c r="O3975" s="4"/>
      <c r="P3975" s="4">
        <v>68</v>
      </c>
      <c r="Q3975" s="4">
        <v>68</v>
      </c>
      <c r="R3975" s="4">
        <v>71</v>
      </c>
      <c r="S3975" s="4">
        <v>66</v>
      </c>
      <c r="T3975" s="4">
        <v>66</v>
      </c>
      <c r="U3975" s="4">
        <v>63</v>
      </c>
      <c r="V3975" s="13">
        <v>71</v>
      </c>
      <c r="W3975" s="4">
        <v>69</v>
      </c>
      <c r="X3975" s="4">
        <v>57</v>
      </c>
      <c r="Y3975">
        <f t="shared" ca="1" si="744"/>
        <v>0</v>
      </c>
      <c r="Z3975">
        <f t="shared" ca="1" si="745"/>
        <v>0</v>
      </c>
    </row>
    <row r="3976" spans="2:26" x14ac:dyDescent="0.25">
      <c r="B3976" s="11">
        <f t="shared" si="746"/>
        <v>44727.166666657053</v>
      </c>
      <c r="C3976" s="1">
        <f t="shared" si="737"/>
        <v>6</v>
      </c>
      <c r="D3976" s="1">
        <f t="shared" si="738"/>
        <v>3</v>
      </c>
      <c r="E3976" s="12">
        <f t="shared" si="739"/>
        <v>5</v>
      </c>
      <c r="F3976" s="124" t="str">
        <f t="shared" si="740"/>
        <v>0</v>
      </c>
      <c r="G3976" s="1">
        <f ca="1">(OFFSET(O3976,0,MATCH(Customer!$J$6,'CDH &amp; HDH'!$P$11:$X$11,0)))</f>
        <v>72</v>
      </c>
      <c r="H3976" s="1" t="str">
        <f t="shared" si="741"/>
        <v>Cooling</v>
      </c>
      <c r="I3976" s="1">
        <f ca="1">OFFSET(IF($H3976="Cooling",Customer!$C$25,Customer!$C$52),E3976,D3976)</f>
        <v>78</v>
      </c>
      <c r="J3976" s="1">
        <f ca="1">OFFSET(IF($H3976="Cooling",Customer!$L$25,Customer!$L$52),$E3976,$D3976)</f>
        <v>80</v>
      </c>
      <c r="K3976" s="16">
        <f t="shared" ca="1" si="735"/>
        <v>0</v>
      </c>
      <c r="L3976" s="16">
        <f t="shared" ca="1" si="736"/>
        <v>0</v>
      </c>
      <c r="M3976" s="17">
        <f t="shared" si="742"/>
        <v>0</v>
      </c>
      <c r="N3976" s="17">
        <f t="shared" si="743"/>
        <v>0</v>
      </c>
      <c r="O3976" s="4"/>
      <c r="P3976" s="4">
        <v>68</v>
      </c>
      <c r="Q3976" s="4">
        <v>68</v>
      </c>
      <c r="R3976" s="4">
        <v>71</v>
      </c>
      <c r="S3976" s="4">
        <v>67</v>
      </c>
      <c r="T3976" s="4">
        <v>66</v>
      </c>
      <c r="U3976" s="4">
        <v>63</v>
      </c>
      <c r="V3976" s="13">
        <v>72</v>
      </c>
      <c r="W3976" s="4">
        <v>70</v>
      </c>
      <c r="X3976" s="4">
        <v>57</v>
      </c>
      <c r="Y3976">
        <f t="shared" ca="1" si="744"/>
        <v>0</v>
      </c>
      <c r="Z3976">
        <f t="shared" ca="1" si="745"/>
        <v>0</v>
      </c>
    </row>
    <row r="3977" spans="2:26" x14ac:dyDescent="0.25">
      <c r="B3977" s="11">
        <f t="shared" si="746"/>
        <v>44727.208333323717</v>
      </c>
      <c r="C3977" s="1">
        <f t="shared" si="737"/>
        <v>6</v>
      </c>
      <c r="D3977" s="1">
        <f t="shared" si="738"/>
        <v>3</v>
      </c>
      <c r="E3977" s="12">
        <f t="shared" si="739"/>
        <v>6</v>
      </c>
      <c r="F3977" s="124" t="str">
        <f t="shared" si="740"/>
        <v>0</v>
      </c>
      <c r="G3977" s="1">
        <f ca="1">(OFFSET(O3977,0,MATCH(Customer!$J$6,'CDH &amp; HDH'!$P$11:$X$11,0)))</f>
        <v>72</v>
      </c>
      <c r="H3977" s="1" t="str">
        <f t="shared" si="741"/>
        <v>Cooling</v>
      </c>
      <c r="I3977" s="1">
        <f ca="1">OFFSET(IF($H3977="Cooling",Customer!$C$25,Customer!$C$52),E3977,D3977)</f>
        <v>78</v>
      </c>
      <c r="J3977" s="1">
        <f ca="1">OFFSET(IF($H3977="Cooling",Customer!$L$25,Customer!$L$52),$E3977,$D3977)</f>
        <v>80</v>
      </c>
      <c r="K3977" s="16">
        <f t="shared" ca="1" si="735"/>
        <v>0</v>
      </c>
      <c r="L3977" s="16">
        <f t="shared" ca="1" si="736"/>
        <v>0</v>
      </c>
      <c r="M3977" s="17">
        <f t="shared" si="742"/>
        <v>0</v>
      </c>
      <c r="N3977" s="17">
        <f t="shared" si="743"/>
        <v>0</v>
      </c>
      <c r="O3977" s="4"/>
      <c r="P3977" s="4">
        <v>67</v>
      </c>
      <c r="Q3977" s="4">
        <v>65</v>
      </c>
      <c r="R3977" s="4">
        <v>71</v>
      </c>
      <c r="S3977" s="4">
        <v>69</v>
      </c>
      <c r="T3977" s="4">
        <v>66</v>
      </c>
      <c r="U3977" s="4">
        <v>63</v>
      </c>
      <c r="V3977" s="13">
        <v>72</v>
      </c>
      <c r="W3977" s="4">
        <v>72</v>
      </c>
      <c r="X3977" s="4">
        <v>59</v>
      </c>
      <c r="Y3977">
        <f t="shared" ca="1" si="744"/>
        <v>0</v>
      </c>
      <c r="Z3977">
        <f t="shared" ca="1" si="745"/>
        <v>0</v>
      </c>
    </row>
    <row r="3978" spans="2:26" x14ac:dyDescent="0.25">
      <c r="B3978" s="11">
        <f t="shared" si="746"/>
        <v>44727.249999990381</v>
      </c>
      <c r="C3978" s="1">
        <f t="shared" si="737"/>
        <v>6</v>
      </c>
      <c r="D3978" s="1">
        <f t="shared" si="738"/>
        <v>3</v>
      </c>
      <c r="E3978" s="12">
        <f t="shared" si="739"/>
        <v>7</v>
      </c>
      <c r="F3978" s="124" t="str">
        <f t="shared" si="740"/>
        <v>0</v>
      </c>
      <c r="G3978" s="1">
        <f ca="1">(OFFSET(O3978,0,MATCH(Customer!$J$6,'CDH &amp; HDH'!$P$11:$X$11,0)))</f>
        <v>73</v>
      </c>
      <c r="H3978" s="1" t="str">
        <f t="shared" si="741"/>
        <v>Cooling</v>
      </c>
      <c r="I3978" s="1">
        <f ca="1">OFFSET(IF($H3978="Cooling",Customer!$C$25,Customer!$C$52),E3978,D3978)</f>
        <v>78</v>
      </c>
      <c r="J3978" s="1">
        <f ca="1">OFFSET(IF($H3978="Cooling",Customer!$L$25,Customer!$L$52),$E3978,$D3978)</f>
        <v>80</v>
      </c>
      <c r="K3978" s="16">
        <f t="shared" ca="1" si="735"/>
        <v>0</v>
      </c>
      <c r="L3978" s="16">
        <f t="shared" ca="1" si="736"/>
        <v>0</v>
      </c>
      <c r="M3978" s="17">
        <f t="shared" si="742"/>
        <v>0</v>
      </c>
      <c r="N3978" s="17">
        <f t="shared" si="743"/>
        <v>0</v>
      </c>
      <c r="O3978" s="4"/>
      <c r="P3978" s="4">
        <v>68</v>
      </c>
      <c r="Q3978" s="4">
        <v>67</v>
      </c>
      <c r="R3978" s="4">
        <v>71</v>
      </c>
      <c r="S3978" s="4">
        <v>70</v>
      </c>
      <c r="T3978" s="4">
        <v>66</v>
      </c>
      <c r="U3978" s="4">
        <v>64</v>
      </c>
      <c r="V3978" s="13">
        <v>73</v>
      </c>
      <c r="W3978" s="4">
        <v>73</v>
      </c>
      <c r="X3978" s="4">
        <v>61</v>
      </c>
      <c r="Y3978">
        <f t="shared" ca="1" si="744"/>
        <v>0</v>
      </c>
      <c r="Z3978">
        <f t="shared" ca="1" si="745"/>
        <v>0</v>
      </c>
    </row>
    <row r="3979" spans="2:26" x14ac:dyDescent="0.25">
      <c r="B3979" s="11">
        <f t="shared" si="746"/>
        <v>44727.291666657045</v>
      </c>
      <c r="C3979" s="1">
        <f t="shared" si="737"/>
        <v>6</v>
      </c>
      <c r="D3979" s="1">
        <f t="shared" si="738"/>
        <v>3</v>
      </c>
      <c r="E3979" s="12">
        <f t="shared" si="739"/>
        <v>8</v>
      </c>
      <c r="F3979" s="124" t="str">
        <f t="shared" si="740"/>
        <v>0</v>
      </c>
      <c r="G3979" s="1">
        <f ca="1">(OFFSET(O3979,0,MATCH(Customer!$J$6,'CDH &amp; HDH'!$P$11:$X$11,0)))</f>
        <v>75</v>
      </c>
      <c r="H3979" s="1" t="str">
        <f t="shared" si="741"/>
        <v>Cooling</v>
      </c>
      <c r="I3979" s="1">
        <f ca="1">OFFSET(IF($H3979="Cooling",Customer!$C$25,Customer!$C$52),E3979,D3979)</f>
        <v>72</v>
      </c>
      <c r="J3979" s="1">
        <f ca="1">OFFSET(IF($H3979="Cooling",Customer!$L$25,Customer!$L$52),$E3979,$D3979)</f>
        <v>77</v>
      </c>
      <c r="K3979" s="16">
        <f t="shared" ca="1" si="735"/>
        <v>3</v>
      </c>
      <c r="L3979" s="16">
        <f t="shared" ca="1" si="736"/>
        <v>0</v>
      </c>
      <c r="M3979" s="17">
        <f t="shared" si="742"/>
        <v>0</v>
      </c>
      <c r="N3979" s="17">
        <f t="shared" si="743"/>
        <v>0</v>
      </c>
      <c r="O3979" s="4"/>
      <c r="P3979" s="4">
        <v>70</v>
      </c>
      <c r="Q3979" s="4">
        <v>70</v>
      </c>
      <c r="R3979" s="4">
        <v>72</v>
      </c>
      <c r="S3979" s="4">
        <v>73</v>
      </c>
      <c r="T3979" s="4">
        <v>66</v>
      </c>
      <c r="U3979" s="4">
        <v>66</v>
      </c>
      <c r="V3979" s="13">
        <v>75</v>
      </c>
      <c r="W3979" s="4">
        <v>76</v>
      </c>
      <c r="X3979" s="4">
        <v>63</v>
      </c>
      <c r="Y3979">
        <f t="shared" ca="1" si="744"/>
        <v>1296</v>
      </c>
      <c r="Z3979">
        <f t="shared" ca="1" si="745"/>
        <v>0</v>
      </c>
    </row>
    <row r="3980" spans="2:26" x14ac:dyDescent="0.25">
      <c r="B3980" s="11">
        <f t="shared" si="746"/>
        <v>44727.33333332371</v>
      </c>
      <c r="C3980" s="1">
        <f t="shared" si="737"/>
        <v>6</v>
      </c>
      <c r="D3980" s="1">
        <f t="shared" si="738"/>
        <v>3</v>
      </c>
      <c r="E3980" s="12">
        <f t="shared" si="739"/>
        <v>9</v>
      </c>
      <c r="F3980" s="124" t="str">
        <f t="shared" si="740"/>
        <v>0</v>
      </c>
      <c r="G3980" s="1">
        <f ca="1">(OFFSET(O3980,0,MATCH(Customer!$J$6,'CDH &amp; HDH'!$P$11:$X$11,0)))</f>
        <v>77</v>
      </c>
      <c r="H3980" s="1" t="str">
        <f t="shared" si="741"/>
        <v>Cooling</v>
      </c>
      <c r="I3980" s="1">
        <f ca="1">OFFSET(IF($H3980="Cooling",Customer!$C$25,Customer!$C$52),E3980,D3980)</f>
        <v>72</v>
      </c>
      <c r="J3980" s="1">
        <f ca="1">OFFSET(IF($H3980="Cooling",Customer!$L$25,Customer!$L$52),$E3980,$D3980)</f>
        <v>77</v>
      </c>
      <c r="K3980" s="16">
        <f t="shared" ref="K3980:K4043" ca="1" si="747">IF($H3980="Heating",0,MAX(0,$G3980-I3980))</f>
        <v>5</v>
      </c>
      <c r="L3980" s="16">
        <f t="shared" ref="L3980:L4043" ca="1" si="748">IF($H3980="Heating",0,MAX(0,$G3980-J3980))</f>
        <v>0</v>
      </c>
      <c r="M3980" s="17">
        <f t="shared" si="742"/>
        <v>0</v>
      </c>
      <c r="N3980" s="17">
        <f t="shared" si="743"/>
        <v>0</v>
      </c>
      <c r="O3980" s="4"/>
      <c r="P3980" s="4">
        <v>75</v>
      </c>
      <c r="Q3980" s="4">
        <v>76</v>
      </c>
      <c r="R3980" s="4">
        <v>72</v>
      </c>
      <c r="S3980" s="4">
        <v>75</v>
      </c>
      <c r="T3980" s="4">
        <v>69</v>
      </c>
      <c r="U3980" s="4">
        <v>67</v>
      </c>
      <c r="V3980" s="13">
        <v>77</v>
      </c>
      <c r="W3980" s="4">
        <v>79</v>
      </c>
      <c r="X3980" s="4">
        <v>67</v>
      </c>
      <c r="Y3980">
        <f t="shared" ca="1" si="744"/>
        <v>2160</v>
      </c>
      <c r="Z3980">
        <f t="shared" ca="1" si="745"/>
        <v>0</v>
      </c>
    </row>
    <row r="3981" spans="2:26" x14ac:dyDescent="0.25">
      <c r="B3981" s="11">
        <f t="shared" si="746"/>
        <v>44727.374999990374</v>
      </c>
      <c r="C3981" s="1">
        <f t="shared" ref="C3981:C4044" si="749">MONTH(B3981)</f>
        <v>6</v>
      </c>
      <c r="D3981" s="1">
        <f t="shared" ref="D3981:D4044" si="750">WEEKDAY(B3981,2)</f>
        <v>3</v>
      </c>
      <c r="E3981" s="12">
        <f t="shared" ref="E3981:E4044" si="751">HOUR(B3981)+1</f>
        <v>10</v>
      </c>
      <c r="F3981" s="124" t="str">
        <f t="shared" ref="F3981:F4044" si="752">IF(AND(C3981&gt;5,C3981&lt;9,D3981&lt;6,E3981&gt;14,E3981&lt;19),"1",IF(AND(OR(E3981=8,E3981=9,E3981=19,E3981=20),C3981&lt;3,D3981&lt;6),"1","0"))</f>
        <v>0</v>
      </c>
      <c r="G3981" s="1">
        <f ca="1">(OFFSET(O3981,0,MATCH(Customer!$J$6,'CDH &amp; HDH'!$P$11:$X$11,0)))</f>
        <v>80</v>
      </c>
      <c r="H3981" s="1" t="str">
        <f t="shared" ref="H3981:H4044" si="753">IF(AND(C3981&gt;=5,C3981&lt;=9),"Cooling","Heating")</f>
        <v>Cooling</v>
      </c>
      <c r="I3981" s="1">
        <f ca="1">OFFSET(IF($H3981="Cooling",Customer!$C$25,Customer!$C$52),E3981,D3981)</f>
        <v>72</v>
      </c>
      <c r="J3981" s="1">
        <f ca="1">OFFSET(IF($H3981="Cooling",Customer!$L$25,Customer!$L$52),$E3981,$D3981)</f>
        <v>77</v>
      </c>
      <c r="K3981" s="16">
        <f t="shared" ca="1" si="747"/>
        <v>8</v>
      </c>
      <c r="L3981" s="16">
        <f t="shared" ca="1" si="748"/>
        <v>3</v>
      </c>
      <c r="M3981" s="17">
        <f t="shared" ref="M3981:M4044" si="754">IF($H3981="Cooling",0,MAX(0,I3981-$G3981))</f>
        <v>0</v>
      </c>
      <c r="N3981" s="17">
        <f t="shared" ref="N3981:N4044" si="755">IF($H3981="Cooling",0,MAX(0,J3981-$G3981))</f>
        <v>0</v>
      </c>
      <c r="O3981" s="4"/>
      <c r="P3981" s="4">
        <v>78</v>
      </c>
      <c r="Q3981" s="4">
        <v>80</v>
      </c>
      <c r="R3981" s="4">
        <v>73</v>
      </c>
      <c r="S3981" s="4">
        <v>78</v>
      </c>
      <c r="T3981" s="4">
        <v>70</v>
      </c>
      <c r="U3981" s="4">
        <v>69</v>
      </c>
      <c r="V3981" s="13">
        <v>80</v>
      </c>
      <c r="W3981" s="4">
        <v>81</v>
      </c>
      <c r="X3981" s="4">
        <v>69</v>
      </c>
      <c r="Y3981">
        <f t="shared" ref="Y3981:Y4044" ca="1" si="756">1.08*400*K3981</f>
        <v>3456</v>
      </c>
      <c r="Z3981">
        <f t="shared" ref="Z3981:Z4044" ca="1" si="757">1.08*400*L3981</f>
        <v>1296</v>
      </c>
    </row>
    <row r="3982" spans="2:26" x14ac:dyDescent="0.25">
      <c r="B3982" s="11">
        <f t="shared" ref="B3982:B4045" si="758">B3981+1/24</f>
        <v>44727.416666657038</v>
      </c>
      <c r="C3982" s="1">
        <f t="shared" si="749"/>
        <v>6</v>
      </c>
      <c r="D3982" s="1">
        <f t="shared" si="750"/>
        <v>3</v>
      </c>
      <c r="E3982" s="12">
        <f t="shared" si="751"/>
        <v>11</v>
      </c>
      <c r="F3982" s="124" t="str">
        <f t="shared" si="752"/>
        <v>0</v>
      </c>
      <c r="G3982" s="1">
        <f ca="1">(OFFSET(O3982,0,MATCH(Customer!$J$6,'CDH &amp; HDH'!$P$11:$X$11,0)))</f>
        <v>82</v>
      </c>
      <c r="H3982" s="1" t="str">
        <f t="shared" si="753"/>
        <v>Cooling</v>
      </c>
      <c r="I3982" s="1">
        <f ca="1">OFFSET(IF($H3982="Cooling",Customer!$C$25,Customer!$C$52),E3982,D3982)</f>
        <v>72</v>
      </c>
      <c r="J3982" s="1">
        <f ca="1">OFFSET(IF($H3982="Cooling",Customer!$L$25,Customer!$L$52),$E3982,$D3982)</f>
        <v>77</v>
      </c>
      <c r="K3982" s="16">
        <f t="shared" ca="1" si="747"/>
        <v>10</v>
      </c>
      <c r="L3982" s="16">
        <f t="shared" ca="1" si="748"/>
        <v>5</v>
      </c>
      <c r="M3982" s="17">
        <f t="shared" si="754"/>
        <v>0</v>
      </c>
      <c r="N3982" s="17">
        <f t="shared" si="755"/>
        <v>0</v>
      </c>
      <c r="O3982" s="4"/>
      <c r="P3982" s="4">
        <v>81</v>
      </c>
      <c r="Q3982" s="4">
        <v>83</v>
      </c>
      <c r="R3982" s="4">
        <v>76</v>
      </c>
      <c r="S3982" s="4">
        <v>79</v>
      </c>
      <c r="T3982" s="4">
        <v>76</v>
      </c>
      <c r="U3982" s="4">
        <v>71</v>
      </c>
      <c r="V3982" s="13">
        <v>82</v>
      </c>
      <c r="W3982" s="4">
        <v>82</v>
      </c>
      <c r="X3982" s="4">
        <v>71</v>
      </c>
      <c r="Y3982">
        <f t="shared" ca="1" si="756"/>
        <v>4320</v>
      </c>
      <c r="Z3982">
        <f t="shared" ca="1" si="757"/>
        <v>2160</v>
      </c>
    </row>
    <row r="3983" spans="2:26" x14ac:dyDescent="0.25">
      <c r="B3983" s="11">
        <f t="shared" si="758"/>
        <v>44727.458333323702</v>
      </c>
      <c r="C3983" s="1">
        <f t="shared" si="749"/>
        <v>6</v>
      </c>
      <c r="D3983" s="1">
        <f t="shared" si="750"/>
        <v>3</v>
      </c>
      <c r="E3983" s="12">
        <f t="shared" si="751"/>
        <v>12</v>
      </c>
      <c r="F3983" s="124" t="str">
        <f t="shared" si="752"/>
        <v>0</v>
      </c>
      <c r="G3983" s="1">
        <f ca="1">(OFFSET(O3983,0,MATCH(Customer!$J$6,'CDH &amp; HDH'!$P$11:$X$11,0)))</f>
        <v>84</v>
      </c>
      <c r="H3983" s="1" t="str">
        <f t="shared" si="753"/>
        <v>Cooling</v>
      </c>
      <c r="I3983" s="1">
        <f ca="1">OFFSET(IF($H3983="Cooling",Customer!$C$25,Customer!$C$52),E3983,D3983)</f>
        <v>72</v>
      </c>
      <c r="J3983" s="1">
        <f ca="1">OFFSET(IF($H3983="Cooling",Customer!$L$25,Customer!$L$52),$E3983,$D3983)</f>
        <v>77</v>
      </c>
      <c r="K3983" s="16">
        <f t="shared" ca="1" si="747"/>
        <v>12</v>
      </c>
      <c r="L3983" s="16">
        <f t="shared" ca="1" si="748"/>
        <v>7</v>
      </c>
      <c r="M3983" s="17">
        <f t="shared" si="754"/>
        <v>0</v>
      </c>
      <c r="N3983" s="17">
        <f t="shared" si="755"/>
        <v>0</v>
      </c>
      <c r="O3983" s="4"/>
      <c r="P3983" s="4">
        <v>84</v>
      </c>
      <c r="Q3983" s="4">
        <v>83</v>
      </c>
      <c r="R3983" s="4">
        <v>78</v>
      </c>
      <c r="S3983" s="4">
        <v>79</v>
      </c>
      <c r="T3983" s="4">
        <v>81</v>
      </c>
      <c r="U3983" s="4">
        <v>74</v>
      </c>
      <c r="V3983" s="13">
        <v>84</v>
      </c>
      <c r="W3983" s="4">
        <v>84</v>
      </c>
      <c r="X3983" s="4">
        <v>71</v>
      </c>
      <c r="Y3983">
        <f t="shared" ca="1" si="756"/>
        <v>5184</v>
      </c>
      <c r="Z3983">
        <f t="shared" ca="1" si="757"/>
        <v>3024</v>
      </c>
    </row>
    <row r="3984" spans="2:26" x14ac:dyDescent="0.25">
      <c r="B3984" s="11">
        <f t="shared" si="758"/>
        <v>44727.499999990367</v>
      </c>
      <c r="C3984" s="1">
        <f t="shared" si="749"/>
        <v>6</v>
      </c>
      <c r="D3984" s="1">
        <f t="shared" si="750"/>
        <v>3</v>
      </c>
      <c r="E3984" s="12">
        <f t="shared" si="751"/>
        <v>13</v>
      </c>
      <c r="F3984" s="124" t="str">
        <f t="shared" si="752"/>
        <v>0</v>
      </c>
      <c r="G3984" s="1">
        <f ca="1">(OFFSET(O3984,0,MATCH(Customer!$J$6,'CDH &amp; HDH'!$P$11:$X$11,0)))</f>
        <v>84</v>
      </c>
      <c r="H3984" s="1" t="str">
        <f t="shared" si="753"/>
        <v>Cooling</v>
      </c>
      <c r="I3984" s="1">
        <f ca="1">OFFSET(IF($H3984="Cooling",Customer!$C$25,Customer!$C$52),E3984,D3984)</f>
        <v>72</v>
      </c>
      <c r="J3984" s="1">
        <f ca="1">OFFSET(IF($H3984="Cooling",Customer!$L$25,Customer!$L$52),$E3984,$D3984)</f>
        <v>77</v>
      </c>
      <c r="K3984" s="16">
        <f t="shared" ca="1" si="747"/>
        <v>12</v>
      </c>
      <c r="L3984" s="16">
        <f t="shared" ca="1" si="748"/>
        <v>7</v>
      </c>
      <c r="M3984" s="17">
        <f t="shared" si="754"/>
        <v>0</v>
      </c>
      <c r="N3984" s="17">
        <f t="shared" si="755"/>
        <v>0</v>
      </c>
      <c r="O3984" s="4"/>
      <c r="P3984" s="4">
        <v>86</v>
      </c>
      <c r="Q3984" s="4">
        <v>85</v>
      </c>
      <c r="R3984" s="4">
        <v>81</v>
      </c>
      <c r="S3984" s="4">
        <v>80</v>
      </c>
      <c r="T3984" s="4">
        <v>85</v>
      </c>
      <c r="U3984" s="4">
        <v>78</v>
      </c>
      <c r="V3984" s="13">
        <v>84</v>
      </c>
      <c r="W3984" s="4">
        <v>86</v>
      </c>
      <c r="X3984" s="4">
        <v>74</v>
      </c>
      <c r="Y3984">
        <f t="shared" ca="1" si="756"/>
        <v>5184</v>
      </c>
      <c r="Z3984">
        <f t="shared" ca="1" si="757"/>
        <v>3024</v>
      </c>
    </row>
    <row r="3985" spans="2:26" x14ac:dyDescent="0.25">
      <c r="B3985" s="11">
        <f t="shared" si="758"/>
        <v>44727.541666657031</v>
      </c>
      <c r="C3985" s="1">
        <f t="shared" si="749"/>
        <v>6</v>
      </c>
      <c r="D3985" s="1">
        <f t="shared" si="750"/>
        <v>3</v>
      </c>
      <c r="E3985" s="12">
        <f t="shared" si="751"/>
        <v>14</v>
      </c>
      <c r="F3985" s="124" t="str">
        <f t="shared" si="752"/>
        <v>0</v>
      </c>
      <c r="G3985" s="1">
        <f ca="1">(OFFSET(O3985,0,MATCH(Customer!$J$6,'CDH &amp; HDH'!$P$11:$X$11,0)))</f>
        <v>85</v>
      </c>
      <c r="H3985" s="1" t="str">
        <f t="shared" si="753"/>
        <v>Cooling</v>
      </c>
      <c r="I3985" s="1">
        <f ca="1">OFFSET(IF($H3985="Cooling",Customer!$C$25,Customer!$C$52),E3985,D3985)</f>
        <v>72</v>
      </c>
      <c r="J3985" s="1">
        <f ca="1">OFFSET(IF($H3985="Cooling",Customer!$L$25,Customer!$L$52),$E3985,$D3985)</f>
        <v>77</v>
      </c>
      <c r="K3985" s="16">
        <f t="shared" ca="1" si="747"/>
        <v>13</v>
      </c>
      <c r="L3985" s="16">
        <f t="shared" ca="1" si="748"/>
        <v>8</v>
      </c>
      <c r="M3985" s="17">
        <f t="shared" si="754"/>
        <v>0</v>
      </c>
      <c r="N3985" s="17">
        <f t="shared" si="755"/>
        <v>0</v>
      </c>
      <c r="O3985" s="4"/>
      <c r="P3985" s="4">
        <v>86</v>
      </c>
      <c r="Q3985" s="4">
        <v>86</v>
      </c>
      <c r="R3985" s="4">
        <v>82</v>
      </c>
      <c r="S3985" s="4">
        <v>79</v>
      </c>
      <c r="T3985" s="4">
        <v>90</v>
      </c>
      <c r="U3985" s="4">
        <v>80</v>
      </c>
      <c r="V3985" s="13">
        <v>85</v>
      </c>
      <c r="W3985" s="4">
        <v>87</v>
      </c>
      <c r="X3985" s="4">
        <v>74</v>
      </c>
      <c r="Y3985">
        <f t="shared" ca="1" si="756"/>
        <v>5616</v>
      </c>
      <c r="Z3985">
        <f t="shared" ca="1" si="757"/>
        <v>3456</v>
      </c>
    </row>
    <row r="3986" spans="2:26" x14ac:dyDescent="0.25">
      <c r="B3986" s="11">
        <f t="shared" si="758"/>
        <v>44727.583333323695</v>
      </c>
      <c r="C3986" s="1">
        <f t="shared" si="749"/>
        <v>6</v>
      </c>
      <c r="D3986" s="1">
        <f t="shared" si="750"/>
        <v>3</v>
      </c>
      <c r="E3986" s="12">
        <f t="shared" si="751"/>
        <v>15</v>
      </c>
      <c r="F3986" s="124" t="str">
        <f t="shared" si="752"/>
        <v>1</v>
      </c>
      <c r="G3986" s="1">
        <f ca="1">(OFFSET(O3986,0,MATCH(Customer!$J$6,'CDH &amp; HDH'!$P$11:$X$11,0)))</f>
        <v>86</v>
      </c>
      <c r="H3986" s="1" t="str">
        <f t="shared" si="753"/>
        <v>Cooling</v>
      </c>
      <c r="I3986" s="1">
        <f ca="1">OFFSET(IF($H3986="Cooling",Customer!$C$25,Customer!$C$52),E3986,D3986)</f>
        <v>72</v>
      </c>
      <c r="J3986" s="1">
        <f ca="1">OFFSET(IF($H3986="Cooling",Customer!$L$25,Customer!$L$52),$E3986,$D3986)</f>
        <v>77</v>
      </c>
      <c r="K3986" s="16">
        <f t="shared" ca="1" si="747"/>
        <v>14</v>
      </c>
      <c r="L3986" s="16">
        <f t="shared" ca="1" si="748"/>
        <v>9</v>
      </c>
      <c r="M3986" s="17">
        <f t="shared" si="754"/>
        <v>0</v>
      </c>
      <c r="N3986" s="17">
        <f t="shared" si="755"/>
        <v>0</v>
      </c>
      <c r="O3986" s="4"/>
      <c r="P3986" s="4">
        <v>84</v>
      </c>
      <c r="Q3986" s="4">
        <v>87</v>
      </c>
      <c r="R3986" s="4">
        <v>82</v>
      </c>
      <c r="S3986" s="4">
        <v>78</v>
      </c>
      <c r="T3986" s="4">
        <v>92</v>
      </c>
      <c r="U3986" s="4">
        <v>82</v>
      </c>
      <c r="V3986" s="13">
        <v>86</v>
      </c>
      <c r="W3986" s="4">
        <v>87</v>
      </c>
      <c r="X3986" s="4">
        <v>73</v>
      </c>
      <c r="Y3986">
        <f t="shared" ca="1" si="756"/>
        <v>6048</v>
      </c>
      <c r="Z3986">
        <f t="shared" ca="1" si="757"/>
        <v>3888</v>
      </c>
    </row>
    <row r="3987" spans="2:26" x14ac:dyDescent="0.25">
      <c r="B3987" s="11">
        <f t="shared" si="758"/>
        <v>44727.624999990359</v>
      </c>
      <c r="C3987" s="1">
        <f t="shared" si="749"/>
        <v>6</v>
      </c>
      <c r="D3987" s="1">
        <f t="shared" si="750"/>
        <v>3</v>
      </c>
      <c r="E3987" s="12">
        <f t="shared" si="751"/>
        <v>16</v>
      </c>
      <c r="F3987" s="124" t="str">
        <f t="shared" si="752"/>
        <v>1</v>
      </c>
      <c r="G3987" s="1">
        <f ca="1">(OFFSET(O3987,0,MATCH(Customer!$J$6,'CDH &amp; HDH'!$P$11:$X$11,0)))</f>
        <v>86</v>
      </c>
      <c r="H3987" s="1" t="str">
        <f t="shared" si="753"/>
        <v>Cooling</v>
      </c>
      <c r="I3987" s="1">
        <f ca="1">OFFSET(IF($H3987="Cooling",Customer!$C$25,Customer!$C$52),E3987,D3987)</f>
        <v>72</v>
      </c>
      <c r="J3987" s="1">
        <f ca="1">OFFSET(IF($H3987="Cooling",Customer!$L$25,Customer!$L$52),$E3987,$D3987)</f>
        <v>77</v>
      </c>
      <c r="K3987" s="16">
        <f t="shared" ca="1" si="747"/>
        <v>14</v>
      </c>
      <c r="L3987" s="16">
        <f t="shared" ca="1" si="748"/>
        <v>9</v>
      </c>
      <c r="M3987" s="17">
        <f t="shared" si="754"/>
        <v>0</v>
      </c>
      <c r="N3987" s="17">
        <f t="shared" si="755"/>
        <v>0</v>
      </c>
      <c r="O3987" s="4"/>
      <c r="P3987" s="4">
        <v>82</v>
      </c>
      <c r="Q3987" s="4">
        <v>86</v>
      </c>
      <c r="R3987" s="4">
        <v>83</v>
      </c>
      <c r="S3987" s="4">
        <v>77</v>
      </c>
      <c r="T3987" s="4">
        <v>91</v>
      </c>
      <c r="U3987" s="4">
        <v>83</v>
      </c>
      <c r="V3987" s="13">
        <v>86</v>
      </c>
      <c r="W3987" s="4">
        <v>86</v>
      </c>
      <c r="X3987" s="4">
        <v>75</v>
      </c>
      <c r="Y3987">
        <f t="shared" ca="1" si="756"/>
        <v>6048</v>
      </c>
      <c r="Z3987">
        <f t="shared" ca="1" si="757"/>
        <v>3888</v>
      </c>
    </row>
    <row r="3988" spans="2:26" x14ac:dyDescent="0.25">
      <c r="B3988" s="11">
        <f t="shared" si="758"/>
        <v>44727.666666657024</v>
      </c>
      <c r="C3988" s="1">
        <f t="shared" si="749"/>
        <v>6</v>
      </c>
      <c r="D3988" s="1">
        <f t="shared" si="750"/>
        <v>3</v>
      </c>
      <c r="E3988" s="12">
        <f t="shared" si="751"/>
        <v>17</v>
      </c>
      <c r="F3988" s="124" t="str">
        <f t="shared" si="752"/>
        <v>1</v>
      </c>
      <c r="G3988" s="1">
        <f ca="1">(OFFSET(O3988,0,MATCH(Customer!$J$6,'CDH &amp; HDH'!$P$11:$X$11,0)))</f>
        <v>86</v>
      </c>
      <c r="H3988" s="1" t="str">
        <f t="shared" si="753"/>
        <v>Cooling</v>
      </c>
      <c r="I3988" s="1">
        <f ca="1">OFFSET(IF($H3988="Cooling",Customer!$C$25,Customer!$C$52),E3988,D3988)</f>
        <v>72</v>
      </c>
      <c r="J3988" s="1">
        <f ca="1">OFFSET(IF($H3988="Cooling",Customer!$L$25,Customer!$L$52),$E3988,$D3988)</f>
        <v>77</v>
      </c>
      <c r="K3988" s="16">
        <f t="shared" ca="1" si="747"/>
        <v>14</v>
      </c>
      <c r="L3988" s="16">
        <f t="shared" ca="1" si="748"/>
        <v>9</v>
      </c>
      <c r="M3988" s="17">
        <f t="shared" si="754"/>
        <v>0</v>
      </c>
      <c r="N3988" s="17">
        <f t="shared" si="755"/>
        <v>0</v>
      </c>
      <c r="O3988" s="4"/>
      <c r="P3988" s="4">
        <v>80</v>
      </c>
      <c r="Q3988" s="4">
        <v>86</v>
      </c>
      <c r="R3988" s="4">
        <v>81</v>
      </c>
      <c r="S3988" s="4">
        <v>77</v>
      </c>
      <c r="T3988" s="4">
        <v>89</v>
      </c>
      <c r="U3988" s="4">
        <v>83</v>
      </c>
      <c r="V3988" s="13">
        <v>86</v>
      </c>
      <c r="W3988" s="4">
        <v>83</v>
      </c>
      <c r="X3988" s="4">
        <v>73</v>
      </c>
      <c r="Y3988">
        <f t="shared" ca="1" si="756"/>
        <v>6048</v>
      </c>
      <c r="Z3988">
        <f t="shared" ca="1" si="757"/>
        <v>3888</v>
      </c>
    </row>
    <row r="3989" spans="2:26" x14ac:dyDescent="0.25">
      <c r="B3989" s="11">
        <f t="shared" si="758"/>
        <v>44727.708333323688</v>
      </c>
      <c r="C3989" s="1">
        <f t="shared" si="749"/>
        <v>6</v>
      </c>
      <c r="D3989" s="1">
        <f t="shared" si="750"/>
        <v>3</v>
      </c>
      <c r="E3989" s="12">
        <f t="shared" si="751"/>
        <v>18</v>
      </c>
      <c r="F3989" s="124" t="str">
        <f t="shared" si="752"/>
        <v>1</v>
      </c>
      <c r="G3989" s="1">
        <f ca="1">(OFFSET(O3989,0,MATCH(Customer!$J$6,'CDH &amp; HDH'!$P$11:$X$11,0)))</f>
        <v>85</v>
      </c>
      <c r="H3989" s="1" t="str">
        <f t="shared" si="753"/>
        <v>Cooling</v>
      </c>
      <c r="I3989" s="1">
        <f ca="1">OFFSET(IF($H3989="Cooling",Customer!$C$25,Customer!$C$52),E3989,D3989)</f>
        <v>72</v>
      </c>
      <c r="J3989" s="1">
        <f ca="1">OFFSET(IF($H3989="Cooling",Customer!$L$25,Customer!$L$52),$E3989,$D3989)</f>
        <v>77</v>
      </c>
      <c r="K3989" s="16">
        <f t="shared" ca="1" si="747"/>
        <v>13</v>
      </c>
      <c r="L3989" s="16">
        <f t="shared" ca="1" si="748"/>
        <v>8</v>
      </c>
      <c r="M3989" s="17">
        <f t="shared" si="754"/>
        <v>0</v>
      </c>
      <c r="N3989" s="17">
        <f t="shared" si="755"/>
        <v>0</v>
      </c>
      <c r="O3989" s="4"/>
      <c r="P3989" s="4">
        <v>80</v>
      </c>
      <c r="Q3989" s="4">
        <v>84</v>
      </c>
      <c r="R3989" s="4">
        <v>80</v>
      </c>
      <c r="S3989" s="4">
        <v>76</v>
      </c>
      <c r="T3989" s="4">
        <v>89</v>
      </c>
      <c r="U3989" s="4">
        <v>83</v>
      </c>
      <c r="V3989" s="13">
        <v>85</v>
      </c>
      <c r="W3989" s="4">
        <v>81</v>
      </c>
      <c r="X3989" s="4">
        <v>73</v>
      </c>
      <c r="Y3989">
        <f t="shared" ca="1" si="756"/>
        <v>5616</v>
      </c>
      <c r="Z3989">
        <f t="shared" ca="1" si="757"/>
        <v>3456</v>
      </c>
    </row>
    <row r="3990" spans="2:26" x14ac:dyDescent="0.25">
      <c r="B3990" s="11">
        <f t="shared" si="758"/>
        <v>44727.749999990352</v>
      </c>
      <c r="C3990" s="1">
        <f t="shared" si="749"/>
        <v>6</v>
      </c>
      <c r="D3990" s="1">
        <f t="shared" si="750"/>
        <v>3</v>
      </c>
      <c r="E3990" s="12">
        <f t="shared" si="751"/>
        <v>19</v>
      </c>
      <c r="F3990" s="124" t="str">
        <f t="shared" si="752"/>
        <v>0</v>
      </c>
      <c r="G3990" s="1">
        <f ca="1">(OFFSET(O3990,0,MATCH(Customer!$J$6,'CDH &amp; HDH'!$P$11:$X$11,0)))</f>
        <v>84</v>
      </c>
      <c r="H3990" s="1" t="str">
        <f t="shared" si="753"/>
        <v>Cooling</v>
      </c>
      <c r="I3990" s="1">
        <f ca="1">OFFSET(IF($H3990="Cooling",Customer!$C$25,Customer!$C$52),E3990,D3990)</f>
        <v>78</v>
      </c>
      <c r="J3990" s="1">
        <f ca="1">OFFSET(IF($H3990="Cooling",Customer!$L$25,Customer!$L$52),$E3990,$D3990)</f>
        <v>80</v>
      </c>
      <c r="K3990" s="16">
        <f t="shared" ca="1" si="747"/>
        <v>6</v>
      </c>
      <c r="L3990" s="16">
        <f t="shared" ca="1" si="748"/>
        <v>4</v>
      </c>
      <c r="M3990" s="17">
        <f t="shared" si="754"/>
        <v>0</v>
      </c>
      <c r="N3990" s="17">
        <f t="shared" si="755"/>
        <v>0</v>
      </c>
      <c r="O3990" s="4"/>
      <c r="P3990" s="4">
        <v>77</v>
      </c>
      <c r="Q3990" s="4">
        <v>82</v>
      </c>
      <c r="R3990" s="4">
        <v>78</v>
      </c>
      <c r="S3990" s="4">
        <v>76</v>
      </c>
      <c r="T3990" s="4">
        <v>87</v>
      </c>
      <c r="U3990" s="4">
        <v>82</v>
      </c>
      <c r="V3990" s="13">
        <v>84</v>
      </c>
      <c r="W3990" s="4">
        <v>79</v>
      </c>
      <c r="X3990" s="4">
        <v>69</v>
      </c>
      <c r="Y3990">
        <f t="shared" ca="1" si="756"/>
        <v>2592</v>
      </c>
      <c r="Z3990">
        <f t="shared" ca="1" si="757"/>
        <v>1728</v>
      </c>
    </row>
    <row r="3991" spans="2:26" x14ac:dyDescent="0.25">
      <c r="B3991" s="11">
        <f t="shared" si="758"/>
        <v>44727.791666657016</v>
      </c>
      <c r="C3991" s="1">
        <f t="shared" si="749"/>
        <v>6</v>
      </c>
      <c r="D3991" s="1">
        <f t="shared" si="750"/>
        <v>3</v>
      </c>
      <c r="E3991" s="12">
        <f t="shared" si="751"/>
        <v>20</v>
      </c>
      <c r="F3991" s="124" t="str">
        <f t="shared" si="752"/>
        <v>0</v>
      </c>
      <c r="G3991" s="1">
        <f ca="1">(OFFSET(O3991,0,MATCH(Customer!$J$6,'CDH &amp; HDH'!$P$11:$X$11,0)))</f>
        <v>82</v>
      </c>
      <c r="H3991" s="1" t="str">
        <f t="shared" si="753"/>
        <v>Cooling</v>
      </c>
      <c r="I3991" s="1">
        <f ca="1">OFFSET(IF($H3991="Cooling",Customer!$C$25,Customer!$C$52),E3991,D3991)</f>
        <v>78</v>
      </c>
      <c r="J3991" s="1">
        <f ca="1">OFFSET(IF($H3991="Cooling",Customer!$L$25,Customer!$L$52),$E3991,$D3991)</f>
        <v>80</v>
      </c>
      <c r="K3991" s="16">
        <f t="shared" ca="1" si="747"/>
        <v>4</v>
      </c>
      <c r="L3991" s="16">
        <f t="shared" ca="1" si="748"/>
        <v>2</v>
      </c>
      <c r="M3991" s="17">
        <f t="shared" si="754"/>
        <v>0</v>
      </c>
      <c r="N3991" s="17">
        <f t="shared" si="755"/>
        <v>0</v>
      </c>
      <c r="O3991" s="4"/>
      <c r="P3991" s="4">
        <v>76</v>
      </c>
      <c r="Q3991" s="4">
        <v>79</v>
      </c>
      <c r="R3991" s="4">
        <v>76</v>
      </c>
      <c r="S3991" s="4">
        <v>75</v>
      </c>
      <c r="T3991" s="4">
        <v>84</v>
      </c>
      <c r="U3991" s="4">
        <v>78</v>
      </c>
      <c r="V3991" s="13">
        <v>82</v>
      </c>
      <c r="W3991" s="4">
        <v>75</v>
      </c>
      <c r="X3991" s="4">
        <v>65</v>
      </c>
      <c r="Y3991">
        <f t="shared" ca="1" si="756"/>
        <v>1728</v>
      </c>
      <c r="Z3991">
        <f t="shared" ca="1" si="757"/>
        <v>864</v>
      </c>
    </row>
    <row r="3992" spans="2:26" x14ac:dyDescent="0.25">
      <c r="B3992" s="11">
        <f t="shared" si="758"/>
        <v>44727.833333323681</v>
      </c>
      <c r="C3992" s="1">
        <f t="shared" si="749"/>
        <v>6</v>
      </c>
      <c r="D3992" s="1">
        <f t="shared" si="750"/>
        <v>3</v>
      </c>
      <c r="E3992" s="12">
        <f t="shared" si="751"/>
        <v>21</v>
      </c>
      <c r="F3992" s="124" t="str">
        <f t="shared" si="752"/>
        <v>0</v>
      </c>
      <c r="G3992" s="1">
        <f ca="1">(OFFSET(O3992,0,MATCH(Customer!$J$6,'CDH &amp; HDH'!$P$11:$X$11,0)))</f>
        <v>79</v>
      </c>
      <c r="H3992" s="1" t="str">
        <f t="shared" si="753"/>
        <v>Cooling</v>
      </c>
      <c r="I3992" s="1">
        <f ca="1">OFFSET(IF($H3992="Cooling",Customer!$C$25,Customer!$C$52),E3992,D3992)</f>
        <v>78</v>
      </c>
      <c r="J3992" s="1">
        <f ca="1">OFFSET(IF($H3992="Cooling",Customer!$L$25,Customer!$L$52),$E3992,$D3992)</f>
        <v>80</v>
      </c>
      <c r="K3992" s="16">
        <f t="shared" ca="1" si="747"/>
        <v>1</v>
      </c>
      <c r="L3992" s="16">
        <f t="shared" ca="1" si="748"/>
        <v>0</v>
      </c>
      <c r="M3992" s="17">
        <f t="shared" si="754"/>
        <v>0</v>
      </c>
      <c r="N3992" s="17">
        <f t="shared" si="755"/>
        <v>0</v>
      </c>
      <c r="O3992" s="4"/>
      <c r="P3992" s="4">
        <v>74</v>
      </c>
      <c r="Q3992" s="4">
        <v>77</v>
      </c>
      <c r="R3992" s="4">
        <v>74</v>
      </c>
      <c r="S3992" s="4">
        <v>73</v>
      </c>
      <c r="T3992" s="4">
        <v>80</v>
      </c>
      <c r="U3992" s="4">
        <v>78</v>
      </c>
      <c r="V3992" s="13">
        <v>79</v>
      </c>
      <c r="W3992" s="4">
        <v>72</v>
      </c>
      <c r="X3992" s="4">
        <v>60</v>
      </c>
      <c r="Y3992">
        <f t="shared" ca="1" si="756"/>
        <v>432</v>
      </c>
      <c r="Z3992">
        <f t="shared" ca="1" si="757"/>
        <v>0</v>
      </c>
    </row>
    <row r="3993" spans="2:26" x14ac:dyDescent="0.25">
      <c r="B3993" s="11">
        <f t="shared" si="758"/>
        <v>44727.874999990345</v>
      </c>
      <c r="C3993" s="1">
        <f t="shared" si="749"/>
        <v>6</v>
      </c>
      <c r="D3993" s="1">
        <f t="shared" si="750"/>
        <v>3</v>
      </c>
      <c r="E3993" s="12">
        <f t="shared" si="751"/>
        <v>22</v>
      </c>
      <c r="F3993" s="124" t="str">
        <f t="shared" si="752"/>
        <v>0</v>
      </c>
      <c r="G3993" s="1">
        <f ca="1">(OFFSET(O3993,0,MATCH(Customer!$J$6,'CDH &amp; HDH'!$P$11:$X$11,0)))</f>
        <v>77</v>
      </c>
      <c r="H3993" s="1" t="str">
        <f t="shared" si="753"/>
        <v>Cooling</v>
      </c>
      <c r="I3993" s="1">
        <f ca="1">OFFSET(IF($H3993="Cooling",Customer!$C$25,Customer!$C$52),E3993,D3993)</f>
        <v>78</v>
      </c>
      <c r="J3993" s="1">
        <f ca="1">OFFSET(IF($H3993="Cooling",Customer!$L$25,Customer!$L$52),$E3993,$D3993)</f>
        <v>80</v>
      </c>
      <c r="K3993" s="16">
        <f t="shared" ca="1" si="747"/>
        <v>0</v>
      </c>
      <c r="L3993" s="16">
        <f t="shared" ca="1" si="748"/>
        <v>0</v>
      </c>
      <c r="M3993" s="17">
        <f t="shared" si="754"/>
        <v>0</v>
      </c>
      <c r="N3993" s="17">
        <f t="shared" si="755"/>
        <v>0</v>
      </c>
      <c r="O3993" s="4"/>
      <c r="P3993" s="4">
        <v>73</v>
      </c>
      <c r="Q3993" s="4">
        <v>75</v>
      </c>
      <c r="R3993" s="4">
        <v>72</v>
      </c>
      <c r="S3993" s="4">
        <v>72</v>
      </c>
      <c r="T3993" s="4">
        <v>78</v>
      </c>
      <c r="U3993" s="4">
        <v>76</v>
      </c>
      <c r="V3993" s="13">
        <v>77</v>
      </c>
      <c r="W3993" s="4">
        <v>68</v>
      </c>
      <c r="X3993" s="4">
        <v>61</v>
      </c>
      <c r="Y3993">
        <f t="shared" ca="1" si="756"/>
        <v>0</v>
      </c>
      <c r="Z3993">
        <f t="shared" ca="1" si="757"/>
        <v>0</v>
      </c>
    </row>
    <row r="3994" spans="2:26" x14ac:dyDescent="0.25">
      <c r="B3994" s="11">
        <f t="shared" si="758"/>
        <v>44727.916666657009</v>
      </c>
      <c r="C3994" s="1">
        <f t="shared" si="749"/>
        <v>6</v>
      </c>
      <c r="D3994" s="1">
        <f t="shared" si="750"/>
        <v>3</v>
      </c>
      <c r="E3994" s="12">
        <f t="shared" si="751"/>
        <v>23</v>
      </c>
      <c r="F3994" s="124" t="str">
        <f t="shared" si="752"/>
        <v>0</v>
      </c>
      <c r="G3994" s="1">
        <f ca="1">(OFFSET(O3994,0,MATCH(Customer!$J$6,'CDH &amp; HDH'!$P$11:$X$11,0)))</f>
        <v>76</v>
      </c>
      <c r="H3994" s="1" t="str">
        <f t="shared" si="753"/>
        <v>Cooling</v>
      </c>
      <c r="I3994" s="1">
        <f ca="1">OFFSET(IF($H3994="Cooling",Customer!$C$25,Customer!$C$52),E3994,D3994)</f>
        <v>78</v>
      </c>
      <c r="J3994" s="1">
        <f ca="1">OFFSET(IF($H3994="Cooling",Customer!$L$25,Customer!$L$52),$E3994,$D3994)</f>
        <v>80</v>
      </c>
      <c r="K3994" s="16">
        <f t="shared" ca="1" si="747"/>
        <v>0</v>
      </c>
      <c r="L3994" s="16">
        <f t="shared" ca="1" si="748"/>
        <v>0</v>
      </c>
      <c r="M3994" s="17">
        <f t="shared" si="754"/>
        <v>0</v>
      </c>
      <c r="N3994" s="17">
        <f t="shared" si="755"/>
        <v>0</v>
      </c>
      <c r="O3994" s="4"/>
      <c r="P3994" s="4">
        <v>71</v>
      </c>
      <c r="Q3994" s="4">
        <v>75</v>
      </c>
      <c r="R3994" s="4">
        <v>72</v>
      </c>
      <c r="S3994" s="4">
        <v>71</v>
      </c>
      <c r="T3994" s="4">
        <v>78</v>
      </c>
      <c r="U3994" s="4">
        <v>75</v>
      </c>
      <c r="V3994" s="13">
        <v>76</v>
      </c>
      <c r="W3994" s="4">
        <v>68</v>
      </c>
      <c r="X3994" s="4">
        <v>58</v>
      </c>
      <c r="Y3994">
        <f t="shared" ca="1" si="756"/>
        <v>0</v>
      </c>
      <c r="Z3994">
        <f t="shared" ca="1" si="757"/>
        <v>0</v>
      </c>
    </row>
    <row r="3995" spans="2:26" x14ac:dyDescent="0.25">
      <c r="B3995" s="11">
        <f t="shared" si="758"/>
        <v>44727.958333323673</v>
      </c>
      <c r="C3995" s="1">
        <f t="shared" si="749"/>
        <v>6</v>
      </c>
      <c r="D3995" s="1">
        <f t="shared" si="750"/>
        <v>3</v>
      </c>
      <c r="E3995" s="12">
        <f t="shared" si="751"/>
        <v>24</v>
      </c>
      <c r="F3995" s="124" t="str">
        <f t="shared" si="752"/>
        <v>0</v>
      </c>
      <c r="G3995" s="1">
        <f ca="1">(OFFSET(O3995,0,MATCH(Customer!$J$6,'CDH &amp; HDH'!$P$11:$X$11,0)))</f>
        <v>75</v>
      </c>
      <c r="H3995" s="1" t="str">
        <f t="shared" si="753"/>
        <v>Cooling</v>
      </c>
      <c r="I3995" s="1">
        <f ca="1">OFFSET(IF($H3995="Cooling",Customer!$C$25,Customer!$C$52),E3995,D3995)</f>
        <v>78</v>
      </c>
      <c r="J3995" s="1">
        <f ca="1">OFFSET(IF($H3995="Cooling",Customer!$L$25,Customer!$L$52),$E3995,$D3995)</f>
        <v>80</v>
      </c>
      <c r="K3995" s="16">
        <f t="shared" ca="1" si="747"/>
        <v>0</v>
      </c>
      <c r="L3995" s="16">
        <f t="shared" ca="1" si="748"/>
        <v>0</v>
      </c>
      <c r="M3995" s="17">
        <f t="shared" si="754"/>
        <v>0</v>
      </c>
      <c r="N3995" s="17">
        <f t="shared" si="755"/>
        <v>0</v>
      </c>
      <c r="O3995" s="4"/>
      <c r="P3995" s="4">
        <v>70</v>
      </c>
      <c r="Q3995" s="4">
        <v>73</v>
      </c>
      <c r="R3995" s="4">
        <v>71</v>
      </c>
      <c r="S3995" s="4">
        <v>70</v>
      </c>
      <c r="T3995" s="4">
        <v>75</v>
      </c>
      <c r="U3995" s="4">
        <v>73</v>
      </c>
      <c r="V3995" s="13">
        <v>75</v>
      </c>
      <c r="W3995" s="4">
        <v>63</v>
      </c>
      <c r="X3995" s="4">
        <v>57</v>
      </c>
      <c r="Y3995">
        <f t="shared" ca="1" si="756"/>
        <v>0</v>
      </c>
      <c r="Z3995">
        <f t="shared" ca="1" si="757"/>
        <v>0</v>
      </c>
    </row>
    <row r="3996" spans="2:26" x14ac:dyDescent="0.25">
      <c r="B3996" s="11">
        <f t="shared" si="758"/>
        <v>44727.999999990338</v>
      </c>
      <c r="C3996" s="1">
        <f t="shared" si="749"/>
        <v>6</v>
      </c>
      <c r="D3996" s="1">
        <f t="shared" si="750"/>
        <v>4</v>
      </c>
      <c r="E3996" s="12">
        <f t="shared" si="751"/>
        <v>1</v>
      </c>
      <c r="F3996" s="124" t="str">
        <f t="shared" si="752"/>
        <v>0</v>
      </c>
      <c r="G3996" s="1">
        <f ca="1">(OFFSET(O3996,0,MATCH(Customer!$J$6,'CDH &amp; HDH'!$P$11:$X$11,0)))</f>
        <v>74</v>
      </c>
      <c r="H3996" s="1" t="str">
        <f t="shared" si="753"/>
        <v>Cooling</v>
      </c>
      <c r="I3996" s="1">
        <f ca="1">OFFSET(IF($H3996="Cooling",Customer!$C$25,Customer!$C$52),E3996,D3996)</f>
        <v>78</v>
      </c>
      <c r="J3996" s="1">
        <f ca="1">OFFSET(IF($H3996="Cooling",Customer!$L$25,Customer!$L$52),$E3996,$D3996)</f>
        <v>80</v>
      </c>
      <c r="K3996" s="16">
        <f t="shared" ca="1" si="747"/>
        <v>0</v>
      </c>
      <c r="L3996" s="16">
        <f t="shared" ca="1" si="748"/>
        <v>0</v>
      </c>
      <c r="M3996" s="17">
        <f t="shared" si="754"/>
        <v>0</v>
      </c>
      <c r="N3996" s="17">
        <f t="shared" si="755"/>
        <v>0</v>
      </c>
      <c r="O3996" s="4"/>
      <c r="P3996" s="4">
        <v>70</v>
      </c>
      <c r="Q3996" s="4">
        <v>73</v>
      </c>
      <c r="R3996" s="4">
        <v>71</v>
      </c>
      <c r="S3996" s="4">
        <v>69</v>
      </c>
      <c r="T3996" s="4">
        <v>75</v>
      </c>
      <c r="U3996" s="4">
        <v>72</v>
      </c>
      <c r="V3996" s="13">
        <v>74</v>
      </c>
      <c r="W3996" s="4">
        <v>63</v>
      </c>
      <c r="X3996" s="4">
        <v>56</v>
      </c>
      <c r="Y3996">
        <f t="shared" ca="1" si="756"/>
        <v>0</v>
      </c>
      <c r="Z3996">
        <f t="shared" ca="1" si="757"/>
        <v>0</v>
      </c>
    </row>
    <row r="3997" spans="2:26" x14ac:dyDescent="0.25">
      <c r="B3997" s="11">
        <f t="shared" si="758"/>
        <v>44728.041666657002</v>
      </c>
      <c r="C3997" s="1">
        <f t="shared" si="749"/>
        <v>6</v>
      </c>
      <c r="D3997" s="1">
        <f t="shared" si="750"/>
        <v>4</v>
      </c>
      <c r="E3997" s="12">
        <f t="shared" si="751"/>
        <v>2</v>
      </c>
      <c r="F3997" s="124" t="str">
        <f t="shared" si="752"/>
        <v>0</v>
      </c>
      <c r="G3997" s="1">
        <f ca="1">(OFFSET(O3997,0,MATCH(Customer!$J$6,'CDH &amp; HDH'!$P$11:$X$11,0)))</f>
        <v>73</v>
      </c>
      <c r="H3997" s="1" t="str">
        <f t="shared" si="753"/>
        <v>Cooling</v>
      </c>
      <c r="I3997" s="1">
        <f ca="1">OFFSET(IF($H3997="Cooling",Customer!$C$25,Customer!$C$52),E3997,D3997)</f>
        <v>78</v>
      </c>
      <c r="J3997" s="1">
        <f ca="1">OFFSET(IF($H3997="Cooling",Customer!$L$25,Customer!$L$52),$E3997,$D3997)</f>
        <v>80</v>
      </c>
      <c r="K3997" s="16">
        <f t="shared" ca="1" si="747"/>
        <v>0</v>
      </c>
      <c r="L3997" s="16">
        <f t="shared" ca="1" si="748"/>
        <v>0</v>
      </c>
      <c r="M3997" s="17">
        <f t="shared" si="754"/>
        <v>0</v>
      </c>
      <c r="N3997" s="17">
        <f t="shared" si="755"/>
        <v>0</v>
      </c>
      <c r="O3997" s="4"/>
      <c r="P3997" s="4">
        <v>71</v>
      </c>
      <c r="Q3997" s="4">
        <v>70</v>
      </c>
      <c r="R3997" s="4">
        <v>71</v>
      </c>
      <c r="S3997" s="4">
        <v>69</v>
      </c>
      <c r="T3997" s="4">
        <v>74</v>
      </c>
      <c r="U3997" s="4">
        <v>71</v>
      </c>
      <c r="V3997" s="13">
        <v>73</v>
      </c>
      <c r="W3997" s="4">
        <v>60</v>
      </c>
      <c r="X3997" s="4">
        <v>54</v>
      </c>
      <c r="Y3997">
        <f t="shared" ca="1" si="756"/>
        <v>0</v>
      </c>
      <c r="Z3997">
        <f t="shared" ca="1" si="757"/>
        <v>0</v>
      </c>
    </row>
    <row r="3998" spans="2:26" x14ac:dyDescent="0.25">
      <c r="B3998" s="11">
        <f t="shared" si="758"/>
        <v>44728.083333323666</v>
      </c>
      <c r="C3998" s="1">
        <f t="shared" si="749"/>
        <v>6</v>
      </c>
      <c r="D3998" s="1">
        <f t="shared" si="750"/>
        <v>4</v>
      </c>
      <c r="E3998" s="12">
        <f t="shared" si="751"/>
        <v>3</v>
      </c>
      <c r="F3998" s="124" t="str">
        <f t="shared" si="752"/>
        <v>0</v>
      </c>
      <c r="G3998" s="1">
        <f ca="1">(OFFSET(O3998,0,MATCH(Customer!$J$6,'CDH &amp; HDH'!$P$11:$X$11,0)))</f>
        <v>70</v>
      </c>
      <c r="H3998" s="1" t="str">
        <f t="shared" si="753"/>
        <v>Cooling</v>
      </c>
      <c r="I3998" s="1">
        <f ca="1">OFFSET(IF($H3998="Cooling",Customer!$C$25,Customer!$C$52),E3998,D3998)</f>
        <v>78</v>
      </c>
      <c r="J3998" s="1">
        <f ca="1">OFFSET(IF($H3998="Cooling",Customer!$L$25,Customer!$L$52),$E3998,$D3998)</f>
        <v>80</v>
      </c>
      <c r="K3998" s="16">
        <f t="shared" ca="1" si="747"/>
        <v>0</v>
      </c>
      <c r="L3998" s="16">
        <f t="shared" ca="1" si="748"/>
        <v>0</v>
      </c>
      <c r="M3998" s="17">
        <f t="shared" si="754"/>
        <v>0</v>
      </c>
      <c r="N3998" s="17">
        <f t="shared" si="755"/>
        <v>0</v>
      </c>
      <c r="O3998" s="4"/>
      <c r="P3998" s="4">
        <v>65</v>
      </c>
      <c r="Q3998" s="4">
        <v>69</v>
      </c>
      <c r="R3998" s="4">
        <v>70</v>
      </c>
      <c r="S3998" s="4">
        <v>68</v>
      </c>
      <c r="T3998" s="4">
        <v>75</v>
      </c>
      <c r="U3998" s="4">
        <v>71</v>
      </c>
      <c r="V3998" s="13">
        <v>70</v>
      </c>
      <c r="W3998" s="4">
        <v>59</v>
      </c>
      <c r="X3998" s="4">
        <v>50</v>
      </c>
      <c r="Y3998">
        <f t="shared" ca="1" si="756"/>
        <v>0</v>
      </c>
      <c r="Z3998">
        <f t="shared" ca="1" si="757"/>
        <v>0</v>
      </c>
    </row>
    <row r="3999" spans="2:26" x14ac:dyDescent="0.25">
      <c r="B3999" s="11">
        <f t="shared" si="758"/>
        <v>44728.12499999033</v>
      </c>
      <c r="C3999" s="1">
        <f t="shared" si="749"/>
        <v>6</v>
      </c>
      <c r="D3999" s="1">
        <f t="shared" si="750"/>
        <v>4</v>
      </c>
      <c r="E3999" s="12">
        <f t="shared" si="751"/>
        <v>4</v>
      </c>
      <c r="F3999" s="124" t="str">
        <f t="shared" si="752"/>
        <v>0</v>
      </c>
      <c r="G3999" s="1">
        <f ca="1">(OFFSET(O3999,0,MATCH(Customer!$J$6,'CDH &amp; HDH'!$P$11:$X$11,0)))</f>
        <v>72</v>
      </c>
      <c r="H3999" s="1" t="str">
        <f t="shared" si="753"/>
        <v>Cooling</v>
      </c>
      <c r="I3999" s="1">
        <f ca="1">OFFSET(IF($H3999="Cooling",Customer!$C$25,Customer!$C$52),E3999,D3999)</f>
        <v>78</v>
      </c>
      <c r="J3999" s="1">
        <f ca="1">OFFSET(IF($H3999="Cooling",Customer!$L$25,Customer!$L$52),$E3999,$D3999)</f>
        <v>80</v>
      </c>
      <c r="K3999" s="16">
        <f t="shared" ca="1" si="747"/>
        <v>0</v>
      </c>
      <c r="L3999" s="16">
        <f t="shared" ca="1" si="748"/>
        <v>0</v>
      </c>
      <c r="M3999" s="17">
        <f t="shared" si="754"/>
        <v>0</v>
      </c>
      <c r="N3999" s="17">
        <f t="shared" si="755"/>
        <v>0</v>
      </c>
      <c r="O3999" s="4"/>
      <c r="P3999" s="4">
        <v>61</v>
      </c>
      <c r="Q3999" s="4">
        <v>69</v>
      </c>
      <c r="R3999" s="4">
        <v>70</v>
      </c>
      <c r="S3999" s="4">
        <v>68</v>
      </c>
      <c r="T3999" s="4">
        <v>74</v>
      </c>
      <c r="U3999" s="4">
        <v>71</v>
      </c>
      <c r="V3999" s="13">
        <v>72</v>
      </c>
      <c r="W3999" s="4">
        <v>58</v>
      </c>
      <c r="X3999" s="4">
        <v>48</v>
      </c>
      <c r="Y3999">
        <f t="shared" ca="1" si="756"/>
        <v>0</v>
      </c>
      <c r="Z3999">
        <f t="shared" ca="1" si="757"/>
        <v>0</v>
      </c>
    </row>
    <row r="4000" spans="2:26" x14ac:dyDescent="0.25">
      <c r="B4000" s="11">
        <f t="shared" si="758"/>
        <v>44728.166666656994</v>
      </c>
      <c r="C4000" s="1">
        <f t="shared" si="749"/>
        <v>6</v>
      </c>
      <c r="D4000" s="1">
        <f t="shared" si="750"/>
        <v>4</v>
      </c>
      <c r="E4000" s="12">
        <f t="shared" si="751"/>
        <v>5</v>
      </c>
      <c r="F4000" s="124" t="str">
        <f t="shared" si="752"/>
        <v>0</v>
      </c>
      <c r="G4000" s="1">
        <f ca="1">(OFFSET(O4000,0,MATCH(Customer!$J$6,'CDH &amp; HDH'!$P$11:$X$11,0)))</f>
        <v>69</v>
      </c>
      <c r="H4000" s="1" t="str">
        <f t="shared" si="753"/>
        <v>Cooling</v>
      </c>
      <c r="I4000" s="1">
        <f ca="1">OFFSET(IF($H4000="Cooling",Customer!$C$25,Customer!$C$52),E4000,D4000)</f>
        <v>78</v>
      </c>
      <c r="J4000" s="1">
        <f ca="1">OFFSET(IF($H4000="Cooling",Customer!$L$25,Customer!$L$52),$E4000,$D4000)</f>
        <v>80</v>
      </c>
      <c r="K4000" s="16">
        <f t="shared" ca="1" si="747"/>
        <v>0</v>
      </c>
      <c r="L4000" s="16">
        <f t="shared" ca="1" si="748"/>
        <v>0</v>
      </c>
      <c r="M4000" s="17">
        <f t="shared" si="754"/>
        <v>0</v>
      </c>
      <c r="N4000" s="17">
        <f t="shared" si="755"/>
        <v>0</v>
      </c>
      <c r="O4000" s="4"/>
      <c r="P4000" s="4">
        <v>60</v>
      </c>
      <c r="Q4000" s="4">
        <v>68</v>
      </c>
      <c r="R4000" s="4">
        <v>70</v>
      </c>
      <c r="S4000" s="4">
        <v>69</v>
      </c>
      <c r="T4000" s="4">
        <v>72</v>
      </c>
      <c r="U4000" s="4">
        <v>71</v>
      </c>
      <c r="V4000" s="13">
        <v>69</v>
      </c>
      <c r="W4000" s="4">
        <v>56</v>
      </c>
      <c r="X4000" s="4">
        <v>47</v>
      </c>
      <c r="Y4000">
        <f t="shared" ca="1" si="756"/>
        <v>0</v>
      </c>
      <c r="Z4000">
        <f t="shared" ca="1" si="757"/>
        <v>0</v>
      </c>
    </row>
    <row r="4001" spans="2:26" x14ac:dyDescent="0.25">
      <c r="B4001" s="11">
        <f t="shared" si="758"/>
        <v>44728.208333323659</v>
      </c>
      <c r="C4001" s="1">
        <f t="shared" si="749"/>
        <v>6</v>
      </c>
      <c r="D4001" s="1">
        <f t="shared" si="750"/>
        <v>4</v>
      </c>
      <c r="E4001" s="12">
        <f t="shared" si="751"/>
        <v>6</v>
      </c>
      <c r="F4001" s="124" t="str">
        <f t="shared" si="752"/>
        <v>0</v>
      </c>
      <c r="G4001" s="1">
        <f ca="1">(OFFSET(O4001,0,MATCH(Customer!$J$6,'CDH &amp; HDH'!$P$11:$X$11,0)))</f>
        <v>72</v>
      </c>
      <c r="H4001" s="1" t="str">
        <f t="shared" si="753"/>
        <v>Cooling</v>
      </c>
      <c r="I4001" s="1">
        <f ca="1">OFFSET(IF($H4001="Cooling",Customer!$C$25,Customer!$C$52),E4001,D4001)</f>
        <v>78</v>
      </c>
      <c r="J4001" s="1">
        <f ca="1">OFFSET(IF($H4001="Cooling",Customer!$L$25,Customer!$L$52),$E4001,$D4001)</f>
        <v>80</v>
      </c>
      <c r="K4001" s="16">
        <f t="shared" ca="1" si="747"/>
        <v>0</v>
      </c>
      <c r="L4001" s="16">
        <f t="shared" ca="1" si="748"/>
        <v>0</v>
      </c>
      <c r="M4001" s="17">
        <f t="shared" si="754"/>
        <v>0</v>
      </c>
      <c r="N4001" s="17">
        <f t="shared" si="755"/>
        <v>0</v>
      </c>
      <c r="O4001" s="4"/>
      <c r="P4001" s="4">
        <v>59</v>
      </c>
      <c r="Q4001" s="4">
        <v>70</v>
      </c>
      <c r="R4001" s="4">
        <v>70</v>
      </c>
      <c r="S4001" s="4">
        <v>69</v>
      </c>
      <c r="T4001" s="4">
        <v>74</v>
      </c>
      <c r="U4001" s="4">
        <v>72</v>
      </c>
      <c r="V4001" s="13">
        <v>72</v>
      </c>
      <c r="W4001" s="4">
        <v>58</v>
      </c>
      <c r="X4001" s="4">
        <v>50</v>
      </c>
      <c r="Y4001">
        <f t="shared" ca="1" si="756"/>
        <v>0</v>
      </c>
      <c r="Z4001">
        <f t="shared" ca="1" si="757"/>
        <v>0</v>
      </c>
    </row>
    <row r="4002" spans="2:26" x14ac:dyDescent="0.25">
      <c r="B4002" s="11">
        <f t="shared" si="758"/>
        <v>44728.249999990323</v>
      </c>
      <c r="C4002" s="1">
        <f t="shared" si="749"/>
        <v>6</v>
      </c>
      <c r="D4002" s="1">
        <f t="shared" si="750"/>
        <v>4</v>
      </c>
      <c r="E4002" s="12">
        <f t="shared" si="751"/>
        <v>7</v>
      </c>
      <c r="F4002" s="124" t="str">
        <f t="shared" si="752"/>
        <v>0</v>
      </c>
      <c r="G4002" s="1">
        <f ca="1">(OFFSET(O4002,0,MATCH(Customer!$J$6,'CDH &amp; HDH'!$P$11:$X$11,0)))</f>
        <v>72</v>
      </c>
      <c r="H4002" s="1" t="str">
        <f t="shared" si="753"/>
        <v>Cooling</v>
      </c>
      <c r="I4002" s="1">
        <f ca="1">OFFSET(IF($H4002="Cooling",Customer!$C$25,Customer!$C$52),E4002,D4002)</f>
        <v>78</v>
      </c>
      <c r="J4002" s="1">
        <f ca="1">OFFSET(IF($H4002="Cooling",Customer!$L$25,Customer!$L$52),$E4002,$D4002)</f>
        <v>80</v>
      </c>
      <c r="K4002" s="16">
        <f t="shared" ca="1" si="747"/>
        <v>0</v>
      </c>
      <c r="L4002" s="16">
        <f t="shared" ca="1" si="748"/>
        <v>0</v>
      </c>
      <c r="M4002" s="17">
        <f t="shared" si="754"/>
        <v>0</v>
      </c>
      <c r="N4002" s="17">
        <f t="shared" si="755"/>
        <v>0</v>
      </c>
      <c r="O4002" s="4"/>
      <c r="P4002" s="4">
        <v>58</v>
      </c>
      <c r="Q4002" s="4">
        <v>73</v>
      </c>
      <c r="R4002" s="4">
        <v>70</v>
      </c>
      <c r="S4002" s="4">
        <v>70</v>
      </c>
      <c r="T4002" s="4">
        <v>78</v>
      </c>
      <c r="U4002" s="4">
        <v>72</v>
      </c>
      <c r="V4002" s="13">
        <v>72</v>
      </c>
      <c r="W4002" s="4">
        <v>62</v>
      </c>
      <c r="X4002" s="4">
        <v>53</v>
      </c>
      <c r="Y4002">
        <f t="shared" ca="1" si="756"/>
        <v>0</v>
      </c>
      <c r="Z4002">
        <f t="shared" ca="1" si="757"/>
        <v>0</v>
      </c>
    </row>
    <row r="4003" spans="2:26" x14ac:dyDescent="0.25">
      <c r="B4003" s="11">
        <f t="shared" si="758"/>
        <v>44728.291666656987</v>
      </c>
      <c r="C4003" s="1">
        <f t="shared" si="749"/>
        <v>6</v>
      </c>
      <c r="D4003" s="1">
        <f t="shared" si="750"/>
        <v>4</v>
      </c>
      <c r="E4003" s="12">
        <f t="shared" si="751"/>
        <v>8</v>
      </c>
      <c r="F4003" s="124" t="str">
        <f t="shared" si="752"/>
        <v>0</v>
      </c>
      <c r="G4003" s="1">
        <f ca="1">(OFFSET(O4003,0,MATCH(Customer!$J$6,'CDH &amp; HDH'!$P$11:$X$11,0)))</f>
        <v>72</v>
      </c>
      <c r="H4003" s="1" t="str">
        <f t="shared" si="753"/>
        <v>Cooling</v>
      </c>
      <c r="I4003" s="1">
        <f ca="1">OFFSET(IF($H4003="Cooling",Customer!$C$25,Customer!$C$52),E4003,D4003)</f>
        <v>72</v>
      </c>
      <c r="J4003" s="1">
        <f ca="1">OFFSET(IF($H4003="Cooling",Customer!$L$25,Customer!$L$52),$E4003,$D4003)</f>
        <v>77</v>
      </c>
      <c r="K4003" s="16">
        <f t="shared" ca="1" si="747"/>
        <v>0</v>
      </c>
      <c r="L4003" s="16">
        <f t="shared" ca="1" si="748"/>
        <v>0</v>
      </c>
      <c r="M4003" s="17">
        <f t="shared" si="754"/>
        <v>0</v>
      </c>
      <c r="N4003" s="17">
        <f t="shared" si="755"/>
        <v>0</v>
      </c>
      <c r="O4003" s="4"/>
      <c r="P4003" s="4">
        <v>61</v>
      </c>
      <c r="Q4003" s="4">
        <v>74</v>
      </c>
      <c r="R4003" s="4">
        <v>72</v>
      </c>
      <c r="S4003" s="4">
        <v>72</v>
      </c>
      <c r="T4003" s="4">
        <v>82</v>
      </c>
      <c r="U4003" s="4">
        <v>74</v>
      </c>
      <c r="V4003" s="13">
        <v>72</v>
      </c>
      <c r="W4003" s="4">
        <v>66</v>
      </c>
      <c r="X4003" s="4">
        <v>56</v>
      </c>
      <c r="Y4003">
        <f t="shared" ca="1" si="756"/>
        <v>0</v>
      </c>
      <c r="Z4003">
        <f t="shared" ca="1" si="757"/>
        <v>0</v>
      </c>
    </row>
    <row r="4004" spans="2:26" x14ac:dyDescent="0.25">
      <c r="B4004" s="11">
        <f t="shared" si="758"/>
        <v>44728.333333323651</v>
      </c>
      <c r="C4004" s="1">
        <f t="shared" si="749"/>
        <v>6</v>
      </c>
      <c r="D4004" s="1">
        <f t="shared" si="750"/>
        <v>4</v>
      </c>
      <c r="E4004" s="12">
        <f t="shared" si="751"/>
        <v>9</v>
      </c>
      <c r="F4004" s="124" t="str">
        <f t="shared" si="752"/>
        <v>0</v>
      </c>
      <c r="G4004" s="1">
        <f ca="1">(OFFSET(O4004,0,MATCH(Customer!$J$6,'CDH &amp; HDH'!$P$11:$X$11,0)))</f>
        <v>66</v>
      </c>
      <c r="H4004" s="1" t="str">
        <f t="shared" si="753"/>
        <v>Cooling</v>
      </c>
      <c r="I4004" s="1">
        <f ca="1">OFFSET(IF($H4004="Cooling",Customer!$C$25,Customer!$C$52),E4004,D4004)</f>
        <v>72</v>
      </c>
      <c r="J4004" s="1">
        <f ca="1">OFFSET(IF($H4004="Cooling",Customer!$L$25,Customer!$L$52),$E4004,$D4004)</f>
        <v>77</v>
      </c>
      <c r="K4004" s="16">
        <f t="shared" ca="1" si="747"/>
        <v>0</v>
      </c>
      <c r="L4004" s="16">
        <f t="shared" ca="1" si="748"/>
        <v>0</v>
      </c>
      <c r="M4004" s="17">
        <f t="shared" si="754"/>
        <v>0</v>
      </c>
      <c r="N4004" s="17">
        <f t="shared" si="755"/>
        <v>0</v>
      </c>
      <c r="O4004" s="4"/>
      <c r="P4004" s="4">
        <v>62</v>
      </c>
      <c r="Q4004" s="4">
        <v>80</v>
      </c>
      <c r="R4004" s="4">
        <v>74</v>
      </c>
      <c r="S4004" s="4">
        <v>74</v>
      </c>
      <c r="T4004" s="4">
        <v>84</v>
      </c>
      <c r="U4004" s="4">
        <v>79</v>
      </c>
      <c r="V4004" s="13">
        <v>66</v>
      </c>
      <c r="W4004" s="4">
        <v>72</v>
      </c>
      <c r="X4004" s="4">
        <v>59</v>
      </c>
      <c r="Y4004">
        <f t="shared" ca="1" si="756"/>
        <v>0</v>
      </c>
      <c r="Z4004">
        <f t="shared" ca="1" si="757"/>
        <v>0</v>
      </c>
    </row>
    <row r="4005" spans="2:26" x14ac:dyDescent="0.25">
      <c r="B4005" s="11">
        <f t="shared" si="758"/>
        <v>44728.374999990316</v>
      </c>
      <c r="C4005" s="1">
        <f t="shared" si="749"/>
        <v>6</v>
      </c>
      <c r="D4005" s="1">
        <f t="shared" si="750"/>
        <v>4</v>
      </c>
      <c r="E4005" s="12">
        <f t="shared" si="751"/>
        <v>10</v>
      </c>
      <c r="F4005" s="124" t="str">
        <f t="shared" si="752"/>
        <v>0</v>
      </c>
      <c r="G4005" s="1">
        <f ca="1">(OFFSET(O4005,0,MATCH(Customer!$J$6,'CDH &amp; HDH'!$P$11:$X$11,0)))</f>
        <v>67</v>
      </c>
      <c r="H4005" s="1" t="str">
        <f t="shared" si="753"/>
        <v>Cooling</v>
      </c>
      <c r="I4005" s="1">
        <f ca="1">OFFSET(IF($H4005="Cooling",Customer!$C$25,Customer!$C$52),E4005,D4005)</f>
        <v>72</v>
      </c>
      <c r="J4005" s="1">
        <f ca="1">OFFSET(IF($H4005="Cooling",Customer!$L$25,Customer!$L$52),$E4005,$D4005)</f>
        <v>77</v>
      </c>
      <c r="K4005" s="16">
        <f t="shared" ca="1" si="747"/>
        <v>0</v>
      </c>
      <c r="L4005" s="16">
        <f t="shared" ca="1" si="748"/>
        <v>0</v>
      </c>
      <c r="M4005" s="17">
        <f t="shared" si="754"/>
        <v>0</v>
      </c>
      <c r="N4005" s="17">
        <f t="shared" si="755"/>
        <v>0</v>
      </c>
      <c r="O4005" s="4"/>
      <c r="P4005" s="4">
        <v>63</v>
      </c>
      <c r="Q4005" s="4">
        <v>85</v>
      </c>
      <c r="R4005" s="4">
        <v>76</v>
      </c>
      <c r="S4005" s="4">
        <v>76</v>
      </c>
      <c r="T4005" s="4">
        <v>88</v>
      </c>
      <c r="U4005" s="4">
        <v>85</v>
      </c>
      <c r="V4005" s="13">
        <v>67</v>
      </c>
      <c r="W4005" s="4">
        <v>75</v>
      </c>
      <c r="X4005" s="4">
        <v>61</v>
      </c>
      <c r="Y4005">
        <f t="shared" ca="1" si="756"/>
        <v>0</v>
      </c>
      <c r="Z4005">
        <f t="shared" ca="1" si="757"/>
        <v>0</v>
      </c>
    </row>
    <row r="4006" spans="2:26" x14ac:dyDescent="0.25">
      <c r="B4006" s="11">
        <f t="shared" si="758"/>
        <v>44728.41666665698</v>
      </c>
      <c r="C4006" s="1">
        <f t="shared" si="749"/>
        <v>6</v>
      </c>
      <c r="D4006" s="1">
        <f t="shared" si="750"/>
        <v>4</v>
      </c>
      <c r="E4006" s="12">
        <f t="shared" si="751"/>
        <v>11</v>
      </c>
      <c r="F4006" s="124" t="str">
        <f t="shared" si="752"/>
        <v>0</v>
      </c>
      <c r="G4006" s="1">
        <f ca="1">(OFFSET(O4006,0,MATCH(Customer!$J$6,'CDH &amp; HDH'!$P$11:$X$11,0)))</f>
        <v>66</v>
      </c>
      <c r="H4006" s="1" t="str">
        <f t="shared" si="753"/>
        <v>Cooling</v>
      </c>
      <c r="I4006" s="1">
        <f ca="1">OFFSET(IF($H4006="Cooling",Customer!$C$25,Customer!$C$52),E4006,D4006)</f>
        <v>72</v>
      </c>
      <c r="J4006" s="1">
        <f ca="1">OFFSET(IF($H4006="Cooling",Customer!$L$25,Customer!$L$52),$E4006,$D4006)</f>
        <v>77</v>
      </c>
      <c r="K4006" s="16">
        <f t="shared" ca="1" si="747"/>
        <v>0</v>
      </c>
      <c r="L4006" s="16">
        <f t="shared" ca="1" si="748"/>
        <v>0</v>
      </c>
      <c r="M4006" s="17">
        <f t="shared" si="754"/>
        <v>0</v>
      </c>
      <c r="N4006" s="17">
        <f t="shared" si="755"/>
        <v>0</v>
      </c>
      <c r="O4006" s="4"/>
      <c r="P4006" s="4">
        <v>65</v>
      </c>
      <c r="Q4006" s="4">
        <v>84</v>
      </c>
      <c r="R4006" s="4">
        <v>78</v>
      </c>
      <c r="S4006" s="4">
        <v>77</v>
      </c>
      <c r="T4006" s="4">
        <v>89</v>
      </c>
      <c r="U4006" s="4">
        <v>88</v>
      </c>
      <c r="V4006" s="13">
        <v>66</v>
      </c>
      <c r="W4006" s="4">
        <v>78</v>
      </c>
      <c r="X4006" s="4">
        <v>65</v>
      </c>
      <c r="Y4006">
        <f t="shared" ca="1" si="756"/>
        <v>0</v>
      </c>
      <c r="Z4006">
        <f t="shared" ca="1" si="757"/>
        <v>0</v>
      </c>
    </row>
    <row r="4007" spans="2:26" x14ac:dyDescent="0.25">
      <c r="B4007" s="11">
        <f t="shared" si="758"/>
        <v>44728.458333323644</v>
      </c>
      <c r="C4007" s="1">
        <f t="shared" si="749"/>
        <v>6</v>
      </c>
      <c r="D4007" s="1">
        <f t="shared" si="750"/>
        <v>4</v>
      </c>
      <c r="E4007" s="12">
        <f t="shared" si="751"/>
        <v>12</v>
      </c>
      <c r="F4007" s="124" t="str">
        <f t="shared" si="752"/>
        <v>0</v>
      </c>
      <c r="G4007" s="1">
        <f ca="1">(OFFSET(O4007,0,MATCH(Customer!$J$6,'CDH &amp; HDH'!$P$11:$X$11,0)))</f>
        <v>67</v>
      </c>
      <c r="H4007" s="1" t="str">
        <f t="shared" si="753"/>
        <v>Cooling</v>
      </c>
      <c r="I4007" s="1">
        <f ca="1">OFFSET(IF($H4007="Cooling",Customer!$C$25,Customer!$C$52),E4007,D4007)</f>
        <v>72</v>
      </c>
      <c r="J4007" s="1">
        <f ca="1">OFFSET(IF($H4007="Cooling",Customer!$L$25,Customer!$L$52),$E4007,$D4007)</f>
        <v>77</v>
      </c>
      <c r="K4007" s="16">
        <f t="shared" ca="1" si="747"/>
        <v>0</v>
      </c>
      <c r="L4007" s="16">
        <f t="shared" ca="1" si="748"/>
        <v>0</v>
      </c>
      <c r="M4007" s="17">
        <f t="shared" si="754"/>
        <v>0</v>
      </c>
      <c r="N4007" s="17">
        <f t="shared" si="755"/>
        <v>0</v>
      </c>
      <c r="O4007" s="4"/>
      <c r="P4007" s="4">
        <v>68</v>
      </c>
      <c r="Q4007" s="4">
        <v>86</v>
      </c>
      <c r="R4007" s="4">
        <v>79</v>
      </c>
      <c r="S4007" s="4">
        <v>77</v>
      </c>
      <c r="T4007" s="4">
        <v>91</v>
      </c>
      <c r="U4007" s="4">
        <v>90</v>
      </c>
      <c r="V4007" s="13">
        <v>67</v>
      </c>
      <c r="W4007" s="4">
        <v>81</v>
      </c>
      <c r="X4007" s="4">
        <v>68</v>
      </c>
      <c r="Y4007">
        <f t="shared" ca="1" si="756"/>
        <v>0</v>
      </c>
      <c r="Z4007">
        <f t="shared" ca="1" si="757"/>
        <v>0</v>
      </c>
    </row>
    <row r="4008" spans="2:26" x14ac:dyDescent="0.25">
      <c r="B4008" s="11">
        <f t="shared" si="758"/>
        <v>44728.499999990308</v>
      </c>
      <c r="C4008" s="1">
        <f t="shared" si="749"/>
        <v>6</v>
      </c>
      <c r="D4008" s="1">
        <f t="shared" si="750"/>
        <v>4</v>
      </c>
      <c r="E4008" s="12">
        <f t="shared" si="751"/>
        <v>13</v>
      </c>
      <c r="F4008" s="124" t="str">
        <f t="shared" si="752"/>
        <v>0</v>
      </c>
      <c r="G4008" s="1">
        <f ca="1">(OFFSET(O4008,0,MATCH(Customer!$J$6,'CDH &amp; HDH'!$P$11:$X$11,0)))</f>
        <v>67</v>
      </c>
      <c r="H4008" s="1" t="str">
        <f t="shared" si="753"/>
        <v>Cooling</v>
      </c>
      <c r="I4008" s="1">
        <f ca="1">OFFSET(IF($H4008="Cooling",Customer!$C$25,Customer!$C$52),E4008,D4008)</f>
        <v>72</v>
      </c>
      <c r="J4008" s="1">
        <f ca="1">OFFSET(IF($H4008="Cooling",Customer!$L$25,Customer!$L$52),$E4008,$D4008)</f>
        <v>77</v>
      </c>
      <c r="K4008" s="16">
        <f t="shared" ca="1" si="747"/>
        <v>0</v>
      </c>
      <c r="L4008" s="16">
        <f t="shared" ca="1" si="748"/>
        <v>0</v>
      </c>
      <c r="M4008" s="17">
        <f t="shared" si="754"/>
        <v>0</v>
      </c>
      <c r="N4008" s="17">
        <f t="shared" si="755"/>
        <v>0</v>
      </c>
      <c r="O4008" s="4"/>
      <c r="P4008" s="4">
        <v>71</v>
      </c>
      <c r="Q4008" s="4">
        <v>87</v>
      </c>
      <c r="R4008" s="4">
        <v>81</v>
      </c>
      <c r="S4008" s="4">
        <v>78</v>
      </c>
      <c r="T4008" s="4">
        <v>93</v>
      </c>
      <c r="U4008" s="4">
        <v>92</v>
      </c>
      <c r="V4008" s="13">
        <v>67</v>
      </c>
      <c r="W4008" s="4">
        <v>82</v>
      </c>
      <c r="X4008" s="4">
        <v>69</v>
      </c>
      <c r="Y4008">
        <f t="shared" ca="1" si="756"/>
        <v>0</v>
      </c>
      <c r="Z4008">
        <f t="shared" ca="1" si="757"/>
        <v>0</v>
      </c>
    </row>
    <row r="4009" spans="2:26" x14ac:dyDescent="0.25">
      <c r="B4009" s="11">
        <f t="shared" si="758"/>
        <v>44728.541666656973</v>
      </c>
      <c r="C4009" s="1">
        <f t="shared" si="749"/>
        <v>6</v>
      </c>
      <c r="D4009" s="1">
        <f t="shared" si="750"/>
        <v>4</v>
      </c>
      <c r="E4009" s="12">
        <f t="shared" si="751"/>
        <v>14</v>
      </c>
      <c r="F4009" s="124" t="str">
        <f t="shared" si="752"/>
        <v>0</v>
      </c>
      <c r="G4009" s="1">
        <f ca="1">(OFFSET(O4009,0,MATCH(Customer!$J$6,'CDH &amp; HDH'!$P$11:$X$11,0)))</f>
        <v>69</v>
      </c>
      <c r="H4009" s="1" t="str">
        <f t="shared" si="753"/>
        <v>Cooling</v>
      </c>
      <c r="I4009" s="1">
        <f ca="1">OFFSET(IF($H4009="Cooling",Customer!$C$25,Customer!$C$52),E4009,D4009)</f>
        <v>72</v>
      </c>
      <c r="J4009" s="1">
        <f ca="1">OFFSET(IF($H4009="Cooling",Customer!$L$25,Customer!$L$52),$E4009,$D4009)</f>
        <v>77</v>
      </c>
      <c r="K4009" s="16">
        <f t="shared" ca="1" si="747"/>
        <v>0</v>
      </c>
      <c r="L4009" s="16">
        <f t="shared" ca="1" si="748"/>
        <v>0</v>
      </c>
      <c r="M4009" s="17">
        <f t="shared" si="754"/>
        <v>0</v>
      </c>
      <c r="N4009" s="17">
        <f t="shared" si="755"/>
        <v>0</v>
      </c>
      <c r="O4009" s="4"/>
      <c r="P4009" s="4">
        <v>75</v>
      </c>
      <c r="Q4009" s="4">
        <v>89</v>
      </c>
      <c r="R4009" s="4">
        <v>80</v>
      </c>
      <c r="S4009" s="4">
        <v>78</v>
      </c>
      <c r="T4009" s="4">
        <v>93</v>
      </c>
      <c r="U4009" s="4">
        <v>92</v>
      </c>
      <c r="V4009" s="13">
        <v>69</v>
      </c>
      <c r="W4009" s="4">
        <v>83</v>
      </c>
      <c r="X4009" s="4">
        <v>71</v>
      </c>
      <c r="Y4009">
        <f t="shared" ca="1" si="756"/>
        <v>0</v>
      </c>
      <c r="Z4009">
        <f t="shared" ca="1" si="757"/>
        <v>0</v>
      </c>
    </row>
    <row r="4010" spans="2:26" x14ac:dyDescent="0.25">
      <c r="B4010" s="11">
        <f t="shared" si="758"/>
        <v>44728.583333323637</v>
      </c>
      <c r="C4010" s="1">
        <f t="shared" si="749"/>
        <v>6</v>
      </c>
      <c r="D4010" s="1">
        <f t="shared" si="750"/>
        <v>4</v>
      </c>
      <c r="E4010" s="12">
        <f t="shared" si="751"/>
        <v>15</v>
      </c>
      <c r="F4010" s="124" t="str">
        <f t="shared" si="752"/>
        <v>1</v>
      </c>
      <c r="G4010" s="1">
        <f ca="1">(OFFSET(O4010,0,MATCH(Customer!$J$6,'CDH &amp; HDH'!$P$11:$X$11,0)))</f>
        <v>72</v>
      </c>
      <c r="H4010" s="1" t="str">
        <f t="shared" si="753"/>
        <v>Cooling</v>
      </c>
      <c r="I4010" s="1">
        <f ca="1">OFFSET(IF($H4010="Cooling",Customer!$C$25,Customer!$C$52),E4010,D4010)</f>
        <v>72</v>
      </c>
      <c r="J4010" s="1">
        <f ca="1">OFFSET(IF($H4010="Cooling",Customer!$L$25,Customer!$L$52),$E4010,$D4010)</f>
        <v>77</v>
      </c>
      <c r="K4010" s="16">
        <f t="shared" ca="1" si="747"/>
        <v>0</v>
      </c>
      <c r="L4010" s="16">
        <f t="shared" ca="1" si="748"/>
        <v>0</v>
      </c>
      <c r="M4010" s="17">
        <f t="shared" si="754"/>
        <v>0</v>
      </c>
      <c r="N4010" s="17">
        <f t="shared" si="755"/>
        <v>0</v>
      </c>
      <c r="O4010" s="4"/>
      <c r="P4010" s="4">
        <v>76</v>
      </c>
      <c r="Q4010" s="4">
        <v>89</v>
      </c>
      <c r="R4010" s="4">
        <v>78</v>
      </c>
      <c r="S4010" s="4">
        <v>78</v>
      </c>
      <c r="T4010" s="4">
        <v>94</v>
      </c>
      <c r="U4010" s="4">
        <v>92</v>
      </c>
      <c r="V4010" s="13">
        <v>72</v>
      </c>
      <c r="W4010" s="4">
        <v>83</v>
      </c>
      <c r="X4010" s="4">
        <v>70</v>
      </c>
      <c r="Y4010">
        <f t="shared" ca="1" si="756"/>
        <v>0</v>
      </c>
      <c r="Z4010">
        <f t="shared" ca="1" si="757"/>
        <v>0</v>
      </c>
    </row>
    <row r="4011" spans="2:26" x14ac:dyDescent="0.25">
      <c r="B4011" s="11">
        <f t="shared" si="758"/>
        <v>44728.624999990301</v>
      </c>
      <c r="C4011" s="1">
        <f t="shared" si="749"/>
        <v>6</v>
      </c>
      <c r="D4011" s="1">
        <f t="shared" si="750"/>
        <v>4</v>
      </c>
      <c r="E4011" s="12">
        <f t="shared" si="751"/>
        <v>16</v>
      </c>
      <c r="F4011" s="124" t="str">
        <f t="shared" si="752"/>
        <v>1</v>
      </c>
      <c r="G4011" s="1">
        <f ca="1">(OFFSET(O4011,0,MATCH(Customer!$J$6,'CDH &amp; HDH'!$P$11:$X$11,0)))</f>
        <v>74</v>
      </c>
      <c r="H4011" s="1" t="str">
        <f t="shared" si="753"/>
        <v>Cooling</v>
      </c>
      <c r="I4011" s="1">
        <f ca="1">OFFSET(IF($H4011="Cooling",Customer!$C$25,Customer!$C$52),E4011,D4011)</f>
        <v>72</v>
      </c>
      <c r="J4011" s="1">
        <f ca="1">OFFSET(IF($H4011="Cooling",Customer!$L$25,Customer!$L$52),$E4011,$D4011)</f>
        <v>77</v>
      </c>
      <c r="K4011" s="16">
        <f t="shared" ca="1" si="747"/>
        <v>2</v>
      </c>
      <c r="L4011" s="16">
        <f t="shared" ca="1" si="748"/>
        <v>0</v>
      </c>
      <c r="M4011" s="17">
        <f t="shared" si="754"/>
        <v>0</v>
      </c>
      <c r="N4011" s="17">
        <f t="shared" si="755"/>
        <v>0</v>
      </c>
      <c r="O4011" s="4"/>
      <c r="P4011" s="4">
        <v>76</v>
      </c>
      <c r="Q4011" s="4">
        <v>88</v>
      </c>
      <c r="R4011" s="4">
        <v>77</v>
      </c>
      <c r="S4011" s="4">
        <v>78</v>
      </c>
      <c r="T4011" s="4">
        <v>94</v>
      </c>
      <c r="U4011" s="4">
        <v>91</v>
      </c>
      <c r="V4011" s="13">
        <v>74</v>
      </c>
      <c r="W4011" s="4">
        <v>83</v>
      </c>
      <c r="X4011" s="4">
        <v>69</v>
      </c>
      <c r="Y4011">
        <f t="shared" ca="1" si="756"/>
        <v>864</v>
      </c>
      <c r="Z4011">
        <f t="shared" ca="1" si="757"/>
        <v>0</v>
      </c>
    </row>
    <row r="4012" spans="2:26" x14ac:dyDescent="0.25">
      <c r="B4012" s="11">
        <f t="shared" si="758"/>
        <v>44728.666666656965</v>
      </c>
      <c r="C4012" s="1">
        <f t="shared" si="749"/>
        <v>6</v>
      </c>
      <c r="D4012" s="1">
        <f t="shared" si="750"/>
        <v>4</v>
      </c>
      <c r="E4012" s="12">
        <f t="shared" si="751"/>
        <v>17</v>
      </c>
      <c r="F4012" s="124" t="str">
        <f t="shared" si="752"/>
        <v>1</v>
      </c>
      <c r="G4012" s="1">
        <f ca="1">(OFFSET(O4012,0,MATCH(Customer!$J$6,'CDH &amp; HDH'!$P$11:$X$11,0)))</f>
        <v>77</v>
      </c>
      <c r="H4012" s="1" t="str">
        <f t="shared" si="753"/>
        <v>Cooling</v>
      </c>
      <c r="I4012" s="1">
        <f ca="1">OFFSET(IF($H4012="Cooling",Customer!$C$25,Customer!$C$52),E4012,D4012)</f>
        <v>72</v>
      </c>
      <c r="J4012" s="1">
        <f ca="1">OFFSET(IF($H4012="Cooling",Customer!$L$25,Customer!$L$52),$E4012,$D4012)</f>
        <v>77</v>
      </c>
      <c r="K4012" s="16">
        <f t="shared" ca="1" si="747"/>
        <v>5</v>
      </c>
      <c r="L4012" s="16">
        <f t="shared" ca="1" si="748"/>
        <v>0</v>
      </c>
      <c r="M4012" s="17">
        <f t="shared" si="754"/>
        <v>0</v>
      </c>
      <c r="N4012" s="17">
        <f t="shared" si="755"/>
        <v>0</v>
      </c>
      <c r="O4012" s="4"/>
      <c r="P4012" s="4">
        <v>73</v>
      </c>
      <c r="Q4012" s="4">
        <v>87</v>
      </c>
      <c r="R4012" s="4">
        <v>73</v>
      </c>
      <c r="S4012" s="4">
        <v>76</v>
      </c>
      <c r="T4012" s="4">
        <v>91</v>
      </c>
      <c r="U4012" s="4">
        <v>91</v>
      </c>
      <c r="V4012" s="13">
        <v>77</v>
      </c>
      <c r="W4012" s="4">
        <v>83</v>
      </c>
      <c r="X4012" s="4">
        <v>69</v>
      </c>
      <c r="Y4012">
        <f t="shared" ca="1" si="756"/>
        <v>2160</v>
      </c>
      <c r="Z4012">
        <f t="shared" ca="1" si="757"/>
        <v>0</v>
      </c>
    </row>
    <row r="4013" spans="2:26" x14ac:dyDescent="0.25">
      <c r="B4013" s="11">
        <f t="shared" si="758"/>
        <v>44728.70833332363</v>
      </c>
      <c r="C4013" s="1">
        <f t="shared" si="749"/>
        <v>6</v>
      </c>
      <c r="D4013" s="1">
        <f t="shared" si="750"/>
        <v>4</v>
      </c>
      <c r="E4013" s="12">
        <f t="shared" si="751"/>
        <v>18</v>
      </c>
      <c r="F4013" s="124" t="str">
        <f t="shared" si="752"/>
        <v>1</v>
      </c>
      <c r="G4013" s="1">
        <f ca="1">(OFFSET(O4013,0,MATCH(Customer!$J$6,'CDH &amp; HDH'!$P$11:$X$11,0)))</f>
        <v>77</v>
      </c>
      <c r="H4013" s="1" t="str">
        <f t="shared" si="753"/>
        <v>Cooling</v>
      </c>
      <c r="I4013" s="1">
        <f ca="1">OFFSET(IF($H4013="Cooling",Customer!$C$25,Customer!$C$52),E4013,D4013)</f>
        <v>72</v>
      </c>
      <c r="J4013" s="1">
        <f ca="1">OFFSET(IF($H4013="Cooling",Customer!$L$25,Customer!$L$52),$E4013,$D4013)</f>
        <v>77</v>
      </c>
      <c r="K4013" s="16">
        <f t="shared" ca="1" si="747"/>
        <v>5</v>
      </c>
      <c r="L4013" s="16">
        <f t="shared" ca="1" si="748"/>
        <v>0</v>
      </c>
      <c r="M4013" s="17">
        <f t="shared" si="754"/>
        <v>0</v>
      </c>
      <c r="N4013" s="17">
        <f t="shared" si="755"/>
        <v>0</v>
      </c>
      <c r="O4013" s="4"/>
      <c r="P4013" s="4">
        <v>73</v>
      </c>
      <c r="Q4013" s="4">
        <v>83</v>
      </c>
      <c r="R4013" s="4">
        <v>70</v>
      </c>
      <c r="S4013" s="4">
        <v>75</v>
      </c>
      <c r="T4013" s="4">
        <v>89</v>
      </c>
      <c r="U4013" s="4">
        <v>88</v>
      </c>
      <c r="V4013" s="13">
        <v>77</v>
      </c>
      <c r="W4013" s="4">
        <v>82</v>
      </c>
      <c r="X4013" s="4">
        <v>68</v>
      </c>
      <c r="Y4013">
        <f t="shared" ca="1" si="756"/>
        <v>2160</v>
      </c>
      <c r="Z4013">
        <f t="shared" ca="1" si="757"/>
        <v>0</v>
      </c>
    </row>
    <row r="4014" spans="2:26" x14ac:dyDescent="0.25">
      <c r="B4014" s="11">
        <f t="shared" si="758"/>
        <v>44728.749999990294</v>
      </c>
      <c r="C4014" s="1">
        <f t="shared" si="749"/>
        <v>6</v>
      </c>
      <c r="D4014" s="1">
        <f t="shared" si="750"/>
        <v>4</v>
      </c>
      <c r="E4014" s="12">
        <f t="shared" si="751"/>
        <v>19</v>
      </c>
      <c r="F4014" s="124" t="str">
        <f t="shared" si="752"/>
        <v>0</v>
      </c>
      <c r="G4014" s="1">
        <f ca="1">(OFFSET(O4014,0,MATCH(Customer!$J$6,'CDH &amp; HDH'!$P$11:$X$11,0)))</f>
        <v>75</v>
      </c>
      <c r="H4014" s="1" t="str">
        <f t="shared" si="753"/>
        <v>Cooling</v>
      </c>
      <c r="I4014" s="1">
        <f ca="1">OFFSET(IF($H4014="Cooling",Customer!$C$25,Customer!$C$52),E4014,D4014)</f>
        <v>78</v>
      </c>
      <c r="J4014" s="1">
        <f ca="1">OFFSET(IF($H4014="Cooling",Customer!$L$25,Customer!$L$52),$E4014,$D4014)</f>
        <v>80</v>
      </c>
      <c r="K4014" s="16">
        <f t="shared" ca="1" si="747"/>
        <v>0</v>
      </c>
      <c r="L4014" s="16">
        <f t="shared" ca="1" si="748"/>
        <v>0</v>
      </c>
      <c r="M4014" s="17">
        <f t="shared" si="754"/>
        <v>0</v>
      </c>
      <c r="N4014" s="17">
        <f t="shared" si="755"/>
        <v>0</v>
      </c>
      <c r="O4014" s="4"/>
      <c r="P4014" s="4">
        <v>70</v>
      </c>
      <c r="Q4014" s="4">
        <v>83</v>
      </c>
      <c r="R4014" s="4">
        <v>66</v>
      </c>
      <c r="S4014" s="4">
        <v>73</v>
      </c>
      <c r="T4014" s="4">
        <v>88</v>
      </c>
      <c r="U4014" s="4">
        <v>84</v>
      </c>
      <c r="V4014" s="13">
        <v>75</v>
      </c>
      <c r="W4014" s="4">
        <v>80</v>
      </c>
      <c r="X4014" s="4">
        <v>67</v>
      </c>
      <c r="Y4014">
        <f t="shared" ca="1" si="756"/>
        <v>0</v>
      </c>
      <c r="Z4014">
        <f t="shared" ca="1" si="757"/>
        <v>0</v>
      </c>
    </row>
    <row r="4015" spans="2:26" x14ac:dyDescent="0.25">
      <c r="B4015" s="11">
        <f t="shared" si="758"/>
        <v>44728.791666656958</v>
      </c>
      <c r="C4015" s="1">
        <f t="shared" si="749"/>
        <v>6</v>
      </c>
      <c r="D4015" s="1">
        <f t="shared" si="750"/>
        <v>4</v>
      </c>
      <c r="E4015" s="12">
        <f t="shared" si="751"/>
        <v>20</v>
      </c>
      <c r="F4015" s="124" t="str">
        <f t="shared" si="752"/>
        <v>0</v>
      </c>
      <c r="G4015" s="1">
        <f ca="1">(OFFSET(O4015,0,MATCH(Customer!$J$6,'CDH &amp; HDH'!$P$11:$X$11,0)))</f>
        <v>72</v>
      </c>
      <c r="H4015" s="1" t="str">
        <f t="shared" si="753"/>
        <v>Cooling</v>
      </c>
      <c r="I4015" s="1">
        <f ca="1">OFFSET(IF($H4015="Cooling",Customer!$C$25,Customer!$C$52),E4015,D4015)</f>
        <v>78</v>
      </c>
      <c r="J4015" s="1">
        <f ca="1">OFFSET(IF($H4015="Cooling",Customer!$L$25,Customer!$L$52),$E4015,$D4015)</f>
        <v>80</v>
      </c>
      <c r="K4015" s="16">
        <f t="shared" ca="1" si="747"/>
        <v>0</v>
      </c>
      <c r="L4015" s="16">
        <f t="shared" ca="1" si="748"/>
        <v>0</v>
      </c>
      <c r="M4015" s="17">
        <f t="shared" si="754"/>
        <v>0</v>
      </c>
      <c r="N4015" s="17">
        <f t="shared" si="755"/>
        <v>0</v>
      </c>
      <c r="O4015" s="4"/>
      <c r="P4015" s="4">
        <v>67</v>
      </c>
      <c r="Q4015" s="4">
        <v>79</v>
      </c>
      <c r="R4015" s="4">
        <v>66</v>
      </c>
      <c r="S4015" s="4">
        <v>70</v>
      </c>
      <c r="T4015" s="4">
        <v>85</v>
      </c>
      <c r="U4015" s="4">
        <v>82</v>
      </c>
      <c r="V4015" s="13">
        <v>72</v>
      </c>
      <c r="W4015" s="4">
        <v>76</v>
      </c>
      <c r="X4015" s="4">
        <v>65</v>
      </c>
      <c r="Y4015">
        <f t="shared" ca="1" si="756"/>
        <v>0</v>
      </c>
      <c r="Z4015">
        <f t="shared" ca="1" si="757"/>
        <v>0</v>
      </c>
    </row>
    <row r="4016" spans="2:26" x14ac:dyDescent="0.25">
      <c r="B4016" s="11">
        <f t="shared" si="758"/>
        <v>44728.833333323622</v>
      </c>
      <c r="C4016" s="1">
        <f t="shared" si="749"/>
        <v>6</v>
      </c>
      <c r="D4016" s="1">
        <f t="shared" si="750"/>
        <v>4</v>
      </c>
      <c r="E4016" s="12">
        <f t="shared" si="751"/>
        <v>21</v>
      </c>
      <c r="F4016" s="124" t="str">
        <f t="shared" si="752"/>
        <v>0</v>
      </c>
      <c r="G4016" s="1">
        <f ca="1">(OFFSET(O4016,0,MATCH(Customer!$J$6,'CDH &amp; HDH'!$P$11:$X$11,0)))</f>
        <v>69</v>
      </c>
      <c r="H4016" s="1" t="str">
        <f t="shared" si="753"/>
        <v>Cooling</v>
      </c>
      <c r="I4016" s="1">
        <f ca="1">OFFSET(IF($H4016="Cooling",Customer!$C$25,Customer!$C$52),E4016,D4016)</f>
        <v>78</v>
      </c>
      <c r="J4016" s="1">
        <f ca="1">OFFSET(IF($H4016="Cooling",Customer!$L$25,Customer!$L$52),$E4016,$D4016)</f>
        <v>80</v>
      </c>
      <c r="K4016" s="16">
        <f t="shared" ca="1" si="747"/>
        <v>0</v>
      </c>
      <c r="L4016" s="16">
        <f t="shared" ca="1" si="748"/>
        <v>0</v>
      </c>
      <c r="M4016" s="17">
        <f t="shared" si="754"/>
        <v>0</v>
      </c>
      <c r="N4016" s="17">
        <f t="shared" si="755"/>
        <v>0</v>
      </c>
      <c r="O4016" s="4"/>
      <c r="P4016" s="4">
        <v>64</v>
      </c>
      <c r="Q4016" s="4">
        <v>77</v>
      </c>
      <c r="R4016" s="4">
        <v>66</v>
      </c>
      <c r="S4016" s="4">
        <v>68</v>
      </c>
      <c r="T4016" s="4">
        <v>84</v>
      </c>
      <c r="U4016" s="4">
        <v>81</v>
      </c>
      <c r="V4016" s="13">
        <v>69</v>
      </c>
      <c r="W4016" s="4">
        <v>73</v>
      </c>
      <c r="X4016" s="4">
        <v>63</v>
      </c>
      <c r="Y4016">
        <f t="shared" ca="1" si="756"/>
        <v>0</v>
      </c>
      <c r="Z4016">
        <f t="shared" ca="1" si="757"/>
        <v>0</v>
      </c>
    </row>
    <row r="4017" spans="2:26" x14ac:dyDescent="0.25">
      <c r="B4017" s="11">
        <f t="shared" si="758"/>
        <v>44728.874999990287</v>
      </c>
      <c r="C4017" s="1">
        <f t="shared" si="749"/>
        <v>6</v>
      </c>
      <c r="D4017" s="1">
        <f t="shared" si="750"/>
        <v>4</v>
      </c>
      <c r="E4017" s="12">
        <f t="shared" si="751"/>
        <v>22</v>
      </c>
      <c r="F4017" s="124" t="str">
        <f t="shared" si="752"/>
        <v>0</v>
      </c>
      <c r="G4017" s="1">
        <f ca="1">(OFFSET(O4017,0,MATCH(Customer!$J$6,'CDH &amp; HDH'!$P$11:$X$11,0)))</f>
        <v>64</v>
      </c>
      <c r="H4017" s="1" t="str">
        <f t="shared" si="753"/>
        <v>Cooling</v>
      </c>
      <c r="I4017" s="1">
        <f ca="1">OFFSET(IF($H4017="Cooling",Customer!$C$25,Customer!$C$52),E4017,D4017)</f>
        <v>78</v>
      </c>
      <c r="J4017" s="1">
        <f ca="1">OFFSET(IF($H4017="Cooling",Customer!$L$25,Customer!$L$52),$E4017,$D4017)</f>
        <v>80</v>
      </c>
      <c r="K4017" s="16">
        <f t="shared" ca="1" si="747"/>
        <v>0</v>
      </c>
      <c r="L4017" s="16">
        <f t="shared" ca="1" si="748"/>
        <v>0</v>
      </c>
      <c r="M4017" s="17">
        <f t="shared" si="754"/>
        <v>0</v>
      </c>
      <c r="N4017" s="17">
        <f t="shared" si="755"/>
        <v>0</v>
      </c>
      <c r="O4017" s="4"/>
      <c r="P4017" s="4">
        <v>62</v>
      </c>
      <c r="Q4017" s="4">
        <v>75</v>
      </c>
      <c r="R4017" s="4">
        <v>66</v>
      </c>
      <c r="S4017" s="4">
        <v>65</v>
      </c>
      <c r="T4017" s="4">
        <v>83</v>
      </c>
      <c r="U4017" s="4">
        <v>79</v>
      </c>
      <c r="V4017" s="13">
        <v>64</v>
      </c>
      <c r="W4017" s="4">
        <v>69</v>
      </c>
      <c r="X4017" s="4">
        <v>63</v>
      </c>
      <c r="Y4017">
        <f t="shared" ca="1" si="756"/>
        <v>0</v>
      </c>
      <c r="Z4017">
        <f t="shared" ca="1" si="757"/>
        <v>0</v>
      </c>
    </row>
    <row r="4018" spans="2:26" x14ac:dyDescent="0.25">
      <c r="B4018" s="11">
        <f t="shared" si="758"/>
        <v>44728.916666656951</v>
      </c>
      <c r="C4018" s="1">
        <f t="shared" si="749"/>
        <v>6</v>
      </c>
      <c r="D4018" s="1">
        <f t="shared" si="750"/>
        <v>4</v>
      </c>
      <c r="E4018" s="12">
        <f t="shared" si="751"/>
        <v>23</v>
      </c>
      <c r="F4018" s="124" t="str">
        <f t="shared" si="752"/>
        <v>0</v>
      </c>
      <c r="G4018" s="1">
        <f ca="1">(OFFSET(O4018,0,MATCH(Customer!$J$6,'CDH &amp; HDH'!$P$11:$X$11,0)))</f>
        <v>63</v>
      </c>
      <c r="H4018" s="1" t="str">
        <f t="shared" si="753"/>
        <v>Cooling</v>
      </c>
      <c r="I4018" s="1">
        <f ca="1">OFFSET(IF($H4018="Cooling",Customer!$C$25,Customer!$C$52),E4018,D4018)</f>
        <v>78</v>
      </c>
      <c r="J4018" s="1">
        <f ca="1">OFFSET(IF($H4018="Cooling",Customer!$L$25,Customer!$L$52),$E4018,$D4018)</f>
        <v>80</v>
      </c>
      <c r="K4018" s="16">
        <f t="shared" ca="1" si="747"/>
        <v>0</v>
      </c>
      <c r="L4018" s="16">
        <f t="shared" ca="1" si="748"/>
        <v>0</v>
      </c>
      <c r="M4018" s="17">
        <f t="shared" si="754"/>
        <v>0</v>
      </c>
      <c r="N4018" s="17">
        <f t="shared" si="755"/>
        <v>0</v>
      </c>
      <c r="O4018" s="4"/>
      <c r="P4018" s="4">
        <v>59</v>
      </c>
      <c r="Q4018" s="4">
        <v>73</v>
      </c>
      <c r="R4018" s="4">
        <v>64</v>
      </c>
      <c r="S4018" s="4">
        <v>64</v>
      </c>
      <c r="T4018" s="4">
        <v>80</v>
      </c>
      <c r="U4018" s="4">
        <v>78</v>
      </c>
      <c r="V4018" s="13">
        <v>63</v>
      </c>
      <c r="W4018" s="4">
        <v>68</v>
      </c>
      <c r="X4018" s="4">
        <v>60</v>
      </c>
      <c r="Y4018">
        <f t="shared" ca="1" si="756"/>
        <v>0</v>
      </c>
      <c r="Z4018">
        <f t="shared" ca="1" si="757"/>
        <v>0</v>
      </c>
    </row>
    <row r="4019" spans="2:26" x14ac:dyDescent="0.25">
      <c r="B4019" s="11">
        <f t="shared" si="758"/>
        <v>44728.958333323615</v>
      </c>
      <c r="C4019" s="1">
        <f t="shared" si="749"/>
        <v>6</v>
      </c>
      <c r="D4019" s="1">
        <f t="shared" si="750"/>
        <v>4</v>
      </c>
      <c r="E4019" s="12">
        <f t="shared" si="751"/>
        <v>24</v>
      </c>
      <c r="F4019" s="124" t="str">
        <f t="shared" si="752"/>
        <v>0</v>
      </c>
      <c r="G4019" s="1">
        <f ca="1">(OFFSET(O4019,0,MATCH(Customer!$J$6,'CDH &amp; HDH'!$P$11:$X$11,0)))</f>
        <v>62</v>
      </c>
      <c r="H4019" s="1" t="str">
        <f t="shared" si="753"/>
        <v>Cooling</v>
      </c>
      <c r="I4019" s="1">
        <f ca="1">OFFSET(IF($H4019="Cooling",Customer!$C$25,Customer!$C$52),E4019,D4019)</f>
        <v>78</v>
      </c>
      <c r="J4019" s="1">
        <f ca="1">OFFSET(IF($H4019="Cooling",Customer!$L$25,Customer!$L$52),$E4019,$D4019)</f>
        <v>80</v>
      </c>
      <c r="K4019" s="16">
        <f t="shared" ca="1" si="747"/>
        <v>0</v>
      </c>
      <c r="L4019" s="16">
        <f t="shared" ca="1" si="748"/>
        <v>0</v>
      </c>
      <c r="M4019" s="17">
        <f t="shared" si="754"/>
        <v>0</v>
      </c>
      <c r="N4019" s="17">
        <f t="shared" si="755"/>
        <v>0</v>
      </c>
      <c r="O4019" s="4"/>
      <c r="P4019" s="4">
        <v>57</v>
      </c>
      <c r="Q4019" s="4">
        <v>72</v>
      </c>
      <c r="R4019" s="4">
        <v>61</v>
      </c>
      <c r="S4019" s="4">
        <v>64</v>
      </c>
      <c r="T4019" s="4">
        <v>78</v>
      </c>
      <c r="U4019" s="4">
        <v>78</v>
      </c>
      <c r="V4019" s="13">
        <v>62</v>
      </c>
      <c r="W4019" s="4">
        <v>68</v>
      </c>
      <c r="X4019" s="4">
        <v>59</v>
      </c>
      <c r="Y4019">
        <f t="shared" ca="1" si="756"/>
        <v>0</v>
      </c>
      <c r="Z4019">
        <f t="shared" ca="1" si="757"/>
        <v>0</v>
      </c>
    </row>
    <row r="4020" spans="2:26" x14ac:dyDescent="0.25">
      <c r="B4020" s="11">
        <f t="shared" si="758"/>
        <v>44728.999999990279</v>
      </c>
      <c r="C4020" s="1">
        <f t="shared" si="749"/>
        <v>6</v>
      </c>
      <c r="D4020" s="1">
        <f t="shared" si="750"/>
        <v>5</v>
      </c>
      <c r="E4020" s="12">
        <f t="shared" si="751"/>
        <v>1</v>
      </c>
      <c r="F4020" s="124" t="str">
        <f t="shared" si="752"/>
        <v>0</v>
      </c>
      <c r="G4020" s="1">
        <f ca="1">(OFFSET(O4020,0,MATCH(Customer!$J$6,'CDH &amp; HDH'!$P$11:$X$11,0)))</f>
        <v>59</v>
      </c>
      <c r="H4020" s="1" t="str">
        <f t="shared" si="753"/>
        <v>Cooling</v>
      </c>
      <c r="I4020" s="1">
        <f ca="1">OFFSET(IF($H4020="Cooling",Customer!$C$25,Customer!$C$52),E4020,D4020)</f>
        <v>78</v>
      </c>
      <c r="J4020" s="1">
        <f ca="1">OFFSET(IF($H4020="Cooling",Customer!$L$25,Customer!$L$52),$E4020,$D4020)</f>
        <v>80</v>
      </c>
      <c r="K4020" s="16">
        <f t="shared" ca="1" si="747"/>
        <v>0</v>
      </c>
      <c r="L4020" s="16">
        <f t="shared" ca="1" si="748"/>
        <v>0</v>
      </c>
      <c r="M4020" s="17">
        <f t="shared" si="754"/>
        <v>0</v>
      </c>
      <c r="N4020" s="17">
        <f t="shared" si="755"/>
        <v>0</v>
      </c>
      <c r="O4020" s="4"/>
      <c r="P4020" s="4">
        <v>56</v>
      </c>
      <c r="Q4020" s="4">
        <v>71</v>
      </c>
      <c r="R4020" s="4">
        <v>59</v>
      </c>
      <c r="S4020" s="4">
        <v>63</v>
      </c>
      <c r="T4020" s="4">
        <v>77</v>
      </c>
      <c r="U4020" s="4">
        <v>76</v>
      </c>
      <c r="V4020" s="13">
        <v>59</v>
      </c>
      <c r="W4020" s="4">
        <v>65</v>
      </c>
      <c r="X4020" s="4">
        <v>58</v>
      </c>
      <c r="Y4020">
        <f t="shared" ca="1" si="756"/>
        <v>0</v>
      </c>
      <c r="Z4020">
        <f t="shared" ca="1" si="757"/>
        <v>0</v>
      </c>
    </row>
    <row r="4021" spans="2:26" x14ac:dyDescent="0.25">
      <c r="B4021" s="11">
        <f t="shared" si="758"/>
        <v>44729.041666656944</v>
      </c>
      <c r="C4021" s="1">
        <f t="shared" si="749"/>
        <v>6</v>
      </c>
      <c r="D4021" s="1">
        <f t="shared" si="750"/>
        <v>5</v>
      </c>
      <c r="E4021" s="12">
        <f t="shared" si="751"/>
        <v>2</v>
      </c>
      <c r="F4021" s="124" t="str">
        <f t="shared" si="752"/>
        <v>0</v>
      </c>
      <c r="G4021" s="1">
        <f ca="1">(OFFSET(O4021,0,MATCH(Customer!$J$6,'CDH &amp; HDH'!$P$11:$X$11,0)))</f>
        <v>57</v>
      </c>
      <c r="H4021" s="1" t="str">
        <f t="shared" si="753"/>
        <v>Cooling</v>
      </c>
      <c r="I4021" s="1">
        <f ca="1">OFFSET(IF($H4021="Cooling",Customer!$C$25,Customer!$C$52),E4021,D4021)</f>
        <v>78</v>
      </c>
      <c r="J4021" s="1">
        <f ca="1">OFFSET(IF($H4021="Cooling",Customer!$L$25,Customer!$L$52),$E4021,$D4021)</f>
        <v>80</v>
      </c>
      <c r="K4021" s="16">
        <f t="shared" ca="1" si="747"/>
        <v>0</v>
      </c>
      <c r="L4021" s="16">
        <f t="shared" ca="1" si="748"/>
        <v>0</v>
      </c>
      <c r="M4021" s="17">
        <f t="shared" si="754"/>
        <v>0</v>
      </c>
      <c r="N4021" s="17">
        <f t="shared" si="755"/>
        <v>0</v>
      </c>
      <c r="O4021" s="4"/>
      <c r="P4021" s="4">
        <v>54</v>
      </c>
      <c r="Q4021" s="4">
        <v>71</v>
      </c>
      <c r="R4021" s="4">
        <v>58</v>
      </c>
      <c r="S4021" s="4">
        <v>63</v>
      </c>
      <c r="T4021" s="4">
        <v>75</v>
      </c>
      <c r="U4021" s="4">
        <v>76</v>
      </c>
      <c r="V4021" s="13">
        <v>57</v>
      </c>
      <c r="W4021" s="4">
        <v>63</v>
      </c>
      <c r="X4021" s="4">
        <v>57</v>
      </c>
      <c r="Y4021">
        <f t="shared" ca="1" si="756"/>
        <v>0</v>
      </c>
      <c r="Z4021">
        <f t="shared" ca="1" si="757"/>
        <v>0</v>
      </c>
    </row>
    <row r="4022" spans="2:26" x14ac:dyDescent="0.25">
      <c r="B4022" s="11">
        <f t="shared" si="758"/>
        <v>44729.083333323608</v>
      </c>
      <c r="C4022" s="1">
        <f t="shared" si="749"/>
        <v>6</v>
      </c>
      <c r="D4022" s="1">
        <f t="shared" si="750"/>
        <v>5</v>
      </c>
      <c r="E4022" s="12">
        <f t="shared" si="751"/>
        <v>3</v>
      </c>
      <c r="F4022" s="124" t="str">
        <f t="shared" si="752"/>
        <v>0</v>
      </c>
      <c r="G4022" s="1">
        <f ca="1">(OFFSET(O4022,0,MATCH(Customer!$J$6,'CDH &amp; HDH'!$P$11:$X$11,0)))</f>
        <v>57</v>
      </c>
      <c r="H4022" s="1" t="str">
        <f t="shared" si="753"/>
        <v>Cooling</v>
      </c>
      <c r="I4022" s="1">
        <f ca="1">OFFSET(IF($H4022="Cooling",Customer!$C$25,Customer!$C$52),E4022,D4022)</f>
        <v>78</v>
      </c>
      <c r="J4022" s="1">
        <f ca="1">OFFSET(IF($H4022="Cooling",Customer!$L$25,Customer!$L$52),$E4022,$D4022)</f>
        <v>80</v>
      </c>
      <c r="K4022" s="16">
        <f t="shared" ca="1" si="747"/>
        <v>0</v>
      </c>
      <c r="L4022" s="16">
        <f t="shared" ca="1" si="748"/>
        <v>0</v>
      </c>
      <c r="M4022" s="17">
        <f t="shared" si="754"/>
        <v>0</v>
      </c>
      <c r="N4022" s="17">
        <f t="shared" si="755"/>
        <v>0</v>
      </c>
      <c r="O4022" s="4"/>
      <c r="P4022" s="4">
        <v>52</v>
      </c>
      <c r="Q4022" s="4">
        <v>69</v>
      </c>
      <c r="R4022" s="4">
        <v>58</v>
      </c>
      <c r="S4022" s="4">
        <v>64</v>
      </c>
      <c r="T4022" s="4">
        <v>75</v>
      </c>
      <c r="U4022" s="4">
        <v>74</v>
      </c>
      <c r="V4022" s="13">
        <v>57</v>
      </c>
      <c r="W4022" s="4">
        <v>62</v>
      </c>
      <c r="X4022" s="4">
        <v>57</v>
      </c>
      <c r="Y4022">
        <f t="shared" ca="1" si="756"/>
        <v>0</v>
      </c>
      <c r="Z4022">
        <f t="shared" ca="1" si="757"/>
        <v>0</v>
      </c>
    </row>
    <row r="4023" spans="2:26" x14ac:dyDescent="0.25">
      <c r="B4023" s="11">
        <f t="shared" si="758"/>
        <v>44729.124999990272</v>
      </c>
      <c r="C4023" s="1">
        <f t="shared" si="749"/>
        <v>6</v>
      </c>
      <c r="D4023" s="1">
        <f t="shared" si="750"/>
        <v>5</v>
      </c>
      <c r="E4023" s="12">
        <f t="shared" si="751"/>
        <v>4</v>
      </c>
      <c r="F4023" s="124" t="str">
        <f t="shared" si="752"/>
        <v>0</v>
      </c>
      <c r="G4023" s="1">
        <f ca="1">(OFFSET(O4023,0,MATCH(Customer!$J$6,'CDH &amp; HDH'!$P$11:$X$11,0)))</f>
        <v>56</v>
      </c>
      <c r="H4023" s="1" t="str">
        <f t="shared" si="753"/>
        <v>Cooling</v>
      </c>
      <c r="I4023" s="1">
        <f ca="1">OFFSET(IF($H4023="Cooling",Customer!$C$25,Customer!$C$52),E4023,D4023)</f>
        <v>78</v>
      </c>
      <c r="J4023" s="1">
        <f ca="1">OFFSET(IF($H4023="Cooling",Customer!$L$25,Customer!$L$52),$E4023,$D4023)</f>
        <v>80</v>
      </c>
      <c r="K4023" s="16">
        <f t="shared" ca="1" si="747"/>
        <v>0</v>
      </c>
      <c r="L4023" s="16">
        <f t="shared" ca="1" si="748"/>
        <v>0</v>
      </c>
      <c r="M4023" s="17">
        <f t="shared" si="754"/>
        <v>0</v>
      </c>
      <c r="N4023" s="17">
        <f t="shared" si="755"/>
        <v>0</v>
      </c>
      <c r="O4023" s="4"/>
      <c r="P4023" s="4">
        <v>51</v>
      </c>
      <c r="Q4023" s="4">
        <v>69</v>
      </c>
      <c r="R4023" s="4">
        <v>57</v>
      </c>
      <c r="S4023" s="4">
        <v>64</v>
      </c>
      <c r="T4023" s="4">
        <v>74</v>
      </c>
      <c r="U4023" s="4">
        <v>73</v>
      </c>
      <c r="V4023" s="13">
        <v>56</v>
      </c>
      <c r="W4023" s="4">
        <v>60</v>
      </c>
      <c r="X4023" s="4">
        <v>56</v>
      </c>
      <c r="Y4023">
        <f t="shared" ca="1" si="756"/>
        <v>0</v>
      </c>
      <c r="Z4023">
        <f t="shared" ca="1" si="757"/>
        <v>0</v>
      </c>
    </row>
    <row r="4024" spans="2:26" x14ac:dyDescent="0.25">
      <c r="B4024" s="11">
        <f t="shared" si="758"/>
        <v>44729.166666656936</v>
      </c>
      <c r="C4024" s="1">
        <f t="shared" si="749"/>
        <v>6</v>
      </c>
      <c r="D4024" s="1">
        <f t="shared" si="750"/>
        <v>5</v>
      </c>
      <c r="E4024" s="12">
        <f t="shared" si="751"/>
        <v>5</v>
      </c>
      <c r="F4024" s="124" t="str">
        <f t="shared" si="752"/>
        <v>0</v>
      </c>
      <c r="G4024" s="1">
        <f ca="1">(OFFSET(O4024,0,MATCH(Customer!$J$6,'CDH &amp; HDH'!$P$11:$X$11,0)))</f>
        <v>57</v>
      </c>
      <c r="H4024" s="1" t="str">
        <f t="shared" si="753"/>
        <v>Cooling</v>
      </c>
      <c r="I4024" s="1">
        <f ca="1">OFFSET(IF($H4024="Cooling",Customer!$C$25,Customer!$C$52),E4024,D4024)</f>
        <v>78</v>
      </c>
      <c r="J4024" s="1">
        <f ca="1">OFFSET(IF($H4024="Cooling",Customer!$L$25,Customer!$L$52),$E4024,$D4024)</f>
        <v>80</v>
      </c>
      <c r="K4024" s="16">
        <f t="shared" ca="1" si="747"/>
        <v>0</v>
      </c>
      <c r="L4024" s="16">
        <f t="shared" ca="1" si="748"/>
        <v>0</v>
      </c>
      <c r="M4024" s="17">
        <f t="shared" si="754"/>
        <v>0</v>
      </c>
      <c r="N4024" s="17">
        <f t="shared" si="755"/>
        <v>0</v>
      </c>
      <c r="O4024" s="4"/>
      <c r="P4024" s="4">
        <v>50</v>
      </c>
      <c r="Q4024" s="4">
        <v>69</v>
      </c>
      <c r="R4024" s="4">
        <v>57</v>
      </c>
      <c r="S4024" s="4">
        <v>65</v>
      </c>
      <c r="T4024" s="4">
        <v>75</v>
      </c>
      <c r="U4024" s="4">
        <v>72</v>
      </c>
      <c r="V4024" s="13">
        <v>57</v>
      </c>
      <c r="W4024" s="4">
        <v>57</v>
      </c>
      <c r="X4024" s="4">
        <v>55</v>
      </c>
      <c r="Y4024">
        <f t="shared" ca="1" si="756"/>
        <v>0</v>
      </c>
      <c r="Z4024">
        <f t="shared" ca="1" si="757"/>
        <v>0</v>
      </c>
    </row>
    <row r="4025" spans="2:26" x14ac:dyDescent="0.25">
      <c r="B4025" s="11">
        <f t="shared" si="758"/>
        <v>44729.208333323601</v>
      </c>
      <c r="C4025" s="1">
        <f t="shared" si="749"/>
        <v>6</v>
      </c>
      <c r="D4025" s="1">
        <f t="shared" si="750"/>
        <v>5</v>
      </c>
      <c r="E4025" s="12">
        <f t="shared" si="751"/>
        <v>6</v>
      </c>
      <c r="F4025" s="124" t="str">
        <f t="shared" si="752"/>
        <v>0</v>
      </c>
      <c r="G4025" s="1">
        <f ca="1">(OFFSET(O4025,0,MATCH(Customer!$J$6,'CDH &amp; HDH'!$P$11:$X$11,0)))</f>
        <v>58</v>
      </c>
      <c r="H4025" s="1" t="str">
        <f t="shared" si="753"/>
        <v>Cooling</v>
      </c>
      <c r="I4025" s="1">
        <f ca="1">OFFSET(IF($H4025="Cooling",Customer!$C$25,Customer!$C$52),E4025,D4025)</f>
        <v>78</v>
      </c>
      <c r="J4025" s="1">
        <f ca="1">OFFSET(IF($H4025="Cooling",Customer!$L$25,Customer!$L$52),$E4025,$D4025)</f>
        <v>80</v>
      </c>
      <c r="K4025" s="16">
        <f t="shared" ca="1" si="747"/>
        <v>0</v>
      </c>
      <c r="L4025" s="16">
        <f t="shared" ca="1" si="748"/>
        <v>0</v>
      </c>
      <c r="M4025" s="17">
        <f t="shared" si="754"/>
        <v>0</v>
      </c>
      <c r="N4025" s="17">
        <f t="shared" si="755"/>
        <v>0</v>
      </c>
      <c r="O4025" s="4"/>
      <c r="P4025" s="4">
        <v>52</v>
      </c>
      <c r="Q4025" s="4">
        <v>70</v>
      </c>
      <c r="R4025" s="4">
        <v>57</v>
      </c>
      <c r="S4025" s="4">
        <v>66</v>
      </c>
      <c r="T4025" s="4">
        <v>73</v>
      </c>
      <c r="U4025" s="4">
        <v>73</v>
      </c>
      <c r="V4025" s="13">
        <v>58</v>
      </c>
      <c r="W4025" s="4">
        <v>60</v>
      </c>
      <c r="X4025" s="4">
        <v>54</v>
      </c>
      <c r="Y4025">
        <f t="shared" ca="1" si="756"/>
        <v>0</v>
      </c>
      <c r="Z4025">
        <f t="shared" ca="1" si="757"/>
        <v>0</v>
      </c>
    </row>
    <row r="4026" spans="2:26" x14ac:dyDescent="0.25">
      <c r="B4026" s="11">
        <f t="shared" si="758"/>
        <v>44729.249999990265</v>
      </c>
      <c r="C4026" s="1">
        <f t="shared" si="749"/>
        <v>6</v>
      </c>
      <c r="D4026" s="1">
        <f t="shared" si="750"/>
        <v>5</v>
      </c>
      <c r="E4026" s="12">
        <f t="shared" si="751"/>
        <v>7</v>
      </c>
      <c r="F4026" s="124" t="str">
        <f t="shared" si="752"/>
        <v>0</v>
      </c>
      <c r="G4026" s="1">
        <f ca="1">(OFFSET(O4026,0,MATCH(Customer!$J$6,'CDH &amp; HDH'!$P$11:$X$11,0)))</f>
        <v>62</v>
      </c>
      <c r="H4026" s="1" t="str">
        <f t="shared" si="753"/>
        <v>Cooling</v>
      </c>
      <c r="I4026" s="1">
        <f ca="1">OFFSET(IF($H4026="Cooling",Customer!$C$25,Customer!$C$52),E4026,D4026)</f>
        <v>78</v>
      </c>
      <c r="J4026" s="1">
        <f ca="1">OFFSET(IF($H4026="Cooling",Customer!$L$25,Customer!$L$52),$E4026,$D4026)</f>
        <v>80</v>
      </c>
      <c r="K4026" s="16">
        <f t="shared" ca="1" si="747"/>
        <v>0</v>
      </c>
      <c r="L4026" s="16">
        <f t="shared" ca="1" si="748"/>
        <v>0</v>
      </c>
      <c r="M4026" s="17">
        <f t="shared" si="754"/>
        <v>0</v>
      </c>
      <c r="N4026" s="17">
        <f t="shared" si="755"/>
        <v>0</v>
      </c>
      <c r="O4026" s="4"/>
      <c r="P4026" s="4">
        <v>57</v>
      </c>
      <c r="Q4026" s="4">
        <v>70</v>
      </c>
      <c r="R4026" s="4">
        <v>57</v>
      </c>
      <c r="S4026" s="4">
        <v>67</v>
      </c>
      <c r="T4026" s="4">
        <v>71</v>
      </c>
      <c r="U4026" s="4">
        <v>77</v>
      </c>
      <c r="V4026" s="13">
        <v>62</v>
      </c>
      <c r="W4026" s="4">
        <v>62</v>
      </c>
      <c r="X4026" s="4">
        <v>54</v>
      </c>
      <c r="Y4026">
        <f t="shared" ca="1" si="756"/>
        <v>0</v>
      </c>
      <c r="Z4026">
        <f t="shared" ca="1" si="757"/>
        <v>0</v>
      </c>
    </row>
    <row r="4027" spans="2:26" x14ac:dyDescent="0.25">
      <c r="B4027" s="11">
        <f t="shared" si="758"/>
        <v>44729.291666656929</v>
      </c>
      <c r="C4027" s="1">
        <f t="shared" si="749"/>
        <v>6</v>
      </c>
      <c r="D4027" s="1">
        <f t="shared" si="750"/>
        <v>5</v>
      </c>
      <c r="E4027" s="12">
        <f t="shared" si="751"/>
        <v>8</v>
      </c>
      <c r="F4027" s="124" t="str">
        <f t="shared" si="752"/>
        <v>0</v>
      </c>
      <c r="G4027" s="1">
        <f ca="1">(OFFSET(O4027,0,MATCH(Customer!$J$6,'CDH &amp; HDH'!$P$11:$X$11,0)))</f>
        <v>68</v>
      </c>
      <c r="H4027" s="1" t="str">
        <f t="shared" si="753"/>
        <v>Cooling</v>
      </c>
      <c r="I4027" s="1">
        <f ca="1">OFFSET(IF($H4027="Cooling",Customer!$C$25,Customer!$C$52),E4027,D4027)</f>
        <v>72</v>
      </c>
      <c r="J4027" s="1">
        <f ca="1">OFFSET(IF($H4027="Cooling",Customer!$L$25,Customer!$L$52),$E4027,$D4027)</f>
        <v>77</v>
      </c>
      <c r="K4027" s="16">
        <f t="shared" ca="1" si="747"/>
        <v>0</v>
      </c>
      <c r="L4027" s="16">
        <f t="shared" ca="1" si="748"/>
        <v>0</v>
      </c>
      <c r="M4027" s="17">
        <f t="shared" si="754"/>
        <v>0</v>
      </c>
      <c r="N4027" s="17">
        <f t="shared" si="755"/>
        <v>0</v>
      </c>
      <c r="O4027" s="4"/>
      <c r="P4027" s="4">
        <v>60</v>
      </c>
      <c r="Q4027" s="4">
        <v>72</v>
      </c>
      <c r="R4027" s="4">
        <v>58</v>
      </c>
      <c r="S4027" s="4">
        <v>69</v>
      </c>
      <c r="T4027" s="4">
        <v>69</v>
      </c>
      <c r="U4027" s="4">
        <v>80</v>
      </c>
      <c r="V4027" s="13">
        <v>68</v>
      </c>
      <c r="W4027" s="4">
        <v>64</v>
      </c>
      <c r="X4027" s="4">
        <v>54</v>
      </c>
      <c r="Y4027">
        <f t="shared" ca="1" si="756"/>
        <v>0</v>
      </c>
      <c r="Z4027">
        <f t="shared" ca="1" si="757"/>
        <v>0</v>
      </c>
    </row>
    <row r="4028" spans="2:26" x14ac:dyDescent="0.25">
      <c r="B4028" s="11">
        <f t="shared" si="758"/>
        <v>44729.333333323593</v>
      </c>
      <c r="C4028" s="1">
        <f t="shared" si="749"/>
        <v>6</v>
      </c>
      <c r="D4028" s="1">
        <f t="shared" si="750"/>
        <v>5</v>
      </c>
      <c r="E4028" s="12">
        <f t="shared" si="751"/>
        <v>9</v>
      </c>
      <c r="F4028" s="124" t="str">
        <f t="shared" si="752"/>
        <v>0</v>
      </c>
      <c r="G4028" s="1">
        <f ca="1">(OFFSET(O4028,0,MATCH(Customer!$J$6,'CDH &amp; HDH'!$P$11:$X$11,0)))</f>
        <v>72</v>
      </c>
      <c r="H4028" s="1" t="str">
        <f t="shared" si="753"/>
        <v>Cooling</v>
      </c>
      <c r="I4028" s="1">
        <f ca="1">OFFSET(IF($H4028="Cooling",Customer!$C$25,Customer!$C$52),E4028,D4028)</f>
        <v>72</v>
      </c>
      <c r="J4028" s="1">
        <f ca="1">OFFSET(IF($H4028="Cooling",Customer!$L$25,Customer!$L$52),$E4028,$D4028)</f>
        <v>77</v>
      </c>
      <c r="K4028" s="16">
        <f t="shared" ca="1" si="747"/>
        <v>0</v>
      </c>
      <c r="L4028" s="16">
        <f t="shared" ca="1" si="748"/>
        <v>0</v>
      </c>
      <c r="M4028" s="17">
        <f t="shared" si="754"/>
        <v>0</v>
      </c>
      <c r="N4028" s="17">
        <f t="shared" si="755"/>
        <v>0</v>
      </c>
      <c r="O4028" s="4"/>
      <c r="P4028" s="4">
        <v>64</v>
      </c>
      <c r="Q4028" s="4">
        <v>79</v>
      </c>
      <c r="R4028" s="4">
        <v>60</v>
      </c>
      <c r="S4028" s="4">
        <v>72</v>
      </c>
      <c r="T4028" s="4">
        <v>71</v>
      </c>
      <c r="U4028" s="4">
        <v>80</v>
      </c>
      <c r="V4028" s="13">
        <v>72</v>
      </c>
      <c r="W4028" s="4">
        <v>66</v>
      </c>
      <c r="X4028" s="4">
        <v>54</v>
      </c>
      <c r="Y4028">
        <f t="shared" ca="1" si="756"/>
        <v>0</v>
      </c>
      <c r="Z4028">
        <f t="shared" ca="1" si="757"/>
        <v>0</v>
      </c>
    </row>
    <row r="4029" spans="2:26" x14ac:dyDescent="0.25">
      <c r="B4029" s="11">
        <f t="shared" si="758"/>
        <v>44729.374999990257</v>
      </c>
      <c r="C4029" s="1">
        <f t="shared" si="749"/>
        <v>6</v>
      </c>
      <c r="D4029" s="1">
        <f t="shared" si="750"/>
        <v>5</v>
      </c>
      <c r="E4029" s="12">
        <f t="shared" si="751"/>
        <v>10</v>
      </c>
      <c r="F4029" s="124" t="str">
        <f t="shared" si="752"/>
        <v>0</v>
      </c>
      <c r="G4029" s="1">
        <f ca="1">(OFFSET(O4029,0,MATCH(Customer!$J$6,'CDH &amp; HDH'!$P$11:$X$11,0)))</f>
        <v>74</v>
      </c>
      <c r="H4029" s="1" t="str">
        <f t="shared" si="753"/>
        <v>Cooling</v>
      </c>
      <c r="I4029" s="1">
        <f ca="1">OFFSET(IF($H4029="Cooling",Customer!$C$25,Customer!$C$52),E4029,D4029)</f>
        <v>72</v>
      </c>
      <c r="J4029" s="1">
        <f ca="1">OFFSET(IF($H4029="Cooling",Customer!$L$25,Customer!$L$52),$E4029,$D4029)</f>
        <v>77</v>
      </c>
      <c r="K4029" s="16">
        <f t="shared" ca="1" si="747"/>
        <v>2</v>
      </c>
      <c r="L4029" s="16">
        <f t="shared" ca="1" si="748"/>
        <v>0</v>
      </c>
      <c r="M4029" s="17">
        <f t="shared" si="754"/>
        <v>0</v>
      </c>
      <c r="N4029" s="17">
        <f t="shared" si="755"/>
        <v>0</v>
      </c>
      <c r="O4029" s="4"/>
      <c r="P4029" s="4">
        <v>67</v>
      </c>
      <c r="Q4029" s="4">
        <v>82</v>
      </c>
      <c r="R4029" s="4">
        <v>61</v>
      </c>
      <c r="S4029" s="4">
        <v>74</v>
      </c>
      <c r="T4029" s="4">
        <v>73</v>
      </c>
      <c r="U4029" s="4">
        <v>78</v>
      </c>
      <c r="V4029" s="13">
        <v>74</v>
      </c>
      <c r="W4029" s="4">
        <v>69</v>
      </c>
      <c r="X4029" s="4">
        <v>55</v>
      </c>
      <c r="Y4029">
        <f t="shared" ca="1" si="756"/>
        <v>864</v>
      </c>
      <c r="Z4029">
        <f t="shared" ca="1" si="757"/>
        <v>0</v>
      </c>
    </row>
    <row r="4030" spans="2:26" x14ac:dyDescent="0.25">
      <c r="B4030" s="11">
        <f t="shared" si="758"/>
        <v>44729.416666656922</v>
      </c>
      <c r="C4030" s="1">
        <f t="shared" si="749"/>
        <v>6</v>
      </c>
      <c r="D4030" s="1">
        <f t="shared" si="750"/>
        <v>5</v>
      </c>
      <c r="E4030" s="12">
        <f t="shared" si="751"/>
        <v>11</v>
      </c>
      <c r="F4030" s="124" t="str">
        <f t="shared" si="752"/>
        <v>0</v>
      </c>
      <c r="G4030" s="1">
        <f ca="1">(OFFSET(O4030,0,MATCH(Customer!$J$6,'CDH &amp; HDH'!$P$11:$X$11,0)))</f>
        <v>78</v>
      </c>
      <c r="H4030" s="1" t="str">
        <f t="shared" si="753"/>
        <v>Cooling</v>
      </c>
      <c r="I4030" s="1">
        <f ca="1">OFFSET(IF($H4030="Cooling",Customer!$C$25,Customer!$C$52),E4030,D4030)</f>
        <v>72</v>
      </c>
      <c r="J4030" s="1">
        <f ca="1">OFFSET(IF($H4030="Cooling",Customer!$L$25,Customer!$L$52),$E4030,$D4030)</f>
        <v>77</v>
      </c>
      <c r="K4030" s="16">
        <f t="shared" ca="1" si="747"/>
        <v>6</v>
      </c>
      <c r="L4030" s="16">
        <f t="shared" ca="1" si="748"/>
        <v>1</v>
      </c>
      <c r="M4030" s="17">
        <f t="shared" si="754"/>
        <v>0</v>
      </c>
      <c r="N4030" s="17">
        <f t="shared" si="755"/>
        <v>0</v>
      </c>
      <c r="O4030" s="4"/>
      <c r="P4030" s="4">
        <v>70</v>
      </c>
      <c r="Q4030" s="4">
        <v>83</v>
      </c>
      <c r="R4030" s="4">
        <v>62</v>
      </c>
      <c r="S4030" s="4">
        <v>76</v>
      </c>
      <c r="T4030" s="4">
        <v>74</v>
      </c>
      <c r="U4030" s="4">
        <v>81</v>
      </c>
      <c r="V4030" s="13">
        <v>78</v>
      </c>
      <c r="W4030" s="4">
        <v>72</v>
      </c>
      <c r="X4030" s="4">
        <v>56</v>
      </c>
      <c r="Y4030">
        <f t="shared" ca="1" si="756"/>
        <v>2592</v>
      </c>
      <c r="Z4030">
        <f t="shared" ca="1" si="757"/>
        <v>432</v>
      </c>
    </row>
    <row r="4031" spans="2:26" x14ac:dyDescent="0.25">
      <c r="B4031" s="11">
        <f t="shared" si="758"/>
        <v>44729.458333323586</v>
      </c>
      <c r="C4031" s="1">
        <f t="shared" si="749"/>
        <v>6</v>
      </c>
      <c r="D4031" s="1">
        <f t="shared" si="750"/>
        <v>5</v>
      </c>
      <c r="E4031" s="12">
        <f t="shared" si="751"/>
        <v>12</v>
      </c>
      <c r="F4031" s="124" t="str">
        <f t="shared" si="752"/>
        <v>0</v>
      </c>
      <c r="G4031" s="1">
        <f ca="1">(OFFSET(O4031,0,MATCH(Customer!$J$6,'CDH &amp; HDH'!$P$11:$X$11,0)))</f>
        <v>78</v>
      </c>
      <c r="H4031" s="1" t="str">
        <f t="shared" si="753"/>
        <v>Cooling</v>
      </c>
      <c r="I4031" s="1">
        <f ca="1">OFFSET(IF($H4031="Cooling",Customer!$C$25,Customer!$C$52),E4031,D4031)</f>
        <v>72</v>
      </c>
      <c r="J4031" s="1">
        <f ca="1">OFFSET(IF($H4031="Cooling",Customer!$L$25,Customer!$L$52),$E4031,$D4031)</f>
        <v>77</v>
      </c>
      <c r="K4031" s="16">
        <f t="shared" ca="1" si="747"/>
        <v>6</v>
      </c>
      <c r="L4031" s="16">
        <f t="shared" ca="1" si="748"/>
        <v>1</v>
      </c>
      <c r="M4031" s="17">
        <f t="shared" si="754"/>
        <v>0</v>
      </c>
      <c r="N4031" s="17">
        <f t="shared" si="755"/>
        <v>0</v>
      </c>
      <c r="O4031" s="4"/>
      <c r="P4031" s="4">
        <v>71</v>
      </c>
      <c r="Q4031" s="4">
        <v>86</v>
      </c>
      <c r="R4031" s="4">
        <v>64</v>
      </c>
      <c r="S4031" s="4">
        <v>77</v>
      </c>
      <c r="T4031" s="4">
        <v>75</v>
      </c>
      <c r="U4031" s="4">
        <v>81</v>
      </c>
      <c r="V4031" s="13">
        <v>78</v>
      </c>
      <c r="W4031" s="4">
        <v>72</v>
      </c>
      <c r="X4031" s="4">
        <v>56</v>
      </c>
      <c r="Y4031">
        <f t="shared" ca="1" si="756"/>
        <v>2592</v>
      </c>
      <c r="Z4031">
        <f t="shared" ca="1" si="757"/>
        <v>432</v>
      </c>
    </row>
    <row r="4032" spans="2:26" x14ac:dyDescent="0.25">
      <c r="B4032" s="11">
        <f t="shared" si="758"/>
        <v>44729.49999999025</v>
      </c>
      <c r="C4032" s="1">
        <f t="shared" si="749"/>
        <v>6</v>
      </c>
      <c r="D4032" s="1">
        <f t="shared" si="750"/>
        <v>5</v>
      </c>
      <c r="E4032" s="12">
        <f t="shared" si="751"/>
        <v>13</v>
      </c>
      <c r="F4032" s="124" t="str">
        <f t="shared" si="752"/>
        <v>0</v>
      </c>
      <c r="G4032" s="1">
        <f ca="1">(OFFSET(O4032,0,MATCH(Customer!$J$6,'CDH &amp; HDH'!$P$11:$X$11,0)))</f>
        <v>80</v>
      </c>
      <c r="H4032" s="1" t="str">
        <f t="shared" si="753"/>
        <v>Cooling</v>
      </c>
      <c r="I4032" s="1">
        <f ca="1">OFFSET(IF($H4032="Cooling",Customer!$C$25,Customer!$C$52),E4032,D4032)</f>
        <v>72</v>
      </c>
      <c r="J4032" s="1">
        <f ca="1">OFFSET(IF($H4032="Cooling",Customer!$L$25,Customer!$L$52),$E4032,$D4032)</f>
        <v>77</v>
      </c>
      <c r="K4032" s="16">
        <f t="shared" ca="1" si="747"/>
        <v>8</v>
      </c>
      <c r="L4032" s="16">
        <f t="shared" ca="1" si="748"/>
        <v>3</v>
      </c>
      <c r="M4032" s="17">
        <f t="shared" si="754"/>
        <v>0</v>
      </c>
      <c r="N4032" s="17">
        <f t="shared" si="755"/>
        <v>0</v>
      </c>
      <c r="O4032" s="4"/>
      <c r="P4032" s="4">
        <v>72</v>
      </c>
      <c r="Q4032" s="4">
        <v>87</v>
      </c>
      <c r="R4032" s="4">
        <v>65</v>
      </c>
      <c r="S4032" s="4">
        <v>79</v>
      </c>
      <c r="T4032" s="4">
        <v>79</v>
      </c>
      <c r="U4032" s="4">
        <v>80</v>
      </c>
      <c r="V4032" s="13">
        <v>80</v>
      </c>
      <c r="W4032" s="4">
        <v>75</v>
      </c>
      <c r="X4032" s="4">
        <v>55</v>
      </c>
      <c r="Y4032">
        <f t="shared" ca="1" si="756"/>
        <v>3456</v>
      </c>
      <c r="Z4032">
        <f t="shared" ca="1" si="757"/>
        <v>1296</v>
      </c>
    </row>
    <row r="4033" spans="2:26" x14ac:dyDescent="0.25">
      <c r="B4033" s="11">
        <f t="shared" si="758"/>
        <v>44729.541666656914</v>
      </c>
      <c r="C4033" s="1">
        <f t="shared" si="749"/>
        <v>6</v>
      </c>
      <c r="D4033" s="1">
        <f t="shared" si="750"/>
        <v>5</v>
      </c>
      <c r="E4033" s="12">
        <f t="shared" si="751"/>
        <v>14</v>
      </c>
      <c r="F4033" s="124" t="str">
        <f t="shared" si="752"/>
        <v>0</v>
      </c>
      <c r="G4033" s="1">
        <f ca="1">(OFFSET(O4033,0,MATCH(Customer!$J$6,'CDH &amp; HDH'!$P$11:$X$11,0)))</f>
        <v>82</v>
      </c>
      <c r="H4033" s="1" t="str">
        <f t="shared" si="753"/>
        <v>Cooling</v>
      </c>
      <c r="I4033" s="1">
        <f ca="1">OFFSET(IF($H4033="Cooling",Customer!$C$25,Customer!$C$52),E4033,D4033)</f>
        <v>72</v>
      </c>
      <c r="J4033" s="1">
        <f ca="1">OFFSET(IF($H4033="Cooling",Customer!$L$25,Customer!$L$52),$E4033,$D4033)</f>
        <v>77</v>
      </c>
      <c r="K4033" s="16">
        <f t="shared" ca="1" si="747"/>
        <v>10</v>
      </c>
      <c r="L4033" s="16">
        <f t="shared" ca="1" si="748"/>
        <v>5</v>
      </c>
      <c r="M4033" s="17">
        <f t="shared" si="754"/>
        <v>0</v>
      </c>
      <c r="N4033" s="17">
        <f t="shared" si="755"/>
        <v>0</v>
      </c>
      <c r="O4033" s="4"/>
      <c r="P4033" s="4">
        <v>75</v>
      </c>
      <c r="Q4033" s="4">
        <v>88</v>
      </c>
      <c r="R4033" s="4">
        <v>65</v>
      </c>
      <c r="S4033" s="4">
        <v>79</v>
      </c>
      <c r="T4033" s="4">
        <v>80</v>
      </c>
      <c r="U4033" s="4">
        <v>81</v>
      </c>
      <c r="V4033" s="13">
        <v>82</v>
      </c>
      <c r="W4033" s="4">
        <v>76</v>
      </c>
      <c r="X4033" s="4">
        <v>55</v>
      </c>
      <c r="Y4033">
        <f t="shared" ca="1" si="756"/>
        <v>4320</v>
      </c>
      <c r="Z4033">
        <f t="shared" ca="1" si="757"/>
        <v>2160</v>
      </c>
    </row>
    <row r="4034" spans="2:26" x14ac:dyDescent="0.25">
      <c r="B4034" s="11">
        <f t="shared" si="758"/>
        <v>44729.583333323579</v>
      </c>
      <c r="C4034" s="1">
        <f t="shared" si="749"/>
        <v>6</v>
      </c>
      <c r="D4034" s="1">
        <f t="shared" si="750"/>
        <v>5</v>
      </c>
      <c r="E4034" s="12">
        <f t="shared" si="751"/>
        <v>15</v>
      </c>
      <c r="F4034" s="124" t="str">
        <f t="shared" si="752"/>
        <v>1</v>
      </c>
      <c r="G4034" s="1">
        <f ca="1">(OFFSET(O4034,0,MATCH(Customer!$J$6,'CDH &amp; HDH'!$P$11:$X$11,0)))</f>
        <v>80</v>
      </c>
      <c r="H4034" s="1" t="str">
        <f t="shared" si="753"/>
        <v>Cooling</v>
      </c>
      <c r="I4034" s="1">
        <f ca="1">OFFSET(IF($H4034="Cooling",Customer!$C$25,Customer!$C$52),E4034,D4034)</f>
        <v>72</v>
      </c>
      <c r="J4034" s="1">
        <f ca="1">OFFSET(IF($H4034="Cooling",Customer!$L$25,Customer!$L$52),$E4034,$D4034)</f>
        <v>77</v>
      </c>
      <c r="K4034" s="16">
        <f t="shared" ca="1" si="747"/>
        <v>8</v>
      </c>
      <c r="L4034" s="16">
        <f t="shared" ca="1" si="748"/>
        <v>3</v>
      </c>
      <c r="M4034" s="17">
        <f t="shared" si="754"/>
        <v>0</v>
      </c>
      <c r="N4034" s="17">
        <f t="shared" si="755"/>
        <v>0</v>
      </c>
      <c r="O4034" s="4"/>
      <c r="P4034" s="4">
        <v>75</v>
      </c>
      <c r="Q4034" s="4">
        <v>89</v>
      </c>
      <c r="R4034" s="4">
        <v>65</v>
      </c>
      <c r="S4034" s="4">
        <v>80</v>
      </c>
      <c r="T4034" s="4">
        <v>80</v>
      </c>
      <c r="U4034" s="4">
        <v>80</v>
      </c>
      <c r="V4034" s="13">
        <v>80</v>
      </c>
      <c r="W4034" s="4">
        <v>76</v>
      </c>
      <c r="X4034" s="4">
        <v>55</v>
      </c>
      <c r="Y4034">
        <f t="shared" ca="1" si="756"/>
        <v>3456</v>
      </c>
      <c r="Z4034">
        <f t="shared" ca="1" si="757"/>
        <v>1296</v>
      </c>
    </row>
    <row r="4035" spans="2:26" x14ac:dyDescent="0.25">
      <c r="B4035" s="11">
        <f t="shared" si="758"/>
        <v>44729.624999990243</v>
      </c>
      <c r="C4035" s="1">
        <f t="shared" si="749"/>
        <v>6</v>
      </c>
      <c r="D4035" s="1">
        <f t="shared" si="750"/>
        <v>5</v>
      </c>
      <c r="E4035" s="12">
        <f t="shared" si="751"/>
        <v>16</v>
      </c>
      <c r="F4035" s="124" t="str">
        <f t="shared" si="752"/>
        <v>1</v>
      </c>
      <c r="G4035" s="1">
        <f ca="1">(OFFSET(O4035,0,MATCH(Customer!$J$6,'CDH &amp; HDH'!$P$11:$X$11,0)))</f>
        <v>79</v>
      </c>
      <c r="H4035" s="1" t="str">
        <f t="shared" si="753"/>
        <v>Cooling</v>
      </c>
      <c r="I4035" s="1">
        <f ca="1">OFFSET(IF($H4035="Cooling",Customer!$C$25,Customer!$C$52),E4035,D4035)</f>
        <v>72</v>
      </c>
      <c r="J4035" s="1">
        <f ca="1">OFFSET(IF($H4035="Cooling",Customer!$L$25,Customer!$L$52),$E4035,$D4035)</f>
        <v>77</v>
      </c>
      <c r="K4035" s="16">
        <f t="shared" ca="1" si="747"/>
        <v>7</v>
      </c>
      <c r="L4035" s="16">
        <f t="shared" ca="1" si="748"/>
        <v>2</v>
      </c>
      <c r="M4035" s="17">
        <f t="shared" si="754"/>
        <v>0</v>
      </c>
      <c r="N4035" s="17">
        <f t="shared" si="755"/>
        <v>0</v>
      </c>
      <c r="O4035" s="4"/>
      <c r="P4035" s="4">
        <v>77</v>
      </c>
      <c r="Q4035" s="4">
        <v>89</v>
      </c>
      <c r="R4035" s="4">
        <v>65</v>
      </c>
      <c r="S4035" s="4">
        <v>80</v>
      </c>
      <c r="T4035" s="4">
        <v>80</v>
      </c>
      <c r="U4035" s="4">
        <v>80</v>
      </c>
      <c r="V4035" s="13">
        <v>79</v>
      </c>
      <c r="W4035" s="4">
        <v>78</v>
      </c>
      <c r="X4035" s="4">
        <v>54</v>
      </c>
      <c r="Y4035">
        <f t="shared" ca="1" si="756"/>
        <v>3024</v>
      </c>
      <c r="Z4035">
        <f t="shared" ca="1" si="757"/>
        <v>864</v>
      </c>
    </row>
    <row r="4036" spans="2:26" x14ac:dyDescent="0.25">
      <c r="B4036" s="11">
        <f t="shared" si="758"/>
        <v>44729.666666656907</v>
      </c>
      <c r="C4036" s="1">
        <f t="shared" si="749"/>
        <v>6</v>
      </c>
      <c r="D4036" s="1">
        <f t="shared" si="750"/>
        <v>5</v>
      </c>
      <c r="E4036" s="12">
        <f t="shared" si="751"/>
        <v>17</v>
      </c>
      <c r="F4036" s="124" t="str">
        <f t="shared" si="752"/>
        <v>1</v>
      </c>
      <c r="G4036" s="1">
        <f ca="1">(OFFSET(O4036,0,MATCH(Customer!$J$6,'CDH &amp; HDH'!$P$11:$X$11,0)))</f>
        <v>78</v>
      </c>
      <c r="H4036" s="1" t="str">
        <f t="shared" si="753"/>
        <v>Cooling</v>
      </c>
      <c r="I4036" s="1">
        <f ca="1">OFFSET(IF($H4036="Cooling",Customer!$C$25,Customer!$C$52),E4036,D4036)</f>
        <v>72</v>
      </c>
      <c r="J4036" s="1">
        <f ca="1">OFFSET(IF($H4036="Cooling",Customer!$L$25,Customer!$L$52),$E4036,$D4036)</f>
        <v>77</v>
      </c>
      <c r="K4036" s="16">
        <f t="shared" ca="1" si="747"/>
        <v>6</v>
      </c>
      <c r="L4036" s="16">
        <f t="shared" ca="1" si="748"/>
        <v>1</v>
      </c>
      <c r="M4036" s="17">
        <f t="shared" si="754"/>
        <v>0</v>
      </c>
      <c r="N4036" s="17">
        <f t="shared" si="755"/>
        <v>0</v>
      </c>
      <c r="O4036" s="4"/>
      <c r="P4036" s="4">
        <v>77</v>
      </c>
      <c r="Q4036" s="4">
        <v>87</v>
      </c>
      <c r="R4036" s="4">
        <v>64</v>
      </c>
      <c r="S4036" s="4">
        <v>79</v>
      </c>
      <c r="T4036" s="4">
        <v>79</v>
      </c>
      <c r="U4036" s="4">
        <v>80</v>
      </c>
      <c r="V4036" s="13">
        <v>78</v>
      </c>
      <c r="W4036" s="4">
        <v>76</v>
      </c>
      <c r="X4036" s="4">
        <v>54</v>
      </c>
      <c r="Y4036">
        <f t="shared" ca="1" si="756"/>
        <v>2592</v>
      </c>
      <c r="Z4036">
        <f t="shared" ca="1" si="757"/>
        <v>432</v>
      </c>
    </row>
    <row r="4037" spans="2:26" x14ac:dyDescent="0.25">
      <c r="B4037" s="11">
        <f t="shared" si="758"/>
        <v>44729.708333323571</v>
      </c>
      <c r="C4037" s="1">
        <f t="shared" si="749"/>
        <v>6</v>
      </c>
      <c r="D4037" s="1">
        <f t="shared" si="750"/>
        <v>5</v>
      </c>
      <c r="E4037" s="12">
        <f t="shared" si="751"/>
        <v>18</v>
      </c>
      <c r="F4037" s="124" t="str">
        <f t="shared" si="752"/>
        <v>1</v>
      </c>
      <c r="G4037" s="1">
        <f ca="1">(OFFSET(O4037,0,MATCH(Customer!$J$6,'CDH &amp; HDH'!$P$11:$X$11,0)))</f>
        <v>77</v>
      </c>
      <c r="H4037" s="1" t="str">
        <f t="shared" si="753"/>
        <v>Cooling</v>
      </c>
      <c r="I4037" s="1">
        <f ca="1">OFFSET(IF($H4037="Cooling",Customer!$C$25,Customer!$C$52),E4037,D4037)</f>
        <v>72</v>
      </c>
      <c r="J4037" s="1">
        <f ca="1">OFFSET(IF($H4037="Cooling",Customer!$L$25,Customer!$L$52),$E4037,$D4037)</f>
        <v>77</v>
      </c>
      <c r="K4037" s="16">
        <f t="shared" ca="1" si="747"/>
        <v>5</v>
      </c>
      <c r="L4037" s="16">
        <f t="shared" ca="1" si="748"/>
        <v>0</v>
      </c>
      <c r="M4037" s="17">
        <f t="shared" si="754"/>
        <v>0</v>
      </c>
      <c r="N4037" s="17">
        <f t="shared" si="755"/>
        <v>0</v>
      </c>
      <c r="O4037" s="4"/>
      <c r="P4037" s="4">
        <v>77</v>
      </c>
      <c r="Q4037" s="4">
        <v>86</v>
      </c>
      <c r="R4037" s="4">
        <v>64</v>
      </c>
      <c r="S4037" s="4">
        <v>77</v>
      </c>
      <c r="T4037" s="4">
        <v>78</v>
      </c>
      <c r="U4037" s="4">
        <v>79</v>
      </c>
      <c r="V4037" s="13">
        <v>77</v>
      </c>
      <c r="W4037" s="4">
        <v>75</v>
      </c>
      <c r="X4037" s="4">
        <v>52</v>
      </c>
      <c r="Y4037">
        <f t="shared" ca="1" si="756"/>
        <v>2160</v>
      </c>
      <c r="Z4037">
        <f t="shared" ca="1" si="757"/>
        <v>0</v>
      </c>
    </row>
    <row r="4038" spans="2:26" x14ac:dyDescent="0.25">
      <c r="B4038" s="11">
        <f t="shared" si="758"/>
        <v>44729.749999990236</v>
      </c>
      <c r="C4038" s="1">
        <f t="shared" si="749"/>
        <v>6</v>
      </c>
      <c r="D4038" s="1">
        <f t="shared" si="750"/>
        <v>5</v>
      </c>
      <c r="E4038" s="12">
        <f t="shared" si="751"/>
        <v>19</v>
      </c>
      <c r="F4038" s="124" t="str">
        <f t="shared" si="752"/>
        <v>0</v>
      </c>
      <c r="G4038" s="1">
        <f ca="1">(OFFSET(O4038,0,MATCH(Customer!$J$6,'CDH &amp; HDH'!$P$11:$X$11,0)))</f>
        <v>75</v>
      </c>
      <c r="H4038" s="1" t="str">
        <f t="shared" si="753"/>
        <v>Cooling</v>
      </c>
      <c r="I4038" s="1">
        <f ca="1">OFFSET(IF($H4038="Cooling",Customer!$C$25,Customer!$C$52),E4038,D4038)</f>
        <v>78</v>
      </c>
      <c r="J4038" s="1">
        <f ca="1">OFFSET(IF($H4038="Cooling",Customer!$L$25,Customer!$L$52),$E4038,$D4038)</f>
        <v>80</v>
      </c>
      <c r="K4038" s="16">
        <f t="shared" ca="1" si="747"/>
        <v>0</v>
      </c>
      <c r="L4038" s="16">
        <f t="shared" ca="1" si="748"/>
        <v>0</v>
      </c>
      <c r="M4038" s="17">
        <f t="shared" si="754"/>
        <v>0</v>
      </c>
      <c r="N4038" s="17">
        <f t="shared" si="755"/>
        <v>0</v>
      </c>
      <c r="O4038" s="4"/>
      <c r="P4038" s="4">
        <v>73</v>
      </c>
      <c r="Q4038" s="4">
        <v>83</v>
      </c>
      <c r="R4038" s="4">
        <v>63</v>
      </c>
      <c r="S4038" s="4">
        <v>76</v>
      </c>
      <c r="T4038" s="4">
        <v>76</v>
      </c>
      <c r="U4038" s="4">
        <v>78</v>
      </c>
      <c r="V4038" s="13">
        <v>75</v>
      </c>
      <c r="W4038" s="4">
        <v>73</v>
      </c>
      <c r="X4038" s="4">
        <v>53</v>
      </c>
      <c r="Y4038">
        <f t="shared" ca="1" si="756"/>
        <v>0</v>
      </c>
      <c r="Z4038">
        <f t="shared" ca="1" si="757"/>
        <v>0</v>
      </c>
    </row>
    <row r="4039" spans="2:26" x14ac:dyDescent="0.25">
      <c r="B4039" s="11">
        <f t="shared" si="758"/>
        <v>44729.7916666569</v>
      </c>
      <c r="C4039" s="1">
        <f t="shared" si="749"/>
        <v>6</v>
      </c>
      <c r="D4039" s="1">
        <f t="shared" si="750"/>
        <v>5</v>
      </c>
      <c r="E4039" s="12">
        <f t="shared" si="751"/>
        <v>20</v>
      </c>
      <c r="F4039" s="124" t="str">
        <f t="shared" si="752"/>
        <v>0</v>
      </c>
      <c r="G4039" s="1">
        <f ca="1">(OFFSET(O4039,0,MATCH(Customer!$J$6,'CDH &amp; HDH'!$P$11:$X$11,0)))</f>
        <v>71</v>
      </c>
      <c r="H4039" s="1" t="str">
        <f t="shared" si="753"/>
        <v>Cooling</v>
      </c>
      <c r="I4039" s="1">
        <f ca="1">OFFSET(IF($H4039="Cooling",Customer!$C$25,Customer!$C$52),E4039,D4039)</f>
        <v>78</v>
      </c>
      <c r="J4039" s="1">
        <f ca="1">OFFSET(IF($H4039="Cooling",Customer!$L$25,Customer!$L$52),$E4039,$D4039)</f>
        <v>80</v>
      </c>
      <c r="K4039" s="16">
        <f t="shared" ca="1" si="747"/>
        <v>0</v>
      </c>
      <c r="L4039" s="16">
        <f t="shared" ca="1" si="748"/>
        <v>0</v>
      </c>
      <c r="M4039" s="17">
        <f t="shared" si="754"/>
        <v>0</v>
      </c>
      <c r="N4039" s="17">
        <f t="shared" si="755"/>
        <v>0</v>
      </c>
      <c r="O4039" s="4"/>
      <c r="P4039" s="4">
        <v>69</v>
      </c>
      <c r="Q4039" s="4">
        <v>80</v>
      </c>
      <c r="R4039" s="4">
        <v>59</v>
      </c>
      <c r="S4039" s="4">
        <v>74</v>
      </c>
      <c r="T4039" s="4">
        <v>72</v>
      </c>
      <c r="U4039" s="4">
        <v>73</v>
      </c>
      <c r="V4039" s="13">
        <v>71</v>
      </c>
      <c r="W4039" s="4">
        <v>69</v>
      </c>
      <c r="X4039" s="4">
        <v>52</v>
      </c>
      <c r="Y4039">
        <f t="shared" ca="1" si="756"/>
        <v>0</v>
      </c>
      <c r="Z4039">
        <f t="shared" ca="1" si="757"/>
        <v>0</v>
      </c>
    </row>
    <row r="4040" spans="2:26" x14ac:dyDescent="0.25">
      <c r="B4040" s="11">
        <f t="shared" si="758"/>
        <v>44729.833333323564</v>
      </c>
      <c r="C4040" s="1">
        <f t="shared" si="749"/>
        <v>6</v>
      </c>
      <c r="D4040" s="1">
        <f t="shared" si="750"/>
        <v>5</v>
      </c>
      <c r="E4040" s="12">
        <f t="shared" si="751"/>
        <v>21</v>
      </c>
      <c r="F4040" s="124" t="str">
        <f t="shared" si="752"/>
        <v>0</v>
      </c>
      <c r="G4040" s="1">
        <f ca="1">(OFFSET(O4040,0,MATCH(Customer!$J$6,'CDH &amp; HDH'!$P$11:$X$11,0)))</f>
        <v>70</v>
      </c>
      <c r="H4040" s="1" t="str">
        <f t="shared" si="753"/>
        <v>Cooling</v>
      </c>
      <c r="I4040" s="1">
        <f ca="1">OFFSET(IF($H4040="Cooling",Customer!$C$25,Customer!$C$52),E4040,D4040)</f>
        <v>78</v>
      </c>
      <c r="J4040" s="1">
        <f ca="1">OFFSET(IF($H4040="Cooling",Customer!$L$25,Customer!$L$52),$E4040,$D4040)</f>
        <v>80</v>
      </c>
      <c r="K4040" s="16">
        <f t="shared" ca="1" si="747"/>
        <v>0</v>
      </c>
      <c r="L4040" s="16">
        <f t="shared" ca="1" si="748"/>
        <v>0</v>
      </c>
      <c r="M4040" s="17">
        <f t="shared" si="754"/>
        <v>0</v>
      </c>
      <c r="N4040" s="17">
        <f t="shared" si="755"/>
        <v>0</v>
      </c>
      <c r="O4040" s="4"/>
      <c r="P4040" s="4">
        <v>69</v>
      </c>
      <c r="Q4040" s="4">
        <v>79</v>
      </c>
      <c r="R4040" s="4">
        <v>55</v>
      </c>
      <c r="S4040" s="4">
        <v>71</v>
      </c>
      <c r="T4040" s="4">
        <v>67</v>
      </c>
      <c r="U4040" s="4">
        <v>72</v>
      </c>
      <c r="V4040" s="13">
        <v>70</v>
      </c>
      <c r="W4040" s="4">
        <v>64</v>
      </c>
      <c r="X4040" s="4">
        <v>53</v>
      </c>
      <c r="Y4040">
        <f t="shared" ca="1" si="756"/>
        <v>0</v>
      </c>
      <c r="Z4040">
        <f t="shared" ca="1" si="757"/>
        <v>0</v>
      </c>
    </row>
    <row r="4041" spans="2:26" x14ac:dyDescent="0.25">
      <c r="B4041" s="11">
        <f t="shared" si="758"/>
        <v>44729.874999990228</v>
      </c>
      <c r="C4041" s="1">
        <f t="shared" si="749"/>
        <v>6</v>
      </c>
      <c r="D4041" s="1">
        <f t="shared" si="750"/>
        <v>5</v>
      </c>
      <c r="E4041" s="12">
        <f t="shared" si="751"/>
        <v>22</v>
      </c>
      <c r="F4041" s="124" t="str">
        <f t="shared" si="752"/>
        <v>0</v>
      </c>
      <c r="G4041" s="1">
        <f ca="1">(OFFSET(O4041,0,MATCH(Customer!$J$6,'CDH &amp; HDH'!$P$11:$X$11,0)))</f>
        <v>67</v>
      </c>
      <c r="H4041" s="1" t="str">
        <f t="shared" si="753"/>
        <v>Cooling</v>
      </c>
      <c r="I4041" s="1">
        <f ca="1">OFFSET(IF($H4041="Cooling",Customer!$C$25,Customer!$C$52),E4041,D4041)</f>
        <v>78</v>
      </c>
      <c r="J4041" s="1">
        <f ca="1">OFFSET(IF($H4041="Cooling",Customer!$L$25,Customer!$L$52),$E4041,$D4041)</f>
        <v>80</v>
      </c>
      <c r="K4041" s="16">
        <f t="shared" ca="1" si="747"/>
        <v>0</v>
      </c>
      <c r="L4041" s="16">
        <f t="shared" ca="1" si="748"/>
        <v>0</v>
      </c>
      <c r="M4041" s="17">
        <f t="shared" si="754"/>
        <v>0</v>
      </c>
      <c r="N4041" s="17">
        <f t="shared" si="755"/>
        <v>0</v>
      </c>
      <c r="O4041" s="4"/>
      <c r="P4041" s="4">
        <v>67</v>
      </c>
      <c r="Q4041" s="4">
        <v>77</v>
      </c>
      <c r="R4041" s="4">
        <v>51</v>
      </c>
      <c r="S4041" s="4">
        <v>69</v>
      </c>
      <c r="T4041" s="4">
        <v>65</v>
      </c>
      <c r="U4041" s="4">
        <v>72</v>
      </c>
      <c r="V4041" s="13">
        <v>67</v>
      </c>
      <c r="W4041" s="4">
        <v>62</v>
      </c>
      <c r="X4041" s="4">
        <v>53</v>
      </c>
      <c r="Y4041">
        <f t="shared" ca="1" si="756"/>
        <v>0</v>
      </c>
      <c r="Z4041">
        <f t="shared" ca="1" si="757"/>
        <v>0</v>
      </c>
    </row>
    <row r="4042" spans="2:26" x14ac:dyDescent="0.25">
      <c r="B4042" s="11">
        <f t="shared" si="758"/>
        <v>44729.916666656893</v>
      </c>
      <c r="C4042" s="1">
        <f t="shared" si="749"/>
        <v>6</v>
      </c>
      <c r="D4042" s="1">
        <f t="shared" si="750"/>
        <v>5</v>
      </c>
      <c r="E4042" s="12">
        <f t="shared" si="751"/>
        <v>23</v>
      </c>
      <c r="F4042" s="124" t="str">
        <f t="shared" si="752"/>
        <v>0</v>
      </c>
      <c r="G4042" s="1">
        <f ca="1">(OFFSET(O4042,0,MATCH(Customer!$J$6,'CDH &amp; HDH'!$P$11:$X$11,0)))</f>
        <v>63</v>
      </c>
      <c r="H4042" s="1" t="str">
        <f t="shared" si="753"/>
        <v>Cooling</v>
      </c>
      <c r="I4042" s="1">
        <f ca="1">OFFSET(IF($H4042="Cooling",Customer!$C$25,Customer!$C$52),E4042,D4042)</f>
        <v>78</v>
      </c>
      <c r="J4042" s="1">
        <f ca="1">OFFSET(IF($H4042="Cooling",Customer!$L$25,Customer!$L$52),$E4042,$D4042)</f>
        <v>80</v>
      </c>
      <c r="K4042" s="16">
        <f t="shared" ca="1" si="747"/>
        <v>0</v>
      </c>
      <c r="L4042" s="16">
        <f t="shared" ca="1" si="748"/>
        <v>0</v>
      </c>
      <c r="M4042" s="17">
        <f t="shared" si="754"/>
        <v>0</v>
      </c>
      <c r="N4042" s="17">
        <f t="shared" si="755"/>
        <v>0</v>
      </c>
      <c r="O4042" s="4"/>
      <c r="P4042" s="4">
        <v>64</v>
      </c>
      <c r="Q4042" s="4">
        <v>77</v>
      </c>
      <c r="R4042" s="4">
        <v>48</v>
      </c>
      <c r="S4042" s="4">
        <v>65</v>
      </c>
      <c r="T4042" s="4">
        <v>64</v>
      </c>
      <c r="U4042" s="4">
        <v>69</v>
      </c>
      <c r="V4042" s="13">
        <v>63</v>
      </c>
      <c r="W4042" s="4">
        <v>59</v>
      </c>
      <c r="X4042" s="4">
        <v>52</v>
      </c>
      <c r="Y4042">
        <f t="shared" ca="1" si="756"/>
        <v>0</v>
      </c>
      <c r="Z4042">
        <f t="shared" ca="1" si="757"/>
        <v>0</v>
      </c>
    </row>
    <row r="4043" spans="2:26" x14ac:dyDescent="0.25">
      <c r="B4043" s="11">
        <f t="shared" si="758"/>
        <v>44729.958333323557</v>
      </c>
      <c r="C4043" s="1">
        <f t="shared" si="749"/>
        <v>6</v>
      </c>
      <c r="D4043" s="1">
        <f t="shared" si="750"/>
        <v>5</v>
      </c>
      <c r="E4043" s="12">
        <f t="shared" si="751"/>
        <v>24</v>
      </c>
      <c r="F4043" s="124" t="str">
        <f t="shared" si="752"/>
        <v>0</v>
      </c>
      <c r="G4043" s="1">
        <f ca="1">(OFFSET(O4043,0,MATCH(Customer!$J$6,'CDH &amp; HDH'!$P$11:$X$11,0)))</f>
        <v>59</v>
      </c>
      <c r="H4043" s="1" t="str">
        <f t="shared" si="753"/>
        <v>Cooling</v>
      </c>
      <c r="I4043" s="1">
        <f ca="1">OFFSET(IF($H4043="Cooling",Customer!$C$25,Customer!$C$52),E4043,D4043)</f>
        <v>78</v>
      </c>
      <c r="J4043" s="1">
        <f ca="1">OFFSET(IF($H4043="Cooling",Customer!$L$25,Customer!$L$52),$E4043,$D4043)</f>
        <v>80</v>
      </c>
      <c r="K4043" s="16">
        <f t="shared" ca="1" si="747"/>
        <v>0</v>
      </c>
      <c r="L4043" s="16">
        <f t="shared" ca="1" si="748"/>
        <v>0</v>
      </c>
      <c r="M4043" s="17">
        <f t="shared" si="754"/>
        <v>0</v>
      </c>
      <c r="N4043" s="17">
        <f t="shared" si="755"/>
        <v>0</v>
      </c>
      <c r="O4043" s="4"/>
      <c r="P4043" s="4">
        <v>61</v>
      </c>
      <c r="Q4043" s="4">
        <v>75</v>
      </c>
      <c r="R4043" s="4">
        <v>46</v>
      </c>
      <c r="S4043" s="4">
        <v>62</v>
      </c>
      <c r="T4043" s="4">
        <v>61</v>
      </c>
      <c r="U4043" s="4">
        <v>67</v>
      </c>
      <c r="V4043" s="13">
        <v>59</v>
      </c>
      <c r="W4043" s="4">
        <v>57</v>
      </c>
      <c r="X4043" s="4">
        <v>52</v>
      </c>
      <c r="Y4043">
        <f t="shared" ca="1" si="756"/>
        <v>0</v>
      </c>
      <c r="Z4043">
        <f t="shared" ca="1" si="757"/>
        <v>0</v>
      </c>
    </row>
    <row r="4044" spans="2:26" x14ac:dyDescent="0.25">
      <c r="B4044" s="11">
        <f t="shared" si="758"/>
        <v>44729.999999990221</v>
      </c>
      <c r="C4044" s="1">
        <f t="shared" si="749"/>
        <v>6</v>
      </c>
      <c r="D4044" s="1">
        <f t="shared" si="750"/>
        <v>6</v>
      </c>
      <c r="E4044" s="12">
        <f t="shared" si="751"/>
        <v>1</v>
      </c>
      <c r="F4044" s="124" t="str">
        <f t="shared" si="752"/>
        <v>0</v>
      </c>
      <c r="G4044" s="1">
        <f ca="1">(OFFSET(O4044,0,MATCH(Customer!$J$6,'CDH &amp; HDH'!$P$11:$X$11,0)))</f>
        <v>57</v>
      </c>
      <c r="H4044" s="1" t="str">
        <f t="shared" si="753"/>
        <v>Cooling</v>
      </c>
      <c r="I4044" s="1">
        <f ca="1">OFFSET(IF($H4044="Cooling",Customer!$C$25,Customer!$C$52),E4044,D4044)</f>
        <v>78</v>
      </c>
      <c r="J4044" s="1">
        <f ca="1">OFFSET(IF($H4044="Cooling",Customer!$L$25,Customer!$L$52),$E4044,$D4044)</f>
        <v>80</v>
      </c>
      <c r="K4044" s="16">
        <f t="shared" ref="K4044:K4107" ca="1" si="759">IF($H4044="Heating",0,MAX(0,$G4044-I4044))</f>
        <v>0</v>
      </c>
      <c r="L4044" s="16">
        <f t="shared" ref="L4044:L4107" ca="1" si="760">IF($H4044="Heating",0,MAX(0,$G4044-J4044))</f>
        <v>0</v>
      </c>
      <c r="M4044" s="17">
        <f t="shared" si="754"/>
        <v>0</v>
      </c>
      <c r="N4044" s="17">
        <f t="shared" si="755"/>
        <v>0</v>
      </c>
      <c r="O4044" s="4"/>
      <c r="P4044" s="4">
        <v>59</v>
      </c>
      <c r="Q4044" s="4">
        <v>77</v>
      </c>
      <c r="R4044" s="4">
        <v>43</v>
      </c>
      <c r="S4044" s="4">
        <v>58</v>
      </c>
      <c r="T4044" s="4">
        <v>59</v>
      </c>
      <c r="U4044" s="4">
        <v>68</v>
      </c>
      <c r="V4044" s="13">
        <v>57</v>
      </c>
      <c r="W4044" s="4">
        <v>55</v>
      </c>
      <c r="X4044" s="4">
        <v>51</v>
      </c>
      <c r="Y4044">
        <f t="shared" ca="1" si="756"/>
        <v>0</v>
      </c>
      <c r="Z4044">
        <f t="shared" ca="1" si="757"/>
        <v>0</v>
      </c>
    </row>
    <row r="4045" spans="2:26" x14ac:dyDescent="0.25">
      <c r="B4045" s="11">
        <f t="shared" si="758"/>
        <v>44730.041666656885</v>
      </c>
      <c r="C4045" s="1">
        <f t="shared" ref="C4045:C4108" si="761">MONTH(B4045)</f>
        <v>6</v>
      </c>
      <c r="D4045" s="1">
        <f t="shared" ref="D4045:D4108" si="762">WEEKDAY(B4045,2)</f>
        <v>6</v>
      </c>
      <c r="E4045" s="12">
        <f t="shared" ref="E4045:E4108" si="763">HOUR(B4045)+1</f>
        <v>2</v>
      </c>
      <c r="F4045" s="124" t="str">
        <f t="shared" ref="F4045:F4108" si="764">IF(AND(C4045&gt;5,C4045&lt;9,D4045&lt;6,E4045&gt;14,E4045&lt;19),"1",IF(AND(OR(E4045=8,E4045=9,E4045=19,E4045=20),C4045&lt;3,D4045&lt;6),"1","0"))</f>
        <v>0</v>
      </c>
      <c r="G4045" s="1">
        <f ca="1">(OFFSET(O4045,0,MATCH(Customer!$J$6,'CDH &amp; HDH'!$P$11:$X$11,0)))</f>
        <v>56</v>
      </c>
      <c r="H4045" s="1" t="str">
        <f t="shared" ref="H4045:H4108" si="765">IF(AND(C4045&gt;=5,C4045&lt;=9),"Cooling","Heating")</f>
        <v>Cooling</v>
      </c>
      <c r="I4045" s="1">
        <f ca="1">OFFSET(IF($H4045="Cooling",Customer!$C$25,Customer!$C$52),E4045,D4045)</f>
        <v>78</v>
      </c>
      <c r="J4045" s="1">
        <f ca="1">OFFSET(IF($H4045="Cooling",Customer!$L$25,Customer!$L$52),$E4045,$D4045)</f>
        <v>80</v>
      </c>
      <c r="K4045" s="16">
        <f t="shared" ca="1" si="759"/>
        <v>0</v>
      </c>
      <c r="L4045" s="16">
        <f t="shared" ca="1" si="760"/>
        <v>0</v>
      </c>
      <c r="M4045" s="17">
        <f t="shared" ref="M4045:M4108" si="766">IF($H4045="Cooling",0,MAX(0,I4045-$G4045))</f>
        <v>0</v>
      </c>
      <c r="N4045" s="17">
        <f t="shared" ref="N4045:N4108" si="767">IF($H4045="Cooling",0,MAX(0,J4045-$G4045))</f>
        <v>0</v>
      </c>
      <c r="O4045" s="4"/>
      <c r="P4045" s="4">
        <v>55</v>
      </c>
      <c r="Q4045" s="4">
        <v>76</v>
      </c>
      <c r="R4045" s="4">
        <v>42</v>
      </c>
      <c r="S4045" s="4">
        <v>57</v>
      </c>
      <c r="T4045" s="4">
        <v>58</v>
      </c>
      <c r="U4045" s="4">
        <v>67</v>
      </c>
      <c r="V4045" s="13">
        <v>56</v>
      </c>
      <c r="W4045" s="4">
        <v>54</v>
      </c>
      <c r="X4045" s="4">
        <v>50</v>
      </c>
      <c r="Y4045">
        <f t="shared" ref="Y4045:Y4108" ca="1" si="768">1.08*400*K4045</f>
        <v>0</v>
      </c>
      <c r="Z4045">
        <f t="shared" ref="Z4045:Z4108" ca="1" si="769">1.08*400*L4045</f>
        <v>0</v>
      </c>
    </row>
    <row r="4046" spans="2:26" x14ac:dyDescent="0.25">
      <c r="B4046" s="11">
        <f t="shared" ref="B4046:B4109" si="770">B4045+1/24</f>
        <v>44730.08333332355</v>
      </c>
      <c r="C4046" s="1">
        <f t="shared" si="761"/>
        <v>6</v>
      </c>
      <c r="D4046" s="1">
        <f t="shared" si="762"/>
        <v>6</v>
      </c>
      <c r="E4046" s="12">
        <f t="shared" si="763"/>
        <v>3</v>
      </c>
      <c r="F4046" s="124" t="str">
        <f t="shared" si="764"/>
        <v>0</v>
      </c>
      <c r="G4046" s="1">
        <f ca="1">(OFFSET(O4046,0,MATCH(Customer!$J$6,'CDH &amp; HDH'!$P$11:$X$11,0)))</f>
        <v>54</v>
      </c>
      <c r="H4046" s="1" t="str">
        <f t="shared" si="765"/>
        <v>Cooling</v>
      </c>
      <c r="I4046" s="1">
        <f ca="1">OFFSET(IF($H4046="Cooling",Customer!$C$25,Customer!$C$52),E4046,D4046)</f>
        <v>78</v>
      </c>
      <c r="J4046" s="1">
        <f ca="1">OFFSET(IF($H4046="Cooling",Customer!$L$25,Customer!$L$52),$E4046,$D4046)</f>
        <v>80</v>
      </c>
      <c r="K4046" s="16">
        <f t="shared" ca="1" si="759"/>
        <v>0</v>
      </c>
      <c r="L4046" s="16">
        <f t="shared" ca="1" si="760"/>
        <v>0</v>
      </c>
      <c r="M4046" s="17">
        <f t="shared" si="766"/>
        <v>0</v>
      </c>
      <c r="N4046" s="17">
        <f t="shared" si="767"/>
        <v>0</v>
      </c>
      <c r="O4046" s="4"/>
      <c r="P4046" s="4">
        <v>52</v>
      </c>
      <c r="Q4046" s="4">
        <v>73</v>
      </c>
      <c r="R4046" s="4">
        <v>40</v>
      </c>
      <c r="S4046" s="4">
        <v>55</v>
      </c>
      <c r="T4046" s="4">
        <v>58</v>
      </c>
      <c r="U4046" s="4">
        <v>64</v>
      </c>
      <c r="V4046" s="13">
        <v>54</v>
      </c>
      <c r="W4046" s="4">
        <v>53</v>
      </c>
      <c r="X4046" s="4">
        <v>50</v>
      </c>
      <c r="Y4046">
        <f t="shared" ca="1" si="768"/>
        <v>0</v>
      </c>
      <c r="Z4046">
        <f t="shared" ca="1" si="769"/>
        <v>0</v>
      </c>
    </row>
    <row r="4047" spans="2:26" x14ac:dyDescent="0.25">
      <c r="B4047" s="11">
        <f t="shared" si="770"/>
        <v>44730.124999990214</v>
      </c>
      <c r="C4047" s="1">
        <f t="shared" si="761"/>
        <v>6</v>
      </c>
      <c r="D4047" s="1">
        <f t="shared" si="762"/>
        <v>6</v>
      </c>
      <c r="E4047" s="12">
        <f t="shared" si="763"/>
        <v>4</v>
      </c>
      <c r="F4047" s="124" t="str">
        <f t="shared" si="764"/>
        <v>0</v>
      </c>
      <c r="G4047" s="1">
        <f ca="1">(OFFSET(O4047,0,MATCH(Customer!$J$6,'CDH &amp; HDH'!$P$11:$X$11,0)))</f>
        <v>54</v>
      </c>
      <c r="H4047" s="1" t="str">
        <f t="shared" si="765"/>
        <v>Cooling</v>
      </c>
      <c r="I4047" s="1">
        <f ca="1">OFFSET(IF($H4047="Cooling",Customer!$C$25,Customer!$C$52),E4047,D4047)</f>
        <v>78</v>
      </c>
      <c r="J4047" s="1">
        <f ca="1">OFFSET(IF($H4047="Cooling",Customer!$L$25,Customer!$L$52),$E4047,$D4047)</f>
        <v>80</v>
      </c>
      <c r="K4047" s="16">
        <f t="shared" ca="1" si="759"/>
        <v>0</v>
      </c>
      <c r="L4047" s="16">
        <f t="shared" ca="1" si="760"/>
        <v>0</v>
      </c>
      <c r="M4047" s="17">
        <f t="shared" si="766"/>
        <v>0</v>
      </c>
      <c r="N4047" s="17">
        <f t="shared" si="767"/>
        <v>0</v>
      </c>
      <c r="O4047" s="4"/>
      <c r="P4047" s="4">
        <v>52</v>
      </c>
      <c r="Q4047" s="4">
        <v>71</v>
      </c>
      <c r="R4047" s="4">
        <v>39</v>
      </c>
      <c r="S4047" s="4">
        <v>54</v>
      </c>
      <c r="T4047" s="4">
        <v>57</v>
      </c>
      <c r="U4047" s="4">
        <v>63</v>
      </c>
      <c r="V4047" s="13">
        <v>54</v>
      </c>
      <c r="W4047" s="4">
        <v>52</v>
      </c>
      <c r="X4047" s="4">
        <v>48</v>
      </c>
      <c r="Y4047">
        <f t="shared" ca="1" si="768"/>
        <v>0</v>
      </c>
      <c r="Z4047">
        <f t="shared" ca="1" si="769"/>
        <v>0</v>
      </c>
    </row>
    <row r="4048" spans="2:26" x14ac:dyDescent="0.25">
      <c r="B4048" s="11">
        <f t="shared" si="770"/>
        <v>44730.166666656878</v>
      </c>
      <c r="C4048" s="1">
        <f t="shared" si="761"/>
        <v>6</v>
      </c>
      <c r="D4048" s="1">
        <f t="shared" si="762"/>
        <v>6</v>
      </c>
      <c r="E4048" s="12">
        <f t="shared" si="763"/>
        <v>5</v>
      </c>
      <c r="F4048" s="124" t="str">
        <f t="shared" si="764"/>
        <v>0</v>
      </c>
      <c r="G4048" s="1">
        <f ca="1">(OFFSET(O4048,0,MATCH(Customer!$J$6,'CDH &amp; HDH'!$P$11:$X$11,0)))</f>
        <v>54</v>
      </c>
      <c r="H4048" s="1" t="str">
        <f t="shared" si="765"/>
        <v>Cooling</v>
      </c>
      <c r="I4048" s="1">
        <f ca="1">OFFSET(IF($H4048="Cooling",Customer!$C$25,Customer!$C$52),E4048,D4048)</f>
        <v>78</v>
      </c>
      <c r="J4048" s="1">
        <f ca="1">OFFSET(IF($H4048="Cooling",Customer!$L$25,Customer!$L$52),$E4048,$D4048)</f>
        <v>80</v>
      </c>
      <c r="K4048" s="16">
        <f t="shared" ca="1" si="759"/>
        <v>0</v>
      </c>
      <c r="L4048" s="16">
        <f t="shared" ca="1" si="760"/>
        <v>0</v>
      </c>
      <c r="M4048" s="17">
        <f t="shared" si="766"/>
        <v>0</v>
      </c>
      <c r="N4048" s="17">
        <f t="shared" si="767"/>
        <v>0</v>
      </c>
      <c r="O4048" s="4"/>
      <c r="P4048" s="4">
        <v>53</v>
      </c>
      <c r="Q4048" s="4">
        <v>71</v>
      </c>
      <c r="R4048" s="4">
        <v>44</v>
      </c>
      <c r="S4048" s="4">
        <v>54</v>
      </c>
      <c r="T4048" s="4">
        <v>56</v>
      </c>
      <c r="U4048" s="4">
        <v>63</v>
      </c>
      <c r="V4048" s="13">
        <v>54</v>
      </c>
      <c r="W4048" s="4">
        <v>52</v>
      </c>
      <c r="X4048" s="4">
        <v>48</v>
      </c>
      <c r="Y4048">
        <f t="shared" ca="1" si="768"/>
        <v>0</v>
      </c>
      <c r="Z4048">
        <f t="shared" ca="1" si="769"/>
        <v>0</v>
      </c>
    </row>
    <row r="4049" spans="2:26" x14ac:dyDescent="0.25">
      <c r="B4049" s="11">
        <f t="shared" si="770"/>
        <v>44730.208333323542</v>
      </c>
      <c r="C4049" s="1">
        <f t="shared" si="761"/>
        <v>6</v>
      </c>
      <c r="D4049" s="1">
        <f t="shared" si="762"/>
        <v>6</v>
      </c>
      <c r="E4049" s="12">
        <f t="shared" si="763"/>
        <v>6</v>
      </c>
      <c r="F4049" s="124" t="str">
        <f t="shared" si="764"/>
        <v>0</v>
      </c>
      <c r="G4049" s="1">
        <f ca="1">(OFFSET(O4049,0,MATCH(Customer!$J$6,'CDH &amp; HDH'!$P$11:$X$11,0)))</f>
        <v>56</v>
      </c>
      <c r="H4049" s="1" t="str">
        <f t="shared" si="765"/>
        <v>Cooling</v>
      </c>
      <c r="I4049" s="1">
        <f ca="1">OFFSET(IF($H4049="Cooling",Customer!$C$25,Customer!$C$52),E4049,D4049)</f>
        <v>78</v>
      </c>
      <c r="J4049" s="1">
        <f ca="1">OFFSET(IF($H4049="Cooling",Customer!$L$25,Customer!$L$52),$E4049,$D4049)</f>
        <v>80</v>
      </c>
      <c r="K4049" s="16">
        <f t="shared" ca="1" si="759"/>
        <v>0</v>
      </c>
      <c r="L4049" s="16">
        <f t="shared" ca="1" si="760"/>
        <v>0</v>
      </c>
      <c r="M4049" s="17">
        <f t="shared" si="766"/>
        <v>0</v>
      </c>
      <c r="N4049" s="17">
        <f t="shared" si="767"/>
        <v>0</v>
      </c>
      <c r="O4049" s="4"/>
      <c r="P4049" s="4">
        <v>53</v>
      </c>
      <c r="Q4049" s="4">
        <v>72</v>
      </c>
      <c r="R4049" s="4">
        <v>50</v>
      </c>
      <c r="S4049" s="4">
        <v>55</v>
      </c>
      <c r="T4049" s="4">
        <v>59</v>
      </c>
      <c r="U4049" s="4">
        <v>65</v>
      </c>
      <c r="V4049" s="13">
        <v>56</v>
      </c>
      <c r="W4049" s="4">
        <v>53</v>
      </c>
      <c r="X4049" s="4">
        <v>49</v>
      </c>
      <c r="Y4049">
        <f t="shared" ca="1" si="768"/>
        <v>0</v>
      </c>
      <c r="Z4049">
        <f t="shared" ca="1" si="769"/>
        <v>0</v>
      </c>
    </row>
    <row r="4050" spans="2:26" x14ac:dyDescent="0.25">
      <c r="B4050" s="11">
        <f t="shared" si="770"/>
        <v>44730.249999990207</v>
      </c>
      <c r="C4050" s="1">
        <f t="shared" si="761"/>
        <v>6</v>
      </c>
      <c r="D4050" s="1">
        <f t="shared" si="762"/>
        <v>6</v>
      </c>
      <c r="E4050" s="12">
        <f t="shared" si="763"/>
        <v>7</v>
      </c>
      <c r="F4050" s="124" t="str">
        <f t="shared" si="764"/>
        <v>0</v>
      </c>
      <c r="G4050" s="1">
        <f ca="1">(OFFSET(O4050,0,MATCH(Customer!$J$6,'CDH &amp; HDH'!$P$11:$X$11,0)))</f>
        <v>60</v>
      </c>
      <c r="H4050" s="1" t="str">
        <f t="shared" si="765"/>
        <v>Cooling</v>
      </c>
      <c r="I4050" s="1">
        <f ca="1">OFFSET(IF($H4050="Cooling",Customer!$C$25,Customer!$C$52),E4050,D4050)</f>
        <v>78</v>
      </c>
      <c r="J4050" s="1">
        <f ca="1">OFFSET(IF($H4050="Cooling",Customer!$L$25,Customer!$L$52),$E4050,$D4050)</f>
        <v>80</v>
      </c>
      <c r="K4050" s="16">
        <f t="shared" ca="1" si="759"/>
        <v>0</v>
      </c>
      <c r="L4050" s="16">
        <f t="shared" ca="1" si="760"/>
        <v>0</v>
      </c>
      <c r="M4050" s="17">
        <f t="shared" si="766"/>
        <v>0</v>
      </c>
      <c r="N4050" s="17">
        <f t="shared" si="767"/>
        <v>0</v>
      </c>
      <c r="O4050" s="4"/>
      <c r="P4050" s="4">
        <v>58</v>
      </c>
      <c r="Q4050" s="4">
        <v>76</v>
      </c>
      <c r="R4050" s="4">
        <v>55</v>
      </c>
      <c r="S4050" s="4">
        <v>55</v>
      </c>
      <c r="T4050" s="4">
        <v>66</v>
      </c>
      <c r="U4050" s="4">
        <v>69</v>
      </c>
      <c r="V4050" s="13">
        <v>60</v>
      </c>
      <c r="W4050" s="4">
        <v>56</v>
      </c>
      <c r="X4050" s="4">
        <v>52</v>
      </c>
      <c r="Y4050">
        <f t="shared" ca="1" si="768"/>
        <v>0</v>
      </c>
      <c r="Z4050">
        <f t="shared" ca="1" si="769"/>
        <v>0</v>
      </c>
    </row>
    <row r="4051" spans="2:26" x14ac:dyDescent="0.25">
      <c r="B4051" s="11">
        <f t="shared" si="770"/>
        <v>44730.291666656871</v>
      </c>
      <c r="C4051" s="1">
        <f t="shared" si="761"/>
        <v>6</v>
      </c>
      <c r="D4051" s="1">
        <f t="shared" si="762"/>
        <v>6</v>
      </c>
      <c r="E4051" s="12">
        <f t="shared" si="763"/>
        <v>8</v>
      </c>
      <c r="F4051" s="124" t="str">
        <f t="shared" si="764"/>
        <v>0</v>
      </c>
      <c r="G4051" s="1">
        <f ca="1">(OFFSET(O4051,0,MATCH(Customer!$J$6,'CDH &amp; HDH'!$P$11:$X$11,0)))</f>
        <v>66</v>
      </c>
      <c r="H4051" s="1" t="str">
        <f t="shared" si="765"/>
        <v>Cooling</v>
      </c>
      <c r="I4051" s="1">
        <f ca="1">OFFSET(IF($H4051="Cooling",Customer!$C$25,Customer!$C$52),E4051,D4051)</f>
        <v>78</v>
      </c>
      <c r="J4051" s="1">
        <f ca="1">OFFSET(IF($H4051="Cooling",Customer!$L$25,Customer!$L$52),$E4051,$D4051)</f>
        <v>80</v>
      </c>
      <c r="K4051" s="16">
        <f t="shared" ca="1" si="759"/>
        <v>0</v>
      </c>
      <c r="L4051" s="16">
        <f t="shared" ca="1" si="760"/>
        <v>0</v>
      </c>
      <c r="M4051" s="17">
        <f t="shared" si="766"/>
        <v>0</v>
      </c>
      <c r="N4051" s="17">
        <f t="shared" si="767"/>
        <v>0</v>
      </c>
      <c r="O4051" s="4"/>
      <c r="P4051" s="4">
        <v>63</v>
      </c>
      <c r="Q4051" s="4">
        <v>78</v>
      </c>
      <c r="R4051" s="4">
        <v>59</v>
      </c>
      <c r="S4051" s="4">
        <v>55</v>
      </c>
      <c r="T4051" s="4">
        <v>70</v>
      </c>
      <c r="U4051" s="4">
        <v>73</v>
      </c>
      <c r="V4051" s="13">
        <v>66</v>
      </c>
      <c r="W4051" s="4">
        <v>61</v>
      </c>
      <c r="X4051" s="4">
        <v>54</v>
      </c>
      <c r="Y4051">
        <f t="shared" ca="1" si="768"/>
        <v>0</v>
      </c>
      <c r="Z4051">
        <f t="shared" ca="1" si="769"/>
        <v>0</v>
      </c>
    </row>
    <row r="4052" spans="2:26" x14ac:dyDescent="0.25">
      <c r="B4052" s="11">
        <f t="shared" si="770"/>
        <v>44730.333333323535</v>
      </c>
      <c r="C4052" s="1">
        <f t="shared" si="761"/>
        <v>6</v>
      </c>
      <c r="D4052" s="1">
        <f t="shared" si="762"/>
        <v>6</v>
      </c>
      <c r="E4052" s="12">
        <f t="shared" si="763"/>
        <v>9</v>
      </c>
      <c r="F4052" s="124" t="str">
        <f t="shared" si="764"/>
        <v>0</v>
      </c>
      <c r="G4052" s="1">
        <f ca="1">(OFFSET(O4052,0,MATCH(Customer!$J$6,'CDH &amp; HDH'!$P$11:$X$11,0)))</f>
        <v>71</v>
      </c>
      <c r="H4052" s="1" t="str">
        <f t="shared" si="765"/>
        <v>Cooling</v>
      </c>
      <c r="I4052" s="1">
        <f ca="1">OFFSET(IF($H4052="Cooling",Customer!$C$25,Customer!$C$52),E4052,D4052)</f>
        <v>78</v>
      </c>
      <c r="J4052" s="1">
        <f ca="1">OFFSET(IF($H4052="Cooling",Customer!$L$25,Customer!$L$52),$E4052,$D4052)</f>
        <v>80</v>
      </c>
      <c r="K4052" s="16">
        <f t="shared" ca="1" si="759"/>
        <v>0</v>
      </c>
      <c r="L4052" s="16">
        <f t="shared" ca="1" si="760"/>
        <v>0</v>
      </c>
      <c r="M4052" s="17">
        <f t="shared" si="766"/>
        <v>0</v>
      </c>
      <c r="N4052" s="17">
        <f t="shared" si="767"/>
        <v>0</v>
      </c>
      <c r="O4052" s="4"/>
      <c r="P4052" s="4">
        <v>68</v>
      </c>
      <c r="Q4052" s="4">
        <v>83</v>
      </c>
      <c r="R4052" s="4">
        <v>62</v>
      </c>
      <c r="S4052" s="4">
        <v>54</v>
      </c>
      <c r="T4052" s="4">
        <v>71</v>
      </c>
      <c r="U4052" s="4">
        <v>75</v>
      </c>
      <c r="V4052" s="13">
        <v>71</v>
      </c>
      <c r="W4052" s="4">
        <v>67</v>
      </c>
      <c r="X4052" s="4">
        <v>58</v>
      </c>
      <c r="Y4052">
        <f t="shared" ca="1" si="768"/>
        <v>0</v>
      </c>
      <c r="Z4052">
        <f t="shared" ca="1" si="769"/>
        <v>0</v>
      </c>
    </row>
    <row r="4053" spans="2:26" x14ac:dyDescent="0.25">
      <c r="B4053" s="11">
        <f t="shared" si="770"/>
        <v>44730.374999990199</v>
      </c>
      <c r="C4053" s="1">
        <f t="shared" si="761"/>
        <v>6</v>
      </c>
      <c r="D4053" s="1">
        <f t="shared" si="762"/>
        <v>6</v>
      </c>
      <c r="E4053" s="12">
        <f t="shared" si="763"/>
        <v>10</v>
      </c>
      <c r="F4053" s="124" t="str">
        <f t="shared" si="764"/>
        <v>0</v>
      </c>
      <c r="G4053" s="1">
        <f ca="1">(OFFSET(O4053,0,MATCH(Customer!$J$6,'CDH &amp; HDH'!$P$11:$X$11,0)))</f>
        <v>74</v>
      </c>
      <c r="H4053" s="1" t="str">
        <f t="shared" si="765"/>
        <v>Cooling</v>
      </c>
      <c r="I4053" s="1">
        <f ca="1">OFFSET(IF($H4053="Cooling",Customer!$C$25,Customer!$C$52),E4053,D4053)</f>
        <v>78</v>
      </c>
      <c r="J4053" s="1">
        <f ca="1">OFFSET(IF($H4053="Cooling",Customer!$L$25,Customer!$L$52),$E4053,$D4053)</f>
        <v>80</v>
      </c>
      <c r="K4053" s="16">
        <f t="shared" ca="1" si="759"/>
        <v>0</v>
      </c>
      <c r="L4053" s="16">
        <f t="shared" ca="1" si="760"/>
        <v>0</v>
      </c>
      <c r="M4053" s="17">
        <f t="shared" si="766"/>
        <v>0</v>
      </c>
      <c r="N4053" s="17">
        <f t="shared" si="767"/>
        <v>0</v>
      </c>
      <c r="O4053" s="4"/>
      <c r="P4053" s="4">
        <v>71</v>
      </c>
      <c r="Q4053" s="4">
        <v>84</v>
      </c>
      <c r="R4053" s="4">
        <v>66</v>
      </c>
      <c r="S4053" s="4">
        <v>54</v>
      </c>
      <c r="T4053" s="4">
        <v>75</v>
      </c>
      <c r="U4053" s="4">
        <v>77</v>
      </c>
      <c r="V4053" s="13">
        <v>74</v>
      </c>
      <c r="W4053" s="4">
        <v>74</v>
      </c>
      <c r="X4053" s="4">
        <v>63</v>
      </c>
      <c r="Y4053">
        <f t="shared" ca="1" si="768"/>
        <v>0</v>
      </c>
      <c r="Z4053">
        <f t="shared" ca="1" si="769"/>
        <v>0</v>
      </c>
    </row>
    <row r="4054" spans="2:26" x14ac:dyDescent="0.25">
      <c r="B4054" s="11">
        <f t="shared" si="770"/>
        <v>44730.416666656864</v>
      </c>
      <c r="C4054" s="1">
        <f t="shared" si="761"/>
        <v>6</v>
      </c>
      <c r="D4054" s="1">
        <f t="shared" si="762"/>
        <v>6</v>
      </c>
      <c r="E4054" s="12">
        <f t="shared" si="763"/>
        <v>11</v>
      </c>
      <c r="F4054" s="124" t="str">
        <f t="shared" si="764"/>
        <v>0</v>
      </c>
      <c r="G4054" s="1">
        <f ca="1">(OFFSET(O4054,0,MATCH(Customer!$J$6,'CDH &amp; HDH'!$P$11:$X$11,0)))</f>
        <v>75</v>
      </c>
      <c r="H4054" s="1" t="str">
        <f t="shared" si="765"/>
        <v>Cooling</v>
      </c>
      <c r="I4054" s="1">
        <f ca="1">OFFSET(IF($H4054="Cooling",Customer!$C$25,Customer!$C$52),E4054,D4054)</f>
        <v>78</v>
      </c>
      <c r="J4054" s="1">
        <f ca="1">OFFSET(IF($H4054="Cooling",Customer!$L$25,Customer!$L$52),$E4054,$D4054)</f>
        <v>80</v>
      </c>
      <c r="K4054" s="16">
        <f t="shared" ca="1" si="759"/>
        <v>0</v>
      </c>
      <c r="L4054" s="16">
        <f t="shared" ca="1" si="760"/>
        <v>0</v>
      </c>
      <c r="M4054" s="17">
        <f t="shared" si="766"/>
        <v>0</v>
      </c>
      <c r="N4054" s="17">
        <f t="shared" si="767"/>
        <v>0</v>
      </c>
      <c r="O4054" s="4"/>
      <c r="P4054" s="4">
        <v>73</v>
      </c>
      <c r="Q4054" s="4">
        <v>85</v>
      </c>
      <c r="R4054" s="4">
        <v>68</v>
      </c>
      <c r="S4054" s="4">
        <v>54</v>
      </c>
      <c r="T4054" s="4">
        <v>76</v>
      </c>
      <c r="U4054" s="4">
        <v>78</v>
      </c>
      <c r="V4054" s="13">
        <v>75</v>
      </c>
      <c r="W4054" s="4">
        <v>77</v>
      </c>
      <c r="X4054" s="4">
        <v>67</v>
      </c>
      <c r="Y4054">
        <f t="shared" ca="1" si="768"/>
        <v>0</v>
      </c>
      <c r="Z4054">
        <f t="shared" ca="1" si="769"/>
        <v>0</v>
      </c>
    </row>
    <row r="4055" spans="2:26" x14ac:dyDescent="0.25">
      <c r="B4055" s="11">
        <f t="shared" si="770"/>
        <v>44730.458333323528</v>
      </c>
      <c r="C4055" s="1">
        <f t="shared" si="761"/>
        <v>6</v>
      </c>
      <c r="D4055" s="1">
        <f t="shared" si="762"/>
        <v>6</v>
      </c>
      <c r="E4055" s="12">
        <f t="shared" si="763"/>
        <v>12</v>
      </c>
      <c r="F4055" s="124" t="str">
        <f t="shared" si="764"/>
        <v>0</v>
      </c>
      <c r="G4055" s="1">
        <f ca="1">(OFFSET(O4055,0,MATCH(Customer!$J$6,'CDH &amp; HDH'!$P$11:$X$11,0)))</f>
        <v>78</v>
      </c>
      <c r="H4055" s="1" t="str">
        <f t="shared" si="765"/>
        <v>Cooling</v>
      </c>
      <c r="I4055" s="1">
        <f ca="1">OFFSET(IF($H4055="Cooling",Customer!$C$25,Customer!$C$52),E4055,D4055)</f>
        <v>78</v>
      </c>
      <c r="J4055" s="1">
        <f ca="1">OFFSET(IF($H4055="Cooling",Customer!$L$25,Customer!$L$52),$E4055,$D4055)</f>
        <v>80</v>
      </c>
      <c r="K4055" s="16">
        <f t="shared" ca="1" si="759"/>
        <v>0</v>
      </c>
      <c r="L4055" s="16">
        <f t="shared" ca="1" si="760"/>
        <v>0</v>
      </c>
      <c r="M4055" s="17">
        <f t="shared" si="766"/>
        <v>0</v>
      </c>
      <c r="N4055" s="17">
        <f t="shared" si="767"/>
        <v>0</v>
      </c>
      <c r="O4055" s="4"/>
      <c r="P4055" s="4">
        <v>74</v>
      </c>
      <c r="Q4055" s="4">
        <v>88</v>
      </c>
      <c r="R4055" s="4">
        <v>71</v>
      </c>
      <c r="S4055" s="4">
        <v>55</v>
      </c>
      <c r="T4055" s="4">
        <v>78</v>
      </c>
      <c r="U4055" s="4">
        <v>80</v>
      </c>
      <c r="V4055" s="13">
        <v>78</v>
      </c>
      <c r="W4055" s="4">
        <v>77</v>
      </c>
      <c r="X4055" s="4">
        <v>70</v>
      </c>
      <c r="Y4055">
        <f t="shared" ca="1" si="768"/>
        <v>0</v>
      </c>
      <c r="Z4055">
        <f t="shared" ca="1" si="769"/>
        <v>0</v>
      </c>
    </row>
    <row r="4056" spans="2:26" x14ac:dyDescent="0.25">
      <c r="B4056" s="11">
        <f t="shared" si="770"/>
        <v>44730.499999990192</v>
      </c>
      <c r="C4056" s="1">
        <f t="shared" si="761"/>
        <v>6</v>
      </c>
      <c r="D4056" s="1">
        <f t="shared" si="762"/>
        <v>6</v>
      </c>
      <c r="E4056" s="12">
        <f t="shared" si="763"/>
        <v>13</v>
      </c>
      <c r="F4056" s="124" t="str">
        <f t="shared" si="764"/>
        <v>0</v>
      </c>
      <c r="G4056" s="1">
        <f ca="1">(OFFSET(O4056,0,MATCH(Customer!$J$6,'CDH &amp; HDH'!$P$11:$X$11,0)))</f>
        <v>79</v>
      </c>
      <c r="H4056" s="1" t="str">
        <f t="shared" si="765"/>
        <v>Cooling</v>
      </c>
      <c r="I4056" s="1">
        <f ca="1">OFFSET(IF($H4056="Cooling",Customer!$C$25,Customer!$C$52),E4056,D4056)</f>
        <v>78</v>
      </c>
      <c r="J4056" s="1">
        <f ca="1">OFFSET(IF($H4056="Cooling",Customer!$L$25,Customer!$L$52),$E4056,$D4056)</f>
        <v>80</v>
      </c>
      <c r="K4056" s="16">
        <f t="shared" ca="1" si="759"/>
        <v>1</v>
      </c>
      <c r="L4056" s="16">
        <f t="shared" ca="1" si="760"/>
        <v>0</v>
      </c>
      <c r="M4056" s="17">
        <f t="shared" si="766"/>
        <v>0</v>
      </c>
      <c r="N4056" s="17">
        <f t="shared" si="767"/>
        <v>0</v>
      </c>
      <c r="O4056" s="4"/>
      <c r="P4056" s="4">
        <v>75</v>
      </c>
      <c r="Q4056" s="4">
        <v>88</v>
      </c>
      <c r="R4056" s="4">
        <v>73</v>
      </c>
      <c r="S4056" s="4">
        <v>55</v>
      </c>
      <c r="T4056" s="4">
        <v>80</v>
      </c>
      <c r="U4056" s="4">
        <v>81</v>
      </c>
      <c r="V4056" s="13">
        <v>79</v>
      </c>
      <c r="W4056" s="4">
        <v>80</v>
      </c>
      <c r="X4056" s="4">
        <v>72</v>
      </c>
      <c r="Y4056">
        <f t="shared" ca="1" si="768"/>
        <v>432</v>
      </c>
      <c r="Z4056">
        <f t="shared" ca="1" si="769"/>
        <v>0</v>
      </c>
    </row>
    <row r="4057" spans="2:26" x14ac:dyDescent="0.25">
      <c r="B4057" s="11">
        <f t="shared" si="770"/>
        <v>44730.541666656856</v>
      </c>
      <c r="C4057" s="1">
        <f t="shared" si="761"/>
        <v>6</v>
      </c>
      <c r="D4057" s="1">
        <f t="shared" si="762"/>
        <v>6</v>
      </c>
      <c r="E4057" s="12">
        <f t="shared" si="763"/>
        <v>14</v>
      </c>
      <c r="F4057" s="124" t="str">
        <f t="shared" si="764"/>
        <v>0</v>
      </c>
      <c r="G4057" s="1">
        <f ca="1">(OFFSET(O4057,0,MATCH(Customer!$J$6,'CDH &amp; HDH'!$P$11:$X$11,0)))</f>
        <v>80</v>
      </c>
      <c r="H4057" s="1" t="str">
        <f t="shared" si="765"/>
        <v>Cooling</v>
      </c>
      <c r="I4057" s="1">
        <f ca="1">OFFSET(IF($H4057="Cooling",Customer!$C$25,Customer!$C$52),E4057,D4057)</f>
        <v>78</v>
      </c>
      <c r="J4057" s="1">
        <f ca="1">OFFSET(IF($H4057="Cooling",Customer!$L$25,Customer!$L$52),$E4057,$D4057)</f>
        <v>80</v>
      </c>
      <c r="K4057" s="16">
        <f t="shared" ca="1" si="759"/>
        <v>2</v>
      </c>
      <c r="L4057" s="16">
        <f t="shared" ca="1" si="760"/>
        <v>0</v>
      </c>
      <c r="M4057" s="17">
        <f t="shared" si="766"/>
        <v>0</v>
      </c>
      <c r="N4057" s="17">
        <f t="shared" si="767"/>
        <v>0</v>
      </c>
      <c r="O4057" s="4"/>
      <c r="P4057" s="4">
        <v>75</v>
      </c>
      <c r="Q4057" s="4">
        <v>89</v>
      </c>
      <c r="R4057" s="4">
        <v>73</v>
      </c>
      <c r="S4057" s="4">
        <v>56</v>
      </c>
      <c r="T4057" s="4">
        <v>80</v>
      </c>
      <c r="U4057" s="4">
        <v>81</v>
      </c>
      <c r="V4057" s="13">
        <v>80</v>
      </c>
      <c r="W4057" s="4">
        <v>82</v>
      </c>
      <c r="X4057" s="4">
        <v>71</v>
      </c>
      <c r="Y4057">
        <f t="shared" ca="1" si="768"/>
        <v>864</v>
      </c>
      <c r="Z4057">
        <f t="shared" ca="1" si="769"/>
        <v>0</v>
      </c>
    </row>
    <row r="4058" spans="2:26" x14ac:dyDescent="0.25">
      <c r="B4058" s="11">
        <f t="shared" si="770"/>
        <v>44730.58333332352</v>
      </c>
      <c r="C4058" s="1">
        <f t="shared" si="761"/>
        <v>6</v>
      </c>
      <c r="D4058" s="1">
        <f t="shared" si="762"/>
        <v>6</v>
      </c>
      <c r="E4058" s="12">
        <f t="shared" si="763"/>
        <v>15</v>
      </c>
      <c r="F4058" s="124" t="str">
        <f t="shared" si="764"/>
        <v>0</v>
      </c>
      <c r="G4058" s="1">
        <f ca="1">(OFFSET(O4058,0,MATCH(Customer!$J$6,'CDH &amp; HDH'!$P$11:$X$11,0)))</f>
        <v>81</v>
      </c>
      <c r="H4058" s="1" t="str">
        <f t="shared" si="765"/>
        <v>Cooling</v>
      </c>
      <c r="I4058" s="1">
        <f ca="1">OFFSET(IF($H4058="Cooling",Customer!$C$25,Customer!$C$52),E4058,D4058)</f>
        <v>78</v>
      </c>
      <c r="J4058" s="1">
        <f ca="1">OFFSET(IF($H4058="Cooling",Customer!$L$25,Customer!$L$52),$E4058,$D4058)</f>
        <v>80</v>
      </c>
      <c r="K4058" s="16">
        <f t="shared" ca="1" si="759"/>
        <v>3</v>
      </c>
      <c r="L4058" s="16">
        <f t="shared" ca="1" si="760"/>
        <v>1</v>
      </c>
      <c r="M4058" s="17">
        <f t="shared" si="766"/>
        <v>0</v>
      </c>
      <c r="N4058" s="17">
        <f t="shared" si="767"/>
        <v>0</v>
      </c>
      <c r="O4058" s="4"/>
      <c r="P4058" s="4">
        <v>75</v>
      </c>
      <c r="Q4058" s="4">
        <v>88</v>
      </c>
      <c r="R4058" s="4">
        <v>74</v>
      </c>
      <c r="S4058" s="4">
        <v>57</v>
      </c>
      <c r="T4058" s="4">
        <v>82</v>
      </c>
      <c r="U4058" s="4">
        <v>82</v>
      </c>
      <c r="V4058" s="13">
        <v>81</v>
      </c>
      <c r="W4058" s="4">
        <v>83</v>
      </c>
      <c r="X4058" s="4">
        <v>73</v>
      </c>
      <c r="Y4058">
        <f t="shared" ca="1" si="768"/>
        <v>1296</v>
      </c>
      <c r="Z4058">
        <f t="shared" ca="1" si="769"/>
        <v>432</v>
      </c>
    </row>
    <row r="4059" spans="2:26" x14ac:dyDescent="0.25">
      <c r="B4059" s="11">
        <f t="shared" si="770"/>
        <v>44730.624999990185</v>
      </c>
      <c r="C4059" s="1">
        <f t="shared" si="761"/>
        <v>6</v>
      </c>
      <c r="D4059" s="1">
        <f t="shared" si="762"/>
        <v>6</v>
      </c>
      <c r="E4059" s="12">
        <f t="shared" si="763"/>
        <v>16</v>
      </c>
      <c r="F4059" s="124" t="str">
        <f t="shared" si="764"/>
        <v>0</v>
      </c>
      <c r="G4059" s="1">
        <f ca="1">(OFFSET(O4059,0,MATCH(Customer!$J$6,'CDH &amp; HDH'!$P$11:$X$11,0)))</f>
        <v>82</v>
      </c>
      <c r="H4059" s="1" t="str">
        <f t="shared" si="765"/>
        <v>Cooling</v>
      </c>
      <c r="I4059" s="1">
        <f ca="1">OFFSET(IF($H4059="Cooling",Customer!$C$25,Customer!$C$52),E4059,D4059)</f>
        <v>78</v>
      </c>
      <c r="J4059" s="1">
        <f ca="1">OFFSET(IF($H4059="Cooling",Customer!$L$25,Customer!$L$52),$E4059,$D4059)</f>
        <v>80</v>
      </c>
      <c r="K4059" s="16">
        <f t="shared" ca="1" si="759"/>
        <v>4</v>
      </c>
      <c r="L4059" s="16">
        <f t="shared" ca="1" si="760"/>
        <v>2</v>
      </c>
      <c r="M4059" s="17">
        <f t="shared" si="766"/>
        <v>0</v>
      </c>
      <c r="N4059" s="17">
        <f t="shared" si="767"/>
        <v>0</v>
      </c>
      <c r="O4059" s="4"/>
      <c r="P4059" s="4">
        <v>77</v>
      </c>
      <c r="Q4059" s="4">
        <v>88</v>
      </c>
      <c r="R4059" s="4">
        <v>74</v>
      </c>
      <c r="S4059" s="4">
        <v>58</v>
      </c>
      <c r="T4059" s="4">
        <v>81</v>
      </c>
      <c r="U4059" s="4">
        <v>81</v>
      </c>
      <c r="V4059" s="13">
        <v>82</v>
      </c>
      <c r="W4059" s="4">
        <v>83</v>
      </c>
      <c r="X4059" s="4">
        <v>73</v>
      </c>
      <c r="Y4059">
        <f t="shared" ca="1" si="768"/>
        <v>1728</v>
      </c>
      <c r="Z4059">
        <f t="shared" ca="1" si="769"/>
        <v>864</v>
      </c>
    </row>
    <row r="4060" spans="2:26" x14ac:dyDescent="0.25">
      <c r="B4060" s="11">
        <f t="shared" si="770"/>
        <v>44730.666666656849</v>
      </c>
      <c r="C4060" s="1">
        <f t="shared" si="761"/>
        <v>6</v>
      </c>
      <c r="D4060" s="1">
        <f t="shared" si="762"/>
        <v>6</v>
      </c>
      <c r="E4060" s="12">
        <f t="shared" si="763"/>
        <v>17</v>
      </c>
      <c r="F4060" s="124" t="str">
        <f t="shared" si="764"/>
        <v>0</v>
      </c>
      <c r="G4060" s="1">
        <f ca="1">(OFFSET(O4060,0,MATCH(Customer!$J$6,'CDH &amp; HDH'!$P$11:$X$11,0)))</f>
        <v>82</v>
      </c>
      <c r="H4060" s="1" t="str">
        <f t="shared" si="765"/>
        <v>Cooling</v>
      </c>
      <c r="I4060" s="1">
        <f ca="1">OFFSET(IF($H4060="Cooling",Customer!$C$25,Customer!$C$52),E4060,D4060)</f>
        <v>78</v>
      </c>
      <c r="J4060" s="1">
        <f ca="1">OFFSET(IF($H4060="Cooling",Customer!$L$25,Customer!$L$52),$E4060,$D4060)</f>
        <v>80</v>
      </c>
      <c r="K4060" s="16">
        <f t="shared" ca="1" si="759"/>
        <v>4</v>
      </c>
      <c r="L4060" s="16">
        <f t="shared" ca="1" si="760"/>
        <v>2</v>
      </c>
      <c r="M4060" s="17">
        <f t="shared" si="766"/>
        <v>0</v>
      </c>
      <c r="N4060" s="17">
        <f t="shared" si="767"/>
        <v>0</v>
      </c>
      <c r="O4060" s="4"/>
      <c r="P4060" s="4">
        <v>76</v>
      </c>
      <c r="Q4060" s="4">
        <v>88</v>
      </c>
      <c r="R4060" s="4">
        <v>73</v>
      </c>
      <c r="S4060" s="4">
        <v>58</v>
      </c>
      <c r="T4060" s="4">
        <v>81</v>
      </c>
      <c r="U4060" s="4">
        <v>79</v>
      </c>
      <c r="V4060" s="13">
        <v>82</v>
      </c>
      <c r="W4060" s="4">
        <v>85</v>
      </c>
      <c r="X4060" s="4">
        <v>73</v>
      </c>
      <c r="Y4060">
        <f t="shared" ca="1" si="768"/>
        <v>1728</v>
      </c>
      <c r="Z4060">
        <f t="shared" ca="1" si="769"/>
        <v>864</v>
      </c>
    </row>
    <row r="4061" spans="2:26" x14ac:dyDescent="0.25">
      <c r="B4061" s="11">
        <f t="shared" si="770"/>
        <v>44730.708333323513</v>
      </c>
      <c r="C4061" s="1">
        <f t="shared" si="761"/>
        <v>6</v>
      </c>
      <c r="D4061" s="1">
        <f t="shared" si="762"/>
        <v>6</v>
      </c>
      <c r="E4061" s="12">
        <f t="shared" si="763"/>
        <v>18</v>
      </c>
      <c r="F4061" s="124" t="str">
        <f t="shared" si="764"/>
        <v>0</v>
      </c>
      <c r="G4061" s="1">
        <f ca="1">(OFFSET(O4061,0,MATCH(Customer!$J$6,'CDH &amp; HDH'!$P$11:$X$11,0)))</f>
        <v>81</v>
      </c>
      <c r="H4061" s="1" t="str">
        <f t="shared" si="765"/>
        <v>Cooling</v>
      </c>
      <c r="I4061" s="1">
        <f ca="1">OFFSET(IF($H4061="Cooling",Customer!$C$25,Customer!$C$52),E4061,D4061)</f>
        <v>78</v>
      </c>
      <c r="J4061" s="1">
        <f ca="1">OFFSET(IF($H4061="Cooling",Customer!$L$25,Customer!$L$52),$E4061,$D4061)</f>
        <v>80</v>
      </c>
      <c r="K4061" s="16">
        <f t="shared" ca="1" si="759"/>
        <v>3</v>
      </c>
      <c r="L4061" s="16">
        <f t="shared" ca="1" si="760"/>
        <v>1</v>
      </c>
      <c r="M4061" s="17">
        <f t="shared" si="766"/>
        <v>0</v>
      </c>
      <c r="N4061" s="17">
        <f t="shared" si="767"/>
        <v>0</v>
      </c>
      <c r="O4061" s="4"/>
      <c r="P4061" s="4">
        <v>75</v>
      </c>
      <c r="Q4061" s="4">
        <v>86</v>
      </c>
      <c r="R4061" s="4">
        <v>73</v>
      </c>
      <c r="S4061" s="4">
        <v>59</v>
      </c>
      <c r="T4061" s="4">
        <v>79</v>
      </c>
      <c r="U4061" s="4">
        <v>79</v>
      </c>
      <c r="V4061" s="13">
        <v>81</v>
      </c>
      <c r="W4061" s="4">
        <v>82</v>
      </c>
      <c r="X4061" s="4">
        <v>72</v>
      </c>
      <c r="Y4061">
        <f t="shared" ca="1" si="768"/>
        <v>1296</v>
      </c>
      <c r="Z4061">
        <f t="shared" ca="1" si="769"/>
        <v>432</v>
      </c>
    </row>
    <row r="4062" spans="2:26" x14ac:dyDescent="0.25">
      <c r="B4062" s="11">
        <f t="shared" si="770"/>
        <v>44730.749999990177</v>
      </c>
      <c r="C4062" s="1">
        <f t="shared" si="761"/>
        <v>6</v>
      </c>
      <c r="D4062" s="1">
        <f t="shared" si="762"/>
        <v>6</v>
      </c>
      <c r="E4062" s="12">
        <f t="shared" si="763"/>
        <v>19</v>
      </c>
      <c r="F4062" s="124" t="str">
        <f t="shared" si="764"/>
        <v>0</v>
      </c>
      <c r="G4062" s="1">
        <f ca="1">(OFFSET(O4062,0,MATCH(Customer!$J$6,'CDH &amp; HDH'!$P$11:$X$11,0)))</f>
        <v>80</v>
      </c>
      <c r="H4062" s="1" t="str">
        <f t="shared" si="765"/>
        <v>Cooling</v>
      </c>
      <c r="I4062" s="1">
        <f ca="1">OFFSET(IF($H4062="Cooling",Customer!$C$25,Customer!$C$52),E4062,D4062)</f>
        <v>78</v>
      </c>
      <c r="J4062" s="1">
        <f ca="1">OFFSET(IF($H4062="Cooling",Customer!$L$25,Customer!$L$52),$E4062,$D4062)</f>
        <v>80</v>
      </c>
      <c r="K4062" s="16">
        <f t="shared" ca="1" si="759"/>
        <v>2</v>
      </c>
      <c r="L4062" s="16">
        <f t="shared" ca="1" si="760"/>
        <v>0</v>
      </c>
      <c r="M4062" s="17">
        <f t="shared" si="766"/>
        <v>0</v>
      </c>
      <c r="N4062" s="17">
        <f t="shared" si="767"/>
        <v>0</v>
      </c>
      <c r="O4062" s="4"/>
      <c r="P4062" s="4">
        <v>73</v>
      </c>
      <c r="Q4062" s="4">
        <v>84</v>
      </c>
      <c r="R4062" s="4">
        <v>72</v>
      </c>
      <c r="S4062" s="4">
        <v>59</v>
      </c>
      <c r="T4062" s="4">
        <v>78</v>
      </c>
      <c r="U4062" s="4">
        <v>77</v>
      </c>
      <c r="V4062" s="13">
        <v>80</v>
      </c>
      <c r="W4062" s="4">
        <v>80</v>
      </c>
      <c r="X4062" s="4">
        <v>68</v>
      </c>
      <c r="Y4062">
        <f t="shared" ca="1" si="768"/>
        <v>864</v>
      </c>
      <c r="Z4062">
        <f t="shared" ca="1" si="769"/>
        <v>0</v>
      </c>
    </row>
    <row r="4063" spans="2:26" x14ac:dyDescent="0.25">
      <c r="B4063" s="11">
        <f t="shared" si="770"/>
        <v>44730.791666656842</v>
      </c>
      <c r="C4063" s="1">
        <f t="shared" si="761"/>
        <v>6</v>
      </c>
      <c r="D4063" s="1">
        <f t="shared" si="762"/>
        <v>6</v>
      </c>
      <c r="E4063" s="12">
        <f t="shared" si="763"/>
        <v>20</v>
      </c>
      <c r="F4063" s="124" t="str">
        <f t="shared" si="764"/>
        <v>0</v>
      </c>
      <c r="G4063" s="1">
        <f ca="1">(OFFSET(O4063,0,MATCH(Customer!$J$6,'CDH &amp; HDH'!$P$11:$X$11,0)))</f>
        <v>75</v>
      </c>
      <c r="H4063" s="1" t="str">
        <f t="shared" si="765"/>
        <v>Cooling</v>
      </c>
      <c r="I4063" s="1">
        <f ca="1">OFFSET(IF($H4063="Cooling",Customer!$C$25,Customer!$C$52),E4063,D4063)</f>
        <v>78</v>
      </c>
      <c r="J4063" s="1">
        <f ca="1">OFFSET(IF($H4063="Cooling",Customer!$L$25,Customer!$L$52),$E4063,$D4063)</f>
        <v>80</v>
      </c>
      <c r="K4063" s="16">
        <f t="shared" ca="1" si="759"/>
        <v>0</v>
      </c>
      <c r="L4063" s="16">
        <f t="shared" ca="1" si="760"/>
        <v>0</v>
      </c>
      <c r="M4063" s="17">
        <f t="shared" si="766"/>
        <v>0</v>
      </c>
      <c r="N4063" s="17">
        <f t="shared" si="767"/>
        <v>0</v>
      </c>
      <c r="O4063" s="4"/>
      <c r="P4063" s="4">
        <v>70</v>
      </c>
      <c r="Q4063" s="4">
        <v>81</v>
      </c>
      <c r="R4063" s="4">
        <v>68</v>
      </c>
      <c r="S4063" s="4">
        <v>56</v>
      </c>
      <c r="T4063" s="4">
        <v>75</v>
      </c>
      <c r="U4063" s="4">
        <v>74</v>
      </c>
      <c r="V4063" s="13">
        <v>75</v>
      </c>
      <c r="W4063" s="4">
        <v>74</v>
      </c>
      <c r="X4063" s="4">
        <v>62</v>
      </c>
      <c r="Y4063">
        <f t="shared" ca="1" si="768"/>
        <v>0</v>
      </c>
      <c r="Z4063">
        <f t="shared" ca="1" si="769"/>
        <v>0</v>
      </c>
    </row>
    <row r="4064" spans="2:26" x14ac:dyDescent="0.25">
      <c r="B4064" s="11">
        <f t="shared" si="770"/>
        <v>44730.833333323506</v>
      </c>
      <c r="C4064" s="1">
        <f t="shared" si="761"/>
        <v>6</v>
      </c>
      <c r="D4064" s="1">
        <f t="shared" si="762"/>
        <v>6</v>
      </c>
      <c r="E4064" s="12">
        <f t="shared" si="763"/>
        <v>21</v>
      </c>
      <c r="F4064" s="124" t="str">
        <f t="shared" si="764"/>
        <v>0</v>
      </c>
      <c r="G4064" s="1">
        <f ca="1">(OFFSET(O4064,0,MATCH(Customer!$J$6,'CDH &amp; HDH'!$P$11:$X$11,0)))</f>
        <v>72</v>
      </c>
      <c r="H4064" s="1" t="str">
        <f t="shared" si="765"/>
        <v>Cooling</v>
      </c>
      <c r="I4064" s="1">
        <f ca="1">OFFSET(IF($H4064="Cooling",Customer!$C$25,Customer!$C$52),E4064,D4064)</f>
        <v>78</v>
      </c>
      <c r="J4064" s="1">
        <f ca="1">OFFSET(IF($H4064="Cooling",Customer!$L$25,Customer!$L$52),$E4064,$D4064)</f>
        <v>80</v>
      </c>
      <c r="K4064" s="16">
        <f t="shared" ca="1" si="759"/>
        <v>0</v>
      </c>
      <c r="L4064" s="16">
        <f t="shared" ca="1" si="760"/>
        <v>0</v>
      </c>
      <c r="M4064" s="17">
        <f t="shared" si="766"/>
        <v>0</v>
      </c>
      <c r="N4064" s="17">
        <f t="shared" si="767"/>
        <v>0</v>
      </c>
      <c r="O4064" s="4"/>
      <c r="P4064" s="4">
        <v>68</v>
      </c>
      <c r="Q4064" s="4">
        <v>80</v>
      </c>
      <c r="R4064" s="4">
        <v>65</v>
      </c>
      <c r="S4064" s="4">
        <v>53</v>
      </c>
      <c r="T4064" s="4">
        <v>74</v>
      </c>
      <c r="U4064" s="4">
        <v>70</v>
      </c>
      <c r="V4064" s="13">
        <v>72</v>
      </c>
      <c r="W4064" s="4">
        <v>71</v>
      </c>
      <c r="X4064" s="4">
        <v>58</v>
      </c>
      <c r="Y4064">
        <f t="shared" ca="1" si="768"/>
        <v>0</v>
      </c>
      <c r="Z4064">
        <f t="shared" ca="1" si="769"/>
        <v>0</v>
      </c>
    </row>
    <row r="4065" spans="2:26" x14ac:dyDescent="0.25">
      <c r="B4065" s="11">
        <f t="shared" si="770"/>
        <v>44730.87499999017</v>
      </c>
      <c r="C4065" s="1">
        <f t="shared" si="761"/>
        <v>6</v>
      </c>
      <c r="D4065" s="1">
        <f t="shared" si="762"/>
        <v>6</v>
      </c>
      <c r="E4065" s="12">
        <f t="shared" si="763"/>
        <v>22</v>
      </c>
      <c r="F4065" s="124" t="str">
        <f t="shared" si="764"/>
        <v>0</v>
      </c>
      <c r="G4065" s="1">
        <f ca="1">(OFFSET(O4065,0,MATCH(Customer!$J$6,'CDH &amp; HDH'!$P$11:$X$11,0)))</f>
        <v>72</v>
      </c>
      <c r="H4065" s="1" t="str">
        <f t="shared" si="765"/>
        <v>Cooling</v>
      </c>
      <c r="I4065" s="1">
        <f ca="1">OFFSET(IF($H4065="Cooling",Customer!$C$25,Customer!$C$52),E4065,D4065)</f>
        <v>78</v>
      </c>
      <c r="J4065" s="1">
        <f ca="1">OFFSET(IF($H4065="Cooling",Customer!$L$25,Customer!$L$52),$E4065,$D4065)</f>
        <v>80</v>
      </c>
      <c r="K4065" s="16">
        <f t="shared" ca="1" si="759"/>
        <v>0</v>
      </c>
      <c r="L4065" s="16">
        <f t="shared" ca="1" si="760"/>
        <v>0</v>
      </c>
      <c r="M4065" s="17">
        <f t="shared" si="766"/>
        <v>0</v>
      </c>
      <c r="N4065" s="17">
        <f t="shared" si="767"/>
        <v>0</v>
      </c>
      <c r="O4065" s="4"/>
      <c r="P4065" s="4">
        <v>65</v>
      </c>
      <c r="Q4065" s="4">
        <v>80</v>
      </c>
      <c r="R4065" s="4">
        <v>61</v>
      </c>
      <c r="S4065" s="4">
        <v>50</v>
      </c>
      <c r="T4065" s="4">
        <v>73</v>
      </c>
      <c r="U4065" s="4">
        <v>68</v>
      </c>
      <c r="V4065" s="13">
        <v>72</v>
      </c>
      <c r="W4065" s="4">
        <v>66</v>
      </c>
      <c r="X4065" s="4">
        <v>55</v>
      </c>
      <c r="Y4065">
        <f t="shared" ca="1" si="768"/>
        <v>0</v>
      </c>
      <c r="Z4065">
        <f t="shared" ca="1" si="769"/>
        <v>0</v>
      </c>
    </row>
    <row r="4066" spans="2:26" x14ac:dyDescent="0.25">
      <c r="B4066" s="11">
        <f t="shared" si="770"/>
        <v>44730.916666656834</v>
      </c>
      <c r="C4066" s="1">
        <f t="shared" si="761"/>
        <v>6</v>
      </c>
      <c r="D4066" s="1">
        <f t="shared" si="762"/>
        <v>6</v>
      </c>
      <c r="E4066" s="12">
        <f t="shared" si="763"/>
        <v>23</v>
      </c>
      <c r="F4066" s="124" t="str">
        <f t="shared" si="764"/>
        <v>0</v>
      </c>
      <c r="G4066" s="1">
        <f ca="1">(OFFSET(O4066,0,MATCH(Customer!$J$6,'CDH &amp; HDH'!$P$11:$X$11,0)))</f>
        <v>67</v>
      </c>
      <c r="H4066" s="1" t="str">
        <f t="shared" si="765"/>
        <v>Cooling</v>
      </c>
      <c r="I4066" s="1">
        <f ca="1">OFFSET(IF($H4066="Cooling",Customer!$C$25,Customer!$C$52),E4066,D4066)</f>
        <v>78</v>
      </c>
      <c r="J4066" s="1">
        <f ca="1">OFFSET(IF($H4066="Cooling",Customer!$L$25,Customer!$L$52),$E4066,$D4066)</f>
        <v>80</v>
      </c>
      <c r="K4066" s="16">
        <f t="shared" ca="1" si="759"/>
        <v>0</v>
      </c>
      <c r="L4066" s="16">
        <f t="shared" ca="1" si="760"/>
        <v>0</v>
      </c>
      <c r="M4066" s="17">
        <f t="shared" si="766"/>
        <v>0</v>
      </c>
      <c r="N4066" s="17">
        <f t="shared" si="767"/>
        <v>0</v>
      </c>
      <c r="O4066" s="4"/>
      <c r="P4066" s="4">
        <v>64</v>
      </c>
      <c r="Q4066" s="4">
        <v>76</v>
      </c>
      <c r="R4066" s="4">
        <v>61</v>
      </c>
      <c r="S4066" s="4">
        <v>49</v>
      </c>
      <c r="T4066" s="4">
        <v>72</v>
      </c>
      <c r="U4066" s="4">
        <v>68</v>
      </c>
      <c r="V4066" s="13">
        <v>67</v>
      </c>
      <c r="W4066" s="4">
        <v>67</v>
      </c>
      <c r="X4066" s="4">
        <v>54</v>
      </c>
      <c r="Y4066">
        <f t="shared" ca="1" si="768"/>
        <v>0</v>
      </c>
      <c r="Z4066">
        <f t="shared" ca="1" si="769"/>
        <v>0</v>
      </c>
    </row>
    <row r="4067" spans="2:26" x14ac:dyDescent="0.25">
      <c r="B4067" s="11">
        <f t="shared" si="770"/>
        <v>44730.958333323499</v>
      </c>
      <c r="C4067" s="1">
        <f t="shared" si="761"/>
        <v>6</v>
      </c>
      <c r="D4067" s="1">
        <f t="shared" si="762"/>
        <v>6</v>
      </c>
      <c r="E4067" s="12">
        <f t="shared" si="763"/>
        <v>24</v>
      </c>
      <c r="F4067" s="124" t="str">
        <f t="shared" si="764"/>
        <v>0</v>
      </c>
      <c r="G4067" s="1">
        <f ca="1">(OFFSET(O4067,0,MATCH(Customer!$J$6,'CDH &amp; HDH'!$P$11:$X$11,0)))</f>
        <v>68</v>
      </c>
      <c r="H4067" s="1" t="str">
        <f t="shared" si="765"/>
        <v>Cooling</v>
      </c>
      <c r="I4067" s="1">
        <f ca="1">OFFSET(IF($H4067="Cooling",Customer!$C$25,Customer!$C$52),E4067,D4067)</f>
        <v>78</v>
      </c>
      <c r="J4067" s="1">
        <f ca="1">OFFSET(IF($H4067="Cooling",Customer!$L$25,Customer!$L$52),$E4067,$D4067)</f>
        <v>80</v>
      </c>
      <c r="K4067" s="16">
        <f t="shared" ca="1" si="759"/>
        <v>0</v>
      </c>
      <c r="L4067" s="16">
        <f t="shared" ca="1" si="760"/>
        <v>0</v>
      </c>
      <c r="M4067" s="17">
        <f t="shared" si="766"/>
        <v>0</v>
      </c>
      <c r="N4067" s="17">
        <f t="shared" si="767"/>
        <v>0</v>
      </c>
      <c r="O4067" s="4"/>
      <c r="P4067" s="4">
        <v>61</v>
      </c>
      <c r="Q4067" s="4">
        <v>74</v>
      </c>
      <c r="R4067" s="4">
        <v>61</v>
      </c>
      <c r="S4067" s="4">
        <v>49</v>
      </c>
      <c r="T4067" s="4">
        <v>70</v>
      </c>
      <c r="U4067" s="4">
        <v>67</v>
      </c>
      <c r="V4067" s="13">
        <v>68</v>
      </c>
      <c r="W4067" s="4">
        <v>66</v>
      </c>
      <c r="X4067" s="4">
        <v>51</v>
      </c>
      <c r="Y4067">
        <f t="shared" ca="1" si="768"/>
        <v>0</v>
      </c>
      <c r="Z4067">
        <f t="shared" ca="1" si="769"/>
        <v>0</v>
      </c>
    </row>
    <row r="4068" spans="2:26" x14ac:dyDescent="0.25">
      <c r="B4068" s="11">
        <f t="shared" si="770"/>
        <v>44730.999999990163</v>
      </c>
      <c r="C4068" s="1">
        <f t="shared" si="761"/>
        <v>6</v>
      </c>
      <c r="D4068" s="1">
        <f t="shared" si="762"/>
        <v>7</v>
      </c>
      <c r="E4068" s="12">
        <f t="shared" si="763"/>
        <v>1</v>
      </c>
      <c r="F4068" s="124" t="str">
        <f t="shared" si="764"/>
        <v>0</v>
      </c>
      <c r="G4068" s="1">
        <f ca="1">(OFFSET(O4068,0,MATCH(Customer!$J$6,'CDH &amp; HDH'!$P$11:$X$11,0)))</f>
        <v>66</v>
      </c>
      <c r="H4068" s="1" t="str">
        <f t="shared" si="765"/>
        <v>Cooling</v>
      </c>
      <c r="I4068" s="1">
        <f ca="1">OFFSET(IF($H4068="Cooling",Customer!$C$25,Customer!$C$52),E4068,D4068)</f>
        <v>78</v>
      </c>
      <c r="J4068" s="1">
        <f ca="1">OFFSET(IF($H4068="Cooling",Customer!$L$25,Customer!$L$52),$E4068,$D4068)</f>
        <v>80</v>
      </c>
      <c r="K4068" s="16">
        <f t="shared" ca="1" si="759"/>
        <v>0</v>
      </c>
      <c r="L4068" s="16">
        <f t="shared" ca="1" si="760"/>
        <v>0</v>
      </c>
      <c r="M4068" s="17">
        <f t="shared" si="766"/>
        <v>0</v>
      </c>
      <c r="N4068" s="17">
        <f t="shared" si="767"/>
        <v>0</v>
      </c>
      <c r="O4068" s="4"/>
      <c r="P4068" s="4">
        <v>60</v>
      </c>
      <c r="Q4068" s="4">
        <v>75</v>
      </c>
      <c r="R4068" s="4">
        <v>61</v>
      </c>
      <c r="S4068" s="4">
        <v>48</v>
      </c>
      <c r="T4068" s="4">
        <v>69</v>
      </c>
      <c r="U4068" s="4">
        <v>66</v>
      </c>
      <c r="V4068" s="13">
        <v>66</v>
      </c>
      <c r="W4068" s="4">
        <v>65</v>
      </c>
      <c r="X4068" s="4">
        <v>51</v>
      </c>
      <c r="Y4068">
        <f t="shared" ca="1" si="768"/>
        <v>0</v>
      </c>
      <c r="Z4068">
        <f t="shared" ca="1" si="769"/>
        <v>0</v>
      </c>
    </row>
    <row r="4069" spans="2:26" x14ac:dyDescent="0.25">
      <c r="B4069" s="11">
        <f t="shared" si="770"/>
        <v>44731.041666656827</v>
      </c>
      <c r="C4069" s="1">
        <f t="shared" si="761"/>
        <v>6</v>
      </c>
      <c r="D4069" s="1">
        <f t="shared" si="762"/>
        <v>7</v>
      </c>
      <c r="E4069" s="12">
        <f t="shared" si="763"/>
        <v>2</v>
      </c>
      <c r="F4069" s="124" t="str">
        <f t="shared" si="764"/>
        <v>0</v>
      </c>
      <c r="G4069" s="1">
        <f ca="1">(OFFSET(O4069,0,MATCH(Customer!$J$6,'CDH &amp; HDH'!$P$11:$X$11,0)))</f>
        <v>63</v>
      </c>
      <c r="H4069" s="1" t="str">
        <f t="shared" si="765"/>
        <v>Cooling</v>
      </c>
      <c r="I4069" s="1">
        <f ca="1">OFFSET(IF($H4069="Cooling",Customer!$C$25,Customer!$C$52),E4069,D4069)</f>
        <v>78</v>
      </c>
      <c r="J4069" s="1">
        <f ca="1">OFFSET(IF($H4069="Cooling",Customer!$L$25,Customer!$L$52),$E4069,$D4069)</f>
        <v>80</v>
      </c>
      <c r="K4069" s="16">
        <f t="shared" ca="1" si="759"/>
        <v>0</v>
      </c>
      <c r="L4069" s="16">
        <f t="shared" ca="1" si="760"/>
        <v>0</v>
      </c>
      <c r="M4069" s="17">
        <f t="shared" si="766"/>
        <v>0</v>
      </c>
      <c r="N4069" s="17">
        <f t="shared" si="767"/>
        <v>0</v>
      </c>
      <c r="O4069" s="4"/>
      <c r="P4069" s="4">
        <v>60</v>
      </c>
      <c r="Q4069" s="4">
        <v>72</v>
      </c>
      <c r="R4069" s="4">
        <v>59</v>
      </c>
      <c r="S4069" s="4">
        <v>47</v>
      </c>
      <c r="T4069" s="4">
        <v>68</v>
      </c>
      <c r="U4069" s="4">
        <v>64</v>
      </c>
      <c r="V4069" s="13">
        <v>63</v>
      </c>
      <c r="W4069" s="4">
        <v>64</v>
      </c>
      <c r="X4069" s="4">
        <v>50</v>
      </c>
      <c r="Y4069">
        <f t="shared" ca="1" si="768"/>
        <v>0</v>
      </c>
      <c r="Z4069">
        <f t="shared" ca="1" si="769"/>
        <v>0</v>
      </c>
    </row>
    <row r="4070" spans="2:26" x14ac:dyDescent="0.25">
      <c r="B4070" s="11">
        <f t="shared" si="770"/>
        <v>44731.083333323491</v>
      </c>
      <c r="C4070" s="1">
        <f t="shared" si="761"/>
        <v>6</v>
      </c>
      <c r="D4070" s="1">
        <f t="shared" si="762"/>
        <v>7</v>
      </c>
      <c r="E4070" s="12">
        <f t="shared" si="763"/>
        <v>3</v>
      </c>
      <c r="F4070" s="124" t="str">
        <f t="shared" si="764"/>
        <v>0</v>
      </c>
      <c r="G4070" s="1">
        <f ca="1">(OFFSET(O4070,0,MATCH(Customer!$J$6,'CDH &amp; HDH'!$P$11:$X$11,0)))</f>
        <v>65</v>
      </c>
      <c r="H4070" s="1" t="str">
        <f t="shared" si="765"/>
        <v>Cooling</v>
      </c>
      <c r="I4070" s="1">
        <f ca="1">OFFSET(IF($H4070="Cooling",Customer!$C$25,Customer!$C$52),E4070,D4070)</f>
        <v>78</v>
      </c>
      <c r="J4070" s="1">
        <f ca="1">OFFSET(IF($H4070="Cooling",Customer!$L$25,Customer!$L$52),$E4070,$D4070)</f>
        <v>80</v>
      </c>
      <c r="K4070" s="16">
        <f t="shared" ca="1" si="759"/>
        <v>0</v>
      </c>
      <c r="L4070" s="16">
        <f t="shared" ca="1" si="760"/>
        <v>0</v>
      </c>
      <c r="M4070" s="17">
        <f t="shared" si="766"/>
        <v>0</v>
      </c>
      <c r="N4070" s="17">
        <f t="shared" si="767"/>
        <v>0</v>
      </c>
      <c r="O4070" s="4"/>
      <c r="P4070" s="4">
        <v>57</v>
      </c>
      <c r="Q4070" s="4">
        <v>72</v>
      </c>
      <c r="R4070" s="4">
        <v>58</v>
      </c>
      <c r="S4070" s="4">
        <v>47</v>
      </c>
      <c r="T4070" s="4">
        <v>68</v>
      </c>
      <c r="U4070" s="4">
        <v>62</v>
      </c>
      <c r="V4070" s="13">
        <v>65</v>
      </c>
      <c r="W4070" s="4">
        <v>63</v>
      </c>
      <c r="X4070" s="4">
        <v>48</v>
      </c>
      <c r="Y4070">
        <f t="shared" ca="1" si="768"/>
        <v>0</v>
      </c>
      <c r="Z4070">
        <f t="shared" ca="1" si="769"/>
        <v>0</v>
      </c>
    </row>
    <row r="4071" spans="2:26" x14ac:dyDescent="0.25">
      <c r="B4071" s="11">
        <f t="shared" si="770"/>
        <v>44731.124999990156</v>
      </c>
      <c r="C4071" s="1">
        <f t="shared" si="761"/>
        <v>6</v>
      </c>
      <c r="D4071" s="1">
        <f t="shared" si="762"/>
        <v>7</v>
      </c>
      <c r="E4071" s="12">
        <f t="shared" si="763"/>
        <v>4</v>
      </c>
      <c r="F4071" s="124" t="str">
        <f t="shared" si="764"/>
        <v>0</v>
      </c>
      <c r="G4071" s="1">
        <f ca="1">(OFFSET(O4071,0,MATCH(Customer!$J$6,'CDH &amp; HDH'!$P$11:$X$11,0)))</f>
        <v>60</v>
      </c>
      <c r="H4071" s="1" t="str">
        <f t="shared" si="765"/>
        <v>Cooling</v>
      </c>
      <c r="I4071" s="1">
        <f ca="1">OFFSET(IF($H4071="Cooling",Customer!$C$25,Customer!$C$52),E4071,D4071)</f>
        <v>78</v>
      </c>
      <c r="J4071" s="1">
        <f ca="1">OFFSET(IF($H4071="Cooling",Customer!$L$25,Customer!$L$52),$E4071,$D4071)</f>
        <v>80</v>
      </c>
      <c r="K4071" s="16">
        <f t="shared" ca="1" si="759"/>
        <v>0</v>
      </c>
      <c r="L4071" s="16">
        <f t="shared" ca="1" si="760"/>
        <v>0</v>
      </c>
      <c r="M4071" s="17">
        <f t="shared" si="766"/>
        <v>0</v>
      </c>
      <c r="N4071" s="17">
        <f t="shared" si="767"/>
        <v>0</v>
      </c>
      <c r="O4071" s="4"/>
      <c r="P4071" s="4">
        <v>56</v>
      </c>
      <c r="Q4071" s="4">
        <v>70</v>
      </c>
      <c r="R4071" s="4">
        <v>56</v>
      </c>
      <c r="S4071" s="4">
        <v>46</v>
      </c>
      <c r="T4071" s="4">
        <v>66</v>
      </c>
      <c r="U4071" s="4">
        <v>64</v>
      </c>
      <c r="V4071" s="13">
        <v>60</v>
      </c>
      <c r="W4071" s="4">
        <v>60</v>
      </c>
      <c r="X4071" s="4">
        <v>48</v>
      </c>
      <c r="Y4071">
        <f t="shared" ca="1" si="768"/>
        <v>0</v>
      </c>
      <c r="Z4071">
        <f t="shared" ca="1" si="769"/>
        <v>0</v>
      </c>
    </row>
    <row r="4072" spans="2:26" x14ac:dyDescent="0.25">
      <c r="B4072" s="11">
        <f t="shared" si="770"/>
        <v>44731.16666665682</v>
      </c>
      <c r="C4072" s="1">
        <f t="shared" si="761"/>
        <v>6</v>
      </c>
      <c r="D4072" s="1">
        <f t="shared" si="762"/>
        <v>7</v>
      </c>
      <c r="E4072" s="12">
        <f t="shared" si="763"/>
        <v>5</v>
      </c>
      <c r="F4072" s="124" t="str">
        <f t="shared" si="764"/>
        <v>0</v>
      </c>
      <c r="G4072" s="1">
        <f ca="1">(OFFSET(O4072,0,MATCH(Customer!$J$6,'CDH &amp; HDH'!$P$11:$X$11,0)))</f>
        <v>61</v>
      </c>
      <c r="H4072" s="1" t="str">
        <f t="shared" si="765"/>
        <v>Cooling</v>
      </c>
      <c r="I4072" s="1">
        <f ca="1">OFFSET(IF($H4072="Cooling",Customer!$C$25,Customer!$C$52),E4072,D4072)</f>
        <v>78</v>
      </c>
      <c r="J4072" s="1">
        <f ca="1">OFFSET(IF($H4072="Cooling",Customer!$L$25,Customer!$L$52),$E4072,$D4072)</f>
        <v>80</v>
      </c>
      <c r="K4072" s="16">
        <f t="shared" ca="1" si="759"/>
        <v>0</v>
      </c>
      <c r="L4072" s="16">
        <f t="shared" ca="1" si="760"/>
        <v>0</v>
      </c>
      <c r="M4072" s="17">
        <f t="shared" si="766"/>
        <v>0</v>
      </c>
      <c r="N4072" s="17">
        <f t="shared" si="767"/>
        <v>0</v>
      </c>
      <c r="O4072" s="4"/>
      <c r="P4072" s="4">
        <v>55</v>
      </c>
      <c r="Q4072" s="4">
        <v>70</v>
      </c>
      <c r="R4072" s="4">
        <v>57</v>
      </c>
      <c r="S4072" s="4">
        <v>49</v>
      </c>
      <c r="T4072" s="4">
        <v>65</v>
      </c>
      <c r="U4072" s="4">
        <v>64</v>
      </c>
      <c r="V4072" s="13">
        <v>61</v>
      </c>
      <c r="W4072" s="4">
        <v>62</v>
      </c>
      <c r="X4072" s="4">
        <v>47</v>
      </c>
      <c r="Y4072">
        <f t="shared" ca="1" si="768"/>
        <v>0</v>
      </c>
      <c r="Z4072">
        <f t="shared" ca="1" si="769"/>
        <v>0</v>
      </c>
    </row>
    <row r="4073" spans="2:26" x14ac:dyDescent="0.25">
      <c r="B4073" s="11">
        <f t="shared" si="770"/>
        <v>44731.208333323484</v>
      </c>
      <c r="C4073" s="1">
        <f t="shared" si="761"/>
        <v>6</v>
      </c>
      <c r="D4073" s="1">
        <f t="shared" si="762"/>
        <v>7</v>
      </c>
      <c r="E4073" s="12">
        <f t="shared" si="763"/>
        <v>6</v>
      </c>
      <c r="F4073" s="124" t="str">
        <f t="shared" si="764"/>
        <v>0</v>
      </c>
      <c r="G4073" s="1">
        <f ca="1">(OFFSET(O4073,0,MATCH(Customer!$J$6,'CDH &amp; HDH'!$P$11:$X$11,0)))</f>
        <v>64</v>
      </c>
      <c r="H4073" s="1" t="str">
        <f t="shared" si="765"/>
        <v>Cooling</v>
      </c>
      <c r="I4073" s="1">
        <f ca="1">OFFSET(IF($H4073="Cooling",Customer!$C$25,Customer!$C$52),E4073,D4073)</f>
        <v>78</v>
      </c>
      <c r="J4073" s="1">
        <f ca="1">OFFSET(IF($H4073="Cooling",Customer!$L$25,Customer!$L$52),$E4073,$D4073)</f>
        <v>80</v>
      </c>
      <c r="K4073" s="16">
        <f t="shared" ca="1" si="759"/>
        <v>0</v>
      </c>
      <c r="L4073" s="16">
        <f t="shared" ca="1" si="760"/>
        <v>0</v>
      </c>
      <c r="M4073" s="17">
        <f t="shared" si="766"/>
        <v>0</v>
      </c>
      <c r="N4073" s="17">
        <f t="shared" si="767"/>
        <v>0</v>
      </c>
      <c r="O4073" s="4"/>
      <c r="P4073" s="4">
        <v>56</v>
      </c>
      <c r="Q4073" s="4">
        <v>72</v>
      </c>
      <c r="R4073" s="4">
        <v>59</v>
      </c>
      <c r="S4073" s="4">
        <v>52</v>
      </c>
      <c r="T4073" s="4">
        <v>66</v>
      </c>
      <c r="U4073" s="4">
        <v>66</v>
      </c>
      <c r="V4073" s="13">
        <v>64</v>
      </c>
      <c r="W4073" s="4">
        <v>63</v>
      </c>
      <c r="X4073" s="4">
        <v>49</v>
      </c>
      <c r="Y4073">
        <f t="shared" ca="1" si="768"/>
        <v>0</v>
      </c>
      <c r="Z4073">
        <f t="shared" ca="1" si="769"/>
        <v>0</v>
      </c>
    </row>
    <row r="4074" spans="2:26" x14ac:dyDescent="0.25">
      <c r="B4074" s="11">
        <f t="shared" si="770"/>
        <v>44731.249999990148</v>
      </c>
      <c r="C4074" s="1">
        <f t="shared" si="761"/>
        <v>6</v>
      </c>
      <c r="D4074" s="1">
        <f t="shared" si="762"/>
        <v>7</v>
      </c>
      <c r="E4074" s="12">
        <f t="shared" si="763"/>
        <v>7</v>
      </c>
      <c r="F4074" s="124" t="str">
        <f t="shared" si="764"/>
        <v>0</v>
      </c>
      <c r="G4074" s="1">
        <f ca="1">(OFFSET(O4074,0,MATCH(Customer!$J$6,'CDH &amp; HDH'!$P$11:$X$11,0)))</f>
        <v>70</v>
      </c>
      <c r="H4074" s="1" t="str">
        <f t="shared" si="765"/>
        <v>Cooling</v>
      </c>
      <c r="I4074" s="1">
        <f ca="1">OFFSET(IF($H4074="Cooling",Customer!$C$25,Customer!$C$52),E4074,D4074)</f>
        <v>78</v>
      </c>
      <c r="J4074" s="1">
        <f ca="1">OFFSET(IF($H4074="Cooling",Customer!$L$25,Customer!$L$52),$E4074,$D4074)</f>
        <v>80</v>
      </c>
      <c r="K4074" s="16">
        <f t="shared" ca="1" si="759"/>
        <v>0</v>
      </c>
      <c r="L4074" s="16">
        <f t="shared" ca="1" si="760"/>
        <v>0</v>
      </c>
      <c r="M4074" s="17">
        <f t="shared" si="766"/>
        <v>0</v>
      </c>
      <c r="N4074" s="17">
        <f t="shared" si="767"/>
        <v>0</v>
      </c>
      <c r="O4074" s="4"/>
      <c r="P4074" s="4">
        <v>58</v>
      </c>
      <c r="Q4074" s="4">
        <v>74</v>
      </c>
      <c r="R4074" s="4">
        <v>60</v>
      </c>
      <c r="S4074" s="4">
        <v>55</v>
      </c>
      <c r="T4074" s="4">
        <v>69</v>
      </c>
      <c r="U4074" s="4">
        <v>69</v>
      </c>
      <c r="V4074" s="13">
        <v>70</v>
      </c>
      <c r="W4074" s="4">
        <v>66</v>
      </c>
      <c r="X4074" s="4">
        <v>51</v>
      </c>
      <c r="Y4074">
        <f t="shared" ca="1" si="768"/>
        <v>0</v>
      </c>
      <c r="Z4074">
        <f t="shared" ca="1" si="769"/>
        <v>0</v>
      </c>
    </row>
    <row r="4075" spans="2:26" x14ac:dyDescent="0.25">
      <c r="B4075" s="11">
        <f t="shared" si="770"/>
        <v>44731.291666656813</v>
      </c>
      <c r="C4075" s="1">
        <f t="shared" si="761"/>
        <v>6</v>
      </c>
      <c r="D4075" s="1">
        <f t="shared" si="762"/>
        <v>7</v>
      </c>
      <c r="E4075" s="12">
        <f t="shared" si="763"/>
        <v>8</v>
      </c>
      <c r="F4075" s="124" t="str">
        <f t="shared" si="764"/>
        <v>0</v>
      </c>
      <c r="G4075" s="1">
        <f ca="1">(OFFSET(O4075,0,MATCH(Customer!$J$6,'CDH &amp; HDH'!$P$11:$X$11,0)))</f>
        <v>74</v>
      </c>
      <c r="H4075" s="1" t="str">
        <f t="shared" si="765"/>
        <v>Cooling</v>
      </c>
      <c r="I4075" s="1">
        <f ca="1">OFFSET(IF($H4075="Cooling",Customer!$C$25,Customer!$C$52),E4075,D4075)</f>
        <v>78</v>
      </c>
      <c r="J4075" s="1">
        <f ca="1">OFFSET(IF($H4075="Cooling",Customer!$L$25,Customer!$L$52),$E4075,$D4075)</f>
        <v>80</v>
      </c>
      <c r="K4075" s="16">
        <f t="shared" ca="1" si="759"/>
        <v>0</v>
      </c>
      <c r="L4075" s="16">
        <f t="shared" ca="1" si="760"/>
        <v>0</v>
      </c>
      <c r="M4075" s="17">
        <f t="shared" si="766"/>
        <v>0</v>
      </c>
      <c r="N4075" s="17">
        <f t="shared" si="767"/>
        <v>0</v>
      </c>
      <c r="O4075" s="4"/>
      <c r="P4075" s="4">
        <v>64</v>
      </c>
      <c r="Q4075" s="4">
        <v>76</v>
      </c>
      <c r="R4075" s="4">
        <v>64</v>
      </c>
      <c r="S4075" s="4">
        <v>58</v>
      </c>
      <c r="T4075" s="4">
        <v>71</v>
      </c>
      <c r="U4075" s="4">
        <v>72</v>
      </c>
      <c r="V4075" s="13">
        <v>74</v>
      </c>
      <c r="W4075" s="4">
        <v>70</v>
      </c>
      <c r="X4075" s="4">
        <v>57</v>
      </c>
      <c r="Y4075">
        <f t="shared" ca="1" si="768"/>
        <v>0</v>
      </c>
      <c r="Z4075">
        <f t="shared" ca="1" si="769"/>
        <v>0</v>
      </c>
    </row>
    <row r="4076" spans="2:26" x14ac:dyDescent="0.25">
      <c r="B4076" s="11">
        <f t="shared" si="770"/>
        <v>44731.333333323477</v>
      </c>
      <c r="C4076" s="1">
        <f t="shared" si="761"/>
        <v>6</v>
      </c>
      <c r="D4076" s="1">
        <f t="shared" si="762"/>
        <v>7</v>
      </c>
      <c r="E4076" s="12">
        <f t="shared" si="763"/>
        <v>9</v>
      </c>
      <c r="F4076" s="124" t="str">
        <f t="shared" si="764"/>
        <v>0</v>
      </c>
      <c r="G4076" s="1">
        <f ca="1">(OFFSET(O4076,0,MATCH(Customer!$J$6,'CDH &amp; HDH'!$P$11:$X$11,0)))</f>
        <v>77</v>
      </c>
      <c r="H4076" s="1" t="str">
        <f t="shared" si="765"/>
        <v>Cooling</v>
      </c>
      <c r="I4076" s="1">
        <f ca="1">OFFSET(IF($H4076="Cooling",Customer!$C$25,Customer!$C$52),E4076,D4076)</f>
        <v>78</v>
      </c>
      <c r="J4076" s="1">
        <f ca="1">OFFSET(IF($H4076="Cooling",Customer!$L$25,Customer!$L$52),$E4076,$D4076)</f>
        <v>80</v>
      </c>
      <c r="K4076" s="16">
        <f t="shared" ca="1" si="759"/>
        <v>0</v>
      </c>
      <c r="L4076" s="16">
        <f t="shared" ca="1" si="760"/>
        <v>0</v>
      </c>
      <c r="M4076" s="17">
        <f t="shared" si="766"/>
        <v>0</v>
      </c>
      <c r="N4076" s="17">
        <f t="shared" si="767"/>
        <v>0</v>
      </c>
      <c r="O4076" s="4"/>
      <c r="P4076" s="4">
        <v>69</v>
      </c>
      <c r="Q4076" s="4">
        <v>77</v>
      </c>
      <c r="R4076" s="4">
        <v>67</v>
      </c>
      <c r="S4076" s="4">
        <v>61</v>
      </c>
      <c r="T4076" s="4">
        <v>71</v>
      </c>
      <c r="U4076" s="4">
        <v>75</v>
      </c>
      <c r="V4076" s="13">
        <v>77</v>
      </c>
      <c r="W4076" s="4">
        <v>75</v>
      </c>
      <c r="X4076" s="4">
        <v>61</v>
      </c>
      <c r="Y4076">
        <f t="shared" ca="1" si="768"/>
        <v>0</v>
      </c>
      <c r="Z4076">
        <f t="shared" ca="1" si="769"/>
        <v>0</v>
      </c>
    </row>
    <row r="4077" spans="2:26" x14ac:dyDescent="0.25">
      <c r="B4077" s="11">
        <f t="shared" si="770"/>
        <v>44731.374999990141</v>
      </c>
      <c r="C4077" s="1">
        <f t="shared" si="761"/>
        <v>6</v>
      </c>
      <c r="D4077" s="1">
        <f t="shared" si="762"/>
        <v>7</v>
      </c>
      <c r="E4077" s="12">
        <f t="shared" si="763"/>
        <v>10</v>
      </c>
      <c r="F4077" s="124" t="str">
        <f t="shared" si="764"/>
        <v>0</v>
      </c>
      <c r="G4077" s="1">
        <f ca="1">(OFFSET(O4077,0,MATCH(Customer!$J$6,'CDH &amp; HDH'!$P$11:$X$11,0)))</f>
        <v>80</v>
      </c>
      <c r="H4077" s="1" t="str">
        <f t="shared" si="765"/>
        <v>Cooling</v>
      </c>
      <c r="I4077" s="1">
        <f ca="1">OFFSET(IF($H4077="Cooling",Customer!$C$25,Customer!$C$52),E4077,D4077)</f>
        <v>78</v>
      </c>
      <c r="J4077" s="1">
        <f ca="1">OFFSET(IF($H4077="Cooling",Customer!$L$25,Customer!$L$52),$E4077,$D4077)</f>
        <v>80</v>
      </c>
      <c r="K4077" s="16">
        <f t="shared" ca="1" si="759"/>
        <v>2</v>
      </c>
      <c r="L4077" s="16">
        <f t="shared" ca="1" si="760"/>
        <v>0</v>
      </c>
      <c r="M4077" s="17">
        <f t="shared" si="766"/>
        <v>0</v>
      </c>
      <c r="N4077" s="17">
        <f t="shared" si="767"/>
        <v>0</v>
      </c>
      <c r="O4077" s="4"/>
      <c r="P4077" s="4">
        <v>71</v>
      </c>
      <c r="Q4077" s="4">
        <v>79</v>
      </c>
      <c r="R4077" s="4">
        <v>71</v>
      </c>
      <c r="S4077" s="4">
        <v>64</v>
      </c>
      <c r="T4077" s="4">
        <v>74</v>
      </c>
      <c r="U4077" s="4">
        <v>79</v>
      </c>
      <c r="V4077" s="13">
        <v>80</v>
      </c>
      <c r="W4077" s="4">
        <v>78</v>
      </c>
      <c r="X4077" s="4">
        <v>68</v>
      </c>
      <c r="Y4077">
        <f t="shared" ca="1" si="768"/>
        <v>864</v>
      </c>
      <c r="Z4077">
        <f t="shared" ca="1" si="769"/>
        <v>0</v>
      </c>
    </row>
    <row r="4078" spans="2:26" x14ac:dyDescent="0.25">
      <c r="B4078" s="11">
        <f t="shared" si="770"/>
        <v>44731.416666656805</v>
      </c>
      <c r="C4078" s="1">
        <f t="shared" si="761"/>
        <v>6</v>
      </c>
      <c r="D4078" s="1">
        <f t="shared" si="762"/>
        <v>7</v>
      </c>
      <c r="E4078" s="12">
        <f t="shared" si="763"/>
        <v>11</v>
      </c>
      <c r="F4078" s="124" t="str">
        <f t="shared" si="764"/>
        <v>0</v>
      </c>
      <c r="G4078" s="1">
        <f ca="1">(OFFSET(O4078,0,MATCH(Customer!$J$6,'CDH &amp; HDH'!$P$11:$X$11,0)))</f>
        <v>82</v>
      </c>
      <c r="H4078" s="1" t="str">
        <f t="shared" si="765"/>
        <v>Cooling</v>
      </c>
      <c r="I4078" s="1">
        <f ca="1">OFFSET(IF($H4078="Cooling",Customer!$C$25,Customer!$C$52),E4078,D4078)</f>
        <v>78</v>
      </c>
      <c r="J4078" s="1">
        <f ca="1">OFFSET(IF($H4078="Cooling",Customer!$L$25,Customer!$L$52),$E4078,$D4078)</f>
        <v>80</v>
      </c>
      <c r="K4078" s="16">
        <f t="shared" ca="1" si="759"/>
        <v>4</v>
      </c>
      <c r="L4078" s="16">
        <f t="shared" ca="1" si="760"/>
        <v>2</v>
      </c>
      <c r="M4078" s="17">
        <f t="shared" si="766"/>
        <v>0</v>
      </c>
      <c r="N4078" s="17">
        <f t="shared" si="767"/>
        <v>0</v>
      </c>
      <c r="O4078" s="4"/>
      <c r="P4078" s="4">
        <v>74</v>
      </c>
      <c r="Q4078" s="4">
        <v>80</v>
      </c>
      <c r="R4078" s="4">
        <v>73</v>
      </c>
      <c r="S4078" s="4">
        <v>65</v>
      </c>
      <c r="T4078" s="4">
        <v>77</v>
      </c>
      <c r="U4078" s="4">
        <v>78</v>
      </c>
      <c r="V4078" s="13">
        <v>82</v>
      </c>
      <c r="W4078" s="4">
        <v>82</v>
      </c>
      <c r="X4078" s="4">
        <v>72</v>
      </c>
      <c r="Y4078">
        <f t="shared" ca="1" si="768"/>
        <v>1728</v>
      </c>
      <c r="Z4078">
        <f t="shared" ca="1" si="769"/>
        <v>864</v>
      </c>
    </row>
    <row r="4079" spans="2:26" x14ac:dyDescent="0.25">
      <c r="B4079" s="11">
        <f t="shared" si="770"/>
        <v>44731.45833332347</v>
      </c>
      <c r="C4079" s="1">
        <f t="shared" si="761"/>
        <v>6</v>
      </c>
      <c r="D4079" s="1">
        <f t="shared" si="762"/>
        <v>7</v>
      </c>
      <c r="E4079" s="12">
        <f t="shared" si="763"/>
        <v>12</v>
      </c>
      <c r="F4079" s="124" t="str">
        <f t="shared" si="764"/>
        <v>0</v>
      </c>
      <c r="G4079" s="1">
        <f ca="1">(OFFSET(O4079,0,MATCH(Customer!$J$6,'CDH &amp; HDH'!$P$11:$X$11,0)))</f>
        <v>85</v>
      </c>
      <c r="H4079" s="1" t="str">
        <f t="shared" si="765"/>
        <v>Cooling</v>
      </c>
      <c r="I4079" s="1">
        <f ca="1">OFFSET(IF($H4079="Cooling",Customer!$C$25,Customer!$C$52),E4079,D4079)</f>
        <v>78</v>
      </c>
      <c r="J4079" s="1">
        <f ca="1">OFFSET(IF($H4079="Cooling",Customer!$L$25,Customer!$L$52),$E4079,$D4079)</f>
        <v>80</v>
      </c>
      <c r="K4079" s="16">
        <f t="shared" ca="1" si="759"/>
        <v>7</v>
      </c>
      <c r="L4079" s="16">
        <f t="shared" ca="1" si="760"/>
        <v>5</v>
      </c>
      <c r="M4079" s="17">
        <f t="shared" si="766"/>
        <v>0</v>
      </c>
      <c r="N4079" s="17">
        <f t="shared" si="767"/>
        <v>0</v>
      </c>
      <c r="O4079" s="4"/>
      <c r="P4079" s="4">
        <v>76</v>
      </c>
      <c r="Q4079" s="4">
        <v>81</v>
      </c>
      <c r="R4079" s="4">
        <v>75</v>
      </c>
      <c r="S4079" s="4">
        <v>66</v>
      </c>
      <c r="T4079" s="4">
        <v>79</v>
      </c>
      <c r="U4079" s="4">
        <v>72</v>
      </c>
      <c r="V4079" s="13">
        <v>85</v>
      </c>
      <c r="W4079" s="4">
        <v>84</v>
      </c>
      <c r="X4079" s="4">
        <v>73</v>
      </c>
      <c r="Y4079">
        <f t="shared" ca="1" si="768"/>
        <v>3024</v>
      </c>
      <c r="Z4079">
        <f t="shared" ca="1" si="769"/>
        <v>2160</v>
      </c>
    </row>
    <row r="4080" spans="2:26" x14ac:dyDescent="0.25">
      <c r="B4080" s="11">
        <f t="shared" si="770"/>
        <v>44731.499999990134</v>
      </c>
      <c r="C4080" s="1">
        <f t="shared" si="761"/>
        <v>6</v>
      </c>
      <c r="D4080" s="1">
        <f t="shared" si="762"/>
        <v>7</v>
      </c>
      <c r="E4080" s="12">
        <f t="shared" si="763"/>
        <v>13</v>
      </c>
      <c r="F4080" s="124" t="str">
        <f t="shared" si="764"/>
        <v>0</v>
      </c>
      <c r="G4080" s="1">
        <f ca="1">(OFFSET(O4080,0,MATCH(Customer!$J$6,'CDH &amp; HDH'!$P$11:$X$11,0)))</f>
        <v>87</v>
      </c>
      <c r="H4080" s="1" t="str">
        <f t="shared" si="765"/>
        <v>Cooling</v>
      </c>
      <c r="I4080" s="1">
        <f ca="1">OFFSET(IF($H4080="Cooling",Customer!$C$25,Customer!$C$52),E4080,D4080)</f>
        <v>78</v>
      </c>
      <c r="J4080" s="1">
        <f ca="1">OFFSET(IF($H4080="Cooling",Customer!$L$25,Customer!$L$52),$E4080,$D4080)</f>
        <v>80</v>
      </c>
      <c r="K4080" s="16">
        <f t="shared" ca="1" si="759"/>
        <v>9</v>
      </c>
      <c r="L4080" s="16">
        <f t="shared" ca="1" si="760"/>
        <v>7</v>
      </c>
      <c r="M4080" s="17">
        <f t="shared" si="766"/>
        <v>0</v>
      </c>
      <c r="N4080" s="17">
        <f t="shared" si="767"/>
        <v>0</v>
      </c>
      <c r="O4080" s="4"/>
      <c r="P4080" s="4">
        <v>78</v>
      </c>
      <c r="Q4080" s="4">
        <v>82</v>
      </c>
      <c r="R4080" s="4">
        <v>77</v>
      </c>
      <c r="S4080" s="4">
        <v>67</v>
      </c>
      <c r="T4080" s="4">
        <v>80</v>
      </c>
      <c r="U4080" s="4">
        <v>76</v>
      </c>
      <c r="V4080" s="13">
        <v>87</v>
      </c>
      <c r="W4080" s="4">
        <v>86</v>
      </c>
      <c r="X4080" s="4">
        <v>74</v>
      </c>
      <c r="Y4080">
        <f t="shared" ca="1" si="768"/>
        <v>3888</v>
      </c>
      <c r="Z4080">
        <f t="shared" ca="1" si="769"/>
        <v>3024</v>
      </c>
    </row>
    <row r="4081" spans="2:26" x14ac:dyDescent="0.25">
      <c r="B4081" s="11">
        <f t="shared" si="770"/>
        <v>44731.541666656798</v>
      </c>
      <c r="C4081" s="1">
        <f t="shared" si="761"/>
        <v>6</v>
      </c>
      <c r="D4081" s="1">
        <f t="shared" si="762"/>
        <v>7</v>
      </c>
      <c r="E4081" s="12">
        <f t="shared" si="763"/>
        <v>14</v>
      </c>
      <c r="F4081" s="124" t="str">
        <f t="shared" si="764"/>
        <v>0</v>
      </c>
      <c r="G4081" s="1">
        <f ca="1">(OFFSET(O4081,0,MATCH(Customer!$J$6,'CDH &amp; HDH'!$P$11:$X$11,0)))</f>
        <v>86</v>
      </c>
      <c r="H4081" s="1" t="str">
        <f t="shared" si="765"/>
        <v>Cooling</v>
      </c>
      <c r="I4081" s="1">
        <f ca="1">OFFSET(IF($H4081="Cooling",Customer!$C$25,Customer!$C$52),E4081,D4081)</f>
        <v>78</v>
      </c>
      <c r="J4081" s="1">
        <f ca="1">OFFSET(IF($H4081="Cooling",Customer!$L$25,Customer!$L$52),$E4081,$D4081)</f>
        <v>80</v>
      </c>
      <c r="K4081" s="16">
        <f t="shared" ca="1" si="759"/>
        <v>8</v>
      </c>
      <c r="L4081" s="16">
        <f t="shared" ca="1" si="760"/>
        <v>6</v>
      </c>
      <c r="M4081" s="17">
        <f t="shared" si="766"/>
        <v>0</v>
      </c>
      <c r="N4081" s="17">
        <f t="shared" si="767"/>
        <v>0</v>
      </c>
      <c r="O4081" s="4"/>
      <c r="P4081" s="4">
        <v>79</v>
      </c>
      <c r="Q4081" s="4">
        <v>82</v>
      </c>
      <c r="R4081" s="4">
        <v>78</v>
      </c>
      <c r="S4081" s="4">
        <v>69</v>
      </c>
      <c r="T4081" s="4">
        <v>81</v>
      </c>
      <c r="U4081" s="4">
        <v>74</v>
      </c>
      <c r="V4081" s="13">
        <v>86</v>
      </c>
      <c r="W4081" s="4">
        <v>87</v>
      </c>
      <c r="X4081" s="4">
        <v>74</v>
      </c>
      <c r="Y4081">
        <f t="shared" ca="1" si="768"/>
        <v>3456</v>
      </c>
      <c r="Z4081">
        <f t="shared" ca="1" si="769"/>
        <v>2592</v>
      </c>
    </row>
    <row r="4082" spans="2:26" x14ac:dyDescent="0.25">
      <c r="B4082" s="11">
        <f t="shared" si="770"/>
        <v>44731.583333323462</v>
      </c>
      <c r="C4082" s="1">
        <f t="shared" si="761"/>
        <v>6</v>
      </c>
      <c r="D4082" s="1">
        <f t="shared" si="762"/>
        <v>7</v>
      </c>
      <c r="E4082" s="12">
        <f t="shared" si="763"/>
        <v>15</v>
      </c>
      <c r="F4082" s="124" t="str">
        <f t="shared" si="764"/>
        <v>0</v>
      </c>
      <c r="G4082" s="1">
        <f ca="1">(OFFSET(O4082,0,MATCH(Customer!$J$6,'CDH &amp; HDH'!$P$11:$X$11,0)))</f>
        <v>87</v>
      </c>
      <c r="H4082" s="1" t="str">
        <f t="shared" si="765"/>
        <v>Cooling</v>
      </c>
      <c r="I4082" s="1">
        <f ca="1">OFFSET(IF($H4082="Cooling",Customer!$C$25,Customer!$C$52),E4082,D4082)</f>
        <v>78</v>
      </c>
      <c r="J4082" s="1">
        <f ca="1">OFFSET(IF($H4082="Cooling",Customer!$L$25,Customer!$L$52),$E4082,$D4082)</f>
        <v>80</v>
      </c>
      <c r="K4082" s="16">
        <f t="shared" ca="1" si="759"/>
        <v>9</v>
      </c>
      <c r="L4082" s="16">
        <f t="shared" ca="1" si="760"/>
        <v>7</v>
      </c>
      <c r="M4082" s="17">
        <f t="shared" si="766"/>
        <v>0</v>
      </c>
      <c r="N4082" s="17">
        <f t="shared" si="767"/>
        <v>0</v>
      </c>
      <c r="O4082" s="4"/>
      <c r="P4082" s="4">
        <v>79</v>
      </c>
      <c r="Q4082" s="4">
        <v>80</v>
      </c>
      <c r="R4082" s="4">
        <v>78</v>
      </c>
      <c r="S4082" s="4">
        <v>70</v>
      </c>
      <c r="T4082" s="4">
        <v>82</v>
      </c>
      <c r="U4082" s="4">
        <v>71</v>
      </c>
      <c r="V4082" s="13">
        <v>87</v>
      </c>
      <c r="W4082" s="4">
        <v>87</v>
      </c>
      <c r="X4082" s="4">
        <v>75</v>
      </c>
      <c r="Y4082">
        <f t="shared" ca="1" si="768"/>
        <v>3888</v>
      </c>
      <c r="Z4082">
        <f t="shared" ca="1" si="769"/>
        <v>3024</v>
      </c>
    </row>
    <row r="4083" spans="2:26" x14ac:dyDescent="0.25">
      <c r="B4083" s="11">
        <f t="shared" si="770"/>
        <v>44731.624999990127</v>
      </c>
      <c r="C4083" s="1">
        <f t="shared" si="761"/>
        <v>6</v>
      </c>
      <c r="D4083" s="1">
        <f t="shared" si="762"/>
        <v>7</v>
      </c>
      <c r="E4083" s="12">
        <f t="shared" si="763"/>
        <v>16</v>
      </c>
      <c r="F4083" s="124" t="str">
        <f t="shared" si="764"/>
        <v>0</v>
      </c>
      <c r="G4083" s="1">
        <f ca="1">(OFFSET(O4083,0,MATCH(Customer!$J$6,'CDH &amp; HDH'!$P$11:$X$11,0)))</f>
        <v>87</v>
      </c>
      <c r="H4083" s="1" t="str">
        <f t="shared" si="765"/>
        <v>Cooling</v>
      </c>
      <c r="I4083" s="1">
        <f ca="1">OFFSET(IF($H4083="Cooling",Customer!$C$25,Customer!$C$52),E4083,D4083)</f>
        <v>78</v>
      </c>
      <c r="J4083" s="1">
        <f ca="1">OFFSET(IF($H4083="Cooling",Customer!$L$25,Customer!$L$52),$E4083,$D4083)</f>
        <v>80</v>
      </c>
      <c r="K4083" s="16">
        <f t="shared" ca="1" si="759"/>
        <v>9</v>
      </c>
      <c r="L4083" s="16">
        <f t="shared" ca="1" si="760"/>
        <v>7</v>
      </c>
      <c r="M4083" s="17">
        <f t="shared" si="766"/>
        <v>0</v>
      </c>
      <c r="N4083" s="17">
        <f t="shared" si="767"/>
        <v>0</v>
      </c>
      <c r="O4083" s="4"/>
      <c r="P4083" s="4">
        <v>81</v>
      </c>
      <c r="Q4083" s="4">
        <v>81</v>
      </c>
      <c r="R4083" s="4">
        <v>79</v>
      </c>
      <c r="S4083" s="4">
        <v>72</v>
      </c>
      <c r="T4083" s="4">
        <v>82</v>
      </c>
      <c r="U4083" s="4">
        <v>71</v>
      </c>
      <c r="V4083" s="13">
        <v>87</v>
      </c>
      <c r="W4083" s="4">
        <v>88</v>
      </c>
      <c r="X4083" s="4">
        <v>75</v>
      </c>
      <c r="Y4083">
        <f t="shared" ca="1" si="768"/>
        <v>3888</v>
      </c>
      <c r="Z4083">
        <f t="shared" ca="1" si="769"/>
        <v>3024</v>
      </c>
    </row>
    <row r="4084" spans="2:26" x14ac:dyDescent="0.25">
      <c r="B4084" s="11">
        <f t="shared" si="770"/>
        <v>44731.666666656791</v>
      </c>
      <c r="C4084" s="1">
        <f t="shared" si="761"/>
        <v>6</v>
      </c>
      <c r="D4084" s="1">
        <f t="shared" si="762"/>
        <v>7</v>
      </c>
      <c r="E4084" s="12">
        <f t="shared" si="763"/>
        <v>17</v>
      </c>
      <c r="F4084" s="124" t="str">
        <f t="shared" si="764"/>
        <v>0</v>
      </c>
      <c r="G4084" s="1">
        <f ca="1">(OFFSET(O4084,0,MATCH(Customer!$J$6,'CDH &amp; HDH'!$P$11:$X$11,0)))</f>
        <v>87</v>
      </c>
      <c r="H4084" s="1" t="str">
        <f t="shared" si="765"/>
        <v>Cooling</v>
      </c>
      <c r="I4084" s="1">
        <f ca="1">OFFSET(IF($H4084="Cooling",Customer!$C$25,Customer!$C$52),E4084,D4084)</f>
        <v>78</v>
      </c>
      <c r="J4084" s="1">
        <f ca="1">OFFSET(IF($H4084="Cooling",Customer!$L$25,Customer!$L$52),$E4084,$D4084)</f>
        <v>80</v>
      </c>
      <c r="K4084" s="16">
        <f t="shared" ca="1" si="759"/>
        <v>9</v>
      </c>
      <c r="L4084" s="16">
        <f t="shared" ca="1" si="760"/>
        <v>7</v>
      </c>
      <c r="M4084" s="17">
        <f t="shared" si="766"/>
        <v>0</v>
      </c>
      <c r="N4084" s="17">
        <f t="shared" si="767"/>
        <v>0</v>
      </c>
      <c r="O4084" s="4"/>
      <c r="P4084" s="4">
        <v>77</v>
      </c>
      <c r="Q4084" s="4">
        <v>79</v>
      </c>
      <c r="R4084" s="4">
        <v>76</v>
      </c>
      <c r="S4084" s="4">
        <v>71</v>
      </c>
      <c r="T4084" s="4">
        <v>80</v>
      </c>
      <c r="U4084" s="4">
        <v>72</v>
      </c>
      <c r="V4084" s="13">
        <v>87</v>
      </c>
      <c r="W4084" s="4">
        <v>87</v>
      </c>
      <c r="X4084" s="4">
        <v>74</v>
      </c>
      <c r="Y4084">
        <f t="shared" ca="1" si="768"/>
        <v>3888</v>
      </c>
      <c r="Z4084">
        <f t="shared" ca="1" si="769"/>
        <v>3024</v>
      </c>
    </row>
    <row r="4085" spans="2:26" x14ac:dyDescent="0.25">
      <c r="B4085" s="11">
        <f t="shared" si="770"/>
        <v>44731.708333323455</v>
      </c>
      <c r="C4085" s="1">
        <f t="shared" si="761"/>
        <v>6</v>
      </c>
      <c r="D4085" s="1">
        <f t="shared" si="762"/>
        <v>7</v>
      </c>
      <c r="E4085" s="12">
        <f t="shared" si="763"/>
        <v>18</v>
      </c>
      <c r="F4085" s="124" t="str">
        <f t="shared" si="764"/>
        <v>0</v>
      </c>
      <c r="G4085" s="1">
        <f ca="1">(OFFSET(O4085,0,MATCH(Customer!$J$6,'CDH &amp; HDH'!$P$11:$X$11,0)))</f>
        <v>86</v>
      </c>
      <c r="H4085" s="1" t="str">
        <f t="shared" si="765"/>
        <v>Cooling</v>
      </c>
      <c r="I4085" s="1">
        <f ca="1">OFFSET(IF($H4085="Cooling",Customer!$C$25,Customer!$C$52),E4085,D4085)</f>
        <v>78</v>
      </c>
      <c r="J4085" s="1">
        <f ca="1">OFFSET(IF($H4085="Cooling",Customer!$L$25,Customer!$L$52),$E4085,$D4085)</f>
        <v>80</v>
      </c>
      <c r="K4085" s="16">
        <f t="shared" ca="1" si="759"/>
        <v>8</v>
      </c>
      <c r="L4085" s="16">
        <f t="shared" ca="1" si="760"/>
        <v>6</v>
      </c>
      <c r="M4085" s="17">
        <f t="shared" si="766"/>
        <v>0</v>
      </c>
      <c r="N4085" s="17">
        <f t="shared" si="767"/>
        <v>0</v>
      </c>
      <c r="O4085" s="4"/>
      <c r="P4085" s="4">
        <v>78</v>
      </c>
      <c r="Q4085" s="4">
        <v>77</v>
      </c>
      <c r="R4085" s="4">
        <v>74</v>
      </c>
      <c r="S4085" s="4">
        <v>71</v>
      </c>
      <c r="T4085" s="4">
        <v>78</v>
      </c>
      <c r="U4085" s="4">
        <v>71</v>
      </c>
      <c r="V4085" s="13">
        <v>86</v>
      </c>
      <c r="W4085" s="4">
        <v>86</v>
      </c>
      <c r="X4085" s="4">
        <v>74</v>
      </c>
      <c r="Y4085">
        <f t="shared" ca="1" si="768"/>
        <v>3456</v>
      </c>
      <c r="Z4085">
        <f t="shared" ca="1" si="769"/>
        <v>2592</v>
      </c>
    </row>
    <row r="4086" spans="2:26" x14ac:dyDescent="0.25">
      <c r="B4086" s="11">
        <f t="shared" si="770"/>
        <v>44731.749999990119</v>
      </c>
      <c r="C4086" s="1">
        <f t="shared" si="761"/>
        <v>6</v>
      </c>
      <c r="D4086" s="1">
        <f t="shared" si="762"/>
        <v>7</v>
      </c>
      <c r="E4086" s="12">
        <f t="shared" si="763"/>
        <v>19</v>
      </c>
      <c r="F4086" s="124" t="str">
        <f t="shared" si="764"/>
        <v>0</v>
      </c>
      <c r="G4086" s="1">
        <f ca="1">(OFFSET(O4086,0,MATCH(Customer!$J$6,'CDH &amp; HDH'!$P$11:$X$11,0)))</f>
        <v>84</v>
      </c>
      <c r="H4086" s="1" t="str">
        <f t="shared" si="765"/>
        <v>Cooling</v>
      </c>
      <c r="I4086" s="1">
        <f ca="1">OFFSET(IF($H4086="Cooling",Customer!$C$25,Customer!$C$52),E4086,D4086)</f>
        <v>78</v>
      </c>
      <c r="J4086" s="1">
        <f ca="1">OFFSET(IF($H4086="Cooling",Customer!$L$25,Customer!$L$52),$E4086,$D4086)</f>
        <v>80</v>
      </c>
      <c r="K4086" s="16">
        <f t="shared" ca="1" si="759"/>
        <v>6</v>
      </c>
      <c r="L4086" s="16">
        <f t="shared" ca="1" si="760"/>
        <v>4</v>
      </c>
      <c r="M4086" s="17">
        <f t="shared" si="766"/>
        <v>0</v>
      </c>
      <c r="N4086" s="17">
        <f t="shared" si="767"/>
        <v>0</v>
      </c>
      <c r="O4086" s="4"/>
      <c r="P4086" s="4">
        <v>76</v>
      </c>
      <c r="Q4086" s="4">
        <v>74</v>
      </c>
      <c r="R4086" s="4">
        <v>71</v>
      </c>
      <c r="S4086" s="4">
        <v>70</v>
      </c>
      <c r="T4086" s="4">
        <v>76</v>
      </c>
      <c r="U4086" s="4">
        <v>70</v>
      </c>
      <c r="V4086" s="13">
        <v>84</v>
      </c>
      <c r="W4086" s="4">
        <v>83</v>
      </c>
      <c r="X4086" s="4">
        <v>69</v>
      </c>
      <c r="Y4086">
        <f t="shared" ca="1" si="768"/>
        <v>2592</v>
      </c>
      <c r="Z4086">
        <f t="shared" ca="1" si="769"/>
        <v>1728</v>
      </c>
    </row>
    <row r="4087" spans="2:26" x14ac:dyDescent="0.25">
      <c r="B4087" s="11">
        <f t="shared" si="770"/>
        <v>44731.791666656783</v>
      </c>
      <c r="C4087" s="1">
        <f t="shared" si="761"/>
        <v>6</v>
      </c>
      <c r="D4087" s="1">
        <f t="shared" si="762"/>
        <v>7</v>
      </c>
      <c r="E4087" s="12">
        <f t="shared" si="763"/>
        <v>20</v>
      </c>
      <c r="F4087" s="124" t="str">
        <f t="shared" si="764"/>
        <v>0</v>
      </c>
      <c r="G4087" s="1">
        <f ca="1">(OFFSET(O4087,0,MATCH(Customer!$J$6,'CDH &amp; HDH'!$P$11:$X$11,0)))</f>
        <v>82</v>
      </c>
      <c r="H4087" s="1" t="str">
        <f t="shared" si="765"/>
        <v>Cooling</v>
      </c>
      <c r="I4087" s="1">
        <f ca="1">OFFSET(IF($H4087="Cooling",Customer!$C$25,Customer!$C$52),E4087,D4087)</f>
        <v>78</v>
      </c>
      <c r="J4087" s="1">
        <f ca="1">OFFSET(IF($H4087="Cooling",Customer!$L$25,Customer!$L$52),$E4087,$D4087)</f>
        <v>80</v>
      </c>
      <c r="K4087" s="16">
        <f t="shared" ca="1" si="759"/>
        <v>4</v>
      </c>
      <c r="L4087" s="16">
        <f t="shared" ca="1" si="760"/>
        <v>2</v>
      </c>
      <c r="M4087" s="17">
        <f t="shared" si="766"/>
        <v>0</v>
      </c>
      <c r="N4087" s="17">
        <f t="shared" si="767"/>
        <v>0</v>
      </c>
      <c r="O4087" s="4"/>
      <c r="P4087" s="4">
        <v>71</v>
      </c>
      <c r="Q4087" s="4">
        <v>71</v>
      </c>
      <c r="R4087" s="4">
        <v>68</v>
      </c>
      <c r="S4087" s="4">
        <v>67</v>
      </c>
      <c r="T4087" s="4">
        <v>74</v>
      </c>
      <c r="U4087" s="4">
        <v>71</v>
      </c>
      <c r="V4087" s="13">
        <v>82</v>
      </c>
      <c r="W4087" s="4">
        <v>78</v>
      </c>
      <c r="X4087" s="4">
        <v>66</v>
      </c>
      <c r="Y4087">
        <f t="shared" ca="1" si="768"/>
        <v>1728</v>
      </c>
      <c r="Z4087">
        <f t="shared" ca="1" si="769"/>
        <v>864</v>
      </c>
    </row>
    <row r="4088" spans="2:26" x14ac:dyDescent="0.25">
      <c r="B4088" s="11">
        <f t="shared" si="770"/>
        <v>44731.833333323448</v>
      </c>
      <c r="C4088" s="1">
        <f t="shared" si="761"/>
        <v>6</v>
      </c>
      <c r="D4088" s="1">
        <f t="shared" si="762"/>
        <v>7</v>
      </c>
      <c r="E4088" s="12">
        <f t="shared" si="763"/>
        <v>21</v>
      </c>
      <c r="F4088" s="124" t="str">
        <f t="shared" si="764"/>
        <v>0</v>
      </c>
      <c r="G4088" s="1">
        <f ca="1">(OFFSET(O4088,0,MATCH(Customer!$J$6,'CDH &amp; HDH'!$P$11:$X$11,0)))</f>
        <v>78</v>
      </c>
      <c r="H4088" s="1" t="str">
        <f t="shared" si="765"/>
        <v>Cooling</v>
      </c>
      <c r="I4088" s="1">
        <f ca="1">OFFSET(IF($H4088="Cooling",Customer!$C$25,Customer!$C$52),E4088,D4088)</f>
        <v>78</v>
      </c>
      <c r="J4088" s="1">
        <f ca="1">OFFSET(IF($H4088="Cooling",Customer!$L$25,Customer!$L$52),$E4088,$D4088)</f>
        <v>80</v>
      </c>
      <c r="K4088" s="16">
        <f t="shared" ca="1" si="759"/>
        <v>0</v>
      </c>
      <c r="L4088" s="16">
        <f t="shared" ca="1" si="760"/>
        <v>0</v>
      </c>
      <c r="M4088" s="17">
        <f t="shared" si="766"/>
        <v>0</v>
      </c>
      <c r="N4088" s="17">
        <f t="shared" si="767"/>
        <v>0</v>
      </c>
      <c r="O4088" s="4"/>
      <c r="P4088" s="4">
        <v>69</v>
      </c>
      <c r="Q4088" s="4">
        <v>68</v>
      </c>
      <c r="R4088" s="4">
        <v>66</v>
      </c>
      <c r="S4088" s="4">
        <v>63</v>
      </c>
      <c r="T4088" s="4">
        <v>72</v>
      </c>
      <c r="U4088" s="4">
        <v>69</v>
      </c>
      <c r="V4088" s="13">
        <v>78</v>
      </c>
      <c r="W4088" s="4">
        <v>76</v>
      </c>
      <c r="X4088" s="4">
        <v>61</v>
      </c>
      <c r="Y4088">
        <f t="shared" ca="1" si="768"/>
        <v>0</v>
      </c>
      <c r="Z4088">
        <f t="shared" ca="1" si="769"/>
        <v>0</v>
      </c>
    </row>
    <row r="4089" spans="2:26" x14ac:dyDescent="0.25">
      <c r="B4089" s="11">
        <f t="shared" si="770"/>
        <v>44731.874999990112</v>
      </c>
      <c r="C4089" s="1">
        <f t="shared" si="761"/>
        <v>6</v>
      </c>
      <c r="D4089" s="1">
        <f t="shared" si="762"/>
        <v>7</v>
      </c>
      <c r="E4089" s="12">
        <f t="shared" si="763"/>
        <v>22</v>
      </c>
      <c r="F4089" s="124" t="str">
        <f t="shared" si="764"/>
        <v>0</v>
      </c>
      <c r="G4089" s="1">
        <f ca="1">(OFFSET(O4089,0,MATCH(Customer!$J$6,'CDH &amp; HDH'!$P$11:$X$11,0)))</f>
        <v>74</v>
      </c>
      <c r="H4089" s="1" t="str">
        <f t="shared" si="765"/>
        <v>Cooling</v>
      </c>
      <c r="I4089" s="1">
        <f ca="1">OFFSET(IF($H4089="Cooling",Customer!$C$25,Customer!$C$52),E4089,D4089)</f>
        <v>78</v>
      </c>
      <c r="J4089" s="1">
        <f ca="1">OFFSET(IF($H4089="Cooling",Customer!$L$25,Customer!$L$52),$E4089,$D4089)</f>
        <v>80</v>
      </c>
      <c r="K4089" s="16">
        <f t="shared" ca="1" si="759"/>
        <v>0</v>
      </c>
      <c r="L4089" s="16">
        <f t="shared" ca="1" si="760"/>
        <v>0</v>
      </c>
      <c r="M4089" s="17">
        <f t="shared" si="766"/>
        <v>0</v>
      </c>
      <c r="N4089" s="17">
        <f t="shared" si="767"/>
        <v>0</v>
      </c>
      <c r="O4089" s="4"/>
      <c r="P4089" s="4">
        <v>65</v>
      </c>
      <c r="Q4089" s="4">
        <v>67</v>
      </c>
      <c r="R4089" s="4">
        <v>63</v>
      </c>
      <c r="S4089" s="4">
        <v>60</v>
      </c>
      <c r="T4089" s="4">
        <v>72</v>
      </c>
      <c r="U4089" s="4">
        <v>69</v>
      </c>
      <c r="V4089" s="13">
        <v>74</v>
      </c>
      <c r="W4089" s="4">
        <v>76</v>
      </c>
      <c r="X4089" s="4">
        <v>62</v>
      </c>
      <c r="Y4089">
        <f t="shared" ca="1" si="768"/>
        <v>0</v>
      </c>
      <c r="Z4089">
        <f t="shared" ca="1" si="769"/>
        <v>0</v>
      </c>
    </row>
    <row r="4090" spans="2:26" x14ac:dyDescent="0.25">
      <c r="B4090" s="11">
        <f t="shared" si="770"/>
        <v>44731.916666656776</v>
      </c>
      <c r="C4090" s="1">
        <f t="shared" si="761"/>
        <v>6</v>
      </c>
      <c r="D4090" s="1">
        <f t="shared" si="762"/>
        <v>7</v>
      </c>
      <c r="E4090" s="12">
        <f t="shared" si="763"/>
        <v>23</v>
      </c>
      <c r="F4090" s="124" t="str">
        <f t="shared" si="764"/>
        <v>0</v>
      </c>
      <c r="G4090" s="1">
        <f ca="1">(OFFSET(O4090,0,MATCH(Customer!$J$6,'CDH &amp; HDH'!$P$11:$X$11,0)))</f>
        <v>73</v>
      </c>
      <c r="H4090" s="1" t="str">
        <f t="shared" si="765"/>
        <v>Cooling</v>
      </c>
      <c r="I4090" s="1">
        <f ca="1">OFFSET(IF($H4090="Cooling",Customer!$C$25,Customer!$C$52),E4090,D4090)</f>
        <v>78</v>
      </c>
      <c r="J4090" s="1">
        <f ca="1">OFFSET(IF($H4090="Cooling",Customer!$L$25,Customer!$L$52),$E4090,$D4090)</f>
        <v>80</v>
      </c>
      <c r="K4090" s="16">
        <f t="shared" ca="1" si="759"/>
        <v>0</v>
      </c>
      <c r="L4090" s="16">
        <f t="shared" ca="1" si="760"/>
        <v>0</v>
      </c>
      <c r="M4090" s="17">
        <f t="shared" si="766"/>
        <v>0</v>
      </c>
      <c r="N4090" s="17">
        <f t="shared" si="767"/>
        <v>0</v>
      </c>
      <c r="O4090" s="4"/>
      <c r="P4090" s="4">
        <v>64</v>
      </c>
      <c r="Q4090" s="4">
        <v>65</v>
      </c>
      <c r="R4090" s="4">
        <v>63</v>
      </c>
      <c r="S4090" s="4">
        <v>60</v>
      </c>
      <c r="T4090" s="4">
        <v>72</v>
      </c>
      <c r="U4090" s="4">
        <v>69</v>
      </c>
      <c r="V4090" s="13">
        <v>73</v>
      </c>
      <c r="W4090" s="4">
        <v>73</v>
      </c>
      <c r="X4090" s="4">
        <v>59</v>
      </c>
      <c r="Y4090">
        <f t="shared" ca="1" si="768"/>
        <v>0</v>
      </c>
      <c r="Z4090">
        <f t="shared" ca="1" si="769"/>
        <v>0</v>
      </c>
    </row>
    <row r="4091" spans="2:26" x14ac:dyDescent="0.25">
      <c r="B4091" s="11">
        <f t="shared" si="770"/>
        <v>44731.95833332344</v>
      </c>
      <c r="C4091" s="1">
        <f t="shared" si="761"/>
        <v>6</v>
      </c>
      <c r="D4091" s="1">
        <f t="shared" si="762"/>
        <v>7</v>
      </c>
      <c r="E4091" s="12">
        <f t="shared" si="763"/>
        <v>24</v>
      </c>
      <c r="F4091" s="124" t="str">
        <f t="shared" si="764"/>
        <v>0</v>
      </c>
      <c r="G4091" s="1">
        <f ca="1">(OFFSET(O4091,0,MATCH(Customer!$J$6,'CDH &amp; HDH'!$P$11:$X$11,0)))</f>
        <v>72</v>
      </c>
      <c r="H4091" s="1" t="str">
        <f t="shared" si="765"/>
        <v>Cooling</v>
      </c>
      <c r="I4091" s="1">
        <f ca="1">OFFSET(IF($H4091="Cooling",Customer!$C$25,Customer!$C$52),E4091,D4091)</f>
        <v>78</v>
      </c>
      <c r="J4091" s="1">
        <f ca="1">OFFSET(IF($H4091="Cooling",Customer!$L$25,Customer!$L$52),$E4091,$D4091)</f>
        <v>80</v>
      </c>
      <c r="K4091" s="16">
        <f t="shared" ca="1" si="759"/>
        <v>0</v>
      </c>
      <c r="L4091" s="16">
        <f t="shared" ca="1" si="760"/>
        <v>0</v>
      </c>
      <c r="M4091" s="17">
        <f t="shared" si="766"/>
        <v>0</v>
      </c>
      <c r="N4091" s="17">
        <f t="shared" si="767"/>
        <v>0</v>
      </c>
      <c r="O4091" s="4"/>
      <c r="P4091" s="4">
        <v>64</v>
      </c>
      <c r="Q4091" s="4">
        <v>64</v>
      </c>
      <c r="R4091" s="4">
        <v>62</v>
      </c>
      <c r="S4091" s="4">
        <v>59</v>
      </c>
      <c r="T4091" s="4">
        <v>71</v>
      </c>
      <c r="U4091" s="4">
        <v>69</v>
      </c>
      <c r="V4091" s="13">
        <v>72</v>
      </c>
      <c r="W4091" s="4">
        <v>72</v>
      </c>
      <c r="X4091" s="4">
        <v>57</v>
      </c>
      <c r="Y4091">
        <f t="shared" ca="1" si="768"/>
        <v>0</v>
      </c>
      <c r="Z4091">
        <f t="shared" ca="1" si="769"/>
        <v>0</v>
      </c>
    </row>
    <row r="4092" spans="2:26" x14ac:dyDescent="0.25">
      <c r="B4092" s="11">
        <f t="shared" si="770"/>
        <v>44731.999999990105</v>
      </c>
      <c r="C4092" s="1">
        <f t="shared" si="761"/>
        <v>6</v>
      </c>
      <c r="D4092" s="1">
        <f t="shared" si="762"/>
        <v>1</v>
      </c>
      <c r="E4092" s="12">
        <f t="shared" si="763"/>
        <v>1</v>
      </c>
      <c r="F4092" s="124" t="str">
        <f t="shared" si="764"/>
        <v>0</v>
      </c>
      <c r="G4092" s="1">
        <f ca="1">(OFFSET(O4092,0,MATCH(Customer!$J$6,'CDH &amp; HDH'!$P$11:$X$11,0)))</f>
        <v>70</v>
      </c>
      <c r="H4092" s="1" t="str">
        <f t="shared" si="765"/>
        <v>Cooling</v>
      </c>
      <c r="I4092" s="1">
        <f ca="1">OFFSET(IF($H4092="Cooling",Customer!$C$25,Customer!$C$52),E4092,D4092)</f>
        <v>78</v>
      </c>
      <c r="J4092" s="1">
        <f ca="1">OFFSET(IF($H4092="Cooling",Customer!$L$25,Customer!$L$52),$E4092,$D4092)</f>
        <v>80</v>
      </c>
      <c r="K4092" s="16">
        <f t="shared" ca="1" si="759"/>
        <v>0</v>
      </c>
      <c r="L4092" s="16">
        <f t="shared" ca="1" si="760"/>
        <v>0</v>
      </c>
      <c r="M4092" s="17">
        <f t="shared" si="766"/>
        <v>0</v>
      </c>
      <c r="N4092" s="17">
        <f t="shared" si="767"/>
        <v>0</v>
      </c>
      <c r="O4092" s="4"/>
      <c r="P4092" s="4">
        <v>63</v>
      </c>
      <c r="Q4092" s="4">
        <v>62</v>
      </c>
      <c r="R4092" s="4">
        <v>62</v>
      </c>
      <c r="S4092" s="4">
        <v>59</v>
      </c>
      <c r="T4092" s="4">
        <v>70</v>
      </c>
      <c r="U4092" s="4">
        <v>69</v>
      </c>
      <c r="V4092" s="13">
        <v>70</v>
      </c>
      <c r="W4092" s="4">
        <v>70</v>
      </c>
      <c r="X4092" s="4">
        <v>57</v>
      </c>
      <c r="Y4092">
        <f t="shared" ca="1" si="768"/>
        <v>0</v>
      </c>
      <c r="Z4092">
        <f t="shared" ca="1" si="769"/>
        <v>0</v>
      </c>
    </row>
    <row r="4093" spans="2:26" x14ac:dyDescent="0.25">
      <c r="B4093" s="11">
        <f t="shared" si="770"/>
        <v>44732.041666656769</v>
      </c>
      <c r="C4093" s="1">
        <f t="shared" si="761"/>
        <v>6</v>
      </c>
      <c r="D4093" s="1">
        <f t="shared" si="762"/>
        <v>1</v>
      </c>
      <c r="E4093" s="12">
        <f t="shared" si="763"/>
        <v>2</v>
      </c>
      <c r="F4093" s="124" t="str">
        <f t="shared" si="764"/>
        <v>0</v>
      </c>
      <c r="G4093" s="1">
        <f ca="1">(OFFSET(O4093,0,MATCH(Customer!$J$6,'CDH &amp; HDH'!$P$11:$X$11,0)))</f>
        <v>73</v>
      </c>
      <c r="H4093" s="1" t="str">
        <f t="shared" si="765"/>
        <v>Cooling</v>
      </c>
      <c r="I4093" s="1">
        <f ca="1">OFFSET(IF($H4093="Cooling",Customer!$C$25,Customer!$C$52),E4093,D4093)</f>
        <v>78</v>
      </c>
      <c r="J4093" s="1">
        <f ca="1">OFFSET(IF($H4093="Cooling",Customer!$L$25,Customer!$L$52),$E4093,$D4093)</f>
        <v>80</v>
      </c>
      <c r="K4093" s="16">
        <f t="shared" ca="1" si="759"/>
        <v>0</v>
      </c>
      <c r="L4093" s="16">
        <f t="shared" ca="1" si="760"/>
        <v>0</v>
      </c>
      <c r="M4093" s="17">
        <f t="shared" si="766"/>
        <v>0</v>
      </c>
      <c r="N4093" s="17">
        <f t="shared" si="767"/>
        <v>0</v>
      </c>
      <c r="O4093" s="4"/>
      <c r="P4093" s="4">
        <v>62</v>
      </c>
      <c r="Q4093" s="4">
        <v>60</v>
      </c>
      <c r="R4093" s="4">
        <v>61</v>
      </c>
      <c r="S4093" s="4">
        <v>58</v>
      </c>
      <c r="T4093" s="4">
        <v>68</v>
      </c>
      <c r="U4093" s="4">
        <v>69</v>
      </c>
      <c r="V4093" s="13">
        <v>73</v>
      </c>
      <c r="W4093" s="4">
        <v>68</v>
      </c>
      <c r="X4093" s="4">
        <v>57</v>
      </c>
      <c r="Y4093">
        <f t="shared" ca="1" si="768"/>
        <v>0</v>
      </c>
      <c r="Z4093">
        <f t="shared" ca="1" si="769"/>
        <v>0</v>
      </c>
    </row>
    <row r="4094" spans="2:26" x14ac:dyDescent="0.25">
      <c r="B4094" s="11">
        <f t="shared" si="770"/>
        <v>44732.083333323433</v>
      </c>
      <c r="C4094" s="1">
        <f t="shared" si="761"/>
        <v>6</v>
      </c>
      <c r="D4094" s="1">
        <f t="shared" si="762"/>
        <v>1</v>
      </c>
      <c r="E4094" s="12">
        <f t="shared" si="763"/>
        <v>3</v>
      </c>
      <c r="F4094" s="124" t="str">
        <f t="shared" si="764"/>
        <v>0</v>
      </c>
      <c r="G4094" s="1">
        <f ca="1">(OFFSET(O4094,0,MATCH(Customer!$J$6,'CDH &amp; HDH'!$P$11:$X$11,0)))</f>
        <v>71</v>
      </c>
      <c r="H4094" s="1" t="str">
        <f t="shared" si="765"/>
        <v>Cooling</v>
      </c>
      <c r="I4094" s="1">
        <f ca="1">OFFSET(IF($H4094="Cooling",Customer!$C$25,Customer!$C$52),E4094,D4094)</f>
        <v>78</v>
      </c>
      <c r="J4094" s="1">
        <f ca="1">OFFSET(IF($H4094="Cooling",Customer!$L$25,Customer!$L$52),$E4094,$D4094)</f>
        <v>80</v>
      </c>
      <c r="K4094" s="16">
        <f t="shared" ca="1" si="759"/>
        <v>0</v>
      </c>
      <c r="L4094" s="16">
        <f t="shared" ca="1" si="760"/>
        <v>0</v>
      </c>
      <c r="M4094" s="17">
        <f t="shared" si="766"/>
        <v>0</v>
      </c>
      <c r="N4094" s="17">
        <f t="shared" si="767"/>
        <v>0</v>
      </c>
      <c r="O4094" s="4"/>
      <c r="P4094" s="4">
        <v>59</v>
      </c>
      <c r="Q4094" s="4">
        <v>59</v>
      </c>
      <c r="R4094" s="4">
        <v>61</v>
      </c>
      <c r="S4094" s="4">
        <v>57</v>
      </c>
      <c r="T4094" s="4">
        <v>69</v>
      </c>
      <c r="U4094" s="4">
        <v>70</v>
      </c>
      <c r="V4094" s="13">
        <v>71</v>
      </c>
      <c r="W4094" s="4">
        <v>67</v>
      </c>
      <c r="X4094" s="4">
        <v>58</v>
      </c>
      <c r="Y4094">
        <f t="shared" ca="1" si="768"/>
        <v>0</v>
      </c>
      <c r="Z4094">
        <f t="shared" ca="1" si="769"/>
        <v>0</v>
      </c>
    </row>
    <row r="4095" spans="2:26" x14ac:dyDescent="0.25">
      <c r="B4095" s="11">
        <f t="shared" si="770"/>
        <v>44732.124999990097</v>
      </c>
      <c r="C4095" s="1">
        <f t="shared" si="761"/>
        <v>6</v>
      </c>
      <c r="D4095" s="1">
        <f t="shared" si="762"/>
        <v>1</v>
      </c>
      <c r="E4095" s="12">
        <f t="shared" si="763"/>
        <v>4</v>
      </c>
      <c r="F4095" s="124" t="str">
        <f t="shared" si="764"/>
        <v>0</v>
      </c>
      <c r="G4095" s="1">
        <f ca="1">(OFFSET(O4095,0,MATCH(Customer!$J$6,'CDH &amp; HDH'!$P$11:$X$11,0)))</f>
        <v>71</v>
      </c>
      <c r="H4095" s="1" t="str">
        <f t="shared" si="765"/>
        <v>Cooling</v>
      </c>
      <c r="I4095" s="1">
        <f ca="1">OFFSET(IF($H4095="Cooling",Customer!$C$25,Customer!$C$52),E4095,D4095)</f>
        <v>78</v>
      </c>
      <c r="J4095" s="1">
        <f ca="1">OFFSET(IF($H4095="Cooling",Customer!$L$25,Customer!$L$52),$E4095,$D4095)</f>
        <v>80</v>
      </c>
      <c r="K4095" s="16">
        <f t="shared" ca="1" si="759"/>
        <v>0</v>
      </c>
      <c r="L4095" s="16">
        <f t="shared" ca="1" si="760"/>
        <v>0</v>
      </c>
      <c r="M4095" s="17">
        <f t="shared" si="766"/>
        <v>0</v>
      </c>
      <c r="N4095" s="17">
        <f t="shared" si="767"/>
        <v>0</v>
      </c>
      <c r="O4095" s="4"/>
      <c r="P4095" s="4">
        <v>59</v>
      </c>
      <c r="Q4095" s="4">
        <v>58</v>
      </c>
      <c r="R4095" s="4">
        <v>60</v>
      </c>
      <c r="S4095" s="4">
        <v>56</v>
      </c>
      <c r="T4095" s="4">
        <v>68</v>
      </c>
      <c r="U4095" s="4">
        <v>71</v>
      </c>
      <c r="V4095" s="13">
        <v>71</v>
      </c>
      <c r="W4095" s="4">
        <v>65</v>
      </c>
      <c r="X4095" s="4">
        <v>57</v>
      </c>
      <c r="Y4095">
        <f t="shared" ca="1" si="768"/>
        <v>0</v>
      </c>
      <c r="Z4095">
        <f t="shared" ca="1" si="769"/>
        <v>0</v>
      </c>
    </row>
    <row r="4096" spans="2:26" x14ac:dyDescent="0.25">
      <c r="B4096" s="11">
        <f t="shared" si="770"/>
        <v>44732.166666656762</v>
      </c>
      <c r="C4096" s="1">
        <f t="shared" si="761"/>
        <v>6</v>
      </c>
      <c r="D4096" s="1">
        <f t="shared" si="762"/>
        <v>1</v>
      </c>
      <c r="E4096" s="12">
        <f t="shared" si="763"/>
        <v>5</v>
      </c>
      <c r="F4096" s="124" t="str">
        <f t="shared" si="764"/>
        <v>0</v>
      </c>
      <c r="G4096" s="1">
        <f ca="1">(OFFSET(O4096,0,MATCH(Customer!$J$6,'CDH &amp; HDH'!$P$11:$X$11,0)))</f>
        <v>68</v>
      </c>
      <c r="H4096" s="1" t="str">
        <f t="shared" si="765"/>
        <v>Cooling</v>
      </c>
      <c r="I4096" s="1">
        <f ca="1">OFFSET(IF($H4096="Cooling",Customer!$C$25,Customer!$C$52),E4096,D4096)</f>
        <v>78</v>
      </c>
      <c r="J4096" s="1">
        <f ca="1">OFFSET(IF($H4096="Cooling",Customer!$L$25,Customer!$L$52),$E4096,$D4096)</f>
        <v>80</v>
      </c>
      <c r="K4096" s="16">
        <f t="shared" ca="1" si="759"/>
        <v>0</v>
      </c>
      <c r="L4096" s="16">
        <f t="shared" ca="1" si="760"/>
        <v>0</v>
      </c>
      <c r="M4096" s="17">
        <f t="shared" si="766"/>
        <v>0</v>
      </c>
      <c r="N4096" s="17">
        <f t="shared" si="767"/>
        <v>0</v>
      </c>
      <c r="O4096" s="4"/>
      <c r="P4096" s="4">
        <v>59</v>
      </c>
      <c r="Q4096" s="4">
        <v>59</v>
      </c>
      <c r="R4096" s="4">
        <v>60</v>
      </c>
      <c r="S4096" s="4">
        <v>57</v>
      </c>
      <c r="T4096" s="4">
        <v>68</v>
      </c>
      <c r="U4096" s="4">
        <v>70</v>
      </c>
      <c r="V4096" s="13">
        <v>68</v>
      </c>
      <c r="W4096" s="4">
        <v>65</v>
      </c>
      <c r="X4096" s="4">
        <v>56</v>
      </c>
      <c r="Y4096">
        <f t="shared" ca="1" si="768"/>
        <v>0</v>
      </c>
      <c r="Z4096">
        <f t="shared" ca="1" si="769"/>
        <v>0</v>
      </c>
    </row>
    <row r="4097" spans="2:26" x14ac:dyDescent="0.25">
      <c r="B4097" s="11">
        <f t="shared" si="770"/>
        <v>44732.208333323426</v>
      </c>
      <c r="C4097" s="1">
        <f t="shared" si="761"/>
        <v>6</v>
      </c>
      <c r="D4097" s="1">
        <f t="shared" si="762"/>
        <v>1</v>
      </c>
      <c r="E4097" s="12">
        <f t="shared" si="763"/>
        <v>6</v>
      </c>
      <c r="F4097" s="124" t="str">
        <f t="shared" si="764"/>
        <v>0</v>
      </c>
      <c r="G4097" s="1">
        <f ca="1">(OFFSET(O4097,0,MATCH(Customer!$J$6,'CDH &amp; HDH'!$P$11:$X$11,0)))</f>
        <v>68</v>
      </c>
      <c r="H4097" s="1" t="str">
        <f t="shared" si="765"/>
        <v>Cooling</v>
      </c>
      <c r="I4097" s="1">
        <f ca="1">OFFSET(IF($H4097="Cooling",Customer!$C$25,Customer!$C$52),E4097,D4097)</f>
        <v>78</v>
      </c>
      <c r="J4097" s="1">
        <f ca="1">OFFSET(IF($H4097="Cooling",Customer!$L$25,Customer!$L$52),$E4097,$D4097)</f>
        <v>80</v>
      </c>
      <c r="K4097" s="16">
        <f t="shared" ca="1" si="759"/>
        <v>0</v>
      </c>
      <c r="L4097" s="16">
        <f t="shared" ca="1" si="760"/>
        <v>0</v>
      </c>
      <c r="M4097" s="17">
        <f t="shared" si="766"/>
        <v>0</v>
      </c>
      <c r="N4097" s="17">
        <f t="shared" si="767"/>
        <v>0</v>
      </c>
      <c r="O4097" s="4"/>
      <c r="P4097" s="4">
        <v>60</v>
      </c>
      <c r="Q4097" s="4">
        <v>60</v>
      </c>
      <c r="R4097" s="4">
        <v>59</v>
      </c>
      <c r="S4097" s="4">
        <v>59</v>
      </c>
      <c r="T4097" s="4">
        <v>68</v>
      </c>
      <c r="U4097" s="4">
        <v>70</v>
      </c>
      <c r="V4097" s="13">
        <v>68</v>
      </c>
      <c r="W4097" s="4">
        <v>66</v>
      </c>
      <c r="X4097" s="4">
        <v>56</v>
      </c>
      <c r="Y4097">
        <f t="shared" ca="1" si="768"/>
        <v>0</v>
      </c>
      <c r="Z4097">
        <f t="shared" ca="1" si="769"/>
        <v>0</v>
      </c>
    </row>
    <row r="4098" spans="2:26" x14ac:dyDescent="0.25">
      <c r="B4098" s="11">
        <f t="shared" si="770"/>
        <v>44732.24999999009</v>
      </c>
      <c r="C4098" s="1">
        <f t="shared" si="761"/>
        <v>6</v>
      </c>
      <c r="D4098" s="1">
        <f t="shared" si="762"/>
        <v>1</v>
      </c>
      <c r="E4098" s="12">
        <f t="shared" si="763"/>
        <v>7</v>
      </c>
      <c r="F4098" s="124" t="str">
        <f t="shared" si="764"/>
        <v>0</v>
      </c>
      <c r="G4098" s="1">
        <f ca="1">(OFFSET(O4098,0,MATCH(Customer!$J$6,'CDH &amp; HDH'!$P$11:$X$11,0)))</f>
        <v>71</v>
      </c>
      <c r="H4098" s="1" t="str">
        <f t="shared" si="765"/>
        <v>Cooling</v>
      </c>
      <c r="I4098" s="1">
        <f ca="1">OFFSET(IF($H4098="Cooling",Customer!$C$25,Customer!$C$52),E4098,D4098)</f>
        <v>78</v>
      </c>
      <c r="J4098" s="1">
        <f ca="1">OFFSET(IF($H4098="Cooling",Customer!$L$25,Customer!$L$52),$E4098,$D4098)</f>
        <v>80</v>
      </c>
      <c r="K4098" s="16">
        <f t="shared" ca="1" si="759"/>
        <v>0</v>
      </c>
      <c r="L4098" s="16">
        <f t="shared" ca="1" si="760"/>
        <v>0</v>
      </c>
      <c r="M4098" s="17">
        <f t="shared" si="766"/>
        <v>0</v>
      </c>
      <c r="N4098" s="17">
        <f t="shared" si="767"/>
        <v>0</v>
      </c>
      <c r="O4098" s="4"/>
      <c r="P4098" s="4">
        <v>60</v>
      </c>
      <c r="Q4098" s="4">
        <v>62</v>
      </c>
      <c r="R4098" s="4">
        <v>59</v>
      </c>
      <c r="S4098" s="4">
        <v>60</v>
      </c>
      <c r="T4098" s="4">
        <v>70</v>
      </c>
      <c r="U4098" s="4">
        <v>69</v>
      </c>
      <c r="V4098" s="13">
        <v>71</v>
      </c>
      <c r="W4098" s="4">
        <v>68</v>
      </c>
      <c r="X4098" s="4">
        <v>60</v>
      </c>
      <c r="Y4098">
        <f t="shared" ca="1" si="768"/>
        <v>0</v>
      </c>
      <c r="Z4098">
        <f t="shared" ca="1" si="769"/>
        <v>0</v>
      </c>
    </row>
    <row r="4099" spans="2:26" x14ac:dyDescent="0.25">
      <c r="B4099" s="11">
        <f t="shared" si="770"/>
        <v>44732.291666656754</v>
      </c>
      <c r="C4099" s="1">
        <f t="shared" si="761"/>
        <v>6</v>
      </c>
      <c r="D4099" s="1">
        <f t="shared" si="762"/>
        <v>1</v>
      </c>
      <c r="E4099" s="12">
        <f t="shared" si="763"/>
        <v>8</v>
      </c>
      <c r="F4099" s="124" t="str">
        <f t="shared" si="764"/>
        <v>0</v>
      </c>
      <c r="G4099" s="1">
        <f ca="1">(OFFSET(O4099,0,MATCH(Customer!$J$6,'CDH &amp; HDH'!$P$11:$X$11,0)))</f>
        <v>71</v>
      </c>
      <c r="H4099" s="1" t="str">
        <f t="shared" si="765"/>
        <v>Cooling</v>
      </c>
      <c r="I4099" s="1">
        <f ca="1">OFFSET(IF($H4099="Cooling",Customer!$C$25,Customer!$C$52),E4099,D4099)</f>
        <v>72</v>
      </c>
      <c r="J4099" s="1">
        <f ca="1">OFFSET(IF($H4099="Cooling",Customer!$L$25,Customer!$L$52),$E4099,$D4099)</f>
        <v>77</v>
      </c>
      <c r="K4099" s="16">
        <f t="shared" ca="1" si="759"/>
        <v>0</v>
      </c>
      <c r="L4099" s="16">
        <f t="shared" ca="1" si="760"/>
        <v>0</v>
      </c>
      <c r="M4099" s="17">
        <f t="shared" si="766"/>
        <v>0</v>
      </c>
      <c r="N4099" s="17">
        <f t="shared" si="767"/>
        <v>0</v>
      </c>
      <c r="O4099" s="4"/>
      <c r="P4099" s="4">
        <v>62</v>
      </c>
      <c r="Q4099" s="4">
        <v>68</v>
      </c>
      <c r="R4099" s="4">
        <v>61</v>
      </c>
      <c r="S4099" s="4">
        <v>64</v>
      </c>
      <c r="T4099" s="4">
        <v>71</v>
      </c>
      <c r="U4099" s="4">
        <v>74</v>
      </c>
      <c r="V4099" s="13">
        <v>71</v>
      </c>
      <c r="W4099" s="4">
        <v>74</v>
      </c>
      <c r="X4099" s="4">
        <v>63</v>
      </c>
      <c r="Y4099">
        <f t="shared" ca="1" si="768"/>
        <v>0</v>
      </c>
      <c r="Z4099">
        <f t="shared" ca="1" si="769"/>
        <v>0</v>
      </c>
    </row>
    <row r="4100" spans="2:26" x14ac:dyDescent="0.25">
      <c r="B4100" s="11">
        <f t="shared" si="770"/>
        <v>44732.333333323419</v>
      </c>
      <c r="C4100" s="1">
        <f t="shared" si="761"/>
        <v>6</v>
      </c>
      <c r="D4100" s="1">
        <f t="shared" si="762"/>
        <v>1</v>
      </c>
      <c r="E4100" s="12">
        <f t="shared" si="763"/>
        <v>9</v>
      </c>
      <c r="F4100" s="124" t="str">
        <f t="shared" si="764"/>
        <v>0</v>
      </c>
      <c r="G4100" s="1">
        <f ca="1">(OFFSET(O4100,0,MATCH(Customer!$J$6,'CDH &amp; HDH'!$P$11:$X$11,0)))</f>
        <v>71</v>
      </c>
      <c r="H4100" s="1" t="str">
        <f t="shared" si="765"/>
        <v>Cooling</v>
      </c>
      <c r="I4100" s="1">
        <f ca="1">OFFSET(IF($H4100="Cooling",Customer!$C$25,Customer!$C$52),E4100,D4100)</f>
        <v>72</v>
      </c>
      <c r="J4100" s="1">
        <f ca="1">OFFSET(IF($H4100="Cooling",Customer!$L$25,Customer!$L$52),$E4100,$D4100)</f>
        <v>77</v>
      </c>
      <c r="K4100" s="16">
        <f t="shared" ca="1" si="759"/>
        <v>0</v>
      </c>
      <c r="L4100" s="16">
        <f t="shared" ca="1" si="760"/>
        <v>0</v>
      </c>
      <c r="M4100" s="17">
        <f t="shared" si="766"/>
        <v>0</v>
      </c>
      <c r="N4100" s="17">
        <f t="shared" si="767"/>
        <v>0</v>
      </c>
      <c r="O4100" s="4"/>
      <c r="P4100" s="4">
        <v>63</v>
      </c>
      <c r="Q4100" s="4">
        <v>71</v>
      </c>
      <c r="R4100" s="4">
        <v>63</v>
      </c>
      <c r="S4100" s="4">
        <v>69</v>
      </c>
      <c r="T4100" s="4">
        <v>73</v>
      </c>
      <c r="U4100" s="4">
        <v>75</v>
      </c>
      <c r="V4100" s="13">
        <v>71</v>
      </c>
      <c r="W4100" s="4">
        <v>79</v>
      </c>
      <c r="X4100" s="4">
        <v>69</v>
      </c>
      <c r="Y4100">
        <f t="shared" ca="1" si="768"/>
        <v>0</v>
      </c>
      <c r="Z4100">
        <f t="shared" ca="1" si="769"/>
        <v>0</v>
      </c>
    </row>
    <row r="4101" spans="2:26" x14ac:dyDescent="0.25">
      <c r="B4101" s="11">
        <f t="shared" si="770"/>
        <v>44732.374999990083</v>
      </c>
      <c r="C4101" s="1">
        <f t="shared" si="761"/>
        <v>6</v>
      </c>
      <c r="D4101" s="1">
        <f t="shared" si="762"/>
        <v>1</v>
      </c>
      <c r="E4101" s="12">
        <f t="shared" si="763"/>
        <v>10</v>
      </c>
      <c r="F4101" s="124" t="str">
        <f t="shared" si="764"/>
        <v>0</v>
      </c>
      <c r="G4101" s="1">
        <f ca="1">(OFFSET(O4101,0,MATCH(Customer!$J$6,'CDH &amp; HDH'!$P$11:$X$11,0)))</f>
        <v>73</v>
      </c>
      <c r="H4101" s="1" t="str">
        <f t="shared" si="765"/>
        <v>Cooling</v>
      </c>
      <c r="I4101" s="1">
        <f ca="1">OFFSET(IF($H4101="Cooling",Customer!$C$25,Customer!$C$52),E4101,D4101)</f>
        <v>72</v>
      </c>
      <c r="J4101" s="1">
        <f ca="1">OFFSET(IF($H4101="Cooling",Customer!$L$25,Customer!$L$52),$E4101,$D4101)</f>
        <v>77</v>
      </c>
      <c r="K4101" s="16">
        <f t="shared" ca="1" si="759"/>
        <v>1</v>
      </c>
      <c r="L4101" s="16">
        <f t="shared" ca="1" si="760"/>
        <v>0</v>
      </c>
      <c r="M4101" s="17">
        <f t="shared" si="766"/>
        <v>0</v>
      </c>
      <c r="N4101" s="17">
        <f t="shared" si="767"/>
        <v>0</v>
      </c>
      <c r="O4101" s="4"/>
      <c r="P4101" s="4">
        <v>66</v>
      </c>
      <c r="Q4101" s="4">
        <v>73</v>
      </c>
      <c r="R4101" s="4">
        <v>65</v>
      </c>
      <c r="S4101" s="4">
        <v>73</v>
      </c>
      <c r="T4101" s="4">
        <v>74</v>
      </c>
      <c r="U4101" s="4">
        <v>76</v>
      </c>
      <c r="V4101" s="13">
        <v>73</v>
      </c>
      <c r="W4101" s="4">
        <v>81</v>
      </c>
      <c r="X4101" s="4">
        <v>71</v>
      </c>
      <c r="Y4101">
        <f t="shared" ca="1" si="768"/>
        <v>432</v>
      </c>
      <c r="Z4101">
        <f t="shared" ca="1" si="769"/>
        <v>0</v>
      </c>
    </row>
    <row r="4102" spans="2:26" x14ac:dyDescent="0.25">
      <c r="B4102" s="11">
        <f t="shared" si="770"/>
        <v>44732.416666656747</v>
      </c>
      <c r="C4102" s="1">
        <f t="shared" si="761"/>
        <v>6</v>
      </c>
      <c r="D4102" s="1">
        <f t="shared" si="762"/>
        <v>1</v>
      </c>
      <c r="E4102" s="12">
        <f t="shared" si="763"/>
        <v>11</v>
      </c>
      <c r="F4102" s="124" t="str">
        <f t="shared" si="764"/>
        <v>0</v>
      </c>
      <c r="G4102" s="1">
        <f ca="1">(OFFSET(O4102,0,MATCH(Customer!$J$6,'CDH &amp; HDH'!$P$11:$X$11,0)))</f>
        <v>79</v>
      </c>
      <c r="H4102" s="1" t="str">
        <f t="shared" si="765"/>
        <v>Cooling</v>
      </c>
      <c r="I4102" s="1">
        <f ca="1">OFFSET(IF($H4102="Cooling",Customer!$C$25,Customer!$C$52),E4102,D4102)</f>
        <v>72</v>
      </c>
      <c r="J4102" s="1">
        <f ca="1">OFFSET(IF($H4102="Cooling",Customer!$L$25,Customer!$L$52),$E4102,$D4102)</f>
        <v>77</v>
      </c>
      <c r="K4102" s="16">
        <f t="shared" ca="1" si="759"/>
        <v>7</v>
      </c>
      <c r="L4102" s="16">
        <f t="shared" ca="1" si="760"/>
        <v>2</v>
      </c>
      <c r="M4102" s="17">
        <f t="shared" si="766"/>
        <v>0</v>
      </c>
      <c r="N4102" s="17">
        <f t="shared" si="767"/>
        <v>0</v>
      </c>
      <c r="O4102" s="4"/>
      <c r="P4102" s="4">
        <v>65</v>
      </c>
      <c r="Q4102" s="4">
        <v>77</v>
      </c>
      <c r="R4102" s="4">
        <v>67</v>
      </c>
      <c r="S4102" s="4">
        <v>74</v>
      </c>
      <c r="T4102" s="4">
        <v>74</v>
      </c>
      <c r="U4102" s="4">
        <v>78</v>
      </c>
      <c r="V4102" s="13">
        <v>79</v>
      </c>
      <c r="W4102" s="4">
        <v>84</v>
      </c>
      <c r="X4102" s="4">
        <v>72</v>
      </c>
      <c r="Y4102">
        <f t="shared" ca="1" si="768"/>
        <v>3024</v>
      </c>
      <c r="Z4102">
        <f t="shared" ca="1" si="769"/>
        <v>864</v>
      </c>
    </row>
    <row r="4103" spans="2:26" x14ac:dyDescent="0.25">
      <c r="B4103" s="11">
        <f t="shared" si="770"/>
        <v>44732.458333323411</v>
      </c>
      <c r="C4103" s="1">
        <f t="shared" si="761"/>
        <v>6</v>
      </c>
      <c r="D4103" s="1">
        <f t="shared" si="762"/>
        <v>1</v>
      </c>
      <c r="E4103" s="12">
        <f t="shared" si="763"/>
        <v>12</v>
      </c>
      <c r="F4103" s="124" t="str">
        <f t="shared" si="764"/>
        <v>0</v>
      </c>
      <c r="G4103" s="1">
        <f ca="1">(OFFSET(O4103,0,MATCH(Customer!$J$6,'CDH &amp; HDH'!$P$11:$X$11,0)))</f>
        <v>82</v>
      </c>
      <c r="H4103" s="1" t="str">
        <f t="shared" si="765"/>
        <v>Cooling</v>
      </c>
      <c r="I4103" s="1">
        <f ca="1">OFFSET(IF($H4103="Cooling",Customer!$C$25,Customer!$C$52),E4103,D4103)</f>
        <v>72</v>
      </c>
      <c r="J4103" s="1">
        <f ca="1">OFFSET(IF($H4103="Cooling",Customer!$L$25,Customer!$L$52),$E4103,$D4103)</f>
        <v>77</v>
      </c>
      <c r="K4103" s="16">
        <f t="shared" ca="1" si="759"/>
        <v>10</v>
      </c>
      <c r="L4103" s="16">
        <f t="shared" ca="1" si="760"/>
        <v>5</v>
      </c>
      <c r="M4103" s="17">
        <f t="shared" si="766"/>
        <v>0</v>
      </c>
      <c r="N4103" s="17">
        <f t="shared" si="767"/>
        <v>0</v>
      </c>
      <c r="O4103" s="4"/>
      <c r="P4103" s="4">
        <v>66</v>
      </c>
      <c r="Q4103" s="4">
        <v>78</v>
      </c>
      <c r="R4103" s="4">
        <v>69</v>
      </c>
      <c r="S4103" s="4">
        <v>76</v>
      </c>
      <c r="T4103" s="4">
        <v>72</v>
      </c>
      <c r="U4103" s="4">
        <v>79</v>
      </c>
      <c r="V4103" s="13">
        <v>82</v>
      </c>
      <c r="W4103" s="4">
        <v>86</v>
      </c>
      <c r="X4103" s="4">
        <v>73</v>
      </c>
      <c r="Y4103">
        <f t="shared" ca="1" si="768"/>
        <v>4320</v>
      </c>
      <c r="Z4103">
        <f t="shared" ca="1" si="769"/>
        <v>2160</v>
      </c>
    </row>
    <row r="4104" spans="2:26" x14ac:dyDescent="0.25">
      <c r="B4104" s="11">
        <f t="shared" si="770"/>
        <v>44732.499999990076</v>
      </c>
      <c r="C4104" s="1">
        <f t="shared" si="761"/>
        <v>6</v>
      </c>
      <c r="D4104" s="1">
        <f t="shared" si="762"/>
        <v>1</v>
      </c>
      <c r="E4104" s="12">
        <f t="shared" si="763"/>
        <v>13</v>
      </c>
      <c r="F4104" s="124" t="str">
        <f t="shared" si="764"/>
        <v>0</v>
      </c>
      <c r="G4104" s="1">
        <f ca="1">(OFFSET(O4104,0,MATCH(Customer!$J$6,'CDH &amp; HDH'!$P$11:$X$11,0)))</f>
        <v>83</v>
      </c>
      <c r="H4104" s="1" t="str">
        <f t="shared" si="765"/>
        <v>Cooling</v>
      </c>
      <c r="I4104" s="1">
        <f ca="1">OFFSET(IF($H4104="Cooling",Customer!$C$25,Customer!$C$52),E4104,D4104)</f>
        <v>72</v>
      </c>
      <c r="J4104" s="1">
        <f ca="1">OFFSET(IF($H4104="Cooling",Customer!$L$25,Customer!$L$52),$E4104,$D4104)</f>
        <v>77</v>
      </c>
      <c r="K4104" s="16">
        <f t="shared" ca="1" si="759"/>
        <v>11</v>
      </c>
      <c r="L4104" s="16">
        <f t="shared" ca="1" si="760"/>
        <v>6</v>
      </c>
      <c r="M4104" s="17">
        <f t="shared" si="766"/>
        <v>0</v>
      </c>
      <c r="N4104" s="17">
        <f t="shared" si="767"/>
        <v>0</v>
      </c>
      <c r="O4104" s="4"/>
      <c r="P4104" s="4">
        <v>64</v>
      </c>
      <c r="Q4104" s="4">
        <v>80</v>
      </c>
      <c r="R4104" s="4">
        <v>71</v>
      </c>
      <c r="S4104" s="4">
        <v>77</v>
      </c>
      <c r="T4104" s="4">
        <v>72</v>
      </c>
      <c r="U4104" s="4">
        <v>80</v>
      </c>
      <c r="V4104" s="13">
        <v>83</v>
      </c>
      <c r="W4104" s="4">
        <v>87</v>
      </c>
      <c r="X4104" s="4">
        <v>73</v>
      </c>
      <c r="Y4104">
        <f t="shared" ca="1" si="768"/>
        <v>4752</v>
      </c>
      <c r="Z4104">
        <f t="shared" ca="1" si="769"/>
        <v>2592</v>
      </c>
    </row>
    <row r="4105" spans="2:26" x14ac:dyDescent="0.25">
      <c r="B4105" s="11">
        <f t="shared" si="770"/>
        <v>44732.54166665674</v>
      </c>
      <c r="C4105" s="1">
        <f t="shared" si="761"/>
        <v>6</v>
      </c>
      <c r="D4105" s="1">
        <f t="shared" si="762"/>
        <v>1</v>
      </c>
      <c r="E4105" s="12">
        <f t="shared" si="763"/>
        <v>14</v>
      </c>
      <c r="F4105" s="124" t="str">
        <f t="shared" si="764"/>
        <v>0</v>
      </c>
      <c r="G4105" s="1">
        <f ca="1">(OFFSET(O4105,0,MATCH(Customer!$J$6,'CDH &amp; HDH'!$P$11:$X$11,0)))</f>
        <v>84</v>
      </c>
      <c r="H4105" s="1" t="str">
        <f t="shared" si="765"/>
        <v>Cooling</v>
      </c>
      <c r="I4105" s="1">
        <f ca="1">OFFSET(IF($H4105="Cooling",Customer!$C$25,Customer!$C$52),E4105,D4105)</f>
        <v>72</v>
      </c>
      <c r="J4105" s="1">
        <f ca="1">OFFSET(IF($H4105="Cooling",Customer!$L$25,Customer!$L$52),$E4105,$D4105)</f>
        <v>77</v>
      </c>
      <c r="K4105" s="16">
        <f t="shared" ca="1" si="759"/>
        <v>12</v>
      </c>
      <c r="L4105" s="16">
        <f t="shared" ca="1" si="760"/>
        <v>7</v>
      </c>
      <c r="M4105" s="17">
        <f t="shared" si="766"/>
        <v>0</v>
      </c>
      <c r="N4105" s="17">
        <f t="shared" si="767"/>
        <v>0</v>
      </c>
      <c r="O4105" s="4"/>
      <c r="P4105" s="4">
        <v>67</v>
      </c>
      <c r="Q4105" s="4">
        <v>81</v>
      </c>
      <c r="R4105" s="4">
        <v>71</v>
      </c>
      <c r="S4105" s="4">
        <v>78</v>
      </c>
      <c r="T4105" s="4">
        <v>74</v>
      </c>
      <c r="U4105" s="4">
        <v>83</v>
      </c>
      <c r="V4105" s="13">
        <v>84</v>
      </c>
      <c r="W4105" s="4">
        <v>85</v>
      </c>
      <c r="X4105" s="4">
        <v>73</v>
      </c>
      <c r="Y4105">
        <f t="shared" ca="1" si="768"/>
        <v>5184</v>
      </c>
      <c r="Z4105">
        <f t="shared" ca="1" si="769"/>
        <v>3024</v>
      </c>
    </row>
    <row r="4106" spans="2:26" x14ac:dyDescent="0.25">
      <c r="B4106" s="11">
        <f t="shared" si="770"/>
        <v>44732.583333323404</v>
      </c>
      <c r="C4106" s="1">
        <f t="shared" si="761"/>
        <v>6</v>
      </c>
      <c r="D4106" s="1">
        <f t="shared" si="762"/>
        <v>1</v>
      </c>
      <c r="E4106" s="12">
        <f t="shared" si="763"/>
        <v>15</v>
      </c>
      <c r="F4106" s="124" t="str">
        <f t="shared" si="764"/>
        <v>1</v>
      </c>
      <c r="G4106" s="1">
        <f ca="1">(OFFSET(O4106,0,MATCH(Customer!$J$6,'CDH &amp; HDH'!$P$11:$X$11,0)))</f>
        <v>83</v>
      </c>
      <c r="H4106" s="1" t="str">
        <f t="shared" si="765"/>
        <v>Cooling</v>
      </c>
      <c r="I4106" s="1">
        <f ca="1">OFFSET(IF($H4106="Cooling",Customer!$C$25,Customer!$C$52),E4106,D4106)</f>
        <v>72</v>
      </c>
      <c r="J4106" s="1">
        <f ca="1">OFFSET(IF($H4106="Cooling",Customer!$L$25,Customer!$L$52),$E4106,$D4106)</f>
        <v>77</v>
      </c>
      <c r="K4106" s="16">
        <f t="shared" ca="1" si="759"/>
        <v>11</v>
      </c>
      <c r="L4106" s="16">
        <f t="shared" ca="1" si="760"/>
        <v>6</v>
      </c>
      <c r="M4106" s="17">
        <f t="shared" si="766"/>
        <v>0</v>
      </c>
      <c r="N4106" s="17">
        <f t="shared" si="767"/>
        <v>0</v>
      </c>
      <c r="O4106" s="4"/>
      <c r="P4106" s="4">
        <v>66</v>
      </c>
      <c r="Q4106" s="4">
        <v>81</v>
      </c>
      <c r="R4106" s="4">
        <v>71</v>
      </c>
      <c r="S4106" s="4">
        <v>80</v>
      </c>
      <c r="T4106" s="4">
        <v>74</v>
      </c>
      <c r="U4106" s="4">
        <v>81</v>
      </c>
      <c r="V4106" s="13">
        <v>83</v>
      </c>
      <c r="W4106" s="4">
        <v>85</v>
      </c>
      <c r="X4106" s="4">
        <v>73</v>
      </c>
      <c r="Y4106">
        <f t="shared" ca="1" si="768"/>
        <v>4752</v>
      </c>
      <c r="Z4106">
        <f t="shared" ca="1" si="769"/>
        <v>2592</v>
      </c>
    </row>
    <row r="4107" spans="2:26" x14ac:dyDescent="0.25">
      <c r="B4107" s="11">
        <f t="shared" si="770"/>
        <v>44732.624999990068</v>
      </c>
      <c r="C4107" s="1">
        <f t="shared" si="761"/>
        <v>6</v>
      </c>
      <c r="D4107" s="1">
        <f t="shared" si="762"/>
        <v>1</v>
      </c>
      <c r="E4107" s="12">
        <f t="shared" si="763"/>
        <v>16</v>
      </c>
      <c r="F4107" s="124" t="str">
        <f t="shared" si="764"/>
        <v>1</v>
      </c>
      <c r="G4107" s="1">
        <f ca="1">(OFFSET(O4107,0,MATCH(Customer!$J$6,'CDH &amp; HDH'!$P$11:$X$11,0)))</f>
        <v>82</v>
      </c>
      <c r="H4107" s="1" t="str">
        <f t="shared" si="765"/>
        <v>Cooling</v>
      </c>
      <c r="I4107" s="1">
        <f ca="1">OFFSET(IF($H4107="Cooling",Customer!$C$25,Customer!$C$52),E4107,D4107)</f>
        <v>72</v>
      </c>
      <c r="J4107" s="1">
        <f ca="1">OFFSET(IF($H4107="Cooling",Customer!$L$25,Customer!$L$52),$E4107,$D4107)</f>
        <v>77</v>
      </c>
      <c r="K4107" s="16">
        <f t="shared" ca="1" si="759"/>
        <v>10</v>
      </c>
      <c r="L4107" s="16">
        <f t="shared" ca="1" si="760"/>
        <v>5</v>
      </c>
      <c r="M4107" s="17">
        <f t="shared" si="766"/>
        <v>0</v>
      </c>
      <c r="N4107" s="17">
        <f t="shared" si="767"/>
        <v>0</v>
      </c>
      <c r="O4107" s="4"/>
      <c r="P4107" s="4">
        <v>64</v>
      </c>
      <c r="Q4107" s="4">
        <v>80</v>
      </c>
      <c r="R4107" s="4">
        <v>71</v>
      </c>
      <c r="S4107" s="4">
        <v>81</v>
      </c>
      <c r="T4107" s="4">
        <v>75</v>
      </c>
      <c r="U4107" s="4">
        <v>74</v>
      </c>
      <c r="V4107" s="13">
        <v>82</v>
      </c>
      <c r="W4107" s="4">
        <v>84</v>
      </c>
      <c r="X4107" s="4">
        <v>72</v>
      </c>
      <c r="Y4107">
        <f t="shared" ca="1" si="768"/>
        <v>4320</v>
      </c>
      <c r="Z4107">
        <f t="shared" ca="1" si="769"/>
        <v>2160</v>
      </c>
    </row>
    <row r="4108" spans="2:26" x14ac:dyDescent="0.25">
      <c r="B4108" s="11">
        <f t="shared" si="770"/>
        <v>44732.666666656733</v>
      </c>
      <c r="C4108" s="1">
        <f t="shared" si="761"/>
        <v>6</v>
      </c>
      <c r="D4108" s="1">
        <f t="shared" si="762"/>
        <v>1</v>
      </c>
      <c r="E4108" s="12">
        <f t="shared" si="763"/>
        <v>17</v>
      </c>
      <c r="F4108" s="124" t="str">
        <f t="shared" si="764"/>
        <v>1</v>
      </c>
      <c r="G4108" s="1">
        <f ca="1">(OFFSET(O4108,0,MATCH(Customer!$J$6,'CDH &amp; HDH'!$P$11:$X$11,0)))</f>
        <v>73</v>
      </c>
      <c r="H4108" s="1" t="str">
        <f t="shared" si="765"/>
        <v>Cooling</v>
      </c>
      <c r="I4108" s="1">
        <f ca="1">OFFSET(IF($H4108="Cooling",Customer!$C$25,Customer!$C$52),E4108,D4108)</f>
        <v>72</v>
      </c>
      <c r="J4108" s="1">
        <f ca="1">OFFSET(IF($H4108="Cooling",Customer!$L$25,Customer!$L$52),$E4108,$D4108)</f>
        <v>77</v>
      </c>
      <c r="K4108" s="16">
        <f t="shared" ref="K4108:K4171" ca="1" si="771">IF($H4108="Heating",0,MAX(0,$G4108-I4108))</f>
        <v>1</v>
      </c>
      <c r="L4108" s="16">
        <f t="shared" ref="L4108:L4171" ca="1" si="772">IF($H4108="Heating",0,MAX(0,$G4108-J4108))</f>
        <v>0</v>
      </c>
      <c r="M4108" s="17">
        <f t="shared" si="766"/>
        <v>0</v>
      </c>
      <c r="N4108" s="17">
        <f t="shared" si="767"/>
        <v>0</v>
      </c>
      <c r="O4108" s="4"/>
      <c r="P4108" s="4">
        <v>65</v>
      </c>
      <c r="Q4108" s="4">
        <v>80</v>
      </c>
      <c r="R4108" s="4">
        <v>70</v>
      </c>
      <c r="S4108" s="4">
        <v>80</v>
      </c>
      <c r="T4108" s="4">
        <v>75</v>
      </c>
      <c r="U4108" s="4">
        <v>75</v>
      </c>
      <c r="V4108" s="13">
        <v>73</v>
      </c>
      <c r="W4108" s="4">
        <v>83</v>
      </c>
      <c r="X4108" s="4">
        <v>71</v>
      </c>
      <c r="Y4108">
        <f t="shared" ca="1" si="768"/>
        <v>432</v>
      </c>
      <c r="Z4108">
        <f t="shared" ca="1" si="769"/>
        <v>0</v>
      </c>
    </row>
    <row r="4109" spans="2:26" x14ac:dyDescent="0.25">
      <c r="B4109" s="11">
        <f t="shared" si="770"/>
        <v>44732.708333323397</v>
      </c>
      <c r="C4109" s="1">
        <f t="shared" ref="C4109:C4172" si="773">MONTH(B4109)</f>
        <v>6</v>
      </c>
      <c r="D4109" s="1">
        <f t="shared" ref="D4109:D4172" si="774">WEEKDAY(B4109,2)</f>
        <v>1</v>
      </c>
      <c r="E4109" s="12">
        <f t="shared" ref="E4109:E4172" si="775">HOUR(B4109)+1</f>
        <v>18</v>
      </c>
      <c r="F4109" s="124" t="str">
        <f t="shared" ref="F4109:F4172" si="776">IF(AND(C4109&gt;5,C4109&lt;9,D4109&lt;6,E4109&gt;14,E4109&lt;19),"1",IF(AND(OR(E4109=8,E4109=9,E4109=19,E4109=20),C4109&lt;3,D4109&lt;6),"1","0"))</f>
        <v>1</v>
      </c>
      <c r="G4109" s="1">
        <f ca="1">(OFFSET(O4109,0,MATCH(Customer!$J$6,'CDH &amp; HDH'!$P$11:$X$11,0)))</f>
        <v>72</v>
      </c>
      <c r="H4109" s="1" t="str">
        <f t="shared" ref="H4109:H4172" si="777">IF(AND(C4109&gt;=5,C4109&lt;=9),"Cooling","Heating")</f>
        <v>Cooling</v>
      </c>
      <c r="I4109" s="1">
        <f ca="1">OFFSET(IF($H4109="Cooling",Customer!$C$25,Customer!$C$52),E4109,D4109)</f>
        <v>72</v>
      </c>
      <c r="J4109" s="1">
        <f ca="1">OFFSET(IF($H4109="Cooling",Customer!$L$25,Customer!$L$52),$E4109,$D4109)</f>
        <v>77</v>
      </c>
      <c r="K4109" s="16">
        <f t="shared" ca="1" si="771"/>
        <v>0</v>
      </c>
      <c r="L4109" s="16">
        <f t="shared" ca="1" si="772"/>
        <v>0</v>
      </c>
      <c r="M4109" s="17">
        <f t="shared" ref="M4109:M4172" si="778">IF($H4109="Cooling",0,MAX(0,I4109-$G4109))</f>
        <v>0</v>
      </c>
      <c r="N4109" s="17">
        <f t="shared" ref="N4109:N4172" si="779">IF($H4109="Cooling",0,MAX(0,J4109-$G4109))</f>
        <v>0</v>
      </c>
      <c r="O4109" s="4"/>
      <c r="P4109" s="4">
        <v>63</v>
      </c>
      <c r="Q4109" s="4">
        <v>80</v>
      </c>
      <c r="R4109" s="4">
        <v>69</v>
      </c>
      <c r="S4109" s="4">
        <v>78</v>
      </c>
      <c r="T4109" s="4">
        <v>74</v>
      </c>
      <c r="U4109" s="4">
        <v>75</v>
      </c>
      <c r="V4109" s="13">
        <v>72</v>
      </c>
      <c r="W4109" s="4">
        <v>82</v>
      </c>
      <c r="X4109" s="4">
        <v>70</v>
      </c>
      <c r="Y4109">
        <f t="shared" ref="Y4109:Y4172" ca="1" si="780">1.08*400*K4109</f>
        <v>0</v>
      </c>
      <c r="Z4109">
        <f t="shared" ref="Z4109:Z4172" ca="1" si="781">1.08*400*L4109</f>
        <v>0</v>
      </c>
    </row>
    <row r="4110" spans="2:26" x14ac:dyDescent="0.25">
      <c r="B4110" s="11">
        <f t="shared" ref="B4110:B4173" si="782">B4109+1/24</f>
        <v>44732.749999990061</v>
      </c>
      <c r="C4110" s="1">
        <f t="shared" si="773"/>
        <v>6</v>
      </c>
      <c r="D4110" s="1">
        <f t="shared" si="774"/>
        <v>1</v>
      </c>
      <c r="E4110" s="12">
        <f t="shared" si="775"/>
        <v>19</v>
      </c>
      <c r="F4110" s="124" t="str">
        <f t="shared" si="776"/>
        <v>0</v>
      </c>
      <c r="G4110" s="1">
        <f ca="1">(OFFSET(O4110,0,MATCH(Customer!$J$6,'CDH &amp; HDH'!$P$11:$X$11,0)))</f>
        <v>71</v>
      </c>
      <c r="H4110" s="1" t="str">
        <f t="shared" si="777"/>
        <v>Cooling</v>
      </c>
      <c r="I4110" s="1">
        <f ca="1">OFFSET(IF($H4110="Cooling",Customer!$C$25,Customer!$C$52),E4110,D4110)</f>
        <v>78</v>
      </c>
      <c r="J4110" s="1">
        <f ca="1">OFFSET(IF($H4110="Cooling",Customer!$L$25,Customer!$L$52),$E4110,$D4110)</f>
        <v>80</v>
      </c>
      <c r="K4110" s="16">
        <f t="shared" ca="1" si="771"/>
        <v>0</v>
      </c>
      <c r="L4110" s="16">
        <f t="shared" ca="1" si="772"/>
        <v>0</v>
      </c>
      <c r="M4110" s="17">
        <f t="shared" si="778"/>
        <v>0</v>
      </c>
      <c r="N4110" s="17">
        <f t="shared" si="779"/>
        <v>0</v>
      </c>
      <c r="O4110" s="4"/>
      <c r="P4110" s="4">
        <v>63</v>
      </c>
      <c r="Q4110" s="4">
        <v>76</v>
      </c>
      <c r="R4110" s="4">
        <v>68</v>
      </c>
      <c r="S4110" s="4">
        <v>77</v>
      </c>
      <c r="T4110" s="4">
        <v>73</v>
      </c>
      <c r="U4110" s="4">
        <v>74</v>
      </c>
      <c r="V4110" s="13">
        <v>71</v>
      </c>
      <c r="W4110" s="4">
        <v>80</v>
      </c>
      <c r="X4110" s="4">
        <v>67</v>
      </c>
      <c r="Y4110">
        <f t="shared" ca="1" si="780"/>
        <v>0</v>
      </c>
      <c r="Z4110">
        <f t="shared" ca="1" si="781"/>
        <v>0</v>
      </c>
    </row>
    <row r="4111" spans="2:26" x14ac:dyDescent="0.25">
      <c r="B4111" s="11">
        <f t="shared" si="782"/>
        <v>44732.791666656725</v>
      </c>
      <c r="C4111" s="1">
        <f t="shared" si="773"/>
        <v>6</v>
      </c>
      <c r="D4111" s="1">
        <f t="shared" si="774"/>
        <v>1</v>
      </c>
      <c r="E4111" s="12">
        <f t="shared" si="775"/>
        <v>20</v>
      </c>
      <c r="F4111" s="124" t="str">
        <f t="shared" si="776"/>
        <v>0</v>
      </c>
      <c r="G4111" s="1">
        <f ca="1">(OFFSET(O4111,0,MATCH(Customer!$J$6,'CDH &amp; HDH'!$P$11:$X$11,0)))</f>
        <v>69</v>
      </c>
      <c r="H4111" s="1" t="str">
        <f t="shared" si="777"/>
        <v>Cooling</v>
      </c>
      <c r="I4111" s="1">
        <f ca="1">OFFSET(IF($H4111="Cooling",Customer!$C$25,Customer!$C$52),E4111,D4111)</f>
        <v>78</v>
      </c>
      <c r="J4111" s="1">
        <f ca="1">OFFSET(IF($H4111="Cooling",Customer!$L$25,Customer!$L$52),$E4111,$D4111)</f>
        <v>80</v>
      </c>
      <c r="K4111" s="16">
        <f t="shared" ca="1" si="771"/>
        <v>0</v>
      </c>
      <c r="L4111" s="16">
        <f t="shared" ca="1" si="772"/>
        <v>0</v>
      </c>
      <c r="M4111" s="17">
        <f t="shared" si="778"/>
        <v>0</v>
      </c>
      <c r="N4111" s="17">
        <f t="shared" si="779"/>
        <v>0</v>
      </c>
      <c r="O4111" s="4"/>
      <c r="P4111" s="4">
        <v>63</v>
      </c>
      <c r="Q4111" s="4">
        <v>74</v>
      </c>
      <c r="R4111" s="4">
        <v>65</v>
      </c>
      <c r="S4111" s="4">
        <v>75</v>
      </c>
      <c r="T4111" s="4">
        <v>70</v>
      </c>
      <c r="U4111" s="4">
        <v>73</v>
      </c>
      <c r="V4111" s="13">
        <v>69</v>
      </c>
      <c r="W4111" s="4">
        <v>78</v>
      </c>
      <c r="X4111" s="4">
        <v>66</v>
      </c>
      <c r="Y4111">
        <f t="shared" ca="1" si="780"/>
        <v>0</v>
      </c>
      <c r="Z4111">
        <f t="shared" ca="1" si="781"/>
        <v>0</v>
      </c>
    </row>
    <row r="4112" spans="2:26" x14ac:dyDescent="0.25">
      <c r="B4112" s="11">
        <f t="shared" si="782"/>
        <v>44732.83333332339</v>
      </c>
      <c r="C4112" s="1">
        <f t="shared" si="773"/>
        <v>6</v>
      </c>
      <c r="D4112" s="1">
        <f t="shared" si="774"/>
        <v>1</v>
      </c>
      <c r="E4112" s="12">
        <f t="shared" si="775"/>
        <v>21</v>
      </c>
      <c r="F4112" s="124" t="str">
        <f t="shared" si="776"/>
        <v>0</v>
      </c>
      <c r="G4112" s="1">
        <f ca="1">(OFFSET(O4112,0,MATCH(Customer!$J$6,'CDH &amp; HDH'!$P$11:$X$11,0)))</f>
        <v>68</v>
      </c>
      <c r="H4112" s="1" t="str">
        <f t="shared" si="777"/>
        <v>Cooling</v>
      </c>
      <c r="I4112" s="1">
        <f ca="1">OFFSET(IF($H4112="Cooling",Customer!$C$25,Customer!$C$52),E4112,D4112)</f>
        <v>78</v>
      </c>
      <c r="J4112" s="1">
        <f ca="1">OFFSET(IF($H4112="Cooling",Customer!$L$25,Customer!$L$52),$E4112,$D4112)</f>
        <v>80</v>
      </c>
      <c r="K4112" s="16">
        <f t="shared" ca="1" si="771"/>
        <v>0</v>
      </c>
      <c r="L4112" s="16">
        <f t="shared" ca="1" si="772"/>
        <v>0</v>
      </c>
      <c r="M4112" s="17">
        <f t="shared" si="778"/>
        <v>0</v>
      </c>
      <c r="N4112" s="17">
        <f t="shared" si="779"/>
        <v>0</v>
      </c>
      <c r="O4112" s="4"/>
      <c r="P4112" s="4">
        <v>63</v>
      </c>
      <c r="Q4112" s="4">
        <v>72</v>
      </c>
      <c r="R4112" s="4">
        <v>62</v>
      </c>
      <c r="S4112" s="4">
        <v>73</v>
      </c>
      <c r="T4112" s="4">
        <v>68</v>
      </c>
      <c r="U4112" s="4">
        <v>72</v>
      </c>
      <c r="V4112" s="13">
        <v>68</v>
      </c>
      <c r="W4112" s="4">
        <v>78</v>
      </c>
      <c r="X4112" s="4">
        <v>64</v>
      </c>
      <c r="Y4112">
        <f t="shared" ca="1" si="780"/>
        <v>0</v>
      </c>
      <c r="Z4112">
        <f t="shared" ca="1" si="781"/>
        <v>0</v>
      </c>
    </row>
    <row r="4113" spans="2:26" x14ac:dyDescent="0.25">
      <c r="B4113" s="11">
        <f t="shared" si="782"/>
        <v>44732.874999990054</v>
      </c>
      <c r="C4113" s="1">
        <f t="shared" si="773"/>
        <v>6</v>
      </c>
      <c r="D4113" s="1">
        <f t="shared" si="774"/>
        <v>1</v>
      </c>
      <c r="E4113" s="12">
        <f t="shared" si="775"/>
        <v>22</v>
      </c>
      <c r="F4113" s="124" t="str">
        <f t="shared" si="776"/>
        <v>0</v>
      </c>
      <c r="G4113" s="1">
        <f ca="1">(OFFSET(O4113,0,MATCH(Customer!$J$6,'CDH &amp; HDH'!$P$11:$X$11,0)))</f>
        <v>68</v>
      </c>
      <c r="H4113" s="1" t="str">
        <f t="shared" si="777"/>
        <v>Cooling</v>
      </c>
      <c r="I4113" s="1">
        <f ca="1">OFFSET(IF($H4113="Cooling",Customer!$C$25,Customer!$C$52),E4113,D4113)</f>
        <v>78</v>
      </c>
      <c r="J4113" s="1">
        <f ca="1">OFFSET(IF($H4113="Cooling",Customer!$L$25,Customer!$L$52),$E4113,$D4113)</f>
        <v>80</v>
      </c>
      <c r="K4113" s="16">
        <f t="shared" ca="1" si="771"/>
        <v>0</v>
      </c>
      <c r="L4113" s="16">
        <f t="shared" ca="1" si="772"/>
        <v>0</v>
      </c>
      <c r="M4113" s="17">
        <f t="shared" si="778"/>
        <v>0</v>
      </c>
      <c r="N4113" s="17">
        <f t="shared" si="779"/>
        <v>0</v>
      </c>
      <c r="O4113" s="4"/>
      <c r="P4113" s="4">
        <v>61</v>
      </c>
      <c r="Q4113" s="4">
        <v>71</v>
      </c>
      <c r="R4113" s="4">
        <v>59</v>
      </c>
      <c r="S4113" s="4">
        <v>71</v>
      </c>
      <c r="T4113" s="4">
        <v>68</v>
      </c>
      <c r="U4113" s="4">
        <v>72</v>
      </c>
      <c r="V4113" s="13">
        <v>68</v>
      </c>
      <c r="W4113" s="4">
        <v>77</v>
      </c>
      <c r="X4113" s="4">
        <v>62</v>
      </c>
      <c r="Y4113">
        <f t="shared" ca="1" si="780"/>
        <v>0</v>
      </c>
      <c r="Z4113">
        <f t="shared" ca="1" si="781"/>
        <v>0</v>
      </c>
    </row>
    <row r="4114" spans="2:26" x14ac:dyDescent="0.25">
      <c r="B4114" s="11">
        <f t="shared" si="782"/>
        <v>44732.916666656718</v>
      </c>
      <c r="C4114" s="1">
        <f t="shared" si="773"/>
        <v>6</v>
      </c>
      <c r="D4114" s="1">
        <f t="shared" si="774"/>
        <v>1</v>
      </c>
      <c r="E4114" s="12">
        <f t="shared" si="775"/>
        <v>23</v>
      </c>
      <c r="F4114" s="124" t="str">
        <f t="shared" si="776"/>
        <v>0</v>
      </c>
      <c r="G4114" s="1">
        <f ca="1">(OFFSET(O4114,0,MATCH(Customer!$J$6,'CDH &amp; HDH'!$P$11:$X$11,0)))</f>
        <v>67</v>
      </c>
      <c r="H4114" s="1" t="str">
        <f t="shared" si="777"/>
        <v>Cooling</v>
      </c>
      <c r="I4114" s="1">
        <f ca="1">OFFSET(IF($H4114="Cooling",Customer!$C$25,Customer!$C$52),E4114,D4114)</f>
        <v>78</v>
      </c>
      <c r="J4114" s="1">
        <f ca="1">OFFSET(IF($H4114="Cooling",Customer!$L$25,Customer!$L$52),$E4114,$D4114)</f>
        <v>80</v>
      </c>
      <c r="K4114" s="16">
        <f t="shared" ca="1" si="771"/>
        <v>0</v>
      </c>
      <c r="L4114" s="16">
        <f t="shared" ca="1" si="772"/>
        <v>0</v>
      </c>
      <c r="M4114" s="17">
        <f t="shared" si="778"/>
        <v>0</v>
      </c>
      <c r="N4114" s="17">
        <f t="shared" si="779"/>
        <v>0</v>
      </c>
      <c r="O4114" s="4"/>
      <c r="P4114" s="4">
        <v>61</v>
      </c>
      <c r="Q4114" s="4">
        <v>70</v>
      </c>
      <c r="R4114" s="4">
        <v>58</v>
      </c>
      <c r="S4114" s="4">
        <v>69</v>
      </c>
      <c r="T4114" s="4">
        <v>66</v>
      </c>
      <c r="U4114" s="4">
        <v>70</v>
      </c>
      <c r="V4114" s="13">
        <v>67</v>
      </c>
      <c r="W4114" s="4">
        <v>76</v>
      </c>
      <c r="X4114" s="4">
        <v>60</v>
      </c>
      <c r="Y4114">
        <f t="shared" ca="1" si="780"/>
        <v>0</v>
      </c>
      <c r="Z4114">
        <f t="shared" ca="1" si="781"/>
        <v>0</v>
      </c>
    </row>
    <row r="4115" spans="2:26" x14ac:dyDescent="0.25">
      <c r="B4115" s="11">
        <f t="shared" si="782"/>
        <v>44732.958333323382</v>
      </c>
      <c r="C4115" s="1">
        <f t="shared" si="773"/>
        <v>6</v>
      </c>
      <c r="D4115" s="1">
        <f t="shared" si="774"/>
        <v>1</v>
      </c>
      <c r="E4115" s="12">
        <f t="shared" si="775"/>
        <v>24</v>
      </c>
      <c r="F4115" s="124" t="str">
        <f t="shared" si="776"/>
        <v>0</v>
      </c>
      <c r="G4115" s="1">
        <f ca="1">(OFFSET(O4115,0,MATCH(Customer!$J$6,'CDH &amp; HDH'!$P$11:$X$11,0)))</f>
        <v>66</v>
      </c>
      <c r="H4115" s="1" t="str">
        <f t="shared" si="777"/>
        <v>Cooling</v>
      </c>
      <c r="I4115" s="1">
        <f ca="1">OFFSET(IF($H4115="Cooling",Customer!$C$25,Customer!$C$52),E4115,D4115)</f>
        <v>78</v>
      </c>
      <c r="J4115" s="1">
        <f ca="1">OFFSET(IF($H4115="Cooling",Customer!$L$25,Customer!$L$52),$E4115,$D4115)</f>
        <v>80</v>
      </c>
      <c r="K4115" s="16">
        <f t="shared" ca="1" si="771"/>
        <v>0</v>
      </c>
      <c r="L4115" s="16">
        <f t="shared" ca="1" si="772"/>
        <v>0</v>
      </c>
      <c r="M4115" s="17">
        <f t="shared" si="778"/>
        <v>0</v>
      </c>
      <c r="N4115" s="17">
        <f t="shared" si="779"/>
        <v>0</v>
      </c>
      <c r="O4115" s="4"/>
      <c r="P4115" s="4">
        <v>61</v>
      </c>
      <c r="Q4115" s="4">
        <v>69</v>
      </c>
      <c r="R4115" s="4">
        <v>58</v>
      </c>
      <c r="S4115" s="4">
        <v>68</v>
      </c>
      <c r="T4115" s="4">
        <v>64</v>
      </c>
      <c r="U4115" s="4">
        <v>69</v>
      </c>
      <c r="V4115" s="13">
        <v>66</v>
      </c>
      <c r="W4115" s="4">
        <v>73</v>
      </c>
      <c r="X4115" s="4">
        <v>59</v>
      </c>
      <c r="Y4115">
        <f t="shared" ca="1" si="780"/>
        <v>0</v>
      </c>
      <c r="Z4115">
        <f t="shared" ca="1" si="781"/>
        <v>0</v>
      </c>
    </row>
    <row r="4116" spans="2:26" x14ac:dyDescent="0.25">
      <c r="B4116" s="11">
        <f t="shared" si="782"/>
        <v>44732.999999990046</v>
      </c>
      <c r="C4116" s="1">
        <f t="shared" si="773"/>
        <v>6</v>
      </c>
      <c r="D4116" s="1">
        <f t="shared" si="774"/>
        <v>2</v>
      </c>
      <c r="E4116" s="12">
        <f t="shared" si="775"/>
        <v>1</v>
      </c>
      <c r="F4116" s="124" t="str">
        <f t="shared" si="776"/>
        <v>0</v>
      </c>
      <c r="G4116" s="1">
        <f ca="1">(OFFSET(O4116,0,MATCH(Customer!$J$6,'CDH &amp; HDH'!$P$11:$X$11,0)))</f>
        <v>65</v>
      </c>
      <c r="H4116" s="1" t="str">
        <f t="shared" si="777"/>
        <v>Cooling</v>
      </c>
      <c r="I4116" s="1">
        <f ca="1">OFFSET(IF($H4116="Cooling",Customer!$C$25,Customer!$C$52),E4116,D4116)</f>
        <v>78</v>
      </c>
      <c r="J4116" s="1">
        <f ca="1">OFFSET(IF($H4116="Cooling",Customer!$L$25,Customer!$L$52),$E4116,$D4116)</f>
        <v>80</v>
      </c>
      <c r="K4116" s="16">
        <f t="shared" ca="1" si="771"/>
        <v>0</v>
      </c>
      <c r="L4116" s="16">
        <f t="shared" ca="1" si="772"/>
        <v>0</v>
      </c>
      <c r="M4116" s="17">
        <f t="shared" si="778"/>
        <v>0</v>
      </c>
      <c r="N4116" s="17">
        <f t="shared" si="779"/>
        <v>0</v>
      </c>
      <c r="O4116" s="4"/>
      <c r="P4116" s="4">
        <v>60</v>
      </c>
      <c r="Q4116" s="4">
        <v>69</v>
      </c>
      <c r="R4116" s="4">
        <v>57</v>
      </c>
      <c r="S4116" s="4">
        <v>66</v>
      </c>
      <c r="T4116" s="4">
        <v>65</v>
      </c>
      <c r="U4116" s="4">
        <v>68</v>
      </c>
      <c r="V4116" s="13">
        <v>65</v>
      </c>
      <c r="W4116" s="4">
        <v>73</v>
      </c>
      <c r="X4116" s="4">
        <v>60</v>
      </c>
      <c r="Y4116">
        <f t="shared" ca="1" si="780"/>
        <v>0</v>
      </c>
      <c r="Z4116">
        <f t="shared" ca="1" si="781"/>
        <v>0</v>
      </c>
    </row>
    <row r="4117" spans="2:26" x14ac:dyDescent="0.25">
      <c r="B4117" s="11">
        <f t="shared" si="782"/>
        <v>44733.041666656711</v>
      </c>
      <c r="C4117" s="1">
        <f t="shared" si="773"/>
        <v>6</v>
      </c>
      <c r="D4117" s="1">
        <f t="shared" si="774"/>
        <v>2</v>
      </c>
      <c r="E4117" s="12">
        <f t="shared" si="775"/>
        <v>2</v>
      </c>
      <c r="F4117" s="124" t="str">
        <f t="shared" si="776"/>
        <v>0</v>
      </c>
      <c r="G4117" s="1">
        <f ca="1">(OFFSET(O4117,0,MATCH(Customer!$J$6,'CDH &amp; HDH'!$P$11:$X$11,0)))</f>
        <v>65</v>
      </c>
      <c r="H4117" s="1" t="str">
        <f t="shared" si="777"/>
        <v>Cooling</v>
      </c>
      <c r="I4117" s="1">
        <f ca="1">OFFSET(IF($H4117="Cooling",Customer!$C$25,Customer!$C$52),E4117,D4117)</f>
        <v>78</v>
      </c>
      <c r="J4117" s="1">
        <f ca="1">OFFSET(IF($H4117="Cooling",Customer!$L$25,Customer!$L$52),$E4117,$D4117)</f>
        <v>80</v>
      </c>
      <c r="K4117" s="16">
        <f t="shared" ca="1" si="771"/>
        <v>0</v>
      </c>
      <c r="L4117" s="16">
        <f t="shared" ca="1" si="772"/>
        <v>0</v>
      </c>
      <c r="M4117" s="17">
        <f t="shared" si="778"/>
        <v>0</v>
      </c>
      <c r="N4117" s="17">
        <f t="shared" si="779"/>
        <v>0</v>
      </c>
      <c r="O4117" s="4"/>
      <c r="P4117" s="4">
        <v>60</v>
      </c>
      <c r="Q4117" s="4">
        <v>69</v>
      </c>
      <c r="R4117" s="4">
        <v>57</v>
      </c>
      <c r="S4117" s="4">
        <v>66</v>
      </c>
      <c r="T4117" s="4">
        <v>64</v>
      </c>
      <c r="U4117" s="4">
        <v>67</v>
      </c>
      <c r="V4117" s="13">
        <v>65</v>
      </c>
      <c r="W4117" s="4">
        <v>71</v>
      </c>
      <c r="X4117" s="4">
        <v>59</v>
      </c>
      <c r="Y4117">
        <f t="shared" ca="1" si="780"/>
        <v>0</v>
      </c>
      <c r="Z4117">
        <f t="shared" ca="1" si="781"/>
        <v>0</v>
      </c>
    </row>
    <row r="4118" spans="2:26" x14ac:dyDescent="0.25">
      <c r="B4118" s="11">
        <f t="shared" si="782"/>
        <v>44733.083333323375</v>
      </c>
      <c r="C4118" s="1">
        <f t="shared" si="773"/>
        <v>6</v>
      </c>
      <c r="D4118" s="1">
        <f t="shared" si="774"/>
        <v>2</v>
      </c>
      <c r="E4118" s="12">
        <f t="shared" si="775"/>
        <v>3</v>
      </c>
      <c r="F4118" s="124" t="str">
        <f t="shared" si="776"/>
        <v>0</v>
      </c>
      <c r="G4118" s="1">
        <f ca="1">(OFFSET(O4118,0,MATCH(Customer!$J$6,'CDH &amp; HDH'!$P$11:$X$11,0)))</f>
        <v>64</v>
      </c>
      <c r="H4118" s="1" t="str">
        <f t="shared" si="777"/>
        <v>Cooling</v>
      </c>
      <c r="I4118" s="1">
        <f ca="1">OFFSET(IF($H4118="Cooling",Customer!$C$25,Customer!$C$52),E4118,D4118)</f>
        <v>78</v>
      </c>
      <c r="J4118" s="1">
        <f ca="1">OFFSET(IF($H4118="Cooling",Customer!$L$25,Customer!$L$52),$E4118,$D4118)</f>
        <v>80</v>
      </c>
      <c r="K4118" s="16">
        <f t="shared" ca="1" si="771"/>
        <v>0</v>
      </c>
      <c r="L4118" s="16">
        <f t="shared" ca="1" si="772"/>
        <v>0</v>
      </c>
      <c r="M4118" s="17">
        <f t="shared" si="778"/>
        <v>0</v>
      </c>
      <c r="N4118" s="17">
        <f t="shared" si="779"/>
        <v>0</v>
      </c>
      <c r="O4118" s="4"/>
      <c r="P4118" s="4">
        <v>59</v>
      </c>
      <c r="Q4118" s="4">
        <v>65</v>
      </c>
      <c r="R4118" s="4">
        <v>58</v>
      </c>
      <c r="S4118" s="4">
        <v>65</v>
      </c>
      <c r="T4118" s="4">
        <v>63</v>
      </c>
      <c r="U4118" s="4">
        <v>66</v>
      </c>
      <c r="V4118" s="13">
        <v>64</v>
      </c>
      <c r="W4118" s="4">
        <v>69</v>
      </c>
      <c r="X4118" s="4">
        <v>59</v>
      </c>
      <c r="Y4118">
        <f t="shared" ca="1" si="780"/>
        <v>0</v>
      </c>
      <c r="Z4118">
        <f t="shared" ca="1" si="781"/>
        <v>0</v>
      </c>
    </row>
    <row r="4119" spans="2:26" x14ac:dyDescent="0.25">
      <c r="B4119" s="11">
        <f t="shared" si="782"/>
        <v>44733.124999990039</v>
      </c>
      <c r="C4119" s="1">
        <f t="shared" si="773"/>
        <v>6</v>
      </c>
      <c r="D4119" s="1">
        <f t="shared" si="774"/>
        <v>2</v>
      </c>
      <c r="E4119" s="12">
        <f t="shared" si="775"/>
        <v>4</v>
      </c>
      <c r="F4119" s="124" t="str">
        <f t="shared" si="776"/>
        <v>0</v>
      </c>
      <c r="G4119" s="1">
        <f ca="1">(OFFSET(O4119,0,MATCH(Customer!$J$6,'CDH &amp; HDH'!$P$11:$X$11,0)))</f>
        <v>64</v>
      </c>
      <c r="H4119" s="1" t="str">
        <f t="shared" si="777"/>
        <v>Cooling</v>
      </c>
      <c r="I4119" s="1">
        <f ca="1">OFFSET(IF($H4119="Cooling",Customer!$C$25,Customer!$C$52),E4119,D4119)</f>
        <v>78</v>
      </c>
      <c r="J4119" s="1">
        <f ca="1">OFFSET(IF($H4119="Cooling",Customer!$L$25,Customer!$L$52),$E4119,$D4119)</f>
        <v>80</v>
      </c>
      <c r="K4119" s="16">
        <f t="shared" ca="1" si="771"/>
        <v>0</v>
      </c>
      <c r="L4119" s="16">
        <f t="shared" ca="1" si="772"/>
        <v>0</v>
      </c>
      <c r="M4119" s="17">
        <f t="shared" si="778"/>
        <v>0</v>
      </c>
      <c r="N4119" s="17">
        <f t="shared" si="779"/>
        <v>0</v>
      </c>
      <c r="O4119" s="4"/>
      <c r="P4119" s="4">
        <v>59</v>
      </c>
      <c r="Q4119" s="4">
        <v>64</v>
      </c>
      <c r="R4119" s="4">
        <v>58</v>
      </c>
      <c r="S4119" s="4">
        <v>65</v>
      </c>
      <c r="T4119" s="4">
        <v>62</v>
      </c>
      <c r="U4119" s="4">
        <v>66</v>
      </c>
      <c r="V4119" s="13">
        <v>64</v>
      </c>
      <c r="W4119" s="4">
        <v>68</v>
      </c>
      <c r="X4119" s="4">
        <v>59</v>
      </c>
      <c r="Y4119">
        <f t="shared" ca="1" si="780"/>
        <v>0</v>
      </c>
      <c r="Z4119">
        <f t="shared" ca="1" si="781"/>
        <v>0</v>
      </c>
    </row>
    <row r="4120" spans="2:26" x14ac:dyDescent="0.25">
      <c r="B4120" s="11">
        <f t="shared" si="782"/>
        <v>44733.166666656703</v>
      </c>
      <c r="C4120" s="1">
        <f t="shared" si="773"/>
        <v>6</v>
      </c>
      <c r="D4120" s="1">
        <f t="shared" si="774"/>
        <v>2</v>
      </c>
      <c r="E4120" s="12">
        <f t="shared" si="775"/>
        <v>5</v>
      </c>
      <c r="F4120" s="124" t="str">
        <f t="shared" si="776"/>
        <v>0</v>
      </c>
      <c r="G4120" s="1">
        <f ca="1">(OFFSET(O4120,0,MATCH(Customer!$J$6,'CDH &amp; HDH'!$P$11:$X$11,0)))</f>
        <v>64</v>
      </c>
      <c r="H4120" s="1" t="str">
        <f t="shared" si="777"/>
        <v>Cooling</v>
      </c>
      <c r="I4120" s="1">
        <f ca="1">OFFSET(IF($H4120="Cooling",Customer!$C$25,Customer!$C$52),E4120,D4120)</f>
        <v>78</v>
      </c>
      <c r="J4120" s="1">
        <f ca="1">OFFSET(IF($H4120="Cooling",Customer!$L$25,Customer!$L$52),$E4120,$D4120)</f>
        <v>80</v>
      </c>
      <c r="K4120" s="16">
        <f t="shared" ca="1" si="771"/>
        <v>0</v>
      </c>
      <c r="L4120" s="16">
        <f t="shared" ca="1" si="772"/>
        <v>0</v>
      </c>
      <c r="M4120" s="17">
        <f t="shared" si="778"/>
        <v>0</v>
      </c>
      <c r="N4120" s="17">
        <f t="shared" si="779"/>
        <v>0</v>
      </c>
      <c r="O4120" s="4"/>
      <c r="P4120" s="4">
        <v>58</v>
      </c>
      <c r="Q4120" s="4">
        <v>64</v>
      </c>
      <c r="R4120" s="4">
        <v>60</v>
      </c>
      <c r="S4120" s="4">
        <v>65</v>
      </c>
      <c r="T4120" s="4">
        <v>62</v>
      </c>
      <c r="U4120" s="4">
        <v>64</v>
      </c>
      <c r="V4120" s="13">
        <v>64</v>
      </c>
      <c r="W4120" s="4">
        <v>68</v>
      </c>
      <c r="X4120" s="4">
        <v>59</v>
      </c>
      <c r="Y4120">
        <f t="shared" ca="1" si="780"/>
        <v>0</v>
      </c>
      <c r="Z4120">
        <f t="shared" ca="1" si="781"/>
        <v>0</v>
      </c>
    </row>
    <row r="4121" spans="2:26" x14ac:dyDescent="0.25">
      <c r="B4121" s="11">
        <f t="shared" si="782"/>
        <v>44733.208333323368</v>
      </c>
      <c r="C4121" s="1">
        <f t="shared" si="773"/>
        <v>6</v>
      </c>
      <c r="D4121" s="1">
        <f t="shared" si="774"/>
        <v>2</v>
      </c>
      <c r="E4121" s="12">
        <f t="shared" si="775"/>
        <v>6</v>
      </c>
      <c r="F4121" s="124" t="str">
        <f t="shared" si="776"/>
        <v>0</v>
      </c>
      <c r="G4121" s="1">
        <f ca="1">(OFFSET(O4121,0,MATCH(Customer!$J$6,'CDH &amp; HDH'!$P$11:$X$11,0)))</f>
        <v>65</v>
      </c>
      <c r="H4121" s="1" t="str">
        <f t="shared" si="777"/>
        <v>Cooling</v>
      </c>
      <c r="I4121" s="1">
        <f ca="1">OFFSET(IF($H4121="Cooling",Customer!$C$25,Customer!$C$52),E4121,D4121)</f>
        <v>78</v>
      </c>
      <c r="J4121" s="1">
        <f ca="1">OFFSET(IF($H4121="Cooling",Customer!$L$25,Customer!$L$52),$E4121,$D4121)</f>
        <v>80</v>
      </c>
      <c r="K4121" s="16">
        <f t="shared" ca="1" si="771"/>
        <v>0</v>
      </c>
      <c r="L4121" s="16">
        <f t="shared" ca="1" si="772"/>
        <v>0</v>
      </c>
      <c r="M4121" s="17">
        <f t="shared" si="778"/>
        <v>0</v>
      </c>
      <c r="N4121" s="17">
        <f t="shared" si="779"/>
        <v>0</v>
      </c>
      <c r="O4121" s="4"/>
      <c r="P4121" s="4">
        <v>61</v>
      </c>
      <c r="Q4121" s="4">
        <v>64</v>
      </c>
      <c r="R4121" s="4">
        <v>62</v>
      </c>
      <c r="S4121" s="4">
        <v>64</v>
      </c>
      <c r="T4121" s="4">
        <v>64</v>
      </c>
      <c r="U4121" s="4">
        <v>66</v>
      </c>
      <c r="V4121" s="13">
        <v>65</v>
      </c>
      <c r="W4121" s="4">
        <v>68</v>
      </c>
      <c r="X4121" s="4">
        <v>59</v>
      </c>
      <c r="Y4121">
        <f t="shared" ca="1" si="780"/>
        <v>0</v>
      </c>
      <c r="Z4121">
        <f t="shared" ca="1" si="781"/>
        <v>0</v>
      </c>
    </row>
    <row r="4122" spans="2:26" x14ac:dyDescent="0.25">
      <c r="B4122" s="11">
        <f t="shared" si="782"/>
        <v>44733.249999990032</v>
      </c>
      <c r="C4122" s="1">
        <f t="shared" si="773"/>
        <v>6</v>
      </c>
      <c r="D4122" s="1">
        <f t="shared" si="774"/>
        <v>2</v>
      </c>
      <c r="E4122" s="12">
        <f t="shared" si="775"/>
        <v>7</v>
      </c>
      <c r="F4122" s="124" t="str">
        <f t="shared" si="776"/>
        <v>0</v>
      </c>
      <c r="G4122" s="1">
        <f ca="1">(OFFSET(O4122,0,MATCH(Customer!$J$6,'CDH &amp; HDH'!$P$11:$X$11,0)))</f>
        <v>66</v>
      </c>
      <c r="H4122" s="1" t="str">
        <f t="shared" si="777"/>
        <v>Cooling</v>
      </c>
      <c r="I4122" s="1">
        <f ca="1">OFFSET(IF($H4122="Cooling",Customer!$C$25,Customer!$C$52),E4122,D4122)</f>
        <v>78</v>
      </c>
      <c r="J4122" s="1">
        <f ca="1">OFFSET(IF($H4122="Cooling",Customer!$L$25,Customer!$L$52),$E4122,$D4122)</f>
        <v>80</v>
      </c>
      <c r="K4122" s="16">
        <f t="shared" ca="1" si="771"/>
        <v>0</v>
      </c>
      <c r="L4122" s="16">
        <f t="shared" ca="1" si="772"/>
        <v>0</v>
      </c>
      <c r="M4122" s="17">
        <f t="shared" si="778"/>
        <v>0</v>
      </c>
      <c r="N4122" s="17">
        <f t="shared" si="779"/>
        <v>0</v>
      </c>
      <c r="O4122" s="4"/>
      <c r="P4122" s="4">
        <v>64</v>
      </c>
      <c r="Q4122" s="4">
        <v>62</v>
      </c>
      <c r="R4122" s="4">
        <v>64</v>
      </c>
      <c r="S4122" s="4">
        <v>64</v>
      </c>
      <c r="T4122" s="4">
        <v>67</v>
      </c>
      <c r="U4122" s="4">
        <v>70</v>
      </c>
      <c r="V4122" s="13">
        <v>66</v>
      </c>
      <c r="W4122" s="4">
        <v>68</v>
      </c>
      <c r="X4122" s="4">
        <v>61</v>
      </c>
      <c r="Y4122">
        <f t="shared" ca="1" si="780"/>
        <v>0</v>
      </c>
      <c r="Z4122">
        <f t="shared" ca="1" si="781"/>
        <v>0</v>
      </c>
    </row>
    <row r="4123" spans="2:26" x14ac:dyDescent="0.25">
      <c r="B4123" s="11">
        <f t="shared" si="782"/>
        <v>44733.291666656696</v>
      </c>
      <c r="C4123" s="1">
        <f t="shared" si="773"/>
        <v>6</v>
      </c>
      <c r="D4123" s="1">
        <f t="shared" si="774"/>
        <v>2</v>
      </c>
      <c r="E4123" s="12">
        <f t="shared" si="775"/>
        <v>8</v>
      </c>
      <c r="F4123" s="124" t="str">
        <f t="shared" si="776"/>
        <v>0</v>
      </c>
      <c r="G4123" s="1">
        <f ca="1">(OFFSET(O4123,0,MATCH(Customer!$J$6,'CDH &amp; HDH'!$P$11:$X$11,0)))</f>
        <v>69</v>
      </c>
      <c r="H4123" s="1" t="str">
        <f t="shared" si="777"/>
        <v>Cooling</v>
      </c>
      <c r="I4123" s="1">
        <f ca="1">OFFSET(IF($H4123="Cooling",Customer!$C$25,Customer!$C$52),E4123,D4123)</f>
        <v>72</v>
      </c>
      <c r="J4123" s="1">
        <f ca="1">OFFSET(IF($H4123="Cooling",Customer!$L$25,Customer!$L$52),$E4123,$D4123)</f>
        <v>77</v>
      </c>
      <c r="K4123" s="16">
        <f t="shared" ca="1" si="771"/>
        <v>0</v>
      </c>
      <c r="L4123" s="16">
        <f t="shared" ca="1" si="772"/>
        <v>0</v>
      </c>
      <c r="M4123" s="17">
        <f t="shared" si="778"/>
        <v>0</v>
      </c>
      <c r="N4123" s="17">
        <f t="shared" si="779"/>
        <v>0</v>
      </c>
      <c r="O4123" s="4"/>
      <c r="P4123" s="4">
        <v>68</v>
      </c>
      <c r="Q4123" s="4">
        <v>64</v>
      </c>
      <c r="R4123" s="4">
        <v>66</v>
      </c>
      <c r="S4123" s="4">
        <v>66</v>
      </c>
      <c r="T4123" s="4">
        <v>71</v>
      </c>
      <c r="U4123" s="4">
        <v>73</v>
      </c>
      <c r="V4123" s="13">
        <v>69</v>
      </c>
      <c r="W4123" s="4">
        <v>69</v>
      </c>
      <c r="X4123" s="4">
        <v>64</v>
      </c>
      <c r="Y4123">
        <f t="shared" ca="1" si="780"/>
        <v>0</v>
      </c>
      <c r="Z4123">
        <f t="shared" ca="1" si="781"/>
        <v>0</v>
      </c>
    </row>
    <row r="4124" spans="2:26" x14ac:dyDescent="0.25">
      <c r="B4124" s="11">
        <f t="shared" si="782"/>
        <v>44733.33333332336</v>
      </c>
      <c r="C4124" s="1">
        <f t="shared" si="773"/>
        <v>6</v>
      </c>
      <c r="D4124" s="1">
        <f t="shared" si="774"/>
        <v>2</v>
      </c>
      <c r="E4124" s="12">
        <f t="shared" si="775"/>
        <v>9</v>
      </c>
      <c r="F4124" s="124" t="str">
        <f t="shared" si="776"/>
        <v>0</v>
      </c>
      <c r="G4124" s="1">
        <f ca="1">(OFFSET(O4124,0,MATCH(Customer!$J$6,'CDH &amp; HDH'!$P$11:$X$11,0)))</f>
        <v>70</v>
      </c>
      <c r="H4124" s="1" t="str">
        <f t="shared" si="777"/>
        <v>Cooling</v>
      </c>
      <c r="I4124" s="1">
        <f ca="1">OFFSET(IF($H4124="Cooling",Customer!$C$25,Customer!$C$52),E4124,D4124)</f>
        <v>72</v>
      </c>
      <c r="J4124" s="1">
        <f ca="1">OFFSET(IF($H4124="Cooling",Customer!$L$25,Customer!$L$52),$E4124,$D4124)</f>
        <v>77</v>
      </c>
      <c r="K4124" s="16">
        <f t="shared" ca="1" si="771"/>
        <v>0</v>
      </c>
      <c r="L4124" s="16">
        <f t="shared" ca="1" si="772"/>
        <v>0</v>
      </c>
      <c r="M4124" s="17">
        <f t="shared" si="778"/>
        <v>0</v>
      </c>
      <c r="N4124" s="17">
        <f t="shared" si="779"/>
        <v>0</v>
      </c>
      <c r="O4124" s="4"/>
      <c r="P4124" s="4">
        <v>71</v>
      </c>
      <c r="Q4124" s="4">
        <v>68</v>
      </c>
      <c r="R4124" s="4">
        <v>68</v>
      </c>
      <c r="S4124" s="4">
        <v>68</v>
      </c>
      <c r="T4124" s="4">
        <v>76</v>
      </c>
      <c r="U4124" s="4">
        <v>76</v>
      </c>
      <c r="V4124" s="13">
        <v>70</v>
      </c>
      <c r="W4124" s="4">
        <v>71</v>
      </c>
      <c r="X4124" s="4">
        <v>67</v>
      </c>
      <c r="Y4124">
        <f t="shared" ca="1" si="780"/>
        <v>0</v>
      </c>
      <c r="Z4124">
        <f t="shared" ca="1" si="781"/>
        <v>0</v>
      </c>
    </row>
    <row r="4125" spans="2:26" x14ac:dyDescent="0.25">
      <c r="B4125" s="11">
        <f t="shared" si="782"/>
        <v>44733.374999990025</v>
      </c>
      <c r="C4125" s="1">
        <f t="shared" si="773"/>
        <v>6</v>
      </c>
      <c r="D4125" s="1">
        <f t="shared" si="774"/>
        <v>2</v>
      </c>
      <c r="E4125" s="12">
        <f t="shared" si="775"/>
        <v>10</v>
      </c>
      <c r="F4125" s="124" t="str">
        <f t="shared" si="776"/>
        <v>0</v>
      </c>
      <c r="G4125" s="1">
        <f ca="1">(OFFSET(O4125,0,MATCH(Customer!$J$6,'CDH &amp; HDH'!$P$11:$X$11,0)))</f>
        <v>73</v>
      </c>
      <c r="H4125" s="1" t="str">
        <f t="shared" si="777"/>
        <v>Cooling</v>
      </c>
      <c r="I4125" s="1">
        <f ca="1">OFFSET(IF($H4125="Cooling",Customer!$C$25,Customer!$C$52),E4125,D4125)</f>
        <v>72</v>
      </c>
      <c r="J4125" s="1">
        <f ca="1">OFFSET(IF($H4125="Cooling",Customer!$L$25,Customer!$L$52),$E4125,$D4125)</f>
        <v>77</v>
      </c>
      <c r="K4125" s="16">
        <f t="shared" ca="1" si="771"/>
        <v>1</v>
      </c>
      <c r="L4125" s="16">
        <f t="shared" ca="1" si="772"/>
        <v>0</v>
      </c>
      <c r="M4125" s="17">
        <f t="shared" si="778"/>
        <v>0</v>
      </c>
      <c r="N4125" s="17">
        <f t="shared" si="779"/>
        <v>0</v>
      </c>
      <c r="O4125" s="4"/>
      <c r="P4125" s="4">
        <v>74</v>
      </c>
      <c r="Q4125" s="4">
        <v>66</v>
      </c>
      <c r="R4125" s="4">
        <v>70</v>
      </c>
      <c r="S4125" s="4">
        <v>70</v>
      </c>
      <c r="T4125" s="4">
        <v>77</v>
      </c>
      <c r="U4125" s="4">
        <v>78</v>
      </c>
      <c r="V4125" s="13">
        <v>73</v>
      </c>
      <c r="W4125" s="4">
        <v>72</v>
      </c>
      <c r="X4125" s="4">
        <v>71</v>
      </c>
      <c r="Y4125">
        <f t="shared" ca="1" si="780"/>
        <v>432</v>
      </c>
      <c r="Z4125">
        <f t="shared" ca="1" si="781"/>
        <v>0</v>
      </c>
    </row>
    <row r="4126" spans="2:26" x14ac:dyDescent="0.25">
      <c r="B4126" s="11">
        <f t="shared" si="782"/>
        <v>44733.416666656689</v>
      </c>
      <c r="C4126" s="1">
        <f t="shared" si="773"/>
        <v>6</v>
      </c>
      <c r="D4126" s="1">
        <f t="shared" si="774"/>
        <v>2</v>
      </c>
      <c r="E4126" s="12">
        <f t="shared" si="775"/>
        <v>11</v>
      </c>
      <c r="F4126" s="124" t="str">
        <f t="shared" si="776"/>
        <v>0</v>
      </c>
      <c r="G4126" s="1">
        <f ca="1">(OFFSET(O4126,0,MATCH(Customer!$J$6,'CDH &amp; HDH'!$P$11:$X$11,0)))</f>
        <v>76</v>
      </c>
      <c r="H4126" s="1" t="str">
        <f t="shared" si="777"/>
        <v>Cooling</v>
      </c>
      <c r="I4126" s="1">
        <f ca="1">OFFSET(IF($H4126="Cooling",Customer!$C$25,Customer!$C$52),E4126,D4126)</f>
        <v>72</v>
      </c>
      <c r="J4126" s="1">
        <f ca="1">OFFSET(IF($H4126="Cooling",Customer!$L$25,Customer!$L$52),$E4126,$D4126)</f>
        <v>77</v>
      </c>
      <c r="K4126" s="16">
        <f t="shared" ca="1" si="771"/>
        <v>4</v>
      </c>
      <c r="L4126" s="16">
        <f t="shared" ca="1" si="772"/>
        <v>0</v>
      </c>
      <c r="M4126" s="17">
        <f t="shared" si="778"/>
        <v>0</v>
      </c>
      <c r="N4126" s="17">
        <f t="shared" si="779"/>
        <v>0</v>
      </c>
      <c r="O4126" s="4"/>
      <c r="P4126" s="4">
        <v>77</v>
      </c>
      <c r="Q4126" s="4">
        <v>67</v>
      </c>
      <c r="R4126" s="4">
        <v>72</v>
      </c>
      <c r="S4126" s="4">
        <v>72</v>
      </c>
      <c r="T4126" s="4">
        <v>80</v>
      </c>
      <c r="U4126" s="4">
        <v>81</v>
      </c>
      <c r="V4126" s="13">
        <v>76</v>
      </c>
      <c r="W4126" s="4">
        <v>72</v>
      </c>
      <c r="X4126" s="4">
        <v>73</v>
      </c>
      <c r="Y4126">
        <f t="shared" ca="1" si="780"/>
        <v>1728</v>
      </c>
      <c r="Z4126">
        <f t="shared" ca="1" si="781"/>
        <v>0</v>
      </c>
    </row>
    <row r="4127" spans="2:26" x14ac:dyDescent="0.25">
      <c r="B4127" s="11">
        <f t="shared" si="782"/>
        <v>44733.458333323353</v>
      </c>
      <c r="C4127" s="1">
        <f t="shared" si="773"/>
        <v>6</v>
      </c>
      <c r="D4127" s="1">
        <f t="shared" si="774"/>
        <v>2</v>
      </c>
      <c r="E4127" s="12">
        <f t="shared" si="775"/>
        <v>12</v>
      </c>
      <c r="F4127" s="124" t="str">
        <f t="shared" si="776"/>
        <v>0</v>
      </c>
      <c r="G4127" s="1">
        <f ca="1">(OFFSET(O4127,0,MATCH(Customer!$J$6,'CDH &amp; HDH'!$P$11:$X$11,0)))</f>
        <v>78</v>
      </c>
      <c r="H4127" s="1" t="str">
        <f t="shared" si="777"/>
        <v>Cooling</v>
      </c>
      <c r="I4127" s="1">
        <f ca="1">OFFSET(IF($H4127="Cooling",Customer!$C$25,Customer!$C$52),E4127,D4127)</f>
        <v>72</v>
      </c>
      <c r="J4127" s="1">
        <f ca="1">OFFSET(IF($H4127="Cooling",Customer!$L$25,Customer!$L$52),$E4127,$D4127)</f>
        <v>77</v>
      </c>
      <c r="K4127" s="16">
        <f t="shared" ca="1" si="771"/>
        <v>6</v>
      </c>
      <c r="L4127" s="16">
        <f t="shared" ca="1" si="772"/>
        <v>1</v>
      </c>
      <c r="M4127" s="17">
        <f t="shared" si="778"/>
        <v>0</v>
      </c>
      <c r="N4127" s="17">
        <f t="shared" si="779"/>
        <v>0</v>
      </c>
      <c r="O4127" s="4"/>
      <c r="P4127" s="4">
        <v>79</v>
      </c>
      <c r="Q4127" s="4">
        <v>70</v>
      </c>
      <c r="R4127" s="4">
        <v>73</v>
      </c>
      <c r="S4127" s="4">
        <v>75</v>
      </c>
      <c r="T4127" s="4">
        <v>82</v>
      </c>
      <c r="U4127" s="4">
        <v>83</v>
      </c>
      <c r="V4127" s="13">
        <v>78</v>
      </c>
      <c r="W4127" s="4">
        <v>71</v>
      </c>
      <c r="X4127" s="4">
        <v>76</v>
      </c>
      <c r="Y4127">
        <f t="shared" ca="1" si="780"/>
        <v>2592</v>
      </c>
      <c r="Z4127">
        <f t="shared" ca="1" si="781"/>
        <v>432</v>
      </c>
    </row>
    <row r="4128" spans="2:26" x14ac:dyDescent="0.25">
      <c r="B4128" s="11">
        <f t="shared" si="782"/>
        <v>44733.499999990017</v>
      </c>
      <c r="C4128" s="1">
        <f t="shared" si="773"/>
        <v>6</v>
      </c>
      <c r="D4128" s="1">
        <f t="shared" si="774"/>
        <v>2</v>
      </c>
      <c r="E4128" s="12">
        <f t="shared" si="775"/>
        <v>13</v>
      </c>
      <c r="F4128" s="124" t="str">
        <f t="shared" si="776"/>
        <v>0</v>
      </c>
      <c r="G4128" s="1">
        <f ca="1">(OFFSET(O4128,0,MATCH(Customer!$J$6,'CDH &amp; HDH'!$P$11:$X$11,0)))</f>
        <v>80</v>
      </c>
      <c r="H4128" s="1" t="str">
        <f t="shared" si="777"/>
        <v>Cooling</v>
      </c>
      <c r="I4128" s="1">
        <f ca="1">OFFSET(IF($H4128="Cooling",Customer!$C$25,Customer!$C$52),E4128,D4128)</f>
        <v>72</v>
      </c>
      <c r="J4128" s="1">
        <f ca="1">OFFSET(IF($H4128="Cooling",Customer!$L$25,Customer!$L$52),$E4128,$D4128)</f>
        <v>77</v>
      </c>
      <c r="K4128" s="16">
        <f t="shared" ca="1" si="771"/>
        <v>8</v>
      </c>
      <c r="L4128" s="16">
        <f t="shared" ca="1" si="772"/>
        <v>3</v>
      </c>
      <c r="M4128" s="17">
        <f t="shared" si="778"/>
        <v>0</v>
      </c>
      <c r="N4128" s="17">
        <f t="shared" si="779"/>
        <v>0</v>
      </c>
      <c r="O4128" s="4"/>
      <c r="P4128" s="4">
        <v>81</v>
      </c>
      <c r="Q4128" s="4">
        <v>74</v>
      </c>
      <c r="R4128" s="4">
        <v>75</v>
      </c>
      <c r="S4128" s="4">
        <v>77</v>
      </c>
      <c r="T4128" s="4">
        <v>83</v>
      </c>
      <c r="U4128" s="4">
        <v>84</v>
      </c>
      <c r="V4128" s="13">
        <v>80</v>
      </c>
      <c r="W4128" s="4">
        <v>71</v>
      </c>
      <c r="X4128" s="4">
        <v>77</v>
      </c>
      <c r="Y4128">
        <f t="shared" ca="1" si="780"/>
        <v>3456</v>
      </c>
      <c r="Z4128">
        <f t="shared" ca="1" si="781"/>
        <v>1296</v>
      </c>
    </row>
    <row r="4129" spans="2:26" x14ac:dyDescent="0.25">
      <c r="B4129" s="11">
        <f t="shared" si="782"/>
        <v>44733.541666656682</v>
      </c>
      <c r="C4129" s="1">
        <f t="shared" si="773"/>
        <v>6</v>
      </c>
      <c r="D4129" s="1">
        <f t="shared" si="774"/>
        <v>2</v>
      </c>
      <c r="E4129" s="12">
        <f t="shared" si="775"/>
        <v>14</v>
      </c>
      <c r="F4129" s="124" t="str">
        <f t="shared" si="776"/>
        <v>0</v>
      </c>
      <c r="G4129" s="1">
        <f ca="1">(OFFSET(O4129,0,MATCH(Customer!$J$6,'CDH &amp; HDH'!$P$11:$X$11,0)))</f>
        <v>81</v>
      </c>
      <c r="H4129" s="1" t="str">
        <f t="shared" si="777"/>
        <v>Cooling</v>
      </c>
      <c r="I4129" s="1">
        <f ca="1">OFFSET(IF($H4129="Cooling",Customer!$C$25,Customer!$C$52),E4129,D4129)</f>
        <v>72</v>
      </c>
      <c r="J4129" s="1">
        <f ca="1">OFFSET(IF($H4129="Cooling",Customer!$L$25,Customer!$L$52),$E4129,$D4129)</f>
        <v>77</v>
      </c>
      <c r="K4129" s="16">
        <f t="shared" ca="1" si="771"/>
        <v>9</v>
      </c>
      <c r="L4129" s="16">
        <f t="shared" ca="1" si="772"/>
        <v>4</v>
      </c>
      <c r="M4129" s="17">
        <f t="shared" si="778"/>
        <v>0</v>
      </c>
      <c r="N4129" s="17">
        <f t="shared" si="779"/>
        <v>0</v>
      </c>
      <c r="O4129" s="4"/>
      <c r="P4129" s="4">
        <v>82</v>
      </c>
      <c r="Q4129" s="4">
        <v>79</v>
      </c>
      <c r="R4129" s="4">
        <v>74</v>
      </c>
      <c r="S4129" s="4">
        <v>76</v>
      </c>
      <c r="T4129" s="4">
        <v>83</v>
      </c>
      <c r="U4129" s="4">
        <v>85</v>
      </c>
      <c r="V4129" s="13">
        <v>81</v>
      </c>
      <c r="W4129" s="4">
        <v>71</v>
      </c>
      <c r="X4129" s="4">
        <v>77</v>
      </c>
      <c r="Y4129">
        <f t="shared" ca="1" si="780"/>
        <v>3888</v>
      </c>
      <c r="Z4129">
        <f t="shared" ca="1" si="781"/>
        <v>1728</v>
      </c>
    </row>
    <row r="4130" spans="2:26" x14ac:dyDescent="0.25">
      <c r="B4130" s="11">
        <f t="shared" si="782"/>
        <v>44733.583333323346</v>
      </c>
      <c r="C4130" s="1">
        <f t="shared" si="773"/>
        <v>6</v>
      </c>
      <c r="D4130" s="1">
        <f t="shared" si="774"/>
        <v>2</v>
      </c>
      <c r="E4130" s="12">
        <f t="shared" si="775"/>
        <v>15</v>
      </c>
      <c r="F4130" s="124" t="str">
        <f t="shared" si="776"/>
        <v>1</v>
      </c>
      <c r="G4130" s="1">
        <f ca="1">(OFFSET(O4130,0,MATCH(Customer!$J$6,'CDH &amp; HDH'!$P$11:$X$11,0)))</f>
        <v>81</v>
      </c>
      <c r="H4130" s="1" t="str">
        <f t="shared" si="777"/>
        <v>Cooling</v>
      </c>
      <c r="I4130" s="1">
        <f ca="1">OFFSET(IF($H4130="Cooling",Customer!$C$25,Customer!$C$52),E4130,D4130)</f>
        <v>72</v>
      </c>
      <c r="J4130" s="1">
        <f ca="1">OFFSET(IF($H4130="Cooling",Customer!$L$25,Customer!$L$52),$E4130,$D4130)</f>
        <v>77</v>
      </c>
      <c r="K4130" s="16">
        <f t="shared" ca="1" si="771"/>
        <v>9</v>
      </c>
      <c r="L4130" s="16">
        <f t="shared" ca="1" si="772"/>
        <v>4</v>
      </c>
      <c r="M4130" s="17">
        <f t="shared" si="778"/>
        <v>0</v>
      </c>
      <c r="N4130" s="17">
        <f t="shared" si="779"/>
        <v>0</v>
      </c>
      <c r="O4130" s="4"/>
      <c r="P4130" s="4">
        <v>83</v>
      </c>
      <c r="Q4130" s="4">
        <v>78</v>
      </c>
      <c r="R4130" s="4">
        <v>74</v>
      </c>
      <c r="S4130" s="4">
        <v>75</v>
      </c>
      <c r="T4130" s="4">
        <v>85</v>
      </c>
      <c r="U4130" s="4">
        <v>85</v>
      </c>
      <c r="V4130" s="13">
        <v>81</v>
      </c>
      <c r="W4130" s="4">
        <v>73</v>
      </c>
      <c r="X4130" s="4">
        <v>79</v>
      </c>
      <c r="Y4130">
        <f t="shared" ca="1" si="780"/>
        <v>3888</v>
      </c>
      <c r="Z4130">
        <f t="shared" ca="1" si="781"/>
        <v>1728</v>
      </c>
    </row>
    <row r="4131" spans="2:26" x14ac:dyDescent="0.25">
      <c r="B4131" s="11">
        <f t="shared" si="782"/>
        <v>44733.62499999001</v>
      </c>
      <c r="C4131" s="1">
        <f t="shared" si="773"/>
        <v>6</v>
      </c>
      <c r="D4131" s="1">
        <f t="shared" si="774"/>
        <v>2</v>
      </c>
      <c r="E4131" s="12">
        <f t="shared" si="775"/>
        <v>16</v>
      </c>
      <c r="F4131" s="124" t="str">
        <f t="shared" si="776"/>
        <v>1</v>
      </c>
      <c r="G4131" s="1">
        <f ca="1">(OFFSET(O4131,0,MATCH(Customer!$J$6,'CDH &amp; HDH'!$P$11:$X$11,0)))</f>
        <v>81</v>
      </c>
      <c r="H4131" s="1" t="str">
        <f t="shared" si="777"/>
        <v>Cooling</v>
      </c>
      <c r="I4131" s="1">
        <f ca="1">OFFSET(IF($H4131="Cooling",Customer!$C$25,Customer!$C$52),E4131,D4131)</f>
        <v>72</v>
      </c>
      <c r="J4131" s="1">
        <f ca="1">OFFSET(IF($H4131="Cooling",Customer!$L$25,Customer!$L$52),$E4131,$D4131)</f>
        <v>77</v>
      </c>
      <c r="K4131" s="16">
        <f t="shared" ca="1" si="771"/>
        <v>9</v>
      </c>
      <c r="L4131" s="16">
        <f t="shared" ca="1" si="772"/>
        <v>4</v>
      </c>
      <c r="M4131" s="17">
        <f t="shared" si="778"/>
        <v>0</v>
      </c>
      <c r="N4131" s="17">
        <f t="shared" si="779"/>
        <v>0</v>
      </c>
      <c r="O4131" s="4"/>
      <c r="P4131" s="4">
        <v>84</v>
      </c>
      <c r="Q4131" s="4">
        <v>82</v>
      </c>
      <c r="R4131" s="4">
        <v>73</v>
      </c>
      <c r="S4131" s="4">
        <v>74</v>
      </c>
      <c r="T4131" s="4">
        <v>87</v>
      </c>
      <c r="U4131" s="4">
        <v>85</v>
      </c>
      <c r="V4131" s="13">
        <v>81</v>
      </c>
      <c r="W4131" s="4">
        <v>74</v>
      </c>
      <c r="X4131" s="4">
        <v>78</v>
      </c>
      <c r="Y4131">
        <f t="shared" ca="1" si="780"/>
        <v>3888</v>
      </c>
      <c r="Z4131">
        <f t="shared" ca="1" si="781"/>
        <v>1728</v>
      </c>
    </row>
    <row r="4132" spans="2:26" x14ac:dyDescent="0.25">
      <c r="B4132" s="11">
        <f t="shared" si="782"/>
        <v>44733.666666656674</v>
      </c>
      <c r="C4132" s="1">
        <f t="shared" si="773"/>
        <v>6</v>
      </c>
      <c r="D4132" s="1">
        <f t="shared" si="774"/>
        <v>2</v>
      </c>
      <c r="E4132" s="12">
        <f t="shared" si="775"/>
        <v>17</v>
      </c>
      <c r="F4132" s="124" t="str">
        <f t="shared" si="776"/>
        <v>1</v>
      </c>
      <c r="G4132" s="1">
        <f ca="1">(OFFSET(O4132,0,MATCH(Customer!$J$6,'CDH &amp; HDH'!$P$11:$X$11,0)))</f>
        <v>80</v>
      </c>
      <c r="H4132" s="1" t="str">
        <f t="shared" si="777"/>
        <v>Cooling</v>
      </c>
      <c r="I4132" s="1">
        <f ca="1">OFFSET(IF($H4132="Cooling",Customer!$C$25,Customer!$C$52),E4132,D4132)</f>
        <v>72</v>
      </c>
      <c r="J4132" s="1">
        <f ca="1">OFFSET(IF($H4132="Cooling",Customer!$L$25,Customer!$L$52),$E4132,$D4132)</f>
        <v>77</v>
      </c>
      <c r="K4132" s="16">
        <f t="shared" ca="1" si="771"/>
        <v>8</v>
      </c>
      <c r="L4132" s="16">
        <f t="shared" ca="1" si="772"/>
        <v>3</v>
      </c>
      <c r="M4132" s="17">
        <f t="shared" si="778"/>
        <v>0</v>
      </c>
      <c r="N4132" s="17">
        <f t="shared" si="779"/>
        <v>0</v>
      </c>
      <c r="O4132" s="4"/>
      <c r="P4132" s="4">
        <v>82</v>
      </c>
      <c r="Q4132" s="4">
        <v>82</v>
      </c>
      <c r="R4132" s="4">
        <v>71</v>
      </c>
      <c r="S4132" s="4">
        <v>73</v>
      </c>
      <c r="T4132" s="4">
        <v>84</v>
      </c>
      <c r="U4132" s="4">
        <v>84</v>
      </c>
      <c r="V4132" s="13">
        <v>80</v>
      </c>
      <c r="W4132" s="4">
        <v>71</v>
      </c>
      <c r="X4132" s="4">
        <v>78</v>
      </c>
      <c r="Y4132">
        <f t="shared" ca="1" si="780"/>
        <v>3456</v>
      </c>
      <c r="Z4132">
        <f t="shared" ca="1" si="781"/>
        <v>1296</v>
      </c>
    </row>
    <row r="4133" spans="2:26" x14ac:dyDescent="0.25">
      <c r="B4133" s="11">
        <f t="shared" si="782"/>
        <v>44733.708333323339</v>
      </c>
      <c r="C4133" s="1">
        <f t="shared" si="773"/>
        <v>6</v>
      </c>
      <c r="D4133" s="1">
        <f t="shared" si="774"/>
        <v>2</v>
      </c>
      <c r="E4133" s="12">
        <f t="shared" si="775"/>
        <v>18</v>
      </c>
      <c r="F4133" s="124" t="str">
        <f t="shared" si="776"/>
        <v>1</v>
      </c>
      <c r="G4133" s="1">
        <f ca="1">(OFFSET(O4133,0,MATCH(Customer!$J$6,'CDH &amp; HDH'!$P$11:$X$11,0)))</f>
        <v>79</v>
      </c>
      <c r="H4133" s="1" t="str">
        <f t="shared" si="777"/>
        <v>Cooling</v>
      </c>
      <c r="I4133" s="1">
        <f ca="1">OFFSET(IF($H4133="Cooling",Customer!$C$25,Customer!$C$52),E4133,D4133)</f>
        <v>72</v>
      </c>
      <c r="J4133" s="1">
        <f ca="1">OFFSET(IF($H4133="Cooling",Customer!$L$25,Customer!$L$52),$E4133,$D4133)</f>
        <v>77</v>
      </c>
      <c r="K4133" s="16">
        <f t="shared" ca="1" si="771"/>
        <v>7</v>
      </c>
      <c r="L4133" s="16">
        <f t="shared" ca="1" si="772"/>
        <v>2</v>
      </c>
      <c r="M4133" s="17">
        <f t="shared" si="778"/>
        <v>0</v>
      </c>
      <c r="N4133" s="17">
        <f t="shared" si="779"/>
        <v>0</v>
      </c>
      <c r="O4133" s="4"/>
      <c r="P4133" s="4">
        <v>80</v>
      </c>
      <c r="Q4133" s="4">
        <v>79</v>
      </c>
      <c r="R4133" s="4">
        <v>68</v>
      </c>
      <c r="S4133" s="4">
        <v>73</v>
      </c>
      <c r="T4133" s="4">
        <v>82</v>
      </c>
      <c r="U4133" s="4">
        <v>82</v>
      </c>
      <c r="V4133" s="13">
        <v>79</v>
      </c>
      <c r="W4133" s="4">
        <v>71</v>
      </c>
      <c r="X4133" s="4">
        <v>78</v>
      </c>
      <c r="Y4133">
        <f t="shared" ca="1" si="780"/>
        <v>3024</v>
      </c>
      <c r="Z4133">
        <f t="shared" ca="1" si="781"/>
        <v>864</v>
      </c>
    </row>
    <row r="4134" spans="2:26" x14ac:dyDescent="0.25">
      <c r="B4134" s="11">
        <f t="shared" si="782"/>
        <v>44733.749999990003</v>
      </c>
      <c r="C4134" s="1">
        <f t="shared" si="773"/>
        <v>6</v>
      </c>
      <c r="D4134" s="1">
        <f t="shared" si="774"/>
        <v>2</v>
      </c>
      <c r="E4134" s="12">
        <f t="shared" si="775"/>
        <v>19</v>
      </c>
      <c r="F4134" s="124" t="str">
        <f t="shared" si="776"/>
        <v>0</v>
      </c>
      <c r="G4134" s="1">
        <f ca="1">(OFFSET(O4134,0,MATCH(Customer!$J$6,'CDH &amp; HDH'!$P$11:$X$11,0)))</f>
        <v>77</v>
      </c>
      <c r="H4134" s="1" t="str">
        <f t="shared" si="777"/>
        <v>Cooling</v>
      </c>
      <c r="I4134" s="1">
        <f ca="1">OFFSET(IF($H4134="Cooling",Customer!$C$25,Customer!$C$52),E4134,D4134)</f>
        <v>78</v>
      </c>
      <c r="J4134" s="1">
        <f ca="1">OFFSET(IF($H4134="Cooling",Customer!$L$25,Customer!$L$52),$E4134,$D4134)</f>
        <v>80</v>
      </c>
      <c r="K4134" s="16">
        <f t="shared" ca="1" si="771"/>
        <v>0</v>
      </c>
      <c r="L4134" s="16">
        <f t="shared" ca="1" si="772"/>
        <v>0</v>
      </c>
      <c r="M4134" s="17">
        <f t="shared" si="778"/>
        <v>0</v>
      </c>
      <c r="N4134" s="17">
        <f t="shared" si="779"/>
        <v>0</v>
      </c>
      <c r="O4134" s="4"/>
      <c r="P4134" s="4">
        <v>78</v>
      </c>
      <c r="Q4134" s="4">
        <v>78</v>
      </c>
      <c r="R4134" s="4">
        <v>66</v>
      </c>
      <c r="S4134" s="4">
        <v>72</v>
      </c>
      <c r="T4134" s="4">
        <v>74</v>
      </c>
      <c r="U4134" s="4">
        <v>81</v>
      </c>
      <c r="V4134" s="13">
        <v>77</v>
      </c>
      <c r="W4134" s="4">
        <v>72</v>
      </c>
      <c r="X4134" s="4">
        <v>75</v>
      </c>
      <c r="Y4134">
        <f t="shared" ca="1" si="780"/>
        <v>0</v>
      </c>
      <c r="Z4134">
        <f t="shared" ca="1" si="781"/>
        <v>0</v>
      </c>
    </row>
    <row r="4135" spans="2:26" x14ac:dyDescent="0.25">
      <c r="B4135" s="11">
        <f t="shared" si="782"/>
        <v>44733.791666656667</v>
      </c>
      <c r="C4135" s="1">
        <f t="shared" si="773"/>
        <v>6</v>
      </c>
      <c r="D4135" s="1">
        <f t="shared" si="774"/>
        <v>2</v>
      </c>
      <c r="E4135" s="12">
        <f t="shared" si="775"/>
        <v>20</v>
      </c>
      <c r="F4135" s="124" t="str">
        <f t="shared" si="776"/>
        <v>0</v>
      </c>
      <c r="G4135" s="1">
        <f ca="1">(OFFSET(O4135,0,MATCH(Customer!$J$6,'CDH &amp; HDH'!$P$11:$X$11,0)))</f>
        <v>65</v>
      </c>
      <c r="H4135" s="1" t="str">
        <f t="shared" si="777"/>
        <v>Cooling</v>
      </c>
      <c r="I4135" s="1">
        <f ca="1">OFFSET(IF($H4135="Cooling",Customer!$C$25,Customer!$C$52),E4135,D4135)</f>
        <v>78</v>
      </c>
      <c r="J4135" s="1">
        <f ca="1">OFFSET(IF($H4135="Cooling",Customer!$L$25,Customer!$L$52),$E4135,$D4135)</f>
        <v>80</v>
      </c>
      <c r="K4135" s="16">
        <f t="shared" ca="1" si="771"/>
        <v>0</v>
      </c>
      <c r="L4135" s="16">
        <f t="shared" ca="1" si="772"/>
        <v>0</v>
      </c>
      <c r="M4135" s="17">
        <f t="shared" si="778"/>
        <v>0</v>
      </c>
      <c r="N4135" s="17">
        <f t="shared" si="779"/>
        <v>0</v>
      </c>
      <c r="O4135" s="4"/>
      <c r="P4135" s="4">
        <v>76</v>
      </c>
      <c r="Q4135" s="4">
        <v>75</v>
      </c>
      <c r="R4135" s="4">
        <v>65</v>
      </c>
      <c r="S4135" s="4">
        <v>71</v>
      </c>
      <c r="T4135" s="4">
        <v>74</v>
      </c>
      <c r="U4135" s="4">
        <v>79</v>
      </c>
      <c r="V4135" s="13">
        <v>65</v>
      </c>
      <c r="W4135" s="4">
        <v>71</v>
      </c>
      <c r="X4135" s="4">
        <v>73</v>
      </c>
      <c r="Y4135">
        <f t="shared" ca="1" si="780"/>
        <v>0</v>
      </c>
      <c r="Z4135">
        <f t="shared" ca="1" si="781"/>
        <v>0</v>
      </c>
    </row>
    <row r="4136" spans="2:26" x14ac:dyDescent="0.25">
      <c r="B4136" s="11">
        <f t="shared" si="782"/>
        <v>44733.833333323331</v>
      </c>
      <c r="C4136" s="1">
        <f t="shared" si="773"/>
        <v>6</v>
      </c>
      <c r="D4136" s="1">
        <f t="shared" si="774"/>
        <v>2</v>
      </c>
      <c r="E4136" s="12">
        <f t="shared" si="775"/>
        <v>21</v>
      </c>
      <c r="F4136" s="124" t="str">
        <f t="shared" si="776"/>
        <v>0</v>
      </c>
      <c r="G4136" s="1">
        <f ca="1">(OFFSET(O4136,0,MATCH(Customer!$J$6,'CDH &amp; HDH'!$P$11:$X$11,0)))</f>
        <v>65</v>
      </c>
      <c r="H4136" s="1" t="str">
        <f t="shared" si="777"/>
        <v>Cooling</v>
      </c>
      <c r="I4136" s="1">
        <f ca="1">OFFSET(IF($H4136="Cooling",Customer!$C$25,Customer!$C$52),E4136,D4136)</f>
        <v>78</v>
      </c>
      <c r="J4136" s="1">
        <f ca="1">OFFSET(IF($H4136="Cooling",Customer!$L$25,Customer!$L$52),$E4136,$D4136)</f>
        <v>80</v>
      </c>
      <c r="K4136" s="16">
        <f t="shared" ca="1" si="771"/>
        <v>0</v>
      </c>
      <c r="L4136" s="16">
        <f t="shared" ca="1" si="772"/>
        <v>0</v>
      </c>
      <c r="M4136" s="17">
        <f t="shared" si="778"/>
        <v>0</v>
      </c>
      <c r="N4136" s="17">
        <f t="shared" si="779"/>
        <v>0</v>
      </c>
      <c r="O4136" s="4"/>
      <c r="P4136" s="4">
        <v>73</v>
      </c>
      <c r="Q4136" s="4">
        <v>74</v>
      </c>
      <c r="R4136" s="4">
        <v>64</v>
      </c>
      <c r="S4136" s="4">
        <v>69</v>
      </c>
      <c r="T4136" s="4">
        <v>73</v>
      </c>
      <c r="U4136" s="4">
        <v>77</v>
      </c>
      <c r="V4136" s="13">
        <v>65</v>
      </c>
      <c r="W4136" s="4">
        <v>71</v>
      </c>
      <c r="X4136" s="4">
        <v>70</v>
      </c>
      <c r="Y4136">
        <f t="shared" ca="1" si="780"/>
        <v>0</v>
      </c>
      <c r="Z4136">
        <f t="shared" ca="1" si="781"/>
        <v>0</v>
      </c>
    </row>
    <row r="4137" spans="2:26" x14ac:dyDescent="0.25">
      <c r="B4137" s="11">
        <f t="shared" si="782"/>
        <v>44733.874999989996</v>
      </c>
      <c r="C4137" s="1">
        <f t="shared" si="773"/>
        <v>6</v>
      </c>
      <c r="D4137" s="1">
        <f t="shared" si="774"/>
        <v>2</v>
      </c>
      <c r="E4137" s="12">
        <f t="shared" si="775"/>
        <v>22</v>
      </c>
      <c r="F4137" s="124" t="str">
        <f t="shared" si="776"/>
        <v>0</v>
      </c>
      <c r="G4137" s="1">
        <f ca="1">(OFFSET(O4137,0,MATCH(Customer!$J$6,'CDH &amp; HDH'!$P$11:$X$11,0)))</f>
        <v>64</v>
      </c>
      <c r="H4137" s="1" t="str">
        <f t="shared" si="777"/>
        <v>Cooling</v>
      </c>
      <c r="I4137" s="1">
        <f ca="1">OFFSET(IF($H4137="Cooling",Customer!$C$25,Customer!$C$52),E4137,D4137)</f>
        <v>78</v>
      </c>
      <c r="J4137" s="1">
        <f ca="1">OFFSET(IF($H4137="Cooling",Customer!$L$25,Customer!$L$52),$E4137,$D4137)</f>
        <v>80</v>
      </c>
      <c r="K4137" s="16">
        <f t="shared" ca="1" si="771"/>
        <v>0</v>
      </c>
      <c r="L4137" s="16">
        <f t="shared" ca="1" si="772"/>
        <v>0</v>
      </c>
      <c r="M4137" s="17">
        <f t="shared" si="778"/>
        <v>0</v>
      </c>
      <c r="N4137" s="17">
        <f t="shared" si="779"/>
        <v>0</v>
      </c>
      <c r="O4137" s="4"/>
      <c r="P4137" s="4">
        <v>70</v>
      </c>
      <c r="Q4137" s="4">
        <v>72</v>
      </c>
      <c r="R4137" s="4">
        <v>63</v>
      </c>
      <c r="S4137" s="4">
        <v>68</v>
      </c>
      <c r="T4137" s="4">
        <v>71</v>
      </c>
      <c r="U4137" s="4">
        <v>76</v>
      </c>
      <c r="V4137" s="13">
        <v>64</v>
      </c>
      <c r="W4137" s="4">
        <v>71</v>
      </c>
      <c r="X4137" s="4">
        <v>65</v>
      </c>
      <c r="Y4137">
        <f t="shared" ca="1" si="780"/>
        <v>0</v>
      </c>
      <c r="Z4137">
        <f t="shared" ca="1" si="781"/>
        <v>0</v>
      </c>
    </row>
    <row r="4138" spans="2:26" x14ac:dyDescent="0.25">
      <c r="B4138" s="11">
        <f t="shared" si="782"/>
        <v>44733.91666665666</v>
      </c>
      <c r="C4138" s="1">
        <f t="shared" si="773"/>
        <v>6</v>
      </c>
      <c r="D4138" s="1">
        <f t="shared" si="774"/>
        <v>2</v>
      </c>
      <c r="E4138" s="12">
        <f t="shared" si="775"/>
        <v>23</v>
      </c>
      <c r="F4138" s="124" t="str">
        <f t="shared" si="776"/>
        <v>0</v>
      </c>
      <c r="G4138" s="1">
        <f ca="1">(OFFSET(O4138,0,MATCH(Customer!$J$6,'CDH &amp; HDH'!$P$11:$X$11,0)))</f>
        <v>65</v>
      </c>
      <c r="H4138" s="1" t="str">
        <f t="shared" si="777"/>
        <v>Cooling</v>
      </c>
      <c r="I4138" s="1">
        <f ca="1">OFFSET(IF($H4138="Cooling",Customer!$C$25,Customer!$C$52),E4138,D4138)</f>
        <v>78</v>
      </c>
      <c r="J4138" s="1">
        <f ca="1">OFFSET(IF($H4138="Cooling",Customer!$L$25,Customer!$L$52),$E4138,$D4138)</f>
        <v>80</v>
      </c>
      <c r="K4138" s="16">
        <f t="shared" ca="1" si="771"/>
        <v>0</v>
      </c>
      <c r="L4138" s="16">
        <f t="shared" ca="1" si="772"/>
        <v>0</v>
      </c>
      <c r="M4138" s="17">
        <f t="shared" si="778"/>
        <v>0</v>
      </c>
      <c r="N4138" s="17">
        <f t="shared" si="779"/>
        <v>0</v>
      </c>
      <c r="O4138" s="4"/>
      <c r="P4138" s="4">
        <v>69</v>
      </c>
      <c r="Q4138" s="4">
        <v>69</v>
      </c>
      <c r="R4138" s="4">
        <v>63</v>
      </c>
      <c r="S4138" s="4">
        <v>68</v>
      </c>
      <c r="T4138" s="4">
        <v>70</v>
      </c>
      <c r="U4138" s="4">
        <v>75</v>
      </c>
      <c r="V4138" s="13">
        <v>65</v>
      </c>
      <c r="W4138" s="4">
        <v>70</v>
      </c>
      <c r="X4138" s="4">
        <v>60</v>
      </c>
      <c r="Y4138">
        <f t="shared" ca="1" si="780"/>
        <v>0</v>
      </c>
      <c r="Z4138">
        <f t="shared" ca="1" si="781"/>
        <v>0</v>
      </c>
    </row>
    <row r="4139" spans="2:26" x14ac:dyDescent="0.25">
      <c r="B4139" s="11">
        <f t="shared" si="782"/>
        <v>44733.958333323324</v>
      </c>
      <c r="C4139" s="1">
        <f t="shared" si="773"/>
        <v>6</v>
      </c>
      <c r="D4139" s="1">
        <f t="shared" si="774"/>
        <v>2</v>
      </c>
      <c r="E4139" s="12">
        <f t="shared" si="775"/>
        <v>24</v>
      </c>
      <c r="F4139" s="124" t="str">
        <f t="shared" si="776"/>
        <v>0</v>
      </c>
      <c r="G4139" s="1">
        <f ca="1">(OFFSET(O4139,0,MATCH(Customer!$J$6,'CDH &amp; HDH'!$P$11:$X$11,0)))</f>
        <v>65</v>
      </c>
      <c r="H4139" s="1" t="str">
        <f t="shared" si="777"/>
        <v>Cooling</v>
      </c>
      <c r="I4139" s="1">
        <f ca="1">OFFSET(IF($H4139="Cooling",Customer!$C$25,Customer!$C$52),E4139,D4139)</f>
        <v>78</v>
      </c>
      <c r="J4139" s="1">
        <f ca="1">OFFSET(IF($H4139="Cooling",Customer!$L$25,Customer!$L$52),$E4139,$D4139)</f>
        <v>80</v>
      </c>
      <c r="K4139" s="16">
        <f t="shared" ca="1" si="771"/>
        <v>0</v>
      </c>
      <c r="L4139" s="16">
        <f t="shared" ca="1" si="772"/>
        <v>0</v>
      </c>
      <c r="M4139" s="17">
        <f t="shared" si="778"/>
        <v>0</v>
      </c>
      <c r="N4139" s="17">
        <f t="shared" si="779"/>
        <v>0</v>
      </c>
      <c r="O4139" s="4"/>
      <c r="P4139" s="4">
        <v>63</v>
      </c>
      <c r="Q4139" s="4">
        <v>65</v>
      </c>
      <c r="R4139" s="4">
        <v>63</v>
      </c>
      <c r="S4139" s="4">
        <v>67</v>
      </c>
      <c r="T4139" s="4">
        <v>69</v>
      </c>
      <c r="U4139" s="4">
        <v>76</v>
      </c>
      <c r="V4139" s="13">
        <v>65</v>
      </c>
      <c r="W4139" s="4">
        <v>70</v>
      </c>
      <c r="X4139" s="4">
        <v>60</v>
      </c>
      <c r="Y4139">
        <f t="shared" ca="1" si="780"/>
        <v>0</v>
      </c>
      <c r="Z4139">
        <f t="shared" ca="1" si="781"/>
        <v>0</v>
      </c>
    </row>
    <row r="4140" spans="2:26" x14ac:dyDescent="0.25">
      <c r="B4140" s="11">
        <f t="shared" si="782"/>
        <v>44733.999999989988</v>
      </c>
      <c r="C4140" s="1">
        <f t="shared" si="773"/>
        <v>6</v>
      </c>
      <c r="D4140" s="1">
        <f t="shared" si="774"/>
        <v>3</v>
      </c>
      <c r="E4140" s="12">
        <f t="shared" si="775"/>
        <v>1</v>
      </c>
      <c r="F4140" s="124" t="str">
        <f t="shared" si="776"/>
        <v>0</v>
      </c>
      <c r="G4140" s="1">
        <f ca="1">(OFFSET(O4140,0,MATCH(Customer!$J$6,'CDH &amp; HDH'!$P$11:$X$11,0)))</f>
        <v>65</v>
      </c>
      <c r="H4140" s="1" t="str">
        <f t="shared" si="777"/>
        <v>Cooling</v>
      </c>
      <c r="I4140" s="1">
        <f ca="1">OFFSET(IF($H4140="Cooling",Customer!$C$25,Customer!$C$52),E4140,D4140)</f>
        <v>78</v>
      </c>
      <c r="J4140" s="1">
        <f ca="1">OFFSET(IF($H4140="Cooling",Customer!$L$25,Customer!$L$52),$E4140,$D4140)</f>
        <v>80</v>
      </c>
      <c r="K4140" s="16">
        <f t="shared" ca="1" si="771"/>
        <v>0</v>
      </c>
      <c r="L4140" s="16">
        <f t="shared" ca="1" si="772"/>
        <v>0</v>
      </c>
      <c r="M4140" s="17">
        <f t="shared" si="778"/>
        <v>0</v>
      </c>
      <c r="N4140" s="17">
        <f t="shared" si="779"/>
        <v>0</v>
      </c>
      <c r="O4140" s="4"/>
      <c r="P4140" s="4">
        <v>63</v>
      </c>
      <c r="Q4140" s="4">
        <v>64</v>
      </c>
      <c r="R4140" s="4">
        <v>63</v>
      </c>
      <c r="S4140" s="4">
        <v>67</v>
      </c>
      <c r="T4140" s="4">
        <v>69</v>
      </c>
      <c r="U4140" s="4">
        <v>74</v>
      </c>
      <c r="V4140" s="13">
        <v>65</v>
      </c>
      <c r="W4140" s="4">
        <v>70</v>
      </c>
      <c r="X4140" s="4">
        <v>59</v>
      </c>
      <c r="Y4140">
        <f t="shared" ca="1" si="780"/>
        <v>0</v>
      </c>
      <c r="Z4140">
        <f t="shared" ca="1" si="781"/>
        <v>0</v>
      </c>
    </row>
    <row r="4141" spans="2:26" x14ac:dyDescent="0.25">
      <c r="B4141" s="11">
        <f t="shared" si="782"/>
        <v>44734.041666656653</v>
      </c>
      <c r="C4141" s="1">
        <f t="shared" si="773"/>
        <v>6</v>
      </c>
      <c r="D4141" s="1">
        <f t="shared" si="774"/>
        <v>3</v>
      </c>
      <c r="E4141" s="12">
        <f t="shared" si="775"/>
        <v>2</v>
      </c>
      <c r="F4141" s="124" t="str">
        <f t="shared" si="776"/>
        <v>0</v>
      </c>
      <c r="G4141" s="1">
        <f ca="1">(OFFSET(O4141,0,MATCH(Customer!$J$6,'CDH &amp; HDH'!$P$11:$X$11,0)))</f>
        <v>65</v>
      </c>
      <c r="H4141" s="1" t="str">
        <f t="shared" si="777"/>
        <v>Cooling</v>
      </c>
      <c r="I4141" s="1">
        <f ca="1">OFFSET(IF($H4141="Cooling",Customer!$C$25,Customer!$C$52),E4141,D4141)</f>
        <v>78</v>
      </c>
      <c r="J4141" s="1">
        <f ca="1">OFFSET(IF($H4141="Cooling",Customer!$L$25,Customer!$L$52),$E4141,$D4141)</f>
        <v>80</v>
      </c>
      <c r="K4141" s="16">
        <f t="shared" ca="1" si="771"/>
        <v>0</v>
      </c>
      <c r="L4141" s="16">
        <f t="shared" ca="1" si="772"/>
        <v>0</v>
      </c>
      <c r="M4141" s="17">
        <f t="shared" si="778"/>
        <v>0</v>
      </c>
      <c r="N4141" s="17">
        <f t="shared" si="779"/>
        <v>0</v>
      </c>
      <c r="O4141" s="4"/>
      <c r="P4141" s="4">
        <v>60</v>
      </c>
      <c r="Q4141" s="4">
        <v>63</v>
      </c>
      <c r="R4141" s="4">
        <v>63</v>
      </c>
      <c r="S4141" s="4">
        <v>66</v>
      </c>
      <c r="T4141" s="4">
        <v>69</v>
      </c>
      <c r="U4141" s="4">
        <v>71</v>
      </c>
      <c r="V4141" s="13">
        <v>65</v>
      </c>
      <c r="W4141" s="4">
        <v>70</v>
      </c>
      <c r="X4141" s="4">
        <v>57</v>
      </c>
      <c r="Y4141">
        <f t="shared" ca="1" si="780"/>
        <v>0</v>
      </c>
      <c r="Z4141">
        <f t="shared" ca="1" si="781"/>
        <v>0</v>
      </c>
    </row>
    <row r="4142" spans="2:26" x14ac:dyDescent="0.25">
      <c r="B4142" s="11">
        <f t="shared" si="782"/>
        <v>44734.083333323317</v>
      </c>
      <c r="C4142" s="1">
        <f t="shared" si="773"/>
        <v>6</v>
      </c>
      <c r="D4142" s="1">
        <f t="shared" si="774"/>
        <v>3</v>
      </c>
      <c r="E4142" s="12">
        <f t="shared" si="775"/>
        <v>3</v>
      </c>
      <c r="F4142" s="124" t="str">
        <f t="shared" si="776"/>
        <v>0</v>
      </c>
      <c r="G4142" s="1">
        <f ca="1">(OFFSET(O4142,0,MATCH(Customer!$J$6,'CDH &amp; HDH'!$P$11:$X$11,0)))</f>
        <v>65</v>
      </c>
      <c r="H4142" s="1" t="str">
        <f t="shared" si="777"/>
        <v>Cooling</v>
      </c>
      <c r="I4142" s="1">
        <f ca="1">OFFSET(IF($H4142="Cooling",Customer!$C$25,Customer!$C$52),E4142,D4142)</f>
        <v>78</v>
      </c>
      <c r="J4142" s="1">
        <f ca="1">OFFSET(IF($H4142="Cooling",Customer!$L$25,Customer!$L$52),$E4142,$D4142)</f>
        <v>80</v>
      </c>
      <c r="K4142" s="16">
        <f t="shared" ca="1" si="771"/>
        <v>0</v>
      </c>
      <c r="L4142" s="16">
        <f t="shared" ca="1" si="772"/>
        <v>0</v>
      </c>
      <c r="M4142" s="17">
        <f t="shared" si="778"/>
        <v>0</v>
      </c>
      <c r="N4142" s="17">
        <f t="shared" si="779"/>
        <v>0</v>
      </c>
      <c r="O4142" s="4"/>
      <c r="P4142" s="4">
        <v>59</v>
      </c>
      <c r="Q4142" s="4">
        <v>62</v>
      </c>
      <c r="R4142" s="4">
        <v>64</v>
      </c>
      <c r="S4142" s="4">
        <v>65</v>
      </c>
      <c r="T4142" s="4">
        <v>69</v>
      </c>
      <c r="U4142" s="4">
        <v>71</v>
      </c>
      <c r="V4142" s="13">
        <v>65</v>
      </c>
      <c r="W4142" s="4">
        <v>69</v>
      </c>
      <c r="X4142" s="4">
        <v>55</v>
      </c>
      <c r="Y4142">
        <f t="shared" ca="1" si="780"/>
        <v>0</v>
      </c>
      <c r="Z4142">
        <f t="shared" ca="1" si="781"/>
        <v>0</v>
      </c>
    </row>
    <row r="4143" spans="2:26" x14ac:dyDescent="0.25">
      <c r="B4143" s="11">
        <f t="shared" si="782"/>
        <v>44734.124999989981</v>
      </c>
      <c r="C4143" s="1">
        <f t="shared" si="773"/>
        <v>6</v>
      </c>
      <c r="D4143" s="1">
        <f t="shared" si="774"/>
        <v>3</v>
      </c>
      <c r="E4143" s="12">
        <f t="shared" si="775"/>
        <v>4</v>
      </c>
      <c r="F4143" s="124" t="str">
        <f t="shared" si="776"/>
        <v>0</v>
      </c>
      <c r="G4143" s="1">
        <f ca="1">(OFFSET(O4143,0,MATCH(Customer!$J$6,'CDH &amp; HDH'!$P$11:$X$11,0)))</f>
        <v>64</v>
      </c>
      <c r="H4143" s="1" t="str">
        <f t="shared" si="777"/>
        <v>Cooling</v>
      </c>
      <c r="I4143" s="1">
        <f ca="1">OFFSET(IF($H4143="Cooling",Customer!$C$25,Customer!$C$52),E4143,D4143)</f>
        <v>78</v>
      </c>
      <c r="J4143" s="1">
        <f ca="1">OFFSET(IF($H4143="Cooling",Customer!$L$25,Customer!$L$52),$E4143,$D4143)</f>
        <v>80</v>
      </c>
      <c r="K4143" s="16">
        <f t="shared" ca="1" si="771"/>
        <v>0</v>
      </c>
      <c r="L4143" s="16">
        <f t="shared" ca="1" si="772"/>
        <v>0</v>
      </c>
      <c r="M4143" s="17">
        <f t="shared" si="778"/>
        <v>0</v>
      </c>
      <c r="N4143" s="17">
        <f t="shared" si="779"/>
        <v>0</v>
      </c>
      <c r="O4143" s="4"/>
      <c r="P4143" s="4">
        <v>58</v>
      </c>
      <c r="Q4143" s="4">
        <v>60</v>
      </c>
      <c r="R4143" s="4">
        <v>64</v>
      </c>
      <c r="S4143" s="4">
        <v>64</v>
      </c>
      <c r="T4143" s="4">
        <v>69</v>
      </c>
      <c r="U4143" s="4">
        <v>71</v>
      </c>
      <c r="V4143" s="13">
        <v>64</v>
      </c>
      <c r="W4143" s="4">
        <v>69</v>
      </c>
      <c r="X4143" s="4">
        <v>54</v>
      </c>
      <c r="Y4143">
        <f t="shared" ca="1" si="780"/>
        <v>0</v>
      </c>
      <c r="Z4143">
        <f t="shared" ca="1" si="781"/>
        <v>0</v>
      </c>
    </row>
    <row r="4144" spans="2:26" x14ac:dyDescent="0.25">
      <c r="B4144" s="11">
        <f t="shared" si="782"/>
        <v>44734.166666656645</v>
      </c>
      <c r="C4144" s="1">
        <f t="shared" si="773"/>
        <v>6</v>
      </c>
      <c r="D4144" s="1">
        <f t="shared" si="774"/>
        <v>3</v>
      </c>
      <c r="E4144" s="12">
        <f t="shared" si="775"/>
        <v>5</v>
      </c>
      <c r="F4144" s="124" t="str">
        <f t="shared" si="776"/>
        <v>0</v>
      </c>
      <c r="G4144" s="1">
        <f ca="1">(OFFSET(O4144,0,MATCH(Customer!$J$6,'CDH &amp; HDH'!$P$11:$X$11,0)))</f>
        <v>65</v>
      </c>
      <c r="H4144" s="1" t="str">
        <f t="shared" si="777"/>
        <v>Cooling</v>
      </c>
      <c r="I4144" s="1">
        <f ca="1">OFFSET(IF($H4144="Cooling",Customer!$C$25,Customer!$C$52),E4144,D4144)</f>
        <v>78</v>
      </c>
      <c r="J4144" s="1">
        <f ca="1">OFFSET(IF($H4144="Cooling",Customer!$L$25,Customer!$L$52),$E4144,$D4144)</f>
        <v>80</v>
      </c>
      <c r="K4144" s="16">
        <f t="shared" ca="1" si="771"/>
        <v>0</v>
      </c>
      <c r="L4144" s="16">
        <f t="shared" ca="1" si="772"/>
        <v>0</v>
      </c>
      <c r="M4144" s="17">
        <f t="shared" si="778"/>
        <v>0</v>
      </c>
      <c r="N4144" s="17">
        <f t="shared" si="779"/>
        <v>0</v>
      </c>
      <c r="O4144" s="4"/>
      <c r="P4144" s="4">
        <v>56</v>
      </c>
      <c r="Q4144" s="4">
        <v>57</v>
      </c>
      <c r="R4144" s="4">
        <v>64</v>
      </c>
      <c r="S4144" s="4">
        <v>65</v>
      </c>
      <c r="T4144" s="4">
        <v>69</v>
      </c>
      <c r="U4144" s="4">
        <v>70</v>
      </c>
      <c r="V4144" s="13">
        <v>65</v>
      </c>
      <c r="W4144" s="4">
        <v>68</v>
      </c>
      <c r="X4144" s="4">
        <v>55</v>
      </c>
      <c r="Y4144">
        <f t="shared" ca="1" si="780"/>
        <v>0</v>
      </c>
      <c r="Z4144">
        <f t="shared" ca="1" si="781"/>
        <v>0</v>
      </c>
    </row>
    <row r="4145" spans="2:26" x14ac:dyDescent="0.25">
      <c r="B4145" s="11">
        <f t="shared" si="782"/>
        <v>44734.208333323309</v>
      </c>
      <c r="C4145" s="1">
        <f t="shared" si="773"/>
        <v>6</v>
      </c>
      <c r="D4145" s="1">
        <f t="shared" si="774"/>
        <v>3</v>
      </c>
      <c r="E4145" s="12">
        <f t="shared" si="775"/>
        <v>6</v>
      </c>
      <c r="F4145" s="124" t="str">
        <f t="shared" si="776"/>
        <v>0</v>
      </c>
      <c r="G4145" s="1">
        <f ca="1">(OFFSET(O4145,0,MATCH(Customer!$J$6,'CDH &amp; HDH'!$P$11:$X$11,0)))</f>
        <v>66</v>
      </c>
      <c r="H4145" s="1" t="str">
        <f t="shared" si="777"/>
        <v>Cooling</v>
      </c>
      <c r="I4145" s="1">
        <f ca="1">OFFSET(IF($H4145="Cooling",Customer!$C$25,Customer!$C$52),E4145,D4145)</f>
        <v>78</v>
      </c>
      <c r="J4145" s="1">
        <f ca="1">OFFSET(IF($H4145="Cooling",Customer!$L$25,Customer!$L$52),$E4145,$D4145)</f>
        <v>80</v>
      </c>
      <c r="K4145" s="16">
        <f t="shared" ca="1" si="771"/>
        <v>0</v>
      </c>
      <c r="L4145" s="16">
        <f t="shared" ca="1" si="772"/>
        <v>0</v>
      </c>
      <c r="M4145" s="17">
        <f t="shared" si="778"/>
        <v>0</v>
      </c>
      <c r="N4145" s="17">
        <f t="shared" si="779"/>
        <v>0</v>
      </c>
      <c r="O4145" s="4"/>
      <c r="P4145" s="4">
        <v>57</v>
      </c>
      <c r="Q4145" s="4">
        <v>59</v>
      </c>
      <c r="R4145" s="4">
        <v>64</v>
      </c>
      <c r="S4145" s="4">
        <v>65</v>
      </c>
      <c r="T4145" s="4">
        <v>69</v>
      </c>
      <c r="U4145" s="4">
        <v>71</v>
      </c>
      <c r="V4145" s="13">
        <v>66</v>
      </c>
      <c r="W4145" s="4">
        <v>68</v>
      </c>
      <c r="X4145" s="4">
        <v>56</v>
      </c>
      <c r="Y4145">
        <f t="shared" ca="1" si="780"/>
        <v>0</v>
      </c>
      <c r="Z4145">
        <f t="shared" ca="1" si="781"/>
        <v>0</v>
      </c>
    </row>
    <row r="4146" spans="2:26" x14ac:dyDescent="0.25">
      <c r="B4146" s="11">
        <f t="shared" si="782"/>
        <v>44734.249999989974</v>
      </c>
      <c r="C4146" s="1">
        <f t="shared" si="773"/>
        <v>6</v>
      </c>
      <c r="D4146" s="1">
        <f t="shared" si="774"/>
        <v>3</v>
      </c>
      <c r="E4146" s="12">
        <f t="shared" si="775"/>
        <v>7</v>
      </c>
      <c r="F4146" s="124" t="str">
        <f t="shared" si="776"/>
        <v>0</v>
      </c>
      <c r="G4146" s="1">
        <f ca="1">(OFFSET(O4146,0,MATCH(Customer!$J$6,'CDH &amp; HDH'!$P$11:$X$11,0)))</f>
        <v>67</v>
      </c>
      <c r="H4146" s="1" t="str">
        <f t="shared" si="777"/>
        <v>Cooling</v>
      </c>
      <c r="I4146" s="1">
        <f ca="1">OFFSET(IF($H4146="Cooling",Customer!$C$25,Customer!$C$52),E4146,D4146)</f>
        <v>78</v>
      </c>
      <c r="J4146" s="1">
        <f ca="1">OFFSET(IF($H4146="Cooling",Customer!$L$25,Customer!$L$52),$E4146,$D4146)</f>
        <v>80</v>
      </c>
      <c r="K4146" s="16">
        <f t="shared" ca="1" si="771"/>
        <v>0</v>
      </c>
      <c r="L4146" s="16">
        <f t="shared" ca="1" si="772"/>
        <v>0</v>
      </c>
      <c r="M4146" s="17">
        <f t="shared" si="778"/>
        <v>0</v>
      </c>
      <c r="N4146" s="17">
        <f t="shared" si="779"/>
        <v>0</v>
      </c>
      <c r="O4146" s="4"/>
      <c r="P4146" s="4">
        <v>61</v>
      </c>
      <c r="Q4146" s="4">
        <v>61</v>
      </c>
      <c r="R4146" s="4">
        <v>64</v>
      </c>
      <c r="S4146" s="4">
        <v>66</v>
      </c>
      <c r="T4146" s="4">
        <v>70</v>
      </c>
      <c r="U4146" s="4">
        <v>73</v>
      </c>
      <c r="V4146" s="13">
        <v>67</v>
      </c>
      <c r="W4146" s="4">
        <v>70</v>
      </c>
      <c r="X4146" s="4">
        <v>59</v>
      </c>
      <c r="Y4146">
        <f t="shared" ca="1" si="780"/>
        <v>0</v>
      </c>
      <c r="Z4146">
        <f t="shared" ca="1" si="781"/>
        <v>0</v>
      </c>
    </row>
    <row r="4147" spans="2:26" x14ac:dyDescent="0.25">
      <c r="B4147" s="11">
        <f t="shared" si="782"/>
        <v>44734.291666656638</v>
      </c>
      <c r="C4147" s="1">
        <f t="shared" si="773"/>
        <v>6</v>
      </c>
      <c r="D4147" s="1">
        <f t="shared" si="774"/>
        <v>3</v>
      </c>
      <c r="E4147" s="12">
        <f t="shared" si="775"/>
        <v>8</v>
      </c>
      <c r="F4147" s="124" t="str">
        <f t="shared" si="776"/>
        <v>0</v>
      </c>
      <c r="G4147" s="1">
        <f ca="1">(OFFSET(O4147,0,MATCH(Customer!$J$6,'CDH &amp; HDH'!$P$11:$X$11,0)))</f>
        <v>66</v>
      </c>
      <c r="H4147" s="1" t="str">
        <f t="shared" si="777"/>
        <v>Cooling</v>
      </c>
      <c r="I4147" s="1">
        <f ca="1">OFFSET(IF($H4147="Cooling",Customer!$C$25,Customer!$C$52),E4147,D4147)</f>
        <v>72</v>
      </c>
      <c r="J4147" s="1">
        <f ca="1">OFFSET(IF($H4147="Cooling",Customer!$L$25,Customer!$L$52),$E4147,$D4147)</f>
        <v>77</v>
      </c>
      <c r="K4147" s="16">
        <f t="shared" ca="1" si="771"/>
        <v>0</v>
      </c>
      <c r="L4147" s="16">
        <f t="shared" ca="1" si="772"/>
        <v>0</v>
      </c>
      <c r="M4147" s="17">
        <f t="shared" si="778"/>
        <v>0</v>
      </c>
      <c r="N4147" s="17">
        <f t="shared" si="779"/>
        <v>0</v>
      </c>
      <c r="O4147" s="4"/>
      <c r="P4147" s="4">
        <v>67</v>
      </c>
      <c r="Q4147" s="4">
        <v>65</v>
      </c>
      <c r="R4147" s="4">
        <v>66</v>
      </c>
      <c r="S4147" s="4">
        <v>67</v>
      </c>
      <c r="T4147" s="4">
        <v>72</v>
      </c>
      <c r="U4147" s="4">
        <v>77</v>
      </c>
      <c r="V4147" s="13">
        <v>66</v>
      </c>
      <c r="W4147" s="4">
        <v>70</v>
      </c>
      <c r="X4147" s="4">
        <v>63</v>
      </c>
      <c r="Y4147">
        <f t="shared" ca="1" si="780"/>
        <v>0</v>
      </c>
      <c r="Z4147">
        <f t="shared" ca="1" si="781"/>
        <v>0</v>
      </c>
    </row>
    <row r="4148" spans="2:26" x14ac:dyDescent="0.25">
      <c r="B4148" s="11">
        <f t="shared" si="782"/>
        <v>44734.333333323302</v>
      </c>
      <c r="C4148" s="1">
        <f t="shared" si="773"/>
        <v>6</v>
      </c>
      <c r="D4148" s="1">
        <f t="shared" si="774"/>
        <v>3</v>
      </c>
      <c r="E4148" s="12">
        <f t="shared" si="775"/>
        <v>9</v>
      </c>
      <c r="F4148" s="124" t="str">
        <f t="shared" si="776"/>
        <v>0</v>
      </c>
      <c r="G4148" s="1">
        <f ca="1">(OFFSET(O4148,0,MATCH(Customer!$J$6,'CDH &amp; HDH'!$P$11:$X$11,0)))</f>
        <v>68</v>
      </c>
      <c r="H4148" s="1" t="str">
        <f t="shared" si="777"/>
        <v>Cooling</v>
      </c>
      <c r="I4148" s="1">
        <f ca="1">OFFSET(IF($H4148="Cooling",Customer!$C$25,Customer!$C$52),E4148,D4148)</f>
        <v>72</v>
      </c>
      <c r="J4148" s="1">
        <f ca="1">OFFSET(IF($H4148="Cooling",Customer!$L$25,Customer!$L$52),$E4148,$D4148)</f>
        <v>77</v>
      </c>
      <c r="K4148" s="16">
        <f t="shared" ca="1" si="771"/>
        <v>0</v>
      </c>
      <c r="L4148" s="16">
        <f t="shared" ca="1" si="772"/>
        <v>0</v>
      </c>
      <c r="M4148" s="17">
        <f t="shared" si="778"/>
        <v>0</v>
      </c>
      <c r="N4148" s="17">
        <f t="shared" si="779"/>
        <v>0</v>
      </c>
      <c r="O4148" s="4"/>
      <c r="P4148" s="4">
        <v>71</v>
      </c>
      <c r="Q4148" s="4">
        <v>67</v>
      </c>
      <c r="R4148" s="4">
        <v>69</v>
      </c>
      <c r="S4148" s="4">
        <v>68</v>
      </c>
      <c r="T4148" s="4">
        <v>77</v>
      </c>
      <c r="U4148" s="4">
        <v>82</v>
      </c>
      <c r="V4148" s="13">
        <v>68</v>
      </c>
      <c r="W4148" s="4">
        <v>73</v>
      </c>
      <c r="X4148" s="4">
        <v>68</v>
      </c>
      <c r="Y4148">
        <f t="shared" ca="1" si="780"/>
        <v>0</v>
      </c>
      <c r="Z4148">
        <f t="shared" ca="1" si="781"/>
        <v>0</v>
      </c>
    </row>
    <row r="4149" spans="2:26" x14ac:dyDescent="0.25">
      <c r="B4149" s="11">
        <f t="shared" si="782"/>
        <v>44734.374999989966</v>
      </c>
      <c r="C4149" s="1">
        <f t="shared" si="773"/>
        <v>6</v>
      </c>
      <c r="D4149" s="1">
        <f t="shared" si="774"/>
        <v>3</v>
      </c>
      <c r="E4149" s="12">
        <f t="shared" si="775"/>
        <v>10</v>
      </c>
      <c r="F4149" s="124" t="str">
        <f t="shared" si="776"/>
        <v>0</v>
      </c>
      <c r="G4149" s="1">
        <f ca="1">(OFFSET(O4149,0,MATCH(Customer!$J$6,'CDH &amp; HDH'!$P$11:$X$11,0)))</f>
        <v>69</v>
      </c>
      <c r="H4149" s="1" t="str">
        <f t="shared" si="777"/>
        <v>Cooling</v>
      </c>
      <c r="I4149" s="1">
        <f ca="1">OFFSET(IF($H4149="Cooling",Customer!$C$25,Customer!$C$52),E4149,D4149)</f>
        <v>72</v>
      </c>
      <c r="J4149" s="1">
        <f ca="1">OFFSET(IF($H4149="Cooling",Customer!$L$25,Customer!$L$52),$E4149,$D4149)</f>
        <v>77</v>
      </c>
      <c r="K4149" s="16">
        <f t="shared" ca="1" si="771"/>
        <v>0</v>
      </c>
      <c r="L4149" s="16">
        <f t="shared" ca="1" si="772"/>
        <v>0</v>
      </c>
      <c r="M4149" s="17">
        <f t="shared" si="778"/>
        <v>0</v>
      </c>
      <c r="N4149" s="17">
        <f t="shared" si="779"/>
        <v>0</v>
      </c>
      <c r="O4149" s="4"/>
      <c r="P4149" s="4">
        <v>74</v>
      </c>
      <c r="Q4149" s="4">
        <v>69</v>
      </c>
      <c r="R4149" s="4">
        <v>71</v>
      </c>
      <c r="S4149" s="4">
        <v>69</v>
      </c>
      <c r="T4149" s="4">
        <v>80</v>
      </c>
      <c r="U4149" s="4">
        <v>84</v>
      </c>
      <c r="V4149" s="13">
        <v>69</v>
      </c>
      <c r="W4149" s="4">
        <v>77</v>
      </c>
      <c r="X4149" s="4">
        <v>72</v>
      </c>
      <c r="Y4149">
        <f t="shared" ca="1" si="780"/>
        <v>0</v>
      </c>
      <c r="Z4149">
        <f t="shared" ca="1" si="781"/>
        <v>0</v>
      </c>
    </row>
    <row r="4150" spans="2:26" x14ac:dyDescent="0.25">
      <c r="B4150" s="11">
        <f t="shared" si="782"/>
        <v>44734.416666656631</v>
      </c>
      <c r="C4150" s="1">
        <f t="shared" si="773"/>
        <v>6</v>
      </c>
      <c r="D4150" s="1">
        <f t="shared" si="774"/>
        <v>3</v>
      </c>
      <c r="E4150" s="12">
        <f t="shared" si="775"/>
        <v>11</v>
      </c>
      <c r="F4150" s="124" t="str">
        <f t="shared" si="776"/>
        <v>0</v>
      </c>
      <c r="G4150" s="1">
        <f ca="1">(OFFSET(O4150,0,MATCH(Customer!$J$6,'CDH &amp; HDH'!$P$11:$X$11,0)))</f>
        <v>70</v>
      </c>
      <c r="H4150" s="1" t="str">
        <f t="shared" si="777"/>
        <v>Cooling</v>
      </c>
      <c r="I4150" s="1">
        <f ca="1">OFFSET(IF($H4150="Cooling",Customer!$C$25,Customer!$C$52),E4150,D4150)</f>
        <v>72</v>
      </c>
      <c r="J4150" s="1">
        <f ca="1">OFFSET(IF($H4150="Cooling",Customer!$L$25,Customer!$L$52),$E4150,$D4150)</f>
        <v>77</v>
      </c>
      <c r="K4150" s="16">
        <f t="shared" ca="1" si="771"/>
        <v>0</v>
      </c>
      <c r="L4150" s="16">
        <f t="shared" ca="1" si="772"/>
        <v>0</v>
      </c>
      <c r="M4150" s="17">
        <f t="shared" si="778"/>
        <v>0</v>
      </c>
      <c r="N4150" s="17">
        <f t="shared" si="779"/>
        <v>0</v>
      </c>
      <c r="O4150" s="4"/>
      <c r="P4150" s="4">
        <v>77</v>
      </c>
      <c r="Q4150" s="4">
        <v>70</v>
      </c>
      <c r="R4150" s="4">
        <v>70</v>
      </c>
      <c r="S4150" s="4">
        <v>70</v>
      </c>
      <c r="T4150" s="4">
        <v>80</v>
      </c>
      <c r="U4150" s="4">
        <v>86</v>
      </c>
      <c r="V4150" s="13">
        <v>70</v>
      </c>
      <c r="W4150" s="4">
        <v>75</v>
      </c>
      <c r="X4150" s="4">
        <v>77</v>
      </c>
      <c r="Y4150">
        <f t="shared" ca="1" si="780"/>
        <v>0</v>
      </c>
      <c r="Z4150">
        <f t="shared" ca="1" si="781"/>
        <v>0</v>
      </c>
    </row>
    <row r="4151" spans="2:26" x14ac:dyDescent="0.25">
      <c r="B4151" s="11">
        <f t="shared" si="782"/>
        <v>44734.458333323295</v>
      </c>
      <c r="C4151" s="1">
        <f t="shared" si="773"/>
        <v>6</v>
      </c>
      <c r="D4151" s="1">
        <f t="shared" si="774"/>
        <v>3</v>
      </c>
      <c r="E4151" s="12">
        <f t="shared" si="775"/>
        <v>12</v>
      </c>
      <c r="F4151" s="124" t="str">
        <f t="shared" si="776"/>
        <v>0</v>
      </c>
      <c r="G4151" s="1">
        <f ca="1">(OFFSET(O4151,0,MATCH(Customer!$J$6,'CDH &amp; HDH'!$P$11:$X$11,0)))</f>
        <v>68</v>
      </c>
      <c r="H4151" s="1" t="str">
        <f t="shared" si="777"/>
        <v>Cooling</v>
      </c>
      <c r="I4151" s="1">
        <f ca="1">OFFSET(IF($H4151="Cooling",Customer!$C$25,Customer!$C$52),E4151,D4151)</f>
        <v>72</v>
      </c>
      <c r="J4151" s="1">
        <f ca="1">OFFSET(IF($H4151="Cooling",Customer!$L$25,Customer!$L$52),$E4151,$D4151)</f>
        <v>77</v>
      </c>
      <c r="K4151" s="16">
        <f t="shared" ca="1" si="771"/>
        <v>0</v>
      </c>
      <c r="L4151" s="16">
        <f t="shared" ca="1" si="772"/>
        <v>0</v>
      </c>
      <c r="M4151" s="17">
        <f t="shared" si="778"/>
        <v>0</v>
      </c>
      <c r="N4151" s="17">
        <f t="shared" si="779"/>
        <v>0</v>
      </c>
      <c r="O4151" s="4"/>
      <c r="P4151" s="4">
        <v>79</v>
      </c>
      <c r="Q4151" s="4">
        <v>71</v>
      </c>
      <c r="R4151" s="4">
        <v>70</v>
      </c>
      <c r="S4151" s="4">
        <v>70</v>
      </c>
      <c r="T4151" s="4">
        <v>83</v>
      </c>
      <c r="U4151" s="4">
        <v>89</v>
      </c>
      <c r="V4151" s="13">
        <v>68</v>
      </c>
      <c r="W4151" s="4">
        <v>74</v>
      </c>
      <c r="X4151" s="4">
        <v>80</v>
      </c>
      <c r="Y4151">
        <f t="shared" ca="1" si="780"/>
        <v>0</v>
      </c>
      <c r="Z4151">
        <f t="shared" ca="1" si="781"/>
        <v>0</v>
      </c>
    </row>
    <row r="4152" spans="2:26" x14ac:dyDescent="0.25">
      <c r="B4152" s="11">
        <f t="shared" si="782"/>
        <v>44734.499999989959</v>
      </c>
      <c r="C4152" s="1">
        <f t="shared" si="773"/>
        <v>6</v>
      </c>
      <c r="D4152" s="1">
        <f t="shared" si="774"/>
        <v>3</v>
      </c>
      <c r="E4152" s="12">
        <f t="shared" si="775"/>
        <v>13</v>
      </c>
      <c r="F4152" s="124" t="str">
        <f t="shared" si="776"/>
        <v>0</v>
      </c>
      <c r="G4152" s="1">
        <f ca="1">(OFFSET(O4152,0,MATCH(Customer!$J$6,'CDH &amp; HDH'!$P$11:$X$11,0)))</f>
        <v>71</v>
      </c>
      <c r="H4152" s="1" t="str">
        <f t="shared" si="777"/>
        <v>Cooling</v>
      </c>
      <c r="I4152" s="1">
        <f ca="1">OFFSET(IF($H4152="Cooling",Customer!$C$25,Customer!$C$52),E4152,D4152)</f>
        <v>72</v>
      </c>
      <c r="J4152" s="1">
        <f ca="1">OFFSET(IF($H4152="Cooling",Customer!$L$25,Customer!$L$52),$E4152,$D4152)</f>
        <v>77</v>
      </c>
      <c r="K4152" s="16">
        <f t="shared" ca="1" si="771"/>
        <v>0</v>
      </c>
      <c r="L4152" s="16">
        <f t="shared" ca="1" si="772"/>
        <v>0</v>
      </c>
      <c r="M4152" s="17">
        <f t="shared" si="778"/>
        <v>0</v>
      </c>
      <c r="N4152" s="17">
        <f t="shared" si="779"/>
        <v>0</v>
      </c>
      <c r="O4152" s="4"/>
      <c r="P4152" s="4">
        <v>81</v>
      </c>
      <c r="Q4152" s="4">
        <v>74</v>
      </c>
      <c r="R4152" s="4">
        <v>69</v>
      </c>
      <c r="S4152" s="4">
        <v>71</v>
      </c>
      <c r="T4152" s="4">
        <v>82</v>
      </c>
      <c r="U4152" s="4">
        <v>91</v>
      </c>
      <c r="V4152" s="13">
        <v>71</v>
      </c>
      <c r="W4152" s="4">
        <v>75</v>
      </c>
      <c r="X4152" s="4">
        <v>81</v>
      </c>
      <c r="Y4152">
        <f t="shared" ca="1" si="780"/>
        <v>0</v>
      </c>
      <c r="Z4152">
        <f t="shared" ca="1" si="781"/>
        <v>0</v>
      </c>
    </row>
    <row r="4153" spans="2:26" x14ac:dyDescent="0.25">
      <c r="B4153" s="11">
        <f t="shared" si="782"/>
        <v>44734.541666656623</v>
      </c>
      <c r="C4153" s="1">
        <f t="shared" si="773"/>
        <v>6</v>
      </c>
      <c r="D4153" s="1">
        <f t="shared" si="774"/>
        <v>3</v>
      </c>
      <c r="E4153" s="12">
        <f t="shared" si="775"/>
        <v>14</v>
      </c>
      <c r="F4153" s="124" t="str">
        <f t="shared" si="776"/>
        <v>0</v>
      </c>
      <c r="G4153" s="1">
        <f ca="1">(OFFSET(O4153,0,MATCH(Customer!$J$6,'CDH &amp; HDH'!$P$11:$X$11,0)))</f>
        <v>71</v>
      </c>
      <c r="H4153" s="1" t="str">
        <f t="shared" si="777"/>
        <v>Cooling</v>
      </c>
      <c r="I4153" s="1">
        <f ca="1">OFFSET(IF($H4153="Cooling",Customer!$C$25,Customer!$C$52),E4153,D4153)</f>
        <v>72</v>
      </c>
      <c r="J4153" s="1">
        <f ca="1">OFFSET(IF($H4153="Cooling",Customer!$L$25,Customer!$L$52),$E4153,$D4153)</f>
        <v>77</v>
      </c>
      <c r="K4153" s="16">
        <f t="shared" ca="1" si="771"/>
        <v>0</v>
      </c>
      <c r="L4153" s="16">
        <f t="shared" ca="1" si="772"/>
        <v>0</v>
      </c>
      <c r="M4153" s="17">
        <f t="shared" si="778"/>
        <v>0</v>
      </c>
      <c r="N4153" s="17">
        <f t="shared" si="779"/>
        <v>0</v>
      </c>
      <c r="O4153" s="4"/>
      <c r="P4153" s="4">
        <v>83</v>
      </c>
      <c r="Q4153" s="4">
        <v>74</v>
      </c>
      <c r="R4153" s="4">
        <v>66</v>
      </c>
      <c r="S4153" s="4">
        <v>69</v>
      </c>
      <c r="T4153" s="4">
        <v>81</v>
      </c>
      <c r="U4153" s="4">
        <v>91</v>
      </c>
      <c r="V4153" s="13">
        <v>71</v>
      </c>
      <c r="W4153" s="4">
        <v>71</v>
      </c>
      <c r="X4153" s="4">
        <v>82</v>
      </c>
      <c r="Y4153">
        <f t="shared" ca="1" si="780"/>
        <v>0</v>
      </c>
      <c r="Z4153">
        <f t="shared" ca="1" si="781"/>
        <v>0</v>
      </c>
    </row>
    <row r="4154" spans="2:26" x14ac:dyDescent="0.25">
      <c r="B4154" s="11">
        <f t="shared" si="782"/>
        <v>44734.583333323288</v>
      </c>
      <c r="C4154" s="1">
        <f t="shared" si="773"/>
        <v>6</v>
      </c>
      <c r="D4154" s="1">
        <f t="shared" si="774"/>
        <v>3</v>
      </c>
      <c r="E4154" s="12">
        <f t="shared" si="775"/>
        <v>15</v>
      </c>
      <c r="F4154" s="124" t="str">
        <f t="shared" si="776"/>
        <v>1</v>
      </c>
      <c r="G4154" s="1">
        <f ca="1">(OFFSET(O4154,0,MATCH(Customer!$J$6,'CDH &amp; HDH'!$P$11:$X$11,0)))</f>
        <v>71</v>
      </c>
      <c r="H4154" s="1" t="str">
        <f t="shared" si="777"/>
        <v>Cooling</v>
      </c>
      <c r="I4154" s="1">
        <f ca="1">OFFSET(IF($H4154="Cooling",Customer!$C$25,Customer!$C$52),E4154,D4154)</f>
        <v>72</v>
      </c>
      <c r="J4154" s="1">
        <f ca="1">OFFSET(IF($H4154="Cooling",Customer!$L$25,Customer!$L$52),$E4154,$D4154)</f>
        <v>77</v>
      </c>
      <c r="K4154" s="16">
        <f t="shared" ca="1" si="771"/>
        <v>0</v>
      </c>
      <c r="L4154" s="16">
        <f t="shared" ca="1" si="772"/>
        <v>0</v>
      </c>
      <c r="M4154" s="17">
        <f t="shared" si="778"/>
        <v>0</v>
      </c>
      <c r="N4154" s="17">
        <f t="shared" si="779"/>
        <v>0</v>
      </c>
      <c r="O4154" s="4"/>
      <c r="P4154" s="4">
        <v>84</v>
      </c>
      <c r="Q4154" s="4">
        <v>74</v>
      </c>
      <c r="R4154" s="4">
        <v>64</v>
      </c>
      <c r="S4154" s="4">
        <v>68</v>
      </c>
      <c r="T4154" s="4">
        <v>81</v>
      </c>
      <c r="U4154" s="4">
        <v>90</v>
      </c>
      <c r="V4154" s="13">
        <v>71</v>
      </c>
      <c r="W4154" s="4">
        <v>72</v>
      </c>
      <c r="X4154" s="4">
        <v>83</v>
      </c>
      <c r="Y4154">
        <f t="shared" ca="1" si="780"/>
        <v>0</v>
      </c>
      <c r="Z4154">
        <f t="shared" ca="1" si="781"/>
        <v>0</v>
      </c>
    </row>
    <row r="4155" spans="2:26" x14ac:dyDescent="0.25">
      <c r="B4155" s="11">
        <f t="shared" si="782"/>
        <v>44734.624999989952</v>
      </c>
      <c r="C4155" s="1">
        <f t="shared" si="773"/>
        <v>6</v>
      </c>
      <c r="D4155" s="1">
        <f t="shared" si="774"/>
        <v>3</v>
      </c>
      <c r="E4155" s="12">
        <f t="shared" si="775"/>
        <v>16</v>
      </c>
      <c r="F4155" s="124" t="str">
        <f t="shared" si="776"/>
        <v>1</v>
      </c>
      <c r="G4155" s="1">
        <f ca="1">(OFFSET(O4155,0,MATCH(Customer!$J$6,'CDH &amp; HDH'!$P$11:$X$11,0)))</f>
        <v>73</v>
      </c>
      <c r="H4155" s="1" t="str">
        <f t="shared" si="777"/>
        <v>Cooling</v>
      </c>
      <c r="I4155" s="1">
        <f ca="1">OFFSET(IF($H4155="Cooling",Customer!$C$25,Customer!$C$52),E4155,D4155)</f>
        <v>72</v>
      </c>
      <c r="J4155" s="1">
        <f ca="1">OFFSET(IF($H4155="Cooling",Customer!$L$25,Customer!$L$52),$E4155,$D4155)</f>
        <v>77</v>
      </c>
      <c r="K4155" s="16">
        <f t="shared" ca="1" si="771"/>
        <v>1</v>
      </c>
      <c r="L4155" s="16">
        <f t="shared" ca="1" si="772"/>
        <v>0</v>
      </c>
      <c r="M4155" s="17">
        <f t="shared" si="778"/>
        <v>0</v>
      </c>
      <c r="N4155" s="17">
        <f t="shared" si="779"/>
        <v>0</v>
      </c>
      <c r="O4155" s="4"/>
      <c r="P4155" s="4">
        <v>85</v>
      </c>
      <c r="Q4155" s="4">
        <v>74</v>
      </c>
      <c r="R4155" s="4">
        <v>61</v>
      </c>
      <c r="S4155" s="4">
        <v>66</v>
      </c>
      <c r="T4155" s="4">
        <v>84</v>
      </c>
      <c r="U4155" s="4">
        <v>80</v>
      </c>
      <c r="V4155" s="13">
        <v>73</v>
      </c>
      <c r="W4155" s="4">
        <v>76</v>
      </c>
      <c r="X4155" s="4">
        <v>82</v>
      </c>
      <c r="Y4155">
        <f t="shared" ca="1" si="780"/>
        <v>432</v>
      </c>
      <c r="Z4155">
        <f t="shared" ca="1" si="781"/>
        <v>0</v>
      </c>
    </row>
    <row r="4156" spans="2:26" x14ac:dyDescent="0.25">
      <c r="B4156" s="11">
        <f t="shared" si="782"/>
        <v>44734.666666656616</v>
      </c>
      <c r="C4156" s="1">
        <f t="shared" si="773"/>
        <v>6</v>
      </c>
      <c r="D4156" s="1">
        <f t="shared" si="774"/>
        <v>3</v>
      </c>
      <c r="E4156" s="12">
        <f t="shared" si="775"/>
        <v>17</v>
      </c>
      <c r="F4156" s="124" t="str">
        <f t="shared" si="776"/>
        <v>1</v>
      </c>
      <c r="G4156" s="1">
        <f ca="1">(OFFSET(O4156,0,MATCH(Customer!$J$6,'CDH &amp; HDH'!$P$11:$X$11,0)))</f>
        <v>72</v>
      </c>
      <c r="H4156" s="1" t="str">
        <f t="shared" si="777"/>
        <v>Cooling</v>
      </c>
      <c r="I4156" s="1">
        <f ca="1">OFFSET(IF($H4156="Cooling",Customer!$C$25,Customer!$C$52),E4156,D4156)</f>
        <v>72</v>
      </c>
      <c r="J4156" s="1">
        <f ca="1">OFFSET(IF($H4156="Cooling",Customer!$L$25,Customer!$L$52),$E4156,$D4156)</f>
        <v>77</v>
      </c>
      <c r="K4156" s="16">
        <f t="shared" ca="1" si="771"/>
        <v>0</v>
      </c>
      <c r="L4156" s="16">
        <f t="shared" ca="1" si="772"/>
        <v>0</v>
      </c>
      <c r="M4156" s="17">
        <f t="shared" si="778"/>
        <v>0</v>
      </c>
      <c r="N4156" s="17">
        <f t="shared" si="779"/>
        <v>0</v>
      </c>
      <c r="O4156" s="4"/>
      <c r="P4156" s="4">
        <v>85</v>
      </c>
      <c r="Q4156" s="4">
        <v>74</v>
      </c>
      <c r="R4156" s="4">
        <v>61</v>
      </c>
      <c r="S4156" s="4">
        <v>65</v>
      </c>
      <c r="T4156" s="4">
        <v>83</v>
      </c>
      <c r="U4156" s="4">
        <v>78</v>
      </c>
      <c r="V4156" s="13">
        <v>72</v>
      </c>
      <c r="W4156" s="4">
        <v>73</v>
      </c>
      <c r="X4156" s="4">
        <v>82</v>
      </c>
      <c r="Y4156">
        <f t="shared" ca="1" si="780"/>
        <v>0</v>
      </c>
      <c r="Z4156">
        <f t="shared" ca="1" si="781"/>
        <v>0</v>
      </c>
    </row>
    <row r="4157" spans="2:26" x14ac:dyDescent="0.25">
      <c r="B4157" s="11">
        <f t="shared" si="782"/>
        <v>44734.70833332328</v>
      </c>
      <c r="C4157" s="1">
        <f t="shared" si="773"/>
        <v>6</v>
      </c>
      <c r="D4157" s="1">
        <f t="shared" si="774"/>
        <v>3</v>
      </c>
      <c r="E4157" s="12">
        <f t="shared" si="775"/>
        <v>18</v>
      </c>
      <c r="F4157" s="124" t="str">
        <f t="shared" si="776"/>
        <v>1</v>
      </c>
      <c r="G4157" s="1">
        <f ca="1">(OFFSET(O4157,0,MATCH(Customer!$J$6,'CDH &amp; HDH'!$P$11:$X$11,0)))</f>
        <v>70</v>
      </c>
      <c r="H4157" s="1" t="str">
        <f t="shared" si="777"/>
        <v>Cooling</v>
      </c>
      <c r="I4157" s="1">
        <f ca="1">OFFSET(IF($H4157="Cooling",Customer!$C$25,Customer!$C$52),E4157,D4157)</f>
        <v>72</v>
      </c>
      <c r="J4157" s="1">
        <f ca="1">OFFSET(IF($H4157="Cooling",Customer!$L$25,Customer!$L$52),$E4157,$D4157)</f>
        <v>77</v>
      </c>
      <c r="K4157" s="16">
        <f t="shared" ca="1" si="771"/>
        <v>0</v>
      </c>
      <c r="L4157" s="16">
        <f t="shared" ca="1" si="772"/>
        <v>0</v>
      </c>
      <c r="M4157" s="17">
        <f t="shared" si="778"/>
        <v>0</v>
      </c>
      <c r="N4157" s="17">
        <f t="shared" si="779"/>
        <v>0</v>
      </c>
      <c r="O4157" s="4"/>
      <c r="P4157" s="4">
        <v>82</v>
      </c>
      <c r="Q4157" s="4">
        <v>73</v>
      </c>
      <c r="R4157" s="4">
        <v>60</v>
      </c>
      <c r="S4157" s="4">
        <v>63</v>
      </c>
      <c r="T4157" s="4">
        <v>80</v>
      </c>
      <c r="U4157" s="4">
        <v>82</v>
      </c>
      <c r="V4157" s="13">
        <v>70</v>
      </c>
      <c r="W4157" s="4">
        <v>73</v>
      </c>
      <c r="X4157" s="4">
        <v>81</v>
      </c>
      <c r="Y4157">
        <f t="shared" ca="1" si="780"/>
        <v>0</v>
      </c>
      <c r="Z4157">
        <f t="shared" ca="1" si="781"/>
        <v>0</v>
      </c>
    </row>
    <row r="4158" spans="2:26" x14ac:dyDescent="0.25">
      <c r="B4158" s="11">
        <f t="shared" si="782"/>
        <v>44734.749999989945</v>
      </c>
      <c r="C4158" s="1">
        <f t="shared" si="773"/>
        <v>6</v>
      </c>
      <c r="D4158" s="1">
        <f t="shared" si="774"/>
        <v>3</v>
      </c>
      <c r="E4158" s="12">
        <f t="shared" si="775"/>
        <v>19</v>
      </c>
      <c r="F4158" s="124" t="str">
        <f t="shared" si="776"/>
        <v>0</v>
      </c>
      <c r="G4158" s="1">
        <f ca="1">(OFFSET(O4158,0,MATCH(Customer!$J$6,'CDH &amp; HDH'!$P$11:$X$11,0)))</f>
        <v>68</v>
      </c>
      <c r="H4158" s="1" t="str">
        <f t="shared" si="777"/>
        <v>Cooling</v>
      </c>
      <c r="I4158" s="1">
        <f ca="1">OFFSET(IF($H4158="Cooling",Customer!$C$25,Customer!$C$52),E4158,D4158)</f>
        <v>78</v>
      </c>
      <c r="J4158" s="1">
        <f ca="1">OFFSET(IF($H4158="Cooling",Customer!$L$25,Customer!$L$52),$E4158,$D4158)</f>
        <v>80</v>
      </c>
      <c r="K4158" s="16">
        <f t="shared" ca="1" si="771"/>
        <v>0</v>
      </c>
      <c r="L4158" s="16">
        <f t="shared" ca="1" si="772"/>
        <v>0</v>
      </c>
      <c r="M4158" s="17">
        <f t="shared" si="778"/>
        <v>0</v>
      </c>
      <c r="N4158" s="17">
        <f t="shared" si="779"/>
        <v>0</v>
      </c>
      <c r="O4158" s="4"/>
      <c r="P4158" s="4">
        <v>81</v>
      </c>
      <c r="Q4158" s="4">
        <v>71</v>
      </c>
      <c r="R4158" s="4">
        <v>60</v>
      </c>
      <c r="S4158" s="4">
        <v>62</v>
      </c>
      <c r="T4158" s="4">
        <v>79</v>
      </c>
      <c r="U4158" s="4">
        <v>80</v>
      </c>
      <c r="V4158" s="13">
        <v>68</v>
      </c>
      <c r="W4158" s="4">
        <v>72</v>
      </c>
      <c r="X4158" s="4">
        <v>78</v>
      </c>
      <c r="Y4158">
        <f t="shared" ca="1" si="780"/>
        <v>0</v>
      </c>
      <c r="Z4158">
        <f t="shared" ca="1" si="781"/>
        <v>0</v>
      </c>
    </row>
    <row r="4159" spans="2:26" x14ac:dyDescent="0.25">
      <c r="B4159" s="11">
        <f t="shared" si="782"/>
        <v>44734.791666656609</v>
      </c>
      <c r="C4159" s="1">
        <f t="shared" si="773"/>
        <v>6</v>
      </c>
      <c r="D4159" s="1">
        <f t="shared" si="774"/>
        <v>3</v>
      </c>
      <c r="E4159" s="12">
        <f t="shared" si="775"/>
        <v>20</v>
      </c>
      <c r="F4159" s="124" t="str">
        <f t="shared" si="776"/>
        <v>0</v>
      </c>
      <c r="G4159" s="1">
        <f ca="1">(OFFSET(O4159,0,MATCH(Customer!$J$6,'CDH &amp; HDH'!$P$11:$X$11,0)))</f>
        <v>67</v>
      </c>
      <c r="H4159" s="1" t="str">
        <f t="shared" si="777"/>
        <v>Cooling</v>
      </c>
      <c r="I4159" s="1">
        <f ca="1">OFFSET(IF($H4159="Cooling",Customer!$C$25,Customer!$C$52),E4159,D4159)</f>
        <v>78</v>
      </c>
      <c r="J4159" s="1">
        <f ca="1">OFFSET(IF($H4159="Cooling",Customer!$L$25,Customer!$L$52),$E4159,$D4159)</f>
        <v>80</v>
      </c>
      <c r="K4159" s="16">
        <f t="shared" ca="1" si="771"/>
        <v>0</v>
      </c>
      <c r="L4159" s="16">
        <f t="shared" ca="1" si="772"/>
        <v>0</v>
      </c>
      <c r="M4159" s="17">
        <f t="shared" si="778"/>
        <v>0</v>
      </c>
      <c r="N4159" s="17">
        <f t="shared" si="779"/>
        <v>0</v>
      </c>
      <c r="O4159" s="4"/>
      <c r="P4159" s="4">
        <v>77</v>
      </c>
      <c r="Q4159" s="4">
        <v>67</v>
      </c>
      <c r="R4159" s="4">
        <v>58</v>
      </c>
      <c r="S4159" s="4">
        <v>59</v>
      </c>
      <c r="T4159" s="4">
        <v>75</v>
      </c>
      <c r="U4159" s="4">
        <v>76</v>
      </c>
      <c r="V4159" s="13">
        <v>67</v>
      </c>
      <c r="W4159" s="4">
        <v>72</v>
      </c>
      <c r="X4159" s="4">
        <v>72</v>
      </c>
      <c r="Y4159">
        <f t="shared" ca="1" si="780"/>
        <v>0</v>
      </c>
      <c r="Z4159">
        <f t="shared" ca="1" si="781"/>
        <v>0</v>
      </c>
    </row>
    <row r="4160" spans="2:26" x14ac:dyDescent="0.25">
      <c r="B4160" s="11">
        <f t="shared" si="782"/>
        <v>44734.833333323273</v>
      </c>
      <c r="C4160" s="1">
        <f t="shared" si="773"/>
        <v>6</v>
      </c>
      <c r="D4160" s="1">
        <f t="shared" si="774"/>
        <v>3</v>
      </c>
      <c r="E4160" s="12">
        <f t="shared" si="775"/>
        <v>21</v>
      </c>
      <c r="F4160" s="124" t="str">
        <f t="shared" si="776"/>
        <v>0</v>
      </c>
      <c r="G4160" s="1">
        <f ca="1">(OFFSET(O4160,0,MATCH(Customer!$J$6,'CDH &amp; HDH'!$P$11:$X$11,0)))</f>
        <v>65</v>
      </c>
      <c r="H4160" s="1" t="str">
        <f t="shared" si="777"/>
        <v>Cooling</v>
      </c>
      <c r="I4160" s="1">
        <f ca="1">OFFSET(IF($H4160="Cooling",Customer!$C$25,Customer!$C$52),E4160,D4160)</f>
        <v>78</v>
      </c>
      <c r="J4160" s="1">
        <f ca="1">OFFSET(IF($H4160="Cooling",Customer!$L$25,Customer!$L$52),$E4160,$D4160)</f>
        <v>80</v>
      </c>
      <c r="K4160" s="16">
        <f t="shared" ca="1" si="771"/>
        <v>0</v>
      </c>
      <c r="L4160" s="16">
        <f t="shared" ca="1" si="772"/>
        <v>0</v>
      </c>
      <c r="M4160" s="17">
        <f t="shared" si="778"/>
        <v>0</v>
      </c>
      <c r="N4160" s="17">
        <f t="shared" si="779"/>
        <v>0</v>
      </c>
      <c r="O4160" s="4"/>
      <c r="P4160" s="4">
        <v>74</v>
      </c>
      <c r="Q4160" s="4">
        <v>65</v>
      </c>
      <c r="R4160" s="4">
        <v>57</v>
      </c>
      <c r="S4160" s="4">
        <v>56</v>
      </c>
      <c r="T4160" s="4">
        <v>73</v>
      </c>
      <c r="U4160" s="4">
        <v>73</v>
      </c>
      <c r="V4160" s="13">
        <v>65</v>
      </c>
      <c r="W4160" s="4">
        <v>71</v>
      </c>
      <c r="X4160" s="4">
        <v>68</v>
      </c>
      <c r="Y4160">
        <f t="shared" ca="1" si="780"/>
        <v>0</v>
      </c>
      <c r="Z4160">
        <f t="shared" ca="1" si="781"/>
        <v>0</v>
      </c>
    </row>
    <row r="4161" spans="2:26" x14ac:dyDescent="0.25">
      <c r="B4161" s="11">
        <f t="shared" si="782"/>
        <v>44734.874999989937</v>
      </c>
      <c r="C4161" s="1">
        <f t="shared" si="773"/>
        <v>6</v>
      </c>
      <c r="D4161" s="1">
        <f t="shared" si="774"/>
        <v>3</v>
      </c>
      <c r="E4161" s="12">
        <f t="shared" si="775"/>
        <v>22</v>
      </c>
      <c r="F4161" s="124" t="str">
        <f t="shared" si="776"/>
        <v>0</v>
      </c>
      <c r="G4161" s="1">
        <f ca="1">(OFFSET(O4161,0,MATCH(Customer!$J$6,'CDH &amp; HDH'!$P$11:$X$11,0)))</f>
        <v>64</v>
      </c>
      <c r="H4161" s="1" t="str">
        <f t="shared" si="777"/>
        <v>Cooling</v>
      </c>
      <c r="I4161" s="1">
        <f ca="1">OFFSET(IF($H4161="Cooling",Customer!$C$25,Customer!$C$52),E4161,D4161)</f>
        <v>78</v>
      </c>
      <c r="J4161" s="1">
        <f ca="1">OFFSET(IF($H4161="Cooling",Customer!$L$25,Customer!$L$52),$E4161,$D4161)</f>
        <v>80</v>
      </c>
      <c r="K4161" s="16">
        <f t="shared" ca="1" si="771"/>
        <v>0</v>
      </c>
      <c r="L4161" s="16">
        <f t="shared" ca="1" si="772"/>
        <v>0</v>
      </c>
      <c r="M4161" s="17">
        <f t="shared" si="778"/>
        <v>0</v>
      </c>
      <c r="N4161" s="17">
        <f t="shared" si="779"/>
        <v>0</v>
      </c>
      <c r="O4161" s="4"/>
      <c r="P4161" s="4">
        <v>72</v>
      </c>
      <c r="Q4161" s="4">
        <v>64</v>
      </c>
      <c r="R4161" s="4">
        <v>55</v>
      </c>
      <c r="S4161" s="4">
        <v>53</v>
      </c>
      <c r="T4161" s="4">
        <v>71</v>
      </c>
      <c r="U4161" s="4">
        <v>71</v>
      </c>
      <c r="V4161" s="13">
        <v>64</v>
      </c>
      <c r="W4161" s="4">
        <v>70</v>
      </c>
      <c r="X4161" s="4">
        <v>65</v>
      </c>
      <c r="Y4161">
        <f t="shared" ca="1" si="780"/>
        <v>0</v>
      </c>
      <c r="Z4161">
        <f t="shared" ca="1" si="781"/>
        <v>0</v>
      </c>
    </row>
    <row r="4162" spans="2:26" x14ac:dyDescent="0.25">
      <c r="B4162" s="11">
        <f t="shared" si="782"/>
        <v>44734.916666656602</v>
      </c>
      <c r="C4162" s="1">
        <f t="shared" si="773"/>
        <v>6</v>
      </c>
      <c r="D4162" s="1">
        <f t="shared" si="774"/>
        <v>3</v>
      </c>
      <c r="E4162" s="12">
        <f t="shared" si="775"/>
        <v>23</v>
      </c>
      <c r="F4162" s="124" t="str">
        <f t="shared" si="776"/>
        <v>0</v>
      </c>
      <c r="G4162" s="1">
        <f ca="1">(OFFSET(O4162,0,MATCH(Customer!$J$6,'CDH &amp; HDH'!$P$11:$X$11,0)))</f>
        <v>63</v>
      </c>
      <c r="H4162" s="1" t="str">
        <f t="shared" si="777"/>
        <v>Cooling</v>
      </c>
      <c r="I4162" s="1">
        <f ca="1">OFFSET(IF($H4162="Cooling",Customer!$C$25,Customer!$C$52),E4162,D4162)</f>
        <v>78</v>
      </c>
      <c r="J4162" s="1">
        <f ca="1">OFFSET(IF($H4162="Cooling",Customer!$L$25,Customer!$L$52),$E4162,$D4162)</f>
        <v>80</v>
      </c>
      <c r="K4162" s="16">
        <f t="shared" ca="1" si="771"/>
        <v>0</v>
      </c>
      <c r="L4162" s="16">
        <f t="shared" ca="1" si="772"/>
        <v>0</v>
      </c>
      <c r="M4162" s="17">
        <f t="shared" si="778"/>
        <v>0</v>
      </c>
      <c r="N4162" s="17">
        <f t="shared" si="779"/>
        <v>0</v>
      </c>
      <c r="O4162" s="4"/>
      <c r="P4162" s="4">
        <v>69</v>
      </c>
      <c r="Q4162" s="4">
        <v>62</v>
      </c>
      <c r="R4162" s="4">
        <v>54</v>
      </c>
      <c r="S4162" s="4">
        <v>54</v>
      </c>
      <c r="T4162" s="4">
        <v>72</v>
      </c>
      <c r="U4162" s="4">
        <v>70</v>
      </c>
      <c r="V4162" s="13">
        <v>63</v>
      </c>
      <c r="W4162" s="4">
        <v>70</v>
      </c>
      <c r="X4162" s="4">
        <v>63</v>
      </c>
      <c r="Y4162">
        <f t="shared" ca="1" si="780"/>
        <v>0</v>
      </c>
      <c r="Z4162">
        <f t="shared" ca="1" si="781"/>
        <v>0</v>
      </c>
    </row>
    <row r="4163" spans="2:26" x14ac:dyDescent="0.25">
      <c r="B4163" s="11">
        <f t="shared" si="782"/>
        <v>44734.958333323266</v>
      </c>
      <c r="C4163" s="1">
        <f t="shared" si="773"/>
        <v>6</v>
      </c>
      <c r="D4163" s="1">
        <f t="shared" si="774"/>
        <v>3</v>
      </c>
      <c r="E4163" s="12">
        <f t="shared" si="775"/>
        <v>24</v>
      </c>
      <c r="F4163" s="124" t="str">
        <f t="shared" si="776"/>
        <v>0</v>
      </c>
      <c r="G4163" s="1">
        <f ca="1">(OFFSET(O4163,0,MATCH(Customer!$J$6,'CDH &amp; HDH'!$P$11:$X$11,0)))</f>
        <v>62</v>
      </c>
      <c r="H4163" s="1" t="str">
        <f t="shared" si="777"/>
        <v>Cooling</v>
      </c>
      <c r="I4163" s="1">
        <f ca="1">OFFSET(IF($H4163="Cooling",Customer!$C$25,Customer!$C$52),E4163,D4163)</f>
        <v>78</v>
      </c>
      <c r="J4163" s="1">
        <f ca="1">OFFSET(IF($H4163="Cooling",Customer!$L$25,Customer!$L$52),$E4163,$D4163)</f>
        <v>80</v>
      </c>
      <c r="K4163" s="16">
        <f t="shared" ca="1" si="771"/>
        <v>0</v>
      </c>
      <c r="L4163" s="16">
        <f t="shared" ca="1" si="772"/>
        <v>0</v>
      </c>
      <c r="M4163" s="17">
        <f t="shared" si="778"/>
        <v>0</v>
      </c>
      <c r="N4163" s="17">
        <f t="shared" si="779"/>
        <v>0</v>
      </c>
      <c r="O4163" s="4"/>
      <c r="P4163" s="4">
        <v>66</v>
      </c>
      <c r="Q4163" s="4">
        <v>62</v>
      </c>
      <c r="R4163" s="4">
        <v>52</v>
      </c>
      <c r="S4163" s="4">
        <v>55</v>
      </c>
      <c r="T4163" s="4">
        <v>71</v>
      </c>
      <c r="U4163" s="4">
        <v>70</v>
      </c>
      <c r="V4163" s="13">
        <v>62</v>
      </c>
      <c r="W4163" s="4">
        <v>70</v>
      </c>
      <c r="X4163" s="4">
        <v>61</v>
      </c>
      <c r="Y4163">
        <f t="shared" ca="1" si="780"/>
        <v>0</v>
      </c>
      <c r="Z4163">
        <f t="shared" ca="1" si="781"/>
        <v>0</v>
      </c>
    </row>
    <row r="4164" spans="2:26" x14ac:dyDescent="0.25">
      <c r="B4164" s="11">
        <f t="shared" si="782"/>
        <v>44734.99999998993</v>
      </c>
      <c r="C4164" s="1">
        <f t="shared" si="773"/>
        <v>6</v>
      </c>
      <c r="D4164" s="1">
        <f t="shared" si="774"/>
        <v>4</v>
      </c>
      <c r="E4164" s="12">
        <f t="shared" si="775"/>
        <v>1</v>
      </c>
      <c r="F4164" s="124" t="str">
        <f t="shared" si="776"/>
        <v>0</v>
      </c>
      <c r="G4164" s="1">
        <f ca="1">(OFFSET(O4164,0,MATCH(Customer!$J$6,'CDH &amp; HDH'!$P$11:$X$11,0)))</f>
        <v>62</v>
      </c>
      <c r="H4164" s="1" t="str">
        <f t="shared" si="777"/>
        <v>Cooling</v>
      </c>
      <c r="I4164" s="1">
        <f ca="1">OFFSET(IF($H4164="Cooling",Customer!$C$25,Customer!$C$52),E4164,D4164)</f>
        <v>78</v>
      </c>
      <c r="J4164" s="1">
        <f ca="1">OFFSET(IF($H4164="Cooling",Customer!$L$25,Customer!$L$52),$E4164,$D4164)</f>
        <v>80</v>
      </c>
      <c r="K4164" s="16">
        <f t="shared" ca="1" si="771"/>
        <v>0</v>
      </c>
      <c r="L4164" s="16">
        <f t="shared" ca="1" si="772"/>
        <v>0</v>
      </c>
      <c r="M4164" s="17">
        <f t="shared" si="778"/>
        <v>0</v>
      </c>
      <c r="N4164" s="17">
        <f t="shared" si="779"/>
        <v>0</v>
      </c>
      <c r="O4164" s="4"/>
      <c r="P4164" s="4">
        <v>63</v>
      </c>
      <c r="Q4164" s="4">
        <v>61</v>
      </c>
      <c r="R4164" s="4">
        <v>51</v>
      </c>
      <c r="S4164" s="4">
        <v>56</v>
      </c>
      <c r="T4164" s="4">
        <v>69</v>
      </c>
      <c r="U4164" s="4">
        <v>69</v>
      </c>
      <c r="V4164" s="13">
        <v>62</v>
      </c>
      <c r="W4164" s="4">
        <v>70</v>
      </c>
      <c r="X4164" s="4">
        <v>59</v>
      </c>
      <c r="Y4164">
        <f t="shared" ca="1" si="780"/>
        <v>0</v>
      </c>
      <c r="Z4164">
        <f t="shared" ca="1" si="781"/>
        <v>0</v>
      </c>
    </row>
    <row r="4165" spans="2:26" x14ac:dyDescent="0.25">
      <c r="B4165" s="11">
        <f t="shared" si="782"/>
        <v>44735.041666656594</v>
      </c>
      <c r="C4165" s="1">
        <f t="shared" si="773"/>
        <v>6</v>
      </c>
      <c r="D4165" s="1">
        <f t="shared" si="774"/>
        <v>4</v>
      </c>
      <c r="E4165" s="12">
        <f t="shared" si="775"/>
        <v>2</v>
      </c>
      <c r="F4165" s="124" t="str">
        <f t="shared" si="776"/>
        <v>0</v>
      </c>
      <c r="G4165" s="1">
        <f ca="1">(OFFSET(O4165,0,MATCH(Customer!$J$6,'CDH &amp; HDH'!$P$11:$X$11,0)))</f>
        <v>61</v>
      </c>
      <c r="H4165" s="1" t="str">
        <f t="shared" si="777"/>
        <v>Cooling</v>
      </c>
      <c r="I4165" s="1">
        <f ca="1">OFFSET(IF($H4165="Cooling",Customer!$C$25,Customer!$C$52),E4165,D4165)</f>
        <v>78</v>
      </c>
      <c r="J4165" s="1">
        <f ca="1">OFFSET(IF($H4165="Cooling",Customer!$L$25,Customer!$L$52),$E4165,$D4165)</f>
        <v>80</v>
      </c>
      <c r="K4165" s="16">
        <f t="shared" ca="1" si="771"/>
        <v>0</v>
      </c>
      <c r="L4165" s="16">
        <f t="shared" ca="1" si="772"/>
        <v>0</v>
      </c>
      <c r="M4165" s="17">
        <f t="shared" si="778"/>
        <v>0</v>
      </c>
      <c r="N4165" s="17">
        <f t="shared" si="779"/>
        <v>0</v>
      </c>
      <c r="O4165" s="4"/>
      <c r="P4165" s="4">
        <v>62</v>
      </c>
      <c r="Q4165" s="4">
        <v>60</v>
      </c>
      <c r="R4165" s="4">
        <v>51</v>
      </c>
      <c r="S4165" s="4">
        <v>55</v>
      </c>
      <c r="T4165" s="4">
        <v>67</v>
      </c>
      <c r="U4165" s="4">
        <v>69</v>
      </c>
      <c r="V4165" s="13">
        <v>61</v>
      </c>
      <c r="W4165" s="4">
        <v>70</v>
      </c>
      <c r="X4165" s="4">
        <v>58</v>
      </c>
      <c r="Y4165">
        <f t="shared" ca="1" si="780"/>
        <v>0</v>
      </c>
      <c r="Z4165">
        <f t="shared" ca="1" si="781"/>
        <v>0</v>
      </c>
    </row>
    <row r="4166" spans="2:26" x14ac:dyDescent="0.25">
      <c r="B4166" s="11">
        <f t="shared" si="782"/>
        <v>44735.083333323259</v>
      </c>
      <c r="C4166" s="1">
        <f t="shared" si="773"/>
        <v>6</v>
      </c>
      <c r="D4166" s="1">
        <f t="shared" si="774"/>
        <v>4</v>
      </c>
      <c r="E4166" s="12">
        <f t="shared" si="775"/>
        <v>3</v>
      </c>
      <c r="F4166" s="124" t="str">
        <f t="shared" si="776"/>
        <v>0</v>
      </c>
      <c r="G4166" s="1">
        <f ca="1">(OFFSET(O4166,0,MATCH(Customer!$J$6,'CDH &amp; HDH'!$P$11:$X$11,0)))</f>
        <v>60</v>
      </c>
      <c r="H4166" s="1" t="str">
        <f t="shared" si="777"/>
        <v>Cooling</v>
      </c>
      <c r="I4166" s="1">
        <f ca="1">OFFSET(IF($H4166="Cooling",Customer!$C$25,Customer!$C$52),E4166,D4166)</f>
        <v>78</v>
      </c>
      <c r="J4166" s="1">
        <f ca="1">OFFSET(IF($H4166="Cooling",Customer!$L$25,Customer!$L$52),$E4166,$D4166)</f>
        <v>80</v>
      </c>
      <c r="K4166" s="16">
        <f t="shared" ca="1" si="771"/>
        <v>0</v>
      </c>
      <c r="L4166" s="16">
        <f t="shared" ca="1" si="772"/>
        <v>0</v>
      </c>
      <c r="M4166" s="17">
        <f t="shared" si="778"/>
        <v>0</v>
      </c>
      <c r="N4166" s="17">
        <f t="shared" si="779"/>
        <v>0</v>
      </c>
      <c r="O4166" s="4"/>
      <c r="P4166" s="4">
        <v>61</v>
      </c>
      <c r="Q4166" s="4">
        <v>59</v>
      </c>
      <c r="R4166" s="4">
        <v>50</v>
      </c>
      <c r="S4166" s="4">
        <v>53</v>
      </c>
      <c r="T4166" s="4">
        <v>63</v>
      </c>
      <c r="U4166" s="4">
        <v>67</v>
      </c>
      <c r="V4166" s="13">
        <v>60</v>
      </c>
      <c r="W4166" s="4">
        <v>70</v>
      </c>
      <c r="X4166" s="4">
        <v>57</v>
      </c>
      <c r="Y4166">
        <f t="shared" ca="1" si="780"/>
        <v>0</v>
      </c>
      <c r="Z4166">
        <f t="shared" ca="1" si="781"/>
        <v>0</v>
      </c>
    </row>
    <row r="4167" spans="2:26" x14ac:dyDescent="0.25">
      <c r="B4167" s="11">
        <f t="shared" si="782"/>
        <v>44735.124999989923</v>
      </c>
      <c r="C4167" s="1">
        <f t="shared" si="773"/>
        <v>6</v>
      </c>
      <c r="D4167" s="1">
        <f t="shared" si="774"/>
        <v>4</v>
      </c>
      <c r="E4167" s="12">
        <f t="shared" si="775"/>
        <v>4</v>
      </c>
      <c r="F4167" s="124" t="str">
        <f t="shared" si="776"/>
        <v>0</v>
      </c>
      <c r="G4167" s="1">
        <f ca="1">(OFFSET(O4167,0,MATCH(Customer!$J$6,'CDH &amp; HDH'!$P$11:$X$11,0)))</f>
        <v>59</v>
      </c>
      <c r="H4167" s="1" t="str">
        <f t="shared" si="777"/>
        <v>Cooling</v>
      </c>
      <c r="I4167" s="1">
        <f ca="1">OFFSET(IF($H4167="Cooling",Customer!$C$25,Customer!$C$52),E4167,D4167)</f>
        <v>78</v>
      </c>
      <c r="J4167" s="1">
        <f ca="1">OFFSET(IF($H4167="Cooling",Customer!$L$25,Customer!$L$52),$E4167,$D4167)</f>
        <v>80</v>
      </c>
      <c r="K4167" s="16">
        <f t="shared" ca="1" si="771"/>
        <v>0</v>
      </c>
      <c r="L4167" s="16">
        <f t="shared" ca="1" si="772"/>
        <v>0</v>
      </c>
      <c r="M4167" s="17">
        <f t="shared" si="778"/>
        <v>0</v>
      </c>
      <c r="N4167" s="17">
        <f t="shared" si="779"/>
        <v>0</v>
      </c>
      <c r="O4167" s="4"/>
      <c r="P4167" s="4">
        <v>59</v>
      </c>
      <c r="Q4167" s="4">
        <v>58</v>
      </c>
      <c r="R4167" s="4">
        <v>50</v>
      </c>
      <c r="S4167" s="4">
        <v>52</v>
      </c>
      <c r="T4167" s="4">
        <v>62</v>
      </c>
      <c r="U4167" s="4">
        <v>65</v>
      </c>
      <c r="V4167" s="13">
        <v>59</v>
      </c>
      <c r="W4167" s="4">
        <v>70</v>
      </c>
      <c r="X4167" s="4">
        <v>56</v>
      </c>
      <c r="Y4167">
        <f t="shared" ca="1" si="780"/>
        <v>0</v>
      </c>
      <c r="Z4167">
        <f t="shared" ca="1" si="781"/>
        <v>0</v>
      </c>
    </row>
    <row r="4168" spans="2:26" x14ac:dyDescent="0.25">
      <c r="B4168" s="11">
        <f t="shared" si="782"/>
        <v>44735.166666656587</v>
      </c>
      <c r="C4168" s="1">
        <f t="shared" si="773"/>
        <v>6</v>
      </c>
      <c r="D4168" s="1">
        <f t="shared" si="774"/>
        <v>4</v>
      </c>
      <c r="E4168" s="12">
        <f t="shared" si="775"/>
        <v>5</v>
      </c>
      <c r="F4168" s="124" t="str">
        <f t="shared" si="776"/>
        <v>0</v>
      </c>
      <c r="G4168" s="1">
        <f ca="1">(OFFSET(O4168,0,MATCH(Customer!$J$6,'CDH &amp; HDH'!$P$11:$X$11,0)))</f>
        <v>59</v>
      </c>
      <c r="H4168" s="1" t="str">
        <f t="shared" si="777"/>
        <v>Cooling</v>
      </c>
      <c r="I4168" s="1">
        <f ca="1">OFFSET(IF($H4168="Cooling",Customer!$C$25,Customer!$C$52),E4168,D4168)</f>
        <v>78</v>
      </c>
      <c r="J4168" s="1">
        <f ca="1">OFFSET(IF($H4168="Cooling",Customer!$L$25,Customer!$L$52),$E4168,$D4168)</f>
        <v>80</v>
      </c>
      <c r="K4168" s="16">
        <f t="shared" ca="1" si="771"/>
        <v>0</v>
      </c>
      <c r="L4168" s="16">
        <f t="shared" ca="1" si="772"/>
        <v>0</v>
      </c>
      <c r="M4168" s="17">
        <f t="shared" si="778"/>
        <v>0</v>
      </c>
      <c r="N4168" s="17">
        <f t="shared" si="779"/>
        <v>0</v>
      </c>
      <c r="O4168" s="4"/>
      <c r="P4168" s="4">
        <v>59</v>
      </c>
      <c r="Q4168" s="4">
        <v>58</v>
      </c>
      <c r="R4168" s="4">
        <v>51</v>
      </c>
      <c r="S4168" s="4">
        <v>52</v>
      </c>
      <c r="T4168" s="4">
        <v>60</v>
      </c>
      <c r="U4168" s="4">
        <v>65</v>
      </c>
      <c r="V4168" s="13">
        <v>59</v>
      </c>
      <c r="W4168" s="4">
        <v>70</v>
      </c>
      <c r="X4168" s="4">
        <v>55</v>
      </c>
      <c r="Y4168">
        <f t="shared" ca="1" si="780"/>
        <v>0</v>
      </c>
      <c r="Z4168">
        <f t="shared" ca="1" si="781"/>
        <v>0</v>
      </c>
    </row>
    <row r="4169" spans="2:26" x14ac:dyDescent="0.25">
      <c r="B4169" s="11">
        <f t="shared" si="782"/>
        <v>44735.208333323251</v>
      </c>
      <c r="C4169" s="1">
        <f t="shared" si="773"/>
        <v>6</v>
      </c>
      <c r="D4169" s="1">
        <f t="shared" si="774"/>
        <v>4</v>
      </c>
      <c r="E4169" s="12">
        <f t="shared" si="775"/>
        <v>6</v>
      </c>
      <c r="F4169" s="124" t="str">
        <f t="shared" si="776"/>
        <v>0</v>
      </c>
      <c r="G4169" s="1">
        <f ca="1">(OFFSET(O4169,0,MATCH(Customer!$J$6,'CDH &amp; HDH'!$P$11:$X$11,0)))</f>
        <v>59</v>
      </c>
      <c r="H4169" s="1" t="str">
        <f t="shared" si="777"/>
        <v>Cooling</v>
      </c>
      <c r="I4169" s="1">
        <f ca="1">OFFSET(IF($H4169="Cooling",Customer!$C$25,Customer!$C$52),E4169,D4169)</f>
        <v>78</v>
      </c>
      <c r="J4169" s="1">
        <f ca="1">OFFSET(IF($H4169="Cooling",Customer!$L$25,Customer!$L$52),$E4169,$D4169)</f>
        <v>80</v>
      </c>
      <c r="K4169" s="16">
        <f t="shared" ca="1" si="771"/>
        <v>0</v>
      </c>
      <c r="L4169" s="16">
        <f t="shared" ca="1" si="772"/>
        <v>0</v>
      </c>
      <c r="M4169" s="17">
        <f t="shared" si="778"/>
        <v>0</v>
      </c>
      <c r="N4169" s="17">
        <f t="shared" si="779"/>
        <v>0</v>
      </c>
      <c r="O4169" s="4"/>
      <c r="P4169" s="4">
        <v>60</v>
      </c>
      <c r="Q4169" s="4">
        <v>60</v>
      </c>
      <c r="R4169" s="4">
        <v>52</v>
      </c>
      <c r="S4169" s="4">
        <v>52</v>
      </c>
      <c r="T4169" s="4">
        <v>63</v>
      </c>
      <c r="U4169" s="4">
        <v>67</v>
      </c>
      <c r="V4169" s="13">
        <v>59</v>
      </c>
      <c r="W4169" s="4">
        <v>69</v>
      </c>
      <c r="X4169" s="4">
        <v>58</v>
      </c>
      <c r="Y4169">
        <f t="shared" ca="1" si="780"/>
        <v>0</v>
      </c>
      <c r="Z4169">
        <f t="shared" ca="1" si="781"/>
        <v>0</v>
      </c>
    </row>
    <row r="4170" spans="2:26" x14ac:dyDescent="0.25">
      <c r="B4170" s="11">
        <f t="shared" si="782"/>
        <v>44735.249999989916</v>
      </c>
      <c r="C4170" s="1">
        <f t="shared" si="773"/>
        <v>6</v>
      </c>
      <c r="D4170" s="1">
        <f t="shared" si="774"/>
        <v>4</v>
      </c>
      <c r="E4170" s="12">
        <f t="shared" si="775"/>
        <v>7</v>
      </c>
      <c r="F4170" s="124" t="str">
        <f t="shared" si="776"/>
        <v>0</v>
      </c>
      <c r="G4170" s="1">
        <f ca="1">(OFFSET(O4170,0,MATCH(Customer!$J$6,'CDH &amp; HDH'!$P$11:$X$11,0)))</f>
        <v>59</v>
      </c>
      <c r="H4170" s="1" t="str">
        <f t="shared" si="777"/>
        <v>Cooling</v>
      </c>
      <c r="I4170" s="1">
        <f ca="1">OFFSET(IF($H4170="Cooling",Customer!$C$25,Customer!$C$52),E4170,D4170)</f>
        <v>78</v>
      </c>
      <c r="J4170" s="1">
        <f ca="1">OFFSET(IF($H4170="Cooling",Customer!$L$25,Customer!$L$52),$E4170,$D4170)</f>
        <v>80</v>
      </c>
      <c r="K4170" s="16">
        <f t="shared" ca="1" si="771"/>
        <v>0</v>
      </c>
      <c r="L4170" s="16">
        <f t="shared" ca="1" si="772"/>
        <v>0</v>
      </c>
      <c r="M4170" s="17">
        <f t="shared" si="778"/>
        <v>0</v>
      </c>
      <c r="N4170" s="17">
        <f t="shared" si="779"/>
        <v>0</v>
      </c>
      <c r="O4170" s="4"/>
      <c r="P4170" s="4">
        <v>64</v>
      </c>
      <c r="Q4170" s="4">
        <v>62</v>
      </c>
      <c r="R4170" s="4">
        <v>53</v>
      </c>
      <c r="S4170" s="4">
        <v>52</v>
      </c>
      <c r="T4170" s="4">
        <v>68</v>
      </c>
      <c r="U4170" s="4">
        <v>69</v>
      </c>
      <c r="V4170" s="13">
        <v>59</v>
      </c>
      <c r="W4170" s="4">
        <v>68</v>
      </c>
      <c r="X4170" s="4">
        <v>61</v>
      </c>
      <c r="Y4170">
        <f t="shared" ca="1" si="780"/>
        <v>0</v>
      </c>
      <c r="Z4170">
        <f t="shared" ca="1" si="781"/>
        <v>0</v>
      </c>
    </row>
    <row r="4171" spans="2:26" x14ac:dyDescent="0.25">
      <c r="B4171" s="11">
        <f t="shared" si="782"/>
        <v>44735.29166665658</v>
      </c>
      <c r="C4171" s="1">
        <f t="shared" si="773"/>
        <v>6</v>
      </c>
      <c r="D4171" s="1">
        <f t="shared" si="774"/>
        <v>4</v>
      </c>
      <c r="E4171" s="12">
        <f t="shared" si="775"/>
        <v>8</v>
      </c>
      <c r="F4171" s="124" t="str">
        <f t="shared" si="776"/>
        <v>0</v>
      </c>
      <c r="G4171" s="1">
        <f ca="1">(OFFSET(O4171,0,MATCH(Customer!$J$6,'CDH &amp; HDH'!$P$11:$X$11,0)))</f>
        <v>60</v>
      </c>
      <c r="H4171" s="1" t="str">
        <f t="shared" si="777"/>
        <v>Cooling</v>
      </c>
      <c r="I4171" s="1">
        <f ca="1">OFFSET(IF($H4171="Cooling",Customer!$C$25,Customer!$C$52),E4171,D4171)</f>
        <v>72</v>
      </c>
      <c r="J4171" s="1">
        <f ca="1">OFFSET(IF($H4171="Cooling",Customer!$L$25,Customer!$L$52),$E4171,$D4171)</f>
        <v>77</v>
      </c>
      <c r="K4171" s="16">
        <f t="shared" ca="1" si="771"/>
        <v>0</v>
      </c>
      <c r="L4171" s="16">
        <f t="shared" ca="1" si="772"/>
        <v>0</v>
      </c>
      <c r="M4171" s="17">
        <f t="shared" si="778"/>
        <v>0</v>
      </c>
      <c r="N4171" s="17">
        <f t="shared" si="779"/>
        <v>0</v>
      </c>
      <c r="O4171" s="4"/>
      <c r="P4171" s="4">
        <v>70</v>
      </c>
      <c r="Q4171" s="4">
        <v>68</v>
      </c>
      <c r="R4171" s="4">
        <v>55</v>
      </c>
      <c r="S4171" s="4">
        <v>52</v>
      </c>
      <c r="T4171" s="4">
        <v>71</v>
      </c>
      <c r="U4171" s="4">
        <v>71</v>
      </c>
      <c r="V4171" s="13">
        <v>60</v>
      </c>
      <c r="W4171" s="4">
        <v>70</v>
      </c>
      <c r="X4171" s="4">
        <v>64</v>
      </c>
      <c r="Y4171">
        <f t="shared" ca="1" si="780"/>
        <v>0</v>
      </c>
      <c r="Z4171">
        <f t="shared" ca="1" si="781"/>
        <v>0</v>
      </c>
    </row>
    <row r="4172" spans="2:26" x14ac:dyDescent="0.25">
      <c r="B4172" s="11">
        <f t="shared" si="782"/>
        <v>44735.333333323244</v>
      </c>
      <c r="C4172" s="1">
        <f t="shared" si="773"/>
        <v>6</v>
      </c>
      <c r="D4172" s="1">
        <f t="shared" si="774"/>
        <v>4</v>
      </c>
      <c r="E4172" s="12">
        <f t="shared" si="775"/>
        <v>9</v>
      </c>
      <c r="F4172" s="124" t="str">
        <f t="shared" si="776"/>
        <v>0</v>
      </c>
      <c r="G4172" s="1">
        <f ca="1">(OFFSET(O4172,0,MATCH(Customer!$J$6,'CDH &amp; HDH'!$P$11:$X$11,0)))</f>
        <v>61</v>
      </c>
      <c r="H4172" s="1" t="str">
        <f t="shared" si="777"/>
        <v>Cooling</v>
      </c>
      <c r="I4172" s="1">
        <f ca="1">OFFSET(IF($H4172="Cooling",Customer!$C$25,Customer!$C$52),E4172,D4172)</f>
        <v>72</v>
      </c>
      <c r="J4172" s="1">
        <f ca="1">OFFSET(IF($H4172="Cooling",Customer!$L$25,Customer!$L$52),$E4172,$D4172)</f>
        <v>77</v>
      </c>
      <c r="K4172" s="16">
        <f t="shared" ref="K4172:K4235" ca="1" si="783">IF($H4172="Heating",0,MAX(0,$G4172-I4172))</f>
        <v>0</v>
      </c>
      <c r="L4172" s="16">
        <f t="shared" ref="L4172:L4235" ca="1" si="784">IF($H4172="Heating",0,MAX(0,$G4172-J4172))</f>
        <v>0</v>
      </c>
      <c r="M4172" s="17">
        <f t="shared" si="778"/>
        <v>0</v>
      </c>
      <c r="N4172" s="17">
        <f t="shared" si="779"/>
        <v>0</v>
      </c>
      <c r="O4172" s="4"/>
      <c r="P4172" s="4">
        <v>75</v>
      </c>
      <c r="Q4172" s="4">
        <v>70</v>
      </c>
      <c r="R4172" s="4">
        <v>58</v>
      </c>
      <c r="S4172" s="4">
        <v>52</v>
      </c>
      <c r="T4172" s="4">
        <v>72</v>
      </c>
      <c r="U4172" s="4">
        <v>73</v>
      </c>
      <c r="V4172" s="13">
        <v>61</v>
      </c>
      <c r="W4172" s="4">
        <v>69</v>
      </c>
      <c r="X4172" s="4">
        <v>70</v>
      </c>
      <c r="Y4172">
        <f t="shared" ca="1" si="780"/>
        <v>0</v>
      </c>
      <c r="Z4172">
        <f t="shared" ca="1" si="781"/>
        <v>0</v>
      </c>
    </row>
    <row r="4173" spans="2:26" x14ac:dyDescent="0.25">
      <c r="B4173" s="11">
        <f t="shared" si="782"/>
        <v>44735.374999989908</v>
      </c>
      <c r="C4173" s="1">
        <f t="shared" ref="C4173:C4236" si="785">MONTH(B4173)</f>
        <v>6</v>
      </c>
      <c r="D4173" s="1">
        <f t="shared" ref="D4173:D4236" si="786">WEEKDAY(B4173,2)</f>
        <v>4</v>
      </c>
      <c r="E4173" s="12">
        <f t="shared" ref="E4173:E4236" si="787">HOUR(B4173)+1</f>
        <v>10</v>
      </c>
      <c r="F4173" s="124" t="str">
        <f t="shared" ref="F4173:F4236" si="788">IF(AND(C4173&gt;5,C4173&lt;9,D4173&lt;6,E4173&gt;14,E4173&lt;19),"1",IF(AND(OR(E4173=8,E4173=9,E4173=19,E4173=20),C4173&lt;3,D4173&lt;6),"1","0"))</f>
        <v>0</v>
      </c>
      <c r="G4173" s="1">
        <f ca="1">(OFFSET(O4173,0,MATCH(Customer!$J$6,'CDH &amp; HDH'!$P$11:$X$11,0)))</f>
        <v>61</v>
      </c>
      <c r="H4173" s="1" t="str">
        <f t="shared" ref="H4173:H4236" si="789">IF(AND(C4173&gt;=5,C4173&lt;=9),"Cooling","Heating")</f>
        <v>Cooling</v>
      </c>
      <c r="I4173" s="1">
        <f ca="1">OFFSET(IF($H4173="Cooling",Customer!$C$25,Customer!$C$52),E4173,D4173)</f>
        <v>72</v>
      </c>
      <c r="J4173" s="1">
        <f ca="1">OFFSET(IF($H4173="Cooling",Customer!$L$25,Customer!$L$52),$E4173,$D4173)</f>
        <v>77</v>
      </c>
      <c r="K4173" s="16">
        <f t="shared" ca="1" si="783"/>
        <v>0</v>
      </c>
      <c r="L4173" s="16">
        <f t="shared" ca="1" si="784"/>
        <v>0</v>
      </c>
      <c r="M4173" s="17">
        <f t="shared" ref="M4173:M4236" si="790">IF($H4173="Cooling",0,MAX(0,I4173-$G4173))</f>
        <v>0</v>
      </c>
      <c r="N4173" s="17">
        <f t="shared" ref="N4173:N4236" si="791">IF($H4173="Cooling",0,MAX(0,J4173-$G4173))</f>
        <v>0</v>
      </c>
      <c r="O4173" s="4"/>
      <c r="P4173" s="4">
        <v>79</v>
      </c>
      <c r="Q4173" s="4">
        <v>72</v>
      </c>
      <c r="R4173" s="4">
        <v>60</v>
      </c>
      <c r="S4173" s="4">
        <v>52</v>
      </c>
      <c r="T4173" s="4">
        <v>73</v>
      </c>
      <c r="U4173" s="4">
        <v>75</v>
      </c>
      <c r="V4173" s="13">
        <v>61</v>
      </c>
      <c r="W4173" s="4">
        <v>70</v>
      </c>
      <c r="X4173" s="4">
        <v>77</v>
      </c>
      <c r="Y4173">
        <f t="shared" ref="Y4173:Y4236" ca="1" si="792">1.08*400*K4173</f>
        <v>0</v>
      </c>
      <c r="Z4173">
        <f t="shared" ref="Z4173:Z4236" ca="1" si="793">1.08*400*L4173</f>
        <v>0</v>
      </c>
    </row>
    <row r="4174" spans="2:26" x14ac:dyDescent="0.25">
      <c r="B4174" s="11">
        <f t="shared" ref="B4174:B4237" si="794">B4173+1/24</f>
        <v>44735.416666656572</v>
      </c>
      <c r="C4174" s="1">
        <f t="shared" si="785"/>
        <v>6</v>
      </c>
      <c r="D4174" s="1">
        <f t="shared" si="786"/>
        <v>4</v>
      </c>
      <c r="E4174" s="12">
        <f t="shared" si="787"/>
        <v>11</v>
      </c>
      <c r="F4174" s="124" t="str">
        <f t="shared" si="788"/>
        <v>0</v>
      </c>
      <c r="G4174" s="1">
        <f ca="1">(OFFSET(O4174,0,MATCH(Customer!$J$6,'CDH &amp; HDH'!$P$11:$X$11,0)))</f>
        <v>64</v>
      </c>
      <c r="H4174" s="1" t="str">
        <f t="shared" si="789"/>
        <v>Cooling</v>
      </c>
      <c r="I4174" s="1">
        <f ca="1">OFFSET(IF($H4174="Cooling",Customer!$C$25,Customer!$C$52),E4174,D4174)</f>
        <v>72</v>
      </c>
      <c r="J4174" s="1">
        <f ca="1">OFFSET(IF($H4174="Cooling",Customer!$L$25,Customer!$L$52),$E4174,$D4174)</f>
        <v>77</v>
      </c>
      <c r="K4174" s="16">
        <f t="shared" ca="1" si="783"/>
        <v>0</v>
      </c>
      <c r="L4174" s="16">
        <f t="shared" ca="1" si="784"/>
        <v>0</v>
      </c>
      <c r="M4174" s="17">
        <f t="shared" si="790"/>
        <v>0</v>
      </c>
      <c r="N4174" s="17">
        <f t="shared" si="791"/>
        <v>0</v>
      </c>
      <c r="O4174" s="4"/>
      <c r="P4174" s="4">
        <v>82</v>
      </c>
      <c r="Q4174" s="4">
        <v>75</v>
      </c>
      <c r="R4174" s="4">
        <v>62</v>
      </c>
      <c r="S4174" s="4">
        <v>52</v>
      </c>
      <c r="T4174" s="4">
        <v>76</v>
      </c>
      <c r="U4174" s="4">
        <v>76</v>
      </c>
      <c r="V4174" s="13">
        <v>64</v>
      </c>
      <c r="W4174" s="4">
        <v>69</v>
      </c>
      <c r="X4174" s="4">
        <v>80</v>
      </c>
      <c r="Y4174">
        <f t="shared" ca="1" si="792"/>
        <v>0</v>
      </c>
      <c r="Z4174">
        <f t="shared" ca="1" si="793"/>
        <v>0</v>
      </c>
    </row>
    <row r="4175" spans="2:26" x14ac:dyDescent="0.25">
      <c r="B4175" s="11">
        <f t="shared" si="794"/>
        <v>44735.458333323237</v>
      </c>
      <c r="C4175" s="1">
        <f t="shared" si="785"/>
        <v>6</v>
      </c>
      <c r="D4175" s="1">
        <f t="shared" si="786"/>
        <v>4</v>
      </c>
      <c r="E4175" s="12">
        <f t="shared" si="787"/>
        <v>12</v>
      </c>
      <c r="F4175" s="124" t="str">
        <f t="shared" si="788"/>
        <v>0</v>
      </c>
      <c r="G4175" s="1">
        <f ca="1">(OFFSET(O4175,0,MATCH(Customer!$J$6,'CDH &amp; HDH'!$P$11:$X$11,0)))</f>
        <v>64</v>
      </c>
      <c r="H4175" s="1" t="str">
        <f t="shared" si="789"/>
        <v>Cooling</v>
      </c>
      <c r="I4175" s="1">
        <f ca="1">OFFSET(IF($H4175="Cooling",Customer!$C$25,Customer!$C$52),E4175,D4175)</f>
        <v>72</v>
      </c>
      <c r="J4175" s="1">
        <f ca="1">OFFSET(IF($H4175="Cooling",Customer!$L$25,Customer!$L$52),$E4175,$D4175)</f>
        <v>77</v>
      </c>
      <c r="K4175" s="16">
        <f t="shared" ca="1" si="783"/>
        <v>0</v>
      </c>
      <c r="L4175" s="16">
        <f t="shared" ca="1" si="784"/>
        <v>0</v>
      </c>
      <c r="M4175" s="17">
        <f t="shared" si="790"/>
        <v>0</v>
      </c>
      <c r="N4175" s="17">
        <f t="shared" si="791"/>
        <v>0</v>
      </c>
      <c r="O4175" s="4"/>
      <c r="P4175" s="4">
        <v>84</v>
      </c>
      <c r="Q4175" s="4">
        <v>75</v>
      </c>
      <c r="R4175" s="4">
        <v>64</v>
      </c>
      <c r="S4175" s="4">
        <v>51</v>
      </c>
      <c r="T4175" s="4">
        <v>75</v>
      </c>
      <c r="U4175" s="4">
        <v>78</v>
      </c>
      <c r="V4175" s="13">
        <v>64</v>
      </c>
      <c r="W4175" s="4">
        <v>69</v>
      </c>
      <c r="X4175" s="4">
        <v>81</v>
      </c>
      <c r="Y4175">
        <f t="shared" ca="1" si="792"/>
        <v>0</v>
      </c>
      <c r="Z4175">
        <f t="shared" ca="1" si="793"/>
        <v>0</v>
      </c>
    </row>
    <row r="4176" spans="2:26" x14ac:dyDescent="0.25">
      <c r="B4176" s="11">
        <f t="shared" si="794"/>
        <v>44735.499999989901</v>
      </c>
      <c r="C4176" s="1">
        <f t="shared" si="785"/>
        <v>6</v>
      </c>
      <c r="D4176" s="1">
        <f t="shared" si="786"/>
        <v>4</v>
      </c>
      <c r="E4176" s="12">
        <f t="shared" si="787"/>
        <v>13</v>
      </c>
      <c r="F4176" s="124" t="str">
        <f t="shared" si="788"/>
        <v>0</v>
      </c>
      <c r="G4176" s="1">
        <f ca="1">(OFFSET(O4176,0,MATCH(Customer!$J$6,'CDH &amp; HDH'!$P$11:$X$11,0)))</f>
        <v>65</v>
      </c>
      <c r="H4176" s="1" t="str">
        <f t="shared" si="789"/>
        <v>Cooling</v>
      </c>
      <c r="I4176" s="1">
        <f ca="1">OFFSET(IF($H4176="Cooling",Customer!$C$25,Customer!$C$52),E4176,D4176)</f>
        <v>72</v>
      </c>
      <c r="J4176" s="1">
        <f ca="1">OFFSET(IF($H4176="Cooling",Customer!$L$25,Customer!$L$52),$E4176,$D4176)</f>
        <v>77</v>
      </c>
      <c r="K4176" s="16">
        <f t="shared" ca="1" si="783"/>
        <v>0</v>
      </c>
      <c r="L4176" s="16">
        <f t="shared" ca="1" si="784"/>
        <v>0</v>
      </c>
      <c r="M4176" s="17">
        <f t="shared" si="790"/>
        <v>0</v>
      </c>
      <c r="N4176" s="17">
        <f t="shared" si="791"/>
        <v>0</v>
      </c>
      <c r="O4176" s="4"/>
      <c r="P4176" s="4">
        <v>85</v>
      </c>
      <c r="Q4176" s="4">
        <v>78</v>
      </c>
      <c r="R4176" s="4">
        <v>66</v>
      </c>
      <c r="S4176" s="4">
        <v>51</v>
      </c>
      <c r="T4176" s="4">
        <v>78</v>
      </c>
      <c r="U4176" s="4">
        <v>79</v>
      </c>
      <c r="V4176" s="13">
        <v>65</v>
      </c>
      <c r="W4176" s="4">
        <v>68</v>
      </c>
      <c r="X4176" s="4">
        <v>83</v>
      </c>
      <c r="Y4176">
        <f t="shared" ca="1" si="792"/>
        <v>0</v>
      </c>
      <c r="Z4176">
        <f t="shared" ca="1" si="793"/>
        <v>0</v>
      </c>
    </row>
    <row r="4177" spans="2:26" x14ac:dyDescent="0.25">
      <c r="B4177" s="11">
        <f t="shared" si="794"/>
        <v>44735.541666656565</v>
      </c>
      <c r="C4177" s="1">
        <f t="shared" si="785"/>
        <v>6</v>
      </c>
      <c r="D4177" s="1">
        <f t="shared" si="786"/>
        <v>4</v>
      </c>
      <c r="E4177" s="12">
        <f t="shared" si="787"/>
        <v>14</v>
      </c>
      <c r="F4177" s="124" t="str">
        <f t="shared" si="788"/>
        <v>0</v>
      </c>
      <c r="G4177" s="1">
        <f ca="1">(OFFSET(O4177,0,MATCH(Customer!$J$6,'CDH &amp; HDH'!$P$11:$X$11,0)))</f>
        <v>64</v>
      </c>
      <c r="H4177" s="1" t="str">
        <f t="shared" si="789"/>
        <v>Cooling</v>
      </c>
      <c r="I4177" s="1">
        <f ca="1">OFFSET(IF($H4177="Cooling",Customer!$C$25,Customer!$C$52),E4177,D4177)</f>
        <v>72</v>
      </c>
      <c r="J4177" s="1">
        <f ca="1">OFFSET(IF($H4177="Cooling",Customer!$L$25,Customer!$L$52),$E4177,$D4177)</f>
        <v>77</v>
      </c>
      <c r="K4177" s="16">
        <f t="shared" ca="1" si="783"/>
        <v>0</v>
      </c>
      <c r="L4177" s="16">
        <f t="shared" ca="1" si="784"/>
        <v>0</v>
      </c>
      <c r="M4177" s="17">
        <f t="shared" si="790"/>
        <v>0</v>
      </c>
      <c r="N4177" s="17">
        <f t="shared" si="791"/>
        <v>0</v>
      </c>
      <c r="O4177" s="4"/>
      <c r="P4177" s="4">
        <v>88</v>
      </c>
      <c r="Q4177" s="4">
        <v>77</v>
      </c>
      <c r="R4177" s="4">
        <v>66</v>
      </c>
      <c r="S4177" s="4">
        <v>51</v>
      </c>
      <c r="T4177" s="4">
        <v>79</v>
      </c>
      <c r="U4177" s="4">
        <v>80</v>
      </c>
      <c r="V4177" s="13">
        <v>64</v>
      </c>
      <c r="W4177" s="4">
        <v>70</v>
      </c>
      <c r="X4177" s="4">
        <v>84</v>
      </c>
      <c r="Y4177">
        <f t="shared" ca="1" si="792"/>
        <v>0</v>
      </c>
      <c r="Z4177">
        <f t="shared" ca="1" si="793"/>
        <v>0</v>
      </c>
    </row>
    <row r="4178" spans="2:26" x14ac:dyDescent="0.25">
      <c r="B4178" s="11">
        <f t="shared" si="794"/>
        <v>44735.583333323229</v>
      </c>
      <c r="C4178" s="1">
        <f t="shared" si="785"/>
        <v>6</v>
      </c>
      <c r="D4178" s="1">
        <f t="shared" si="786"/>
        <v>4</v>
      </c>
      <c r="E4178" s="12">
        <f t="shared" si="787"/>
        <v>15</v>
      </c>
      <c r="F4178" s="124" t="str">
        <f t="shared" si="788"/>
        <v>1</v>
      </c>
      <c r="G4178" s="1">
        <f ca="1">(OFFSET(O4178,0,MATCH(Customer!$J$6,'CDH &amp; HDH'!$P$11:$X$11,0)))</f>
        <v>65</v>
      </c>
      <c r="H4178" s="1" t="str">
        <f t="shared" si="789"/>
        <v>Cooling</v>
      </c>
      <c r="I4178" s="1">
        <f ca="1">OFFSET(IF($H4178="Cooling",Customer!$C$25,Customer!$C$52),E4178,D4178)</f>
        <v>72</v>
      </c>
      <c r="J4178" s="1">
        <f ca="1">OFFSET(IF($H4178="Cooling",Customer!$L$25,Customer!$L$52),$E4178,$D4178)</f>
        <v>77</v>
      </c>
      <c r="K4178" s="16">
        <f t="shared" ca="1" si="783"/>
        <v>0</v>
      </c>
      <c r="L4178" s="16">
        <f t="shared" ca="1" si="784"/>
        <v>0</v>
      </c>
      <c r="M4178" s="17">
        <f t="shared" si="790"/>
        <v>0</v>
      </c>
      <c r="N4178" s="17">
        <f t="shared" si="791"/>
        <v>0</v>
      </c>
      <c r="O4178" s="4"/>
      <c r="P4178" s="4">
        <v>89</v>
      </c>
      <c r="Q4178" s="4">
        <v>78</v>
      </c>
      <c r="R4178" s="4">
        <v>65</v>
      </c>
      <c r="S4178" s="4">
        <v>51</v>
      </c>
      <c r="T4178" s="4">
        <v>79</v>
      </c>
      <c r="U4178" s="4">
        <v>77</v>
      </c>
      <c r="V4178" s="13">
        <v>65</v>
      </c>
      <c r="W4178" s="4">
        <v>70</v>
      </c>
      <c r="X4178" s="4">
        <v>84</v>
      </c>
      <c r="Y4178">
        <f t="shared" ca="1" si="792"/>
        <v>0</v>
      </c>
      <c r="Z4178">
        <f t="shared" ca="1" si="793"/>
        <v>0</v>
      </c>
    </row>
    <row r="4179" spans="2:26" x14ac:dyDescent="0.25">
      <c r="B4179" s="11">
        <f t="shared" si="794"/>
        <v>44735.624999989894</v>
      </c>
      <c r="C4179" s="1">
        <f t="shared" si="785"/>
        <v>6</v>
      </c>
      <c r="D4179" s="1">
        <f t="shared" si="786"/>
        <v>4</v>
      </c>
      <c r="E4179" s="12">
        <f t="shared" si="787"/>
        <v>16</v>
      </c>
      <c r="F4179" s="124" t="str">
        <f t="shared" si="788"/>
        <v>1</v>
      </c>
      <c r="G4179" s="1">
        <f ca="1">(OFFSET(O4179,0,MATCH(Customer!$J$6,'CDH &amp; HDH'!$P$11:$X$11,0)))</f>
        <v>66</v>
      </c>
      <c r="H4179" s="1" t="str">
        <f t="shared" si="789"/>
        <v>Cooling</v>
      </c>
      <c r="I4179" s="1">
        <f ca="1">OFFSET(IF($H4179="Cooling",Customer!$C$25,Customer!$C$52),E4179,D4179)</f>
        <v>72</v>
      </c>
      <c r="J4179" s="1">
        <f ca="1">OFFSET(IF($H4179="Cooling",Customer!$L$25,Customer!$L$52),$E4179,$D4179)</f>
        <v>77</v>
      </c>
      <c r="K4179" s="16">
        <f t="shared" ca="1" si="783"/>
        <v>0</v>
      </c>
      <c r="L4179" s="16">
        <f t="shared" ca="1" si="784"/>
        <v>0</v>
      </c>
      <c r="M4179" s="17">
        <f t="shared" si="790"/>
        <v>0</v>
      </c>
      <c r="N4179" s="17">
        <f t="shared" si="791"/>
        <v>0</v>
      </c>
      <c r="O4179" s="4"/>
      <c r="P4179" s="4">
        <v>88</v>
      </c>
      <c r="Q4179" s="4">
        <v>77</v>
      </c>
      <c r="R4179" s="4">
        <v>65</v>
      </c>
      <c r="S4179" s="4">
        <v>51</v>
      </c>
      <c r="T4179" s="4">
        <v>78</v>
      </c>
      <c r="U4179" s="4">
        <v>79</v>
      </c>
      <c r="V4179" s="13">
        <v>66</v>
      </c>
      <c r="W4179" s="4">
        <v>70</v>
      </c>
      <c r="X4179" s="4">
        <v>82</v>
      </c>
      <c r="Y4179">
        <f t="shared" ca="1" si="792"/>
        <v>0</v>
      </c>
      <c r="Z4179">
        <f t="shared" ca="1" si="793"/>
        <v>0</v>
      </c>
    </row>
    <row r="4180" spans="2:26" x14ac:dyDescent="0.25">
      <c r="B4180" s="11">
        <f t="shared" si="794"/>
        <v>44735.666666656558</v>
      </c>
      <c r="C4180" s="1">
        <f t="shared" si="785"/>
        <v>6</v>
      </c>
      <c r="D4180" s="1">
        <f t="shared" si="786"/>
        <v>4</v>
      </c>
      <c r="E4180" s="12">
        <f t="shared" si="787"/>
        <v>17</v>
      </c>
      <c r="F4180" s="124" t="str">
        <f t="shared" si="788"/>
        <v>1</v>
      </c>
      <c r="G4180" s="1">
        <f ca="1">(OFFSET(O4180,0,MATCH(Customer!$J$6,'CDH &amp; HDH'!$P$11:$X$11,0)))</f>
        <v>65</v>
      </c>
      <c r="H4180" s="1" t="str">
        <f t="shared" si="789"/>
        <v>Cooling</v>
      </c>
      <c r="I4180" s="1">
        <f ca="1">OFFSET(IF($H4180="Cooling",Customer!$C$25,Customer!$C$52),E4180,D4180)</f>
        <v>72</v>
      </c>
      <c r="J4180" s="1">
        <f ca="1">OFFSET(IF($H4180="Cooling",Customer!$L$25,Customer!$L$52),$E4180,$D4180)</f>
        <v>77</v>
      </c>
      <c r="K4180" s="16">
        <f t="shared" ca="1" si="783"/>
        <v>0</v>
      </c>
      <c r="L4180" s="16">
        <f t="shared" ca="1" si="784"/>
        <v>0</v>
      </c>
      <c r="M4180" s="17">
        <f t="shared" si="790"/>
        <v>0</v>
      </c>
      <c r="N4180" s="17">
        <f t="shared" si="791"/>
        <v>0</v>
      </c>
      <c r="O4180" s="4"/>
      <c r="P4180" s="4">
        <v>87</v>
      </c>
      <c r="Q4180" s="4">
        <v>77</v>
      </c>
      <c r="R4180" s="4">
        <v>64</v>
      </c>
      <c r="S4180" s="4">
        <v>50</v>
      </c>
      <c r="T4180" s="4">
        <v>80</v>
      </c>
      <c r="U4180" s="4">
        <v>79</v>
      </c>
      <c r="V4180" s="13">
        <v>65</v>
      </c>
      <c r="W4180" s="4">
        <v>68</v>
      </c>
      <c r="X4180" s="4">
        <v>83</v>
      </c>
      <c r="Y4180">
        <f t="shared" ca="1" si="792"/>
        <v>0</v>
      </c>
      <c r="Z4180">
        <f t="shared" ca="1" si="793"/>
        <v>0</v>
      </c>
    </row>
    <row r="4181" spans="2:26" x14ac:dyDescent="0.25">
      <c r="B4181" s="11">
        <f t="shared" si="794"/>
        <v>44735.708333323222</v>
      </c>
      <c r="C4181" s="1">
        <f t="shared" si="785"/>
        <v>6</v>
      </c>
      <c r="D4181" s="1">
        <f t="shared" si="786"/>
        <v>4</v>
      </c>
      <c r="E4181" s="12">
        <f t="shared" si="787"/>
        <v>18</v>
      </c>
      <c r="F4181" s="124" t="str">
        <f t="shared" si="788"/>
        <v>1</v>
      </c>
      <c r="G4181" s="1">
        <f ca="1">(OFFSET(O4181,0,MATCH(Customer!$J$6,'CDH &amp; HDH'!$P$11:$X$11,0)))</f>
        <v>64</v>
      </c>
      <c r="H4181" s="1" t="str">
        <f t="shared" si="789"/>
        <v>Cooling</v>
      </c>
      <c r="I4181" s="1">
        <f ca="1">OFFSET(IF($H4181="Cooling",Customer!$C$25,Customer!$C$52),E4181,D4181)</f>
        <v>72</v>
      </c>
      <c r="J4181" s="1">
        <f ca="1">OFFSET(IF($H4181="Cooling",Customer!$L$25,Customer!$L$52),$E4181,$D4181)</f>
        <v>77</v>
      </c>
      <c r="K4181" s="16">
        <f t="shared" ca="1" si="783"/>
        <v>0</v>
      </c>
      <c r="L4181" s="16">
        <f t="shared" ca="1" si="784"/>
        <v>0</v>
      </c>
      <c r="M4181" s="17">
        <f t="shared" si="790"/>
        <v>0</v>
      </c>
      <c r="N4181" s="17">
        <f t="shared" si="791"/>
        <v>0</v>
      </c>
      <c r="O4181" s="4"/>
      <c r="P4181" s="4">
        <v>86</v>
      </c>
      <c r="Q4181" s="4">
        <v>74</v>
      </c>
      <c r="R4181" s="4">
        <v>64</v>
      </c>
      <c r="S4181" s="4">
        <v>50</v>
      </c>
      <c r="T4181" s="4">
        <v>79</v>
      </c>
      <c r="U4181" s="4">
        <v>78</v>
      </c>
      <c r="V4181" s="13">
        <v>64</v>
      </c>
      <c r="W4181" s="4">
        <v>68</v>
      </c>
      <c r="X4181" s="4">
        <v>81</v>
      </c>
      <c r="Y4181">
        <f t="shared" ca="1" si="792"/>
        <v>0</v>
      </c>
      <c r="Z4181">
        <f t="shared" ca="1" si="793"/>
        <v>0</v>
      </c>
    </row>
    <row r="4182" spans="2:26" x14ac:dyDescent="0.25">
      <c r="B4182" s="11">
        <f t="shared" si="794"/>
        <v>44735.749999989886</v>
      </c>
      <c r="C4182" s="1">
        <f t="shared" si="785"/>
        <v>6</v>
      </c>
      <c r="D4182" s="1">
        <f t="shared" si="786"/>
        <v>4</v>
      </c>
      <c r="E4182" s="12">
        <f t="shared" si="787"/>
        <v>19</v>
      </c>
      <c r="F4182" s="124" t="str">
        <f t="shared" si="788"/>
        <v>0</v>
      </c>
      <c r="G4182" s="1">
        <f ca="1">(OFFSET(O4182,0,MATCH(Customer!$J$6,'CDH &amp; HDH'!$P$11:$X$11,0)))</f>
        <v>65</v>
      </c>
      <c r="H4182" s="1" t="str">
        <f t="shared" si="789"/>
        <v>Cooling</v>
      </c>
      <c r="I4182" s="1">
        <f ca="1">OFFSET(IF($H4182="Cooling",Customer!$C$25,Customer!$C$52),E4182,D4182)</f>
        <v>78</v>
      </c>
      <c r="J4182" s="1">
        <f ca="1">OFFSET(IF($H4182="Cooling",Customer!$L$25,Customer!$L$52),$E4182,$D4182)</f>
        <v>80</v>
      </c>
      <c r="K4182" s="16">
        <f t="shared" ca="1" si="783"/>
        <v>0</v>
      </c>
      <c r="L4182" s="16">
        <f t="shared" ca="1" si="784"/>
        <v>0</v>
      </c>
      <c r="M4182" s="17">
        <f t="shared" si="790"/>
        <v>0</v>
      </c>
      <c r="N4182" s="17">
        <f t="shared" si="791"/>
        <v>0</v>
      </c>
      <c r="O4182" s="4"/>
      <c r="P4182" s="4">
        <v>83</v>
      </c>
      <c r="Q4182" s="4">
        <v>72</v>
      </c>
      <c r="R4182" s="4">
        <v>63</v>
      </c>
      <c r="S4182" s="4">
        <v>49</v>
      </c>
      <c r="T4182" s="4">
        <v>77</v>
      </c>
      <c r="U4182" s="4">
        <v>75</v>
      </c>
      <c r="V4182" s="13">
        <v>65</v>
      </c>
      <c r="W4182" s="4">
        <v>67</v>
      </c>
      <c r="X4182" s="4">
        <v>77</v>
      </c>
      <c r="Y4182">
        <f t="shared" ca="1" si="792"/>
        <v>0</v>
      </c>
      <c r="Z4182">
        <f t="shared" ca="1" si="793"/>
        <v>0</v>
      </c>
    </row>
    <row r="4183" spans="2:26" x14ac:dyDescent="0.25">
      <c r="B4183" s="11">
        <f t="shared" si="794"/>
        <v>44735.791666656551</v>
      </c>
      <c r="C4183" s="1">
        <f t="shared" si="785"/>
        <v>6</v>
      </c>
      <c r="D4183" s="1">
        <f t="shared" si="786"/>
        <v>4</v>
      </c>
      <c r="E4183" s="12">
        <f t="shared" si="787"/>
        <v>20</v>
      </c>
      <c r="F4183" s="124" t="str">
        <f t="shared" si="788"/>
        <v>0</v>
      </c>
      <c r="G4183" s="1">
        <f ca="1">(OFFSET(O4183,0,MATCH(Customer!$J$6,'CDH &amp; HDH'!$P$11:$X$11,0)))</f>
        <v>64</v>
      </c>
      <c r="H4183" s="1" t="str">
        <f t="shared" si="789"/>
        <v>Cooling</v>
      </c>
      <c r="I4183" s="1">
        <f ca="1">OFFSET(IF($H4183="Cooling",Customer!$C$25,Customer!$C$52),E4183,D4183)</f>
        <v>78</v>
      </c>
      <c r="J4183" s="1">
        <f ca="1">OFFSET(IF($H4183="Cooling",Customer!$L$25,Customer!$L$52),$E4183,$D4183)</f>
        <v>80</v>
      </c>
      <c r="K4183" s="16">
        <f t="shared" ca="1" si="783"/>
        <v>0</v>
      </c>
      <c r="L4183" s="16">
        <f t="shared" ca="1" si="784"/>
        <v>0</v>
      </c>
      <c r="M4183" s="17">
        <f t="shared" si="790"/>
        <v>0</v>
      </c>
      <c r="N4183" s="17">
        <f t="shared" si="791"/>
        <v>0</v>
      </c>
      <c r="O4183" s="4"/>
      <c r="P4183" s="4">
        <v>80</v>
      </c>
      <c r="Q4183" s="4">
        <v>71</v>
      </c>
      <c r="R4183" s="4">
        <v>59</v>
      </c>
      <c r="S4183" s="4">
        <v>49</v>
      </c>
      <c r="T4183" s="4">
        <v>71</v>
      </c>
      <c r="U4183" s="4">
        <v>73</v>
      </c>
      <c r="V4183" s="13">
        <v>64</v>
      </c>
      <c r="W4183" s="4">
        <v>67</v>
      </c>
      <c r="X4183" s="4">
        <v>70</v>
      </c>
      <c r="Y4183">
        <f t="shared" ca="1" si="792"/>
        <v>0</v>
      </c>
      <c r="Z4183">
        <f t="shared" ca="1" si="793"/>
        <v>0</v>
      </c>
    </row>
    <row r="4184" spans="2:26" x14ac:dyDescent="0.25">
      <c r="B4184" s="11">
        <f t="shared" si="794"/>
        <v>44735.833333323215</v>
      </c>
      <c r="C4184" s="1">
        <f t="shared" si="785"/>
        <v>6</v>
      </c>
      <c r="D4184" s="1">
        <f t="shared" si="786"/>
        <v>4</v>
      </c>
      <c r="E4184" s="12">
        <f t="shared" si="787"/>
        <v>21</v>
      </c>
      <c r="F4184" s="124" t="str">
        <f t="shared" si="788"/>
        <v>0</v>
      </c>
      <c r="G4184" s="1">
        <f ca="1">(OFFSET(O4184,0,MATCH(Customer!$J$6,'CDH &amp; HDH'!$P$11:$X$11,0)))</f>
        <v>62</v>
      </c>
      <c r="H4184" s="1" t="str">
        <f t="shared" si="789"/>
        <v>Cooling</v>
      </c>
      <c r="I4184" s="1">
        <f ca="1">OFFSET(IF($H4184="Cooling",Customer!$C$25,Customer!$C$52),E4184,D4184)</f>
        <v>78</v>
      </c>
      <c r="J4184" s="1">
        <f ca="1">OFFSET(IF($H4184="Cooling",Customer!$L$25,Customer!$L$52),$E4184,$D4184)</f>
        <v>80</v>
      </c>
      <c r="K4184" s="16">
        <f t="shared" ca="1" si="783"/>
        <v>0</v>
      </c>
      <c r="L4184" s="16">
        <f t="shared" ca="1" si="784"/>
        <v>0</v>
      </c>
      <c r="M4184" s="17">
        <f t="shared" si="790"/>
        <v>0</v>
      </c>
      <c r="N4184" s="17">
        <f t="shared" si="791"/>
        <v>0</v>
      </c>
      <c r="O4184" s="4"/>
      <c r="P4184" s="4">
        <v>78</v>
      </c>
      <c r="Q4184" s="4">
        <v>70</v>
      </c>
      <c r="R4184" s="4">
        <v>56</v>
      </c>
      <c r="S4184" s="4">
        <v>49</v>
      </c>
      <c r="T4184" s="4">
        <v>68</v>
      </c>
      <c r="U4184" s="4">
        <v>73</v>
      </c>
      <c r="V4184" s="13">
        <v>62</v>
      </c>
      <c r="W4184" s="4">
        <v>66</v>
      </c>
      <c r="X4184" s="4">
        <v>69</v>
      </c>
      <c r="Y4184">
        <f t="shared" ca="1" si="792"/>
        <v>0</v>
      </c>
      <c r="Z4184">
        <f t="shared" ca="1" si="793"/>
        <v>0</v>
      </c>
    </row>
    <row r="4185" spans="2:26" x14ac:dyDescent="0.25">
      <c r="B4185" s="11">
        <f t="shared" si="794"/>
        <v>44735.874999989879</v>
      </c>
      <c r="C4185" s="1">
        <f t="shared" si="785"/>
        <v>6</v>
      </c>
      <c r="D4185" s="1">
        <f t="shared" si="786"/>
        <v>4</v>
      </c>
      <c r="E4185" s="12">
        <f t="shared" si="787"/>
        <v>22</v>
      </c>
      <c r="F4185" s="124" t="str">
        <f t="shared" si="788"/>
        <v>0</v>
      </c>
      <c r="G4185" s="1">
        <f ca="1">(OFFSET(O4185,0,MATCH(Customer!$J$6,'CDH &amp; HDH'!$P$11:$X$11,0)))</f>
        <v>60</v>
      </c>
      <c r="H4185" s="1" t="str">
        <f t="shared" si="789"/>
        <v>Cooling</v>
      </c>
      <c r="I4185" s="1">
        <f ca="1">OFFSET(IF($H4185="Cooling",Customer!$C$25,Customer!$C$52),E4185,D4185)</f>
        <v>78</v>
      </c>
      <c r="J4185" s="1">
        <f ca="1">OFFSET(IF($H4185="Cooling",Customer!$L$25,Customer!$L$52),$E4185,$D4185)</f>
        <v>80</v>
      </c>
      <c r="K4185" s="16">
        <f t="shared" ca="1" si="783"/>
        <v>0</v>
      </c>
      <c r="L4185" s="16">
        <f t="shared" ca="1" si="784"/>
        <v>0</v>
      </c>
      <c r="M4185" s="17">
        <f t="shared" si="790"/>
        <v>0</v>
      </c>
      <c r="N4185" s="17">
        <f t="shared" si="791"/>
        <v>0</v>
      </c>
      <c r="O4185" s="4"/>
      <c r="P4185" s="4">
        <v>74</v>
      </c>
      <c r="Q4185" s="4">
        <v>70</v>
      </c>
      <c r="R4185" s="4">
        <v>52</v>
      </c>
      <c r="S4185" s="4">
        <v>49</v>
      </c>
      <c r="T4185" s="4">
        <v>68</v>
      </c>
      <c r="U4185" s="4">
        <v>71</v>
      </c>
      <c r="V4185" s="13">
        <v>60</v>
      </c>
      <c r="W4185" s="4">
        <v>65</v>
      </c>
      <c r="X4185" s="4">
        <v>66</v>
      </c>
      <c r="Y4185">
        <f t="shared" ca="1" si="792"/>
        <v>0</v>
      </c>
      <c r="Z4185">
        <f t="shared" ca="1" si="793"/>
        <v>0</v>
      </c>
    </row>
    <row r="4186" spans="2:26" x14ac:dyDescent="0.25">
      <c r="B4186" s="11">
        <f t="shared" si="794"/>
        <v>44735.916666656543</v>
      </c>
      <c r="C4186" s="1">
        <f t="shared" si="785"/>
        <v>6</v>
      </c>
      <c r="D4186" s="1">
        <f t="shared" si="786"/>
        <v>4</v>
      </c>
      <c r="E4186" s="12">
        <f t="shared" si="787"/>
        <v>23</v>
      </c>
      <c r="F4186" s="124" t="str">
        <f t="shared" si="788"/>
        <v>0</v>
      </c>
      <c r="G4186" s="1">
        <f ca="1">(OFFSET(O4186,0,MATCH(Customer!$J$6,'CDH &amp; HDH'!$P$11:$X$11,0)))</f>
        <v>58</v>
      </c>
      <c r="H4186" s="1" t="str">
        <f t="shared" si="789"/>
        <v>Cooling</v>
      </c>
      <c r="I4186" s="1">
        <f ca="1">OFFSET(IF($H4186="Cooling",Customer!$C$25,Customer!$C$52),E4186,D4186)</f>
        <v>78</v>
      </c>
      <c r="J4186" s="1">
        <f ca="1">OFFSET(IF($H4186="Cooling",Customer!$L$25,Customer!$L$52),$E4186,$D4186)</f>
        <v>80</v>
      </c>
      <c r="K4186" s="16">
        <f t="shared" ca="1" si="783"/>
        <v>0</v>
      </c>
      <c r="L4186" s="16">
        <f t="shared" ca="1" si="784"/>
        <v>0</v>
      </c>
      <c r="M4186" s="17">
        <f t="shared" si="790"/>
        <v>0</v>
      </c>
      <c r="N4186" s="17">
        <f t="shared" si="791"/>
        <v>0</v>
      </c>
      <c r="O4186" s="4"/>
      <c r="P4186" s="4">
        <v>73</v>
      </c>
      <c r="Q4186" s="4">
        <v>68</v>
      </c>
      <c r="R4186" s="4">
        <v>50</v>
      </c>
      <c r="S4186" s="4">
        <v>49</v>
      </c>
      <c r="T4186" s="4">
        <v>64</v>
      </c>
      <c r="U4186" s="4">
        <v>67</v>
      </c>
      <c r="V4186" s="13">
        <v>58</v>
      </c>
      <c r="W4186" s="4">
        <v>63</v>
      </c>
      <c r="X4186" s="4">
        <v>65</v>
      </c>
      <c r="Y4186">
        <f t="shared" ca="1" si="792"/>
        <v>0</v>
      </c>
      <c r="Z4186">
        <f t="shared" ca="1" si="793"/>
        <v>0</v>
      </c>
    </row>
    <row r="4187" spans="2:26" x14ac:dyDescent="0.25">
      <c r="B4187" s="11">
        <f t="shared" si="794"/>
        <v>44735.958333323208</v>
      </c>
      <c r="C4187" s="1">
        <f t="shared" si="785"/>
        <v>6</v>
      </c>
      <c r="D4187" s="1">
        <f t="shared" si="786"/>
        <v>4</v>
      </c>
      <c r="E4187" s="12">
        <f t="shared" si="787"/>
        <v>24</v>
      </c>
      <c r="F4187" s="124" t="str">
        <f t="shared" si="788"/>
        <v>0</v>
      </c>
      <c r="G4187" s="1">
        <f ca="1">(OFFSET(O4187,0,MATCH(Customer!$J$6,'CDH &amp; HDH'!$P$11:$X$11,0)))</f>
        <v>57</v>
      </c>
      <c r="H4187" s="1" t="str">
        <f t="shared" si="789"/>
        <v>Cooling</v>
      </c>
      <c r="I4187" s="1">
        <f ca="1">OFFSET(IF($H4187="Cooling",Customer!$C$25,Customer!$C$52),E4187,D4187)</f>
        <v>78</v>
      </c>
      <c r="J4187" s="1">
        <f ca="1">OFFSET(IF($H4187="Cooling",Customer!$L$25,Customer!$L$52),$E4187,$D4187)</f>
        <v>80</v>
      </c>
      <c r="K4187" s="16">
        <f t="shared" ca="1" si="783"/>
        <v>0</v>
      </c>
      <c r="L4187" s="16">
        <f t="shared" ca="1" si="784"/>
        <v>0</v>
      </c>
      <c r="M4187" s="17">
        <f t="shared" si="790"/>
        <v>0</v>
      </c>
      <c r="N4187" s="17">
        <f t="shared" si="791"/>
        <v>0</v>
      </c>
      <c r="O4187" s="4"/>
      <c r="P4187" s="4">
        <v>70</v>
      </c>
      <c r="Q4187" s="4">
        <v>67</v>
      </c>
      <c r="R4187" s="4">
        <v>48</v>
      </c>
      <c r="S4187" s="4">
        <v>48</v>
      </c>
      <c r="T4187" s="4">
        <v>64</v>
      </c>
      <c r="U4187" s="4">
        <v>65</v>
      </c>
      <c r="V4187" s="13">
        <v>57</v>
      </c>
      <c r="W4187" s="4">
        <v>62</v>
      </c>
      <c r="X4187" s="4">
        <v>63</v>
      </c>
      <c r="Y4187">
        <f t="shared" ca="1" si="792"/>
        <v>0</v>
      </c>
      <c r="Z4187">
        <f t="shared" ca="1" si="793"/>
        <v>0</v>
      </c>
    </row>
    <row r="4188" spans="2:26" x14ac:dyDescent="0.25">
      <c r="B4188" s="11">
        <f t="shared" si="794"/>
        <v>44735.999999989872</v>
      </c>
      <c r="C4188" s="1">
        <f t="shared" si="785"/>
        <v>6</v>
      </c>
      <c r="D4188" s="1">
        <f t="shared" si="786"/>
        <v>5</v>
      </c>
      <c r="E4188" s="12">
        <f t="shared" si="787"/>
        <v>1</v>
      </c>
      <c r="F4188" s="124" t="str">
        <f t="shared" si="788"/>
        <v>0</v>
      </c>
      <c r="G4188" s="1">
        <f ca="1">(OFFSET(O4188,0,MATCH(Customer!$J$6,'CDH &amp; HDH'!$P$11:$X$11,0)))</f>
        <v>56</v>
      </c>
      <c r="H4188" s="1" t="str">
        <f t="shared" si="789"/>
        <v>Cooling</v>
      </c>
      <c r="I4188" s="1">
        <f ca="1">OFFSET(IF($H4188="Cooling",Customer!$C$25,Customer!$C$52),E4188,D4188)</f>
        <v>78</v>
      </c>
      <c r="J4188" s="1">
        <f ca="1">OFFSET(IF($H4188="Cooling",Customer!$L$25,Customer!$L$52),$E4188,$D4188)</f>
        <v>80</v>
      </c>
      <c r="K4188" s="16">
        <f t="shared" ca="1" si="783"/>
        <v>0</v>
      </c>
      <c r="L4188" s="16">
        <f t="shared" ca="1" si="784"/>
        <v>0</v>
      </c>
      <c r="M4188" s="17">
        <f t="shared" si="790"/>
        <v>0</v>
      </c>
      <c r="N4188" s="17">
        <f t="shared" si="791"/>
        <v>0</v>
      </c>
      <c r="O4188" s="4"/>
      <c r="P4188" s="4">
        <v>68</v>
      </c>
      <c r="Q4188" s="4">
        <v>65</v>
      </c>
      <c r="R4188" s="4">
        <v>46</v>
      </c>
      <c r="S4188" s="4">
        <v>48</v>
      </c>
      <c r="T4188" s="4">
        <v>61</v>
      </c>
      <c r="U4188" s="4">
        <v>67</v>
      </c>
      <c r="V4188" s="13">
        <v>56</v>
      </c>
      <c r="W4188" s="4">
        <v>61</v>
      </c>
      <c r="X4188" s="4">
        <v>61</v>
      </c>
      <c r="Y4188">
        <f t="shared" ca="1" si="792"/>
        <v>0</v>
      </c>
      <c r="Z4188">
        <f t="shared" ca="1" si="793"/>
        <v>0</v>
      </c>
    </row>
    <row r="4189" spans="2:26" x14ac:dyDescent="0.25">
      <c r="B4189" s="11">
        <f t="shared" si="794"/>
        <v>44736.041666656536</v>
      </c>
      <c r="C4189" s="1">
        <f t="shared" si="785"/>
        <v>6</v>
      </c>
      <c r="D4189" s="1">
        <f t="shared" si="786"/>
        <v>5</v>
      </c>
      <c r="E4189" s="12">
        <f t="shared" si="787"/>
        <v>2</v>
      </c>
      <c r="F4189" s="124" t="str">
        <f t="shared" si="788"/>
        <v>0</v>
      </c>
      <c r="G4189" s="1">
        <f ca="1">(OFFSET(O4189,0,MATCH(Customer!$J$6,'CDH &amp; HDH'!$P$11:$X$11,0)))</f>
        <v>55</v>
      </c>
      <c r="H4189" s="1" t="str">
        <f t="shared" si="789"/>
        <v>Cooling</v>
      </c>
      <c r="I4189" s="1">
        <f ca="1">OFFSET(IF($H4189="Cooling",Customer!$C$25,Customer!$C$52),E4189,D4189)</f>
        <v>78</v>
      </c>
      <c r="J4189" s="1">
        <f ca="1">OFFSET(IF($H4189="Cooling",Customer!$L$25,Customer!$L$52),$E4189,$D4189)</f>
        <v>80</v>
      </c>
      <c r="K4189" s="16">
        <f t="shared" ca="1" si="783"/>
        <v>0</v>
      </c>
      <c r="L4189" s="16">
        <f t="shared" ca="1" si="784"/>
        <v>0</v>
      </c>
      <c r="M4189" s="17">
        <f t="shared" si="790"/>
        <v>0</v>
      </c>
      <c r="N4189" s="17">
        <f t="shared" si="791"/>
        <v>0</v>
      </c>
      <c r="O4189" s="4"/>
      <c r="P4189" s="4">
        <v>66</v>
      </c>
      <c r="Q4189" s="4">
        <v>63</v>
      </c>
      <c r="R4189" s="4">
        <v>47</v>
      </c>
      <c r="S4189" s="4">
        <v>48</v>
      </c>
      <c r="T4189" s="4">
        <v>62</v>
      </c>
      <c r="U4189" s="4">
        <v>65</v>
      </c>
      <c r="V4189" s="13">
        <v>55</v>
      </c>
      <c r="W4189" s="4">
        <v>60</v>
      </c>
      <c r="X4189" s="4">
        <v>58</v>
      </c>
      <c r="Y4189">
        <f t="shared" ca="1" si="792"/>
        <v>0</v>
      </c>
      <c r="Z4189">
        <f t="shared" ca="1" si="793"/>
        <v>0</v>
      </c>
    </row>
    <row r="4190" spans="2:26" x14ac:dyDescent="0.25">
      <c r="B4190" s="11">
        <f t="shared" si="794"/>
        <v>44736.0833333232</v>
      </c>
      <c r="C4190" s="1">
        <f t="shared" si="785"/>
        <v>6</v>
      </c>
      <c r="D4190" s="1">
        <f t="shared" si="786"/>
        <v>5</v>
      </c>
      <c r="E4190" s="12">
        <f t="shared" si="787"/>
        <v>3</v>
      </c>
      <c r="F4190" s="124" t="str">
        <f t="shared" si="788"/>
        <v>0</v>
      </c>
      <c r="G4190" s="1">
        <f ca="1">(OFFSET(O4190,0,MATCH(Customer!$J$6,'CDH &amp; HDH'!$P$11:$X$11,0)))</f>
        <v>54</v>
      </c>
      <c r="H4190" s="1" t="str">
        <f t="shared" si="789"/>
        <v>Cooling</v>
      </c>
      <c r="I4190" s="1">
        <f ca="1">OFFSET(IF($H4190="Cooling",Customer!$C$25,Customer!$C$52),E4190,D4190)</f>
        <v>78</v>
      </c>
      <c r="J4190" s="1">
        <f ca="1">OFFSET(IF($H4190="Cooling",Customer!$L$25,Customer!$L$52),$E4190,$D4190)</f>
        <v>80</v>
      </c>
      <c r="K4190" s="16">
        <f t="shared" ca="1" si="783"/>
        <v>0</v>
      </c>
      <c r="L4190" s="16">
        <f t="shared" ca="1" si="784"/>
        <v>0</v>
      </c>
      <c r="M4190" s="17">
        <f t="shared" si="790"/>
        <v>0</v>
      </c>
      <c r="N4190" s="17">
        <f t="shared" si="791"/>
        <v>0</v>
      </c>
      <c r="O4190" s="4"/>
      <c r="P4190" s="4">
        <v>65</v>
      </c>
      <c r="Q4190" s="4">
        <v>63</v>
      </c>
      <c r="R4190" s="4">
        <v>48</v>
      </c>
      <c r="S4190" s="4">
        <v>48</v>
      </c>
      <c r="T4190" s="4">
        <v>59</v>
      </c>
      <c r="U4190" s="4">
        <v>64</v>
      </c>
      <c r="V4190" s="13">
        <v>54</v>
      </c>
      <c r="W4190" s="4">
        <v>58</v>
      </c>
      <c r="X4190" s="4">
        <v>57</v>
      </c>
      <c r="Y4190">
        <f t="shared" ca="1" si="792"/>
        <v>0</v>
      </c>
      <c r="Z4190">
        <f t="shared" ca="1" si="793"/>
        <v>0</v>
      </c>
    </row>
    <row r="4191" spans="2:26" x14ac:dyDescent="0.25">
      <c r="B4191" s="11">
        <f t="shared" si="794"/>
        <v>44736.124999989865</v>
      </c>
      <c r="C4191" s="1">
        <f t="shared" si="785"/>
        <v>6</v>
      </c>
      <c r="D4191" s="1">
        <f t="shared" si="786"/>
        <v>5</v>
      </c>
      <c r="E4191" s="12">
        <f t="shared" si="787"/>
        <v>4</v>
      </c>
      <c r="F4191" s="124" t="str">
        <f t="shared" si="788"/>
        <v>0</v>
      </c>
      <c r="G4191" s="1">
        <f ca="1">(OFFSET(O4191,0,MATCH(Customer!$J$6,'CDH &amp; HDH'!$P$11:$X$11,0)))</f>
        <v>53</v>
      </c>
      <c r="H4191" s="1" t="str">
        <f t="shared" si="789"/>
        <v>Cooling</v>
      </c>
      <c r="I4191" s="1">
        <f ca="1">OFFSET(IF($H4191="Cooling",Customer!$C$25,Customer!$C$52),E4191,D4191)</f>
        <v>78</v>
      </c>
      <c r="J4191" s="1">
        <f ca="1">OFFSET(IF($H4191="Cooling",Customer!$L$25,Customer!$L$52),$E4191,$D4191)</f>
        <v>80</v>
      </c>
      <c r="K4191" s="16">
        <f t="shared" ca="1" si="783"/>
        <v>0</v>
      </c>
      <c r="L4191" s="16">
        <f t="shared" ca="1" si="784"/>
        <v>0</v>
      </c>
      <c r="M4191" s="17">
        <f t="shared" si="790"/>
        <v>0</v>
      </c>
      <c r="N4191" s="17">
        <f t="shared" si="791"/>
        <v>0</v>
      </c>
      <c r="O4191" s="4"/>
      <c r="P4191" s="4">
        <v>63</v>
      </c>
      <c r="Q4191" s="4">
        <v>62</v>
      </c>
      <c r="R4191" s="4">
        <v>49</v>
      </c>
      <c r="S4191" s="4">
        <v>48</v>
      </c>
      <c r="T4191" s="4">
        <v>58</v>
      </c>
      <c r="U4191" s="4">
        <v>64</v>
      </c>
      <c r="V4191" s="13">
        <v>53</v>
      </c>
      <c r="W4191" s="4">
        <v>59</v>
      </c>
      <c r="X4191" s="4">
        <v>57</v>
      </c>
      <c r="Y4191">
        <f t="shared" ca="1" si="792"/>
        <v>0</v>
      </c>
      <c r="Z4191">
        <f t="shared" ca="1" si="793"/>
        <v>0</v>
      </c>
    </row>
    <row r="4192" spans="2:26" x14ac:dyDescent="0.25">
      <c r="B4192" s="11">
        <f t="shared" si="794"/>
        <v>44736.166666656529</v>
      </c>
      <c r="C4192" s="1">
        <f t="shared" si="785"/>
        <v>6</v>
      </c>
      <c r="D4192" s="1">
        <f t="shared" si="786"/>
        <v>5</v>
      </c>
      <c r="E4192" s="12">
        <f t="shared" si="787"/>
        <v>5</v>
      </c>
      <c r="F4192" s="124" t="str">
        <f t="shared" si="788"/>
        <v>0</v>
      </c>
      <c r="G4192" s="1">
        <f ca="1">(OFFSET(O4192,0,MATCH(Customer!$J$6,'CDH &amp; HDH'!$P$11:$X$11,0)))</f>
        <v>52</v>
      </c>
      <c r="H4192" s="1" t="str">
        <f t="shared" si="789"/>
        <v>Cooling</v>
      </c>
      <c r="I4192" s="1">
        <f ca="1">OFFSET(IF($H4192="Cooling",Customer!$C$25,Customer!$C$52),E4192,D4192)</f>
        <v>78</v>
      </c>
      <c r="J4192" s="1">
        <f ca="1">OFFSET(IF($H4192="Cooling",Customer!$L$25,Customer!$L$52),$E4192,$D4192)</f>
        <v>80</v>
      </c>
      <c r="K4192" s="16">
        <f t="shared" ca="1" si="783"/>
        <v>0</v>
      </c>
      <c r="L4192" s="16">
        <f t="shared" ca="1" si="784"/>
        <v>0</v>
      </c>
      <c r="M4192" s="17">
        <f t="shared" si="790"/>
        <v>0</v>
      </c>
      <c r="N4192" s="17">
        <f t="shared" si="791"/>
        <v>0</v>
      </c>
      <c r="O4192" s="4"/>
      <c r="P4192" s="4">
        <v>62</v>
      </c>
      <c r="Q4192" s="4">
        <v>60</v>
      </c>
      <c r="R4192" s="4">
        <v>50</v>
      </c>
      <c r="S4192" s="4">
        <v>49</v>
      </c>
      <c r="T4192" s="4">
        <v>58</v>
      </c>
      <c r="U4192" s="4">
        <v>63</v>
      </c>
      <c r="V4192" s="13">
        <v>52</v>
      </c>
      <c r="W4192" s="4">
        <v>57</v>
      </c>
      <c r="X4192" s="4">
        <v>57</v>
      </c>
      <c r="Y4192">
        <f t="shared" ca="1" si="792"/>
        <v>0</v>
      </c>
      <c r="Z4192">
        <f t="shared" ca="1" si="793"/>
        <v>0</v>
      </c>
    </row>
    <row r="4193" spans="2:26" x14ac:dyDescent="0.25">
      <c r="B4193" s="11">
        <f t="shared" si="794"/>
        <v>44736.208333323193</v>
      </c>
      <c r="C4193" s="1">
        <f t="shared" si="785"/>
        <v>6</v>
      </c>
      <c r="D4193" s="1">
        <f t="shared" si="786"/>
        <v>5</v>
      </c>
      <c r="E4193" s="12">
        <f t="shared" si="787"/>
        <v>6</v>
      </c>
      <c r="F4193" s="124" t="str">
        <f t="shared" si="788"/>
        <v>0</v>
      </c>
      <c r="G4193" s="1">
        <f ca="1">(OFFSET(O4193,0,MATCH(Customer!$J$6,'CDH &amp; HDH'!$P$11:$X$11,0)))</f>
        <v>52</v>
      </c>
      <c r="H4193" s="1" t="str">
        <f t="shared" si="789"/>
        <v>Cooling</v>
      </c>
      <c r="I4193" s="1">
        <f ca="1">OFFSET(IF($H4193="Cooling",Customer!$C$25,Customer!$C$52),E4193,D4193)</f>
        <v>78</v>
      </c>
      <c r="J4193" s="1">
        <f ca="1">OFFSET(IF($H4193="Cooling",Customer!$L$25,Customer!$L$52),$E4193,$D4193)</f>
        <v>80</v>
      </c>
      <c r="K4193" s="16">
        <f t="shared" ca="1" si="783"/>
        <v>0</v>
      </c>
      <c r="L4193" s="16">
        <f t="shared" ca="1" si="784"/>
        <v>0</v>
      </c>
      <c r="M4193" s="17">
        <f t="shared" si="790"/>
        <v>0</v>
      </c>
      <c r="N4193" s="17">
        <f t="shared" si="791"/>
        <v>0</v>
      </c>
      <c r="O4193" s="4"/>
      <c r="P4193" s="4">
        <v>63</v>
      </c>
      <c r="Q4193" s="4">
        <v>60</v>
      </c>
      <c r="R4193" s="4">
        <v>52</v>
      </c>
      <c r="S4193" s="4">
        <v>49</v>
      </c>
      <c r="T4193" s="4">
        <v>60</v>
      </c>
      <c r="U4193" s="4">
        <v>66</v>
      </c>
      <c r="V4193" s="13">
        <v>52</v>
      </c>
      <c r="W4193" s="4">
        <v>58</v>
      </c>
      <c r="X4193" s="4">
        <v>59</v>
      </c>
      <c r="Y4193">
        <f t="shared" ca="1" si="792"/>
        <v>0</v>
      </c>
      <c r="Z4193">
        <f t="shared" ca="1" si="793"/>
        <v>0</v>
      </c>
    </row>
    <row r="4194" spans="2:26" x14ac:dyDescent="0.25">
      <c r="B4194" s="11">
        <f t="shared" si="794"/>
        <v>44736.249999989857</v>
      </c>
      <c r="C4194" s="1">
        <f t="shared" si="785"/>
        <v>6</v>
      </c>
      <c r="D4194" s="1">
        <f t="shared" si="786"/>
        <v>5</v>
      </c>
      <c r="E4194" s="12">
        <f t="shared" si="787"/>
        <v>7</v>
      </c>
      <c r="F4194" s="124" t="str">
        <f t="shared" si="788"/>
        <v>0</v>
      </c>
      <c r="G4194" s="1">
        <f ca="1">(OFFSET(O4194,0,MATCH(Customer!$J$6,'CDH &amp; HDH'!$P$11:$X$11,0)))</f>
        <v>53</v>
      </c>
      <c r="H4194" s="1" t="str">
        <f t="shared" si="789"/>
        <v>Cooling</v>
      </c>
      <c r="I4194" s="1">
        <f ca="1">OFFSET(IF($H4194="Cooling",Customer!$C$25,Customer!$C$52),E4194,D4194)</f>
        <v>78</v>
      </c>
      <c r="J4194" s="1">
        <f ca="1">OFFSET(IF($H4194="Cooling",Customer!$L$25,Customer!$L$52),$E4194,$D4194)</f>
        <v>80</v>
      </c>
      <c r="K4194" s="16">
        <f t="shared" ca="1" si="783"/>
        <v>0</v>
      </c>
      <c r="L4194" s="16">
        <f t="shared" ca="1" si="784"/>
        <v>0</v>
      </c>
      <c r="M4194" s="17">
        <f t="shared" si="790"/>
        <v>0</v>
      </c>
      <c r="N4194" s="17">
        <f t="shared" si="791"/>
        <v>0</v>
      </c>
      <c r="O4194" s="4"/>
      <c r="P4194" s="4">
        <v>67</v>
      </c>
      <c r="Q4194" s="4">
        <v>60</v>
      </c>
      <c r="R4194" s="4">
        <v>53</v>
      </c>
      <c r="S4194" s="4">
        <v>50</v>
      </c>
      <c r="T4194" s="4">
        <v>67</v>
      </c>
      <c r="U4194" s="4">
        <v>69</v>
      </c>
      <c r="V4194" s="13">
        <v>53</v>
      </c>
      <c r="W4194" s="4">
        <v>59</v>
      </c>
      <c r="X4194" s="4">
        <v>63</v>
      </c>
      <c r="Y4194">
        <f t="shared" ca="1" si="792"/>
        <v>0</v>
      </c>
      <c r="Z4194">
        <f t="shared" ca="1" si="793"/>
        <v>0</v>
      </c>
    </row>
    <row r="4195" spans="2:26" x14ac:dyDescent="0.25">
      <c r="B4195" s="11">
        <f t="shared" si="794"/>
        <v>44736.291666656522</v>
      </c>
      <c r="C4195" s="1">
        <f t="shared" si="785"/>
        <v>6</v>
      </c>
      <c r="D4195" s="1">
        <f t="shared" si="786"/>
        <v>5</v>
      </c>
      <c r="E4195" s="12">
        <f t="shared" si="787"/>
        <v>8</v>
      </c>
      <c r="F4195" s="124" t="str">
        <f t="shared" si="788"/>
        <v>0</v>
      </c>
      <c r="G4195" s="1">
        <f ca="1">(OFFSET(O4195,0,MATCH(Customer!$J$6,'CDH &amp; HDH'!$P$11:$X$11,0)))</f>
        <v>57</v>
      </c>
      <c r="H4195" s="1" t="str">
        <f t="shared" si="789"/>
        <v>Cooling</v>
      </c>
      <c r="I4195" s="1">
        <f ca="1">OFFSET(IF($H4195="Cooling",Customer!$C$25,Customer!$C$52),E4195,D4195)</f>
        <v>72</v>
      </c>
      <c r="J4195" s="1">
        <f ca="1">OFFSET(IF($H4195="Cooling",Customer!$L$25,Customer!$L$52),$E4195,$D4195)</f>
        <v>77</v>
      </c>
      <c r="K4195" s="16">
        <f t="shared" ca="1" si="783"/>
        <v>0</v>
      </c>
      <c r="L4195" s="16">
        <f t="shared" ca="1" si="784"/>
        <v>0</v>
      </c>
      <c r="M4195" s="17">
        <f t="shared" si="790"/>
        <v>0</v>
      </c>
      <c r="N4195" s="17">
        <f t="shared" si="791"/>
        <v>0</v>
      </c>
      <c r="O4195" s="4"/>
      <c r="P4195" s="4">
        <v>73</v>
      </c>
      <c r="Q4195" s="4">
        <v>60</v>
      </c>
      <c r="R4195" s="4">
        <v>58</v>
      </c>
      <c r="S4195" s="4">
        <v>52</v>
      </c>
      <c r="T4195" s="4">
        <v>69</v>
      </c>
      <c r="U4195" s="4">
        <v>71</v>
      </c>
      <c r="V4195" s="13">
        <v>57</v>
      </c>
      <c r="W4195" s="4">
        <v>62</v>
      </c>
      <c r="X4195" s="4">
        <v>70</v>
      </c>
      <c r="Y4195">
        <f t="shared" ca="1" si="792"/>
        <v>0</v>
      </c>
      <c r="Z4195">
        <f t="shared" ca="1" si="793"/>
        <v>0</v>
      </c>
    </row>
    <row r="4196" spans="2:26" x14ac:dyDescent="0.25">
      <c r="B4196" s="11">
        <f t="shared" si="794"/>
        <v>44736.333333323186</v>
      </c>
      <c r="C4196" s="1">
        <f t="shared" si="785"/>
        <v>6</v>
      </c>
      <c r="D4196" s="1">
        <f t="shared" si="786"/>
        <v>5</v>
      </c>
      <c r="E4196" s="12">
        <f t="shared" si="787"/>
        <v>9</v>
      </c>
      <c r="F4196" s="124" t="str">
        <f t="shared" si="788"/>
        <v>0</v>
      </c>
      <c r="G4196" s="1">
        <f ca="1">(OFFSET(O4196,0,MATCH(Customer!$J$6,'CDH &amp; HDH'!$P$11:$X$11,0)))</f>
        <v>64</v>
      </c>
      <c r="H4196" s="1" t="str">
        <f t="shared" si="789"/>
        <v>Cooling</v>
      </c>
      <c r="I4196" s="1">
        <f ca="1">OFFSET(IF($H4196="Cooling",Customer!$C$25,Customer!$C$52),E4196,D4196)</f>
        <v>72</v>
      </c>
      <c r="J4196" s="1">
        <f ca="1">OFFSET(IF($H4196="Cooling",Customer!$L$25,Customer!$L$52),$E4196,$D4196)</f>
        <v>77</v>
      </c>
      <c r="K4196" s="16">
        <f t="shared" ca="1" si="783"/>
        <v>0</v>
      </c>
      <c r="L4196" s="16">
        <f t="shared" ca="1" si="784"/>
        <v>0</v>
      </c>
      <c r="M4196" s="17">
        <f t="shared" si="790"/>
        <v>0</v>
      </c>
      <c r="N4196" s="17">
        <f t="shared" si="791"/>
        <v>0</v>
      </c>
      <c r="O4196" s="4"/>
      <c r="P4196" s="4">
        <v>77</v>
      </c>
      <c r="Q4196" s="4">
        <v>61</v>
      </c>
      <c r="R4196" s="4">
        <v>62</v>
      </c>
      <c r="S4196" s="4">
        <v>54</v>
      </c>
      <c r="T4196" s="4">
        <v>72</v>
      </c>
      <c r="U4196" s="4">
        <v>74</v>
      </c>
      <c r="V4196" s="13">
        <v>64</v>
      </c>
      <c r="W4196" s="4">
        <v>65</v>
      </c>
      <c r="X4196" s="4">
        <v>72</v>
      </c>
      <c r="Y4196">
        <f t="shared" ca="1" si="792"/>
        <v>0</v>
      </c>
      <c r="Z4196">
        <f t="shared" ca="1" si="793"/>
        <v>0</v>
      </c>
    </row>
    <row r="4197" spans="2:26" x14ac:dyDescent="0.25">
      <c r="B4197" s="11">
        <f t="shared" si="794"/>
        <v>44736.37499998985</v>
      </c>
      <c r="C4197" s="1">
        <f t="shared" si="785"/>
        <v>6</v>
      </c>
      <c r="D4197" s="1">
        <f t="shared" si="786"/>
        <v>5</v>
      </c>
      <c r="E4197" s="12">
        <f t="shared" si="787"/>
        <v>10</v>
      </c>
      <c r="F4197" s="124" t="str">
        <f t="shared" si="788"/>
        <v>0</v>
      </c>
      <c r="G4197" s="1">
        <f ca="1">(OFFSET(O4197,0,MATCH(Customer!$J$6,'CDH &amp; HDH'!$P$11:$X$11,0)))</f>
        <v>65</v>
      </c>
      <c r="H4197" s="1" t="str">
        <f t="shared" si="789"/>
        <v>Cooling</v>
      </c>
      <c r="I4197" s="1">
        <f ca="1">OFFSET(IF($H4197="Cooling",Customer!$C$25,Customer!$C$52),E4197,D4197)</f>
        <v>72</v>
      </c>
      <c r="J4197" s="1">
        <f ca="1">OFFSET(IF($H4197="Cooling",Customer!$L$25,Customer!$L$52),$E4197,$D4197)</f>
        <v>77</v>
      </c>
      <c r="K4197" s="16">
        <f t="shared" ca="1" si="783"/>
        <v>0</v>
      </c>
      <c r="L4197" s="16">
        <f t="shared" ca="1" si="784"/>
        <v>0</v>
      </c>
      <c r="M4197" s="17">
        <f t="shared" si="790"/>
        <v>0</v>
      </c>
      <c r="N4197" s="17">
        <f t="shared" si="791"/>
        <v>0</v>
      </c>
      <c r="O4197" s="4"/>
      <c r="P4197" s="4">
        <v>78</v>
      </c>
      <c r="Q4197" s="4">
        <v>61</v>
      </c>
      <c r="R4197" s="4">
        <v>67</v>
      </c>
      <c r="S4197" s="4">
        <v>56</v>
      </c>
      <c r="T4197" s="4">
        <v>75</v>
      </c>
      <c r="U4197" s="4">
        <v>77</v>
      </c>
      <c r="V4197" s="13">
        <v>65</v>
      </c>
      <c r="W4197" s="4">
        <v>69</v>
      </c>
      <c r="X4197" s="4">
        <v>76</v>
      </c>
      <c r="Y4197">
        <f t="shared" ca="1" si="792"/>
        <v>0</v>
      </c>
      <c r="Z4197">
        <f t="shared" ca="1" si="793"/>
        <v>0</v>
      </c>
    </row>
    <row r="4198" spans="2:26" x14ac:dyDescent="0.25">
      <c r="B4198" s="11">
        <f t="shared" si="794"/>
        <v>44736.416666656514</v>
      </c>
      <c r="C4198" s="1">
        <f t="shared" si="785"/>
        <v>6</v>
      </c>
      <c r="D4198" s="1">
        <f t="shared" si="786"/>
        <v>5</v>
      </c>
      <c r="E4198" s="12">
        <f t="shared" si="787"/>
        <v>11</v>
      </c>
      <c r="F4198" s="124" t="str">
        <f t="shared" si="788"/>
        <v>0</v>
      </c>
      <c r="G4198" s="1">
        <f ca="1">(OFFSET(O4198,0,MATCH(Customer!$J$6,'CDH &amp; HDH'!$P$11:$X$11,0)))</f>
        <v>66</v>
      </c>
      <c r="H4198" s="1" t="str">
        <f t="shared" si="789"/>
        <v>Cooling</v>
      </c>
      <c r="I4198" s="1">
        <f ca="1">OFFSET(IF($H4198="Cooling",Customer!$C$25,Customer!$C$52),E4198,D4198)</f>
        <v>72</v>
      </c>
      <c r="J4198" s="1">
        <f ca="1">OFFSET(IF($H4198="Cooling",Customer!$L$25,Customer!$L$52),$E4198,$D4198)</f>
        <v>77</v>
      </c>
      <c r="K4198" s="16">
        <f t="shared" ca="1" si="783"/>
        <v>0</v>
      </c>
      <c r="L4198" s="16">
        <f t="shared" ca="1" si="784"/>
        <v>0</v>
      </c>
      <c r="M4198" s="17">
        <f t="shared" si="790"/>
        <v>0</v>
      </c>
      <c r="N4198" s="17">
        <f t="shared" si="791"/>
        <v>0</v>
      </c>
      <c r="O4198" s="4"/>
      <c r="P4198" s="4">
        <v>83</v>
      </c>
      <c r="Q4198" s="4">
        <v>62</v>
      </c>
      <c r="R4198" s="4">
        <v>69</v>
      </c>
      <c r="S4198" s="4">
        <v>57</v>
      </c>
      <c r="T4198" s="4">
        <v>78</v>
      </c>
      <c r="U4198" s="4">
        <v>80</v>
      </c>
      <c r="V4198" s="13">
        <v>66</v>
      </c>
      <c r="W4198" s="4">
        <v>75</v>
      </c>
      <c r="X4198" s="4">
        <v>78</v>
      </c>
      <c r="Y4198">
        <f t="shared" ca="1" si="792"/>
        <v>0</v>
      </c>
      <c r="Z4198">
        <f t="shared" ca="1" si="793"/>
        <v>0</v>
      </c>
    </row>
    <row r="4199" spans="2:26" x14ac:dyDescent="0.25">
      <c r="B4199" s="11">
        <f t="shared" si="794"/>
        <v>44736.458333323179</v>
      </c>
      <c r="C4199" s="1">
        <f t="shared" si="785"/>
        <v>6</v>
      </c>
      <c r="D4199" s="1">
        <f t="shared" si="786"/>
        <v>5</v>
      </c>
      <c r="E4199" s="12">
        <f t="shared" si="787"/>
        <v>12</v>
      </c>
      <c r="F4199" s="124" t="str">
        <f t="shared" si="788"/>
        <v>0</v>
      </c>
      <c r="G4199" s="1">
        <f ca="1">(OFFSET(O4199,0,MATCH(Customer!$J$6,'CDH &amp; HDH'!$P$11:$X$11,0)))</f>
        <v>69</v>
      </c>
      <c r="H4199" s="1" t="str">
        <f t="shared" si="789"/>
        <v>Cooling</v>
      </c>
      <c r="I4199" s="1">
        <f ca="1">OFFSET(IF($H4199="Cooling",Customer!$C$25,Customer!$C$52),E4199,D4199)</f>
        <v>72</v>
      </c>
      <c r="J4199" s="1">
        <f ca="1">OFFSET(IF($H4199="Cooling",Customer!$L$25,Customer!$L$52),$E4199,$D4199)</f>
        <v>77</v>
      </c>
      <c r="K4199" s="16">
        <f t="shared" ca="1" si="783"/>
        <v>0</v>
      </c>
      <c r="L4199" s="16">
        <f t="shared" ca="1" si="784"/>
        <v>0</v>
      </c>
      <c r="M4199" s="17">
        <f t="shared" si="790"/>
        <v>0</v>
      </c>
      <c r="N4199" s="17">
        <f t="shared" si="791"/>
        <v>0</v>
      </c>
      <c r="O4199" s="4"/>
      <c r="P4199" s="4">
        <v>85</v>
      </c>
      <c r="Q4199" s="4">
        <v>63</v>
      </c>
      <c r="R4199" s="4">
        <v>70</v>
      </c>
      <c r="S4199" s="4">
        <v>57</v>
      </c>
      <c r="T4199" s="4">
        <v>80</v>
      </c>
      <c r="U4199" s="4">
        <v>81</v>
      </c>
      <c r="V4199" s="13">
        <v>69</v>
      </c>
      <c r="W4199" s="4">
        <v>79</v>
      </c>
      <c r="X4199" s="4">
        <v>79</v>
      </c>
      <c r="Y4199">
        <f t="shared" ca="1" si="792"/>
        <v>0</v>
      </c>
      <c r="Z4199">
        <f t="shared" ca="1" si="793"/>
        <v>0</v>
      </c>
    </row>
    <row r="4200" spans="2:26" x14ac:dyDescent="0.25">
      <c r="B4200" s="11">
        <f t="shared" si="794"/>
        <v>44736.499999989843</v>
      </c>
      <c r="C4200" s="1">
        <f t="shared" si="785"/>
        <v>6</v>
      </c>
      <c r="D4200" s="1">
        <f t="shared" si="786"/>
        <v>5</v>
      </c>
      <c r="E4200" s="12">
        <f t="shared" si="787"/>
        <v>13</v>
      </c>
      <c r="F4200" s="124" t="str">
        <f t="shared" si="788"/>
        <v>0</v>
      </c>
      <c r="G4200" s="1">
        <f ca="1">(OFFSET(O4200,0,MATCH(Customer!$J$6,'CDH &amp; HDH'!$P$11:$X$11,0)))</f>
        <v>70</v>
      </c>
      <c r="H4200" s="1" t="str">
        <f t="shared" si="789"/>
        <v>Cooling</v>
      </c>
      <c r="I4200" s="1">
        <f ca="1">OFFSET(IF($H4200="Cooling",Customer!$C$25,Customer!$C$52),E4200,D4200)</f>
        <v>72</v>
      </c>
      <c r="J4200" s="1">
        <f ca="1">OFFSET(IF($H4200="Cooling",Customer!$L$25,Customer!$L$52),$E4200,$D4200)</f>
        <v>77</v>
      </c>
      <c r="K4200" s="16">
        <f t="shared" ca="1" si="783"/>
        <v>0</v>
      </c>
      <c r="L4200" s="16">
        <f t="shared" ca="1" si="784"/>
        <v>0</v>
      </c>
      <c r="M4200" s="17">
        <f t="shared" si="790"/>
        <v>0</v>
      </c>
      <c r="N4200" s="17">
        <f t="shared" si="791"/>
        <v>0</v>
      </c>
      <c r="O4200" s="4"/>
      <c r="P4200" s="4">
        <v>87</v>
      </c>
      <c r="Q4200" s="4">
        <v>63</v>
      </c>
      <c r="R4200" s="4">
        <v>72</v>
      </c>
      <c r="S4200" s="4">
        <v>58</v>
      </c>
      <c r="T4200" s="4">
        <v>81</v>
      </c>
      <c r="U4200" s="4">
        <v>83</v>
      </c>
      <c r="V4200" s="13">
        <v>70</v>
      </c>
      <c r="W4200" s="4">
        <v>81</v>
      </c>
      <c r="X4200" s="4">
        <v>81</v>
      </c>
      <c r="Y4200">
        <f t="shared" ca="1" si="792"/>
        <v>0</v>
      </c>
      <c r="Z4200">
        <f t="shared" ca="1" si="793"/>
        <v>0</v>
      </c>
    </row>
    <row r="4201" spans="2:26" x14ac:dyDescent="0.25">
      <c r="B4201" s="11">
        <f t="shared" si="794"/>
        <v>44736.541666656507</v>
      </c>
      <c r="C4201" s="1">
        <f t="shared" si="785"/>
        <v>6</v>
      </c>
      <c r="D4201" s="1">
        <f t="shared" si="786"/>
        <v>5</v>
      </c>
      <c r="E4201" s="12">
        <f t="shared" si="787"/>
        <v>14</v>
      </c>
      <c r="F4201" s="124" t="str">
        <f t="shared" si="788"/>
        <v>0</v>
      </c>
      <c r="G4201" s="1">
        <f ca="1">(OFFSET(O4201,0,MATCH(Customer!$J$6,'CDH &amp; HDH'!$P$11:$X$11,0)))</f>
        <v>73</v>
      </c>
      <c r="H4201" s="1" t="str">
        <f t="shared" si="789"/>
        <v>Cooling</v>
      </c>
      <c r="I4201" s="1">
        <f ca="1">OFFSET(IF($H4201="Cooling",Customer!$C$25,Customer!$C$52),E4201,D4201)</f>
        <v>72</v>
      </c>
      <c r="J4201" s="1">
        <f ca="1">OFFSET(IF($H4201="Cooling",Customer!$L$25,Customer!$L$52),$E4201,$D4201)</f>
        <v>77</v>
      </c>
      <c r="K4201" s="16">
        <f t="shared" ca="1" si="783"/>
        <v>1</v>
      </c>
      <c r="L4201" s="16">
        <f t="shared" ca="1" si="784"/>
        <v>0</v>
      </c>
      <c r="M4201" s="17">
        <f t="shared" si="790"/>
        <v>0</v>
      </c>
      <c r="N4201" s="17">
        <f t="shared" si="791"/>
        <v>0</v>
      </c>
      <c r="O4201" s="4"/>
      <c r="P4201" s="4">
        <v>87</v>
      </c>
      <c r="Q4201" s="4">
        <v>64</v>
      </c>
      <c r="R4201" s="4">
        <v>71</v>
      </c>
      <c r="S4201" s="4">
        <v>59</v>
      </c>
      <c r="T4201" s="4">
        <v>82</v>
      </c>
      <c r="U4201" s="4">
        <v>85</v>
      </c>
      <c r="V4201" s="13">
        <v>73</v>
      </c>
      <c r="W4201" s="4">
        <v>82</v>
      </c>
      <c r="X4201" s="4">
        <v>83</v>
      </c>
      <c r="Y4201">
        <f t="shared" ca="1" si="792"/>
        <v>432</v>
      </c>
      <c r="Z4201">
        <f t="shared" ca="1" si="793"/>
        <v>0</v>
      </c>
    </row>
    <row r="4202" spans="2:26" x14ac:dyDescent="0.25">
      <c r="B4202" s="11">
        <f t="shared" si="794"/>
        <v>44736.583333323171</v>
      </c>
      <c r="C4202" s="1">
        <f t="shared" si="785"/>
        <v>6</v>
      </c>
      <c r="D4202" s="1">
        <f t="shared" si="786"/>
        <v>5</v>
      </c>
      <c r="E4202" s="12">
        <f t="shared" si="787"/>
        <v>15</v>
      </c>
      <c r="F4202" s="124" t="str">
        <f t="shared" si="788"/>
        <v>1</v>
      </c>
      <c r="G4202" s="1">
        <f ca="1">(OFFSET(O4202,0,MATCH(Customer!$J$6,'CDH &amp; HDH'!$P$11:$X$11,0)))</f>
        <v>73</v>
      </c>
      <c r="H4202" s="1" t="str">
        <f t="shared" si="789"/>
        <v>Cooling</v>
      </c>
      <c r="I4202" s="1">
        <f ca="1">OFFSET(IF($H4202="Cooling",Customer!$C$25,Customer!$C$52),E4202,D4202)</f>
        <v>72</v>
      </c>
      <c r="J4202" s="1">
        <f ca="1">OFFSET(IF($H4202="Cooling",Customer!$L$25,Customer!$L$52),$E4202,$D4202)</f>
        <v>77</v>
      </c>
      <c r="K4202" s="16">
        <f t="shared" ca="1" si="783"/>
        <v>1</v>
      </c>
      <c r="L4202" s="16">
        <f t="shared" ca="1" si="784"/>
        <v>0</v>
      </c>
      <c r="M4202" s="17">
        <f t="shared" si="790"/>
        <v>0</v>
      </c>
      <c r="N4202" s="17">
        <f t="shared" si="791"/>
        <v>0</v>
      </c>
      <c r="O4202" s="4"/>
      <c r="P4202" s="4">
        <v>85</v>
      </c>
      <c r="Q4202" s="4">
        <v>65</v>
      </c>
      <c r="R4202" s="4">
        <v>70</v>
      </c>
      <c r="S4202" s="4">
        <v>59</v>
      </c>
      <c r="T4202" s="4">
        <v>82</v>
      </c>
      <c r="U4202" s="4">
        <v>84</v>
      </c>
      <c r="V4202" s="13">
        <v>73</v>
      </c>
      <c r="W4202" s="4">
        <v>82</v>
      </c>
      <c r="X4202" s="4">
        <v>82</v>
      </c>
      <c r="Y4202">
        <f t="shared" ca="1" si="792"/>
        <v>432</v>
      </c>
      <c r="Z4202">
        <f t="shared" ca="1" si="793"/>
        <v>0</v>
      </c>
    </row>
    <row r="4203" spans="2:26" x14ac:dyDescent="0.25">
      <c r="B4203" s="11">
        <f t="shared" si="794"/>
        <v>44736.624999989835</v>
      </c>
      <c r="C4203" s="1">
        <f t="shared" si="785"/>
        <v>6</v>
      </c>
      <c r="D4203" s="1">
        <f t="shared" si="786"/>
        <v>5</v>
      </c>
      <c r="E4203" s="12">
        <f t="shared" si="787"/>
        <v>16</v>
      </c>
      <c r="F4203" s="124" t="str">
        <f t="shared" si="788"/>
        <v>1</v>
      </c>
      <c r="G4203" s="1">
        <f ca="1">(OFFSET(O4203,0,MATCH(Customer!$J$6,'CDH &amp; HDH'!$P$11:$X$11,0)))</f>
        <v>74</v>
      </c>
      <c r="H4203" s="1" t="str">
        <f t="shared" si="789"/>
        <v>Cooling</v>
      </c>
      <c r="I4203" s="1">
        <f ca="1">OFFSET(IF($H4203="Cooling",Customer!$C$25,Customer!$C$52),E4203,D4203)</f>
        <v>72</v>
      </c>
      <c r="J4203" s="1">
        <f ca="1">OFFSET(IF($H4203="Cooling",Customer!$L$25,Customer!$L$52),$E4203,$D4203)</f>
        <v>77</v>
      </c>
      <c r="K4203" s="16">
        <f t="shared" ca="1" si="783"/>
        <v>2</v>
      </c>
      <c r="L4203" s="16">
        <f t="shared" ca="1" si="784"/>
        <v>0</v>
      </c>
      <c r="M4203" s="17">
        <f t="shared" si="790"/>
        <v>0</v>
      </c>
      <c r="N4203" s="17">
        <f t="shared" si="791"/>
        <v>0</v>
      </c>
      <c r="O4203" s="4"/>
      <c r="P4203" s="4">
        <v>85</v>
      </c>
      <c r="Q4203" s="4">
        <v>65</v>
      </c>
      <c r="R4203" s="4">
        <v>69</v>
      </c>
      <c r="S4203" s="4">
        <v>60</v>
      </c>
      <c r="T4203" s="4">
        <v>83</v>
      </c>
      <c r="U4203" s="4">
        <v>83</v>
      </c>
      <c r="V4203" s="13">
        <v>74</v>
      </c>
      <c r="W4203" s="4">
        <v>84</v>
      </c>
      <c r="X4203" s="4">
        <v>84</v>
      </c>
      <c r="Y4203">
        <f t="shared" ca="1" si="792"/>
        <v>864</v>
      </c>
      <c r="Z4203">
        <f t="shared" ca="1" si="793"/>
        <v>0</v>
      </c>
    </row>
    <row r="4204" spans="2:26" x14ac:dyDescent="0.25">
      <c r="B4204" s="11">
        <f t="shared" si="794"/>
        <v>44736.6666666565</v>
      </c>
      <c r="C4204" s="1">
        <f t="shared" si="785"/>
        <v>6</v>
      </c>
      <c r="D4204" s="1">
        <f t="shared" si="786"/>
        <v>5</v>
      </c>
      <c r="E4204" s="12">
        <f t="shared" si="787"/>
        <v>17</v>
      </c>
      <c r="F4204" s="124" t="str">
        <f t="shared" si="788"/>
        <v>1</v>
      </c>
      <c r="G4204" s="1">
        <f ca="1">(OFFSET(O4204,0,MATCH(Customer!$J$6,'CDH &amp; HDH'!$P$11:$X$11,0)))</f>
        <v>76</v>
      </c>
      <c r="H4204" s="1" t="str">
        <f t="shared" si="789"/>
        <v>Cooling</v>
      </c>
      <c r="I4204" s="1">
        <f ca="1">OFFSET(IF($H4204="Cooling",Customer!$C$25,Customer!$C$52),E4204,D4204)</f>
        <v>72</v>
      </c>
      <c r="J4204" s="1">
        <f ca="1">OFFSET(IF($H4204="Cooling",Customer!$L$25,Customer!$L$52),$E4204,$D4204)</f>
        <v>77</v>
      </c>
      <c r="K4204" s="16">
        <f t="shared" ca="1" si="783"/>
        <v>4</v>
      </c>
      <c r="L4204" s="16">
        <f t="shared" ca="1" si="784"/>
        <v>0</v>
      </c>
      <c r="M4204" s="17">
        <f t="shared" si="790"/>
        <v>0</v>
      </c>
      <c r="N4204" s="17">
        <f t="shared" si="791"/>
        <v>0</v>
      </c>
      <c r="O4204" s="4"/>
      <c r="P4204" s="4">
        <v>85</v>
      </c>
      <c r="Q4204" s="4">
        <v>66</v>
      </c>
      <c r="R4204" s="4">
        <v>69</v>
      </c>
      <c r="S4204" s="4">
        <v>59</v>
      </c>
      <c r="T4204" s="4">
        <v>83</v>
      </c>
      <c r="U4204" s="4">
        <v>82</v>
      </c>
      <c r="V4204" s="13">
        <v>76</v>
      </c>
      <c r="W4204" s="4">
        <v>83</v>
      </c>
      <c r="X4204" s="4">
        <v>82</v>
      </c>
      <c r="Y4204">
        <f t="shared" ca="1" si="792"/>
        <v>1728</v>
      </c>
      <c r="Z4204">
        <f t="shared" ca="1" si="793"/>
        <v>0</v>
      </c>
    </row>
    <row r="4205" spans="2:26" x14ac:dyDescent="0.25">
      <c r="B4205" s="11">
        <f t="shared" si="794"/>
        <v>44736.708333323164</v>
      </c>
      <c r="C4205" s="1">
        <f t="shared" si="785"/>
        <v>6</v>
      </c>
      <c r="D4205" s="1">
        <f t="shared" si="786"/>
        <v>5</v>
      </c>
      <c r="E4205" s="12">
        <f t="shared" si="787"/>
        <v>18</v>
      </c>
      <c r="F4205" s="124" t="str">
        <f t="shared" si="788"/>
        <v>1</v>
      </c>
      <c r="G4205" s="1">
        <f ca="1">(OFFSET(O4205,0,MATCH(Customer!$J$6,'CDH &amp; HDH'!$P$11:$X$11,0)))</f>
        <v>76</v>
      </c>
      <c r="H4205" s="1" t="str">
        <f t="shared" si="789"/>
        <v>Cooling</v>
      </c>
      <c r="I4205" s="1">
        <f ca="1">OFFSET(IF($H4205="Cooling",Customer!$C$25,Customer!$C$52),E4205,D4205)</f>
        <v>72</v>
      </c>
      <c r="J4205" s="1">
        <f ca="1">OFFSET(IF($H4205="Cooling",Customer!$L$25,Customer!$L$52),$E4205,$D4205)</f>
        <v>77</v>
      </c>
      <c r="K4205" s="16">
        <f t="shared" ca="1" si="783"/>
        <v>4</v>
      </c>
      <c r="L4205" s="16">
        <f t="shared" ca="1" si="784"/>
        <v>0</v>
      </c>
      <c r="M4205" s="17">
        <f t="shared" si="790"/>
        <v>0</v>
      </c>
      <c r="N4205" s="17">
        <f t="shared" si="791"/>
        <v>0</v>
      </c>
      <c r="O4205" s="4"/>
      <c r="P4205" s="4">
        <v>84</v>
      </c>
      <c r="Q4205" s="4">
        <v>66</v>
      </c>
      <c r="R4205" s="4">
        <v>69</v>
      </c>
      <c r="S4205" s="4">
        <v>59</v>
      </c>
      <c r="T4205" s="4">
        <v>81</v>
      </c>
      <c r="U4205" s="4">
        <v>80</v>
      </c>
      <c r="V4205" s="13">
        <v>76</v>
      </c>
      <c r="W4205" s="4">
        <v>82</v>
      </c>
      <c r="X4205" s="4">
        <v>81</v>
      </c>
      <c r="Y4205">
        <f t="shared" ca="1" si="792"/>
        <v>1728</v>
      </c>
      <c r="Z4205">
        <f t="shared" ca="1" si="793"/>
        <v>0</v>
      </c>
    </row>
    <row r="4206" spans="2:26" x14ac:dyDescent="0.25">
      <c r="B4206" s="11">
        <f t="shared" si="794"/>
        <v>44736.749999989828</v>
      </c>
      <c r="C4206" s="1">
        <f t="shared" si="785"/>
        <v>6</v>
      </c>
      <c r="D4206" s="1">
        <f t="shared" si="786"/>
        <v>5</v>
      </c>
      <c r="E4206" s="12">
        <f t="shared" si="787"/>
        <v>19</v>
      </c>
      <c r="F4206" s="124" t="str">
        <f t="shared" si="788"/>
        <v>0</v>
      </c>
      <c r="G4206" s="1">
        <f ca="1">(OFFSET(O4206,0,MATCH(Customer!$J$6,'CDH &amp; HDH'!$P$11:$X$11,0)))</f>
        <v>74</v>
      </c>
      <c r="H4206" s="1" t="str">
        <f t="shared" si="789"/>
        <v>Cooling</v>
      </c>
      <c r="I4206" s="1">
        <f ca="1">OFFSET(IF($H4206="Cooling",Customer!$C$25,Customer!$C$52),E4206,D4206)</f>
        <v>78</v>
      </c>
      <c r="J4206" s="1">
        <f ca="1">OFFSET(IF($H4206="Cooling",Customer!$L$25,Customer!$L$52),$E4206,$D4206)</f>
        <v>80</v>
      </c>
      <c r="K4206" s="16">
        <f t="shared" ca="1" si="783"/>
        <v>0</v>
      </c>
      <c r="L4206" s="16">
        <f t="shared" ca="1" si="784"/>
        <v>0</v>
      </c>
      <c r="M4206" s="17">
        <f t="shared" si="790"/>
        <v>0</v>
      </c>
      <c r="N4206" s="17">
        <f t="shared" si="791"/>
        <v>0</v>
      </c>
      <c r="O4206" s="4"/>
      <c r="P4206" s="4">
        <v>84</v>
      </c>
      <c r="Q4206" s="4">
        <v>65</v>
      </c>
      <c r="R4206" s="4">
        <v>69</v>
      </c>
      <c r="S4206" s="4">
        <v>58</v>
      </c>
      <c r="T4206" s="4">
        <v>80</v>
      </c>
      <c r="U4206" s="4">
        <v>79</v>
      </c>
      <c r="V4206" s="13">
        <v>74</v>
      </c>
      <c r="W4206" s="4">
        <v>80</v>
      </c>
      <c r="X4206" s="4">
        <v>79</v>
      </c>
      <c r="Y4206">
        <f t="shared" ca="1" si="792"/>
        <v>0</v>
      </c>
      <c r="Z4206">
        <f t="shared" ca="1" si="793"/>
        <v>0</v>
      </c>
    </row>
    <row r="4207" spans="2:26" x14ac:dyDescent="0.25">
      <c r="B4207" s="11">
        <f t="shared" si="794"/>
        <v>44736.791666656492</v>
      </c>
      <c r="C4207" s="1">
        <f t="shared" si="785"/>
        <v>6</v>
      </c>
      <c r="D4207" s="1">
        <f t="shared" si="786"/>
        <v>5</v>
      </c>
      <c r="E4207" s="12">
        <f t="shared" si="787"/>
        <v>20</v>
      </c>
      <c r="F4207" s="124" t="str">
        <f t="shared" si="788"/>
        <v>0</v>
      </c>
      <c r="G4207" s="1">
        <f ca="1">(OFFSET(O4207,0,MATCH(Customer!$J$6,'CDH &amp; HDH'!$P$11:$X$11,0)))</f>
        <v>70</v>
      </c>
      <c r="H4207" s="1" t="str">
        <f t="shared" si="789"/>
        <v>Cooling</v>
      </c>
      <c r="I4207" s="1">
        <f ca="1">OFFSET(IF($H4207="Cooling",Customer!$C$25,Customer!$C$52),E4207,D4207)</f>
        <v>78</v>
      </c>
      <c r="J4207" s="1">
        <f ca="1">OFFSET(IF($H4207="Cooling",Customer!$L$25,Customer!$L$52),$E4207,$D4207)</f>
        <v>80</v>
      </c>
      <c r="K4207" s="16">
        <f t="shared" ca="1" si="783"/>
        <v>0</v>
      </c>
      <c r="L4207" s="16">
        <f t="shared" ca="1" si="784"/>
        <v>0</v>
      </c>
      <c r="M4207" s="17">
        <f t="shared" si="790"/>
        <v>0</v>
      </c>
      <c r="N4207" s="17">
        <f t="shared" si="791"/>
        <v>0</v>
      </c>
      <c r="O4207" s="4"/>
      <c r="P4207" s="4">
        <v>80</v>
      </c>
      <c r="Q4207" s="4">
        <v>63</v>
      </c>
      <c r="R4207" s="4">
        <v>68</v>
      </c>
      <c r="S4207" s="4">
        <v>57</v>
      </c>
      <c r="T4207" s="4">
        <v>79</v>
      </c>
      <c r="U4207" s="4">
        <v>76</v>
      </c>
      <c r="V4207" s="13">
        <v>70</v>
      </c>
      <c r="W4207" s="4">
        <v>74</v>
      </c>
      <c r="X4207" s="4">
        <v>77</v>
      </c>
      <c r="Y4207">
        <f t="shared" ca="1" si="792"/>
        <v>0</v>
      </c>
      <c r="Z4207">
        <f t="shared" ca="1" si="793"/>
        <v>0</v>
      </c>
    </row>
    <row r="4208" spans="2:26" x14ac:dyDescent="0.25">
      <c r="B4208" s="11">
        <f t="shared" si="794"/>
        <v>44736.833333323157</v>
      </c>
      <c r="C4208" s="1">
        <f t="shared" si="785"/>
        <v>6</v>
      </c>
      <c r="D4208" s="1">
        <f t="shared" si="786"/>
        <v>5</v>
      </c>
      <c r="E4208" s="12">
        <f t="shared" si="787"/>
        <v>21</v>
      </c>
      <c r="F4208" s="124" t="str">
        <f t="shared" si="788"/>
        <v>0</v>
      </c>
      <c r="G4208" s="1">
        <f ca="1">(OFFSET(O4208,0,MATCH(Customer!$J$6,'CDH &amp; HDH'!$P$11:$X$11,0)))</f>
        <v>72</v>
      </c>
      <c r="H4208" s="1" t="str">
        <f t="shared" si="789"/>
        <v>Cooling</v>
      </c>
      <c r="I4208" s="1">
        <f ca="1">OFFSET(IF($H4208="Cooling",Customer!$C$25,Customer!$C$52),E4208,D4208)</f>
        <v>78</v>
      </c>
      <c r="J4208" s="1">
        <f ca="1">OFFSET(IF($H4208="Cooling",Customer!$L$25,Customer!$L$52),$E4208,$D4208)</f>
        <v>80</v>
      </c>
      <c r="K4208" s="16">
        <f t="shared" ca="1" si="783"/>
        <v>0</v>
      </c>
      <c r="L4208" s="16">
        <f t="shared" ca="1" si="784"/>
        <v>0</v>
      </c>
      <c r="M4208" s="17">
        <f t="shared" si="790"/>
        <v>0</v>
      </c>
      <c r="N4208" s="17">
        <f t="shared" si="791"/>
        <v>0</v>
      </c>
      <c r="O4208" s="4"/>
      <c r="P4208" s="4">
        <v>78</v>
      </c>
      <c r="Q4208" s="4">
        <v>63</v>
      </c>
      <c r="R4208" s="4">
        <v>66</v>
      </c>
      <c r="S4208" s="4">
        <v>56</v>
      </c>
      <c r="T4208" s="4">
        <v>77</v>
      </c>
      <c r="U4208" s="4">
        <v>75</v>
      </c>
      <c r="V4208" s="13">
        <v>72</v>
      </c>
      <c r="W4208" s="4">
        <v>70</v>
      </c>
      <c r="X4208" s="4">
        <v>72</v>
      </c>
      <c r="Y4208">
        <f t="shared" ca="1" si="792"/>
        <v>0</v>
      </c>
      <c r="Z4208">
        <f t="shared" ca="1" si="793"/>
        <v>0</v>
      </c>
    </row>
    <row r="4209" spans="2:26" x14ac:dyDescent="0.25">
      <c r="B4209" s="11">
        <f t="shared" si="794"/>
        <v>44736.874999989821</v>
      </c>
      <c r="C4209" s="1">
        <f t="shared" si="785"/>
        <v>6</v>
      </c>
      <c r="D4209" s="1">
        <f t="shared" si="786"/>
        <v>5</v>
      </c>
      <c r="E4209" s="12">
        <f t="shared" si="787"/>
        <v>22</v>
      </c>
      <c r="F4209" s="124" t="str">
        <f t="shared" si="788"/>
        <v>0</v>
      </c>
      <c r="G4209" s="1">
        <f ca="1">(OFFSET(O4209,0,MATCH(Customer!$J$6,'CDH &amp; HDH'!$P$11:$X$11,0)))</f>
        <v>67</v>
      </c>
      <c r="H4209" s="1" t="str">
        <f t="shared" si="789"/>
        <v>Cooling</v>
      </c>
      <c r="I4209" s="1">
        <f ca="1">OFFSET(IF($H4209="Cooling",Customer!$C$25,Customer!$C$52),E4209,D4209)</f>
        <v>78</v>
      </c>
      <c r="J4209" s="1">
        <f ca="1">OFFSET(IF($H4209="Cooling",Customer!$L$25,Customer!$L$52),$E4209,$D4209)</f>
        <v>80</v>
      </c>
      <c r="K4209" s="16">
        <f t="shared" ca="1" si="783"/>
        <v>0</v>
      </c>
      <c r="L4209" s="16">
        <f t="shared" ca="1" si="784"/>
        <v>0</v>
      </c>
      <c r="M4209" s="17">
        <f t="shared" si="790"/>
        <v>0</v>
      </c>
      <c r="N4209" s="17">
        <f t="shared" si="791"/>
        <v>0</v>
      </c>
      <c r="O4209" s="4"/>
      <c r="P4209" s="4">
        <v>76</v>
      </c>
      <c r="Q4209" s="4">
        <v>64</v>
      </c>
      <c r="R4209" s="4">
        <v>65</v>
      </c>
      <c r="S4209" s="4">
        <v>55</v>
      </c>
      <c r="T4209" s="4">
        <v>76</v>
      </c>
      <c r="U4209" s="4">
        <v>74</v>
      </c>
      <c r="V4209" s="13">
        <v>67</v>
      </c>
      <c r="W4209" s="4">
        <v>69</v>
      </c>
      <c r="X4209" s="4">
        <v>70</v>
      </c>
      <c r="Y4209">
        <f t="shared" ca="1" si="792"/>
        <v>0</v>
      </c>
      <c r="Z4209">
        <f t="shared" ca="1" si="793"/>
        <v>0</v>
      </c>
    </row>
    <row r="4210" spans="2:26" x14ac:dyDescent="0.25">
      <c r="B4210" s="11">
        <f t="shared" si="794"/>
        <v>44736.916666656485</v>
      </c>
      <c r="C4210" s="1">
        <f t="shared" si="785"/>
        <v>6</v>
      </c>
      <c r="D4210" s="1">
        <f t="shared" si="786"/>
        <v>5</v>
      </c>
      <c r="E4210" s="12">
        <f t="shared" si="787"/>
        <v>23</v>
      </c>
      <c r="F4210" s="124" t="str">
        <f t="shared" si="788"/>
        <v>0</v>
      </c>
      <c r="G4210" s="1">
        <f ca="1">(OFFSET(O4210,0,MATCH(Customer!$J$6,'CDH &amp; HDH'!$P$11:$X$11,0)))</f>
        <v>67</v>
      </c>
      <c r="H4210" s="1" t="str">
        <f t="shared" si="789"/>
        <v>Cooling</v>
      </c>
      <c r="I4210" s="1">
        <f ca="1">OFFSET(IF($H4210="Cooling",Customer!$C$25,Customer!$C$52),E4210,D4210)</f>
        <v>78</v>
      </c>
      <c r="J4210" s="1">
        <f ca="1">OFFSET(IF($H4210="Cooling",Customer!$L$25,Customer!$L$52),$E4210,$D4210)</f>
        <v>80</v>
      </c>
      <c r="K4210" s="16">
        <f t="shared" ca="1" si="783"/>
        <v>0</v>
      </c>
      <c r="L4210" s="16">
        <f t="shared" ca="1" si="784"/>
        <v>0</v>
      </c>
      <c r="M4210" s="17">
        <f t="shared" si="790"/>
        <v>0</v>
      </c>
      <c r="N4210" s="17">
        <f t="shared" si="791"/>
        <v>0</v>
      </c>
      <c r="O4210" s="4"/>
      <c r="P4210" s="4">
        <v>74</v>
      </c>
      <c r="Q4210" s="4">
        <v>64</v>
      </c>
      <c r="R4210" s="4">
        <v>65</v>
      </c>
      <c r="S4210" s="4">
        <v>52</v>
      </c>
      <c r="T4210" s="4">
        <v>75</v>
      </c>
      <c r="U4210" s="4">
        <v>74</v>
      </c>
      <c r="V4210" s="13">
        <v>67</v>
      </c>
      <c r="W4210" s="4">
        <v>68</v>
      </c>
      <c r="X4210" s="4">
        <v>67</v>
      </c>
      <c r="Y4210">
        <f t="shared" ca="1" si="792"/>
        <v>0</v>
      </c>
      <c r="Z4210">
        <f t="shared" ca="1" si="793"/>
        <v>0</v>
      </c>
    </row>
    <row r="4211" spans="2:26" x14ac:dyDescent="0.25">
      <c r="B4211" s="11">
        <f t="shared" si="794"/>
        <v>44736.958333323149</v>
      </c>
      <c r="C4211" s="1">
        <f t="shared" si="785"/>
        <v>6</v>
      </c>
      <c r="D4211" s="1">
        <f t="shared" si="786"/>
        <v>5</v>
      </c>
      <c r="E4211" s="12">
        <f t="shared" si="787"/>
        <v>24</v>
      </c>
      <c r="F4211" s="124" t="str">
        <f t="shared" si="788"/>
        <v>0</v>
      </c>
      <c r="G4211" s="1">
        <f ca="1">(OFFSET(O4211,0,MATCH(Customer!$J$6,'CDH &amp; HDH'!$P$11:$X$11,0)))</f>
        <v>62</v>
      </c>
      <c r="H4211" s="1" t="str">
        <f t="shared" si="789"/>
        <v>Cooling</v>
      </c>
      <c r="I4211" s="1">
        <f ca="1">OFFSET(IF($H4211="Cooling",Customer!$C$25,Customer!$C$52),E4211,D4211)</f>
        <v>78</v>
      </c>
      <c r="J4211" s="1">
        <f ca="1">OFFSET(IF($H4211="Cooling",Customer!$L$25,Customer!$L$52),$E4211,$D4211)</f>
        <v>80</v>
      </c>
      <c r="K4211" s="16">
        <f t="shared" ca="1" si="783"/>
        <v>0</v>
      </c>
      <c r="L4211" s="16">
        <f t="shared" ca="1" si="784"/>
        <v>0</v>
      </c>
      <c r="M4211" s="17">
        <f t="shared" si="790"/>
        <v>0</v>
      </c>
      <c r="N4211" s="17">
        <f t="shared" si="791"/>
        <v>0</v>
      </c>
      <c r="O4211" s="4"/>
      <c r="P4211" s="4">
        <v>73</v>
      </c>
      <c r="Q4211" s="4">
        <v>64</v>
      </c>
      <c r="R4211" s="4">
        <v>65</v>
      </c>
      <c r="S4211" s="4">
        <v>48</v>
      </c>
      <c r="T4211" s="4">
        <v>73</v>
      </c>
      <c r="U4211" s="4">
        <v>73</v>
      </c>
      <c r="V4211" s="13">
        <v>62</v>
      </c>
      <c r="W4211" s="4">
        <v>66</v>
      </c>
      <c r="X4211" s="4">
        <v>63</v>
      </c>
      <c r="Y4211">
        <f t="shared" ca="1" si="792"/>
        <v>0</v>
      </c>
      <c r="Z4211">
        <f t="shared" ca="1" si="793"/>
        <v>0</v>
      </c>
    </row>
    <row r="4212" spans="2:26" x14ac:dyDescent="0.25">
      <c r="B4212" s="11">
        <f t="shared" si="794"/>
        <v>44736.999999989814</v>
      </c>
      <c r="C4212" s="1">
        <f t="shared" si="785"/>
        <v>6</v>
      </c>
      <c r="D4212" s="1">
        <f t="shared" si="786"/>
        <v>6</v>
      </c>
      <c r="E4212" s="12">
        <f t="shared" si="787"/>
        <v>1</v>
      </c>
      <c r="F4212" s="124" t="str">
        <f t="shared" si="788"/>
        <v>0</v>
      </c>
      <c r="G4212" s="1">
        <f ca="1">(OFFSET(O4212,0,MATCH(Customer!$J$6,'CDH &amp; HDH'!$P$11:$X$11,0)))</f>
        <v>63</v>
      </c>
      <c r="H4212" s="1" t="str">
        <f t="shared" si="789"/>
        <v>Cooling</v>
      </c>
      <c r="I4212" s="1">
        <f ca="1">OFFSET(IF($H4212="Cooling",Customer!$C$25,Customer!$C$52),E4212,D4212)</f>
        <v>78</v>
      </c>
      <c r="J4212" s="1">
        <f ca="1">OFFSET(IF($H4212="Cooling",Customer!$L$25,Customer!$L$52),$E4212,$D4212)</f>
        <v>80</v>
      </c>
      <c r="K4212" s="16">
        <f t="shared" ca="1" si="783"/>
        <v>0</v>
      </c>
      <c r="L4212" s="16">
        <f t="shared" ca="1" si="784"/>
        <v>0</v>
      </c>
      <c r="M4212" s="17">
        <f t="shared" si="790"/>
        <v>0</v>
      </c>
      <c r="N4212" s="17">
        <f t="shared" si="791"/>
        <v>0</v>
      </c>
      <c r="O4212" s="4"/>
      <c r="P4212" s="4">
        <v>72</v>
      </c>
      <c r="Q4212" s="4">
        <v>64</v>
      </c>
      <c r="R4212" s="4">
        <v>65</v>
      </c>
      <c r="S4212" s="4">
        <v>45</v>
      </c>
      <c r="T4212" s="4">
        <v>71</v>
      </c>
      <c r="U4212" s="4">
        <v>73</v>
      </c>
      <c r="V4212" s="13">
        <v>63</v>
      </c>
      <c r="W4212" s="4">
        <v>65</v>
      </c>
      <c r="X4212" s="4">
        <v>64</v>
      </c>
      <c r="Y4212">
        <f t="shared" ca="1" si="792"/>
        <v>0</v>
      </c>
      <c r="Z4212">
        <f t="shared" ca="1" si="793"/>
        <v>0</v>
      </c>
    </row>
    <row r="4213" spans="2:26" x14ac:dyDescent="0.25">
      <c r="B4213" s="11">
        <f t="shared" si="794"/>
        <v>44737.041666656478</v>
      </c>
      <c r="C4213" s="1">
        <f t="shared" si="785"/>
        <v>6</v>
      </c>
      <c r="D4213" s="1">
        <f t="shared" si="786"/>
        <v>6</v>
      </c>
      <c r="E4213" s="12">
        <f t="shared" si="787"/>
        <v>2</v>
      </c>
      <c r="F4213" s="124" t="str">
        <f t="shared" si="788"/>
        <v>0</v>
      </c>
      <c r="G4213" s="1">
        <f ca="1">(OFFSET(O4213,0,MATCH(Customer!$J$6,'CDH &amp; HDH'!$P$11:$X$11,0)))</f>
        <v>61</v>
      </c>
      <c r="H4213" s="1" t="str">
        <f t="shared" si="789"/>
        <v>Cooling</v>
      </c>
      <c r="I4213" s="1">
        <f ca="1">OFFSET(IF($H4213="Cooling",Customer!$C$25,Customer!$C$52),E4213,D4213)</f>
        <v>78</v>
      </c>
      <c r="J4213" s="1">
        <f ca="1">OFFSET(IF($H4213="Cooling",Customer!$L$25,Customer!$L$52),$E4213,$D4213)</f>
        <v>80</v>
      </c>
      <c r="K4213" s="16">
        <f t="shared" ca="1" si="783"/>
        <v>0</v>
      </c>
      <c r="L4213" s="16">
        <f t="shared" ca="1" si="784"/>
        <v>0</v>
      </c>
      <c r="M4213" s="17">
        <f t="shared" si="790"/>
        <v>0</v>
      </c>
      <c r="N4213" s="17">
        <f t="shared" si="791"/>
        <v>0</v>
      </c>
      <c r="O4213" s="4"/>
      <c r="P4213" s="4">
        <v>70</v>
      </c>
      <c r="Q4213" s="4">
        <v>63</v>
      </c>
      <c r="R4213" s="4">
        <v>65</v>
      </c>
      <c r="S4213" s="4">
        <v>43</v>
      </c>
      <c r="T4213" s="4">
        <v>71</v>
      </c>
      <c r="U4213" s="4">
        <v>74</v>
      </c>
      <c r="V4213" s="13">
        <v>61</v>
      </c>
      <c r="W4213" s="4">
        <v>64</v>
      </c>
      <c r="X4213" s="4">
        <v>63</v>
      </c>
      <c r="Y4213">
        <f t="shared" ca="1" si="792"/>
        <v>0</v>
      </c>
      <c r="Z4213">
        <f t="shared" ca="1" si="793"/>
        <v>0</v>
      </c>
    </row>
    <row r="4214" spans="2:26" x14ac:dyDescent="0.25">
      <c r="B4214" s="11">
        <f t="shared" si="794"/>
        <v>44737.083333323142</v>
      </c>
      <c r="C4214" s="1">
        <f t="shared" si="785"/>
        <v>6</v>
      </c>
      <c r="D4214" s="1">
        <f t="shared" si="786"/>
        <v>6</v>
      </c>
      <c r="E4214" s="12">
        <f t="shared" si="787"/>
        <v>3</v>
      </c>
      <c r="F4214" s="124" t="str">
        <f t="shared" si="788"/>
        <v>0</v>
      </c>
      <c r="G4214" s="1">
        <f ca="1">(OFFSET(O4214,0,MATCH(Customer!$J$6,'CDH &amp; HDH'!$P$11:$X$11,0)))</f>
        <v>60</v>
      </c>
      <c r="H4214" s="1" t="str">
        <f t="shared" si="789"/>
        <v>Cooling</v>
      </c>
      <c r="I4214" s="1">
        <f ca="1">OFFSET(IF($H4214="Cooling",Customer!$C$25,Customer!$C$52),E4214,D4214)</f>
        <v>78</v>
      </c>
      <c r="J4214" s="1">
        <f ca="1">OFFSET(IF($H4214="Cooling",Customer!$L$25,Customer!$L$52),$E4214,$D4214)</f>
        <v>80</v>
      </c>
      <c r="K4214" s="16">
        <f t="shared" ca="1" si="783"/>
        <v>0</v>
      </c>
      <c r="L4214" s="16">
        <f t="shared" ca="1" si="784"/>
        <v>0</v>
      </c>
      <c r="M4214" s="17">
        <f t="shared" si="790"/>
        <v>0</v>
      </c>
      <c r="N4214" s="17">
        <f t="shared" si="791"/>
        <v>0</v>
      </c>
      <c r="O4214" s="4"/>
      <c r="P4214" s="4">
        <v>69</v>
      </c>
      <c r="Q4214" s="4">
        <v>64</v>
      </c>
      <c r="R4214" s="4">
        <v>66</v>
      </c>
      <c r="S4214" s="4">
        <v>42</v>
      </c>
      <c r="T4214" s="4">
        <v>70</v>
      </c>
      <c r="U4214" s="4">
        <v>71</v>
      </c>
      <c r="V4214" s="13">
        <v>60</v>
      </c>
      <c r="W4214" s="4">
        <v>63</v>
      </c>
      <c r="X4214" s="4">
        <v>63</v>
      </c>
      <c r="Y4214">
        <f t="shared" ca="1" si="792"/>
        <v>0</v>
      </c>
      <c r="Z4214">
        <f t="shared" ca="1" si="793"/>
        <v>0</v>
      </c>
    </row>
    <row r="4215" spans="2:26" x14ac:dyDescent="0.25">
      <c r="B4215" s="11">
        <f t="shared" si="794"/>
        <v>44737.124999989806</v>
      </c>
      <c r="C4215" s="1">
        <f t="shared" si="785"/>
        <v>6</v>
      </c>
      <c r="D4215" s="1">
        <f t="shared" si="786"/>
        <v>6</v>
      </c>
      <c r="E4215" s="12">
        <f t="shared" si="787"/>
        <v>4</v>
      </c>
      <c r="F4215" s="124" t="str">
        <f t="shared" si="788"/>
        <v>0</v>
      </c>
      <c r="G4215" s="1">
        <f ca="1">(OFFSET(O4215,0,MATCH(Customer!$J$6,'CDH &amp; HDH'!$P$11:$X$11,0)))</f>
        <v>59</v>
      </c>
      <c r="H4215" s="1" t="str">
        <f t="shared" si="789"/>
        <v>Cooling</v>
      </c>
      <c r="I4215" s="1">
        <f ca="1">OFFSET(IF($H4215="Cooling",Customer!$C$25,Customer!$C$52),E4215,D4215)</f>
        <v>78</v>
      </c>
      <c r="J4215" s="1">
        <f ca="1">OFFSET(IF($H4215="Cooling",Customer!$L$25,Customer!$L$52),$E4215,$D4215)</f>
        <v>80</v>
      </c>
      <c r="K4215" s="16">
        <f t="shared" ca="1" si="783"/>
        <v>0</v>
      </c>
      <c r="L4215" s="16">
        <f t="shared" ca="1" si="784"/>
        <v>0</v>
      </c>
      <c r="M4215" s="17">
        <f t="shared" si="790"/>
        <v>0</v>
      </c>
      <c r="N4215" s="17">
        <f t="shared" si="791"/>
        <v>0</v>
      </c>
      <c r="O4215" s="4"/>
      <c r="P4215" s="4">
        <v>67</v>
      </c>
      <c r="Q4215" s="4">
        <v>64</v>
      </c>
      <c r="R4215" s="4">
        <v>66</v>
      </c>
      <c r="S4215" s="4">
        <v>40</v>
      </c>
      <c r="T4215" s="4">
        <v>69</v>
      </c>
      <c r="U4215" s="4">
        <v>73</v>
      </c>
      <c r="V4215" s="13">
        <v>59</v>
      </c>
      <c r="W4215" s="4">
        <v>61</v>
      </c>
      <c r="X4215" s="4">
        <v>62</v>
      </c>
      <c r="Y4215">
        <f t="shared" ca="1" si="792"/>
        <v>0</v>
      </c>
      <c r="Z4215">
        <f t="shared" ca="1" si="793"/>
        <v>0</v>
      </c>
    </row>
    <row r="4216" spans="2:26" x14ac:dyDescent="0.25">
      <c r="B4216" s="11">
        <f t="shared" si="794"/>
        <v>44737.166666656471</v>
      </c>
      <c r="C4216" s="1">
        <f t="shared" si="785"/>
        <v>6</v>
      </c>
      <c r="D4216" s="1">
        <f t="shared" si="786"/>
        <v>6</v>
      </c>
      <c r="E4216" s="12">
        <f t="shared" si="787"/>
        <v>5</v>
      </c>
      <c r="F4216" s="124" t="str">
        <f t="shared" si="788"/>
        <v>0</v>
      </c>
      <c r="G4216" s="1">
        <f ca="1">(OFFSET(O4216,0,MATCH(Customer!$J$6,'CDH &amp; HDH'!$P$11:$X$11,0)))</f>
        <v>58</v>
      </c>
      <c r="H4216" s="1" t="str">
        <f t="shared" si="789"/>
        <v>Cooling</v>
      </c>
      <c r="I4216" s="1">
        <f ca="1">OFFSET(IF($H4216="Cooling",Customer!$C$25,Customer!$C$52),E4216,D4216)</f>
        <v>78</v>
      </c>
      <c r="J4216" s="1">
        <f ca="1">OFFSET(IF($H4216="Cooling",Customer!$L$25,Customer!$L$52),$E4216,$D4216)</f>
        <v>80</v>
      </c>
      <c r="K4216" s="16">
        <f t="shared" ca="1" si="783"/>
        <v>0</v>
      </c>
      <c r="L4216" s="16">
        <f t="shared" ca="1" si="784"/>
        <v>0</v>
      </c>
      <c r="M4216" s="17">
        <f t="shared" si="790"/>
        <v>0</v>
      </c>
      <c r="N4216" s="17">
        <f t="shared" si="791"/>
        <v>0</v>
      </c>
      <c r="O4216" s="4"/>
      <c r="P4216" s="4">
        <v>65</v>
      </c>
      <c r="Q4216" s="4">
        <v>64</v>
      </c>
      <c r="R4216" s="4">
        <v>65</v>
      </c>
      <c r="S4216" s="4">
        <v>45</v>
      </c>
      <c r="T4216" s="4">
        <v>70</v>
      </c>
      <c r="U4216" s="4">
        <v>72</v>
      </c>
      <c r="V4216" s="13">
        <v>58</v>
      </c>
      <c r="W4216" s="4">
        <v>61</v>
      </c>
      <c r="X4216" s="4">
        <v>63</v>
      </c>
      <c r="Y4216">
        <f t="shared" ca="1" si="792"/>
        <v>0</v>
      </c>
      <c r="Z4216">
        <f t="shared" ca="1" si="793"/>
        <v>0</v>
      </c>
    </row>
    <row r="4217" spans="2:26" x14ac:dyDescent="0.25">
      <c r="B4217" s="11">
        <f t="shared" si="794"/>
        <v>44737.208333323135</v>
      </c>
      <c r="C4217" s="1">
        <f t="shared" si="785"/>
        <v>6</v>
      </c>
      <c r="D4217" s="1">
        <f t="shared" si="786"/>
        <v>6</v>
      </c>
      <c r="E4217" s="12">
        <f t="shared" si="787"/>
        <v>6</v>
      </c>
      <c r="F4217" s="124" t="str">
        <f t="shared" si="788"/>
        <v>0</v>
      </c>
      <c r="G4217" s="1">
        <f ca="1">(OFFSET(O4217,0,MATCH(Customer!$J$6,'CDH &amp; HDH'!$P$11:$X$11,0)))</f>
        <v>59</v>
      </c>
      <c r="H4217" s="1" t="str">
        <f t="shared" si="789"/>
        <v>Cooling</v>
      </c>
      <c r="I4217" s="1">
        <f ca="1">OFFSET(IF($H4217="Cooling",Customer!$C$25,Customer!$C$52),E4217,D4217)</f>
        <v>78</v>
      </c>
      <c r="J4217" s="1">
        <f ca="1">OFFSET(IF($H4217="Cooling",Customer!$L$25,Customer!$L$52),$E4217,$D4217)</f>
        <v>80</v>
      </c>
      <c r="K4217" s="16">
        <f t="shared" ca="1" si="783"/>
        <v>0</v>
      </c>
      <c r="L4217" s="16">
        <f t="shared" ca="1" si="784"/>
        <v>0</v>
      </c>
      <c r="M4217" s="17">
        <f t="shared" si="790"/>
        <v>0</v>
      </c>
      <c r="N4217" s="17">
        <f t="shared" si="791"/>
        <v>0</v>
      </c>
      <c r="O4217" s="4"/>
      <c r="P4217" s="4">
        <v>67</v>
      </c>
      <c r="Q4217" s="4">
        <v>65</v>
      </c>
      <c r="R4217" s="4">
        <v>65</v>
      </c>
      <c r="S4217" s="4">
        <v>49</v>
      </c>
      <c r="T4217" s="4">
        <v>71</v>
      </c>
      <c r="U4217" s="4">
        <v>73</v>
      </c>
      <c r="V4217" s="13">
        <v>59</v>
      </c>
      <c r="W4217" s="4">
        <v>63</v>
      </c>
      <c r="X4217" s="4">
        <v>65</v>
      </c>
      <c r="Y4217">
        <f t="shared" ca="1" si="792"/>
        <v>0</v>
      </c>
      <c r="Z4217">
        <f t="shared" ca="1" si="793"/>
        <v>0</v>
      </c>
    </row>
    <row r="4218" spans="2:26" x14ac:dyDescent="0.25">
      <c r="B4218" s="11">
        <f t="shared" si="794"/>
        <v>44737.249999989799</v>
      </c>
      <c r="C4218" s="1">
        <f t="shared" si="785"/>
        <v>6</v>
      </c>
      <c r="D4218" s="1">
        <f t="shared" si="786"/>
        <v>6</v>
      </c>
      <c r="E4218" s="12">
        <f t="shared" si="787"/>
        <v>7</v>
      </c>
      <c r="F4218" s="124" t="str">
        <f t="shared" si="788"/>
        <v>0</v>
      </c>
      <c r="G4218" s="1">
        <f ca="1">(OFFSET(O4218,0,MATCH(Customer!$J$6,'CDH &amp; HDH'!$P$11:$X$11,0)))</f>
        <v>61</v>
      </c>
      <c r="H4218" s="1" t="str">
        <f t="shared" si="789"/>
        <v>Cooling</v>
      </c>
      <c r="I4218" s="1">
        <f ca="1">OFFSET(IF($H4218="Cooling",Customer!$C$25,Customer!$C$52),E4218,D4218)</f>
        <v>78</v>
      </c>
      <c r="J4218" s="1">
        <f ca="1">OFFSET(IF($H4218="Cooling",Customer!$L$25,Customer!$L$52),$E4218,$D4218)</f>
        <v>80</v>
      </c>
      <c r="K4218" s="16">
        <f t="shared" ca="1" si="783"/>
        <v>0</v>
      </c>
      <c r="L4218" s="16">
        <f t="shared" ca="1" si="784"/>
        <v>0</v>
      </c>
      <c r="M4218" s="17">
        <f t="shared" si="790"/>
        <v>0</v>
      </c>
      <c r="N4218" s="17">
        <f t="shared" si="791"/>
        <v>0</v>
      </c>
      <c r="O4218" s="4"/>
      <c r="P4218" s="4">
        <v>71</v>
      </c>
      <c r="Q4218" s="4">
        <v>66</v>
      </c>
      <c r="R4218" s="4">
        <v>64</v>
      </c>
      <c r="S4218" s="4">
        <v>54</v>
      </c>
      <c r="T4218" s="4">
        <v>74</v>
      </c>
      <c r="U4218" s="4">
        <v>75</v>
      </c>
      <c r="V4218" s="13">
        <v>61</v>
      </c>
      <c r="W4218" s="4">
        <v>65</v>
      </c>
      <c r="X4218" s="4">
        <v>66</v>
      </c>
      <c r="Y4218">
        <f t="shared" ca="1" si="792"/>
        <v>0</v>
      </c>
      <c r="Z4218">
        <f t="shared" ca="1" si="793"/>
        <v>0</v>
      </c>
    </row>
    <row r="4219" spans="2:26" x14ac:dyDescent="0.25">
      <c r="B4219" s="11">
        <f t="shared" si="794"/>
        <v>44737.291666656463</v>
      </c>
      <c r="C4219" s="1">
        <f t="shared" si="785"/>
        <v>6</v>
      </c>
      <c r="D4219" s="1">
        <f t="shared" si="786"/>
        <v>6</v>
      </c>
      <c r="E4219" s="12">
        <f t="shared" si="787"/>
        <v>8</v>
      </c>
      <c r="F4219" s="124" t="str">
        <f t="shared" si="788"/>
        <v>0</v>
      </c>
      <c r="G4219" s="1">
        <f ca="1">(OFFSET(O4219,0,MATCH(Customer!$J$6,'CDH &amp; HDH'!$P$11:$X$11,0)))</f>
        <v>63</v>
      </c>
      <c r="H4219" s="1" t="str">
        <f t="shared" si="789"/>
        <v>Cooling</v>
      </c>
      <c r="I4219" s="1">
        <f ca="1">OFFSET(IF($H4219="Cooling",Customer!$C$25,Customer!$C$52),E4219,D4219)</f>
        <v>78</v>
      </c>
      <c r="J4219" s="1">
        <f ca="1">OFFSET(IF($H4219="Cooling",Customer!$L$25,Customer!$L$52),$E4219,$D4219)</f>
        <v>80</v>
      </c>
      <c r="K4219" s="16">
        <f t="shared" ca="1" si="783"/>
        <v>0</v>
      </c>
      <c r="L4219" s="16">
        <f t="shared" ca="1" si="784"/>
        <v>0</v>
      </c>
      <c r="M4219" s="17">
        <f t="shared" si="790"/>
        <v>0</v>
      </c>
      <c r="N4219" s="17">
        <f t="shared" si="791"/>
        <v>0</v>
      </c>
      <c r="O4219" s="4"/>
      <c r="P4219" s="4">
        <v>74</v>
      </c>
      <c r="Q4219" s="4">
        <v>69</v>
      </c>
      <c r="R4219" s="4">
        <v>65</v>
      </c>
      <c r="S4219" s="4">
        <v>56</v>
      </c>
      <c r="T4219" s="4">
        <v>75</v>
      </c>
      <c r="U4219" s="4">
        <v>77</v>
      </c>
      <c r="V4219" s="13">
        <v>63</v>
      </c>
      <c r="W4219" s="4">
        <v>71</v>
      </c>
      <c r="X4219" s="4">
        <v>68</v>
      </c>
      <c r="Y4219">
        <f t="shared" ca="1" si="792"/>
        <v>0</v>
      </c>
      <c r="Z4219">
        <f t="shared" ca="1" si="793"/>
        <v>0</v>
      </c>
    </row>
    <row r="4220" spans="2:26" x14ac:dyDescent="0.25">
      <c r="B4220" s="11">
        <f t="shared" si="794"/>
        <v>44737.333333323128</v>
      </c>
      <c r="C4220" s="1">
        <f t="shared" si="785"/>
        <v>6</v>
      </c>
      <c r="D4220" s="1">
        <f t="shared" si="786"/>
        <v>6</v>
      </c>
      <c r="E4220" s="12">
        <f t="shared" si="787"/>
        <v>9</v>
      </c>
      <c r="F4220" s="124" t="str">
        <f t="shared" si="788"/>
        <v>0</v>
      </c>
      <c r="G4220" s="1">
        <f ca="1">(OFFSET(O4220,0,MATCH(Customer!$J$6,'CDH &amp; HDH'!$P$11:$X$11,0)))</f>
        <v>68</v>
      </c>
      <c r="H4220" s="1" t="str">
        <f t="shared" si="789"/>
        <v>Cooling</v>
      </c>
      <c r="I4220" s="1">
        <f ca="1">OFFSET(IF($H4220="Cooling",Customer!$C$25,Customer!$C$52),E4220,D4220)</f>
        <v>78</v>
      </c>
      <c r="J4220" s="1">
        <f ca="1">OFFSET(IF($H4220="Cooling",Customer!$L$25,Customer!$L$52),$E4220,$D4220)</f>
        <v>80</v>
      </c>
      <c r="K4220" s="16">
        <f t="shared" ca="1" si="783"/>
        <v>0</v>
      </c>
      <c r="L4220" s="16">
        <f t="shared" ca="1" si="784"/>
        <v>0</v>
      </c>
      <c r="M4220" s="17">
        <f t="shared" si="790"/>
        <v>0</v>
      </c>
      <c r="N4220" s="17">
        <f t="shared" si="791"/>
        <v>0</v>
      </c>
      <c r="O4220" s="4"/>
      <c r="P4220" s="4">
        <v>78</v>
      </c>
      <c r="Q4220" s="4">
        <v>70</v>
      </c>
      <c r="R4220" s="4">
        <v>66</v>
      </c>
      <c r="S4220" s="4">
        <v>59</v>
      </c>
      <c r="T4220" s="4">
        <v>77</v>
      </c>
      <c r="U4220" s="4">
        <v>79</v>
      </c>
      <c r="V4220" s="13">
        <v>68</v>
      </c>
      <c r="W4220" s="4">
        <v>74</v>
      </c>
      <c r="X4220" s="4">
        <v>70</v>
      </c>
      <c r="Y4220">
        <f t="shared" ca="1" si="792"/>
        <v>0</v>
      </c>
      <c r="Z4220">
        <f t="shared" ca="1" si="793"/>
        <v>0</v>
      </c>
    </row>
    <row r="4221" spans="2:26" x14ac:dyDescent="0.25">
      <c r="B4221" s="11">
        <f t="shared" si="794"/>
        <v>44737.374999989792</v>
      </c>
      <c r="C4221" s="1">
        <f t="shared" si="785"/>
        <v>6</v>
      </c>
      <c r="D4221" s="1">
        <f t="shared" si="786"/>
        <v>6</v>
      </c>
      <c r="E4221" s="12">
        <f t="shared" si="787"/>
        <v>10</v>
      </c>
      <c r="F4221" s="124" t="str">
        <f t="shared" si="788"/>
        <v>0</v>
      </c>
      <c r="G4221" s="1">
        <f ca="1">(OFFSET(O4221,0,MATCH(Customer!$J$6,'CDH &amp; HDH'!$P$11:$X$11,0)))</f>
        <v>72</v>
      </c>
      <c r="H4221" s="1" t="str">
        <f t="shared" si="789"/>
        <v>Cooling</v>
      </c>
      <c r="I4221" s="1">
        <f ca="1">OFFSET(IF($H4221="Cooling",Customer!$C$25,Customer!$C$52),E4221,D4221)</f>
        <v>78</v>
      </c>
      <c r="J4221" s="1">
        <f ca="1">OFFSET(IF($H4221="Cooling",Customer!$L$25,Customer!$L$52),$E4221,$D4221)</f>
        <v>80</v>
      </c>
      <c r="K4221" s="16">
        <f t="shared" ca="1" si="783"/>
        <v>0</v>
      </c>
      <c r="L4221" s="16">
        <f t="shared" ca="1" si="784"/>
        <v>0</v>
      </c>
      <c r="M4221" s="17">
        <f t="shared" si="790"/>
        <v>0</v>
      </c>
      <c r="N4221" s="17">
        <f t="shared" si="791"/>
        <v>0</v>
      </c>
      <c r="O4221" s="4"/>
      <c r="P4221" s="4">
        <v>82</v>
      </c>
      <c r="Q4221" s="4">
        <v>71</v>
      </c>
      <c r="R4221" s="4">
        <v>67</v>
      </c>
      <c r="S4221" s="4">
        <v>61</v>
      </c>
      <c r="T4221" s="4">
        <v>78</v>
      </c>
      <c r="U4221" s="4">
        <v>81</v>
      </c>
      <c r="V4221" s="13">
        <v>72</v>
      </c>
      <c r="W4221" s="4">
        <v>79</v>
      </c>
      <c r="X4221" s="4">
        <v>71</v>
      </c>
      <c r="Y4221">
        <f t="shared" ca="1" si="792"/>
        <v>0</v>
      </c>
      <c r="Z4221">
        <f t="shared" ca="1" si="793"/>
        <v>0</v>
      </c>
    </row>
    <row r="4222" spans="2:26" x14ac:dyDescent="0.25">
      <c r="B4222" s="11">
        <f t="shared" si="794"/>
        <v>44737.416666656456</v>
      </c>
      <c r="C4222" s="1">
        <f t="shared" si="785"/>
        <v>6</v>
      </c>
      <c r="D4222" s="1">
        <f t="shared" si="786"/>
        <v>6</v>
      </c>
      <c r="E4222" s="12">
        <f t="shared" si="787"/>
        <v>11</v>
      </c>
      <c r="F4222" s="124" t="str">
        <f t="shared" si="788"/>
        <v>0</v>
      </c>
      <c r="G4222" s="1">
        <f ca="1">(OFFSET(O4222,0,MATCH(Customer!$J$6,'CDH &amp; HDH'!$P$11:$X$11,0)))</f>
        <v>75</v>
      </c>
      <c r="H4222" s="1" t="str">
        <f t="shared" si="789"/>
        <v>Cooling</v>
      </c>
      <c r="I4222" s="1">
        <f ca="1">OFFSET(IF($H4222="Cooling",Customer!$C$25,Customer!$C$52),E4222,D4222)</f>
        <v>78</v>
      </c>
      <c r="J4222" s="1">
        <f ca="1">OFFSET(IF($H4222="Cooling",Customer!$L$25,Customer!$L$52),$E4222,$D4222)</f>
        <v>80</v>
      </c>
      <c r="K4222" s="16">
        <f t="shared" ca="1" si="783"/>
        <v>0</v>
      </c>
      <c r="L4222" s="16">
        <f t="shared" ca="1" si="784"/>
        <v>0</v>
      </c>
      <c r="M4222" s="17">
        <f t="shared" si="790"/>
        <v>0</v>
      </c>
      <c r="N4222" s="17">
        <f t="shared" si="791"/>
        <v>0</v>
      </c>
      <c r="O4222" s="4"/>
      <c r="P4222" s="4">
        <v>85</v>
      </c>
      <c r="Q4222" s="4">
        <v>73</v>
      </c>
      <c r="R4222" s="4">
        <v>67</v>
      </c>
      <c r="S4222" s="4">
        <v>62</v>
      </c>
      <c r="T4222" s="4">
        <v>80</v>
      </c>
      <c r="U4222" s="4">
        <v>84</v>
      </c>
      <c r="V4222" s="13">
        <v>75</v>
      </c>
      <c r="W4222" s="4">
        <v>81</v>
      </c>
      <c r="X4222" s="4">
        <v>73</v>
      </c>
      <c r="Y4222">
        <f t="shared" ca="1" si="792"/>
        <v>0</v>
      </c>
      <c r="Z4222">
        <f t="shared" ca="1" si="793"/>
        <v>0</v>
      </c>
    </row>
    <row r="4223" spans="2:26" x14ac:dyDescent="0.25">
      <c r="B4223" s="11">
        <f t="shared" si="794"/>
        <v>44737.45833332312</v>
      </c>
      <c r="C4223" s="1">
        <f t="shared" si="785"/>
        <v>6</v>
      </c>
      <c r="D4223" s="1">
        <f t="shared" si="786"/>
        <v>6</v>
      </c>
      <c r="E4223" s="12">
        <f t="shared" si="787"/>
        <v>12</v>
      </c>
      <c r="F4223" s="124" t="str">
        <f t="shared" si="788"/>
        <v>0</v>
      </c>
      <c r="G4223" s="1">
        <f ca="1">(OFFSET(O4223,0,MATCH(Customer!$J$6,'CDH &amp; HDH'!$P$11:$X$11,0)))</f>
        <v>76</v>
      </c>
      <c r="H4223" s="1" t="str">
        <f t="shared" si="789"/>
        <v>Cooling</v>
      </c>
      <c r="I4223" s="1">
        <f ca="1">OFFSET(IF($H4223="Cooling",Customer!$C$25,Customer!$C$52),E4223,D4223)</f>
        <v>78</v>
      </c>
      <c r="J4223" s="1">
        <f ca="1">OFFSET(IF($H4223="Cooling",Customer!$L$25,Customer!$L$52),$E4223,$D4223)</f>
        <v>80</v>
      </c>
      <c r="K4223" s="16">
        <f t="shared" ca="1" si="783"/>
        <v>0</v>
      </c>
      <c r="L4223" s="16">
        <f t="shared" ca="1" si="784"/>
        <v>0</v>
      </c>
      <c r="M4223" s="17">
        <f t="shared" si="790"/>
        <v>0</v>
      </c>
      <c r="N4223" s="17">
        <f t="shared" si="791"/>
        <v>0</v>
      </c>
      <c r="O4223" s="4"/>
      <c r="P4223" s="4">
        <v>86</v>
      </c>
      <c r="Q4223" s="4">
        <v>70</v>
      </c>
      <c r="R4223" s="4">
        <v>68</v>
      </c>
      <c r="S4223" s="4">
        <v>63</v>
      </c>
      <c r="T4223" s="4">
        <v>84</v>
      </c>
      <c r="U4223" s="4">
        <v>85</v>
      </c>
      <c r="V4223" s="13">
        <v>76</v>
      </c>
      <c r="W4223" s="4">
        <v>84</v>
      </c>
      <c r="X4223" s="4">
        <v>77</v>
      </c>
      <c r="Y4223">
        <f t="shared" ca="1" si="792"/>
        <v>0</v>
      </c>
      <c r="Z4223">
        <f t="shared" ca="1" si="793"/>
        <v>0</v>
      </c>
    </row>
    <row r="4224" spans="2:26" x14ac:dyDescent="0.25">
      <c r="B4224" s="11">
        <f t="shared" si="794"/>
        <v>44737.499999989785</v>
      </c>
      <c r="C4224" s="1">
        <f t="shared" si="785"/>
        <v>6</v>
      </c>
      <c r="D4224" s="1">
        <f t="shared" si="786"/>
        <v>6</v>
      </c>
      <c r="E4224" s="12">
        <f t="shared" si="787"/>
        <v>13</v>
      </c>
      <c r="F4224" s="124" t="str">
        <f t="shared" si="788"/>
        <v>0</v>
      </c>
      <c r="G4224" s="1">
        <f ca="1">(OFFSET(O4224,0,MATCH(Customer!$J$6,'CDH &amp; HDH'!$P$11:$X$11,0)))</f>
        <v>77</v>
      </c>
      <c r="H4224" s="1" t="str">
        <f t="shared" si="789"/>
        <v>Cooling</v>
      </c>
      <c r="I4224" s="1">
        <f ca="1">OFFSET(IF($H4224="Cooling",Customer!$C$25,Customer!$C$52),E4224,D4224)</f>
        <v>78</v>
      </c>
      <c r="J4224" s="1">
        <f ca="1">OFFSET(IF($H4224="Cooling",Customer!$L$25,Customer!$L$52),$E4224,$D4224)</f>
        <v>80</v>
      </c>
      <c r="K4224" s="16">
        <f t="shared" ca="1" si="783"/>
        <v>0</v>
      </c>
      <c r="L4224" s="16">
        <f t="shared" ca="1" si="784"/>
        <v>0</v>
      </c>
      <c r="M4224" s="17">
        <f t="shared" si="790"/>
        <v>0</v>
      </c>
      <c r="N4224" s="17">
        <f t="shared" si="791"/>
        <v>0</v>
      </c>
      <c r="O4224" s="4"/>
      <c r="P4224" s="4">
        <v>88</v>
      </c>
      <c r="Q4224" s="4">
        <v>73</v>
      </c>
      <c r="R4224" s="4">
        <v>68</v>
      </c>
      <c r="S4224" s="4">
        <v>64</v>
      </c>
      <c r="T4224" s="4">
        <v>87</v>
      </c>
      <c r="U4224" s="4">
        <v>87</v>
      </c>
      <c r="V4224" s="13">
        <v>77</v>
      </c>
      <c r="W4224" s="4">
        <v>84</v>
      </c>
      <c r="X4224" s="4">
        <v>80</v>
      </c>
      <c r="Y4224">
        <f t="shared" ca="1" si="792"/>
        <v>0</v>
      </c>
      <c r="Z4224">
        <f t="shared" ca="1" si="793"/>
        <v>0</v>
      </c>
    </row>
    <row r="4225" spans="2:26" x14ac:dyDescent="0.25">
      <c r="B4225" s="11">
        <f t="shared" si="794"/>
        <v>44737.541666656449</v>
      </c>
      <c r="C4225" s="1">
        <f t="shared" si="785"/>
        <v>6</v>
      </c>
      <c r="D4225" s="1">
        <f t="shared" si="786"/>
        <v>6</v>
      </c>
      <c r="E4225" s="12">
        <f t="shared" si="787"/>
        <v>14</v>
      </c>
      <c r="F4225" s="124" t="str">
        <f t="shared" si="788"/>
        <v>0</v>
      </c>
      <c r="G4225" s="1">
        <f ca="1">(OFFSET(O4225,0,MATCH(Customer!$J$6,'CDH &amp; HDH'!$P$11:$X$11,0)))</f>
        <v>78</v>
      </c>
      <c r="H4225" s="1" t="str">
        <f t="shared" si="789"/>
        <v>Cooling</v>
      </c>
      <c r="I4225" s="1">
        <f ca="1">OFFSET(IF($H4225="Cooling",Customer!$C$25,Customer!$C$52),E4225,D4225)</f>
        <v>78</v>
      </c>
      <c r="J4225" s="1">
        <f ca="1">OFFSET(IF($H4225="Cooling",Customer!$L$25,Customer!$L$52),$E4225,$D4225)</f>
        <v>80</v>
      </c>
      <c r="K4225" s="16">
        <f t="shared" ca="1" si="783"/>
        <v>0</v>
      </c>
      <c r="L4225" s="16">
        <f t="shared" ca="1" si="784"/>
        <v>0</v>
      </c>
      <c r="M4225" s="17">
        <f t="shared" si="790"/>
        <v>0</v>
      </c>
      <c r="N4225" s="17">
        <f t="shared" si="791"/>
        <v>0</v>
      </c>
      <c r="O4225" s="4"/>
      <c r="P4225" s="4">
        <v>88</v>
      </c>
      <c r="Q4225" s="4">
        <v>70</v>
      </c>
      <c r="R4225" s="4">
        <v>70</v>
      </c>
      <c r="S4225" s="4">
        <v>65</v>
      </c>
      <c r="T4225" s="4">
        <v>87</v>
      </c>
      <c r="U4225" s="4">
        <v>88</v>
      </c>
      <c r="V4225" s="13">
        <v>78</v>
      </c>
      <c r="W4225" s="4">
        <v>86</v>
      </c>
      <c r="X4225" s="4">
        <v>83</v>
      </c>
      <c r="Y4225">
        <f t="shared" ca="1" si="792"/>
        <v>0</v>
      </c>
      <c r="Z4225">
        <f t="shared" ca="1" si="793"/>
        <v>0</v>
      </c>
    </row>
    <row r="4226" spans="2:26" x14ac:dyDescent="0.25">
      <c r="B4226" s="11">
        <f t="shared" si="794"/>
        <v>44737.583333323113</v>
      </c>
      <c r="C4226" s="1">
        <f t="shared" si="785"/>
        <v>6</v>
      </c>
      <c r="D4226" s="1">
        <f t="shared" si="786"/>
        <v>6</v>
      </c>
      <c r="E4226" s="12">
        <f t="shared" si="787"/>
        <v>15</v>
      </c>
      <c r="F4226" s="124" t="str">
        <f t="shared" si="788"/>
        <v>0</v>
      </c>
      <c r="G4226" s="1">
        <f ca="1">(OFFSET(O4226,0,MATCH(Customer!$J$6,'CDH &amp; HDH'!$P$11:$X$11,0)))</f>
        <v>77</v>
      </c>
      <c r="H4226" s="1" t="str">
        <f t="shared" si="789"/>
        <v>Cooling</v>
      </c>
      <c r="I4226" s="1">
        <f ca="1">OFFSET(IF($H4226="Cooling",Customer!$C$25,Customer!$C$52),E4226,D4226)</f>
        <v>78</v>
      </c>
      <c r="J4226" s="1">
        <f ca="1">OFFSET(IF($H4226="Cooling",Customer!$L$25,Customer!$L$52),$E4226,$D4226)</f>
        <v>80</v>
      </c>
      <c r="K4226" s="16">
        <f t="shared" ca="1" si="783"/>
        <v>0</v>
      </c>
      <c r="L4226" s="16">
        <f t="shared" ca="1" si="784"/>
        <v>0</v>
      </c>
      <c r="M4226" s="17">
        <f t="shared" si="790"/>
        <v>0</v>
      </c>
      <c r="N4226" s="17">
        <f t="shared" si="791"/>
        <v>0</v>
      </c>
      <c r="O4226" s="4"/>
      <c r="P4226" s="4">
        <v>88</v>
      </c>
      <c r="Q4226" s="4">
        <v>75</v>
      </c>
      <c r="R4226" s="4">
        <v>71</v>
      </c>
      <c r="S4226" s="4">
        <v>66</v>
      </c>
      <c r="T4226" s="4">
        <v>88</v>
      </c>
      <c r="U4226" s="4">
        <v>89</v>
      </c>
      <c r="V4226" s="13">
        <v>77</v>
      </c>
      <c r="W4226" s="4">
        <v>87</v>
      </c>
      <c r="X4226" s="4">
        <v>83</v>
      </c>
      <c r="Y4226">
        <f t="shared" ca="1" si="792"/>
        <v>0</v>
      </c>
      <c r="Z4226">
        <f t="shared" ca="1" si="793"/>
        <v>0</v>
      </c>
    </row>
    <row r="4227" spans="2:26" x14ac:dyDescent="0.25">
      <c r="B4227" s="11">
        <f t="shared" si="794"/>
        <v>44737.624999989777</v>
      </c>
      <c r="C4227" s="1">
        <f t="shared" si="785"/>
        <v>6</v>
      </c>
      <c r="D4227" s="1">
        <f t="shared" si="786"/>
        <v>6</v>
      </c>
      <c r="E4227" s="12">
        <f t="shared" si="787"/>
        <v>16</v>
      </c>
      <c r="F4227" s="124" t="str">
        <f t="shared" si="788"/>
        <v>0</v>
      </c>
      <c r="G4227" s="1">
        <f ca="1">(OFFSET(O4227,0,MATCH(Customer!$J$6,'CDH &amp; HDH'!$P$11:$X$11,0)))</f>
        <v>77</v>
      </c>
      <c r="H4227" s="1" t="str">
        <f t="shared" si="789"/>
        <v>Cooling</v>
      </c>
      <c r="I4227" s="1">
        <f ca="1">OFFSET(IF($H4227="Cooling",Customer!$C$25,Customer!$C$52),E4227,D4227)</f>
        <v>78</v>
      </c>
      <c r="J4227" s="1">
        <f ca="1">OFFSET(IF($H4227="Cooling",Customer!$L$25,Customer!$L$52),$E4227,$D4227)</f>
        <v>80</v>
      </c>
      <c r="K4227" s="16">
        <f t="shared" ca="1" si="783"/>
        <v>0</v>
      </c>
      <c r="L4227" s="16">
        <f t="shared" ca="1" si="784"/>
        <v>0</v>
      </c>
      <c r="M4227" s="17">
        <f t="shared" si="790"/>
        <v>0</v>
      </c>
      <c r="N4227" s="17">
        <f t="shared" si="791"/>
        <v>0</v>
      </c>
      <c r="O4227" s="4"/>
      <c r="P4227" s="4">
        <v>86</v>
      </c>
      <c r="Q4227" s="4">
        <v>76</v>
      </c>
      <c r="R4227" s="4">
        <v>73</v>
      </c>
      <c r="S4227" s="4">
        <v>67</v>
      </c>
      <c r="T4227" s="4">
        <v>85</v>
      </c>
      <c r="U4227" s="4">
        <v>89</v>
      </c>
      <c r="V4227" s="13">
        <v>77</v>
      </c>
      <c r="W4227" s="4">
        <v>83</v>
      </c>
      <c r="X4227" s="4">
        <v>84</v>
      </c>
      <c r="Y4227">
        <f t="shared" ca="1" si="792"/>
        <v>0</v>
      </c>
      <c r="Z4227">
        <f t="shared" ca="1" si="793"/>
        <v>0</v>
      </c>
    </row>
    <row r="4228" spans="2:26" x14ac:dyDescent="0.25">
      <c r="B4228" s="11">
        <f t="shared" si="794"/>
        <v>44737.666666656442</v>
      </c>
      <c r="C4228" s="1">
        <f t="shared" si="785"/>
        <v>6</v>
      </c>
      <c r="D4228" s="1">
        <f t="shared" si="786"/>
        <v>6</v>
      </c>
      <c r="E4228" s="12">
        <f t="shared" si="787"/>
        <v>17</v>
      </c>
      <c r="F4228" s="124" t="str">
        <f t="shared" si="788"/>
        <v>0</v>
      </c>
      <c r="G4228" s="1">
        <f ca="1">(OFFSET(O4228,0,MATCH(Customer!$J$6,'CDH &amp; HDH'!$P$11:$X$11,0)))</f>
        <v>78</v>
      </c>
      <c r="H4228" s="1" t="str">
        <f t="shared" si="789"/>
        <v>Cooling</v>
      </c>
      <c r="I4228" s="1">
        <f ca="1">OFFSET(IF($H4228="Cooling",Customer!$C$25,Customer!$C$52),E4228,D4228)</f>
        <v>78</v>
      </c>
      <c r="J4228" s="1">
        <f ca="1">OFFSET(IF($H4228="Cooling",Customer!$L$25,Customer!$L$52),$E4228,$D4228)</f>
        <v>80</v>
      </c>
      <c r="K4228" s="16">
        <f t="shared" ca="1" si="783"/>
        <v>0</v>
      </c>
      <c r="L4228" s="16">
        <f t="shared" ca="1" si="784"/>
        <v>0</v>
      </c>
      <c r="M4228" s="17">
        <f t="shared" si="790"/>
        <v>0</v>
      </c>
      <c r="N4228" s="17">
        <f t="shared" si="791"/>
        <v>0</v>
      </c>
      <c r="O4228" s="4"/>
      <c r="P4228" s="4">
        <v>86</v>
      </c>
      <c r="Q4228" s="4">
        <v>75</v>
      </c>
      <c r="R4228" s="4">
        <v>71</v>
      </c>
      <c r="S4228" s="4">
        <v>66</v>
      </c>
      <c r="T4228" s="4">
        <v>68</v>
      </c>
      <c r="U4228" s="4">
        <v>88</v>
      </c>
      <c r="V4228" s="13">
        <v>78</v>
      </c>
      <c r="W4228" s="4">
        <v>81</v>
      </c>
      <c r="X4228" s="4">
        <v>84</v>
      </c>
      <c r="Y4228">
        <f t="shared" ca="1" si="792"/>
        <v>0</v>
      </c>
      <c r="Z4228">
        <f t="shared" ca="1" si="793"/>
        <v>0</v>
      </c>
    </row>
    <row r="4229" spans="2:26" x14ac:dyDescent="0.25">
      <c r="B4229" s="11">
        <f t="shared" si="794"/>
        <v>44737.708333323106</v>
      </c>
      <c r="C4229" s="1">
        <f t="shared" si="785"/>
        <v>6</v>
      </c>
      <c r="D4229" s="1">
        <f t="shared" si="786"/>
        <v>6</v>
      </c>
      <c r="E4229" s="12">
        <f t="shared" si="787"/>
        <v>18</v>
      </c>
      <c r="F4229" s="124" t="str">
        <f t="shared" si="788"/>
        <v>0</v>
      </c>
      <c r="G4229" s="1">
        <f ca="1">(OFFSET(O4229,0,MATCH(Customer!$J$6,'CDH &amp; HDH'!$P$11:$X$11,0)))</f>
        <v>77</v>
      </c>
      <c r="H4229" s="1" t="str">
        <f t="shared" si="789"/>
        <v>Cooling</v>
      </c>
      <c r="I4229" s="1">
        <f ca="1">OFFSET(IF($H4229="Cooling",Customer!$C$25,Customer!$C$52),E4229,D4229)</f>
        <v>78</v>
      </c>
      <c r="J4229" s="1">
        <f ca="1">OFFSET(IF($H4229="Cooling",Customer!$L$25,Customer!$L$52),$E4229,$D4229)</f>
        <v>80</v>
      </c>
      <c r="K4229" s="16">
        <f t="shared" ca="1" si="783"/>
        <v>0</v>
      </c>
      <c r="L4229" s="16">
        <f t="shared" ca="1" si="784"/>
        <v>0</v>
      </c>
      <c r="M4229" s="17">
        <f t="shared" si="790"/>
        <v>0</v>
      </c>
      <c r="N4229" s="17">
        <f t="shared" si="791"/>
        <v>0</v>
      </c>
      <c r="O4229" s="4"/>
      <c r="P4229" s="4">
        <v>84</v>
      </c>
      <c r="Q4229" s="4">
        <v>72</v>
      </c>
      <c r="R4229" s="4">
        <v>68</v>
      </c>
      <c r="S4229" s="4">
        <v>65</v>
      </c>
      <c r="T4229" s="4">
        <v>64</v>
      </c>
      <c r="U4229" s="4">
        <v>85</v>
      </c>
      <c r="V4229" s="13">
        <v>77</v>
      </c>
      <c r="W4229" s="4">
        <v>80</v>
      </c>
      <c r="X4229" s="4">
        <v>83</v>
      </c>
      <c r="Y4229">
        <f t="shared" ca="1" si="792"/>
        <v>0</v>
      </c>
      <c r="Z4229">
        <f t="shared" ca="1" si="793"/>
        <v>0</v>
      </c>
    </row>
    <row r="4230" spans="2:26" x14ac:dyDescent="0.25">
      <c r="B4230" s="11">
        <f t="shared" si="794"/>
        <v>44737.74999998977</v>
      </c>
      <c r="C4230" s="1">
        <f t="shared" si="785"/>
        <v>6</v>
      </c>
      <c r="D4230" s="1">
        <f t="shared" si="786"/>
        <v>6</v>
      </c>
      <c r="E4230" s="12">
        <f t="shared" si="787"/>
        <v>19</v>
      </c>
      <c r="F4230" s="124" t="str">
        <f t="shared" si="788"/>
        <v>0</v>
      </c>
      <c r="G4230" s="1">
        <f ca="1">(OFFSET(O4230,0,MATCH(Customer!$J$6,'CDH &amp; HDH'!$P$11:$X$11,0)))</f>
        <v>77</v>
      </c>
      <c r="H4230" s="1" t="str">
        <f t="shared" si="789"/>
        <v>Cooling</v>
      </c>
      <c r="I4230" s="1">
        <f ca="1">OFFSET(IF($H4230="Cooling",Customer!$C$25,Customer!$C$52),E4230,D4230)</f>
        <v>78</v>
      </c>
      <c r="J4230" s="1">
        <f ca="1">OFFSET(IF($H4230="Cooling",Customer!$L$25,Customer!$L$52),$E4230,$D4230)</f>
        <v>80</v>
      </c>
      <c r="K4230" s="16">
        <f t="shared" ca="1" si="783"/>
        <v>0</v>
      </c>
      <c r="L4230" s="16">
        <f t="shared" ca="1" si="784"/>
        <v>0</v>
      </c>
      <c r="M4230" s="17">
        <f t="shared" si="790"/>
        <v>0</v>
      </c>
      <c r="N4230" s="17">
        <f t="shared" si="791"/>
        <v>0</v>
      </c>
      <c r="O4230" s="4"/>
      <c r="P4230" s="4">
        <v>82</v>
      </c>
      <c r="Q4230" s="4">
        <v>68</v>
      </c>
      <c r="R4230" s="4">
        <v>66</v>
      </c>
      <c r="S4230" s="4">
        <v>64</v>
      </c>
      <c r="T4230" s="4">
        <v>66</v>
      </c>
      <c r="U4230" s="4">
        <v>67</v>
      </c>
      <c r="V4230" s="13">
        <v>77</v>
      </c>
      <c r="W4230" s="4">
        <v>80</v>
      </c>
      <c r="X4230" s="4">
        <v>81</v>
      </c>
      <c r="Y4230">
        <f t="shared" ca="1" si="792"/>
        <v>0</v>
      </c>
      <c r="Z4230">
        <f t="shared" ca="1" si="793"/>
        <v>0</v>
      </c>
    </row>
    <row r="4231" spans="2:26" x14ac:dyDescent="0.25">
      <c r="B4231" s="11">
        <f t="shared" si="794"/>
        <v>44737.791666656434</v>
      </c>
      <c r="C4231" s="1">
        <f t="shared" si="785"/>
        <v>6</v>
      </c>
      <c r="D4231" s="1">
        <f t="shared" si="786"/>
        <v>6</v>
      </c>
      <c r="E4231" s="12">
        <f t="shared" si="787"/>
        <v>20</v>
      </c>
      <c r="F4231" s="124" t="str">
        <f t="shared" si="788"/>
        <v>0</v>
      </c>
      <c r="G4231" s="1">
        <f ca="1">(OFFSET(O4231,0,MATCH(Customer!$J$6,'CDH &amp; HDH'!$P$11:$X$11,0)))</f>
        <v>74</v>
      </c>
      <c r="H4231" s="1" t="str">
        <f t="shared" si="789"/>
        <v>Cooling</v>
      </c>
      <c r="I4231" s="1">
        <f ca="1">OFFSET(IF($H4231="Cooling",Customer!$C$25,Customer!$C$52),E4231,D4231)</f>
        <v>78</v>
      </c>
      <c r="J4231" s="1">
        <f ca="1">OFFSET(IF($H4231="Cooling",Customer!$L$25,Customer!$L$52),$E4231,$D4231)</f>
        <v>80</v>
      </c>
      <c r="K4231" s="16">
        <f t="shared" ca="1" si="783"/>
        <v>0</v>
      </c>
      <c r="L4231" s="16">
        <f t="shared" ca="1" si="784"/>
        <v>0</v>
      </c>
      <c r="M4231" s="17">
        <f t="shared" si="790"/>
        <v>0</v>
      </c>
      <c r="N4231" s="17">
        <f t="shared" si="791"/>
        <v>0</v>
      </c>
      <c r="O4231" s="4"/>
      <c r="P4231" s="4">
        <v>80</v>
      </c>
      <c r="Q4231" s="4">
        <v>66</v>
      </c>
      <c r="R4231" s="4">
        <v>63</v>
      </c>
      <c r="S4231" s="4">
        <v>60</v>
      </c>
      <c r="T4231" s="4">
        <v>67</v>
      </c>
      <c r="U4231" s="4">
        <v>68</v>
      </c>
      <c r="V4231" s="13">
        <v>74</v>
      </c>
      <c r="W4231" s="4">
        <v>78</v>
      </c>
      <c r="X4231" s="4">
        <v>80</v>
      </c>
      <c r="Y4231">
        <f t="shared" ca="1" si="792"/>
        <v>0</v>
      </c>
      <c r="Z4231">
        <f t="shared" ca="1" si="793"/>
        <v>0</v>
      </c>
    </row>
    <row r="4232" spans="2:26" x14ac:dyDescent="0.25">
      <c r="B4232" s="11">
        <f t="shared" si="794"/>
        <v>44737.833333323098</v>
      </c>
      <c r="C4232" s="1">
        <f t="shared" si="785"/>
        <v>6</v>
      </c>
      <c r="D4232" s="1">
        <f t="shared" si="786"/>
        <v>6</v>
      </c>
      <c r="E4232" s="12">
        <f t="shared" si="787"/>
        <v>21</v>
      </c>
      <c r="F4232" s="124" t="str">
        <f t="shared" si="788"/>
        <v>0</v>
      </c>
      <c r="G4232" s="1">
        <f ca="1">(OFFSET(O4232,0,MATCH(Customer!$J$6,'CDH &amp; HDH'!$P$11:$X$11,0)))</f>
        <v>70</v>
      </c>
      <c r="H4232" s="1" t="str">
        <f t="shared" si="789"/>
        <v>Cooling</v>
      </c>
      <c r="I4232" s="1">
        <f ca="1">OFFSET(IF($H4232="Cooling",Customer!$C$25,Customer!$C$52),E4232,D4232)</f>
        <v>78</v>
      </c>
      <c r="J4232" s="1">
        <f ca="1">OFFSET(IF($H4232="Cooling",Customer!$L$25,Customer!$L$52),$E4232,$D4232)</f>
        <v>80</v>
      </c>
      <c r="K4232" s="16">
        <f t="shared" ca="1" si="783"/>
        <v>0</v>
      </c>
      <c r="L4232" s="16">
        <f t="shared" ca="1" si="784"/>
        <v>0</v>
      </c>
      <c r="M4232" s="17">
        <f t="shared" si="790"/>
        <v>0</v>
      </c>
      <c r="N4232" s="17">
        <f t="shared" si="791"/>
        <v>0</v>
      </c>
      <c r="O4232" s="4"/>
      <c r="P4232" s="4">
        <v>78</v>
      </c>
      <c r="Q4232" s="4">
        <v>64</v>
      </c>
      <c r="R4232" s="4">
        <v>59</v>
      </c>
      <c r="S4232" s="4">
        <v>56</v>
      </c>
      <c r="T4232" s="4">
        <v>66</v>
      </c>
      <c r="U4232" s="4">
        <v>68</v>
      </c>
      <c r="V4232" s="13">
        <v>70</v>
      </c>
      <c r="W4232" s="4">
        <v>76</v>
      </c>
      <c r="X4232" s="4">
        <v>78</v>
      </c>
      <c r="Y4232">
        <f t="shared" ca="1" si="792"/>
        <v>0</v>
      </c>
      <c r="Z4232">
        <f t="shared" ca="1" si="793"/>
        <v>0</v>
      </c>
    </row>
    <row r="4233" spans="2:26" x14ac:dyDescent="0.25">
      <c r="B4233" s="11">
        <f t="shared" si="794"/>
        <v>44737.874999989763</v>
      </c>
      <c r="C4233" s="1">
        <f t="shared" si="785"/>
        <v>6</v>
      </c>
      <c r="D4233" s="1">
        <f t="shared" si="786"/>
        <v>6</v>
      </c>
      <c r="E4233" s="12">
        <f t="shared" si="787"/>
        <v>22</v>
      </c>
      <c r="F4233" s="124" t="str">
        <f t="shared" si="788"/>
        <v>0</v>
      </c>
      <c r="G4233" s="1">
        <f ca="1">(OFFSET(O4233,0,MATCH(Customer!$J$6,'CDH &amp; HDH'!$P$11:$X$11,0)))</f>
        <v>68</v>
      </c>
      <c r="H4233" s="1" t="str">
        <f t="shared" si="789"/>
        <v>Cooling</v>
      </c>
      <c r="I4233" s="1">
        <f ca="1">OFFSET(IF($H4233="Cooling",Customer!$C$25,Customer!$C$52),E4233,D4233)</f>
        <v>78</v>
      </c>
      <c r="J4233" s="1">
        <f ca="1">OFFSET(IF($H4233="Cooling",Customer!$L$25,Customer!$L$52),$E4233,$D4233)</f>
        <v>80</v>
      </c>
      <c r="K4233" s="16">
        <f t="shared" ca="1" si="783"/>
        <v>0</v>
      </c>
      <c r="L4233" s="16">
        <f t="shared" ca="1" si="784"/>
        <v>0</v>
      </c>
      <c r="M4233" s="17">
        <f t="shared" si="790"/>
        <v>0</v>
      </c>
      <c r="N4233" s="17">
        <f t="shared" si="791"/>
        <v>0</v>
      </c>
      <c r="O4233" s="4"/>
      <c r="P4233" s="4">
        <v>75</v>
      </c>
      <c r="Q4233" s="4">
        <v>63</v>
      </c>
      <c r="R4233" s="4">
        <v>56</v>
      </c>
      <c r="S4233" s="4">
        <v>52</v>
      </c>
      <c r="T4233" s="4">
        <v>66</v>
      </c>
      <c r="U4233" s="4">
        <v>68</v>
      </c>
      <c r="V4233" s="13">
        <v>68</v>
      </c>
      <c r="W4233" s="4">
        <v>74</v>
      </c>
      <c r="X4233" s="4">
        <v>75</v>
      </c>
      <c r="Y4233">
        <f t="shared" ca="1" si="792"/>
        <v>0</v>
      </c>
      <c r="Z4233">
        <f t="shared" ca="1" si="793"/>
        <v>0</v>
      </c>
    </row>
    <row r="4234" spans="2:26" x14ac:dyDescent="0.25">
      <c r="B4234" s="11">
        <f t="shared" si="794"/>
        <v>44737.916666656427</v>
      </c>
      <c r="C4234" s="1">
        <f t="shared" si="785"/>
        <v>6</v>
      </c>
      <c r="D4234" s="1">
        <f t="shared" si="786"/>
        <v>6</v>
      </c>
      <c r="E4234" s="12">
        <f t="shared" si="787"/>
        <v>23</v>
      </c>
      <c r="F4234" s="124" t="str">
        <f t="shared" si="788"/>
        <v>0</v>
      </c>
      <c r="G4234" s="1">
        <f ca="1">(OFFSET(O4234,0,MATCH(Customer!$J$6,'CDH &amp; HDH'!$P$11:$X$11,0)))</f>
        <v>66</v>
      </c>
      <c r="H4234" s="1" t="str">
        <f t="shared" si="789"/>
        <v>Cooling</v>
      </c>
      <c r="I4234" s="1">
        <f ca="1">OFFSET(IF($H4234="Cooling",Customer!$C$25,Customer!$C$52),E4234,D4234)</f>
        <v>78</v>
      </c>
      <c r="J4234" s="1">
        <f ca="1">OFFSET(IF($H4234="Cooling",Customer!$L$25,Customer!$L$52),$E4234,$D4234)</f>
        <v>80</v>
      </c>
      <c r="K4234" s="16">
        <f t="shared" ca="1" si="783"/>
        <v>0</v>
      </c>
      <c r="L4234" s="16">
        <f t="shared" ca="1" si="784"/>
        <v>0</v>
      </c>
      <c r="M4234" s="17">
        <f t="shared" si="790"/>
        <v>0</v>
      </c>
      <c r="N4234" s="17">
        <f t="shared" si="791"/>
        <v>0</v>
      </c>
      <c r="O4234" s="4"/>
      <c r="P4234" s="4">
        <v>73</v>
      </c>
      <c r="Q4234" s="4">
        <v>63</v>
      </c>
      <c r="R4234" s="4">
        <v>54</v>
      </c>
      <c r="S4234" s="4">
        <v>51</v>
      </c>
      <c r="T4234" s="4">
        <v>65</v>
      </c>
      <c r="U4234" s="4">
        <v>67</v>
      </c>
      <c r="V4234" s="13">
        <v>66</v>
      </c>
      <c r="W4234" s="4">
        <v>71</v>
      </c>
      <c r="X4234" s="4">
        <v>75</v>
      </c>
      <c r="Y4234">
        <f t="shared" ca="1" si="792"/>
        <v>0</v>
      </c>
      <c r="Z4234">
        <f t="shared" ca="1" si="793"/>
        <v>0</v>
      </c>
    </row>
    <row r="4235" spans="2:26" x14ac:dyDescent="0.25">
      <c r="B4235" s="11">
        <f t="shared" si="794"/>
        <v>44737.958333323091</v>
      </c>
      <c r="C4235" s="1">
        <f t="shared" si="785"/>
        <v>6</v>
      </c>
      <c r="D4235" s="1">
        <f t="shared" si="786"/>
        <v>6</v>
      </c>
      <c r="E4235" s="12">
        <f t="shared" si="787"/>
        <v>24</v>
      </c>
      <c r="F4235" s="124" t="str">
        <f t="shared" si="788"/>
        <v>0</v>
      </c>
      <c r="G4235" s="1">
        <f ca="1">(OFFSET(O4235,0,MATCH(Customer!$J$6,'CDH &amp; HDH'!$P$11:$X$11,0)))</f>
        <v>64</v>
      </c>
      <c r="H4235" s="1" t="str">
        <f t="shared" si="789"/>
        <v>Cooling</v>
      </c>
      <c r="I4235" s="1">
        <f ca="1">OFFSET(IF($H4235="Cooling",Customer!$C$25,Customer!$C$52),E4235,D4235)</f>
        <v>78</v>
      </c>
      <c r="J4235" s="1">
        <f ca="1">OFFSET(IF($H4235="Cooling",Customer!$L$25,Customer!$L$52),$E4235,$D4235)</f>
        <v>80</v>
      </c>
      <c r="K4235" s="16">
        <f t="shared" ca="1" si="783"/>
        <v>0</v>
      </c>
      <c r="L4235" s="16">
        <f t="shared" ca="1" si="784"/>
        <v>0</v>
      </c>
      <c r="M4235" s="17">
        <f t="shared" si="790"/>
        <v>0</v>
      </c>
      <c r="N4235" s="17">
        <f t="shared" si="791"/>
        <v>0</v>
      </c>
      <c r="O4235" s="4"/>
      <c r="P4235" s="4">
        <v>72</v>
      </c>
      <c r="Q4235" s="4">
        <v>62</v>
      </c>
      <c r="R4235" s="4">
        <v>52</v>
      </c>
      <c r="S4235" s="4">
        <v>50</v>
      </c>
      <c r="T4235" s="4">
        <v>65</v>
      </c>
      <c r="U4235" s="4">
        <v>64</v>
      </c>
      <c r="V4235" s="13">
        <v>64</v>
      </c>
      <c r="W4235" s="4">
        <v>70</v>
      </c>
      <c r="X4235" s="4">
        <v>72</v>
      </c>
      <c r="Y4235">
        <f t="shared" ca="1" si="792"/>
        <v>0</v>
      </c>
      <c r="Z4235">
        <f t="shared" ca="1" si="793"/>
        <v>0</v>
      </c>
    </row>
    <row r="4236" spans="2:26" x14ac:dyDescent="0.25">
      <c r="B4236" s="11">
        <f t="shared" si="794"/>
        <v>44737.999999989755</v>
      </c>
      <c r="C4236" s="1">
        <f t="shared" si="785"/>
        <v>6</v>
      </c>
      <c r="D4236" s="1">
        <f t="shared" si="786"/>
        <v>7</v>
      </c>
      <c r="E4236" s="12">
        <f t="shared" si="787"/>
        <v>1</v>
      </c>
      <c r="F4236" s="124" t="str">
        <f t="shared" si="788"/>
        <v>0</v>
      </c>
      <c r="G4236" s="1">
        <f ca="1">(OFFSET(O4236,0,MATCH(Customer!$J$6,'CDH &amp; HDH'!$P$11:$X$11,0)))</f>
        <v>62</v>
      </c>
      <c r="H4236" s="1" t="str">
        <f t="shared" si="789"/>
        <v>Cooling</v>
      </c>
      <c r="I4236" s="1">
        <f ca="1">OFFSET(IF($H4236="Cooling",Customer!$C$25,Customer!$C$52),E4236,D4236)</f>
        <v>78</v>
      </c>
      <c r="J4236" s="1">
        <f ca="1">OFFSET(IF($H4236="Cooling",Customer!$L$25,Customer!$L$52),$E4236,$D4236)</f>
        <v>80</v>
      </c>
      <c r="K4236" s="16">
        <f t="shared" ref="K4236:K4299" ca="1" si="795">IF($H4236="Heating",0,MAX(0,$G4236-I4236))</f>
        <v>0</v>
      </c>
      <c r="L4236" s="16">
        <f t="shared" ref="L4236:L4299" ca="1" si="796">IF($H4236="Heating",0,MAX(0,$G4236-J4236))</f>
        <v>0</v>
      </c>
      <c r="M4236" s="17">
        <f t="shared" si="790"/>
        <v>0</v>
      </c>
      <c r="N4236" s="17">
        <f t="shared" si="791"/>
        <v>0</v>
      </c>
      <c r="O4236" s="4"/>
      <c r="P4236" s="4">
        <v>70</v>
      </c>
      <c r="Q4236" s="4">
        <v>61</v>
      </c>
      <c r="R4236" s="4">
        <v>50</v>
      </c>
      <c r="S4236" s="4">
        <v>49</v>
      </c>
      <c r="T4236" s="4">
        <v>65</v>
      </c>
      <c r="U4236" s="4">
        <v>64</v>
      </c>
      <c r="V4236" s="13">
        <v>62</v>
      </c>
      <c r="W4236" s="4">
        <v>67</v>
      </c>
      <c r="X4236" s="4">
        <v>70</v>
      </c>
      <c r="Y4236">
        <f t="shared" ca="1" si="792"/>
        <v>0</v>
      </c>
      <c r="Z4236">
        <f t="shared" ca="1" si="793"/>
        <v>0</v>
      </c>
    </row>
    <row r="4237" spans="2:26" x14ac:dyDescent="0.25">
      <c r="B4237" s="11">
        <f t="shared" si="794"/>
        <v>44738.04166665642</v>
      </c>
      <c r="C4237" s="1">
        <f t="shared" ref="C4237:C4300" si="797">MONTH(B4237)</f>
        <v>6</v>
      </c>
      <c r="D4237" s="1">
        <f t="shared" ref="D4237:D4300" si="798">WEEKDAY(B4237,2)</f>
        <v>7</v>
      </c>
      <c r="E4237" s="12">
        <f t="shared" ref="E4237:E4300" si="799">HOUR(B4237)+1</f>
        <v>2</v>
      </c>
      <c r="F4237" s="124" t="str">
        <f t="shared" ref="F4237:F4300" si="800">IF(AND(C4237&gt;5,C4237&lt;9,D4237&lt;6,E4237&gt;14,E4237&lt;19),"1",IF(AND(OR(E4237=8,E4237=9,E4237=19,E4237=20),C4237&lt;3,D4237&lt;6),"1","0"))</f>
        <v>0</v>
      </c>
      <c r="G4237" s="1">
        <f ca="1">(OFFSET(O4237,0,MATCH(Customer!$J$6,'CDH &amp; HDH'!$P$11:$X$11,0)))</f>
        <v>62</v>
      </c>
      <c r="H4237" s="1" t="str">
        <f t="shared" ref="H4237:H4300" si="801">IF(AND(C4237&gt;=5,C4237&lt;=9),"Cooling","Heating")</f>
        <v>Cooling</v>
      </c>
      <c r="I4237" s="1">
        <f ca="1">OFFSET(IF($H4237="Cooling",Customer!$C$25,Customer!$C$52),E4237,D4237)</f>
        <v>78</v>
      </c>
      <c r="J4237" s="1">
        <f ca="1">OFFSET(IF($H4237="Cooling",Customer!$L$25,Customer!$L$52),$E4237,$D4237)</f>
        <v>80</v>
      </c>
      <c r="K4237" s="16">
        <f t="shared" ca="1" si="795"/>
        <v>0</v>
      </c>
      <c r="L4237" s="16">
        <f t="shared" ca="1" si="796"/>
        <v>0</v>
      </c>
      <c r="M4237" s="17">
        <f t="shared" ref="M4237:M4300" si="802">IF($H4237="Cooling",0,MAX(0,I4237-$G4237))</f>
        <v>0</v>
      </c>
      <c r="N4237" s="17">
        <f t="shared" ref="N4237:N4300" si="803">IF($H4237="Cooling",0,MAX(0,J4237-$G4237))</f>
        <v>0</v>
      </c>
      <c r="O4237" s="4"/>
      <c r="P4237" s="4">
        <v>67</v>
      </c>
      <c r="Q4237" s="4">
        <v>59</v>
      </c>
      <c r="R4237" s="4">
        <v>48</v>
      </c>
      <c r="S4237" s="4">
        <v>50</v>
      </c>
      <c r="T4237" s="4">
        <v>65</v>
      </c>
      <c r="U4237" s="4">
        <v>64</v>
      </c>
      <c r="V4237" s="13">
        <v>62</v>
      </c>
      <c r="W4237" s="4">
        <v>64</v>
      </c>
      <c r="X4237" s="4">
        <v>70</v>
      </c>
      <c r="Y4237">
        <f t="shared" ref="Y4237:Y4300" ca="1" si="804">1.08*400*K4237</f>
        <v>0</v>
      </c>
      <c r="Z4237">
        <f t="shared" ref="Z4237:Z4300" ca="1" si="805">1.08*400*L4237</f>
        <v>0</v>
      </c>
    </row>
    <row r="4238" spans="2:26" x14ac:dyDescent="0.25">
      <c r="B4238" s="11">
        <f t="shared" ref="B4238:B4301" si="806">B4237+1/24</f>
        <v>44738.083333323084</v>
      </c>
      <c r="C4238" s="1">
        <f t="shared" si="797"/>
        <v>6</v>
      </c>
      <c r="D4238" s="1">
        <f t="shared" si="798"/>
        <v>7</v>
      </c>
      <c r="E4238" s="12">
        <f t="shared" si="799"/>
        <v>3</v>
      </c>
      <c r="F4238" s="124" t="str">
        <f t="shared" si="800"/>
        <v>0</v>
      </c>
      <c r="G4238" s="1">
        <f ca="1">(OFFSET(O4238,0,MATCH(Customer!$J$6,'CDH &amp; HDH'!$P$11:$X$11,0)))</f>
        <v>60</v>
      </c>
      <c r="H4238" s="1" t="str">
        <f t="shared" si="801"/>
        <v>Cooling</v>
      </c>
      <c r="I4238" s="1">
        <f ca="1">OFFSET(IF($H4238="Cooling",Customer!$C$25,Customer!$C$52),E4238,D4238)</f>
        <v>78</v>
      </c>
      <c r="J4238" s="1">
        <f ca="1">OFFSET(IF($H4238="Cooling",Customer!$L$25,Customer!$L$52),$E4238,$D4238)</f>
        <v>80</v>
      </c>
      <c r="K4238" s="16">
        <f t="shared" ca="1" si="795"/>
        <v>0</v>
      </c>
      <c r="L4238" s="16">
        <f t="shared" ca="1" si="796"/>
        <v>0</v>
      </c>
      <c r="M4238" s="17">
        <f t="shared" si="802"/>
        <v>0</v>
      </c>
      <c r="N4238" s="17">
        <f t="shared" si="803"/>
        <v>0</v>
      </c>
      <c r="O4238" s="4"/>
      <c r="P4238" s="4">
        <v>67</v>
      </c>
      <c r="Q4238" s="4">
        <v>59</v>
      </c>
      <c r="R4238" s="4">
        <v>47</v>
      </c>
      <c r="S4238" s="4">
        <v>52</v>
      </c>
      <c r="T4238" s="4">
        <v>65</v>
      </c>
      <c r="U4238" s="4">
        <v>65</v>
      </c>
      <c r="V4238" s="13">
        <v>60</v>
      </c>
      <c r="W4238" s="4">
        <v>62</v>
      </c>
      <c r="X4238" s="4">
        <v>70</v>
      </c>
      <c r="Y4238">
        <f t="shared" ca="1" si="804"/>
        <v>0</v>
      </c>
      <c r="Z4238">
        <f t="shared" ca="1" si="805"/>
        <v>0</v>
      </c>
    </row>
    <row r="4239" spans="2:26" x14ac:dyDescent="0.25">
      <c r="B4239" s="11">
        <f t="shared" si="806"/>
        <v>44738.124999989748</v>
      </c>
      <c r="C4239" s="1">
        <f t="shared" si="797"/>
        <v>6</v>
      </c>
      <c r="D4239" s="1">
        <f t="shared" si="798"/>
        <v>7</v>
      </c>
      <c r="E4239" s="12">
        <f t="shared" si="799"/>
        <v>4</v>
      </c>
      <c r="F4239" s="124" t="str">
        <f t="shared" si="800"/>
        <v>0</v>
      </c>
      <c r="G4239" s="1">
        <f ca="1">(OFFSET(O4239,0,MATCH(Customer!$J$6,'CDH &amp; HDH'!$P$11:$X$11,0)))</f>
        <v>60</v>
      </c>
      <c r="H4239" s="1" t="str">
        <f t="shared" si="801"/>
        <v>Cooling</v>
      </c>
      <c r="I4239" s="1">
        <f ca="1">OFFSET(IF($H4239="Cooling",Customer!$C$25,Customer!$C$52),E4239,D4239)</f>
        <v>78</v>
      </c>
      <c r="J4239" s="1">
        <f ca="1">OFFSET(IF($H4239="Cooling",Customer!$L$25,Customer!$L$52),$E4239,$D4239)</f>
        <v>80</v>
      </c>
      <c r="K4239" s="16">
        <f t="shared" ca="1" si="795"/>
        <v>0</v>
      </c>
      <c r="L4239" s="16">
        <f t="shared" ca="1" si="796"/>
        <v>0</v>
      </c>
      <c r="M4239" s="17">
        <f t="shared" si="802"/>
        <v>0</v>
      </c>
      <c r="N4239" s="17">
        <f t="shared" si="803"/>
        <v>0</v>
      </c>
      <c r="O4239" s="4"/>
      <c r="P4239" s="4">
        <v>64</v>
      </c>
      <c r="Q4239" s="4">
        <v>59</v>
      </c>
      <c r="R4239" s="4">
        <v>45</v>
      </c>
      <c r="S4239" s="4">
        <v>53</v>
      </c>
      <c r="T4239" s="4">
        <v>62</v>
      </c>
      <c r="U4239" s="4">
        <v>64</v>
      </c>
      <c r="V4239" s="13">
        <v>60</v>
      </c>
      <c r="W4239" s="4">
        <v>62</v>
      </c>
      <c r="X4239" s="4">
        <v>68</v>
      </c>
      <c r="Y4239">
        <f t="shared" ca="1" si="804"/>
        <v>0</v>
      </c>
      <c r="Z4239">
        <f t="shared" ca="1" si="805"/>
        <v>0</v>
      </c>
    </row>
    <row r="4240" spans="2:26" x14ac:dyDescent="0.25">
      <c r="B4240" s="11">
        <f t="shared" si="806"/>
        <v>44738.166666656412</v>
      </c>
      <c r="C4240" s="1">
        <f t="shared" si="797"/>
        <v>6</v>
      </c>
      <c r="D4240" s="1">
        <f t="shared" si="798"/>
        <v>7</v>
      </c>
      <c r="E4240" s="12">
        <f t="shared" si="799"/>
        <v>5</v>
      </c>
      <c r="F4240" s="124" t="str">
        <f t="shared" si="800"/>
        <v>0</v>
      </c>
      <c r="G4240" s="1">
        <f ca="1">(OFFSET(O4240,0,MATCH(Customer!$J$6,'CDH &amp; HDH'!$P$11:$X$11,0)))</f>
        <v>60</v>
      </c>
      <c r="H4240" s="1" t="str">
        <f t="shared" si="801"/>
        <v>Cooling</v>
      </c>
      <c r="I4240" s="1">
        <f ca="1">OFFSET(IF($H4240="Cooling",Customer!$C$25,Customer!$C$52),E4240,D4240)</f>
        <v>78</v>
      </c>
      <c r="J4240" s="1">
        <f ca="1">OFFSET(IF($H4240="Cooling",Customer!$L$25,Customer!$L$52),$E4240,$D4240)</f>
        <v>80</v>
      </c>
      <c r="K4240" s="16">
        <f t="shared" ca="1" si="795"/>
        <v>0</v>
      </c>
      <c r="L4240" s="16">
        <f t="shared" ca="1" si="796"/>
        <v>0</v>
      </c>
      <c r="M4240" s="17">
        <f t="shared" si="802"/>
        <v>0</v>
      </c>
      <c r="N4240" s="17">
        <f t="shared" si="803"/>
        <v>0</v>
      </c>
      <c r="O4240" s="4"/>
      <c r="P4240" s="4">
        <v>63</v>
      </c>
      <c r="Q4240" s="4">
        <v>59</v>
      </c>
      <c r="R4240" s="4">
        <v>46</v>
      </c>
      <c r="S4240" s="4">
        <v>54</v>
      </c>
      <c r="T4240" s="4">
        <v>61</v>
      </c>
      <c r="U4240" s="4">
        <v>64</v>
      </c>
      <c r="V4240" s="13">
        <v>60</v>
      </c>
      <c r="W4240" s="4">
        <v>62</v>
      </c>
      <c r="X4240" s="4">
        <v>69</v>
      </c>
      <c r="Y4240">
        <f t="shared" ca="1" si="804"/>
        <v>0</v>
      </c>
      <c r="Z4240">
        <f t="shared" ca="1" si="805"/>
        <v>0</v>
      </c>
    </row>
    <row r="4241" spans="2:26" x14ac:dyDescent="0.25">
      <c r="B4241" s="11">
        <f t="shared" si="806"/>
        <v>44738.208333323077</v>
      </c>
      <c r="C4241" s="1">
        <f t="shared" si="797"/>
        <v>6</v>
      </c>
      <c r="D4241" s="1">
        <f t="shared" si="798"/>
        <v>7</v>
      </c>
      <c r="E4241" s="12">
        <f t="shared" si="799"/>
        <v>6</v>
      </c>
      <c r="F4241" s="124" t="str">
        <f t="shared" si="800"/>
        <v>0</v>
      </c>
      <c r="G4241" s="1">
        <f ca="1">(OFFSET(O4241,0,MATCH(Customer!$J$6,'CDH &amp; HDH'!$P$11:$X$11,0)))</f>
        <v>61</v>
      </c>
      <c r="H4241" s="1" t="str">
        <f t="shared" si="801"/>
        <v>Cooling</v>
      </c>
      <c r="I4241" s="1">
        <f ca="1">OFFSET(IF($H4241="Cooling",Customer!$C$25,Customer!$C$52),E4241,D4241)</f>
        <v>78</v>
      </c>
      <c r="J4241" s="1">
        <f ca="1">OFFSET(IF($H4241="Cooling",Customer!$L$25,Customer!$L$52),$E4241,$D4241)</f>
        <v>80</v>
      </c>
      <c r="K4241" s="16">
        <f t="shared" ca="1" si="795"/>
        <v>0</v>
      </c>
      <c r="L4241" s="16">
        <f t="shared" ca="1" si="796"/>
        <v>0</v>
      </c>
      <c r="M4241" s="17">
        <f t="shared" si="802"/>
        <v>0</v>
      </c>
      <c r="N4241" s="17">
        <f t="shared" si="803"/>
        <v>0</v>
      </c>
      <c r="O4241" s="4"/>
      <c r="P4241" s="4">
        <v>63</v>
      </c>
      <c r="Q4241" s="4">
        <v>60</v>
      </c>
      <c r="R4241" s="4">
        <v>48</v>
      </c>
      <c r="S4241" s="4">
        <v>56</v>
      </c>
      <c r="T4241" s="4">
        <v>61</v>
      </c>
      <c r="U4241" s="4">
        <v>65</v>
      </c>
      <c r="V4241" s="13">
        <v>61</v>
      </c>
      <c r="W4241" s="4">
        <v>64</v>
      </c>
      <c r="X4241" s="4">
        <v>69</v>
      </c>
      <c r="Y4241">
        <f t="shared" ca="1" si="804"/>
        <v>0</v>
      </c>
      <c r="Z4241">
        <f t="shared" ca="1" si="805"/>
        <v>0</v>
      </c>
    </row>
    <row r="4242" spans="2:26" x14ac:dyDescent="0.25">
      <c r="B4242" s="11">
        <f t="shared" si="806"/>
        <v>44738.249999989741</v>
      </c>
      <c r="C4242" s="1">
        <f t="shared" si="797"/>
        <v>6</v>
      </c>
      <c r="D4242" s="1">
        <f t="shared" si="798"/>
        <v>7</v>
      </c>
      <c r="E4242" s="12">
        <f t="shared" si="799"/>
        <v>7</v>
      </c>
      <c r="F4242" s="124" t="str">
        <f t="shared" si="800"/>
        <v>0</v>
      </c>
      <c r="G4242" s="1">
        <f ca="1">(OFFSET(O4242,0,MATCH(Customer!$J$6,'CDH &amp; HDH'!$P$11:$X$11,0)))</f>
        <v>65</v>
      </c>
      <c r="H4242" s="1" t="str">
        <f t="shared" si="801"/>
        <v>Cooling</v>
      </c>
      <c r="I4242" s="1">
        <f ca="1">OFFSET(IF($H4242="Cooling",Customer!$C$25,Customer!$C$52),E4242,D4242)</f>
        <v>78</v>
      </c>
      <c r="J4242" s="1">
        <f ca="1">OFFSET(IF($H4242="Cooling",Customer!$L$25,Customer!$L$52),$E4242,$D4242)</f>
        <v>80</v>
      </c>
      <c r="K4242" s="16">
        <f t="shared" ca="1" si="795"/>
        <v>0</v>
      </c>
      <c r="L4242" s="16">
        <f t="shared" ca="1" si="796"/>
        <v>0</v>
      </c>
      <c r="M4242" s="17">
        <f t="shared" si="802"/>
        <v>0</v>
      </c>
      <c r="N4242" s="17">
        <f t="shared" si="803"/>
        <v>0</v>
      </c>
      <c r="O4242" s="4"/>
      <c r="P4242" s="4">
        <v>67</v>
      </c>
      <c r="Q4242" s="4">
        <v>63</v>
      </c>
      <c r="R4242" s="4">
        <v>49</v>
      </c>
      <c r="S4242" s="4">
        <v>57</v>
      </c>
      <c r="T4242" s="4">
        <v>62</v>
      </c>
      <c r="U4242" s="4">
        <v>65</v>
      </c>
      <c r="V4242" s="13">
        <v>65</v>
      </c>
      <c r="W4242" s="4">
        <v>66</v>
      </c>
      <c r="X4242" s="4">
        <v>72</v>
      </c>
      <c r="Y4242">
        <f t="shared" ca="1" si="804"/>
        <v>0</v>
      </c>
      <c r="Z4242">
        <f t="shared" ca="1" si="805"/>
        <v>0</v>
      </c>
    </row>
    <row r="4243" spans="2:26" x14ac:dyDescent="0.25">
      <c r="B4243" s="11">
        <f t="shared" si="806"/>
        <v>44738.291666656405</v>
      </c>
      <c r="C4243" s="1">
        <f t="shared" si="797"/>
        <v>6</v>
      </c>
      <c r="D4243" s="1">
        <f t="shared" si="798"/>
        <v>7</v>
      </c>
      <c r="E4243" s="12">
        <f t="shared" si="799"/>
        <v>8</v>
      </c>
      <c r="F4243" s="124" t="str">
        <f t="shared" si="800"/>
        <v>0</v>
      </c>
      <c r="G4243" s="1">
        <f ca="1">(OFFSET(O4243,0,MATCH(Customer!$J$6,'CDH &amp; HDH'!$P$11:$X$11,0)))</f>
        <v>69</v>
      </c>
      <c r="H4243" s="1" t="str">
        <f t="shared" si="801"/>
        <v>Cooling</v>
      </c>
      <c r="I4243" s="1">
        <f ca="1">OFFSET(IF($H4243="Cooling",Customer!$C$25,Customer!$C$52),E4243,D4243)</f>
        <v>78</v>
      </c>
      <c r="J4243" s="1">
        <f ca="1">OFFSET(IF($H4243="Cooling",Customer!$L$25,Customer!$L$52),$E4243,$D4243)</f>
        <v>80</v>
      </c>
      <c r="K4243" s="16">
        <f t="shared" ca="1" si="795"/>
        <v>0</v>
      </c>
      <c r="L4243" s="16">
        <f t="shared" ca="1" si="796"/>
        <v>0</v>
      </c>
      <c r="M4243" s="17">
        <f t="shared" si="802"/>
        <v>0</v>
      </c>
      <c r="N4243" s="17">
        <f t="shared" si="803"/>
        <v>0</v>
      </c>
      <c r="O4243" s="4"/>
      <c r="P4243" s="4">
        <v>71</v>
      </c>
      <c r="Q4243" s="4">
        <v>67</v>
      </c>
      <c r="R4243" s="4">
        <v>52</v>
      </c>
      <c r="S4243" s="4">
        <v>61</v>
      </c>
      <c r="T4243" s="4">
        <v>64</v>
      </c>
      <c r="U4243" s="4">
        <v>64</v>
      </c>
      <c r="V4243" s="13">
        <v>69</v>
      </c>
      <c r="W4243" s="4">
        <v>68</v>
      </c>
      <c r="X4243" s="4">
        <v>75</v>
      </c>
      <c r="Y4243">
        <f t="shared" ca="1" si="804"/>
        <v>0</v>
      </c>
      <c r="Z4243">
        <f t="shared" ca="1" si="805"/>
        <v>0</v>
      </c>
    </row>
    <row r="4244" spans="2:26" x14ac:dyDescent="0.25">
      <c r="B4244" s="11">
        <f t="shared" si="806"/>
        <v>44738.333333323069</v>
      </c>
      <c r="C4244" s="1">
        <f t="shared" si="797"/>
        <v>6</v>
      </c>
      <c r="D4244" s="1">
        <f t="shared" si="798"/>
        <v>7</v>
      </c>
      <c r="E4244" s="12">
        <f t="shared" si="799"/>
        <v>9</v>
      </c>
      <c r="F4244" s="124" t="str">
        <f t="shared" si="800"/>
        <v>0</v>
      </c>
      <c r="G4244" s="1">
        <f ca="1">(OFFSET(O4244,0,MATCH(Customer!$J$6,'CDH &amp; HDH'!$P$11:$X$11,0)))</f>
        <v>73</v>
      </c>
      <c r="H4244" s="1" t="str">
        <f t="shared" si="801"/>
        <v>Cooling</v>
      </c>
      <c r="I4244" s="1">
        <f ca="1">OFFSET(IF($H4244="Cooling",Customer!$C$25,Customer!$C$52),E4244,D4244)</f>
        <v>78</v>
      </c>
      <c r="J4244" s="1">
        <f ca="1">OFFSET(IF($H4244="Cooling",Customer!$L$25,Customer!$L$52),$E4244,$D4244)</f>
        <v>80</v>
      </c>
      <c r="K4244" s="16">
        <f t="shared" ca="1" si="795"/>
        <v>0</v>
      </c>
      <c r="L4244" s="16">
        <f t="shared" ca="1" si="796"/>
        <v>0</v>
      </c>
      <c r="M4244" s="17">
        <f t="shared" si="802"/>
        <v>0</v>
      </c>
      <c r="N4244" s="17">
        <f t="shared" si="803"/>
        <v>0</v>
      </c>
      <c r="O4244" s="4"/>
      <c r="P4244" s="4">
        <v>74</v>
      </c>
      <c r="Q4244" s="4">
        <v>70</v>
      </c>
      <c r="R4244" s="4">
        <v>54</v>
      </c>
      <c r="S4244" s="4">
        <v>66</v>
      </c>
      <c r="T4244" s="4">
        <v>66</v>
      </c>
      <c r="U4244" s="4">
        <v>66</v>
      </c>
      <c r="V4244" s="13">
        <v>73</v>
      </c>
      <c r="W4244" s="4">
        <v>67</v>
      </c>
      <c r="X4244" s="4">
        <v>80</v>
      </c>
      <c r="Y4244">
        <f t="shared" ca="1" si="804"/>
        <v>0</v>
      </c>
      <c r="Z4244">
        <f t="shared" ca="1" si="805"/>
        <v>0</v>
      </c>
    </row>
    <row r="4245" spans="2:26" x14ac:dyDescent="0.25">
      <c r="B4245" s="11">
        <f t="shared" si="806"/>
        <v>44738.374999989734</v>
      </c>
      <c r="C4245" s="1">
        <f t="shared" si="797"/>
        <v>6</v>
      </c>
      <c r="D4245" s="1">
        <f t="shared" si="798"/>
        <v>7</v>
      </c>
      <c r="E4245" s="12">
        <f t="shared" si="799"/>
        <v>10</v>
      </c>
      <c r="F4245" s="124" t="str">
        <f t="shared" si="800"/>
        <v>0</v>
      </c>
      <c r="G4245" s="1">
        <f ca="1">(OFFSET(O4245,0,MATCH(Customer!$J$6,'CDH &amp; HDH'!$P$11:$X$11,0)))</f>
        <v>76</v>
      </c>
      <c r="H4245" s="1" t="str">
        <f t="shared" si="801"/>
        <v>Cooling</v>
      </c>
      <c r="I4245" s="1">
        <f ca="1">OFFSET(IF($H4245="Cooling",Customer!$C$25,Customer!$C$52),E4245,D4245)</f>
        <v>78</v>
      </c>
      <c r="J4245" s="1">
        <f ca="1">OFFSET(IF($H4245="Cooling",Customer!$L$25,Customer!$L$52),$E4245,$D4245)</f>
        <v>80</v>
      </c>
      <c r="K4245" s="16">
        <f t="shared" ca="1" si="795"/>
        <v>0</v>
      </c>
      <c r="L4245" s="16">
        <f t="shared" ca="1" si="796"/>
        <v>0</v>
      </c>
      <c r="M4245" s="17">
        <f t="shared" si="802"/>
        <v>0</v>
      </c>
      <c r="N4245" s="17">
        <f t="shared" si="803"/>
        <v>0</v>
      </c>
      <c r="O4245" s="4"/>
      <c r="P4245" s="4">
        <v>78</v>
      </c>
      <c r="Q4245" s="4">
        <v>73</v>
      </c>
      <c r="R4245" s="4">
        <v>57</v>
      </c>
      <c r="S4245" s="4">
        <v>70</v>
      </c>
      <c r="T4245" s="4">
        <v>69</v>
      </c>
      <c r="U4245" s="4">
        <v>66</v>
      </c>
      <c r="V4245" s="13">
        <v>76</v>
      </c>
      <c r="W4245" s="4">
        <v>67</v>
      </c>
      <c r="X4245" s="4">
        <v>84</v>
      </c>
      <c r="Y4245">
        <f t="shared" ca="1" si="804"/>
        <v>0</v>
      </c>
      <c r="Z4245">
        <f t="shared" ca="1" si="805"/>
        <v>0</v>
      </c>
    </row>
    <row r="4246" spans="2:26" x14ac:dyDescent="0.25">
      <c r="B4246" s="11">
        <f t="shared" si="806"/>
        <v>44738.416666656398</v>
      </c>
      <c r="C4246" s="1">
        <f t="shared" si="797"/>
        <v>6</v>
      </c>
      <c r="D4246" s="1">
        <f t="shared" si="798"/>
        <v>7</v>
      </c>
      <c r="E4246" s="12">
        <f t="shared" si="799"/>
        <v>11</v>
      </c>
      <c r="F4246" s="124" t="str">
        <f t="shared" si="800"/>
        <v>0</v>
      </c>
      <c r="G4246" s="1">
        <f ca="1">(OFFSET(O4246,0,MATCH(Customer!$J$6,'CDH &amp; HDH'!$P$11:$X$11,0)))</f>
        <v>78</v>
      </c>
      <c r="H4246" s="1" t="str">
        <f t="shared" si="801"/>
        <v>Cooling</v>
      </c>
      <c r="I4246" s="1">
        <f ca="1">OFFSET(IF($H4246="Cooling",Customer!$C$25,Customer!$C$52),E4246,D4246)</f>
        <v>78</v>
      </c>
      <c r="J4246" s="1">
        <f ca="1">OFFSET(IF($H4246="Cooling",Customer!$L$25,Customer!$L$52),$E4246,$D4246)</f>
        <v>80</v>
      </c>
      <c r="K4246" s="16">
        <f t="shared" ca="1" si="795"/>
        <v>0</v>
      </c>
      <c r="L4246" s="16">
        <f t="shared" ca="1" si="796"/>
        <v>0</v>
      </c>
      <c r="M4246" s="17">
        <f t="shared" si="802"/>
        <v>0</v>
      </c>
      <c r="N4246" s="17">
        <f t="shared" si="803"/>
        <v>0</v>
      </c>
      <c r="O4246" s="4"/>
      <c r="P4246" s="4">
        <v>80</v>
      </c>
      <c r="Q4246" s="4">
        <v>75</v>
      </c>
      <c r="R4246" s="4">
        <v>58</v>
      </c>
      <c r="S4246" s="4">
        <v>71</v>
      </c>
      <c r="T4246" s="4">
        <v>68</v>
      </c>
      <c r="U4246" s="4">
        <v>70</v>
      </c>
      <c r="V4246" s="13">
        <v>78</v>
      </c>
      <c r="W4246" s="4">
        <v>66</v>
      </c>
      <c r="X4246" s="4">
        <v>86</v>
      </c>
      <c r="Y4246">
        <f t="shared" ca="1" si="804"/>
        <v>0</v>
      </c>
      <c r="Z4246">
        <f t="shared" ca="1" si="805"/>
        <v>0</v>
      </c>
    </row>
    <row r="4247" spans="2:26" x14ac:dyDescent="0.25">
      <c r="B4247" s="11">
        <f t="shared" si="806"/>
        <v>44738.458333323062</v>
      </c>
      <c r="C4247" s="1">
        <f t="shared" si="797"/>
        <v>6</v>
      </c>
      <c r="D4247" s="1">
        <f t="shared" si="798"/>
        <v>7</v>
      </c>
      <c r="E4247" s="12">
        <f t="shared" si="799"/>
        <v>12</v>
      </c>
      <c r="F4247" s="124" t="str">
        <f t="shared" si="800"/>
        <v>0</v>
      </c>
      <c r="G4247" s="1">
        <f ca="1">(OFFSET(O4247,0,MATCH(Customer!$J$6,'CDH &amp; HDH'!$P$11:$X$11,0)))</f>
        <v>80</v>
      </c>
      <c r="H4247" s="1" t="str">
        <f t="shared" si="801"/>
        <v>Cooling</v>
      </c>
      <c r="I4247" s="1">
        <f ca="1">OFFSET(IF($H4247="Cooling",Customer!$C$25,Customer!$C$52),E4247,D4247)</f>
        <v>78</v>
      </c>
      <c r="J4247" s="1">
        <f ca="1">OFFSET(IF($H4247="Cooling",Customer!$L$25,Customer!$L$52),$E4247,$D4247)</f>
        <v>80</v>
      </c>
      <c r="K4247" s="16">
        <f t="shared" ca="1" si="795"/>
        <v>2</v>
      </c>
      <c r="L4247" s="16">
        <f t="shared" ca="1" si="796"/>
        <v>0</v>
      </c>
      <c r="M4247" s="17">
        <f t="shared" si="802"/>
        <v>0</v>
      </c>
      <c r="N4247" s="17">
        <f t="shared" si="803"/>
        <v>0</v>
      </c>
      <c r="O4247" s="4"/>
      <c r="P4247" s="4">
        <v>82</v>
      </c>
      <c r="Q4247" s="4">
        <v>76</v>
      </c>
      <c r="R4247" s="4">
        <v>60</v>
      </c>
      <c r="S4247" s="4">
        <v>72</v>
      </c>
      <c r="T4247" s="4">
        <v>71</v>
      </c>
      <c r="U4247" s="4">
        <v>70</v>
      </c>
      <c r="V4247" s="13">
        <v>80</v>
      </c>
      <c r="W4247" s="4">
        <v>67</v>
      </c>
      <c r="X4247" s="4">
        <v>87</v>
      </c>
      <c r="Y4247">
        <f t="shared" ca="1" si="804"/>
        <v>864</v>
      </c>
      <c r="Z4247">
        <f t="shared" ca="1" si="805"/>
        <v>0</v>
      </c>
    </row>
    <row r="4248" spans="2:26" x14ac:dyDescent="0.25">
      <c r="B4248" s="11">
        <f t="shared" si="806"/>
        <v>44738.499999989726</v>
      </c>
      <c r="C4248" s="1">
        <f t="shared" si="797"/>
        <v>6</v>
      </c>
      <c r="D4248" s="1">
        <f t="shared" si="798"/>
        <v>7</v>
      </c>
      <c r="E4248" s="12">
        <f t="shared" si="799"/>
        <v>13</v>
      </c>
      <c r="F4248" s="124" t="str">
        <f t="shared" si="800"/>
        <v>0</v>
      </c>
      <c r="G4248" s="1">
        <f ca="1">(OFFSET(O4248,0,MATCH(Customer!$J$6,'CDH &amp; HDH'!$P$11:$X$11,0)))</f>
        <v>80</v>
      </c>
      <c r="H4248" s="1" t="str">
        <f t="shared" si="801"/>
        <v>Cooling</v>
      </c>
      <c r="I4248" s="1">
        <f ca="1">OFFSET(IF($H4248="Cooling",Customer!$C$25,Customer!$C$52),E4248,D4248)</f>
        <v>78</v>
      </c>
      <c r="J4248" s="1">
        <f ca="1">OFFSET(IF($H4248="Cooling",Customer!$L$25,Customer!$L$52),$E4248,$D4248)</f>
        <v>80</v>
      </c>
      <c r="K4248" s="16">
        <f t="shared" ca="1" si="795"/>
        <v>2</v>
      </c>
      <c r="L4248" s="16">
        <f t="shared" ca="1" si="796"/>
        <v>0</v>
      </c>
      <c r="M4248" s="17">
        <f t="shared" si="802"/>
        <v>0</v>
      </c>
      <c r="N4248" s="17">
        <f t="shared" si="803"/>
        <v>0</v>
      </c>
      <c r="O4248" s="4"/>
      <c r="P4248" s="4">
        <v>84</v>
      </c>
      <c r="Q4248" s="4">
        <v>78</v>
      </c>
      <c r="R4248" s="4">
        <v>61</v>
      </c>
      <c r="S4248" s="4">
        <v>73</v>
      </c>
      <c r="T4248" s="4">
        <v>72</v>
      </c>
      <c r="U4248" s="4">
        <v>72</v>
      </c>
      <c r="V4248" s="13">
        <v>80</v>
      </c>
      <c r="W4248" s="4">
        <v>67</v>
      </c>
      <c r="X4248" s="4">
        <v>89</v>
      </c>
      <c r="Y4248">
        <f t="shared" ca="1" si="804"/>
        <v>864</v>
      </c>
      <c r="Z4248">
        <f t="shared" ca="1" si="805"/>
        <v>0</v>
      </c>
    </row>
    <row r="4249" spans="2:26" x14ac:dyDescent="0.25">
      <c r="B4249" s="11">
        <f t="shared" si="806"/>
        <v>44738.541666656391</v>
      </c>
      <c r="C4249" s="1">
        <f t="shared" si="797"/>
        <v>6</v>
      </c>
      <c r="D4249" s="1">
        <f t="shared" si="798"/>
        <v>7</v>
      </c>
      <c r="E4249" s="12">
        <f t="shared" si="799"/>
        <v>14</v>
      </c>
      <c r="F4249" s="124" t="str">
        <f t="shared" si="800"/>
        <v>0</v>
      </c>
      <c r="G4249" s="1">
        <f ca="1">(OFFSET(O4249,0,MATCH(Customer!$J$6,'CDH &amp; HDH'!$P$11:$X$11,0)))</f>
        <v>83</v>
      </c>
      <c r="H4249" s="1" t="str">
        <f t="shared" si="801"/>
        <v>Cooling</v>
      </c>
      <c r="I4249" s="1">
        <f ca="1">OFFSET(IF($H4249="Cooling",Customer!$C$25,Customer!$C$52),E4249,D4249)</f>
        <v>78</v>
      </c>
      <c r="J4249" s="1">
        <f ca="1">OFFSET(IF($H4249="Cooling",Customer!$L$25,Customer!$L$52),$E4249,$D4249)</f>
        <v>80</v>
      </c>
      <c r="K4249" s="16">
        <f t="shared" ca="1" si="795"/>
        <v>5</v>
      </c>
      <c r="L4249" s="16">
        <f t="shared" ca="1" si="796"/>
        <v>3</v>
      </c>
      <c r="M4249" s="17">
        <f t="shared" si="802"/>
        <v>0</v>
      </c>
      <c r="N4249" s="17">
        <f t="shared" si="803"/>
        <v>0</v>
      </c>
      <c r="O4249" s="4"/>
      <c r="P4249" s="4">
        <v>85</v>
      </c>
      <c r="Q4249" s="4">
        <v>77</v>
      </c>
      <c r="R4249" s="4">
        <v>61</v>
      </c>
      <c r="S4249" s="4">
        <v>72</v>
      </c>
      <c r="T4249" s="4">
        <v>72</v>
      </c>
      <c r="U4249" s="4">
        <v>71</v>
      </c>
      <c r="V4249" s="13">
        <v>83</v>
      </c>
      <c r="W4249" s="4">
        <v>68</v>
      </c>
      <c r="X4249" s="4">
        <v>91</v>
      </c>
      <c r="Y4249">
        <f t="shared" ca="1" si="804"/>
        <v>2160</v>
      </c>
      <c r="Z4249">
        <f t="shared" ca="1" si="805"/>
        <v>1296</v>
      </c>
    </row>
    <row r="4250" spans="2:26" x14ac:dyDescent="0.25">
      <c r="B4250" s="11">
        <f t="shared" si="806"/>
        <v>44738.583333323055</v>
      </c>
      <c r="C4250" s="1">
        <f t="shared" si="797"/>
        <v>6</v>
      </c>
      <c r="D4250" s="1">
        <f t="shared" si="798"/>
        <v>7</v>
      </c>
      <c r="E4250" s="12">
        <f t="shared" si="799"/>
        <v>15</v>
      </c>
      <c r="F4250" s="124" t="str">
        <f t="shared" si="800"/>
        <v>0</v>
      </c>
      <c r="G4250" s="1">
        <f ca="1">(OFFSET(O4250,0,MATCH(Customer!$J$6,'CDH &amp; HDH'!$P$11:$X$11,0)))</f>
        <v>82</v>
      </c>
      <c r="H4250" s="1" t="str">
        <f t="shared" si="801"/>
        <v>Cooling</v>
      </c>
      <c r="I4250" s="1">
        <f ca="1">OFFSET(IF($H4250="Cooling",Customer!$C$25,Customer!$C$52),E4250,D4250)</f>
        <v>78</v>
      </c>
      <c r="J4250" s="1">
        <f ca="1">OFFSET(IF($H4250="Cooling",Customer!$L$25,Customer!$L$52),$E4250,$D4250)</f>
        <v>80</v>
      </c>
      <c r="K4250" s="16">
        <f t="shared" ca="1" si="795"/>
        <v>4</v>
      </c>
      <c r="L4250" s="16">
        <f t="shared" ca="1" si="796"/>
        <v>2</v>
      </c>
      <c r="M4250" s="17">
        <f t="shared" si="802"/>
        <v>0</v>
      </c>
      <c r="N4250" s="17">
        <f t="shared" si="803"/>
        <v>0</v>
      </c>
      <c r="O4250" s="4"/>
      <c r="P4250" s="4">
        <v>88</v>
      </c>
      <c r="Q4250" s="4">
        <v>80</v>
      </c>
      <c r="R4250" s="4">
        <v>61</v>
      </c>
      <c r="S4250" s="4">
        <v>72</v>
      </c>
      <c r="T4250" s="4">
        <v>73</v>
      </c>
      <c r="U4250" s="4">
        <v>70</v>
      </c>
      <c r="V4250" s="13">
        <v>82</v>
      </c>
      <c r="W4250" s="4">
        <v>68</v>
      </c>
      <c r="X4250" s="4">
        <v>90</v>
      </c>
      <c r="Y4250">
        <f t="shared" ca="1" si="804"/>
        <v>1728</v>
      </c>
      <c r="Z4250">
        <f t="shared" ca="1" si="805"/>
        <v>864</v>
      </c>
    </row>
    <row r="4251" spans="2:26" x14ac:dyDescent="0.25">
      <c r="B4251" s="11">
        <f t="shared" si="806"/>
        <v>44738.624999989719</v>
      </c>
      <c r="C4251" s="1">
        <f t="shared" si="797"/>
        <v>6</v>
      </c>
      <c r="D4251" s="1">
        <f t="shared" si="798"/>
        <v>7</v>
      </c>
      <c r="E4251" s="12">
        <f t="shared" si="799"/>
        <v>16</v>
      </c>
      <c r="F4251" s="124" t="str">
        <f t="shared" si="800"/>
        <v>0</v>
      </c>
      <c r="G4251" s="1">
        <f ca="1">(OFFSET(O4251,0,MATCH(Customer!$J$6,'CDH &amp; HDH'!$P$11:$X$11,0)))</f>
        <v>83</v>
      </c>
      <c r="H4251" s="1" t="str">
        <f t="shared" si="801"/>
        <v>Cooling</v>
      </c>
      <c r="I4251" s="1">
        <f ca="1">OFFSET(IF($H4251="Cooling",Customer!$C$25,Customer!$C$52),E4251,D4251)</f>
        <v>78</v>
      </c>
      <c r="J4251" s="1">
        <f ca="1">OFFSET(IF($H4251="Cooling",Customer!$L$25,Customer!$L$52),$E4251,$D4251)</f>
        <v>80</v>
      </c>
      <c r="K4251" s="16">
        <f t="shared" ca="1" si="795"/>
        <v>5</v>
      </c>
      <c r="L4251" s="16">
        <f t="shared" ca="1" si="796"/>
        <v>3</v>
      </c>
      <c r="M4251" s="17">
        <f t="shared" si="802"/>
        <v>0</v>
      </c>
      <c r="N4251" s="17">
        <f t="shared" si="803"/>
        <v>0</v>
      </c>
      <c r="O4251" s="4"/>
      <c r="P4251" s="4">
        <v>86</v>
      </c>
      <c r="Q4251" s="4">
        <v>79</v>
      </c>
      <c r="R4251" s="4">
        <v>61</v>
      </c>
      <c r="S4251" s="4">
        <v>71</v>
      </c>
      <c r="T4251" s="4">
        <v>72</v>
      </c>
      <c r="U4251" s="4">
        <v>71</v>
      </c>
      <c r="V4251" s="13">
        <v>83</v>
      </c>
      <c r="W4251" s="4">
        <v>68</v>
      </c>
      <c r="X4251" s="4">
        <v>91</v>
      </c>
      <c r="Y4251">
        <f t="shared" ca="1" si="804"/>
        <v>2160</v>
      </c>
      <c r="Z4251">
        <f t="shared" ca="1" si="805"/>
        <v>1296</v>
      </c>
    </row>
    <row r="4252" spans="2:26" x14ac:dyDescent="0.25">
      <c r="B4252" s="11">
        <f t="shared" si="806"/>
        <v>44738.666666656383</v>
      </c>
      <c r="C4252" s="1">
        <f t="shared" si="797"/>
        <v>6</v>
      </c>
      <c r="D4252" s="1">
        <f t="shared" si="798"/>
        <v>7</v>
      </c>
      <c r="E4252" s="12">
        <f t="shared" si="799"/>
        <v>17</v>
      </c>
      <c r="F4252" s="124" t="str">
        <f t="shared" si="800"/>
        <v>0</v>
      </c>
      <c r="G4252" s="1">
        <f ca="1">(OFFSET(O4252,0,MATCH(Customer!$J$6,'CDH &amp; HDH'!$P$11:$X$11,0)))</f>
        <v>83</v>
      </c>
      <c r="H4252" s="1" t="str">
        <f t="shared" si="801"/>
        <v>Cooling</v>
      </c>
      <c r="I4252" s="1">
        <f ca="1">OFFSET(IF($H4252="Cooling",Customer!$C$25,Customer!$C$52),E4252,D4252)</f>
        <v>78</v>
      </c>
      <c r="J4252" s="1">
        <f ca="1">OFFSET(IF($H4252="Cooling",Customer!$L$25,Customer!$L$52),$E4252,$D4252)</f>
        <v>80</v>
      </c>
      <c r="K4252" s="16">
        <f t="shared" ca="1" si="795"/>
        <v>5</v>
      </c>
      <c r="L4252" s="16">
        <f t="shared" ca="1" si="796"/>
        <v>3</v>
      </c>
      <c r="M4252" s="17">
        <f t="shared" si="802"/>
        <v>0</v>
      </c>
      <c r="N4252" s="17">
        <f t="shared" si="803"/>
        <v>0</v>
      </c>
      <c r="O4252" s="4"/>
      <c r="P4252" s="4">
        <v>86</v>
      </c>
      <c r="Q4252" s="4">
        <v>79</v>
      </c>
      <c r="R4252" s="4">
        <v>60</v>
      </c>
      <c r="S4252" s="4">
        <v>70</v>
      </c>
      <c r="T4252" s="4">
        <v>70</v>
      </c>
      <c r="U4252" s="4">
        <v>71</v>
      </c>
      <c r="V4252" s="13">
        <v>83</v>
      </c>
      <c r="W4252" s="4">
        <v>69</v>
      </c>
      <c r="X4252" s="4">
        <v>90</v>
      </c>
      <c r="Y4252">
        <f t="shared" ca="1" si="804"/>
        <v>2160</v>
      </c>
      <c r="Z4252">
        <f t="shared" ca="1" si="805"/>
        <v>1296</v>
      </c>
    </row>
    <row r="4253" spans="2:26" x14ac:dyDescent="0.25">
      <c r="B4253" s="11">
        <f t="shared" si="806"/>
        <v>44738.708333323048</v>
      </c>
      <c r="C4253" s="1">
        <f t="shared" si="797"/>
        <v>6</v>
      </c>
      <c r="D4253" s="1">
        <f t="shared" si="798"/>
        <v>7</v>
      </c>
      <c r="E4253" s="12">
        <f t="shared" si="799"/>
        <v>18</v>
      </c>
      <c r="F4253" s="124" t="str">
        <f t="shared" si="800"/>
        <v>0</v>
      </c>
      <c r="G4253" s="1">
        <f ca="1">(OFFSET(O4253,0,MATCH(Customer!$J$6,'CDH &amp; HDH'!$P$11:$X$11,0)))</f>
        <v>83</v>
      </c>
      <c r="H4253" s="1" t="str">
        <f t="shared" si="801"/>
        <v>Cooling</v>
      </c>
      <c r="I4253" s="1">
        <f ca="1">OFFSET(IF($H4253="Cooling",Customer!$C$25,Customer!$C$52),E4253,D4253)</f>
        <v>78</v>
      </c>
      <c r="J4253" s="1">
        <f ca="1">OFFSET(IF($H4253="Cooling",Customer!$L$25,Customer!$L$52),$E4253,$D4253)</f>
        <v>80</v>
      </c>
      <c r="K4253" s="16">
        <f t="shared" ca="1" si="795"/>
        <v>5</v>
      </c>
      <c r="L4253" s="16">
        <f t="shared" ca="1" si="796"/>
        <v>3</v>
      </c>
      <c r="M4253" s="17">
        <f t="shared" si="802"/>
        <v>0</v>
      </c>
      <c r="N4253" s="17">
        <f t="shared" si="803"/>
        <v>0</v>
      </c>
      <c r="O4253" s="4"/>
      <c r="P4253" s="4">
        <v>84</v>
      </c>
      <c r="Q4253" s="4">
        <v>77</v>
      </c>
      <c r="R4253" s="4">
        <v>59</v>
      </c>
      <c r="S4253" s="4">
        <v>69</v>
      </c>
      <c r="T4253" s="4">
        <v>69</v>
      </c>
      <c r="U4253" s="4">
        <v>70</v>
      </c>
      <c r="V4253" s="13">
        <v>83</v>
      </c>
      <c r="W4253" s="4">
        <v>68</v>
      </c>
      <c r="X4253" s="4">
        <v>89</v>
      </c>
      <c r="Y4253">
        <f t="shared" ca="1" si="804"/>
        <v>2160</v>
      </c>
      <c r="Z4253">
        <f t="shared" ca="1" si="805"/>
        <v>1296</v>
      </c>
    </row>
    <row r="4254" spans="2:26" x14ac:dyDescent="0.25">
      <c r="B4254" s="11">
        <f t="shared" si="806"/>
        <v>44738.749999989712</v>
      </c>
      <c r="C4254" s="1">
        <f t="shared" si="797"/>
        <v>6</v>
      </c>
      <c r="D4254" s="1">
        <f t="shared" si="798"/>
        <v>7</v>
      </c>
      <c r="E4254" s="12">
        <f t="shared" si="799"/>
        <v>19</v>
      </c>
      <c r="F4254" s="124" t="str">
        <f t="shared" si="800"/>
        <v>0</v>
      </c>
      <c r="G4254" s="1">
        <f ca="1">(OFFSET(O4254,0,MATCH(Customer!$J$6,'CDH &amp; HDH'!$P$11:$X$11,0)))</f>
        <v>82</v>
      </c>
      <c r="H4254" s="1" t="str">
        <f t="shared" si="801"/>
        <v>Cooling</v>
      </c>
      <c r="I4254" s="1">
        <f ca="1">OFFSET(IF($H4254="Cooling",Customer!$C$25,Customer!$C$52),E4254,D4254)</f>
        <v>78</v>
      </c>
      <c r="J4254" s="1">
        <f ca="1">OFFSET(IF($H4254="Cooling",Customer!$L$25,Customer!$L$52),$E4254,$D4254)</f>
        <v>80</v>
      </c>
      <c r="K4254" s="16">
        <f t="shared" ca="1" si="795"/>
        <v>4</v>
      </c>
      <c r="L4254" s="16">
        <f t="shared" ca="1" si="796"/>
        <v>2</v>
      </c>
      <c r="M4254" s="17">
        <f t="shared" si="802"/>
        <v>0</v>
      </c>
      <c r="N4254" s="17">
        <f t="shared" si="803"/>
        <v>0</v>
      </c>
      <c r="O4254" s="4"/>
      <c r="P4254" s="4">
        <v>81</v>
      </c>
      <c r="Q4254" s="4">
        <v>73</v>
      </c>
      <c r="R4254" s="4">
        <v>58</v>
      </c>
      <c r="S4254" s="4">
        <v>68</v>
      </c>
      <c r="T4254" s="4">
        <v>70</v>
      </c>
      <c r="U4254" s="4">
        <v>69</v>
      </c>
      <c r="V4254" s="13">
        <v>82</v>
      </c>
      <c r="W4254" s="4">
        <v>68</v>
      </c>
      <c r="X4254" s="4">
        <v>84</v>
      </c>
      <c r="Y4254">
        <f t="shared" ca="1" si="804"/>
        <v>1728</v>
      </c>
      <c r="Z4254">
        <f t="shared" ca="1" si="805"/>
        <v>864</v>
      </c>
    </row>
    <row r="4255" spans="2:26" x14ac:dyDescent="0.25">
      <c r="B4255" s="11">
        <f t="shared" si="806"/>
        <v>44738.791666656376</v>
      </c>
      <c r="C4255" s="1">
        <f t="shared" si="797"/>
        <v>6</v>
      </c>
      <c r="D4255" s="1">
        <f t="shared" si="798"/>
        <v>7</v>
      </c>
      <c r="E4255" s="12">
        <f t="shared" si="799"/>
        <v>20</v>
      </c>
      <c r="F4255" s="124" t="str">
        <f t="shared" si="800"/>
        <v>0</v>
      </c>
      <c r="G4255" s="1">
        <f ca="1">(OFFSET(O4255,0,MATCH(Customer!$J$6,'CDH &amp; HDH'!$P$11:$X$11,0)))</f>
        <v>78</v>
      </c>
      <c r="H4255" s="1" t="str">
        <f t="shared" si="801"/>
        <v>Cooling</v>
      </c>
      <c r="I4255" s="1">
        <f ca="1">OFFSET(IF($H4255="Cooling",Customer!$C$25,Customer!$C$52),E4255,D4255)</f>
        <v>78</v>
      </c>
      <c r="J4255" s="1">
        <f ca="1">OFFSET(IF($H4255="Cooling",Customer!$L$25,Customer!$L$52),$E4255,$D4255)</f>
        <v>80</v>
      </c>
      <c r="K4255" s="16">
        <f t="shared" ca="1" si="795"/>
        <v>0</v>
      </c>
      <c r="L4255" s="16">
        <f t="shared" ca="1" si="796"/>
        <v>0</v>
      </c>
      <c r="M4255" s="17">
        <f t="shared" si="802"/>
        <v>0</v>
      </c>
      <c r="N4255" s="17">
        <f t="shared" si="803"/>
        <v>0</v>
      </c>
      <c r="O4255" s="4"/>
      <c r="P4255" s="4">
        <v>78</v>
      </c>
      <c r="Q4255" s="4">
        <v>71</v>
      </c>
      <c r="R4255" s="4">
        <v>55</v>
      </c>
      <c r="S4255" s="4">
        <v>64</v>
      </c>
      <c r="T4255" s="4">
        <v>66</v>
      </c>
      <c r="U4255" s="4">
        <v>68</v>
      </c>
      <c r="V4255" s="13">
        <v>78</v>
      </c>
      <c r="W4255" s="4">
        <v>67</v>
      </c>
      <c r="X4255" s="4">
        <v>80</v>
      </c>
      <c r="Y4255">
        <f t="shared" ca="1" si="804"/>
        <v>0</v>
      </c>
      <c r="Z4255">
        <f t="shared" ca="1" si="805"/>
        <v>0</v>
      </c>
    </row>
    <row r="4256" spans="2:26" x14ac:dyDescent="0.25">
      <c r="B4256" s="11">
        <f t="shared" si="806"/>
        <v>44738.83333332304</v>
      </c>
      <c r="C4256" s="1">
        <f t="shared" si="797"/>
        <v>6</v>
      </c>
      <c r="D4256" s="1">
        <f t="shared" si="798"/>
        <v>7</v>
      </c>
      <c r="E4256" s="12">
        <f t="shared" si="799"/>
        <v>21</v>
      </c>
      <c r="F4256" s="124" t="str">
        <f t="shared" si="800"/>
        <v>0</v>
      </c>
      <c r="G4256" s="1">
        <f ca="1">(OFFSET(O4256,0,MATCH(Customer!$J$6,'CDH &amp; HDH'!$P$11:$X$11,0)))</f>
        <v>79</v>
      </c>
      <c r="H4256" s="1" t="str">
        <f t="shared" si="801"/>
        <v>Cooling</v>
      </c>
      <c r="I4256" s="1">
        <f ca="1">OFFSET(IF($H4256="Cooling",Customer!$C$25,Customer!$C$52),E4256,D4256)</f>
        <v>78</v>
      </c>
      <c r="J4256" s="1">
        <f ca="1">OFFSET(IF($H4256="Cooling",Customer!$L$25,Customer!$L$52),$E4256,$D4256)</f>
        <v>80</v>
      </c>
      <c r="K4256" s="16">
        <f t="shared" ca="1" si="795"/>
        <v>1</v>
      </c>
      <c r="L4256" s="16">
        <f t="shared" ca="1" si="796"/>
        <v>0</v>
      </c>
      <c r="M4256" s="17">
        <f t="shared" si="802"/>
        <v>0</v>
      </c>
      <c r="N4256" s="17">
        <f t="shared" si="803"/>
        <v>0</v>
      </c>
      <c r="O4256" s="4"/>
      <c r="P4256" s="4">
        <v>76</v>
      </c>
      <c r="Q4256" s="4">
        <v>70</v>
      </c>
      <c r="R4256" s="4">
        <v>53</v>
      </c>
      <c r="S4256" s="4">
        <v>60</v>
      </c>
      <c r="T4256" s="4">
        <v>63</v>
      </c>
      <c r="U4256" s="4">
        <v>67</v>
      </c>
      <c r="V4256" s="13">
        <v>79</v>
      </c>
      <c r="W4256" s="4">
        <v>67</v>
      </c>
      <c r="X4256" s="4">
        <v>76</v>
      </c>
      <c r="Y4256">
        <f t="shared" ca="1" si="804"/>
        <v>432</v>
      </c>
      <c r="Z4256">
        <f t="shared" ca="1" si="805"/>
        <v>0</v>
      </c>
    </row>
    <row r="4257" spans="2:26" x14ac:dyDescent="0.25">
      <c r="B4257" s="11">
        <f t="shared" si="806"/>
        <v>44738.874999989705</v>
      </c>
      <c r="C4257" s="1">
        <f t="shared" si="797"/>
        <v>6</v>
      </c>
      <c r="D4257" s="1">
        <f t="shared" si="798"/>
        <v>7</v>
      </c>
      <c r="E4257" s="12">
        <f t="shared" si="799"/>
        <v>22</v>
      </c>
      <c r="F4257" s="124" t="str">
        <f t="shared" si="800"/>
        <v>0</v>
      </c>
      <c r="G4257" s="1">
        <f ca="1">(OFFSET(O4257,0,MATCH(Customer!$J$6,'CDH &amp; HDH'!$P$11:$X$11,0)))</f>
        <v>75</v>
      </c>
      <c r="H4257" s="1" t="str">
        <f t="shared" si="801"/>
        <v>Cooling</v>
      </c>
      <c r="I4257" s="1">
        <f ca="1">OFFSET(IF($H4257="Cooling",Customer!$C$25,Customer!$C$52),E4257,D4257)</f>
        <v>78</v>
      </c>
      <c r="J4257" s="1">
        <f ca="1">OFFSET(IF($H4257="Cooling",Customer!$L$25,Customer!$L$52),$E4257,$D4257)</f>
        <v>80</v>
      </c>
      <c r="K4257" s="16">
        <f t="shared" ca="1" si="795"/>
        <v>0</v>
      </c>
      <c r="L4257" s="16">
        <f t="shared" ca="1" si="796"/>
        <v>0</v>
      </c>
      <c r="M4257" s="17">
        <f t="shared" si="802"/>
        <v>0</v>
      </c>
      <c r="N4257" s="17">
        <f t="shared" si="803"/>
        <v>0</v>
      </c>
      <c r="O4257" s="4"/>
      <c r="P4257" s="4">
        <v>75</v>
      </c>
      <c r="Q4257" s="4">
        <v>70</v>
      </c>
      <c r="R4257" s="4">
        <v>50</v>
      </c>
      <c r="S4257" s="4">
        <v>56</v>
      </c>
      <c r="T4257" s="4">
        <v>58</v>
      </c>
      <c r="U4257" s="4">
        <v>66</v>
      </c>
      <c r="V4257" s="13">
        <v>75</v>
      </c>
      <c r="W4257" s="4">
        <v>66</v>
      </c>
      <c r="X4257" s="4">
        <v>75</v>
      </c>
      <c r="Y4257">
        <f t="shared" ca="1" si="804"/>
        <v>0</v>
      </c>
      <c r="Z4257">
        <f t="shared" ca="1" si="805"/>
        <v>0</v>
      </c>
    </row>
    <row r="4258" spans="2:26" x14ac:dyDescent="0.25">
      <c r="B4258" s="11">
        <f t="shared" si="806"/>
        <v>44738.916666656369</v>
      </c>
      <c r="C4258" s="1">
        <f t="shared" si="797"/>
        <v>6</v>
      </c>
      <c r="D4258" s="1">
        <f t="shared" si="798"/>
        <v>7</v>
      </c>
      <c r="E4258" s="12">
        <f t="shared" si="799"/>
        <v>23</v>
      </c>
      <c r="F4258" s="124" t="str">
        <f t="shared" si="800"/>
        <v>0</v>
      </c>
      <c r="G4258" s="1">
        <f ca="1">(OFFSET(O4258,0,MATCH(Customer!$J$6,'CDH &amp; HDH'!$P$11:$X$11,0)))</f>
        <v>73</v>
      </c>
      <c r="H4258" s="1" t="str">
        <f t="shared" si="801"/>
        <v>Cooling</v>
      </c>
      <c r="I4258" s="1">
        <f ca="1">OFFSET(IF($H4258="Cooling",Customer!$C$25,Customer!$C$52),E4258,D4258)</f>
        <v>78</v>
      </c>
      <c r="J4258" s="1">
        <f ca="1">OFFSET(IF($H4258="Cooling",Customer!$L$25,Customer!$L$52),$E4258,$D4258)</f>
        <v>80</v>
      </c>
      <c r="K4258" s="16">
        <f t="shared" ca="1" si="795"/>
        <v>0</v>
      </c>
      <c r="L4258" s="16">
        <f t="shared" ca="1" si="796"/>
        <v>0</v>
      </c>
      <c r="M4258" s="17">
        <f t="shared" si="802"/>
        <v>0</v>
      </c>
      <c r="N4258" s="17">
        <f t="shared" si="803"/>
        <v>0</v>
      </c>
      <c r="O4258" s="4"/>
      <c r="P4258" s="4">
        <v>73</v>
      </c>
      <c r="Q4258" s="4">
        <v>68</v>
      </c>
      <c r="R4258" s="4">
        <v>47</v>
      </c>
      <c r="S4258" s="4">
        <v>57</v>
      </c>
      <c r="T4258" s="4">
        <v>59</v>
      </c>
      <c r="U4258" s="4">
        <v>61</v>
      </c>
      <c r="V4258" s="13">
        <v>73</v>
      </c>
      <c r="W4258" s="4">
        <v>66</v>
      </c>
      <c r="X4258" s="4">
        <v>71</v>
      </c>
      <c r="Y4258">
        <f t="shared" ca="1" si="804"/>
        <v>0</v>
      </c>
      <c r="Z4258">
        <f t="shared" ca="1" si="805"/>
        <v>0</v>
      </c>
    </row>
    <row r="4259" spans="2:26" x14ac:dyDescent="0.25">
      <c r="B4259" s="11">
        <f t="shared" si="806"/>
        <v>44738.958333323033</v>
      </c>
      <c r="C4259" s="1">
        <f t="shared" si="797"/>
        <v>6</v>
      </c>
      <c r="D4259" s="1">
        <f t="shared" si="798"/>
        <v>7</v>
      </c>
      <c r="E4259" s="12">
        <f t="shared" si="799"/>
        <v>24</v>
      </c>
      <c r="F4259" s="124" t="str">
        <f t="shared" si="800"/>
        <v>0</v>
      </c>
      <c r="G4259" s="1">
        <f ca="1">(OFFSET(O4259,0,MATCH(Customer!$J$6,'CDH &amp; HDH'!$P$11:$X$11,0)))</f>
        <v>71</v>
      </c>
      <c r="H4259" s="1" t="str">
        <f t="shared" si="801"/>
        <v>Cooling</v>
      </c>
      <c r="I4259" s="1">
        <f ca="1">OFFSET(IF($H4259="Cooling",Customer!$C$25,Customer!$C$52),E4259,D4259)</f>
        <v>78</v>
      </c>
      <c r="J4259" s="1">
        <f ca="1">OFFSET(IF($H4259="Cooling",Customer!$L$25,Customer!$L$52),$E4259,$D4259)</f>
        <v>80</v>
      </c>
      <c r="K4259" s="16">
        <f t="shared" ca="1" si="795"/>
        <v>0</v>
      </c>
      <c r="L4259" s="16">
        <f t="shared" ca="1" si="796"/>
        <v>0</v>
      </c>
      <c r="M4259" s="17">
        <f t="shared" si="802"/>
        <v>0</v>
      </c>
      <c r="N4259" s="17">
        <f t="shared" si="803"/>
        <v>0</v>
      </c>
      <c r="O4259" s="4"/>
      <c r="P4259" s="4">
        <v>71</v>
      </c>
      <c r="Q4259" s="4">
        <v>68</v>
      </c>
      <c r="R4259" s="4">
        <v>45</v>
      </c>
      <c r="S4259" s="4">
        <v>58</v>
      </c>
      <c r="T4259" s="4">
        <v>57</v>
      </c>
      <c r="U4259" s="4">
        <v>61</v>
      </c>
      <c r="V4259" s="13">
        <v>71</v>
      </c>
      <c r="W4259" s="4">
        <v>66</v>
      </c>
      <c r="X4259" s="4">
        <v>70</v>
      </c>
      <c r="Y4259">
        <f t="shared" ca="1" si="804"/>
        <v>0</v>
      </c>
      <c r="Z4259">
        <f t="shared" ca="1" si="805"/>
        <v>0</v>
      </c>
    </row>
    <row r="4260" spans="2:26" x14ac:dyDescent="0.25">
      <c r="B4260" s="11">
        <f t="shared" si="806"/>
        <v>44738.999999989697</v>
      </c>
      <c r="C4260" s="1">
        <f t="shared" si="797"/>
        <v>6</v>
      </c>
      <c r="D4260" s="1">
        <f t="shared" si="798"/>
        <v>1</v>
      </c>
      <c r="E4260" s="12">
        <f t="shared" si="799"/>
        <v>1</v>
      </c>
      <c r="F4260" s="124" t="str">
        <f t="shared" si="800"/>
        <v>0</v>
      </c>
      <c r="G4260" s="1">
        <f ca="1">(OFFSET(O4260,0,MATCH(Customer!$J$6,'CDH &amp; HDH'!$P$11:$X$11,0)))</f>
        <v>68</v>
      </c>
      <c r="H4260" s="1" t="str">
        <f t="shared" si="801"/>
        <v>Cooling</v>
      </c>
      <c r="I4260" s="1">
        <f ca="1">OFFSET(IF($H4260="Cooling",Customer!$C$25,Customer!$C$52),E4260,D4260)</f>
        <v>78</v>
      </c>
      <c r="J4260" s="1">
        <f ca="1">OFFSET(IF($H4260="Cooling",Customer!$L$25,Customer!$L$52),$E4260,$D4260)</f>
        <v>80</v>
      </c>
      <c r="K4260" s="16">
        <f t="shared" ca="1" si="795"/>
        <v>0</v>
      </c>
      <c r="L4260" s="16">
        <f t="shared" ca="1" si="796"/>
        <v>0</v>
      </c>
      <c r="M4260" s="17">
        <f t="shared" si="802"/>
        <v>0</v>
      </c>
      <c r="N4260" s="17">
        <f t="shared" si="803"/>
        <v>0</v>
      </c>
      <c r="O4260" s="4"/>
      <c r="P4260" s="4">
        <v>71</v>
      </c>
      <c r="Q4260" s="4">
        <v>68</v>
      </c>
      <c r="R4260" s="4">
        <v>42</v>
      </c>
      <c r="S4260" s="4">
        <v>59</v>
      </c>
      <c r="T4260" s="4">
        <v>59</v>
      </c>
      <c r="U4260" s="4">
        <v>58</v>
      </c>
      <c r="V4260" s="13">
        <v>68</v>
      </c>
      <c r="W4260" s="4">
        <v>66</v>
      </c>
      <c r="X4260" s="4">
        <v>69</v>
      </c>
      <c r="Y4260">
        <f t="shared" ca="1" si="804"/>
        <v>0</v>
      </c>
      <c r="Z4260">
        <f t="shared" ca="1" si="805"/>
        <v>0</v>
      </c>
    </row>
    <row r="4261" spans="2:26" x14ac:dyDescent="0.25">
      <c r="B4261" s="11">
        <f t="shared" si="806"/>
        <v>44739.041666656361</v>
      </c>
      <c r="C4261" s="1">
        <f t="shared" si="797"/>
        <v>6</v>
      </c>
      <c r="D4261" s="1">
        <f t="shared" si="798"/>
        <v>1</v>
      </c>
      <c r="E4261" s="12">
        <f t="shared" si="799"/>
        <v>2</v>
      </c>
      <c r="F4261" s="124" t="str">
        <f t="shared" si="800"/>
        <v>0</v>
      </c>
      <c r="G4261" s="1">
        <f ca="1">(OFFSET(O4261,0,MATCH(Customer!$J$6,'CDH &amp; HDH'!$P$11:$X$11,0)))</f>
        <v>68</v>
      </c>
      <c r="H4261" s="1" t="str">
        <f t="shared" si="801"/>
        <v>Cooling</v>
      </c>
      <c r="I4261" s="1">
        <f ca="1">OFFSET(IF($H4261="Cooling",Customer!$C$25,Customer!$C$52),E4261,D4261)</f>
        <v>78</v>
      </c>
      <c r="J4261" s="1">
        <f ca="1">OFFSET(IF($H4261="Cooling",Customer!$L$25,Customer!$L$52),$E4261,$D4261)</f>
        <v>80</v>
      </c>
      <c r="K4261" s="16">
        <f t="shared" ca="1" si="795"/>
        <v>0</v>
      </c>
      <c r="L4261" s="16">
        <f t="shared" ca="1" si="796"/>
        <v>0</v>
      </c>
      <c r="M4261" s="17">
        <f t="shared" si="802"/>
        <v>0</v>
      </c>
      <c r="N4261" s="17">
        <f t="shared" si="803"/>
        <v>0</v>
      </c>
      <c r="O4261" s="4"/>
      <c r="P4261" s="4">
        <v>68</v>
      </c>
      <c r="Q4261" s="4">
        <v>67</v>
      </c>
      <c r="R4261" s="4">
        <v>43</v>
      </c>
      <c r="S4261" s="4">
        <v>59</v>
      </c>
      <c r="T4261" s="4">
        <v>55</v>
      </c>
      <c r="U4261" s="4">
        <v>58</v>
      </c>
      <c r="V4261" s="13">
        <v>68</v>
      </c>
      <c r="W4261" s="4">
        <v>66</v>
      </c>
      <c r="X4261" s="4">
        <v>67</v>
      </c>
      <c r="Y4261">
        <f t="shared" ca="1" si="804"/>
        <v>0</v>
      </c>
      <c r="Z4261">
        <f t="shared" ca="1" si="805"/>
        <v>0</v>
      </c>
    </row>
    <row r="4262" spans="2:26" x14ac:dyDescent="0.25">
      <c r="B4262" s="11">
        <f t="shared" si="806"/>
        <v>44739.083333323026</v>
      </c>
      <c r="C4262" s="1">
        <f t="shared" si="797"/>
        <v>6</v>
      </c>
      <c r="D4262" s="1">
        <f t="shared" si="798"/>
        <v>1</v>
      </c>
      <c r="E4262" s="12">
        <f t="shared" si="799"/>
        <v>3</v>
      </c>
      <c r="F4262" s="124" t="str">
        <f t="shared" si="800"/>
        <v>0</v>
      </c>
      <c r="G4262" s="1">
        <f ca="1">(OFFSET(O4262,0,MATCH(Customer!$J$6,'CDH &amp; HDH'!$P$11:$X$11,0)))</f>
        <v>66</v>
      </c>
      <c r="H4262" s="1" t="str">
        <f t="shared" si="801"/>
        <v>Cooling</v>
      </c>
      <c r="I4262" s="1">
        <f ca="1">OFFSET(IF($H4262="Cooling",Customer!$C$25,Customer!$C$52),E4262,D4262)</f>
        <v>78</v>
      </c>
      <c r="J4262" s="1">
        <f ca="1">OFFSET(IF($H4262="Cooling",Customer!$L$25,Customer!$L$52),$E4262,$D4262)</f>
        <v>80</v>
      </c>
      <c r="K4262" s="16">
        <f t="shared" ca="1" si="795"/>
        <v>0</v>
      </c>
      <c r="L4262" s="16">
        <f t="shared" ca="1" si="796"/>
        <v>0</v>
      </c>
      <c r="M4262" s="17">
        <f t="shared" si="802"/>
        <v>0</v>
      </c>
      <c r="N4262" s="17">
        <f t="shared" si="803"/>
        <v>0</v>
      </c>
      <c r="O4262" s="4"/>
      <c r="P4262" s="4">
        <v>67</v>
      </c>
      <c r="Q4262" s="4">
        <v>67</v>
      </c>
      <c r="R4262" s="4">
        <v>43</v>
      </c>
      <c r="S4262" s="4">
        <v>59</v>
      </c>
      <c r="T4262" s="4">
        <v>55</v>
      </c>
      <c r="U4262" s="4">
        <v>56</v>
      </c>
      <c r="V4262" s="13">
        <v>66</v>
      </c>
      <c r="W4262" s="4">
        <v>66</v>
      </c>
      <c r="X4262" s="4">
        <v>66</v>
      </c>
      <c r="Y4262">
        <f t="shared" ca="1" si="804"/>
        <v>0</v>
      </c>
      <c r="Z4262">
        <f t="shared" ca="1" si="805"/>
        <v>0</v>
      </c>
    </row>
    <row r="4263" spans="2:26" x14ac:dyDescent="0.25">
      <c r="B4263" s="11">
        <f t="shared" si="806"/>
        <v>44739.12499998969</v>
      </c>
      <c r="C4263" s="1">
        <f t="shared" si="797"/>
        <v>6</v>
      </c>
      <c r="D4263" s="1">
        <f t="shared" si="798"/>
        <v>1</v>
      </c>
      <c r="E4263" s="12">
        <f t="shared" si="799"/>
        <v>4</v>
      </c>
      <c r="F4263" s="124" t="str">
        <f t="shared" si="800"/>
        <v>0</v>
      </c>
      <c r="G4263" s="1">
        <f ca="1">(OFFSET(O4263,0,MATCH(Customer!$J$6,'CDH &amp; HDH'!$P$11:$X$11,0)))</f>
        <v>65</v>
      </c>
      <c r="H4263" s="1" t="str">
        <f t="shared" si="801"/>
        <v>Cooling</v>
      </c>
      <c r="I4263" s="1">
        <f ca="1">OFFSET(IF($H4263="Cooling",Customer!$C$25,Customer!$C$52),E4263,D4263)</f>
        <v>78</v>
      </c>
      <c r="J4263" s="1">
        <f ca="1">OFFSET(IF($H4263="Cooling",Customer!$L$25,Customer!$L$52),$E4263,$D4263)</f>
        <v>80</v>
      </c>
      <c r="K4263" s="16">
        <f t="shared" ca="1" si="795"/>
        <v>0</v>
      </c>
      <c r="L4263" s="16">
        <f t="shared" ca="1" si="796"/>
        <v>0</v>
      </c>
      <c r="M4263" s="17">
        <f t="shared" si="802"/>
        <v>0</v>
      </c>
      <c r="N4263" s="17">
        <f t="shared" si="803"/>
        <v>0</v>
      </c>
      <c r="O4263" s="4"/>
      <c r="P4263" s="4">
        <v>67</v>
      </c>
      <c r="Q4263" s="4">
        <v>67</v>
      </c>
      <c r="R4263" s="4">
        <v>44</v>
      </c>
      <c r="S4263" s="4">
        <v>59</v>
      </c>
      <c r="T4263" s="4">
        <v>54</v>
      </c>
      <c r="U4263" s="4">
        <v>54</v>
      </c>
      <c r="V4263" s="13">
        <v>65</v>
      </c>
      <c r="W4263" s="4">
        <v>65</v>
      </c>
      <c r="X4263" s="4">
        <v>66</v>
      </c>
      <c r="Y4263">
        <f t="shared" ca="1" si="804"/>
        <v>0</v>
      </c>
      <c r="Z4263">
        <f t="shared" ca="1" si="805"/>
        <v>0</v>
      </c>
    </row>
    <row r="4264" spans="2:26" x14ac:dyDescent="0.25">
      <c r="B4264" s="11">
        <f t="shared" si="806"/>
        <v>44739.166666656354</v>
      </c>
      <c r="C4264" s="1">
        <f t="shared" si="797"/>
        <v>6</v>
      </c>
      <c r="D4264" s="1">
        <f t="shared" si="798"/>
        <v>1</v>
      </c>
      <c r="E4264" s="12">
        <f t="shared" si="799"/>
        <v>5</v>
      </c>
      <c r="F4264" s="124" t="str">
        <f t="shared" si="800"/>
        <v>0</v>
      </c>
      <c r="G4264" s="1">
        <f ca="1">(OFFSET(O4264,0,MATCH(Customer!$J$6,'CDH &amp; HDH'!$P$11:$X$11,0)))</f>
        <v>63</v>
      </c>
      <c r="H4264" s="1" t="str">
        <f t="shared" si="801"/>
        <v>Cooling</v>
      </c>
      <c r="I4264" s="1">
        <f ca="1">OFFSET(IF($H4264="Cooling",Customer!$C$25,Customer!$C$52),E4264,D4264)</f>
        <v>78</v>
      </c>
      <c r="J4264" s="1">
        <f ca="1">OFFSET(IF($H4264="Cooling",Customer!$L$25,Customer!$L$52),$E4264,$D4264)</f>
        <v>80</v>
      </c>
      <c r="K4264" s="16">
        <f t="shared" ca="1" si="795"/>
        <v>0</v>
      </c>
      <c r="L4264" s="16">
        <f t="shared" ca="1" si="796"/>
        <v>0</v>
      </c>
      <c r="M4264" s="17">
        <f t="shared" si="802"/>
        <v>0</v>
      </c>
      <c r="N4264" s="17">
        <f t="shared" si="803"/>
        <v>0</v>
      </c>
      <c r="O4264" s="4"/>
      <c r="P4264" s="4">
        <v>66</v>
      </c>
      <c r="Q4264" s="4">
        <v>67</v>
      </c>
      <c r="R4264" s="4">
        <v>47</v>
      </c>
      <c r="S4264" s="4">
        <v>60</v>
      </c>
      <c r="T4264" s="4">
        <v>55</v>
      </c>
      <c r="U4264" s="4">
        <v>54</v>
      </c>
      <c r="V4264" s="13">
        <v>63</v>
      </c>
      <c r="W4264" s="4">
        <v>65</v>
      </c>
      <c r="X4264" s="4">
        <v>66</v>
      </c>
      <c r="Y4264">
        <f t="shared" ca="1" si="804"/>
        <v>0</v>
      </c>
      <c r="Z4264">
        <f t="shared" ca="1" si="805"/>
        <v>0</v>
      </c>
    </row>
    <row r="4265" spans="2:26" x14ac:dyDescent="0.25">
      <c r="B4265" s="11">
        <f t="shared" si="806"/>
        <v>44739.208333323018</v>
      </c>
      <c r="C4265" s="1">
        <f t="shared" si="797"/>
        <v>6</v>
      </c>
      <c r="D4265" s="1">
        <f t="shared" si="798"/>
        <v>1</v>
      </c>
      <c r="E4265" s="12">
        <f t="shared" si="799"/>
        <v>6</v>
      </c>
      <c r="F4265" s="124" t="str">
        <f t="shared" si="800"/>
        <v>0</v>
      </c>
      <c r="G4265" s="1">
        <f ca="1">(OFFSET(O4265,0,MATCH(Customer!$J$6,'CDH &amp; HDH'!$P$11:$X$11,0)))</f>
        <v>64</v>
      </c>
      <c r="H4265" s="1" t="str">
        <f t="shared" si="801"/>
        <v>Cooling</v>
      </c>
      <c r="I4265" s="1">
        <f ca="1">OFFSET(IF($H4265="Cooling",Customer!$C$25,Customer!$C$52),E4265,D4265)</f>
        <v>78</v>
      </c>
      <c r="J4265" s="1">
        <f ca="1">OFFSET(IF($H4265="Cooling",Customer!$L$25,Customer!$L$52),$E4265,$D4265)</f>
        <v>80</v>
      </c>
      <c r="K4265" s="16">
        <f t="shared" ca="1" si="795"/>
        <v>0</v>
      </c>
      <c r="L4265" s="16">
        <f t="shared" ca="1" si="796"/>
        <v>0</v>
      </c>
      <c r="M4265" s="17">
        <f t="shared" si="802"/>
        <v>0</v>
      </c>
      <c r="N4265" s="17">
        <f t="shared" si="803"/>
        <v>0</v>
      </c>
      <c r="O4265" s="4"/>
      <c r="P4265" s="4">
        <v>69</v>
      </c>
      <c r="Q4265" s="4">
        <v>67</v>
      </c>
      <c r="R4265" s="4">
        <v>49</v>
      </c>
      <c r="S4265" s="4">
        <v>61</v>
      </c>
      <c r="T4265" s="4">
        <v>58</v>
      </c>
      <c r="U4265" s="4">
        <v>59</v>
      </c>
      <c r="V4265" s="13">
        <v>64</v>
      </c>
      <c r="W4265" s="4">
        <v>66</v>
      </c>
      <c r="X4265" s="4">
        <v>67</v>
      </c>
      <c r="Y4265">
        <f t="shared" ca="1" si="804"/>
        <v>0</v>
      </c>
      <c r="Z4265">
        <f t="shared" ca="1" si="805"/>
        <v>0</v>
      </c>
    </row>
    <row r="4266" spans="2:26" x14ac:dyDescent="0.25">
      <c r="B4266" s="11">
        <f t="shared" si="806"/>
        <v>44739.249999989683</v>
      </c>
      <c r="C4266" s="1">
        <f t="shared" si="797"/>
        <v>6</v>
      </c>
      <c r="D4266" s="1">
        <f t="shared" si="798"/>
        <v>1</v>
      </c>
      <c r="E4266" s="12">
        <f t="shared" si="799"/>
        <v>7</v>
      </c>
      <c r="F4266" s="124" t="str">
        <f t="shared" si="800"/>
        <v>0</v>
      </c>
      <c r="G4266" s="1">
        <f ca="1">(OFFSET(O4266,0,MATCH(Customer!$J$6,'CDH &amp; HDH'!$P$11:$X$11,0)))</f>
        <v>67</v>
      </c>
      <c r="H4266" s="1" t="str">
        <f t="shared" si="801"/>
        <v>Cooling</v>
      </c>
      <c r="I4266" s="1">
        <f ca="1">OFFSET(IF($H4266="Cooling",Customer!$C$25,Customer!$C$52),E4266,D4266)</f>
        <v>78</v>
      </c>
      <c r="J4266" s="1">
        <f ca="1">OFFSET(IF($H4266="Cooling",Customer!$L$25,Customer!$L$52),$E4266,$D4266)</f>
        <v>80</v>
      </c>
      <c r="K4266" s="16">
        <f t="shared" ca="1" si="795"/>
        <v>0</v>
      </c>
      <c r="L4266" s="16">
        <f t="shared" ca="1" si="796"/>
        <v>0</v>
      </c>
      <c r="M4266" s="17">
        <f t="shared" si="802"/>
        <v>0</v>
      </c>
      <c r="N4266" s="17">
        <f t="shared" si="803"/>
        <v>0</v>
      </c>
      <c r="O4266" s="4"/>
      <c r="P4266" s="4">
        <v>72</v>
      </c>
      <c r="Q4266" s="4">
        <v>67</v>
      </c>
      <c r="R4266" s="4">
        <v>52</v>
      </c>
      <c r="S4266" s="4">
        <v>62</v>
      </c>
      <c r="T4266" s="4">
        <v>62</v>
      </c>
      <c r="U4266" s="4">
        <v>63</v>
      </c>
      <c r="V4266" s="13">
        <v>67</v>
      </c>
      <c r="W4266" s="4">
        <v>67</v>
      </c>
      <c r="X4266" s="4">
        <v>72</v>
      </c>
      <c r="Y4266">
        <f t="shared" ca="1" si="804"/>
        <v>0</v>
      </c>
      <c r="Z4266">
        <f t="shared" ca="1" si="805"/>
        <v>0</v>
      </c>
    </row>
    <row r="4267" spans="2:26" x14ac:dyDescent="0.25">
      <c r="B4267" s="11">
        <f t="shared" si="806"/>
        <v>44739.291666656347</v>
      </c>
      <c r="C4267" s="1">
        <f t="shared" si="797"/>
        <v>6</v>
      </c>
      <c r="D4267" s="1">
        <f t="shared" si="798"/>
        <v>1</v>
      </c>
      <c r="E4267" s="12">
        <f t="shared" si="799"/>
        <v>8</v>
      </c>
      <c r="F4267" s="124" t="str">
        <f t="shared" si="800"/>
        <v>0</v>
      </c>
      <c r="G4267" s="1">
        <f ca="1">(OFFSET(O4267,0,MATCH(Customer!$J$6,'CDH &amp; HDH'!$P$11:$X$11,0)))</f>
        <v>73</v>
      </c>
      <c r="H4267" s="1" t="str">
        <f t="shared" si="801"/>
        <v>Cooling</v>
      </c>
      <c r="I4267" s="1">
        <f ca="1">OFFSET(IF($H4267="Cooling",Customer!$C$25,Customer!$C$52),E4267,D4267)</f>
        <v>72</v>
      </c>
      <c r="J4267" s="1">
        <f ca="1">OFFSET(IF($H4267="Cooling",Customer!$L$25,Customer!$L$52),$E4267,$D4267)</f>
        <v>77</v>
      </c>
      <c r="K4267" s="16">
        <f t="shared" ca="1" si="795"/>
        <v>1</v>
      </c>
      <c r="L4267" s="16">
        <f t="shared" ca="1" si="796"/>
        <v>0</v>
      </c>
      <c r="M4267" s="17">
        <f t="shared" si="802"/>
        <v>0</v>
      </c>
      <c r="N4267" s="17">
        <f t="shared" si="803"/>
        <v>0</v>
      </c>
      <c r="O4267" s="4"/>
      <c r="P4267" s="4">
        <v>76</v>
      </c>
      <c r="Q4267" s="4">
        <v>66</v>
      </c>
      <c r="R4267" s="4">
        <v>56</v>
      </c>
      <c r="S4267" s="4">
        <v>66</v>
      </c>
      <c r="T4267" s="4">
        <v>66</v>
      </c>
      <c r="U4267" s="4">
        <v>67</v>
      </c>
      <c r="V4267" s="13">
        <v>73</v>
      </c>
      <c r="W4267" s="4">
        <v>68</v>
      </c>
      <c r="X4267" s="4">
        <v>78</v>
      </c>
      <c r="Y4267">
        <f t="shared" ca="1" si="804"/>
        <v>432</v>
      </c>
      <c r="Z4267">
        <f t="shared" ca="1" si="805"/>
        <v>0</v>
      </c>
    </row>
    <row r="4268" spans="2:26" x14ac:dyDescent="0.25">
      <c r="B4268" s="11">
        <f t="shared" si="806"/>
        <v>44739.333333323011</v>
      </c>
      <c r="C4268" s="1">
        <f t="shared" si="797"/>
        <v>6</v>
      </c>
      <c r="D4268" s="1">
        <f t="shared" si="798"/>
        <v>1</v>
      </c>
      <c r="E4268" s="12">
        <f t="shared" si="799"/>
        <v>9</v>
      </c>
      <c r="F4268" s="124" t="str">
        <f t="shared" si="800"/>
        <v>0</v>
      </c>
      <c r="G4268" s="1">
        <f ca="1">(OFFSET(O4268,0,MATCH(Customer!$J$6,'CDH &amp; HDH'!$P$11:$X$11,0)))</f>
        <v>77</v>
      </c>
      <c r="H4268" s="1" t="str">
        <f t="shared" si="801"/>
        <v>Cooling</v>
      </c>
      <c r="I4268" s="1">
        <f ca="1">OFFSET(IF($H4268="Cooling",Customer!$C$25,Customer!$C$52),E4268,D4268)</f>
        <v>72</v>
      </c>
      <c r="J4268" s="1">
        <f ca="1">OFFSET(IF($H4268="Cooling",Customer!$L$25,Customer!$L$52),$E4268,$D4268)</f>
        <v>77</v>
      </c>
      <c r="K4268" s="16">
        <f t="shared" ca="1" si="795"/>
        <v>5</v>
      </c>
      <c r="L4268" s="16">
        <f t="shared" ca="1" si="796"/>
        <v>0</v>
      </c>
      <c r="M4268" s="17">
        <f t="shared" si="802"/>
        <v>0</v>
      </c>
      <c r="N4268" s="17">
        <f t="shared" si="803"/>
        <v>0</v>
      </c>
      <c r="O4268" s="4"/>
      <c r="P4268" s="4">
        <v>80</v>
      </c>
      <c r="Q4268" s="4">
        <v>69</v>
      </c>
      <c r="R4268" s="4">
        <v>60</v>
      </c>
      <c r="S4268" s="4">
        <v>69</v>
      </c>
      <c r="T4268" s="4">
        <v>69</v>
      </c>
      <c r="U4268" s="4">
        <v>70</v>
      </c>
      <c r="V4268" s="13">
        <v>77</v>
      </c>
      <c r="W4268" s="4">
        <v>70</v>
      </c>
      <c r="X4268" s="4">
        <v>81</v>
      </c>
      <c r="Y4268">
        <f t="shared" ca="1" si="804"/>
        <v>2160</v>
      </c>
      <c r="Z4268">
        <f t="shared" ca="1" si="805"/>
        <v>0</v>
      </c>
    </row>
    <row r="4269" spans="2:26" x14ac:dyDescent="0.25">
      <c r="B4269" s="11">
        <f t="shared" si="806"/>
        <v>44739.374999989675</v>
      </c>
      <c r="C4269" s="1">
        <f t="shared" si="797"/>
        <v>6</v>
      </c>
      <c r="D4269" s="1">
        <f t="shared" si="798"/>
        <v>1</v>
      </c>
      <c r="E4269" s="12">
        <f t="shared" si="799"/>
        <v>10</v>
      </c>
      <c r="F4269" s="124" t="str">
        <f t="shared" si="800"/>
        <v>0</v>
      </c>
      <c r="G4269" s="1">
        <f ca="1">(OFFSET(O4269,0,MATCH(Customer!$J$6,'CDH &amp; HDH'!$P$11:$X$11,0)))</f>
        <v>79</v>
      </c>
      <c r="H4269" s="1" t="str">
        <f t="shared" si="801"/>
        <v>Cooling</v>
      </c>
      <c r="I4269" s="1">
        <f ca="1">OFFSET(IF($H4269="Cooling",Customer!$C$25,Customer!$C$52),E4269,D4269)</f>
        <v>72</v>
      </c>
      <c r="J4269" s="1">
        <f ca="1">OFFSET(IF($H4269="Cooling",Customer!$L$25,Customer!$L$52),$E4269,$D4269)</f>
        <v>77</v>
      </c>
      <c r="K4269" s="16">
        <f t="shared" ca="1" si="795"/>
        <v>7</v>
      </c>
      <c r="L4269" s="16">
        <f t="shared" ca="1" si="796"/>
        <v>2</v>
      </c>
      <c r="M4269" s="17">
        <f t="shared" si="802"/>
        <v>0</v>
      </c>
      <c r="N4269" s="17">
        <f t="shared" si="803"/>
        <v>0</v>
      </c>
      <c r="O4269" s="4"/>
      <c r="P4269" s="4">
        <v>84</v>
      </c>
      <c r="Q4269" s="4">
        <v>69</v>
      </c>
      <c r="R4269" s="4">
        <v>64</v>
      </c>
      <c r="S4269" s="4">
        <v>73</v>
      </c>
      <c r="T4269" s="4">
        <v>71</v>
      </c>
      <c r="U4269" s="4">
        <v>72</v>
      </c>
      <c r="V4269" s="13">
        <v>79</v>
      </c>
      <c r="W4269" s="4">
        <v>74</v>
      </c>
      <c r="X4269" s="4">
        <v>83</v>
      </c>
      <c r="Y4269">
        <f t="shared" ca="1" si="804"/>
        <v>3024</v>
      </c>
      <c r="Z4269">
        <f t="shared" ca="1" si="805"/>
        <v>864</v>
      </c>
    </row>
    <row r="4270" spans="2:26" x14ac:dyDescent="0.25">
      <c r="B4270" s="11">
        <f t="shared" si="806"/>
        <v>44739.41666665634</v>
      </c>
      <c r="C4270" s="1">
        <f t="shared" si="797"/>
        <v>6</v>
      </c>
      <c r="D4270" s="1">
        <f t="shared" si="798"/>
        <v>1</v>
      </c>
      <c r="E4270" s="12">
        <f t="shared" si="799"/>
        <v>11</v>
      </c>
      <c r="F4270" s="124" t="str">
        <f t="shared" si="800"/>
        <v>0</v>
      </c>
      <c r="G4270" s="1">
        <f ca="1">(OFFSET(O4270,0,MATCH(Customer!$J$6,'CDH &amp; HDH'!$P$11:$X$11,0)))</f>
        <v>81</v>
      </c>
      <c r="H4270" s="1" t="str">
        <f t="shared" si="801"/>
        <v>Cooling</v>
      </c>
      <c r="I4270" s="1">
        <f ca="1">OFFSET(IF($H4270="Cooling",Customer!$C$25,Customer!$C$52),E4270,D4270)</f>
        <v>72</v>
      </c>
      <c r="J4270" s="1">
        <f ca="1">OFFSET(IF($H4270="Cooling",Customer!$L$25,Customer!$L$52),$E4270,$D4270)</f>
        <v>77</v>
      </c>
      <c r="K4270" s="16">
        <f t="shared" ca="1" si="795"/>
        <v>9</v>
      </c>
      <c r="L4270" s="16">
        <f t="shared" ca="1" si="796"/>
        <v>4</v>
      </c>
      <c r="M4270" s="17">
        <f t="shared" si="802"/>
        <v>0</v>
      </c>
      <c r="N4270" s="17">
        <f t="shared" si="803"/>
        <v>0</v>
      </c>
      <c r="O4270" s="4"/>
      <c r="P4270" s="4">
        <v>87</v>
      </c>
      <c r="Q4270" s="4">
        <v>71</v>
      </c>
      <c r="R4270" s="4">
        <v>65</v>
      </c>
      <c r="S4270" s="4">
        <v>74</v>
      </c>
      <c r="T4270" s="4">
        <v>74</v>
      </c>
      <c r="U4270" s="4">
        <v>75</v>
      </c>
      <c r="V4270" s="13">
        <v>81</v>
      </c>
      <c r="W4270" s="4">
        <v>76</v>
      </c>
      <c r="X4270" s="4">
        <v>86</v>
      </c>
      <c r="Y4270">
        <f t="shared" ca="1" si="804"/>
        <v>3888</v>
      </c>
      <c r="Z4270">
        <f t="shared" ca="1" si="805"/>
        <v>1728</v>
      </c>
    </row>
    <row r="4271" spans="2:26" x14ac:dyDescent="0.25">
      <c r="B4271" s="11">
        <f t="shared" si="806"/>
        <v>44739.458333323004</v>
      </c>
      <c r="C4271" s="1">
        <f t="shared" si="797"/>
        <v>6</v>
      </c>
      <c r="D4271" s="1">
        <f t="shared" si="798"/>
        <v>1</v>
      </c>
      <c r="E4271" s="12">
        <f t="shared" si="799"/>
        <v>12</v>
      </c>
      <c r="F4271" s="124" t="str">
        <f t="shared" si="800"/>
        <v>0</v>
      </c>
      <c r="G4271" s="1">
        <f ca="1">(OFFSET(O4271,0,MATCH(Customer!$J$6,'CDH &amp; HDH'!$P$11:$X$11,0)))</f>
        <v>84</v>
      </c>
      <c r="H4271" s="1" t="str">
        <f t="shared" si="801"/>
        <v>Cooling</v>
      </c>
      <c r="I4271" s="1">
        <f ca="1">OFFSET(IF($H4271="Cooling",Customer!$C$25,Customer!$C$52),E4271,D4271)</f>
        <v>72</v>
      </c>
      <c r="J4271" s="1">
        <f ca="1">OFFSET(IF($H4271="Cooling",Customer!$L$25,Customer!$L$52),$E4271,$D4271)</f>
        <v>77</v>
      </c>
      <c r="K4271" s="16">
        <f t="shared" ca="1" si="795"/>
        <v>12</v>
      </c>
      <c r="L4271" s="16">
        <f t="shared" ca="1" si="796"/>
        <v>7</v>
      </c>
      <c r="M4271" s="17">
        <f t="shared" si="802"/>
        <v>0</v>
      </c>
      <c r="N4271" s="17">
        <f t="shared" si="803"/>
        <v>0</v>
      </c>
      <c r="O4271" s="4"/>
      <c r="P4271" s="4">
        <v>89</v>
      </c>
      <c r="Q4271" s="4">
        <v>74</v>
      </c>
      <c r="R4271" s="4">
        <v>67</v>
      </c>
      <c r="S4271" s="4">
        <v>74</v>
      </c>
      <c r="T4271" s="4">
        <v>76</v>
      </c>
      <c r="U4271" s="4">
        <v>75</v>
      </c>
      <c r="V4271" s="13">
        <v>84</v>
      </c>
      <c r="W4271" s="4">
        <v>79</v>
      </c>
      <c r="X4271" s="4">
        <v>86</v>
      </c>
      <c r="Y4271">
        <f t="shared" ca="1" si="804"/>
        <v>5184</v>
      </c>
      <c r="Z4271">
        <f t="shared" ca="1" si="805"/>
        <v>3024</v>
      </c>
    </row>
    <row r="4272" spans="2:26" x14ac:dyDescent="0.25">
      <c r="B4272" s="11">
        <f t="shared" si="806"/>
        <v>44739.499999989668</v>
      </c>
      <c r="C4272" s="1">
        <f t="shared" si="797"/>
        <v>6</v>
      </c>
      <c r="D4272" s="1">
        <f t="shared" si="798"/>
        <v>1</v>
      </c>
      <c r="E4272" s="12">
        <f t="shared" si="799"/>
        <v>13</v>
      </c>
      <c r="F4272" s="124" t="str">
        <f t="shared" si="800"/>
        <v>0</v>
      </c>
      <c r="G4272" s="1">
        <f ca="1">(OFFSET(O4272,0,MATCH(Customer!$J$6,'CDH &amp; HDH'!$P$11:$X$11,0)))</f>
        <v>85</v>
      </c>
      <c r="H4272" s="1" t="str">
        <f t="shared" si="801"/>
        <v>Cooling</v>
      </c>
      <c r="I4272" s="1">
        <f ca="1">OFFSET(IF($H4272="Cooling",Customer!$C$25,Customer!$C$52),E4272,D4272)</f>
        <v>72</v>
      </c>
      <c r="J4272" s="1">
        <f ca="1">OFFSET(IF($H4272="Cooling",Customer!$L$25,Customer!$L$52),$E4272,$D4272)</f>
        <v>77</v>
      </c>
      <c r="K4272" s="16">
        <f t="shared" ca="1" si="795"/>
        <v>13</v>
      </c>
      <c r="L4272" s="16">
        <f t="shared" ca="1" si="796"/>
        <v>8</v>
      </c>
      <c r="M4272" s="17">
        <f t="shared" si="802"/>
        <v>0</v>
      </c>
      <c r="N4272" s="17">
        <f t="shared" si="803"/>
        <v>0</v>
      </c>
      <c r="O4272" s="4"/>
      <c r="P4272" s="4">
        <v>91</v>
      </c>
      <c r="Q4272" s="4">
        <v>72</v>
      </c>
      <c r="R4272" s="4">
        <v>68</v>
      </c>
      <c r="S4272" s="4">
        <v>75</v>
      </c>
      <c r="T4272" s="4">
        <v>75</v>
      </c>
      <c r="U4272" s="4">
        <v>76</v>
      </c>
      <c r="V4272" s="13">
        <v>85</v>
      </c>
      <c r="W4272" s="4">
        <v>80</v>
      </c>
      <c r="X4272" s="4">
        <v>87</v>
      </c>
      <c r="Y4272">
        <f t="shared" ca="1" si="804"/>
        <v>5616</v>
      </c>
      <c r="Z4272">
        <f t="shared" ca="1" si="805"/>
        <v>3456</v>
      </c>
    </row>
    <row r="4273" spans="2:26" x14ac:dyDescent="0.25">
      <c r="B4273" s="11">
        <f t="shared" si="806"/>
        <v>44739.541666656332</v>
      </c>
      <c r="C4273" s="1">
        <f t="shared" si="797"/>
        <v>6</v>
      </c>
      <c r="D4273" s="1">
        <f t="shared" si="798"/>
        <v>1</v>
      </c>
      <c r="E4273" s="12">
        <f t="shared" si="799"/>
        <v>14</v>
      </c>
      <c r="F4273" s="124" t="str">
        <f t="shared" si="800"/>
        <v>0</v>
      </c>
      <c r="G4273" s="1">
        <f ca="1">(OFFSET(O4273,0,MATCH(Customer!$J$6,'CDH &amp; HDH'!$P$11:$X$11,0)))</f>
        <v>86</v>
      </c>
      <c r="H4273" s="1" t="str">
        <f t="shared" si="801"/>
        <v>Cooling</v>
      </c>
      <c r="I4273" s="1">
        <f ca="1">OFFSET(IF($H4273="Cooling",Customer!$C$25,Customer!$C$52),E4273,D4273)</f>
        <v>72</v>
      </c>
      <c r="J4273" s="1">
        <f ca="1">OFFSET(IF($H4273="Cooling",Customer!$L$25,Customer!$L$52),$E4273,$D4273)</f>
        <v>77</v>
      </c>
      <c r="K4273" s="16">
        <f t="shared" ca="1" si="795"/>
        <v>14</v>
      </c>
      <c r="L4273" s="16">
        <f t="shared" ca="1" si="796"/>
        <v>9</v>
      </c>
      <c r="M4273" s="17">
        <f t="shared" si="802"/>
        <v>0</v>
      </c>
      <c r="N4273" s="17">
        <f t="shared" si="803"/>
        <v>0</v>
      </c>
      <c r="O4273" s="4"/>
      <c r="P4273" s="4">
        <v>92</v>
      </c>
      <c r="Q4273" s="4">
        <v>70</v>
      </c>
      <c r="R4273" s="4">
        <v>68</v>
      </c>
      <c r="S4273" s="4">
        <v>75</v>
      </c>
      <c r="T4273" s="4">
        <v>75</v>
      </c>
      <c r="U4273" s="4">
        <v>78</v>
      </c>
      <c r="V4273" s="13">
        <v>86</v>
      </c>
      <c r="W4273" s="4">
        <v>81</v>
      </c>
      <c r="X4273" s="4">
        <v>89</v>
      </c>
      <c r="Y4273">
        <f t="shared" ca="1" si="804"/>
        <v>6048</v>
      </c>
      <c r="Z4273">
        <f t="shared" ca="1" si="805"/>
        <v>3888</v>
      </c>
    </row>
    <row r="4274" spans="2:26" x14ac:dyDescent="0.25">
      <c r="B4274" s="11">
        <f t="shared" si="806"/>
        <v>44739.583333322997</v>
      </c>
      <c r="C4274" s="1">
        <f t="shared" si="797"/>
        <v>6</v>
      </c>
      <c r="D4274" s="1">
        <f t="shared" si="798"/>
        <v>1</v>
      </c>
      <c r="E4274" s="12">
        <f t="shared" si="799"/>
        <v>15</v>
      </c>
      <c r="F4274" s="124" t="str">
        <f t="shared" si="800"/>
        <v>1</v>
      </c>
      <c r="G4274" s="1">
        <f ca="1">(OFFSET(O4274,0,MATCH(Customer!$J$6,'CDH &amp; HDH'!$P$11:$X$11,0)))</f>
        <v>85</v>
      </c>
      <c r="H4274" s="1" t="str">
        <f t="shared" si="801"/>
        <v>Cooling</v>
      </c>
      <c r="I4274" s="1">
        <f ca="1">OFFSET(IF($H4274="Cooling",Customer!$C$25,Customer!$C$52),E4274,D4274)</f>
        <v>72</v>
      </c>
      <c r="J4274" s="1">
        <f ca="1">OFFSET(IF($H4274="Cooling",Customer!$L$25,Customer!$L$52),$E4274,$D4274)</f>
        <v>77</v>
      </c>
      <c r="K4274" s="16">
        <f t="shared" ca="1" si="795"/>
        <v>13</v>
      </c>
      <c r="L4274" s="16">
        <f t="shared" ca="1" si="796"/>
        <v>8</v>
      </c>
      <c r="M4274" s="17">
        <f t="shared" si="802"/>
        <v>0</v>
      </c>
      <c r="N4274" s="17">
        <f t="shared" si="803"/>
        <v>0</v>
      </c>
      <c r="O4274" s="4"/>
      <c r="P4274" s="4">
        <v>90</v>
      </c>
      <c r="Q4274" s="4">
        <v>65</v>
      </c>
      <c r="R4274" s="4">
        <v>68</v>
      </c>
      <c r="S4274" s="4">
        <v>75</v>
      </c>
      <c r="T4274" s="4">
        <v>77</v>
      </c>
      <c r="U4274" s="4">
        <v>78</v>
      </c>
      <c r="V4274" s="13">
        <v>85</v>
      </c>
      <c r="W4274" s="4">
        <v>78</v>
      </c>
      <c r="X4274" s="4">
        <v>87</v>
      </c>
      <c r="Y4274">
        <f t="shared" ca="1" si="804"/>
        <v>5616</v>
      </c>
      <c r="Z4274">
        <f t="shared" ca="1" si="805"/>
        <v>3456</v>
      </c>
    </row>
    <row r="4275" spans="2:26" x14ac:dyDescent="0.25">
      <c r="B4275" s="11">
        <f t="shared" si="806"/>
        <v>44739.624999989661</v>
      </c>
      <c r="C4275" s="1">
        <f t="shared" si="797"/>
        <v>6</v>
      </c>
      <c r="D4275" s="1">
        <f t="shared" si="798"/>
        <v>1</v>
      </c>
      <c r="E4275" s="12">
        <f t="shared" si="799"/>
        <v>16</v>
      </c>
      <c r="F4275" s="124" t="str">
        <f t="shared" si="800"/>
        <v>1</v>
      </c>
      <c r="G4275" s="1">
        <f ca="1">(OFFSET(O4275,0,MATCH(Customer!$J$6,'CDH &amp; HDH'!$P$11:$X$11,0)))</f>
        <v>85</v>
      </c>
      <c r="H4275" s="1" t="str">
        <f t="shared" si="801"/>
        <v>Cooling</v>
      </c>
      <c r="I4275" s="1">
        <f ca="1">OFFSET(IF($H4275="Cooling",Customer!$C$25,Customer!$C$52),E4275,D4275)</f>
        <v>72</v>
      </c>
      <c r="J4275" s="1">
        <f ca="1">OFFSET(IF($H4275="Cooling",Customer!$L$25,Customer!$L$52),$E4275,$D4275)</f>
        <v>77</v>
      </c>
      <c r="K4275" s="16">
        <f t="shared" ca="1" si="795"/>
        <v>13</v>
      </c>
      <c r="L4275" s="16">
        <f t="shared" ca="1" si="796"/>
        <v>8</v>
      </c>
      <c r="M4275" s="17">
        <f t="shared" si="802"/>
        <v>0</v>
      </c>
      <c r="N4275" s="17">
        <f t="shared" si="803"/>
        <v>0</v>
      </c>
      <c r="O4275" s="4"/>
      <c r="P4275" s="4">
        <v>89</v>
      </c>
      <c r="Q4275" s="4">
        <v>66</v>
      </c>
      <c r="R4275" s="4">
        <v>68</v>
      </c>
      <c r="S4275" s="4">
        <v>75</v>
      </c>
      <c r="T4275" s="4">
        <v>77</v>
      </c>
      <c r="U4275" s="4">
        <v>78</v>
      </c>
      <c r="V4275" s="13">
        <v>85</v>
      </c>
      <c r="W4275" s="4">
        <v>79</v>
      </c>
      <c r="X4275" s="4">
        <v>86</v>
      </c>
      <c r="Y4275">
        <f t="shared" ca="1" si="804"/>
        <v>5616</v>
      </c>
      <c r="Z4275">
        <f t="shared" ca="1" si="805"/>
        <v>3456</v>
      </c>
    </row>
    <row r="4276" spans="2:26" x14ac:dyDescent="0.25">
      <c r="B4276" s="11">
        <f t="shared" si="806"/>
        <v>44739.666666656325</v>
      </c>
      <c r="C4276" s="1">
        <f t="shared" si="797"/>
        <v>6</v>
      </c>
      <c r="D4276" s="1">
        <f t="shared" si="798"/>
        <v>1</v>
      </c>
      <c r="E4276" s="12">
        <f t="shared" si="799"/>
        <v>17</v>
      </c>
      <c r="F4276" s="124" t="str">
        <f t="shared" si="800"/>
        <v>1</v>
      </c>
      <c r="G4276" s="1">
        <f ca="1">(OFFSET(O4276,0,MATCH(Customer!$J$6,'CDH &amp; HDH'!$P$11:$X$11,0)))</f>
        <v>84</v>
      </c>
      <c r="H4276" s="1" t="str">
        <f t="shared" si="801"/>
        <v>Cooling</v>
      </c>
      <c r="I4276" s="1">
        <f ca="1">OFFSET(IF($H4276="Cooling",Customer!$C$25,Customer!$C$52),E4276,D4276)</f>
        <v>72</v>
      </c>
      <c r="J4276" s="1">
        <f ca="1">OFFSET(IF($H4276="Cooling",Customer!$L$25,Customer!$L$52),$E4276,$D4276)</f>
        <v>77</v>
      </c>
      <c r="K4276" s="16">
        <f t="shared" ca="1" si="795"/>
        <v>12</v>
      </c>
      <c r="L4276" s="16">
        <f t="shared" ca="1" si="796"/>
        <v>7</v>
      </c>
      <c r="M4276" s="17">
        <f t="shared" si="802"/>
        <v>0</v>
      </c>
      <c r="N4276" s="17">
        <f t="shared" si="803"/>
        <v>0</v>
      </c>
      <c r="O4276" s="4"/>
      <c r="P4276" s="4">
        <v>90</v>
      </c>
      <c r="Q4276" s="4">
        <v>65</v>
      </c>
      <c r="R4276" s="4">
        <v>67</v>
      </c>
      <c r="S4276" s="4">
        <v>72</v>
      </c>
      <c r="T4276" s="4">
        <v>77</v>
      </c>
      <c r="U4276" s="4">
        <v>76</v>
      </c>
      <c r="V4276" s="13">
        <v>84</v>
      </c>
      <c r="W4276" s="4">
        <v>79</v>
      </c>
      <c r="X4276" s="4">
        <v>86</v>
      </c>
      <c r="Y4276">
        <f t="shared" ca="1" si="804"/>
        <v>5184</v>
      </c>
      <c r="Z4276">
        <f t="shared" ca="1" si="805"/>
        <v>3024</v>
      </c>
    </row>
    <row r="4277" spans="2:26" x14ac:dyDescent="0.25">
      <c r="B4277" s="11">
        <f t="shared" si="806"/>
        <v>44739.708333322989</v>
      </c>
      <c r="C4277" s="1">
        <f t="shared" si="797"/>
        <v>6</v>
      </c>
      <c r="D4277" s="1">
        <f t="shared" si="798"/>
        <v>1</v>
      </c>
      <c r="E4277" s="12">
        <f t="shared" si="799"/>
        <v>18</v>
      </c>
      <c r="F4277" s="124" t="str">
        <f t="shared" si="800"/>
        <v>1</v>
      </c>
      <c r="G4277" s="1">
        <f ca="1">(OFFSET(O4277,0,MATCH(Customer!$J$6,'CDH &amp; HDH'!$P$11:$X$11,0)))</f>
        <v>84</v>
      </c>
      <c r="H4277" s="1" t="str">
        <f t="shared" si="801"/>
        <v>Cooling</v>
      </c>
      <c r="I4277" s="1">
        <f ca="1">OFFSET(IF($H4277="Cooling",Customer!$C$25,Customer!$C$52),E4277,D4277)</f>
        <v>72</v>
      </c>
      <c r="J4277" s="1">
        <f ca="1">OFFSET(IF($H4277="Cooling",Customer!$L$25,Customer!$L$52),$E4277,$D4277)</f>
        <v>77</v>
      </c>
      <c r="K4277" s="16">
        <f t="shared" ca="1" si="795"/>
        <v>12</v>
      </c>
      <c r="L4277" s="16">
        <f t="shared" ca="1" si="796"/>
        <v>7</v>
      </c>
      <c r="M4277" s="17">
        <f t="shared" si="802"/>
        <v>0</v>
      </c>
      <c r="N4277" s="17">
        <f t="shared" si="803"/>
        <v>0</v>
      </c>
      <c r="O4277" s="4"/>
      <c r="P4277" s="4">
        <v>87</v>
      </c>
      <c r="Q4277" s="4">
        <v>64</v>
      </c>
      <c r="R4277" s="4">
        <v>67</v>
      </c>
      <c r="S4277" s="4">
        <v>69</v>
      </c>
      <c r="T4277" s="4">
        <v>77</v>
      </c>
      <c r="U4277" s="4">
        <v>77</v>
      </c>
      <c r="V4277" s="13">
        <v>84</v>
      </c>
      <c r="W4277" s="4">
        <v>78</v>
      </c>
      <c r="X4277" s="4">
        <v>85</v>
      </c>
      <c r="Y4277">
        <f t="shared" ca="1" si="804"/>
        <v>5184</v>
      </c>
      <c r="Z4277">
        <f t="shared" ca="1" si="805"/>
        <v>3024</v>
      </c>
    </row>
    <row r="4278" spans="2:26" x14ac:dyDescent="0.25">
      <c r="B4278" s="11">
        <f t="shared" si="806"/>
        <v>44739.749999989654</v>
      </c>
      <c r="C4278" s="1">
        <f t="shared" si="797"/>
        <v>6</v>
      </c>
      <c r="D4278" s="1">
        <f t="shared" si="798"/>
        <v>1</v>
      </c>
      <c r="E4278" s="12">
        <f t="shared" si="799"/>
        <v>19</v>
      </c>
      <c r="F4278" s="124" t="str">
        <f t="shared" si="800"/>
        <v>0</v>
      </c>
      <c r="G4278" s="1">
        <f ca="1">(OFFSET(O4278,0,MATCH(Customer!$J$6,'CDH &amp; HDH'!$P$11:$X$11,0)))</f>
        <v>82</v>
      </c>
      <c r="H4278" s="1" t="str">
        <f t="shared" si="801"/>
        <v>Cooling</v>
      </c>
      <c r="I4278" s="1">
        <f ca="1">OFFSET(IF($H4278="Cooling",Customer!$C$25,Customer!$C$52),E4278,D4278)</f>
        <v>78</v>
      </c>
      <c r="J4278" s="1">
        <f ca="1">OFFSET(IF($H4278="Cooling",Customer!$L$25,Customer!$L$52),$E4278,$D4278)</f>
        <v>80</v>
      </c>
      <c r="K4278" s="16">
        <f t="shared" ca="1" si="795"/>
        <v>4</v>
      </c>
      <c r="L4278" s="16">
        <f t="shared" ca="1" si="796"/>
        <v>2</v>
      </c>
      <c r="M4278" s="17">
        <f t="shared" si="802"/>
        <v>0</v>
      </c>
      <c r="N4278" s="17">
        <f t="shared" si="803"/>
        <v>0</v>
      </c>
      <c r="O4278" s="4"/>
      <c r="P4278" s="4">
        <v>83</v>
      </c>
      <c r="Q4278" s="4">
        <v>64</v>
      </c>
      <c r="R4278" s="4">
        <v>66</v>
      </c>
      <c r="S4278" s="4">
        <v>66</v>
      </c>
      <c r="T4278" s="4">
        <v>74</v>
      </c>
      <c r="U4278" s="4">
        <v>75</v>
      </c>
      <c r="V4278" s="13">
        <v>82</v>
      </c>
      <c r="W4278" s="4">
        <v>76</v>
      </c>
      <c r="X4278" s="4">
        <v>84</v>
      </c>
      <c r="Y4278">
        <f t="shared" ca="1" si="804"/>
        <v>1728</v>
      </c>
      <c r="Z4278">
        <f t="shared" ca="1" si="805"/>
        <v>864</v>
      </c>
    </row>
    <row r="4279" spans="2:26" x14ac:dyDescent="0.25">
      <c r="B4279" s="11">
        <f t="shared" si="806"/>
        <v>44739.791666656318</v>
      </c>
      <c r="C4279" s="1">
        <f t="shared" si="797"/>
        <v>6</v>
      </c>
      <c r="D4279" s="1">
        <f t="shared" si="798"/>
        <v>1</v>
      </c>
      <c r="E4279" s="12">
        <f t="shared" si="799"/>
        <v>20</v>
      </c>
      <c r="F4279" s="124" t="str">
        <f t="shared" si="800"/>
        <v>0</v>
      </c>
      <c r="G4279" s="1">
        <f ca="1">(OFFSET(O4279,0,MATCH(Customer!$J$6,'CDH &amp; HDH'!$P$11:$X$11,0)))</f>
        <v>80</v>
      </c>
      <c r="H4279" s="1" t="str">
        <f t="shared" si="801"/>
        <v>Cooling</v>
      </c>
      <c r="I4279" s="1">
        <f ca="1">OFFSET(IF($H4279="Cooling",Customer!$C$25,Customer!$C$52),E4279,D4279)</f>
        <v>78</v>
      </c>
      <c r="J4279" s="1">
        <f ca="1">OFFSET(IF($H4279="Cooling",Customer!$L$25,Customer!$L$52),$E4279,$D4279)</f>
        <v>80</v>
      </c>
      <c r="K4279" s="16">
        <f t="shared" ca="1" si="795"/>
        <v>2</v>
      </c>
      <c r="L4279" s="16">
        <f t="shared" ca="1" si="796"/>
        <v>0</v>
      </c>
      <c r="M4279" s="17">
        <f t="shared" si="802"/>
        <v>0</v>
      </c>
      <c r="N4279" s="17">
        <f t="shared" si="803"/>
        <v>0</v>
      </c>
      <c r="O4279" s="4"/>
      <c r="P4279" s="4">
        <v>80</v>
      </c>
      <c r="Q4279" s="4">
        <v>64</v>
      </c>
      <c r="R4279" s="4">
        <v>61</v>
      </c>
      <c r="S4279" s="4">
        <v>65</v>
      </c>
      <c r="T4279" s="4">
        <v>67</v>
      </c>
      <c r="U4279" s="4">
        <v>71</v>
      </c>
      <c r="V4279" s="13">
        <v>80</v>
      </c>
      <c r="W4279" s="4">
        <v>68</v>
      </c>
      <c r="X4279" s="4">
        <v>83</v>
      </c>
      <c r="Y4279">
        <f t="shared" ca="1" si="804"/>
        <v>864</v>
      </c>
      <c r="Z4279">
        <f t="shared" ca="1" si="805"/>
        <v>0</v>
      </c>
    </row>
    <row r="4280" spans="2:26" x14ac:dyDescent="0.25">
      <c r="B4280" s="11">
        <f t="shared" si="806"/>
        <v>44739.833333322982</v>
      </c>
      <c r="C4280" s="1">
        <f t="shared" si="797"/>
        <v>6</v>
      </c>
      <c r="D4280" s="1">
        <f t="shared" si="798"/>
        <v>1</v>
      </c>
      <c r="E4280" s="12">
        <f t="shared" si="799"/>
        <v>21</v>
      </c>
      <c r="F4280" s="124" t="str">
        <f t="shared" si="800"/>
        <v>0</v>
      </c>
      <c r="G4280" s="1">
        <f ca="1">(OFFSET(O4280,0,MATCH(Customer!$J$6,'CDH &amp; HDH'!$P$11:$X$11,0)))</f>
        <v>76</v>
      </c>
      <c r="H4280" s="1" t="str">
        <f t="shared" si="801"/>
        <v>Cooling</v>
      </c>
      <c r="I4280" s="1">
        <f ca="1">OFFSET(IF($H4280="Cooling",Customer!$C$25,Customer!$C$52),E4280,D4280)</f>
        <v>78</v>
      </c>
      <c r="J4280" s="1">
        <f ca="1">OFFSET(IF($H4280="Cooling",Customer!$L$25,Customer!$L$52),$E4280,$D4280)</f>
        <v>80</v>
      </c>
      <c r="K4280" s="16">
        <f t="shared" ca="1" si="795"/>
        <v>0</v>
      </c>
      <c r="L4280" s="16">
        <f t="shared" ca="1" si="796"/>
        <v>0</v>
      </c>
      <c r="M4280" s="17">
        <f t="shared" si="802"/>
        <v>0</v>
      </c>
      <c r="N4280" s="17">
        <f t="shared" si="803"/>
        <v>0</v>
      </c>
      <c r="O4280" s="4"/>
      <c r="P4280" s="4">
        <v>77</v>
      </c>
      <c r="Q4280" s="4">
        <v>65</v>
      </c>
      <c r="R4280" s="4">
        <v>57</v>
      </c>
      <c r="S4280" s="4">
        <v>65</v>
      </c>
      <c r="T4280" s="4">
        <v>66</v>
      </c>
      <c r="U4280" s="4">
        <v>67</v>
      </c>
      <c r="V4280" s="13">
        <v>76</v>
      </c>
      <c r="W4280" s="4">
        <v>62</v>
      </c>
      <c r="X4280" s="4">
        <v>81</v>
      </c>
      <c r="Y4280">
        <f t="shared" ca="1" si="804"/>
        <v>0</v>
      </c>
      <c r="Z4280">
        <f t="shared" ca="1" si="805"/>
        <v>0</v>
      </c>
    </row>
    <row r="4281" spans="2:26" x14ac:dyDescent="0.25">
      <c r="B4281" s="11">
        <f t="shared" si="806"/>
        <v>44739.874999989646</v>
      </c>
      <c r="C4281" s="1">
        <f t="shared" si="797"/>
        <v>6</v>
      </c>
      <c r="D4281" s="1">
        <f t="shared" si="798"/>
        <v>1</v>
      </c>
      <c r="E4281" s="12">
        <f t="shared" si="799"/>
        <v>22</v>
      </c>
      <c r="F4281" s="124" t="str">
        <f t="shared" si="800"/>
        <v>0</v>
      </c>
      <c r="G4281" s="1">
        <f ca="1">(OFFSET(O4281,0,MATCH(Customer!$J$6,'CDH &amp; HDH'!$P$11:$X$11,0)))</f>
        <v>74</v>
      </c>
      <c r="H4281" s="1" t="str">
        <f t="shared" si="801"/>
        <v>Cooling</v>
      </c>
      <c r="I4281" s="1">
        <f ca="1">OFFSET(IF($H4281="Cooling",Customer!$C$25,Customer!$C$52),E4281,D4281)</f>
        <v>78</v>
      </c>
      <c r="J4281" s="1">
        <f ca="1">OFFSET(IF($H4281="Cooling",Customer!$L$25,Customer!$L$52),$E4281,$D4281)</f>
        <v>80</v>
      </c>
      <c r="K4281" s="16">
        <f t="shared" ca="1" si="795"/>
        <v>0</v>
      </c>
      <c r="L4281" s="16">
        <f t="shared" ca="1" si="796"/>
        <v>0</v>
      </c>
      <c r="M4281" s="17">
        <f t="shared" si="802"/>
        <v>0</v>
      </c>
      <c r="N4281" s="17">
        <f t="shared" si="803"/>
        <v>0</v>
      </c>
      <c r="O4281" s="4"/>
      <c r="P4281" s="4">
        <v>73</v>
      </c>
      <c r="Q4281" s="4">
        <v>65</v>
      </c>
      <c r="R4281" s="4">
        <v>52</v>
      </c>
      <c r="S4281" s="4">
        <v>64</v>
      </c>
      <c r="T4281" s="4">
        <v>66</v>
      </c>
      <c r="U4281" s="4">
        <v>65</v>
      </c>
      <c r="V4281" s="13">
        <v>74</v>
      </c>
      <c r="W4281" s="4">
        <v>61</v>
      </c>
      <c r="X4281" s="4">
        <v>79</v>
      </c>
      <c r="Y4281">
        <f t="shared" ca="1" si="804"/>
        <v>0</v>
      </c>
      <c r="Z4281">
        <f t="shared" ca="1" si="805"/>
        <v>0</v>
      </c>
    </row>
    <row r="4282" spans="2:26" x14ac:dyDescent="0.25">
      <c r="B4282" s="11">
        <f t="shared" si="806"/>
        <v>44739.916666656311</v>
      </c>
      <c r="C4282" s="1">
        <f t="shared" si="797"/>
        <v>6</v>
      </c>
      <c r="D4282" s="1">
        <f t="shared" si="798"/>
        <v>1</v>
      </c>
      <c r="E4282" s="12">
        <f t="shared" si="799"/>
        <v>23</v>
      </c>
      <c r="F4282" s="124" t="str">
        <f t="shared" si="800"/>
        <v>0</v>
      </c>
      <c r="G4282" s="1">
        <f ca="1">(OFFSET(O4282,0,MATCH(Customer!$J$6,'CDH &amp; HDH'!$P$11:$X$11,0)))</f>
        <v>74</v>
      </c>
      <c r="H4282" s="1" t="str">
        <f t="shared" si="801"/>
        <v>Cooling</v>
      </c>
      <c r="I4282" s="1">
        <f ca="1">OFFSET(IF($H4282="Cooling",Customer!$C$25,Customer!$C$52),E4282,D4282)</f>
        <v>78</v>
      </c>
      <c r="J4282" s="1">
        <f ca="1">OFFSET(IF($H4282="Cooling",Customer!$L$25,Customer!$L$52),$E4282,$D4282)</f>
        <v>80</v>
      </c>
      <c r="K4282" s="16">
        <f t="shared" ca="1" si="795"/>
        <v>0</v>
      </c>
      <c r="L4282" s="16">
        <f t="shared" ca="1" si="796"/>
        <v>0</v>
      </c>
      <c r="M4282" s="17">
        <f t="shared" si="802"/>
        <v>0</v>
      </c>
      <c r="N4282" s="17">
        <f t="shared" si="803"/>
        <v>0</v>
      </c>
      <c r="O4282" s="4"/>
      <c r="P4282" s="4">
        <v>72</v>
      </c>
      <c r="Q4282" s="4">
        <v>65</v>
      </c>
      <c r="R4282" s="4">
        <v>51</v>
      </c>
      <c r="S4282" s="4">
        <v>63</v>
      </c>
      <c r="T4282" s="4">
        <v>60</v>
      </c>
      <c r="U4282" s="4">
        <v>64</v>
      </c>
      <c r="V4282" s="13">
        <v>74</v>
      </c>
      <c r="W4282" s="4">
        <v>59</v>
      </c>
      <c r="X4282" s="4">
        <v>74</v>
      </c>
      <c r="Y4282">
        <f t="shared" ca="1" si="804"/>
        <v>0</v>
      </c>
      <c r="Z4282">
        <f t="shared" ca="1" si="805"/>
        <v>0</v>
      </c>
    </row>
    <row r="4283" spans="2:26" x14ac:dyDescent="0.25">
      <c r="B4283" s="11">
        <f t="shared" si="806"/>
        <v>44739.958333322975</v>
      </c>
      <c r="C4283" s="1">
        <f t="shared" si="797"/>
        <v>6</v>
      </c>
      <c r="D4283" s="1">
        <f t="shared" si="798"/>
        <v>1</v>
      </c>
      <c r="E4283" s="12">
        <f t="shared" si="799"/>
        <v>24</v>
      </c>
      <c r="F4283" s="124" t="str">
        <f t="shared" si="800"/>
        <v>0</v>
      </c>
      <c r="G4283" s="1">
        <f ca="1">(OFFSET(O4283,0,MATCH(Customer!$J$6,'CDH &amp; HDH'!$P$11:$X$11,0)))</f>
        <v>73</v>
      </c>
      <c r="H4283" s="1" t="str">
        <f t="shared" si="801"/>
        <v>Cooling</v>
      </c>
      <c r="I4283" s="1">
        <f ca="1">OFFSET(IF($H4283="Cooling",Customer!$C$25,Customer!$C$52),E4283,D4283)</f>
        <v>78</v>
      </c>
      <c r="J4283" s="1">
        <f ca="1">OFFSET(IF($H4283="Cooling",Customer!$L$25,Customer!$L$52),$E4283,$D4283)</f>
        <v>80</v>
      </c>
      <c r="K4283" s="16">
        <f t="shared" ca="1" si="795"/>
        <v>0</v>
      </c>
      <c r="L4283" s="16">
        <f t="shared" ca="1" si="796"/>
        <v>0</v>
      </c>
      <c r="M4283" s="17">
        <f t="shared" si="802"/>
        <v>0</v>
      </c>
      <c r="N4283" s="17">
        <f t="shared" si="803"/>
        <v>0</v>
      </c>
      <c r="O4283" s="4"/>
      <c r="P4283" s="4">
        <v>70</v>
      </c>
      <c r="Q4283" s="4">
        <v>64</v>
      </c>
      <c r="R4283" s="4">
        <v>50</v>
      </c>
      <c r="S4283" s="4">
        <v>63</v>
      </c>
      <c r="T4283" s="4">
        <v>59</v>
      </c>
      <c r="U4283" s="4">
        <v>62</v>
      </c>
      <c r="V4283" s="13">
        <v>73</v>
      </c>
      <c r="W4283" s="4">
        <v>59</v>
      </c>
      <c r="X4283" s="4">
        <v>73</v>
      </c>
      <c r="Y4283">
        <f t="shared" ca="1" si="804"/>
        <v>0</v>
      </c>
      <c r="Z4283">
        <f t="shared" ca="1" si="805"/>
        <v>0</v>
      </c>
    </row>
    <row r="4284" spans="2:26" x14ac:dyDescent="0.25">
      <c r="B4284" s="11">
        <f t="shared" si="806"/>
        <v>44739.999999989639</v>
      </c>
      <c r="C4284" s="1">
        <f t="shared" si="797"/>
        <v>6</v>
      </c>
      <c r="D4284" s="1">
        <f t="shared" si="798"/>
        <v>2</v>
      </c>
      <c r="E4284" s="12">
        <f t="shared" si="799"/>
        <v>1</v>
      </c>
      <c r="F4284" s="124" t="str">
        <f t="shared" si="800"/>
        <v>0</v>
      </c>
      <c r="G4284" s="1">
        <f ca="1">(OFFSET(O4284,0,MATCH(Customer!$J$6,'CDH &amp; HDH'!$P$11:$X$11,0)))</f>
        <v>69</v>
      </c>
      <c r="H4284" s="1" t="str">
        <f t="shared" si="801"/>
        <v>Cooling</v>
      </c>
      <c r="I4284" s="1">
        <f ca="1">OFFSET(IF($H4284="Cooling",Customer!$C$25,Customer!$C$52),E4284,D4284)</f>
        <v>78</v>
      </c>
      <c r="J4284" s="1">
        <f ca="1">OFFSET(IF($H4284="Cooling",Customer!$L$25,Customer!$L$52),$E4284,$D4284)</f>
        <v>80</v>
      </c>
      <c r="K4284" s="16">
        <f t="shared" ca="1" si="795"/>
        <v>0</v>
      </c>
      <c r="L4284" s="16">
        <f t="shared" ca="1" si="796"/>
        <v>0</v>
      </c>
      <c r="M4284" s="17">
        <f t="shared" si="802"/>
        <v>0</v>
      </c>
      <c r="N4284" s="17">
        <f t="shared" si="803"/>
        <v>0</v>
      </c>
      <c r="O4284" s="4"/>
      <c r="P4284" s="4">
        <v>69</v>
      </c>
      <c r="Q4284" s="4">
        <v>63</v>
      </c>
      <c r="R4284" s="4">
        <v>49</v>
      </c>
      <c r="S4284" s="4">
        <v>62</v>
      </c>
      <c r="T4284" s="4">
        <v>60</v>
      </c>
      <c r="U4284" s="4">
        <v>64</v>
      </c>
      <c r="V4284" s="13">
        <v>69</v>
      </c>
      <c r="W4284" s="4">
        <v>58</v>
      </c>
      <c r="X4284" s="4">
        <v>73</v>
      </c>
      <c r="Y4284">
        <f t="shared" ca="1" si="804"/>
        <v>0</v>
      </c>
      <c r="Z4284">
        <f t="shared" ca="1" si="805"/>
        <v>0</v>
      </c>
    </row>
    <row r="4285" spans="2:26" x14ac:dyDescent="0.25">
      <c r="B4285" s="11">
        <f t="shared" si="806"/>
        <v>44740.041666656303</v>
      </c>
      <c r="C4285" s="1">
        <f t="shared" si="797"/>
        <v>6</v>
      </c>
      <c r="D4285" s="1">
        <f t="shared" si="798"/>
        <v>2</v>
      </c>
      <c r="E4285" s="12">
        <f t="shared" si="799"/>
        <v>2</v>
      </c>
      <c r="F4285" s="124" t="str">
        <f t="shared" si="800"/>
        <v>0</v>
      </c>
      <c r="G4285" s="1">
        <f ca="1">(OFFSET(O4285,0,MATCH(Customer!$J$6,'CDH &amp; HDH'!$P$11:$X$11,0)))</f>
        <v>68</v>
      </c>
      <c r="H4285" s="1" t="str">
        <f t="shared" si="801"/>
        <v>Cooling</v>
      </c>
      <c r="I4285" s="1">
        <f ca="1">OFFSET(IF($H4285="Cooling",Customer!$C$25,Customer!$C$52),E4285,D4285)</f>
        <v>78</v>
      </c>
      <c r="J4285" s="1">
        <f ca="1">OFFSET(IF($H4285="Cooling",Customer!$L$25,Customer!$L$52),$E4285,$D4285)</f>
        <v>80</v>
      </c>
      <c r="K4285" s="16">
        <f t="shared" ca="1" si="795"/>
        <v>0</v>
      </c>
      <c r="L4285" s="16">
        <f t="shared" ca="1" si="796"/>
        <v>0</v>
      </c>
      <c r="M4285" s="17">
        <f t="shared" si="802"/>
        <v>0</v>
      </c>
      <c r="N4285" s="17">
        <f t="shared" si="803"/>
        <v>0</v>
      </c>
      <c r="O4285" s="4"/>
      <c r="P4285" s="4">
        <v>66</v>
      </c>
      <c r="Q4285" s="4">
        <v>63</v>
      </c>
      <c r="R4285" s="4">
        <v>49</v>
      </c>
      <c r="S4285" s="4">
        <v>62</v>
      </c>
      <c r="T4285" s="4">
        <v>57</v>
      </c>
      <c r="U4285" s="4">
        <v>60</v>
      </c>
      <c r="V4285" s="13">
        <v>68</v>
      </c>
      <c r="W4285" s="4">
        <v>57</v>
      </c>
      <c r="X4285" s="4">
        <v>73</v>
      </c>
      <c r="Y4285">
        <f t="shared" ca="1" si="804"/>
        <v>0</v>
      </c>
      <c r="Z4285">
        <f t="shared" ca="1" si="805"/>
        <v>0</v>
      </c>
    </row>
    <row r="4286" spans="2:26" x14ac:dyDescent="0.25">
      <c r="B4286" s="11">
        <f t="shared" si="806"/>
        <v>44740.083333322968</v>
      </c>
      <c r="C4286" s="1">
        <f t="shared" si="797"/>
        <v>6</v>
      </c>
      <c r="D4286" s="1">
        <f t="shared" si="798"/>
        <v>2</v>
      </c>
      <c r="E4286" s="12">
        <f t="shared" si="799"/>
        <v>3</v>
      </c>
      <c r="F4286" s="124" t="str">
        <f t="shared" si="800"/>
        <v>0</v>
      </c>
      <c r="G4286" s="1">
        <f ca="1">(OFFSET(O4286,0,MATCH(Customer!$J$6,'CDH &amp; HDH'!$P$11:$X$11,0)))</f>
        <v>68</v>
      </c>
      <c r="H4286" s="1" t="str">
        <f t="shared" si="801"/>
        <v>Cooling</v>
      </c>
      <c r="I4286" s="1">
        <f ca="1">OFFSET(IF($H4286="Cooling",Customer!$C$25,Customer!$C$52),E4286,D4286)</f>
        <v>78</v>
      </c>
      <c r="J4286" s="1">
        <f ca="1">OFFSET(IF($H4286="Cooling",Customer!$L$25,Customer!$L$52),$E4286,$D4286)</f>
        <v>80</v>
      </c>
      <c r="K4286" s="16">
        <f t="shared" ca="1" si="795"/>
        <v>0</v>
      </c>
      <c r="L4286" s="16">
        <f t="shared" ca="1" si="796"/>
        <v>0</v>
      </c>
      <c r="M4286" s="17">
        <f t="shared" si="802"/>
        <v>0</v>
      </c>
      <c r="N4286" s="17">
        <f t="shared" si="803"/>
        <v>0</v>
      </c>
      <c r="O4286" s="4"/>
      <c r="P4286" s="4">
        <v>64</v>
      </c>
      <c r="Q4286" s="4">
        <v>62</v>
      </c>
      <c r="R4286" s="4">
        <v>49</v>
      </c>
      <c r="S4286" s="4">
        <v>61</v>
      </c>
      <c r="T4286" s="4">
        <v>56</v>
      </c>
      <c r="U4286" s="4">
        <v>60</v>
      </c>
      <c r="V4286" s="13">
        <v>68</v>
      </c>
      <c r="W4286" s="4">
        <v>56</v>
      </c>
      <c r="X4286" s="4">
        <v>73</v>
      </c>
      <c r="Y4286">
        <f t="shared" ca="1" si="804"/>
        <v>0</v>
      </c>
      <c r="Z4286">
        <f t="shared" ca="1" si="805"/>
        <v>0</v>
      </c>
    </row>
    <row r="4287" spans="2:26" x14ac:dyDescent="0.25">
      <c r="B4287" s="11">
        <f t="shared" si="806"/>
        <v>44740.124999989632</v>
      </c>
      <c r="C4287" s="1">
        <f t="shared" si="797"/>
        <v>6</v>
      </c>
      <c r="D4287" s="1">
        <f t="shared" si="798"/>
        <v>2</v>
      </c>
      <c r="E4287" s="12">
        <f t="shared" si="799"/>
        <v>4</v>
      </c>
      <c r="F4287" s="124" t="str">
        <f t="shared" si="800"/>
        <v>0</v>
      </c>
      <c r="G4287" s="1">
        <f ca="1">(OFFSET(O4287,0,MATCH(Customer!$J$6,'CDH &amp; HDH'!$P$11:$X$11,0)))</f>
        <v>67</v>
      </c>
      <c r="H4287" s="1" t="str">
        <f t="shared" si="801"/>
        <v>Cooling</v>
      </c>
      <c r="I4287" s="1">
        <f ca="1">OFFSET(IF($H4287="Cooling",Customer!$C$25,Customer!$C$52),E4287,D4287)</f>
        <v>78</v>
      </c>
      <c r="J4287" s="1">
        <f ca="1">OFFSET(IF($H4287="Cooling",Customer!$L$25,Customer!$L$52),$E4287,$D4287)</f>
        <v>80</v>
      </c>
      <c r="K4287" s="16">
        <f t="shared" ca="1" si="795"/>
        <v>0</v>
      </c>
      <c r="L4287" s="16">
        <f t="shared" ca="1" si="796"/>
        <v>0</v>
      </c>
      <c r="M4287" s="17">
        <f t="shared" si="802"/>
        <v>0</v>
      </c>
      <c r="N4287" s="17">
        <f t="shared" si="803"/>
        <v>0</v>
      </c>
      <c r="O4287" s="4"/>
      <c r="P4287" s="4">
        <v>63</v>
      </c>
      <c r="Q4287" s="4">
        <v>60</v>
      </c>
      <c r="R4287" s="4">
        <v>49</v>
      </c>
      <c r="S4287" s="4">
        <v>61</v>
      </c>
      <c r="T4287" s="4">
        <v>54</v>
      </c>
      <c r="U4287" s="4">
        <v>58</v>
      </c>
      <c r="V4287" s="13">
        <v>67</v>
      </c>
      <c r="W4287" s="4">
        <v>55</v>
      </c>
      <c r="X4287" s="4">
        <v>73</v>
      </c>
      <c r="Y4287">
        <f t="shared" ca="1" si="804"/>
        <v>0</v>
      </c>
      <c r="Z4287">
        <f t="shared" ca="1" si="805"/>
        <v>0</v>
      </c>
    </row>
    <row r="4288" spans="2:26" x14ac:dyDescent="0.25">
      <c r="B4288" s="11">
        <f t="shared" si="806"/>
        <v>44740.166666656296</v>
      </c>
      <c r="C4288" s="1">
        <f t="shared" si="797"/>
        <v>6</v>
      </c>
      <c r="D4288" s="1">
        <f t="shared" si="798"/>
        <v>2</v>
      </c>
      <c r="E4288" s="12">
        <f t="shared" si="799"/>
        <v>5</v>
      </c>
      <c r="F4288" s="124" t="str">
        <f t="shared" si="800"/>
        <v>0</v>
      </c>
      <c r="G4288" s="1">
        <f ca="1">(OFFSET(O4288,0,MATCH(Customer!$J$6,'CDH &amp; HDH'!$P$11:$X$11,0)))</f>
        <v>67</v>
      </c>
      <c r="H4288" s="1" t="str">
        <f t="shared" si="801"/>
        <v>Cooling</v>
      </c>
      <c r="I4288" s="1">
        <f ca="1">OFFSET(IF($H4288="Cooling",Customer!$C$25,Customer!$C$52),E4288,D4288)</f>
        <v>78</v>
      </c>
      <c r="J4288" s="1">
        <f ca="1">OFFSET(IF($H4288="Cooling",Customer!$L$25,Customer!$L$52),$E4288,$D4288)</f>
        <v>80</v>
      </c>
      <c r="K4288" s="16">
        <f t="shared" ca="1" si="795"/>
        <v>0</v>
      </c>
      <c r="L4288" s="16">
        <f t="shared" ca="1" si="796"/>
        <v>0</v>
      </c>
      <c r="M4288" s="17">
        <f t="shared" si="802"/>
        <v>0</v>
      </c>
      <c r="N4288" s="17">
        <f t="shared" si="803"/>
        <v>0</v>
      </c>
      <c r="O4288" s="4"/>
      <c r="P4288" s="4">
        <v>62</v>
      </c>
      <c r="Q4288" s="4">
        <v>60</v>
      </c>
      <c r="R4288" s="4">
        <v>51</v>
      </c>
      <c r="S4288" s="4">
        <v>61</v>
      </c>
      <c r="T4288" s="4">
        <v>54</v>
      </c>
      <c r="U4288" s="4">
        <v>58</v>
      </c>
      <c r="V4288" s="13">
        <v>67</v>
      </c>
      <c r="W4288" s="4">
        <v>54</v>
      </c>
      <c r="X4288" s="4">
        <v>73</v>
      </c>
      <c r="Y4288">
        <f t="shared" ca="1" si="804"/>
        <v>0</v>
      </c>
      <c r="Z4288">
        <f t="shared" ca="1" si="805"/>
        <v>0</v>
      </c>
    </row>
    <row r="4289" spans="2:26" x14ac:dyDescent="0.25">
      <c r="B4289" s="11">
        <f t="shared" si="806"/>
        <v>44740.20833332296</v>
      </c>
      <c r="C4289" s="1">
        <f t="shared" si="797"/>
        <v>6</v>
      </c>
      <c r="D4289" s="1">
        <f t="shared" si="798"/>
        <v>2</v>
      </c>
      <c r="E4289" s="12">
        <f t="shared" si="799"/>
        <v>6</v>
      </c>
      <c r="F4289" s="124" t="str">
        <f t="shared" si="800"/>
        <v>0</v>
      </c>
      <c r="G4289" s="1">
        <f ca="1">(OFFSET(O4289,0,MATCH(Customer!$J$6,'CDH &amp; HDH'!$P$11:$X$11,0)))</f>
        <v>67</v>
      </c>
      <c r="H4289" s="1" t="str">
        <f t="shared" si="801"/>
        <v>Cooling</v>
      </c>
      <c r="I4289" s="1">
        <f ca="1">OFFSET(IF($H4289="Cooling",Customer!$C$25,Customer!$C$52),E4289,D4289)</f>
        <v>78</v>
      </c>
      <c r="J4289" s="1">
        <f ca="1">OFFSET(IF($H4289="Cooling",Customer!$L$25,Customer!$L$52),$E4289,$D4289)</f>
        <v>80</v>
      </c>
      <c r="K4289" s="16">
        <f t="shared" ca="1" si="795"/>
        <v>0</v>
      </c>
      <c r="L4289" s="16">
        <f t="shared" ca="1" si="796"/>
        <v>0</v>
      </c>
      <c r="M4289" s="17">
        <f t="shared" si="802"/>
        <v>0</v>
      </c>
      <c r="N4289" s="17">
        <f t="shared" si="803"/>
        <v>0</v>
      </c>
      <c r="O4289" s="4"/>
      <c r="P4289" s="4">
        <v>63</v>
      </c>
      <c r="Q4289" s="4">
        <v>60</v>
      </c>
      <c r="R4289" s="4">
        <v>53</v>
      </c>
      <c r="S4289" s="4">
        <v>61</v>
      </c>
      <c r="T4289" s="4">
        <v>56</v>
      </c>
      <c r="U4289" s="4">
        <v>62</v>
      </c>
      <c r="V4289" s="13">
        <v>67</v>
      </c>
      <c r="W4289" s="4">
        <v>55</v>
      </c>
      <c r="X4289" s="4">
        <v>74</v>
      </c>
      <c r="Y4289">
        <f t="shared" ca="1" si="804"/>
        <v>0</v>
      </c>
      <c r="Z4289">
        <f t="shared" ca="1" si="805"/>
        <v>0</v>
      </c>
    </row>
    <row r="4290" spans="2:26" x14ac:dyDescent="0.25">
      <c r="B4290" s="11">
        <f t="shared" si="806"/>
        <v>44740.249999989624</v>
      </c>
      <c r="C4290" s="1">
        <f t="shared" si="797"/>
        <v>6</v>
      </c>
      <c r="D4290" s="1">
        <f t="shared" si="798"/>
        <v>2</v>
      </c>
      <c r="E4290" s="12">
        <f t="shared" si="799"/>
        <v>7</v>
      </c>
      <c r="F4290" s="124" t="str">
        <f t="shared" si="800"/>
        <v>0</v>
      </c>
      <c r="G4290" s="1">
        <f ca="1">(OFFSET(O4290,0,MATCH(Customer!$J$6,'CDH &amp; HDH'!$P$11:$X$11,0)))</f>
        <v>71</v>
      </c>
      <c r="H4290" s="1" t="str">
        <f t="shared" si="801"/>
        <v>Cooling</v>
      </c>
      <c r="I4290" s="1">
        <f ca="1">OFFSET(IF($H4290="Cooling",Customer!$C$25,Customer!$C$52),E4290,D4290)</f>
        <v>78</v>
      </c>
      <c r="J4290" s="1">
        <f ca="1">OFFSET(IF($H4290="Cooling",Customer!$L$25,Customer!$L$52),$E4290,$D4290)</f>
        <v>80</v>
      </c>
      <c r="K4290" s="16">
        <f t="shared" ca="1" si="795"/>
        <v>0</v>
      </c>
      <c r="L4290" s="16">
        <f t="shared" ca="1" si="796"/>
        <v>0</v>
      </c>
      <c r="M4290" s="17">
        <f t="shared" si="802"/>
        <v>0</v>
      </c>
      <c r="N4290" s="17">
        <f t="shared" si="803"/>
        <v>0</v>
      </c>
      <c r="O4290" s="4"/>
      <c r="P4290" s="4">
        <v>65</v>
      </c>
      <c r="Q4290" s="4">
        <v>60</v>
      </c>
      <c r="R4290" s="4">
        <v>55</v>
      </c>
      <c r="S4290" s="4">
        <v>61</v>
      </c>
      <c r="T4290" s="4">
        <v>60</v>
      </c>
      <c r="U4290" s="4">
        <v>67</v>
      </c>
      <c r="V4290" s="13">
        <v>71</v>
      </c>
      <c r="W4290" s="4">
        <v>58</v>
      </c>
      <c r="X4290" s="4">
        <v>78</v>
      </c>
      <c r="Y4290">
        <f t="shared" ca="1" si="804"/>
        <v>0</v>
      </c>
      <c r="Z4290">
        <f t="shared" ca="1" si="805"/>
        <v>0</v>
      </c>
    </row>
    <row r="4291" spans="2:26" x14ac:dyDescent="0.25">
      <c r="B4291" s="11">
        <f t="shared" si="806"/>
        <v>44740.291666656289</v>
      </c>
      <c r="C4291" s="1">
        <f t="shared" si="797"/>
        <v>6</v>
      </c>
      <c r="D4291" s="1">
        <f t="shared" si="798"/>
        <v>2</v>
      </c>
      <c r="E4291" s="12">
        <f t="shared" si="799"/>
        <v>8</v>
      </c>
      <c r="F4291" s="124" t="str">
        <f t="shared" si="800"/>
        <v>0</v>
      </c>
      <c r="G4291" s="1">
        <f ca="1">(OFFSET(O4291,0,MATCH(Customer!$J$6,'CDH &amp; HDH'!$P$11:$X$11,0)))</f>
        <v>76</v>
      </c>
      <c r="H4291" s="1" t="str">
        <f t="shared" si="801"/>
        <v>Cooling</v>
      </c>
      <c r="I4291" s="1">
        <f ca="1">OFFSET(IF($H4291="Cooling",Customer!$C$25,Customer!$C$52),E4291,D4291)</f>
        <v>72</v>
      </c>
      <c r="J4291" s="1">
        <f ca="1">OFFSET(IF($H4291="Cooling",Customer!$L$25,Customer!$L$52),$E4291,$D4291)</f>
        <v>77</v>
      </c>
      <c r="K4291" s="16">
        <f t="shared" ca="1" si="795"/>
        <v>4</v>
      </c>
      <c r="L4291" s="16">
        <f t="shared" ca="1" si="796"/>
        <v>0</v>
      </c>
      <c r="M4291" s="17">
        <f t="shared" si="802"/>
        <v>0</v>
      </c>
      <c r="N4291" s="17">
        <f t="shared" si="803"/>
        <v>0</v>
      </c>
      <c r="O4291" s="4"/>
      <c r="P4291" s="4">
        <v>66</v>
      </c>
      <c r="Q4291" s="4">
        <v>60</v>
      </c>
      <c r="R4291" s="4">
        <v>59</v>
      </c>
      <c r="S4291" s="4">
        <v>64</v>
      </c>
      <c r="T4291" s="4">
        <v>65</v>
      </c>
      <c r="U4291" s="4">
        <v>71</v>
      </c>
      <c r="V4291" s="13">
        <v>76</v>
      </c>
      <c r="W4291" s="4">
        <v>61</v>
      </c>
      <c r="X4291" s="4">
        <v>79</v>
      </c>
      <c r="Y4291">
        <f t="shared" ca="1" si="804"/>
        <v>1728</v>
      </c>
      <c r="Z4291">
        <f t="shared" ca="1" si="805"/>
        <v>0</v>
      </c>
    </row>
    <row r="4292" spans="2:26" x14ac:dyDescent="0.25">
      <c r="B4292" s="11">
        <f t="shared" si="806"/>
        <v>44740.333333322953</v>
      </c>
      <c r="C4292" s="1">
        <f t="shared" si="797"/>
        <v>6</v>
      </c>
      <c r="D4292" s="1">
        <f t="shared" si="798"/>
        <v>2</v>
      </c>
      <c r="E4292" s="12">
        <f t="shared" si="799"/>
        <v>9</v>
      </c>
      <c r="F4292" s="124" t="str">
        <f t="shared" si="800"/>
        <v>0</v>
      </c>
      <c r="G4292" s="1">
        <f ca="1">(OFFSET(O4292,0,MATCH(Customer!$J$6,'CDH &amp; HDH'!$P$11:$X$11,0)))</f>
        <v>78</v>
      </c>
      <c r="H4292" s="1" t="str">
        <f t="shared" si="801"/>
        <v>Cooling</v>
      </c>
      <c r="I4292" s="1">
        <f ca="1">OFFSET(IF($H4292="Cooling",Customer!$C$25,Customer!$C$52),E4292,D4292)</f>
        <v>72</v>
      </c>
      <c r="J4292" s="1">
        <f ca="1">OFFSET(IF($H4292="Cooling",Customer!$L$25,Customer!$L$52),$E4292,$D4292)</f>
        <v>77</v>
      </c>
      <c r="K4292" s="16">
        <f t="shared" ca="1" si="795"/>
        <v>6</v>
      </c>
      <c r="L4292" s="16">
        <f t="shared" ca="1" si="796"/>
        <v>1</v>
      </c>
      <c r="M4292" s="17">
        <f t="shared" si="802"/>
        <v>0</v>
      </c>
      <c r="N4292" s="17">
        <f t="shared" si="803"/>
        <v>0</v>
      </c>
      <c r="O4292" s="4"/>
      <c r="P4292" s="4">
        <v>70</v>
      </c>
      <c r="Q4292" s="4">
        <v>61</v>
      </c>
      <c r="R4292" s="4">
        <v>64</v>
      </c>
      <c r="S4292" s="4">
        <v>67</v>
      </c>
      <c r="T4292" s="4">
        <v>71</v>
      </c>
      <c r="U4292" s="4">
        <v>75</v>
      </c>
      <c r="V4292" s="13">
        <v>78</v>
      </c>
      <c r="W4292" s="4">
        <v>63</v>
      </c>
      <c r="X4292" s="4">
        <v>77</v>
      </c>
      <c r="Y4292">
        <f t="shared" ca="1" si="804"/>
        <v>2592</v>
      </c>
      <c r="Z4292">
        <f t="shared" ca="1" si="805"/>
        <v>432</v>
      </c>
    </row>
    <row r="4293" spans="2:26" x14ac:dyDescent="0.25">
      <c r="B4293" s="11">
        <f t="shared" si="806"/>
        <v>44740.374999989617</v>
      </c>
      <c r="C4293" s="1">
        <f t="shared" si="797"/>
        <v>6</v>
      </c>
      <c r="D4293" s="1">
        <f t="shared" si="798"/>
        <v>2</v>
      </c>
      <c r="E4293" s="12">
        <f t="shared" si="799"/>
        <v>10</v>
      </c>
      <c r="F4293" s="124" t="str">
        <f t="shared" si="800"/>
        <v>0</v>
      </c>
      <c r="G4293" s="1">
        <f ca="1">(OFFSET(O4293,0,MATCH(Customer!$J$6,'CDH &amp; HDH'!$P$11:$X$11,0)))</f>
        <v>81</v>
      </c>
      <c r="H4293" s="1" t="str">
        <f t="shared" si="801"/>
        <v>Cooling</v>
      </c>
      <c r="I4293" s="1">
        <f ca="1">OFFSET(IF($H4293="Cooling",Customer!$C$25,Customer!$C$52),E4293,D4293)</f>
        <v>72</v>
      </c>
      <c r="J4293" s="1">
        <f ca="1">OFFSET(IF($H4293="Cooling",Customer!$L$25,Customer!$L$52),$E4293,$D4293)</f>
        <v>77</v>
      </c>
      <c r="K4293" s="16">
        <f t="shared" ca="1" si="795"/>
        <v>9</v>
      </c>
      <c r="L4293" s="16">
        <f t="shared" ca="1" si="796"/>
        <v>4</v>
      </c>
      <c r="M4293" s="17">
        <f t="shared" si="802"/>
        <v>0</v>
      </c>
      <c r="N4293" s="17">
        <f t="shared" si="803"/>
        <v>0</v>
      </c>
      <c r="O4293" s="4"/>
      <c r="P4293" s="4">
        <v>73</v>
      </c>
      <c r="Q4293" s="4">
        <v>63</v>
      </c>
      <c r="R4293" s="4">
        <v>68</v>
      </c>
      <c r="S4293" s="4">
        <v>70</v>
      </c>
      <c r="T4293" s="4">
        <v>74</v>
      </c>
      <c r="U4293" s="4">
        <v>77</v>
      </c>
      <c r="V4293" s="13">
        <v>81</v>
      </c>
      <c r="W4293" s="4">
        <v>65</v>
      </c>
      <c r="X4293" s="4">
        <v>80</v>
      </c>
      <c r="Y4293">
        <f t="shared" ca="1" si="804"/>
        <v>3888</v>
      </c>
      <c r="Z4293">
        <f t="shared" ca="1" si="805"/>
        <v>1728</v>
      </c>
    </row>
    <row r="4294" spans="2:26" x14ac:dyDescent="0.25">
      <c r="B4294" s="11">
        <f t="shared" si="806"/>
        <v>44740.416666656281</v>
      </c>
      <c r="C4294" s="1">
        <f t="shared" si="797"/>
        <v>6</v>
      </c>
      <c r="D4294" s="1">
        <f t="shared" si="798"/>
        <v>2</v>
      </c>
      <c r="E4294" s="12">
        <f t="shared" si="799"/>
        <v>11</v>
      </c>
      <c r="F4294" s="124" t="str">
        <f t="shared" si="800"/>
        <v>0</v>
      </c>
      <c r="G4294" s="1">
        <f ca="1">(OFFSET(O4294,0,MATCH(Customer!$J$6,'CDH &amp; HDH'!$P$11:$X$11,0)))</f>
        <v>83</v>
      </c>
      <c r="H4294" s="1" t="str">
        <f t="shared" si="801"/>
        <v>Cooling</v>
      </c>
      <c r="I4294" s="1">
        <f ca="1">OFFSET(IF($H4294="Cooling",Customer!$C$25,Customer!$C$52),E4294,D4294)</f>
        <v>72</v>
      </c>
      <c r="J4294" s="1">
        <f ca="1">OFFSET(IF($H4294="Cooling",Customer!$L$25,Customer!$L$52),$E4294,$D4294)</f>
        <v>77</v>
      </c>
      <c r="K4294" s="16">
        <f t="shared" ca="1" si="795"/>
        <v>11</v>
      </c>
      <c r="L4294" s="16">
        <f t="shared" ca="1" si="796"/>
        <v>6</v>
      </c>
      <c r="M4294" s="17">
        <f t="shared" si="802"/>
        <v>0</v>
      </c>
      <c r="N4294" s="17">
        <f t="shared" si="803"/>
        <v>0</v>
      </c>
      <c r="O4294" s="4"/>
      <c r="P4294" s="4">
        <v>75</v>
      </c>
      <c r="Q4294" s="4">
        <v>64</v>
      </c>
      <c r="R4294" s="4">
        <v>70</v>
      </c>
      <c r="S4294" s="4">
        <v>69</v>
      </c>
      <c r="T4294" s="4">
        <v>76</v>
      </c>
      <c r="U4294" s="4">
        <v>79</v>
      </c>
      <c r="V4294" s="13">
        <v>83</v>
      </c>
      <c r="W4294" s="4">
        <v>66</v>
      </c>
      <c r="X4294" s="4">
        <v>82</v>
      </c>
      <c r="Y4294">
        <f t="shared" ca="1" si="804"/>
        <v>4752</v>
      </c>
      <c r="Z4294">
        <f t="shared" ca="1" si="805"/>
        <v>2592</v>
      </c>
    </row>
    <row r="4295" spans="2:26" x14ac:dyDescent="0.25">
      <c r="B4295" s="11">
        <f t="shared" si="806"/>
        <v>44740.458333322946</v>
      </c>
      <c r="C4295" s="1">
        <f t="shared" si="797"/>
        <v>6</v>
      </c>
      <c r="D4295" s="1">
        <f t="shared" si="798"/>
        <v>2</v>
      </c>
      <c r="E4295" s="12">
        <f t="shared" si="799"/>
        <v>12</v>
      </c>
      <c r="F4295" s="124" t="str">
        <f t="shared" si="800"/>
        <v>0</v>
      </c>
      <c r="G4295" s="1">
        <f ca="1">(OFFSET(O4295,0,MATCH(Customer!$J$6,'CDH &amp; HDH'!$P$11:$X$11,0)))</f>
        <v>84</v>
      </c>
      <c r="H4295" s="1" t="str">
        <f t="shared" si="801"/>
        <v>Cooling</v>
      </c>
      <c r="I4295" s="1">
        <f ca="1">OFFSET(IF($H4295="Cooling",Customer!$C$25,Customer!$C$52),E4295,D4295)</f>
        <v>72</v>
      </c>
      <c r="J4295" s="1">
        <f ca="1">OFFSET(IF($H4295="Cooling",Customer!$L$25,Customer!$L$52),$E4295,$D4295)</f>
        <v>77</v>
      </c>
      <c r="K4295" s="16">
        <f t="shared" ca="1" si="795"/>
        <v>12</v>
      </c>
      <c r="L4295" s="16">
        <f t="shared" ca="1" si="796"/>
        <v>7</v>
      </c>
      <c r="M4295" s="17">
        <f t="shared" si="802"/>
        <v>0</v>
      </c>
      <c r="N4295" s="17">
        <f t="shared" si="803"/>
        <v>0</v>
      </c>
      <c r="O4295" s="4"/>
      <c r="P4295" s="4">
        <v>77</v>
      </c>
      <c r="Q4295" s="4">
        <v>66</v>
      </c>
      <c r="R4295" s="4">
        <v>71</v>
      </c>
      <c r="S4295" s="4">
        <v>69</v>
      </c>
      <c r="T4295" s="4">
        <v>77</v>
      </c>
      <c r="U4295" s="4">
        <v>80</v>
      </c>
      <c r="V4295" s="13">
        <v>84</v>
      </c>
      <c r="W4295" s="4">
        <v>69</v>
      </c>
      <c r="X4295" s="4">
        <v>82</v>
      </c>
      <c r="Y4295">
        <f t="shared" ca="1" si="804"/>
        <v>5184</v>
      </c>
      <c r="Z4295">
        <f t="shared" ca="1" si="805"/>
        <v>3024</v>
      </c>
    </row>
    <row r="4296" spans="2:26" x14ac:dyDescent="0.25">
      <c r="B4296" s="11">
        <f t="shared" si="806"/>
        <v>44740.49999998961</v>
      </c>
      <c r="C4296" s="1">
        <f t="shared" si="797"/>
        <v>6</v>
      </c>
      <c r="D4296" s="1">
        <f t="shared" si="798"/>
        <v>2</v>
      </c>
      <c r="E4296" s="12">
        <f t="shared" si="799"/>
        <v>13</v>
      </c>
      <c r="F4296" s="124" t="str">
        <f t="shared" si="800"/>
        <v>0</v>
      </c>
      <c r="G4296" s="1">
        <f ca="1">(OFFSET(O4296,0,MATCH(Customer!$J$6,'CDH &amp; HDH'!$P$11:$X$11,0)))</f>
        <v>85</v>
      </c>
      <c r="H4296" s="1" t="str">
        <f t="shared" si="801"/>
        <v>Cooling</v>
      </c>
      <c r="I4296" s="1">
        <f ca="1">OFFSET(IF($H4296="Cooling",Customer!$C$25,Customer!$C$52),E4296,D4296)</f>
        <v>72</v>
      </c>
      <c r="J4296" s="1">
        <f ca="1">OFFSET(IF($H4296="Cooling",Customer!$L$25,Customer!$L$52),$E4296,$D4296)</f>
        <v>77</v>
      </c>
      <c r="K4296" s="16">
        <f t="shared" ca="1" si="795"/>
        <v>13</v>
      </c>
      <c r="L4296" s="16">
        <f t="shared" ca="1" si="796"/>
        <v>8</v>
      </c>
      <c r="M4296" s="17">
        <f t="shared" si="802"/>
        <v>0</v>
      </c>
      <c r="N4296" s="17">
        <f t="shared" si="803"/>
        <v>0</v>
      </c>
      <c r="O4296" s="4"/>
      <c r="P4296" s="4">
        <v>80</v>
      </c>
      <c r="Q4296" s="4">
        <v>69</v>
      </c>
      <c r="R4296" s="4">
        <v>73</v>
      </c>
      <c r="S4296" s="4">
        <v>68</v>
      </c>
      <c r="T4296" s="4">
        <v>77</v>
      </c>
      <c r="U4296" s="4">
        <v>81</v>
      </c>
      <c r="V4296" s="13">
        <v>85</v>
      </c>
      <c r="W4296" s="4">
        <v>70</v>
      </c>
      <c r="X4296" s="4">
        <v>81</v>
      </c>
      <c r="Y4296">
        <f t="shared" ca="1" si="804"/>
        <v>5616</v>
      </c>
      <c r="Z4296">
        <f t="shared" ca="1" si="805"/>
        <v>3456</v>
      </c>
    </row>
    <row r="4297" spans="2:26" x14ac:dyDescent="0.25">
      <c r="B4297" s="11">
        <f t="shared" si="806"/>
        <v>44740.541666656274</v>
      </c>
      <c r="C4297" s="1">
        <f t="shared" si="797"/>
        <v>6</v>
      </c>
      <c r="D4297" s="1">
        <f t="shared" si="798"/>
        <v>2</v>
      </c>
      <c r="E4297" s="12">
        <f t="shared" si="799"/>
        <v>14</v>
      </c>
      <c r="F4297" s="124" t="str">
        <f t="shared" si="800"/>
        <v>0</v>
      </c>
      <c r="G4297" s="1">
        <f ca="1">(OFFSET(O4297,0,MATCH(Customer!$J$6,'CDH &amp; HDH'!$P$11:$X$11,0)))</f>
        <v>86</v>
      </c>
      <c r="H4297" s="1" t="str">
        <f t="shared" si="801"/>
        <v>Cooling</v>
      </c>
      <c r="I4297" s="1">
        <f ca="1">OFFSET(IF($H4297="Cooling",Customer!$C$25,Customer!$C$52),E4297,D4297)</f>
        <v>72</v>
      </c>
      <c r="J4297" s="1">
        <f ca="1">OFFSET(IF($H4297="Cooling",Customer!$L$25,Customer!$L$52),$E4297,$D4297)</f>
        <v>77</v>
      </c>
      <c r="K4297" s="16">
        <f t="shared" ca="1" si="795"/>
        <v>14</v>
      </c>
      <c r="L4297" s="16">
        <f t="shared" ca="1" si="796"/>
        <v>9</v>
      </c>
      <c r="M4297" s="17">
        <f t="shared" si="802"/>
        <v>0</v>
      </c>
      <c r="N4297" s="17">
        <f t="shared" si="803"/>
        <v>0</v>
      </c>
      <c r="O4297" s="4"/>
      <c r="P4297" s="4">
        <v>80</v>
      </c>
      <c r="Q4297" s="4">
        <v>70</v>
      </c>
      <c r="R4297" s="4">
        <v>74</v>
      </c>
      <c r="S4297" s="4">
        <v>69</v>
      </c>
      <c r="T4297" s="4">
        <v>79</v>
      </c>
      <c r="U4297" s="4">
        <v>82</v>
      </c>
      <c r="V4297" s="13">
        <v>86</v>
      </c>
      <c r="W4297" s="4">
        <v>72</v>
      </c>
      <c r="X4297" s="4">
        <v>81</v>
      </c>
      <c r="Y4297">
        <f t="shared" ca="1" si="804"/>
        <v>6048</v>
      </c>
      <c r="Z4297">
        <f t="shared" ca="1" si="805"/>
        <v>3888</v>
      </c>
    </row>
    <row r="4298" spans="2:26" x14ac:dyDescent="0.25">
      <c r="B4298" s="11">
        <f t="shared" si="806"/>
        <v>44740.583333322938</v>
      </c>
      <c r="C4298" s="1">
        <f t="shared" si="797"/>
        <v>6</v>
      </c>
      <c r="D4298" s="1">
        <f t="shared" si="798"/>
        <v>2</v>
      </c>
      <c r="E4298" s="12">
        <f t="shared" si="799"/>
        <v>15</v>
      </c>
      <c r="F4298" s="124" t="str">
        <f t="shared" si="800"/>
        <v>1</v>
      </c>
      <c r="G4298" s="1">
        <f ca="1">(OFFSET(O4298,0,MATCH(Customer!$J$6,'CDH &amp; HDH'!$P$11:$X$11,0)))</f>
        <v>87</v>
      </c>
      <c r="H4298" s="1" t="str">
        <f t="shared" si="801"/>
        <v>Cooling</v>
      </c>
      <c r="I4298" s="1">
        <f ca="1">OFFSET(IF($H4298="Cooling",Customer!$C$25,Customer!$C$52),E4298,D4298)</f>
        <v>72</v>
      </c>
      <c r="J4298" s="1">
        <f ca="1">OFFSET(IF($H4298="Cooling",Customer!$L$25,Customer!$L$52),$E4298,$D4298)</f>
        <v>77</v>
      </c>
      <c r="K4298" s="16">
        <f t="shared" ca="1" si="795"/>
        <v>15</v>
      </c>
      <c r="L4298" s="16">
        <f t="shared" ca="1" si="796"/>
        <v>10</v>
      </c>
      <c r="M4298" s="17">
        <f t="shared" si="802"/>
        <v>0</v>
      </c>
      <c r="N4298" s="17">
        <f t="shared" si="803"/>
        <v>0</v>
      </c>
      <c r="O4298" s="4"/>
      <c r="P4298" s="4">
        <v>81</v>
      </c>
      <c r="Q4298" s="4">
        <v>70</v>
      </c>
      <c r="R4298" s="4">
        <v>74</v>
      </c>
      <c r="S4298" s="4">
        <v>71</v>
      </c>
      <c r="T4298" s="4">
        <v>79</v>
      </c>
      <c r="U4298" s="4">
        <v>82</v>
      </c>
      <c r="V4298" s="13">
        <v>87</v>
      </c>
      <c r="W4298" s="4">
        <v>69</v>
      </c>
      <c r="X4298" s="4">
        <v>77</v>
      </c>
      <c r="Y4298">
        <f t="shared" ca="1" si="804"/>
        <v>6480</v>
      </c>
      <c r="Z4298">
        <f t="shared" ca="1" si="805"/>
        <v>4320</v>
      </c>
    </row>
    <row r="4299" spans="2:26" x14ac:dyDescent="0.25">
      <c r="B4299" s="11">
        <f t="shared" si="806"/>
        <v>44740.624999989603</v>
      </c>
      <c r="C4299" s="1">
        <f t="shared" si="797"/>
        <v>6</v>
      </c>
      <c r="D4299" s="1">
        <f t="shared" si="798"/>
        <v>2</v>
      </c>
      <c r="E4299" s="12">
        <f t="shared" si="799"/>
        <v>16</v>
      </c>
      <c r="F4299" s="124" t="str">
        <f t="shared" si="800"/>
        <v>1</v>
      </c>
      <c r="G4299" s="1">
        <f ca="1">(OFFSET(O4299,0,MATCH(Customer!$J$6,'CDH &amp; HDH'!$P$11:$X$11,0)))</f>
        <v>86</v>
      </c>
      <c r="H4299" s="1" t="str">
        <f t="shared" si="801"/>
        <v>Cooling</v>
      </c>
      <c r="I4299" s="1">
        <f ca="1">OFFSET(IF($H4299="Cooling",Customer!$C$25,Customer!$C$52),E4299,D4299)</f>
        <v>72</v>
      </c>
      <c r="J4299" s="1">
        <f ca="1">OFFSET(IF($H4299="Cooling",Customer!$L$25,Customer!$L$52),$E4299,$D4299)</f>
        <v>77</v>
      </c>
      <c r="K4299" s="16">
        <f t="shared" ca="1" si="795"/>
        <v>14</v>
      </c>
      <c r="L4299" s="16">
        <f t="shared" ca="1" si="796"/>
        <v>9</v>
      </c>
      <c r="M4299" s="17">
        <f t="shared" si="802"/>
        <v>0</v>
      </c>
      <c r="N4299" s="17">
        <f t="shared" si="803"/>
        <v>0</v>
      </c>
      <c r="O4299" s="4"/>
      <c r="P4299" s="4">
        <v>81</v>
      </c>
      <c r="Q4299" s="4">
        <v>71</v>
      </c>
      <c r="R4299" s="4">
        <v>75</v>
      </c>
      <c r="S4299" s="4">
        <v>72</v>
      </c>
      <c r="T4299" s="4">
        <v>80</v>
      </c>
      <c r="U4299" s="4">
        <v>82</v>
      </c>
      <c r="V4299" s="13">
        <v>86</v>
      </c>
      <c r="W4299" s="4">
        <v>72</v>
      </c>
      <c r="X4299" s="4">
        <v>75</v>
      </c>
      <c r="Y4299">
        <f t="shared" ca="1" si="804"/>
        <v>6048</v>
      </c>
      <c r="Z4299">
        <f t="shared" ca="1" si="805"/>
        <v>3888</v>
      </c>
    </row>
    <row r="4300" spans="2:26" x14ac:dyDescent="0.25">
      <c r="B4300" s="11">
        <f t="shared" si="806"/>
        <v>44740.666666656267</v>
      </c>
      <c r="C4300" s="1">
        <f t="shared" si="797"/>
        <v>6</v>
      </c>
      <c r="D4300" s="1">
        <f t="shared" si="798"/>
        <v>2</v>
      </c>
      <c r="E4300" s="12">
        <f t="shared" si="799"/>
        <v>17</v>
      </c>
      <c r="F4300" s="124" t="str">
        <f t="shared" si="800"/>
        <v>1</v>
      </c>
      <c r="G4300" s="1">
        <f ca="1">(OFFSET(O4300,0,MATCH(Customer!$J$6,'CDH &amp; HDH'!$P$11:$X$11,0)))</f>
        <v>86</v>
      </c>
      <c r="H4300" s="1" t="str">
        <f t="shared" si="801"/>
        <v>Cooling</v>
      </c>
      <c r="I4300" s="1">
        <f ca="1">OFFSET(IF($H4300="Cooling",Customer!$C$25,Customer!$C$52),E4300,D4300)</f>
        <v>72</v>
      </c>
      <c r="J4300" s="1">
        <f ca="1">OFFSET(IF($H4300="Cooling",Customer!$L$25,Customer!$L$52),$E4300,$D4300)</f>
        <v>77</v>
      </c>
      <c r="K4300" s="16">
        <f t="shared" ref="K4300:K4363" ca="1" si="807">IF($H4300="Heating",0,MAX(0,$G4300-I4300))</f>
        <v>14</v>
      </c>
      <c r="L4300" s="16">
        <f t="shared" ref="L4300:L4363" ca="1" si="808">IF($H4300="Heating",0,MAX(0,$G4300-J4300))</f>
        <v>9</v>
      </c>
      <c r="M4300" s="17">
        <f t="shared" si="802"/>
        <v>0</v>
      </c>
      <c r="N4300" s="17">
        <f t="shared" si="803"/>
        <v>0</v>
      </c>
      <c r="O4300" s="4"/>
      <c r="P4300" s="4">
        <v>81</v>
      </c>
      <c r="Q4300" s="4">
        <v>72</v>
      </c>
      <c r="R4300" s="4">
        <v>74</v>
      </c>
      <c r="S4300" s="4">
        <v>70</v>
      </c>
      <c r="T4300" s="4">
        <v>80</v>
      </c>
      <c r="U4300" s="4">
        <v>81</v>
      </c>
      <c r="V4300" s="13">
        <v>86</v>
      </c>
      <c r="W4300" s="4">
        <v>71</v>
      </c>
      <c r="X4300" s="4">
        <v>75</v>
      </c>
      <c r="Y4300">
        <f t="shared" ca="1" si="804"/>
        <v>6048</v>
      </c>
      <c r="Z4300">
        <f t="shared" ca="1" si="805"/>
        <v>3888</v>
      </c>
    </row>
    <row r="4301" spans="2:26" x14ac:dyDescent="0.25">
      <c r="B4301" s="11">
        <f t="shared" si="806"/>
        <v>44740.708333322931</v>
      </c>
      <c r="C4301" s="1">
        <f t="shared" ref="C4301:C4364" si="809">MONTH(B4301)</f>
        <v>6</v>
      </c>
      <c r="D4301" s="1">
        <f t="shared" ref="D4301:D4364" si="810">WEEKDAY(B4301,2)</f>
        <v>2</v>
      </c>
      <c r="E4301" s="12">
        <f t="shared" ref="E4301:E4364" si="811">HOUR(B4301)+1</f>
        <v>18</v>
      </c>
      <c r="F4301" s="124" t="str">
        <f t="shared" ref="F4301:F4364" si="812">IF(AND(C4301&gt;5,C4301&lt;9,D4301&lt;6,E4301&gt;14,E4301&lt;19),"1",IF(AND(OR(E4301=8,E4301=9,E4301=19,E4301=20),C4301&lt;3,D4301&lt;6),"1","0"))</f>
        <v>1</v>
      </c>
      <c r="G4301" s="1">
        <f ca="1">(OFFSET(O4301,0,MATCH(Customer!$J$6,'CDH &amp; HDH'!$P$11:$X$11,0)))</f>
        <v>85</v>
      </c>
      <c r="H4301" s="1" t="str">
        <f t="shared" ref="H4301:H4364" si="813">IF(AND(C4301&gt;=5,C4301&lt;=9),"Cooling","Heating")</f>
        <v>Cooling</v>
      </c>
      <c r="I4301" s="1">
        <f ca="1">OFFSET(IF($H4301="Cooling",Customer!$C$25,Customer!$C$52),E4301,D4301)</f>
        <v>72</v>
      </c>
      <c r="J4301" s="1">
        <f ca="1">OFFSET(IF($H4301="Cooling",Customer!$L$25,Customer!$L$52),$E4301,$D4301)</f>
        <v>77</v>
      </c>
      <c r="K4301" s="16">
        <f t="shared" ca="1" si="807"/>
        <v>13</v>
      </c>
      <c r="L4301" s="16">
        <f t="shared" ca="1" si="808"/>
        <v>8</v>
      </c>
      <c r="M4301" s="17">
        <f t="shared" ref="M4301:M4364" si="814">IF($H4301="Cooling",0,MAX(0,I4301-$G4301))</f>
        <v>0</v>
      </c>
      <c r="N4301" s="17">
        <f t="shared" ref="N4301:N4364" si="815">IF($H4301="Cooling",0,MAX(0,J4301-$G4301))</f>
        <v>0</v>
      </c>
      <c r="O4301" s="4"/>
      <c r="P4301" s="4">
        <v>80</v>
      </c>
      <c r="Q4301" s="4">
        <v>71</v>
      </c>
      <c r="R4301" s="4">
        <v>72</v>
      </c>
      <c r="S4301" s="4">
        <v>69</v>
      </c>
      <c r="T4301" s="4">
        <v>80</v>
      </c>
      <c r="U4301" s="4">
        <v>80</v>
      </c>
      <c r="V4301" s="13">
        <v>85</v>
      </c>
      <c r="W4301" s="4">
        <v>72</v>
      </c>
      <c r="X4301" s="4">
        <v>76</v>
      </c>
      <c r="Y4301">
        <f t="shared" ref="Y4301:Y4364" ca="1" si="816">1.08*400*K4301</f>
        <v>5616</v>
      </c>
      <c r="Z4301">
        <f t="shared" ref="Z4301:Z4364" ca="1" si="817">1.08*400*L4301</f>
        <v>3456</v>
      </c>
    </row>
    <row r="4302" spans="2:26" x14ac:dyDescent="0.25">
      <c r="B4302" s="11">
        <f t="shared" ref="B4302:B4365" si="818">B4301+1/24</f>
        <v>44740.749999989595</v>
      </c>
      <c r="C4302" s="1">
        <f t="shared" si="809"/>
        <v>6</v>
      </c>
      <c r="D4302" s="1">
        <f t="shared" si="810"/>
        <v>2</v>
      </c>
      <c r="E4302" s="12">
        <f t="shared" si="811"/>
        <v>19</v>
      </c>
      <c r="F4302" s="124" t="str">
        <f t="shared" si="812"/>
        <v>0</v>
      </c>
      <c r="G4302" s="1">
        <f ca="1">(OFFSET(O4302,0,MATCH(Customer!$J$6,'CDH &amp; HDH'!$P$11:$X$11,0)))</f>
        <v>82</v>
      </c>
      <c r="H4302" s="1" t="str">
        <f t="shared" si="813"/>
        <v>Cooling</v>
      </c>
      <c r="I4302" s="1">
        <f ca="1">OFFSET(IF($H4302="Cooling",Customer!$C$25,Customer!$C$52),E4302,D4302)</f>
        <v>78</v>
      </c>
      <c r="J4302" s="1">
        <f ca="1">OFFSET(IF($H4302="Cooling",Customer!$L$25,Customer!$L$52),$E4302,$D4302)</f>
        <v>80</v>
      </c>
      <c r="K4302" s="16">
        <f t="shared" ca="1" si="807"/>
        <v>4</v>
      </c>
      <c r="L4302" s="16">
        <f t="shared" ca="1" si="808"/>
        <v>2</v>
      </c>
      <c r="M4302" s="17">
        <f t="shared" si="814"/>
        <v>0</v>
      </c>
      <c r="N4302" s="17">
        <f t="shared" si="815"/>
        <v>0</v>
      </c>
      <c r="O4302" s="4"/>
      <c r="P4302" s="4">
        <v>80</v>
      </c>
      <c r="Q4302" s="4">
        <v>69</v>
      </c>
      <c r="R4302" s="4">
        <v>71</v>
      </c>
      <c r="S4302" s="4">
        <v>67</v>
      </c>
      <c r="T4302" s="4">
        <v>76</v>
      </c>
      <c r="U4302" s="4">
        <v>76</v>
      </c>
      <c r="V4302" s="13">
        <v>82</v>
      </c>
      <c r="W4302" s="4">
        <v>70</v>
      </c>
      <c r="X4302" s="4">
        <v>74</v>
      </c>
      <c r="Y4302">
        <f t="shared" ca="1" si="816"/>
        <v>1728</v>
      </c>
      <c r="Z4302">
        <f t="shared" ca="1" si="817"/>
        <v>864</v>
      </c>
    </row>
    <row r="4303" spans="2:26" x14ac:dyDescent="0.25">
      <c r="B4303" s="11">
        <f t="shared" si="818"/>
        <v>44740.79166665626</v>
      </c>
      <c r="C4303" s="1">
        <f t="shared" si="809"/>
        <v>6</v>
      </c>
      <c r="D4303" s="1">
        <f t="shared" si="810"/>
        <v>2</v>
      </c>
      <c r="E4303" s="12">
        <f t="shared" si="811"/>
        <v>20</v>
      </c>
      <c r="F4303" s="124" t="str">
        <f t="shared" si="812"/>
        <v>0</v>
      </c>
      <c r="G4303" s="1">
        <f ca="1">(OFFSET(O4303,0,MATCH(Customer!$J$6,'CDH &amp; HDH'!$P$11:$X$11,0)))</f>
        <v>79</v>
      </c>
      <c r="H4303" s="1" t="str">
        <f t="shared" si="813"/>
        <v>Cooling</v>
      </c>
      <c r="I4303" s="1">
        <f ca="1">OFFSET(IF($H4303="Cooling",Customer!$C$25,Customer!$C$52),E4303,D4303)</f>
        <v>78</v>
      </c>
      <c r="J4303" s="1">
        <f ca="1">OFFSET(IF($H4303="Cooling",Customer!$L$25,Customer!$L$52),$E4303,$D4303)</f>
        <v>80</v>
      </c>
      <c r="K4303" s="16">
        <f t="shared" ca="1" si="807"/>
        <v>1</v>
      </c>
      <c r="L4303" s="16">
        <f t="shared" ca="1" si="808"/>
        <v>0</v>
      </c>
      <c r="M4303" s="17">
        <f t="shared" si="814"/>
        <v>0</v>
      </c>
      <c r="N4303" s="17">
        <f t="shared" si="815"/>
        <v>0</v>
      </c>
      <c r="O4303" s="4"/>
      <c r="P4303" s="4">
        <v>79</v>
      </c>
      <c r="Q4303" s="4">
        <v>67</v>
      </c>
      <c r="R4303" s="4">
        <v>66</v>
      </c>
      <c r="S4303" s="4">
        <v>64</v>
      </c>
      <c r="T4303" s="4">
        <v>70</v>
      </c>
      <c r="U4303" s="4">
        <v>72</v>
      </c>
      <c r="V4303" s="13">
        <v>79</v>
      </c>
      <c r="W4303" s="4">
        <v>68</v>
      </c>
      <c r="X4303" s="4">
        <v>73</v>
      </c>
      <c r="Y4303">
        <f t="shared" ca="1" si="816"/>
        <v>432</v>
      </c>
      <c r="Z4303">
        <f t="shared" ca="1" si="817"/>
        <v>0</v>
      </c>
    </row>
    <row r="4304" spans="2:26" x14ac:dyDescent="0.25">
      <c r="B4304" s="11">
        <f t="shared" si="818"/>
        <v>44740.833333322924</v>
      </c>
      <c r="C4304" s="1">
        <f t="shared" si="809"/>
        <v>6</v>
      </c>
      <c r="D4304" s="1">
        <f t="shared" si="810"/>
        <v>2</v>
      </c>
      <c r="E4304" s="12">
        <f t="shared" si="811"/>
        <v>21</v>
      </c>
      <c r="F4304" s="124" t="str">
        <f t="shared" si="812"/>
        <v>0</v>
      </c>
      <c r="G4304" s="1">
        <f ca="1">(OFFSET(O4304,0,MATCH(Customer!$J$6,'CDH &amp; HDH'!$P$11:$X$11,0)))</f>
        <v>76</v>
      </c>
      <c r="H4304" s="1" t="str">
        <f t="shared" si="813"/>
        <v>Cooling</v>
      </c>
      <c r="I4304" s="1">
        <f ca="1">OFFSET(IF($H4304="Cooling",Customer!$C$25,Customer!$C$52),E4304,D4304)</f>
        <v>78</v>
      </c>
      <c r="J4304" s="1">
        <f ca="1">OFFSET(IF($H4304="Cooling",Customer!$L$25,Customer!$L$52),$E4304,$D4304)</f>
        <v>80</v>
      </c>
      <c r="K4304" s="16">
        <f t="shared" ca="1" si="807"/>
        <v>0</v>
      </c>
      <c r="L4304" s="16">
        <f t="shared" ca="1" si="808"/>
        <v>0</v>
      </c>
      <c r="M4304" s="17">
        <f t="shared" si="814"/>
        <v>0</v>
      </c>
      <c r="N4304" s="17">
        <f t="shared" si="815"/>
        <v>0</v>
      </c>
      <c r="O4304" s="4"/>
      <c r="P4304" s="4">
        <v>76</v>
      </c>
      <c r="Q4304" s="4">
        <v>65</v>
      </c>
      <c r="R4304" s="4">
        <v>62</v>
      </c>
      <c r="S4304" s="4">
        <v>62</v>
      </c>
      <c r="T4304" s="4">
        <v>70</v>
      </c>
      <c r="U4304" s="4">
        <v>69</v>
      </c>
      <c r="V4304" s="13">
        <v>76</v>
      </c>
      <c r="W4304" s="4">
        <v>63</v>
      </c>
      <c r="X4304" s="4">
        <v>73</v>
      </c>
      <c r="Y4304">
        <f t="shared" ca="1" si="816"/>
        <v>0</v>
      </c>
      <c r="Z4304">
        <f t="shared" ca="1" si="817"/>
        <v>0</v>
      </c>
    </row>
    <row r="4305" spans="2:26" x14ac:dyDescent="0.25">
      <c r="B4305" s="11">
        <f t="shared" si="818"/>
        <v>44740.874999989588</v>
      </c>
      <c r="C4305" s="1">
        <f t="shared" si="809"/>
        <v>6</v>
      </c>
      <c r="D4305" s="1">
        <f t="shared" si="810"/>
        <v>2</v>
      </c>
      <c r="E4305" s="12">
        <f t="shared" si="811"/>
        <v>22</v>
      </c>
      <c r="F4305" s="124" t="str">
        <f t="shared" si="812"/>
        <v>0</v>
      </c>
      <c r="G4305" s="1">
        <f ca="1">(OFFSET(O4305,0,MATCH(Customer!$J$6,'CDH &amp; HDH'!$P$11:$X$11,0)))</f>
        <v>74</v>
      </c>
      <c r="H4305" s="1" t="str">
        <f t="shared" si="813"/>
        <v>Cooling</v>
      </c>
      <c r="I4305" s="1">
        <f ca="1">OFFSET(IF($H4305="Cooling",Customer!$C$25,Customer!$C$52),E4305,D4305)</f>
        <v>78</v>
      </c>
      <c r="J4305" s="1">
        <f ca="1">OFFSET(IF($H4305="Cooling",Customer!$L$25,Customer!$L$52),$E4305,$D4305)</f>
        <v>80</v>
      </c>
      <c r="K4305" s="16">
        <f t="shared" ca="1" si="807"/>
        <v>0</v>
      </c>
      <c r="L4305" s="16">
        <f t="shared" ca="1" si="808"/>
        <v>0</v>
      </c>
      <c r="M4305" s="17">
        <f t="shared" si="814"/>
        <v>0</v>
      </c>
      <c r="N4305" s="17">
        <f t="shared" si="815"/>
        <v>0</v>
      </c>
      <c r="O4305" s="4"/>
      <c r="P4305" s="4">
        <v>76</v>
      </c>
      <c r="Q4305" s="4">
        <v>64</v>
      </c>
      <c r="R4305" s="4">
        <v>57</v>
      </c>
      <c r="S4305" s="4">
        <v>59</v>
      </c>
      <c r="T4305" s="4">
        <v>66</v>
      </c>
      <c r="U4305" s="4">
        <v>66</v>
      </c>
      <c r="V4305" s="13">
        <v>74</v>
      </c>
      <c r="W4305" s="4">
        <v>64</v>
      </c>
      <c r="X4305" s="4">
        <v>73</v>
      </c>
      <c r="Y4305">
        <f t="shared" ca="1" si="816"/>
        <v>0</v>
      </c>
      <c r="Z4305">
        <f t="shared" ca="1" si="817"/>
        <v>0</v>
      </c>
    </row>
    <row r="4306" spans="2:26" x14ac:dyDescent="0.25">
      <c r="B4306" s="11">
        <f t="shared" si="818"/>
        <v>44740.916666656252</v>
      </c>
      <c r="C4306" s="1">
        <f t="shared" si="809"/>
        <v>6</v>
      </c>
      <c r="D4306" s="1">
        <f t="shared" si="810"/>
        <v>2</v>
      </c>
      <c r="E4306" s="12">
        <f t="shared" si="811"/>
        <v>23</v>
      </c>
      <c r="F4306" s="124" t="str">
        <f t="shared" si="812"/>
        <v>0</v>
      </c>
      <c r="G4306" s="1">
        <f ca="1">(OFFSET(O4306,0,MATCH(Customer!$J$6,'CDH &amp; HDH'!$P$11:$X$11,0)))</f>
        <v>74</v>
      </c>
      <c r="H4306" s="1" t="str">
        <f t="shared" si="813"/>
        <v>Cooling</v>
      </c>
      <c r="I4306" s="1">
        <f ca="1">OFFSET(IF($H4306="Cooling",Customer!$C$25,Customer!$C$52),E4306,D4306)</f>
        <v>78</v>
      </c>
      <c r="J4306" s="1">
        <f ca="1">OFFSET(IF($H4306="Cooling",Customer!$L$25,Customer!$L$52),$E4306,$D4306)</f>
        <v>80</v>
      </c>
      <c r="K4306" s="16">
        <f t="shared" ca="1" si="807"/>
        <v>0</v>
      </c>
      <c r="L4306" s="16">
        <f t="shared" ca="1" si="808"/>
        <v>0</v>
      </c>
      <c r="M4306" s="17">
        <f t="shared" si="814"/>
        <v>0</v>
      </c>
      <c r="N4306" s="17">
        <f t="shared" si="815"/>
        <v>0</v>
      </c>
      <c r="O4306" s="4"/>
      <c r="P4306" s="4">
        <v>74</v>
      </c>
      <c r="Q4306" s="4">
        <v>64</v>
      </c>
      <c r="R4306" s="4">
        <v>57</v>
      </c>
      <c r="S4306" s="4">
        <v>58</v>
      </c>
      <c r="T4306" s="4">
        <v>62</v>
      </c>
      <c r="U4306" s="4">
        <v>68</v>
      </c>
      <c r="V4306" s="13">
        <v>74</v>
      </c>
      <c r="W4306" s="4">
        <v>63</v>
      </c>
      <c r="X4306" s="4">
        <v>73</v>
      </c>
      <c r="Y4306">
        <f t="shared" ca="1" si="816"/>
        <v>0</v>
      </c>
      <c r="Z4306">
        <f t="shared" ca="1" si="817"/>
        <v>0</v>
      </c>
    </row>
    <row r="4307" spans="2:26" x14ac:dyDescent="0.25">
      <c r="B4307" s="11">
        <f t="shared" si="818"/>
        <v>44740.958333322917</v>
      </c>
      <c r="C4307" s="1">
        <f t="shared" si="809"/>
        <v>6</v>
      </c>
      <c r="D4307" s="1">
        <f t="shared" si="810"/>
        <v>2</v>
      </c>
      <c r="E4307" s="12">
        <f t="shared" si="811"/>
        <v>24</v>
      </c>
      <c r="F4307" s="124" t="str">
        <f t="shared" si="812"/>
        <v>0</v>
      </c>
      <c r="G4307" s="1">
        <f ca="1">(OFFSET(O4307,0,MATCH(Customer!$J$6,'CDH &amp; HDH'!$P$11:$X$11,0)))</f>
        <v>72</v>
      </c>
      <c r="H4307" s="1" t="str">
        <f t="shared" si="813"/>
        <v>Cooling</v>
      </c>
      <c r="I4307" s="1">
        <f ca="1">OFFSET(IF($H4307="Cooling",Customer!$C$25,Customer!$C$52),E4307,D4307)</f>
        <v>78</v>
      </c>
      <c r="J4307" s="1">
        <f ca="1">OFFSET(IF($H4307="Cooling",Customer!$L$25,Customer!$L$52),$E4307,$D4307)</f>
        <v>80</v>
      </c>
      <c r="K4307" s="16">
        <f t="shared" ca="1" si="807"/>
        <v>0</v>
      </c>
      <c r="L4307" s="16">
        <f t="shared" ca="1" si="808"/>
        <v>0</v>
      </c>
      <c r="M4307" s="17">
        <f t="shared" si="814"/>
        <v>0</v>
      </c>
      <c r="N4307" s="17">
        <f t="shared" si="815"/>
        <v>0</v>
      </c>
      <c r="O4307" s="4"/>
      <c r="P4307" s="4">
        <v>69</v>
      </c>
      <c r="Q4307" s="4">
        <v>64</v>
      </c>
      <c r="R4307" s="4">
        <v>57</v>
      </c>
      <c r="S4307" s="4">
        <v>57</v>
      </c>
      <c r="T4307" s="4">
        <v>60</v>
      </c>
      <c r="U4307" s="4">
        <v>63</v>
      </c>
      <c r="V4307" s="13">
        <v>72</v>
      </c>
      <c r="W4307" s="4">
        <v>62</v>
      </c>
      <c r="X4307" s="4">
        <v>73</v>
      </c>
      <c r="Y4307">
        <f t="shared" ca="1" si="816"/>
        <v>0</v>
      </c>
      <c r="Z4307">
        <f t="shared" ca="1" si="817"/>
        <v>0</v>
      </c>
    </row>
    <row r="4308" spans="2:26" x14ac:dyDescent="0.25">
      <c r="B4308" s="11">
        <f t="shared" si="818"/>
        <v>44740.999999989581</v>
      </c>
      <c r="C4308" s="1">
        <f t="shared" si="809"/>
        <v>6</v>
      </c>
      <c r="D4308" s="1">
        <f t="shared" si="810"/>
        <v>3</v>
      </c>
      <c r="E4308" s="12">
        <f t="shared" si="811"/>
        <v>1</v>
      </c>
      <c r="F4308" s="124" t="str">
        <f t="shared" si="812"/>
        <v>0</v>
      </c>
      <c r="G4308" s="1">
        <f ca="1">(OFFSET(O4308,0,MATCH(Customer!$J$6,'CDH &amp; HDH'!$P$11:$X$11,0)))</f>
        <v>70</v>
      </c>
      <c r="H4308" s="1" t="str">
        <f t="shared" si="813"/>
        <v>Cooling</v>
      </c>
      <c r="I4308" s="1">
        <f ca="1">OFFSET(IF($H4308="Cooling",Customer!$C$25,Customer!$C$52),E4308,D4308)</f>
        <v>78</v>
      </c>
      <c r="J4308" s="1">
        <f ca="1">OFFSET(IF($H4308="Cooling",Customer!$L$25,Customer!$L$52),$E4308,$D4308)</f>
        <v>80</v>
      </c>
      <c r="K4308" s="16">
        <f t="shared" ca="1" si="807"/>
        <v>0</v>
      </c>
      <c r="L4308" s="16">
        <f t="shared" ca="1" si="808"/>
        <v>0</v>
      </c>
      <c r="M4308" s="17">
        <f t="shared" si="814"/>
        <v>0</v>
      </c>
      <c r="N4308" s="17">
        <f t="shared" si="815"/>
        <v>0</v>
      </c>
      <c r="O4308" s="4"/>
      <c r="P4308" s="4">
        <v>66</v>
      </c>
      <c r="Q4308" s="4">
        <v>63</v>
      </c>
      <c r="R4308" s="4">
        <v>57</v>
      </c>
      <c r="S4308" s="4">
        <v>56</v>
      </c>
      <c r="T4308" s="4">
        <v>60</v>
      </c>
      <c r="U4308" s="4">
        <v>63</v>
      </c>
      <c r="V4308" s="13">
        <v>70</v>
      </c>
      <c r="W4308" s="4">
        <v>61</v>
      </c>
      <c r="X4308" s="4">
        <v>73</v>
      </c>
      <c r="Y4308">
        <f t="shared" ca="1" si="816"/>
        <v>0</v>
      </c>
      <c r="Z4308">
        <f t="shared" ca="1" si="817"/>
        <v>0</v>
      </c>
    </row>
    <row r="4309" spans="2:26" x14ac:dyDescent="0.25">
      <c r="B4309" s="11">
        <f t="shared" si="818"/>
        <v>44741.041666656245</v>
      </c>
      <c r="C4309" s="1">
        <f t="shared" si="809"/>
        <v>6</v>
      </c>
      <c r="D4309" s="1">
        <f t="shared" si="810"/>
        <v>3</v>
      </c>
      <c r="E4309" s="12">
        <f t="shared" si="811"/>
        <v>2</v>
      </c>
      <c r="F4309" s="124" t="str">
        <f t="shared" si="812"/>
        <v>0</v>
      </c>
      <c r="G4309" s="1">
        <f ca="1">(OFFSET(O4309,0,MATCH(Customer!$J$6,'CDH &amp; HDH'!$P$11:$X$11,0)))</f>
        <v>68</v>
      </c>
      <c r="H4309" s="1" t="str">
        <f t="shared" si="813"/>
        <v>Cooling</v>
      </c>
      <c r="I4309" s="1">
        <f ca="1">OFFSET(IF($H4309="Cooling",Customer!$C$25,Customer!$C$52),E4309,D4309)</f>
        <v>78</v>
      </c>
      <c r="J4309" s="1">
        <f ca="1">OFFSET(IF($H4309="Cooling",Customer!$L$25,Customer!$L$52),$E4309,$D4309)</f>
        <v>80</v>
      </c>
      <c r="K4309" s="16">
        <f t="shared" ca="1" si="807"/>
        <v>0</v>
      </c>
      <c r="L4309" s="16">
        <f t="shared" ca="1" si="808"/>
        <v>0</v>
      </c>
      <c r="M4309" s="17">
        <f t="shared" si="814"/>
        <v>0</v>
      </c>
      <c r="N4309" s="17">
        <f t="shared" si="815"/>
        <v>0</v>
      </c>
      <c r="O4309" s="4"/>
      <c r="P4309" s="4">
        <v>65</v>
      </c>
      <c r="Q4309" s="4">
        <v>62</v>
      </c>
      <c r="R4309" s="4">
        <v>57</v>
      </c>
      <c r="S4309" s="4">
        <v>56</v>
      </c>
      <c r="T4309" s="4">
        <v>59</v>
      </c>
      <c r="U4309" s="4">
        <v>58</v>
      </c>
      <c r="V4309" s="13">
        <v>68</v>
      </c>
      <c r="W4309" s="4">
        <v>61</v>
      </c>
      <c r="X4309" s="4">
        <v>72</v>
      </c>
      <c r="Y4309">
        <f t="shared" ca="1" si="816"/>
        <v>0</v>
      </c>
      <c r="Z4309">
        <f t="shared" ca="1" si="817"/>
        <v>0</v>
      </c>
    </row>
    <row r="4310" spans="2:26" x14ac:dyDescent="0.25">
      <c r="B4310" s="11">
        <f t="shared" si="818"/>
        <v>44741.083333322909</v>
      </c>
      <c r="C4310" s="1">
        <f t="shared" si="809"/>
        <v>6</v>
      </c>
      <c r="D4310" s="1">
        <f t="shared" si="810"/>
        <v>3</v>
      </c>
      <c r="E4310" s="12">
        <f t="shared" si="811"/>
        <v>3</v>
      </c>
      <c r="F4310" s="124" t="str">
        <f t="shared" si="812"/>
        <v>0</v>
      </c>
      <c r="G4310" s="1">
        <f ca="1">(OFFSET(O4310,0,MATCH(Customer!$J$6,'CDH &amp; HDH'!$P$11:$X$11,0)))</f>
        <v>67</v>
      </c>
      <c r="H4310" s="1" t="str">
        <f t="shared" si="813"/>
        <v>Cooling</v>
      </c>
      <c r="I4310" s="1">
        <f ca="1">OFFSET(IF($H4310="Cooling",Customer!$C$25,Customer!$C$52),E4310,D4310)</f>
        <v>78</v>
      </c>
      <c r="J4310" s="1">
        <f ca="1">OFFSET(IF($H4310="Cooling",Customer!$L$25,Customer!$L$52),$E4310,$D4310)</f>
        <v>80</v>
      </c>
      <c r="K4310" s="16">
        <f t="shared" ca="1" si="807"/>
        <v>0</v>
      </c>
      <c r="L4310" s="16">
        <f t="shared" ca="1" si="808"/>
        <v>0</v>
      </c>
      <c r="M4310" s="17">
        <f t="shared" si="814"/>
        <v>0</v>
      </c>
      <c r="N4310" s="17">
        <f t="shared" si="815"/>
        <v>0</v>
      </c>
      <c r="O4310" s="4"/>
      <c r="P4310" s="4">
        <v>65</v>
      </c>
      <c r="Q4310" s="4">
        <v>63</v>
      </c>
      <c r="R4310" s="4">
        <v>58</v>
      </c>
      <c r="S4310" s="4">
        <v>57</v>
      </c>
      <c r="T4310" s="4">
        <v>57</v>
      </c>
      <c r="U4310" s="4">
        <v>61</v>
      </c>
      <c r="V4310" s="13">
        <v>67</v>
      </c>
      <c r="W4310" s="4">
        <v>59</v>
      </c>
      <c r="X4310" s="4">
        <v>73</v>
      </c>
      <c r="Y4310">
        <f t="shared" ca="1" si="816"/>
        <v>0</v>
      </c>
      <c r="Z4310">
        <f t="shared" ca="1" si="817"/>
        <v>0</v>
      </c>
    </row>
    <row r="4311" spans="2:26" x14ac:dyDescent="0.25">
      <c r="B4311" s="11">
        <f t="shared" si="818"/>
        <v>44741.124999989574</v>
      </c>
      <c r="C4311" s="1">
        <f t="shared" si="809"/>
        <v>6</v>
      </c>
      <c r="D4311" s="1">
        <f t="shared" si="810"/>
        <v>3</v>
      </c>
      <c r="E4311" s="12">
        <f t="shared" si="811"/>
        <v>4</v>
      </c>
      <c r="F4311" s="124" t="str">
        <f t="shared" si="812"/>
        <v>0</v>
      </c>
      <c r="G4311" s="1">
        <f ca="1">(OFFSET(O4311,0,MATCH(Customer!$J$6,'CDH &amp; HDH'!$P$11:$X$11,0)))</f>
        <v>66</v>
      </c>
      <c r="H4311" s="1" t="str">
        <f t="shared" si="813"/>
        <v>Cooling</v>
      </c>
      <c r="I4311" s="1">
        <f ca="1">OFFSET(IF($H4311="Cooling",Customer!$C$25,Customer!$C$52),E4311,D4311)</f>
        <v>78</v>
      </c>
      <c r="J4311" s="1">
        <f ca="1">OFFSET(IF($H4311="Cooling",Customer!$L$25,Customer!$L$52),$E4311,$D4311)</f>
        <v>80</v>
      </c>
      <c r="K4311" s="16">
        <f t="shared" ca="1" si="807"/>
        <v>0</v>
      </c>
      <c r="L4311" s="16">
        <f t="shared" ca="1" si="808"/>
        <v>0</v>
      </c>
      <c r="M4311" s="17">
        <f t="shared" si="814"/>
        <v>0</v>
      </c>
      <c r="N4311" s="17">
        <f t="shared" si="815"/>
        <v>0</v>
      </c>
      <c r="O4311" s="4"/>
      <c r="P4311" s="4">
        <v>65</v>
      </c>
      <c r="Q4311" s="4">
        <v>63</v>
      </c>
      <c r="R4311" s="4">
        <v>58</v>
      </c>
      <c r="S4311" s="4">
        <v>57</v>
      </c>
      <c r="T4311" s="4">
        <v>56</v>
      </c>
      <c r="U4311" s="4">
        <v>57</v>
      </c>
      <c r="V4311" s="13">
        <v>66</v>
      </c>
      <c r="W4311" s="4">
        <v>57</v>
      </c>
      <c r="X4311" s="4">
        <v>72</v>
      </c>
      <c r="Y4311">
        <f t="shared" ca="1" si="816"/>
        <v>0</v>
      </c>
      <c r="Z4311">
        <f t="shared" ca="1" si="817"/>
        <v>0</v>
      </c>
    </row>
    <row r="4312" spans="2:26" x14ac:dyDescent="0.25">
      <c r="B4312" s="11">
        <f t="shared" si="818"/>
        <v>44741.166666656238</v>
      </c>
      <c r="C4312" s="1">
        <f t="shared" si="809"/>
        <v>6</v>
      </c>
      <c r="D4312" s="1">
        <f t="shared" si="810"/>
        <v>3</v>
      </c>
      <c r="E4312" s="12">
        <f t="shared" si="811"/>
        <v>5</v>
      </c>
      <c r="F4312" s="124" t="str">
        <f t="shared" si="812"/>
        <v>0</v>
      </c>
      <c r="G4312" s="1">
        <f ca="1">(OFFSET(O4312,0,MATCH(Customer!$J$6,'CDH &amp; HDH'!$P$11:$X$11,0)))</f>
        <v>64</v>
      </c>
      <c r="H4312" s="1" t="str">
        <f t="shared" si="813"/>
        <v>Cooling</v>
      </c>
      <c r="I4312" s="1">
        <f ca="1">OFFSET(IF($H4312="Cooling",Customer!$C$25,Customer!$C$52),E4312,D4312)</f>
        <v>78</v>
      </c>
      <c r="J4312" s="1">
        <f ca="1">OFFSET(IF($H4312="Cooling",Customer!$L$25,Customer!$L$52),$E4312,$D4312)</f>
        <v>80</v>
      </c>
      <c r="K4312" s="16">
        <f t="shared" ca="1" si="807"/>
        <v>0</v>
      </c>
      <c r="L4312" s="16">
        <f t="shared" ca="1" si="808"/>
        <v>0</v>
      </c>
      <c r="M4312" s="17">
        <f t="shared" si="814"/>
        <v>0</v>
      </c>
      <c r="N4312" s="17">
        <f t="shared" si="815"/>
        <v>0</v>
      </c>
      <c r="O4312" s="4"/>
      <c r="P4312" s="4">
        <v>64</v>
      </c>
      <c r="Q4312" s="4">
        <v>64</v>
      </c>
      <c r="R4312" s="4">
        <v>59</v>
      </c>
      <c r="S4312" s="4">
        <v>59</v>
      </c>
      <c r="T4312" s="4">
        <v>56</v>
      </c>
      <c r="U4312" s="4">
        <v>60</v>
      </c>
      <c r="V4312" s="13">
        <v>64</v>
      </c>
      <c r="W4312" s="4">
        <v>58</v>
      </c>
      <c r="X4312" s="4">
        <v>72</v>
      </c>
      <c r="Y4312">
        <f t="shared" ca="1" si="816"/>
        <v>0</v>
      </c>
      <c r="Z4312">
        <f t="shared" ca="1" si="817"/>
        <v>0</v>
      </c>
    </row>
    <row r="4313" spans="2:26" x14ac:dyDescent="0.25">
      <c r="B4313" s="11">
        <f t="shared" si="818"/>
        <v>44741.208333322902</v>
      </c>
      <c r="C4313" s="1">
        <f t="shared" si="809"/>
        <v>6</v>
      </c>
      <c r="D4313" s="1">
        <f t="shared" si="810"/>
        <v>3</v>
      </c>
      <c r="E4313" s="12">
        <f t="shared" si="811"/>
        <v>6</v>
      </c>
      <c r="F4313" s="124" t="str">
        <f t="shared" si="812"/>
        <v>0</v>
      </c>
      <c r="G4313" s="1">
        <f ca="1">(OFFSET(O4313,0,MATCH(Customer!$J$6,'CDH &amp; HDH'!$P$11:$X$11,0)))</f>
        <v>65</v>
      </c>
      <c r="H4313" s="1" t="str">
        <f t="shared" si="813"/>
        <v>Cooling</v>
      </c>
      <c r="I4313" s="1">
        <f ca="1">OFFSET(IF($H4313="Cooling",Customer!$C$25,Customer!$C$52),E4313,D4313)</f>
        <v>78</v>
      </c>
      <c r="J4313" s="1">
        <f ca="1">OFFSET(IF($H4313="Cooling",Customer!$L$25,Customer!$L$52),$E4313,$D4313)</f>
        <v>80</v>
      </c>
      <c r="K4313" s="16">
        <f t="shared" ca="1" si="807"/>
        <v>0</v>
      </c>
      <c r="L4313" s="16">
        <f t="shared" ca="1" si="808"/>
        <v>0</v>
      </c>
      <c r="M4313" s="17">
        <f t="shared" si="814"/>
        <v>0</v>
      </c>
      <c r="N4313" s="17">
        <f t="shared" si="815"/>
        <v>0</v>
      </c>
      <c r="O4313" s="4"/>
      <c r="P4313" s="4">
        <v>64</v>
      </c>
      <c r="Q4313" s="4">
        <v>65</v>
      </c>
      <c r="R4313" s="4">
        <v>61</v>
      </c>
      <c r="S4313" s="4">
        <v>62</v>
      </c>
      <c r="T4313" s="4">
        <v>58</v>
      </c>
      <c r="U4313" s="4">
        <v>64</v>
      </c>
      <c r="V4313" s="13">
        <v>65</v>
      </c>
      <c r="W4313" s="4">
        <v>63</v>
      </c>
      <c r="X4313" s="4">
        <v>73</v>
      </c>
      <c r="Y4313">
        <f t="shared" ca="1" si="816"/>
        <v>0</v>
      </c>
      <c r="Z4313">
        <f t="shared" ca="1" si="817"/>
        <v>0</v>
      </c>
    </row>
    <row r="4314" spans="2:26" x14ac:dyDescent="0.25">
      <c r="B4314" s="11">
        <f t="shared" si="818"/>
        <v>44741.249999989566</v>
      </c>
      <c r="C4314" s="1">
        <f t="shared" si="809"/>
        <v>6</v>
      </c>
      <c r="D4314" s="1">
        <f t="shared" si="810"/>
        <v>3</v>
      </c>
      <c r="E4314" s="12">
        <f t="shared" si="811"/>
        <v>7</v>
      </c>
      <c r="F4314" s="124" t="str">
        <f t="shared" si="812"/>
        <v>0</v>
      </c>
      <c r="G4314" s="1">
        <f ca="1">(OFFSET(O4314,0,MATCH(Customer!$J$6,'CDH &amp; HDH'!$P$11:$X$11,0)))</f>
        <v>70</v>
      </c>
      <c r="H4314" s="1" t="str">
        <f t="shared" si="813"/>
        <v>Cooling</v>
      </c>
      <c r="I4314" s="1">
        <f ca="1">OFFSET(IF($H4314="Cooling",Customer!$C$25,Customer!$C$52),E4314,D4314)</f>
        <v>78</v>
      </c>
      <c r="J4314" s="1">
        <f ca="1">OFFSET(IF($H4314="Cooling",Customer!$L$25,Customer!$L$52),$E4314,$D4314)</f>
        <v>80</v>
      </c>
      <c r="K4314" s="16">
        <f t="shared" ca="1" si="807"/>
        <v>0</v>
      </c>
      <c r="L4314" s="16">
        <f t="shared" ca="1" si="808"/>
        <v>0</v>
      </c>
      <c r="M4314" s="17">
        <f t="shared" si="814"/>
        <v>0</v>
      </c>
      <c r="N4314" s="17">
        <f t="shared" si="815"/>
        <v>0</v>
      </c>
      <c r="O4314" s="4"/>
      <c r="P4314" s="4">
        <v>66</v>
      </c>
      <c r="Q4314" s="4">
        <v>68</v>
      </c>
      <c r="R4314" s="4">
        <v>62</v>
      </c>
      <c r="S4314" s="4">
        <v>64</v>
      </c>
      <c r="T4314" s="4">
        <v>66</v>
      </c>
      <c r="U4314" s="4">
        <v>68</v>
      </c>
      <c r="V4314" s="13">
        <v>70</v>
      </c>
      <c r="W4314" s="4">
        <v>64</v>
      </c>
      <c r="X4314" s="4">
        <v>74</v>
      </c>
      <c r="Y4314">
        <f t="shared" ca="1" si="816"/>
        <v>0</v>
      </c>
      <c r="Z4314">
        <f t="shared" ca="1" si="817"/>
        <v>0</v>
      </c>
    </row>
    <row r="4315" spans="2:26" x14ac:dyDescent="0.25">
      <c r="B4315" s="11">
        <f t="shared" si="818"/>
        <v>44741.291666656231</v>
      </c>
      <c r="C4315" s="1">
        <f t="shared" si="809"/>
        <v>6</v>
      </c>
      <c r="D4315" s="1">
        <f t="shared" si="810"/>
        <v>3</v>
      </c>
      <c r="E4315" s="12">
        <f t="shared" si="811"/>
        <v>8</v>
      </c>
      <c r="F4315" s="124" t="str">
        <f t="shared" si="812"/>
        <v>0</v>
      </c>
      <c r="G4315" s="1">
        <f ca="1">(OFFSET(O4315,0,MATCH(Customer!$J$6,'CDH &amp; HDH'!$P$11:$X$11,0)))</f>
        <v>74</v>
      </c>
      <c r="H4315" s="1" t="str">
        <f t="shared" si="813"/>
        <v>Cooling</v>
      </c>
      <c r="I4315" s="1">
        <f ca="1">OFFSET(IF($H4315="Cooling",Customer!$C$25,Customer!$C$52),E4315,D4315)</f>
        <v>72</v>
      </c>
      <c r="J4315" s="1">
        <f ca="1">OFFSET(IF($H4315="Cooling",Customer!$L$25,Customer!$L$52),$E4315,$D4315)</f>
        <v>77</v>
      </c>
      <c r="K4315" s="16">
        <f t="shared" ca="1" si="807"/>
        <v>2</v>
      </c>
      <c r="L4315" s="16">
        <f t="shared" ca="1" si="808"/>
        <v>0</v>
      </c>
      <c r="M4315" s="17">
        <f t="shared" si="814"/>
        <v>0</v>
      </c>
      <c r="N4315" s="17">
        <f t="shared" si="815"/>
        <v>0</v>
      </c>
      <c r="O4315" s="4"/>
      <c r="P4315" s="4">
        <v>69</v>
      </c>
      <c r="Q4315" s="4">
        <v>71</v>
      </c>
      <c r="R4315" s="4">
        <v>65</v>
      </c>
      <c r="S4315" s="4">
        <v>66</v>
      </c>
      <c r="T4315" s="4">
        <v>70</v>
      </c>
      <c r="U4315" s="4">
        <v>72</v>
      </c>
      <c r="V4315" s="13">
        <v>74</v>
      </c>
      <c r="W4315" s="4">
        <v>68</v>
      </c>
      <c r="X4315" s="4">
        <v>74</v>
      </c>
      <c r="Y4315">
        <f t="shared" ca="1" si="816"/>
        <v>864</v>
      </c>
      <c r="Z4315">
        <f t="shared" ca="1" si="817"/>
        <v>0</v>
      </c>
    </row>
    <row r="4316" spans="2:26" x14ac:dyDescent="0.25">
      <c r="B4316" s="11">
        <f t="shared" si="818"/>
        <v>44741.333333322895</v>
      </c>
      <c r="C4316" s="1">
        <f t="shared" si="809"/>
        <v>6</v>
      </c>
      <c r="D4316" s="1">
        <f t="shared" si="810"/>
        <v>3</v>
      </c>
      <c r="E4316" s="12">
        <f t="shared" si="811"/>
        <v>9</v>
      </c>
      <c r="F4316" s="124" t="str">
        <f t="shared" si="812"/>
        <v>0</v>
      </c>
      <c r="G4316" s="1">
        <f ca="1">(OFFSET(O4316,0,MATCH(Customer!$J$6,'CDH &amp; HDH'!$P$11:$X$11,0)))</f>
        <v>79</v>
      </c>
      <c r="H4316" s="1" t="str">
        <f t="shared" si="813"/>
        <v>Cooling</v>
      </c>
      <c r="I4316" s="1">
        <f ca="1">OFFSET(IF($H4316="Cooling",Customer!$C$25,Customer!$C$52),E4316,D4316)</f>
        <v>72</v>
      </c>
      <c r="J4316" s="1">
        <f ca="1">OFFSET(IF($H4316="Cooling",Customer!$L$25,Customer!$L$52),$E4316,$D4316)</f>
        <v>77</v>
      </c>
      <c r="K4316" s="16">
        <f t="shared" ca="1" si="807"/>
        <v>7</v>
      </c>
      <c r="L4316" s="16">
        <f t="shared" ca="1" si="808"/>
        <v>2</v>
      </c>
      <c r="M4316" s="17">
        <f t="shared" si="814"/>
        <v>0</v>
      </c>
      <c r="N4316" s="17">
        <f t="shared" si="815"/>
        <v>0</v>
      </c>
      <c r="O4316" s="4"/>
      <c r="P4316" s="4">
        <v>70</v>
      </c>
      <c r="Q4316" s="4">
        <v>72</v>
      </c>
      <c r="R4316" s="4">
        <v>67</v>
      </c>
      <c r="S4316" s="4">
        <v>69</v>
      </c>
      <c r="T4316" s="4">
        <v>71</v>
      </c>
      <c r="U4316" s="4">
        <v>76</v>
      </c>
      <c r="V4316" s="13">
        <v>79</v>
      </c>
      <c r="W4316" s="4">
        <v>73</v>
      </c>
      <c r="X4316" s="4">
        <v>74</v>
      </c>
      <c r="Y4316">
        <f t="shared" ca="1" si="816"/>
        <v>3024</v>
      </c>
      <c r="Z4316">
        <f t="shared" ca="1" si="817"/>
        <v>864</v>
      </c>
    </row>
    <row r="4317" spans="2:26" x14ac:dyDescent="0.25">
      <c r="B4317" s="11">
        <f t="shared" si="818"/>
        <v>44741.374999989559</v>
      </c>
      <c r="C4317" s="1">
        <f t="shared" si="809"/>
        <v>6</v>
      </c>
      <c r="D4317" s="1">
        <f t="shared" si="810"/>
        <v>3</v>
      </c>
      <c r="E4317" s="12">
        <f t="shared" si="811"/>
        <v>10</v>
      </c>
      <c r="F4317" s="124" t="str">
        <f t="shared" si="812"/>
        <v>0</v>
      </c>
      <c r="G4317" s="1">
        <f ca="1">(OFFSET(O4317,0,MATCH(Customer!$J$6,'CDH &amp; HDH'!$P$11:$X$11,0)))</f>
        <v>83</v>
      </c>
      <c r="H4317" s="1" t="str">
        <f t="shared" si="813"/>
        <v>Cooling</v>
      </c>
      <c r="I4317" s="1">
        <f ca="1">OFFSET(IF($H4317="Cooling",Customer!$C$25,Customer!$C$52),E4317,D4317)</f>
        <v>72</v>
      </c>
      <c r="J4317" s="1">
        <f ca="1">OFFSET(IF($H4317="Cooling",Customer!$L$25,Customer!$L$52),$E4317,$D4317)</f>
        <v>77</v>
      </c>
      <c r="K4317" s="16">
        <f t="shared" ca="1" si="807"/>
        <v>11</v>
      </c>
      <c r="L4317" s="16">
        <f t="shared" ca="1" si="808"/>
        <v>6</v>
      </c>
      <c r="M4317" s="17">
        <f t="shared" si="814"/>
        <v>0</v>
      </c>
      <c r="N4317" s="17">
        <f t="shared" si="815"/>
        <v>0</v>
      </c>
      <c r="O4317" s="4"/>
      <c r="P4317" s="4">
        <v>73</v>
      </c>
      <c r="Q4317" s="4">
        <v>75</v>
      </c>
      <c r="R4317" s="4">
        <v>70</v>
      </c>
      <c r="S4317" s="4">
        <v>71</v>
      </c>
      <c r="T4317" s="4">
        <v>78</v>
      </c>
      <c r="U4317" s="4">
        <v>79</v>
      </c>
      <c r="V4317" s="13">
        <v>83</v>
      </c>
      <c r="W4317" s="4">
        <v>75</v>
      </c>
      <c r="X4317" s="4">
        <v>76</v>
      </c>
      <c r="Y4317">
        <f t="shared" ca="1" si="816"/>
        <v>4752</v>
      </c>
      <c r="Z4317">
        <f t="shared" ca="1" si="817"/>
        <v>2592</v>
      </c>
    </row>
    <row r="4318" spans="2:26" x14ac:dyDescent="0.25">
      <c r="B4318" s="11">
        <f t="shared" si="818"/>
        <v>44741.416666656223</v>
      </c>
      <c r="C4318" s="1">
        <f t="shared" si="809"/>
        <v>6</v>
      </c>
      <c r="D4318" s="1">
        <f t="shared" si="810"/>
        <v>3</v>
      </c>
      <c r="E4318" s="12">
        <f t="shared" si="811"/>
        <v>11</v>
      </c>
      <c r="F4318" s="124" t="str">
        <f t="shared" si="812"/>
        <v>0</v>
      </c>
      <c r="G4318" s="1">
        <f ca="1">(OFFSET(O4318,0,MATCH(Customer!$J$6,'CDH &amp; HDH'!$P$11:$X$11,0)))</f>
        <v>84</v>
      </c>
      <c r="H4318" s="1" t="str">
        <f t="shared" si="813"/>
        <v>Cooling</v>
      </c>
      <c r="I4318" s="1">
        <f ca="1">OFFSET(IF($H4318="Cooling",Customer!$C$25,Customer!$C$52),E4318,D4318)</f>
        <v>72</v>
      </c>
      <c r="J4318" s="1">
        <f ca="1">OFFSET(IF($H4318="Cooling",Customer!$L$25,Customer!$L$52),$E4318,$D4318)</f>
        <v>77</v>
      </c>
      <c r="K4318" s="16">
        <f t="shared" ca="1" si="807"/>
        <v>12</v>
      </c>
      <c r="L4318" s="16">
        <f t="shared" ca="1" si="808"/>
        <v>7</v>
      </c>
      <c r="M4318" s="17">
        <f t="shared" si="814"/>
        <v>0</v>
      </c>
      <c r="N4318" s="17">
        <f t="shared" si="815"/>
        <v>0</v>
      </c>
      <c r="O4318" s="4"/>
      <c r="P4318" s="4">
        <v>75</v>
      </c>
      <c r="Q4318" s="4">
        <v>75</v>
      </c>
      <c r="R4318" s="4">
        <v>73</v>
      </c>
      <c r="S4318" s="4">
        <v>68</v>
      </c>
      <c r="T4318" s="4">
        <v>78</v>
      </c>
      <c r="U4318" s="4">
        <v>82</v>
      </c>
      <c r="V4318" s="13">
        <v>84</v>
      </c>
      <c r="W4318" s="4">
        <v>78</v>
      </c>
      <c r="X4318" s="4">
        <v>78</v>
      </c>
      <c r="Y4318">
        <f t="shared" ca="1" si="816"/>
        <v>5184</v>
      </c>
      <c r="Z4318">
        <f t="shared" ca="1" si="817"/>
        <v>3024</v>
      </c>
    </row>
    <row r="4319" spans="2:26" x14ac:dyDescent="0.25">
      <c r="B4319" s="11">
        <f t="shared" si="818"/>
        <v>44741.458333322887</v>
      </c>
      <c r="C4319" s="1">
        <f t="shared" si="809"/>
        <v>6</v>
      </c>
      <c r="D4319" s="1">
        <f t="shared" si="810"/>
        <v>3</v>
      </c>
      <c r="E4319" s="12">
        <f t="shared" si="811"/>
        <v>12</v>
      </c>
      <c r="F4319" s="124" t="str">
        <f t="shared" si="812"/>
        <v>0</v>
      </c>
      <c r="G4319" s="1">
        <f ca="1">(OFFSET(O4319,0,MATCH(Customer!$J$6,'CDH &amp; HDH'!$P$11:$X$11,0)))</f>
        <v>85</v>
      </c>
      <c r="H4319" s="1" t="str">
        <f t="shared" si="813"/>
        <v>Cooling</v>
      </c>
      <c r="I4319" s="1">
        <f ca="1">OFFSET(IF($H4319="Cooling",Customer!$C$25,Customer!$C$52),E4319,D4319)</f>
        <v>72</v>
      </c>
      <c r="J4319" s="1">
        <f ca="1">OFFSET(IF($H4319="Cooling",Customer!$L$25,Customer!$L$52),$E4319,$D4319)</f>
        <v>77</v>
      </c>
      <c r="K4319" s="16">
        <f t="shared" ca="1" si="807"/>
        <v>13</v>
      </c>
      <c r="L4319" s="16">
        <f t="shared" ca="1" si="808"/>
        <v>8</v>
      </c>
      <c r="M4319" s="17">
        <f t="shared" si="814"/>
        <v>0</v>
      </c>
      <c r="N4319" s="17">
        <f t="shared" si="815"/>
        <v>0</v>
      </c>
      <c r="O4319" s="4"/>
      <c r="P4319" s="4">
        <v>77</v>
      </c>
      <c r="Q4319" s="4">
        <v>76</v>
      </c>
      <c r="R4319" s="4">
        <v>76</v>
      </c>
      <c r="S4319" s="4">
        <v>65</v>
      </c>
      <c r="T4319" s="4">
        <v>80</v>
      </c>
      <c r="U4319" s="4">
        <v>83</v>
      </c>
      <c r="V4319" s="13">
        <v>85</v>
      </c>
      <c r="W4319" s="4">
        <v>81</v>
      </c>
      <c r="X4319" s="4">
        <v>82</v>
      </c>
      <c r="Y4319">
        <f t="shared" ca="1" si="816"/>
        <v>5616</v>
      </c>
      <c r="Z4319">
        <f t="shared" ca="1" si="817"/>
        <v>3456</v>
      </c>
    </row>
    <row r="4320" spans="2:26" x14ac:dyDescent="0.25">
      <c r="B4320" s="11">
        <f t="shared" si="818"/>
        <v>44741.499999989552</v>
      </c>
      <c r="C4320" s="1">
        <f t="shared" si="809"/>
        <v>6</v>
      </c>
      <c r="D4320" s="1">
        <f t="shared" si="810"/>
        <v>3</v>
      </c>
      <c r="E4320" s="12">
        <f t="shared" si="811"/>
        <v>13</v>
      </c>
      <c r="F4320" s="124" t="str">
        <f t="shared" si="812"/>
        <v>0</v>
      </c>
      <c r="G4320" s="1">
        <f ca="1">(OFFSET(O4320,0,MATCH(Customer!$J$6,'CDH &amp; HDH'!$P$11:$X$11,0)))</f>
        <v>86</v>
      </c>
      <c r="H4320" s="1" t="str">
        <f t="shared" si="813"/>
        <v>Cooling</v>
      </c>
      <c r="I4320" s="1">
        <f ca="1">OFFSET(IF($H4320="Cooling",Customer!$C$25,Customer!$C$52),E4320,D4320)</f>
        <v>72</v>
      </c>
      <c r="J4320" s="1">
        <f ca="1">OFFSET(IF($H4320="Cooling",Customer!$L$25,Customer!$L$52),$E4320,$D4320)</f>
        <v>77</v>
      </c>
      <c r="K4320" s="16">
        <f t="shared" ca="1" si="807"/>
        <v>14</v>
      </c>
      <c r="L4320" s="16">
        <f t="shared" ca="1" si="808"/>
        <v>9</v>
      </c>
      <c r="M4320" s="17">
        <f t="shared" si="814"/>
        <v>0</v>
      </c>
      <c r="N4320" s="17">
        <f t="shared" si="815"/>
        <v>0</v>
      </c>
      <c r="O4320" s="4"/>
      <c r="P4320" s="4">
        <v>80</v>
      </c>
      <c r="Q4320" s="4">
        <v>76</v>
      </c>
      <c r="R4320" s="4">
        <v>79</v>
      </c>
      <c r="S4320" s="4">
        <v>62</v>
      </c>
      <c r="T4320" s="4">
        <v>82</v>
      </c>
      <c r="U4320" s="4">
        <v>84</v>
      </c>
      <c r="V4320" s="13">
        <v>86</v>
      </c>
      <c r="W4320" s="4">
        <v>82</v>
      </c>
      <c r="X4320" s="4">
        <v>84</v>
      </c>
      <c r="Y4320">
        <f t="shared" ca="1" si="816"/>
        <v>6048</v>
      </c>
      <c r="Z4320">
        <f t="shared" ca="1" si="817"/>
        <v>3888</v>
      </c>
    </row>
    <row r="4321" spans="2:26" x14ac:dyDescent="0.25">
      <c r="B4321" s="11">
        <f t="shared" si="818"/>
        <v>44741.541666656216</v>
      </c>
      <c r="C4321" s="1">
        <f t="shared" si="809"/>
        <v>6</v>
      </c>
      <c r="D4321" s="1">
        <f t="shared" si="810"/>
        <v>3</v>
      </c>
      <c r="E4321" s="12">
        <f t="shared" si="811"/>
        <v>14</v>
      </c>
      <c r="F4321" s="124" t="str">
        <f t="shared" si="812"/>
        <v>0</v>
      </c>
      <c r="G4321" s="1">
        <f ca="1">(OFFSET(O4321,0,MATCH(Customer!$J$6,'CDH &amp; HDH'!$P$11:$X$11,0)))</f>
        <v>86</v>
      </c>
      <c r="H4321" s="1" t="str">
        <f t="shared" si="813"/>
        <v>Cooling</v>
      </c>
      <c r="I4321" s="1">
        <f ca="1">OFFSET(IF($H4321="Cooling",Customer!$C$25,Customer!$C$52),E4321,D4321)</f>
        <v>72</v>
      </c>
      <c r="J4321" s="1">
        <f ca="1">OFFSET(IF($H4321="Cooling",Customer!$L$25,Customer!$L$52),$E4321,$D4321)</f>
        <v>77</v>
      </c>
      <c r="K4321" s="16">
        <f t="shared" ca="1" si="807"/>
        <v>14</v>
      </c>
      <c r="L4321" s="16">
        <f t="shared" ca="1" si="808"/>
        <v>9</v>
      </c>
      <c r="M4321" s="17">
        <f t="shared" si="814"/>
        <v>0</v>
      </c>
      <c r="N4321" s="17">
        <f t="shared" si="815"/>
        <v>0</v>
      </c>
      <c r="O4321" s="4"/>
      <c r="P4321" s="4">
        <v>82</v>
      </c>
      <c r="Q4321" s="4">
        <v>80</v>
      </c>
      <c r="R4321" s="4">
        <v>80</v>
      </c>
      <c r="S4321" s="4">
        <v>64</v>
      </c>
      <c r="T4321" s="4">
        <v>83</v>
      </c>
      <c r="U4321" s="4">
        <v>84</v>
      </c>
      <c r="V4321" s="13">
        <v>86</v>
      </c>
      <c r="W4321" s="4">
        <v>84</v>
      </c>
      <c r="X4321" s="4">
        <v>74</v>
      </c>
      <c r="Y4321">
        <f t="shared" ca="1" si="816"/>
        <v>6048</v>
      </c>
      <c r="Z4321">
        <f t="shared" ca="1" si="817"/>
        <v>3888</v>
      </c>
    </row>
    <row r="4322" spans="2:26" x14ac:dyDescent="0.25">
      <c r="B4322" s="11">
        <f t="shared" si="818"/>
        <v>44741.58333332288</v>
      </c>
      <c r="C4322" s="1">
        <f t="shared" si="809"/>
        <v>6</v>
      </c>
      <c r="D4322" s="1">
        <f t="shared" si="810"/>
        <v>3</v>
      </c>
      <c r="E4322" s="12">
        <f t="shared" si="811"/>
        <v>15</v>
      </c>
      <c r="F4322" s="124" t="str">
        <f t="shared" si="812"/>
        <v>1</v>
      </c>
      <c r="G4322" s="1">
        <f ca="1">(OFFSET(O4322,0,MATCH(Customer!$J$6,'CDH &amp; HDH'!$P$11:$X$11,0)))</f>
        <v>87</v>
      </c>
      <c r="H4322" s="1" t="str">
        <f t="shared" si="813"/>
        <v>Cooling</v>
      </c>
      <c r="I4322" s="1">
        <f ca="1">OFFSET(IF($H4322="Cooling",Customer!$C$25,Customer!$C$52),E4322,D4322)</f>
        <v>72</v>
      </c>
      <c r="J4322" s="1">
        <f ca="1">OFFSET(IF($H4322="Cooling",Customer!$L$25,Customer!$L$52),$E4322,$D4322)</f>
        <v>77</v>
      </c>
      <c r="K4322" s="16">
        <f t="shared" ca="1" si="807"/>
        <v>15</v>
      </c>
      <c r="L4322" s="16">
        <f t="shared" ca="1" si="808"/>
        <v>10</v>
      </c>
      <c r="M4322" s="17">
        <f t="shared" si="814"/>
        <v>0</v>
      </c>
      <c r="N4322" s="17">
        <f t="shared" si="815"/>
        <v>0</v>
      </c>
      <c r="O4322" s="4"/>
      <c r="P4322" s="4">
        <v>85</v>
      </c>
      <c r="Q4322" s="4">
        <v>75</v>
      </c>
      <c r="R4322" s="4">
        <v>80</v>
      </c>
      <c r="S4322" s="4">
        <v>67</v>
      </c>
      <c r="T4322" s="4">
        <v>82</v>
      </c>
      <c r="U4322" s="4">
        <v>84</v>
      </c>
      <c r="V4322" s="13">
        <v>87</v>
      </c>
      <c r="W4322" s="4">
        <v>83</v>
      </c>
      <c r="X4322" s="4">
        <v>76</v>
      </c>
      <c r="Y4322">
        <f t="shared" ca="1" si="816"/>
        <v>6480</v>
      </c>
      <c r="Z4322">
        <f t="shared" ca="1" si="817"/>
        <v>4320</v>
      </c>
    </row>
    <row r="4323" spans="2:26" x14ac:dyDescent="0.25">
      <c r="B4323" s="11">
        <f t="shared" si="818"/>
        <v>44741.624999989544</v>
      </c>
      <c r="C4323" s="1">
        <f t="shared" si="809"/>
        <v>6</v>
      </c>
      <c r="D4323" s="1">
        <f t="shared" si="810"/>
        <v>3</v>
      </c>
      <c r="E4323" s="12">
        <f t="shared" si="811"/>
        <v>16</v>
      </c>
      <c r="F4323" s="124" t="str">
        <f t="shared" si="812"/>
        <v>1</v>
      </c>
      <c r="G4323" s="1">
        <f ca="1">(OFFSET(O4323,0,MATCH(Customer!$J$6,'CDH &amp; HDH'!$P$11:$X$11,0)))</f>
        <v>86</v>
      </c>
      <c r="H4323" s="1" t="str">
        <f t="shared" si="813"/>
        <v>Cooling</v>
      </c>
      <c r="I4323" s="1">
        <f ca="1">OFFSET(IF($H4323="Cooling",Customer!$C$25,Customer!$C$52),E4323,D4323)</f>
        <v>72</v>
      </c>
      <c r="J4323" s="1">
        <f ca="1">OFFSET(IF($H4323="Cooling",Customer!$L$25,Customer!$L$52),$E4323,$D4323)</f>
        <v>77</v>
      </c>
      <c r="K4323" s="16">
        <f t="shared" ca="1" si="807"/>
        <v>14</v>
      </c>
      <c r="L4323" s="16">
        <f t="shared" ca="1" si="808"/>
        <v>9</v>
      </c>
      <c r="M4323" s="17">
        <f t="shared" si="814"/>
        <v>0</v>
      </c>
      <c r="N4323" s="17">
        <f t="shared" si="815"/>
        <v>0</v>
      </c>
      <c r="O4323" s="4"/>
      <c r="P4323" s="4">
        <v>85</v>
      </c>
      <c r="Q4323" s="4">
        <v>76</v>
      </c>
      <c r="R4323" s="4">
        <v>81</v>
      </c>
      <c r="S4323" s="4">
        <v>69</v>
      </c>
      <c r="T4323" s="4">
        <v>83</v>
      </c>
      <c r="U4323" s="4">
        <v>84</v>
      </c>
      <c r="V4323" s="13">
        <v>86</v>
      </c>
      <c r="W4323" s="4">
        <v>82</v>
      </c>
      <c r="X4323" s="4">
        <v>79</v>
      </c>
      <c r="Y4323">
        <f t="shared" ca="1" si="816"/>
        <v>6048</v>
      </c>
      <c r="Z4323">
        <f t="shared" ca="1" si="817"/>
        <v>3888</v>
      </c>
    </row>
    <row r="4324" spans="2:26" x14ac:dyDescent="0.25">
      <c r="B4324" s="11">
        <f t="shared" si="818"/>
        <v>44741.666666656209</v>
      </c>
      <c r="C4324" s="1">
        <f t="shared" si="809"/>
        <v>6</v>
      </c>
      <c r="D4324" s="1">
        <f t="shared" si="810"/>
        <v>3</v>
      </c>
      <c r="E4324" s="12">
        <f t="shared" si="811"/>
        <v>17</v>
      </c>
      <c r="F4324" s="124" t="str">
        <f t="shared" si="812"/>
        <v>1</v>
      </c>
      <c r="G4324" s="1">
        <f ca="1">(OFFSET(O4324,0,MATCH(Customer!$J$6,'CDH &amp; HDH'!$P$11:$X$11,0)))</f>
        <v>86</v>
      </c>
      <c r="H4324" s="1" t="str">
        <f t="shared" si="813"/>
        <v>Cooling</v>
      </c>
      <c r="I4324" s="1">
        <f ca="1">OFFSET(IF($H4324="Cooling",Customer!$C$25,Customer!$C$52),E4324,D4324)</f>
        <v>72</v>
      </c>
      <c r="J4324" s="1">
        <f ca="1">OFFSET(IF($H4324="Cooling",Customer!$L$25,Customer!$L$52),$E4324,$D4324)</f>
        <v>77</v>
      </c>
      <c r="K4324" s="16">
        <f t="shared" ca="1" si="807"/>
        <v>14</v>
      </c>
      <c r="L4324" s="16">
        <f t="shared" ca="1" si="808"/>
        <v>9</v>
      </c>
      <c r="M4324" s="17">
        <f t="shared" si="814"/>
        <v>0</v>
      </c>
      <c r="N4324" s="17">
        <f t="shared" si="815"/>
        <v>0</v>
      </c>
      <c r="O4324" s="4"/>
      <c r="P4324" s="4">
        <v>85</v>
      </c>
      <c r="Q4324" s="4">
        <v>77</v>
      </c>
      <c r="R4324" s="4">
        <v>79</v>
      </c>
      <c r="S4324" s="4">
        <v>68</v>
      </c>
      <c r="T4324" s="4">
        <v>83</v>
      </c>
      <c r="U4324" s="4">
        <v>82</v>
      </c>
      <c r="V4324" s="13">
        <v>86</v>
      </c>
      <c r="W4324" s="4">
        <v>80</v>
      </c>
      <c r="X4324" s="4">
        <v>80</v>
      </c>
      <c r="Y4324">
        <f t="shared" ca="1" si="816"/>
        <v>6048</v>
      </c>
      <c r="Z4324">
        <f t="shared" ca="1" si="817"/>
        <v>3888</v>
      </c>
    </row>
    <row r="4325" spans="2:26" x14ac:dyDescent="0.25">
      <c r="B4325" s="11">
        <f t="shared" si="818"/>
        <v>44741.708333322873</v>
      </c>
      <c r="C4325" s="1">
        <f t="shared" si="809"/>
        <v>6</v>
      </c>
      <c r="D4325" s="1">
        <f t="shared" si="810"/>
        <v>3</v>
      </c>
      <c r="E4325" s="12">
        <f t="shared" si="811"/>
        <v>18</v>
      </c>
      <c r="F4325" s="124" t="str">
        <f t="shared" si="812"/>
        <v>1</v>
      </c>
      <c r="G4325" s="1">
        <f ca="1">(OFFSET(O4325,0,MATCH(Customer!$J$6,'CDH &amp; HDH'!$P$11:$X$11,0)))</f>
        <v>85</v>
      </c>
      <c r="H4325" s="1" t="str">
        <f t="shared" si="813"/>
        <v>Cooling</v>
      </c>
      <c r="I4325" s="1">
        <f ca="1">OFFSET(IF($H4325="Cooling",Customer!$C$25,Customer!$C$52),E4325,D4325)</f>
        <v>72</v>
      </c>
      <c r="J4325" s="1">
        <f ca="1">OFFSET(IF($H4325="Cooling",Customer!$L$25,Customer!$L$52),$E4325,$D4325)</f>
        <v>77</v>
      </c>
      <c r="K4325" s="16">
        <f t="shared" ca="1" si="807"/>
        <v>13</v>
      </c>
      <c r="L4325" s="16">
        <f t="shared" ca="1" si="808"/>
        <v>8</v>
      </c>
      <c r="M4325" s="17">
        <f t="shared" si="814"/>
        <v>0</v>
      </c>
      <c r="N4325" s="17">
        <f t="shared" si="815"/>
        <v>0</v>
      </c>
      <c r="O4325" s="4"/>
      <c r="P4325" s="4">
        <v>81</v>
      </c>
      <c r="Q4325" s="4">
        <v>77</v>
      </c>
      <c r="R4325" s="4">
        <v>76</v>
      </c>
      <c r="S4325" s="4">
        <v>66</v>
      </c>
      <c r="T4325" s="4">
        <v>81</v>
      </c>
      <c r="U4325" s="4">
        <v>78</v>
      </c>
      <c r="V4325" s="13">
        <v>85</v>
      </c>
      <c r="W4325" s="4">
        <v>80</v>
      </c>
      <c r="X4325" s="4">
        <v>79</v>
      </c>
      <c r="Y4325">
        <f t="shared" ca="1" si="816"/>
        <v>5616</v>
      </c>
      <c r="Z4325">
        <f t="shared" ca="1" si="817"/>
        <v>3456</v>
      </c>
    </row>
    <row r="4326" spans="2:26" x14ac:dyDescent="0.25">
      <c r="B4326" s="11">
        <f t="shared" si="818"/>
        <v>44741.749999989537</v>
      </c>
      <c r="C4326" s="1">
        <f t="shared" si="809"/>
        <v>6</v>
      </c>
      <c r="D4326" s="1">
        <f t="shared" si="810"/>
        <v>3</v>
      </c>
      <c r="E4326" s="12">
        <f t="shared" si="811"/>
        <v>19</v>
      </c>
      <c r="F4326" s="124" t="str">
        <f t="shared" si="812"/>
        <v>0</v>
      </c>
      <c r="G4326" s="1">
        <f ca="1">(OFFSET(O4326,0,MATCH(Customer!$J$6,'CDH &amp; HDH'!$P$11:$X$11,0)))</f>
        <v>83</v>
      </c>
      <c r="H4326" s="1" t="str">
        <f t="shared" si="813"/>
        <v>Cooling</v>
      </c>
      <c r="I4326" s="1">
        <f ca="1">OFFSET(IF($H4326="Cooling",Customer!$C$25,Customer!$C$52),E4326,D4326)</f>
        <v>78</v>
      </c>
      <c r="J4326" s="1">
        <f ca="1">OFFSET(IF($H4326="Cooling",Customer!$L$25,Customer!$L$52),$E4326,$D4326)</f>
        <v>80</v>
      </c>
      <c r="K4326" s="16">
        <f t="shared" ca="1" si="807"/>
        <v>5</v>
      </c>
      <c r="L4326" s="16">
        <f t="shared" ca="1" si="808"/>
        <v>3</v>
      </c>
      <c r="M4326" s="17">
        <f t="shared" si="814"/>
        <v>0</v>
      </c>
      <c r="N4326" s="17">
        <f t="shared" si="815"/>
        <v>0</v>
      </c>
      <c r="O4326" s="4"/>
      <c r="P4326" s="4">
        <v>80</v>
      </c>
      <c r="Q4326" s="4">
        <v>75</v>
      </c>
      <c r="R4326" s="4">
        <v>74</v>
      </c>
      <c r="S4326" s="4">
        <v>65</v>
      </c>
      <c r="T4326" s="4">
        <v>78</v>
      </c>
      <c r="U4326" s="4">
        <v>76</v>
      </c>
      <c r="V4326" s="13">
        <v>83</v>
      </c>
      <c r="W4326" s="4">
        <v>77</v>
      </c>
      <c r="X4326" s="4">
        <v>77</v>
      </c>
      <c r="Y4326">
        <f t="shared" ca="1" si="816"/>
        <v>2160</v>
      </c>
      <c r="Z4326">
        <f t="shared" ca="1" si="817"/>
        <v>1296</v>
      </c>
    </row>
    <row r="4327" spans="2:26" x14ac:dyDescent="0.25">
      <c r="B4327" s="11">
        <f t="shared" si="818"/>
        <v>44741.791666656201</v>
      </c>
      <c r="C4327" s="1">
        <f t="shared" si="809"/>
        <v>6</v>
      </c>
      <c r="D4327" s="1">
        <f t="shared" si="810"/>
        <v>3</v>
      </c>
      <c r="E4327" s="12">
        <f t="shared" si="811"/>
        <v>20</v>
      </c>
      <c r="F4327" s="124" t="str">
        <f t="shared" si="812"/>
        <v>0</v>
      </c>
      <c r="G4327" s="1">
        <f ca="1">(OFFSET(O4327,0,MATCH(Customer!$J$6,'CDH &amp; HDH'!$P$11:$X$11,0)))</f>
        <v>81</v>
      </c>
      <c r="H4327" s="1" t="str">
        <f t="shared" si="813"/>
        <v>Cooling</v>
      </c>
      <c r="I4327" s="1">
        <f ca="1">OFFSET(IF($H4327="Cooling",Customer!$C$25,Customer!$C$52),E4327,D4327)</f>
        <v>78</v>
      </c>
      <c r="J4327" s="1">
        <f ca="1">OFFSET(IF($H4327="Cooling",Customer!$L$25,Customer!$L$52),$E4327,$D4327)</f>
        <v>80</v>
      </c>
      <c r="K4327" s="16">
        <f t="shared" ca="1" si="807"/>
        <v>3</v>
      </c>
      <c r="L4327" s="16">
        <f t="shared" ca="1" si="808"/>
        <v>1</v>
      </c>
      <c r="M4327" s="17">
        <f t="shared" si="814"/>
        <v>0</v>
      </c>
      <c r="N4327" s="17">
        <f t="shared" si="815"/>
        <v>0</v>
      </c>
      <c r="O4327" s="4"/>
      <c r="P4327" s="4">
        <v>77</v>
      </c>
      <c r="Q4327" s="4">
        <v>74</v>
      </c>
      <c r="R4327" s="4">
        <v>71</v>
      </c>
      <c r="S4327" s="4">
        <v>65</v>
      </c>
      <c r="T4327" s="4">
        <v>75</v>
      </c>
      <c r="U4327" s="4">
        <v>74</v>
      </c>
      <c r="V4327" s="13">
        <v>81</v>
      </c>
      <c r="W4327" s="4">
        <v>75</v>
      </c>
      <c r="X4327" s="4">
        <v>72</v>
      </c>
      <c r="Y4327">
        <f t="shared" ca="1" si="816"/>
        <v>1296</v>
      </c>
      <c r="Z4327">
        <f t="shared" ca="1" si="817"/>
        <v>432</v>
      </c>
    </row>
    <row r="4328" spans="2:26" x14ac:dyDescent="0.25">
      <c r="B4328" s="11">
        <f t="shared" si="818"/>
        <v>44741.833333322866</v>
      </c>
      <c r="C4328" s="1">
        <f t="shared" si="809"/>
        <v>6</v>
      </c>
      <c r="D4328" s="1">
        <f t="shared" si="810"/>
        <v>3</v>
      </c>
      <c r="E4328" s="12">
        <f t="shared" si="811"/>
        <v>21</v>
      </c>
      <c r="F4328" s="124" t="str">
        <f t="shared" si="812"/>
        <v>0</v>
      </c>
      <c r="G4328" s="1">
        <f ca="1">(OFFSET(O4328,0,MATCH(Customer!$J$6,'CDH &amp; HDH'!$P$11:$X$11,0)))</f>
        <v>79</v>
      </c>
      <c r="H4328" s="1" t="str">
        <f t="shared" si="813"/>
        <v>Cooling</v>
      </c>
      <c r="I4328" s="1">
        <f ca="1">OFFSET(IF($H4328="Cooling",Customer!$C$25,Customer!$C$52),E4328,D4328)</f>
        <v>78</v>
      </c>
      <c r="J4328" s="1">
        <f ca="1">OFFSET(IF($H4328="Cooling",Customer!$L$25,Customer!$L$52),$E4328,$D4328)</f>
        <v>80</v>
      </c>
      <c r="K4328" s="16">
        <f t="shared" ca="1" si="807"/>
        <v>1</v>
      </c>
      <c r="L4328" s="16">
        <f t="shared" ca="1" si="808"/>
        <v>0</v>
      </c>
      <c r="M4328" s="17">
        <f t="shared" si="814"/>
        <v>0</v>
      </c>
      <c r="N4328" s="17">
        <f t="shared" si="815"/>
        <v>0</v>
      </c>
      <c r="O4328" s="4"/>
      <c r="P4328" s="4">
        <v>74</v>
      </c>
      <c r="Q4328" s="4">
        <v>67</v>
      </c>
      <c r="R4328" s="4">
        <v>69</v>
      </c>
      <c r="S4328" s="4">
        <v>65</v>
      </c>
      <c r="T4328" s="4">
        <v>74</v>
      </c>
      <c r="U4328" s="4">
        <v>72</v>
      </c>
      <c r="V4328" s="13">
        <v>79</v>
      </c>
      <c r="W4328" s="4">
        <v>75</v>
      </c>
      <c r="X4328" s="4">
        <v>69</v>
      </c>
      <c r="Y4328">
        <f t="shared" ca="1" si="816"/>
        <v>432</v>
      </c>
      <c r="Z4328">
        <f t="shared" ca="1" si="817"/>
        <v>0</v>
      </c>
    </row>
    <row r="4329" spans="2:26" x14ac:dyDescent="0.25">
      <c r="B4329" s="11">
        <f t="shared" si="818"/>
        <v>44741.87499998953</v>
      </c>
      <c r="C4329" s="1">
        <f t="shared" si="809"/>
        <v>6</v>
      </c>
      <c r="D4329" s="1">
        <f t="shared" si="810"/>
        <v>3</v>
      </c>
      <c r="E4329" s="12">
        <f t="shared" si="811"/>
        <v>22</v>
      </c>
      <c r="F4329" s="124" t="str">
        <f t="shared" si="812"/>
        <v>0</v>
      </c>
      <c r="G4329" s="1">
        <f ca="1">(OFFSET(O4329,0,MATCH(Customer!$J$6,'CDH &amp; HDH'!$P$11:$X$11,0)))</f>
        <v>77</v>
      </c>
      <c r="H4329" s="1" t="str">
        <f t="shared" si="813"/>
        <v>Cooling</v>
      </c>
      <c r="I4329" s="1">
        <f ca="1">OFFSET(IF($H4329="Cooling",Customer!$C$25,Customer!$C$52),E4329,D4329)</f>
        <v>78</v>
      </c>
      <c r="J4329" s="1">
        <f ca="1">OFFSET(IF($H4329="Cooling",Customer!$L$25,Customer!$L$52),$E4329,$D4329)</f>
        <v>80</v>
      </c>
      <c r="K4329" s="16">
        <f t="shared" ca="1" si="807"/>
        <v>0</v>
      </c>
      <c r="L4329" s="16">
        <f t="shared" ca="1" si="808"/>
        <v>0</v>
      </c>
      <c r="M4329" s="17">
        <f t="shared" si="814"/>
        <v>0</v>
      </c>
      <c r="N4329" s="17">
        <f t="shared" si="815"/>
        <v>0</v>
      </c>
      <c r="O4329" s="4"/>
      <c r="P4329" s="4">
        <v>70</v>
      </c>
      <c r="Q4329" s="4">
        <v>64</v>
      </c>
      <c r="R4329" s="4">
        <v>66</v>
      </c>
      <c r="S4329" s="4">
        <v>65</v>
      </c>
      <c r="T4329" s="4">
        <v>74</v>
      </c>
      <c r="U4329" s="4">
        <v>70</v>
      </c>
      <c r="V4329" s="13">
        <v>77</v>
      </c>
      <c r="W4329" s="4">
        <v>75</v>
      </c>
      <c r="X4329" s="4">
        <v>66</v>
      </c>
      <c r="Y4329">
        <f t="shared" ca="1" si="816"/>
        <v>0</v>
      </c>
      <c r="Z4329">
        <f t="shared" ca="1" si="817"/>
        <v>0</v>
      </c>
    </row>
    <row r="4330" spans="2:26" x14ac:dyDescent="0.25">
      <c r="B4330" s="11">
        <f t="shared" si="818"/>
        <v>44741.916666656194</v>
      </c>
      <c r="C4330" s="1">
        <f t="shared" si="809"/>
        <v>6</v>
      </c>
      <c r="D4330" s="1">
        <f t="shared" si="810"/>
        <v>3</v>
      </c>
      <c r="E4330" s="12">
        <f t="shared" si="811"/>
        <v>23</v>
      </c>
      <c r="F4330" s="124" t="str">
        <f t="shared" si="812"/>
        <v>0</v>
      </c>
      <c r="G4330" s="1">
        <f ca="1">(OFFSET(O4330,0,MATCH(Customer!$J$6,'CDH &amp; HDH'!$P$11:$X$11,0)))</f>
        <v>76</v>
      </c>
      <c r="H4330" s="1" t="str">
        <f t="shared" si="813"/>
        <v>Cooling</v>
      </c>
      <c r="I4330" s="1">
        <f ca="1">OFFSET(IF($H4330="Cooling",Customer!$C$25,Customer!$C$52),E4330,D4330)</f>
        <v>78</v>
      </c>
      <c r="J4330" s="1">
        <f ca="1">OFFSET(IF($H4330="Cooling",Customer!$L$25,Customer!$L$52),$E4330,$D4330)</f>
        <v>80</v>
      </c>
      <c r="K4330" s="16">
        <f t="shared" ca="1" si="807"/>
        <v>0</v>
      </c>
      <c r="L4330" s="16">
        <f t="shared" ca="1" si="808"/>
        <v>0</v>
      </c>
      <c r="M4330" s="17">
        <f t="shared" si="814"/>
        <v>0</v>
      </c>
      <c r="N4330" s="17">
        <f t="shared" si="815"/>
        <v>0</v>
      </c>
      <c r="O4330" s="4"/>
      <c r="P4330" s="4">
        <v>70</v>
      </c>
      <c r="Q4330" s="4">
        <v>63</v>
      </c>
      <c r="R4330" s="4">
        <v>65</v>
      </c>
      <c r="S4330" s="4">
        <v>65</v>
      </c>
      <c r="T4330" s="4">
        <v>72</v>
      </c>
      <c r="U4330" s="4">
        <v>67</v>
      </c>
      <c r="V4330" s="13">
        <v>76</v>
      </c>
      <c r="W4330" s="4">
        <v>75</v>
      </c>
      <c r="X4330" s="4">
        <v>64</v>
      </c>
      <c r="Y4330">
        <f t="shared" ca="1" si="816"/>
        <v>0</v>
      </c>
      <c r="Z4330">
        <f t="shared" ca="1" si="817"/>
        <v>0</v>
      </c>
    </row>
    <row r="4331" spans="2:26" x14ac:dyDescent="0.25">
      <c r="B4331" s="11">
        <f t="shared" si="818"/>
        <v>44741.958333322858</v>
      </c>
      <c r="C4331" s="1">
        <f t="shared" si="809"/>
        <v>6</v>
      </c>
      <c r="D4331" s="1">
        <f t="shared" si="810"/>
        <v>3</v>
      </c>
      <c r="E4331" s="12">
        <f t="shared" si="811"/>
        <v>24</v>
      </c>
      <c r="F4331" s="124" t="str">
        <f t="shared" si="812"/>
        <v>0</v>
      </c>
      <c r="G4331" s="1">
        <f ca="1">(OFFSET(O4331,0,MATCH(Customer!$J$6,'CDH &amp; HDH'!$P$11:$X$11,0)))</f>
        <v>76</v>
      </c>
      <c r="H4331" s="1" t="str">
        <f t="shared" si="813"/>
        <v>Cooling</v>
      </c>
      <c r="I4331" s="1">
        <f ca="1">OFFSET(IF($H4331="Cooling",Customer!$C$25,Customer!$C$52),E4331,D4331)</f>
        <v>78</v>
      </c>
      <c r="J4331" s="1">
        <f ca="1">OFFSET(IF($H4331="Cooling",Customer!$L$25,Customer!$L$52),$E4331,$D4331)</f>
        <v>80</v>
      </c>
      <c r="K4331" s="16">
        <f t="shared" ca="1" si="807"/>
        <v>0</v>
      </c>
      <c r="L4331" s="16">
        <f t="shared" ca="1" si="808"/>
        <v>0</v>
      </c>
      <c r="M4331" s="17">
        <f t="shared" si="814"/>
        <v>0</v>
      </c>
      <c r="N4331" s="17">
        <f t="shared" si="815"/>
        <v>0</v>
      </c>
      <c r="O4331" s="4"/>
      <c r="P4331" s="4">
        <v>68</v>
      </c>
      <c r="Q4331" s="4">
        <v>62</v>
      </c>
      <c r="R4331" s="4">
        <v>65</v>
      </c>
      <c r="S4331" s="4">
        <v>64</v>
      </c>
      <c r="T4331" s="4">
        <v>70</v>
      </c>
      <c r="U4331" s="4">
        <v>67</v>
      </c>
      <c r="V4331" s="13">
        <v>76</v>
      </c>
      <c r="W4331" s="4">
        <v>74</v>
      </c>
      <c r="X4331" s="4">
        <v>63</v>
      </c>
      <c r="Y4331">
        <f t="shared" ca="1" si="816"/>
        <v>0</v>
      </c>
      <c r="Z4331">
        <f t="shared" ca="1" si="817"/>
        <v>0</v>
      </c>
    </row>
    <row r="4332" spans="2:26" x14ac:dyDescent="0.25">
      <c r="B4332" s="11">
        <f t="shared" si="818"/>
        <v>44741.999999989523</v>
      </c>
      <c r="C4332" s="1">
        <f t="shared" si="809"/>
        <v>6</v>
      </c>
      <c r="D4332" s="1">
        <f t="shared" si="810"/>
        <v>4</v>
      </c>
      <c r="E4332" s="12">
        <f t="shared" si="811"/>
        <v>1</v>
      </c>
      <c r="F4332" s="124" t="str">
        <f t="shared" si="812"/>
        <v>0</v>
      </c>
      <c r="G4332" s="1">
        <f ca="1">(OFFSET(O4332,0,MATCH(Customer!$J$6,'CDH &amp; HDH'!$P$11:$X$11,0)))</f>
        <v>75</v>
      </c>
      <c r="H4332" s="1" t="str">
        <f t="shared" si="813"/>
        <v>Cooling</v>
      </c>
      <c r="I4332" s="1">
        <f ca="1">OFFSET(IF($H4332="Cooling",Customer!$C$25,Customer!$C$52),E4332,D4332)</f>
        <v>78</v>
      </c>
      <c r="J4332" s="1">
        <f ca="1">OFFSET(IF($H4332="Cooling",Customer!$L$25,Customer!$L$52),$E4332,$D4332)</f>
        <v>80</v>
      </c>
      <c r="K4332" s="16">
        <f t="shared" ca="1" si="807"/>
        <v>0</v>
      </c>
      <c r="L4332" s="16">
        <f t="shared" ca="1" si="808"/>
        <v>0</v>
      </c>
      <c r="M4332" s="17">
        <f t="shared" si="814"/>
        <v>0</v>
      </c>
      <c r="N4332" s="17">
        <f t="shared" si="815"/>
        <v>0</v>
      </c>
      <c r="O4332" s="4"/>
      <c r="P4332" s="4">
        <v>68</v>
      </c>
      <c r="Q4332" s="4">
        <v>62</v>
      </c>
      <c r="R4332" s="4">
        <v>64</v>
      </c>
      <c r="S4332" s="4">
        <v>64</v>
      </c>
      <c r="T4332" s="4">
        <v>70</v>
      </c>
      <c r="U4332" s="4">
        <v>66</v>
      </c>
      <c r="V4332" s="13">
        <v>75</v>
      </c>
      <c r="W4332" s="4">
        <v>73</v>
      </c>
      <c r="X4332" s="4">
        <v>61</v>
      </c>
      <c r="Y4332">
        <f t="shared" ca="1" si="816"/>
        <v>0</v>
      </c>
      <c r="Z4332">
        <f t="shared" ca="1" si="817"/>
        <v>0</v>
      </c>
    </row>
    <row r="4333" spans="2:26" x14ac:dyDescent="0.25">
      <c r="B4333" s="11">
        <f t="shared" si="818"/>
        <v>44742.041666656187</v>
      </c>
      <c r="C4333" s="1">
        <f t="shared" si="809"/>
        <v>6</v>
      </c>
      <c r="D4333" s="1">
        <f t="shared" si="810"/>
        <v>4</v>
      </c>
      <c r="E4333" s="12">
        <f t="shared" si="811"/>
        <v>2</v>
      </c>
      <c r="F4333" s="124" t="str">
        <f t="shared" si="812"/>
        <v>0</v>
      </c>
      <c r="G4333" s="1">
        <f ca="1">(OFFSET(O4333,0,MATCH(Customer!$J$6,'CDH &amp; HDH'!$P$11:$X$11,0)))</f>
        <v>73</v>
      </c>
      <c r="H4333" s="1" t="str">
        <f t="shared" si="813"/>
        <v>Cooling</v>
      </c>
      <c r="I4333" s="1">
        <f ca="1">OFFSET(IF($H4333="Cooling",Customer!$C$25,Customer!$C$52),E4333,D4333)</f>
        <v>78</v>
      </c>
      <c r="J4333" s="1">
        <f ca="1">OFFSET(IF($H4333="Cooling",Customer!$L$25,Customer!$L$52),$E4333,$D4333)</f>
        <v>80</v>
      </c>
      <c r="K4333" s="16">
        <f t="shared" ca="1" si="807"/>
        <v>0</v>
      </c>
      <c r="L4333" s="16">
        <f t="shared" ca="1" si="808"/>
        <v>0</v>
      </c>
      <c r="M4333" s="17">
        <f t="shared" si="814"/>
        <v>0</v>
      </c>
      <c r="N4333" s="17">
        <f t="shared" si="815"/>
        <v>0</v>
      </c>
      <c r="O4333" s="4"/>
      <c r="P4333" s="4">
        <v>68</v>
      </c>
      <c r="Q4333" s="4">
        <v>64</v>
      </c>
      <c r="R4333" s="4">
        <v>63</v>
      </c>
      <c r="S4333" s="4">
        <v>64</v>
      </c>
      <c r="T4333" s="4">
        <v>68</v>
      </c>
      <c r="U4333" s="4">
        <v>64</v>
      </c>
      <c r="V4333" s="13">
        <v>73</v>
      </c>
      <c r="W4333" s="4">
        <v>73</v>
      </c>
      <c r="X4333" s="4">
        <v>58</v>
      </c>
      <c r="Y4333">
        <f t="shared" ca="1" si="816"/>
        <v>0</v>
      </c>
      <c r="Z4333">
        <f t="shared" ca="1" si="817"/>
        <v>0</v>
      </c>
    </row>
    <row r="4334" spans="2:26" x14ac:dyDescent="0.25">
      <c r="B4334" s="11">
        <f t="shared" si="818"/>
        <v>44742.083333322851</v>
      </c>
      <c r="C4334" s="1">
        <f t="shared" si="809"/>
        <v>6</v>
      </c>
      <c r="D4334" s="1">
        <f t="shared" si="810"/>
        <v>4</v>
      </c>
      <c r="E4334" s="12">
        <f t="shared" si="811"/>
        <v>3</v>
      </c>
      <c r="F4334" s="124" t="str">
        <f t="shared" si="812"/>
        <v>0</v>
      </c>
      <c r="G4334" s="1">
        <f ca="1">(OFFSET(O4334,0,MATCH(Customer!$J$6,'CDH &amp; HDH'!$P$11:$X$11,0)))</f>
        <v>71</v>
      </c>
      <c r="H4334" s="1" t="str">
        <f t="shared" si="813"/>
        <v>Cooling</v>
      </c>
      <c r="I4334" s="1">
        <f ca="1">OFFSET(IF($H4334="Cooling",Customer!$C$25,Customer!$C$52),E4334,D4334)</f>
        <v>78</v>
      </c>
      <c r="J4334" s="1">
        <f ca="1">OFFSET(IF($H4334="Cooling",Customer!$L$25,Customer!$L$52),$E4334,$D4334)</f>
        <v>80</v>
      </c>
      <c r="K4334" s="16">
        <f t="shared" ca="1" si="807"/>
        <v>0</v>
      </c>
      <c r="L4334" s="16">
        <f t="shared" ca="1" si="808"/>
        <v>0</v>
      </c>
      <c r="M4334" s="17">
        <f t="shared" si="814"/>
        <v>0</v>
      </c>
      <c r="N4334" s="17">
        <f t="shared" si="815"/>
        <v>0</v>
      </c>
      <c r="O4334" s="4"/>
      <c r="P4334" s="4">
        <v>67</v>
      </c>
      <c r="Q4334" s="4">
        <v>63</v>
      </c>
      <c r="R4334" s="4">
        <v>63</v>
      </c>
      <c r="S4334" s="4">
        <v>64</v>
      </c>
      <c r="T4334" s="4">
        <v>68</v>
      </c>
      <c r="U4334" s="4">
        <v>64</v>
      </c>
      <c r="V4334" s="13">
        <v>71</v>
      </c>
      <c r="W4334" s="4">
        <v>73</v>
      </c>
      <c r="X4334" s="4">
        <v>56</v>
      </c>
      <c r="Y4334">
        <f t="shared" ca="1" si="816"/>
        <v>0</v>
      </c>
      <c r="Z4334">
        <f t="shared" ca="1" si="817"/>
        <v>0</v>
      </c>
    </row>
    <row r="4335" spans="2:26" x14ac:dyDescent="0.25">
      <c r="B4335" s="11">
        <f t="shared" si="818"/>
        <v>44742.124999989515</v>
      </c>
      <c r="C4335" s="1">
        <f t="shared" si="809"/>
        <v>6</v>
      </c>
      <c r="D4335" s="1">
        <f t="shared" si="810"/>
        <v>4</v>
      </c>
      <c r="E4335" s="12">
        <f t="shared" si="811"/>
        <v>4</v>
      </c>
      <c r="F4335" s="124" t="str">
        <f t="shared" si="812"/>
        <v>0</v>
      </c>
      <c r="G4335" s="1">
        <f ca="1">(OFFSET(O4335,0,MATCH(Customer!$J$6,'CDH &amp; HDH'!$P$11:$X$11,0)))</f>
        <v>72</v>
      </c>
      <c r="H4335" s="1" t="str">
        <f t="shared" si="813"/>
        <v>Cooling</v>
      </c>
      <c r="I4335" s="1">
        <f ca="1">OFFSET(IF($H4335="Cooling",Customer!$C$25,Customer!$C$52),E4335,D4335)</f>
        <v>78</v>
      </c>
      <c r="J4335" s="1">
        <f ca="1">OFFSET(IF($H4335="Cooling",Customer!$L$25,Customer!$L$52),$E4335,$D4335)</f>
        <v>80</v>
      </c>
      <c r="K4335" s="16">
        <f t="shared" ca="1" si="807"/>
        <v>0</v>
      </c>
      <c r="L4335" s="16">
        <f t="shared" ca="1" si="808"/>
        <v>0</v>
      </c>
      <c r="M4335" s="17">
        <f t="shared" si="814"/>
        <v>0</v>
      </c>
      <c r="N4335" s="17">
        <f t="shared" si="815"/>
        <v>0</v>
      </c>
      <c r="O4335" s="4"/>
      <c r="P4335" s="4">
        <v>67</v>
      </c>
      <c r="Q4335" s="4">
        <v>62</v>
      </c>
      <c r="R4335" s="4">
        <v>62</v>
      </c>
      <c r="S4335" s="4">
        <v>64</v>
      </c>
      <c r="T4335" s="4">
        <v>67</v>
      </c>
      <c r="U4335" s="4">
        <v>64</v>
      </c>
      <c r="V4335" s="13">
        <v>72</v>
      </c>
      <c r="W4335" s="4">
        <v>71</v>
      </c>
      <c r="X4335" s="4">
        <v>54</v>
      </c>
      <c r="Y4335">
        <f t="shared" ca="1" si="816"/>
        <v>0</v>
      </c>
      <c r="Z4335">
        <f t="shared" ca="1" si="817"/>
        <v>0</v>
      </c>
    </row>
    <row r="4336" spans="2:26" x14ac:dyDescent="0.25">
      <c r="B4336" s="11">
        <f t="shared" si="818"/>
        <v>44742.16666665618</v>
      </c>
      <c r="C4336" s="1">
        <f t="shared" si="809"/>
        <v>6</v>
      </c>
      <c r="D4336" s="1">
        <f t="shared" si="810"/>
        <v>4</v>
      </c>
      <c r="E4336" s="12">
        <f t="shared" si="811"/>
        <v>5</v>
      </c>
      <c r="F4336" s="124" t="str">
        <f t="shared" si="812"/>
        <v>0</v>
      </c>
      <c r="G4336" s="1">
        <f ca="1">(OFFSET(O4336,0,MATCH(Customer!$J$6,'CDH &amp; HDH'!$P$11:$X$11,0)))</f>
        <v>71</v>
      </c>
      <c r="H4336" s="1" t="str">
        <f t="shared" si="813"/>
        <v>Cooling</v>
      </c>
      <c r="I4336" s="1">
        <f ca="1">OFFSET(IF($H4336="Cooling",Customer!$C$25,Customer!$C$52),E4336,D4336)</f>
        <v>78</v>
      </c>
      <c r="J4336" s="1">
        <f ca="1">OFFSET(IF($H4336="Cooling",Customer!$L$25,Customer!$L$52),$E4336,$D4336)</f>
        <v>80</v>
      </c>
      <c r="K4336" s="16">
        <f t="shared" ca="1" si="807"/>
        <v>0</v>
      </c>
      <c r="L4336" s="16">
        <f t="shared" ca="1" si="808"/>
        <v>0</v>
      </c>
      <c r="M4336" s="17">
        <f t="shared" si="814"/>
        <v>0</v>
      </c>
      <c r="N4336" s="17">
        <f t="shared" si="815"/>
        <v>0</v>
      </c>
      <c r="O4336" s="4"/>
      <c r="P4336" s="4">
        <v>66</v>
      </c>
      <c r="Q4336" s="4">
        <v>61</v>
      </c>
      <c r="R4336" s="4">
        <v>64</v>
      </c>
      <c r="S4336" s="4">
        <v>64</v>
      </c>
      <c r="T4336" s="4">
        <v>68</v>
      </c>
      <c r="U4336" s="4">
        <v>61</v>
      </c>
      <c r="V4336" s="13">
        <v>71</v>
      </c>
      <c r="W4336" s="4">
        <v>70</v>
      </c>
      <c r="X4336" s="4">
        <v>55</v>
      </c>
      <c r="Y4336">
        <f t="shared" ca="1" si="816"/>
        <v>0</v>
      </c>
      <c r="Z4336">
        <f t="shared" ca="1" si="817"/>
        <v>0</v>
      </c>
    </row>
    <row r="4337" spans="2:26" x14ac:dyDescent="0.25">
      <c r="B4337" s="11">
        <f t="shared" si="818"/>
        <v>44742.208333322844</v>
      </c>
      <c r="C4337" s="1">
        <f t="shared" si="809"/>
        <v>6</v>
      </c>
      <c r="D4337" s="1">
        <f t="shared" si="810"/>
        <v>4</v>
      </c>
      <c r="E4337" s="12">
        <f t="shared" si="811"/>
        <v>6</v>
      </c>
      <c r="F4337" s="124" t="str">
        <f t="shared" si="812"/>
        <v>0</v>
      </c>
      <c r="G4337" s="1">
        <f ca="1">(OFFSET(O4337,0,MATCH(Customer!$J$6,'CDH &amp; HDH'!$P$11:$X$11,0)))</f>
        <v>70</v>
      </c>
      <c r="H4337" s="1" t="str">
        <f t="shared" si="813"/>
        <v>Cooling</v>
      </c>
      <c r="I4337" s="1">
        <f ca="1">OFFSET(IF($H4337="Cooling",Customer!$C$25,Customer!$C$52),E4337,D4337)</f>
        <v>78</v>
      </c>
      <c r="J4337" s="1">
        <f ca="1">OFFSET(IF($H4337="Cooling",Customer!$L$25,Customer!$L$52),$E4337,$D4337)</f>
        <v>80</v>
      </c>
      <c r="K4337" s="16">
        <f t="shared" ca="1" si="807"/>
        <v>0</v>
      </c>
      <c r="L4337" s="16">
        <f t="shared" ca="1" si="808"/>
        <v>0</v>
      </c>
      <c r="M4337" s="17">
        <f t="shared" si="814"/>
        <v>0</v>
      </c>
      <c r="N4337" s="17">
        <f t="shared" si="815"/>
        <v>0</v>
      </c>
      <c r="O4337" s="4"/>
      <c r="P4337" s="4">
        <v>66</v>
      </c>
      <c r="Q4337" s="4">
        <v>61</v>
      </c>
      <c r="R4337" s="4">
        <v>65</v>
      </c>
      <c r="S4337" s="4">
        <v>65</v>
      </c>
      <c r="T4337" s="4">
        <v>69</v>
      </c>
      <c r="U4337" s="4">
        <v>65</v>
      </c>
      <c r="V4337" s="13">
        <v>70</v>
      </c>
      <c r="W4337" s="4">
        <v>71</v>
      </c>
      <c r="X4337" s="4">
        <v>57</v>
      </c>
      <c r="Y4337">
        <f t="shared" ca="1" si="816"/>
        <v>0</v>
      </c>
      <c r="Z4337">
        <f t="shared" ca="1" si="817"/>
        <v>0</v>
      </c>
    </row>
    <row r="4338" spans="2:26" x14ac:dyDescent="0.25">
      <c r="B4338" s="11">
        <f t="shared" si="818"/>
        <v>44742.249999989508</v>
      </c>
      <c r="C4338" s="1">
        <f t="shared" si="809"/>
        <v>6</v>
      </c>
      <c r="D4338" s="1">
        <f t="shared" si="810"/>
        <v>4</v>
      </c>
      <c r="E4338" s="12">
        <f t="shared" si="811"/>
        <v>7</v>
      </c>
      <c r="F4338" s="124" t="str">
        <f t="shared" si="812"/>
        <v>0</v>
      </c>
      <c r="G4338" s="1">
        <f ca="1">(OFFSET(O4338,0,MATCH(Customer!$J$6,'CDH &amp; HDH'!$P$11:$X$11,0)))</f>
        <v>72</v>
      </c>
      <c r="H4338" s="1" t="str">
        <f t="shared" si="813"/>
        <v>Cooling</v>
      </c>
      <c r="I4338" s="1">
        <f ca="1">OFFSET(IF($H4338="Cooling",Customer!$C$25,Customer!$C$52),E4338,D4338)</f>
        <v>78</v>
      </c>
      <c r="J4338" s="1">
        <f ca="1">OFFSET(IF($H4338="Cooling",Customer!$L$25,Customer!$L$52),$E4338,$D4338)</f>
        <v>80</v>
      </c>
      <c r="K4338" s="16">
        <f t="shared" ca="1" si="807"/>
        <v>0</v>
      </c>
      <c r="L4338" s="16">
        <f t="shared" ca="1" si="808"/>
        <v>0</v>
      </c>
      <c r="M4338" s="17">
        <f t="shared" si="814"/>
        <v>0</v>
      </c>
      <c r="N4338" s="17">
        <f t="shared" si="815"/>
        <v>0</v>
      </c>
      <c r="O4338" s="4"/>
      <c r="P4338" s="4">
        <v>69</v>
      </c>
      <c r="Q4338" s="4">
        <v>64</v>
      </c>
      <c r="R4338" s="4">
        <v>67</v>
      </c>
      <c r="S4338" s="4">
        <v>65</v>
      </c>
      <c r="T4338" s="4">
        <v>71</v>
      </c>
      <c r="U4338" s="4">
        <v>66</v>
      </c>
      <c r="V4338" s="13">
        <v>72</v>
      </c>
      <c r="W4338" s="4">
        <v>73</v>
      </c>
      <c r="X4338" s="4">
        <v>60</v>
      </c>
      <c r="Y4338">
        <f t="shared" ca="1" si="816"/>
        <v>0</v>
      </c>
      <c r="Z4338">
        <f t="shared" ca="1" si="817"/>
        <v>0</v>
      </c>
    </row>
    <row r="4339" spans="2:26" x14ac:dyDescent="0.25">
      <c r="B4339" s="11">
        <f t="shared" si="818"/>
        <v>44742.291666656172</v>
      </c>
      <c r="C4339" s="1">
        <f t="shared" si="809"/>
        <v>6</v>
      </c>
      <c r="D4339" s="1">
        <f t="shared" si="810"/>
        <v>4</v>
      </c>
      <c r="E4339" s="12">
        <f t="shared" si="811"/>
        <v>8</v>
      </c>
      <c r="F4339" s="124" t="str">
        <f t="shared" si="812"/>
        <v>0</v>
      </c>
      <c r="G4339" s="1">
        <f ca="1">(OFFSET(O4339,0,MATCH(Customer!$J$6,'CDH &amp; HDH'!$P$11:$X$11,0)))</f>
        <v>70</v>
      </c>
      <c r="H4339" s="1" t="str">
        <f t="shared" si="813"/>
        <v>Cooling</v>
      </c>
      <c r="I4339" s="1">
        <f ca="1">OFFSET(IF($H4339="Cooling",Customer!$C$25,Customer!$C$52),E4339,D4339)</f>
        <v>72</v>
      </c>
      <c r="J4339" s="1">
        <f ca="1">OFFSET(IF($H4339="Cooling",Customer!$L$25,Customer!$L$52),$E4339,$D4339)</f>
        <v>77</v>
      </c>
      <c r="K4339" s="16">
        <f t="shared" ca="1" si="807"/>
        <v>0</v>
      </c>
      <c r="L4339" s="16">
        <f t="shared" ca="1" si="808"/>
        <v>0</v>
      </c>
      <c r="M4339" s="17">
        <f t="shared" si="814"/>
        <v>0</v>
      </c>
      <c r="N4339" s="17">
        <f t="shared" si="815"/>
        <v>0</v>
      </c>
      <c r="O4339" s="4"/>
      <c r="P4339" s="4">
        <v>71</v>
      </c>
      <c r="Q4339" s="4">
        <v>66</v>
      </c>
      <c r="R4339" s="4">
        <v>70</v>
      </c>
      <c r="S4339" s="4">
        <v>67</v>
      </c>
      <c r="T4339" s="4">
        <v>71</v>
      </c>
      <c r="U4339" s="4">
        <v>71</v>
      </c>
      <c r="V4339" s="13">
        <v>70</v>
      </c>
      <c r="W4339" s="4">
        <v>74</v>
      </c>
      <c r="X4339" s="4">
        <v>64</v>
      </c>
      <c r="Y4339">
        <f t="shared" ca="1" si="816"/>
        <v>0</v>
      </c>
      <c r="Z4339">
        <f t="shared" ca="1" si="817"/>
        <v>0</v>
      </c>
    </row>
    <row r="4340" spans="2:26" x14ac:dyDescent="0.25">
      <c r="B4340" s="11">
        <f t="shared" si="818"/>
        <v>44742.333333322837</v>
      </c>
      <c r="C4340" s="1">
        <f t="shared" si="809"/>
        <v>6</v>
      </c>
      <c r="D4340" s="1">
        <f t="shared" si="810"/>
        <v>4</v>
      </c>
      <c r="E4340" s="12">
        <f t="shared" si="811"/>
        <v>9</v>
      </c>
      <c r="F4340" s="124" t="str">
        <f t="shared" si="812"/>
        <v>0</v>
      </c>
      <c r="G4340" s="1">
        <f ca="1">(OFFSET(O4340,0,MATCH(Customer!$J$6,'CDH &amp; HDH'!$P$11:$X$11,0)))</f>
        <v>70</v>
      </c>
      <c r="H4340" s="1" t="str">
        <f t="shared" si="813"/>
        <v>Cooling</v>
      </c>
      <c r="I4340" s="1">
        <f ca="1">OFFSET(IF($H4340="Cooling",Customer!$C$25,Customer!$C$52),E4340,D4340)</f>
        <v>72</v>
      </c>
      <c r="J4340" s="1">
        <f ca="1">OFFSET(IF($H4340="Cooling",Customer!$L$25,Customer!$L$52),$E4340,$D4340)</f>
        <v>77</v>
      </c>
      <c r="K4340" s="16">
        <f t="shared" ca="1" si="807"/>
        <v>0</v>
      </c>
      <c r="L4340" s="16">
        <f t="shared" ca="1" si="808"/>
        <v>0</v>
      </c>
      <c r="M4340" s="17">
        <f t="shared" si="814"/>
        <v>0</v>
      </c>
      <c r="N4340" s="17">
        <f t="shared" si="815"/>
        <v>0</v>
      </c>
      <c r="O4340" s="4"/>
      <c r="P4340" s="4">
        <v>72</v>
      </c>
      <c r="Q4340" s="4">
        <v>67</v>
      </c>
      <c r="R4340" s="4">
        <v>74</v>
      </c>
      <c r="S4340" s="4">
        <v>69</v>
      </c>
      <c r="T4340" s="4">
        <v>73</v>
      </c>
      <c r="U4340" s="4">
        <v>74</v>
      </c>
      <c r="V4340" s="13">
        <v>70</v>
      </c>
      <c r="W4340" s="4">
        <v>75</v>
      </c>
      <c r="X4340" s="4">
        <v>66</v>
      </c>
      <c r="Y4340">
        <f t="shared" ca="1" si="816"/>
        <v>0</v>
      </c>
      <c r="Z4340">
        <f t="shared" ca="1" si="817"/>
        <v>0</v>
      </c>
    </row>
    <row r="4341" spans="2:26" x14ac:dyDescent="0.25">
      <c r="B4341" s="11">
        <f t="shared" si="818"/>
        <v>44742.374999989501</v>
      </c>
      <c r="C4341" s="1">
        <f t="shared" si="809"/>
        <v>6</v>
      </c>
      <c r="D4341" s="1">
        <f t="shared" si="810"/>
        <v>4</v>
      </c>
      <c r="E4341" s="12">
        <f t="shared" si="811"/>
        <v>10</v>
      </c>
      <c r="F4341" s="124" t="str">
        <f t="shared" si="812"/>
        <v>0</v>
      </c>
      <c r="G4341" s="1">
        <f ca="1">(OFFSET(O4341,0,MATCH(Customer!$J$6,'CDH &amp; HDH'!$P$11:$X$11,0)))</f>
        <v>75</v>
      </c>
      <c r="H4341" s="1" t="str">
        <f t="shared" si="813"/>
        <v>Cooling</v>
      </c>
      <c r="I4341" s="1">
        <f ca="1">OFFSET(IF($H4341="Cooling",Customer!$C$25,Customer!$C$52),E4341,D4341)</f>
        <v>72</v>
      </c>
      <c r="J4341" s="1">
        <f ca="1">OFFSET(IF($H4341="Cooling",Customer!$L$25,Customer!$L$52),$E4341,$D4341)</f>
        <v>77</v>
      </c>
      <c r="K4341" s="16">
        <f t="shared" ca="1" si="807"/>
        <v>3</v>
      </c>
      <c r="L4341" s="16">
        <f t="shared" ca="1" si="808"/>
        <v>0</v>
      </c>
      <c r="M4341" s="17">
        <f t="shared" si="814"/>
        <v>0</v>
      </c>
      <c r="N4341" s="17">
        <f t="shared" si="815"/>
        <v>0</v>
      </c>
      <c r="O4341" s="4"/>
      <c r="P4341" s="4">
        <v>74</v>
      </c>
      <c r="Q4341" s="4">
        <v>69</v>
      </c>
      <c r="R4341" s="4">
        <v>77</v>
      </c>
      <c r="S4341" s="4">
        <v>71</v>
      </c>
      <c r="T4341" s="4">
        <v>76</v>
      </c>
      <c r="U4341" s="4">
        <v>74</v>
      </c>
      <c r="V4341" s="13">
        <v>75</v>
      </c>
      <c r="W4341" s="4">
        <v>78</v>
      </c>
      <c r="X4341" s="4">
        <v>68</v>
      </c>
      <c r="Y4341">
        <f t="shared" ca="1" si="816"/>
        <v>1296</v>
      </c>
      <c r="Z4341">
        <f t="shared" ca="1" si="817"/>
        <v>0</v>
      </c>
    </row>
    <row r="4342" spans="2:26" x14ac:dyDescent="0.25">
      <c r="B4342" s="11">
        <f t="shared" si="818"/>
        <v>44742.416666656165</v>
      </c>
      <c r="C4342" s="1">
        <f t="shared" si="809"/>
        <v>6</v>
      </c>
      <c r="D4342" s="1">
        <f t="shared" si="810"/>
        <v>4</v>
      </c>
      <c r="E4342" s="12">
        <f t="shared" si="811"/>
        <v>11</v>
      </c>
      <c r="F4342" s="124" t="str">
        <f t="shared" si="812"/>
        <v>0</v>
      </c>
      <c r="G4342" s="1">
        <f ca="1">(OFFSET(O4342,0,MATCH(Customer!$J$6,'CDH &amp; HDH'!$P$11:$X$11,0)))</f>
        <v>75</v>
      </c>
      <c r="H4342" s="1" t="str">
        <f t="shared" si="813"/>
        <v>Cooling</v>
      </c>
      <c r="I4342" s="1">
        <f ca="1">OFFSET(IF($H4342="Cooling",Customer!$C$25,Customer!$C$52),E4342,D4342)</f>
        <v>72</v>
      </c>
      <c r="J4342" s="1">
        <f ca="1">OFFSET(IF($H4342="Cooling",Customer!$L$25,Customer!$L$52),$E4342,$D4342)</f>
        <v>77</v>
      </c>
      <c r="K4342" s="16">
        <f t="shared" ca="1" si="807"/>
        <v>3</v>
      </c>
      <c r="L4342" s="16">
        <f t="shared" ca="1" si="808"/>
        <v>0</v>
      </c>
      <c r="M4342" s="17">
        <f t="shared" si="814"/>
        <v>0</v>
      </c>
      <c r="N4342" s="17">
        <f t="shared" si="815"/>
        <v>0</v>
      </c>
      <c r="O4342" s="4"/>
      <c r="P4342" s="4">
        <v>71</v>
      </c>
      <c r="Q4342" s="4">
        <v>68</v>
      </c>
      <c r="R4342" s="4">
        <v>79</v>
      </c>
      <c r="S4342" s="4">
        <v>71</v>
      </c>
      <c r="T4342" s="4">
        <v>78</v>
      </c>
      <c r="U4342" s="4">
        <v>78</v>
      </c>
      <c r="V4342" s="13">
        <v>75</v>
      </c>
      <c r="W4342" s="4">
        <v>79</v>
      </c>
      <c r="X4342" s="4">
        <v>72</v>
      </c>
      <c r="Y4342">
        <f t="shared" ca="1" si="816"/>
        <v>1296</v>
      </c>
      <c r="Z4342">
        <f t="shared" ca="1" si="817"/>
        <v>0</v>
      </c>
    </row>
    <row r="4343" spans="2:26" x14ac:dyDescent="0.25">
      <c r="B4343" s="11">
        <f t="shared" si="818"/>
        <v>44742.458333322829</v>
      </c>
      <c r="C4343" s="1">
        <f t="shared" si="809"/>
        <v>6</v>
      </c>
      <c r="D4343" s="1">
        <f t="shared" si="810"/>
        <v>4</v>
      </c>
      <c r="E4343" s="12">
        <f t="shared" si="811"/>
        <v>12</v>
      </c>
      <c r="F4343" s="124" t="str">
        <f t="shared" si="812"/>
        <v>0</v>
      </c>
      <c r="G4343" s="1">
        <f ca="1">(OFFSET(O4343,0,MATCH(Customer!$J$6,'CDH &amp; HDH'!$P$11:$X$11,0)))</f>
        <v>80</v>
      </c>
      <c r="H4343" s="1" t="str">
        <f t="shared" si="813"/>
        <v>Cooling</v>
      </c>
      <c r="I4343" s="1">
        <f ca="1">OFFSET(IF($H4343="Cooling",Customer!$C$25,Customer!$C$52),E4343,D4343)</f>
        <v>72</v>
      </c>
      <c r="J4343" s="1">
        <f ca="1">OFFSET(IF($H4343="Cooling",Customer!$L$25,Customer!$L$52),$E4343,$D4343)</f>
        <v>77</v>
      </c>
      <c r="K4343" s="16">
        <f t="shared" ca="1" si="807"/>
        <v>8</v>
      </c>
      <c r="L4343" s="16">
        <f t="shared" ca="1" si="808"/>
        <v>3</v>
      </c>
      <c r="M4343" s="17">
        <f t="shared" si="814"/>
        <v>0</v>
      </c>
      <c r="N4343" s="17">
        <f t="shared" si="815"/>
        <v>0</v>
      </c>
      <c r="O4343" s="4"/>
      <c r="P4343" s="4">
        <v>77</v>
      </c>
      <c r="Q4343" s="4">
        <v>67</v>
      </c>
      <c r="R4343" s="4">
        <v>81</v>
      </c>
      <c r="S4343" s="4">
        <v>71</v>
      </c>
      <c r="T4343" s="4">
        <v>81</v>
      </c>
      <c r="U4343" s="4">
        <v>80</v>
      </c>
      <c r="V4343" s="13">
        <v>80</v>
      </c>
      <c r="W4343" s="4">
        <v>79</v>
      </c>
      <c r="X4343" s="4">
        <v>75</v>
      </c>
      <c r="Y4343">
        <f t="shared" ca="1" si="816"/>
        <v>3456</v>
      </c>
      <c r="Z4343">
        <f t="shared" ca="1" si="817"/>
        <v>1296</v>
      </c>
    </row>
    <row r="4344" spans="2:26" x14ac:dyDescent="0.25">
      <c r="B4344" s="11">
        <f t="shared" si="818"/>
        <v>44742.499999989494</v>
      </c>
      <c r="C4344" s="1">
        <f t="shared" si="809"/>
        <v>6</v>
      </c>
      <c r="D4344" s="1">
        <f t="shared" si="810"/>
        <v>4</v>
      </c>
      <c r="E4344" s="12">
        <f t="shared" si="811"/>
        <v>13</v>
      </c>
      <c r="F4344" s="124" t="str">
        <f t="shared" si="812"/>
        <v>0</v>
      </c>
      <c r="G4344" s="1">
        <f ca="1">(OFFSET(O4344,0,MATCH(Customer!$J$6,'CDH &amp; HDH'!$P$11:$X$11,0)))</f>
        <v>81</v>
      </c>
      <c r="H4344" s="1" t="str">
        <f t="shared" si="813"/>
        <v>Cooling</v>
      </c>
      <c r="I4344" s="1">
        <f ca="1">OFFSET(IF($H4344="Cooling",Customer!$C$25,Customer!$C$52),E4344,D4344)</f>
        <v>72</v>
      </c>
      <c r="J4344" s="1">
        <f ca="1">OFFSET(IF($H4344="Cooling",Customer!$L$25,Customer!$L$52),$E4344,$D4344)</f>
        <v>77</v>
      </c>
      <c r="K4344" s="16">
        <f t="shared" ca="1" si="807"/>
        <v>9</v>
      </c>
      <c r="L4344" s="16">
        <f t="shared" ca="1" si="808"/>
        <v>4</v>
      </c>
      <c r="M4344" s="17">
        <f t="shared" si="814"/>
        <v>0</v>
      </c>
      <c r="N4344" s="17">
        <f t="shared" si="815"/>
        <v>0</v>
      </c>
      <c r="O4344" s="4"/>
      <c r="P4344" s="4">
        <v>75</v>
      </c>
      <c r="Q4344" s="4">
        <v>66</v>
      </c>
      <c r="R4344" s="4">
        <v>83</v>
      </c>
      <c r="S4344" s="4">
        <v>71</v>
      </c>
      <c r="T4344" s="4">
        <v>82</v>
      </c>
      <c r="U4344" s="4">
        <v>84</v>
      </c>
      <c r="V4344" s="13">
        <v>81</v>
      </c>
      <c r="W4344" s="4">
        <v>82</v>
      </c>
      <c r="X4344" s="4">
        <v>75</v>
      </c>
      <c r="Y4344">
        <f t="shared" ca="1" si="816"/>
        <v>3888</v>
      </c>
      <c r="Z4344">
        <f t="shared" ca="1" si="817"/>
        <v>1728</v>
      </c>
    </row>
    <row r="4345" spans="2:26" x14ac:dyDescent="0.25">
      <c r="B4345" s="11">
        <f t="shared" si="818"/>
        <v>44742.541666656158</v>
      </c>
      <c r="C4345" s="1">
        <f t="shared" si="809"/>
        <v>6</v>
      </c>
      <c r="D4345" s="1">
        <f t="shared" si="810"/>
        <v>4</v>
      </c>
      <c r="E4345" s="12">
        <f t="shared" si="811"/>
        <v>14</v>
      </c>
      <c r="F4345" s="124" t="str">
        <f t="shared" si="812"/>
        <v>0</v>
      </c>
      <c r="G4345" s="1">
        <f ca="1">(OFFSET(O4345,0,MATCH(Customer!$J$6,'CDH &amp; HDH'!$P$11:$X$11,0)))</f>
        <v>82</v>
      </c>
      <c r="H4345" s="1" t="str">
        <f t="shared" si="813"/>
        <v>Cooling</v>
      </c>
      <c r="I4345" s="1">
        <f ca="1">OFFSET(IF($H4345="Cooling",Customer!$C$25,Customer!$C$52),E4345,D4345)</f>
        <v>72</v>
      </c>
      <c r="J4345" s="1">
        <f ca="1">OFFSET(IF($H4345="Cooling",Customer!$L$25,Customer!$L$52),$E4345,$D4345)</f>
        <v>77</v>
      </c>
      <c r="K4345" s="16">
        <f t="shared" ca="1" si="807"/>
        <v>10</v>
      </c>
      <c r="L4345" s="16">
        <f t="shared" ca="1" si="808"/>
        <v>5</v>
      </c>
      <c r="M4345" s="17">
        <f t="shared" si="814"/>
        <v>0</v>
      </c>
      <c r="N4345" s="17">
        <f t="shared" si="815"/>
        <v>0</v>
      </c>
      <c r="O4345" s="4"/>
      <c r="P4345" s="4">
        <v>78</v>
      </c>
      <c r="Q4345" s="4">
        <v>68</v>
      </c>
      <c r="R4345" s="4">
        <v>80</v>
      </c>
      <c r="S4345" s="4">
        <v>69</v>
      </c>
      <c r="T4345" s="4">
        <v>84</v>
      </c>
      <c r="U4345" s="4">
        <v>81</v>
      </c>
      <c r="V4345" s="13">
        <v>82</v>
      </c>
      <c r="W4345" s="4">
        <v>80</v>
      </c>
      <c r="X4345" s="4">
        <v>76</v>
      </c>
      <c r="Y4345">
        <f t="shared" ca="1" si="816"/>
        <v>4320</v>
      </c>
      <c r="Z4345">
        <f t="shared" ca="1" si="817"/>
        <v>2160</v>
      </c>
    </row>
    <row r="4346" spans="2:26" x14ac:dyDescent="0.25">
      <c r="B4346" s="11">
        <f t="shared" si="818"/>
        <v>44742.583333322822</v>
      </c>
      <c r="C4346" s="1">
        <f t="shared" si="809"/>
        <v>6</v>
      </c>
      <c r="D4346" s="1">
        <f t="shared" si="810"/>
        <v>4</v>
      </c>
      <c r="E4346" s="12">
        <f t="shared" si="811"/>
        <v>15</v>
      </c>
      <c r="F4346" s="124" t="str">
        <f t="shared" si="812"/>
        <v>1</v>
      </c>
      <c r="G4346" s="1">
        <f ca="1">(OFFSET(O4346,0,MATCH(Customer!$J$6,'CDH &amp; HDH'!$P$11:$X$11,0)))</f>
        <v>76</v>
      </c>
      <c r="H4346" s="1" t="str">
        <f t="shared" si="813"/>
        <v>Cooling</v>
      </c>
      <c r="I4346" s="1">
        <f ca="1">OFFSET(IF($H4346="Cooling",Customer!$C$25,Customer!$C$52),E4346,D4346)</f>
        <v>72</v>
      </c>
      <c r="J4346" s="1">
        <f ca="1">OFFSET(IF($H4346="Cooling",Customer!$L$25,Customer!$L$52),$E4346,$D4346)</f>
        <v>77</v>
      </c>
      <c r="K4346" s="16">
        <f t="shared" ca="1" si="807"/>
        <v>4</v>
      </c>
      <c r="L4346" s="16">
        <f t="shared" ca="1" si="808"/>
        <v>0</v>
      </c>
      <c r="M4346" s="17">
        <f t="shared" si="814"/>
        <v>0</v>
      </c>
      <c r="N4346" s="17">
        <f t="shared" si="815"/>
        <v>0</v>
      </c>
      <c r="O4346" s="4"/>
      <c r="P4346" s="4">
        <v>76</v>
      </c>
      <c r="Q4346" s="4">
        <v>69</v>
      </c>
      <c r="R4346" s="4">
        <v>77</v>
      </c>
      <c r="S4346" s="4">
        <v>68</v>
      </c>
      <c r="T4346" s="4">
        <v>82</v>
      </c>
      <c r="U4346" s="4">
        <v>78</v>
      </c>
      <c r="V4346" s="13">
        <v>76</v>
      </c>
      <c r="W4346" s="4">
        <v>81</v>
      </c>
      <c r="X4346" s="4">
        <v>77</v>
      </c>
      <c r="Y4346">
        <f t="shared" ca="1" si="816"/>
        <v>1728</v>
      </c>
      <c r="Z4346">
        <f t="shared" ca="1" si="817"/>
        <v>0</v>
      </c>
    </row>
    <row r="4347" spans="2:26" x14ac:dyDescent="0.25">
      <c r="B4347" s="11">
        <f t="shared" si="818"/>
        <v>44742.624999989486</v>
      </c>
      <c r="C4347" s="1">
        <f t="shared" si="809"/>
        <v>6</v>
      </c>
      <c r="D4347" s="1">
        <f t="shared" si="810"/>
        <v>4</v>
      </c>
      <c r="E4347" s="12">
        <f t="shared" si="811"/>
        <v>16</v>
      </c>
      <c r="F4347" s="124" t="str">
        <f t="shared" si="812"/>
        <v>1</v>
      </c>
      <c r="G4347" s="1">
        <f ca="1">(OFFSET(O4347,0,MATCH(Customer!$J$6,'CDH &amp; HDH'!$P$11:$X$11,0)))</f>
        <v>80</v>
      </c>
      <c r="H4347" s="1" t="str">
        <f t="shared" si="813"/>
        <v>Cooling</v>
      </c>
      <c r="I4347" s="1">
        <f ca="1">OFFSET(IF($H4347="Cooling",Customer!$C$25,Customer!$C$52),E4347,D4347)</f>
        <v>72</v>
      </c>
      <c r="J4347" s="1">
        <f ca="1">OFFSET(IF($H4347="Cooling",Customer!$L$25,Customer!$L$52),$E4347,$D4347)</f>
        <v>77</v>
      </c>
      <c r="K4347" s="16">
        <f t="shared" ca="1" si="807"/>
        <v>8</v>
      </c>
      <c r="L4347" s="16">
        <f t="shared" ca="1" si="808"/>
        <v>3</v>
      </c>
      <c r="M4347" s="17">
        <f t="shared" si="814"/>
        <v>0</v>
      </c>
      <c r="N4347" s="17">
        <f t="shared" si="815"/>
        <v>0</v>
      </c>
      <c r="O4347" s="4"/>
      <c r="P4347" s="4">
        <v>75</v>
      </c>
      <c r="Q4347" s="4">
        <v>68</v>
      </c>
      <c r="R4347" s="4">
        <v>74</v>
      </c>
      <c r="S4347" s="4">
        <v>66</v>
      </c>
      <c r="T4347" s="4">
        <v>81</v>
      </c>
      <c r="U4347" s="4">
        <v>79</v>
      </c>
      <c r="V4347" s="13">
        <v>80</v>
      </c>
      <c r="W4347" s="4">
        <v>81</v>
      </c>
      <c r="X4347" s="4">
        <v>77</v>
      </c>
      <c r="Y4347">
        <f t="shared" ca="1" si="816"/>
        <v>3456</v>
      </c>
      <c r="Z4347">
        <f t="shared" ca="1" si="817"/>
        <v>1296</v>
      </c>
    </row>
    <row r="4348" spans="2:26" x14ac:dyDescent="0.25">
      <c r="B4348" s="11">
        <f t="shared" si="818"/>
        <v>44742.66666665615</v>
      </c>
      <c r="C4348" s="1">
        <f t="shared" si="809"/>
        <v>6</v>
      </c>
      <c r="D4348" s="1">
        <f t="shared" si="810"/>
        <v>4</v>
      </c>
      <c r="E4348" s="12">
        <f t="shared" si="811"/>
        <v>17</v>
      </c>
      <c r="F4348" s="124" t="str">
        <f t="shared" si="812"/>
        <v>1</v>
      </c>
      <c r="G4348" s="1">
        <f ca="1">(OFFSET(O4348,0,MATCH(Customer!$J$6,'CDH &amp; HDH'!$P$11:$X$11,0)))</f>
        <v>76</v>
      </c>
      <c r="H4348" s="1" t="str">
        <f t="shared" si="813"/>
        <v>Cooling</v>
      </c>
      <c r="I4348" s="1">
        <f ca="1">OFFSET(IF($H4348="Cooling",Customer!$C$25,Customer!$C$52),E4348,D4348)</f>
        <v>72</v>
      </c>
      <c r="J4348" s="1">
        <f ca="1">OFFSET(IF($H4348="Cooling",Customer!$L$25,Customer!$L$52),$E4348,$D4348)</f>
        <v>77</v>
      </c>
      <c r="K4348" s="16">
        <f t="shared" ca="1" si="807"/>
        <v>4</v>
      </c>
      <c r="L4348" s="16">
        <f t="shared" ca="1" si="808"/>
        <v>0</v>
      </c>
      <c r="M4348" s="17">
        <f t="shared" si="814"/>
        <v>0</v>
      </c>
      <c r="N4348" s="17">
        <f t="shared" si="815"/>
        <v>0</v>
      </c>
      <c r="O4348" s="4"/>
      <c r="P4348" s="4">
        <v>74</v>
      </c>
      <c r="Q4348" s="4">
        <v>70</v>
      </c>
      <c r="R4348" s="4">
        <v>72</v>
      </c>
      <c r="S4348" s="4">
        <v>66</v>
      </c>
      <c r="T4348" s="4">
        <v>79</v>
      </c>
      <c r="U4348" s="4">
        <v>77</v>
      </c>
      <c r="V4348" s="13">
        <v>76</v>
      </c>
      <c r="W4348" s="4">
        <v>80</v>
      </c>
      <c r="X4348" s="4">
        <v>77</v>
      </c>
      <c r="Y4348">
        <f t="shared" ca="1" si="816"/>
        <v>1728</v>
      </c>
      <c r="Z4348">
        <f t="shared" ca="1" si="817"/>
        <v>0</v>
      </c>
    </row>
    <row r="4349" spans="2:26" x14ac:dyDescent="0.25">
      <c r="B4349" s="11">
        <f t="shared" si="818"/>
        <v>44742.708333322815</v>
      </c>
      <c r="C4349" s="1">
        <f t="shared" si="809"/>
        <v>6</v>
      </c>
      <c r="D4349" s="1">
        <f t="shared" si="810"/>
        <v>4</v>
      </c>
      <c r="E4349" s="12">
        <f t="shared" si="811"/>
        <v>18</v>
      </c>
      <c r="F4349" s="124" t="str">
        <f t="shared" si="812"/>
        <v>1</v>
      </c>
      <c r="G4349" s="1">
        <f ca="1">(OFFSET(O4349,0,MATCH(Customer!$J$6,'CDH &amp; HDH'!$P$11:$X$11,0)))</f>
        <v>79</v>
      </c>
      <c r="H4349" s="1" t="str">
        <f t="shared" si="813"/>
        <v>Cooling</v>
      </c>
      <c r="I4349" s="1">
        <f ca="1">OFFSET(IF($H4349="Cooling",Customer!$C$25,Customer!$C$52),E4349,D4349)</f>
        <v>72</v>
      </c>
      <c r="J4349" s="1">
        <f ca="1">OFFSET(IF($H4349="Cooling",Customer!$L$25,Customer!$L$52),$E4349,$D4349)</f>
        <v>77</v>
      </c>
      <c r="K4349" s="16">
        <f t="shared" ca="1" si="807"/>
        <v>7</v>
      </c>
      <c r="L4349" s="16">
        <f t="shared" ca="1" si="808"/>
        <v>2</v>
      </c>
      <c r="M4349" s="17">
        <f t="shared" si="814"/>
        <v>0</v>
      </c>
      <c r="N4349" s="17">
        <f t="shared" si="815"/>
        <v>0</v>
      </c>
      <c r="O4349" s="4"/>
      <c r="P4349" s="4">
        <v>74</v>
      </c>
      <c r="Q4349" s="4">
        <v>68</v>
      </c>
      <c r="R4349" s="4">
        <v>69</v>
      </c>
      <c r="S4349" s="4">
        <v>67</v>
      </c>
      <c r="T4349" s="4">
        <v>80</v>
      </c>
      <c r="U4349" s="4">
        <v>76</v>
      </c>
      <c r="V4349" s="13">
        <v>79</v>
      </c>
      <c r="W4349" s="4">
        <v>80</v>
      </c>
      <c r="X4349" s="4">
        <v>77</v>
      </c>
      <c r="Y4349">
        <f t="shared" ca="1" si="816"/>
        <v>3024</v>
      </c>
      <c r="Z4349">
        <f t="shared" ca="1" si="817"/>
        <v>864</v>
      </c>
    </row>
    <row r="4350" spans="2:26" x14ac:dyDescent="0.25">
      <c r="B4350" s="11">
        <f t="shared" si="818"/>
        <v>44742.749999989479</v>
      </c>
      <c r="C4350" s="1">
        <f t="shared" si="809"/>
        <v>6</v>
      </c>
      <c r="D4350" s="1">
        <f t="shared" si="810"/>
        <v>4</v>
      </c>
      <c r="E4350" s="12">
        <f t="shared" si="811"/>
        <v>19</v>
      </c>
      <c r="F4350" s="124" t="str">
        <f t="shared" si="812"/>
        <v>0</v>
      </c>
      <c r="G4350" s="1">
        <f ca="1">(OFFSET(O4350,0,MATCH(Customer!$J$6,'CDH &amp; HDH'!$P$11:$X$11,0)))</f>
        <v>79</v>
      </c>
      <c r="H4350" s="1" t="str">
        <f t="shared" si="813"/>
        <v>Cooling</v>
      </c>
      <c r="I4350" s="1">
        <f ca="1">OFFSET(IF($H4350="Cooling",Customer!$C$25,Customer!$C$52),E4350,D4350)</f>
        <v>78</v>
      </c>
      <c r="J4350" s="1">
        <f ca="1">OFFSET(IF($H4350="Cooling",Customer!$L$25,Customer!$L$52),$E4350,$D4350)</f>
        <v>80</v>
      </c>
      <c r="K4350" s="16">
        <f t="shared" ca="1" si="807"/>
        <v>1</v>
      </c>
      <c r="L4350" s="16">
        <f t="shared" ca="1" si="808"/>
        <v>0</v>
      </c>
      <c r="M4350" s="17">
        <f t="shared" si="814"/>
        <v>0</v>
      </c>
      <c r="N4350" s="17">
        <f t="shared" si="815"/>
        <v>0</v>
      </c>
      <c r="O4350" s="4"/>
      <c r="P4350" s="4">
        <v>73</v>
      </c>
      <c r="Q4350" s="4">
        <v>67</v>
      </c>
      <c r="R4350" s="4">
        <v>67</v>
      </c>
      <c r="S4350" s="4">
        <v>67</v>
      </c>
      <c r="T4350" s="4">
        <v>77</v>
      </c>
      <c r="U4350" s="4">
        <v>72</v>
      </c>
      <c r="V4350" s="13">
        <v>79</v>
      </c>
      <c r="W4350" s="4">
        <v>79</v>
      </c>
      <c r="X4350" s="4">
        <v>75</v>
      </c>
      <c r="Y4350">
        <f t="shared" ca="1" si="816"/>
        <v>432</v>
      </c>
      <c r="Z4350">
        <f t="shared" ca="1" si="817"/>
        <v>0</v>
      </c>
    </row>
    <row r="4351" spans="2:26" x14ac:dyDescent="0.25">
      <c r="B4351" s="11">
        <f t="shared" si="818"/>
        <v>44742.791666656143</v>
      </c>
      <c r="C4351" s="1">
        <f t="shared" si="809"/>
        <v>6</v>
      </c>
      <c r="D4351" s="1">
        <f t="shared" si="810"/>
        <v>4</v>
      </c>
      <c r="E4351" s="12">
        <f t="shared" si="811"/>
        <v>20</v>
      </c>
      <c r="F4351" s="124" t="str">
        <f t="shared" si="812"/>
        <v>0</v>
      </c>
      <c r="G4351" s="1">
        <f ca="1">(OFFSET(O4351,0,MATCH(Customer!$J$6,'CDH &amp; HDH'!$P$11:$X$11,0)))</f>
        <v>76</v>
      </c>
      <c r="H4351" s="1" t="str">
        <f t="shared" si="813"/>
        <v>Cooling</v>
      </c>
      <c r="I4351" s="1">
        <f ca="1">OFFSET(IF($H4351="Cooling",Customer!$C$25,Customer!$C$52),E4351,D4351)</f>
        <v>78</v>
      </c>
      <c r="J4351" s="1">
        <f ca="1">OFFSET(IF($H4351="Cooling",Customer!$L$25,Customer!$L$52),$E4351,$D4351)</f>
        <v>80</v>
      </c>
      <c r="K4351" s="16">
        <f t="shared" ca="1" si="807"/>
        <v>0</v>
      </c>
      <c r="L4351" s="16">
        <f t="shared" ca="1" si="808"/>
        <v>0</v>
      </c>
      <c r="M4351" s="17">
        <f t="shared" si="814"/>
        <v>0</v>
      </c>
      <c r="N4351" s="17">
        <f t="shared" si="815"/>
        <v>0</v>
      </c>
      <c r="O4351" s="4"/>
      <c r="P4351" s="4">
        <v>70</v>
      </c>
      <c r="Q4351" s="4">
        <v>66</v>
      </c>
      <c r="R4351" s="4">
        <v>66</v>
      </c>
      <c r="S4351" s="4">
        <v>65</v>
      </c>
      <c r="T4351" s="4">
        <v>73</v>
      </c>
      <c r="U4351" s="4">
        <v>69</v>
      </c>
      <c r="V4351" s="13">
        <v>76</v>
      </c>
      <c r="W4351" s="4">
        <v>77</v>
      </c>
      <c r="X4351" s="4">
        <v>72</v>
      </c>
      <c r="Y4351">
        <f t="shared" ca="1" si="816"/>
        <v>0</v>
      </c>
      <c r="Z4351">
        <f t="shared" ca="1" si="817"/>
        <v>0</v>
      </c>
    </row>
    <row r="4352" spans="2:26" x14ac:dyDescent="0.25">
      <c r="B4352" s="11">
        <f t="shared" si="818"/>
        <v>44742.833333322807</v>
      </c>
      <c r="C4352" s="1">
        <f t="shared" si="809"/>
        <v>6</v>
      </c>
      <c r="D4352" s="1">
        <f t="shared" si="810"/>
        <v>4</v>
      </c>
      <c r="E4352" s="12">
        <f t="shared" si="811"/>
        <v>21</v>
      </c>
      <c r="F4352" s="124" t="str">
        <f t="shared" si="812"/>
        <v>0</v>
      </c>
      <c r="G4352" s="1">
        <f ca="1">(OFFSET(O4352,0,MATCH(Customer!$J$6,'CDH &amp; HDH'!$P$11:$X$11,0)))</f>
        <v>73</v>
      </c>
      <c r="H4352" s="1" t="str">
        <f t="shared" si="813"/>
        <v>Cooling</v>
      </c>
      <c r="I4352" s="1">
        <f ca="1">OFFSET(IF($H4352="Cooling",Customer!$C$25,Customer!$C$52),E4352,D4352)</f>
        <v>78</v>
      </c>
      <c r="J4352" s="1">
        <f ca="1">OFFSET(IF($H4352="Cooling",Customer!$L$25,Customer!$L$52),$E4352,$D4352)</f>
        <v>80</v>
      </c>
      <c r="K4352" s="16">
        <f t="shared" ca="1" si="807"/>
        <v>0</v>
      </c>
      <c r="L4352" s="16">
        <f t="shared" ca="1" si="808"/>
        <v>0</v>
      </c>
      <c r="M4352" s="17">
        <f t="shared" si="814"/>
        <v>0</v>
      </c>
      <c r="N4352" s="17">
        <f t="shared" si="815"/>
        <v>0</v>
      </c>
      <c r="O4352" s="4"/>
      <c r="P4352" s="4">
        <v>69</v>
      </c>
      <c r="Q4352" s="4">
        <v>65</v>
      </c>
      <c r="R4352" s="4">
        <v>64</v>
      </c>
      <c r="S4352" s="4">
        <v>63</v>
      </c>
      <c r="T4352" s="4">
        <v>72</v>
      </c>
      <c r="U4352" s="4">
        <v>69</v>
      </c>
      <c r="V4352" s="13">
        <v>73</v>
      </c>
      <c r="W4352" s="4">
        <v>74</v>
      </c>
      <c r="X4352" s="4">
        <v>72</v>
      </c>
      <c r="Y4352">
        <f t="shared" ca="1" si="816"/>
        <v>0</v>
      </c>
      <c r="Z4352">
        <f t="shared" ca="1" si="817"/>
        <v>0</v>
      </c>
    </row>
    <row r="4353" spans="2:26" x14ac:dyDescent="0.25">
      <c r="B4353" s="11">
        <f t="shared" si="818"/>
        <v>44742.874999989472</v>
      </c>
      <c r="C4353" s="1">
        <f t="shared" si="809"/>
        <v>6</v>
      </c>
      <c r="D4353" s="1">
        <f t="shared" si="810"/>
        <v>4</v>
      </c>
      <c r="E4353" s="12">
        <f t="shared" si="811"/>
        <v>22</v>
      </c>
      <c r="F4353" s="124" t="str">
        <f t="shared" si="812"/>
        <v>0</v>
      </c>
      <c r="G4353" s="1">
        <f ca="1">(OFFSET(O4353,0,MATCH(Customer!$J$6,'CDH &amp; HDH'!$P$11:$X$11,0)))</f>
        <v>71</v>
      </c>
      <c r="H4353" s="1" t="str">
        <f t="shared" si="813"/>
        <v>Cooling</v>
      </c>
      <c r="I4353" s="1">
        <f ca="1">OFFSET(IF($H4353="Cooling",Customer!$C$25,Customer!$C$52),E4353,D4353)</f>
        <v>78</v>
      </c>
      <c r="J4353" s="1">
        <f ca="1">OFFSET(IF($H4353="Cooling",Customer!$L$25,Customer!$L$52),$E4353,$D4353)</f>
        <v>80</v>
      </c>
      <c r="K4353" s="16">
        <f t="shared" ca="1" si="807"/>
        <v>0</v>
      </c>
      <c r="L4353" s="16">
        <f t="shared" ca="1" si="808"/>
        <v>0</v>
      </c>
      <c r="M4353" s="17">
        <f t="shared" si="814"/>
        <v>0</v>
      </c>
      <c r="N4353" s="17">
        <f t="shared" si="815"/>
        <v>0</v>
      </c>
      <c r="O4353" s="4"/>
      <c r="P4353" s="4">
        <v>69</v>
      </c>
      <c r="Q4353" s="4">
        <v>63</v>
      </c>
      <c r="R4353" s="4">
        <v>64</v>
      </c>
      <c r="S4353" s="4">
        <v>64</v>
      </c>
      <c r="T4353" s="4">
        <v>72</v>
      </c>
      <c r="U4353" s="4">
        <v>68</v>
      </c>
      <c r="V4353" s="13">
        <v>71</v>
      </c>
      <c r="W4353" s="4">
        <v>72</v>
      </c>
      <c r="X4353" s="4">
        <v>69</v>
      </c>
      <c r="Y4353">
        <f t="shared" ca="1" si="816"/>
        <v>0</v>
      </c>
      <c r="Z4353">
        <f t="shared" ca="1" si="817"/>
        <v>0</v>
      </c>
    </row>
    <row r="4354" spans="2:26" x14ac:dyDescent="0.25">
      <c r="B4354" s="11">
        <f t="shared" si="818"/>
        <v>44742.916666656136</v>
      </c>
      <c r="C4354" s="1">
        <f t="shared" si="809"/>
        <v>6</v>
      </c>
      <c r="D4354" s="1">
        <f t="shared" si="810"/>
        <v>4</v>
      </c>
      <c r="E4354" s="12">
        <f t="shared" si="811"/>
        <v>23</v>
      </c>
      <c r="F4354" s="124" t="str">
        <f t="shared" si="812"/>
        <v>0</v>
      </c>
      <c r="G4354" s="1">
        <f ca="1">(OFFSET(O4354,0,MATCH(Customer!$J$6,'CDH &amp; HDH'!$P$11:$X$11,0)))</f>
        <v>68</v>
      </c>
      <c r="H4354" s="1" t="str">
        <f t="shared" si="813"/>
        <v>Cooling</v>
      </c>
      <c r="I4354" s="1">
        <f ca="1">OFFSET(IF($H4354="Cooling",Customer!$C$25,Customer!$C$52),E4354,D4354)</f>
        <v>78</v>
      </c>
      <c r="J4354" s="1">
        <f ca="1">OFFSET(IF($H4354="Cooling",Customer!$L$25,Customer!$L$52),$E4354,$D4354)</f>
        <v>80</v>
      </c>
      <c r="K4354" s="16">
        <f t="shared" ca="1" si="807"/>
        <v>0</v>
      </c>
      <c r="L4354" s="16">
        <f t="shared" ca="1" si="808"/>
        <v>0</v>
      </c>
      <c r="M4354" s="17">
        <f t="shared" si="814"/>
        <v>0</v>
      </c>
      <c r="N4354" s="17">
        <f t="shared" si="815"/>
        <v>0</v>
      </c>
      <c r="O4354" s="4"/>
      <c r="P4354" s="4">
        <v>69</v>
      </c>
      <c r="Q4354" s="4">
        <v>62</v>
      </c>
      <c r="R4354" s="4">
        <v>63</v>
      </c>
      <c r="S4354" s="4">
        <v>64</v>
      </c>
      <c r="T4354" s="4">
        <v>71</v>
      </c>
      <c r="U4354" s="4">
        <v>66</v>
      </c>
      <c r="V4354" s="13">
        <v>68</v>
      </c>
      <c r="W4354" s="4">
        <v>70</v>
      </c>
      <c r="X4354" s="4">
        <v>67</v>
      </c>
      <c r="Y4354">
        <f t="shared" ca="1" si="816"/>
        <v>0</v>
      </c>
      <c r="Z4354">
        <f t="shared" ca="1" si="817"/>
        <v>0</v>
      </c>
    </row>
    <row r="4355" spans="2:26" x14ac:dyDescent="0.25">
      <c r="B4355" s="11">
        <f t="shared" si="818"/>
        <v>44742.9583333228</v>
      </c>
      <c r="C4355" s="1">
        <f t="shared" si="809"/>
        <v>6</v>
      </c>
      <c r="D4355" s="1">
        <f t="shared" si="810"/>
        <v>4</v>
      </c>
      <c r="E4355" s="12">
        <f t="shared" si="811"/>
        <v>24</v>
      </c>
      <c r="F4355" s="124" t="str">
        <f t="shared" si="812"/>
        <v>0</v>
      </c>
      <c r="G4355" s="1">
        <f ca="1">(OFFSET(O4355,0,MATCH(Customer!$J$6,'CDH &amp; HDH'!$P$11:$X$11,0)))</f>
        <v>65</v>
      </c>
      <c r="H4355" s="1" t="str">
        <f t="shared" si="813"/>
        <v>Cooling</v>
      </c>
      <c r="I4355" s="1">
        <f ca="1">OFFSET(IF($H4355="Cooling",Customer!$C$25,Customer!$C$52),E4355,D4355)</f>
        <v>78</v>
      </c>
      <c r="J4355" s="1">
        <f ca="1">OFFSET(IF($H4355="Cooling",Customer!$L$25,Customer!$L$52),$E4355,$D4355)</f>
        <v>80</v>
      </c>
      <c r="K4355" s="16">
        <f t="shared" ca="1" si="807"/>
        <v>0</v>
      </c>
      <c r="L4355" s="16">
        <f t="shared" ca="1" si="808"/>
        <v>0</v>
      </c>
      <c r="M4355" s="17">
        <f t="shared" si="814"/>
        <v>0</v>
      </c>
      <c r="N4355" s="17">
        <f t="shared" si="815"/>
        <v>0</v>
      </c>
      <c r="O4355" s="4"/>
      <c r="P4355" s="4">
        <v>69</v>
      </c>
      <c r="Q4355" s="4">
        <v>60</v>
      </c>
      <c r="R4355" s="4">
        <v>62</v>
      </c>
      <c r="S4355" s="4">
        <v>65</v>
      </c>
      <c r="T4355" s="4">
        <v>71</v>
      </c>
      <c r="U4355" s="4">
        <v>65</v>
      </c>
      <c r="V4355" s="13">
        <v>65</v>
      </c>
      <c r="W4355" s="4">
        <v>67</v>
      </c>
      <c r="X4355" s="4">
        <v>64</v>
      </c>
      <c r="Y4355">
        <f t="shared" ca="1" si="816"/>
        <v>0</v>
      </c>
      <c r="Z4355">
        <f t="shared" ca="1" si="817"/>
        <v>0</v>
      </c>
    </row>
    <row r="4356" spans="2:26" x14ac:dyDescent="0.25">
      <c r="B4356" s="11">
        <f t="shared" si="818"/>
        <v>44742.999999989464</v>
      </c>
      <c r="C4356" s="1">
        <f t="shared" si="809"/>
        <v>7</v>
      </c>
      <c r="D4356" s="1">
        <f t="shared" si="810"/>
        <v>5</v>
      </c>
      <c r="E4356" s="12">
        <f t="shared" si="811"/>
        <v>1</v>
      </c>
      <c r="F4356" s="124" t="str">
        <f t="shared" si="812"/>
        <v>0</v>
      </c>
      <c r="G4356" s="1">
        <f ca="1">(OFFSET(O4356,0,MATCH(Customer!$J$6,'CDH &amp; HDH'!$P$11:$X$11,0)))</f>
        <v>63</v>
      </c>
      <c r="H4356" s="1" t="str">
        <f t="shared" si="813"/>
        <v>Cooling</v>
      </c>
      <c r="I4356" s="1">
        <f ca="1">OFFSET(IF($H4356="Cooling",Customer!$C$25,Customer!$C$52),E4356,D4356)</f>
        <v>78</v>
      </c>
      <c r="J4356" s="1">
        <f ca="1">OFFSET(IF($H4356="Cooling",Customer!$L$25,Customer!$L$52),$E4356,$D4356)</f>
        <v>80</v>
      </c>
      <c r="K4356" s="16">
        <f t="shared" ca="1" si="807"/>
        <v>0</v>
      </c>
      <c r="L4356" s="16">
        <f t="shared" ca="1" si="808"/>
        <v>0</v>
      </c>
      <c r="M4356" s="17">
        <f t="shared" si="814"/>
        <v>0</v>
      </c>
      <c r="N4356" s="17">
        <f t="shared" si="815"/>
        <v>0</v>
      </c>
      <c r="O4356" s="4"/>
      <c r="P4356" s="4">
        <v>69</v>
      </c>
      <c r="Q4356" s="4">
        <v>59</v>
      </c>
      <c r="R4356" s="4">
        <v>61</v>
      </c>
      <c r="S4356" s="4">
        <v>65</v>
      </c>
      <c r="T4356" s="4">
        <v>71</v>
      </c>
      <c r="U4356" s="4">
        <v>63</v>
      </c>
      <c r="V4356" s="13">
        <v>63</v>
      </c>
      <c r="W4356" s="4">
        <v>65</v>
      </c>
      <c r="X4356" s="4">
        <v>62</v>
      </c>
      <c r="Y4356">
        <f t="shared" ca="1" si="816"/>
        <v>0</v>
      </c>
      <c r="Z4356">
        <f t="shared" ca="1" si="817"/>
        <v>0</v>
      </c>
    </row>
    <row r="4357" spans="2:26" x14ac:dyDescent="0.25">
      <c r="B4357" s="11">
        <f t="shared" si="818"/>
        <v>44743.041666656129</v>
      </c>
      <c r="C4357" s="1">
        <f t="shared" si="809"/>
        <v>7</v>
      </c>
      <c r="D4357" s="1">
        <f t="shared" si="810"/>
        <v>5</v>
      </c>
      <c r="E4357" s="12">
        <f t="shared" si="811"/>
        <v>2</v>
      </c>
      <c r="F4357" s="124" t="str">
        <f t="shared" si="812"/>
        <v>0</v>
      </c>
      <c r="G4357" s="1">
        <f ca="1">(OFFSET(O4357,0,MATCH(Customer!$J$6,'CDH &amp; HDH'!$P$11:$X$11,0)))</f>
        <v>60</v>
      </c>
      <c r="H4357" s="1" t="str">
        <f t="shared" si="813"/>
        <v>Cooling</v>
      </c>
      <c r="I4357" s="1">
        <f ca="1">OFFSET(IF($H4357="Cooling",Customer!$C$25,Customer!$C$52),E4357,D4357)</f>
        <v>78</v>
      </c>
      <c r="J4357" s="1">
        <f ca="1">OFFSET(IF($H4357="Cooling",Customer!$L$25,Customer!$L$52),$E4357,$D4357)</f>
        <v>80</v>
      </c>
      <c r="K4357" s="16">
        <f t="shared" ca="1" si="807"/>
        <v>0</v>
      </c>
      <c r="L4357" s="16">
        <f t="shared" ca="1" si="808"/>
        <v>0</v>
      </c>
      <c r="M4357" s="17">
        <f t="shared" si="814"/>
        <v>0</v>
      </c>
      <c r="N4357" s="17">
        <f t="shared" si="815"/>
        <v>0</v>
      </c>
      <c r="O4357" s="4"/>
      <c r="P4357" s="4">
        <v>68</v>
      </c>
      <c r="Q4357" s="4">
        <v>57</v>
      </c>
      <c r="R4357" s="4">
        <v>60</v>
      </c>
      <c r="S4357" s="4">
        <v>66</v>
      </c>
      <c r="T4357" s="4">
        <v>71</v>
      </c>
      <c r="U4357" s="4">
        <v>62</v>
      </c>
      <c r="V4357" s="13">
        <v>60</v>
      </c>
      <c r="W4357" s="4">
        <v>63</v>
      </c>
      <c r="X4357" s="4">
        <v>59</v>
      </c>
      <c r="Y4357">
        <f t="shared" ca="1" si="816"/>
        <v>0</v>
      </c>
      <c r="Z4357">
        <f t="shared" ca="1" si="817"/>
        <v>0</v>
      </c>
    </row>
    <row r="4358" spans="2:26" x14ac:dyDescent="0.25">
      <c r="B4358" s="11">
        <f t="shared" si="818"/>
        <v>44743.083333322793</v>
      </c>
      <c r="C4358" s="1">
        <f t="shared" si="809"/>
        <v>7</v>
      </c>
      <c r="D4358" s="1">
        <f t="shared" si="810"/>
        <v>5</v>
      </c>
      <c r="E4358" s="12">
        <f t="shared" si="811"/>
        <v>3</v>
      </c>
      <c r="F4358" s="124" t="str">
        <f t="shared" si="812"/>
        <v>0</v>
      </c>
      <c r="G4358" s="1">
        <f ca="1">(OFFSET(O4358,0,MATCH(Customer!$J$6,'CDH &amp; HDH'!$P$11:$X$11,0)))</f>
        <v>58</v>
      </c>
      <c r="H4358" s="1" t="str">
        <f t="shared" si="813"/>
        <v>Cooling</v>
      </c>
      <c r="I4358" s="1">
        <f ca="1">OFFSET(IF($H4358="Cooling",Customer!$C$25,Customer!$C$52),E4358,D4358)</f>
        <v>78</v>
      </c>
      <c r="J4358" s="1">
        <f ca="1">OFFSET(IF($H4358="Cooling",Customer!$L$25,Customer!$L$52),$E4358,$D4358)</f>
        <v>80</v>
      </c>
      <c r="K4358" s="16">
        <f t="shared" ca="1" si="807"/>
        <v>0</v>
      </c>
      <c r="L4358" s="16">
        <f t="shared" ca="1" si="808"/>
        <v>0</v>
      </c>
      <c r="M4358" s="17">
        <f t="shared" si="814"/>
        <v>0</v>
      </c>
      <c r="N4358" s="17">
        <f t="shared" si="815"/>
        <v>0</v>
      </c>
      <c r="O4358" s="4"/>
      <c r="P4358" s="4">
        <v>68</v>
      </c>
      <c r="Q4358" s="4">
        <v>56</v>
      </c>
      <c r="R4358" s="4">
        <v>60</v>
      </c>
      <c r="S4358" s="4">
        <v>66</v>
      </c>
      <c r="T4358" s="4">
        <v>70</v>
      </c>
      <c r="U4358" s="4">
        <v>60</v>
      </c>
      <c r="V4358" s="13">
        <v>58</v>
      </c>
      <c r="W4358" s="4">
        <v>61</v>
      </c>
      <c r="X4358" s="4">
        <v>56</v>
      </c>
      <c r="Y4358">
        <f t="shared" ca="1" si="816"/>
        <v>0</v>
      </c>
      <c r="Z4358">
        <f t="shared" ca="1" si="817"/>
        <v>0</v>
      </c>
    </row>
    <row r="4359" spans="2:26" x14ac:dyDescent="0.25">
      <c r="B4359" s="11">
        <f t="shared" si="818"/>
        <v>44743.124999989457</v>
      </c>
      <c r="C4359" s="1">
        <f t="shared" si="809"/>
        <v>7</v>
      </c>
      <c r="D4359" s="1">
        <f t="shared" si="810"/>
        <v>5</v>
      </c>
      <c r="E4359" s="12">
        <f t="shared" si="811"/>
        <v>4</v>
      </c>
      <c r="F4359" s="124" t="str">
        <f t="shared" si="812"/>
        <v>0</v>
      </c>
      <c r="G4359" s="1">
        <f ca="1">(OFFSET(O4359,0,MATCH(Customer!$J$6,'CDH &amp; HDH'!$P$11:$X$11,0)))</f>
        <v>55</v>
      </c>
      <c r="H4359" s="1" t="str">
        <f t="shared" si="813"/>
        <v>Cooling</v>
      </c>
      <c r="I4359" s="1">
        <f ca="1">OFFSET(IF($H4359="Cooling",Customer!$C$25,Customer!$C$52),E4359,D4359)</f>
        <v>78</v>
      </c>
      <c r="J4359" s="1">
        <f ca="1">OFFSET(IF($H4359="Cooling",Customer!$L$25,Customer!$L$52),$E4359,$D4359)</f>
        <v>80</v>
      </c>
      <c r="K4359" s="16">
        <f t="shared" ca="1" si="807"/>
        <v>0</v>
      </c>
      <c r="L4359" s="16">
        <f t="shared" ca="1" si="808"/>
        <v>0</v>
      </c>
      <c r="M4359" s="17">
        <f t="shared" si="814"/>
        <v>0</v>
      </c>
      <c r="N4359" s="17">
        <f t="shared" si="815"/>
        <v>0</v>
      </c>
      <c r="O4359" s="4"/>
      <c r="P4359" s="4">
        <v>68</v>
      </c>
      <c r="Q4359" s="4">
        <v>54</v>
      </c>
      <c r="R4359" s="4">
        <v>59</v>
      </c>
      <c r="S4359" s="4">
        <v>67</v>
      </c>
      <c r="T4359" s="4">
        <v>70</v>
      </c>
      <c r="U4359" s="4">
        <v>59</v>
      </c>
      <c r="V4359" s="13">
        <v>55</v>
      </c>
      <c r="W4359" s="4">
        <v>59</v>
      </c>
      <c r="X4359" s="4">
        <v>54</v>
      </c>
      <c r="Y4359">
        <f t="shared" ca="1" si="816"/>
        <v>0</v>
      </c>
      <c r="Z4359">
        <f t="shared" ca="1" si="817"/>
        <v>0</v>
      </c>
    </row>
    <row r="4360" spans="2:26" x14ac:dyDescent="0.25">
      <c r="B4360" s="11">
        <f t="shared" si="818"/>
        <v>44743.166666656121</v>
      </c>
      <c r="C4360" s="1">
        <f t="shared" si="809"/>
        <v>7</v>
      </c>
      <c r="D4360" s="1">
        <f t="shared" si="810"/>
        <v>5</v>
      </c>
      <c r="E4360" s="12">
        <f t="shared" si="811"/>
        <v>5</v>
      </c>
      <c r="F4360" s="124" t="str">
        <f t="shared" si="812"/>
        <v>0</v>
      </c>
      <c r="G4360" s="1">
        <f ca="1">(OFFSET(O4360,0,MATCH(Customer!$J$6,'CDH &amp; HDH'!$P$11:$X$11,0)))</f>
        <v>55</v>
      </c>
      <c r="H4360" s="1" t="str">
        <f t="shared" si="813"/>
        <v>Cooling</v>
      </c>
      <c r="I4360" s="1">
        <f ca="1">OFFSET(IF($H4360="Cooling",Customer!$C$25,Customer!$C$52),E4360,D4360)</f>
        <v>78</v>
      </c>
      <c r="J4360" s="1">
        <f ca="1">OFFSET(IF($H4360="Cooling",Customer!$L$25,Customer!$L$52),$E4360,$D4360)</f>
        <v>80</v>
      </c>
      <c r="K4360" s="16">
        <f t="shared" ca="1" si="807"/>
        <v>0</v>
      </c>
      <c r="L4360" s="16">
        <f t="shared" ca="1" si="808"/>
        <v>0</v>
      </c>
      <c r="M4360" s="17">
        <f t="shared" si="814"/>
        <v>0</v>
      </c>
      <c r="N4360" s="17">
        <f t="shared" si="815"/>
        <v>0</v>
      </c>
      <c r="O4360" s="4"/>
      <c r="P4360" s="4">
        <v>67</v>
      </c>
      <c r="Q4360" s="4">
        <v>51</v>
      </c>
      <c r="R4360" s="4">
        <v>59</v>
      </c>
      <c r="S4360" s="4">
        <v>69</v>
      </c>
      <c r="T4360" s="4">
        <v>69</v>
      </c>
      <c r="U4360" s="4">
        <v>59</v>
      </c>
      <c r="V4360" s="13">
        <v>55</v>
      </c>
      <c r="W4360" s="4">
        <v>56</v>
      </c>
      <c r="X4360" s="4">
        <v>53</v>
      </c>
      <c r="Y4360">
        <f t="shared" ca="1" si="816"/>
        <v>0</v>
      </c>
      <c r="Z4360">
        <f t="shared" ca="1" si="817"/>
        <v>0</v>
      </c>
    </row>
    <row r="4361" spans="2:26" x14ac:dyDescent="0.25">
      <c r="B4361" s="11">
        <f t="shared" si="818"/>
        <v>44743.208333322786</v>
      </c>
      <c r="C4361" s="1">
        <f t="shared" si="809"/>
        <v>7</v>
      </c>
      <c r="D4361" s="1">
        <f t="shared" si="810"/>
        <v>5</v>
      </c>
      <c r="E4361" s="12">
        <f t="shared" si="811"/>
        <v>6</v>
      </c>
      <c r="F4361" s="124" t="str">
        <f t="shared" si="812"/>
        <v>0</v>
      </c>
      <c r="G4361" s="1">
        <f ca="1">(OFFSET(O4361,0,MATCH(Customer!$J$6,'CDH &amp; HDH'!$P$11:$X$11,0)))</f>
        <v>56</v>
      </c>
      <c r="H4361" s="1" t="str">
        <f t="shared" si="813"/>
        <v>Cooling</v>
      </c>
      <c r="I4361" s="1">
        <f ca="1">OFFSET(IF($H4361="Cooling",Customer!$C$25,Customer!$C$52),E4361,D4361)</f>
        <v>78</v>
      </c>
      <c r="J4361" s="1">
        <f ca="1">OFFSET(IF($H4361="Cooling",Customer!$L$25,Customer!$L$52),$E4361,$D4361)</f>
        <v>80</v>
      </c>
      <c r="K4361" s="16">
        <f t="shared" ca="1" si="807"/>
        <v>0</v>
      </c>
      <c r="L4361" s="16">
        <f t="shared" ca="1" si="808"/>
        <v>0</v>
      </c>
      <c r="M4361" s="17">
        <f t="shared" si="814"/>
        <v>0</v>
      </c>
      <c r="N4361" s="17">
        <f t="shared" si="815"/>
        <v>0</v>
      </c>
      <c r="O4361" s="4"/>
      <c r="P4361" s="4">
        <v>68</v>
      </c>
      <c r="Q4361" s="4">
        <v>54</v>
      </c>
      <c r="R4361" s="4">
        <v>60</v>
      </c>
      <c r="S4361" s="4">
        <v>70</v>
      </c>
      <c r="T4361" s="4">
        <v>69</v>
      </c>
      <c r="U4361" s="4">
        <v>61</v>
      </c>
      <c r="V4361" s="13">
        <v>56</v>
      </c>
      <c r="W4361" s="4">
        <v>58</v>
      </c>
      <c r="X4361" s="4">
        <v>54</v>
      </c>
      <c r="Y4361">
        <f t="shared" ca="1" si="816"/>
        <v>0</v>
      </c>
      <c r="Z4361">
        <f t="shared" ca="1" si="817"/>
        <v>0</v>
      </c>
    </row>
    <row r="4362" spans="2:26" x14ac:dyDescent="0.25">
      <c r="B4362" s="11">
        <f t="shared" si="818"/>
        <v>44743.24999998945</v>
      </c>
      <c r="C4362" s="1">
        <f t="shared" si="809"/>
        <v>7</v>
      </c>
      <c r="D4362" s="1">
        <f t="shared" si="810"/>
        <v>5</v>
      </c>
      <c r="E4362" s="12">
        <f t="shared" si="811"/>
        <v>7</v>
      </c>
      <c r="F4362" s="124" t="str">
        <f t="shared" si="812"/>
        <v>0</v>
      </c>
      <c r="G4362" s="1">
        <f ca="1">(OFFSET(O4362,0,MATCH(Customer!$J$6,'CDH &amp; HDH'!$P$11:$X$11,0)))</f>
        <v>58</v>
      </c>
      <c r="H4362" s="1" t="str">
        <f t="shared" si="813"/>
        <v>Cooling</v>
      </c>
      <c r="I4362" s="1">
        <f ca="1">OFFSET(IF($H4362="Cooling",Customer!$C$25,Customer!$C$52),E4362,D4362)</f>
        <v>78</v>
      </c>
      <c r="J4362" s="1">
        <f ca="1">OFFSET(IF($H4362="Cooling",Customer!$L$25,Customer!$L$52),$E4362,$D4362)</f>
        <v>80</v>
      </c>
      <c r="K4362" s="16">
        <f t="shared" ca="1" si="807"/>
        <v>0</v>
      </c>
      <c r="L4362" s="16">
        <f t="shared" ca="1" si="808"/>
        <v>0</v>
      </c>
      <c r="M4362" s="17">
        <f t="shared" si="814"/>
        <v>0</v>
      </c>
      <c r="N4362" s="17">
        <f t="shared" si="815"/>
        <v>0</v>
      </c>
      <c r="O4362" s="4"/>
      <c r="P4362" s="4">
        <v>71</v>
      </c>
      <c r="Q4362" s="4">
        <v>56</v>
      </c>
      <c r="R4362" s="4">
        <v>60</v>
      </c>
      <c r="S4362" s="4">
        <v>70</v>
      </c>
      <c r="T4362" s="4">
        <v>70</v>
      </c>
      <c r="U4362" s="4">
        <v>68</v>
      </c>
      <c r="V4362" s="13">
        <v>58</v>
      </c>
      <c r="W4362" s="4">
        <v>62</v>
      </c>
      <c r="X4362" s="4">
        <v>59</v>
      </c>
      <c r="Y4362">
        <f t="shared" ca="1" si="816"/>
        <v>0</v>
      </c>
      <c r="Z4362">
        <f t="shared" ca="1" si="817"/>
        <v>0</v>
      </c>
    </row>
    <row r="4363" spans="2:26" x14ac:dyDescent="0.25">
      <c r="B4363" s="11">
        <f t="shared" si="818"/>
        <v>44743.291666656114</v>
      </c>
      <c r="C4363" s="1">
        <f t="shared" si="809"/>
        <v>7</v>
      </c>
      <c r="D4363" s="1">
        <f t="shared" si="810"/>
        <v>5</v>
      </c>
      <c r="E4363" s="12">
        <f t="shared" si="811"/>
        <v>8</v>
      </c>
      <c r="F4363" s="124" t="str">
        <f t="shared" si="812"/>
        <v>0</v>
      </c>
      <c r="G4363" s="1">
        <f ca="1">(OFFSET(O4363,0,MATCH(Customer!$J$6,'CDH &amp; HDH'!$P$11:$X$11,0)))</f>
        <v>61</v>
      </c>
      <c r="H4363" s="1" t="str">
        <f t="shared" si="813"/>
        <v>Cooling</v>
      </c>
      <c r="I4363" s="1">
        <f ca="1">OFFSET(IF($H4363="Cooling",Customer!$C$25,Customer!$C$52),E4363,D4363)</f>
        <v>72</v>
      </c>
      <c r="J4363" s="1">
        <f ca="1">OFFSET(IF($H4363="Cooling",Customer!$L$25,Customer!$L$52),$E4363,$D4363)</f>
        <v>77</v>
      </c>
      <c r="K4363" s="16">
        <f t="shared" ca="1" si="807"/>
        <v>0</v>
      </c>
      <c r="L4363" s="16">
        <f t="shared" ca="1" si="808"/>
        <v>0</v>
      </c>
      <c r="M4363" s="17">
        <f t="shared" si="814"/>
        <v>0</v>
      </c>
      <c r="N4363" s="17">
        <f t="shared" si="815"/>
        <v>0</v>
      </c>
      <c r="O4363" s="4"/>
      <c r="P4363" s="4">
        <v>72</v>
      </c>
      <c r="Q4363" s="4">
        <v>59</v>
      </c>
      <c r="R4363" s="4">
        <v>61</v>
      </c>
      <c r="S4363" s="4">
        <v>73</v>
      </c>
      <c r="T4363" s="4">
        <v>75</v>
      </c>
      <c r="U4363" s="4">
        <v>72</v>
      </c>
      <c r="V4363" s="13">
        <v>61</v>
      </c>
      <c r="W4363" s="4">
        <v>65</v>
      </c>
      <c r="X4363" s="4">
        <v>64</v>
      </c>
      <c r="Y4363">
        <f t="shared" ca="1" si="816"/>
        <v>0</v>
      </c>
      <c r="Z4363">
        <f t="shared" ca="1" si="817"/>
        <v>0</v>
      </c>
    </row>
    <row r="4364" spans="2:26" x14ac:dyDescent="0.25">
      <c r="B4364" s="11">
        <f t="shared" si="818"/>
        <v>44743.333333322778</v>
      </c>
      <c r="C4364" s="1">
        <f t="shared" si="809"/>
        <v>7</v>
      </c>
      <c r="D4364" s="1">
        <f t="shared" si="810"/>
        <v>5</v>
      </c>
      <c r="E4364" s="12">
        <f t="shared" si="811"/>
        <v>9</v>
      </c>
      <c r="F4364" s="124" t="str">
        <f t="shared" si="812"/>
        <v>0</v>
      </c>
      <c r="G4364" s="1">
        <f ca="1">(OFFSET(O4364,0,MATCH(Customer!$J$6,'CDH &amp; HDH'!$P$11:$X$11,0)))</f>
        <v>63</v>
      </c>
      <c r="H4364" s="1" t="str">
        <f t="shared" si="813"/>
        <v>Cooling</v>
      </c>
      <c r="I4364" s="1">
        <f ca="1">OFFSET(IF($H4364="Cooling",Customer!$C$25,Customer!$C$52),E4364,D4364)</f>
        <v>72</v>
      </c>
      <c r="J4364" s="1">
        <f ca="1">OFFSET(IF($H4364="Cooling",Customer!$L$25,Customer!$L$52),$E4364,$D4364)</f>
        <v>77</v>
      </c>
      <c r="K4364" s="16">
        <f t="shared" ref="K4364:K4427" ca="1" si="819">IF($H4364="Heating",0,MAX(0,$G4364-I4364))</f>
        <v>0</v>
      </c>
      <c r="L4364" s="16">
        <f t="shared" ref="L4364:L4427" ca="1" si="820">IF($H4364="Heating",0,MAX(0,$G4364-J4364))</f>
        <v>0</v>
      </c>
      <c r="M4364" s="17">
        <f t="shared" si="814"/>
        <v>0</v>
      </c>
      <c r="N4364" s="17">
        <f t="shared" si="815"/>
        <v>0</v>
      </c>
      <c r="O4364" s="4"/>
      <c r="P4364" s="4">
        <v>76</v>
      </c>
      <c r="Q4364" s="4">
        <v>64</v>
      </c>
      <c r="R4364" s="4">
        <v>62</v>
      </c>
      <c r="S4364" s="4">
        <v>75</v>
      </c>
      <c r="T4364" s="4">
        <v>79</v>
      </c>
      <c r="U4364" s="4">
        <v>74</v>
      </c>
      <c r="V4364" s="13">
        <v>63</v>
      </c>
      <c r="W4364" s="4">
        <v>69</v>
      </c>
      <c r="X4364" s="4">
        <v>68</v>
      </c>
      <c r="Y4364">
        <f t="shared" ca="1" si="816"/>
        <v>0</v>
      </c>
      <c r="Z4364">
        <f t="shared" ca="1" si="817"/>
        <v>0</v>
      </c>
    </row>
    <row r="4365" spans="2:26" x14ac:dyDescent="0.25">
      <c r="B4365" s="11">
        <f t="shared" si="818"/>
        <v>44743.374999989443</v>
      </c>
      <c r="C4365" s="1">
        <f t="shared" ref="C4365:C4428" si="821">MONTH(B4365)</f>
        <v>7</v>
      </c>
      <c r="D4365" s="1">
        <f t="shared" ref="D4365:D4428" si="822">WEEKDAY(B4365,2)</f>
        <v>5</v>
      </c>
      <c r="E4365" s="12">
        <f t="shared" ref="E4365:E4428" si="823">HOUR(B4365)+1</f>
        <v>10</v>
      </c>
      <c r="F4365" s="124" t="str">
        <f t="shared" ref="F4365:F4428" si="824">IF(AND(C4365&gt;5,C4365&lt;9,D4365&lt;6,E4365&gt;14,E4365&lt;19),"1",IF(AND(OR(E4365=8,E4365=9,E4365=19,E4365=20),C4365&lt;3,D4365&lt;6),"1","0"))</f>
        <v>0</v>
      </c>
      <c r="G4365" s="1">
        <f ca="1">(OFFSET(O4365,0,MATCH(Customer!$J$6,'CDH &amp; HDH'!$P$11:$X$11,0)))</f>
        <v>64</v>
      </c>
      <c r="H4365" s="1" t="str">
        <f t="shared" ref="H4365:H4428" si="825">IF(AND(C4365&gt;=5,C4365&lt;=9),"Cooling","Heating")</f>
        <v>Cooling</v>
      </c>
      <c r="I4365" s="1">
        <f ca="1">OFFSET(IF($H4365="Cooling",Customer!$C$25,Customer!$C$52),E4365,D4365)</f>
        <v>72</v>
      </c>
      <c r="J4365" s="1">
        <f ca="1">OFFSET(IF($H4365="Cooling",Customer!$L$25,Customer!$L$52),$E4365,$D4365)</f>
        <v>77</v>
      </c>
      <c r="K4365" s="16">
        <f t="shared" ca="1" si="819"/>
        <v>0</v>
      </c>
      <c r="L4365" s="16">
        <f t="shared" ca="1" si="820"/>
        <v>0</v>
      </c>
      <c r="M4365" s="17">
        <f t="shared" ref="M4365:M4428" si="826">IF($H4365="Cooling",0,MAX(0,I4365-$G4365))</f>
        <v>0</v>
      </c>
      <c r="N4365" s="17">
        <f t="shared" ref="N4365:N4428" si="827">IF($H4365="Cooling",0,MAX(0,J4365-$G4365))</f>
        <v>0</v>
      </c>
      <c r="O4365" s="4"/>
      <c r="P4365" s="4">
        <v>78</v>
      </c>
      <c r="Q4365" s="4">
        <v>66</v>
      </c>
      <c r="R4365" s="4">
        <v>63</v>
      </c>
      <c r="S4365" s="4">
        <v>78</v>
      </c>
      <c r="T4365" s="4">
        <v>81</v>
      </c>
      <c r="U4365" s="4">
        <v>78</v>
      </c>
      <c r="V4365" s="13">
        <v>64</v>
      </c>
      <c r="W4365" s="4">
        <v>72</v>
      </c>
      <c r="X4365" s="4">
        <v>73</v>
      </c>
      <c r="Y4365">
        <f t="shared" ref="Y4365:Y4428" ca="1" si="828">1.08*400*K4365</f>
        <v>0</v>
      </c>
      <c r="Z4365">
        <f t="shared" ref="Z4365:Z4428" ca="1" si="829">1.08*400*L4365</f>
        <v>0</v>
      </c>
    </row>
    <row r="4366" spans="2:26" x14ac:dyDescent="0.25">
      <c r="B4366" s="11">
        <f t="shared" ref="B4366:B4429" si="830">B4365+1/24</f>
        <v>44743.416666656107</v>
      </c>
      <c r="C4366" s="1">
        <f t="shared" si="821"/>
        <v>7</v>
      </c>
      <c r="D4366" s="1">
        <f t="shared" si="822"/>
        <v>5</v>
      </c>
      <c r="E4366" s="12">
        <f t="shared" si="823"/>
        <v>11</v>
      </c>
      <c r="F4366" s="124" t="str">
        <f t="shared" si="824"/>
        <v>0</v>
      </c>
      <c r="G4366" s="1">
        <f ca="1">(OFFSET(O4366,0,MATCH(Customer!$J$6,'CDH &amp; HDH'!$P$11:$X$11,0)))</f>
        <v>68</v>
      </c>
      <c r="H4366" s="1" t="str">
        <f t="shared" si="825"/>
        <v>Cooling</v>
      </c>
      <c r="I4366" s="1">
        <f ca="1">OFFSET(IF($H4366="Cooling",Customer!$C$25,Customer!$C$52),E4366,D4366)</f>
        <v>72</v>
      </c>
      <c r="J4366" s="1">
        <f ca="1">OFFSET(IF($H4366="Cooling",Customer!$L$25,Customer!$L$52),$E4366,$D4366)</f>
        <v>77</v>
      </c>
      <c r="K4366" s="16">
        <f t="shared" ca="1" si="819"/>
        <v>0</v>
      </c>
      <c r="L4366" s="16">
        <f t="shared" ca="1" si="820"/>
        <v>0</v>
      </c>
      <c r="M4366" s="17">
        <f t="shared" si="826"/>
        <v>0</v>
      </c>
      <c r="N4366" s="17">
        <f t="shared" si="827"/>
        <v>0</v>
      </c>
      <c r="O4366" s="4"/>
      <c r="P4366" s="4">
        <v>80</v>
      </c>
      <c r="Q4366" s="4">
        <v>67</v>
      </c>
      <c r="R4366" s="4">
        <v>66</v>
      </c>
      <c r="S4366" s="4">
        <v>78</v>
      </c>
      <c r="T4366" s="4">
        <v>84</v>
      </c>
      <c r="U4366" s="4">
        <v>81</v>
      </c>
      <c r="V4366" s="13">
        <v>68</v>
      </c>
      <c r="W4366" s="4">
        <v>74</v>
      </c>
      <c r="X4366" s="4">
        <v>74</v>
      </c>
      <c r="Y4366">
        <f t="shared" ca="1" si="828"/>
        <v>0</v>
      </c>
      <c r="Z4366">
        <f t="shared" ca="1" si="829"/>
        <v>0</v>
      </c>
    </row>
    <row r="4367" spans="2:26" x14ac:dyDescent="0.25">
      <c r="B4367" s="11">
        <f t="shared" si="830"/>
        <v>44743.458333322771</v>
      </c>
      <c r="C4367" s="1">
        <f t="shared" si="821"/>
        <v>7</v>
      </c>
      <c r="D4367" s="1">
        <f t="shared" si="822"/>
        <v>5</v>
      </c>
      <c r="E4367" s="12">
        <f t="shared" si="823"/>
        <v>12</v>
      </c>
      <c r="F4367" s="124" t="str">
        <f t="shared" si="824"/>
        <v>0</v>
      </c>
      <c r="G4367" s="1">
        <f ca="1">(OFFSET(O4367,0,MATCH(Customer!$J$6,'CDH &amp; HDH'!$P$11:$X$11,0)))</f>
        <v>74</v>
      </c>
      <c r="H4367" s="1" t="str">
        <f t="shared" si="825"/>
        <v>Cooling</v>
      </c>
      <c r="I4367" s="1">
        <f ca="1">OFFSET(IF($H4367="Cooling",Customer!$C$25,Customer!$C$52),E4367,D4367)</f>
        <v>72</v>
      </c>
      <c r="J4367" s="1">
        <f ca="1">OFFSET(IF($H4367="Cooling",Customer!$L$25,Customer!$L$52),$E4367,$D4367)</f>
        <v>77</v>
      </c>
      <c r="K4367" s="16">
        <f t="shared" ca="1" si="819"/>
        <v>2</v>
      </c>
      <c r="L4367" s="16">
        <f t="shared" ca="1" si="820"/>
        <v>0</v>
      </c>
      <c r="M4367" s="17">
        <f t="shared" si="826"/>
        <v>0</v>
      </c>
      <c r="N4367" s="17">
        <f t="shared" si="827"/>
        <v>0</v>
      </c>
      <c r="O4367" s="4"/>
      <c r="P4367" s="4">
        <v>81</v>
      </c>
      <c r="Q4367" s="4">
        <v>69</v>
      </c>
      <c r="R4367" s="4">
        <v>69</v>
      </c>
      <c r="S4367" s="4">
        <v>80</v>
      </c>
      <c r="T4367" s="4">
        <v>83</v>
      </c>
      <c r="U4367" s="4">
        <v>81</v>
      </c>
      <c r="V4367" s="13">
        <v>74</v>
      </c>
      <c r="W4367" s="4">
        <v>76</v>
      </c>
      <c r="X4367" s="4">
        <v>75</v>
      </c>
      <c r="Y4367">
        <f t="shared" ca="1" si="828"/>
        <v>864</v>
      </c>
      <c r="Z4367">
        <f t="shared" ca="1" si="829"/>
        <v>0</v>
      </c>
    </row>
    <row r="4368" spans="2:26" x14ac:dyDescent="0.25">
      <c r="B4368" s="11">
        <f t="shared" si="830"/>
        <v>44743.499999989435</v>
      </c>
      <c r="C4368" s="1">
        <f t="shared" si="821"/>
        <v>7</v>
      </c>
      <c r="D4368" s="1">
        <f t="shared" si="822"/>
        <v>5</v>
      </c>
      <c r="E4368" s="12">
        <f t="shared" si="823"/>
        <v>13</v>
      </c>
      <c r="F4368" s="124" t="str">
        <f t="shared" si="824"/>
        <v>0</v>
      </c>
      <c r="G4368" s="1">
        <f ca="1">(OFFSET(O4368,0,MATCH(Customer!$J$6,'CDH &amp; HDH'!$P$11:$X$11,0)))</f>
        <v>74</v>
      </c>
      <c r="H4368" s="1" t="str">
        <f t="shared" si="825"/>
        <v>Cooling</v>
      </c>
      <c r="I4368" s="1">
        <f ca="1">OFFSET(IF($H4368="Cooling",Customer!$C$25,Customer!$C$52),E4368,D4368)</f>
        <v>72</v>
      </c>
      <c r="J4368" s="1">
        <f ca="1">OFFSET(IF($H4368="Cooling",Customer!$L$25,Customer!$L$52),$E4368,$D4368)</f>
        <v>77</v>
      </c>
      <c r="K4368" s="16">
        <f t="shared" ca="1" si="819"/>
        <v>2</v>
      </c>
      <c r="L4368" s="16">
        <f t="shared" ca="1" si="820"/>
        <v>0</v>
      </c>
      <c r="M4368" s="17">
        <f t="shared" si="826"/>
        <v>0</v>
      </c>
      <c r="N4368" s="17">
        <f t="shared" si="827"/>
        <v>0</v>
      </c>
      <c r="O4368" s="4"/>
      <c r="P4368" s="4">
        <v>75</v>
      </c>
      <c r="Q4368" s="4">
        <v>70</v>
      </c>
      <c r="R4368" s="4">
        <v>72</v>
      </c>
      <c r="S4368" s="4">
        <v>81</v>
      </c>
      <c r="T4368" s="4">
        <v>84</v>
      </c>
      <c r="U4368" s="4">
        <v>77</v>
      </c>
      <c r="V4368" s="13">
        <v>74</v>
      </c>
      <c r="W4368" s="4">
        <v>78</v>
      </c>
      <c r="X4368" s="4">
        <v>76</v>
      </c>
      <c r="Y4368">
        <f t="shared" ca="1" si="828"/>
        <v>864</v>
      </c>
      <c r="Z4368">
        <f t="shared" ca="1" si="829"/>
        <v>0</v>
      </c>
    </row>
    <row r="4369" spans="2:26" x14ac:dyDescent="0.25">
      <c r="B4369" s="11">
        <f t="shared" si="830"/>
        <v>44743.5416666561</v>
      </c>
      <c r="C4369" s="1">
        <f t="shared" si="821"/>
        <v>7</v>
      </c>
      <c r="D4369" s="1">
        <f t="shared" si="822"/>
        <v>5</v>
      </c>
      <c r="E4369" s="12">
        <f t="shared" si="823"/>
        <v>14</v>
      </c>
      <c r="F4369" s="124" t="str">
        <f t="shared" si="824"/>
        <v>0</v>
      </c>
      <c r="G4369" s="1">
        <f ca="1">(OFFSET(O4369,0,MATCH(Customer!$J$6,'CDH &amp; HDH'!$P$11:$X$11,0)))</f>
        <v>77</v>
      </c>
      <c r="H4369" s="1" t="str">
        <f t="shared" si="825"/>
        <v>Cooling</v>
      </c>
      <c r="I4369" s="1">
        <f ca="1">OFFSET(IF($H4369="Cooling",Customer!$C$25,Customer!$C$52),E4369,D4369)</f>
        <v>72</v>
      </c>
      <c r="J4369" s="1">
        <f ca="1">OFFSET(IF($H4369="Cooling",Customer!$L$25,Customer!$L$52),$E4369,$D4369)</f>
        <v>77</v>
      </c>
      <c r="K4369" s="16">
        <f t="shared" ca="1" si="819"/>
        <v>5</v>
      </c>
      <c r="L4369" s="16">
        <f t="shared" ca="1" si="820"/>
        <v>0</v>
      </c>
      <c r="M4369" s="17">
        <f t="shared" si="826"/>
        <v>0</v>
      </c>
      <c r="N4369" s="17">
        <f t="shared" si="827"/>
        <v>0</v>
      </c>
      <c r="O4369" s="4"/>
      <c r="P4369" s="4">
        <v>67</v>
      </c>
      <c r="Q4369" s="4">
        <v>71</v>
      </c>
      <c r="R4369" s="4">
        <v>68</v>
      </c>
      <c r="S4369" s="4">
        <v>82</v>
      </c>
      <c r="T4369" s="4">
        <v>84</v>
      </c>
      <c r="U4369" s="4">
        <v>79</v>
      </c>
      <c r="V4369" s="13">
        <v>77</v>
      </c>
      <c r="W4369" s="4">
        <v>80</v>
      </c>
      <c r="X4369" s="4">
        <v>76</v>
      </c>
      <c r="Y4369">
        <f t="shared" ca="1" si="828"/>
        <v>2160</v>
      </c>
      <c r="Z4369">
        <f t="shared" ca="1" si="829"/>
        <v>0</v>
      </c>
    </row>
    <row r="4370" spans="2:26" x14ac:dyDescent="0.25">
      <c r="B4370" s="11">
        <f t="shared" si="830"/>
        <v>44743.583333322764</v>
      </c>
      <c r="C4370" s="1">
        <f t="shared" si="821"/>
        <v>7</v>
      </c>
      <c r="D4370" s="1">
        <f t="shared" si="822"/>
        <v>5</v>
      </c>
      <c r="E4370" s="12">
        <f t="shared" si="823"/>
        <v>15</v>
      </c>
      <c r="F4370" s="124" t="str">
        <f t="shared" si="824"/>
        <v>1</v>
      </c>
      <c r="G4370" s="1">
        <f ca="1">(OFFSET(O4370,0,MATCH(Customer!$J$6,'CDH &amp; HDH'!$P$11:$X$11,0)))</f>
        <v>76</v>
      </c>
      <c r="H4370" s="1" t="str">
        <f t="shared" si="825"/>
        <v>Cooling</v>
      </c>
      <c r="I4370" s="1">
        <f ca="1">OFFSET(IF($H4370="Cooling",Customer!$C$25,Customer!$C$52),E4370,D4370)</f>
        <v>72</v>
      </c>
      <c r="J4370" s="1">
        <f ca="1">OFFSET(IF($H4370="Cooling",Customer!$L$25,Customer!$L$52),$E4370,$D4370)</f>
        <v>77</v>
      </c>
      <c r="K4370" s="16">
        <f t="shared" ca="1" si="819"/>
        <v>4</v>
      </c>
      <c r="L4370" s="16">
        <f t="shared" ca="1" si="820"/>
        <v>0</v>
      </c>
      <c r="M4370" s="17">
        <f t="shared" si="826"/>
        <v>0</v>
      </c>
      <c r="N4370" s="17">
        <f t="shared" si="827"/>
        <v>0</v>
      </c>
      <c r="O4370" s="4"/>
      <c r="P4370" s="4">
        <v>69</v>
      </c>
      <c r="Q4370" s="4">
        <v>71</v>
      </c>
      <c r="R4370" s="4">
        <v>65</v>
      </c>
      <c r="S4370" s="4">
        <v>85</v>
      </c>
      <c r="T4370" s="4">
        <v>83</v>
      </c>
      <c r="U4370" s="4">
        <v>75</v>
      </c>
      <c r="V4370" s="13">
        <v>76</v>
      </c>
      <c r="W4370" s="4">
        <v>80</v>
      </c>
      <c r="X4370" s="4">
        <v>77</v>
      </c>
      <c r="Y4370">
        <f t="shared" ca="1" si="828"/>
        <v>1728</v>
      </c>
      <c r="Z4370">
        <f t="shared" ca="1" si="829"/>
        <v>0</v>
      </c>
    </row>
    <row r="4371" spans="2:26" x14ac:dyDescent="0.25">
      <c r="B4371" s="11">
        <f t="shared" si="830"/>
        <v>44743.624999989428</v>
      </c>
      <c r="C4371" s="1">
        <f t="shared" si="821"/>
        <v>7</v>
      </c>
      <c r="D4371" s="1">
        <f t="shared" si="822"/>
        <v>5</v>
      </c>
      <c r="E4371" s="12">
        <f t="shared" si="823"/>
        <v>16</v>
      </c>
      <c r="F4371" s="124" t="str">
        <f t="shared" si="824"/>
        <v>1</v>
      </c>
      <c r="G4371" s="1">
        <f ca="1">(OFFSET(O4371,0,MATCH(Customer!$J$6,'CDH &amp; HDH'!$P$11:$X$11,0)))</f>
        <v>76</v>
      </c>
      <c r="H4371" s="1" t="str">
        <f t="shared" si="825"/>
        <v>Cooling</v>
      </c>
      <c r="I4371" s="1">
        <f ca="1">OFFSET(IF($H4371="Cooling",Customer!$C$25,Customer!$C$52),E4371,D4371)</f>
        <v>72</v>
      </c>
      <c r="J4371" s="1">
        <f ca="1">OFFSET(IF($H4371="Cooling",Customer!$L$25,Customer!$L$52),$E4371,$D4371)</f>
        <v>77</v>
      </c>
      <c r="K4371" s="16">
        <f t="shared" ca="1" si="819"/>
        <v>4</v>
      </c>
      <c r="L4371" s="16">
        <f t="shared" ca="1" si="820"/>
        <v>0</v>
      </c>
      <c r="M4371" s="17">
        <f t="shared" si="826"/>
        <v>0</v>
      </c>
      <c r="N4371" s="17">
        <f t="shared" si="827"/>
        <v>0</v>
      </c>
      <c r="O4371" s="4"/>
      <c r="P4371" s="4">
        <v>74</v>
      </c>
      <c r="Q4371" s="4">
        <v>69</v>
      </c>
      <c r="R4371" s="4">
        <v>61</v>
      </c>
      <c r="S4371" s="4">
        <v>81</v>
      </c>
      <c r="T4371" s="4">
        <v>79</v>
      </c>
      <c r="U4371" s="4">
        <v>75</v>
      </c>
      <c r="V4371" s="13">
        <v>76</v>
      </c>
      <c r="W4371" s="4">
        <v>81</v>
      </c>
      <c r="X4371" s="4">
        <v>76</v>
      </c>
      <c r="Y4371">
        <f t="shared" ca="1" si="828"/>
        <v>1728</v>
      </c>
      <c r="Z4371">
        <f t="shared" ca="1" si="829"/>
        <v>0</v>
      </c>
    </row>
    <row r="4372" spans="2:26" x14ac:dyDescent="0.25">
      <c r="B4372" s="11">
        <f t="shared" si="830"/>
        <v>44743.666666656092</v>
      </c>
      <c r="C4372" s="1">
        <f t="shared" si="821"/>
        <v>7</v>
      </c>
      <c r="D4372" s="1">
        <f t="shared" si="822"/>
        <v>5</v>
      </c>
      <c r="E4372" s="12">
        <f t="shared" si="823"/>
        <v>17</v>
      </c>
      <c r="F4372" s="124" t="str">
        <f t="shared" si="824"/>
        <v>1</v>
      </c>
      <c r="G4372" s="1">
        <f ca="1">(OFFSET(O4372,0,MATCH(Customer!$J$6,'CDH &amp; HDH'!$P$11:$X$11,0)))</f>
        <v>76</v>
      </c>
      <c r="H4372" s="1" t="str">
        <f t="shared" si="825"/>
        <v>Cooling</v>
      </c>
      <c r="I4372" s="1">
        <f ca="1">OFFSET(IF($H4372="Cooling",Customer!$C$25,Customer!$C$52),E4372,D4372)</f>
        <v>72</v>
      </c>
      <c r="J4372" s="1">
        <f ca="1">OFFSET(IF($H4372="Cooling",Customer!$L$25,Customer!$L$52),$E4372,$D4372)</f>
        <v>77</v>
      </c>
      <c r="K4372" s="16">
        <f t="shared" ca="1" si="819"/>
        <v>4</v>
      </c>
      <c r="L4372" s="16">
        <f t="shared" ca="1" si="820"/>
        <v>0</v>
      </c>
      <c r="M4372" s="17">
        <f t="shared" si="826"/>
        <v>0</v>
      </c>
      <c r="N4372" s="17">
        <f t="shared" si="827"/>
        <v>0</v>
      </c>
      <c r="O4372" s="4"/>
      <c r="P4372" s="4">
        <v>73</v>
      </c>
      <c r="Q4372" s="4">
        <v>68</v>
      </c>
      <c r="R4372" s="4">
        <v>61</v>
      </c>
      <c r="S4372" s="4">
        <v>81</v>
      </c>
      <c r="T4372" s="4">
        <v>78</v>
      </c>
      <c r="U4372" s="4">
        <v>74</v>
      </c>
      <c r="V4372" s="13">
        <v>76</v>
      </c>
      <c r="W4372" s="4">
        <v>81</v>
      </c>
      <c r="X4372" s="4">
        <v>75</v>
      </c>
      <c r="Y4372">
        <f t="shared" ca="1" si="828"/>
        <v>1728</v>
      </c>
      <c r="Z4372">
        <f t="shared" ca="1" si="829"/>
        <v>0</v>
      </c>
    </row>
    <row r="4373" spans="2:26" x14ac:dyDescent="0.25">
      <c r="B4373" s="11">
        <f t="shared" si="830"/>
        <v>44743.708333322757</v>
      </c>
      <c r="C4373" s="1">
        <f t="shared" si="821"/>
        <v>7</v>
      </c>
      <c r="D4373" s="1">
        <f t="shared" si="822"/>
        <v>5</v>
      </c>
      <c r="E4373" s="12">
        <f t="shared" si="823"/>
        <v>18</v>
      </c>
      <c r="F4373" s="124" t="str">
        <f t="shared" si="824"/>
        <v>1</v>
      </c>
      <c r="G4373" s="1">
        <f ca="1">(OFFSET(O4373,0,MATCH(Customer!$J$6,'CDH &amp; HDH'!$P$11:$X$11,0)))</f>
        <v>75</v>
      </c>
      <c r="H4373" s="1" t="str">
        <f t="shared" si="825"/>
        <v>Cooling</v>
      </c>
      <c r="I4373" s="1">
        <f ca="1">OFFSET(IF($H4373="Cooling",Customer!$C$25,Customer!$C$52),E4373,D4373)</f>
        <v>72</v>
      </c>
      <c r="J4373" s="1">
        <f ca="1">OFFSET(IF($H4373="Cooling",Customer!$L$25,Customer!$L$52),$E4373,$D4373)</f>
        <v>77</v>
      </c>
      <c r="K4373" s="16">
        <f t="shared" ca="1" si="819"/>
        <v>3</v>
      </c>
      <c r="L4373" s="16">
        <f t="shared" ca="1" si="820"/>
        <v>0</v>
      </c>
      <c r="M4373" s="17">
        <f t="shared" si="826"/>
        <v>0</v>
      </c>
      <c r="N4373" s="17">
        <f t="shared" si="827"/>
        <v>0</v>
      </c>
      <c r="O4373" s="4"/>
      <c r="P4373" s="4">
        <v>71</v>
      </c>
      <c r="Q4373" s="4">
        <v>66</v>
      </c>
      <c r="R4373" s="4">
        <v>61</v>
      </c>
      <c r="S4373" s="4">
        <v>80</v>
      </c>
      <c r="T4373" s="4">
        <v>76</v>
      </c>
      <c r="U4373" s="4">
        <v>72</v>
      </c>
      <c r="V4373" s="13">
        <v>75</v>
      </c>
      <c r="W4373" s="4">
        <v>80</v>
      </c>
      <c r="X4373" s="4">
        <v>73</v>
      </c>
      <c r="Y4373">
        <f t="shared" ca="1" si="828"/>
        <v>1296</v>
      </c>
      <c r="Z4373">
        <f t="shared" ca="1" si="829"/>
        <v>0</v>
      </c>
    </row>
    <row r="4374" spans="2:26" x14ac:dyDescent="0.25">
      <c r="B4374" s="11">
        <f t="shared" si="830"/>
        <v>44743.749999989421</v>
      </c>
      <c r="C4374" s="1">
        <f t="shared" si="821"/>
        <v>7</v>
      </c>
      <c r="D4374" s="1">
        <f t="shared" si="822"/>
        <v>5</v>
      </c>
      <c r="E4374" s="12">
        <f t="shared" si="823"/>
        <v>19</v>
      </c>
      <c r="F4374" s="124" t="str">
        <f t="shared" si="824"/>
        <v>0</v>
      </c>
      <c r="G4374" s="1">
        <f ca="1">(OFFSET(O4374,0,MATCH(Customer!$J$6,'CDH &amp; HDH'!$P$11:$X$11,0)))</f>
        <v>73</v>
      </c>
      <c r="H4374" s="1" t="str">
        <f t="shared" si="825"/>
        <v>Cooling</v>
      </c>
      <c r="I4374" s="1">
        <f ca="1">OFFSET(IF($H4374="Cooling",Customer!$C$25,Customer!$C$52),E4374,D4374)</f>
        <v>78</v>
      </c>
      <c r="J4374" s="1">
        <f ca="1">OFFSET(IF($H4374="Cooling",Customer!$L$25,Customer!$L$52),$E4374,$D4374)</f>
        <v>80</v>
      </c>
      <c r="K4374" s="16">
        <f t="shared" ca="1" si="819"/>
        <v>0</v>
      </c>
      <c r="L4374" s="16">
        <f t="shared" ca="1" si="820"/>
        <v>0</v>
      </c>
      <c r="M4374" s="17">
        <f t="shared" si="826"/>
        <v>0</v>
      </c>
      <c r="N4374" s="17">
        <f t="shared" si="827"/>
        <v>0</v>
      </c>
      <c r="O4374" s="4"/>
      <c r="P4374" s="4">
        <v>70</v>
      </c>
      <c r="Q4374" s="4">
        <v>64</v>
      </c>
      <c r="R4374" s="4">
        <v>61</v>
      </c>
      <c r="S4374" s="4">
        <v>79</v>
      </c>
      <c r="T4374" s="4">
        <v>74</v>
      </c>
      <c r="U4374" s="4">
        <v>72</v>
      </c>
      <c r="V4374" s="13">
        <v>73</v>
      </c>
      <c r="W4374" s="4">
        <v>78</v>
      </c>
      <c r="X4374" s="4">
        <v>71</v>
      </c>
      <c r="Y4374">
        <f t="shared" ca="1" si="828"/>
        <v>0</v>
      </c>
      <c r="Z4374">
        <f t="shared" ca="1" si="829"/>
        <v>0</v>
      </c>
    </row>
    <row r="4375" spans="2:26" x14ac:dyDescent="0.25">
      <c r="B4375" s="11">
        <f t="shared" si="830"/>
        <v>44743.791666656085</v>
      </c>
      <c r="C4375" s="1">
        <f t="shared" si="821"/>
        <v>7</v>
      </c>
      <c r="D4375" s="1">
        <f t="shared" si="822"/>
        <v>5</v>
      </c>
      <c r="E4375" s="12">
        <f t="shared" si="823"/>
        <v>20</v>
      </c>
      <c r="F4375" s="124" t="str">
        <f t="shared" si="824"/>
        <v>0</v>
      </c>
      <c r="G4375" s="1">
        <f ca="1">(OFFSET(O4375,0,MATCH(Customer!$J$6,'CDH &amp; HDH'!$P$11:$X$11,0)))</f>
        <v>71</v>
      </c>
      <c r="H4375" s="1" t="str">
        <f t="shared" si="825"/>
        <v>Cooling</v>
      </c>
      <c r="I4375" s="1">
        <f ca="1">OFFSET(IF($H4375="Cooling",Customer!$C$25,Customer!$C$52),E4375,D4375)</f>
        <v>78</v>
      </c>
      <c r="J4375" s="1">
        <f ca="1">OFFSET(IF($H4375="Cooling",Customer!$L$25,Customer!$L$52),$E4375,$D4375)</f>
        <v>80</v>
      </c>
      <c r="K4375" s="16">
        <f t="shared" ca="1" si="819"/>
        <v>0</v>
      </c>
      <c r="L4375" s="16">
        <f t="shared" ca="1" si="820"/>
        <v>0</v>
      </c>
      <c r="M4375" s="17">
        <f t="shared" si="826"/>
        <v>0</v>
      </c>
      <c r="N4375" s="17">
        <f t="shared" si="827"/>
        <v>0</v>
      </c>
      <c r="O4375" s="4"/>
      <c r="P4375" s="4">
        <v>67</v>
      </c>
      <c r="Q4375" s="4">
        <v>63</v>
      </c>
      <c r="R4375" s="4">
        <v>60</v>
      </c>
      <c r="S4375" s="4">
        <v>75</v>
      </c>
      <c r="T4375" s="4">
        <v>70</v>
      </c>
      <c r="U4375" s="4">
        <v>71</v>
      </c>
      <c r="V4375" s="13">
        <v>71</v>
      </c>
      <c r="W4375" s="4">
        <v>74</v>
      </c>
      <c r="X4375" s="4">
        <v>67</v>
      </c>
      <c r="Y4375">
        <f t="shared" ca="1" si="828"/>
        <v>0</v>
      </c>
      <c r="Z4375">
        <f t="shared" ca="1" si="829"/>
        <v>0</v>
      </c>
    </row>
    <row r="4376" spans="2:26" x14ac:dyDescent="0.25">
      <c r="B4376" s="11">
        <f t="shared" si="830"/>
        <v>44743.833333322749</v>
      </c>
      <c r="C4376" s="1">
        <f t="shared" si="821"/>
        <v>7</v>
      </c>
      <c r="D4376" s="1">
        <f t="shared" si="822"/>
        <v>5</v>
      </c>
      <c r="E4376" s="12">
        <f t="shared" si="823"/>
        <v>21</v>
      </c>
      <c r="F4376" s="124" t="str">
        <f t="shared" si="824"/>
        <v>0</v>
      </c>
      <c r="G4376" s="1">
        <f ca="1">(OFFSET(O4376,0,MATCH(Customer!$J$6,'CDH &amp; HDH'!$P$11:$X$11,0)))</f>
        <v>70</v>
      </c>
      <c r="H4376" s="1" t="str">
        <f t="shared" si="825"/>
        <v>Cooling</v>
      </c>
      <c r="I4376" s="1">
        <f ca="1">OFFSET(IF($H4376="Cooling",Customer!$C$25,Customer!$C$52),E4376,D4376)</f>
        <v>78</v>
      </c>
      <c r="J4376" s="1">
        <f ca="1">OFFSET(IF($H4376="Cooling",Customer!$L$25,Customer!$L$52),$E4376,$D4376)</f>
        <v>80</v>
      </c>
      <c r="K4376" s="16">
        <f t="shared" ca="1" si="819"/>
        <v>0</v>
      </c>
      <c r="L4376" s="16">
        <f t="shared" ca="1" si="820"/>
        <v>0</v>
      </c>
      <c r="M4376" s="17">
        <f t="shared" si="826"/>
        <v>0</v>
      </c>
      <c r="N4376" s="17">
        <f t="shared" si="827"/>
        <v>0</v>
      </c>
      <c r="O4376" s="4"/>
      <c r="P4376" s="4">
        <v>65</v>
      </c>
      <c r="Q4376" s="4">
        <v>61</v>
      </c>
      <c r="R4376" s="4">
        <v>60</v>
      </c>
      <c r="S4376" s="4">
        <v>74</v>
      </c>
      <c r="T4376" s="4">
        <v>70</v>
      </c>
      <c r="U4376" s="4">
        <v>71</v>
      </c>
      <c r="V4376" s="13">
        <v>70</v>
      </c>
      <c r="W4376" s="4">
        <v>72</v>
      </c>
      <c r="X4376" s="4">
        <v>65</v>
      </c>
      <c r="Y4376">
        <f t="shared" ca="1" si="828"/>
        <v>0</v>
      </c>
      <c r="Z4376">
        <f t="shared" ca="1" si="829"/>
        <v>0</v>
      </c>
    </row>
    <row r="4377" spans="2:26" x14ac:dyDescent="0.25">
      <c r="B4377" s="11">
        <f t="shared" si="830"/>
        <v>44743.874999989413</v>
      </c>
      <c r="C4377" s="1">
        <f t="shared" si="821"/>
        <v>7</v>
      </c>
      <c r="D4377" s="1">
        <f t="shared" si="822"/>
        <v>5</v>
      </c>
      <c r="E4377" s="12">
        <f t="shared" si="823"/>
        <v>22</v>
      </c>
      <c r="F4377" s="124" t="str">
        <f t="shared" si="824"/>
        <v>0</v>
      </c>
      <c r="G4377" s="1">
        <f ca="1">(OFFSET(O4377,0,MATCH(Customer!$J$6,'CDH &amp; HDH'!$P$11:$X$11,0)))</f>
        <v>70</v>
      </c>
      <c r="H4377" s="1" t="str">
        <f t="shared" si="825"/>
        <v>Cooling</v>
      </c>
      <c r="I4377" s="1">
        <f ca="1">OFFSET(IF($H4377="Cooling",Customer!$C$25,Customer!$C$52),E4377,D4377)</f>
        <v>78</v>
      </c>
      <c r="J4377" s="1">
        <f ca="1">OFFSET(IF($H4377="Cooling",Customer!$L$25,Customer!$L$52),$E4377,$D4377)</f>
        <v>80</v>
      </c>
      <c r="K4377" s="16">
        <f t="shared" ca="1" si="819"/>
        <v>0</v>
      </c>
      <c r="L4377" s="16">
        <f t="shared" ca="1" si="820"/>
        <v>0</v>
      </c>
      <c r="M4377" s="17">
        <f t="shared" si="826"/>
        <v>0</v>
      </c>
      <c r="N4377" s="17">
        <f t="shared" si="827"/>
        <v>0</v>
      </c>
      <c r="O4377" s="4"/>
      <c r="P4377" s="4">
        <v>64</v>
      </c>
      <c r="Q4377" s="4">
        <v>60</v>
      </c>
      <c r="R4377" s="4">
        <v>59</v>
      </c>
      <c r="S4377" s="4">
        <v>73</v>
      </c>
      <c r="T4377" s="4">
        <v>69</v>
      </c>
      <c r="U4377" s="4">
        <v>70</v>
      </c>
      <c r="V4377" s="13">
        <v>70</v>
      </c>
      <c r="W4377" s="4">
        <v>68</v>
      </c>
      <c r="X4377" s="4">
        <v>62</v>
      </c>
      <c r="Y4377">
        <f t="shared" ca="1" si="828"/>
        <v>0</v>
      </c>
      <c r="Z4377">
        <f t="shared" ca="1" si="829"/>
        <v>0</v>
      </c>
    </row>
    <row r="4378" spans="2:26" x14ac:dyDescent="0.25">
      <c r="B4378" s="11">
        <f t="shared" si="830"/>
        <v>44743.916666656078</v>
      </c>
      <c r="C4378" s="1">
        <f t="shared" si="821"/>
        <v>7</v>
      </c>
      <c r="D4378" s="1">
        <f t="shared" si="822"/>
        <v>5</v>
      </c>
      <c r="E4378" s="12">
        <f t="shared" si="823"/>
        <v>23</v>
      </c>
      <c r="F4378" s="124" t="str">
        <f t="shared" si="824"/>
        <v>0</v>
      </c>
      <c r="G4378" s="1">
        <f ca="1">(OFFSET(O4378,0,MATCH(Customer!$J$6,'CDH &amp; HDH'!$P$11:$X$11,0)))</f>
        <v>69</v>
      </c>
      <c r="H4378" s="1" t="str">
        <f t="shared" si="825"/>
        <v>Cooling</v>
      </c>
      <c r="I4378" s="1">
        <f ca="1">OFFSET(IF($H4378="Cooling",Customer!$C$25,Customer!$C$52),E4378,D4378)</f>
        <v>78</v>
      </c>
      <c r="J4378" s="1">
        <f ca="1">OFFSET(IF($H4378="Cooling",Customer!$L$25,Customer!$L$52),$E4378,$D4378)</f>
        <v>80</v>
      </c>
      <c r="K4378" s="16">
        <f t="shared" ca="1" si="819"/>
        <v>0</v>
      </c>
      <c r="L4378" s="16">
        <f t="shared" ca="1" si="820"/>
        <v>0</v>
      </c>
      <c r="M4378" s="17">
        <f t="shared" si="826"/>
        <v>0</v>
      </c>
      <c r="N4378" s="17">
        <f t="shared" si="827"/>
        <v>0</v>
      </c>
      <c r="O4378" s="4"/>
      <c r="P4378" s="4">
        <v>64</v>
      </c>
      <c r="Q4378" s="4">
        <v>59</v>
      </c>
      <c r="R4378" s="4">
        <v>59</v>
      </c>
      <c r="S4378" s="4">
        <v>73</v>
      </c>
      <c r="T4378" s="4">
        <v>67</v>
      </c>
      <c r="U4378" s="4">
        <v>69</v>
      </c>
      <c r="V4378" s="13">
        <v>69</v>
      </c>
      <c r="W4378" s="4">
        <v>64</v>
      </c>
      <c r="X4378" s="4">
        <v>59</v>
      </c>
      <c r="Y4378">
        <f t="shared" ca="1" si="828"/>
        <v>0</v>
      </c>
      <c r="Z4378">
        <f t="shared" ca="1" si="829"/>
        <v>0</v>
      </c>
    </row>
    <row r="4379" spans="2:26" x14ac:dyDescent="0.25">
      <c r="B4379" s="11">
        <f t="shared" si="830"/>
        <v>44743.958333322742</v>
      </c>
      <c r="C4379" s="1">
        <f t="shared" si="821"/>
        <v>7</v>
      </c>
      <c r="D4379" s="1">
        <f t="shared" si="822"/>
        <v>5</v>
      </c>
      <c r="E4379" s="12">
        <f t="shared" si="823"/>
        <v>24</v>
      </c>
      <c r="F4379" s="124" t="str">
        <f t="shared" si="824"/>
        <v>0</v>
      </c>
      <c r="G4379" s="1">
        <f ca="1">(OFFSET(O4379,0,MATCH(Customer!$J$6,'CDH &amp; HDH'!$P$11:$X$11,0)))</f>
        <v>69</v>
      </c>
      <c r="H4379" s="1" t="str">
        <f t="shared" si="825"/>
        <v>Cooling</v>
      </c>
      <c r="I4379" s="1">
        <f ca="1">OFFSET(IF($H4379="Cooling",Customer!$C$25,Customer!$C$52),E4379,D4379)</f>
        <v>78</v>
      </c>
      <c r="J4379" s="1">
        <f ca="1">OFFSET(IF($H4379="Cooling",Customer!$L$25,Customer!$L$52),$E4379,$D4379)</f>
        <v>80</v>
      </c>
      <c r="K4379" s="16">
        <f t="shared" ca="1" si="819"/>
        <v>0</v>
      </c>
      <c r="L4379" s="16">
        <f t="shared" ca="1" si="820"/>
        <v>0</v>
      </c>
      <c r="M4379" s="17">
        <f t="shared" si="826"/>
        <v>0</v>
      </c>
      <c r="N4379" s="17">
        <f t="shared" si="827"/>
        <v>0</v>
      </c>
      <c r="O4379" s="4"/>
      <c r="P4379" s="4">
        <v>63</v>
      </c>
      <c r="Q4379" s="4">
        <v>58</v>
      </c>
      <c r="R4379" s="4">
        <v>58</v>
      </c>
      <c r="S4379" s="4">
        <v>72</v>
      </c>
      <c r="T4379" s="4">
        <v>66</v>
      </c>
      <c r="U4379" s="4">
        <v>67</v>
      </c>
      <c r="V4379" s="13">
        <v>69</v>
      </c>
      <c r="W4379" s="4">
        <v>63</v>
      </c>
      <c r="X4379" s="4">
        <v>56</v>
      </c>
      <c r="Y4379">
        <f t="shared" ca="1" si="828"/>
        <v>0</v>
      </c>
      <c r="Z4379">
        <f t="shared" ca="1" si="829"/>
        <v>0</v>
      </c>
    </row>
    <row r="4380" spans="2:26" x14ac:dyDescent="0.25">
      <c r="B4380" s="11">
        <f t="shared" si="830"/>
        <v>44743.999999989406</v>
      </c>
      <c r="C4380" s="1">
        <f t="shared" si="821"/>
        <v>7</v>
      </c>
      <c r="D4380" s="1">
        <f t="shared" si="822"/>
        <v>6</v>
      </c>
      <c r="E4380" s="12">
        <f t="shared" si="823"/>
        <v>1</v>
      </c>
      <c r="F4380" s="124" t="str">
        <f t="shared" si="824"/>
        <v>0</v>
      </c>
      <c r="G4380" s="1">
        <f ca="1">(OFFSET(O4380,0,MATCH(Customer!$J$6,'CDH &amp; HDH'!$P$11:$X$11,0)))</f>
        <v>68</v>
      </c>
      <c r="H4380" s="1" t="str">
        <f t="shared" si="825"/>
        <v>Cooling</v>
      </c>
      <c r="I4380" s="1">
        <f ca="1">OFFSET(IF($H4380="Cooling",Customer!$C$25,Customer!$C$52),E4380,D4380)</f>
        <v>78</v>
      </c>
      <c r="J4380" s="1">
        <f ca="1">OFFSET(IF($H4380="Cooling",Customer!$L$25,Customer!$L$52),$E4380,$D4380)</f>
        <v>80</v>
      </c>
      <c r="K4380" s="16">
        <f t="shared" ca="1" si="819"/>
        <v>0</v>
      </c>
      <c r="L4380" s="16">
        <f t="shared" ca="1" si="820"/>
        <v>0</v>
      </c>
      <c r="M4380" s="17">
        <f t="shared" si="826"/>
        <v>0</v>
      </c>
      <c r="N4380" s="17">
        <f t="shared" si="827"/>
        <v>0</v>
      </c>
      <c r="O4380" s="4"/>
      <c r="P4380" s="4">
        <v>62</v>
      </c>
      <c r="Q4380" s="4">
        <v>57</v>
      </c>
      <c r="R4380" s="4">
        <v>58</v>
      </c>
      <c r="S4380" s="4">
        <v>72</v>
      </c>
      <c r="T4380" s="4">
        <v>67</v>
      </c>
      <c r="U4380" s="4">
        <v>67</v>
      </c>
      <c r="V4380" s="13">
        <v>68</v>
      </c>
      <c r="W4380" s="4">
        <v>64</v>
      </c>
      <c r="X4380" s="4">
        <v>56</v>
      </c>
      <c r="Y4380">
        <f t="shared" ca="1" si="828"/>
        <v>0</v>
      </c>
      <c r="Z4380">
        <f t="shared" ca="1" si="829"/>
        <v>0</v>
      </c>
    </row>
    <row r="4381" spans="2:26" x14ac:dyDescent="0.25">
      <c r="B4381" s="11">
        <f t="shared" si="830"/>
        <v>44744.04166665607</v>
      </c>
      <c r="C4381" s="1">
        <f t="shared" si="821"/>
        <v>7</v>
      </c>
      <c r="D4381" s="1">
        <f t="shared" si="822"/>
        <v>6</v>
      </c>
      <c r="E4381" s="12">
        <f t="shared" si="823"/>
        <v>2</v>
      </c>
      <c r="F4381" s="124" t="str">
        <f t="shared" si="824"/>
        <v>0</v>
      </c>
      <c r="G4381" s="1">
        <f ca="1">(OFFSET(O4381,0,MATCH(Customer!$J$6,'CDH &amp; HDH'!$P$11:$X$11,0)))</f>
        <v>69</v>
      </c>
      <c r="H4381" s="1" t="str">
        <f t="shared" si="825"/>
        <v>Cooling</v>
      </c>
      <c r="I4381" s="1">
        <f ca="1">OFFSET(IF($H4381="Cooling",Customer!$C$25,Customer!$C$52),E4381,D4381)</f>
        <v>78</v>
      </c>
      <c r="J4381" s="1">
        <f ca="1">OFFSET(IF($H4381="Cooling",Customer!$L$25,Customer!$L$52),$E4381,$D4381)</f>
        <v>80</v>
      </c>
      <c r="K4381" s="16">
        <f t="shared" ca="1" si="819"/>
        <v>0</v>
      </c>
      <c r="L4381" s="16">
        <f t="shared" ca="1" si="820"/>
        <v>0</v>
      </c>
      <c r="M4381" s="17">
        <f t="shared" si="826"/>
        <v>0</v>
      </c>
      <c r="N4381" s="17">
        <f t="shared" si="827"/>
        <v>0</v>
      </c>
      <c r="O4381" s="4"/>
      <c r="P4381" s="4">
        <v>62</v>
      </c>
      <c r="Q4381" s="4">
        <v>50</v>
      </c>
      <c r="R4381" s="4">
        <v>58</v>
      </c>
      <c r="S4381" s="4">
        <v>71</v>
      </c>
      <c r="T4381" s="4">
        <v>66</v>
      </c>
      <c r="U4381" s="4">
        <v>66</v>
      </c>
      <c r="V4381" s="13">
        <v>69</v>
      </c>
      <c r="W4381" s="4">
        <v>62</v>
      </c>
      <c r="X4381" s="4">
        <v>55</v>
      </c>
      <c r="Y4381">
        <f t="shared" ca="1" si="828"/>
        <v>0</v>
      </c>
      <c r="Z4381">
        <f t="shared" ca="1" si="829"/>
        <v>0</v>
      </c>
    </row>
    <row r="4382" spans="2:26" x14ac:dyDescent="0.25">
      <c r="B4382" s="11">
        <f t="shared" si="830"/>
        <v>44744.083333322735</v>
      </c>
      <c r="C4382" s="1">
        <f t="shared" si="821"/>
        <v>7</v>
      </c>
      <c r="D4382" s="1">
        <f t="shared" si="822"/>
        <v>6</v>
      </c>
      <c r="E4382" s="12">
        <f t="shared" si="823"/>
        <v>3</v>
      </c>
      <c r="F4382" s="124" t="str">
        <f t="shared" si="824"/>
        <v>0</v>
      </c>
      <c r="G4382" s="1">
        <f ca="1">(OFFSET(O4382,0,MATCH(Customer!$J$6,'CDH &amp; HDH'!$P$11:$X$11,0)))</f>
        <v>67</v>
      </c>
      <c r="H4382" s="1" t="str">
        <f t="shared" si="825"/>
        <v>Cooling</v>
      </c>
      <c r="I4382" s="1">
        <f ca="1">OFFSET(IF($H4382="Cooling",Customer!$C$25,Customer!$C$52),E4382,D4382)</f>
        <v>78</v>
      </c>
      <c r="J4382" s="1">
        <f ca="1">OFFSET(IF($H4382="Cooling",Customer!$L$25,Customer!$L$52),$E4382,$D4382)</f>
        <v>80</v>
      </c>
      <c r="K4382" s="16">
        <f t="shared" ca="1" si="819"/>
        <v>0</v>
      </c>
      <c r="L4382" s="16">
        <f t="shared" ca="1" si="820"/>
        <v>0</v>
      </c>
      <c r="M4382" s="17">
        <f t="shared" si="826"/>
        <v>0</v>
      </c>
      <c r="N4382" s="17">
        <f t="shared" si="827"/>
        <v>0</v>
      </c>
      <c r="O4382" s="4"/>
      <c r="P4382" s="4">
        <v>62</v>
      </c>
      <c r="Q4382" s="4">
        <v>49</v>
      </c>
      <c r="R4382" s="4">
        <v>58</v>
      </c>
      <c r="S4382" s="4">
        <v>70</v>
      </c>
      <c r="T4382" s="4">
        <v>66</v>
      </c>
      <c r="U4382" s="4">
        <v>66</v>
      </c>
      <c r="V4382" s="13">
        <v>67</v>
      </c>
      <c r="W4382" s="4">
        <v>63</v>
      </c>
      <c r="X4382" s="4">
        <v>54</v>
      </c>
      <c r="Y4382">
        <f t="shared" ca="1" si="828"/>
        <v>0</v>
      </c>
      <c r="Z4382">
        <f t="shared" ca="1" si="829"/>
        <v>0</v>
      </c>
    </row>
    <row r="4383" spans="2:26" x14ac:dyDescent="0.25">
      <c r="B4383" s="11">
        <f t="shared" si="830"/>
        <v>44744.124999989399</v>
      </c>
      <c r="C4383" s="1">
        <f t="shared" si="821"/>
        <v>7</v>
      </c>
      <c r="D4383" s="1">
        <f t="shared" si="822"/>
        <v>6</v>
      </c>
      <c r="E4383" s="12">
        <f t="shared" si="823"/>
        <v>4</v>
      </c>
      <c r="F4383" s="124" t="str">
        <f t="shared" si="824"/>
        <v>0</v>
      </c>
      <c r="G4383" s="1">
        <f ca="1">(OFFSET(O4383,0,MATCH(Customer!$J$6,'CDH &amp; HDH'!$P$11:$X$11,0)))</f>
        <v>67</v>
      </c>
      <c r="H4383" s="1" t="str">
        <f t="shared" si="825"/>
        <v>Cooling</v>
      </c>
      <c r="I4383" s="1">
        <f ca="1">OFFSET(IF($H4383="Cooling",Customer!$C$25,Customer!$C$52),E4383,D4383)</f>
        <v>78</v>
      </c>
      <c r="J4383" s="1">
        <f ca="1">OFFSET(IF($H4383="Cooling",Customer!$L$25,Customer!$L$52),$E4383,$D4383)</f>
        <v>80</v>
      </c>
      <c r="K4383" s="16">
        <f t="shared" ca="1" si="819"/>
        <v>0</v>
      </c>
      <c r="L4383" s="16">
        <f t="shared" ca="1" si="820"/>
        <v>0</v>
      </c>
      <c r="M4383" s="17">
        <f t="shared" si="826"/>
        <v>0</v>
      </c>
      <c r="N4383" s="17">
        <f t="shared" si="827"/>
        <v>0</v>
      </c>
      <c r="O4383" s="4"/>
      <c r="P4383" s="4">
        <v>62</v>
      </c>
      <c r="Q4383" s="4">
        <v>51</v>
      </c>
      <c r="R4383" s="4">
        <v>58</v>
      </c>
      <c r="S4383" s="4">
        <v>70</v>
      </c>
      <c r="T4383" s="4">
        <v>64</v>
      </c>
      <c r="U4383" s="4">
        <v>67</v>
      </c>
      <c r="V4383" s="13">
        <v>67</v>
      </c>
      <c r="W4383" s="4">
        <v>64</v>
      </c>
      <c r="X4383" s="4">
        <v>53</v>
      </c>
      <c r="Y4383">
        <f t="shared" ca="1" si="828"/>
        <v>0</v>
      </c>
      <c r="Z4383">
        <f t="shared" ca="1" si="829"/>
        <v>0</v>
      </c>
    </row>
    <row r="4384" spans="2:26" x14ac:dyDescent="0.25">
      <c r="B4384" s="11">
        <f t="shared" si="830"/>
        <v>44744.166666656063</v>
      </c>
      <c r="C4384" s="1">
        <f t="shared" si="821"/>
        <v>7</v>
      </c>
      <c r="D4384" s="1">
        <f t="shared" si="822"/>
        <v>6</v>
      </c>
      <c r="E4384" s="12">
        <f t="shared" si="823"/>
        <v>5</v>
      </c>
      <c r="F4384" s="124" t="str">
        <f t="shared" si="824"/>
        <v>0</v>
      </c>
      <c r="G4384" s="1">
        <f ca="1">(OFFSET(O4384,0,MATCH(Customer!$J$6,'CDH &amp; HDH'!$P$11:$X$11,0)))</f>
        <v>67</v>
      </c>
      <c r="H4384" s="1" t="str">
        <f t="shared" si="825"/>
        <v>Cooling</v>
      </c>
      <c r="I4384" s="1">
        <f ca="1">OFFSET(IF($H4384="Cooling",Customer!$C$25,Customer!$C$52),E4384,D4384)</f>
        <v>78</v>
      </c>
      <c r="J4384" s="1">
        <f ca="1">OFFSET(IF($H4384="Cooling",Customer!$L$25,Customer!$L$52),$E4384,$D4384)</f>
        <v>80</v>
      </c>
      <c r="K4384" s="16">
        <f t="shared" ca="1" si="819"/>
        <v>0</v>
      </c>
      <c r="L4384" s="16">
        <f t="shared" ca="1" si="820"/>
        <v>0</v>
      </c>
      <c r="M4384" s="17">
        <f t="shared" si="826"/>
        <v>0</v>
      </c>
      <c r="N4384" s="17">
        <f t="shared" si="827"/>
        <v>0</v>
      </c>
      <c r="O4384" s="4"/>
      <c r="P4384" s="4">
        <v>62</v>
      </c>
      <c r="Q4384" s="4">
        <v>49</v>
      </c>
      <c r="R4384" s="4">
        <v>59</v>
      </c>
      <c r="S4384" s="4">
        <v>67</v>
      </c>
      <c r="T4384" s="4">
        <v>64</v>
      </c>
      <c r="U4384" s="4">
        <v>67</v>
      </c>
      <c r="V4384" s="13">
        <v>67</v>
      </c>
      <c r="W4384" s="4">
        <v>63</v>
      </c>
      <c r="X4384" s="4">
        <v>54</v>
      </c>
      <c r="Y4384">
        <f t="shared" ca="1" si="828"/>
        <v>0</v>
      </c>
      <c r="Z4384">
        <f t="shared" ca="1" si="829"/>
        <v>0</v>
      </c>
    </row>
    <row r="4385" spans="2:26" x14ac:dyDescent="0.25">
      <c r="B4385" s="11">
        <f t="shared" si="830"/>
        <v>44744.208333322727</v>
      </c>
      <c r="C4385" s="1">
        <f t="shared" si="821"/>
        <v>7</v>
      </c>
      <c r="D4385" s="1">
        <f t="shared" si="822"/>
        <v>6</v>
      </c>
      <c r="E4385" s="12">
        <f t="shared" si="823"/>
        <v>6</v>
      </c>
      <c r="F4385" s="124" t="str">
        <f t="shared" si="824"/>
        <v>0</v>
      </c>
      <c r="G4385" s="1">
        <f ca="1">(OFFSET(O4385,0,MATCH(Customer!$J$6,'CDH &amp; HDH'!$P$11:$X$11,0)))</f>
        <v>67</v>
      </c>
      <c r="H4385" s="1" t="str">
        <f t="shared" si="825"/>
        <v>Cooling</v>
      </c>
      <c r="I4385" s="1">
        <f ca="1">OFFSET(IF($H4385="Cooling",Customer!$C$25,Customer!$C$52),E4385,D4385)</f>
        <v>78</v>
      </c>
      <c r="J4385" s="1">
        <f ca="1">OFFSET(IF($H4385="Cooling",Customer!$L$25,Customer!$L$52),$E4385,$D4385)</f>
        <v>80</v>
      </c>
      <c r="K4385" s="16">
        <f t="shared" ca="1" si="819"/>
        <v>0</v>
      </c>
      <c r="L4385" s="16">
        <f t="shared" ca="1" si="820"/>
        <v>0</v>
      </c>
      <c r="M4385" s="17">
        <f t="shared" si="826"/>
        <v>0</v>
      </c>
      <c r="N4385" s="17">
        <f t="shared" si="827"/>
        <v>0</v>
      </c>
      <c r="O4385" s="4"/>
      <c r="P4385" s="4">
        <v>64</v>
      </c>
      <c r="Q4385" s="4">
        <v>52</v>
      </c>
      <c r="R4385" s="4">
        <v>59</v>
      </c>
      <c r="S4385" s="4">
        <v>67</v>
      </c>
      <c r="T4385" s="4">
        <v>66</v>
      </c>
      <c r="U4385" s="4">
        <v>68</v>
      </c>
      <c r="V4385" s="13">
        <v>67</v>
      </c>
      <c r="W4385" s="4">
        <v>65</v>
      </c>
      <c r="X4385" s="4">
        <v>55</v>
      </c>
      <c r="Y4385">
        <f t="shared" ca="1" si="828"/>
        <v>0</v>
      </c>
      <c r="Z4385">
        <f t="shared" ca="1" si="829"/>
        <v>0</v>
      </c>
    </row>
    <row r="4386" spans="2:26" x14ac:dyDescent="0.25">
      <c r="B4386" s="11">
        <f t="shared" si="830"/>
        <v>44744.249999989392</v>
      </c>
      <c r="C4386" s="1">
        <f t="shared" si="821"/>
        <v>7</v>
      </c>
      <c r="D4386" s="1">
        <f t="shared" si="822"/>
        <v>6</v>
      </c>
      <c r="E4386" s="12">
        <f t="shared" si="823"/>
        <v>7</v>
      </c>
      <c r="F4386" s="124" t="str">
        <f t="shared" si="824"/>
        <v>0</v>
      </c>
      <c r="G4386" s="1">
        <f ca="1">(OFFSET(O4386,0,MATCH(Customer!$J$6,'CDH &amp; HDH'!$P$11:$X$11,0)))</f>
        <v>66</v>
      </c>
      <c r="H4386" s="1" t="str">
        <f t="shared" si="825"/>
        <v>Cooling</v>
      </c>
      <c r="I4386" s="1">
        <f ca="1">OFFSET(IF($H4386="Cooling",Customer!$C$25,Customer!$C$52),E4386,D4386)</f>
        <v>78</v>
      </c>
      <c r="J4386" s="1">
        <f ca="1">OFFSET(IF($H4386="Cooling",Customer!$L$25,Customer!$L$52),$E4386,$D4386)</f>
        <v>80</v>
      </c>
      <c r="K4386" s="16">
        <f t="shared" ca="1" si="819"/>
        <v>0</v>
      </c>
      <c r="L4386" s="16">
        <f t="shared" ca="1" si="820"/>
        <v>0</v>
      </c>
      <c r="M4386" s="17">
        <f t="shared" si="826"/>
        <v>0</v>
      </c>
      <c r="N4386" s="17">
        <f t="shared" si="827"/>
        <v>0</v>
      </c>
      <c r="O4386" s="4"/>
      <c r="P4386" s="4">
        <v>66</v>
      </c>
      <c r="Q4386" s="4">
        <v>56</v>
      </c>
      <c r="R4386" s="4">
        <v>60</v>
      </c>
      <c r="S4386" s="4">
        <v>70</v>
      </c>
      <c r="T4386" s="4">
        <v>68</v>
      </c>
      <c r="U4386" s="4">
        <v>69</v>
      </c>
      <c r="V4386" s="13">
        <v>66</v>
      </c>
      <c r="W4386" s="4">
        <v>67</v>
      </c>
      <c r="X4386" s="4">
        <v>57</v>
      </c>
      <c r="Y4386">
        <f t="shared" ca="1" si="828"/>
        <v>0</v>
      </c>
      <c r="Z4386">
        <f t="shared" ca="1" si="829"/>
        <v>0</v>
      </c>
    </row>
    <row r="4387" spans="2:26" x14ac:dyDescent="0.25">
      <c r="B4387" s="11">
        <f t="shared" si="830"/>
        <v>44744.291666656056</v>
      </c>
      <c r="C4387" s="1">
        <f t="shared" si="821"/>
        <v>7</v>
      </c>
      <c r="D4387" s="1">
        <f t="shared" si="822"/>
        <v>6</v>
      </c>
      <c r="E4387" s="12">
        <f t="shared" si="823"/>
        <v>8</v>
      </c>
      <c r="F4387" s="124" t="str">
        <f t="shared" si="824"/>
        <v>0</v>
      </c>
      <c r="G4387" s="1">
        <f ca="1">(OFFSET(O4387,0,MATCH(Customer!$J$6,'CDH &amp; HDH'!$P$11:$X$11,0)))</f>
        <v>69</v>
      </c>
      <c r="H4387" s="1" t="str">
        <f t="shared" si="825"/>
        <v>Cooling</v>
      </c>
      <c r="I4387" s="1">
        <f ca="1">OFFSET(IF($H4387="Cooling",Customer!$C$25,Customer!$C$52),E4387,D4387)</f>
        <v>78</v>
      </c>
      <c r="J4387" s="1">
        <f ca="1">OFFSET(IF($H4387="Cooling",Customer!$L$25,Customer!$L$52),$E4387,$D4387)</f>
        <v>80</v>
      </c>
      <c r="K4387" s="16">
        <f t="shared" ca="1" si="819"/>
        <v>0</v>
      </c>
      <c r="L4387" s="16">
        <f t="shared" ca="1" si="820"/>
        <v>0</v>
      </c>
      <c r="M4387" s="17">
        <f t="shared" si="826"/>
        <v>0</v>
      </c>
      <c r="N4387" s="17">
        <f t="shared" si="827"/>
        <v>0</v>
      </c>
      <c r="O4387" s="4"/>
      <c r="P4387" s="4">
        <v>70</v>
      </c>
      <c r="Q4387" s="4">
        <v>60</v>
      </c>
      <c r="R4387" s="4">
        <v>60</v>
      </c>
      <c r="S4387" s="4">
        <v>73</v>
      </c>
      <c r="T4387" s="4">
        <v>70</v>
      </c>
      <c r="U4387" s="4">
        <v>70</v>
      </c>
      <c r="V4387" s="13">
        <v>69</v>
      </c>
      <c r="W4387" s="4">
        <v>69</v>
      </c>
      <c r="X4387" s="4">
        <v>61</v>
      </c>
      <c r="Y4387">
        <f t="shared" ca="1" si="828"/>
        <v>0</v>
      </c>
      <c r="Z4387">
        <f t="shared" ca="1" si="829"/>
        <v>0</v>
      </c>
    </row>
    <row r="4388" spans="2:26" x14ac:dyDescent="0.25">
      <c r="B4388" s="11">
        <f t="shared" si="830"/>
        <v>44744.33333332272</v>
      </c>
      <c r="C4388" s="1">
        <f t="shared" si="821"/>
        <v>7</v>
      </c>
      <c r="D4388" s="1">
        <f t="shared" si="822"/>
        <v>6</v>
      </c>
      <c r="E4388" s="12">
        <f t="shared" si="823"/>
        <v>9</v>
      </c>
      <c r="F4388" s="124" t="str">
        <f t="shared" si="824"/>
        <v>0</v>
      </c>
      <c r="G4388" s="1">
        <f ca="1">(OFFSET(O4388,0,MATCH(Customer!$J$6,'CDH &amp; HDH'!$P$11:$X$11,0)))</f>
        <v>70</v>
      </c>
      <c r="H4388" s="1" t="str">
        <f t="shared" si="825"/>
        <v>Cooling</v>
      </c>
      <c r="I4388" s="1">
        <f ca="1">OFFSET(IF($H4388="Cooling",Customer!$C$25,Customer!$C$52),E4388,D4388)</f>
        <v>78</v>
      </c>
      <c r="J4388" s="1">
        <f ca="1">OFFSET(IF($H4388="Cooling",Customer!$L$25,Customer!$L$52),$E4388,$D4388)</f>
        <v>80</v>
      </c>
      <c r="K4388" s="16">
        <f t="shared" ca="1" si="819"/>
        <v>0</v>
      </c>
      <c r="L4388" s="16">
        <f t="shared" ca="1" si="820"/>
        <v>0</v>
      </c>
      <c r="M4388" s="17">
        <f t="shared" si="826"/>
        <v>0</v>
      </c>
      <c r="N4388" s="17">
        <f t="shared" si="827"/>
        <v>0</v>
      </c>
      <c r="O4388" s="4"/>
      <c r="P4388" s="4">
        <v>71</v>
      </c>
      <c r="Q4388" s="4">
        <v>64</v>
      </c>
      <c r="R4388" s="4">
        <v>59</v>
      </c>
      <c r="S4388" s="4">
        <v>76</v>
      </c>
      <c r="T4388" s="4">
        <v>73</v>
      </c>
      <c r="U4388" s="4">
        <v>71</v>
      </c>
      <c r="V4388" s="13">
        <v>70</v>
      </c>
      <c r="W4388" s="4">
        <v>70</v>
      </c>
      <c r="X4388" s="4">
        <v>64</v>
      </c>
      <c r="Y4388">
        <f t="shared" ca="1" si="828"/>
        <v>0</v>
      </c>
      <c r="Z4388">
        <f t="shared" ca="1" si="829"/>
        <v>0</v>
      </c>
    </row>
    <row r="4389" spans="2:26" x14ac:dyDescent="0.25">
      <c r="B4389" s="11">
        <f t="shared" si="830"/>
        <v>44744.374999989384</v>
      </c>
      <c r="C4389" s="1">
        <f t="shared" si="821"/>
        <v>7</v>
      </c>
      <c r="D4389" s="1">
        <f t="shared" si="822"/>
        <v>6</v>
      </c>
      <c r="E4389" s="12">
        <f t="shared" si="823"/>
        <v>10</v>
      </c>
      <c r="F4389" s="124" t="str">
        <f t="shared" si="824"/>
        <v>0</v>
      </c>
      <c r="G4389" s="1">
        <f ca="1">(OFFSET(O4389,0,MATCH(Customer!$J$6,'CDH &amp; HDH'!$P$11:$X$11,0)))</f>
        <v>71</v>
      </c>
      <c r="H4389" s="1" t="str">
        <f t="shared" si="825"/>
        <v>Cooling</v>
      </c>
      <c r="I4389" s="1">
        <f ca="1">OFFSET(IF($H4389="Cooling",Customer!$C$25,Customer!$C$52),E4389,D4389)</f>
        <v>78</v>
      </c>
      <c r="J4389" s="1">
        <f ca="1">OFFSET(IF($H4389="Cooling",Customer!$L$25,Customer!$L$52),$E4389,$D4389)</f>
        <v>80</v>
      </c>
      <c r="K4389" s="16">
        <f t="shared" ca="1" si="819"/>
        <v>0</v>
      </c>
      <c r="L4389" s="16">
        <f t="shared" ca="1" si="820"/>
        <v>0</v>
      </c>
      <c r="M4389" s="17">
        <f t="shared" si="826"/>
        <v>0</v>
      </c>
      <c r="N4389" s="17">
        <f t="shared" si="827"/>
        <v>0</v>
      </c>
      <c r="O4389" s="4"/>
      <c r="P4389" s="4">
        <v>74</v>
      </c>
      <c r="Q4389" s="4">
        <v>67</v>
      </c>
      <c r="R4389" s="4">
        <v>59</v>
      </c>
      <c r="S4389" s="4">
        <v>76</v>
      </c>
      <c r="T4389" s="4">
        <v>76</v>
      </c>
      <c r="U4389" s="4">
        <v>73</v>
      </c>
      <c r="V4389" s="13">
        <v>71</v>
      </c>
      <c r="W4389" s="4">
        <v>69</v>
      </c>
      <c r="X4389" s="4">
        <v>68</v>
      </c>
      <c r="Y4389">
        <f t="shared" ca="1" si="828"/>
        <v>0</v>
      </c>
      <c r="Z4389">
        <f t="shared" ca="1" si="829"/>
        <v>0</v>
      </c>
    </row>
    <row r="4390" spans="2:26" x14ac:dyDescent="0.25">
      <c r="B4390" s="11">
        <f t="shared" si="830"/>
        <v>44744.416666656049</v>
      </c>
      <c r="C4390" s="1">
        <f t="shared" si="821"/>
        <v>7</v>
      </c>
      <c r="D4390" s="1">
        <f t="shared" si="822"/>
        <v>6</v>
      </c>
      <c r="E4390" s="12">
        <f t="shared" si="823"/>
        <v>11</v>
      </c>
      <c r="F4390" s="124" t="str">
        <f t="shared" si="824"/>
        <v>0</v>
      </c>
      <c r="G4390" s="1">
        <f ca="1">(OFFSET(O4390,0,MATCH(Customer!$J$6,'CDH &amp; HDH'!$P$11:$X$11,0)))</f>
        <v>70</v>
      </c>
      <c r="H4390" s="1" t="str">
        <f t="shared" si="825"/>
        <v>Cooling</v>
      </c>
      <c r="I4390" s="1">
        <f ca="1">OFFSET(IF($H4390="Cooling",Customer!$C$25,Customer!$C$52),E4390,D4390)</f>
        <v>78</v>
      </c>
      <c r="J4390" s="1">
        <f ca="1">OFFSET(IF($H4390="Cooling",Customer!$L$25,Customer!$L$52),$E4390,$D4390)</f>
        <v>80</v>
      </c>
      <c r="K4390" s="16">
        <f t="shared" ca="1" si="819"/>
        <v>0</v>
      </c>
      <c r="L4390" s="16">
        <f t="shared" ca="1" si="820"/>
        <v>0</v>
      </c>
      <c r="M4390" s="17">
        <f t="shared" si="826"/>
        <v>0</v>
      </c>
      <c r="N4390" s="17">
        <f t="shared" si="827"/>
        <v>0</v>
      </c>
      <c r="O4390" s="4"/>
      <c r="P4390" s="4">
        <v>71</v>
      </c>
      <c r="Q4390" s="4">
        <v>68</v>
      </c>
      <c r="R4390" s="4">
        <v>59</v>
      </c>
      <c r="S4390" s="4">
        <v>78</v>
      </c>
      <c r="T4390" s="4">
        <v>79</v>
      </c>
      <c r="U4390" s="4">
        <v>73</v>
      </c>
      <c r="V4390" s="13">
        <v>70</v>
      </c>
      <c r="W4390" s="4">
        <v>70</v>
      </c>
      <c r="X4390" s="4">
        <v>70</v>
      </c>
      <c r="Y4390">
        <f t="shared" ca="1" si="828"/>
        <v>0</v>
      </c>
      <c r="Z4390">
        <f t="shared" ca="1" si="829"/>
        <v>0</v>
      </c>
    </row>
    <row r="4391" spans="2:26" x14ac:dyDescent="0.25">
      <c r="B4391" s="11">
        <f t="shared" si="830"/>
        <v>44744.458333322713</v>
      </c>
      <c r="C4391" s="1">
        <f t="shared" si="821"/>
        <v>7</v>
      </c>
      <c r="D4391" s="1">
        <f t="shared" si="822"/>
        <v>6</v>
      </c>
      <c r="E4391" s="12">
        <f t="shared" si="823"/>
        <v>12</v>
      </c>
      <c r="F4391" s="124" t="str">
        <f t="shared" si="824"/>
        <v>0</v>
      </c>
      <c r="G4391" s="1">
        <f ca="1">(OFFSET(O4391,0,MATCH(Customer!$J$6,'CDH &amp; HDH'!$P$11:$X$11,0)))</f>
        <v>71</v>
      </c>
      <c r="H4391" s="1" t="str">
        <f t="shared" si="825"/>
        <v>Cooling</v>
      </c>
      <c r="I4391" s="1">
        <f ca="1">OFFSET(IF($H4391="Cooling",Customer!$C$25,Customer!$C$52),E4391,D4391)</f>
        <v>78</v>
      </c>
      <c r="J4391" s="1">
        <f ca="1">OFFSET(IF($H4391="Cooling",Customer!$L$25,Customer!$L$52),$E4391,$D4391)</f>
        <v>80</v>
      </c>
      <c r="K4391" s="16">
        <f t="shared" ca="1" si="819"/>
        <v>0</v>
      </c>
      <c r="L4391" s="16">
        <f t="shared" ca="1" si="820"/>
        <v>0</v>
      </c>
      <c r="M4391" s="17">
        <f t="shared" si="826"/>
        <v>0</v>
      </c>
      <c r="N4391" s="17">
        <f t="shared" si="827"/>
        <v>0</v>
      </c>
      <c r="O4391" s="4"/>
      <c r="P4391" s="4">
        <v>75</v>
      </c>
      <c r="Q4391" s="4">
        <v>69</v>
      </c>
      <c r="R4391" s="4">
        <v>58</v>
      </c>
      <c r="S4391" s="4">
        <v>79</v>
      </c>
      <c r="T4391" s="4">
        <v>79</v>
      </c>
      <c r="U4391" s="4">
        <v>77</v>
      </c>
      <c r="V4391" s="13">
        <v>71</v>
      </c>
      <c r="W4391" s="4">
        <v>65</v>
      </c>
      <c r="X4391" s="4">
        <v>71</v>
      </c>
      <c r="Y4391">
        <f t="shared" ca="1" si="828"/>
        <v>0</v>
      </c>
      <c r="Z4391">
        <f t="shared" ca="1" si="829"/>
        <v>0</v>
      </c>
    </row>
    <row r="4392" spans="2:26" x14ac:dyDescent="0.25">
      <c r="B4392" s="11">
        <f t="shared" si="830"/>
        <v>44744.499999989377</v>
      </c>
      <c r="C4392" s="1">
        <f t="shared" si="821"/>
        <v>7</v>
      </c>
      <c r="D4392" s="1">
        <f t="shared" si="822"/>
        <v>6</v>
      </c>
      <c r="E4392" s="12">
        <f t="shared" si="823"/>
        <v>13</v>
      </c>
      <c r="F4392" s="124" t="str">
        <f t="shared" si="824"/>
        <v>0</v>
      </c>
      <c r="G4392" s="1">
        <f ca="1">(OFFSET(O4392,0,MATCH(Customer!$J$6,'CDH &amp; HDH'!$P$11:$X$11,0)))</f>
        <v>74</v>
      </c>
      <c r="H4392" s="1" t="str">
        <f t="shared" si="825"/>
        <v>Cooling</v>
      </c>
      <c r="I4392" s="1">
        <f ca="1">OFFSET(IF($H4392="Cooling",Customer!$C$25,Customer!$C$52),E4392,D4392)</f>
        <v>78</v>
      </c>
      <c r="J4392" s="1">
        <f ca="1">OFFSET(IF($H4392="Cooling",Customer!$L$25,Customer!$L$52),$E4392,$D4392)</f>
        <v>80</v>
      </c>
      <c r="K4392" s="16">
        <f t="shared" ca="1" si="819"/>
        <v>0</v>
      </c>
      <c r="L4392" s="16">
        <f t="shared" ca="1" si="820"/>
        <v>0</v>
      </c>
      <c r="M4392" s="17">
        <f t="shared" si="826"/>
        <v>0</v>
      </c>
      <c r="N4392" s="17">
        <f t="shared" si="827"/>
        <v>0</v>
      </c>
      <c r="O4392" s="4"/>
      <c r="P4392" s="4">
        <v>76</v>
      </c>
      <c r="Q4392" s="4">
        <v>70</v>
      </c>
      <c r="R4392" s="4">
        <v>58</v>
      </c>
      <c r="S4392" s="4">
        <v>77</v>
      </c>
      <c r="T4392" s="4">
        <v>79</v>
      </c>
      <c r="U4392" s="4">
        <v>79</v>
      </c>
      <c r="V4392" s="13">
        <v>74</v>
      </c>
      <c r="W4392" s="4">
        <v>64</v>
      </c>
      <c r="X4392" s="4">
        <v>71</v>
      </c>
      <c r="Y4392">
        <f t="shared" ca="1" si="828"/>
        <v>0</v>
      </c>
      <c r="Z4392">
        <f t="shared" ca="1" si="829"/>
        <v>0</v>
      </c>
    </row>
    <row r="4393" spans="2:26" x14ac:dyDescent="0.25">
      <c r="B4393" s="11">
        <f t="shared" si="830"/>
        <v>44744.541666656041</v>
      </c>
      <c r="C4393" s="1">
        <f t="shared" si="821"/>
        <v>7</v>
      </c>
      <c r="D4393" s="1">
        <f t="shared" si="822"/>
        <v>6</v>
      </c>
      <c r="E4393" s="12">
        <f t="shared" si="823"/>
        <v>14</v>
      </c>
      <c r="F4393" s="124" t="str">
        <f t="shared" si="824"/>
        <v>0</v>
      </c>
      <c r="G4393" s="1">
        <f ca="1">(OFFSET(O4393,0,MATCH(Customer!$J$6,'CDH &amp; HDH'!$P$11:$X$11,0)))</f>
        <v>74</v>
      </c>
      <c r="H4393" s="1" t="str">
        <f t="shared" si="825"/>
        <v>Cooling</v>
      </c>
      <c r="I4393" s="1">
        <f ca="1">OFFSET(IF($H4393="Cooling",Customer!$C$25,Customer!$C$52),E4393,D4393)</f>
        <v>78</v>
      </c>
      <c r="J4393" s="1">
        <f ca="1">OFFSET(IF($H4393="Cooling",Customer!$L$25,Customer!$L$52),$E4393,$D4393)</f>
        <v>80</v>
      </c>
      <c r="K4393" s="16">
        <f t="shared" ca="1" si="819"/>
        <v>0</v>
      </c>
      <c r="L4393" s="16">
        <f t="shared" ca="1" si="820"/>
        <v>0</v>
      </c>
      <c r="M4393" s="17">
        <f t="shared" si="826"/>
        <v>0</v>
      </c>
      <c r="N4393" s="17">
        <f t="shared" si="827"/>
        <v>0</v>
      </c>
      <c r="O4393" s="4"/>
      <c r="P4393" s="4">
        <v>76</v>
      </c>
      <c r="Q4393" s="4">
        <v>71</v>
      </c>
      <c r="R4393" s="4">
        <v>58</v>
      </c>
      <c r="S4393" s="4">
        <v>76</v>
      </c>
      <c r="T4393" s="4">
        <v>79</v>
      </c>
      <c r="U4393" s="4">
        <v>80</v>
      </c>
      <c r="V4393" s="13">
        <v>74</v>
      </c>
      <c r="W4393" s="4">
        <v>65</v>
      </c>
      <c r="X4393" s="4">
        <v>70</v>
      </c>
      <c r="Y4393">
        <f t="shared" ca="1" si="828"/>
        <v>0</v>
      </c>
      <c r="Z4393">
        <f t="shared" ca="1" si="829"/>
        <v>0</v>
      </c>
    </row>
    <row r="4394" spans="2:26" x14ac:dyDescent="0.25">
      <c r="B4394" s="11">
        <f t="shared" si="830"/>
        <v>44744.583333322706</v>
      </c>
      <c r="C4394" s="1">
        <f t="shared" si="821"/>
        <v>7</v>
      </c>
      <c r="D4394" s="1">
        <f t="shared" si="822"/>
        <v>6</v>
      </c>
      <c r="E4394" s="12">
        <f t="shared" si="823"/>
        <v>15</v>
      </c>
      <c r="F4394" s="124" t="str">
        <f t="shared" si="824"/>
        <v>0</v>
      </c>
      <c r="G4394" s="1">
        <f ca="1">(OFFSET(O4394,0,MATCH(Customer!$J$6,'CDH &amp; HDH'!$P$11:$X$11,0)))</f>
        <v>74</v>
      </c>
      <c r="H4394" s="1" t="str">
        <f t="shared" si="825"/>
        <v>Cooling</v>
      </c>
      <c r="I4394" s="1">
        <f ca="1">OFFSET(IF($H4394="Cooling",Customer!$C$25,Customer!$C$52),E4394,D4394)</f>
        <v>78</v>
      </c>
      <c r="J4394" s="1">
        <f ca="1">OFFSET(IF($H4394="Cooling",Customer!$L$25,Customer!$L$52),$E4394,$D4394)</f>
        <v>80</v>
      </c>
      <c r="K4394" s="16">
        <f t="shared" ca="1" si="819"/>
        <v>0</v>
      </c>
      <c r="L4394" s="16">
        <f t="shared" ca="1" si="820"/>
        <v>0</v>
      </c>
      <c r="M4394" s="17">
        <f t="shared" si="826"/>
        <v>0</v>
      </c>
      <c r="N4394" s="17">
        <f t="shared" si="827"/>
        <v>0</v>
      </c>
      <c r="O4394" s="4"/>
      <c r="P4394" s="4">
        <v>79</v>
      </c>
      <c r="Q4394" s="4">
        <v>71</v>
      </c>
      <c r="R4394" s="4">
        <v>59</v>
      </c>
      <c r="S4394" s="4">
        <v>74</v>
      </c>
      <c r="T4394" s="4">
        <v>83</v>
      </c>
      <c r="U4394" s="4">
        <v>81</v>
      </c>
      <c r="V4394" s="13">
        <v>74</v>
      </c>
      <c r="W4394" s="4">
        <v>66</v>
      </c>
      <c r="X4394" s="4">
        <v>69</v>
      </c>
      <c r="Y4394">
        <f t="shared" ca="1" si="828"/>
        <v>0</v>
      </c>
      <c r="Z4394">
        <f t="shared" ca="1" si="829"/>
        <v>0</v>
      </c>
    </row>
    <row r="4395" spans="2:26" x14ac:dyDescent="0.25">
      <c r="B4395" s="11">
        <f t="shared" si="830"/>
        <v>44744.62499998937</v>
      </c>
      <c r="C4395" s="1">
        <f t="shared" si="821"/>
        <v>7</v>
      </c>
      <c r="D4395" s="1">
        <f t="shared" si="822"/>
        <v>6</v>
      </c>
      <c r="E4395" s="12">
        <f t="shared" si="823"/>
        <v>16</v>
      </c>
      <c r="F4395" s="124" t="str">
        <f t="shared" si="824"/>
        <v>0</v>
      </c>
      <c r="G4395" s="1">
        <f ca="1">(OFFSET(O4395,0,MATCH(Customer!$J$6,'CDH &amp; HDH'!$P$11:$X$11,0)))</f>
        <v>74</v>
      </c>
      <c r="H4395" s="1" t="str">
        <f t="shared" si="825"/>
        <v>Cooling</v>
      </c>
      <c r="I4395" s="1">
        <f ca="1">OFFSET(IF($H4395="Cooling",Customer!$C$25,Customer!$C$52),E4395,D4395)</f>
        <v>78</v>
      </c>
      <c r="J4395" s="1">
        <f ca="1">OFFSET(IF($H4395="Cooling",Customer!$L$25,Customer!$L$52),$E4395,$D4395)</f>
        <v>80</v>
      </c>
      <c r="K4395" s="16">
        <f t="shared" ca="1" si="819"/>
        <v>0</v>
      </c>
      <c r="L4395" s="16">
        <f t="shared" ca="1" si="820"/>
        <v>0</v>
      </c>
      <c r="M4395" s="17">
        <f t="shared" si="826"/>
        <v>0</v>
      </c>
      <c r="N4395" s="17">
        <f t="shared" si="827"/>
        <v>0</v>
      </c>
      <c r="O4395" s="4"/>
      <c r="P4395" s="4">
        <v>77</v>
      </c>
      <c r="Q4395" s="4">
        <v>71</v>
      </c>
      <c r="R4395" s="4">
        <v>59</v>
      </c>
      <c r="S4395" s="4">
        <v>76</v>
      </c>
      <c r="T4395" s="4">
        <v>83</v>
      </c>
      <c r="U4395" s="4">
        <v>82</v>
      </c>
      <c r="V4395" s="13">
        <v>74</v>
      </c>
      <c r="W4395" s="4">
        <v>68</v>
      </c>
      <c r="X4395" s="4">
        <v>68</v>
      </c>
      <c r="Y4395">
        <f t="shared" ca="1" si="828"/>
        <v>0</v>
      </c>
      <c r="Z4395">
        <f t="shared" ca="1" si="829"/>
        <v>0</v>
      </c>
    </row>
    <row r="4396" spans="2:26" x14ac:dyDescent="0.25">
      <c r="B4396" s="11">
        <f t="shared" si="830"/>
        <v>44744.666666656034</v>
      </c>
      <c r="C4396" s="1">
        <f t="shared" si="821"/>
        <v>7</v>
      </c>
      <c r="D4396" s="1">
        <f t="shared" si="822"/>
        <v>6</v>
      </c>
      <c r="E4396" s="12">
        <f t="shared" si="823"/>
        <v>17</v>
      </c>
      <c r="F4396" s="124" t="str">
        <f t="shared" si="824"/>
        <v>0</v>
      </c>
      <c r="G4396" s="1">
        <f ca="1">(OFFSET(O4396,0,MATCH(Customer!$J$6,'CDH &amp; HDH'!$P$11:$X$11,0)))</f>
        <v>74</v>
      </c>
      <c r="H4396" s="1" t="str">
        <f t="shared" si="825"/>
        <v>Cooling</v>
      </c>
      <c r="I4396" s="1">
        <f ca="1">OFFSET(IF($H4396="Cooling",Customer!$C$25,Customer!$C$52),E4396,D4396)</f>
        <v>78</v>
      </c>
      <c r="J4396" s="1">
        <f ca="1">OFFSET(IF($H4396="Cooling",Customer!$L$25,Customer!$L$52),$E4396,$D4396)</f>
        <v>80</v>
      </c>
      <c r="K4396" s="16">
        <f t="shared" ca="1" si="819"/>
        <v>0</v>
      </c>
      <c r="L4396" s="16">
        <f t="shared" ca="1" si="820"/>
        <v>0</v>
      </c>
      <c r="M4396" s="17">
        <f t="shared" si="826"/>
        <v>0</v>
      </c>
      <c r="N4396" s="17">
        <f t="shared" si="827"/>
        <v>0</v>
      </c>
      <c r="O4396" s="4"/>
      <c r="P4396" s="4">
        <v>80</v>
      </c>
      <c r="Q4396" s="4">
        <v>70</v>
      </c>
      <c r="R4396" s="4">
        <v>58</v>
      </c>
      <c r="S4396" s="4">
        <v>76</v>
      </c>
      <c r="T4396" s="4">
        <v>83</v>
      </c>
      <c r="U4396" s="4">
        <v>82</v>
      </c>
      <c r="V4396" s="13">
        <v>74</v>
      </c>
      <c r="W4396" s="4">
        <v>67</v>
      </c>
      <c r="X4396" s="4">
        <v>67</v>
      </c>
      <c r="Y4396">
        <f t="shared" ca="1" si="828"/>
        <v>0</v>
      </c>
      <c r="Z4396">
        <f t="shared" ca="1" si="829"/>
        <v>0</v>
      </c>
    </row>
    <row r="4397" spans="2:26" x14ac:dyDescent="0.25">
      <c r="B4397" s="11">
        <f t="shared" si="830"/>
        <v>44744.708333322698</v>
      </c>
      <c r="C4397" s="1">
        <f t="shared" si="821"/>
        <v>7</v>
      </c>
      <c r="D4397" s="1">
        <f t="shared" si="822"/>
        <v>6</v>
      </c>
      <c r="E4397" s="12">
        <f t="shared" si="823"/>
        <v>18</v>
      </c>
      <c r="F4397" s="124" t="str">
        <f t="shared" si="824"/>
        <v>0</v>
      </c>
      <c r="G4397" s="1">
        <f ca="1">(OFFSET(O4397,0,MATCH(Customer!$J$6,'CDH &amp; HDH'!$P$11:$X$11,0)))</f>
        <v>72</v>
      </c>
      <c r="H4397" s="1" t="str">
        <f t="shared" si="825"/>
        <v>Cooling</v>
      </c>
      <c r="I4397" s="1">
        <f ca="1">OFFSET(IF($H4397="Cooling",Customer!$C$25,Customer!$C$52),E4397,D4397)</f>
        <v>78</v>
      </c>
      <c r="J4397" s="1">
        <f ca="1">OFFSET(IF($H4397="Cooling",Customer!$L$25,Customer!$L$52),$E4397,$D4397)</f>
        <v>80</v>
      </c>
      <c r="K4397" s="16">
        <f t="shared" ca="1" si="819"/>
        <v>0</v>
      </c>
      <c r="L4397" s="16">
        <f t="shared" ca="1" si="820"/>
        <v>0</v>
      </c>
      <c r="M4397" s="17">
        <f t="shared" si="826"/>
        <v>0</v>
      </c>
      <c r="N4397" s="17">
        <f t="shared" si="827"/>
        <v>0</v>
      </c>
      <c r="O4397" s="4"/>
      <c r="P4397" s="4">
        <v>77</v>
      </c>
      <c r="Q4397" s="4">
        <v>68</v>
      </c>
      <c r="R4397" s="4">
        <v>58</v>
      </c>
      <c r="S4397" s="4">
        <v>74</v>
      </c>
      <c r="T4397" s="4">
        <v>82</v>
      </c>
      <c r="U4397" s="4">
        <v>81</v>
      </c>
      <c r="V4397" s="13">
        <v>72</v>
      </c>
      <c r="W4397" s="4">
        <v>67</v>
      </c>
      <c r="X4397" s="4">
        <v>66</v>
      </c>
      <c r="Y4397">
        <f t="shared" ca="1" si="828"/>
        <v>0</v>
      </c>
      <c r="Z4397">
        <f t="shared" ca="1" si="829"/>
        <v>0</v>
      </c>
    </row>
    <row r="4398" spans="2:26" x14ac:dyDescent="0.25">
      <c r="B4398" s="11">
        <f t="shared" si="830"/>
        <v>44744.749999989363</v>
      </c>
      <c r="C4398" s="1">
        <f t="shared" si="821"/>
        <v>7</v>
      </c>
      <c r="D4398" s="1">
        <f t="shared" si="822"/>
        <v>6</v>
      </c>
      <c r="E4398" s="12">
        <f t="shared" si="823"/>
        <v>19</v>
      </c>
      <c r="F4398" s="124" t="str">
        <f t="shared" si="824"/>
        <v>0</v>
      </c>
      <c r="G4398" s="1">
        <f ca="1">(OFFSET(O4398,0,MATCH(Customer!$J$6,'CDH &amp; HDH'!$P$11:$X$11,0)))</f>
        <v>71</v>
      </c>
      <c r="H4398" s="1" t="str">
        <f t="shared" si="825"/>
        <v>Cooling</v>
      </c>
      <c r="I4398" s="1">
        <f ca="1">OFFSET(IF($H4398="Cooling",Customer!$C$25,Customer!$C$52),E4398,D4398)</f>
        <v>78</v>
      </c>
      <c r="J4398" s="1">
        <f ca="1">OFFSET(IF($H4398="Cooling",Customer!$L$25,Customer!$L$52),$E4398,$D4398)</f>
        <v>80</v>
      </c>
      <c r="K4398" s="16">
        <f t="shared" ca="1" si="819"/>
        <v>0</v>
      </c>
      <c r="L4398" s="16">
        <f t="shared" ca="1" si="820"/>
        <v>0</v>
      </c>
      <c r="M4398" s="17">
        <f t="shared" si="826"/>
        <v>0</v>
      </c>
      <c r="N4398" s="17">
        <f t="shared" si="827"/>
        <v>0</v>
      </c>
      <c r="O4398" s="4"/>
      <c r="P4398" s="4">
        <v>74</v>
      </c>
      <c r="Q4398" s="4">
        <v>66</v>
      </c>
      <c r="R4398" s="4">
        <v>57</v>
      </c>
      <c r="S4398" s="4">
        <v>75</v>
      </c>
      <c r="T4398" s="4">
        <v>80</v>
      </c>
      <c r="U4398" s="4">
        <v>80</v>
      </c>
      <c r="V4398" s="13">
        <v>71</v>
      </c>
      <c r="W4398" s="4">
        <v>68</v>
      </c>
      <c r="X4398" s="4">
        <v>65</v>
      </c>
      <c r="Y4398">
        <f t="shared" ca="1" si="828"/>
        <v>0</v>
      </c>
      <c r="Z4398">
        <f t="shared" ca="1" si="829"/>
        <v>0</v>
      </c>
    </row>
    <row r="4399" spans="2:26" x14ac:dyDescent="0.25">
      <c r="B4399" s="11">
        <f t="shared" si="830"/>
        <v>44744.791666656027</v>
      </c>
      <c r="C4399" s="1">
        <f t="shared" si="821"/>
        <v>7</v>
      </c>
      <c r="D4399" s="1">
        <f t="shared" si="822"/>
        <v>6</v>
      </c>
      <c r="E4399" s="12">
        <f t="shared" si="823"/>
        <v>20</v>
      </c>
      <c r="F4399" s="124" t="str">
        <f t="shared" si="824"/>
        <v>0</v>
      </c>
      <c r="G4399" s="1">
        <f ca="1">(OFFSET(O4399,0,MATCH(Customer!$J$6,'CDH &amp; HDH'!$P$11:$X$11,0)))</f>
        <v>71</v>
      </c>
      <c r="H4399" s="1" t="str">
        <f t="shared" si="825"/>
        <v>Cooling</v>
      </c>
      <c r="I4399" s="1">
        <f ca="1">OFFSET(IF($H4399="Cooling",Customer!$C$25,Customer!$C$52),E4399,D4399)</f>
        <v>78</v>
      </c>
      <c r="J4399" s="1">
        <f ca="1">OFFSET(IF($H4399="Cooling",Customer!$L$25,Customer!$L$52),$E4399,$D4399)</f>
        <v>80</v>
      </c>
      <c r="K4399" s="16">
        <f t="shared" ca="1" si="819"/>
        <v>0</v>
      </c>
      <c r="L4399" s="16">
        <f t="shared" ca="1" si="820"/>
        <v>0</v>
      </c>
      <c r="M4399" s="17">
        <f t="shared" si="826"/>
        <v>0</v>
      </c>
      <c r="N4399" s="17">
        <f t="shared" si="827"/>
        <v>0</v>
      </c>
      <c r="O4399" s="4"/>
      <c r="P4399" s="4">
        <v>72</v>
      </c>
      <c r="Q4399" s="4">
        <v>66</v>
      </c>
      <c r="R4399" s="4">
        <v>57</v>
      </c>
      <c r="S4399" s="4">
        <v>72</v>
      </c>
      <c r="T4399" s="4">
        <v>76</v>
      </c>
      <c r="U4399" s="4">
        <v>77</v>
      </c>
      <c r="V4399" s="13">
        <v>71</v>
      </c>
      <c r="W4399" s="4">
        <v>68</v>
      </c>
      <c r="X4399" s="4">
        <v>64</v>
      </c>
      <c r="Y4399">
        <f t="shared" ca="1" si="828"/>
        <v>0</v>
      </c>
      <c r="Z4399">
        <f t="shared" ca="1" si="829"/>
        <v>0</v>
      </c>
    </row>
    <row r="4400" spans="2:26" x14ac:dyDescent="0.25">
      <c r="B4400" s="11">
        <f t="shared" si="830"/>
        <v>44744.833333322691</v>
      </c>
      <c r="C4400" s="1">
        <f t="shared" si="821"/>
        <v>7</v>
      </c>
      <c r="D4400" s="1">
        <f t="shared" si="822"/>
        <v>6</v>
      </c>
      <c r="E4400" s="12">
        <f t="shared" si="823"/>
        <v>21</v>
      </c>
      <c r="F4400" s="124" t="str">
        <f t="shared" si="824"/>
        <v>0</v>
      </c>
      <c r="G4400" s="1">
        <f ca="1">(OFFSET(O4400,0,MATCH(Customer!$J$6,'CDH &amp; HDH'!$P$11:$X$11,0)))</f>
        <v>69</v>
      </c>
      <c r="H4400" s="1" t="str">
        <f t="shared" si="825"/>
        <v>Cooling</v>
      </c>
      <c r="I4400" s="1">
        <f ca="1">OFFSET(IF($H4400="Cooling",Customer!$C$25,Customer!$C$52),E4400,D4400)</f>
        <v>78</v>
      </c>
      <c r="J4400" s="1">
        <f ca="1">OFFSET(IF($H4400="Cooling",Customer!$L$25,Customer!$L$52),$E4400,$D4400)</f>
        <v>80</v>
      </c>
      <c r="K4400" s="16">
        <f t="shared" ca="1" si="819"/>
        <v>0</v>
      </c>
      <c r="L4400" s="16">
        <f t="shared" ca="1" si="820"/>
        <v>0</v>
      </c>
      <c r="M4400" s="17">
        <f t="shared" si="826"/>
        <v>0</v>
      </c>
      <c r="N4400" s="17">
        <f t="shared" si="827"/>
        <v>0</v>
      </c>
      <c r="O4400" s="4"/>
      <c r="P4400" s="4">
        <v>70</v>
      </c>
      <c r="Q4400" s="4">
        <v>65</v>
      </c>
      <c r="R4400" s="4">
        <v>57</v>
      </c>
      <c r="S4400" s="4">
        <v>71</v>
      </c>
      <c r="T4400" s="4">
        <v>70</v>
      </c>
      <c r="U4400" s="4">
        <v>76</v>
      </c>
      <c r="V4400" s="13">
        <v>69</v>
      </c>
      <c r="W4400" s="4">
        <v>68</v>
      </c>
      <c r="X4400" s="4">
        <v>64</v>
      </c>
      <c r="Y4400">
        <f t="shared" ca="1" si="828"/>
        <v>0</v>
      </c>
      <c r="Z4400">
        <f t="shared" ca="1" si="829"/>
        <v>0</v>
      </c>
    </row>
    <row r="4401" spans="2:26" x14ac:dyDescent="0.25">
      <c r="B4401" s="11">
        <f t="shared" si="830"/>
        <v>44744.874999989355</v>
      </c>
      <c r="C4401" s="1">
        <f t="shared" si="821"/>
        <v>7</v>
      </c>
      <c r="D4401" s="1">
        <f t="shared" si="822"/>
        <v>6</v>
      </c>
      <c r="E4401" s="12">
        <f t="shared" si="823"/>
        <v>22</v>
      </c>
      <c r="F4401" s="124" t="str">
        <f t="shared" si="824"/>
        <v>0</v>
      </c>
      <c r="G4401" s="1">
        <f ca="1">(OFFSET(O4401,0,MATCH(Customer!$J$6,'CDH &amp; HDH'!$P$11:$X$11,0)))</f>
        <v>67</v>
      </c>
      <c r="H4401" s="1" t="str">
        <f t="shared" si="825"/>
        <v>Cooling</v>
      </c>
      <c r="I4401" s="1">
        <f ca="1">OFFSET(IF($H4401="Cooling",Customer!$C$25,Customer!$C$52),E4401,D4401)</f>
        <v>78</v>
      </c>
      <c r="J4401" s="1">
        <f ca="1">OFFSET(IF($H4401="Cooling",Customer!$L$25,Customer!$L$52),$E4401,$D4401)</f>
        <v>80</v>
      </c>
      <c r="K4401" s="16">
        <f t="shared" ca="1" si="819"/>
        <v>0</v>
      </c>
      <c r="L4401" s="16">
        <f t="shared" ca="1" si="820"/>
        <v>0</v>
      </c>
      <c r="M4401" s="17">
        <f t="shared" si="826"/>
        <v>0</v>
      </c>
      <c r="N4401" s="17">
        <f t="shared" si="827"/>
        <v>0</v>
      </c>
      <c r="O4401" s="4"/>
      <c r="P4401" s="4">
        <v>67</v>
      </c>
      <c r="Q4401" s="4">
        <v>62</v>
      </c>
      <c r="R4401" s="4">
        <v>57</v>
      </c>
      <c r="S4401" s="4">
        <v>71</v>
      </c>
      <c r="T4401" s="4">
        <v>66</v>
      </c>
      <c r="U4401" s="4">
        <v>74</v>
      </c>
      <c r="V4401" s="13">
        <v>67</v>
      </c>
      <c r="W4401" s="4">
        <v>67</v>
      </c>
      <c r="X4401" s="4">
        <v>62</v>
      </c>
      <c r="Y4401">
        <f t="shared" ca="1" si="828"/>
        <v>0</v>
      </c>
      <c r="Z4401">
        <f t="shared" ca="1" si="829"/>
        <v>0</v>
      </c>
    </row>
    <row r="4402" spans="2:26" x14ac:dyDescent="0.25">
      <c r="B4402" s="11">
        <f t="shared" si="830"/>
        <v>44744.91666665602</v>
      </c>
      <c r="C4402" s="1">
        <f t="shared" si="821"/>
        <v>7</v>
      </c>
      <c r="D4402" s="1">
        <f t="shared" si="822"/>
        <v>6</v>
      </c>
      <c r="E4402" s="12">
        <f t="shared" si="823"/>
        <v>23</v>
      </c>
      <c r="F4402" s="124" t="str">
        <f t="shared" si="824"/>
        <v>0</v>
      </c>
      <c r="G4402" s="1">
        <f ca="1">(OFFSET(O4402,0,MATCH(Customer!$J$6,'CDH &amp; HDH'!$P$11:$X$11,0)))</f>
        <v>65</v>
      </c>
      <c r="H4402" s="1" t="str">
        <f t="shared" si="825"/>
        <v>Cooling</v>
      </c>
      <c r="I4402" s="1">
        <f ca="1">OFFSET(IF($H4402="Cooling",Customer!$C$25,Customer!$C$52),E4402,D4402)</f>
        <v>78</v>
      </c>
      <c r="J4402" s="1">
        <f ca="1">OFFSET(IF($H4402="Cooling",Customer!$L$25,Customer!$L$52),$E4402,$D4402)</f>
        <v>80</v>
      </c>
      <c r="K4402" s="16">
        <f t="shared" ca="1" si="819"/>
        <v>0</v>
      </c>
      <c r="L4402" s="16">
        <f t="shared" ca="1" si="820"/>
        <v>0</v>
      </c>
      <c r="M4402" s="17">
        <f t="shared" si="826"/>
        <v>0</v>
      </c>
      <c r="N4402" s="17">
        <f t="shared" si="827"/>
        <v>0</v>
      </c>
      <c r="O4402" s="4"/>
      <c r="P4402" s="4">
        <v>68</v>
      </c>
      <c r="Q4402" s="4">
        <v>60</v>
      </c>
      <c r="R4402" s="4">
        <v>57</v>
      </c>
      <c r="S4402" s="4">
        <v>70</v>
      </c>
      <c r="T4402" s="4">
        <v>64</v>
      </c>
      <c r="U4402" s="4">
        <v>72</v>
      </c>
      <c r="V4402" s="13">
        <v>65</v>
      </c>
      <c r="W4402" s="4">
        <v>67</v>
      </c>
      <c r="X4402" s="4">
        <v>61</v>
      </c>
      <c r="Y4402">
        <f t="shared" ca="1" si="828"/>
        <v>0</v>
      </c>
      <c r="Z4402">
        <f t="shared" ca="1" si="829"/>
        <v>0</v>
      </c>
    </row>
    <row r="4403" spans="2:26" x14ac:dyDescent="0.25">
      <c r="B4403" s="11">
        <f t="shared" si="830"/>
        <v>44744.958333322684</v>
      </c>
      <c r="C4403" s="1">
        <f t="shared" si="821"/>
        <v>7</v>
      </c>
      <c r="D4403" s="1">
        <f t="shared" si="822"/>
        <v>6</v>
      </c>
      <c r="E4403" s="12">
        <f t="shared" si="823"/>
        <v>24</v>
      </c>
      <c r="F4403" s="124" t="str">
        <f t="shared" si="824"/>
        <v>0</v>
      </c>
      <c r="G4403" s="1">
        <f ca="1">(OFFSET(O4403,0,MATCH(Customer!$J$6,'CDH &amp; HDH'!$P$11:$X$11,0)))</f>
        <v>63</v>
      </c>
      <c r="H4403" s="1" t="str">
        <f t="shared" si="825"/>
        <v>Cooling</v>
      </c>
      <c r="I4403" s="1">
        <f ca="1">OFFSET(IF($H4403="Cooling",Customer!$C$25,Customer!$C$52),E4403,D4403)</f>
        <v>78</v>
      </c>
      <c r="J4403" s="1">
        <f ca="1">OFFSET(IF($H4403="Cooling",Customer!$L$25,Customer!$L$52),$E4403,$D4403)</f>
        <v>80</v>
      </c>
      <c r="K4403" s="16">
        <f t="shared" ca="1" si="819"/>
        <v>0</v>
      </c>
      <c r="L4403" s="16">
        <f t="shared" ca="1" si="820"/>
        <v>0</v>
      </c>
      <c r="M4403" s="17">
        <f t="shared" si="826"/>
        <v>0</v>
      </c>
      <c r="N4403" s="17">
        <f t="shared" si="827"/>
        <v>0</v>
      </c>
      <c r="O4403" s="4"/>
      <c r="P4403" s="4">
        <v>66</v>
      </c>
      <c r="Q4403" s="4">
        <v>58</v>
      </c>
      <c r="R4403" s="4">
        <v>58</v>
      </c>
      <c r="S4403" s="4">
        <v>70</v>
      </c>
      <c r="T4403" s="4">
        <v>63</v>
      </c>
      <c r="U4403" s="4">
        <v>71</v>
      </c>
      <c r="V4403" s="13">
        <v>63</v>
      </c>
      <c r="W4403" s="4">
        <v>67</v>
      </c>
      <c r="X4403" s="4">
        <v>61</v>
      </c>
      <c r="Y4403">
        <f t="shared" ca="1" si="828"/>
        <v>0</v>
      </c>
      <c r="Z4403">
        <f t="shared" ca="1" si="829"/>
        <v>0</v>
      </c>
    </row>
    <row r="4404" spans="2:26" x14ac:dyDescent="0.25">
      <c r="B4404" s="11">
        <f t="shared" si="830"/>
        <v>44744.999999989348</v>
      </c>
      <c r="C4404" s="1">
        <f t="shared" si="821"/>
        <v>7</v>
      </c>
      <c r="D4404" s="1">
        <f t="shared" si="822"/>
        <v>7</v>
      </c>
      <c r="E4404" s="12">
        <f t="shared" si="823"/>
        <v>1</v>
      </c>
      <c r="F4404" s="124" t="str">
        <f t="shared" si="824"/>
        <v>0</v>
      </c>
      <c r="G4404" s="1">
        <f ca="1">(OFFSET(O4404,0,MATCH(Customer!$J$6,'CDH &amp; HDH'!$P$11:$X$11,0)))</f>
        <v>61</v>
      </c>
      <c r="H4404" s="1" t="str">
        <f t="shared" si="825"/>
        <v>Cooling</v>
      </c>
      <c r="I4404" s="1">
        <f ca="1">OFFSET(IF($H4404="Cooling",Customer!$C$25,Customer!$C$52),E4404,D4404)</f>
        <v>78</v>
      </c>
      <c r="J4404" s="1">
        <f ca="1">OFFSET(IF($H4404="Cooling",Customer!$L$25,Customer!$L$52),$E4404,$D4404)</f>
        <v>80</v>
      </c>
      <c r="K4404" s="16">
        <f t="shared" ca="1" si="819"/>
        <v>0</v>
      </c>
      <c r="L4404" s="16">
        <f t="shared" ca="1" si="820"/>
        <v>0</v>
      </c>
      <c r="M4404" s="17">
        <f t="shared" si="826"/>
        <v>0</v>
      </c>
      <c r="N4404" s="17">
        <f t="shared" si="827"/>
        <v>0</v>
      </c>
      <c r="O4404" s="4"/>
      <c r="P4404" s="4">
        <v>63</v>
      </c>
      <c r="Q4404" s="4">
        <v>56</v>
      </c>
      <c r="R4404" s="4">
        <v>58</v>
      </c>
      <c r="S4404" s="4">
        <v>68</v>
      </c>
      <c r="T4404" s="4">
        <v>62</v>
      </c>
      <c r="U4404" s="4">
        <v>70</v>
      </c>
      <c r="V4404" s="13">
        <v>61</v>
      </c>
      <c r="W4404" s="4">
        <v>66</v>
      </c>
      <c r="X4404" s="4">
        <v>61</v>
      </c>
      <c r="Y4404">
        <f t="shared" ca="1" si="828"/>
        <v>0</v>
      </c>
      <c r="Z4404">
        <f t="shared" ca="1" si="829"/>
        <v>0</v>
      </c>
    </row>
    <row r="4405" spans="2:26" x14ac:dyDescent="0.25">
      <c r="B4405" s="11">
        <f t="shared" si="830"/>
        <v>44745.041666656012</v>
      </c>
      <c r="C4405" s="1">
        <f t="shared" si="821"/>
        <v>7</v>
      </c>
      <c r="D4405" s="1">
        <f t="shared" si="822"/>
        <v>7</v>
      </c>
      <c r="E4405" s="12">
        <f t="shared" si="823"/>
        <v>2</v>
      </c>
      <c r="F4405" s="124" t="str">
        <f t="shared" si="824"/>
        <v>0</v>
      </c>
      <c r="G4405" s="1">
        <f ca="1">(OFFSET(O4405,0,MATCH(Customer!$J$6,'CDH &amp; HDH'!$P$11:$X$11,0)))</f>
        <v>61</v>
      </c>
      <c r="H4405" s="1" t="str">
        <f t="shared" si="825"/>
        <v>Cooling</v>
      </c>
      <c r="I4405" s="1">
        <f ca="1">OFFSET(IF($H4405="Cooling",Customer!$C$25,Customer!$C$52),E4405,D4405)</f>
        <v>78</v>
      </c>
      <c r="J4405" s="1">
        <f ca="1">OFFSET(IF($H4405="Cooling",Customer!$L$25,Customer!$L$52),$E4405,$D4405)</f>
        <v>80</v>
      </c>
      <c r="K4405" s="16">
        <f t="shared" ca="1" si="819"/>
        <v>0</v>
      </c>
      <c r="L4405" s="16">
        <f t="shared" ca="1" si="820"/>
        <v>0</v>
      </c>
      <c r="M4405" s="17">
        <f t="shared" si="826"/>
        <v>0</v>
      </c>
      <c r="N4405" s="17">
        <f t="shared" si="827"/>
        <v>0</v>
      </c>
      <c r="O4405" s="4"/>
      <c r="P4405" s="4">
        <v>60</v>
      </c>
      <c r="Q4405" s="4">
        <v>54</v>
      </c>
      <c r="R4405" s="4">
        <v>56</v>
      </c>
      <c r="S4405" s="4">
        <v>68</v>
      </c>
      <c r="T4405" s="4">
        <v>61</v>
      </c>
      <c r="U4405" s="4">
        <v>67</v>
      </c>
      <c r="V4405" s="13">
        <v>61</v>
      </c>
      <c r="W4405" s="4">
        <v>66</v>
      </c>
      <c r="X4405" s="4">
        <v>62</v>
      </c>
      <c r="Y4405">
        <f t="shared" ca="1" si="828"/>
        <v>0</v>
      </c>
      <c r="Z4405">
        <f t="shared" ca="1" si="829"/>
        <v>0</v>
      </c>
    </row>
    <row r="4406" spans="2:26" x14ac:dyDescent="0.25">
      <c r="B4406" s="11">
        <f t="shared" si="830"/>
        <v>44745.083333322676</v>
      </c>
      <c r="C4406" s="1">
        <f t="shared" si="821"/>
        <v>7</v>
      </c>
      <c r="D4406" s="1">
        <f t="shared" si="822"/>
        <v>7</v>
      </c>
      <c r="E4406" s="12">
        <f t="shared" si="823"/>
        <v>3</v>
      </c>
      <c r="F4406" s="124" t="str">
        <f t="shared" si="824"/>
        <v>0</v>
      </c>
      <c r="G4406" s="1">
        <f ca="1">(OFFSET(O4406,0,MATCH(Customer!$J$6,'CDH &amp; HDH'!$P$11:$X$11,0)))</f>
        <v>59</v>
      </c>
      <c r="H4406" s="1" t="str">
        <f t="shared" si="825"/>
        <v>Cooling</v>
      </c>
      <c r="I4406" s="1">
        <f ca="1">OFFSET(IF($H4406="Cooling",Customer!$C$25,Customer!$C$52),E4406,D4406)</f>
        <v>78</v>
      </c>
      <c r="J4406" s="1">
        <f ca="1">OFFSET(IF($H4406="Cooling",Customer!$L$25,Customer!$L$52),$E4406,$D4406)</f>
        <v>80</v>
      </c>
      <c r="K4406" s="16">
        <f t="shared" ca="1" si="819"/>
        <v>0</v>
      </c>
      <c r="L4406" s="16">
        <f t="shared" ca="1" si="820"/>
        <v>0</v>
      </c>
      <c r="M4406" s="17">
        <f t="shared" si="826"/>
        <v>0</v>
      </c>
      <c r="N4406" s="17">
        <f t="shared" si="827"/>
        <v>0</v>
      </c>
      <c r="O4406" s="4"/>
      <c r="P4406" s="4">
        <v>60</v>
      </c>
      <c r="Q4406" s="4">
        <v>53</v>
      </c>
      <c r="R4406" s="4">
        <v>53</v>
      </c>
      <c r="S4406" s="4">
        <v>66</v>
      </c>
      <c r="T4406" s="4">
        <v>59</v>
      </c>
      <c r="U4406" s="4">
        <v>65</v>
      </c>
      <c r="V4406" s="13">
        <v>59</v>
      </c>
      <c r="W4406" s="4">
        <v>65</v>
      </c>
      <c r="X4406" s="4">
        <v>63</v>
      </c>
      <c r="Y4406">
        <f t="shared" ca="1" si="828"/>
        <v>0</v>
      </c>
      <c r="Z4406">
        <f t="shared" ca="1" si="829"/>
        <v>0</v>
      </c>
    </row>
    <row r="4407" spans="2:26" x14ac:dyDescent="0.25">
      <c r="B4407" s="11">
        <f t="shared" si="830"/>
        <v>44745.124999989341</v>
      </c>
      <c r="C4407" s="1">
        <f t="shared" si="821"/>
        <v>7</v>
      </c>
      <c r="D4407" s="1">
        <f t="shared" si="822"/>
        <v>7</v>
      </c>
      <c r="E4407" s="12">
        <f t="shared" si="823"/>
        <v>4</v>
      </c>
      <c r="F4407" s="124" t="str">
        <f t="shared" si="824"/>
        <v>0</v>
      </c>
      <c r="G4407" s="1">
        <f ca="1">(OFFSET(O4407,0,MATCH(Customer!$J$6,'CDH &amp; HDH'!$P$11:$X$11,0)))</f>
        <v>60</v>
      </c>
      <c r="H4407" s="1" t="str">
        <f t="shared" si="825"/>
        <v>Cooling</v>
      </c>
      <c r="I4407" s="1">
        <f ca="1">OFFSET(IF($H4407="Cooling",Customer!$C$25,Customer!$C$52),E4407,D4407)</f>
        <v>78</v>
      </c>
      <c r="J4407" s="1">
        <f ca="1">OFFSET(IF($H4407="Cooling",Customer!$L$25,Customer!$L$52),$E4407,$D4407)</f>
        <v>80</v>
      </c>
      <c r="K4407" s="16">
        <f t="shared" ca="1" si="819"/>
        <v>0</v>
      </c>
      <c r="L4407" s="16">
        <f t="shared" ca="1" si="820"/>
        <v>0</v>
      </c>
      <c r="M4407" s="17">
        <f t="shared" si="826"/>
        <v>0</v>
      </c>
      <c r="N4407" s="17">
        <f t="shared" si="827"/>
        <v>0</v>
      </c>
      <c r="O4407" s="4"/>
      <c r="P4407" s="4">
        <v>58</v>
      </c>
      <c r="Q4407" s="4">
        <v>53</v>
      </c>
      <c r="R4407" s="4">
        <v>51</v>
      </c>
      <c r="S4407" s="4">
        <v>66</v>
      </c>
      <c r="T4407" s="4">
        <v>57</v>
      </c>
      <c r="U4407" s="4">
        <v>63</v>
      </c>
      <c r="V4407" s="13">
        <v>60</v>
      </c>
      <c r="W4407" s="4">
        <v>65</v>
      </c>
      <c r="X4407" s="4">
        <v>63</v>
      </c>
      <c r="Y4407">
        <f t="shared" ca="1" si="828"/>
        <v>0</v>
      </c>
      <c r="Z4407">
        <f t="shared" ca="1" si="829"/>
        <v>0</v>
      </c>
    </row>
    <row r="4408" spans="2:26" x14ac:dyDescent="0.25">
      <c r="B4408" s="11">
        <f t="shared" si="830"/>
        <v>44745.166666656005</v>
      </c>
      <c r="C4408" s="1">
        <f t="shared" si="821"/>
        <v>7</v>
      </c>
      <c r="D4408" s="1">
        <f t="shared" si="822"/>
        <v>7</v>
      </c>
      <c r="E4408" s="12">
        <f t="shared" si="823"/>
        <v>5</v>
      </c>
      <c r="F4408" s="124" t="str">
        <f t="shared" si="824"/>
        <v>0</v>
      </c>
      <c r="G4408" s="1">
        <f ca="1">(OFFSET(O4408,0,MATCH(Customer!$J$6,'CDH &amp; HDH'!$P$11:$X$11,0)))</f>
        <v>58</v>
      </c>
      <c r="H4408" s="1" t="str">
        <f t="shared" si="825"/>
        <v>Cooling</v>
      </c>
      <c r="I4408" s="1">
        <f ca="1">OFFSET(IF($H4408="Cooling",Customer!$C$25,Customer!$C$52),E4408,D4408)</f>
        <v>78</v>
      </c>
      <c r="J4408" s="1">
        <f ca="1">OFFSET(IF($H4408="Cooling",Customer!$L$25,Customer!$L$52),$E4408,$D4408)</f>
        <v>80</v>
      </c>
      <c r="K4408" s="16">
        <f t="shared" ca="1" si="819"/>
        <v>0</v>
      </c>
      <c r="L4408" s="16">
        <f t="shared" ca="1" si="820"/>
        <v>0</v>
      </c>
      <c r="M4408" s="17">
        <f t="shared" si="826"/>
        <v>0</v>
      </c>
      <c r="N4408" s="17">
        <f t="shared" si="827"/>
        <v>0</v>
      </c>
      <c r="O4408" s="4"/>
      <c r="P4408" s="4">
        <v>57</v>
      </c>
      <c r="Q4408" s="4">
        <v>53</v>
      </c>
      <c r="R4408" s="4">
        <v>53</v>
      </c>
      <c r="S4408" s="4">
        <v>65</v>
      </c>
      <c r="T4408" s="4">
        <v>57</v>
      </c>
      <c r="U4408" s="4">
        <v>63</v>
      </c>
      <c r="V4408" s="13">
        <v>58</v>
      </c>
      <c r="W4408" s="4">
        <v>65</v>
      </c>
      <c r="X4408" s="4">
        <v>62</v>
      </c>
      <c r="Y4408">
        <f t="shared" ca="1" si="828"/>
        <v>0</v>
      </c>
      <c r="Z4408">
        <f t="shared" ca="1" si="829"/>
        <v>0</v>
      </c>
    </row>
    <row r="4409" spans="2:26" x14ac:dyDescent="0.25">
      <c r="B4409" s="11">
        <f t="shared" si="830"/>
        <v>44745.208333322669</v>
      </c>
      <c r="C4409" s="1">
        <f t="shared" si="821"/>
        <v>7</v>
      </c>
      <c r="D4409" s="1">
        <f t="shared" si="822"/>
        <v>7</v>
      </c>
      <c r="E4409" s="12">
        <f t="shared" si="823"/>
        <v>6</v>
      </c>
      <c r="F4409" s="124" t="str">
        <f t="shared" si="824"/>
        <v>0</v>
      </c>
      <c r="G4409" s="1">
        <f ca="1">(OFFSET(O4409,0,MATCH(Customer!$J$6,'CDH &amp; HDH'!$P$11:$X$11,0)))</f>
        <v>59</v>
      </c>
      <c r="H4409" s="1" t="str">
        <f t="shared" si="825"/>
        <v>Cooling</v>
      </c>
      <c r="I4409" s="1">
        <f ca="1">OFFSET(IF($H4409="Cooling",Customer!$C$25,Customer!$C$52),E4409,D4409)</f>
        <v>78</v>
      </c>
      <c r="J4409" s="1">
        <f ca="1">OFFSET(IF($H4409="Cooling",Customer!$L$25,Customer!$L$52),$E4409,$D4409)</f>
        <v>80</v>
      </c>
      <c r="K4409" s="16">
        <f t="shared" ca="1" si="819"/>
        <v>0</v>
      </c>
      <c r="L4409" s="16">
        <f t="shared" ca="1" si="820"/>
        <v>0</v>
      </c>
      <c r="M4409" s="17">
        <f t="shared" si="826"/>
        <v>0</v>
      </c>
      <c r="N4409" s="17">
        <f t="shared" si="827"/>
        <v>0</v>
      </c>
      <c r="O4409" s="4"/>
      <c r="P4409" s="4">
        <v>62</v>
      </c>
      <c r="Q4409" s="4">
        <v>53</v>
      </c>
      <c r="R4409" s="4">
        <v>55</v>
      </c>
      <c r="S4409" s="4">
        <v>67</v>
      </c>
      <c r="T4409" s="4">
        <v>61</v>
      </c>
      <c r="U4409" s="4">
        <v>65</v>
      </c>
      <c r="V4409" s="13">
        <v>59</v>
      </c>
      <c r="W4409" s="4">
        <v>65</v>
      </c>
      <c r="X4409" s="4">
        <v>62</v>
      </c>
      <c r="Y4409">
        <f t="shared" ca="1" si="828"/>
        <v>0</v>
      </c>
      <c r="Z4409">
        <f t="shared" ca="1" si="829"/>
        <v>0</v>
      </c>
    </row>
    <row r="4410" spans="2:26" x14ac:dyDescent="0.25">
      <c r="B4410" s="11">
        <f t="shared" si="830"/>
        <v>44745.249999989333</v>
      </c>
      <c r="C4410" s="1">
        <f t="shared" si="821"/>
        <v>7</v>
      </c>
      <c r="D4410" s="1">
        <f t="shared" si="822"/>
        <v>7</v>
      </c>
      <c r="E4410" s="12">
        <f t="shared" si="823"/>
        <v>7</v>
      </c>
      <c r="F4410" s="124" t="str">
        <f t="shared" si="824"/>
        <v>0</v>
      </c>
      <c r="G4410" s="1">
        <f ca="1">(OFFSET(O4410,0,MATCH(Customer!$J$6,'CDH &amp; HDH'!$P$11:$X$11,0)))</f>
        <v>59</v>
      </c>
      <c r="H4410" s="1" t="str">
        <f t="shared" si="825"/>
        <v>Cooling</v>
      </c>
      <c r="I4410" s="1">
        <f ca="1">OFFSET(IF($H4410="Cooling",Customer!$C$25,Customer!$C$52),E4410,D4410)</f>
        <v>78</v>
      </c>
      <c r="J4410" s="1">
        <f ca="1">OFFSET(IF($H4410="Cooling",Customer!$L$25,Customer!$L$52),$E4410,$D4410)</f>
        <v>80</v>
      </c>
      <c r="K4410" s="16">
        <f t="shared" ca="1" si="819"/>
        <v>0</v>
      </c>
      <c r="L4410" s="16">
        <f t="shared" ca="1" si="820"/>
        <v>0</v>
      </c>
      <c r="M4410" s="17">
        <f t="shared" si="826"/>
        <v>0</v>
      </c>
      <c r="N4410" s="17">
        <f t="shared" si="827"/>
        <v>0</v>
      </c>
      <c r="O4410" s="4"/>
      <c r="P4410" s="4">
        <v>66</v>
      </c>
      <c r="Q4410" s="4">
        <v>58</v>
      </c>
      <c r="R4410" s="4">
        <v>57</v>
      </c>
      <c r="S4410" s="4">
        <v>70</v>
      </c>
      <c r="T4410" s="4">
        <v>66</v>
      </c>
      <c r="U4410" s="4">
        <v>71</v>
      </c>
      <c r="V4410" s="13">
        <v>59</v>
      </c>
      <c r="W4410" s="4">
        <v>65</v>
      </c>
      <c r="X4410" s="4">
        <v>60</v>
      </c>
      <c r="Y4410">
        <f t="shared" ca="1" si="828"/>
        <v>0</v>
      </c>
      <c r="Z4410">
        <f t="shared" ca="1" si="829"/>
        <v>0</v>
      </c>
    </row>
    <row r="4411" spans="2:26" x14ac:dyDescent="0.25">
      <c r="B4411" s="11">
        <f t="shared" si="830"/>
        <v>44745.291666655998</v>
      </c>
      <c r="C4411" s="1">
        <f t="shared" si="821"/>
        <v>7</v>
      </c>
      <c r="D4411" s="1">
        <f t="shared" si="822"/>
        <v>7</v>
      </c>
      <c r="E4411" s="12">
        <f t="shared" si="823"/>
        <v>8</v>
      </c>
      <c r="F4411" s="124" t="str">
        <f t="shared" si="824"/>
        <v>0</v>
      </c>
      <c r="G4411" s="1">
        <f ca="1">(OFFSET(O4411,0,MATCH(Customer!$J$6,'CDH &amp; HDH'!$P$11:$X$11,0)))</f>
        <v>61</v>
      </c>
      <c r="H4411" s="1" t="str">
        <f t="shared" si="825"/>
        <v>Cooling</v>
      </c>
      <c r="I4411" s="1">
        <f ca="1">OFFSET(IF($H4411="Cooling",Customer!$C$25,Customer!$C$52),E4411,D4411)</f>
        <v>78</v>
      </c>
      <c r="J4411" s="1">
        <f ca="1">OFFSET(IF($H4411="Cooling",Customer!$L$25,Customer!$L$52),$E4411,$D4411)</f>
        <v>80</v>
      </c>
      <c r="K4411" s="16">
        <f t="shared" ca="1" si="819"/>
        <v>0</v>
      </c>
      <c r="L4411" s="16">
        <f t="shared" ca="1" si="820"/>
        <v>0</v>
      </c>
      <c r="M4411" s="17">
        <f t="shared" si="826"/>
        <v>0</v>
      </c>
      <c r="N4411" s="17">
        <f t="shared" si="827"/>
        <v>0</v>
      </c>
      <c r="O4411" s="4"/>
      <c r="P4411" s="4">
        <v>71</v>
      </c>
      <c r="Q4411" s="4">
        <v>60</v>
      </c>
      <c r="R4411" s="4">
        <v>60</v>
      </c>
      <c r="S4411" s="4">
        <v>73</v>
      </c>
      <c r="T4411" s="4">
        <v>71</v>
      </c>
      <c r="U4411" s="4">
        <v>71</v>
      </c>
      <c r="V4411" s="13">
        <v>61</v>
      </c>
      <c r="W4411" s="4">
        <v>67</v>
      </c>
      <c r="X4411" s="4">
        <v>61</v>
      </c>
      <c r="Y4411">
        <f t="shared" ca="1" si="828"/>
        <v>0</v>
      </c>
      <c r="Z4411">
        <f t="shared" ca="1" si="829"/>
        <v>0</v>
      </c>
    </row>
    <row r="4412" spans="2:26" x14ac:dyDescent="0.25">
      <c r="B4412" s="11">
        <f t="shared" si="830"/>
        <v>44745.333333322662</v>
      </c>
      <c r="C4412" s="1">
        <f t="shared" si="821"/>
        <v>7</v>
      </c>
      <c r="D4412" s="1">
        <f t="shared" si="822"/>
        <v>7</v>
      </c>
      <c r="E4412" s="12">
        <f t="shared" si="823"/>
        <v>9</v>
      </c>
      <c r="F4412" s="124" t="str">
        <f t="shared" si="824"/>
        <v>0</v>
      </c>
      <c r="G4412" s="1">
        <f ca="1">(OFFSET(O4412,0,MATCH(Customer!$J$6,'CDH &amp; HDH'!$P$11:$X$11,0)))</f>
        <v>64</v>
      </c>
      <c r="H4412" s="1" t="str">
        <f t="shared" si="825"/>
        <v>Cooling</v>
      </c>
      <c r="I4412" s="1">
        <f ca="1">OFFSET(IF($H4412="Cooling",Customer!$C$25,Customer!$C$52),E4412,D4412)</f>
        <v>78</v>
      </c>
      <c r="J4412" s="1">
        <f ca="1">OFFSET(IF($H4412="Cooling",Customer!$L$25,Customer!$L$52),$E4412,$D4412)</f>
        <v>80</v>
      </c>
      <c r="K4412" s="16">
        <f t="shared" ca="1" si="819"/>
        <v>0</v>
      </c>
      <c r="L4412" s="16">
        <f t="shared" ca="1" si="820"/>
        <v>0</v>
      </c>
      <c r="M4412" s="17">
        <f t="shared" si="826"/>
        <v>0</v>
      </c>
      <c r="N4412" s="17">
        <f t="shared" si="827"/>
        <v>0</v>
      </c>
      <c r="O4412" s="4"/>
      <c r="P4412" s="4">
        <v>75</v>
      </c>
      <c r="Q4412" s="4">
        <v>63</v>
      </c>
      <c r="R4412" s="4">
        <v>63</v>
      </c>
      <c r="S4412" s="4">
        <v>75</v>
      </c>
      <c r="T4412" s="4">
        <v>74</v>
      </c>
      <c r="U4412" s="4">
        <v>71</v>
      </c>
      <c r="V4412" s="13">
        <v>64</v>
      </c>
      <c r="W4412" s="4">
        <v>66</v>
      </c>
      <c r="X4412" s="4">
        <v>61</v>
      </c>
      <c r="Y4412">
        <f t="shared" ca="1" si="828"/>
        <v>0</v>
      </c>
      <c r="Z4412">
        <f t="shared" ca="1" si="829"/>
        <v>0</v>
      </c>
    </row>
    <row r="4413" spans="2:26" x14ac:dyDescent="0.25">
      <c r="B4413" s="11">
        <f t="shared" si="830"/>
        <v>44745.374999989326</v>
      </c>
      <c r="C4413" s="1">
        <f t="shared" si="821"/>
        <v>7</v>
      </c>
      <c r="D4413" s="1">
        <f t="shared" si="822"/>
        <v>7</v>
      </c>
      <c r="E4413" s="12">
        <f t="shared" si="823"/>
        <v>10</v>
      </c>
      <c r="F4413" s="124" t="str">
        <f t="shared" si="824"/>
        <v>0</v>
      </c>
      <c r="G4413" s="1">
        <f ca="1">(OFFSET(O4413,0,MATCH(Customer!$J$6,'CDH &amp; HDH'!$P$11:$X$11,0)))</f>
        <v>66</v>
      </c>
      <c r="H4413" s="1" t="str">
        <f t="shared" si="825"/>
        <v>Cooling</v>
      </c>
      <c r="I4413" s="1">
        <f ca="1">OFFSET(IF($H4413="Cooling",Customer!$C$25,Customer!$C$52),E4413,D4413)</f>
        <v>78</v>
      </c>
      <c r="J4413" s="1">
        <f ca="1">OFFSET(IF($H4413="Cooling",Customer!$L$25,Customer!$L$52),$E4413,$D4413)</f>
        <v>80</v>
      </c>
      <c r="K4413" s="16">
        <f t="shared" ca="1" si="819"/>
        <v>0</v>
      </c>
      <c r="L4413" s="16">
        <f t="shared" ca="1" si="820"/>
        <v>0</v>
      </c>
      <c r="M4413" s="17">
        <f t="shared" si="826"/>
        <v>0</v>
      </c>
      <c r="N4413" s="17">
        <f t="shared" si="827"/>
        <v>0</v>
      </c>
      <c r="O4413" s="4"/>
      <c r="P4413" s="4">
        <v>79</v>
      </c>
      <c r="Q4413" s="4">
        <v>62</v>
      </c>
      <c r="R4413" s="4">
        <v>66</v>
      </c>
      <c r="S4413" s="4">
        <v>77</v>
      </c>
      <c r="T4413" s="4">
        <v>77</v>
      </c>
      <c r="U4413" s="4">
        <v>77</v>
      </c>
      <c r="V4413" s="13">
        <v>66</v>
      </c>
      <c r="W4413" s="4">
        <v>67</v>
      </c>
      <c r="X4413" s="4">
        <v>62</v>
      </c>
      <c r="Y4413">
        <f t="shared" ca="1" si="828"/>
        <v>0</v>
      </c>
      <c r="Z4413">
        <f t="shared" ca="1" si="829"/>
        <v>0</v>
      </c>
    </row>
    <row r="4414" spans="2:26" x14ac:dyDescent="0.25">
      <c r="B4414" s="11">
        <f t="shared" si="830"/>
        <v>44745.41666665599</v>
      </c>
      <c r="C4414" s="1">
        <f t="shared" si="821"/>
        <v>7</v>
      </c>
      <c r="D4414" s="1">
        <f t="shared" si="822"/>
        <v>7</v>
      </c>
      <c r="E4414" s="12">
        <f t="shared" si="823"/>
        <v>11</v>
      </c>
      <c r="F4414" s="124" t="str">
        <f t="shared" si="824"/>
        <v>0</v>
      </c>
      <c r="G4414" s="1">
        <f ca="1">(OFFSET(O4414,0,MATCH(Customer!$J$6,'CDH &amp; HDH'!$P$11:$X$11,0)))</f>
        <v>66</v>
      </c>
      <c r="H4414" s="1" t="str">
        <f t="shared" si="825"/>
        <v>Cooling</v>
      </c>
      <c r="I4414" s="1">
        <f ca="1">OFFSET(IF($H4414="Cooling",Customer!$C$25,Customer!$C$52),E4414,D4414)</f>
        <v>78</v>
      </c>
      <c r="J4414" s="1">
        <f ca="1">OFFSET(IF($H4414="Cooling",Customer!$L$25,Customer!$L$52),$E4414,$D4414)</f>
        <v>80</v>
      </c>
      <c r="K4414" s="16">
        <f t="shared" ca="1" si="819"/>
        <v>0</v>
      </c>
      <c r="L4414" s="16">
        <f t="shared" ca="1" si="820"/>
        <v>0</v>
      </c>
      <c r="M4414" s="17">
        <f t="shared" si="826"/>
        <v>0</v>
      </c>
      <c r="N4414" s="17">
        <f t="shared" si="827"/>
        <v>0</v>
      </c>
      <c r="O4414" s="4"/>
      <c r="P4414" s="4">
        <v>81</v>
      </c>
      <c r="Q4414" s="4">
        <v>56</v>
      </c>
      <c r="R4414" s="4">
        <v>68</v>
      </c>
      <c r="S4414" s="4">
        <v>79</v>
      </c>
      <c r="T4414" s="4">
        <v>82</v>
      </c>
      <c r="U4414" s="4">
        <v>78</v>
      </c>
      <c r="V4414" s="13">
        <v>66</v>
      </c>
      <c r="W4414" s="4">
        <v>68</v>
      </c>
      <c r="X4414" s="4">
        <v>62</v>
      </c>
      <c r="Y4414">
        <f t="shared" ca="1" si="828"/>
        <v>0</v>
      </c>
      <c r="Z4414">
        <f t="shared" ca="1" si="829"/>
        <v>0</v>
      </c>
    </row>
    <row r="4415" spans="2:26" x14ac:dyDescent="0.25">
      <c r="B4415" s="11">
        <f t="shared" si="830"/>
        <v>44745.458333322655</v>
      </c>
      <c r="C4415" s="1">
        <f t="shared" si="821"/>
        <v>7</v>
      </c>
      <c r="D4415" s="1">
        <f t="shared" si="822"/>
        <v>7</v>
      </c>
      <c r="E4415" s="12">
        <f t="shared" si="823"/>
        <v>12</v>
      </c>
      <c r="F4415" s="124" t="str">
        <f t="shared" si="824"/>
        <v>0</v>
      </c>
      <c r="G4415" s="1">
        <f ca="1">(OFFSET(O4415,0,MATCH(Customer!$J$6,'CDH &amp; HDH'!$P$11:$X$11,0)))</f>
        <v>70</v>
      </c>
      <c r="H4415" s="1" t="str">
        <f t="shared" si="825"/>
        <v>Cooling</v>
      </c>
      <c r="I4415" s="1">
        <f ca="1">OFFSET(IF($H4415="Cooling",Customer!$C$25,Customer!$C$52),E4415,D4415)</f>
        <v>78</v>
      </c>
      <c r="J4415" s="1">
        <f ca="1">OFFSET(IF($H4415="Cooling",Customer!$L$25,Customer!$L$52),$E4415,$D4415)</f>
        <v>80</v>
      </c>
      <c r="K4415" s="16">
        <f t="shared" ca="1" si="819"/>
        <v>0</v>
      </c>
      <c r="L4415" s="16">
        <f t="shared" ca="1" si="820"/>
        <v>0</v>
      </c>
      <c r="M4415" s="17">
        <f t="shared" si="826"/>
        <v>0</v>
      </c>
      <c r="N4415" s="17">
        <f t="shared" si="827"/>
        <v>0</v>
      </c>
      <c r="O4415" s="4"/>
      <c r="P4415" s="4">
        <v>82</v>
      </c>
      <c r="Q4415" s="4">
        <v>56</v>
      </c>
      <c r="R4415" s="4">
        <v>69</v>
      </c>
      <c r="S4415" s="4">
        <v>79</v>
      </c>
      <c r="T4415" s="4">
        <v>84</v>
      </c>
      <c r="U4415" s="4">
        <v>78</v>
      </c>
      <c r="V4415" s="13">
        <v>70</v>
      </c>
      <c r="W4415" s="4">
        <v>68</v>
      </c>
      <c r="X4415" s="4">
        <v>61</v>
      </c>
      <c r="Y4415">
        <f t="shared" ca="1" si="828"/>
        <v>0</v>
      </c>
      <c r="Z4415">
        <f t="shared" ca="1" si="829"/>
        <v>0</v>
      </c>
    </row>
    <row r="4416" spans="2:26" x14ac:dyDescent="0.25">
      <c r="B4416" s="11">
        <f t="shared" si="830"/>
        <v>44745.499999989319</v>
      </c>
      <c r="C4416" s="1">
        <f t="shared" si="821"/>
        <v>7</v>
      </c>
      <c r="D4416" s="1">
        <f t="shared" si="822"/>
        <v>7</v>
      </c>
      <c r="E4416" s="12">
        <f t="shared" si="823"/>
        <v>13</v>
      </c>
      <c r="F4416" s="124" t="str">
        <f t="shared" si="824"/>
        <v>0</v>
      </c>
      <c r="G4416" s="1">
        <f ca="1">(OFFSET(O4416,0,MATCH(Customer!$J$6,'CDH &amp; HDH'!$P$11:$X$11,0)))</f>
        <v>70</v>
      </c>
      <c r="H4416" s="1" t="str">
        <f t="shared" si="825"/>
        <v>Cooling</v>
      </c>
      <c r="I4416" s="1">
        <f ca="1">OFFSET(IF($H4416="Cooling",Customer!$C$25,Customer!$C$52),E4416,D4416)</f>
        <v>78</v>
      </c>
      <c r="J4416" s="1">
        <f ca="1">OFFSET(IF($H4416="Cooling",Customer!$L$25,Customer!$L$52),$E4416,$D4416)</f>
        <v>80</v>
      </c>
      <c r="K4416" s="16">
        <f t="shared" ca="1" si="819"/>
        <v>0</v>
      </c>
      <c r="L4416" s="16">
        <f t="shared" ca="1" si="820"/>
        <v>0</v>
      </c>
      <c r="M4416" s="17">
        <f t="shared" si="826"/>
        <v>0</v>
      </c>
      <c r="N4416" s="17">
        <f t="shared" si="827"/>
        <v>0</v>
      </c>
      <c r="O4416" s="4"/>
      <c r="P4416" s="4">
        <v>83</v>
      </c>
      <c r="Q4416" s="4">
        <v>57</v>
      </c>
      <c r="R4416" s="4">
        <v>71</v>
      </c>
      <c r="S4416" s="4">
        <v>81</v>
      </c>
      <c r="T4416" s="4">
        <v>86</v>
      </c>
      <c r="U4416" s="4">
        <v>80</v>
      </c>
      <c r="V4416" s="13">
        <v>70</v>
      </c>
      <c r="W4416" s="4">
        <v>68</v>
      </c>
      <c r="X4416" s="4">
        <v>61</v>
      </c>
      <c r="Y4416">
        <f t="shared" ca="1" si="828"/>
        <v>0</v>
      </c>
      <c r="Z4416">
        <f t="shared" ca="1" si="829"/>
        <v>0</v>
      </c>
    </row>
    <row r="4417" spans="2:26" x14ac:dyDescent="0.25">
      <c r="B4417" s="11">
        <f t="shared" si="830"/>
        <v>44745.541666655983</v>
      </c>
      <c r="C4417" s="1">
        <f t="shared" si="821"/>
        <v>7</v>
      </c>
      <c r="D4417" s="1">
        <f t="shared" si="822"/>
        <v>7</v>
      </c>
      <c r="E4417" s="12">
        <f t="shared" si="823"/>
        <v>14</v>
      </c>
      <c r="F4417" s="124" t="str">
        <f t="shared" si="824"/>
        <v>0</v>
      </c>
      <c r="G4417" s="1">
        <f ca="1">(OFFSET(O4417,0,MATCH(Customer!$J$6,'CDH &amp; HDH'!$P$11:$X$11,0)))</f>
        <v>70</v>
      </c>
      <c r="H4417" s="1" t="str">
        <f t="shared" si="825"/>
        <v>Cooling</v>
      </c>
      <c r="I4417" s="1">
        <f ca="1">OFFSET(IF($H4417="Cooling",Customer!$C$25,Customer!$C$52),E4417,D4417)</f>
        <v>78</v>
      </c>
      <c r="J4417" s="1">
        <f ca="1">OFFSET(IF($H4417="Cooling",Customer!$L$25,Customer!$L$52),$E4417,$D4417)</f>
        <v>80</v>
      </c>
      <c r="K4417" s="16">
        <f t="shared" ca="1" si="819"/>
        <v>0</v>
      </c>
      <c r="L4417" s="16">
        <f t="shared" ca="1" si="820"/>
        <v>0</v>
      </c>
      <c r="M4417" s="17">
        <f t="shared" si="826"/>
        <v>0</v>
      </c>
      <c r="N4417" s="17">
        <f t="shared" si="827"/>
        <v>0</v>
      </c>
      <c r="O4417" s="4"/>
      <c r="P4417" s="4">
        <v>84</v>
      </c>
      <c r="Q4417" s="4">
        <v>59</v>
      </c>
      <c r="R4417" s="4">
        <v>71</v>
      </c>
      <c r="S4417" s="4">
        <v>79</v>
      </c>
      <c r="T4417" s="4">
        <v>87</v>
      </c>
      <c r="U4417" s="4">
        <v>81</v>
      </c>
      <c r="V4417" s="13">
        <v>70</v>
      </c>
      <c r="W4417" s="4">
        <v>70</v>
      </c>
      <c r="X4417" s="4">
        <v>61</v>
      </c>
      <c r="Y4417">
        <f t="shared" ca="1" si="828"/>
        <v>0</v>
      </c>
      <c r="Z4417">
        <f t="shared" ca="1" si="829"/>
        <v>0</v>
      </c>
    </row>
    <row r="4418" spans="2:26" x14ac:dyDescent="0.25">
      <c r="B4418" s="11">
        <f t="shared" si="830"/>
        <v>44745.583333322647</v>
      </c>
      <c r="C4418" s="1">
        <f t="shared" si="821"/>
        <v>7</v>
      </c>
      <c r="D4418" s="1">
        <f t="shared" si="822"/>
        <v>7</v>
      </c>
      <c r="E4418" s="12">
        <f t="shared" si="823"/>
        <v>15</v>
      </c>
      <c r="F4418" s="124" t="str">
        <f t="shared" si="824"/>
        <v>0</v>
      </c>
      <c r="G4418" s="1">
        <f ca="1">(OFFSET(O4418,0,MATCH(Customer!$J$6,'CDH &amp; HDH'!$P$11:$X$11,0)))</f>
        <v>72</v>
      </c>
      <c r="H4418" s="1" t="str">
        <f t="shared" si="825"/>
        <v>Cooling</v>
      </c>
      <c r="I4418" s="1">
        <f ca="1">OFFSET(IF($H4418="Cooling",Customer!$C$25,Customer!$C$52),E4418,D4418)</f>
        <v>78</v>
      </c>
      <c r="J4418" s="1">
        <f ca="1">OFFSET(IF($H4418="Cooling",Customer!$L$25,Customer!$L$52),$E4418,$D4418)</f>
        <v>80</v>
      </c>
      <c r="K4418" s="16">
        <f t="shared" ca="1" si="819"/>
        <v>0</v>
      </c>
      <c r="L4418" s="16">
        <f t="shared" ca="1" si="820"/>
        <v>0</v>
      </c>
      <c r="M4418" s="17">
        <f t="shared" si="826"/>
        <v>0</v>
      </c>
      <c r="N4418" s="17">
        <f t="shared" si="827"/>
        <v>0</v>
      </c>
      <c r="O4418" s="4"/>
      <c r="P4418" s="4">
        <v>85</v>
      </c>
      <c r="Q4418" s="4">
        <v>59</v>
      </c>
      <c r="R4418" s="4">
        <v>72</v>
      </c>
      <c r="S4418" s="4">
        <v>77</v>
      </c>
      <c r="T4418" s="4">
        <v>88</v>
      </c>
      <c r="U4418" s="4">
        <v>80</v>
      </c>
      <c r="V4418" s="13">
        <v>72</v>
      </c>
      <c r="W4418" s="4">
        <v>71</v>
      </c>
      <c r="X4418" s="4">
        <v>62</v>
      </c>
      <c r="Y4418">
        <f t="shared" ca="1" si="828"/>
        <v>0</v>
      </c>
      <c r="Z4418">
        <f t="shared" ca="1" si="829"/>
        <v>0</v>
      </c>
    </row>
    <row r="4419" spans="2:26" x14ac:dyDescent="0.25">
      <c r="B4419" s="11">
        <f t="shared" si="830"/>
        <v>44745.624999989312</v>
      </c>
      <c r="C4419" s="1">
        <f t="shared" si="821"/>
        <v>7</v>
      </c>
      <c r="D4419" s="1">
        <f t="shared" si="822"/>
        <v>7</v>
      </c>
      <c r="E4419" s="12">
        <f t="shared" si="823"/>
        <v>16</v>
      </c>
      <c r="F4419" s="124" t="str">
        <f t="shared" si="824"/>
        <v>0</v>
      </c>
      <c r="G4419" s="1">
        <f ca="1">(OFFSET(O4419,0,MATCH(Customer!$J$6,'CDH &amp; HDH'!$P$11:$X$11,0)))</f>
        <v>72</v>
      </c>
      <c r="H4419" s="1" t="str">
        <f t="shared" si="825"/>
        <v>Cooling</v>
      </c>
      <c r="I4419" s="1">
        <f ca="1">OFFSET(IF($H4419="Cooling",Customer!$C$25,Customer!$C$52),E4419,D4419)</f>
        <v>78</v>
      </c>
      <c r="J4419" s="1">
        <f ca="1">OFFSET(IF($H4419="Cooling",Customer!$L$25,Customer!$L$52),$E4419,$D4419)</f>
        <v>80</v>
      </c>
      <c r="K4419" s="16">
        <f t="shared" ca="1" si="819"/>
        <v>0</v>
      </c>
      <c r="L4419" s="16">
        <f t="shared" ca="1" si="820"/>
        <v>0</v>
      </c>
      <c r="M4419" s="17">
        <f t="shared" si="826"/>
        <v>0</v>
      </c>
      <c r="N4419" s="17">
        <f t="shared" si="827"/>
        <v>0</v>
      </c>
      <c r="O4419" s="4"/>
      <c r="P4419" s="4">
        <v>85</v>
      </c>
      <c r="Q4419" s="4">
        <v>60</v>
      </c>
      <c r="R4419" s="4">
        <v>72</v>
      </c>
      <c r="S4419" s="4">
        <v>77</v>
      </c>
      <c r="T4419" s="4">
        <v>87</v>
      </c>
      <c r="U4419" s="4">
        <v>80</v>
      </c>
      <c r="V4419" s="13">
        <v>72</v>
      </c>
      <c r="W4419" s="4">
        <v>72</v>
      </c>
      <c r="X4419" s="4">
        <v>61</v>
      </c>
      <c r="Y4419">
        <f t="shared" ca="1" si="828"/>
        <v>0</v>
      </c>
      <c r="Z4419">
        <f t="shared" ca="1" si="829"/>
        <v>0</v>
      </c>
    </row>
    <row r="4420" spans="2:26" x14ac:dyDescent="0.25">
      <c r="B4420" s="11">
        <f t="shared" si="830"/>
        <v>44745.666666655976</v>
      </c>
      <c r="C4420" s="1">
        <f t="shared" si="821"/>
        <v>7</v>
      </c>
      <c r="D4420" s="1">
        <f t="shared" si="822"/>
        <v>7</v>
      </c>
      <c r="E4420" s="12">
        <f t="shared" si="823"/>
        <v>17</v>
      </c>
      <c r="F4420" s="124" t="str">
        <f t="shared" si="824"/>
        <v>0</v>
      </c>
      <c r="G4420" s="1">
        <f ca="1">(OFFSET(O4420,0,MATCH(Customer!$J$6,'CDH &amp; HDH'!$P$11:$X$11,0)))</f>
        <v>70</v>
      </c>
      <c r="H4420" s="1" t="str">
        <f t="shared" si="825"/>
        <v>Cooling</v>
      </c>
      <c r="I4420" s="1">
        <f ca="1">OFFSET(IF($H4420="Cooling",Customer!$C$25,Customer!$C$52),E4420,D4420)</f>
        <v>78</v>
      </c>
      <c r="J4420" s="1">
        <f ca="1">OFFSET(IF($H4420="Cooling",Customer!$L$25,Customer!$L$52),$E4420,$D4420)</f>
        <v>80</v>
      </c>
      <c r="K4420" s="16">
        <f t="shared" ca="1" si="819"/>
        <v>0</v>
      </c>
      <c r="L4420" s="16">
        <f t="shared" ca="1" si="820"/>
        <v>0</v>
      </c>
      <c r="M4420" s="17">
        <f t="shared" si="826"/>
        <v>0</v>
      </c>
      <c r="N4420" s="17">
        <f t="shared" si="827"/>
        <v>0</v>
      </c>
      <c r="O4420" s="4"/>
      <c r="P4420" s="4">
        <v>84</v>
      </c>
      <c r="Q4420" s="4">
        <v>60</v>
      </c>
      <c r="R4420" s="4">
        <v>70</v>
      </c>
      <c r="S4420" s="4">
        <v>80</v>
      </c>
      <c r="T4420" s="4">
        <v>87</v>
      </c>
      <c r="U4420" s="4">
        <v>79</v>
      </c>
      <c r="V4420" s="13">
        <v>70</v>
      </c>
      <c r="W4420" s="4">
        <v>72</v>
      </c>
      <c r="X4420" s="4">
        <v>61</v>
      </c>
      <c r="Y4420">
        <f t="shared" ca="1" si="828"/>
        <v>0</v>
      </c>
      <c r="Z4420">
        <f t="shared" ca="1" si="829"/>
        <v>0</v>
      </c>
    </row>
    <row r="4421" spans="2:26" x14ac:dyDescent="0.25">
      <c r="B4421" s="11">
        <f t="shared" si="830"/>
        <v>44745.70833332264</v>
      </c>
      <c r="C4421" s="1">
        <f t="shared" si="821"/>
        <v>7</v>
      </c>
      <c r="D4421" s="1">
        <f t="shared" si="822"/>
        <v>7</v>
      </c>
      <c r="E4421" s="12">
        <f t="shared" si="823"/>
        <v>18</v>
      </c>
      <c r="F4421" s="124" t="str">
        <f t="shared" si="824"/>
        <v>0</v>
      </c>
      <c r="G4421" s="1">
        <f ca="1">(OFFSET(O4421,0,MATCH(Customer!$J$6,'CDH &amp; HDH'!$P$11:$X$11,0)))</f>
        <v>70</v>
      </c>
      <c r="H4421" s="1" t="str">
        <f t="shared" si="825"/>
        <v>Cooling</v>
      </c>
      <c r="I4421" s="1">
        <f ca="1">OFFSET(IF($H4421="Cooling",Customer!$C$25,Customer!$C$52),E4421,D4421)</f>
        <v>78</v>
      </c>
      <c r="J4421" s="1">
        <f ca="1">OFFSET(IF($H4421="Cooling",Customer!$L$25,Customer!$L$52),$E4421,$D4421)</f>
        <v>80</v>
      </c>
      <c r="K4421" s="16">
        <f t="shared" ca="1" si="819"/>
        <v>0</v>
      </c>
      <c r="L4421" s="16">
        <f t="shared" ca="1" si="820"/>
        <v>0</v>
      </c>
      <c r="M4421" s="17">
        <f t="shared" si="826"/>
        <v>0</v>
      </c>
      <c r="N4421" s="17">
        <f t="shared" si="827"/>
        <v>0</v>
      </c>
      <c r="O4421" s="4"/>
      <c r="P4421" s="4">
        <v>82</v>
      </c>
      <c r="Q4421" s="4">
        <v>59</v>
      </c>
      <c r="R4421" s="4">
        <v>67</v>
      </c>
      <c r="S4421" s="4">
        <v>79</v>
      </c>
      <c r="T4421" s="4">
        <v>85</v>
      </c>
      <c r="U4421" s="4">
        <v>76</v>
      </c>
      <c r="V4421" s="13">
        <v>70</v>
      </c>
      <c r="W4421" s="4">
        <v>71</v>
      </c>
      <c r="X4421" s="4">
        <v>62</v>
      </c>
      <c r="Y4421">
        <f t="shared" ca="1" si="828"/>
        <v>0</v>
      </c>
      <c r="Z4421">
        <f t="shared" ca="1" si="829"/>
        <v>0</v>
      </c>
    </row>
    <row r="4422" spans="2:26" x14ac:dyDescent="0.25">
      <c r="B4422" s="11">
        <f t="shared" si="830"/>
        <v>44745.749999989304</v>
      </c>
      <c r="C4422" s="1">
        <f t="shared" si="821"/>
        <v>7</v>
      </c>
      <c r="D4422" s="1">
        <f t="shared" si="822"/>
        <v>7</v>
      </c>
      <c r="E4422" s="12">
        <f t="shared" si="823"/>
        <v>19</v>
      </c>
      <c r="F4422" s="124" t="str">
        <f t="shared" si="824"/>
        <v>0</v>
      </c>
      <c r="G4422" s="1">
        <f ca="1">(OFFSET(O4422,0,MATCH(Customer!$J$6,'CDH &amp; HDH'!$P$11:$X$11,0)))</f>
        <v>68</v>
      </c>
      <c r="H4422" s="1" t="str">
        <f t="shared" si="825"/>
        <v>Cooling</v>
      </c>
      <c r="I4422" s="1">
        <f ca="1">OFFSET(IF($H4422="Cooling",Customer!$C$25,Customer!$C$52),E4422,D4422)</f>
        <v>78</v>
      </c>
      <c r="J4422" s="1">
        <f ca="1">OFFSET(IF($H4422="Cooling",Customer!$L$25,Customer!$L$52),$E4422,$D4422)</f>
        <v>80</v>
      </c>
      <c r="K4422" s="16">
        <f t="shared" ca="1" si="819"/>
        <v>0</v>
      </c>
      <c r="L4422" s="16">
        <f t="shared" ca="1" si="820"/>
        <v>0</v>
      </c>
      <c r="M4422" s="17">
        <f t="shared" si="826"/>
        <v>0</v>
      </c>
      <c r="N4422" s="17">
        <f t="shared" si="827"/>
        <v>0</v>
      </c>
      <c r="O4422" s="4"/>
      <c r="P4422" s="4">
        <v>80</v>
      </c>
      <c r="Q4422" s="4">
        <v>58</v>
      </c>
      <c r="R4422" s="4">
        <v>65</v>
      </c>
      <c r="S4422" s="4">
        <v>77</v>
      </c>
      <c r="T4422" s="4">
        <v>83</v>
      </c>
      <c r="U4422" s="4">
        <v>74</v>
      </c>
      <c r="V4422" s="13">
        <v>68</v>
      </c>
      <c r="W4422" s="4">
        <v>70</v>
      </c>
      <c r="X4422" s="4">
        <v>61</v>
      </c>
      <c r="Y4422">
        <f t="shared" ca="1" si="828"/>
        <v>0</v>
      </c>
      <c r="Z4422">
        <f t="shared" ca="1" si="829"/>
        <v>0</v>
      </c>
    </row>
    <row r="4423" spans="2:26" x14ac:dyDescent="0.25">
      <c r="B4423" s="11">
        <f t="shared" si="830"/>
        <v>44745.791666655969</v>
      </c>
      <c r="C4423" s="1">
        <f t="shared" si="821"/>
        <v>7</v>
      </c>
      <c r="D4423" s="1">
        <f t="shared" si="822"/>
        <v>7</v>
      </c>
      <c r="E4423" s="12">
        <f t="shared" si="823"/>
        <v>20</v>
      </c>
      <c r="F4423" s="124" t="str">
        <f t="shared" si="824"/>
        <v>0</v>
      </c>
      <c r="G4423" s="1">
        <f ca="1">(OFFSET(O4423,0,MATCH(Customer!$J$6,'CDH &amp; HDH'!$P$11:$X$11,0)))</f>
        <v>68</v>
      </c>
      <c r="H4423" s="1" t="str">
        <f t="shared" si="825"/>
        <v>Cooling</v>
      </c>
      <c r="I4423" s="1">
        <f ca="1">OFFSET(IF($H4423="Cooling",Customer!$C$25,Customer!$C$52),E4423,D4423)</f>
        <v>78</v>
      </c>
      <c r="J4423" s="1">
        <f ca="1">OFFSET(IF($H4423="Cooling",Customer!$L$25,Customer!$L$52),$E4423,$D4423)</f>
        <v>80</v>
      </c>
      <c r="K4423" s="16">
        <f t="shared" ca="1" si="819"/>
        <v>0</v>
      </c>
      <c r="L4423" s="16">
        <f t="shared" ca="1" si="820"/>
        <v>0</v>
      </c>
      <c r="M4423" s="17">
        <f t="shared" si="826"/>
        <v>0</v>
      </c>
      <c r="N4423" s="17">
        <f t="shared" si="827"/>
        <v>0</v>
      </c>
      <c r="O4423" s="4"/>
      <c r="P4423" s="4">
        <v>78</v>
      </c>
      <c r="Q4423" s="4">
        <v>57</v>
      </c>
      <c r="R4423" s="4">
        <v>61</v>
      </c>
      <c r="S4423" s="4">
        <v>75</v>
      </c>
      <c r="T4423" s="4">
        <v>81</v>
      </c>
      <c r="U4423" s="4">
        <v>70</v>
      </c>
      <c r="V4423" s="13">
        <v>68</v>
      </c>
      <c r="W4423" s="4">
        <v>69</v>
      </c>
      <c r="X4423" s="4">
        <v>61</v>
      </c>
      <c r="Y4423">
        <f t="shared" ca="1" si="828"/>
        <v>0</v>
      </c>
      <c r="Z4423">
        <f t="shared" ca="1" si="829"/>
        <v>0</v>
      </c>
    </row>
    <row r="4424" spans="2:26" x14ac:dyDescent="0.25">
      <c r="B4424" s="11">
        <f t="shared" si="830"/>
        <v>44745.833333322633</v>
      </c>
      <c r="C4424" s="1">
        <f t="shared" si="821"/>
        <v>7</v>
      </c>
      <c r="D4424" s="1">
        <f t="shared" si="822"/>
        <v>7</v>
      </c>
      <c r="E4424" s="12">
        <f t="shared" si="823"/>
        <v>21</v>
      </c>
      <c r="F4424" s="124" t="str">
        <f t="shared" si="824"/>
        <v>0</v>
      </c>
      <c r="G4424" s="1">
        <f ca="1">(OFFSET(O4424,0,MATCH(Customer!$J$6,'CDH &amp; HDH'!$P$11:$X$11,0)))</f>
        <v>66</v>
      </c>
      <c r="H4424" s="1" t="str">
        <f t="shared" si="825"/>
        <v>Cooling</v>
      </c>
      <c r="I4424" s="1">
        <f ca="1">OFFSET(IF($H4424="Cooling",Customer!$C$25,Customer!$C$52),E4424,D4424)</f>
        <v>78</v>
      </c>
      <c r="J4424" s="1">
        <f ca="1">OFFSET(IF($H4424="Cooling",Customer!$L$25,Customer!$L$52),$E4424,$D4424)</f>
        <v>80</v>
      </c>
      <c r="K4424" s="16">
        <f t="shared" ca="1" si="819"/>
        <v>0</v>
      </c>
      <c r="L4424" s="16">
        <f t="shared" ca="1" si="820"/>
        <v>0</v>
      </c>
      <c r="M4424" s="17">
        <f t="shared" si="826"/>
        <v>0</v>
      </c>
      <c r="N4424" s="17">
        <f t="shared" si="827"/>
        <v>0</v>
      </c>
      <c r="O4424" s="4"/>
      <c r="P4424" s="4">
        <v>76</v>
      </c>
      <c r="Q4424" s="4">
        <v>55</v>
      </c>
      <c r="R4424" s="4">
        <v>56</v>
      </c>
      <c r="S4424" s="4">
        <v>72</v>
      </c>
      <c r="T4424" s="4">
        <v>80</v>
      </c>
      <c r="U4424" s="4">
        <v>68</v>
      </c>
      <c r="V4424" s="13">
        <v>66</v>
      </c>
      <c r="W4424" s="4">
        <v>68</v>
      </c>
      <c r="X4424" s="4">
        <v>62</v>
      </c>
      <c r="Y4424">
        <f t="shared" ca="1" si="828"/>
        <v>0</v>
      </c>
      <c r="Z4424">
        <f t="shared" ca="1" si="829"/>
        <v>0</v>
      </c>
    </row>
    <row r="4425" spans="2:26" x14ac:dyDescent="0.25">
      <c r="B4425" s="11">
        <f t="shared" si="830"/>
        <v>44745.874999989297</v>
      </c>
      <c r="C4425" s="1">
        <f t="shared" si="821"/>
        <v>7</v>
      </c>
      <c r="D4425" s="1">
        <f t="shared" si="822"/>
        <v>7</v>
      </c>
      <c r="E4425" s="12">
        <f t="shared" si="823"/>
        <v>22</v>
      </c>
      <c r="F4425" s="124" t="str">
        <f t="shared" si="824"/>
        <v>0</v>
      </c>
      <c r="G4425" s="1">
        <f ca="1">(OFFSET(O4425,0,MATCH(Customer!$J$6,'CDH &amp; HDH'!$P$11:$X$11,0)))</f>
        <v>63</v>
      </c>
      <c r="H4425" s="1" t="str">
        <f t="shared" si="825"/>
        <v>Cooling</v>
      </c>
      <c r="I4425" s="1">
        <f ca="1">OFFSET(IF($H4425="Cooling",Customer!$C$25,Customer!$C$52),E4425,D4425)</f>
        <v>78</v>
      </c>
      <c r="J4425" s="1">
        <f ca="1">OFFSET(IF($H4425="Cooling",Customer!$L$25,Customer!$L$52),$E4425,$D4425)</f>
        <v>80</v>
      </c>
      <c r="K4425" s="16">
        <f t="shared" ca="1" si="819"/>
        <v>0</v>
      </c>
      <c r="L4425" s="16">
        <f t="shared" ca="1" si="820"/>
        <v>0</v>
      </c>
      <c r="M4425" s="17">
        <f t="shared" si="826"/>
        <v>0</v>
      </c>
      <c r="N4425" s="17">
        <f t="shared" si="827"/>
        <v>0</v>
      </c>
      <c r="O4425" s="4"/>
      <c r="P4425" s="4">
        <v>73</v>
      </c>
      <c r="Q4425" s="4">
        <v>54</v>
      </c>
      <c r="R4425" s="4">
        <v>52</v>
      </c>
      <c r="S4425" s="4">
        <v>73</v>
      </c>
      <c r="T4425" s="4">
        <v>79</v>
      </c>
      <c r="U4425" s="4">
        <v>67</v>
      </c>
      <c r="V4425" s="13">
        <v>63</v>
      </c>
      <c r="W4425" s="4">
        <v>67</v>
      </c>
      <c r="X4425" s="4">
        <v>62</v>
      </c>
      <c r="Y4425">
        <f t="shared" ca="1" si="828"/>
        <v>0</v>
      </c>
      <c r="Z4425">
        <f t="shared" ca="1" si="829"/>
        <v>0</v>
      </c>
    </row>
    <row r="4426" spans="2:26" x14ac:dyDescent="0.25">
      <c r="B4426" s="11">
        <f t="shared" si="830"/>
        <v>44745.916666655961</v>
      </c>
      <c r="C4426" s="1">
        <f t="shared" si="821"/>
        <v>7</v>
      </c>
      <c r="D4426" s="1">
        <f t="shared" si="822"/>
        <v>7</v>
      </c>
      <c r="E4426" s="12">
        <f t="shared" si="823"/>
        <v>23</v>
      </c>
      <c r="F4426" s="124" t="str">
        <f t="shared" si="824"/>
        <v>0</v>
      </c>
      <c r="G4426" s="1">
        <f ca="1">(OFFSET(O4426,0,MATCH(Customer!$J$6,'CDH &amp; HDH'!$P$11:$X$11,0)))</f>
        <v>57</v>
      </c>
      <c r="H4426" s="1" t="str">
        <f t="shared" si="825"/>
        <v>Cooling</v>
      </c>
      <c r="I4426" s="1">
        <f ca="1">OFFSET(IF($H4426="Cooling",Customer!$C$25,Customer!$C$52),E4426,D4426)</f>
        <v>78</v>
      </c>
      <c r="J4426" s="1">
        <f ca="1">OFFSET(IF($H4426="Cooling",Customer!$L$25,Customer!$L$52),$E4426,$D4426)</f>
        <v>80</v>
      </c>
      <c r="K4426" s="16">
        <f t="shared" ca="1" si="819"/>
        <v>0</v>
      </c>
      <c r="L4426" s="16">
        <f t="shared" ca="1" si="820"/>
        <v>0</v>
      </c>
      <c r="M4426" s="17">
        <f t="shared" si="826"/>
        <v>0</v>
      </c>
      <c r="N4426" s="17">
        <f t="shared" si="827"/>
        <v>0</v>
      </c>
      <c r="O4426" s="4"/>
      <c r="P4426" s="4">
        <v>70</v>
      </c>
      <c r="Q4426" s="4">
        <v>52</v>
      </c>
      <c r="R4426" s="4">
        <v>51</v>
      </c>
      <c r="S4426" s="4">
        <v>72</v>
      </c>
      <c r="T4426" s="4">
        <v>77</v>
      </c>
      <c r="U4426" s="4">
        <v>65</v>
      </c>
      <c r="V4426" s="13">
        <v>57</v>
      </c>
      <c r="W4426" s="4">
        <v>67</v>
      </c>
      <c r="X4426" s="4">
        <v>62</v>
      </c>
      <c r="Y4426">
        <f t="shared" ca="1" si="828"/>
        <v>0</v>
      </c>
      <c r="Z4426">
        <f t="shared" ca="1" si="829"/>
        <v>0</v>
      </c>
    </row>
    <row r="4427" spans="2:26" x14ac:dyDescent="0.25">
      <c r="B4427" s="11">
        <f t="shared" si="830"/>
        <v>44745.958333322626</v>
      </c>
      <c r="C4427" s="1">
        <f t="shared" si="821"/>
        <v>7</v>
      </c>
      <c r="D4427" s="1">
        <f t="shared" si="822"/>
        <v>7</v>
      </c>
      <c r="E4427" s="12">
        <f t="shared" si="823"/>
        <v>24</v>
      </c>
      <c r="F4427" s="124" t="str">
        <f t="shared" si="824"/>
        <v>0</v>
      </c>
      <c r="G4427" s="1">
        <f ca="1">(OFFSET(O4427,0,MATCH(Customer!$J$6,'CDH &amp; HDH'!$P$11:$X$11,0)))</f>
        <v>55</v>
      </c>
      <c r="H4427" s="1" t="str">
        <f t="shared" si="825"/>
        <v>Cooling</v>
      </c>
      <c r="I4427" s="1">
        <f ca="1">OFFSET(IF($H4427="Cooling",Customer!$C$25,Customer!$C$52),E4427,D4427)</f>
        <v>78</v>
      </c>
      <c r="J4427" s="1">
        <f ca="1">OFFSET(IF($H4427="Cooling",Customer!$L$25,Customer!$L$52),$E4427,$D4427)</f>
        <v>80</v>
      </c>
      <c r="K4427" s="16">
        <f t="shared" ca="1" si="819"/>
        <v>0</v>
      </c>
      <c r="L4427" s="16">
        <f t="shared" ca="1" si="820"/>
        <v>0</v>
      </c>
      <c r="M4427" s="17">
        <f t="shared" si="826"/>
        <v>0</v>
      </c>
      <c r="N4427" s="17">
        <f t="shared" si="827"/>
        <v>0</v>
      </c>
      <c r="O4427" s="4"/>
      <c r="P4427" s="4">
        <v>69</v>
      </c>
      <c r="Q4427" s="4">
        <v>50</v>
      </c>
      <c r="R4427" s="4">
        <v>51</v>
      </c>
      <c r="S4427" s="4">
        <v>72</v>
      </c>
      <c r="T4427" s="4">
        <v>71</v>
      </c>
      <c r="U4427" s="4">
        <v>64</v>
      </c>
      <c r="V4427" s="13">
        <v>55</v>
      </c>
      <c r="W4427" s="4">
        <v>66</v>
      </c>
      <c r="X4427" s="4">
        <v>60</v>
      </c>
      <c r="Y4427">
        <f t="shared" ca="1" si="828"/>
        <v>0</v>
      </c>
      <c r="Z4427">
        <f t="shared" ca="1" si="829"/>
        <v>0</v>
      </c>
    </row>
    <row r="4428" spans="2:26" x14ac:dyDescent="0.25">
      <c r="B4428" s="11">
        <f t="shared" si="830"/>
        <v>44745.99999998929</v>
      </c>
      <c r="C4428" s="1">
        <f t="shared" si="821"/>
        <v>7</v>
      </c>
      <c r="D4428" s="1">
        <f t="shared" si="822"/>
        <v>1</v>
      </c>
      <c r="E4428" s="12">
        <f t="shared" si="823"/>
        <v>1</v>
      </c>
      <c r="F4428" s="124" t="str">
        <f t="shared" si="824"/>
        <v>0</v>
      </c>
      <c r="G4428" s="1">
        <f ca="1">(OFFSET(O4428,0,MATCH(Customer!$J$6,'CDH &amp; HDH'!$P$11:$X$11,0)))</f>
        <v>54</v>
      </c>
      <c r="H4428" s="1" t="str">
        <f t="shared" si="825"/>
        <v>Cooling</v>
      </c>
      <c r="I4428" s="1">
        <f ca="1">OFFSET(IF($H4428="Cooling",Customer!$C$25,Customer!$C$52),E4428,D4428)</f>
        <v>78</v>
      </c>
      <c r="J4428" s="1">
        <f ca="1">OFFSET(IF($H4428="Cooling",Customer!$L$25,Customer!$L$52),$E4428,$D4428)</f>
        <v>80</v>
      </c>
      <c r="K4428" s="16">
        <f t="shared" ref="K4428:K4491" ca="1" si="831">IF($H4428="Heating",0,MAX(0,$G4428-I4428))</f>
        <v>0</v>
      </c>
      <c r="L4428" s="16">
        <f t="shared" ref="L4428:L4491" ca="1" si="832">IF($H4428="Heating",0,MAX(0,$G4428-J4428))</f>
        <v>0</v>
      </c>
      <c r="M4428" s="17">
        <f t="shared" si="826"/>
        <v>0</v>
      </c>
      <c r="N4428" s="17">
        <f t="shared" si="827"/>
        <v>0</v>
      </c>
      <c r="O4428" s="4"/>
      <c r="P4428" s="4">
        <v>69</v>
      </c>
      <c r="Q4428" s="4">
        <v>50</v>
      </c>
      <c r="R4428" s="4">
        <v>50</v>
      </c>
      <c r="S4428" s="4">
        <v>70</v>
      </c>
      <c r="T4428" s="4">
        <v>70</v>
      </c>
      <c r="U4428" s="4">
        <v>61</v>
      </c>
      <c r="V4428" s="13">
        <v>54</v>
      </c>
      <c r="W4428" s="4">
        <v>65</v>
      </c>
      <c r="X4428" s="4">
        <v>58</v>
      </c>
      <c r="Y4428">
        <f t="shared" ca="1" si="828"/>
        <v>0</v>
      </c>
      <c r="Z4428">
        <f t="shared" ca="1" si="829"/>
        <v>0</v>
      </c>
    </row>
    <row r="4429" spans="2:26" x14ac:dyDescent="0.25">
      <c r="B4429" s="11">
        <f t="shared" si="830"/>
        <v>44746.041666655954</v>
      </c>
      <c r="C4429" s="1">
        <f t="shared" ref="C4429:C4492" si="833">MONTH(B4429)</f>
        <v>7</v>
      </c>
      <c r="D4429" s="1">
        <f t="shared" ref="D4429:D4492" si="834">WEEKDAY(B4429,2)</f>
        <v>1</v>
      </c>
      <c r="E4429" s="12">
        <f t="shared" ref="E4429:E4492" si="835">HOUR(B4429)+1</f>
        <v>2</v>
      </c>
      <c r="F4429" s="124" t="str">
        <f t="shared" ref="F4429:F4492" si="836">IF(AND(C4429&gt;5,C4429&lt;9,D4429&lt;6,E4429&gt;14,E4429&lt;19),"1",IF(AND(OR(E4429=8,E4429=9,E4429=19,E4429=20),C4429&lt;3,D4429&lt;6),"1","0"))</f>
        <v>0</v>
      </c>
      <c r="G4429" s="1">
        <f ca="1">(OFFSET(O4429,0,MATCH(Customer!$J$6,'CDH &amp; HDH'!$P$11:$X$11,0)))</f>
        <v>54</v>
      </c>
      <c r="H4429" s="1" t="str">
        <f t="shared" ref="H4429:H4492" si="837">IF(AND(C4429&gt;=5,C4429&lt;=9),"Cooling","Heating")</f>
        <v>Cooling</v>
      </c>
      <c r="I4429" s="1">
        <f ca="1">OFFSET(IF($H4429="Cooling",Customer!$C$25,Customer!$C$52),E4429,D4429)</f>
        <v>78</v>
      </c>
      <c r="J4429" s="1">
        <f ca="1">OFFSET(IF($H4429="Cooling",Customer!$L$25,Customer!$L$52),$E4429,$D4429)</f>
        <v>80</v>
      </c>
      <c r="K4429" s="16">
        <f t="shared" ca="1" si="831"/>
        <v>0</v>
      </c>
      <c r="L4429" s="16">
        <f t="shared" ca="1" si="832"/>
        <v>0</v>
      </c>
      <c r="M4429" s="17">
        <f t="shared" ref="M4429:M4492" si="838">IF($H4429="Cooling",0,MAX(0,I4429-$G4429))</f>
        <v>0</v>
      </c>
      <c r="N4429" s="17">
        <f t="shared" ref="N4429:N4492" si="839">IF($H4429="Cooling",0,MAX(0,J4429-$G4429))</f>
        <v>0</v>
      </c>
      <c r="O4429" s="4"/>
      <c r="P4429" s="4">
        <v>69</v>
      </c>
      <c r="Q4429" s="4">
        <v>48</v>
      </c>
      <c r="R4429" s="4">
        <v>49</v>
      </c>
      <c r="S4429" s="4">
        <v>69</v>
      </c>
      <c r="T4429" s="4">
        <v>68</v>
      </c>
      <c r="U4429" s="4">
        <v>59</v>
      </c>
      <c r="V4429" s="13">
        <v>54</v>
      </c>
      <c r="W4429" s="4">
        <v>64</v>
      </c>
      <c r="X4429" s="4">
        <v>56</v>
      </c>
      <c r="Y4429">
        <f t="shared" ref="Y4429:Y4492" ca="1" si="840">1.08*400*K4429</f>
        <v>0</v>
      </c>
      <c r="Z4429">
        <f t="shared" ref="Z4429:Z4492" ca="1" si="841">1.08*400*L4429</f>
        <v>0</v>
      </c>
    </row>
    <row r="4430" spans="2:26" x14ac:dyDescent="0.25">
      <c r="B4430" s="11">
        <f t="shared" ref="B4430:B4493" si="842">B4429+1/24</f>
        <v>44746.083333322618</v>
      </c>
      <c r="C4430" s="1">
        <f t="shared" si="833"/>
        <v>7</v>
      </c>
      <c r="D4430" s="1">
        <f t="shared" si="834"/>
        <v>1</v>
      </c>
      <c r="E4430" s="12">
        <f t="shared" si="835"/>
        <v>3</v>
      </c>
      <c r="F4430" s="124" t="str">
        <f t="shared" si="836"/>
        <v>0</v>
      </c>
      <c r="G4430" s="1">
        <f ca="1">(OFFSET(O4430,0,MATCH(Customer!$J$6,'CDH &amp; HDH'!$P$11:$X$11,0)))</f>
        <v>50</v>
      </c>
      <c r="H4430" s="1" t="str">
        <f t="shared" si="837"/>
        <v>Cooling</v>
      </c>
      <c r="I4430" s="1">
        <f ca="1">OFFSET(IF($H4430="Cooling",Customer!$C$25,Customer!$C$52),E4430,D4430)</f>
        <v>78</v>
      </c>
      <c r="J4430" s="1">
        <f ca="1">OFFSET(IF($H4430="Cooling",Customer!$L$25,Customer!$L$52),$E4430,$D4430)</f>
        <v>80</v>
      </c>
      <c r="K4430" s="16">
        <f t="shared" ca="1" si="831"/>
        <v>0</v>
      </c>
      <c r="L4430" s="16">
        <f t="shared" ca="1" si="832"/>
        <v>0</v>
      </c>
      <c r="M4430" s="17">
        <f t="shared" si="838"/>
        <v>0</v>
      </c>
      <c r="N4430" s="17">
        <f t="shared" si="839"/>
        <v>0</v>
      </c>
      <c r="O4430" s="4"/>
      <c r="P4430" s="4">
        <v>67</v>
      </c>
      <c r="Q4430" s="4">
        <v>49</v>
      </c>
      <c r="R4430" s="4">
        <v>49</v>
      </c>
      <c r="S4430" s="4">
        <v>69</v>
      </c>
      <c r="T4430" s="4">
        <v>65</v>
      </c>
      <c r="U4430" s="4">
        <v>57</v>
      </c>
      <c r="V4430" s="13">
        <v>50</v>
      </c>
      <c r="W4430" s="4">
        <v>64</v>
      </c>
      <c r="X4430" s="4">
        <v>56</v>
      </c>
      <c r="Y4430">
        <f t="shared" ca="1" si="840"/>
        <v>0</v>
      </c>
      <c r="Z4430">
        <f t="shared" ca="1" si="841"/>
        <v>0</v>
      </c>
    </row>
    <row r="4431" spans="2:26" x14ac:dyDescent="0.25">
      <c r="B4431" s="11">
        <f t="shared" si="842"/>
        <v>44746.124999989283</v>
      </c>
      <c r="C4431" s="1">
        <f t="shared" si="833"/>
        <v>7</v>
      </c>
      <c r="D4431" s="1">
        <f t="shared" si="834"/>
        <v>1</v>
      </c>
      <c r="E4431" s="12">
        <f t="shared" si="835"/>
        <v>4</v>
      </c>
      <c r="F4431" s="124" t="str">
        <f t="shared" si="836"/>
        <v>0</v>
      </c>
      <c r="G4431" s="1">
        <f ca="1">(OFFSET(O4431,0,MATCH(Customer!$J$6,'CDH &amp; HDH'!$P$11:$X$11,0)))</f>
        <v>51</v>
      </c>
      <c r="H4431" s="1" t="str">
        <f t="shared" si="837"/>
        <v>Cooling</v>
      </c>
      <c r="I4431" s="1">
        <f ca="1">OFFSET(IF($H4431="Cooling",Customer!$C$25,Customer!$C$52),E4431,D4431)</f>
        <v>78</v>
      </c>
      <c r="J4431" s="1">
        <f ca="1">OFFSET(IF($H4431="Cooling",Customer!$L$25,Customer!$L$52),$E4431,$D4431)</f>
        <v>80</v>
      </c>
      <c r="K4431" s="16">
        <f t="shared" ca="1" si="831"/>
        <v>0</v>
      </c>
      <c r="L4431" s="16">
        <f t="shared" ca="1" si="832"/>
        <v>0</v>
      </c>
      <c r="M4431" s="17">
        <f t="shared" si="838"/>
        <v>0</v>
      </c>
      <c r="N4431" s="17">
        <f t="shared" si="839"/>
        <v>0</v>
      </c>
      <c r="O4431" s="4"/>
      <c r="P4431" s="4">
        <v>67</v>
      </c>
      <c r="Q4431" s="4">
        <v>49</v>
      </c>
      <c r="R4431" s="4">
        <v>48</v>
      </c>
      <c r="S4431" s="4">
        <v>68</v>
      </c>
      <c r="T4431" s="4">
        <v>64</v>
      </c>
      <c r="U4431" s="4">
        <v>55</v>
      </c>
      <c r="V4431" s="13">
        <v>51</v>
      </c>
      <c r="W4431" s="4">
        <v>64</v>
      </c>
      <c r="X4431" s="4">
        <v>56</v>
      </c>
      <c r="Y4431">
        <f t="shared" ca="1" si="840"/>
        <v>0</v>
      </c>
      <c r="Z4431">
        <f t="shared" ca="1" si="841"/>
        <v>0</v>
      </c>
    </row>
    <row r="4432" spans="2:26" x14ac:dyDescent="0.25">
      <c r="B4432" s="11">
        <f t="shared" si="842"/>
        <v>44746.166666655947</v>
      </c>
      <c r="C4432" s="1">
        <f t="shared" si="833"/>
        <v>7</v>
      </c>
      <c r="D4432" s="1">
        <f t="shared" si="834"/>
        <v>1</v>
      </c>
      <c r="E4432" s="12">
        <f t="shared" si="835"/>
        <v>5</v>
      </c>
      <c r="F4432" s="124" t="str">
        <f t="shared" si="836"/>
        <v>0</v>
      </c>
      <c r="G4432" s="1">
        <f ca="1">(OFFSET(O4432,0,MATCH(Customer!$J$6,'CDH &amp; HDH'!$P$11:$X$11,0)))</f>
        <v>49</v>
      </c>
      <c r="H4432" s="1" t="str">
        <f t="shared" si="837"/>
        <v>Cooling</v>
      </c>
      <c r="I4432" s="1">
        <f ca="1">OFFSET(IF($H4432="Cooling",Customer!$C$25,Customer!$C$52),E4432,D4432)</f>
        <v>78</v>
      </c>
      <c r="J4432" s="1">
        <f ca="1">OFFSET(IF($H4432="Cooling",Customer!$L$25,Customer!$L$52),$E4432,$D4432)</f>
        <v>80</v>
      </c>
      <c r="K4432" s="16">
        <f t="shared" ca="1" si="831"/>
        <v>0</v>
      </c>
      <c r="L4432" s="16">
        <f t="shared" ca="1" si="832"/>
        <v>0</v>
      </c>
      <c r="M4432" s="17">
        <f t="shared" si="838"/>
        <v>0</v>
      </c>
      <c r="N4432" s="17">
        <f t="shared" si="839"/>
        <v>0</v>
      </c>
      <c r="O4432" s="4"/>
      <c r="P4432" s="4">
        <v>66</v>
      </c>
      <c r="Q4432" s="4">
        <v>49</v>
      </c>
      <c r="R4432" s="4">
        <v>49</v>
      </c>
      <c r="S4432" s="4">
        <v>68</v>
      </c>
      <c r="T4432" s="4">
        <v>63</v>
      </c>
      <c r="U4432" s="4">
        <v>55</v>
      </c>
      <c r="V4432" s="13">
        <v>49</v>
      </c>
      <c r="W4432" s="4">
        <v>65</v>
      </c>
      <c r="X4432" s="4">
        <v>56</v>
      </c>
      <c r="Y4432">
        <f t="shared" ca="1" si="840"/>
        <v>0</v>
      </c>
      <c r="Z4432">
        <f t="shared" ca="1" si="841"/>
        <v>0</v>
      </c>
    </row>
    <row r="4433" spans="2:26" x14ac:dyDescent="0.25">
      <c r="B4433" s="11">
        <f t="shared" si="842"/>
        <v>44746.208333322611</v>
      </c>
      <c r="C4433" s="1">
        <f t="shared" si="833"/>
        <v>7</v>
      </c>
      <c r="D4433" s="1">
        <f t="shared" si="834"/>
        <v>1</v>
      </c>
      <c r="E4433" s="12">
        <f t="shared" si="835"/>
        <v>6</v>
      </c>
      <c r="F4433" s="124" t="str">
        <f t="shared" si="836"/>
        <v>0</v>
      </c>
      <c r="G4433" s="1">
        <f ca="1">(OFFSET(O4433,0,MATCH(Customer!$J$6,'CDH &amp; HDH'!$P$11:$X$11,0)))</f>
        <v>50</v>
      </c>
      <c r="H4433" s="1" t="str">
        <f t="shared" si="837"/>
        <v>Cooling</v>
      </c>
      <c r="I4433" s="1">
        <f ca="1">OFFSET(IF($H4433="Cooling",Customer!$C$25,Customer!$C$52),E4433,D4433)</f>
        <v>78</v>
      </c>
      <c r="J4433" s="1">
        <f ca="1">OFFSET(IF($H4433="Cooling",Customer!$L$25,Customer!$L$52),$E4433,$D4433)</f>
        <v>80</v>
      </c>
      <c r="K4433" s="16">
        <f t="shared" ca="1" si="831"/>
        <v>0</v>
      </c>
      <c r="L4433" s="16">
        <f t="shared" ca="1" si="832"/>
        <v>0</v>
      </c>
      <c r="M4433" s="17">
        <f t="shared" si="838"/>
        <v>0</v>
      </c>
      <c r="N4433" s="17">
        <f t="shared" si="839"/>
        <v>0</v>
      </c>
      <c r="O4433" s="4"/>
      <c r="P4433" s="4">
        <v>67</v>
      </c>
      <c r="Q4433" s="4">
        <v>48</v>
      </c>
      <c r="R4433" s="4">
        <v>50</v>
      </c>
      <c r="S4433" s="4">
        <v>67</v>
      </c>
      <c r="T4433" s="4">
        <v>67</v>
      </c>
      <c r="U4433" s="4">
        <v>59</v>
      </c>
      <c r="V4433" s="13">
        <v>50</v>
      </c>
      <c r="W4433" s="4">
        <v>66</v>
      </c>
      <c r="X4433" s="4">
        <v>56</v>
      </c>
      <c r="Y4433">
        <f t="shared" ca="1" si="840"/>
        <v>0</v>
      </c>
      <c r="Z4433">
        <f t="shared" ca="1" si="841"/>
        <v>0</v>
      </c>
    </row>
    <row r="4434" spans="2:26" x14ac:dyDescent="0.25">
      <c r="B4434" s="11">
        <f t="shared" si="842"/>
        <v>44746.249999989275</v>
      </c>
      <c r="C4434" s="1">
        <f t="shared" si="833"/>
        <v>7</v>
      </c>
      <c r="D4434" s="1">
        <f t="shared" si="834"/>
        <v>1</v>
      </c>
      <c r="E4434" s="12">
        <f t="shared" si="835"/>
        <v>7</v>
      </c>
      <c r="F4434" s="124" t="str">
        <f t="shared" si="836"/>
        <v>0</v>
      </c>
      <c r="G4434" s="1">
        <f ca="1">(OFFSET(O4434,0,MATCH(Customer!$J$6,'CDH &amp; HDH'!$P$11:$X$11,0)))</f>
        <v>55</v>
      </c>
      <c r="H4434" s="1" t="str">
        <f t="shared" si="837"/>
        <v>Cooling</v>
      </c>
      <c r="I4434" s="1">
        <f ca="1">OFFSET(IF($H4434="Cooling",Customer!$C$25,Customer!$C$52),E4434,D4434)</f>
        <v>78</v>
      </c>
      <c r="J4434" s="1">
        <f ca="1">OFFSET(IF($H4434="Cooling",Customer!$L$25,Customer!$L$52),$E4434,$D4434)</f>
        <v>80</v>
      </c>
      <c r="K4434" s="16">
        <f t="shared" ca="1" si="831"/>
        <v>0</v>
      </c>
      <c r="L4434" s="16">
        <f t="shared" ca="1" si="832"/>
        <v>0</v>
      </c>
      <c r="M4434" s="17">
        <f t="shared" si="838"/>
        <v>0</v>
      </c>
      <c r="N4434" s="17">
        <f t="shared" si="839"/>
        <v>0</v>
      </c>
      <c r="O4434" s="4"/>
      <c r="P4434" s="4">
        <v>70</v>
      </c>
      <c r="Q4434" s="4">
        <v>49</v>
      </c>
      <c r="R4434" s="4">
        <v>51</v>
      </c>
      <c r="S4434" s="4">
        <v>69</v>
      </c>
      <c r="T4434" s="4">
        <v>71</v>
      </c>
      <c r="U4434" s="4">
        <v>65</v>
      </c>
      <c r="V4434" s="13">
        <v>55</v>
      </c>
      <c r="W4434" s="4">
        <v>67</v>
      </c>
      <c r="X4434" s="4">
        <v>57</v>
      </c>
      <c r="Y4434">
        <f t="shared" ca="1" si="840"/>
        <v>0</v>
      </c>
      <c r="Z4434">
        <f t="shared" ca="1" si="841"/>
        <v>0</v>
      </c>
    </row>
    <row r="4435" spans="2:26" x14ac:dyDescent="0.25">
      <c r="B4435" s="11">
        <f t="shared" si="842"/>
        <v>44746.291666655939</v>
      </c>
      <c r="C4435" s="1">
        <f t="shared" si="833"/>
        <v>7</v>
      </c>
      <c r="D4435" s="1">
        <f t="shared" si="834"/>
        <v>1</v>
      </c>
      <c r="E4435" s="12">
        <f t="shared" si="835"/>
        <v>8</v>
      </c>
      <c r="F4435" s="124" t="str">
        <f t="shared" si="836"/>
        <v>0</v>
      </c>
      <c r="G4435" s="1">
        <f ca="1">(OFFSET(O4435,0,MATCH(Customer!$J$6,'CDH &amp; HDH'!$P$11:$X$11,0)))</f>
        <v>62</v>
      </c>
      <c r="H4435" s="1" t="str">
        <f t="shared" si="837"/>
        <v>Cooling</v>
      </c>
      <c r="I4435" s="1">
        <f ca="1">OFFSET(IF($H4435="Cooling",Customer!$C$25,Customer!$C$52),E4435,D4435)</f>
        <v>72</v>
      </c>
      <c r="J4435" s="1">
        <f ca="1">OFFSET(IF($H4435="Cooling",Customer!$L$25,Customer!$L$52),$E4435,$D4435)</f>
        <v>77</v>
      </c>
      <c r="K4435" s="16">
        <f t="shared" ca="1" si="831"/>
        <v>0</v>
      </c>
      <c r="L4435" s="16">
        <f t="shared" ca="1" si="832"/>
        <v>0</v>
      </c>
      <c r="M4435" s="17">
        <f t="shared" si="838"/>
        <v>0</v>
      </c>
      <c r="N4435" s="17">
        <f t="shared" si="839"/>
        <v>0</v>
      </c>
      <c r="O4435" s="4"/>
      <c r="P4435" s="4">
        <v>74</v>
      </c>
      <c r="Q4435" s="4">
        <v>51</v>
      </c>
      <c r="R4435" s="4">
        <v>52</v>
      </c>
      <c r="S4435" s="4">
        <v>68</v>
      </c>
      <c r="T4435" s="4">
        <v>76</v>
      </c>
      <c r="U4435" s="4">
        <v>69</v>
      </c>
      <c r="V4435" s="13">
        <v>62</v>
      </c>
      <c r="W4435" s="4">
        <v>72</v>
      </c>
      <c r="X4435" s="4">
        <v>58</v>
      </c>
      <c r="Y4435">
        <f t="shared" ca="1" si="840"/>
        <v>0</v>
      </c>
      <c r="Z4435">
        <f t="shared" ca="1" si="841"/>
        <v>0</v>
      </c>
    </row>
    <row r="4436" spans="2:26" x14ac:dyDescent="0.25">
      <c r="B4436" s="11">
        <f t="shared" si="842"/>
        <v>44746.333333322604</v>
      </c>
      <c r="C4436" s="1">
        <f t="shared" si="833"/>
        <v>7</v>
      </c>
      <c r="D4436" s="1">
        <f t="shared" si="834"/>
        <v>1</v>
      </c>
      <c r="E4436" s="12">
        <f t="shared" si="835"/>
        <v>9</v>
      </c>
      <c r="F4436" s="124" t="str">
        <f t="shared" si="836"/>
        <v>0</v>
      </c>
      <c r="G4436" s="1">
        <f ca="1">(OFFSET(O4436,0,MATCH(Customer!$J$6,'CDH &amp; HDH'!$P$11:$X$11,0)))</f>
        <v>68</v>
      </c>
      <c r="H4436" s="1" t="str">
        <f t="shared" si="837"/>
        <v>Cooling</v>
      </c>
      <c r="I4436" s="1">
        <f ca="1">OFFSET(IF($H4436="Cooling",Customer!$C$25,Customer!$C$52),E4436,D4436)</f>
        <v>72</v>
      </c>
      <c r="J4436" s="1">
        <f ca="1">OFFSET(IF($H4436="Cooling",Customer!$L$25,Customer!$L$52),$E4436,$D4436)</f>
        <v>77</v>
      </c>
      <c r="K4436" s="16">
        <f t="shared" ca="1" si="831"/>
        <v>0</v>
      </c>
      <c r="L4436" s="16">
        <f t="shared" ca="1" si="832"/>
        <v>0</v>
      </c>
      <c r="M4436" s="17">
        <f t="shared" si="838"/>
        <v>0</v>
      </c>
      <c r="N4436" s="17">
        <f t="shared" si="839"/>
        <v>0</v>
      </c>
      <c r="O4436" s="4"/>
      <c r="P4436" s="4">
        <v>79</v>
      </c>
      <c r="Q4436" s="4">
        <v>54</v>
      </c>
      <c r="R4436" s="4">
        <v>52</v>
      </c>
      <c r="S4436" s="4">
        <v>76</v>
      </c>
      <c r="T4436" s="4">
        <v>80</v>
      </c>
      <c r="U4436" s="4">
        <v>70</v>
      </c>
      <c r="V4436" s="13">
        <v>68</v>
      </c>
      <c r="W4436" s="4">
        <v>73</v>
      </c>
      <c r="X4436" s="4">
        <v>58</v>
      </c>
      <c r="Y4436">
        <f t="shared" ca="1" si="840"/>
        <v>0</v>
      </c>
      <c r="Z4436">
        <f t="shared" ca="1" si="841"/>
        <v>0</v>
      </c>
    </row>
    <row r="4437" spans="2:26" x14ac:dyDescent="0.25">
      <c r="B4437" s="11">
        <f t="shared" si="842"/>
        <v>44746.374999989268</v>
      </c>
      <c r="C4437" s="1">
        <f t="shared" si="833"/>
        <v>7</v>
      </c>
      <c r="D4437" s="1">
        <f t="shared" si="834"/>
        <v>1</v>
      </c>
      <c r="E4437" s="12">
        <f t="shared" si="835"/>
        <v>10</v>
      </c>
      <c r="F4437" s="124" t="str">
        <f t="shared" si="836"/>
        <v>0</v>
      </c>
      <c r="G4437" s="1">
        <f ca="1">(OFFSET(O4437,0,MATCH(Customer!$J$6,'CDH &amp; HDH'!$P$11:$X$11,0)))</f>
        <v>71</v>
      </c>
      <c r="H4437" s="1" t="str">
        <f t="shared" si="837"/>
        <v>Cooling</v>
      </c>
      <c r="I4437" s="1">
        <f ca="1">OFFSET(IF($H4437="Cooling",Customer!$C$25,Customer!$C$52),E4437,D4437)</f>
        <v>72</v>
      </c>
      <c r="J4437" s="1">
        <f ca="1">OFFSET(IF($H4437="Cooling",Customer!$L$25,Customer!$L$52),$E4437,$D4437)</f>
        <v>77</v>
      </c>
      <c r="K4437" s="16">
        <f t="shared" ca="1" si="831"/>
        <v>0</v>
      </c>
      <c r="L4437" s="16">
        <f t="shared" ca="1" si="832"/>
        <v>0</v>
      </c>
      <c r="M4437" s="17">
        <f t="shared" si="838"/>
        <v>0</v>
      </c>
      <c r="N4437" s="17">
        <f t="shared" si="839"/>
        <v>0</v>
      </c>
      <c r="O4437" s="4"/>
      <c r="P4437" s="4">
        <v>83</v>
      </c>
      <c r="Q4437" s="4">
        <v>54</v>
      </c>
      <c r="R4437" s="4">
        <v>53</v>
      </c>
      <c r="S4437" s="4">
        <v>79</v>
      </c>
      <c r="T4437" s="4">
        <v>85</v>
      </c>
      <c r="U4437" s="4">
        <v>74</v>
      </c>
      <c r="V4437" s="13">
        <v>71</v>
      </c>
      <c r="W4437" s="4">
        <v>73</v>
      </c>
      <c r="X4437" s="4">
        <v>60</v>
      </c>
      <c r="Y4437">
        <f t="shared" ca="1" si="840"/>
        <v>0</v>
      </c>
      <c r="Z4437">
        <f t="shared" ca="1" si="841"/>
        <v>0</v>
      </c>
    </row>
    <row r="4438" spans="2:26" x14ac:dyDescent="0.25">
      <c r="B4438" s="11">
        <f t="shared" si="842"/>
        <v>44746.416666655932</v>
      </c>
      <c r="C4438" s="1">
        <f t="shared" si="833"/>
        <v>7</v>
      </c>
      <c r="D4438" s="1">
        <f t="shared" si="834"/>
        <v>1</v>
      </c>
      <c r="E4438" s="12">
        <f t="shared" si="835"/>
        <v>11</v>
      </c>
      <c r="F4438" s="124" t="str">
        <f t="shared" si="836"/>
        <v>0</v>
      </c>
      <c r="G4438" s="1">
        <f ca="1">(OFFSET(O4438,0,MATCH(Customer!$J$6,'CDH &amp; HDH'!$P$11:$X$11,0)))</f>
        <v>72</v>
      </c>
      <c r="H4438" s="1" t="str">
        <f t="shared" si="837"/>
        <v>Cooling</v>
      </c>
      <c r="I4438" s="1">
        <f ca="1">OFFSET(IF($H4438="Cooling",Customer!$C$25,Customer!$C$52),E4438,D4438)</f>
        <v>72</v>
      </c>
      <c r="J4438" s="1">
        <f ca="1">OFFSET(IF($H4438="Cooling",Customer!$L$25,Customer!$L$52),$E4438,$D4438)</f>
        <v>77</v>
      </c>
      <c r="K4438" s="16">
        <f t="shared" ca="1" si="831"/>
        <v>0</v>
      </c>
      <c r="L4438" s="16">
        <f t="shared" ca="1" si="832"/>
        <v>0</v>
      </c>
      <c r="M4438" s="17">
        <f t="shared" si="838"/>
        <v>0</v>
      </c>
      <c r="N4438" s="17">
        <f t="shared" si="839"/>
        <v>0</v>
      </c>
      <c r="O4438" s="4"/>
      <c r="P4438" s="4">
        <v>86</v>
      </c>
      <c r="Q4438" s="4">
        <v>56</v>
      </c>
      <c r="R4438" s="4">
        <v>56</v>
      </c>
      <c r="S4438" s="4">
        <v>77</v>
      </c>
      <c r="T4438" s="4">
        <v>90</v>
      </c>
      <c r="U4438" s="4">
        <v>75</v>
      </c>
      <c r="V4438" s="13">
        <v>72</v>
      </c>
      <c r="W4438" s="4">
        <v>76</v>
      </c>
      <c r="X4438" s="4">
        <v>62</v>
      </c>
      <c r="Y4438">
        <f t="shared" ca="1" si="840"/>
        <v>0</v>
      </c>
      <c r="Z4438">
        <f t="shared" ca="1" si="841"/>
        <v>0</v>
      </c>
    </row>
    <row r="4439" spans="2:26" x14ac:dyDescent="0.25">
      <c r="B4439" s="11">
        <f t="shared" si="842"/>
        <v>44746.458333322596</v>
      </c>
      <c r="C4439" s="1">
        <f t="shared" si="833"/>
        <v>7</v>
      </c>
      <c r="D4439" s="1">
        <f t="shared" si="834"/>
        <v>1</v>
      </c>
      <c r="E4439" s="12">
        <f t="shared" si="835"/>
        <v>12</v>
      </c>
      <c r="F4439" s="124" t="str">
        <f t="shared" si="836"/>
        <v>0</v>
      </c>
      <c r="G4439" s="1">
        <f ca="1">(OFFSET(O4439,0,MATCH(Customer!$J$6,'CDH &amp; HDH'!$P$11:$X$11,0)))</f>
        <v>75</v>
      </c>
      <c r="H4439" s="1" t="str">
        <f t="shared" si="837"/>
        <v>Cooling</v>
      </c>
      <c r="I4439" s="1">
        <f ca="1">OFFSET(IF($H4439="Cooling",Customer!$C$25,Customer!$C$52),E4439,D4439)</f>
        <v>72</v>
      </c>
      <c r="J4439" s="1">
        <f ca="1">OFFSET(IF($H4439="Cooling",Customer!$L$25,Customer!$L$52),$E4439,$D4439)</f>
        <v>77</v>
      </c>
      <c r="K4439" s="16">
        <f t="shared" ca="1" si="831"/>
        <v>3</v>
      </c>
      <c r="L4439" s="16">
        <f t="shared" ca="1" si="832"/>
        <v>0</v>
      </c>
      <c r="M4439" s="17">
        <f t="shared" si="838"/>
        <v>0</v>
      </c>
      <c r="N4439" s="17">
        <f t="shared" si="839"/>
        <v>0</v>
      </c>
      <c r="O4439" s="4"/>
      <c r="P4439" s="4">
        <v>88</v>
      </c>
      <c r="Q4439" s="4">
        <v>57</v>
      </c>
      <c r="R4439" s="4">
        <v>59</v>
      </c>
      <c r="S4439" s="4">
        <v>75</v>
      </c>
      <c r="T4439" s="4">
        <v>91</v>
      </c>
      <c r="U4439" s="4">
        <v>77</v>
      </c>
      <c r="V4439" s="13">
        <v>75</v>
      </c>
      <c r="W4439" s="4">
        <v>77</v>
      </c>
      <c r="X4439" s="4">
        <v>63</v>
      </c>
      <c r="Y4439">
        <f t="shared" ca="1" si="840"/>
        <v>1296</v>
      </c>
      <c r="Z4439">
        <f t="shared" ca="1" si="841"/>
        <v>0</v>
      </c>
    </row>
    <row r="4440" spans="2:26" x14ac:dyDescent="0.25">
      <c r="B4440" s="11">
        <f t="shared" si="842"/>
        <v>44746.499999989261</v>
      </c>
      <c r="C4440" s="1">
        <f t="shared" si="833"/>
        <v>7</v>
      </c>
      <c r="D4440" s="1">
        <f t="shared" si="834"/>
        <v>1</v>
      </c>
      <c r="E4440" s="12">
        <f t="shared" si="835"/>
        <v>13</v>
      </c>
      <c r="F4440" s="124" t="str">
        <f t="shared" si="836"/>
        <v>0</v>
      </c>
      <c r="G4440" s="1">
        <f ca="1">(OFFSET(O4440,0,MATCH(Customer!$J$6,'CDH &amp; HDH'!$P$11:$X$11,0)))</f>
        <v>77</v>
      </c>
      <c r="H4440" s="1" t="str">
        <f t="shared" si="837"/>
        <v>Cooling</v>
      </c>
      <c r="I4440" s="1">
        <f ca="1">OFFSET(IF($H4440="Cooling",Customer!$C$25,Customer!$C$52),E4440,D4440)</f>
        <v>72</v>
      </c>
      <c r="J4440" s="1">
        <f ca="1">OFFSET(IF($H4440="Cooling",Customer!$L$25,Customer!$L$52),$E4440,$D4440)</f>
        <v>77</v>
      </c>
      <c r="K4440" s="16">
        <f t="shared" ca="1" si="831"/>
        <v>5</v>
      </c>
      <c r="L4440" s="16">
        <f t="shared" ca="1" si="832"/>
        <v>0</v>
      </c>
      <c r="M4440" s="17">
        <f t="shared" si="838"/>
        <v>0</v>
      </c>
      <c r="N4440" s="17">
        <f t="shared" si="839"/>
        <v>0</v>
      </c>
      <c r="O4440" s="4"/>
      <c r="P4440" s="4">
        <v>89</v>
      </c>
      <c r="Q4440" s="4">
        <v>59</v>
      </c>
      <c r="R4440" s="4">
        <v>62</v>
      </c>
      <c r="S4440" s="4">
        <v>78</v>
      </c>
      <c r="T4440" s="4">
        <v>96</v>
      </c>
      <c r="U4440" s="4">
        <v>79</v>
      </c>
      <c r="V4440" s="13">
        <v>77</v>
      </c>
      <c r="W4440" s="4">
        <v>77</v>
      </c>
      <c r="X4440" s="4">
        <v>64</v>
      </c>
      <c r="Y4440">
        <f t="shared" ca="1" si="840"/>
        <v>2160</v>
      </c>
      <c r="Z4440">
        <f t="shared" ca="1" si="841"/>
        <v>0</v>
      </c>
    </row>
    <row r="4441" spans="2:26" x14ac:dyDescent="0.25">
      <c r="B4441" s="11">
        <f t="shared" si="842"/>
        <v>44746.541666655925</v>
      </c>
      <c r="C4441" s="1">
        <f t="shared" si="833"/>
        <v>7</v>
      </c>
      <c r="D4441" s="1">
        <f t="shared" si="834"/>
        <v>1</v>
      </c>
      <c r="E4441" s="12">
        <f t="shared" si="835"/>
        <v>14</v>
      </c>
      <c r="F4441" s="124" t="str">
        <f t="shared" si="836"/>
        <v>0</v>
      </c>
      <c r="G4441" s="1">
        <f ca="1">(OFFSET(O4441,0,MATCH(Customer!$J$6,'CDH &amp; HDH'!$P$11:$X$11,0)))</f>
        <v>78</v>
      </c>
      <c r="H4441" s="1" t="str">
        <f t="shared" si="837"/>
        <v>Cooling</v>
      </c>
      <c r="I4441" s="1">
        <f ca="1">OFFSET(IF($H4441="Cooling",Customer!$C$25,Customer!$C$52),E4441,D4441)</f>
        <v>72</v>
      </c>
      <c r="J4441" s="1">
        <f ca="1">OFFSET(IF($H4441="Cooling",Customer!$L$25,Customer!$L$52),$E4441,$D4441)</f>
        <v>77</v>
      </c>
      <c r="K4441" s="16">
        <f t="shared" ca="1" si="831"/>
        <v>6</v>
      </c>
      <c r="L4441" s="16">
        <f t="shared" ca="1" si="832"/>
        <v>1</v>
      </c>
      <c r="M4441" s="17">
        <f t="shared" si="838"/>
        <v>0</v>
      </c>
      <c r="N4441" s="17">
        <f t="shared" si="839"/>
        <v>0</v>
      </c>
      <c r="O4441" s="4"/>
      <c r="P4441" s="4">
        <v>92</v>
      </c>
      <c r="Q4441" s="4">
        <v>63</v>
      </c>
      <c r="R4441" s="4">
        <v>64</v>
      </c>
      <c r="S4441" s="4">
        <v>80</v>
      </c>
      <c r="T4441" s="4">
        <v>98</v>
      </c>
      <c r="U4441" s="4">
        <v>79</v>
      </c>
      <c r="V4441" s="13">
        <v>78</v>
      </c>
      <c r="W4441" s="4">
        <v>76</v>
      </c>
      <c r="X4441" s="4">
        <v>66</v>
      </c>
      <c r="Y4441">
        <f t="shared" ca="1" si="840"/>
        <v>2592</v>
      </c>
      <c r="Z4441">
        <f t="shared" ca="1" si="841"/>
        <v>432</v>
      </c>
    </row>
    <row r="4442" spans="2:26" x14ac:dyDescent="0.25">
      <c r="B4442" s="11">
        <f t="shared" si="842"/>
        <v>44746.583333322589</v>
      </c>
      <c r="C4442" s="1">
        <f t="shared" si="833"/>
        <v>7</v>
      </c>
      <c r="D4442" s="1">
        <f t="shared" si="834"/>
        <v>1</v>
      </c>
      <c r="E4442" s="12">
        <f t="shared" si="835"/>
        <v>15</v>
      </c>
      <c r="F4442" s="124" t="str">
        <f t="shared" si="836"/>
        <v>1</v>
      </c>
      <c r="G4442" s="1">
        <f ca="1">(OFFSET(O4442,0,MATCH(Customer!$J$6,'CDH &amp; HDH'!$P$11:$X$11,0)))</f>
        <v>79</v>
      </c>
      <c r="H4442" s="1" t="str">
        <f t="shared" si="837"/>
        <v>Cooling</v>
      </c>
      <c r="I4442" s="1">
        <f ca="1">OFFSET(IF($H4442="Cooling",Customer!$C$25,Customer!$C$52),E4442,D4442)</f>
        <v>72</v>
      </c>
      <c r="J4442" s="1">
        <f ca="1">OFFSET(IF($H4442="Cooling",Customer!$L$25,Customer!$L$52),$E4442,$D4442)</f>
        <v>77</v>
      </c>
      <c r="K4442" s="16">
        <f t="shared" ca="1" si="831"/>
        <v>7</v>
      </c>
      <c r="L4442" s="16">
        <f t="shared" ca="1" si="832"/>
        <v>2</v>
      </c>
      <c r="M4442" s="17">
        <f t="shared" si="838"/>
        <v>0</v>
      </c>
      <c r="N4442" s="17">
        <f t="shared" si="839"/>
        <v>0</v>
      </c>
      <c r="O4442" s="4"/>
      <c r="P4442" s="4">
        <v>93</v>
      </c>
      <c r="Q4442" s="4">
        <v>63</v>
      </c>
      <c r="R4442" s="4">
        <v>65</v>
      </c>
      <c r="S4442" s="4">
        <v>81</v>
      </c>
      <c r="T4442" s="4">
        <v>99</v>
      </c>
      <c r="U4442" s="4">
        <v>80</v>
      </c>
      <c r="V4442" s="13">
        <v>79</v>
      </c>
      <c r="W4442" s="4">
        <v>74</v>
      </c>
      <c r="X4442" s="4">
        <v>68</v>
      </c>
      <c r="Y4442">
        <f t="shared" ca="1" si="840"/>
        <v>3024</v>
      </c>
      <c r="Z4442">
        <f t="shared" ca="1" si="841"/>
        <v>864</v>
      </c>
    </row>
    <row r="4443" spans="2:26" x14ac:dyDescent="0.25">
      <c r="B4443" s="11">
        <f t="shared" si="842"/>
        <v>44746.624999989253</v>
      </c>
      <c r="C4443" s="1">
        <f t="shared" si="833"/>
        <v>7</v>
      </c>
      <c r="D4443" s="1">
        <f t="shared" si="834"/>
        <v>1</v>
      </c>
      <c r="E4443" s="12">
        <f t="shared" si="835"/>
        <v>16</v>
      </c>
      <c r="F4443" s="124" t="str">
        <f t="shared" si="836"/>
        <v>1</v>
      </c>
      <c r="G4443" s="1">
        <f ca="1">(OFFSET(O4443,0,MATCH(Customer!$J$6,'CDH &amp; HDH'!$P$11:$X$11,0)))</f>
        <v>80</v>
      </c>
      <c r="H4443" s="1" t="str">
        <f t="shared" si="837"/>
        <v>Cooling</v>
      </c>
      <c r="I4443" s="1">
        <f ca="1">OFFSET(IF($H4443="Cooling",Customer!$C$25,Customer!$C$52),E4443,D4443)</f>
        <v>72</v>
      </c>
      <c r="J4443" s="1">
        <f ca="1">OFFSET(IF($H4443="Cooling",Customer!$L$25,Customer!$L$52),$E4443,$D4443)</f>
        <v>77</v>
      </c>
      <c r="K4443" s="16">
        <f t="shared" ca="1" si="831"/>
        <v>8</v>
      </c>
      <c r="L4443" s="16">
        <f t="shared" ca="1" si="832"/>
        <v>3</v>
      </c>
      <c r="M4443" s="17">
        <f t="shared" si="838"/>
        <v>0</v>
      </c>
      <c r="N4443" s="17">
        <f t="shared" si="839"/>
        <v>0</v>
      </c>
      <c r="O4443" s="4"/>
      <c r="P4443" s="4">
        <v>95</v>
      </c>
      <c r="Q4443" s="4">
        <v>64</v>
      </c>
      <c r="R4443" s="4">
        <v>67</v>
      </c>
      <c r="S4443" s="4">
        <v>80</v>
      </c>
      <c r="T4443" s="4">
        <v>99</v>
      </c>
      <c r="U4443" s="4">
        <v>81</v>
      </c>
      <c r="V4443" s="13">
        <v>80</v>
      </c>
      <c r="W4443" s="4">
        <v>73</v>
      </c>
      <c r="X4443" s="4">
        <v>67</v>
      </c>
      <c r="Y4443">
        <f t="shared" ca="1" si="840"/>
        <v>3456</v>
      </c>
      <c r="Z4443">
        <f t="shared" ca="1" si="841"/>
        <v>1296</v>
      </c>
    </row>
    <row r="4444" spans="2:26" x14ac:dyDescent="0.25">
      <c r="B4444" s="11">
        <f t="shared" si="842"/>
        <v>44746.666666655918</v>
      </c>
      <c r="C4444" s="1">
        <f t="shared" si="833"/>
        <v>7</v>
      </c>
      <c r="D4444" s="1">
        <f t="shared" si="834"/>
        <v>1</v>
      </c>
      <c r="E4444" s="12">
        <f t="shared" si="835"/>
        <v>17</v>
      </c>
      <c r="F4444" s="124" t="str">
        <f t="shared" si="836"/>
        <v>1</v>
      </c>
      <c r="G4444" s="1">
        <f ca="1">(OFFSET(O4444,0,MATCH(Customer!$J$6,'CDH &amp; HDH'!$P$11:$X$11,0)))</f>
        <v>80</v>
      </c>
      <c r="H4444" s="1" t="str">
        <f t="shared" si="837"/>
        <v>Cooling</v>
      </c>
      <c r="I4444" s="1">
        <f ca="1">OFFSET(IF($H4444="Cooling",Customer!$C$25,Customer!$C$52),E4444,D4444)</f>
        <v>72</v>
      </c>
      <c r="J4444" s="1">
        <f ca="1">OFFSET(IF($H4444="Cooling",Customer!$L$25,Customer!$L$52),$E4444,$D4444)</f>
        <v>77</v>
      </c>
      <c r="K4444" s="16">
        <f t="shared" ca="1" si="831"/>
        <v>8</v>
      </c>
      <c r="L4444" s="16">
        <f t="shared" ca="1" si="832"/>
        <v>3</v>
      </c>
      <c r="M4444" s="17">
        <f t="shared" si="838"/>
        <v>0</v>
      </c>
      <c r="N4444" s="17">
        <f t="shared" si="839"/>
        <v>0</v>
      </c>
      <c r="O4444" s="4"/>
      <c r="P4444" s="4">
        <v>95</v>
      </c>
      <c r="Q4444" s="4">
        <v>64</v>
      </c>
      <c r="R4444" s="4">
        <v>65</v>
      </c>
      <c r="S4444" s="4">
        <v>74</v>
      </c>
      <c r="T4444" s="4">
        <v>98</v>
      </c>
      <c r="U4444" s="4">
        <v>80</v>
      </c>
      <c r="V4444" s="13">
        <v>80</v>
      </c>
      <c r="W4444" s="4">
        <v>72</v>
      </c>
      <c r="X4444" s="4">
        <v>67</v>
      </c>
      <c r="Y4444">
        <f t="shared" ca="1" si="840"/>
        <v>3456</v>
      </c>
      <c r="Z4444">
        <f t="shared" ca="1" si="841"/>
        <v>1296</v>
      </c>
    </row>
    <row r="4445" spans="2:26" x14ac:dyDescent="0.25">
      <c r="B4445" s="11">
        <f t="shared" si="842"/>
        <v>44746.708333322582</v>
      </c>
      <c r="C4445" s="1">
        <f t="shared" si="833"/>
        <v>7</v>
      </c>
      <c r="D4445" s="1">
        <f t="shared" si="834"/>
        <v>1</v>
      </c>
      <c r="E4445" s="12">
        <f t="shared" si="835"/>
        <v>18</v>
      </c>
      <c r="F4445" s="124" t="str">
        <f t="shared" si="836"/>
        <v>1</v>
      </c>
      <c r="G4445" s="1">
        <f ca="1">(OFFSET(O4445,0,MATCH(Customer!$J$6,'CDH &amp; HDH'!$P$11:$X$11,0)))</f>
        <v>79</v>
      </c>
      <c r="H4445" s="1" t="str">
        <f t="shared" si="837"/>
        <v>Cooling</v>
      </c>
      <c r="I4445" s="1">
        <f ca="1">OFFSET(IF($H4445="Cooling",Customer!$C$25,Customer!$C$52),E4445,D4445)</f>
        <v>72</v>
      </c>
      <c r="J4445" s="1">
        <f ca="1">OFFSET(IF($H4445="Cooling",Customer!$L$25,Customer!$L$52),$E4445,$D4445)</f>
        <v>77</v>
      </c>
      <c r="K4445" s="16">
        <f t="shared" ca="1" si="831"/>
        <v>7</v>
      </c>
      <c r="L4445" s="16">
        <f t="shared" ca="1" si="832"/>
        <v>2</v>
      </c>
      <c r="M4445" s="17">
        <f t="shared" si="838"/>
        <v>0</v>
      </c>
      <c r="N4445" s="17">
        <f t="shared" si="839"/>
        <v>0</v>
      </c>
      <c r="O4445" s="4"/>
      <c r="P4445" s="4">
        <v>95</v>
      </c>
      <c r="Q4445" s="4">
        <v>64</v>
      </c>
      <c r="R4445" s="4">
        <v>62</v>
      </c>
      <c r="S4445" s="4">
        <v>76</v>
      </c>
      <c r="T4445" s="4">
        <v>96</v>
      </c>
      <c r="U4445" s="4">
        <v>78</v>
      </c>
      <c r="V4445" s="13">
        <v>79</v>
      </c>
      <c r="W4445" s="4">
        <v>72</v>
      </c>
      <c r="X4445" s="4">
        <v>67</v>
      </c>
      <c r="Y4445">
        <f t="shared" ca="1" si="840"/>
        <v>3024</v>
      </c>
      <c r="Z4445">
        <f t="shared" ca="1" si="841"/>
        <v>864</v>
      </c>
    </row>
    <row r="4446" spans="2:26" x14ac:dyDescent="0.25">
      <c r="B4446" s="11">
        <f t="shared" si="842"/>
        <v>44746.749999989246</v>
      </c>
      <c r="C4446" s="1">
        <f t="shared" si="833"/>
        <v>7</v>
      </c>
      <c r="D4446" s="1">
        <f t="shared" si="834"/>
        <v>1</v>
      </c>
      <c r="E4446" s="12">
        <f t="shared" si="835"/>
        <v>19</v>
      </c>
      <c r="F4446" s="124" t="str">
        <f t="shared" si="836"/>
        <v>0</v>
      </c>
      <c r="G4446" s="1">
        <f ca="1">(OFFSET(O4446,0,MATCH(Customer!$J$6,'CDH &amp; HDH'!$P$11:$X$11,0)))</f>
        <v>77</v>
      </c>
      <c r="H4446" s="1" t="str">
        <f t="shared" si="837"/>
        <v>Cooling</v>
      </c>
      <c r="I4446" s="1">
        <f ca="1">OFFSET(IF($H4446="Cooling",Customer!$C$25,Customer!$C$52),E4446,D4446)</f>
        <v>78</v>
      </c>
      <c r="J4446" s="1">
        <f ca="1">OFFSET(IF($H4446="Cooling",Customer!$L$25,Customer!$L$52),$E4446,$D4446)</f>
        <v>80</v>
      </c>
      <c r="K4446" s="16">
        <f t="shared" ca="1" si="831"/>
        <v>0</v>
      </c>
      <c r="L4446" s="16">
        <f t="shared" ca="1" si="832"/>
        <v>0</v>
      </c>
      <c r="M4446" s="17">
        <f t="shared" si="838"/>
        <v>0</v>
      </c>
      <c r="N4446" s="17">
        <f t="shared" si="839"/>
        <v>0</v>
      </c>
      <c r="O4446" s="4"/>
      <c r="P4446" s="4">
        <v>92</v>
      </c>
      <c r="Q4446" s="4">
        <v>63</v>
      </c>
      <c r="R4446" s="4">
        <v>60</v>
      </c>
      <c r="S4446" s="4">
        <v>74</v>
      </c>
      <c r="T4446" s="4">
        <v>94</v>
      </c>
      <c r="U4446" s="4">
        <v>75</v>
      </c>
      <c r="V4446" s="13">
        <v>77</v>
      </c>
      <c r="W4446" s="4">
        <v>72</v>
      </c>
      <c r="X4446" s="4">
        <v>66</v>
      </c>
      <c r="Y4446">
        <f t="shared" ca="1" si="840"/>
        <v>0</v>
      </c>
      <c r="Z4446">
        <f t="shared" ca="1" si="841"/>
        <v>0</v>
      </c>
    </row>
    <row r="4447" spans="2:26" x14ac:dyDescent="0.25">
      <c r="B4447" s="11">
        <f t="shared" si="842"/>
        <v>44746.79166665591</v>
      </c>
      <c r="C4447" s="1">
        <f t="shared" si="833"/>
        <v>7</v>
      </c>
      <c r="D4447" s="1">
        <f t="shared" si="834"/>
        <v>1</v>
      </c>
      <c r="E4447" s="12">
        <f t="shared" si="835"/>
        <v>20</v>
      </c>
      <c r="F4447" s="124" t="str">
        <f t="shared" si="836"/>
        <v>0</v>
      </c>
      <c r="G4447" s="1">
        <f ca="1">(OFFSET(O4447,0,MATCH(Customer!$J$6,'CDH &amp; HDH'!$P$11:$X$11,0)))</f>
        <v>73</v>
      </c>
      <c r="H4447" s="1" t="str">
        <f t="shared" si="837"/>
        <v>Cooling</v>
      </c>
      <c r="I4447" s="1">
        <f ca="1">OFFSET(IF($H4447="Cooling",Customer!$C$25,Customer!$C$52),E4447,D4447)</f>
        <v>78</v>
      </c>
      <c r="J4447" s="1">
        <f ca="1">OFFSET(IF($H4447="Cooling",Customer!$L$25,Customer!$L$52),$E4447,$D4447)</f>
        <v>80</v>
      </c>
      <c r="K4447" s="16">
        <f t="shared" ca="1" si="831"/>
        <v>0</v>
      </c>
      <c r="L4447" s="16">
        <f t="shared" ca="1" si="832"/>
        <v>0</v>
      </c>
      <c r="M4447" s="17">
        <f t="shared" si="838"/>
        <v>0</v>
      </c>
      <c r="N4447" s="17">
        <f t="shared" si="839"/>
        <v>0</v>
      </c>
      <c r="O4447" s="4"/>
      <c r="P4447" s="4">
        <v>89</v>
      </c>
      <c r="Q4447" s="4">
        <v>61</v>
      </c>
      <c r="R4447" s="4">
        <v>57</v>
      </c>
      <c r="S4447" s="4">
        <v>72</v>
      </c>
      <c r="T4447" s="4">
        <v>91</v>
      </c>
      <c r="U4447" s="4">
        <v>72</v>
      </c>
      <c r="V4447" s="13">
        <v>73</v>
      </c>
      <c r="W4447" s="4">
        <v>71</v>
      </c>
      <c r="X4447" s="4">
        <v>66</v>
      </c>
      <c r="Y4447">
        <f t="shared" ca="1" si="840"/>
        <v>0</v>
      </c>
      <c r="Z4447">
        <f t="shared" ca="1" si="841"/>
        <v>0</v>
      </c>
    </row>
    <row r="4448" spans="2:26" x14ac:dyDescent="0.25">
      <c r="B4448" s="11">
        <f t="shared" si="842"/>
        <v>44746.833333322575</v>
      </c>
      <c r="C4448" s="1">
        <f t="shared" si="833"/>
        <v>7</v>
      </c>
      <c r="D4448" s="1">
        <f t="shared" si="834"/>
        <v>1</v>
      </c>
      <c r="E4448" s="12">
        <f t="shared" si="835"/>
        <v>21</v>
      </c>
      <c r="F4448" s="124" t="str">
        <f t="shared" si="836"/>
        <v>0</v>
      </c>
      <c r="G4448" s="1">
        <f ca="1">(OFFSET(O4448,0,MATCH(Customer!$J$6,'CDH &amp; HDH'!$P$11:$X$11,0)))</f>
        <v>70</v>
      </c>
      <c r="H4448" s="1" t="str">
        <f t="shared" si="837"/>
        <v>Cooling</v>
      </c>
      <c r="I4448" s="1">
        <f ca="1">OFFSET(IF($H4448="Cooling",Customer!$C$25,Customer!$C$52),E4448,D4448)</f>
        <v>78</v>
      </c>
      <c r="J4448" s="1">
        <f ca="1">OFFSET(IF($H4448="Cooling",Customer!$L$25,Customer!$L$52),$E4448,$D4448)</f>
        <v>80</v>
      </c>
      <c r="K4448" s="16">
        <f t="shared" ca="1" si="831"/>
        <v>0</v>
      </c>
      <c r="L4448" s="16">
        <f t="shared" ca="1" si="832"/>
        <v>0</v>
      </c>
      <c r="M4448" s="17">
        <f t="shared" si="838"/>
        <v>0</v>
      </c>
      <c r="N4448" s="17">
        <f t="shared" si="839"/>
        <v>0</v>
      </c>
      <c r="O4448" s="4"/>
      <c r="P4448" s="4">
        <v>88</v>
      </c>
      <c r="Q4448" s="4">
        <v>59</v>
      </c>
      <c r="R4448" s="4">
        <v>53</v>
      </c>
      <c r="S4448" s="4">
        <v>70</v>
      </c>
      <c r="T4448" s="4">
        <v>88</v>
      </c>
      <c r="U4448" s="4">
        <v>70</v>
      </c>
      <c r="V4448" s="13">
        <v>70</v>
      </c>
      <c r="W4448" s="4">
        <v>69</v>
      </c>
      <c r="X4448" s="4">
        <v>64</v>
      </c>
      <c r="Y4448">
        <f t="shared" ca="1" si="840"/>
        <v>0</v>
      </c>
      <c r="Z4448">
        <f t="shared" ca="1" si="841"/>
        <v>0</v>
      </c>
    </row>
    <row r="4449" spans="2:26" x14ac:dyDescent="0.25">
      <c r="B4449" s="11">
        <f t="shared" si="842"/>
        <v>44746.874999989239</v>
      </c>
      <c r="C4449" s="1">
        <f t="shared" si="833"/>
        <v>7</v>
      </c>
      <c r="D4449" s="1">
        <f t="shared" si="834"/>
        <v>1</v>
      </c>
      <c r="E4449" s="12">
        <f t="shared" si="835"/>
        <v>22</v>
      </c>
      <c r="F4449" s="124" t="str">
        <f t="shared" si="836"/>
        <v>0</v>
      </c>
      <c r="G4449" s="1">
        <f ca="1">(OFFSET(O4449,0,MATCH(Customer!$J$6,'CDH &amp; HDH'!$P$11:$X$11,0)))</f>
        <v>68</v>
      </c>
      <c r="H4449" s="1" t="str">
        <f t="shared" si="837"/>
        <v>Cooling</v>
      </c>
      <c r="I4449" s="1">
        <f ca="1">OFFSET(IF($H4449="Cooling",Customer!$C$25,Customer!$C$52),E4449,D4449)</f>
        <v>78</v>
      </c>
      <c r="J4449" s="1">
        <f ca="1">OFFSET(IF($H4449="Cooling",Customer!$L$25,Customer!$L$52),$E4449,$D4449)</f>
        <v>80</v>
      </c>
      <c r="K4449" s="16">
        <f t="shared" ca="1" si="831"/>
        <v>0</v>
      </c>
      <c r="L4449" s="16">
        <f t="shared" ca="1" si="832"/>
        <v>0</v>
      </c>
      <c r="M4449" s="17">
        <f t="shared" si="838"/>
        <v>0</v>
      </c>
      <c r="N4449" s="17">
        <f t="shared" si="839"/>
        <v>0</v>
      </c>
      <c r="O4449" s="4"/>
      <c r="P4449" s="4">
        <v>85</v>
      </c>
      <c r="Q4449" s="4">
        <v>58</v>
      </c>
      <c r="R4449" s="4">
        <v>50</v>
      </c>
      <c r="S4449" s="4">
        <v>69</v>
      </c>
      <c r="T4449" s="4">
        <v>85</v>
      </c>
      <c r="U4449" s="4">
        <v>70</v>
      </c>
      <c r="V4449" s="13">
        <v>68</v>
      </c>
      <c r="W4449" s="4">
        <v>68</v>
      </c>
      <c r="X4449" s="4">
        <v>61</v>
      </c>
      <c r="Y4449">
        <f t="shared" ca="1" si="840"/>
        <v>0</v>
      </c>
      <c r="Z4449">
        <f t="shared" ca="1" si="841"/>
        <v>0</v>
      </c>
    </row>
    <row r="4450" spans="2:26" x14ac:dyDescent="0.25">
      <c r="B4450" s="11">
        <f t="shared" si="842"/>
        <v>44746.916666655903</v>
      </c>
      <c r="C4450" s="1">
        <f t="shared" si="833"/>
        <v>7</v>
      </c>
      <c r="D4450" s="1">
        <f t="shared" si="834"/>
        <v>1</v>
      </c>
      <c r="E4450" s="12">
        <f t="shared" si="835"/>
        <v>23</v>
      </c>
      <c r="F4450" s="124" t="str">
        <f t="shared" si="836"/>
        <v>0</v>
      </c>
      <c r="G4450" s="1">
        <f ca="1">(OFFSET(O4450,0,MATCH(Customer!$J$6,'CDH &amp; HDH'!$P$11:$X$11,0)))</f>
        <v>65</v>
      </c>
      <c r="H4450" s="1" t="str">
        <f t="shared" si="837"/>
        <v>Cooling</v>
      </c>
      <c r="I4450" s="1">
        <f ca="1">OFFSET(IF($H4450="Cooling",Customer!$C$25,Customer!$C$52),E4450,D4450)</f>
        <v>78</v>
      </c>
      <c r="J4450" s="1">
        <f ca="1">OFFSET(IF($H4450="Cooling",Customer!$L$25,Customer!$L$52),$E4450,$D4450)</f>
        <v>80</v>
      </c>
      <c r="K4450" s="16">
        <f t="shared" ca="1" si="831"/>
        <v>0</v>
      </c>
      <c r="L4450" s="16">
        <f t="shared" ca="1" si="832"/>
        <v>0</v>
      </c>
      <c r="M4450" s="17">
        <f t="shared" si="838"/>
        <v>0</v>
      </c>
      <c r="N4450" s="17">
        <f t="shared" si="839"/>
        <v>0</v>
      </c>
      <c r="O4450" s="4"/>
      <c r="P4450" s="4">
        <v>84</v>
      </c>
      <c r="Q4450" s="4">
        <v>58</v>
      </c>
      <c r="R4450" s="4">
        <v>50</v>
      </c>
      <c r="S4450" s="4">
        <v>69</v>
      </c>
      <c r="T4450" s="4">
        <v>84</v>
      </c>
      <c r="U4450" s="4">
        <v>68</v>
      </c>
      <c r="V4450" s="13">
        <v>65</v>
      </c>
      <c r="W4450" s="4">
        <v>67</v>
      </c>
      <c r="X4450" s="4">
        <v>59</v>
      </c>
      <c r="Y4450">
        <f t="shared" ca="1" si="840"/>
        <v>0</v>
      </c>
      <c r="Z4450">
        <f t="shared" ca="1" si="841"/>
        <v>0</v>
      </c>
    </row>
    <row r="4451" spans="2:26" x14ac:dyDescent="0.25">
      <c r="B4451" s="11">
        <f t="shared" si="842"/>
        <v>44746.958333322567</v>
      </c>
      <c r="C4451" s="1">
        <f t="shared" si="833"/>
        <v>7</v>
      </c>
      <c r="D4451" s="1">
        <f t="shared" si="834"/>
        <v>1</v>
      </c>
      <c r="E4451" s="12">
        <f t="shared" si="835"/>
        <v>24</v>
      </c>
      <c r="F4451" s="124" t="str">
        <f t="shared" si="836"/>
        <v>0</v>
      </c>
      <c r="G4451" s="1">
        <f ca="1">(OFFSET(O4451,0,MATCH(Customer!$J$6,'CDH &amp; HDH'!$P$11:$X$11,0)))</f>
        <v>65</v>
      </c>
      <c r="H4451" s="1" t="str">
        <f t="shared" si="837"/>
        <v>Cooling</v>
      </c>
      <c r="I4451" s="1">
        <f ca="1">OFFSET(IF($H4451="Cooling",Customer!$C$25,Customer!$C$52),E4451,D4451)</f>
        <v>78</v>
      </c>
      <c r="J4451" s="1">
        <f ca="1">OFFSET(IF($H4451="Cooling",Customer!$L$25,Customer!$L$52),$E4451,$D4451)</f>
        <v>80</v>
      </c>
      <c r="K4451" s="16">
        <f t="shared" ca="1" si="831"/>
        <v>0</v>
      </c>
      <c r="L4451" s="16">
        <f t="shared" ca="1" si="832"/>
        <v>0</v>
      </c>
      <c r="M4451" s="17">
        <f t="shared" si="838"/>
        <v>0</v>
      </c>
      <c r="N4451" s="17">
        <f t="shared" si="839"/>
        <v>0</v>
      </c>
      <c r="O4451" s="4"/>
      <c r="P4451" s="4">
        <v>85</v>
      </c>
      <c r="Q4451" s="4">
        <v>58</v>
      </c>
      <c r="R4451" s="4">
        <v>49</v>
      </c>
      <c r="S4451" s="4">
        <v>68</v>
      </c>
      <c r="T4451" s="4">
        <v>84</v>
      </c>
      <c r="U4451" s="4">
        <v>68</v>
      </c>
      <c r="V4451" s="13">
        <v>65</v>
      </c>
      <c r="W4451" s="4">
        <v>67</v>
      </c>
      <c r="X4451" s="4">
        <v>59</v>
      </c>
      <c r="Y4451">
        <f t="shared" ca="1" si="840"/>
        <v>0</v>
      </c>
      <c r="Z4451">
        <f t="shared" ca="1" si="841"/>
        <v>0</v>
      </c>
    </row>
    <row r="4452" spans="2:26" x14ac:dyDescent="0.25">
      <c r="B4452" s="11">
        <f t="shared" si="842"/>
        <v>44746.999999989232</v>
      </c>
      <c r="C4452" s="1">
        <f t="shared" si="833"/>
        <v>7</v>
      </c>
      <c r="D4452" s="1">
        <f t="shared" si="834"/>
        <v>2</v>
      </c>
      <c r="E4452" s="12">
        <f t="shared" si="835"/>
        <v>1</v>
      </c>
      <c r="F4452" s="124" t="str">
        <f t="shared" si="836"/>
        <v>0</v>
      </c>
      <c r="G4452" s="1">
        <f ca="1">(OFFSET(O4452,0,MATCH(Customer!$J$6,'CDH &amp; HDH'!$P$11:$X$11,0)))</f>
        <v>61</v>
      </c>
      <c r="H4452" s="1" t="str">
        <f t="shared" si="837"/>
        <v>Cooling</v>
      </c>
      <c r="I4452" s="1">
        <f ca="1">OFFSET(IF($H4452="Cooling",Customer!$C$25,Customer!$C$52),E4452,D4452)</f>
        <v>78</v>
      </c>
      <c r="J4452" s="1">
        <f ca="1">OFFSET(IF($H4452="Cooling",Customer!$L$25,Customer!$L$52),$E4452,$D4452)</f>
        <v>80</v>
      </c>
      <c r="K4452" s="16">
        <f t="shared" ca="1" si="831"/>
        <v>0</v>
      </c>
      <c r="L4452" s="16">
        <f t="shared" ca="1" si="832"/>
        <v>0</v>
      </c>
      <c r="M4452" s="17">
        <f t="shared" si="838"/>
        <v>0</v>
      </c>
      <c r="N4452" s="17">
        <f t="shared" si="839"/>
        <v>0</v>
      </c>
      <c r="O4452" s="4"/>
      <c r="P4452" s="4">
        <v>85</v>
      </c>
      <c r="Q4452" s="4">
        <v>58</v>
      </c>
      <c r="R4452" s="4">
        <v>49</v>
      </c>
      <c r="S4452" s="4">
        <v>68</v>
      </c>
      <c r="T4452" s="4">
        <v>84</v>
      </c>
      <c r="U4452" s="4">
        <v>68</v>
      </c>
      <c r="V4452" s="13">
        <v>61</v>
      </c>
      <c r="W4452" s="4">
        <v>67</v>
      </c>
      <c r="X4452" s="4">
        <v>59</v>
      </c>
      <c r="Y4452">
        <f t="shared" ca="1" si="840"/>
        <v>0</v>
      </c>
      <c r="Z4452">
        <f t="shared" ca="1" si="841"/>
        <v>0</v>
      </c>
    </row>
    <row r="4453" spans="2:26" x14ac:dyDescent="0.25">
      <c r="B4453" s="11">
        <f t="shared" si="842"/>
        <v>44747.041666655896</v>
      </c>
      <c r="C4453" s="1">
        <f t="shared" si="833"/>
        <v>7</v>
      </c>
      <c r="D4453" s="1">
        <f t="shared" si="834"/>
        <v>2</v>
      </c>
      <c r="E4453" s="12">
        <f t="shared" si="835"/>
        <v>2</v>
      </c>
      <c r="F4453" s="124" t="str">
        <f t="shared" si="836"/>
        <v>0</v>
      </c>
      <c r="G4453" s="1">
        <f ca="1">(OFFSET(O4453,0,MATCH(Customer!$J$6,'CDH &amp; HDH'!$P$11:$X$11,0)))</f>
        <v>61</v>
      </c>
      <c r="H4453" s="1" t="str">
        <f t="shared" si="837"/>
        <v>Cooling</v>
      </c>
      <c r="I4453" s="1">
        <f ca="1">OFFSET(IF($H4453="Cooling",Customer!$C$25,Customer!$C$52),E4453,D4453)</f>
        <v>78</v>
      </c>
      <c r="J4453" s="1">
        <f ca="1">OFFSET(IF($H4453="Cooling",Customer!$L$25,Customer!$L$52),$E4453,$D4453)</f>
        <v>80</v>
      </c>
      <c r="K4453" s="16">
        <f t="shared" ca="1" si="831"/>
        <v>0</v>
      </c>
      <c r="L4453" s="16">
        <f t="shared" ca="1" si="832"/>
        <v>0</v>
      </c>
      <c r="M4453" s="17">
        <f t="shared" si="838"/>
        <v>0</v>
      </c>
      <c r="N4453" s="17">
        <f t="shared" si="839"/>
        <v>0</v>
      </c>
      <c r="O4453" s="4"/>
      <c r="P4453" s="4">
        <v>84</v>
      </c>
      <c r="Q4453" s="4">
        <v>57</v>
      </c>
      <c r="R4453" s="4">
        <v>47</v>
      </c>
      <c r="S4453" s="4">
        <v>68</v>
      </c>
      <c r="T4453" s="4">
        <v>82</v>
      </c>
      <c r="U4453" s="4">
        <v>67</v>
      </c>
      <c r="V4453" s="13">
        <v>61</v>
      </c>
      <c r="W4453" s="4">
        <v>65</v>
      </c>
      <c r="X4453" s="4">
        <v>59</v>
      </c>
      <c r="Y4453">
        <f t="shared" ca="1" si="840"/>
        <v>0</v>
      </c>
      <c r="Z4453">
        <f t="shared" ca="1" si="841"/>
        <v>0</v>
      </c>
    </row>
    <row r="4454" spans="2:26" x14ac:dyDescent="0.25">
      <c r="B4454" s="11">
        <f t="shared" si="842"/>
        <v>44747.08333332256</v>
      </c>
      <c r="C4454" s="1">
        <f t="shared" si="833"/>
        <v>7</v>
      </c>
      <c r="D4454" s="1">
        <f t="shared" si="834"/>
        <v>2</v>
      </c>
      <c r="E4454" s="12">
        <f t="shared" si="835"/>
        <v>3</v>
      </c>
      <c r="F4454" s="124" t="str">
        <f t="shared" si="836"/>
        <v>0</v>
      </c>
      <c r="G4454" s="1">
        <f ca="1">(OFFSET(O4454,0,MATCH(Customer!$J$6,'CDH &amp; HDH'!$P$11:$X$11,0)))</f>
        <v>63</v>
      </c>
      <c r="H4454" s="1" t="str">
        <f t="shared" si="837"/>
        <v>Cooling</v>
      </c>
      <c r="I4454" s="1">
        <f ca="1">OFFSET(IF($H4454="Cooling",Customer!$C$25,Customer!$C$52),E4454,D4454)</f>
        <v>78</v>
      </c>
      <c r="J4454" s="1">
        <f ca="1">OFFSET(IF($H4454="Cooling",Customer!$L$25,Customer!$L$52),$E4454,$D4454)</f>
        <v>80</v>
      </c>
      <c r="K4454" s="16">
        <f t="shared" ca="1" si="831"/>
        <v>0</v>
      </c>
      <c r="L4454" s="16">
        <f t="shared" ca="1" si="832"/>
        <v>0</v>
      </c>
      <c r="M4454" s="17">
        <f t="shared" si="838"/>
        <v>0</v>
      </c>
      <c r="N4454" s="17">
        <f t="shared" si="839"/>
        <v>0</v>
      </c>
      <c r="O4454" s="4"/>
      <c r="P4454" s="4">
        <v>82</v>
      </c>
      <c r="Q4454" s="4">
        <v>57</v>
      </c>
      <c r="R4454" s="4">
        <v>46</v>
      </c>
      <c r="S4454" s="4">
        <v>68</v>
      </c>
      <c r="T4454" s="4">
        <v>83</v>
      </c>
      <c r="U4454" s="4">
        <v>67</v>
      </c>
      <c r="V4454" s="13">
        <v>63</v>
      </c>
      <c r="W4454" s="4">
        <v>65</v>
      </c>
      <c r="X4454" s="4">
        <v>59</v>
      </c>
      <c r="Y4454">
        <f t="shared" ca="1" si="840"/>
        <v>0</v>
      </c>
      <c r="Z4454">
        <f t="shared" ca="1" si="841"/>
        <v>0</v>
      </c>
    </row>
    <row r="4455" spans="2:26" x14ac:dyDescent="0.25">
      <c r="B4455" s="11">
        <f t="shared" si="842"/>
        <v>44747.124999989224</v>
      </c>
      <c r="C4455" s="1">
        <f t="shared" si="833"/>
        <v>7</v>
      </c>
      <c r="D4455" s="1">
        <f t="shared" si="834"/>
        <v>2</v>
      </c>
      <c r="E4455" s="12">
        <f t="shared" si="835"/>
        <v>4</v>
      </c>
      <c r="F4455" s="124" t="str">
        <f t="shared" si="836"/>
        <v>0</v>
      </c>
      <c r="G4455" s="1">
        <f ca="1">(OFFSET(O4455,0,MATCH(Customer!$J$6,'CDH &amp; HDH'!$P$11:$X$11,0)))</f>
        <v>62</v>
      </c>
      <c r="H4455" s="1" t="str">
        <f t="shared" si="837"/>
        <v>Cooling</v>
      </c>
      <c r="I4455" s="1">
        <f ca="1">OFFSET(IF($H4455="Cooling",Customer!$C$25,Customer!$C$52),E4455,D4455)</f>
        <v>78</v>
      </c>
      <c r="J4455" s="1">
        <f ca="1">OFFSET(IF($H4455="Cooling",Customer!$L$25,Customer!$L$52),$E4455,$D4455)</f>
        <v>80</v>
      </c>
      <c r="K4455" s="16">
        <f t="shared" ca="1" si="831"/>
        <v>0</v>
      </c>
      <c r="L4455" s="16">
        <f t="shared" ca="1" si="832"/>
        <v>0</v>
      </c>
      <c r="M4455" s="17">
        <f t="shared" si="838"/>
        <v>0</v>
      </c>
      <c r="N4455" s="17">
        <f t="shared" si="839"/>
        <v>0</v>
      </c>
      <c r="O4455" s="4"/>
      <c r="P4455" s="4">
        <v>79</v>
      </c>
      <c r="Q4455" s="4">
        <v>55</v>
      </c>
      <c r="R4455" s="4">
        <v>44</v>
      </c>
      <c r="S4455" s="4">
        <v>68</v>
      </c>
      <c r="T4455" s="4">
        <v>82</v>
      </c>
      <c r="U4455" s="4">
        <v>67</v>
      </c>
      <c r="V4455" s="13">
        <v>62</v>
      </c>
      <c r="W4455" s="4">
        <v>64</v>
      </c>
      <c r="X4455" s="4">
        <v>58</v>
      </c>
      <c r="Y4455">
        <f t="shared" ca="1" si="840"/>
        <v>0</v>
      </c>
      <c r="Z4455">
        <f t="shared" ca="1" si="841"/>
        <v>0</v>
      </c>
    </row>
    <row r="4456" spans="2:26" x14ac:dyDescent="0.25">
      <c r="B4456" s="11">
        <f t="shared" si="842"/>
        <v>44747.166666655889</v>
      </c>
      <c r="C4456" s="1">
        <f t="shared" si="833"/>
        <v>7</v>
      </c>
      <c r="D4456" s="1">
        <f t="shared" si="834"/>
        <v>2</v>
      </c>
      <c r="E4456" s="12">
        <f t="shared" si="835"/>
        <v>5</v>
      </c>
      <c r="F4456" s="124" t="str">
        <f t="shared" si="836"/>
        <v>0</v>
      </c>
      <c r="G4456" s="1">
        <f ca="1">(OFFSET(O4456,0,MATCH(Customer!$J$6,'CDH &amp; HDH'!$P$11:$X$11,0)))</f>
        <v>60</v>
      </c>
      <c r="H4456" s="1" t="str">
        <f t="shared" si="837"/>
        <v>Cooling</v>
      </c>
      <c r="I4456" s="1">
        <f ca="1">OFFSET(IF($H4456="Cooling",Customer!$C$25,Customer!$C$52),E4456,D4456)</f>
        <v>78</v>
      </c>
      <c r="J4456" s="1">
        <f ca="1">OFFSET(IF($H4456="Cooling",Customer!$L$25,Customer!$L$52),$E4456,$D4456)</f>
        <v>80</v>
      </c>
      <c r="K4456" s="16">
        <f t="shared" ca="1" si="831"/>
        <v>0</v>
      </c>
      <c r="L4456" s="16">
        <f t="shared" ca="1" si="832"/>
        <v>0</v>
      </c>
      <c r="M4456" s="17">
        <f t="shared" si="838"/>
        <v>0</v>
      </c>
      <c r="N4456" s="17">
        <f t="shared" si="839"/>
        <v>0</v>
      </c>
      <c r="O4456" s="4"/>
      <c r="P4456" s="4">
        <v>78</v>
      </c>
      <c r="Q4456" s="4">
        <v>55</v>
      </c>
      <c r="R4456" s="4">
        <v>46</v>
      </c>
      <c r="S4456" s="4">
        <v>68</v>
      </c>
      <c r="T4456" s="4">
        <v>82</v>
      </c>
      <c r="U4456" s="4">
        <v>68</v>
      </c>
      <c r="V4456" s="13">
        <v>60</v>
      </c>
      <c r="W4456" s="4">
        <v>63</v>
      </c>
      <c r="X4456" s="4">
        <v>58</v>
      </c>
      <c r="Y4456">
        <f t="shared" ca="1" si="840"/>
        <v>0</v>
      </c>
      <c r="Z4456">
        <f t="shared" ca="1" si="841"/>
        <v>0</v>
      </c>
    </row>
    <row r="4457" spans="2:26" x14ac:dyDescent="0.25">
      <c r="B4457" s="11">
        <f t="shared" si="842"/>
        <v>44747.208333322553</v>
      </c>
      <c r="C4457" s="1">
        <f t="shared" si="833"/>
        <v>7</v>
      </c>
      <c r="D4457" s="1">
        <f t="shared" si="834"/>
        <v>2</v>
      </c>
      <c r="E4457" s="12">
        <f t="shared" si="835"/>
        <v>6</v>
      </c>
      <c r="F4457" s="124" t="str">
        <f t="shared" si="836"/>
        <v>0</v>
      </c>
      <c r="G4457" s="1">
        <f ca="1">(OFFSET(O4457,0,MATCH(Customer!$J$6,'CDH &amp; HDH'!$P$11:$X$11,0)))</f>
        <v>60</v>
      </c>
      <c r="H4457" s="1" t="str">
        <f t="shared" si="837"/>
        <v>Cooling</v>
      </c>
      <c r="I4457" s="1">
        <f ca="1">OFFSET(IF($H4457="Cooling",Customer!$C$25,Customer!$C$52),E4457,D4457)</f>
        <v>78</v>
      </c>
      <c r="J4457" s="1">
        <f ca="1">OFFSET(IF($H4457="Cooling",Customer!$L$25,Customer!$L$52),$E4457,$D4457)</f>
        <v>80</v>
      </c>
      <c r="K4457" s="16">
        <f t="shared" ca="1" si="831"/>
        <v>0</v>
      </c>
      <c r="L4457" s="16">
        <f t="shared" ca="1" si="832"/>
        <v>0</v>
      </c>
      <c r="M4457" s="17">
        <f t="shared" si="838"/>
        <v>0</v>
      </c>
      <c r="N4457" s="17">
        <f t="shared" si="839"/>
        <v>0</v>
      </c>
      <c r="O4457" s="4"/>
      <c r="P4457" s="4">
        <v>79</v>
      </c>
      <c r="Q4457" s="4">
        <v>58</v>
      </c>
      <c r="R4457" s="4">
        <v>47</v>
      </c>
      <c r="S4457" s="4">
        <v>68</v>
      </c>
      <c r="T4457" s="4">
        <v>82</v>
      </c>
      <c r="U4457" s="4">
        <v>69</v>
      </c>
      <c r="V4457" s="13">
        <v>60</v>
      </c>
      <c r="W4457" s="4">
        <v>63</v>
      </c>
      <c r="X4457" s="4">
        <v>57</v>
      </c>
      <c r="Y4457">
        <f t="shared" ca="1" si="840"/>
        <v>0</v>
      </c>
      <c r="Z4457">
        <f t="shared" ca="1" si="841"/>
        <v>0</v>
      </c>
    </row>
    <row r="4458" spans="2:26" x14ac:dyDescent="0.25">
      <c r="B4458" s="11">
        <f t="shared" si="842"/>
        <v>44747.249999989217</v>
      </c>
      <c r="C4458" s="1">
        <f t="shared" si="833"/>
        <v>7</v>
      </c>
      <c r="D4458" s="1">
        <f t="shared" si="834"/>
        <v>2</v>
      </c>
      <c r="E4458" s="12">
        <f t="shared" si="835"/>
        <v>7</v>
      </c>
      <c r="F4458" s="124" t="str">
        <f t="shared" si="836"/>
        <v>0</v>
      </c>
      <c r="G4458" s="1">
        <f ca="1">(OFFSET(O4458,0,MATCH(Customer!$J$6,'CDH &amp; HDH'!$P$11:$X$11,0)))</f>
        <v>69</v>
      </c>
      <c r="H4458" s="1" t="str">
        <f t="shared" si="837"/>
        <v>Cooling</v>
      </c>
      <c r="I4458" s="1">
        <f ca="1">OFFSET(IF($H4458="Cooling",Customer!$C$25,Customer!$C$52),E4458,D4458)</f>
        <v>78</v>
      </c>
      <c r="J4458" s="1">
        <f ca="1">OFFSET(IF($H4458="Cooling",Customer!$L$25,Customer!$L$52),$E4458,$D4458)</f>
        <v>80</v>
      </c>
      <c r="K4458" s="16">
        <f t="shared" ca="1" si="831"/>
        <v>0</v>
      </c>
      <c r="L4458" s="16">
        <f t="shared" ca="1" si="832"/>
        <v>0</v>
      </c>
      <c r="M4458" s="17">
        <f t="shared" si="838"/>
        <v>0</v>
      </c>
      <c r="N4458" s="17">
        <f t="shared" si="839"/>
        <v>0</v>
      </c>
      <c r="O4458" s="4"/>
      <c r="P4458" s="4">
        <v>83</v>
      </c>
      <c r="Q4458" s="4">
        <v>65</v>
      </c>
      <c r="R4458" s="4">
        <v>49</v>
      </c>
      <c r="S4458" s="4">
        <v>67</v>
      </c>
      <c r="T4458" s="4">
        <v>85</v>
      </c>
      <c r="U4458" s="4">
        <v>72</v>
      </c>
      <c r="V4458" s="13">
        <v>69</v>
      </c>
      <c r="W4458" s="4">
        <v>64</v>
      </c>
      <c r="X4458" s="4">
        <v>58</v>
      </c>
      <c r="Y4458">
        <f t="shared" ca="1" si="840"/>
        <v>0</v>
      </c>
      <c r="Z4458">
        <f t="shared" ca="1" si="841"/>
        <v>0</v>
      </c>
    </row>
    <row r="4459" spans="2:26" x14ac:dyDescent="0.25">
      <c r="B4459" s="11">
        <f t="shared" si="842"/>
        <v>44747.291666655881</v>
      </c>
      <c r="C4459" s="1">
        <f t="shared" si="833"/>
        <v>7</v>
      </c>
      <c r="D4459" s="1">
        <f t="shared" si="834"/>
        <v>2</v>
      </c>
      <c r="E4459" s="12">
        <f t="shared" si="835"/>
        <v>8</v>
      </c>
      <c r="F4459" s="124" t="str">
        <f t="shared" si="836"/>
        <v>0</v>
      </c>
      <c r="G4459" s="1">
        <f ca="1">(OFFSET(O4459,0,MATCH(Customer!$J$6,'CDH &amp; HDH'!$P$11:$X$11,0)))</f>
        <v>72</v>
      </c>
      <c r="H4459" s="1" t="str">
        <f t="shared" si="837"/>
        <v>Cooling</v>
      </c>
      <c r="I4459" s="1">
        <f ca="1">OFFSET(IF($H4459="Cooling",Customer!$C$25,Customer!$C$52),E4459,D4459)</f>
        <v>72</v>
      </c>
      <c r="J4459" s="1">
        <f ca="1">OFFSET(IF($H4459="Cooling",Customer!$L$25,Customer!$L$52),$E4459,$D4459)</f>
        <v>77</v>
      </c>
      <c r="K4459" s="16">
        <f t="shared" ca="1" si="831"/>
        <v>0</v>
      </c>
      <c r="L4459" s="16">
        <f t="shared" ca="1" si="832"/>
        <v>0</v>
      </c>
      <c r="M4459" s="17">
        <f t="shared" si="838"/>
        <v>0</v>
      </c>
      <c r="N4459" s="17">
        <f t="shared" si="839"/>
        <v>0</v>
      </c>
      <c r="O4459" s="4"/>
      <c r="P4459" s="4">
        <v>86</v>
      </c>
      <c r="Q4459" s="4">
        <v>68</v>
      </c>
      <c r="R4459" s="4">
        <v>50</v>
      </c>
      <c r="S4459" s="4">
        <v>69</v>
      </c>
      <c r="T4459" s="4">
        <v>88</v>
      </c>
      <c r="U4459" s="4">
        <v>77</v>
      </c>
      <c r="V4459" s="13">
        <v>72</v>
      </c>
      <c r="W4459" s="4">
        <v>65</v>
      </c>
      <c r="X4459" s="4">
        <v>60</v>
      </c>
      <c r="Y4459">
        <f t="shared" ca="1" si="840"/>
        <v>0</v>
      </c>
      <c r="Z4459">
        <f t="shared" ca="1" si="841"/>
        <v>0</v>
      </c>
    </row>
    <row r="4460" spans="2:26" x14ac:dyDescent="0.25">
      <c r="B4460" s="11">
        <f t="shared" si="842"/>
        <v>44747.333333322546</v>
      </c>
      <c r="C4460" s="1">
        <f t="shared" si="833"/>
        <v>7</v>
      </c>
      <c r="D4460" s="1">
        <f t="shared" si="834"/>
        <v>2</v>
      </c>
      <c r="E4460" s="12">
        <f t="shared" si="835"/>
        <v>9</v>
      </c>
      <c r="F4460" s="124" t="str">
        <f t="shared" si="836"/>
        <v>0</v>
      </c>
      <c r="G4460" s="1">
        <f ca="1">(OFFSET(O4460,0,MATCH(Customer!$J$6,'CDH &amp; HDH'!$P$11:$X$11,0)))</f>
        <v>76</v>
      </c>
      <c r="H4460" s="1" t="str">
        <f t="shared" si="837"/>
        <v>Cooling</v>
      </c>
      <c r="I4460" s="1">
        <f ca="1">OFFSET(IF($H4460="Cooling",Customer!$C$25,Customer!$C$52),E4460,D4460)</f>
        <v>72</v>
      </c>
      <c r="J4460" s="1">
        <f ca="1">OFFSET(IF($H4460="Cooling",Customer!$L$25,Customer!$L$52),$E4460,$D4460)</f>
        <v>77</v>
      </c>
      <c r="K4460" s="16">
        <f t="shared" ca="1" si="831"/>
        <v>4</v>
      </c>
      <c r="L4460" s="16">
        <f t="shared" ca="1" si="832"/>
        <v>0</v>
      </c>
      <c r="M4460" s="17">
        <f t="shared" si="838"/>
        <v>0</v>
      </c>
      <c r="N4460" s="17">
        <f t="shared" si="839"/>
        <v>0</v>
      </c>
      <c r="O4460" s="4"/>
      <c r="P4460" s="4">
        <v>88</v>
      </c>
      <c r="Q4460" s="4">
        <v>70</v>
      </c>
      <c r="R4460" s="4">
        <v>51</v>
      </c>
      <c r="S4460" s="4">
        <v>73</v>
      </c>
      <c r="T4460" s="4">
        <v>90</v>
      </c>
      <c r="U4460" s="4">
        <v>80</v>
      </c>
      <c r="V4460" s="13">
        <v>76</v>
      </c>
      <c r="W4460" s="4">
        <v>66</v>
      </c>
      <c r="X4460" s="4">
        <v>62</v>
      </c>
      <c r="Y4460">
        <f t="shared" ca="1" si="840"/>
        <v>1728</v>
      </c>
      <c r="Z4460">
        <f t="shared" ca="1" si="841"/>
        <v>0</v>
      </c>
    </row>
    <row r="4461" spans="2:26" x14ac:dyDescent="0.25">
      <c r="B4461" s="11">
        <f t="shared" si="842"/>
        <v>44747.37499998921</v>
      </c>
      <c r="C4461" s="1">
        <f t="shared" si="833"/>
        <v>7</v>
      </c>
      <c r="D4461" s="1">
        <f t="shared" si="834"/>
        <v>2</v>
      </c>
      <c r="E4461" s="12">
        <f t="shared" si="835"/>
        <v>10</v>
      </c>
      <c r="F4461" s="124" t="str">
        <f t="shared" si="836"/>
        <v>0</v>
      </c>
      <c r="G4461" s="1">
        <f ca="1">(OFFSET(O4461,0,MATCH(Customer!$J$6,'CDH &amp; HDH'!$P$11:$X$11,0)))</f>
        <v>79</v>
      </c>
      <c r="H4461" s="1" t="str">
        <f t="shared" si="837"/>
        <v>Cooling</v>
      </c>
      <c r="I4461" s="1">
        <f ca="1">OFFSET(IF($H4461="Cooling",Customer!$C$25,Customer!$C$52),E4461,D4461)</f>
        <v>72</v>
      </c>
      <c r="J4461" s="1">
        <f ca="1">OFFSET(IF($H4461="Cooling",Customer!$L$25,Customer!$L$52),$E4461,$D4461)</f>
        <v>77</v>
      </c>
      <c r="K4461" s="16">
        <f t="shared" ca="1" si="831"/>
        <v>7</v>
      </c>
      <c r="L4461" s="16">
        <f t="shared" ca="1" si="832"/>
        <v>2</v>
      </c>
      <c r="M4461" s="17">
        <f t="shared" si="838"/>
        <v>0</v>
      </c>
      <c r="N4461" s="17">
        <f t="shared" si="839"/>
        <v>0</v>
      </c>
      <c r="O4461" s="4"/>
      <c r="P4461" s="4">
        <v>90</v>
      </c>
      <c r="Q4461" s="4">
        <v>72</v>
      </c>
      <c r="R4461" s="4">
        <v>52</v>
      </c>
      <c r="S4461" s="4">
        <v>75</v>
      </c>
      <c r="T4461" s="4">
        <v>92</v>
      </c>
      <c r="U4461" s="4">
        <v>83</v>
      </c>
      <c r="V4461" s="13">
        <v>79</v>
      </c>
      <c r="W4461" s="4">
        <v>68</v>
      </c>
      <c r="X4461" s="4">
        <v>66</v>
      </c>
      <c r="Y4461">
        <f t="shared" ca="1" si="840"/>
        <v>3024</v>
      </c>
      <c r="Z4461">
        <f t="shared" ca="1" si="841"/>
        <v>864</v>
      </c>
    </row>
    <row r="4462" spans="2:26" x14ac:dyDescent="0.25">
      <c r="B4462" s="11">
        <f t="shared" si="842"/>
        <v>44747.416666655874</v>
      </c>
      <c r="C4462" s="1">
        <f t="shared" si="833"/>
        <v>7</v>
      </c>
      <c r="D4462" s="1">
        <f t="shared" si="834"/>
        <v>2</v>
      </c>
      <c r="E4462" s="12">
        <f t="shared" si="835"/>
        <v>11</v>
      </c>
      <c r="F4462" s="124" t="str">
        <f t="shared" si="836"/>
        <v>0</v>
      </c>
      <c r="G4462" s="1">
        <f ca="1">(OFFSET(O4462,0,MATCH(Customer!$J$6,'CDH &amp; HDH'!$P$11:$X$11,0)))</f>
        <v>82</v>
      </c>
      <c r="H4462" s="1" t="str">
        <f t="shared" si="837"/>
        <v>Cooling</v>
      </c>
      <c r="I4462" s="1">
        <f ca="1">OFFSET(IF($H4462="Cooling",Customer!$C$25,Customer!$C$52),E4462,D4462)</f>
        <v>72</v>
      </c>
      <c r="J4462" s="1">
        <f ca="1">OFFSET(IF($H4462="Cooling",Customer!$L$25,Customer!$L$52),$E4462,$D4462)</f>
        <v>77</v>
      </c>
      <c r="K4462" s="16">
        <f t="shared" ca="1" si="831"/>
        <v>10</v>
      </c>
      <c r="L4462" s="16">
        <f t="shared" ca="1" si="832"/>
        <v>5</v>
      </c>
      <c r="M4462" s="17">
        <f t="shared" si="838"/>
        <v>0</v>
      </c>
      <c r="N4462" s="17">
        <f t="shared" si="839"/>
        <v>0</v>
      </c>
      <c r="O4462" s="4"/>
      <c r="P4462" s="4">
        <v>89</v>
      </c>
      <c r="Q4462" s="4">
        <v>74</v>
      </c>
      <c r="R4462" s="4">
        <v>52</v>
      </c>
      <c r="S4462" s="4">
        <v>77</v>
      </c>
      <c r="T4462" s="4">
        <v>94</v>
      </c>
      <c r="U4462" s="4">
        <v>86</v>
      </c>
      <c r="V4462" s="13">
        <v>82</v>
      </c>
      <c r="W4462" s="4">
        <v>68</v>
      </c>
      <c r="X4462" s="4">
        <v>72</v>
      </c>
      <c r="Y4462">
        <f t="shared" ca="1" si="840"/>
        <v>4320</v>
      </c>
      <c r="Z4462">
        <f t="shared" ca="1" si="841"/>
        <v>2160</v>
      </c>
    </row>
    <row r="4463" spans="2:26" x14ac:dyDescent="0.25">
      <c r="B4463" s="11">
        <f t="shared" si="842"/>
        <v>44747.458333322538</v>
      </c>
      <c r="C4463" s="1">
        <f t="shared" si="833"/>
        <v>7</v>
      </c>
      <c r="D4463" s="1">
        <f t="shared" si="834"/>
        <v>2</v>
      </c>
      <c r="E4463" s="12">
        <f t="shared" si="835"/>
        <v>12</v>
      </c>
      <c r="F4463" s="124" t="str">
        <f t="shared" si="836"/>
        <v>0</v>
      </c>
      <c r="G4463" s="1">
        <f ca="1">(OFFSET(O4463,0,MATCH(Customer!$J$6,'CDH &amp; HDH'!$P$11:$X$11,0)))</f>
        <v>83</v>
      </c>
      <c r="H4463" s="1" t="str">
        <f t="shared" si="837"/>
        <v>Cooling</v>
      </c>
      <c r="I4463" s="1">
        <f ca="1">OFFSET(IF($H4463="Cooling",Customer!$C$25,Customer!$C$52),E4463,D4463)</f>
        <v>72</v>
      </c>
      <c r="J4463" s="1">
        <f ca="1">OFFSET(IF($H4463="Cooling",Customer!$L$25,Customer!$L$52),$E4463,$D4463)</f>
        <v>77</v>
      </c>
      <c r="K4463" s="16">
        <f t="shared" ca="1" si="831"/>
        <v>11</v>
      </c>
      <c r="L4463" s="16">
        <f t="shared" ca="1" si="832"/>
        <v>6</v>
      </c>
      <c r="M4463" s="17">
        <f t="shared" si="838"/>
        <v>0</v>
      </c>
      <c r="N4463" s="17">
        <f t="shared" si="839"/>
        <v>0</v>
      </c>
      <c r="O4463" s="4"/>
      <c r="P4463" s="4">
        <v>93</v>
      </c>
      <c r="Q4463" s="4">
        <v>76</v>
      </c>
      <c r="R4463" s="4">
        <v>53</v>
      </c>
      <c r="S4463" s="4">
        <v>78</v>
      </c>
      <c r="T4463" s="4">
        <v>95</v>
      </c>
      <c r="U4463" s="4">
        <v>89</v>
      </c>
      <c r="V4463" s="13">
        <v>83</v>
      </c>
      <c r="W4463" s="4">
        <v>69</v>
      </c>
      <c r="X4463" s="4">
        <v>77</v>
      </c>
      <c r="Y4463">
        <f t="shared" ca="1" si="840"/>
        <v>4752</v>
      </c>
      <c r="Z4463">
        <f t="shared" ca="1" si="841"/>
        <v>2592</v>
      </c>
    </row>
    <row r="4464" spans="2:26" x14ac:dyDescent="0.25">
      <c r="B4464" s="11">
        <f t="shared" si="842"/>
        <v>44747.499999989202</v>
      </c>
      <c r="C4464" s="1">
        <f t="shared" si="833"/>
        <v>7</v>
      </c>
      <c r="D4464" s="1">
        <f t="shared" si="834"/>
        <v>2</v>
      </c>
      <c r="E4464" s="12">
        <f t="shared" si="835"/>
        <v>13</v>
      </c>
      <c r="F4464" s="124" t="str">
        <f t="shared" si="836"/>
        <v>0</v>
      </c>
      <c r="G4464" s="1">
        <f ca="1">(OFFSET(O4464,0,MATCH(Customer!$J$6,'CDH &amp; HDH'!$P$11:$X$11,0)))</f>
        <v>85</v>
      </c>
      <c r="H4464" s="1" t="str">
        <f t="shared" si="837"/>
        <v>Cooling</v>
      </c>
      <c r="I4464" s="1">
        <f ca="1">OFFSET(IF($H4464="Cooling",Customer!$C$25,Customer!$C$52),E4464,D4464)</f>
        <v>72</v>
      </c>
      <c r="J4464" s="1">
        <f ca="1">OFFSET(IF($H4464="Cooling",Customer!$L$25,Customer!$L$52),$E4464,$D4464)</f>
        <v>77</v>
      </c>
      <c r="K4464" s="16">
        <f t="shared" ca="1" si="831"/>
        <v>13</v>
      </c>
      <c r="L4464" s="16">
        <f t="shared" ca="1" si="832"/>
        <v>8</v>
      </c>
      <c r="M4464" s="17">
        <f t="shared" si="838"/>
        <v>0</v>
      </c>
      <c r="N4464" s="17">
        <f t="shared" si="839"/>
        <v>0</v>
      </c>
      <c r="O4464" s="4"/>
      <c r="P4464" s="4">
        <v>87</v>
      </c>
      <c r="Q4464" s="4">
        <v>77</v>
      </c>
      <c r="R4464" s="4">
        <v>53</v>
      </c>
      <c r="S4464" s="4">
        <v>79</v>
      </c>
      <c r="T4464" s="4">
        <v>96</v>
      </c>
      <c r="U4464" s="4">
        <v>91</v>
      </c>
      <c r="V4464" s="13">
        <v>85</v>
      </c>
      <c r="W4464" s="4">
        <v>69</v>
      </c>
      <c r="X4464" s="4">
        <v>78</v>
      </c>
      <c r="Y4464">
        <f t="shared" ca="1" si="840"/>
        <v>5616</v>
      </c>
      <c r="Z4464">
        <f t="shared" ca="1" si="841"/>
        <v>3456</v>
      </c>
    </row>
    <row r="4465" spans="2:26" x14ac:dyDescent="0.25">
      <c r="B4465" s="11">
        <f t="shared" si="842"/>
        <v>44747.541666655867</v>
      </c>
      <c r="C4465" s="1">
        <f t="shared" si="833"/>
        <v>7</v>
      </c>
      <c r="D4465" s="1">
        <f t="shared" si="834"/>
        <v>2</v>
      </c>
      <c r="E4465" s="12">
        <f t="shared" si="835"/>
        <v>14</v>
      </c>
      <c r="F4465" s="124" t="str">
        <f t="shared" si="836"/>
        <v>0</v>
      </c>
      <c r="G4465" s="1">
        <f ca="1">(OFFSET(O4465,0,MATCH(Customer!$J$6,'CDH &amp; HDH'!$P$11:$X$11,0)))</f>
        <v>87</v>
      </c>
      <c r="H4465" s="1" t="str">
        <f t="shared" si="837"/>
        <v>Cooling</v>
      </c>
      <c r="I4465" s="1">
        <f ca="1">OFFSET(IF($H4465="Cooling",Customer!$C$25,Customer!$C$52),E4465,D4465)</f>
        <v>72</v>
      </c>
      <c r="J4465" s="1">
        <f ca="1">OFFSET(IF($H4465="Cooling",Customer!$L$25,Customer!$L$52),$E4465,$D4465)</f>
        <v>77</v>
      </c>
      <c r="K4465" s="16">
        <f t="shared" ca="1" si="831"/>
        <v>15</v>
      </c>
      <c r="L4465" s="16">
        <f t="shared" ca="1" si="832"/>
        <v>10</v>
      </c>
      <c r="M4465" s="17">
        <f t="shared" si="838"/>
        <v>0</v>
      </c>
      <c r="N4465" s="17">
        <f t="shared" si="839"/>
        <v>0</v>
      </c>
      <c r="O4465" s="4"/>
      <c r="P4465" s="4">
        <v>75</v>
      </c>
      <c r="Q4465" s="4">
        <v>79</v>
      </c>
      <c r="R4465" s="4">
        <v>54</v>
      </c>
      <c r="S4465" s="4">
        <v>78</v>
      </c>
      <c r="T4465" s="4">
        <v>87</v>
      </c>
      <c r="U4465" s="4">
        <v>92</v>
      </c>
      <c r="V4465" s="13">
        <v>87</v>
      </c>
      <c r="W4465" s="4">
        <v>70</v>
      </c>
      <c r="X4465" s="4">
        <v>79</v>
      </c>
      <c r="Y4465">
        <f t="shared" ca="1" si="840"/>
        <v>6480</v>
      </c>
      <c r="Z4465">
        <f t="shared" ca="1" si="841"/>
        <v>4320</v>
      </c>
    </row>
    <row r="4466" spans="2:26" x14ac:dyDescent="0.25">
      <c r="B4466" s="11">
        <f t="shared" si="842"/>
        <v>44747.583333322531</v>
      </c>
      <c r="C4466" s="1">
        <f t="shared" si="833"/>
        <v>7</v>
      </c>
      <c r="D4466" s="1">
        <f t="shared" si="834"/>
        <v>2</v>
      </c>
      <c r="E4466" s="12">
        <f t="shared" si="835"/>
        <v>15</v>
      </c>
      <c r="F4466" s="124" t="str">
        <f t="shared" si="836"/>
        <v>1</v>
      </c>
      <c r="G4466" s="1">
        <f ca="1">(OFFSET(O4466,0,MATCH(Customer!$J$6,'CDH &amp; HDH'!$P$11:$X$11,0)))</f>
        <v>87</v>
      </c>
      <c r="H4466" s="1" t="str">
        <f t="shared" si="837"/>
        <v>Cooling</v>
      </c>
      <c r="I4466" s="1">
        <f ca="1">OFFSET(IF($H4466="Cooling",Customer!$C$25,Customer!$C$52),E4466,D4466)</f>
        <v>72</v>
      </c>
      <c r="J4466" s="1">
        <f ca="1">OFFSET(IF($H4466="Cooling",Customer!$L$25,Customer!$L$52),$E4466,$D4466)</f>
        <v>77</v>
      </c>
      <c r="K4466" s="16">
        <f t="shared" ca="1" si="831"/>
        <v>15</v>
      </c>
      <c r="L4466" s="16">
        <f t="shared" ca="1" si="832"/>
        <v>10</v>
      </c>
      <c r="M4466" s="17">
        <f t="shared" si="838"/>
        <v>0</v>
      </c>
      <c r="N4466" s="17">
        <f t="shared" si="839"/>
        <v>0</v>
      </c>
      <c r="O4466" s="4"/>
      <c r="P4466" s="4">
        <v>75</v>
      </c>
      <c r="Q4466" s="4">
        <v>80</v>
      </c>
      <c r="R4466" s="4">
        <v>55</v>
      </c>
      <c r="S4466" s="4">
        <v>75</v>
      </c>
      <c r="T4466" s="4">
        <v>74</v>
      </c>
      <c r="U4466" s="4">
        <v>91</v>
      </c>
      <c r="V4466" s="13">
        <v>87</v>
      </c>
      <c r="W4466" s="4">
        <v>71</v>
      </c>
      <c r="X4466" s="4">
        <v>80</v>
      </c>
      <c r="Y4466">
        <f t="shared" ca="1" si="840"/>
        <v>6480</v>
      </c>
      <c r="Z4466">
        <f t="shared" ca="1" si="841"/>
        <v>4320</v>
      </c>
    </row>
    <row r="4467" spans="2:26" x14ac:dyDescent="0.25">
      <c r="B4467" s="11">
        <f t="shared" si="842"/>
        <v>44747.624999989195</v>
      </c>
      <c r="C4467" s="1">
        <f t="shared" si="833"/>
        <v>7</v>
      </c>
      <c r="D4467" s="1">
        <f t="shared" si="834"/>
        <v>2</v>
      </c>
      <c r="E4467" s="12">
        <f t="shared" si="835"/>
        <v>16</v>
      </c>
      <c r="F4467" s="124" t="str">
        <f t="shared" si="836"/>
        <v>1</v>
      </c>
      <c r="G4467" s="1">
        <f ca="1">(OFFSET(O4467,0,MATCH(Customer!$J$6,'CDH &amp; HDH'!$P$11:$X$11,0)))</f>
        <v>87</v>
      </c>
      <c r="H4467" s="1" t="str">
        <f t="shared" si="837"/>
        <v>Cooling</v>
      </c>
      <c r="I4467" s="1">
        <f ca="1">OFFSET(IF($H4467="Cooling",Customer!$C$25,Customer!$C$52),E4467,D4467)</f>
        <v>72</v>
      </c>
      <c r="J4467" s="1">
        <f ca="1">OFFSET(IF($H4467="Cooling",Customer!$L$25,Customer!$L$52),$E4467,$D4467)</f>
        <v>77</v>
      </c>
      <c r="K4467" s="16">
        <f t="shared" ca="1" si="831"/>
        <v>15</v>
      </c>
      <c r="L4467" s="16">
        <f t="shared" ca="1" si="832"/>
        <v>10</v>
      </c>
      <c r="M4467" s="17">
        <f t="shared" si="838"/>
        <v>0</v>
      </c>
      <c r="N4467" s="17">
        <f t="shared" si="839"/>
        <v>0</v>
      </c>
      <c r="O4467" s="4"/>
      <c r="P4467" s="4">
        <v>77</v>
      </c>
      <c r="Q4467" s="4">
        <v>82</v>
      </c>
      <c r="R4467" s="4">
        <v>56</v>
      </c>
      <c r="S4467" s="4">
        <v>77</v>
      </c>
      <c r="T4467" s="4">
        <v>77</v>
      </c>
      <c r="U4467" s="4">
        <v>90</v>
      </c>
      <c r="V4467" s="13">
        <v>87</v>
      </c>
      <c r="W4467" s="4">
        <v>71</v>
      </c>
      <c r="X4467" s="4">
        <v>80</v>
      </c>
      <c r="Y4467">
        <f t="shared" ca="1" si="840"/>
        <v>6480</v>
      </c>
      <c r="Z4467">
        <f t="shared" ca="1" si="841"/>
        <v>4320</v>
      </c>
    </row>
    <row r="4468" spans="2:26" x14ac:dyDescent="0.25">
      <c r="B4468" s="11">
        <f t="shared" si="842"/>
        <v>44747.666666655859</v>
      </c>
      <c r="C4468" s="1">
        <f t="shared" si="833"/>
        <v>7</v>
      </c>
      <c r="D4468" s="1">
        <f t="shared" si="834"/>
        <v>2</v>
      </c>
      <c r="E4468" s="12">
        <f t="shared" si="835"/>
        <v>17</v>
      </c>
      <c r="F4468" s="124" t="str">
        <f t="shared" si="836"/>
        <v>1</v>
      </c>
      <c r="G4468" s="1">
        <f ca="1">(OFFSET(O4468,0,MATCH(Customer!$J$6,'CDH &amp; HDH'!$P$11:$X$11,0)))</f>
        <v>86</v>
      </c>
      <c r="H4468" s="1" t="str">
        <f t="shared" si="837"/>
        <v>Cooling</v>
      </c>
      <c r="I4468" s="1">
        <f ca="1">OFFSET(IF($H4468="Cooling",Customer!$C$25,Customer!$C$52),E4468,D4468)</f>
        <v>72</v>
      </c>
      <c r="J4468" s="1">
        <f ca="1">OFFSET(IF($H4468="Cooling",Customer!$L$25,Customer!$L$52),$E4468,$D4468)</f>
        <v>77</v>
      </c>
      <c r="K4468" s="16">
        <f t="shared" ca="1" si="831"/>
        <v>14</v>
      </c>
      <c r="L4468" s="16">
        <f t="shared" ca="1" si="832"/>
        <v>9</v>
      </c>
      <c r="M4468" s="17">
        <f t="shared" si="838"/>
        <v>0</v>
      </c>
      <c r="N4468" s="17">
        <f t="shared" si="839"/>
        <v>0</v>
      </c>
      <c r="O4468" s="4"/>
      <c r="P4468" s="4">
        <v>79</v>
      </c>
      <c r="Q4468" s="4">
        <v>81</v>
      </c>
      <c r="R4468" s="4">
        <v>56</v>
      </c>
      <c r="S4468" s="4">
        <v>75</v>
      </c>
      <c r="T4468" s="4">
        <v>80</v>
      </c>
      <c r="U4468" s="4">
        <v>89</v>
      </c>
      <c r="V4468" s="13">
        <v>86</v>
      </c>
      <c r="W4468" s="4">
        <v>71</v>
      </c>
      <c r="X4468" s="4">
        <v>82</v>
      </c>
      <c r="Y4468">
        <f t="shared" ca="1" si="840"/>
        <v>6048</v>
      </c>
      <c r="Z4468">
        <f t="shared" ca="1" si="841"/>
        <v>3888</v>
      </c>
    </row>
    <row r="4469" spans="2:26" x14ac:dyDescent="0.25">
      <c r="B4469" s="11">
        <f t="shared" si="842"/>
        <v>44747.708333322524</v>
      </c>
      <c r="C4469" s="1">
        <f t="shared" si="833"/>
        <v>7</v>
      </c>
      <c r="D4469" s="1">
        <f t="shared" si="834"/>
        <v>2</v>
      </c>
      <c r="E4469" s="12">
        <f t="shared" si="835"/>
        <v>18</v>
      </c>
      <c r="F4469" s="124" t="str">
        <f t="shared" si="836"/>
        <v>1</v>
      </c>
      <c r="G4469" s="1">
        <f ca="1">(OFFSET(O4469,0,MATCH(Customer!$J$6,'CDH &amp; HDH'!$P$11:$X$11,0)))</f>
        <v>85</v>
      </c>
      <c r="H4469" s="1" t="str">
        <f t="shared" si="837"/>
        <v>Cooling</v>
      </c>
      <c r="I4469" s="1">
        <f ca="1">OFFSET(IF($H4469="Cooling",Customer!$C$25,Customer!$C$52),E4469,D4469)</f>
        <v>72</v>
      </c>
      <c r="J4469" s="1">
        <f ca="1">OFFSET(IF($H4469="Cooling",Customer!$L$25,Customer!$L$52),$E4469,$D4469)</f>
        <v>77</v>
      </c>
      <c r="K4469" s="16">
        <f t="shared" ca="1" si="831"/>
        <v>13</v>
      </c>
      <c r="L4469" s="16">
        <f t="shared" ca="1" si="832"/>
        <v>8</v>
      </c>
      <c r="M4469" s="17">
        <f t="shared" si="838"/>
        <v>0</v>
      </c>
      <c r="N4469" s="17">
        <f t="shared" si="839"/>
        <v>0</v>
      </c>
      <c r="O4469" s="4"/>
      <c r="P4469" s="4">
        <v>79</v>
      </c>
      <c r="Q4469" s="4">
        <v>79</v>
      </c>
      <c r="R4469" s="4">
        <v>57</v>
      </c>
      <c r="S4469" s="4">
        <v>77</v>
      </c>
      <c r="T4469" s="4">
        <v>81</v>
      </c>
      <c r="U4469" s="4">
        <v>87</v>
      </c>
      <c r="V4469" s="13">
        <v>85</v>
      </c>
      <c r="W4469" s="4">
        <v>69</v>
      </c>
      <c r="X4469" s="4">
        <v>82</v>
      </c>
      <c r="Y4469">
        <f t="shared" ca="1" si="840"/>
        <v>5616</v>
      </c>
      <c r="Z4469">
        <f t="shared" ca="1" si="841"/>
        <v>3456</v>
      </c>
    </row>
    <row r="4470" spans="2:26" x14ac:dyDescent="0.25">
      <c r="B4470" s="11">
        <f t="shared" si="842"/>
        <v>44747.749999989188</v>
      </c>
      <c r="C4470" s="1">
        <f t="shared" si="833"/>
        <v>7</v>
      </c>
      <c r="D4470" s="1">
        <f t="shared" si="834"/>
        <v>2</v>
      </c>
      <c r="E4470" s="12">
        <f t="shared" si="835"/>
        <v>19</v>
      </c>
      <c r="F4470" s="124" t="str">
        <f t="shared" si="836"/>
        <v>0</v>
      </c>
      <c r="G4470" s="1">
        <f ca="1">(OFFSET(O4470,0,MATCH(Customer!$J$6,'CDH &amp; HDH'!$P$11:$X$11,0)))</f>
        <v>83</v>
      </c>
      <c r="H4470" s="1" t="str">
        <f t="shared" si="837"/>
        <v>Cooling</v>
      </c>
      <c r="I4470" s="1">
        <f ca="1">OFFSET(IF($H4470="Cooling",Customer!$C$25,Customer!$C$52),E4470,D4470)</f>
        <v>78</v>
      </c>
      <c r="J4470" s="1">
        <f ca="1">OFFSET(IF($H4470="Cooling",Customer!$L$25,Customer!$L$52),$E4470,$D4470)</f>
        <v>80</v>
      </c>
      <c r="K4470" s="16">
        <f t="shared" ca="1" si="831"/>
        <v>5</v>
      </c>
      <c r="L4470" s="16">
        <f t="shared" ca="1" si="832"/>
        <v>3</v>
      </c>
      <c r="M4470" s="17">
        <f t="shared" si="838"/>
        <v>0</v>
      </c>
      <c r="N4470" s="17">
        <f t="shared" si="839"/>
        <v>0</v>
      </c>
      <c r="O4470" s="4"/>
      <c r="P4470" s="4">
        <v>79</v>
      </c>
      <c r="Q4470" s="4">
        <v>75</v>
      </c>
      <c r="R4470" s="4">
        <v>57</v>
      </c>
      <c r="S4470" s="4">
        <v>73</v>
      </c>
      <c r="T4470" s="4">
        <v>79</v>
      </c>
      <c r="U4470" s="4">
        <v>84</v>
      </c>
      <c r="V4470" s="13">
        <v>83</v>
      </c>
      <c r="W4470" s="4">
        <v>68</v>
      </c>
      <c r="X4470" s="4">
        <v>79</v>
      </c>
      <c r="Y4470">
        <f t="shared" ca="1" si="840"/>
        <v>2160</v>
      </c>
      <c r="Z4470">
        <f t="shared" ca="1" si="841"/>
        <v>1296</v>
      </c>
    </row>
    <row r="4471" spans="2:26" x14ac:dyDescent="0.25">
      <c r="B4471" s="11">
        <f t="shared" si="842"/>
        <v>44747.791666655852</v>
      </c>
      <c r="C4471" s="1">
        <f t="shared" si="833"/>
        <v>7</v>
      </c>
      <c r="D4471" s="1">
        <f t="shared" si="834"/>
        <v>2</v>
      </c>
      <c r="E4471" s="12">
        <f t="shared" si="835"/>
        <v>20</v>
      </c>
      <c r="F4471" s="124" t="str">
        <f t="shared" si="836"/>
        <v>0</v>
      </c>
      <c r="G4471" s="1">
        <f ca="1">(OFFSET(O4471,0,MATCH(Customer!$J$6,'CDH &amp; HDH'!$P$11:$X$11,0)))</f>
        <v>80</v>
      </c>
      <c r="H4471" s="1" t="str">
        <f t="shared" si="837"/>
        <v>Cooling</v>
      </c>
      <c r="I4471" s="1">
        <f ca="1">OFFSET(IF($H4471="Cooling",Customer!$C$25,Customer!$C$52),E4471,D4471)</f>
        <v>78</v>
      </c>
      <c r="J4471" s="1">
        <f ca="1">OFFSET(IF($H4471="Cooling",Customer!$L$25,Customer!$L$52),$E4471,$D4471)</f>
        <v>80</v>
      </c>
      <c r="K4471" s="16">
        <f t="shared" ca="1" si="831"/>
        <v>2</v>
      </c>
      <c r="L4471" s="16">
        <f t="shared" ca="1" si="832"/>
        <v>0</v>
      </c>
      <c r="M4471" s="17">
        <f t="shared" si="838"/>
        <v>0</v>
      </c>
      <c r="N4471" s="17">
        <f t="shared" si="839"/>
        <v>0</v>
      </c>
      <c r="O4471" s="4"/>
      <c r="P4471" s="4">
        <v>79</v>
      </c>
      <c r="Q4471" s="4">
        <v>72</v>
      </c>
      <c r="R4471" s="4">
        <v>52</v>
      </c>
      <c r="S4471" s="4">
        <v>71</v>
      </c>
      <c r="T4471" s="4">
        <v>78</v>
      </c>
      <c r="U4471" s="4">
        <v>81</v>
      </c>
      <c r="V4471" s="13">
        <v>80</v>
      </c>
      <c r="W4471" s="4">
        <v>68</v>
      </c>
      <c r="X4471" s="4">
        <v>73</v>
      </c>
      <c r="Y4471">
        <f t="shared" ca="1" si="840"/>
        <v>864</v>
      </c>
      <c r="Z4471">
        <f t="shared" ca="1" si="841"/>
        <v>0</v>
      </c>
    </row>
    <row r="4472" spans="2:26" x14ac:dyDescent="0.25">
      <c r="B4472" s="11">
        <f t="shared" si="842"/>
        <v>44747.833333322516</v>
      </c>
      <c r="C4472" s="1">
        <f t="shared" si="833"/>
        <v>7</v>
      </c>
      <c r="D4472" s="1">
        <f t="shared" si="834"/>
        <v>2</v>
      </c>
      <c r="E4472" s="12">
        <f t="shared" si="835"/>
        <v>21</v>
      </c>
      <c r="F4472" s="124" t="str">
        <f t="shared" si="836"/>
        <v>0</v>
      </c>
      <c r="G4472" s="1">
        <f ca="1">(OFFSET(O4472,0,MATCH(Customer!$J$6,'CDH &amp; HDH'!$P$11:$X$11,0)))</f>
        <v>77</v>
      </c>
      <c r="H4472" s="1" t="str">
        <f t="shared" si="837"/>
        <v>Cooling</v>
      </c>
      <c r="I4472" s="1">
        <f ca="1">OFFSET(IF($H4472="Cooling",Customer!$C$25,Customer!$C$52),E4472,D4472)</f>
        <v>78</v>
      </c>
      <c r="J4472" s="1">
        <f ca="1">OFFSET(IF($H4472="Cooling",Customer!$L$25,Customer!$L$52),$E4472,$D4472)</f>
        <v>80</v>
      </c>
      <c r="K4472" s="16">
        <f t="shared" ca="1" si="831"/>
        <v>0</v>
      </c>
      <c r="L4472" s="16">
        <f t="shared" ca="1" si="832"/>
        <v>0</v>
      </c>
      <c r="M4472" s="17">
        <f t="shared" si="838"/>
        <v>0</v>
      </c>
      <c r="N4472" s="17">
        <f t="shared" si="839"/>
        <v>0</v>
      </c>
      <c r="O4472" s="4"/>
      <c r="P4472" s="4">
        <v>77</v>
      </c>
      <c r="Q4472" s="4">
        <v>70</v>
      </c>
      <c r="R4472" s="4">
        <v>48</v>
      </c>
      <c r="S4472" s="4">
        <v>70</v>
      </c>
      <c r="T4472" s="4">
        <v>78</v>
      </c>
      <c r="U4472" s="4">
        <v>78</v>
      </c>
      <c r="V4472" s="13">
        <v>77</v>
      </c>
      <c r="W4472" s="4">
        <v>67</v>
      </c>
      <c r="X4472" s="4">
        <v>70</v>
      </c>
      <c r="Y4472">
        <f t="shared" ca="1" si="840"/>
        <v>0</v>
      </c>
      <c r="Z4472">
        <f t="shared" ca="1" si="841"/>
        <v>0</v>
      </c>
    </row>
    <row r="4473" spans="2:26" x14ac:dyDescent="0.25">
      <c r="B4473" s="11">
        <f t="shared" si="842"/>
        <v>44747.874999989181</v>
      </c>
      <c r="C4473" s="1">
        <f t="shared" si="833"/>
        <v>7</v>
      </c>
      <c r="D4473" s="1">
        <f t="shared" si="834"/>
        <v>2</v>
      </c>
      <c r="E4473" s="12">
        <f t="shared" si="835"/>
        <v>22</v>
      </c>
      <c r="F4473" s="124" t="str">
        <f t="shared" si="836"/>
        <v>0</v>
      </c>
      <c r="G4473" s="1">
        <f ca="1">(OFFSET(O4473,0,MATCH(Customer!$J$6,'CDH &amp; HDH'!$P$11:$X$11,0)))</f>
        <v>74</v>
      </c>
      <c r="H4473" s="1" t="str">
        <f t="shared" si="837"/>
        <v>Cooling</v>
      </c>
      <c r="I4473" s="1">
        <f ca="1">OFFSET(IF($H4473="Cooling",Customer!$C$25,Customer!$C$52),E4473,D4473)</f>
        <v>78</v>
      </c>
      <c r="J4473" s="1">
        <f ca="1">OFFSET(IF($H4473="Cooling",Customer!$L$25,Customer!$L$52),$E4473,$D4473)</f>
        <v>80</v>
      </c>
      <c r="K4473" s="16">
        <f t="shared" ca="1" si="831"/>
        <v>0</v>
      </c>
      <c r="L4473" s="16">
        <f t="shared" ca="1" si="832"/>
        <v>0</v>
      </c>
      <c r="M4473" s="17">
        <f t="shared" si="838"/>
        <v>0</v>
      </c>
      <c r="N4473" s="17">
        <f t="shared" si="839"/>
        <v>0</v>
      </c>
      <c r="O4473" s="4"/>
      <c r="P4473" s="4">
        <v>74</v>
      </c>
      <c r="Q4473" s="4">
        <v>68</v>
      </c>
      <c r="R4473" s="4">
        <v>43</v>
      </c>
      <c r="S4473" s="4">
        <v>70</v>
      </c>
      <c r="T4473" s="4">
        <v>76</v>
      </c>
      <c r="U4473" s="4">
        <v>76</v>
      </c>
      <c r="V4473" s="13">
        <v>74</v>
      </c>
      <c r="W4473" s="4">
        <v>67</v>
      </c>
      <c r="X4473" s="4">
        <v>67</v>
      </c>
      <c r="Y4473">
        <f t="shared" ca="1" si="840"/>
        <v>0</v>
      </c>
      <c r="Z4473">
        <f t="shared" ca="1" si="841"/>
        <v>0</v>
      </c>
    </row>
    <row r="4474" spans="2:26" x14ac:dyDescent="0.25">
      <c r="B4474" s="11">
        <f t="shared" si="842"/>
        <v>44747.916666655845</v>
      </c>
      <c r="C4474" s="1">
        <f t="shared" si="833"/>
        <v>7</v>
      </c>
      <c r="D4474" s="1">
        <f t="shared" si="834"/>
        <v>2</v>
      </c>
      <c r="E4474" s="12">
        <f t="shared" si="835"/>
        <v>23</v>
      </c>
      <c r="F4474" s="124" t="str">
        <f t="shared" si="836"/>
        <v>0</v>
      </c>
      <c r="G4474" s="1">
        <f ca="1">(OFFSET(O4474,0,MATCH(Customer!$J$6,'CDH &amp; HDH'!$P$11:$X$11,0)))</f>
        <v>72</v>
      </c>
      <c r="H4474" s="1" t="str">
        <f t="shared" si="837"/>
        <v>Cooling</v>
      </c>
      <c r="I4474" s="1">
        <f ca="1">OFFSET(IF($H4474="Cooling",Customer!$C$25,Customer!$C$52),E4474,D4474)</f>
        <v>78</v>
      </c>
      <c r="J4474" s="1">
        <f ca="1">OFFSET(IF($H4474="Cooling",Customer!$L$25,Customer!$L$52),$E4474,$D4474)</f>
        <v>80</v>
      </c>
      <c r="K4474" s="16">
        <f t="shared" ca="1" si="831"/>
        <v>0</v>
      </c>
      <c r="L4474" s="16">
        <f t="shared" ca="1" si="832"/>
        <v>0</v>
      </c>
      <c r="M4474" s="17">
        <f t="shared" si="838"/>
        <v>0</v>
      </c>
      <c r="N4474" s="17">
        <f t="shared" si="839"/>
        <v>0</v>
      </c>
      <c r="O4474" s="4"/>
      <c r="P4474" s="4">
        <v>71</v>
      </c>
      <c r="Q4474" s="4">
        <v>69</v>
      </c>
      <c r="R4474" s="4">
        <v>42</v>
      </c>
      <c r="S4474" s="4">
        <v>69</v>
      </c>
      <c r="T4474" s="4">
        <v>74</v>
      </c>
      <c r="U4474" s="4">
        <v>76</v>
      </c>
      <c r="V4474" s="13">
        <v>72</v>
      </c>
      <c r="W4474" s="4">
        <v>66</v>
      </c>
      <c r="X4474" s="4">
        <v>65</v>
      </c>
      <c r="Y4474">
        <f t="shared" ca="1" si="840"/>
        <v>0</v>
      </c>
      <c r="Z4474">
        <f t="shared" ca="1" si="841"/>
        <v>0</v>
      </c>
    </row>
    <row r="4475" spans="2:26" x14ac:dyDescent="0.25">
      <c r="B4475" s="11">
        <f t="shared" si="842"/>
        <v>44747.958333322509</v>
      </c>
      <c r="C4475" s="1">
        <f t="shared" si="833"/>
        <v>7</v>
      </c>
      <c r="D4475" s="1">
        <f t="shared" si="834"/>
        <v>2</v>
      </c>
      <c r="E4475" s="12">
        <f t="shared" si="835"/>
        <v>24</v>
      </c>
      <c r="F4475" s="124" t="str">
        <f t="shared" si="836"/>
        <v>0</v>
      </c>
      <c r="G4475" s="1">
        <f ca="1">(OFFSET(O4475,0,MATCH(Customer!$J$6,'CDH &amp; HDH'!$P$11:$X$11,0)))</f>
        <v>72</v>
      </c>
      <c r="H4475" s="1" t="str">
        <f t="shared" si="837"/>
        <v>Cooling</v>
      </c>
      <c r="I4475" s="1">
        <f ca="1">OFFSET(IF($H4475="Cooling",Customer!$C$25,Customer!$C$52),E4475,D4475)</f>
        <v>78</v>
      </c>
      <c r="J4475" s="1">
        <f ca="1">OFFSET(IF($H4475="Cooling",Customer!$L$25,Customer!$L$52),$E4475,$D4475)</f>
        <v>80</v>
      </c>
      <c r="K4475" s="16">
        <f t="shared" ca="1" si="831"/>
        <v>0</v>
      </c>
      <c r="L4475" s="16">
        <f t="shared" ca="1" si="832"/>
        <v>0</v>
      </c>
      <c r="M4475" s="17">
        <f t="shared" si="838"/>
        <v>0</v>
      </c>
      <c r="N4475" s="17">
        <f t="shared" si="839"/>
        <v>0</v>
      </c>
      <c r="O4475" s="4"/>
      <c r="P4475" s="4">
        <v>70</v>
      </c>
      <c r="Q4475" s="4">
        <v>66</v>
      </c>
      <c r="R4475" s="4">
        <v>42</v>
      </c>
      <c r="S4475" s="4">
        <v>68</v>
      </c>
      <c r="T4475" s="4">
        <v>71</v>
      </c>
      <c r="U4475" s="4">
        <v>75</v>
      </c>
      <c r="V4475" s="13">
        <v>72</v>
      </c>
      <c r="W4475" s="4">
        <v>67</v>
      </c>
      <c r="X4475" s="4">
        <v>63</v>
      </c>
      <c r="Y4475">
        <f t="shared" ca="1" si="840"/>
        <v>0</v>
      </c>
      <c r="Z4475">
        <f t="shared" ca="1" si="841"/>
        <v>0</v>
      </c>
    </row>
    <row r="4476" spans="2:26" x14ac:dyDescent="0.25">
      <c r="B4476" s="11">
        <f t="shared" si="842"/>
        <v>44747.999999989173</v>
      </c>
      <c r="C4476" s="1">
        <f t="shared" si="833"/>
        <v>7</v>
      </c>
      <c r="D4476" s="1">
        <f t="shared" si="834"/>
        <v>3</v>
      </c>
      <c r="E4476" s="12">
        <f t="shared" si="835"/>
        <v>1</v>
      </c>
      <c r="F4476" s="124" t="str">
        <f t="shared" si="836"/>
        <v>0</v>
      </c>
      <c r="G4476" s="1">
        <f ca="1">(OFFSET(O4476,0,MATCH(Customer!$J$6,'CDH &amp; HDH'!$P$11:$X$11,0)))</f>
        <v>72</v>
      </c>
      <c r="H4476" s="1" t="str">
        <f t="shared" si="837"/>
        <v>Cooling</v>
      </c>
      <c r="I4476" s="1">
        <f ca="1">OFFSET(IF($H4476="Cooling",Customer!$C$25,Customer!$C$52),E4476,D4476)</f>
        <v>78</v>
      </c>
      <c r="J4476" s="1">
        <f ca="1">OFFSET(IF($H4476="Cooling",Customer!$L$25,Customer!$L$52),$E4476,$D4476)</f>
        <v>80</v>
      </c>
      <c r="K4476" s="16">
        <f t="shared" ca="1" si="831"/>
        <v>0</v>
      </c>
      <c r="L4476" s="16">
        <f t="shared" ca="1" si="832"/>
        <v>0</v>
      </c>
      <c r="M4476" s="17">
        <f t="shared" si="838"/>
        <v>0</v>
      </c>
      <c r="N4476" s="17">
        <f t="shared" si="839"/>
        <v>0</v>
      </c>
      <c r="O4476" s="4"/>
      <c r="P4476" s="4">
        <v>69</v>
      </c>
      <c r="Q4476" s="4">
        <v>63</v>
      </c>
      <c r="R4476" s="4">
        <v>41</v>
      </c>
      <c r="S4476" s="4">
        <v>66</v>
      </c>
      <c r="T4476" s="4">
        <v>70</v>
      </c>
      <c r="U4476" s="4">
        <v>74</v>
      </c>
      <c r="V4476" s="13">
        <v>72</v>
      </c>
      <c r="W4476" s="4">
        <v>66</v>
      </c>
      <c r="X4476" s="4">
        <v>63</v>
      </c>
      <c r="Y4476">
        <f t="shared" ca="1" si="840"/>
        <v>0</v>
      </c>
      <c r="Z4476">
        <f t="shared" ca="1" si="841"/>
        <v>0</v>
      </c>
    </row>
    <row r="4477" spans="2:26" x14ac:dyDescent="0.25">
      <c r="B4477" s="11">
        <f t="shared" si="842"/>
        <v>44748.041666655838</v>
      </c>
      <c r="C4477" s="1">
        <f t="shared" si="833"/>
        <v>7</v>
      </c>
      <c r="D4477" s="1">
        <f t="shared" si="834"/>
        <v>3</v>
      </c>
      <c r="E4477" s="12">
        <f t="shared" si="835"/>
        <v>2</v>
      </c>
      <c r="F4477" s="124" t="str">
        <f t="shared" si="836"/>
        <v>0</v>
      </c>
      <c r="G4477" s="1">
        <f ca="1">(OFFSET(O4477,0,MATCH(Customer!$J$6,'CDH &amp; HDH'!$P$11:$X$11,0)))</f>
        <v>71</v>
      </c>
      <c r="H4477" s="1" t="str">
        <f t="shared" si="837"/>
        <v>Cooling</v>
      </c>
      <c r="I4477" s="1">
        <f ca="1">OFFSET(IF($H4477="Cooling",Customer!$C$25,Customer!$C$52),E4477,D4477)</f>
        <v>78</v>
      </c>
      <c r="J4477" s="1">
        <f ca="1">OFFSET(IF($H4477="Cooling",Customer!$L$25,Customer!$L$52),$E4477,$D4477)</f>
        <v>80</v>
      </c>
      <c r="K4477" s="16">
        <f t="shared" ca="1" si="831"/>
        <v>0</v>
      </c>
      <c r="L4477" s="16">
        <f t="shared" ca="1" si="832"/>
        <v>0</v>
      </c>
      <c r="M4477" s="17">
        <f t="shared" si="838"/>
        <v>0</v>
      </c>
      <c r="N4477" s="17">
        <f t="shared" si="839"/>
        <v>0</v>
      </c>
      <c r="O4477" s="4"/>
      <c r="P4477" s="4">
        <v>67</v>
      </c>
      <c r="Q4477" s="4">
        <v>63</v>
      </c>
      <c r="R4477" s="4">
        <v>41</v>
      </c>
      <c r="S4477" s="4">
        <v>65</v>
      </c>
      <c r="T4477" s="4">
        <v>68</v>
      </c>
      <c r="U4477" s="4">
        <v>73</v>
      </c>
      <c r="V4477" s="13">
        <v>71</v>
      </c>
      <c r="W4477" s="4">
        <v>66</v>
      </c>
      <c r="X4477" s="4">
        <v>61</v>
      </c>
      <c r="Y4477">
        <f t="shared" ca="1" si="840"/>
        <v>0</v>
      </c>
      <c r="Z4477">
        <f t="shared" ca="1" si="841"/>
        <v>0</v>
      </c>
    </row>
    <row r="4478" spans="2:26" x14ac:dyDescent="0.25">
      <c r="B4478" s="11">
        <f t="shared" si="842"/>
        <v>44748.083333322502</v>
      </c>
      <c r="C4478" s="1">
        <f t="shared" si="833"/>
        <v>7</v>
      </c>
      <c r="D4478" s="1">
        <f t="shared" si="834"/>
        <v>3</v>
      </c>
      <c r="E4478" s="12">
        <f t="shared" si="835"/>
        <v>3</v>
      </c>
      <c r="F4478" s="124" t="str">
        <f t="shared" si="836"/>
        <v>0</v>
      </c>
      <c r="G4478" s="1">
        <f ca="1">(OFFSET(O4478,0,MATCH(Customer!$J$6,'CDH &amp; HDH'!$P$11:$X$11,0)))</f>
        <v>69</v>
      </c>
      <c r="H4478" s="1" t="str">
        <f t="shared" si="837"/>
        <v>Cooling</v>
      </c>
      <c r="I4478" s="1">
        <f ca="1">OFFSET(IF($H4478="Cooling",Customer!$C$25,Customer!$C$52),E4478,D4478)</f>
        <v>78</v>
      </c>
      <c r="J4478" s="1">
        <f ca="1">OFFSET(IF($H4478="Cooling",Customer!$L$25,Customer!$L$52),$E4478,$D4478)</f>
        <v>80</v>
      </c>
      <c r="K4478" s="16">
        <f t="shared" ca="1" si="831"/>
        <v>0</v>
      </c>
      <c r="L4478" s="16">
        <f t="shared" ca="1" si="832"/>
        <v>0</v>
      </c>
      <c r="M4478" s="17">
        <f t="shared" si="838"/>
        <v>0</v>
      </c>
      <c r="N4478" s="17">
        <f t="shared" si="839"/>
        <v>0</v>
      </c>
      <c r="O4478" s="4"/>
      <c r="P4478" s="4">
        <v>63</v>
      </c>
      <c r="Q4478" s="4">
        <v>62</v>
      </c>
      <c r="R4478" s="4">
        <v>42</v>
      </c>
      <c r="S4478" s="4">
        <v>65</v>
      </c>
      <c r="T4478" s="4">
        <v>67</v>
      </c>
      <c r="U4478" s="4">
        <v>72</v>
      </c>
      <c r="V4478" s="13">
        <v>69</v>
      </c>
      <c r="W4478" s="4">
        <v>66</v>
      </c>
      <c r="X4478" s="4">
        <v>60</v>
      </c>
      <c r="Y4478">
        <f t="shared" ca="1" si="840"/>
        <v>0</v>
      </c>
      <c r="Z4478">
        <f t="shared" ca="1" si="841"/>
        <v>0</v>
      </c>
    </row>
    <row r="4479" spans="2:26" x14ac:dyDescent="0.25">
      <c r="B4479" s="11">
        <f t="shared" si="842"/>
        <v>44748.124999989166</v>
      </c>
      <c r="C4479" s="1">
        <f t="shared" si="833"/>
        <v>7</v>
      </c>
      <c r="D4479" s="1">
        <f t="shared" si="834"/>
        <v>3</v>
      </c>
      <c r="E4479" s="12">
        <f t="shared" si="835"/>
        <v>4</v>
      </c>
      <c r="F4479" s="124" t="str">
        <f t="shared" si="836"/>
        <v>0</v>
      </c>
      <c r="G4479" s="1">
        <f ca="1">(OFFSET(O4479,0,MATCH(Customer!$J$6,'CDH &amp; HDH'!$P$11:$X$11,0)))</f>
        <v>69</v>
      </c>
      <c r="H4479" s="1" t="str">
        <f t="shared" si="837"/>
        <v>Cooling</v>
      </c>
      <c r="I4479" s="1">
        <f ca="1">OFFSET(IF($H4479="Cooling",Customer!$C$25,Customer!$C$52),E4479,D4479)</f>
        <v>78</v>
      </c>
      <c r="J4479" s="1">
        <f ca="1">OFFSET(IF($H4479="Cooling",Customer!$L$25,Customer!$L$52),$E4479,$D4479)</f>
        <v>80</v>
      </c>
      <c r="K4479" s="16">
        <f t="shared" ca="1" si="831"/>
        <v>0</v>
      </c>
      <c r="L4479" s="16">
        <f t="shared" ca="1" si="832"/>
        <v>0</v>
      </c>
      <c r="M4479" s="17">
        <f t="shared" si="838"/>
        <v>0</v>
      </c>
      <c r="N4479" s="17">
        <f t="shared" si="839"/>
        <v>0</v>
      </c>
      <c r="O4479" s="4"/>
      <c r="P4479" s="4">
        <v>64</v>
      </c>
      <c r="Q4479" s="4">
        <v>60</v>
      </c>
      <c r="R4479" s="4">
        <v>42</v>
      </c>
      <c r="S4479" s="4">
        <v>63</v>
      </c>
      <c r="T4479" s="4">
        <v>66</v>
      </c>
      <c r="U4479" s="4">
        <v>70</v>
      </c>
      <c r="V4479" s="13">
        <v>69</v>
      </c>
      <c r="W4479" s="4">
        <v>65</v>
      </c>
      <c r="X4479" s="4">
        <v>61</v>
      </c>
      <c r="Y4479">
        <f t="shared" ca="1" si="840"/>
        <v>0</v>
      </c>
      <c r="Z4479">
        <f t="shared" ca="1" si="841"/>
        <v>0</v>
      </c>
    </row>
    <row r="4480" spans="2:26" x14ac:dyDescent="0.25">
      <c r="B4480" s="11">
        <f t="shared" si="842"/>
        <v>44748.16666665583</v>
      </c>
      <c r="C4480" s="1">
        <f t="shared" si="833"/>
        <v>7</v>
      </c>
      <c r="D4480" s="1">
        <f t="shared" si="834"/>
        <v>3</v>
      </c>
      <c r="E4480" s="12">
        <f t="shared" si="835"/>
        <v>5</v>
      </c>
      <c r="F4480" s="124" t="str">
        <f t="shared" si="836"/>
        <v>0</v>
      </c>
      <c r="G4480" s="1">
        <f ca="1">(OFFSET(O4480,0,MATCH(Customer!$J$6,'CDH &amp; HDH'!$P$11:$X$11,0)))</f>
        <v>67</v>
      </c>
      <c r="H4480" s="1" t="str">
        <f t="shared" si="837"/>
        <v>Cooling</v>
      </c>
      <c r="I4480" s="1">
        <f ca="1">OFFSET(IF($H4480="Cooling",Customer!$C$25,Customer!$C$52),E4480,D4480)</f>
        <v>78</v>
      </c>
      <c r="J4480" s="1">
        <f ca="1">OFFSET(IF($H4480="Cooling",Customer!$L$25,Customer!$L$52),$E4480,$D4480)</f>
        <v>80</v>
      </c>
      <c r="K4480" s="16">
        <f t="shared" ca="1" si="831"/>
        <v>0</v>
      </c>
      <c r="L4480" s="16">
        <f t="shared" ca="1" si="832"/>
        <v>0</v>
      </c>
      <c r="M4480" s="17">
        <f t="shared" si="838"/>
        <v>0</v>
      </c>
      <c r="N4480" s="17">
        <f t="shared" si="839"/>
        <v>0</v>
      </c>
      <c r="O4480" s="4"/>
      <c r="P4480" s="4">
        <v>63</v>
      </c>
      <c r="Q4480" s="4">
        <v>62</v>
      </c>
      <c r="R4480" s="4">
        <v>45</v>
      </c>
      <c r="S4480" s="4">
        <v>65</v>
      </c>
      <c r="T4480" s="4">
        <v>65</v>
      </c>
      <c r="U4480" s="4">
        <v>70</v>
      </c>
      <c r="V4480" s="13">
        <v>67</v>
      </c>
      <c r="W4480" s="4">
        <v>66</v>
      </c>
      <c r="X4480" s="4">
        <v>59</v>
      </c>
      <c r="Y4480">
        <f t="shared" ca="1" si="840"/>
        <v>0</v>
      </c>
      <c r="Z4480">
        <f t="shared" ca="1" si="841"/>
        <v>0</v>
      </c>
    </row>
    <row r="4481" spans="2:26" x14ac:dyDescent="0.25">
      <c r="B4481" s="11">
        <f t="shared" si="842"/>
        <v>44748.208333322495</v>
      </c>
      <c r="C4481" s="1">
        <f t="shared" si="833"/>
        <v>7</v>
      </c>
      <c r="D4481" s="1">
        <f t="shared" si="834"/>
        <v>3</v>
      </c>
      <c r="E4481" s="12">
        <f t="shared" si="835"/>
        <v>6</v>
      </c>
      <c r="F4481" s="124" t="str">
        <f t="shared" si="836"/>
        <v>0</v>
      </c>
      <c r="G4481" s="1">
        <f ca="1">(OFFSET(O4481,0,MATCH(Customer!$J$6,'CDH &amp; HDH'!$P$11:$X$11,0)))</f>
        <v>66</v>
      </c>
      <c r="H4481" s="1" t="str">
        <f t="shared" si="837"/>
        <v>Cooling</v>
      </c>
      <c r="I4481" s="1">
        <f ca="1">OFFSET(IF($H4481="Cooling",Customer!$C$25,Customer!$C$52),E4481,D4481)</f>
        <v>78</v>
      </c>
      <c r="J4481" s="1">
        <f ca="1">OFFSET(IF($H4481="Cooling",Customer!$L$25,Customer!$L$52),$E4481,$D4481)</f>
        <v>80</v>
      </c>
      <c r="K4481" s="16">
        <f t="shared" ca="1" si="831"/>
        <v>0</v>
      </c>
      <c r="L4481" s="16">
        <f t="shared" ca="1" si="832"/>
        <v>0</v>
      </c>
      <c r="M4481" s="17">
        <f t="shared" si="838"/>
        <v>0</v>
      </c>
      <c r="N4481" s="17">
        <f t="shared" si="839"/>
        <v>0</v>
      </c>
      <c r="O4481" s="4"/>
      <c r="P4481" s="4">
        <v>67</v>
      </c>
      <c r="Q4481" s="4">
        <v>61</v>
      </c>
      <c r="R4481" s="4">
        <v>49</v>
      </c>
      <c r="S4481" s="4">
        <v>65</v>
      </c>
      <c r="T4481" s="4">
        <v>67</v>
      </c>
      <c r="U4481" s="4">
        <v>72</v>
      </c>
      <c r="V4481" s="13">
        <v>66</v>
      </c>
      <c r="W4481" s="4">
        <v>67</v>
      </c>
      <c r="X4481" s="4">
        <v>60</v>
      </c>
      <c r="Y4481">
        <f t="shared" ca="1" si="840"/>
        <v>0</v>
      </c>
      <c r="Z4481">
        <f t="shared" ca="1" si="841"/>
        <v>0</v>
      </c>
    </row>
    <row r="4482" spans="2:26" x14ac:dyDescent="0.25">
      <c r="B4482" s="11">
        <f t="shared" si="842"/>
        <v>44748.249999989159</v>
      </c>
      <c r="C4482" s="1">
        <f t="shared" si="833"/>
        <v>7</v>
      </c>
      <c r="D4482" s="1">
        <f t="shared" si="834"/>
        <v>3</v>
      </c>
      <c r="E4482" s="12">
        <f t="shared" si="835"/>
        <v>7</v>
      </c>
      <c r="F4482" s="124" t="str">
        <f t="shared" si="836"/>
        <v>0</v>
      </c>
      <c r="G4482" s="1">
        <f ca="1">(OFFSET(O4482,0,MATCH(Customer!$J$6,'CDH &amp; HDH'!$P$11:$X$11,0)))</f>
        <v>70</v>
      </c>
      <c r="H4482" s="1" t="str">
        <f t="shared" si="837"/>
        <v>Cooling</v>
      </c>
      <c r="I4482" s="1">
        <f ca="1">OFFSET(IF($H4482="Cooling",Customer!$C$25,Customer!$C$52),E4482,D4482)</f>
        <v>78</v>
      </c>
      <c r="J4482" s="1">
        <f ca="1">OFFSET(IF($H4482="Cooling",Customer!$L$25,Customer!$L$52),$E4482,$D4482)</f>
        <v>80</v>
      </c>
      <c r="K4482" s="16">
        <f t="shared" ca="1" si="831"/>
        <v>0</v>
      </c>
      <c r="L4482" s="16">
        <f t="shared" ca="1" si="832"/>
        <v>0</v>
      </c>
      <c r="M4482" s="17">
        <f t="shared" si="838"/>
        <v>0</v>
      </c>
      <c r="N4482" s="17">
        <f t="shared" si="839"/>
        <v>0</v>
      </c>
      <c r="O4482" s="4"/>
      <c r="P4482" s="4">
        <v>69</v>
      </c>
      <c r="Q4482" s="4">
        <v>65</v>
      </c>
      <c r="R4482" s="4">
        <v>52</v>
      </c>
      <c r="S4482" s="4">
        <v>66</v>
      </c>
      <c r="T4482" s="4">
        <v>72</v>
      </c>
      <c r="U4482" s="4">
        <v>75</v>
      </c>
      <c r="V4482" s="13">
        <v>70</v>
      </c>
      <c r="W4482" s="4">
        <v>69</v>
      </c>
      <c r="X4482" s="4">
        <v>61</v>
      </c>
      <c r="Y4482">
        <f t="shared" ca="1" si="840"/>
        <v>0</v>
      </c>
      <c r="Z4482">
        <f t="shared" ca="1" si="841"/>
        <v>0</v>
      </c>
    </row>
    <row r="4483" spans="2:26" x14ac:dyDescent="0.25">
      <c r="B4483" s="11">
        <f t="shared" si="842"/>
        <v>44748.291666655823</v>
      </c>
      <c r="C4483" s="1">
        <f t="shared" si="833"/>
        <v>7</v>
      </c>
      <c r="D4483" s="1">
        <f t="shared" si="834"/>
        <v>3</v>
      </c>
      <c r="E4483" s="12">
        <f t="shared" si="835"/>
        <v>8</v>
      </c>
      <c r="F4483" s="124" t="str">
        <f t="shared" si="836"/>
        <v>0</v>
      </c>
      <c r="G4483" s="1">
        <f ca="1">(OFFSET(O4483,0,MATCH(Customer!$J$6,'CDH &amp; HDH'!$P$11:$X$11,0)))</f>
        <v>76</v>
      </c>
      <c r="H4483" s="1" t="str">
        <f t="shared" si="837"/>
        <v>Cooling</v>
      </c>
      <c r="I4483" s="1">
        <f ca="1">OFFSET(IF($H4483="Cooling",Customer!$C$25,Customer!$C$52),E4483,D4483)</f>
        <v>72</v>
      </c>
      <c r="J4483" s="1">
        <f ca="1">OFFSET(IF($H4483="Cooling",Customer!$L$25,Customer!$L$52),$E4483,$D4483)</f>
        <v>77</v>
      </c>
      <c r="K4483" s="16">
        <f t="shared" ca="1" si="831"/>
        <v>4</v>
      </c>
      <c r="L4483" s="16">
        <f t="shared" ca="1" si="832"/>
        <v>0</v>
      </c>
      <c r="M4483" s="17">
        <f t="shared" si="838"/>
        <v>0</v>
      </c>
      <c r="N4483" s="17">
        <f t="shared" si="839"/>
        <v>0</v>
      </c>
      <c r="O4483" s="4"/>
      <c r="P4483" s="4">
        <v>71</v>
      </c>
      <c r="Q4483" s="4">
        <v>70</v>
      </c>
      <c r="R4483" s="4">
        <v>56</v>
      </c>
      <c r="S4483" s="4">
        <v>71</v>
      </c>
      <c r="T4483" s="4">
        <v>77</v>
      </c>
      <c r="U4483" s="4">
        <v>81</v>
      </c>
      <c r="V4483" s="13">
        <v>76</v>
      </c>
      <c r="W4483" s="4">
        <v>70</v>
      </c>
      <c r="X4483" s="4">
        <v>61</v>
      </c>
      <c r="Y4483">
        <f t="shared" ca="1" si="840"/>
        <v>1728</v>
      </c>
      <c r="Z4483">
        <f t="shared" ca="1" si="841"/>
        <v>0</v>
      </c>
    </row>
    <row r="4484" spans="2:26" x14ac:dyDescent="0.25">
      <c r="B4484" s="11">
        <f t="shared" si="842"/>
        <v>44748.333333322487</v>
      </c>
      <c r="C4484" s="1">
        <f t="shared" si="833"/>
        <v>7</v>
      </c>
      <c r="D4484" s="1">
        <f t="shared" si="834"/>
        <v>3</v>
      </c>
      <c r="E4484" s="12">
        <f t="shared" si="835"/>
        <v>9</v>
      </c>
      <c r="F4484" s="124" t="str">
        <f t="shared" si="836"/>
        <v>0</v>
      </c>
      <c r="G4484" s="1">
        <f ca="1">(OFFSET(O4484,0,MATCH(Customer!$J$6,'CDH &amp; HDH'!$P$11:$X$11,0)))</f>
        <v>80</v>
      </c>
      <c r="H4484" s="1" t="str">
        <f t="shared" si="837"/>
        <v>Cooling</v>
      </c>
      <c r="I4484" s="1">
        <f ca="1">OFFSET(IF($H4484="Cooling",Customer!$C$25,Customer!$C$52),E4484,D4484)</f>
        <v>72</v>
      </c>
      <c r="J4484" s="1">
        <f ca="1">OFFSET(IF($H4484="Cooling",Customer!$L$25,Customer!$L$52),$E4484,$D4484)</f>
        <v>77</v>
      </c>
      <c r="K4484" s="16">
        <f t="shared" ca="1" si="831"/>
        <v>8</v>
      </c>
      <c r="L4484" s="16">
        <f t="shared" ca="1" si="832"/>
        <v>3</v>
      </c>
      <c r="M4484" s="17">
        <f t="shared" si="838"/>
        <v>0</v>
      </c>
      <c r="N4484" s="17">
        <f t="shared" si="839"/>
        <v>0</v>
      </c>
      <c r="O4484" s="4"/>
      <c r="P4484" s="4">
        <v>74</v>
      </c>
      <c r="Q4484" s="4">
        <v>76</v>
      </c>
      <c r="R4484" s="4">
        <v>59</v>
      </c>
      <c r="S4484" s="4">
        <v>75</v>
      </c>
      <c r="T4484" s="4">
        <v>78</v>
      </c>
      <c r="U4484" s="4">
        <v>86</v>
      </c>
      <c r="V4484" s="13">
        <v>80</v>
      </c>
      <c r="W4484" s="4">
        <v>72</v>
      </c>
      <c r="X4484" s="4">
        <v>64</v>
      </c>
      <c r="Y4484">
        <f t="shared" ca="1" si="840"/>
        <v>3456</v>
      </c>
      <c r="Z4484">
        <f t="shared" ca="1" si="841"/>
        <v>1296</v>
      </c>
    </row>
    <row r="4485" spans="2:26" x14ac:dyDescent="0.25">
      <c r="B4485" s="11">
        <f t="shared" si="842"/>
        <v>44748.374999989152</v>
      </c>
      <c r="C4485" s="1">
        <f t="shared" si="833"/>
        <v>7</v>
      </c>
      <c r="D4485" s="1">
        <f t="shared" si="834"/>
        <v>3</v>
      </c>
      <c r="E4485" s="12">
        <f t="shared" si="835"/>
        <v>10</v>
      </c>
      <c r="F4485" s="124" t="str">
        <f t="shared" si="836"/>
        <v>0</v>
      </c>
      <c r="G4485" s="1">
        <f ca="1">(OFFSET(O4485,0,MATCH(Customer!$J$6,'CDH &amp; HDH'!$P$11:$X$11,0)))</f>
        <v>83</v>
      </c>
      <c r="H4485" s="1" t="str">
        <f t="shared" si="837"/>
        <v>Cooling</v>
      </c>
      <c r="I4485" s="1">
        <f ca="1">OFFSET(IF($H4485="Cooling",Customer!$C$25,Customer!$C$52),E4485,D4485)</f>
        <v>72</v>
      </c>
      <c r="J4485" s="1">
        <f ca="1">OFFSET(IF($H4485="Cooling",Customer!$L$25,Customer!$L$52),$E4485,$D4485)</f>
        <v>77</v>
      </c>
      <c r="K4485" s="16">
        <f t="shared" ca="1" si="831"/>
        <v>11</v>
      </c>
      <c r="L4485" s="16">
        <f t="shared" ca="1" si="832"/>
        <v>6</v>
      </c>
      <c r="M4485" s="17">
        <f t="shared" si="838"/>
        <v>0</v>
      </c>
      <c r="N4485" s="17">
        <f t="shared" si="839"/>
        <v>0</v>
      </c>
      <c r="O4485" s="4"/>
      <c r="P4485" s="4">
        <v>77</v>
      </c>
      <c r="Q4485" s="4">
        <v>79</v>
      </c>
      <c r="R4485" s="4">
        <v>63</v>
      </c>
      <c r="S4485" s="4">
        <v>78</v>
      </c>
      <c r="T4485" s="4">
        <v>78</v>
      </c>
      <c r="U4485" s="4">
        <v>89</v>
      </c>
      <c r="V4485" s="13">
        <v>83</v>
      </c>
      <c r="W4485" s="4">
        <v>76</v>
      </c>
      <c r="X4485" s="4">
        <v>71</v>
      </c>
      <c r="Y4485">
        <f t="shared" ca="1" si="840"/>
        <v>4752</v>
      </c>
      <c r="Z4485">
        <f t="shared" ca="1" si="841"/>
        <v>2592</v>
      </c>
    </row>
    <row r="4486" spans="2:26" x14ac:dyDescent="0.25">
      <c r="B4486" s="11">
        <f t="shared" si="842"/>
        <v>44748.416666655816</v>
      </c>
      <c r="C4486" s="1">
        <f t="shared" si="833"/>
        <v>7</v>
      </c>
      <c r="D4486" s="1">
        <f t="shared" si="834"/>
        <v>3</v>
      </c>
      <c r="E4486" s="12">
        <f t="shared" si="835"/>
        <v>11</v>
      </c>
      <c r="F4486" s="124" t="str">
        <f t="shared" si="836"/>
        <v>0</v>
      </c>
      <c r="G4486" s="1">
        <f ca="1">(OFFSET(O4486,0,MATCH(Customer!$J$6,'CDH &amp; HDH'!$P$11:$X$11,0)))</f>
        <v>85</v>
      </c>
      <c r="H4486" s="1" t="str">
        <f t="shared" si="837"/>
        <v>Cooling</v>
      </c>
      <c r="I4486" s="1">
        <f ca="1">OFFSET(IF($H4486="Cooling",Customer!$C$25,Customer!$C$52),E4486,D4486)</f>
        <v>72</v>
      </c>
      <c r="J4486" s="1">
        <f ca="1">OFFSET(IF($H4486="Cooling",Customer!$L$25,Customer!$L$52),$E4486,$D4486)</f>
        <v>77</v>
      </c>
      <c r="K4486" s="16">
        <f t="shared" ca="1" si="831"/>
        <v>13</v>
      </c>
      <c r="L4486" s="16">
        <f t="shared" ca="1" si="832"/>
        <v>8</v>
      </c>
      <c r="M4486" s="17">
        <f t="shared" si="838"/>
        <v>0</v>
      </c>
      <c r="N4486" s="17">
        <f t="shared" si="839"/>
        <v>0</v>
      </c>
      <c r="O4486" s="4"/>
      <c r="P4486" s="4">
        <v>79</v>
      </c>
      <c r="Q4486" s="4">
        <v>81</v>
      </c>
      <c r="R4486" s="4">
        <v>64</v>
      </c>
      <c r="S4486" s="4">
        <v>76</v>
      </c>
      <c r="T4486" s="4">
        <v>81</v>
      </c>
      <c r="U4486" s="4">
        <v>91</v>
      </c>
      <c r="V4486" s="13">
        <v>85</v>
      </c>
      <c r="W4486" s="4">
        <v>81</v>
      </c>
      <c r="X4486" s="4">
        <v>76</v>
      </c>
      <c r="Y4486">
        <f t="shared" ca="1" si="840"/>
        <v>5616</v>
      </c>
      <c r="Z4486">
        <f t="shared" ca="1" si="841"/>
        <v>3456</v>
      </c>
    </row>
    <row r="4487" spans="2:26" x14ac:dyDescent="0.25">
      <c r="B4487" s="11">
        <f t="shared" si="842"/>
        <v>44748.45833332248</v>
      </c>
      <c r="C4487" s="1">
        <f t="shared" si="833"/>
        <v>7</v>
      </c>
      <c r="D4487" s="1">
        <f t="shared" si="834"/>
        <v>3</v>
      </c>
      <c r="E4487" s="12">
        <f t="shared" si="835"/>
        <v>12</v>
      </c>
      <c r="F4487" s="124" t="str">
        <f t="shared" si="836"/>
        <v>0</v>
      </c>
      <c r="G4487" s="1">
        <f ca="1">(OFFSET(O4487,0,MATCH(Customer!$J$6,'CDH &amp; HDH'!$P$11:$X$11,0)))</f>
        <v>86</v>
      </c>
      <c r="H4487" s="1" t="str">
        <f t="shared" si="837"/>
        <v>Cooling</v>
      </c>
      <c r="I4487" s="1">
        <f ca="1">OFFSET(IF($H4487="Cooling",Customer!$C$25,Customer!$C$52),E4487,D4487)</f>
        <v>72</v>
      </c>
      <c r="J4487" s="1">
        <f ca="1">OFFSET(IF($H4487="Cooling",Customer!$L$25,Customer!$L$52),$E4487,$D4487)</f>
        <v>77</v>
      </c>
      <c r="K4487" s="16">
        <f t="shared" ca="1" si="831"/>
        <v>14</v>
      </c>
      <c r="L4487" s="16">
        <f t="shared" ca="1" si="832"/>
        <v>9</v>
      </c>
      <c r="M4487" s="17">
        <f t="shared" si="838"/>
        <v>0</v>
      </c>
      <c r="N4487" s="17">
        <f t="shared" si="839"/>
        <v>0</v>
      </c>
      <c r="O4487" s="4"/>
      <c r="P4487" s="4">
        <v>80</v>
      </c>
      <c r="Q4487" s="4">
        <v>83</v>
      </c>
      <c r="R4487" s="4">
        <v>66</v>
      </c>
      <c r="S4487" s="4">
        <v>75</v>
      </c>
      <c r="T4487" s="4">
        <v>82</v>
      </c>
      <c r="U4487" s="4">
        <v>93</v>
      </c>
      <c r="V4487" s="13">
        <v>86</v>
      </c>
      <c r="W4487" s="4">
        <v>82</v>
      </c>
      <c r="X4487" s="4">
        <v>80</v>
      </c>
      <c r="Y4487">
        <f t="shared" ca="1" si="840"/>
        <v>6048</v>
      </c>
      <c r="Z4487">
        <f t="shared" ca="1" si="841"/>
        <v>3888</v>
      </c>
    </row>
    <row r="4488" spans="2:26" x14ac:dyDescent="0.25">
      <c r="B4488" s="11">
        <f t="shared" si="842"/>
        <v>44748.499999989144</v>
      </c>
      <c r="C4488" s="1">
        <f t="shared" si="833"/>
        <v>7</v>
      </c>
      <c r="D4488" s="1">
        <f t="shared" si="834"/>
        <v>3</v>
      </c>
      <c r="E4488" s="12">
        <f t="shared" si="835"/>
        <v>13</v>
      </c>
      <c r="F4488" s="124" t="str">
        <f t="shared" si="836"/>
        <v>0</v>
      </c>
      <c r="G4488" s="1">
        <f ca="1">(OFFSET(O4488,0,MATCH(Customer!$J$6,'CDH &amp; HDH'!$P$11:$X$11,0)))</f>
        <v>87</v>
      </c>
      <c r="H4488" s="1" t="str">
        <f t="shared" si="837"/>
        <v>Cooling</v>
      </c>
      <c r="I4488" s="1">
        <f ca="1">OFFSET(IF($H4488="Cooling",Customer!$C$25,Customer!$C$52),E4488,D4488)</f>
        <v>72</v>
      </c>
      <c r="J4488" s="1">
        <f ca="1">OFFSET(IF($H4488="Cooling",Customer!$L$25,Customer!$L$52),$E4488,$D4488)</f>
        <v>77</v>
      </c>
      <c r="K4488" s="16">
        <f t="shared" ca="1" si="831"/>
        <v>15</v>
      </c>
      <c r="L4488" s="16">
        <f t="shared" ca="1" si="832"/>
        <v>10</v>
      </c>
      <c r="M4488" s="17">
        <f t="shared" si="838"/>
        <v>0</v>
      </c>
      <c r="N4488" s="17">
        <f t="shared" si="839"/>
        <v>0</v>
      </c>
      <c r="O4488" s="4"/>
      <c r="P4488" s="4">
        <v>79</v>
      </c>
      <c r="Q4488" s="4">
        <v>85</v>
      </c>
      <c r="R4488" s="4">
        <v>67</v>
      </c>
      <c r="S4488" s="4">
        <v>75</v>
      </c>
      <c r="T4488" s="4">
        <v>85</v>
      </c>
      <c r="U4488" s="4">
        <v>94</v>
      </c>
      <c r="V4488" s="13">
        <v>87</v>
      </c>
      <c r="W4488" s="4">
        <v>86</v>
      </c>
      <c r="X4488" s="4">
        <v>83</v>
      </c>
      <c r="Y4488">
        <f t="shared" ca="1" si="840"/>
        <v>6480</v>
      </c>
      <c r="Z4488">
        <f t="shared" ca="1" si="841"/>
        <v>4320</v>
      </c>
    </row>
    <row r="4489" spans="2:26" x14ac:dyDescent="0.25">
      <c r="B4489" s="11">
        <f t="shared" si="842"/>
        <v>44748.541666655809</v>
      </c>
      <c r="C4489" s="1">
        <f t="shared" si="833"/>
        <v>7</v>
      </c>
      <c r="D4489" s="1">
        <f t="shared" si="834"/>
        <v>3</v>
      </c>
      <c r="E4489" s="12">
        <f t="shared" si="835"/>
        <v>14</v>
      </c>
      <c r="F4489" s="124" t="str">
        <f t="shared" si="836"/>
        <v>0</v>
      </c>
      <c r="G4489" s="1">
        <f ca="1">(OFFSET(O4489,0,MATCH(Customer!$J$6,'CDH &amp; HDH'!$P$11:$X$11,0)))</f>
        <v>89</v>
      </c>
      <c r="H4489" s="1" t="str">
        <f t="shared" si="837"/>
        <v>Cooling</v>
      </c>
      <c r="I4489" s="1">
        <f ca="1">OFFSET(IF($H4489="Cooling",Customer!$C$25,Customer!$C$52),E4489,D4489)</f>
        <v>72</v>
      </c>
      <c r="J4489" s="1">
        <f ca="1">OFFSET(IF($H4489="Cooling",Customer!$L$25,Customer!$L$52),$E4489,$D4489)</f>
        <v>77</v>
      </c>
      <c r="K4489" s="16">
        <f t="shared" ca="1" si="831"/>
        <v>17</v>
      </c>
      <c r="L4489" s="16">
        <f t="shared" ca="1" si="832"/>
        <v>12</v>
      </c>
      <c r="M4489" s="17">
        <f t="shared" si="838"/>
        <v>0</v>
      </c>
      <c r="N4489" s="17">
        <f t="shared" si="839"/>
        <v>0</v>
      </c>
      <c r="O4489" s="4"/>
      <c r="P4489" s="4">
        <v>79</v>
      </c>
      <c r="Q4489" s="4">
        <v>85</v>
      </c>
      <c r="R4489" s="4">
        <v>67</v>
      </c>
      <c r="S4489" s="4">
        <v>77</v>
      </c>
      <c r="T4489" s="4">
        <v>84</v>
      </c>
      <c r="U4489" s="4">
        <v>95</v>
      </c>
      <c r="V4489" s="13">
        <v>89</v>
      </c>
      <c r="W4489" s="4">
        <v>87</v>
      </c>
      <c r="X4489" s="4">
        <v>84</v>
      </c>
      <c r="Y4489">
        <f t="shared" ca="1" si="840"/>
        <v>7344</v>
      </c>
      <c r="Z4489">
        <f t="shared" ca="1" si="841"/>
        <v>5184</v>
      </c>
    </row>
    <row r="4490" spans="2:26" x14ac:dyDescent="0.25">
      <c r="B4490" s="11">
        <f t="shared" si="842"/>
        <v>44748.583333322473</v>
      </c>
      <c r="C4490" s="1">
        <f t="shared" si="833"/>
        <v>7</v>
      </c>
      <c r="D4490" s="1">
        <f t="shared" si="834"/>
        <v>3</v>
      </c>
      <c r="E4490" s="12">
        <f t="shared" si="835"/>
        <v>15</v>
      </c>
      <c r="F4490" s="124" t="str">
        <f t="shared" si="836"/>
        <v>1</v>
      </c>
      <c r="G4490" s="1">
        <f ca="1">(OFFSET(O4490,0,MATCH(Customer!$J$6,'CDH &amp; HDH'!$P$11:$X$11,0)))</f>
        <v>89</v>
      </c>
      <c r="H4490" s="1" t="str">
        <f t="shared" si="837"/>
        <v>Cooling</v>
      </c>
      <c r="I4490" s="1">
        <f ca="1">OFFSET(IF($H4490="Cooling",Customer!$C$25,Customer!$C$52),E4490,D4490)</f>
        <v>72</v>
      </c>
      <c r="J4490" s="1">
        <f ca="1">OFFSET(IF($H4490="Cooling",Customer!$L$25,Customer!$L$52),$E4490,$D4490)</f>
        <v>77</v>
      </c>
      <c r="K4490" s="16">
        <f t="shared" ca="1" si="831"/>
        <v>17</v>
      </c>
      <c r="L4490" s="16">
        <f t="shared" ca="1" si="832"/>
        <v>12</v>
      </c>
      <c r="M4490" s="17">
        <f t="shared" si="838"/>
        <v>0</v>
      </c>
      <c r="N4490" s="17">
        <f t="shared" si="839"/>
        <v>0</v>
      </c>
      <c r="O4490" s="4"/>
      <c r="P4490" s="4">
        <v>78</v>
      </c>
      <c r="Q4490" s="4">
        <v>86</v>
      </c>
      <c r="R4490" s="4">
        <v>67</v>
      </c>
      <c r="S4490" s="4">
        <v>77</v>
      </c>
      <c r="T4490" s="4">
        <v>84</v>
      </c>
      <c r="U4490" s="4">
        <v>94</v>
      </c>
      <c r="V4490" s="13">
        <v>89</v>
      </c>
      <c r="W4490" s="4">
        <v>85</v>
      </c>
      <c r="X4490" s="4">
        <v>84</v>
      </c>
      <c r="Y4490">
        <f t="shared" ca="1" si="840"/>
        <v>7344</v>
      </c>
      <c r="Z4490">
        <f t="shared" ca="1" si="841"/>
        <v>5184</v>
      </c>
    </row>
    <row r="4491" spans="2:26" x14ac:dyDescent="0.25">
      <c r="B4491" s="11">
        <f t="shared" si="842"/>
        <v>44748.624999989137</v>
      </c>
      <c r="C4491" s="1">
        <f t="shared" si="833"/>
        <v>7</v>
      </c>
      <c r="D4491" s="1">
        <f t="shared" si="834"/>
        <v>3</v>
      </c>
      <c r="E4491" s="12">
        <f t="shared" si="835"/>
        <v>16</v>
      </c>
      <c r="F4491" s="124" t="str">
        <f t="shared" si="836"/>
        <v>1</v>
      </c>
      <c r="G4491" s="1">
        <f ca="1">(OFFSET(O4491,0,MATCH(Customer!$J$6,'CDH &amp; HDH'!$P$11:$X$11,0)))</f>
        <v>89</v>
      </c>
      <c r="H4491" s="1" t="str">
        <f t="shared" si="837"/>
        <v>Cooling</v>
      </c>
      <c r="I4491" s="1">
        <f ca="1">OFFSET(IF($H4491="Cooling",Customer!$C$25,Customer!$C$52),E4491,D4491)</f>
        <v>72</v>
      </c>
      <c r="J4491" s="1">
        <f ca="1">OFFSET(IF($H4491="Cooling",Customer!$L$25,Customer!$L$52),$E4491,$D4491)</f>
        <v>77</v>
      </c>
      <c r="K4491" s="16">
        <f t="shared" ca="1" si="831"/>
        <v>17</v>
      </c>
      <c r="L4491" s="16">
        <f t="shared" ca="1" si="832"/>
        <v>12</v>
      </c>
      <c r="M4491" s="17">
        <f t="shared" si="838"/>
        <v>0</v>
      </c>
      <c r="N4491" s="17">
        <f t="shared" si="839"/>
        <v>0</v>
      </c>
      <c r="O4491" s="4"/>
      <c r="P4491" s="4">
        <v>77</v>
      </c>
      <c r="Q4491" s="4">
        <v>86</v>
      </c>
      <c r="R4491" s="4">
        <v>67</v>
      </c>
      <c r="S4491" s="4">
        <v>77</v>
      </c>
      <c r="T4491" s="4">
        <v>79</v>
      </c>
      <c r="U4491" s="4">
        <v>95</v>
      </c>
      <c r="V4491" s="13">
        <v>89</v>
      </c>
      <c r="W4491" s="4">
        <v>81</v>
      </c>
      <c r="X4491" s="4">
        <v>85</v>
      </c>
      <c r="Y4491">
        <f t="shared" ca="1" si="840"/>
        <v>7344</v>
      </c>
      <c r="Z4491">
        <f t="shared" ca="1" si="841"/>
        <v>5184</v>
      </c>
    </row>
    <row r="4492" spans="2:26" x14ac:dyDescent="0.25">
      <c r="B4492" s="11">
        <f t="shared" si="842"/>
        <v>44748.666666655801</v>
      </c>
      <c r="C4492" s="1">
        <f t="shared" si="833"/>
        <v>7</v>
      </c>
      <c r="D4492" s="1">
        <f t="shared" si="834"/>
        <v>3</v>
      </c>
      <c r="E4492" s="12">
        <f t="shared" si="835"/>
        <v>17</v>
      </c>
      <c r="F4492" s="124" t="str">
        <f t="shared" si="836"/>
        <v>1</v>
      </c>
      <c r="G4492" s="1">
        <f ca="1">(OFFSET(O4492,0,MATCH(Customer!$J$6,'CDH &amp; HDH'!$P$11:$X$11,0)))</f>
        <v>88</v>
      </c>
      <c r="H4492" s="1" t="str">
        <f t="shared" si="837"/>
        <v>Cooling</v>
      </c>
      <c r="I4492" s="1">
        <f ca="1">OFFSET(IF($H4492="Cooling",Customer!$C$25,Customer!$C$52),E4492,D4492)</f>
        <v>72</v>
      </c>
      <c r="J4492" s="1">
        <f ca="1">OFFSET(IF($H4492="Cooling",Customer!$L$25,Customer!$L$52),$E4492,$D4492)</f>
        <v>77</v>
      </c>
      <c r="K4492" s="16">
        <f t="shared" ref="K4492:K4555" ca="1" si="843">IF($H4492="Heating",0,MAX(0,$G4492-I4492))</f>
        <v>16</v>
      </c>
      <c r="L4492" s="16">
        <f t="shared" ref="L4492:L4555" ca="1" si="844">IF($H4492="Heating",0,MAX(0,$G4492-J4492))</f>
        <v>11</v>
      </c>
      <c r="M4492" s="17">
        <f t="shared" si="838"/>
        <v>0</v>
      </c>
      <c r="N4492" s="17">
        <f t="shared" si="839"/>
        <v>0</v>
      </c>
      <c r="O4492" s="4"/>
      <c r="P4492" s="4">
        <v>76</v>
      </c>
      <c r="Q4492" s="4">
        <v>86</v>
      </c>
      <c r="R4492" s="4">
        <v>66</v>
      </c>
      <c r="S4492" s="4">
        <v>77</v>
      </c>
      <c r="T4492" s="4">
        <v>79</v>
      </c>
      <c r="U4492" s="4">
        <v>94</v>
      </c>
      <c r="V4492" s="13">
        <v>88</v>
      </c>
      <c r="W4492" s="4">
        <v>80</v>
      </c>
      <c r="X4492" s="4">
        <v>85</v>
      </c>
      <c r="Y4492">
        <f t="shared" ca="1" si="840"/>
        <v>6912</v>
      </c>
      <c r="Z4492">
        <f t="shared" ca="1" si="841"/>
        <v>4752</v>
      </c>
    </row>
    <row r="4493" spans="2:26" x14ac:dyDescent="0.25">
      <c r="B4493" s="11">
        <f t="shared" si="842"/>
        <v>44748.708333322465</v>
      </c>
      <c r="C4493" s="1">
        <f t="shared" ref="C4493:C4556" si="845">MONTH(B4493)</f>
        <v>7</v>
      </c>
      <c r="D4493" s="1">
        <f t="shared" ref="D4493:D4556" si="846">WEEKDAY(B4493,2)</f>
        <v>3</v>
      </c>
      <c r="E4493" s="12">
        <f t="shared" ref="E4493:E4556" si="847">HOUR(B4493)+1</f>
        <v>18</v>
      </c>
      <c r="F4493" s="124" t="str">
        <f t="shared" ref="F4493:F4556" si="848">IF(AND(C4493&gt;5,C4493&lt;9,D4493&lt;6,E4493&gt;14,E4493&lt;19),"1",IF(AND(OR(E4493=8,E4493=9,E4493=19,E4493=20),C4493&lt;3,D4493&lt;6),"1","0"))</f>
        <v>1</v>
      </c>
      <c r="G4493" s="1">
        <f ca="1">(OFFSET(O4493,0,MATCH(Customer!$J$6,'CDH &amp; HDH'!$P$11:$X$11,0)))</f>
        <v>87</v>
      </c>
      <c r="H4493" s="1" t="str">
        <f t="shared" ref="H4493:H4556" si="849">IF(AND(C4493&gt;=5,C4493&lt;=9),"Cooling","Heating")</f>
        <v>Cooling</v>
      </c>
      <c r="I4493" s="1">
        <f ca="1">OFFSET(IF($H4493="Cooling",Customer!$C$25,Customer!$C$52),E4493,D4493)</f>
        <v>72</v>
      </c>
      <c r="J4493" s="1">
        <f ca="1">OFFSET(IF($H4493="Cooling",Customer!$L$25,Customer!$L$52),$E4493,$D4493)</f>
        <v>77</v>
      </c>
      <c r="K4493" s="16">
        <f t="shared" ca="1" si="843"/>
        <v>15</v>
      </c>
      <c r="L4493" s="16">
        <f t="shared" ca="1" si="844"/>
        <v>10</v>
      </c>
      <c r="M4493" s="17">
        <f t="shared" ref="M4493:M4556" si="850">IF($H4493="Cooling",0,MAX(0,I4493-$G4493))</f>
        <v>0</v>
      </c>
      <c r="N4493" s="17">
        <f t="shared" ref="N4493:N4556" si="851">IF($H4493="Cooling",0,MAX(0,J4493-$G4493))</f>
        <v>0</v>
      </c>
      <c r="O4493" s="4"/>
      <c r="P4493" s="4">
        <v>73</v>
      </c>
      <c r="Q4493" s="4">
        <v>85</v>
      </c>
      <c r="R4493" s="4">
        <v>66</v>
      </c>
      <c r="S4493" s="4">
        <v>77</v>
      </c>
      <c r="T4493" s="4">
        <v>78</v>
      </c>
      <c r="U4493" s="4">
        <v>92</v>
      </c>
      <c r="V4493" s="13">
        <v>87</v>
      </c>
      <c r="W4493" s="4">
        <v>81</v>
      </c>
      <c r="X4493" s="4">
        <v>83</v>
      </c>
      <c r="Y4493">
        <f t="shared" ref="Y4493:Y4556" ca="1" si="852">1.08*400*K4493</f>
        <v>6480</v>
      </c>
      <c r="Z4493">
        <f t="shared" ref="Z4493:Z4556" ca="1" si="853">1.08*400*L4493</f>
        <v>4320</v>
      </c>
    </row>
    <row r="4494" spans="2:26" x14ac:dyDescent="0.25">
      <c r="B4494" s="11">
        <f t="shared" ref="B4494:B4557" si="854">B4493+1/24</f>
        <v>44748.74999998913</v>
      </c>
      <c r="C4494" s="1">
        <f t="shared" si="845"/>
        <v>7</v>
      </c>
      <c r="D4494" s="1">
        <f t="shared" si="846"/>
        <v>3</v>
      </c>
      <c r="E4494" s="12">
        <f t="shared" si="847"/>
        <v>19</v>
      </c>
      <c r="F4494" s="124" t="str">
        <f t="shared" si="848"/>
        <v>0</v>
      </c>
      <c r="G4494" s="1">
        <f ca="1">(OFFSET(O4494,0,MATCH(Customer!$J$6,'CDH &amp; HDH'!$P$11:$X$11,0)))</f>
        <v>85</v>
      </c>
      <c r="H4494" s="1" t="str">
        <f t="shared" si="849"/>
        <v>Cooling</v>
      </c>
      <c r="I4494" s="1">
        <f ca="1">OFFSET(IF($H4494="Cooling",Customer!$C$25,Customer!$C$52),E4494,D4494)</f>
        <v>78</v>
      </c>
      <c r="J4494" s="1">
        <f ca="1">OFFSET(IF($H4494="Cooling",Customer!$L$25,Customer!$L$52),$E4494,$D4494)</f>
        <v>80</v>
      </c>
      <c r="K4494" s="16">
        <f t="shared" ca="1" si="843"/>
        <v>7</v>
      </c>
      <c r="L4494" s="16">
        <f t="shared" ca="1" si="844"/>
        <v>5</v>
      </c>
      <c r="M4494" s="17">
        <f t="shared" si="850"/>
        <v>0</v>
      </c>
      <c r="N4494" s="17">
        <f t="shared" si="851"/>
        <v>0</v>
      </c>
      <c r="O4494" s="4"/>
      <c r="P4494" s="4">
        <v>72</v>
      </c>
      <c r="Q4494" s="4">
        <v>82</v>
      </c>
      <c r="R4494" s="4">
        <v>65</v>
      </c>
      <c r="S4494" s="4">
        <v>76</v>
      </c>
      <c r="T4494" s="4">
        <v>76</v>
      </c>
      <c r="U4494" s="4">
        <v>89</v>
      </c>
      <c r="V4494" s="13">
        <v>85</v>
      </c>
      <c r="W4494" s="4">
        <v>79</v>
      </c>
      <c r="X4494" s="4">
        <v>80</v>
      </c>
      <c r="Y4494">
        <f t="shared" ca="1" si="852"/>
        <v>3024</v>
      </c>
      <c r="Z4494">
        <f t="shared" ca="1" si="853"/>
        <v>2160</v>
      </c>
    </row>
    <row r="4495" spans="2:26" x14ac:dyDescent="0.25">
      <c r="B4495" s="11">
        <f t="shared" si="854"/>
        <v>44748.791666655794</v>
      </c>
      <c r="C4495" s="1">
        <f t="shared" si="845"/>
        <v>7</v>
      </c>
      <c r="D4495" s="1">
        <f t="shared" si="846"/>
        <v>3</v>
      </c>
      <c r="E4495" s="12">
        <f t="shared" si="847"/>
        <v>20</v>
      </c>
      <c r="F4495" s="124" t="str">
        <f t="shared" si="848"/>
        <v>0</v>
      </c>
      <c r="G4495" s="1">
        <f ca="1">(OFFSET(O4495,0,MATCH(Customer!$J$6,'CDH &amp; HDH'!$P$11:$X$11,0)))</f>
        <v>81</v>
      </c>
      <c r="H4495" s="1" t="str">
        <f t="shared" si="849"/>
        <v>Cooling</v>
      </c>
      <c r="I4495" s="1">
        <f ca="1">OFFSET(IF($H4495="Cooling",Customer!$C$25,Customer!$C$52),E4495,D4495)</f>
        <v>78</v>
      </c>
      <c r="J4495" s="1">
        <f ca="1">OFFSET(IF($H4495="Cooling",Customer!$L$25,Customer!$L$52),$E4495,$D4495)</f>
        <v>80</v>
      </c>
      <c r="K4495" s="16">
        <f t="shared" ca="1" si="843"/>
        <v>3</v>
      </c>
      <c r="L4495" s="16">
        <f t="shared" ca="1" si="844"/>
        <v>1</v>
      </c>
      <c r="M4495" s="17">
        <f t="shared" si="850"/>
        <v>0</v>
      </c>
      <c r="N4495" s="17">
        <f t="shared" si="851"/>
        <v>0</v>
      </c>
      <c r="O4495" s="4"/>
      <c r="P4495" s="4">
        <v>70</v>
      </c>
      <c r="Q4495" s="4">
        <v>79</v>
      </c>
      <c r="R4495" s="4">
        <v>60</v>
      </c>
      <c r="S4495" s="4">
        <v>72</v>
      </c>
      <c r="T4495" s="4">
        <v>74</v>
      </c>
      <c r="U4495" s="4">
        <v>85</v>
      </c>
      <c r="V4495" s="13">
        <v>81</v>
      </c>
      <c r="W4495" s="4">
        <v>78</v>
      </c>
      <c r="X4495" s="4">
        <v>79</v>
      </c>
      <c r="Y4495">
        <f t="shared" ca="1" si="852"/>
        <v>1296</v>
      </c>
      <c r="Z4495">
        <f t="shared" ca="1" si="853"/>
        <v>432</v>
      </c>
    </row>
    <row r="4496" spans="2:26" x14ac:dyDescent="0.25">
      <c r="B4496" s="11">
        <f t="shared" si="854"/>
        <v>44748.833333322458</v>
      </c>
      <c r="C4496" s="1">
        <f t="shared" si="845"/>
        <v>7</v>
      </c>
      <c r="D4496" s="1">
        <f t="shared" si="846"/>
        <v>3</v>
      </c>
      <c r="E4496" s="12">
        <f t="shared" si="847"/>
        <v>21</v>
      </c>
      <c r="F4496" s="124" t="str">
        <f t="shared" si="848"/>
        <v>0</v>
      </c>
      <c r="G4496" s="1">
        <f ca="1">(OFFSET(O4496,0,MATCH(Customer!$J$6,'CDH &amp; HDH'!$P$11:$X$11,0)))</f>
        <v>79</v>
      </c>
      <c r="H4496" s="1" t="str">
        <f t="shared" si="849"/>
        <v>Cooling</v>
      </c>
      <c r="I4496" s="1">
        <f ca="1">OFFSET(IF($H4496="Cooling",Customer!$C$25,Customer!$C$52),E4496,D4496)</f>
        <v>78</v>
      </c>
      <c r="J4496" s="1">
        <f ca="1">OFFSET(IF($H4496="Cooling",Customer!$L$25,Customer!$L$52),$E4496,$D4496)</f>
        <v>80</v>
      </c>
      <c r="K4496" s="16">
        <f t="shared" ca="1" si="843"/>
        <v>1</v>
      </c>
      <c r="L4496" s="16">
        <f t="shared" ca="1" si="844"/>
        <v>0</v>
      </c>
      <c r="M4496" s="17">
        <f t="shared" si="850"/>
        <v>0</v>
      </c>
      <c r="N4496" s="17">
        <f t="shared" si="851"/>
        <v>0</v>
      </c>
      <c r="O4496" s="4"/>
      <c r="P4496" s="4">
        <v>68</v>
      </c>
      <c r="Q4496" s="4">
        <v>77</v>
      </c>
      <c r="R4496" s="4">
        <v>54</v>
      </c>
      <c r="S4496" s="4">
        <v>70</v>
      </c>
      <c r="T4496" s="4">
        <v>73</v>
      </c>
      <c r="U4496" s="4">
        <v>82</v>
      </c>
      <c r="V4496" s="13">
        <v>79</v>
      </c>
      <c r="W4496" s="4">
        <v>76</v>
      </c>
      <c r="X4496" s="4">
        <v>75</v>
      </c>
      <c r="Y4496">
        <f t="shared" ca="1" si="852"/>
        <v>432</v>
      </c>
      <c r="Z4496">
        <f t="shared" ca="1" si="853"/>
        <v>0</v>
      </c>
    </row>
    <row r="4497" spans="2:26" x14ac:dyDescent="0.25">
      <c r="B4497" s="11">
        <f t="shared" si="854"/>
        <v>44748.874999989122</v>
      </c>
      <c r="C4497" s="1">
        <f t="shared" si="845"/>
        <v>7</v>
      </c>
      <c r="D4497" s="1">
        <f t="shared" si="846"/>
        <v>3</v>
      </c>
      <c r="E4497" s="12">
        <f t="shared" si="847"/>
        <v>22</v>
      </c>
      <c r="F4497" s="124" t="str">
        <f t="shared" si="848"/>
        <v>0</v>
      </c>
      <c r="G4497" s="1">
        <f ca="1">(OFFSET(O4497,0,MATCH(Customer!$J$6,'CDH &amp; HDH'!$P$11:$X$11,0)))</f>
        <v>75</v>
      </c>
      <c r="H4497" s="1" t="str">
        <f t="shared" si="849"/>
        <v>Cooling</v>
      </c>
      <c r="I4497" s="1">
        <f ca="1">OFFSET(IF($H4497="Cooling",Customer!$C$25,Customer!$C$52),E4497,D4497)</f>
        <v>78</v>
      </c>
      <c r="J4497" s="1">
        <f ca="1">OFFSET(IF($H4497="Cooling",Customer!$L$25,Customer!$L$52),$E4497,$D4497)</f>
        <v>80</v>
      </c>
      <c r="K4497" s="16">
        <f t="shared" ca="1" si="843"/>
        <v>0</v>
      </c>
      <c r="L4497" s="16">
        <f t="shared" ca="1" si="844"/>
        <v>0</v>
      </c>
      <c r="M4497" s="17">
        <f t="shared" si="850"/>
        <v>0</v>
      </c>
      <c r="N4497" s="17">
        <f t="shared" si="851"/>
        <v>0</v>
      </c>
      <c r="O4497" s="4"/>
      <c r="P4497" s="4">
        <v>67</v>
      </c>
      <c r="Q4497" s="4">
        <v>76</v>
      </c>
      <c r="R4497" s="4">
        <v>49</v>
      </c>
      <c r="S4497" s="4">
        <v>66</v>
      </c>
      <c r="T4497" s="4">
        <v>72</v>
      </c>
      <c r="U4497" s="4">
        <v>81</v>
      </c>
      <c r="V4497" s="13">
        <v>75</v>
      </c>
      <c r="W4497" s="4">
        <v>73</v>
      </c>
      <c r="X4497" s="4">
        <v>75</v>
      </c>
      <c r="Y4497">
        <f t="shared" ca="1" si="852"/>
        <v>0</v>
      </c>
      <c r="Z4497">
        <f t="shared" ca="1" si="853"/>
        <v>0</v>
      </c>
    </row>
    <row r="4498" spans="2:26" x14ac:dyDescent="0.25">
      <c r="B4498" s="11">
        <f t="shared" si="854"/>
        <v>44748.916666655787</v>
      </c>
      <c r="C4498" s="1">
        <f t="shared" si="845"/>
        <v>7</v>
      </c>
      <c r="D4498" s="1">
        <f t="shared" si="846"/>
        <v>3</v>
      </c>
      <c r="E4498" s="12">
        <f t="shared" si="847"/>
        <v>23</v>
      </c>
      <c r="F4498" s="124" t="str">
        <f t="shared" si="848"/>
        <v>0</v>
      </c>
      <c r="G4498" s="1">
        <f ca="1">(OFFSET(O4498,0,MATCH(Customer!$J$6,'CDH &amp; HDH'!$P$11:$X$11,0)))</f>
        <v>76</v>
      </c>
      <c r="H4498" s="1" t="str">
        <f t="shared" si="849"/>
        <v>Cooling</v>
      </c>
      <c r="I4498" s="1">
        <f ca="1">OFFSET(IF($H4498="Cooling",Customer!$C$25,Customer!$C$52),E4498,D4498)</f>
        <v>78</v>
      </c>
      <c r="J4498" s="1">
        <f ca="1">OFFSET(IF($H4498="Cooling",Customer!$L$25,Customer!$L$52),$E4498,$D4498)</f>
        <v>80</v>
      </c>
      <c r="K4498" s="16">
        <f t="shared" ca="1" si="843"/>
        <v>0</v>
      </c>
      <c r="L4498" s="16">
        <f t="shared" ca="1" si="844"/>
        <v>0</v>
      </c>
      <c r="M4498" s="17">
        <f t="shared" si="850"/>
        <v>0</v>
      </c>
      <c r="N4498" s="17">
        <f t="shared" si="851"/>
        <v>0</v>
      </c>
      <c r="O4498" s="4"/>
      <c r="P4498" s="4">
        <v>65</v>
      </c>
      <c r="Q4498" s="4">
        <v>75</v>
      </c>
      <c r="R4498" s="4">
        <v>48</v>
      </c>
      <c r="S4498" s="4">
        <v>65</v>
      </c>
      <c r="T4498" s="4">
        <v>70</v>
      </c>
      <c r="U4498" s="4">
        <v>79</v>
      </c>
      <c r="V4498" s="13">
        <v>76</v>
      </c>
      <c r="W4498" s="4">
        <v>73</v>
      </c>
      <c r="X4498" s="4">
        <v>68</v>
      </c>
      <c r="Y4498">
        <f t="shared" ca="1" si="852"/>
        <v>0</v>
      </c>
      <c r="Z4498">
        <f t="shared" ca="1" si="853"/>
        <v>0</v>
      </c>
    </row>
    <row r="4499" spans="2:26" x14ac:dyDescent="0.25">
      <c r="B4499" s="11">
        <f t="shared" si="854"/>
        <v>44748.958333322451</v>
      </c>
      <c r="C4499" s="1">
        <f t="shared" si="845"/>
        <v>7</v>
      </c>
      <c r="D4499" s="1">
        <f t="shared" si="846"/>
        <v>3</v>
      </c>
      <c r="E4499" s="12">
        <f t="shared" si="847"/>
        <v>24</v>
      </c>
      <c r="F4499" s="124" t="str">
        <f t="shared" si="848"/>
        <v>0</v>
      </c>
      <c r="G4499" s="1">
        <f ca="1">(OFFSET(O4499,0,MATCH(Customer!$J$6,'CDH &amp; HDH'!$P$11:$X$11,0)))</f>
        <v>73</v>
      </c>
      <c r="H4499" s="1" t="str">
        <f t="shared" si="849"/>
        <v>Cooling</v>
      </c>
      <c r="I4499" s="1">
        <f ca="1">OFFSET(IF($H4499="Cooling",Customer!$C$25,Customer!$C$52),E4499,D4499)</f>
        <v>78</v>
      </c>
      <c r="J4499" s="1">
        <f ca="1">OFFSET(IF($H4499="Cooling",Customer!$L$25,Customer!$L$52),$E4499,$D4499)</f>
        <v>80</v>
      </c>
      <c r="K4499" s="16">
        <f t="shared" ca="1" si="843"/>
        <v>0</v>
      </c>
      <c r="L4499" s="16">
        <f t="shared" ca="1" si="844"/>
        <v>0</v>
      </c>
      <c r="M4499" s="17">
        <f t="shared" si="850"/>
        <v>0</v>
      </c>
      <c r="N4499" s="17">
        <f t="shared" si="851"/>
        <v>0</v>
      </c>
      <c r="O4499" s="4"/>
      <c r="P4499" s="4">
        <v>64</v>
      </c>
      <c r="Q4499" s="4">
        <v>68</v>
      </c>
      <c r="R4499" s="4">
        <v>47</v>
      </c>
      <c r="S4499" s="4">
        <v>64</v>
      </c>
      <c r="T4499" s="4">
        <v>69</v>
      </c>
      <c r="U4499" s="4">
        <v>77</v>
      </c>
      <c r="V4499" s="13">
        <v>73</v>
      </c>
      <c r="W4499" s="4">
        <v>73</v>
      </c>
      <c r="X4499" s="4">
        <v>66</v>
      </c>
      <c r="Y4499">
        <f t="shared" ca="1" si="852"/>
        <v>0</v>
      </c>
      <c r="Z4499">
        <f t="shared" ca="1" si="853"/>
        <v>0</v>
      </c>
    </row>
    <row r="4500" spans="2:26" x14ac:dyDescent="0.25">
      <c r="B4500" s="11">
        <f t="shared" si="854"/>
        <v>44748.999999989115</v>
      </c>
      <c r="C4500" s="1">
        <f t="shared" si="845"/>
        <v>7</v>
      </c>
      <c r="D4500" s="1">
        <f t="shared" si="846"/>
        <v>4</v>
      </c>
      <c r="E4500" s="12">
        <f t="shared" si="847"/>
        <v>1</v>
      </c>
      <c r="F4500" s="124" t="str">
        <f t="shared" si="848"/>
        <v>0</v>
      </c>
      <c r="G4500" s="1">
        <f ca="1">(OFFSET(O4500,0,MATCH(Customer!$J$6,'CDH &amp; HDH'!$P$11:$X$11,0)))</f>
        <v>72</v>
      </c>
      <c r="H4500" s="1" t="str">
        <f t="shared" si="849"/>
        <v>Cooling</v>
      </c>
      <c r="I4500" s="1">
        <f ca="1">OFFSET(IF($H4500="Cooling",Customer!$C$25,Customer!$C$52),E4500,D4500)</f>
        <v>78</v>
      </c>
      <c r="J4500" s="1">
        <f ca="1">OFFSET(IF($H4500="Cooling",Customer!$L$25,Customer!$L$52),$E4500,$D4500)</f>
        <v>80</v>
      </c>
      <c r="K4500" s="16">
        <f t="shared" ca="1" si="843"/>
        <v>0</v>
      </c>
      <c r="L4500" s="16">
        <f t="shared" ca="1" si="844"/>
        <v>0</v>
      </c>
      <c r="M4500" s="17">
        <f t="shared" si="850"/>
        <v>0</v>
      </c>
      <c r="N4500" s="17">
        <f t="shared" si="851"/>
        <v>0</v>
      </c>
      <c r="O4500" s="4"/>
      <c r="P4500" s="4">
        <v>63</v>
      </c>
      <c r="Q4500" s="4">
        <v>67</v>
      </c>
      <c r="R4500" s="4">
        <v>46</v>
      </c>
      <c r="S4500" s="4">
        <v>64</v>
      </c>
      <c r="T4500" s="4">
        <v>67</v>
      </c>
      <c r="U4500" s="4">
        <v>77</v>
      </c>
      <c r="V4500" s="13">
        <v>72</v>
      </c>
      <c r="W4500" s="4">
        <v>69</v>
      </c>
      <c r="X4500" s="4">
        <v>63</v>
      </c>
      <c r="Y4500">
        <f t="shared" ca="1" si="852"/>
        <v>0</v>
      </c>
      <c r="Z4500">
        <f t="shared" ca="1" si="853"/>
        <v>0</v>
      </c>
    </row>
    <row r="4501" spans="2:26" x14ac:dyDescent="0.25">
      <c r="B4501" s="11">
        <f t="shared" si="854"/>
        <v>44749.041666655779</v>
      </c>
      <c r="C4501" s="1">
        <f t="shared" si="845"/>
        <v>7</v>
      </c>
      <c r="D4501" s="1">
        <f t="shared" si="846"/>
        <v>4</v>
      </c>
      <c r="E4501" s="12">
        <f t="shared" si="847"/>
        <v>2</v>
      </c>
      <c r="F4501" s="124" t="str">
        <f t="shared" si="848"/>
        <v>0</v>
      </c>
      <c r="G4501" s="1">
        <f ca="1">(OFFSET(O4501,0,MATCH(Customer!$J$6,'CDH &amp; HDH'!$P$11:$X$11,0)))</f>
        <v>72</v>
      </c>
      <c r="H4501" s="1" t="str">
        <f t="shared" si="849"/>
        <v>Cooling</v>
      </c>
      <c r="I4501" s="1">
        <f ca="1">OFFSET(IF($H4501="Cooling",Customer!$C$25,Customer!$C$52),E4501,D4501)</f>
        <v>78</v>
      </c>
      <c r="J4501" s="1">
        <f ca="1">OFFSET(IF($H4501="Cooling",Customer!$L$25,Customer!$L$52),$E4501,$D4501)</f>
        <v>80</v>
      </c>
      <c r="K4501" s="16">
        <f t="shared" ca="1" si="843"/>
        <v>0</v>
      </c>
      <c r="L4501" s="16">
        <f t="shared" ca="1" si="844"/>
        <v>0</v>
      </c>
      <c r="M4501" s="17">
        <f t="shared" si="850"/>
        <v>0</v>
      </c>
      <c r="N4501" s="17">
        <f t="shared" si="851"/>
        <v>0</v>
      </c>
      <c r="O4501" s="4"/>
      <c r="P4501" s="4">
        <v>62</v>
      </c>
      <c r="Q4501" s="4">
        <v>66</v>
      </c>
      <c r="R4501" s="4">
        <v>45</v>
      </c>
      <c r="S4501" s="4">
        <v>63</v>
      </c>
      <c r="T4501" s="4">
        <v>66</v>
      </c>
      <c r="U4501" s="4">
        <v>75</v>
      </c>
      <c r="V4501" s="13">
        <v>72</v>
      </c>
      <c r="W4501" s="4">
        <v>69</v>
      </c>
      <c r="X4501" s="4">
        <v>63</v>
      </c>
      <c r="Y4501">
        <f t="shared" ca="1" si="852"/>
        <v>0</v>
      </c>
      <c r="Z4501">
        <f t="shared" ca="1" si="853"/>
        <v>0</v>
      </c>
    </row>
    <row r="4502" spans="2:26" x14ac:dyDescent="0.25">
      <c r="B4502" s="11">
        <f t="shared" si="854"/>
        <v>44749.083333322444</v>
      </c>
      <c r="C4502" s="1">
        <f t="shared" si="845"/>
        <v>7</v>
      </c>
      <c r="D4502" s="1">
        <f t="shared" si="846"/>
        <v>4</v>
      </c>
      <c r="E4502" s="12">
        <f t="shared" si="847"/>
        <v>3</v>
      </c>
      <c r="F4502" s="124" t="str">
        <f t="shared" si="848"/>
        <v>0</v>
      </c>
      <c r="G4502" s="1">
        <f ca="1">(OFFSET(O4502,0,MATCH(Customer!$J$6,'CDH &amp; HDH'!$P$11:$X$11,0)))</f>
        <v>72</v>
      </c>
      <c r="H4502" s="1" t="str">
        <f t="shared" si="849"/>
        <v>Cooling</v>
      </c>
      <c r="I4502" s="1">
        <f ca="1">OFFSET(IF($H4502="Cooling",Customer!$C$25,Customer!$C$52),E4502,D4502)</f>
        <v>78</v>
      </c>
      <c r="J4502" s="1">
        <f ca="1">OFFSET(IF($H4502="Cooling",Customer!$L$25,Customer!$L$52),$E4502,$D4502)</f>
        <v>80</v>
      </c>
      <c r="K4502" s="16">
        <f t="shared" ca="1" si="843"/>
        <v>0</v>
      </c>
      <c r="L4502" s="16">
        <f t="shared" ca="1" si="844"/>
        <v>0</v>
      </c>
      <c r="M4502" s="17">
        <f t="shared" si="850"/>
        <v>0</v>
      </c>
      <c r="N4502" s="17">
        <f t="shared" si="851"/>
        <v>0</v>
      </c>
      <c r="O4502" s="4"/>
      <c r="P4502" s="4">
        <v>60</v>
      </c>
      <c r="Q4502" s="4">
        <v>65</v>
      </c>
      <c r="R4502" s="4">
        <v>43</v>
      </c>
      <c r="S4502" s="4">
        <v>62</v>
      </c>
      <c r="T4502" s="4">
        <v>65</v>
      </c>
      <c r="U4502" s="4">
        <v>76</v>
      </c>
      <c r="V4502" s="13">
        <v>72</v>
      </c>
      <c r="W4502" s="4">
        <v>69</v>
      </c>
      <c r="X4502" s="4">
        <v>62</v>
      </c>
      <c r="Y4502">
        <f t="shared" ca="1" si="852"/>
        <v>0</v>
      </c>
      <c r="Z4502">
        <f t="shared" ca="1" si="853"/>
        <v>0</v>
      </c>
    </row>
    <row r="4503" spans="2:26" x14ac:dyDescent="0.25">
      <c r="B4503" s="11">
        <f t="shared" si="854"/>
        <v>44749.124999989108</v>
      </c>
      <c r="C4503" s="1">
        <f t="shared" si="845"/>
        <v>7</v>
      </c>
      <c r="D4503" s="1">
        <f t="shared" si="846"/>
        <v>4</v>
      </c>
      <c r="E4503" s="12">
        <f t="shared" si="847"/>
        <v>4</v>
      </c>
      <c r="F4503" s="124" t="str">
        <f t="shared" si="848"/>
        <v>0</v>
      </c>
      <c r="G4503" s="1">
        <f ca="1">(OFFSET(O4503,0,MATCH(Customer!$J$6,'CDH &amp; HDH'!$P$11:$X$11,0)))</f>
        <v>71</v>
      </c>
      <c r="H4503" s="1" t="str">
        <f t="shared" si="849"/>
        <v>Cooling</v>
      </c>
      <c r="I4503" s="1">
        <f ca="1">OFFSET(IF($H4503="Cooling",Customer!$C$25,Customer!$C$52),E4503,D4503)</f>
        <v>78</v>
      </c>
      <c r="J4503" s="1">
        <f ca="1">OFFSET(IF($H4503="Cooling",Customer!$L$25,Customer!$L$52),$E4503,$D4503)</f>
        <v>80</v>
      </c>
      <c r="K4503" s="16">
        <f t="shared" ca="1" si="843"/>
        <v>0</v>
      </c>
      <c r="L4503" s="16">
        <f t="shared" ca="1" si="844"/>
        <v>0</v>
      </c>
      <c r="M4503" s="17">
        <f t="shared" si="850"/>
        <v>0</v>
      </c>
      <c r="N4503" s="17">
        <f t="shared" si="851"/>
        <v>0</v>
      </c>
      <c r="O4503" s="4"/>
      <c r="P4503" s="4">
        <v>58</v>
      </c>
      <c r="Q4503" s="4">
        <v>65</v>
      </c>
      <c r="R4503" s="4">
        <v>42</v>
      </c>
      <c r="S4503" s="4">
        <v>62</v>
      </c>
      <c r="T4503" s="4">
        <v>63</v>
      </c>
      <c r="U4503" s="4">
        <v>75</v>
      </c>
      <c r="V4503" s="13">
        <v>71</v>
      </c>
      <c r="W4503" s="4">
        <v>68</v>
      </c>
      <c r="X4503" s="4">
        <v>61</v>
      </c>
      <c r="Y4503">
        <f t="shared" ca="1" si="852"/>
        <v>0</v>
      </c>
      <c r="Z4503">
        <f t="shared" ca="1" si="853"/>
        <v>0</v>
      </c>
    </row>
    <row r="4504" spans="2:26" x14ac:dyDescent="0.25">
      <c r="B4504" s="11">
        <f t="shared" si="854"/>
        <v>44749.166666655772</v>
      </c>
      <c r="C4504" s="1">
        <f t="shared" si="845"/>
        <v>7</v>
      </c>
      <c r="D4504" s="1">
        <f t="shared" si="846"/>
        <v>4</v>
      </c>
      <c r="E4504" s="12">
        <f t="shared" si="847"/>
        <v>5</v>
      </c>
      <c r="F4504" s="124" t="str">
        <f t="shared" si="848"/>
        <v>0</v>
      </c>
      <c r="G4504" s="1">
        <f ca="1">(OFFSET(O4504,0,MATCH(Customer!$J$6,'CDH &amp; HDH'!$P$11:$X$11,0)))</f>
        <v>70</v>
      </c>
      <c r="H4504" s="1" t="str">
        <f t="shared" si="849"/>
        <v>Cooling</v>
      </c>
      <c r="I4504" s="1">
        <f ca="1">OFFSET(IF($H4504="Cooling",Customer!$C$25,Customer!$C$52),E4504,D4504)</f>
        <v>78</v>
      </c>
      <c r="J4504" s="1">
        <f ca="1">OFFSET(IF($H4504="Cooling",Customer!$L$25,Customer!$L$52),$E4504,$D4504)</f>
        <v>80</v>
      </c>
      <c r="K4504" s="16">
        <f t="shared" ca="1" si="843"/>
        <v>0</v>
      </c>
      <c r="L4504" s="16">
        <f t="shared" ca="1" si="844"/>
        <v>0</v>
      </c>
      <c r="M4504" s="17">
        <f t="shared" si="850"/>
        <v>0</v>
      </c>
      <c r="N4504" s="17">
        <f t="shared" si="851"/>
        <v>0</v>
      </c>
      <c r="O4504" s="4"/>
      <c r="P4504" s="4">
        <v>58</v>
      </c>
      <c r="Q4504" s="4">
        <v>63</v>
      </c>
      <c r="R4504" s="4">
        <v>45</v>
      </c>
      <c r="S4504" s="4">
        <v>62</v>
      </c>
      <c r="T4504" s="4">
        <v>64</v>
      </c>
      <c r="U4504" s="4">
        <v>74</v>
      </c>
      <c r="V4504" s="13">
        <v>70</v>
      </c>
      <c r="W4504" s="4">
        <v>67</v>
      </c>
      <c r="X4504" s="4">
        <v>59</v>
      </c>
      <c r="Y4504">
        <f t="shared" ca="1" si="852"/>
        <v>0</v>
      </c>
      <c r="Z4504">
        <f t="shared" ca="1" si="853"/>
        <v>0</v>
      </c>
    </row>
    <row r="4505" spans="2:26" x14ac:dyDescent="0.25">
      <c r="B4505" s="11">
        <f t="shared" si="854"/>
        <v>44749.208333322436</v>
      </c>
      <c r="C4505" s="1">
        <f t="shared" si="845"/>
        <v>7</v>
      </c>
      <c r="D4505" s="1">
        <f t="shared" si="846"/>
        <v>4</v>
      </c>
      <c r="E4505" s="12">
        <f t="shared" si="847"/>
        <v>6</v>
      </c>
      <c r="F4505" s="124" t="str">
        <f t="shared" si="848"/>
        <v>0</v>
      </c>
      <c r="G4505" s="1">
        <f ca="1">(OFFSET(O4505,0,MATCH(Customer!$J$6,'CDH &amp; HDH'!$P$11:$X$11,0)))</f>
        <v>71</v>
      </c>
      <c r="H4505" s="1" t="str">
        <f t="shared" si="849"/>
        <v>Cooling</v>
      </c>
      <c r="I4505" s="1">
        <f ca="1">OFFSET(IF($H4505="Cooling",Customer!$C$25,Customer!$C$52),E4505,D4505)</f>
        <v>78</v>
      </c>
      <c r="J4505" s="1">
        <f ca="1">OFFSET(IF($H4505="Cooling",Customer!$L$25,Customer!$L$52),$E4505,$D4505)</f>
        <v>80</v>
      </c>
      <c r="K4505" s="16">
        <f t="shared" ca="1" si="843"/>
        <v>0</v>
      </c>
      <c r="L4505" s="16">
        <f t="shared" ca="1" si="844"/>
        <v>0</v>
      </c>
      <c r="M4505" s="17">
        <f t="shared" si="850"/>
        <v>0</v>
      </c>
      <c r="N4505" s="17">
        <f t="shared" si="851"/>
        <v>0</v>
      </c>
      <c r="O4505" s="4"/>
      <c r="P4505" s="4">
        <v>60</v>
      </c>
      <c r="Q4505" s="4">
        <v>68</v>
      </c>
      <c r="R4505" s="4">
        <v>47</v>
      </c>
      <c r="S4505" s="4">
        <v>64</v>
      </c>
      <c r="T4505" s="4">
        <v>63</v>
      </c>
      <c r="U4505" s="4">
        <v>78</v>
      </c>
      <c r="V4505" s="13">
        <v>71</v>
      </c>
      <c r="W4505" s="4">
        <v>69</v>
      </c>
      <c r="X4505" s="4">
        <v>61</v>
      </c>
      <c r="Y4505">
        <f t="shared" ca="1" si="852"/>
        <v>0</v>
      </c>
      <c r="Z4505">
        <f t="shared" ca="1" si="853"/>
        <v>0</v>
      </c>
    </row>
    <row r="4506" spans="2:26" x14ac:dyDescent="0.25">
      <c r="B4506" s="11">
        <f t="shared" si="854"/>
        <v>44749.249999989101</v>
      </c>
      <c r="C4506" s="1">
        <f t="shared" si="845"/>
        <v>7</v>
      </c>
      <c r="D4506" s="1">
        <f t="shared" si="846"/>
        <v>4</v>
      </c>
      <c r="E4506" s="12">
        <f t="shared" si="847"/>
        <v>7</v>
      </c>
      <c r="F4506" s="124" t="str">
        <f t="shared" si="848"/>
        <v>0</v>
      </c>
      <c r="G4506" s="1">
        <f ca="1">(OFFSET(O4506,0,MATCH(Customer!$J$6,'CDH &amp; HDH'!$P$11:$X$11,0)))</f>
        <v>74</v>
      </c>
      <c r="H4506" s="1" t="str">
        <f t="shared" si="849"/>
        <v>Cooling</v>
      </c>
      <c r="I4506" s="1">
        <f ca="1">OFFSET(IF($H4506="Cooling",Customer!$C$25,Customer!$C$52),E4506,D4506)</f>
        <v>78</v>
      </c>
      <c r="J4506" s="1">
        <f ca="1">OFFSET(IF($H4506="Cooling",Customer!$L$25,Customer!$L$52),$E4506,$D4506)</f>
        <v>80</v>
      </c>
      <c r="K4506" s="16">
        <f t="shared" ca="1" si="843"/>
        <v>0</v>
      </c>
      <c r="L4506" s="16">
        <f t="shared" ca="1" si="844"/>
        <v>0</v>
      </c>
      <c r="M4506" s="17">
        <f t="shared" si="850"/>
        <v>0</v>
      </c>
      <c r="N4506" s="17">
        <f t="shared" si="851"/>
        <v>0</v>
      </c>
      <c r="O4506" s="4"/>
      <c r="P4506" s="4">
        <v>64</v>
      </c>
      <c r="Q4506" s="4">
        <v>70</v>
      </c>
      <c r="R4506" s="4">
        <v>50</v>
      </c>
      <c r="S4506" s="4">
        <v>69</v>
      </c>
      <c r="T4506" s="4">
        <v>65</v>
      </c>
      <c r="U4506" s="4">
        <v>81</v>
      </c>
      <c r="V4506" s="13">
        <v>74</v>
      </c>
      <c r="W4506" s="4">
        <v>69</v>
      </c>
      <c r="X4506" s="4">
        <v>64</v>
      </c>
      <c r="Y4506">
        <f t="shared" ca="1" si="852"/>
        <v>0</v>
      </c>
      <c r="Z4506">
        <f t="shared" ca="1" si="853"/>
        <v>0</v>
      </c>
    </row>
    <row r="4507" spans="2:26" x14ac:dyDescent="0.25">
      <c r="B4507" s="11">
        <f t="shared" si="854"/>
        <v>44749.291666655765</v>
      </c>
      <c r="C4507" s="1">
        <f t="shared" si="845"/>
        <v>7</v>
      </c>
      <c r="D4507" s="1">
        <f t="shared" si="846"/>
        <v>4</v>
      </c>
      <c r="E4507" s="12">
        <f t="shared" si="847"/>
        <v>8</v>
      </c>
      <c r="F4507" s="124" t="str">
        <f t="shared" si="848"/>
        <v>0</v>
      </c>
      <c r="G4507" s="1">
        <f ca="1">(OFFSET(O4507,0,MATCH(Customer!$J$6,'CDH &amp; HDH'!$P$11:$X$11,0)))</f>
        <v>78</v>
      </c>
      <c r="H4507" s="1" t="str">
        <f t="shared" si="849"/>
        <v>Cooling</v>
      </c>
      <c r="I4507" s="1">
        <f ca="1">OFFSET(IF($H4507="Cooling",Customer!$C$25,Customer!$C$52),E4507,D4507)</f>
        <v>72</v>
      </c>
      <c r="J4507" s="1">
        <f ca="1">OFFSET(IF($H4507="Cooling",Customer!$L$25,Customer!$L$52),$E4507,$D4507)</f>
        <v>77</v>
      </c>
      <c r="K4507" s="16">
        <f t="shared" ca="1" si="843"/>
        <v>6</v>
      </c>
      <c r="L4507" s="16">
        <f t="shared" ca="1" si="844"/>
        <v>1</v>
      </c>
      <c r="M4507" s="17">
        <f t="shared" si="850"/>
        <v>0</v>
      </c>
      <c r="N4507" s="17">
        <f t="shared" si="851"/>
        <v>0</v>
      </c>
      <c r="O4507" s="4"/>
      <c r="P4507" s="4">
        <v>67</v>
      </c>
      <c r="Q4507" s="4">
        <v>72</v>
      </c>
      <c r="R4507" s="4">
        <v>56</v>
      </c>
      <c r="S4507" s="4">
        <v>75</v>
      </c>
      <c r="T4507" s="4">
        <v>68</v>
      </c>
      <c r="U4507" s="4">
        <v>85</v>
      </c>
      <c r="V4507" s="13">
        <v>78</v>
      </c>
      <c r="W4507" s="4">
        <v>70</v>
      </c>
      <c r="X4507" s="4">
        <v>68</v>
      </c>
      <c r="Y4507">
        <f t="shared" ca="1" si="852"/>
        <v>2592</v>
      </c>
      <c r="Z4507">
        <f t="shared" ca="1" si="853"/>
        <v>432</v>
      </c>
    </row>
    <row r="4508" spans="2:26" x14ac:dyDescent="0.25">
      <c r="B4508" s="11">
        <f t="shared" si="854"/>
        <v>44749.333333322429</v>
      </c>
      <c r="C4508" s="1">
        <f t="shared" si="845"/>
        <v>7</v>
      </c>
      <c r="D4508" s="1">
        <f t="shared" si="846"/>
        <v>4</v>
      </c>
      <c r="E4508" s="12">
        <f t="shared" si="847"/>
        <v>9</v>
      </c>
      <c r="F4508" s="124" t="str">
        <f t="shared" si="848"/>
        <v>0</v>
      </c>
      <c r="G4508" s="1">
        <f ca="1">(OFFSET(O4508,0,MATCH(Customer!$J$6,'CDH &amp; HDH'!$P$11:$X$11,0)))</f>
        <v>81</v>
      </c>
      <c r="H4508" s="1" t="str">
        <f t="shared" si="849"/>
        <v>Cooling</v>
      </c>
      <c r="I4508" s="1">
        <f ca="1">OFFSET(IF($H4508="Cooling",Customer!$C$25,Customer!$C$52),E4508,D4508)</f>
        <v>72</v>
      </c>
      <c r="J4508" s="1">
        <f ca="1">OFFSET(IF($H4508="Cooling",Customer!$L$25,Customer!$L$52),$E4508,$D4508)</f>
        <v>77</v>
      </c>
      <c r="K4508" s="16">
        <f t="shared" ca="1" si="843"/>
        <v>9</v>
      </c>
      <c r="L4508" s="16">
        <f t="shared" ca="1" si="844"/>
        <v>4</v>
      </c>
      <c r="M4508" s="17">
        <f t="shared" si="850"/>
        <v>0</v>
      </c>
      <c r="N4508" s="17">
        <f t="shared" si="851"/>
        <v>0</v>
      </c>
      <c r="O4508" s="4"/>
      <c r="P4508" s="4">
        <v>69</v>
      </c>
      <c r="Q4508" s="4">
        <v>77</v>
      </c>
      <c r="R4508" s="4">
        <v>61</v>
      </c>
      <c r="S4508" s="4">
        <v>78</v>
      </c>
      <c r="T4508" s="4">
        <v>71</v>
      </c>
      <c r="U4508" s="4">
        <v>89</v>
      </c>
      <c r="V4508" s="13">
        <v>81</v>
      </c>
      <c r="W4508" s="4">
        <v>73</v>
      </c>
      <c r="X4508" s="4">
        <v>71</v>
      </c>
      <c r="Y4508">
        <f t="shared" ca="1" si="852"/>
        <v>3888</v>
      </c>
      <c r="Z4508">
        <f t="shared" ca="1" si="853"/>
        <v>1728</v>
      </c>
    </row>
    <row r="4509" spans="2:26" x14ac:dyDescent="0.25">
      <c r="B4509" s="11">
        <f t="shared" si="854"/>
        <v>44749.374999989093</v>
      </c>
      <c r="C4509" s="1">
        <f t="shared" si="845"/>
        <v>7</v>
      </c>
      <c r="D4509" s="1">
        <f t="shared" si="846"/>
        <v>4</v>
      </c>
      <c r="E4509" s="12">
        <f t="shared" si="847"/>
        <v>10</v>
      </c>
      <c r="F4509" s="124" t="str">
        <f t="shared" si="848"/>
        <v>0</v>
      </c>
      <c r="G4509" s="1">
        <f ca="1">(OFFSET(O4509,0,MATCH(Customer!$J$6,'CDH &amp; HDH'!$P$11:$X$11,0)))</f>
        <v>83</v>
      </c>
      <c r="H4509" s="1" t="str">
        <f t="shared" si="849"/>
        <v>Cooling</v>
      </c>
      <c r="I4509" s="1">
        <f ca="1">OFFSET(IF($H4509="Cooling",Customer!$C$25,Customer!$C$52),E4509,D4509)</f>
        <v>72</v>
      </c>
      <c r="J4509" s="1">
        <f ca="1">OFFSET(IF($H4509="Cooling",Customer!$L$25,Customer!$L$52),$E4509,$D4509)</f>
        <v>77</v>
      </c>
      <c r="K4509" s="16">
        <f t="shared" ca="1" si="843"/>
        <v>11</v>
      </c>
      <c r="L4509" s="16">
        <f t="shared" ca="1" si="844"/>
        <v>6</v>
      </c>
      <c r="M4509" s="17">
        <f t="shared" si="850"/>
        <v>0</v>
      </c>
      <c r="N4509" s="17">
        <f t="shared" si="851"/>
        <v>0</v>
      </c>
      <c r="O4509" s="4"/>
      <c r="P4509" s="4">
        <v>71</v>
      </c>
      <c r="Q4509" s="4">
        <v>81</v>
      </c>
      <c r="R4509" s="4">
        <v>67</v>
      </c>
      <c r="S4509" s="4">
        <v>80</v>
      </c>
      <c r="T4509" s="4">
        <v>74</v>
      </c>
      <c r="U4509" s="4">
        <v>92</v>
      </c>
      <c r="V4509" s="13">
        <v>83</v>
      </c>
      <c r="W4509" s="4">
        <v>72</v>
      </c>
      <c r="X4509" s="4">
        <v>77</v>
      </c>
      <c r="Y4509">
        <f t="shared" ca="1" si="852"/>
        <v>4752</v>
      </c>
      <c r="Z4509">
        <f t="shared" ca="1" si="853"/>
        <v>2592</v>
      </c>
    </row>
    <row r="4510" spans="2:26" x14ac:dyDescent="0.25">
      <c r="B4510" s="11">
        <f t="shared" si="854"/>
        <v>44749.416666655758</v>
      </c>
      <c r="C4510" s="1">
        <f t="shared" si="845"/>
        <v>7</v>
      </c>
      <c r="D4510" s="1">
        <f t="shared" si="846"/>
        <v>4</v>
      </c>
      <c r="E4510" s="12">
        <f t="shared" si="847"/>
        <v>11</v>
      </c>
      <c r="F4510" s="124" t="str">
        <f t="shared" si="848"/>
        <v>0</v>
      </c>
      <c r="G4510" s="1">
        <f ca="1">(OFFSET(O4510,0,MATCH(Customer!$J$6,'CDH &amp; HDH'!$P$11:$X$11,0)))</f>
        <v>84</v>
      </c>
      <c r="H4510" s="1" t="str">
        <f t="shared" si="849"/>
        <v>Cooling</v>
      </c>
      <c r="I4510" s="1">
        <f ca="1">OFFSET(IF($H4510="Cooling",Customer!$C$25,Customer!$C$52),E4510,D4510)</f>
        <v>72</v>
      </c>
      <c r="J4510" s="1">
        <f ca="1">OFFSET(IF($H4510="Cooling",Customer!$L$25,Customer!$L$52),$E4510,$D4510)</f>
        <v>77</v>
      </c>
      <c r="K4510" s="16">
        <f t="shared" ca="1" si="843"/>
        <v>12</v>
      </c>
      <c r="L4510" s="16">
        <f t="shared" ca="1" si="844"/>
        <v>7</v>
      </c>
      <c r="M4510" s="17">
        <f t="shared" si="850"/>
        <v>0</v>
      </c>
      <c r="N4510" s="17">
        <f t="shared" si="851"/>
        <v>0</v>
      </c>
      <c r="O4510" s="4"/>
      <c r="P4510" s="4">
        <v>73</v>
      </c>
      <c r="Q4510" s="4">
        <v>82</v>
      </c>
      <c r="R4510" s="4">
        <v>68</v>
      </c>
      <c r="S4510" s="4">
        <v>80</v>
      </c>
      <c r="T4510" s="4">
        <v>75</v>
      </c>
      <c r="U4510" s="4">
        <v>94</v>
      </c>
      <c r="V4510" s="13">
        <v>84</v>
      </c>
      <c r="W4510" s="4">
        <v>75</v>
      </c>
      <c r="X4510" s="4">
        <v>78</v>
      </c>
      <c r="Y4510">
        <f t="shared" ca="1" si="852"/>
        <v>5184</v>
      </c>
      <c r="Z4510">
        <f t="shared" ca="1" si="853"/>
        <v>3024</v>
      </c>
    </row>
    <row r="4511" spans="2:26" x14ac:dyDescent="0.25">
      <c r="B4511" s="11">
        <f t="shared" si="854"/>
        <v>44749.458333322422</v>
      </c>
      <c r="C4511" s="1">
        <f t="shared" si="845"/>
        <v>7</v>
      </c>
      <c r="D4511" s="1">
        <f t="shared" si="846"/>
        <v>4</v>
      </c>
      <c r="E4511" s="12">
        <f t="shared" si="847"/>
        <v>12</v>
      </c>
      <c r="F4511" s="124" t="str">
        <f t="shared" si="848"/>
        <v>0</v>
      </c>
      <c r="G4511" s="1">
        <f ca="1">(OFFSET(O4511,0,MATCH(Customer!$J$6,'CDH &amp; HDH'!$P$11:$X$11,0)))</f>
        <v>87</v>
      </c>
      <c r="H4511" s="1" t="str">
        <f t="shared" si="849"/>
        <v>Cooling</v>
      </c>
      <c r="I4511" s="1">
        <f ca="1">OFFSET(IF($H4511="Cooling",Customer!$C$25,Customer!$C$52),E4511,D4511)</f>
        <v>72</v>
      </c>
      <c r="J4511" s="1">
        <f ca="1">OFFSET(IF($H4511="Cooling",Customer!$L$25,Customer!$L$52),$E4511,$D4511)</f>
        <v>77</v>
      </c>
      <c r="K4511" s="16">
        <f t="shared" ca="1" si="843"/>
        <v>15</v>
      </c>
      <c r="L4511" s="16">
        <f t="shared" ca="1" si="844"/>
        <v>10</v>
      </c>
      <c r="M4511" s="17">
        <f t="shared" si="850"/>
        <v>0</v>
      </c>
      <c r="N4511" s="17">
        <f t="shared" si="851"/>
        <v>0</v>
      </c>
      <c r="O4511" s="4"/>
      <c r="P4511" s="4">
        <v>76</v>
      </c>
      <c r="Q4511" s="4">
        <v>83</v>
      </c>
      <c r="R4511" s="4">
        <v>70</v>
      </c>
      <c r="S4511" s="4">
        <v>82</v>
      </c>
      <c r="T4511" s="4">
        <v>77</v>
      </c>
      <c r="U4511" s="4">
        <v>95</v>
      </c>
      <c r="V4511" s="13">
        <v>87</v>
      </c>
      <c r="W4511" s="4">
        <v>79</v>
      </c>
      <c r="X4511" s="4">
        <v>81</v>
      </c>
      <c r="Y4511">
        <f t="shared" ca="1" si="852"/>
        <v>6480</v>
      </c>
      <c r="Z4511">
        <f t="shared" ca="1" si="853"/>
        <v>4320</v>
      </c>
    </row>
    <row r="4512" spans="2:26" x14ac:dyDescent="0.25">
      <c r="B4512" s="11">
        <f t="shared" si="854"/>
        <v>44749.499999989086</v>
      </c>
      <c r="C4512" s="1">
        <f t="shared" si="845"/>
        <v>7</v>
      </c>
      <c r="D4512" s="1">
        <f t="shared" si="846"/>
        <v>4</v>
      </c>
      <c r="E4512" s="12">
        <f t="shared" si="847"/>
        <v>13</v>
      </c>
      <c r="F4512" s="124" t="str">
        <f t="shared" si="848"/>
        <v>0</v>
      </c>
      <c r="G4512" s="1">
        <f ca="1">(OFFSET(O4512,0,MATCH(Customer!$J$6,'CDH &amp; HDH'!$P$11:$X$11,0)))</f>
        <v>89</v>
      </c>
      <c r="H4512" s="1" t="str">
        <f t="shared" si="849"/>
        <v>Cooling</v>
      </c>
      <c r="I4512" s="1">
        <f ca="1">OFFSET(IF($H4512="Cooling",Customer!$C$25,Customer!$C$52),E4512,D4512)</f>
        <v>72</v>
      </c>
      <c r="J4512" s="1">
        <f ca="1">OFFSET(IF($H4512="Cooling",Customer!$L$25,Customer!$L$52),$E4512,$D4512)</f>
        <v>77</v>
      </c>
      <c r="K4512" s="16">
        <f t="shared" ca="1" si="843"/>
        <v>17</v>
      </c>
      <c r="L4512" s="16">
        <f t="shared" ca="1" si="844"/>
        <v>12</v>
      </c>
      <c r="M4512" s="17">
        <f t="shared" si="850"/>
        <v>0</v>
      </c>
      <c r="N4512" s="17">
        <f t="shared" si="851"/>
        <v>0</v>
      </c>
      <c r="O4512" s="4"/>
      <c r="P4512" s="4">
        <v>77</v>
      </c>
      <c r="Q4512" s="4">
        <v>85</v>
      </c>
      <c r="R4512" s="4">
        <v>71</v>
      </c>
      <c r="S4512" s="4">
        <v>84</v>
      </c>
      <c r="T4512" s="4">
        <v>78</v>
      </c>
      <c r="U4512" s="4">
        <v>97</v>
      </c>
      <c r="V4512" s="13">
        <v>89</v>
      </c>
      <c r="W4512" s="4">
        <v>82</v>
      </c>
      <c r="X4512" s="4">
        <v>83</v>
      </c>
      <c r="Y4512">
        <f t="shared" ca="1" si="852"/>
        <v>7344</v>
      </c>
      <c r="Z4512">
        <f t="shared" ca="1" si="853"/>
        <v>5184</v>
      </c>
    </row>
    <row r="4513" spans="2:26" x14ac:dyDescent="0.25">
      <c r="B4513" s="11">
        <f t="shared" si="854"/>
        <v>44749.54166665575</v>
      </c>
      <c r="C4513" s="1">
        <f t="shared" si="845"/>
        <v>7</v>
      </c>
      <c r="D4513" s="1">
        <f t="shared" si="846"/>
        <v>4</v>
      </c>
      <c r="E4513" s="12">
        <f t="shared" si="847"/>
        <v>14</v>
      </c>
      <c r="F4513" s="124" t="str">
        <f t="shared" si="848"/>
        <v>0</v>
      </c>
      <c r="G4513" s="1">
        <f ca="1">(OFFSET(O4513,0,MATCH(Customer!$J$6,'CDH &amp; HDH'!$P$11:$X$11,0)))</f>
        <v>89</v>
      </c>
      <c r="H4513" s="1" t="str">
        <f t="shared" si="849"/>
        <v>Cooling</v>
      </c>
      <c r="I4513" s="1">
        <f ca="1">OFFSET(IF($H4513="Cooling",Customer!$C$25,Customer!$C$52),E4513,D4513)</f>
        <v>72</v>
      </c>
      <c r="J4513" s="1">
        <f ca="1">OFFSET(IF($H4513="Cooling",Customer!$L$25,Customer!$L$52),$E4513,$D4513)</f>
        <v>77</v>
      </c>
      <c r="K4513" s="16">
        <f t="shared" ca="1" si="843"/>
        <v>17</v>
      </c>
      <c r="L4513" s="16">
        <f t="shared" ca="1" si="844"/>
        <v>12</v>
      </c>
      <c r="M4513" s="17">
        <f t="shared" si="850"/>
        <v>0</v>
      </c>
      <c r="N4513" s="17">
        <f t="shared" si="851"/>
        <v>0</v>
      </c>
      <c r="O4513" s="4"/>
      <c r="P4513" s="4">
        <v>78</v>
      </c>
      <c r="Q4513" s="4">
        <v>87</v>
      </c>
      <c r="R4513" s="4">
        <v>73</v>
      </c>
      <c r="S4513" s="4">
        <v>85</v>
      </c>
      <c r="T4513" s="4">
        <v>79</v>
      </c>
      <c r="U4513" s="4">
        <v>97</v>
      </c>
      <c r="V4513" s="13">
        <v>89</v>
      </c>
      <c r="W4513" s="4">
        <v>82</v>
      </c>
      <c r="X4513" s="4">
        <v>85</v>
      </c>
      <c r="Y4513">
        <f t="shared" ca="1" si="852"/>
        <v>7344</v>
      </c>
      <c r="Z4513">
        <f t="shared" ca="1" si="853"/>
        <v>5184</v>
      </c>
    </row>
    <row r="4514" spans="2:26" x14ac:dyDescent="0.25">
      <c r="B4514" s="11">
        <f t="shared" si="854"/>
        <v>44749.583333322415</v>
      </c>
      <c r="C4514" s="1">
        <f t="shared" si="845"/>
        <v>7</v>
      </c>
      <c r="D4514" s="1">
        <f t="shared" si="846"/>
        <v>4</v>
      </c>
      <c r="E4514" s="12">
        <f t="shared" si="847"/>
        <v>15</v>
      </c>
      <c r="F4514" s="124" t="str">
        <f t="shared" si="848"/>
        <v>1</v>
      </c>
      <c r="G4514" s="1">
        <f ca="1">(OFFSET(O4514,0,MATCH(Customer!$J$6,'CDH &amp; HDH'!$P$11:$X$11,0)))</f>
        <v>89</v>
      </c>
      <c r="H4514" s="1" t="str">
        <f t="shared" si="849"/>
        <v>Cooling</v>
      </c>
      <c r="I4514" s="1">
        <f ca="1">OFFSET(IF($H4514="Cooling",Customer!$C$25,Customer!$C$52),E4514,D4514)</f>
        <v>72</v>
      </c>
      <c r="J4514" s="1">
        <f ca="1">OFFSET(IF($H4514="Cooling",Customer!$L$25,Customer!$L$52),$E4514,$D4514)</f>
        <v>77</v>
      </c>
      <c r="K4514" s="16">
        <f t="shared" ca="1" si="843"/>
        <v>17</v>
      </c>
      <c r="L4514" s="16">
        <f t="shared" ca="1" si="844"/>
        <v>12</v>
      </c>
      <c r="M4514" s="17">
        <f t="shared" si="850"/>
        <v>0</v>
      </c>
      <c r="N4514" s="17">
        <f t="shared" si="851"/>
        <v>0</v>
      </c>
      <c r="O4514" s="4"/>
      <c r="P4514" s="4">
        <v>77</v>
      </c>
      <c r="Q4514" s="4">
        <v>85</v>
      </c>
      <c r="R4514" s="4">
        <v>75</v>
      </c>
      <c r="S4514" s="4">
        <v>85</v>
      </c>
      <c r="T4514" s="4">
        <v>78</v>
      </c>
      <c r="U4514" s="4">
        <v>98</v>
      </c>
      <c r="V4514" s="13">
        <v>89</v>
      </c>
      <c r="W4514" s="4">
        <v>82</v>
      </c>
      <c r="X4514" s="4">
        <v>86</v>
      </c>
      <c r="Y4514">
        <f t="shared" ca="1" si="852"/>
        <v>7344</v>
      </c>
      <c r="Z4514">
        <f t="shared" ca="1" si="853"/>
        <v>5184</v>
      </c>
    </row>
    <row r="4515" spans="2:26" x14ac:dyDescent="0.25">
      <c r="B4515" s="11">
        <f t="shared" si="854"/>
        <v>44749.624999989079</v>
      </c>
      <c r="C4515" s="1">
        <f t="shared" si="845"/>
        <v>7</v>
      </c>
      <c r="D4515" s="1">
        <f t="shared" si="846"/>
        <v>4</v>
      </c>
      <c r="E4515" s="12">
        <f t="shared" si="847"/>
        <v>16</v>
      </c>
      <c r="F4515" s="124" t="str">
        <f t="shared" si="848"/>
        <v>1</v>
      </c>
      <c r="G4515" s="1">
        <f ca="1">(OFFSET(O4515,0,MATCH(Customer!$J$6,'CDH &amp; HDH'!$P$11:$X$11,0)))</f>
        <v>89</v>
      </c>
      <c r="H4515" s="1" t="str">
        <f t="shared" si="849"/>
        <v>Cooling</v>
      </c>
      <c r="I4515" s="1">
        <f ca="1">OFFSET(IF($H4515="Cooling",Customer!$C$25,Customer!$C$52),E4515,D4515)</f>
        <v>72</v>
      </c>
      <c r="J4515" s="1">
        <f ca="1">OFFSET(IF($H4515="Cooling",Customer!$L$25,Customer!$L$52),$E4515,$D4515)</f>
        <v>77</v>
      </c>
      <c r="K4515" s="16">
        <f t="shared" ca="1" si="843"/>
        <v>17</v>
      </c>
      <c r="L4515" s="16">
        <f t="shared" ca="1" si="844"/>
        <v>12</v>
      </c>
      <c r="M4515" s="17">
        <f t="shared" si="850"/>
        <v>0</v>
      </c>
      <c r="N4515" s="17">
        <f t="shared" si="851"/>
        <v>0</v>
      </c>
      <c r="O4515" s="4"/>
      <c r="P4515" s="4">
        <v>80</v>
      </c>
      <c r="Q4515" s="4">
        <v>85</v>
      </c>
      <c r="R4515" s="4">
        <v>77</v>
      </c>
      <c r="S4515" s="4">
        <v>86</v>
      </c>
      <c r="T4515" s="4">
        <v>78</v>
      </c>
      <c r="U4515" s="4">
        <v>97</v>
      </c>
      <c r="V4515" s="13">
        <v>89</v>
      </c>
      <c r="W4515" s="4">
        <v>83</v>
      </c>
      <c r="X4515" s="4">
        <v>86</v>
      </c>
      <c r="Y4515">
        <f t="shared" ca="1" si="852"/>
        <v>7344</v>
      </c>
      <c r="Z4515">
        <f t="shared" ca="1" si="853"/>
        <v>5184</v>
      </c>
    </row>
    <row r="4516" spans="2:26" x14ac:dyDescent="0.25">
      <c r="B4516" s="11">
        <f t="shared" si="854"/>
        <v>44749.666666655743</v>
      </c>
      <c r="C4516" s="1">
        <f t="shared" si="845"/>
        <v>7</v>
      </c>
      <c r="D4516" s="1">
        <f t="shared" si="846"/>
        <v>4</v>
      </c>
      <c r="E4516" s="12">
        <f t="shared" si="847"/>
        <v>17</v>
      </c>
      <c r="F4516" s="124" t="str">
        <f t="shared" si="848"/>
        <v>1</v>
      </c>
      <c r="G4516" s="1">
        <f ca="1">(OFFSET(O4516,0,MATCH(Customer!$J$6,'CDH &amp; HDH'!$P$11:$X$11,0)))</f>
        <v>83</v>
      </c>
      <c r="H4516" s="1" t="str">
        <f t="shared" si="849"/>
        <v>Cooling</v>
      </c>
      <c r="I4516" s="1">
        <f ca="1">OFFSET(IF($H4516="Cooling",Customer!$C$25,Customer!$C$52),E4516,D4516)</f>
        <v>72</v>
      </c>
      <c r="J4516" s="1">
        <f ca="1">OFFSET(IF($H4516="Cooling",Customer!$L$25,Customer!$L$52),$E4516,$D4516)</f>
        <v>77</v>
      </c>
      <c r="K4516" s="16">
        <f t="shared" ca="1" si="843"/>
        <v>11</v>
      </c>
      <c r="L4516" s="16">
        <f t="shared" ca="1" si="844"/>
        <v>6</v>
      </c>
      <c r="M4516" s="17">
        <f t="shared" si="850"/>
        <v>0</v>
      </c>
      <c r="N4516" s="17">
        <f t="shared" si="851"/>
        <v>0</v>
      </c>
      <c r="O4516" s="4"/>
      <c r="P4516" s="4">
        <v>78</v>
      </c>
      <c r="Q4516" s="4">
        <v>85</v>
      </c>
      <c r="R4516" s="4">
        <v>76</v>
      </c>
      <c r="S4516" s="4">
        <v>85</v>
      </c>
      <c r="T4516" s="4">
        <v>78</v>
      </c>
      <c r="U4516" s="4">
        <v>96</v>
      </c>
      <c r="V4516" s="13">
        <v>83</v>
      </c>
      <c r="W4516" s="4">
        <v>83</v>
      </c>
      <c r="X4516" s="4">
        <v>86</v>
      </c>
      <c r="Y4516">
        <f t="shared" ca="1" si="852"/>
        <v>4752</v>
      </c>
      <c r="Z4516">
        <f t="shared" ca="1" si="853"/>
        <v>2592</v>
      </c>
    </row>
    <row r="4517" spans="2:26" x14ac:dyDescent="0.25">
      <c r="B4517" s="11">
        <f t="shared" si="854"/>
        <v>44749.708333322407</v>
      </c>
      <c r="C4517" s="1">
        <f t="shared" si="845"/>
        <v>7</v>
      </c>
      <c r="D4517" s="1">
        <f t="shared" si="846"/>
        <v>4</v>
      </c>
      <c r="E4517" s="12">
        <f t="shared" si="847"/>
        <v>18</v>
      </c>
      <c r="F4517" s="124" t="str">
        <f t="shared" si="848"/>
        <v>1</v>
      </c>
      <c r="G4517" s="1">
        <f ca="1">(OFFSET(O4517,0,MATCH(Customer!$J$6,'CDH &amp; HDH'!$P$11:$X$11,0)))</f>
        <v>85</v>
      </c>
      <c r="H4517" s="1" t="str">
        <f t="shared" si="849"/>
        <v>Cooling</v>
      </c>
      <c r="I4517" s="1">
        <f ca="1">OFFSET(IF($H4517="Cooling",Customer!$C$25,Customer!$C$52),E4517,D4517)</f>
        <v>72</v>
      </c>
      <c r="J4517" s="1">
        <f ca="1">OFFSET(IF($H4517="Cooling",Customer!$L$25,Customer!$L$52),$E4517,$D4517)</f>
        <v>77</v>
      </c>
      <c r="K4517" s="16">
        <f t="shared" ca="1" si="843"/>
        <v>13</v>
      </c>
      <c r="L4517" s="16">
        <f t="shared" ca="1" si="844"/>
        <v>8</v>
      </c>
      <c r="M4517" s="17">
        <f t="shared" si="850"/>
        <v>0</v>
      </c>
      <c r="N4517" s="17">
        <f t="shared" si="851"/>
        <v>0</v>
      </c>
      <c r="O4517" s="4"/>
      <c r="P4517" s="4">
        <v>77</v>
      </c>
      <c r="Q4517" s="4">
        <v>83</v>
      </c>
      <c r="R4517" s="4">
        <v>74</v>
      </c>
      <c r="S4517" s="4">
        <v>84</v>
      </c>
      <c r="T4517" s="4">
        <v>77</v>
      </c>
      <c r="U4517" s="4">
        <v>94</v>
      </c>
      <c r="V4517" s="13">
        <v>85</v>
      </c>
      <c r="W4517" s="4">
        <v>83</v>
      </c>
      <c r="X4517" s="4">
        <v>85</v>
      </c>
      <c r="Y4517">
        <f t="shared" ca="1" si="852"/>
        <v>5616</v>
      </c>
      <c r="Z4517">
        <f t="shared" ca="1" si="853"/>
        <v>3456</v>
      </c>
    </row>
    <row r="4518" spans="2:26" x14ac:dyDescent="0.25">
      <c r="B4518" s="11">
        <f t="shared" si="854"/>
        <v>44749.749999989072</v>
      </c>
      <c r="C4518" s="1">
        <f t="shared" si="845"/>
        <v>7</v>
      </c>
      <c r="D4518" s="1">
        <f t="shared" si="846"/>
        <v>4</v>
      </c>
      <c r="E4518" s="12">
        <f t="shared" si="847"/>
        <v>19</v>
      </c>
      <c r="F4518" s="124" t="str">
        <f t="shared" si="848"/>
        <v>0</v>
      </c>
      <c r="G4518" s="1">
        <f ca="1">(OFFSET(O4518,0,MATCH(Customer!$J$6,'CDH &amp; HDH'!$P$11:$X$11,0)))</f>
        <v>85</v>
      </c>
      <c r="H4518" s="1" t="str">
        <f t="shared" si="849"/>
        <v>Cooling</v>
      </c>
      <c r="I4518" s="1">
        <f ca="1">OFFSET(IF($H4518="Cooling",Customer!$C$25,Customer!$C$52),E4518,D4518)</f>
        <v>78</v>
      </c>
      <c r="J4518" s="1">
        <f ca="1">OFFSET(IF($H4518="Cooling",Customer!$L$25,Customer!$L$52),$E4518,$D4518)</f>
        <v>80</v>
      </c>
      <c r="K4518" s="16">
        <f t="shared" ca="1" si="843"/>
        <v>7</v>
      </c>
      <c r="L4518" s="16">
        <f t="shared" ca="1" si="844"/>
        <v>5</v>
      </c>
      <c r="M4518" s="17">
        <f t="shared" si="850"/>
        <v>0</v>
      </c>
      <c r="N4518" s="17">
        <f t="shared" si="851"/>
        <v>0</v>
      </c>
      <c r="O4518" s="4"/>
      <c r="P4518" s="4">
        <v>74</v>
      </c>
      <c r="Q4518" s="4">
        <v>81</v>
      </c>
      <c r="R4518" s="4">
        <v>73</v>
      </c>
      <c r="S4518" s="4">
        <v>81</v>
      </c>
      <c r="T4518" s="4">
        <v>75</v>
      </c>
      <c r="U4518" s="4">
        <v>91</v>
      </c>
      <c r="V4518" s="13">
        <v>85</v>
      </c>
      <c r="W4518" s="4">
        <v>81</v>
      </c>
      <c r="X4518" s="4">
        <v>83</v>
      </c>
      <c r="Y4518">
        <f t="shared" ca="1" si="852"/>
        <v>3024</v>
      </c>
      <c r="Z4518">
        <f t="shared" ca="1" si="853"/>
        <v>2160</v>
      </c>
    </row>
    <row r="4519" spans="2:26" x14ac:dyDescent="0.25">
      <c r="B4519" s="11">
        <f t="shared" si="854"/>
        <v>44749.791666655736</v>
      </c>
      <c r="C4519" s="1">
        <f t="shared" si="845"/>
        <v>7</v>
      </c>
      <c r="D4519" s="1">
        <f t="shared" si="846"/>
        <v>4</v>
      </c>
      <c r="E4519" s="12">
        <f t="shared" si="847"/>
        <v>20</v>
      </c>
      <c r="F4519" s="124" t="str">
        <f t="shared" si="848"/>
        <v>0</v>
      </c>
      <c r="G4519" s="1">
        <f ca="1">(OFFSET(O4519,0,MATCH(Customer!$J$6,'CDH &amp; HDH'!$P$11:$X$11,0)))</f>
        <v>82</v>
      </c>
      <c r="H4519" s="1" t="str">
        <f t="shared" si="849"/>
        <v>Cooling</v>
      </c>
      <c r="I4519" s="1">
        <f ca="1">OFFSET(IF($H4519="Cooling",Customer!$C$25,Customer!$C$52),E4519,D4519)</f>
        <v>78</v>
      </c>
      <c r="J4519" s="1">
        <f ca="1">OFFSET(IF($H4519="Cooling",Customer!$L$25,Customer!$L$52),$E4519,$D4519)</f>
        <v>80</v>
      </c>
      <c r="K4519" s="16">
        <f t="shared" ca="1" si="843"/>
        <v>4</v>
      </c>
      <c r="L4519" s="16">
        <f t="shared" ca="1" si="844"/>
        <v>2</v>
      </c>
      <c r="M4519" s="17">
        <f t="shared" si="850"/>
        <v>0</v>
      </c>
      <c r="N4519" s="17">
        <f t="shared" si="851"/>
        <v>0</v>
      </c>
      <c r="O4519" s="4"/>
      <c r="P4519" s="4">
        <v>70</v>
      </c>
      <c r="Q4519" s="4">
        <v>79</v>
      </c>
      <c r="R4519" s="4">
        <v>69</v>
      </c>
      <c r="S4519" s="4">
        <v>77</v>
      </c>
      <c r="T4519" s="4">
        <v>72</v>
      </c>
      <c r="U4519" s="4">
        <v>86</v>
      </c>
      <c r="V4519" s="13">
        <v>82</v>
      </c>
      <c r="W4519" s="4">
        <v>79</v>
      </c>
      <c r="X4519" s="4">
        <v>82</v>
      </c>
      <c r="Y4519">
        <f t="shared" ca="1" si="852"/>
        <v>1728</v>
      </c>
      <c r="Z4519">
        <f t="shared" ca="1" si="853"/>
        <v>864</v>
      </c>
    </row>
    <row r="4520" spans="2:26" x14ac:dyDescent="0.25">
      <c r="B4520" s="11">
        <f t="shared" si="854"/>
        <v>44749.8333333224</v>
      </c>
      <c r="C4520" s="1">
        <f t="shared" si="845"/>
        <v>7</v>
      </c>
      <c r="D4520" s="1">
        <f t="shared" si="846"/>
        <v>4</v>
      </c>
      <c r="E4520" s="12">
        <f t="shared" si="847"/>
        <v>21</v>
      </c>
      <c r="F4520" s="124" t="str">
        <f t="shared" si="848"/>
        <v>0</v>
      </c>
      <c r="G4520" s="1">
        <f ca="1">(OFFSET(O4520,0,MATCH(Customer!$J$6,'CDH &amp; HDH'!$P$11:$X$11,0)))</f>
        <v>81</v>
      </c>
      <c r="H4520" s="1" t="str">
        <f t="shared" si="849"/>
        <v>Cooling</v>
      </c>
      <c r="I4520" s="1">
        <f ca="1">OFFSET(IF($H4520="Cooling",Customer!$C$25,Customer!$C$52),E4520,D4520)</f>
        <v>78</v>
      </c>
      <c r="J4520" s="1">
        <f ca="1">OFFSET(IF($H4520="Cooling",Customer!$L$25,Customer!$L$52),$E4520,$D4520)</f>
        <v>80</v>
      </c>
      <c r="K4520" s="16">
        <f t="shared" ca="1" si="843"/>
        <v>3</v>
      </c>
      <c r="L4520" s="16">
        <f t="shared" ca="1" si="844"/>
        <v>1</v>
      </c>
      <c r="M4520" s="17">
        <f t="shared" si="850"/>
        <v>0</v>
      </c>
      <c r="N4520" s="17">
        <f t="shared" si="851"/>
        <v>0</v>
      </c>
      <c r="O4520" s="4"/>
      <c r="P4520" s="4">
        <v>68</v>
      </c>
      <c r="Q4520" s="4">
        <v>77</v>
      </c>
      <c r="R4520" s="4">
        <v>64</v>
      </c>
      <c r="S4520" s="4">
        <v>75</v>
      </c>
      <c r="T4520" s="4">
        <v>72</v>
      </c>
      <c r="U4520" s="4">
        <v>85</v>
      </c>
      <c r="V4520" s="13">
        <v>81</v>
      </c>
      <c r="W4520" s="4">
        <v>77</v>
      </c>
      <c r="X4520" s="4">
        <v>80</v>
      </c>
      <c r="Y4520">
        <f t="shared" ca="1" si="852"/>
        <v>1296</v>
      </c>
      <c r="Z4520">
        <f t="shared" ca="1" si="853"/>
        <v>432</v>
      </c>
    </row>
    <row r="4521" spans="2:26" x14ac:dyDescent="0.25">
      <c r="B4521" s="11">
        <f t="shared" si="854"/>
        <v>44749.874999989064</v>
      </c>
      <c r="C4521" s="1">
        <f t="shared" si="845"/>
        <v>7</v>
      </c>
      <c r="D4521" s="1">
        <f t="shared" si="846"/>
        <v>4</v>
      </c>
      <c r="E4521" s="12">
        <f t="shared" si="847"/>
        <v>22</v>
      </c>
      <c r="F4521" s="124" t="str">
        <f t="shared" si="848"/>
        <v>0</v>
      </c>
      <c r="G4521" s="1">
        <f ca="1">(OFFSET(O4521,0,MATCH(Customer!$J$6,'CDH &amp; HDH'!$P$11:$X$11,0)))</f>
        <v>75</v>
      </c>
      <c r="H4521" s="1" t="str">
        <f t="shared" si="849"/>
        <v>Cooling</v>
      </c>
      <c r="I4521" s="1">
        <f ca="1">OFFSET(IF($H4521="Cooling",Customer!$C$25,Customer!$C$52),E4521,D4521)</f>
        <v>78</v>
      </c>
      <c r="J4521" s="1">
        <f ca="1">OFFSET(IF($H4521="Cooling",Customer!$L$25,Customer!$L$52),$E4521,$D4521)</f>
        <v>80</v>
      </c>
      <c r="K4521" s="16">
        <f t="shared" ca="1" si="843"/>
        <v>0</v>
      </c>
      <c r="L4521" s="16">
        <f t="shared" ca="1" si="844"/>
        <v>0</v>
      </c>
      <c r="M4521" s="17">
        <f t="shared" si="850"/>
        <v>0</v>
      </c>
      <c r="N4521" s="17">
        <f t="shared" si="851"/>
        <v>0</v>
      </c>
      <c r="O4521" s="4"/>
      <c r="P4521" s="4">
        <v>67</v>
      </c>
      <c r="Q4521" s="4">
        <v>75</v>
      </c>
      <c r="R4521" s="4">
        <v>60</v>
      </c>
      <c r="S4521" s="4">
        <v>72</v>
      </c>
      <c r="T4521" s="4">
        <v>72</v>
      </c>
      <c r="U4521" s="4">
        <v>83</v>
      </c>
      <c r="V4521" s="13">
        <v>75</v>
      </c>
      <c r="W4521" s="4">
        <v>76</v>
      </c>
      <c r="X4521" s="4">
        <v>78</v>
      </c>
      <c r="Y4521">
        <f t="shared" ca="1" si="852"/>
        <v>0</v>
      </c>
      <c r="Z4521">
        <f t="shared" ca="1" si="853"/>
        <v>0</v>
      </c>
    </row>
    <row r="4522" spans="2:26" x14ac:dyDescent="0.25">
      <c r="B4522" s="11">
        <f t="shared" si="854"/>
        <v>44749.916666655728</v>
      </c>
      <c r="C4522" s="1">
        <f t="shared" si="845"/>
        <v>7</v>
      </c>
      <c r="D4522" s="1">
        <f t="shared" si="846"/>
        <v>4</v>
      </c>
      <c r="E4522" s="12">
        <f t="shared" si="847"/>
        <v>23</v>
      </c>
      <c r="F4522" s="124" t="str">
        <f t="shared" si="848"/>
        <v>0</v>
      </c>
      <c r="G4522" s="1">
        <f ca="1">(OFFSET(O4522,0,MATCH(Customer!$J$6,'CDH &amp; HDH'!$P$11:$X$11,0)))</f>
        <v>76</v>
      </c>
      <c r="H4522" s="1" t="str">
        <f t="shared" si="849"/>
        <v>Cooling</v>
      </c>
      <c r="I4522" s="1">
        <f ca="1">OFFSET(IF($H4522="Cooling",Customer!$C$25,Customer!$C$52),E4522,D4522)</f>
        <v>78</v>
      </c>
      <c r="J4522" s="1">
        <f ca="1">OFFSET(IF($H4522="Cooling",Customer!$L$25,Customer!$L$52),$E4522,$D4522)</f>
        <v>80</v>
      </c>
      <c r="K4522" s="16">
        <f t="shared" ca="1" si="843"/>
        <v>0</v>
      </c>
      <c r="L4522" s="16">
        <f t="shared" ca="1" si="844"/>
        <v>0</v>
      </c>
      <c r="M4522" s="17">
        <f t="shared" si="850"/>
        <v>0</v>
      </c>
      <c r="N4522" s="17">
        <f t="shared" si="851"/>
        <v>0</v>
      </c>
      <c r="O4522" s="4"/>
      <c r="P4522" s="4">
        <v>67</v>
      </c>
      <c r="Q4522" s="4">
        <v>75</v>
      </c>
      <c r="R4522" s="4">
        <v>58</v>
      </c>
      <c r="S4522" s="4">
        <v>72</v>
      </c>
      <c r="T4522" s="4">
        <v>73</v>
      </c>
      <c r="U4522" s="4">
        <v>82</v>
      </c>
      <c r="V4522" s="13">
        <v>76</v>
      </c>
      <c r="W4522" s="4">
        <v>74</v>
      </c>
      <c r="X4522" s="4">
        <v>74</v>
      </c>
      <c r="Y4522">
        <f t="shared" ca="1" si="852"/>
        <v>0</v>
      </c>
      <c r="Z4522">
        <f t="shared" ca="1" si="853"/>
        <v>0</v>
      </c>
    </row>
    <row r="4523" spans="2:26" x14ac:dyDescent="0.25">
      <c r="B4523" s="11">
        <f t="shared" si="854"/>
        <v>44749.958333322393</v>
      </c>
      <c r="C4523" s="1">
        <f t="shared" si="845"/>
        <v>7</v>
      </c>
      <c r="D4523" s="1">
        <f t="shared" si="846"/>
        <v>4</v>
      </c>
      <c r="E4523" s="12">
        <f t="shared" si="847"/>
        <v>24</v>
      </c>
      <c r="F4523" s="124" t="str">
        <f t="shared" si="848"/>
        <v>0</v>
      </c>
      <c r="G4523" s="1">
        <f ca="1">(OFFSET(O4523,0,MATCH(Customer!$J$6,'CDH &amp; HDH'!$P$11:$X$11,0)))</f>
        <v>74</v>
      </c>
      <c r="H4523" s="1" t="str">
        <f t="shared" si="849"/>
        <v>Cooling</v>
      </c>
      <c r="I4523" s="1">
        <f ca="1">OFFSET(IF($H4523="Cooling",Customer!$C$25,Customer!$C$52),E4523,D4523)</f>
        <v>78</v>
      </c>
      <c r="J4523" s="1">
        <f ca="1">OFFSET(IF($H4523="Cooling",Customer!$L$25,Customer!$L$52),$E4523,$D4523)</f>
        <v>80</v>
      </c>
      <c r="K4523" s="16">
        <f t="shared" ca="1" si="843"/>
        <v>0</v>
      </c>
      <c r="L4523" s="16">
        <f t="shared" ca="1" si="844"/>
        <v>0</v>
      </c>
      <c r="M4523" s="17">
        <f t="shared" si="850"/>
        <v>0</v>
      </c>
      <c r="N4523" s="17">
        <f t="shared" si="851"/>
        <v>0</v>
      </c>
      <c r="O4523" s="4"/>
      <c r="P4523" s="4">
        <v>66</v>
      </c>
      <c r="Q4523" s="4">
        <v>74</v>
      </c>
      <c r="R4523" s="4">
        <v>55</v>
      </c>
      <c r="S4523" s="4">
        <v>72</v>
      </c>
      <c r="T4523" s="4">
        <v>71</v>
      </c>
      <c r="U4523" s="4">
        <v>82</v>
      </c>
      <c r="V4523" s="13">
        <v>74</v>
      </c>
      <c r="W4523" s="4">
        <v>76</v>
      </c>
      <c r="X4523" s="4">
        <v>73</v>
      </c>
      <c r="Y4523">
        <f t="shared" ca="1" si="852"/>
        <v>0</v>
      </c>
      <c r="Z4523">
        <f t="shared" ca="1" si="853"/>
        <v>0</v>
      </c>
    </row>
    <row r="4524" spans="2:26" x14ac:dyDescent="0.25">
      <c r="B4524" s="11">
        <f t="shared" si="854"/>
        <v>44749.999999989057</v>
      </c>
      <c r="C4524" s="1">
        <f t="shared" si="845"/>
        <v>7</v>
      </c>
      <c r="D4524" s="1">
        <f t="shared" si="846"/>
        <v>5</v>
      </c>
      <c r="E4524" s="12">
        <f t="shared" si="847"/>
        <v>1</v>
      </c>
      <c r="F4524" s="124" t="str">
        <f t="shared" si="848"/>
        <v>0</v>
      </c>
      <c r="G4524" s="1">
        <f ca="1">(OFFSET(O4524,0,MATCH(Customer!$J$6,'CDH &amp; HDH'!$P$11:$X$11,0)))</f>
        <v>72</v>
      </c>
      <c r="H4524" s="1" t="str">
        <f t="shared" si="849"/>
        <v>Cooling</v>
      </c>
      <c r="I4524" s="1">
        <f ca="1">OFFSET(IF($H4524="Cooling",Customer!$C$25,Customer!$C$52),E4524,D4524)</f>
        <v>78</v>
      </c>
      <c r="J4524" s="1">
        <f ca="1">OFFSET(IF($H4524="Cooling",Customer!$L$25,Customer!$L$52),$E4524,$D4524)</f>
        <v>80</v>
      </c>
      <c r="K4524" s="16">
        <f t="shared" ca="1" si="843"/>
        <v>0</v>
      </c>
      <c r="L4524" s="16">
        <f t="shared" ca="1" si="844"/>
        <v>0</v>
      </c>
      <c r="M4524" s="17">
        <f t="shared" si="850"/>
        <v>0</v>
      </c>
      <c r="N4524" s="17">
        <f t="shared" si="851"/>
        <v>0</v>
      </c>
      <c r="O4524" s="4"/>
      <c r="P4524" s="4">
        <v>66</v>
      </c>
      <c r="Q4524" s="4">
        <v>72</v>
      </c>
      <c r="R4524" s="4">
        <v>53</v>
      </c>
      <c r="S4524" s="4">
        <v>72</v>
      </c>
      <c r="T4524" s="4">
        <v>70</v>
      </c>
      <c r="U4524" s="4">
        <v>79</v>
      </c>
      <c r="V4524" s="13">
        <v>72</v>
      </c>
      <c r="W4524" s="4">
        <v>74</v>
      </c>
      <c r="X4524" s="4">
        <v>70</v>
      </c>
      <c r="Y4524">
        <f t="shared" ca="1" si="852"/>
        <v>0</v>
      </c>
      <c r="Z4524">
        <f t="shared" ca="1" si="853"/>
        <v>0</v>
      </c>
    </row>
    <row r="4525" spans="2:26" x14ac:dyDescent="0.25">
      <c r="B4525" s="11">
        <f t="shared" si="854"/>
        <v>44750.041666655721</v>
      </c>
      <c r="C4525" s="1">
        <f t="shared" si="845"/>
        <v>7</v>
      </c>
      <c r="D4525" s="1">
        <f t="shared" si="846"/>
        <v>5</v>
      </c>
      <c r="E4525" s="12">
        <f t="shared" si="847"/>
        <v>2</v>
      </c>
      <c r="F4525" s="124" t="str">
        <f t="shared" si="848"/>
        <v>0</v>
      </c>
      <c r="G4525" s="1">
        <f ca="1">(OFFSET(O4525,0,MATCH(Customer!$J$6,'CDH &amp; HDH'!$P$11:$X$11,0)))</f>
        <v>72</v>
      </c>
      <c r="H4525" s="1" t="str">
        <f t="shared" si="849"/>
        <v>Cooling</v>
      </c>
      <c r="I4525" s="1">
        <f ca="1">OFFSET(IF($H4525="Cooling",Customer!$C$25,Customer!$C$52),E4525,D4525)</f>
        <v>78</v>
      </c>
      <c r="J4525" s="1">
        <f ca="1">OFFSET(IF($H4525="Cooling",Customer!$L$25,Customer!$L$52),$E4525,$D4525)</f>
        <v>80</v>
      </c>
      <c r="K4525" s="16">
        <f t="shared" ca="1" si="843"/>
        <v>0</v>
      </c>
      <c r="L4525" s="16">
        <f t="shared" ca="1" si="844"/>
        <v>0</v>
      </c>
      <c r="M4525" s="17">
        <f t="shared" si="850"/>
        <v>0</v>
      </c>
      <c r="N4525" s="17">
        <f t="shared" si="851"/>
        <v>0</v>
      </c>
      <c r="O4525" s="4"/>
      <c r="P4525" s="4">
        <v>65</v>
      </c>
      <c r="Q4525" s="4">
        <v>71</v>
      </c>
      <c r="R4525" s="4">
        <v>52</v>
      </c>
      <c r="S4525" s="4">
        <v>72</v>
      </c>
      <c r="T4525" s="4">
        <v>70</v>
      </c>
      <c r="U4525" s="4">
        <v>80</v>
      </c>
      <c r="V4525" s="13">
        <v>72</v>
      </c>
      <c r="W4525" s="4">
        <v>76</v>
      </c>
      <c r="X4525" s="4">
        <v>69</v>
      </c>
      <c r="Y4525">
        <f t="shared" ca="1" si="852"/>
        <v>0</v>
      </c>
      <c r="Z4525">
        <f t="shared" ca="1" si="853"/>
        <v>0</v>
      </c>
    </row>
    <row r="4526" spans="2:26" x14ac:dyDescent="0.25">
      <c r="B4526" s="11">
        <f t="shared" si="854"/>
        <v>44750.083333322385</v>
      </c>
      <c r="C4526" s="1">
        <f t="shared" si="845"/>
        <v>7</v>
      </c>
      <c r="D4526" s="1">
        <f t="shared" si="846"/>
        <v>5</v>
      </c>
      <c r="E4526" s="12">
        <f t="shared" si="847"/>
        <v>3</v>
      </c>
      <c r="F4526" s="124" t="str">
        <f t="shared" si="848"/>
        <v>0</v>
      </c>
      <c r="G4526" s="1">
        <f ca="1">(OFFSET(O4526,0,MATCH(Customer!$J$6,'CDH &amp; HDH'!$P$11:$X$11,0)))</f>
        <v>72</v>
      </c>
      <c r="H4526" s="1" t="str">
        <f t="shared" si="849"/>
        <v>Cooling</v>
      </c>
      <c r="I4526" s="1">
        <f ca="1">OFFSET(IF($H4526="Cooling",Customer!$C$25,Customer!$C$52),E4526,D4526)</f>
        <v>78</v>
      </c>
      <c r="J4526" s="1">
        <f ca="1">OFFSET(IF($H4526="Cooling",Customer!$L$25,Customer!$L$52),$E4526,$D4526)</f>
        <v>80</v>
      </c>
      <c r="K4526" s="16">
        <f t="shared" ca="1" si="843"/>
        <v>0</v>
      </c>
      <c r="L4526" s="16">
        <f t="shared" ca="1" si="844"/>
        <v>0</v>
      </c>
      <c r="M4526" s="17">
        <f t="shared" si="850"/>
        <v>0</v>
      </c>
      <c r="N4526" s="17">
        <f t="shared" si="851"/>
        <v>0</v>
      </c>
      <c r="O4526" s="4"/>
      <c r="P4526" s="4">
        <v>63</v>
      </c>
      <c r="Q4526" s="4">
        <v>70</v>
      </c>
      <c r="R4526" s="4">
        <v>52</v>
      </c>
      <c r="S4526" s="4">
        <v>72</v>
      </c>
      <c r="T4526" s="4">
        <v>69</v>
      </c>
      <c r="U4526" s="4">
        <v>78</v>
      </c>
      <c r="V4526" s="13">
        <v>72</v>
      </c>
      <c r="W4526" s="4">
        <v>75</v>
      </c>
      <c r="X4526" s="4">
        <v>70</v>
      </c>
      <c r="Y4526">
        <f t="shared" ca="1" si="852"/>
        <v>0</v>
      </c>
      <c r="Z4526">
        <f t="shared" ca="1" si="853"/>
        <v>0</v>
      </c>
    </row>
    <row r="4527" spans="2:26" x14ac:dyDescent="0.25">
      <c r="B4527" s="11">
        <f t="shared" si="854"/>
        <v>44750.12499998905</v>
      </c>
      <c r="C4527" s="1">
        <f t="shared" si="845"/>
        <v>7</v>
      </c>
      <c r="D4527" s="1">
        <f t="shared" si="846"/>
        <v>5</v>
      </c>
      <c r="E4527" s="12">
        <f t="shared" si="847"/>
        <v>4</v>
      </c>
      <c r="F4527" s="124" t="str">
        <f t="shared" si="848"/>
        <v>0</v>
      </c>
      <c r="G4527" s="1">
        <f ca="1">(OFFSET(O4527,0,MATCH(Customer!$J$6,'CDH &amp; HDH'!$P$11:$X$11,0)))</f>
        <v>68</v>
      </c>
      <c r="H4527" s="1" t="str">
        <f t="shared" si="849"/>
        <v>Cooling</v>
      </c>
      <c r="I4527" s="1">
        <f ca="1">OFFSET(IF($H4527="Cooling",Customer!$C$25,Customer!$C$52),E4527,D4527)</f>
        <v>78</v>
      </c>
      <c r="J4527" s="1">
        <f ca="1">OFFSET(IF($H4527="Cooling",Customer!$L$25,Customer!$L$52),$E4527,$D4527)</f>
        <v>80</v>
      </c>
      <c r="K4527" s="16">
        <f t="shared" ca="1" si="843"/>
        <v>0</v>
      </c>
      <c r="L4527" s="16">
        <f t="shared" ca="1" si="844"/>
        <v>0</v>
      </c>
      <c r="M4527" s="17">
        <f t="shared" si="850"/>
        <v>0</v>
      </c>
      <c r="N4527" s="17">
        <f t="shared" si="851"/>
        <v>0</v>
      </c>
      <c r="O4527" s="4"/>
      <c r="P4527" s="4">
        <v>62</v>
      </c>
      <c r="Q4527" s="4">
        <v>71</v>
      </c>
      <c r="R4527" s="4">
        <v>51</v>
      </c>
      <c r="S4527" s="4">
        <v>71</v>
      </c>
      <c r="T4527" s="4">
        <v>69</v>
      </c>
      <c r="U4527" s="4">
        <v>76</v>
      </c>
      <c r="V4527" s="13">
        <v>68</v>
      </c>
      <c r="W4527" s="4">
        <v>75</v>
      </c>
      <c r="X4527" s="4">
        <v>68</v>
      </c>
      <c r="Y4527">
        <f t="shared" ca="1" si="852"/>
        <v>0</v>
      </c>
      <c r="Z4527">
        <f t="shared" ca="1" si="853"/>
        <v>0</v>
      </c>
    </row>
    <row r="4528" spans="2:26" x14ac:dyDescent="0.25">
      <c r="B4528" s="11">
        <f t="shared" si="854"/>
        <v>44750.166666655714</v>
      </c>
      <c r="C4528" s="1">
        <f t="shared" si="845"/>
        <v>7</v>
      </c>
      <c r="D4528" s="1">
        <f t="shared" si="846"/>
        <v>5</v>
      </c>
      <c r="E4528" s="12">
        <f t="shared" si="847"/>
        <v>5</v>
      </c>
      <c r="F4528" s="124" t="str">
        <f t="shared" si="848"/>
        <v>0</v>
      </c>
      <c r="G4528" s="1">
        <f ca="1">(OFFSET(O4528,0,MATCH(Customer!$J$6,'CDH &amp; HDH'!$P$11:$X$11,0)))</f>
        <v>69</v>
      </c>
      <c r="H4528" s="1" t="str">
        <f t="shared" si="849"/>
        <v>Cooling</v>
      </c>
      <c r="I4528" s="1">
        <f ca="1">OFFSET(IF($H4528="Cooling",Customer!$C$25,Customer!$C$52),E4528,D4528)</f>
        <v>78</v>
      </c>
      <c r="J4528" s="1">
        <f ca="1">OFFSET(IF($H4528="Cooling",Customer!$L$25,Customer!$L$52),$E4528,$D4528)</f>
        <v>80</v>
      </c>
      <c r="K4528" s="16">
        <f t="shared" ca="1" si="843"/>
        <v>0</v>
      </c>
      <c r="L4528" s="16">
        <f t="shared" ca="1" si="844"/>
        <v>0</v>
      </c>
      <c r="M4528" s="17">
        <f t="shared" si="850"/>
        <v>0</v>
      </c>
      <c r="N4528" s="17">
        <f t="shared" si="851"/>
        <v>0</v>
      </c>
      <c r="O4528" s="4"/>
      <c r="P4528" s="4">
        <v>63</v>
      </c>
      <c r="Q4528" s="4">
        <v>71</v>
      </c>
      <c r="R4528" s="4">
        <v>54</v>
      </c>
      <c r="S4528" s="4">
        <v>72</v>
      </c>
      <c r="T4528" s="4">
        <v>69</v>
      </c>
      <c r="U4528" s="4">
        <v>78</v>
      </c>
      <c r="V4528" s="13">
        <v>69</v>
      </c>
      <c r="W4528" s="4">
        <v>74</v>
      </c>
      <c r="X4528" s="4">
        <v>69</v>
      </c>
      <c r="Y4528">
        <f t="shared" ca="1" si="852"/>
        <v>0</v>
      </c>
      <c r="Z4528">
        <f t="shared" ca="1" si="853"/>
        <v>0</v>
      </c>
    </row>
    <row r="4529" spans="2:26" x14ac:dyDescent="0.25">
      <c r="B4529" s="11">
        <f t="shared" si="854"/>
        <v>44750.208333322378</v>
      </c>
      <c r="C4529" s="1">
        <f t="shared" si="845"/>
        <v>7</v>
      </c>
      <c r="D4529" s="1">
        <f t="shared" si="846"/>
        <v>5</v>
      </c>
      <c r="E4529" s="12">
        <f t="shared" si="847"/>
        <v>6</v>
      </c>
      <c r="F4529" s="124" t="str">
        <f t="shared" si="848"/>
        <v>0</v>
      </c>
      <c r="G4529" s="1">
        <f ca="1">(OFFSET(O4529,0,MATCH(Customer!$J$6,'CDH &amp; HDH'!$P$11:$X$11,0)))</f>
        <v>68</v>
      </c>
      <c r="H4529" s="1" t="str">
        <f t="shared" si="849"/>
        <v>Cooling</v>
      </c>
      <c r="I4529" s="1">
        <f ca="1">OFFSET(IF($H4529="Cooling",Customer!$C$25,Customer!$C$52),E4529,D4529)</f>
        <v>78</v>
      </c>
      <c r="J4529" s="1">
        <f ca="1">OFFSET(IF($H4529="Cooling",Customer!$L$25,Customer!$L$52),$E4529,$D4529)</f>
        <v>80</v>
      </c>
      <c r="K4529" s="16">
        <f t="shared" ca="1" si="843"/>
        <v>0</v>
      </c>
      <c r="L4529" s="16">
        <f t="shared" ca="1" si="844"/>
        <v>0</v>
      </c>
      <c r="M4529" s="17">
        <f t="shared" si="850"/>
        <v>0</v>
      </c>
      <c r="N4529" s="17">
        <f t="shared" si="851"/>
        <v>0</v>
      </c>
      <c r="O4529" s="4"/>
      <c r="P4529" s="4">
        <v>64</v>
      </c>
      <c r="Q4529" s="4">
        <v>70</v>
      </c>
      <c r="R4529" s="4">
        <v>56</v>
      </c>
      <c r="S4529" s="4">
        <v>74</v>
      </c>
      <c r="T4529" s="4">
        <v>70</v>
      </c>
      <c r="U4529" s="4">
        <v>80</v>
      </c>
      <c r="V4529" s="13">
        <v>68</v>
      </c>
      <c r="W4529" s="4">
        <v>74</v>
      </c>
      <c r="X4529" s="4">
        <v>70</v>
      </c>
      <c r="Y4529">
        <f t="shared" ca="1" si="852"/>
        <v>0</v>
      </c>
      <c r="Z4529">
        <f t="shared" ca="1" si="853"/>
        <v>0</v>
      </c>
    </row>
    <row r="4530" spans="2:26" x14ac:dyDescent="0.25">
      <c r="B4530" s="11">
        <f t="shared" si="854"/>
        <v>44750.249999989042</v>
      </c>
      <c r="C4530" s="1">
        <f t="shared" si="845"/>
        <v>7</v>
      </c>
      <c r="D4530" s="1">
        <f t="shared" si="846"/>
        <v>5</v>
      </c>
      <c r="E4530" s="12">
        <f t="shared" si="847"/>
        <v>7</v>
      </c>
      <c r="F4530" s="124" t="str">
        <f t="shared" si="848"/>
        <v>0</v>
      </c>
      <c r="G4530" s="1">
        <f ca="1">(OFFSET(O4530,0,MATCH(Customer!$J$6,'CDH &amp; HDH'!$P$11:$X$11,0)))</f>
        <v>71</v>
      </c>
      <c r="H4530" s="1" t="str">
        <f t="shared" si="849"/>
        <v>Cooling</v>
      </c>
      <c r="I4530" s="1">
        <f ca="1">OFFSET(IF($H4530="Cooling",Customer!$C$25,Customer!$C$52),E4530,D4530)</f>
        <v>78</v>
      </c>
      <c r="J4530" s="1">
        <f ca="1">OFFSET(IF($H4530="Cooling",Customer!$L$25,Customer!$L$52),$E4530,$D4530)</f>
        <v>80</v>
      </c>
      <c r="K4530" s="16">
        <f t="shared" ca="1" si="843"/>
        <v>0</v>
      </c>
      <c r="L4530" s="16">
        <f t="shared" ca="1" si="844"/>
        <v>0</v>
      </c>
      <c r="M4530" s="17">
        <f t="shared" si="850"/>
        <v>0</v>
      </c>
      <c r="N4530" s="17">
        <f t="shared" si="851"/>
        <v>0</v>
      </c>
      <c r="O4530" s="4"/>
      <c r="P4530" s="4">
        <v>65</v>
      </c>
      <c r="Q4530" s="4">
        <v>72</v>
      </c>
      <c r="R4530" s="4">
        <v>59</v>
      </c>
      <c r="S4530" s="4">
        <v>77</v>
      </c>
      <c r="T4530" s="4">
        <v>71</v>
      </c>
      <c r="U4530" s="4">
        <v>81</v>
      </c>
      <c r="V4530" s="13">
        <v>71</v>
      </c>
      <c r="W4530" s="4">
        <v>73</v>
      </c>
      <c r="X4530" s="4">
        <v>72</v>
      </c>
      <c r="Y4530">
        <f t="shared" ca="1" si="852"/>
        <v>0</v>
      </c>
      <c r="Z4530">
        <f t="shared" ca="1" si="853"/>
        <v>0</v>
      </c>
    </row>
    <row r="4531" spans="2:26" x14ac:dyDescent="0.25">
      <c r="B4531" s="11">
        <f t="shared" si="854"/>
        <v>44750.291666655707</v>
      </c>
      <c r="C4531" s="1">
        <f t="shared" si="845"/>
        <v>7</v>
      </c>
      <c r="D4531" s="1">
        <f t="shared" si="846"/>
        <v>5</v>
      </c>
      <c r="E4531" s="12">
        <f t="shared" si="847"/>
        <v>8</v>
      </c>
      <c r="F4531" s="124" t="str">
        <f t="shared" si="848"/>
        <v>0</v>
      </c>
      <c r="G4531" s="1">
        <f ca="1">(OFFSET(O4531,0,MATCH(Customer!$J$6,'CDH &amp; HDH'!$P$11:$X$11,0)))</f>
        <v>74</v>
      </c>
      <c r="H4531" s="1" t="str">
        <f t="shared" si="849"/>
        <v>Cooling</v>
      </c>
      <c r="I4531" s="1">
        <f ca="1">OFFSET(IF($H4531="Cooling",Customer!$C$25,Customer!$C$52),E4531,D4531)</f>
        <v>72</v>
      </c>
      <c r="J4531" s="1">
        <f ca="1">OFFSET(IF($H4531="Cooling",Customer!$L$25,Customer!$L$52),$E4531,$D4531)</f>
        <v>77</v>
      </c>
      <c r="K4531" s="16">
        <f t="shared" ca="1" si="843"/>
        <v>2</v>
      </c>
      <c r="L4531" s="16">
        <f t="shared" ca="1" si="844"/>
        <v>0</v>
      </c>
      <c r="M4531" s="17">
        <f t="shared" si="850"/>
        <v>0</v>
      </c>
      <c r="N4531" s="17">
        <f t="shared" si="851"/>
        <v>0</v>
      </c>
      <c r="O4531" s="4"/>
      <c r="P4531" s="4">
        <v>68</v>
      </c>
      <c r="Q4531" s="4">
        <v>76</v>
      </c>
      <c r="R4531" s="4">
        <v>64</v>
      </c>
      <c r="S4531" s="4">
        <v>80</v>
      </c>
      <c r="T4531" s="4">
        <v>73</v>
      </c>
      <c r="U4531" s="4">
        <v>82</v>
      </c>
      <c r="V4531" s="13">
        <v>74</v>
      </c>
      <c r="W4531" s="4">
        <v>72</v>
      </c>
      <c r="X4531" s="4">
        <v>74</v>
      </c>
      <c r="Y4531">
        <f t="shared" ca="1" si="852"/>
        <v>864</v>
      </c>
      <c r="Z4531">
        <f t="shared" ca="1" si="853"/>
        <v>0</v>
      </c>
    </row>
    <row r="4532" spans="2:26" x14ac:dyDescent="0.25">
      <c r="B4532" s="11">
        <f t="shared" si="854"/>
        <v>44750.333333322371</v>
      </c>
      <c r="C4532" s="1">
        <f t="shared" si="845"/>
        <v>7</v>
      </c>
      <c r="D4532" s="1">
        <f t="shared" si="846"/>
        <v>5</v>
      </c>
      <c r="E4532" s="12">
        <f t="shared" si="847"/>
        <v>9</v>
      </c>
      <c r="F4532" s="124" t="str">
        <f t="shared" si="848"/>
        <v>0</v>
      </c>
      <c r="G4532" s="1">
        <f ca="1">(OFFSET(O4532,0,MATCH(Customer!$J$6,'CDH &amp; HDH'!$P$11:$X$11,0)))</f>
        <v>80</v>
      </c>
      <c r="H4532" s="1" t="str">
        <f t="shared" si="849"/>
        <v>Cooling</v>
      </c>
      <c r="I4532" s="1">
        <f ca="1">OFFSET(IF($H4532="Cooling",Customer!$C$25,Customer!$C$52),E4532,D4532)</f>
        <v>72</v>
      </c>
      <c r="J4532" s="1">
        <f ca="1">OFFSET(IF($H4532="Cooling",Customer!$L$25,Customer!$L$52),$E4532,$D4532)</f>
        <v>77</v>
      </c>
      <c r="K4532" s="16">
        <f t="shared" ca="1" si="843"/>
        <v>8</v>
      </c>
      <c r="L4532" s="16">
        <f t="shared" ca="1" si="844"/>
        <v>3</v>
      </c>
      <c r="M4532" s="17">
        <f t="shared" si="850"/>
        <v>0</v>
      </c>
      <c r="N4532" s="17">
        <f t="shared" si="851"/>
        <v>0</v>
      </c>
      <c r="O4532" s="4"/>
      <c r="P4532" s="4">
        <v>69</v>
      </c>
      <c r="Q4532" s="4">
        <v>79</v>
      </c>
      <c r="R4532" s="4">
        <v>69</v>
      </c>
      <c r="S4532" s="4">
        <v>82</v>
      </c>
      <c r="T4532" s="4">
        <v>76</v>
      </c>
      <c r="U4532" s="4">
        <v>84</v>
      </c>
      <c r="V4532" s="13">
        <v>80</v>
      </c>
      <c r="W4532" s="4">
        <v>73</v>
      </c>
      <c r="X4532" s="4">
        <v>77</v>
      </c>
      <c r="Y4532">
        <f t="shared" ca="1" si="852"/>
        <v>3456</v>
      </c>
      <c r="Z4532">
        <f t="shared" ca="1" si="853"/>
        <v>1296</v>
      </c>
    </row>
    <row r="4533" spans="2:26" x14ac:dyDescent="0.25">
      <c r="B4533" s="11">
        <f t="shared" si="854"/>
        <v>44750.374999989035</v>
      </c>
      <c r="C4533" s="1">
        <f t="shared" si="845"/>
        <v>7</v>
      </c>
      <c r="D4533" s="1">
        <f t="shared" si="846"/>
        <v>5</v>
      </c>
      <c r="E4533" s="12">
        <f t="shared" si="847"/>
        <v>10</v>
      </c>
      <c r="F4533" s="124" t="str">
        <f t="shared" si="848"/>
        <v>0</v>
      </c>
      <c r="G4533" s="1">
        <f ca="1">(OFFSET(O4533,0,MATCH(Customer!$J$6,'CDH &amp; HDH'!$P$11:$X$11,0)))</f>
        <v>83</v>
      </c>
      <c r="H4533" s="1" t="str">
        <f t="shared" si="849"/>
        <v>Cooling</v>
      </c>
      <c r="I4533" s="1">
        <f ca="1">OFFSET(IF($H4533="Cooling",Customer!$C$25,Customer!$C$52),E4533,D4533)</f>
        <v>72</v>
      </c>
      <c r="J4533" s="1">
        <f ca="1">OFFSET(IF($H4533="Cooling",Customer!$L$25,Customer!$L$52),$E4533,$D4533)</f>
        <v>77</v>
      </c>
      <c r="K4533" s="16">
        <f t="shared" ca="1" si="843"/>
        <v>11</v>
      </c>
      <c r="L4533" s="16">
        <f t="shared" ca="1" si="844"/>
        <v>6</v>
      </c>
      <c r="M4533" s="17">
        <f t="shared" si="850"/>
        <v>0</v>
      </c>
      <c r="N4533" s="17">
        <f t="shared" si="851"/>
        <v>0</v>
      </c>
      <c r="O4533" s="4"/>
      <c r="P4533" s="4">
        <v>71</v>
      </c>
      <c r="Q4533" s="4">
        <v>81</v>
      </c>
      <c r="R4533" s="4">
        <v>74</v>
      </c>
      <c r="S4533" s="4">
        <v>82</v>
      </c>
      <c r="T4533" s="4">
        <v>78</v>
      </c>
      <c r="U4533" s="4">
        <v>86</v>
      </c>
      <c r="V4533" s="13">
        <v>83</v>
      </c>
      <c r="W4533" s="4">
        <v>74</v>
      </c>
      <c r="X4533" s="4">
        <v>79</v>
      </c>
      <c r="Y4533">
        <f t="shared" ca="1" si="852"/>
        <v>4752</v>
      </c>
      <c r="Z4533">
        <f t="shared" ca="1" si="853"/>
        <v>2592</v>
      </c>
    </row>
    <row r="4534" spans="2:26" x14ac:dyDescent="0.25">
      <c r="B4534" s="11">
        <f t="shared" si="854"/>
        <v>44750.416666655699</v>
      </c>
      <c r="C4534" s="1">
        <f t="shared" si="845"/>
        <v>7</v>
      </c>
      <c r="D4534" s="1">
        <f t="shared" si="846"/>
        <v>5</v>
      </c>
      <c r="E4534" s="12">
        <f t="shared" si="847"/>
        <v>11</v>
      </c>
      <c r="F4534" s="124" t="str">
        <f t="shared" si="848"/>
        <v>0</v>
      </c>
      <c r="G4534" s="1">
        <f ca="1">(OFFSET(O4534,0,MATCH(Customer!$J$6,'CDH &amp; HDH'!$P$11:$X$11,0)))</f>
        <v>86</v>
      </c>
      <c r="H4534" s="1" t="str">
        <f t="shared" si="849"/>
        <v>Cooling</v>
      </c>
      <c r="I4534" s="1">
        <f ca="1">OFFSET(IF($H4534="Cooling",Customer!$C$25,Customer!$C$52),E4534,D4534)</f>
        <v>72</v>
      </c>
      <c r="J4534" s="1">
        <f ca="1">OFFSET(IF($H4534="Cooling",Customer!$L$25,Customer!$L$52),$E4534,$D4534)</f>
        <v>77</v>
      </c>
      <c r="K4534" s="16">
        <f t="shared" ca="1" si="843"/>
        <v>14</v>
      </c>
      <c r="L4534" s="16">
        <f t="shared" ca="1" si="844"/>
        <v>9</v>
      </c>
      <c r="M4534" s="17">
        <f t="shared" si="850"/>
        <v>0</v>
      </c>
      <c r="N4534" s="17">
        <f t="shared" si="851"/>
        <v>0</v>
      </c>
      <c r="O4534" s="4"/>
      <c r="P4534" s="4">
        <v>73</v>
      </c>
      <c r="Q4534" s="4">
        <v>84</v>
      </c>
      <c r="R4534" s="4">
        <v>75</v>
      </c>
      <c r="S4534" s="4">
        <v>84</v>
      </c>
      <c r="T4534" s="4">
        <v>79</v>
      </c>
      <c r="U4534" s="4">
        <v>88</v>
      </c>
      <c r="V4534" s="13">
        <v>86</v>
      </c>
      <c r="W4534" s="4">
        <v>76</v>
      </c>
      <c r="X4534" s="4">
        <v>81</v>
      </c>
      <c r="Y4534">
        <f t="shared" ca="1" si="852"/>
        <v>6048</v>
      </c>
      <c r="Z4534">
        <f t="shared" ca="1" si="853"/>
        <v>3888</v>
      </c>
    </row>
    <row r="4535" spans="2:26" x14ac:dyDescent="0.25">
      <c r="B4535" s="11">
        <f t="shared" si="854"/>
        <v>44750.458333322364</v>
      </c>
      <c r="C4535" s="1">
        <f t="shared" si="845"/>
        <v>7</v>
      </c>
      <c r="D4535" s="1">
        <f t="shared" si="846"/>
        <v>5</v>
      </c>
      <c r="E4535" s="12">
        <f t="shared" si="847"/>
        <v>12</v>
      </c>
      <c r="F4535" s="124" t="str">
        <f t="shared" si="848"/>
        <v>0</v>
      </c>
      <c r="G4535" s="1">
        <f ca="1">(OFFSET(O4535,0,MATCH(Customer!$J$6,'CDH &amp; HDH'!$P$11:$X$11,0)))</f>
        <v>88</v>
      </c>
      <c r="H4535" s="1" t="str">
        <f t="shared" si="849"/>
        <v>Cooling</v>
      </c>
      <c r="I4535" s="1">
        <f ca="1">OFFSET(IF($H4535="Cooling",Customer!$C$25,Customer!$C$52),E4535,D4535)</f>
        <v>72</v>
      </c>
      <c r="J4535" s="1">
        <f ca="1">OFFSET(IF($H4535="Cooling",Customer!$L$25,Customer!$L$52),$E4535,$D4535)</f>
        <v>77</v>
      </c>
      <c r="K4535" s="16">
        <f t="shared" ca="1" si="843"/>
        <v>16</v>
      </c>
      <c r="L4535" s="16">
        <f t="shared" ca="1" si="844"/>
        <v>11</v>
      </c>
      <c r="M4535" s="17">
        <f t="shared" si="850"/>
        <v>0</v>
      </c>
      <c r="N4535" s="17">
        <f t="shared" si="851"/>
        <v>0</v>
      </c>
      <c r="O4535" s="4"/>
      <c r="P4535" s="4">
        <v>76</v>
      </c>
      <c r="Q4535" s="4">
        <v>84</v>
      </c>
      <c r="R4535" s="4">
        <v>77</v>
      </c>
      <c r="S4535" s="4">
        <v>84</v>
      </c>
      <c r="T4535" s="4">
        <v>79</v>
      </c>
      <c r="U4535" s="4">
        <v>90</v>
      </c>
      <c r="V4535" s="13">
        <v>88</v>
      </c>
      <c r="W4535" s="4">
        <v>83</v>
      </c>
      <c r="X4535" s="4">
        <v>82</v>
      </c>
      <c r="Y4535">
        <f t="shared" ca="1" si="852"/>
        <v>6912</v>
      </c>
      <c r="Z4535">
        <f t="shared" ca="1" si="853"/>
        <v>4752</v>
      </c>
    </row>
    <row r="4536" spans="2:26" x14ac:dyDescent="0.25">
      <c r="B4536" s="11">
        <f t="shared" si="854"/>
        <v>44750.499999989028</v>
      </c>
      <c r="C4536" s="1">
        <f t="shared" si="845"/>
        <v>7</v>
      </c>
      <c r="D4536" s="1">
        <f t="shared" si="846"/>
        <v>5</v>
      </c>
      <c r="E4536" s="12">
        <f t="shared" si="847"/>
        <v>13</v>
      </c>
      <c r="F4536" s="124" t="str">
        <f t="shared" si="848"/>
        <v>0</v>
      </c>
      <c r="G4536" s="1">
        <f ca="1">(OFFSET(O4536,0,MATCH(Customer!$J$6,'CDH &amp; HDH'!$P$11:$X$11,0)))</f>
        <v>82</v>
      </c>
      <c r="H4536" s="1" t="str">
        <f t="shared" si="849"/>
        <v>Cooling</v>
      </c>
      <c r="I4536" s="1">
        <f ca="1">OFFSET(IF($H4536="Cooling",Customer!$C$25,Customer!$C$52),E4536,D4536)</f>
        <v>72</v>
      </c>
      <c r="J4536" s="1">
        <f ca="1">OFFSET(IF($H4536="Cooling",Customer!$L$25,Customer!$L$52),$E4536,$D4536)</f>
        <v>77</v>
      </c>
      <c r="K4536" s="16">
        <f t="shared" ca="1" si="843"/>
        <v>10</v>
      </c>
      <c r="L4536" s="16">
        <f t="shared" ca="1" si="844"/>
        <v>5</v>
      </c>
      <c r="M4536" s="17">
        <f t="shared" si="850"/>
        <v>0</v>
      </c>
      <c r="N4536" s="17">
        <f t="shared" si="851"/>
        <v>0</v>
      </c>
      <c r="O4536" s="4"/>
      <c r="P4536" s="4">
        <v>78</v>
      </c>
      <c r="Q4536" s="4">
        <v>86</v>
      </c>
      <c r="R4536" s="4">
        <v>78</v>
      </c>
      <c r="S4536" s="4">
        <v>84</v>
      </c>
      <c r="T4536" s="4">
        <v>82</v>
      </c>
      <c r="U4536" s="4">
        <v>92</v>
      </c>
      <c r="V4536" s="13">
        <v>82</v>
      </c>
      <c r="W4536" s="4">
        <v>84</v>
      </c>
      <c r="X4536" s="4">
        <v>82</v>
      </c>
      <c r="Y4536">
        <f t="shared" ca="1" si="852"/>
        <v>4320</v>
      </c>
      <c r="Z4536">
        <f t="shared" ca="1" si="853"/>
        <v>2160</v>
      </c>
    </row>
    <row r="4537" spans="2:26" x14ac:dyDescent="0.25">
      <c r="B4537" s="11">
        <f t="shared" si="854"/>
        <v>44750.541666655692</v>
      </c>
      <c r="C4537" s="1">
        <f t="shared" si="845"/>
        <v>7</v>
      </c>
      <c r="D4537" s="1">
        <f t="shared" si="846"/>
        <v>5</v>
      </c>
      <c r="E4537" s="12">
        <f t="shared" si="847"/>
        <v>14</v>
      </c>
      <c r="F4537" s="124" t="str">
        <f t="shared" si="848"/>
        <v>0</v>
      </c>
      <c r="G4537" s="1">
        <f ca="1">(OFFSET(O4537,0,MATCH(Customer!$J$6,'CDH &amp; HDH'!$P$11:$X$11,0)))</f>
        <v>74</v>
      </c>
      <c r="H4537" s="1" t="str">
        <f t="shared" si="849"/>
        <v>Cooling</v>
      </c>
      <c r="I4537" s="1">
        <f ca="1">OFFSET(IF($H4537="Cooling",Customer!$C$25,Customer!$C$52),E4537,D4537)</f>
        <v>72</v>
      </c>
      <c r="J4537" s="1">
        <f ca="1">OFFSET(IF($H4537="Cooling",Customer!$L$25,Customer!$L$52),$E4537,$D4537)</f>
        <v>77</v>
      </c>
      <c r="K4537" s="16">
        <f t="shared" ca="1" si="843"/>
        <v>2</v>
      </c>
      <c r="L4537" s="16">
        <f t="shared" ca="1" si="844"/>
        <v>0</v>
      </c>
      <c r="M4537" s="17">
        <f t="shared" si="850"/>
        <v>0</v>
      </c>
      <c r="N4537" s="17">
        <f t="shared" si="851"/>
        <v>0</v>
      </c>
      <c r="O4537" s="4"/>
      <c r="P4537" s="4">
        <v>79</v>
      </c>
      <c r="Q4537" s="4">
        <v>82</v>
      </c>
      <c r="R4537" s="4">
        <v>79</v>
      </c>
      <c r="S4537" s="4">
        <v>87</v>
      </c>
      <c r="T4537" s="4">
        <v>84</v>
      </c>
      <c r="U4537" s="4">
        <v>93</v>
      </c>
      <c r="V4537" s="13">
        <v>74</v>
      </c>
      <c r="W4537" s="4">
        <v>87</v>
      </c>
      <c r="X4537" s="4">
        <v>83</v>
      </c>
      <c r="Y4537">
        <f t="shared" ca="1" si="852"/>
        <v>864</v>
      </c>
      <c r="Z4537">
        <f t="shared" ca="1" si="853"/>
        <v>0</v>
      </c>
    </row>
    <row r="4538" spans="2:26" x14ac:dyDescent="0.25">
      <c r="B4538" s="11">
        <f t="shared" si="854"/>
        <v>44750.583333322356</v>
      </c>
      <c r="C4538" s="1">
        <f t="shared" si="845"/>
        <v>7</v>
      </c>
      <c r="D4538" s="1">
        <f t="shared" si="846"/>
        <v>5</v>
      </c>
      <c r="E4538" s="12">
        <f t="shared" si="847"/>
        <v>15</v>
      </c>
      <c r="F4538" s="124" t="str">
        <f t="shared" si="848"/>
        <v>1</v>
      </c>
      <c r="G4538" s="1">
        <f ca="1">(OFFSET(O4538,0,MATCH(Customer!$J$6,'CDH &amp; HDH'!$P$11:$X$11,0)))</f>
        <v>85</v>
      </c>
      <c r="H4538" s="1" t="str">
        <f t="shared" si="849"/>
        <v>Cooling</v>
      </c>
      <c r="I4538" s="1">
        <f ca="1">OFFSET(IF($H4538="Cooling",Customer!$C$25,Customer!$C$52),E4538,D4538)</f>
        <v>72</v>
      </c>
      <c r="J4538" s="1">
        <f ca="1">OFFSET(IF($H4538="Cooling",Customer!$L$25,Customer!$L$52),$E4538,$D4538)</f>
        <v>77</v>
      </c>
      <c r="K4538" s="16">
        <f t="shared" ca="1" si="843"/>
        <v>13</v>
      </c>
      <c r="L4538" s="16">
        <f t="shared" ca="1" si="844"/>
        <v>8</v>
      </c>
      <c r="M4538" s="17">
        <f t="shared" si="850"/>
        <v>0</v>
      </c>
      <c r="N4538" s="17">
        <f t="shared" si="851"/>
        <v>0</v>
      </c>
      <c r="O4538" s="4"/>
      <c r="P4538" s="4">
        <v>79</v>
      </c>
      <c r="Q4538" s="4">
        <v>75</v>
      </c>
      <c r="R4538" s="4">
        <v>79</v>
      </c>
      <c r="S4538" s="4">
        <v>87</v>
      </c>
      <c r="T4538" s="4">
        <v>80</v>
      </c>
      <c r="U4538" s="4">
        <v>94</v>
      </c>
      <c r="V4538" s="13">
        <v>85</v>
      </c>
      <c r="W4538" s="4">
        <v>86</v>
      </c>
      <c r="X4538" s="4">
        <v>84</v>
      </c>
      <c r="Y4538">
        <f t="shared" ca="1" si="852"/>
        <v>5616</v>
      </c>
      <c r="Z4538">
        <f t="shared" ca="1" si="853"/>
        <v>3456</v>
      </c>
    </row>
    <row r="4539" spans="2:26" x14ac:dyDescent="0.25">
      <c r="B4539" s="11">
        <f t="shared" si="854"/>
        <v>44750.624999989021</v>
      </c>
      <c r="C4539" s="1">
        <f t="shared" si="845"/>
        <v>7</v>
      </c>
      <c r="D4539" s="1">
        <f t="shared" si="846"/>
        <v>5</v>
      </c>
      <c r="E4539" s="12">
        <f t="shared" si="847"/>
        <v>16</v>
      </c>
      <c r="F4539" s="124" t="str">
        <f t="shared" si="848"/>
        <v>1</v>
      </c>
      <c r="G4539" s="1">
        <f ca="1">(OFFSET(O4539,0,MATCH(Customer!$J$6,'CDH &amp; HDH'!$P$11:$X$11,0)))</f>
        <v>73</v>
      </c>
      <c r="H4539" s="1" t="str">
        <f t="shared" si="849"/>
        <v>Cooling</v>
      </c>
      <c r="I4539" s="1">
        <f ca="1">OFFSET(IF($H4539="Cooling",Customer!$C$25,Customer!$C$52),E4539,D4539)</f>
        <v>72</v>
      </c>
      <c r="J4539" s="1">
        <f ca="1">OFFSET(IF($H4539="Cooling",Customer!$L$25,Customer!$L$52),$E4539,$D4539)</f>
        <v>77</v>
      </c>
      <c r="K4539" s="16">
        <f t="shared" ca="1" si="843"/>
        <v>1</v>
      </c>
      <c r="L4539" s="16">
        <f t="shared" ca="1" si="844"/>
        <v>0</v>
      </c>
      <c r="M4539" s="17">
        <f t="shared" si="850"/>
        <v>0</v>
      </c>
      <c r="N4539" s="17">
        <f t="shared" si="851"/>
        <v>0</v>
      </c>
      <c r="O4539" s="4"/>
      <c r="P4539" s="4">
        <v>80</v>
      </c>
      <c r="Q4539" s="4">
        <v>76</v>
      </c>
      <c r="R4539" s="4">
        <v>80</v>
      </c>
      <c r="S4539" s="4">
        <v>88</v>
      </c>
      <c r="T4539" s="4">
        <v>80</v>
      </c>
      <c r="U4539" s="4">
        <v>93</v>
      </c>
      <c r="V4539" s="13">
        <v>73</v>
      </c>
      <c r="W4539" s="4">
        <v>88</v>
      </c>
      <c r="X4539" s="4">
        <v>83</v>
      </c>
      <c r="Y4539">
        <f t="shared" ca="1" si="852"/>
        <v>432</v>
      </c>
      <c r="Z4539">
        <f t="shared" ca="1" si="853"/>
        <v>0</v>
      </c>
    </row>
    <row r="4540" spans="2:26" x14ac:dyDescent="0.25">
      <c r="B4540" s="11">
        <f t="shared" si="854"/>
        <v>44750.666666655685</v>
      </c>
      <c r="C4540" s="1">
        <f t="shared" si="845"/>
        <v>7</v>
      </c>
      <c r="D4540" s="1">
        <f t="shared" si="846"/>
        <v>5</v>
      </c>
      <c r="E4540" s="12">
        <f t="shared" si="847"/>
        <v>17</v>
      </c>
      <c r="F4540" s="124" t="str">
        <f t="shared" si="848"/>
        <v>1</v>
      </c>
      <c r="G4540" s="1">
        <f ca="1">(OFFSET(O4540,0,MATCH(Customer!$J$6,'CDH &amp; HDH'!$P$11:$X$11,0)))</f>
        <v>73</v>
      </c>
      <c r="H4540" s="1" t="str">
        <f t="shared" si="849"/>
        <v>Cooling</v>
      </c>
      <c r="I4540" s="1">
        <f ca="1">OFFSET(IF($H4540="Cooling",Customer!$C$25,Customer!$C$52),E4540,D4540)</f>
        <v>72</v>
      </c>
      <c r="J4540" s="1">
        <f ca="1">OFFSET(IF($H4540="Cooling",Customer!$L$25,Customer!$L$52),$E4540,$D4540)</f>
        <v>77</v>
      </c>
      <c r="K4540" s="16">
        <f t="shared" ca="1" si="843"/>
        <v>1</v>
      </c>
      <c r="L4540" s="16">
        <f t="shared" ca="1" si="844"/>
        <v>0</v>
      </c>
      <c r="M4540" s="17">
        <f t="shared" si="850"/>
        <v>0</v>
      </c>
      <c r="N4540" s="17">
        <f t="shared" si="851"/>
        <v>0</v>
      </c>
      <c r="O4540" s="4"/>
      <c r="P4540" s="4">
        <v>79</v>
      </c>
      <c r="Q4540" s="4">
        <v>77</v>
      </c>
      <c r="R4540" s="4">
        <v>79</v>
      </c>
      <c r="S4540" s="4">
        <v>86</v>
      </c>
      <c r="T4540" s="4">
        <v>79</v>
      </c>
      <c r="U4540" s="4">
        <v>91</v>
      </c>
      <c r="V4540" s="13">
        <v>73</v>
      </c>
      <c r="W4540" s="4">
        <v>85</v>
      </c>
      <c r="X4540" s="4">
        <v>83</v>
      </c>
      <c r="Y4540">
        <f t="shared" ca="1" si="852"/>
        <v>432</v>
      </c>
      <c r="Z4540">
        <f t="shared" ca="1" si="853"/>
        <v>0</v>
      </c>
    </row>
    <row r="4541" spans="2:26" x14ac:dyDescent="0.25">
      <c r="B4541" s="11">
        <f t="shared" si="854"/>
        <v>44750.708333322349</v>
      </c>
      <c r="C4541" s="1">
        <f t="shared" si="845"/>
        <v>7</v>
      </c>
      <c r="D4541" s="1">
        <f t="shared" si="846"/>
        <v>5</v>
      </c>
      <c r="E4541" s="12">
        <f t="shared" si="847"/>
        <v>18</v>
      </c>
      <c r="F4541" s="124" t="str">
        <f t="shared" si="848"/>
        <v>1</v>
      </c>
      <c r="G4541" s="1">
        <f ca="1">(OFFSET(O4541,0,MATCH(Customer!$J$6,'CDH &amp; HDH'!$P$11:$X$11,0)))</f>
        <v>72</v>
      </c>
      <c r="H4541" s="1" t="str">
        <f t="shared" si="849"/>
        <v>Cooling</v>
      </c>
      <c r="I4541" s="1">
        <f ca="1">OFFSET(IF($H4541="Cooling",Customer!$C$25,Customer!$C$52),E4541,D4541)</f>
        <v>72</v>
      </c>
      <c r="J4541" s="1">
        <f ca="1">OFFSET(IF($H4541="Cooling",Customer!$L$25,Customer!$L$52),$E4541,$D4541)</f>
        <v>77</v>
      </c>
      <c r="K4541" s="16">
        <f t="shared" ca="1" si="843"/>
        <v>0</v>
      </c>
      <c r="L4541" s="16">
        <f t="shared" ca="1" si="844"/>
        <v>0</v>
      </c>
      <c r="M4541" s="17">
        <f t="shared" si="850"/>
        <v>0</v>
      </c>
      <c r="N4541" s="17">
        <f t="shared" si="851"/>
        <v>0</v>
      </c>
      <c r="O4541" s="4"/>
      <c r="P4541" s="4">
        <v>77</v>
      </c>
      <c r="Q4541" s="4">
        <v>76</v>
      </c>
      <c r="R4541" s="4">
        <v>77</v>
      </c>
      <c r="S4541" s="4">
        <v>86</v>
      </c>
      <c r="T4541" s="4">
        <v>80</v>
      </c>
      <c r="U4541" s="4">
        <v>87</v>
      </c>
      <c r="V4541" s="13">
        <v>72</v>
      </c>
      <c r="W4541" s="4">
        <v>83</v>
      </c>
      <c r="X4541" s="4">
        <v>84</v>
      </c>
      <c r="Y4541">
        <f t="shared" ca="1" si="852"/>
        <v>0</v>
      </c>
      <c r="Z4541">
        <f t="shared" ca="1" si="853"/>
        <v>0</v>
      </c>
    </row>
    <row r="4542" spans="2:26" x14ac:dyDescent="0.25">
      <c r="B4542" s="11">
        <f t="shared" si="854"/>
        <v>44750.749999989013</v>
      </c>
      <c r="C4542" s="1">
        <f t="shared" si="845"/>
        <v>7</v>
      </c>
      <c r="D4542" s="1">
        <f t="shared" si="846"/>
        <v>5</v>
      </c>
      <c r="E4542" s="12">
        <f t="shared" si="847"/>
        <v>19</v>
      </c>
      <c r="F4542" s="124" t="str">
        <f t="shared" si="848"/>
        <v>0</v>
      </c>
      <c r="G4542" s="1">
        <f ca="1">(OFFSET(O4542,0,MATCH(Customer!$J$6,'CDH &amp; HDH'!$P$11:$X$11,0)))</f>
        <v>72</v>
      </c>
      <c r="H4542" s="1" t="str">
        <f t="shared" si="849"/>
        <v>Cooling</v>
      </c>
      <c r="I4542" s="1">
        <f ca="1">OFFSET(IF($H4542="Cooling",Customer!$C$25,Customer!$C$52),E4542,D4542)</f>
        <v>78</v>
      </c>
      <c r="J4542" s="1">
        <f ca="1">OFFSET(IF($H4542="Cooling",Customer!$L$25,Customer!$L$52),$E4542,$D4542)</f>
        <v>80</v>
      </c>
      <c r="K4542" s="16">
        <f t="shared" ca="1" si="843"/>
        <v>0</v>
      </c>
      <c r="L4542" s="16">
        <f t="shared" ca="1" si="844"/>
        <v>0</v>
      </c>
      <c r="M4542" s="17">
        <f t="shared" si="850"/>
        <v>0</v>
      </c>
      <c r="N4542" s="17">
        <f t="shared" si="851"/>
        <v>0</v>
      </c>
      <c r="O4542" s="4"/>
      <c r="P4542" s="4">
        <v>76</v>
      </c>
      <c r="Q4542" s="4">
        <v>76</v>
      </c>
      <c r="R4542" s="4">
        <v>76</v>
      </c>
      <c r="S4542" s="4">
        <v>85</v>
      </c>
      <c r="T4542" s="4">
        <v>78</v>
      </c>
      <c r="U4542" s="4">
        <v>86</v>
      </c>
      <c r="V4542" s="13">
        <v>72</v>
      </c>
      <c r="W4542" s="4">
        <v>82</v>
      </c>
      <c r="X4542" s="4">
        <v>82</v>
      </c>
      <c r="Y4542">
        <f t="shared" ca="1" si="852"/>
        <v>0</v>
      </c>
      <c r="Z4542">
        <f t="shared" ca="1" si="853"/>
        <v>0</v>
      </c>
    </row>
    <row r="4543" spans="2:26" x14ac:dyDescent="0.25">
      <c r="B4543" s="11">
        <f t="shared" si="854"/>
        <v>44750.791666655678</v>
      </c>
      <c r="C4543" s="1">
        <f t="shared" si="845"/>
        <v>7</v>
      </c>
      <c r="D4543" s="1">
        <f t="shared" si="846"/>
        <v>5</v>
      </c>
      <c r="E4543" s="12">
        <f t="shared" si="847"/>
        <v>20</v>
      </c>
      <c r="F4543" s="124" t="str">
        <f t="shared" si="848"/>
        <v>0</v>
      </c>
      <c r="G4543" s="1">
        <f ca="1">(OFFSET(O4543,0,MATCH(Customer!$J$6,'CDH &amp; HDH'!$P$11:$X$11,0)))</f>
        <v>72</v>
      </c>
      <c r="H4543" s="1" t="str">
        <f t="shared" si="849"/>
        <v>Cooling</v>
      </c>
      <c r="I4543" s="1">
        <f ca="1">OFFSET(IF($H4543="Cooling",Customer!$C$25,Customer!$C$52),E4543,D4543)</f>
        <v>78</v>
      </c>
      <c r="J4543" s="1">
        <f ca="1">OFFSET(IF($H4543="Cooling",Customer!$L$25,Customer!$L$52),$E4543,$D4543)</f>
        <v>80</v>
      </c>
      <c r="K4543" s="16">
        <f t="shared" ca="1" si="843"/>
        <v>0</v>
      </c>
      <c r="L4543" s="16">
        <f t="shared" ca="1" si="844"/>
        <v>0</v>
      </c>
      <c r="M4543" s="17">
        <f t="shared" si="850"/>
        <v>0</v>
      </c>
      <c r="N4543" s="17">
        <f t="shared" si="851"/>
        <v>0</v>
      </c>
      <c r="O4543" s="4"/>
      <c r="P4543" s="4">
        <v>74</v>
      </c>
      <c r="Q4543" s="4">
        <v>74</v>
      </c>
      <c r="R4543" s="4">
        <v>72</v>
      </c>
      <c r="S4543" s="4">
        <v>82</v>
      </c>
      <c r="T4543" s="4">
        <v>77</v>
      </c>
      <c r="U4543" s="4">
        <v>83</v>
      </c>
      <c r="V4543" s="13">
        <v>72</v>
      </c>
      <c r="W4543" s="4">
        <v>78</v>
      </c>
      <c r="X4543" s="4">
        <v>80</v>
      </c>
      <c r="Y4543">
        <f t="shared" ca="1" si="852"/>
        <v>0</v>
      </c>
      <c r="Z4543">
        <f t="shared" ca="1" si="853"/>
        <v>0</v>
      </c>
    </row>
    <row r="4544" spans="2:26" x14ac:dyDescent="0.25">
      <c r="B4544" s="11">
        <f t="shared" si="854"/>
        <v>44750.833333322342</v>
      </c>
      <c r="C4544" s="1">
        <f t="shared" si="845"/>
        <v>7</v>
      </c>
      <c r="D4544" s="1">
        <f t="shared" si="846"/>
        <v>5</v>
      </c>
      <c r="E4544" s="12">
        <f t="shared" si="847"/>
        <v>21</v>
      </c>
      <c r="F4544" s="124" t="str">
        <f t="shared" si="848"/>
        <v>0</v>
      </c>
      <c r="G4544" s="1">
        <f ca="1">(OFFSET(O4544,0,MATCH(Customer!$J$6,'CDH &amp; HDH'!$P$11:$X$11,0)))</f>
        <v>72</v>
      </c>
      <c r="H4544" s="1" t="str">
        <f t="shared" si="849"/>
        <v>Cooling</v>
      </c>
      <c r="I4544" s="1">
        <f ca="1">OFFSET(IF($H4544="Cooling",Customer!$C$25,Customer!$C$52),E4544,D4544)</f>
        <v>78</v>
      </c>
      <c r="J4544" s="1">
        <f ca="1">OFFSET(IF($H4544="Cooling",Customer!$L$25,Customer!$L$52),$E4544,$D4544)</f>
        <v>80</v>
      </c>
      <c r="K4544" s="16">
        <f t="shared" ca="1" si="843"/>
        <v>0</v>
      </c>
      <c r="L4544" s="16">
        <f t="shared" ca="1" si="844"/>
        <v>0</v>
      </c>
      <c r="M4544" s="17">
        <f t="shared" si="850"/>
        <v>0</v>
      </c>
      <c r="N4544" s="17">
        <f t="shared" si="851"/>
        <v>0</v>
      </c>
      <c r="O4544" s="4"/>
      <c r="P4544" s="4">
        <v>73</v>
      </c>
      <c r="Q4544" s="4">
        <v>74</v>
      </c>
      <c r="R4544" s="4">
        <v>67</v>
      </c>
      <c r="S4544" s="4">
        <v>80</v>
      </c>
      <c r="T4544" s="4">
        <v>76</v>
      </c>
      <c r="U4544" s="4">
        <v>81</v>
      </c>
      <c r="V4544" s="13">
        <v>72</v>
      </c>
      <c r="W4544" s="4">
        <v>76</v>
      </c>
      <c r="X4544" s="4">
        <v>78</v>
      </c>
      <c r="Y4544">
        <f t="shared" ca="1" si="852"/>
        <v>0</v>
      </c>
      <c r="Z4544">
        <f t="shared" ca="1" si="853"/>
        <v>0</v>
      </c>
    </row>
    <row r="4545" spans="2:26" x14ac:dyDescent="0.25">
      <c r="B4545" s="11">
        <f t="shared" si="854"/>
        <v>44750.874999989006</v>
      </c>
      <c r="C4545" s="1">
        <f t="shared" si="845"/>
        <v>7</v>
      </c>
      <c r="D4545" s="1">
        <f t="shared" si="846"/>
        <v>5</v>
      </c>
      <c r="E4545" s="12">
        <f t="shared" si="847"/>
        <v>22</v>
      </c>
      <c r="F4545" s="124" t="str">
        <f t="shared" si="848"/>
        <v>0</v>
      </c>
      <c r="G4545" s="1">
        <f ca="1">(OFFSET(O4545,0,MATCH(Customer!$J$6,'CDH &amp; HDH'!$P$11:$X$11,0)))</f>
        <v>71</v>
      </c>
      <c r="H4545" s="1" t="str">
        <f t="shared" si="849"/>
        <v>Cooling</v>
      </c>
      <c r="I4545" s="1">
        <f ca="1">OFFSET(IF($H4545="Cooling",Customer!$C$25,Customer!$C$52),E4545,D4545)</f>
        <v>78</v>
      </c>
      <c r="J4545" s="1">
        <f ca="1">OFFSET(IF($H4545="Cooling",Customer!$L$25,Customer!$L$52),$E4545,$D4545)</f>
        <v>80</v>
      </c>
      <c r="K4545" s="16">
        <f t="shared" ca="1" si="843"/>
        <v>0</v>
      </c>
      <c r="L4545" s="16">
        <f t="shared" ca="1" si="844"/>
        <v>0</v>
      </c>
      <c r="M4545" s="17">
        <f t="shared" si="850"/>
        <v>0</v>
      </c>
      <c r="N4545" s="17">
        <f t="shared" si="851"/>
        <v>0</v>
      </c>
      <c r="O4545" s="4"/>
      <c r="P4545" s="4">
        <v>72</v>
      </c>
      <c r="Q4545" s="4">
        <v>73</v>
      </c>
      <c r="R4545" s="4">
        <v>63</v>
      </c>
      <c r="S4545" s="4">
        <v>80</v>
      </c>
      <c r="T4545" s="4">
        <v>75</v>
      </c>
      <c r="U4545" s="4">
        <v>82</v>
      </c>
      <c r="V4545" s="13">
        <v>71</v>
      </c>
      <c r="W4545" s="4">
        <v>72</v>
      </c>
      <c r="X4545" s="4">
        <v>77</v>
      </c>
      <c r="Y4545">
        <f t="shared" ca="1" si="852"/>
        <v>0</v>
      </c>
      <c r="Z4545">
        <f t="shared" ca="1" si="853"/>
        <v>0</v>
      </c>
    </row>
    <row r="4546" spans="2:26" x14ac:dyDescent="0.25">
      <c r="B4546" s="11">
        <f t="shared" si="854"/>
        <v>44750.91666665567</v>
      </c>
      <c r="C4546" s="1">
        <f t="shared" si="845"/>
        <v>7</v>
      </c>
      <c r="D4546" s="1">
        <f t="shared" si="846"/>
        <v>5</v>
      </c>
      <c r="E4546" s="12">
        <f t="shared" si="847"/>
        <v>23</v>
      </c>
      <c r="F4546" s="124" t="str">
        <f t="shared" si="848"/>
        <v>0</v>
      </c>
      <c r="G4546" s="1">
        <f ca="1">(OFFSET(O4546,0,MATCH(Customer!$J$6,'CDH &amp; HDH'!$P$11:$X$11,0)))</f>
        <v>70</v>
      </c>
      <c r="H4546" s="1" t="str">
        <f t="shared" si="849"/>
        <v>Cooling</v>
      </c>
      <c r="I4546" s="1">
        <f ca="1">OFFSET(IF($H4546="Cooling",Customer!$C$25,Customer!$C$52),E4546,D4546)</f>
        <v>78</v>
      </c>
      <c r="J4546" s="1">
        <f ca="1">OFFSET(IF($H4546="Cooling",Customer!$L$25,Customer!$L$52),$E4546,$D4546)</f>
        <v>80</v>
      </c>
      <c r="K4546" s="16">
        <f t="shared" ca="1" si="843"/>
        <v>0</v>
      </c>
      <c r="L4546" s="16">
        <f t="shared" ca="1" si="844"/>
        <v>0</v>
      </c>
      <c r="M4546" s="17">
        <f t="shared" si="850"/>
        <v>0</v>
      </c>
      <c r="N4546" s="17">
        <f t="shared" si="851"/>
        <v>0</v>
      </c>
      <c r="O4546" s="4"/>
      <c r="P4546" s="4">
        <v>71</v>
      </c>
      <c r="Q4546" s="4">
        <v>72</v>
      </c>
      <c r="R4546" s="4">
        <v>62</v>
      </c>
      <c r="S4546" s="4">
        <v>79</v>
      </c>
      <c r="T4546" s="4">
        <v>75</v>
      </c>
      <c r="U4546" s="4">
        <v>81</v>
      </c>
      <c r="V4546" s="13">
        <v>70</v>
      </c>
      <c r="W4546" s="4">
        <v>70</v>
      </c>
      <c r="X4546" s="4">
        <v>75</v>
      </c>
      <c r="Y4546">
        <f t="shared" ca="1" si="852"/>
        <v>0</v>
      </c>
      <c r="Z4546">
        <f t="shared" ca="1" si="853"/>
        <v>0</v>
      </c>
    </row>
    <row r="4547" spans="2:26" x14ac:dyDescent="0.25">
      <c r="B4547" s="11">
        <f t="shared" si="854"/>
        <v>44750.958333322335</v>
      </c>
      <c r="C4547" s="1">
        <f t="shared" si="845"/>
        <v>7</v>
      </c>
      <c r="D4547" s="1">
        <f t="shared" si="846"/>
        <v>5</v>
      </c>
      <c r="E4547" s="12">
        <f t="shared" si="847"/>
        <v>24</v>
      </c>
      <c r="F4547" s="124" t="str">
        <f t="shared" si="848"/>
        <v>0</v>
      </c>
      <c r="G4547" s="1">
        <f ca="1">(OFFSET(O4547,0,MATCH(Customer!$J$6,'CDH &amp; HDH'!$P$11:$X$11,0)))</f>
        <v>75</v>
      </c>
      <c r="H4547" s="1" t="str">
        <f t="shared" si="849"/>
        <v>Cooling</v>
      </c>
      <c r="I4547" s="1">
        <f ca="1">OFFSET(IF($H4547="Cooling",Customer!$C$25,Customer!$C$52),E4547,D4547)</f>
        <v>78</v>
      </c>
      <c r="J4547" s="1">
        <f ca="1">OFFSET(IF($H4547="Cooling",Customer!$L$25,Customer!$L$52),$E4547,$D4547)</f>
        <v>80</v>
      </c>
      <c r="K4547" s="16">
        <f t="shared" ca="1" si="843"/>
        <v>0</v>
      </c>
      <c r="L4547" s="16">
        <f t="shared" ca="1" si="844"/>
        <v>0</v>
      </c>
      <c r="M4547" s="17">
        <f t="shared" si="850"/>
        <v>0</v>
      </c>
      <c r="N4547" s="17">
        <f t="shared" si="851"/>
        <v>0</v>
      </c>
      <c r="O4547" s="4"/>
      <c r="P4547" s="4">
        <v>71</v>
      </c>
      <c r="Q4547" s="4">
        <v>70</v>
      </c>
      <c r="R4547" s="4">
        <v>60</v>
      </c>
      <c r="S4547" s="4">
        <v>78</v>
      </c>
      <c r="T4547" s="4">
        <v>75</v>
      </c>
      <c r="U4547" s="4">
        <v>81</v>
      </c>
      <c r="V4547" s="13">
        <v>75</v>
      </c>
      <c r="W4547" s="4">
        <v>70</v>
      </c>
      <c r="X4547" s="4">
        <v>74</v>
      </c>
      <c r="Y4547">
        <f t="shared" ca="1" si="852"/>
        <v>0</v>
      </c>
      <c r="Z4547">
        <f t="shared" ca="1" si="853"/>
        <v>0</v>
      </c>
    </row>
    <row r="4548" spans="2:26" x14ac:dyDescent="0.25">
      <c r="B4548" s="11">
        <f t="shared" si="854"/>
        <v>44750.999999988999</v>
      </c>
      <c r="C4548" s="1">
        <f t="shared" si="845"/>
        <v>7</v>
      </c>
      <c r="D4548" s="1">
        <f t="shared" si="846"/>
        <v>6</v>
      </c>
      <c r="E4548" s="12">
        <f t="shared" si="847"/>
        <v>1</v>
      </c>
      <c r="F4548" s="124" t="str">
        <f t="shared" si="848"/>
        <v>0</v>
      </c>
      <c r="G4548" s="1">
        <f ca="1">(OFFSET(O4548,0,MATCH(Customer!$J$6,'CDH &amp; HDH'!$P$11:$X$11,0)))</f>
        <v>70</v>
      </c>
      <c r="H4548" s="1" t="str">
        <f t="shared" si="849"/>
        <v>Cooling</v>
      </c>
      <c r="I4548" s="1">
        <f ca="1">OFFSET(IF($H4548="Cooling",Customer!$C$25,Customer!$C$52),E4548,D4548)</f>
        <v>78</v>
      </c>
      <c r="J4548" s="1">
        <f ca="1">OFFSET(IF($H4548="Cooling",Customer!$L$25,Customer!$L$52),$E4548,$D4548)</f>
        <v>80</v>
      </c>
      <c r="K4548" s="16">
        <f t="shared" ca="1" si="843"/>
        <v>0</v>
      </c>
      <c r="L4548" s="16">
        <f t="shared" ca="1" si="844"/>
        <v>0</v>
      </c>
      <c r="M4548" s="17">
        <f t="shared" si="850"/>
        <v>0</v>
      </c>
      <c r="N4548" s="17">
        <f t="shared" si="851"/>
        <v>0</v>
      </c>
      <c r="O4548" s="4"/>
      <c r="P4548" s="4">
        <v>72</v>
      </c>
      <c r="Q4548" s="4">
        <v>69</v>
      </c>
      <c r="R4548" s="4">
        <v>59</v>
      </c>
      <c r="S4548" s="4">
        <v>79</v>
      </c>
      <c r="T4548" s="4">
        <v>74</v>
      </c>
      <c r="U4548" s="4">
        <v>78</v>
      </c>
      <c r="V4548" s="13">
        <v>70</v>
      </c>
      <c r="W4548" s="4">
        <v>69</v>
      </c>
      <c r="X4548" s="4">
        <v>72</v>
      </c>
      <c r="Y4548">
        <f t="shared" ca="1" si="852"/>
        <v>0</v>
      </c>
      <c r="Z4548">
        <f t="shared" ca="1" si="853"/>
        <v>0</v>
      </c>
    </row>
    <row r="4549" spans="2:26" x14ac:dyDescent="0.25">
      <c r="B4549" s="11">
        <f t="shared" si="854"/>
        <v>44751.041666655663</v>
      </c>
      <c r="C4549" s="1">
        <f t="shared" si="845"/>
        <v>7</v>
      </c>
      <c r="D4549" s="1">
        <f t="shared" si="846"/>
        <v>6</v>
      </c>
      <c r="E4549" s="12">
        <f t="shared" si="847"/>
        <v>2</v>
      </c>
      <c r="F4549" s="124" t="str">
        <f t="shared" si="848"/>
        <v>0</v>
      </c>
      <c r="G4549" s="1">
        <f ca="1">(OFFSET(O4549,0,MATCH(Customer!$J$6,'CDH &amp; HDH'!$P$11:$X$11,0)))</f>
        <v>70</v>
      </c>
      <c r="H4549" s="1" t="str">
        <f t="shared" si="849"/>
        <v>Cooling</v>
      </c>
      <c r="I4549" s="1">
        <f ca="1">OFFSET(IF($H4549="Cooling",Customer!$C$25,Customer!$C$52),E4549,D4549)</f>
        <v>78</v>
      </c>
      <c r="J4549" s="1">
        <f ca="1">OFFSET(IF($H4549="Cooling",Customer!$L$25,Customer!$L$52),$E4549,$D4549)</f>
        <v>80</v>
      </c>
      <c r="K4549" s="16">
        <f t="shared" ca="1" si="843"/>
        <v>0</v>
      </c>
      <c r="L4549" s="16">
        <f t="shared" ca="1" si="844"/>
        <v>0</v>
      </c>
      <c r="M4549" s="17">
        <f t="shared" si="850"/>
        <v>0</v>
      </c>
      <c r="N4549" s="17">
        <f t="shared" si="851"/>
        <v>0</v>
      </c>
      <c r="O4549" s="4"/>
      <c r="P4549" s="4">
        <v>72</v>
      </c>
      <c r="Q4549" s="4">
        <v>67</v>
      </c>
      <c r="R4549" s="4">
        <v>58</v>
      </c>
      <c r="S4549" s="4">
        <v>80</v>
      </c>
      <c r="T4549" s="4">
        <v>75</v>
      </c>
      <c r="U4549" s="4">
        <v>78</v>
      </c>
      <c r="V4549" s="13">
        <v>70</v>
      </c>
      <c r="W4549" s="4">
        <v>68</v>
      </c>
      <c r="X4549" s="4">
        <v>71</v>
      </c>
      <c r="Y4549">
        <f t="shared" ca="1" si="852"/>
        <v>0</v>
      </c>
      <c r="Z4549">
        <f t="shared" ca="1" si="853"/>
        <v>0</v>
      </c>
    </row>
    <row r="4550" spans="2:26" x14ac:dyDescent="0.25">
      <c r="B4550" s="11">
        <f t="shared" si="854"/>
        <v>44751.083333322327</v>
      </c>
      <c r="C4550" s="1">
        <f t="shared" si="845"/>
        <v>7</v>
      </c>
      <c r="D4550" s="1">
        <f t="shared" si="846"/>
        <v>6</v>
      </c>
      <c r="E4550" s="12">
        <f t="shared" si="847"/>
        <v>3</v>
      </c>
      <c r="F4550" s="124" t="str">
        <f t="shared" si="848"/>
        <v>0</v>
      </c>
      <c r="G4550" s="1">
        <f ca="1">(OFFSET(O4550,0,MATCH(Customer!$J$6,'CDH &amp; HDH'!$P$11:$X$11,0)))</f>
        <v>70</v>
      </c>
      <c r="H4550" s="1" t="str">
        <f t="shared" si="849"/>
        <v>Cooling</v>
      </c>
      <c r="I4550" s="1">
        <f ca="1">OFFSET(IF($H4550="Cooling",Customer!$C$25,Customer!$C$52),E4550,D4550)</f>
        <v>78</v>
      </c>
      <c r="J4550" s="1">
        <f ca="1">OFFSET(IF($H4550="Cooling",Customer!$L$25,Customer!$L$52),$E4550,$D4550)</f>
        <v>80</v>
      </c>
      <c r="K4550" s="16">
        <f t="shared" ca="1" si="843"/>
        <v>0</v>
      </c>
      <c r="L4550" s="16">
        <f t="shared" ca="1" si="844"/>
        <v>0</v>
      </c>
      <c r="M4550" s="17">
        <f t="shared" si="850"/>
        <v>0</v>
      </c>
      <c r="N4550" s="17">
        <f t="shared" si="851"/>
        <v>0</v>
      </c>
      <c r="O4550" s="4"/>
      <c r="P4550" s="4">
        <v>73</v>
      </c>
      <c r="Q4550" s="4">
        <v>67</v>
      </c>
      <c r="R4550" s="4">
        <v>57</v>
      </c>
      <c r="S4550" s="4">
        <v>79</v>
      </c>
      <c r="T4550" s="4">
        <v>75</v>
      </c>
      <c r="U4550" s="4">
        <v>81</v>
      </c>
      <c r="V4550" s="13">
        <v>70</v>
      </c>
      <c r="W4550" s="4">
        <v>67</v>
      </c>
      <c r="X4550" s="4">
        <v>69</v>
      </c>
      <c r="Y4550">
        <f t="shared" ca="1" si="852"/>
        <v>0</v>
      </c>
      <c r="Z4550">
        <f t="shared" ca="1" si="853"/>
        <v>0</v>
      </c>
    </row>
    <row r="4551" spans="2:26" x14ac:dyDescent="0.25">
      <c r="B4551" s="11">
        <f t="shared" si="854"/>
        <v>44751.124999988991</v>
      </c>
      <c r="C4551" s="1">
        <f t="shared" si="845"/>
        <v>7</v>
      </c>
      <c r="D4551" s="1">
        <f t="shared" si="846"/>
        <v>6</v>
      </c>
      <c r="E4551" s="12">
        <f t="shared" si="847"/>
        <v>4</v>
      </c>
      <c r="F4551" s="124" t="str">
        <f t="shared" si="848"/>
        <v>0</v>
      </c>
      <c r="G4551" s="1">
        <f ca="1">(OFFSET(O4551,0,MATCH(Customer!$J$6,'CDH &amp; HDH'!$P$11:$X$11,0)))</f>
        <v>71</v>
      </c>
      <c r="H4551" s="1" t="str">
        <f t="shared" si="849"/>
        <v>Cooling</v>
      </c>
      <c r="I4551" s="1">
        <f ca="1">OFFSET(IF($H4551="Cooling",Customer!$C$25,Customer!$C$52),E4551,D4551)</f>
        <v>78</v>
      </c>
      <c r="J4551" s="1">
        <f ca="1">OFFSET(IF($H4551="Cooling",Customer!$L$25,Customer!$L$52),$E4551,$D4551)</f>
        <v>80</v>
      </c>
      <c r="K4551" s="16">
        <f t="shared" ca="1" si="843"/>
        <v>0</v>
      </c>
      <c r="L4551" s="16">
        <f t="shared" ca="1" si="844"/>
        <v>0</v>
      </c>
      <c r="M4551" s="17">
        <f t="shared" si="850"/>
        <v>0</v>
      </c>
      <c r="N4551" s="17">
        <f t="shared" si="851"/>
        <v>0</v>
      </c>
      <c r="O4551" s="4"/>
      <c r="P4551" s="4">
        <v>73</v>
      </c>
      <c r="Q4551" s="4">
        <v>66</v>
      </c>
      <c r="R4551" s="4">
        <v>56</v>
      </c>
      <c r="S4551" s="4">
        <v>78</v>
      </c>
      <c r="T4551" s="4">
        <v>76</v>
      </c>
      <c r="U4551" s="4">
        <v>78</v>
      </c>
      <c r="V4551" s="13">
        <v>71</v>
      </c>
      <c r="W4551" s="4">
        <v>65</v>
      </c>
      <c r="X4551" s="4">
        <v>68</v>
      </c>
      <c r="Y4551">
        <f t="shared" ca="1" si="852"/>
        <v>0</v>
      </c>
      <c r="Z4551">
        <f t="shared" ca="1" si="853"/>
        <v>0</v>
      </c>
    </row>
    <row r="4552" spans="2:26" x14ac:dyDescent="0.25">
      <c r="B4552" s="11">
        <f t="shared" si="854"/>
        <v>44751.166666655656</v>
      </c>
      <c r="C4552" s="1">
        <f t="shared" si="845"/>
        <v>7</v>
      </c>
      <c r="D4552" s="1">
        <f t="shared" si="846"/>
        <v>6</v>
      </c>
      <c r="E4552" s="12">
        <f t="shared" si="847"/>
        <v>5</v>
      </c>
      <c r="F4552" s="124" t="str">
        <f t="shared" si="848"/>
        <v>0</v>
      </c>
      <c r="G4552" s="1">
        <f ca="1">(OFFSET(O4552,0,MATCH(Customer!$J$6,'CDH &amp; HDH'!$P$11:$X$11,0)))</f>
        <v>71</v>
      </c>
      <c r="H4552" s="1" t="str">
        <f t="shared" si="849"/>
        <v>Cooling</v>
      </c>
      <c r="I4552" s="1">
        <f ca="1">OFFSET(IF($H4552="Cooling",Customer!$C$25,Customer!$C$52),E4552,D4552)</f>
        <v>78</v>
      </c>
      <c r="J4552" s="1">
        <f ca="1">OFFSET(IF($H4552="Cooling",Customer!$L$25,Customer!$L$52),$E4552,$D4552)</f>
        <v>80</v>
      </c>
      <c r="K4552" s="16">
        <f t="shared" ca="1" si="843"/>
        <v>0</v>
      </c>
      <c r="L4552" s="16">
        <f t="shared" ca="1" si="844"/>
        <v>0</v>
      </c>
      <c r="M4552" s="17">
        <f t="shared" si="850"/>
        <v>0</v>
      </c>
      <c r="N4552" s="17">
        <f t="shared" si="851"/>
        <v>0</v>
      </c>
      <c r="O4552" s="4"/>
      <c r="P4552" s="4">
        <v>73</v>
      </c>
      <c r="Q4552" s="4">
        <v>65</v>
      </c>
      <c r="R4552" s="4">
        <v>58</v>
      </c>
      <c r="S4552" s="4">
        <v>77</v>
      </c>
      <c r="T4552" s="4">
        <v>75</v>
      </c>
      <c r="U4552" s="4">
        <v>78</v>
      </c>
      <c r="V4552" s="13">
        <v>71</v>
      </c>
      <c r="W4552" s="4">
        <v>65</v>
      </c>
      <c r="X4552" s="4">
        <v>67</v>
      </c>
      <c r="Y4552">
        <f t="shared" ca="1" si="852"/>
        <v>0</v>
      </c>
      <c r="Z4552">
        <f t="shared" ca="1" si="853"/>
        <v>0</v>
      </c>
    </row>
    <row r="4553" spans="2:26" x14ac:dyDescent="0.25">
      <c r="B4553" s="11">
        <f t="shared" si="854"/>
        <v>44751.20833332232</v>
      </c>
      <c r="C4553" s="1">
        <f t="shared" si="845"/>
        <v>7</v>
      </c>
      <c r="D4553" s="1">
        <f t="shared" si="846"/>
        <v>6</v>
      </c>
      <c r="E4553" s="12">
        <f t="shared" si="847"/>
        <v>6</v>
      </c>
      <c r="F4553" s="124" t="str">
        <f t="shared" si="848"/>
        <v>0</v>
      </c>
      <c r="G4553" s="1">
        <f ca="1">(OFFSET(O4553,0,MATCH(Customer!$J$6,'CDH &amp; HDH'!$P$11:$X$11,0)))</f>
        <v>71</v>
      </c>
      <c r="H4553" s="1" t="str">
        <f t="shared" si="849"/>
        <v>Cooling</v>
      </c>
      <c r="I4553" s="1">
        <f ca="1">OFFSET(IF($H4553="Cooling",Customer!$C$25,Customer!$C$52),E4553,D4553)</f>
        <v>78</v>
      </c>
      <c r="J4553" s="1">
        <f ca="1">OFFSET(IF($H4553="Cooling",Customer!$L$25,Customer!$L$52),$E4553,$D4553)</f>
        <v>80</v>
      </c>
      <c r="K4553" s="16">
        <f t="shared" ca="1" si="843"/>
        <v>0</v>
      </c>
      <c r="L4553" s="16">
        <f t="shared" ca="1" si="844"/>
        <v>0</v>
      </c>
      <c r="M4553" s="17">
        <f t="shared" si="850"/>
        <v>0</v>
      </c>
      <c r="N4553" s="17">
        <f t="shared" si="851"/>
        <v>0</v>
      </c>
      <c r="O4553" s="4"/>
      <c r="P4553" s="4">
        <v>74</v>
      </c>
      <c r="Q4553" s="4">
        <v>68</v>
      </c>
      <c r="R4553" s="4">
        <v>59</v>
      </c>
      <c r="S4553" s="4">
        <v>77</v>
      </c>
      <c r="T4553" s="4">
        <v>75</v>
      </c>
      <c r="U4553" s="4">
        <v>78</v>
      </c>
      <c r="V4553" s="13">
        <v>71</v>
      </c>
      <c r="W4553" s="4">
        <v>66</v>
      </c>
      <c r="X4553" s="4">
        <v>66</v>
      </c>
      <c r="Y4553">
        <f t="shared" ca="1" si="852"/>
        <v>0</v>
      </c>
      <c r="Z4553">
        <f t="shared" ca="1" si="853"/>
        <v>0</v>
      </c>
    </row>
    <row r="4554" spans="2:26" x14ac:dyDescent="0.25">
      <c r="B4554" s="11">
        <f t="shared" si="854"/>
        <v>44751.249999988984</v>
      </c>
      <c r="C4554" s="1">
        <f t="shared" si="845"/>
        <v>7</v>
      </c>
      <c r="D4554" s="1">
        <f t="shared" si="846"/>
        <v>6</v>
      </c>
      <c r="E4554" s="12">
        <f t="shared" si="847"/>
        <v>7</v>
      </c>
      <c r="F4554" s="124" t="str">
        <f t="shared" si="848"/>
        <v>0</v>
      </c>
      <c r="G4554" s="1">
        <f ca="1">(OFFSET(O4554,0,MATCH(Customer!$J$6,'CDH &amp; HDH'!$P$11:$X$11,0)))</f>
        <v>71</v>
      </c>
      <c r="H4554" s="1" t="str">
        <f t="shared" si="849"/>
        <v>Cooling</v>
      </c>
      <c r="I4554" s="1">
        <f ca="1">OFFSET(IF($H4554="Cooling",Customer!$C$25,Customer!$C$52),E4554,D4554)</f>
        <v>78</v>
      </c>
      <c r="J4554" s="1">
        <f ca="1">OFFSET(IF($H4554="Cooling",Customer!$L$25,Customer!$L$52),$E4554,$D4554)</f>
        <v>80</v>
      </c>
      <c r="K4554" s="16">
        <f t="shared" ca="1" si="843"/>
        <v>0</v>
      </c>
      <c r="L4554" s="16">
        <f t="shared" ca="1" si="844"/>
        <v>0</v>
      </c>
      <c r="M4554" s="17">
        <f t="shared" si="850"/>
        <v>0</v>
      </c>
      <c r="N4554" s="17">
        <f t="shared" si="851"/>
        <v>0</v>
      </c>
      <c r="O4554" s="4"/>
      <c r="P4554" s="4">
        <v>75</v>
      </c>
      <c r="Q4554" s="4">
        <v>72</v>
      </c>
      <c r="R4554" s="4">
        <v>61</v>
      </c>
      <c r="S4554" s="4">
        <v>79</v>
      </c>
      <c r="T4554" s="4">
        <v>77</v>
      </c>
      <c r="U4554" s="4">
        <v>79</v>
      </c>
      <c r="V4554" s="13">
        <v>71</v>
      </c>
      <c r="W4554" s="4">
        <v>68</v>
      </c>
      <c r="X4554" s="4">
        <v>71</v>
      </c>
      <c r="Y4554">
        <f t="shared" ca="1" si="852"/>
        <v>0</v>
      </c>
      <c r="Z4554">
        <f t="shared" ca="1" si="853"/>
        <v>0</v>
      </c>
    </row>
    <row r="4555" spans="2:26" x14ac:dyDescent="0.25">
      <c r="B4555" s="11">
        <f t="shared" si="854"/>
        <v>44751.291666655648</v>
      </c>
      <c r="C4555" s="1">
        <f t="shared" si="845"/>
        <v>7</v>
      </c>
      <c r="D4555" s="1">
        <f t="shared" si="846"/>
        <v>6</v>
      </c>
      <c r="E4555" s="12">
        <f t="shared" si="847"/>
        <v>8</v>
      </c>
      <c r="F4555" s="124" t="str">
        <f t="shared" si="848"/>
        <v>0</v>
      </c>
      <c r="G4555" s="1">
        <f ca="1">(OFFSET(O4555,0,MATCH(Customer!$J$6,'CDH &amp; HDH'!$P$11:$X$11,0)))</f>
        <v>71</v>
      </c>
      <c r="H4555" s="1" t="str">
        <f t="shared" si="849"/>
        <v>Cooling</v>
      </c>
      <c r="I4555" s="1">
        <f ca="1">OFFSET(IF($H4555="Cooling",Customer!$C$25,Customer!$C$52),E4555,D4555)</f>
        <v>78</v>
      </c>
      <c r="J4555" s="1">
        <f ca="1">OFFSET(IF($H4555="Cooling",Customer!$L$25,Customer!$L$52),$E4555,$D4555)</f>
        <v>80</v>
      </c>
      <c r="K4555" s="16">
        <f t="shared" ca="1" si="843"/>
        <v>0</v>
      </c>
      <c r="L4555" s="16">
        <f t="shared" ca="1" si="844"/>
        <v>0</v>
      </c>
      <c r="M4555" s="17">
        <f t="shared" si="850"/>
        <v>0</v>
      </c>
      <c r="N4555" s="17">
        <f t="shared" si="851"/>
        <v>0</v>
      </c>
      <c r="O4555" s="4"/>
      <c r="P4555" s="4">
        <v>78</v>
      </c>
      <c r="Q4555" s="4">
        <v>75</v>
      </c>
      <c r="R4555" s="4">
        <v>66</v>
      </c>
      <c r="S4555" s="4">
        <v>80</v>
      </c>
      <c r="T4555" s="4">
        <v>79</v>
      </c>
      <c r="U4555" s="4">
        <v>82</v>
      </c>
      <c r="V4555" s="13">
        <v>71</v>
      </c>
      <c r="W4555" s="4">
        <v>69</v>
      </c>
      <c r="X4555" s="4">
        <v>75</v>
      </c>
      <c r="Y4555">
        <f t="shared" ca="1" si="852"/>
        <v>0</v>
      </c>
      <c r="Z4555">
        <f t="shared" ca="1" si="853"/>
        <v>0</v>
      </c>
    </row>
    <row r="4556" spans="2:26" x14ac:dyDescent="0.25">
      <c r="B4556" s="11">
        <f t="shared" si="854"/>
        <v>44751.333333322313</v>
      </c>
      <c r="C4556" s="1">
        <f t="shared" si="845"/>
        <v>7</v>
      </c>
      <c r="D4556" s="1">
        <f t="shared" si="846"/>
        <v>6</v>
      </c>
      <c r="E4556" s="12">
        <f t="shared" si="847"/>
        <v>9</v>
      </c>
      <c r="F4556" s="124" t="str">
        <f t="shared" si="848"/>
        <v>0</v>
      </c>
      <c r="G4556" s="1">
        <f ca="1">(OFFSET(O4556,0,MATCH(Customer!$J$6,'CDH &amp; HDH'!$P$11:$X$11,0)))</f>
        <v>71</v>
      </c>
      <c r="H4556" s="1" t="str">
        <f t="shared" si="849"/>
        <v>Cooling</v>
      </c>
      <c r="I4556" s="1">
        <f ca="1">OFFSET(IF($H4556="Cooling",Customer!$C$25,Customer!$C$52),E4556,D4556)</f>
        <v>78</v>
      </c>
      <c r="J4556" s="1">
        <f ca="1">OFFSET(IF($H4556="Cooling",Customer!$L$25,Customer!$L$52),$E4556,$D4556)</f>
        <v>80</v>
      </c>
      <c r="K4556" s="16">
        <f t="shared" ref="K4556:K4619" ca="1" si="855">IF($H4556="Heating",0,MAX(0,$G4556-I4556))</f>
        <v>0</v>
      </c>
      <c r="L4556" s="16">
        <f t="shared" ref="L4556:L4619" ca="1" si="856">IF($H4556="Heating",0,MAX(0,$G4556-J4556))</f>
        <v>0</v>
      </c>
      <c r="M4556" s="17">
        <f t="shared" si="850"/>
        <v>0</v>
      </c>
      <c r="N4556" s="17">
        <f t="shared" si="851"/>
        <v>0</v>
      </c>
      <c r="O4556" s="4"/>
      <c r="P4556" s="4">
        <v>81</v>
      </c>
      <c r="Q4556" s="4">
        <v>78</v>
      </c>
      <c r="R4556" s="4">
        <v>72</v>
      </c>
      <c r="S4556" s="4">
        <v>81</v>
      </c>
      <c r="T4556" s="4">
        <v>83</v>
      </c>
      <c r="U4556" s="4">
        <v>81</v>
      </c>
      <c r="V4556" s="13">
        <v>71</v>
      </c>
      <c r="W4556" s="4">
        <v>70</v>
      </c>
      <c r="X4556" s="4">
        <v>78</v>
      </c>
      <c r="Y4556">
        <f t="shared" ca="1" si="852"/>
        <v>0</v>
      </c>
      <c r="Z4556">
        <f t="shared" ca="1" si="853"/>
        <v>0</v>
      </c>
    </row>
    <row r="4557" spans="2:26" x14ac:dyDescent="0.25">
      <c r="B4557" s="11">
        <f t="shared" si="854"/>
        <v>44751.374999988977</v>
      </c>
      <c r="C4557" s="1">
        <f t="shared" ref="C4557:C4620" si="857">MONTH(B4557)</f>
        <v>7</v>
      </c>
      <c r="D4557" s="1">
        <f t="shared" ref="D4557:D4620" si="858">WEEKDAY(B4557,2)</f>
        <v>6</v>
      </c>
      <c r="E4557" s="12">
        <f t="shared" ref="E4557:E4620" si="859">HOUR(B4557)+1</f>
        <v>10</v>
      </c>
      <c r="F4557" s="124" t="str">
        <f t="shared" ref="F4557:F4620" si="860">IF(AND(C4557&gt;5,C4557&lt;9,D4557&lt;6,E4557&gt;14,E4557&lt;19),"1",IF(AND(OR(E4557=8,E4557=9,E4557=19,E4557=20),C4557&lt;3,D4557&lt;6),"1","0"))</f>
        <v>0</v>
      </c>
      <c r="G4557" s="1">
        <f ca="1">(OFFSET(O4557,0,MATCH(Customer!$J$6,'CDH &amp; HDH'!$P$11:$X$11,0)))</f>
        <v>71</v>
      </c>
      <c r="H4557" s="1" t="str">
        <f t="shared" ref="H4557:H4620" si="861">IF(AND(C4557&gt;=5,C4557&lt;=9),"Cooling","Heating")</f>
        <v>Cooling</v>
      </c>
      <c r="I4557" s="1">
        <f ca="1">OFFSET(IF($H4557="Cooling",Customer!$C$25,Customer!$C$52),E4557,D4557)</f>
        <v>78</v>
      </c>
      <c r="J4557" s="1">
        <f ca="1">OFFSET(IF($H4557="Cooling",Customer!$L$25,Customer!$L$52),$E4557,$D4557)</f>
        <v>80</v>
      </c>
      <c r="K4557" s="16">
        <f t="shared" ca="1" si="855"/>
        <v>0</v>
      </c>
      <c r="L4557" s="16">
        <f t="shared" ca="1" si="856"/>
        <v>0</v>
      </c>
      <c r="M4557" s="17">
        <f t="shared" ref="M4557:M4620" si="862">IF($H4557="Cooling",0,MAX(0,I4557-$G4557))</f>
        <v>0</v>
      </c>
      <c r="N4557" s="17">
        <f t="shared" ref="N4557:N4620" si="863">IF($H4557="Cooling",0,MAX(0,J4557-$G4557))</f>
        <v>0</v>
      </c>
      <c r="O4557" s="4"/>
      <c r="P4557" s="4">
        <v>84</v>
      </c>
      <c r="Q4557" s="4">
        <v>77</v>
      </c>
      <c r="R4557" s="4">
        <v>77</v>
      </c>
      <c r="S4557" s="4">
        <v>82</v>
      </c>
      <c r="T4557" s="4">
        <v>86</v>
      </c>
      <c r="U4557" s="4">
        <v>81</v>
      </c>
      <c r="V4557" s="13">
        <v>71</v>
      </c>
      <c r="W4557" s="4">
        <v>72</v>
      </c>
      <c r="X4557" s="4">
        <v>80</v>
      </c>
      <c r="Y4557">
        <f t="shared" ref="Y4557:Y4620" ca="1" si="864">1.08*400*K4557</f>
        <v>0</v>
      </c>
      <c r="Z4557">
        <f t="shared" ref="Z4557:Z4620" ca="1" si="865">1.08*400*L4557</f>
        <v>0</v>
      </c>
    </row>
    <row r="4558" spans="2:26" x14ac:dyDescent="0.25">
      <c r="B4558" s="11">
        <f t="shared" ref="B4558:B4621" si="866">B4557+1/24</f>
        <v>44751.416666655641</v>
      </c>
      <c r="C4558" s="1">
        <f t="shared" si="857"/>
        <v>7</v>
      </c>
      <c r="D4558" s="1">
        <f t="shared" si="858"/>
        <v>6</v>
      </c>
      <c r="E4558" s="12">
        <f t="shared" si="859"/>
        <v>11</v>
      </c>
      <c r="F4558" s="124" t="str">
        <f t="shared" si="860"/>
        <v>0</v>
      </c>
      <c r="G4558" s="1">
        <f ca="1">(OFFSET(O4558,0,MATCH(Customer!$J$6,'CDH &amp; HDH'!$P$11:$X$11,0)))</f>
        <v>71</v>
      </c>
      <c r="H4558" s="1" t="str">
        <f t="shared" si="861"/>
        <v>Cooling</v>
      </c>
      <c r="I4558" s="1">
        <f ca="1">OFFSET(IF($H4558="Cooling",Customer!$C$25,Customer!$C$52),E4558,D4558)</f>
        <v>78</v>
      </c>
      <c r="J4558" s="1">
        <f ca="1">OFFSET(IF($H4558="Cooling",Customer!$L$25,Customer!$L$52),$E4558,$D4558)</f>
        <v>80</v>
      </c>
      <c r="K4558" s="16">
        <f t="shared" ca="1" si="855"/>
        <v>0</v>
      </c>
      <c r="L4558" s="16">
        <f t="shared" ca="1" si="856"/>
        <v>0</v>
      </c>
      <c r="M4558" s="17">
        <f t="shared" si="862"/>
        <v>0</v>
      </c>
      <c r="N4558" s="17">
        <f t="shared" si="863"/>
        <v>0</v>
      </c>
      <c r="O4558" s="4"/>
      <c r="P4558" s="4">
        <v>87</v>
      </c>
      <c r="Q4558" s="4">
        <v>76</v>
      </c>
      <c r="R4558" s="4">
        <v>78</v>
      </c>
      <c r="S4558" s="4">
        <v>81</v>
      </c>
      <c r="T4558" s="4">
        <v>89</v>
      </c>
      <c r="U4558" s="4">
        <v>80</v>
      </c>
      <c r="V4558" s="13">
        <v>71</v>
      </c>
      <c r="W4558" s="4">
        <v>74</v>
      </c>
      <c r="X4558" s="4">
        <v>82</v>
      </c>
      <c r="Y4558">
        <f t="shared" ca="1" si="864"/>
        <v>0</v>
      </c>
      <c r="Z4558">
        <f t="shared" ca="1" si="865"/>
        <v>0</v>
      </c>
    </row>
    <row r="4559" spans="2:26" x14ac:dyDescent="0.25">
      <c r="B4559" s="11">
        <f t="shared" si="866"/>
        <v>44751.458333322305</v>
      </c>
      <c r="C4559" s="1">
        <f t="shared" si="857"/>
        <v>7</v>
      </c>
      <c r="D4559" s="1">
        <f t="shared" si="858"/>
        <v>6</v>
      </c>
      <c r="E4559" s="12">
        <f t="shared" si="859"/>
        <v>12</v>
      </c>
      <c r="F4559" s="124" t="str">
        <f t="shared" si="860"/>
        <v>0</v>
      </c>
      <c r="G4559" s="1">
        <f ca="1">(OFFSET(O4559,0,MATCH(Customer!$J$6,'CDH &amp; HDH'!$P$11:$X$11,0)))</f>
        <v>74</v>
      </c>
      <c r="H4559" s="1" t="str">
        <f t="shared" si="861"/>
        <v>Cooling</v>
      </c>
      <c r="I4559" s="1">
        <f ca="1">OFFSET(IF($H4559="Cooling",Customer!$C$25,Customer!$C$52),E4559,D4559)</f>
        <v>78</v>
      </c>
      <c r="J4559" s="1">
        <f ca="1">OFFSET(IF($H4559="Cooling",Customer!$L$25,Customer!$L$52),$E4559,$D4559)</f>
        <v>80</v>
      </c>
      <c r="K4559" s="16">
        <f t="shared" ca="1" si="855"/>
        <v>0</v>
      </c>
      <c r="L4559" s="16">
        <f t="shared" ca="1" si="856"/>
        <v>0</v>
      </c>
      <c r="M4559" s="17">
        <f t="shared" si="862"/>
        <v>0</v>
      </c>
      <c r="N4559" s="17">
        <f t="shared" si="863"/>
        <v>0</v>
      </c>
      <c r="O4559" s="4"/>
      <c r="P4559" s="4">
        <v>89</v>
      </c>
      <c r="Q4559" s="4">
        <v>78</v>
      </c>
      <c r="R4559" s="4">
        <v>79</v>
      </c>
      <c r="S4559" s="4">
        <v>83</v>
      </c>
      <c r="T4559" s="4">
        <v>89</v>
      </c>
      <c r="U4559" s="4">
        <v>80</v>
      </c>
      <c r="V4559" s="13">
        <v>74</v>
      </c>
      <c r="W4559" s="4">
        <v>77</v>
      </c>
      <c r="X4559" s="4">
        <v>83</v>
      </c>
      <c r="Y4559">
        <f t="shared" ca="1" si="864"/>
        <v>0</v>
      </c>
      <c r="Z4559">
        <f t="shared" ca="1" si="865"/>
        <v>0</v>
      </c>
    </row>
    <row r="4560" spans="2:26" x14ac:dyDescent="0.25">
      <c r="B4560" s="11">
        <f t="shared" si="866"/>
        <v>44751.49999998897</v>
      </c>
      <c r="C4560" s="1">
        <f t="shared" si="857"/>
        <v>7</v>
      </c>
      <c r="D4560" s="1">
        <f t="shared" si="858"/>
        <v>6</v>
      </c>
      <c r="E4560" s="12">
        <f t="shared" si="859"/>
        <v>13</v>
      </c>
      <c r="F4560" s="124" t="str">
        <f t="shared" si="860"/>
        <v>0</v>
      </c>
      <c r="G4560" s="1">
        <f ca="1">(OFFSET(O4560,0,MATCH(Customer!$J$6,'CDH &amp; HDH'!$P$11:$X$11,0)))</f>
        <v>75</v>
      </c>
      <c r="H4560" s="1" t="str">
        <f t="shared" si="861"/>
        <v>Cooling</v>
      </c>
      <c r="I4560" s="1">
        <f ca="1">OFFSET(IF($H4560="Cooling",Customer!$C$25,Customer!$C$52),E4560,D4560)</f>
        <v>78</v>
      </c>
      <c r="J4560" s="1">
        <f ca="1">OFFSET(IF($H4560="Cooling",Customer!$L$25,Customer!$L$52),$E4560,$D4560)</f>
        <v>80</v>
      </c>
      <c r="K4560" s="16">
        <f t="shared" ca="1" si="855"/>
        <v>0</v>
      </c>
      <c r="L4560" s="16">
        <f t="shared" ca="1" si="856"/>
        <v>0</v>
      </c>
      <c r="M4560" s="17">
        <f t="shared" si="862"/>
        <v>0</v>
      </c>
      <c r="N4560" s="17">
        <f t="shared" si="863"/>
        <v>0</v>
      </c>
      <c r="O4560" s="4"/>
      <c r="P4560" s="4">
        <v>91</v>
      </c>
      <c r="Q4560" s="4">
        <v>78</v>
      </c>
      <c r="R4560" s="4">
        <v>80</v>
      </c>
      <c r="S4560" s="4">
        <v>84</v>
      </c>
      <c r="T4560" s="4">
        <v>89</v>
      </c>
      <c r="U4560" s="4">
        <v>84</v>
      </c>
      <c r="V4560" s="13">
        <v>75</v>
      </c>
      <c r="W4560" s="4">
        <v>78</v>
      </c>
      <c r="X4560" s="4">
        <v>83</v>
      </c>
      <c r="Y4560">
        <f t="shared" ca="1" si="864"/>
        <v>0</v>
      </c>
      <c r="Z4560">
        <f t="shared" ca="1" si="865"/>
        <v>0</v>
      </c>
    </row>
    <row r="4561" spans="2:26" x14ac:dyDescent="0.25">
      <c r="B4561" s="11">
        <f t="shared" si="866"/>
        <v>44751.541666655634</v>
      </c>
      <c r="C4561" s="1">
        <f t="shared" si="857"/>
        <v>7</v>
      </c>
      <c r="D4561" s="1">
        <f t="shared" si="858"/>
        <v>6</v>
      </c>
      <c r="E4561" s="12">
        <f t="shared" si="859"/>
        <v>14</v>
      </c>
      <c r="F4561" s="124" t="str">
        <f t="shared" si="860"/>
        <v>0</v>
      </c>
      <c r="G4561" s="1">
        <f ca="1">(OFFSET(O4561,0,MATCH(Customer!$J$6,'CDH &amp; HDH'!$P$11:$X$11,0)))</f>
        <v>74</v>
      </c>
      <c r="H4561" s="1" t="str">
        <f t="shared" si="861"/>
        <v>Cooling</v>
      </c>
      <c r="I4561" s="1">
        <f ca="1">OFFSET(IF($H4561="Cooling",Customer!$C$25,Customer!$C$52),E4561,D4561)</f>
        <v>78</v>
      </c>
      <c r="J4561" s="1">
        <f ca="1">OFFSET(IF($H4561="Cooling",Customer!$L$25,Customer!$L$52),$E4561,$D4561)</f>
        <v>80</v>
      </c>
      <c r="K4561" s="16">
        <f t="shared" ca="1" si="855"/>
        <v>0</v>
      </c>
      <c r="L4561" s="16">
        <f t="shared" ca="1" si="856"/>
        <v>0</v>
      </c>
      <c r="M4561" s="17">
        <f t="shared" si="862"/>
        <v>0</v>
      </c>
      <c r="N4561" s="17">
        <f t="shared" si="863"/>
        <v>0</v>
      </c>
      <c r="O4561" s="4"/>
      <c r="P4561" s="4">
        <v>94</v>
      </c>
      <c r="Q4561" s="4">
        <v>78</v>
      </c>
      <c r="R4561" s="4">
        <v>80</v>
      </c>
      <c r="S4561" s="4">
        <v>86</v>
      </c>
      <c r="T4561" s="4">
        <v>91</v>
      </c>
      <c r="U4561" s="4">
        <v>85</v>
      </c>
      <c r="V4561" s="13">
        <v>74</v>
      </c>
      <c r="W4561" s="4">
        <v>79</v>
      </c>
      <c r="X4561" s="4">
        <v>84</v>
      </c>
      <c r="Y4561">
        <f t="shared" ca="1" si="864"/>
        <v>0</v>
      </c>
      <c r="Z4561">
        <f t="shared" ca="1" si="865"/>
        <v>0</v>
      </c>
    </row>
    <row r="4562" spans="2:26" x14ac:dyDescent="0.25">
      <c r="B4562" s="11">
        <f t="shared" si="866"/>
        <v>44751.583333322298</v>
      </c>
      <c r="C4562" s="1">
        <f t="shared" si="857"/>
        <v>7</v>
      </c>
      <c r="D4562" s="1">
        <f t="shared" si="858"/>
        <v>6</v>
      </c>
      <c r="E4562" s="12">
        <f t="shared" si="859"/>
        <v>15</v>
      </c>
      <c r="F4562" s="124" t="str">
        <f t="shared" si="860"/>
        <v>0</v>
      </c>
      <c r="G4562" s="1">
        <f ca="1">(OFFSET(O4562,0,MATCH(Customer!$J$6,'CDH &amp; HDH'!$P$11:$X$11,0)))</f>
        <v>73</v>
      </c>
      <c r="H4562" s="1" t="str">
        <f t="shared" si="861"/>
        <v>Cooling</v>
      </c>
      <c r="I4562" s="1">
        <f ca="1">OFFSET(IF($H4562="Cooling",Customer!$C$25,Customer!$C$52),E4562,D4562)</f>
        <v>78</v>
      </c>
      <c r="J4562" s="1">
        <f ca="1">OFFSET(IF($H4562="Cooling",Customer!$L$25,Customer!$L$52),$E4562,$D4562)</f>
        <v>80</v>
      </c>
      <c r="K4562" s="16">
        <f t="shared" ca="1" si="855"/>
        <v>0</v>
      </c>
      <c r="L4562" s="16">
        <f t="shared" ca="1" si="856"/>
        <v>0</v>
      </c>
      <c r="M4562" s="17">
        <f t="shared" si="862"/>
        <v>0</v>
      </c>
      <c r="N4562" s="17">
        <f t="shared" si="863"/>
        <v>0</v>
      </c>
      <c r="O4562" s="4"/>
      <c r="P4562" s="4">
        <v>80</v>
      </c>
      <c r="Q4562" s="4">
        <v>79</v>
      </c>
      <c r="R4562" s="4">
        <v>79</v>
      </c>
      <c r="S4562" s="4">
        <v>84</v>
      </c>
      <c r="T4562" s="4">
        <v>94</v>
      </c>
      <c r="U4562" s="4">
        <v>85</v>
      </c>
      <c r="V4562" s="13">
        <v>73</v>
      </c>
      <c r="W4562" s="4">
        <v>81</v>
      </c>
      <c r="X4562" s="4">
        <v>84</v>
      </c>
      <c r="Y4562">
        <f t="shared" ca="1" si="864"/>
        <v>0</v>
      </c>
      <c r="Z4562">
        <f t="shared" ca="1" si="865"/>
        <v>0</v>
      </c>
    </row>
    <row r="4563" spans="2:26" x14ac:dyDescent="0.25">
      <c r="B4563" s="11">
        <f t="shared" si="866"/>
        <v>44751.624999988962</v>
      </c>
      <c r="C4563" s="1">
        <f t="shared" si="857"/>
        <v>7</v>
      </c>
      <c r="D4563" s="1">
        <f t="shared" si="858"/>
        <v>6</v>
      </c>
      <c r="E4563" s="12">
        <f t="shared" si="859"/>
        <v>16</v>
      </c>
      <c r="F4563" s="124" t="str">
        <f t="shared" si="860"/>
        <v>0</v>
      </c>
      <c r="G4563" s="1">
        <f ca="1">(OFFSET(O4563,0,MATCH(Customer!$J$6,'CDH &amp; HDH'!$P$11:$X$11,0)))</f>
        <v>76</v>
      </c>
      <c r="H4563" s="1" t="str">
        <f t="shared" si="861"/>
        <v>Cooling</v>
      </c>
      <c r="I4563" s="1">
        <f ca="1">OFFSET(IF($H4563="Cooling",Customer!$C$25,Customer!$C$52),E4563,D4563)</f>
        <v>78</v>
      </c>
      <c r="J4563" s="1">
        <f ca="1">OFFSET(IF($H4563="Cooling",Customer!$L$25,Customer!$L$52),$E4563,$D4563)</f>
        <v>80</v>
      </c>
      <c r="K4563" s="16">
        <f t="shared" ca="1" si="855"/>
        <v>0</v>
      </c>
      <c r="L4563" s="16">
        <f t="shared" ca="1" si="856"/>
        <v>0</v>
      </c>
      <c r="M4563" s="17">
        <f t="shared" si="862"/>
        <v>0</v>
      </c>
      <c r="N4563" s="17">
        <f t="shared" si="863"/>
        <v>0</v>
      </c>
      <c r="O4563" s="4"/>
      <c r="P4563" s="4">
        <v>79</v>
      </c>
      <c r="Q4563" s="4">
        <v>80</v>
      </c>
      <c r="R4563" s="4">
        <v>79</v>
      </c>
      <c r="S4563" s="4">
        <v>79</v>
      </c>
      <c r="T4563" s="4">
        <v>86</v>
      </c>
      <c r="U4563" s="4">
        <v>85</v>
      </c>
      <c r="V4563" s="13">
        <v>76</v>
      </c>
      <c r="W4563" s="4">
        <v>81</v>
      </c>
      <c r="X4563" s="4">
        <v>84</v>
      </c>
      <c r="Y4563">
        <f t="shared" ca="1" si="864"/>
        <v>0</v>
      </c>
      <c r="Z4563">
        <f t="shared" ca="1" si="865"/>
        <v>0</v>
      </c>
    </row>
    <row r="4564" spans="2:26" x14ac:dyDescent="0.25">
      <c r="B4564" s="11">
        <f t="shared" si="866"/>
        <v>44751.666666655627</v>
      </c>
      <c r="C4564" s="1">
        <f t="shared" si="857"/>
        <v>7</v>
      </c>
      <c r="D4564" s="1">
        <f t="shared" si="858"/>
        <v>6</v>
      </c>
      <c r="E4564" s="12">
        <f t="shared" si="859"/>
        <v>17</v>
      </c>
      <c r="F4564" s="124" t="str">
        <f t="shared" si="860"/>
        <v>0</v>
      </c>
      <c r="G4564" s="1">
        <f ca="1">(OFFSET(O4564,0,MATCH(Customer!$J$6,'CDH &amp; HDH'!$P$11:$X$11,0)))</f>
        <v>76</v>
      </c>
      <c r="H4564" s="1" t="str">
        <f t="shared" si="861"/>
        <v>Cooling</v>
      </c>
      <c r="I4564" s="1">
        <f ca="1">OFFSET(IF($H4564="Cooling",Customer!$C$25,Customer!$C$52),E4564,D4564)</f>
        <v>78</v>
      </c>
      <c r="J4564" s="1">
        <f ca="1">OFFSET(IF($H4564="Cooling",Customer!$L$25,Customer!$L$52),$E4564,$D4564)</f>
        <v>80</v>
      </c>
      <c r="K4564" s="16">
        <f t="shared" ca="1" si="855"/>
        <v>0</v>
      </c>
      <c r="L4564" s="16">
        <f t="shared" ca="1" si="856"/>
        <v>0</v>
      </c>
      <c r="M4564" s="17">
        <f t="shared" si="862"/>
        <v>0</v>
      </c>
      <c r="N4564" s="17">
        <f t="shared" si="863"/>
        <v>0</v>
      </c>
      <c r="O4564" s="4"/>
      <c r="P4564" s="4">
        <v>79</v>
      </c>
      <c r="Q4564" s="4">
        <v>80</v>
      </c>
      <c r="R4564" s="4">
        <v>77</v>
      </c>
      <c r="S4564" s="4">
        <v>76</v>
      </c>
      <c r="T4564" s="4">
        <v>84</v>
      </c>
      <c r="U4564" s="4">
        <v>76</v>
      </c>
      <c r="V4564" s="13">
        <v>76</v>
      </c>
      <c r="W4564" s="4">
        <v>80</v>
      </c>
      <c r="X4564" s="4">
        <v>84</v>
      </c>
      <c r="Y4564">
        <f t="shared" ca="1" si="864"/>
        <v>0</v>
      </c>
      <c r="Z4564">
        <f t="shared" ca="1" si="865"/>
        <v>0</v>
      </c>
    </row>
    <row r="4565" spans="2:26" x14ac:dyDescent="0.25">
      <c r="B4565" s="11">
        <f t="shared" si="866"/>
        <v>44751.708333322291</v>
      </c>
      <c r="C4565" s="1">
        <f t="shared" si="857"/>
        <v>7</v>
      </c>
      <c r="D4565" s="1">
        <f t="shared" si="858"/>
        <v>6</v>
      </c>
      <c r="E4565" s="12">
        <f t="shared" si="859"/>
        <v>18</v>
      </c>
      <c r="F4565" s="124" t="str">
        <f t="shared" si="860"/>
        <v>0</v>
      </c>
      <c r="G4565" s="1">
        <f ca="1">(OFFSET(O4565,0,MATCH(Customer!$J$6,'CDH &amp; HDH'!$P$11:$X$11,0)))</f>
        <v>76</v>
      </c>
      <c r="H4565" s="1" t="str">
        <f t="shared" si="861"/>
        <v>Cooling</v>
      </c>
      <c r="I4565" s="1">
        <f ca="1">OFFSET(IF($H4565="Cooling",Customer!$C$25,Customer!$C$52),E4565,D4565)</f>
        <v>78</v>
      </c>
      <c r="J4565" s="1">
        <f ca="1">OFFSET(IF($H4565="Cooling",Customer!$L$25,Customer!$L$52),$E4565,$D4565)</f>
        <v>80</v>
      </c>
      <c r="K4565" s="16">
        <f t="shared" ca="1" si="855"/>
        <v>0</v>
      </c>
      <c r="L4565" s="16">
        <f t="shared" ca="1" si="856"/>
        <v>0</v>
      </c>
      <c r="M4565" s="17">
        <f t="shared" si="862"/>
        <v>0</v>
      </c>
      <c r="N4565" s="17">
        <f t="shared" si="863"/>
        <v>0</v>
      </c>
      <c r="O4565" s="4"/>
      <c r="P4565" s="4">
        <v>82</v>
      </c>
      <c r="Q4565" s="4">
        <v>79</v>
      </c>
      <c r="R4565" s="4">
        <v>76</v>
      </c>
      <c r="S4565" s="4">
        <v>73</v>
      </c>
      <c r="T4565" s="4">
        <v>83</v>
      </c>
      <c r="U4565" s="4">
        <v>73</v>
      </c>
      <c r="V4565" s="13">
        <v>76</v>
      </c>
      <c r="W4565" s="4">
        <v>79</v>
      </c>
      <c r="X4565" s="4">
        <v>83</v>
      </c>
      <c r="Y4565">
        <f t="shared" ca="1" si="864"/>
        <v>0</v>
      </c>
      <c r="Z4565">
        <f t="shared" ca="1" si="865"/>
        <v>0</v>
      </c>
    </row>
    <row r="4566" spans="2:26" x14ac:dyDescent="0.25">
      <c r="B4566" s="11">
        <f t="shared" si="866"/>
        <v>44751.749999988955</v>
      </c>
      <c r="C4566" s="1">
        <f t="shared" si="857"/>
        <v>7</v>
      </c>
      <c r="D4566" s="1">
        <f t="shared" si="858"/>
        <v>6</v>
      </c>
      <c r="E4566" s="12">
        <f t="shared" si="859"/>
        <v>19</v>
      </c>
      <c r="F4566" s="124" t="str">
        <f t="shared" si="860"/>
        <v>0</v>
      </c>
      <c r="G4566" s="1">
        <f ca="1">(OFFSET(O4566,0,MATCH(Customer!$J$6,'CDH &amp; HDH'!$P$11:$X$11,0)))</f>
        <v>75</v>
      </c>
      <c r="H4566" s="1" t="str">
        <f t="shared" si="861"/>
        <v>Cooling</v>
      </c>
      <c r="I4566" s="1">
        <f ca="1">OFFSET(IF($H4566="Cooling",Customer!$C$25,Customer!$C$52),E4566,D4566)</f>
        <v>78</v>
      </c>
      <c r="J4566" s="1">
        <f ca="1">OFFSET(IF($H4566="Cooling",Customer!$L$25,Customer!$L$52),$E4566,$D4566)</f>
        <v>80</v>
      </c>
      <c r="K4566" s="16">
        <f t="shared" ca="1" si="855"/>
        <v>0</v>
      </c>
      <c r="L4566" s="16">
        <f t="shared" ca="1" si="856"/>
        <v>0</v>
      </c>
      <c r="M4566" s="17">
        <f t="shared" si="862"/>
        <v>0</v>
      </c>
      <c r="N4566" s="17">
        <f t="shared" si="863"/>
        <v>0</v>
      </c>
      <c r="O4566" s="4"/>
      <c r="P4566" s="4">
        <v>80</v>
      </c>
      <c r="Q4566" s="4">
        <v>75</v>
      </c>
      <c r="R4566" s="4">
        <v>74</v>
      </c>
      <c r="S4566" s="4">
        <v>73</v>
      </c>
      <c r="T4566" s="4">
        <v>81</v>
      </c>
      <c r="U4566" s="4">
        <v>73</v>
      </c>
      <c r="V4566" s="13">
        <v>75</v>
      </c>
      <c r="W4566" s="4">
        <v>77</v>
      </c>
      <c r="X4566" s="4">
        <v>81</v>
      </c>
      <c r="Y4566">
        <f t="shared" ca="1" si="864"/>
        <v>0</v>
      </c>
      <c r="Z4566">
        <f t="shared" ca="1" si="865"/>
        <v>0</v>
      </c>
    </row>
    <row r="4567" spans="2:26" x14ac:dyDescent="0.25">
      <c r="B4567" s="11">
        <f t="shared" si="866"/>
        <v>44751.791666655619</v>
      </c>
      <c r="C4567" s="1">
        <f t="shared" si="857"/>
        <v>7</v>
      </c>
      <c r="D4567" s="1">
        <f t="shared" si="858"/>
        <v>6</v>
      </c>
      <c r="E4567" s="12">
        <f t="shared" si="859"/>
        <v>20</v>
      </c>
      <c r="F4567" s="124" t="str">
        <f t="shared" si="860"/>
        <v>0</v>
      </c>
      <c r="G4567" s="1">
        <f ca="1">(OFFSET(O4567,0,MATCH(Customer!$J$6,'CDH &amp; HDH'!$P$11:$X$11,0)))</f>
        <v>72</v>
      </c>
      <c r="H4567" s="1" t="str">
        <f t="shared" si="861"/>
        <v>Cooling</v>
      </c>
      <c r="I4567" s="1">
        <f ca="1">OFFSET(IF($H4567="Cooling",Customer!$C$25,Customer!$C$52),E4567,D4567)</f>
        <v>78</v>
      </c>
      <c r="J4567" s="1">
        <f ca="1">OFFSET(IF($H4567="Cooling",Customer!$L$25,Customer!$L$52),$E4567,$D4567)</f>
        <v>80</v>
      </c>
      <c r="K4567" s="16">
        <f t="shared" ca="1" si="855"/>
        <v>0</v>
      </c>
      <c r="L4567" s="16">
        <f t="shared" ca="1" si="856"/>
        <v>0</v>
      </c>
      <c r="M4567" s="17">
        <f t="shared" si="862"/>
        <v>0</v>
      </c>
      <c r="N4567" s="17">
        <f t="shared" si="863"/>
        <v>0</v>
      </c>
      <c r="O4567" s="4"/>
      <c r="P4567" s="4">
        <v>78</v>
      </c>
      <c r="Q4567" s="4">
        <v>73</v>
      </c>
      <c r="R4567" s="4">
        <v>72</v>
      </c>
      <c r="S4567" s="4">
        <v>74</v>
      </c>
      <c r="T4567" s="4">
        <v>79</v>
      </c>
      <c r="U4567" s="4">
        <v>72</v>
      </c>
      <c r="V4567" s="13">
        <v>72</v>
      </c>
      <c r="W4567" s="4">
        <v>72</v>
      </c>
      <c r="X4567" s="4">
        <v>77</v>
      </c>
      <c r="Y4567">
        <f t="shared" ca="1" si="864"/>
        <v>0</v>
      </c>
      <c r="Z4567">
        <f t="shared" ca="1" si="865"/>
        <v>0</v>
      </c>
    </row>
    <row r="4568" spans="2:26" x14ac:dyDescent="0.25">
      <c r="B4568" s="11">
        <f t="shared" si="866"/>
        <v>44751.833333322284</v>
      </c>
      <c r="C4568" s="1">
        <f t="shared" si="857"/>
        <v>7</v>
      </c>
      <c r="D4568" s="1">
        <f t="shared" si="858"/>
        <v>6</v>
      </c>
      <c r="E4568" s="12">
        <f t="shared" si="859"/>
        <v>21</v>
      </c>
      <c r="F4568" s="124" t="str">
        <f t="shared" si="860"/>
        <v>0</v>
      </c>
      <c r="G4568" s="1">
        <f ca="1">(OFFSET(O4568,0,MATCH(Customer!$J$6,'CDH &amp; HDH'!$P$11:$X$11,0)))</f>
        <v>70</v>
      </c>
      <c r="H4568" s="1" t="str">
        <f t="shared" si="861"/>
        <v>Cooling</v>
      </c>
      <c r="I4568" s="1">
        <f ca="1">OFFSET(IF($H4568="Cooling",Customer!$C$25,Customer!$C$52),E4568,D4568)</f>
        <v>78</v>
      </c>
      <c r="J4568" s="1">
        <f ca="1">OFFSET(IF($H4568="Cooling",Customer!$L$25,Customer!$L$52),$E4568,$D4568)</f>
        <v>80</v>
      </c>
      <c r="K4568" s="16">
        <f t="shared" ca="1" si="855"/>
        <v>0</v>
      </c>
      <c r="L4568" s="16">
        <f t="shared" ca="1" si="856"/>
        <v>0</v>
      </c>
      <c r="M4568" s="17">
        <f t="shared" si="862"/>
        <v>0</v>
      </c>
      <c r="N4568" s="17">
        <f t="shared" si="863"/>
        <v>0</v>
      </c>
      <c r="O4568" s="4"/>
      <c r="P4568" s="4">
        <v>77</v>
      </c>
      <c r="Q4568" s="4">
        <v>72</v>
      </c>
      <c r="R4568" s="4">
        <v>70</v>
      </c>
      <c r="S4568" s="4">
        <v>75</v>
      </c>
      <c r="T4568" s="4">
        <v>78</v>
      </c>
      <c r="U4568" s="4">
        <v>72</v>
      </c>
      <c r="V4568" s="13">
        <v>70</v>
      </c>
      <c r="W4568" s="4">
        <v>70</v>
      </c>
      <c r="X4568" s="4">
        <v>75</v>
      </c>
      <c r="Y4568">
        <f t="shared" ca="1" si="864"/>
        <v>0</v>
      </c>
      <c r="Z4568">
        <f t="shared" ca="1" si="865"/>
        <v>0</v>
      </c>
    </row>
    <row r="4569" spans="2:26" x14ac:dyDescent="0.25">
      <c r="B4569" s="11">
        <f t="shared" si="866"/>
        <v>44751.874999988948</v>
      </c>
      <c r="C4569" s="1">
        <f t="shared" si="857"/>
        <v>7</v>
      </c>
      <c r="D4569" s="1">
        <f t="shared" si="858"/>
        <v>6</v>
      </c>
      <c r="E4569" s="12">
        <f t="shared" si="859"/>
        <v>22</v>
      </c>
      <c r="F4569" s="124" t="str">
        <f t="shared" si="860"/>
        <v>0</v>
      </c>
      <c r="G4569" s="1">
        <f ca="1">(OFFSET(O4569,0,MATCH(Customer!$J$6,'CDH &amp; HDH'!$P$11:$X$11,0)))</f>
        <v>68</v>
      </c>
      <c r="H4569" s="1" t="str">
        <f t="shared" si="861"/>
        <v>Cooling</v>
      </c>
      <c r="I4569" s="1">
        <f ca="1">OFFSET(IF($H4569="Cooling",Customer!$C$25,Customer!$C$52),E4569,D4569)</f>
        <v>78</v>
      </c>
      <c r="J4569" s="1">
        <f ca="1">OFFSET(IF($H4569="Cooling",Customer!$L$25,Customer!$L$52),$E4569,$D4569)</f>
        <v>80</v>
      </c>
      <c r="K4569" s="16">
        <f t="shared" ca="1" si="855"/>
        <v>0</v>
      </c>
      <c r="L4569" s="16">
        <f t="shared" ca="1" si="856"/>
        <v>0</v>
      </c>
      <c r="M4569" s="17">
        <f t="shared" si="862"/>
        <v>0</v>
      </c>
      <c r="N4569" s="17">
        <f t="shared" si="863"/>
        <v>0</v>
      </c>
      <c r="O4569" s="4"/>
      <c r="P4569" s="4">
        <v>75</v>
      </c>
      <c r="Q4569" s="4">
        <v>71</v>
      </c>
      <c r="R4569" s="4">
        <v>68</v>
      </c>
      <c r="S4569" s="4">
        <v>74</v>
      </c>
      <c r="T4569" s="4">
        <v>77</v>
      </c>
      <c r="U4569" s="4">
        <v>71</v>
      </c>
      <c r="V4569" s="13">
        <v>68</v>
      </c>
      <c r="W4569" s="4">
        <v>66</v>
      </c>
      <c r="X4569" s="4">
        <v>73</v>
      </c>
      <c r="Y4569">
        <f t="shared" ca="1" si="864"/>
        <v>0</v>
      </c>
      <c r="Z4569">
        <f t="shared" ca="1" si="865"/>
        <v>0</v>
      </c>
    </row>
    <row r="4570" spans="2:26" x14ac:dyDescent="0.25">
      <c r="B4570" s="11">
        <f t="shared" si="866"/>
        <v>44751.916666655612</v>
      </c>
      <c r="C4570" s="1">
        <f t="shared" si="857"/>
        <v>7</v>
      </c>
      <c r="D4570" s="1">
        <f t="shared" si="858"/>
        <v>6</v>
      </c>
      <c r="E4570" s="12">
        <f t="shared" si="859"/>
        <v>23</v>
      </c>
      <c r="F4570" s="124" t="str">
        <f t="shared" si="860"/>
        <v>0</v>
      </c>
      <c r="G4570" s="1">
        <f ca="1">(OFFSET(O4570,0,MATCH(Customer!$J$6,'CDH &amp; HDH'!$P$11:$X$11,0)))</f>
        <v>66</v>
      </c>
      <c r="H4570" s="1" t="str">
        <f t="shared" si="861"/>
        <v>Cooling</v>
      </c>
      <c r="I4570" s="1">
        <f ca="1">OFFSET(IF($H4570="Cooling",Customer!$C$25,Customer!$C$52),E4570,D4570)</f>
        <v>78</v>
      </c>
      <c r="J4570" s="1">
        <f ca="1">OFFSET(IF($H4570="Cooling",Customer!$L$25,Customer!$L$52),$E4570,$D4570)</f>
        <v>80</v>
      </c>
      <c r="K4570" s="16">
        <f t="shared" ca="1" si="855"/>
        <v>0</v>
      </c>
      <c r="L4570" s="16">
        <f t="shared" ca="1" si="856"/>
        <v>0</v>
      </c>
      <c r="M4570" s="17">
        <f t="shared" si="862"/>
        <v>0</v>
      </c>
      <c r="N4570" s="17">
        <f t="shared" si="863"/>
        <v>0</v>
      </c>
      <c r="O4570" s="4"/>
      <c r="P4570" s="4">
        <v>74</v>
      </c>
      <c r="Q4570" s="4">
        <v>70</v>
      </c>
      <c r="R4570" s="4">
        <v>67</v>
      </c>
      <c r="S4570" s="4">
        <v>74</v>
      </c>
      <c r="T4570" s="4">
        <v>76</v>
      </c>
      <c r="U4570" s="4">
        <v>71</v>
      </c>
      <c r="V4570" s="13">
        <v>66</v>
      </c>
      <c r="W4570" s="4">
        <v>63</v>
      </c>
      <c r="X4570" s="4">
        <v>72</v>
      </c>
      <c r="Y4570">
        <f t="shared" ca="1" si="864"/>
        <v>0</v>
      </c>
      <c r="Z4570">
        <f t="shared" ca="1" si="865"/>
        <v>0</v>
      </c>
    </row>
    <row r="4571" spans="2:26" x14ac:dyDescent="0.25">
      <c r="B4571" s="11">
        <f t="shared" si="866"/>
        <v>44751.958333322276</v>
      </c>
      <c r="C4571" s="1">
        <f t="shared" si="857"/>
        <v>7</v>
      </c>
      <c r="D4571" s="1">
        <f t="shared" si="858"/>
        <v>6</v>
      </c>
      <c r="E4571" s="12">
        <f t="shared" si="859"/>
        <v>24</v>
      </c>
      <c r="F4571" s="124" t="str">
        <f t="shared" si="860"/>
        <v>0</v>
      </c>
      <c r="G4571" s="1">
        <f ca="1">(OFFSET(O4571,0,MATCH(Customer!$J$6,'CDH &amp; HDH'!$P$11:$X$11,0)))</f>
        <v>64</v>
      </c>
      <c r="H4571" s="1" t="str">
        <f t="shared" si="861"/>
        <v>Cooling</v>
      </c>
      <c r="I4571" s="1">
        <f ca="1">OFFSET(IF($H4571="Cooling",Customer!$C$25,Customer!$C$52),E4571,D4571)</f>
        <v>78</v>
      </c>
      <c r="J4571" s="1">
        <f ca="1">OFFSET(IF($H4571="Cooling",Customer!$L$25,Customer!$L$52),$E4571,$D4571)</f>
        <v>80</v>
      </c>
      <c r="K4571" s="16">
        <f t="shared" ca="1" si="855"/>
        <v>0</v>
      </c>
      <c r="L4571" s="16">
        <f t="shared" ca="1" si="856"/>
        <v>0</v>
      </c>
      <c r="M4571" s="17">
        <f t="shared" si="862"/>
        <v>0</v>
      </c>
      <c r="N4571" s="17">
        <f t="shared" si="863"/>
        <v>0</v>
      </c>
      <c r="O4571" s="4"/>
      <c r="P4571" s="4">
        <v>74</v>
      </c>
      <c r="Q4571" s="4">
        <v>69</v>
      </c>
      <c r="R4571" s="4">
        <v>66</v>
      </c>
      <c r="S4571" s="4">
        <v>73</v>
      </c>
      <c r="T4571" s="4">
        <v>74</v>
      </c>
      <c r="U4571" s="4">
        <v>71</v>
      </c>
      <c r="V4571" s="13">
        <v>64</v>
      </c>
      <c r="W4571" s="4">
        <v>62</v>
      </c>
      <c r="X4571" s="4">
        <v>71</v>
      </c>
      <c r="Y4571">
        <f t="shared" ca="1" si="864"/>
        <v>0</v>
      </c>
      <c r="Z4571">
        <f t="shared" ca="1" si="865"/>
        <v>0</v>
      </c>
    </row>
    <row r="4572" spans="2:26" x14ac:dyDescent="0.25">
      <c r="B4572" s="11">
        <f t="shared" si="866"/>
        <v>44751.999999988941</v>
      </c>
      <c r="C4572" s="1">
        <f t="shared" si="857"/>
        <v>7</v>
      </c>
      <c r="D4572" s="1">
        <f t="shared" si="858"/>
        <v>7</v>
      </c>
      <c r="E4572" s="12">
        <f t="shared" si="859"/>
        <v>1</v>
      </c>
      <c r="F4572" s="124" t="str">
        <f t="shared" si="860"/>
        <v>0</v>
      </c>
      <c r="G4572" s="1">
        <f ca="1">(OFFSET(O4572,0,MATCH(Customer!$J$6,'CDH &amp; HDH'!$P$11:$X$11,0)))</f>
        <v>61</v>
      </c>
      <c r="H4572" s="1" t="str">
        <f t="shared" si="861"/>
        <v>Cooling</v>
      </c>
      <c r="I4572" s="1">
        <f ca="1">OFFSET(IF($H4572="Cooling",Customer!$C$25,Customer!$C$52),E4572,D4572)</f>
        <v>78</v>
      </c>
      <c r="J4572" s="1">
        <f ca="1">OFFSET(IF($H4572="Cooling",Customer!$L$25,Customer!$L$52),$E4572,$D4572)</f>
        <v>80</v>
      </c>
      <c r="K4572" s="16">
        <f t="shared" ca="1" si="855"/>
        <v>0</v>
      </c>
      <c r="L4572" s="16">
        <f t="shared" ca="1" si="856"/>
        <v>0</v>
      </c>
      <c r="M4572" s="17">
        <f t="shared" si="862"/>
        <v>0</v>
      </c>
      <c r="N4572" s="17">
        <f t="shared" si="863"/>
        <v>0</v>
      </c>
      <c r="O4572" s="4"/>
      <c r="P4572" s="4">
        <v>74</v>
      </c>
      <c r="Q4572" s="4">
        <v>67</v>
      </c>
      <c r="R4572" s="4">
        <v>65</v>
      </c>
      <c r="S4572" s="4">
        <v>72</v>
      </c>
      <c r="T4572" s="4">
        <v>73</v>
      </c>
      <c r="U4572" s="4">
        <v>72</v>
      </c>
      <c r="V4572" s="13">
        <v>61</v>
      </c>
      <c r="W4572" s="4">
        <v>60</v>
      </c>
      <c r="X4572" s="4">
        <v>70</v>
      </c>
      <c r="Y4572">
        <f t="shared" ca="1" si="864"/>
        <v>0</v>
      </c>
      <c r="Z4572">
        <f t="shared" ca="1" si="865"/>
        <v>0</v>
      </c>
    </row>
    <row r="4573" spans="2:26" x14ac:dyDescent="0.25">
      <c r="B4573" s="11">
        <f t="shared" si="866"/>
        <v>44752.041666655605</v>
      </c>
      <c r="C4573" s="1">
        <f t="shared" si="857"/>
        <v>7</v>
      </c>
      <c r="D4573" s="1">
        <f t="shared" si="858"/>
        <v>7</v>
      </c>
      <c r="E4573" s="12">
        <f t="shared" si="859"/>
        <v>2</v>
      </c>
      <c r="F4573" s="124" t="str">
        <f t="shared" si="860"/>
        <v>0</v>
      </c>
      <c r="G4573" s="1">
        <f ca="1">(OFFSET(O4573,0,MATCH(Customer!$J$6,'CDH &amp; HDH'!$P$11:$X$11,0)))</f>
        <v>61</v>
      </c>
      <c r="H4573" s="1" t="str">
        <f t="shared" si="861"/>
        <v>Cooling</v>
      </c>
      <c r="I4573" s="1">
        <f ca="1">OFFSET(IF($H4573="Cooling",Customer!$C$25,Customer!$C$52),E4573,D4573)</f>
        <v>78</v>
      </c>
      <c r="J4573" s="1">
        <f ca="1">OFFSET(IF($H4573="Cooling",Customer!$L$25,Customer!$L$52),$E4573,$D4573)</f>
        <v>80</v>
      </c>
      <c r="K4573" s="16">
        <f t="shared" ca="1" si="855"/>
        <v>0</v>
      </c>
      <c r="L4573" s="16">
        <f t="shared" ca="1" si="856"/>
        <v>0</v>
      </c>
      <c r="M4573" s="17">
        <f t="shared" si="862"/>
        <v>0</v>
      </c>
      <c r="N4573" s="17">
        <f t="shared" si="863"/>
        <v>0</v>
      </c>
      <c r="O4573" s="4"/>
      <c r="P4573" s="4">
        <v>72</v>
      </c>
      <c r="Q4573" s="4">
        <v>66</v>
      </c>
      <c r="R4573" s="4">
        <v>65</v>
      </c>
      <c r="S4573" s="4">
        <v>68</v>
      </c>
      <c r="T4573" s="4">
        <v>73</v>
      </c>
      <c r="U4573" s="4">
        <v>71</v>
      </c>
      <c r="V4573" s="13">
        <v>61</v>
      </c>
      <c r="W4573" s="4">
        <v>57</v>
      </c>
      <c r="X4573" s="4">
        <v>68</v>
      </c>
      <c r="Y4573">
        <f t="shared" ca="1" si="864"/>
        <v>0</v>
      </c>
      <c r="Z4573">
        <f t="shared" ca="1" si="865"/>
        <v>0</v>
      </c>
    </row>
    <row r="4574" spans="2:26" x14ac:dyDescent="0.25">
      <c r="B4574" s="11">
        <f t="shared" si="866"/>
        <v>44752.083333322269</v>
      </c>
      <c r="C4574" s="1">
        <f t="shared" si="857"/>
        <v>7</v>
      </c>
      <c r="D4574" s="1">
        <f t="shared" si="858"/>
        <v>7</v>
      </c>
      <c r="E4574" s="12">
        <f t="shared" si="859"/>
        <v>3</v>
      </c>
      <c r="F4574" s="124" t="str">
        <f t="shared" si="860"/>
        <v>0</v>
      </c>
      <c r="G4574" s="1">
        <f ca="1">(OFFSET(O4574,0,MATCH(Customer!$J$6,'CDH &amp; HDH'!$P$11:$X$11,0)))</f>
        <v>60</v>
      </c>
      <c r="H4574" s="1" t="str">
        <f t="shared" si="861"/>
        <v>Cooling</v>
      </c>
      <c r="I4574" s="1">
        <f ca="1">OFFSET(IF($H4574="Cooling",Customer!$C$25,Customer!$C$52),E4574,D4574)</f>
        <v>78</v>
      </c>
      <c r="J4574" s="1">
        <f ca="1">OFFSET(IF($H4574="Cooling",Customer!$L$25,Customer!$L$52),$E4574,$D4574)</f>
        <v>80</v>
      </c>
      <c r="K4574" s="16">
        <f t="shared" ca="1" si="855"/>
        <v>0</v>
      </c>
      <c r="L4574" s="16">
        <f t="shared" ca="1" si="856"/>
        <v>0</v>
      </c>
      <c r="M4574" s="17">
        <f t="shared" si="862"/>
        <v>0</v>
      </c>
      <c r="N4574" s="17">
        <f t="shared" si="863"/>
        <v>0</v>
      </c>
      <c r="O4574" s="4"/>
      <c r="P4574" s="4">
        <v>71</v>
      </c>
      <c r="Q4574" s="4">
        <v>66</v>
      </c>
      <c r="R4574" s="4">
        <v>65</v>
      </c>
      <c r="S4574" s="4">
        <v>62</v>
      </c>
      <c r="T4574" s="4">
        <v>72</v>
      </c>
      <c r="U4574" s="4">
        <v>70</v>
      </c>
      <c r="V4574" s="13">
        <v>60</v>
      </c>
      <c r="W4574" s="4">
        <v>56</v>
      </c>
      <c r="X4574" s="4">
        <v>67</v>
      </c>
      <c r="Y4574">
        <f t="shared" ca="1" si="864"/>
        <v>0</v>
      </c>
      <c r="Z4574">
        <f t="shared" ca="1" si="865"/>
        <v>0</v>
      </c>
    </row>
    <row r="4575" spans="2:26" x14ac:dyDescent="0.25">
      <c r="B4575" s="11">
        <f t="shared" si="866"/>
        <v>44752.124999988933</v>
      </c>
      <c r="C4575" s="1">
        <f t="shared" si="857"/>
        <v>7</v>
      </c>
      <c r="D4575" s="1">
        <f t="shared" si="858"/>
        <v>7</v>
      </c>
      <c r="E4575" s="12">
        <f t="shared" si="859"/>
        <v>4</v>
      </c>
      <c r="F4575" s="124" t="str">
        <f t="shared" si="860"/>
        <v>0</v>
      </c>
      <c r="G4575" s="1">
        <f ca="1">(OFFSET(O4575,0,MATCH(Customer!$J$6,'CDH &amp; HDH'!$P$11:$X$11,0)))</f>
        <v>56</v>
      </c>
      <c r="H4575" s="1" t="str">
        <f t="shared" si="861"/>
        <v>Cooling</v>
      </c>
      <c r="I4575" s="1">
        <f ca="1">OFFSET(IF($H4575="Cooling",Customer!$C$25,Customer!$C$52),E4575,D4575)</f>
        <v>78</v>
      </c>
      <c r="J4575" s="1">
        <f ca="1">OFFSET(IF($H4575="Cooling",Customer!$L$25,Customer!$L$52),$E4575,$D4575)</f>
        <v>80</v>
      </c>
      <c r="K4575" s="16">
        <f t="shared" ca="1" si="855"/>
        <v>0</v>
      </c>
      <c r="L4575" s="16">
        <f t="shared" ca="1" si="856"/>
        <v>0</v>
      </c>
      <c r="M4575" s="17">
        <f t="shared" si="862"/>
        <v>0</v>
      </c>
      <c r="N4575" s="17">
        <f t="shared" si="863"/>
        <v>0</v>
      </c>
      <c r="O4575" s="4"/>
      <c r="P4575" s="4">
        <v>71</v>
      </c>
      <c r="Q4575" s="4">
        <v>66</v>
      </c>
      <c r="R4575" s="4">
        <v>65</v>
      </c>
      <c r="S4575" s="4">
        <v>60</v>
      </c>
      <c r="T4575" s="4">
        <v>73</v>
      </c>
      <c r="U4575" s="4">
        <v>68</v>
      </c>
      <c r="V4575" s="13">
        <v>56</v>
      </c>
      <c r="W4575" s="4">
        <v>54</v>
      </c>
      <c r="X4575" s="4">
        <v>67</v>
      </c>
      <c r="Y4575">
        <f t="shared" ca="1" si="864"/>
        <v>0</v>
      </c>
      <c r="Z4575">
        <f t="shared" ca="1" si="865"/>
        <v>0</v>
      </c>
    </row>
    <row r="4576" spans="2:26" x14ac:dyDescent="0.25">
      <c r="B4576" s="11">
        <f t="shared" si="866"/>
        <v>44752.166666655598</v>
      </c>
      <c r="C4576" s="1">
        <f t="shared" si="857"/>
        <v>7</v>
      </c>
      <c r="D4576" s="1">
        <f t="shared" si="858"/>
        <v>7</v>
      </c>
      <c r="E4576" s="12">
        <f t="shared" si="859"/>
        <v>5</v>
      </c>
      <c r="F4576" s="124" t="str">
        <f t="shared" si="860"/>
        <v>0</v>
      </c>
      <c r="G4576" s="1">
        <f ca="1">(OFFSET(O4576,0,MATCH(Customer!$J$6,'CDH &amp; HDH'!$P$11:$X$11,0)))</f>
        <v>58</v>
      </c>
      <c r="H4576" s="1" t="str">
        <f t="shared" si="861"/>
        <v>Cooling</v>
      </c>
      <c r="I4576" s="1">
        <f ca="1">OFFSET(IF($H4576="Cooling",Customer!$C$25,Customer!$C$52),E4576,D4576)</f>
        <v>78</v>
      </c>
      <c r="J4576" s="1">
        <f ca="1">OFFSET(IF($H4576="Cooling",Customer!$L$25,Customer!$L$52),$E4576,$D4576)</f>
        <v>80</v>
      </c>
      <c r="K4576" s="16">
        <f t="shared" ca="1" si="855"/>
        <v>0</v>
      </c>
      <c r="L4576" s="16">
        <f t="shared" ca="1" si="856"/>
        <v>0</v>
      </c>
      <c r="M4576" s="17">
        <f t="shared" si="862"/>
        <v>0</v>
      </c>
      <c r="N4576" s="17">
        <f t="shared" si="863"/>
        <v>0</v>
      </c>
      <c r="O4576" s="4"/>
      <c r="P4576" s="4">
        <v>70</v>
      </c>
      <c r="Q4576" s="4">
        <v>66</v>
      </c>
      <c r="R4576" s="4">
        <v>65</v>
      </c>
      <c r="S4576" s="4">
        <v>57</v>
      </c>
      <c r="T4576" s="4">
        <v>74</v>
      </c>
      <c r="U4576" s="4">
        <v>66</v>
      </c>
      <c r="V4576" s="13">
        <v>58</v>
      </c>
      <c r="W4576" s="4">
        <v>54</v>
      </c>
      <c r="X4576" s="4">
        <v>66</v>
      </c>
      <c r="Y4576">
        <f t="shared" ca="1" si="864"/>
        <v>0</v>
      </c>
      <c r="Z4576">
        <f t="shared" ca="1" si="865"/>
        <v>0</v>
      </c>
    </row>
    <row r="4577" spans="2:26" x14ac:dyDescent="0.25">
      <c r="B4577" s="11">
        <f t="shared" si="866"/>
        <v>44752.208333322262</v>
      </c>
      <c r="C4577" s="1">
        <f t="shared" si="857"/>
        <v>7</v>
      </c>
      <c r="D4577" s="1">
        <f t="shared" si="858"/>
        <v>7</v>
      </c>
      <c r="E4577" s="12">
        <f t="shared" si="859"/>
        <v>6</v>
      </c>
      <c r="F4577" s="124" t="str">
        <f t="shared" si="860"/>
        <v>0</v>
      </c>
      <c r="G4577" s="1">
        <f ca="1">(OFFSET(O4577,0,MATCH(Customer!$J$6,'CDH &amp; HDH'!$P$11:$X$11,0)))</f>
        <v>59</v>
      </c>
      <c r="H4577" s="1" t="str">
        <f t="shared" si="861"/>
        <v>Cooling</v>
      </c>
      <c r="I4577" s="1">
        <f ca="1">OFFSET(IF($H4577="Cooling",Customer!$C$25,Customer!$C$52),E4577,D4577)</f>
        <v>78</v>
      </c>
      <c r="J4577" s="1">
        <f ca="1">OFFSET(IF($H4577="Cooling",Customer!$L$25,Customer!$L$52),$E4577,$D4577)</f>
        <v>80</v>
      </c>
      <c r="K4577" s="16">
        <f t="shared" ca="1" si="855"/>
        <v>0</v>
      </c>
      <c r="L4577" s="16">
        <f t="shared" ca="1" si="856"/>
        <v>0</v>
      </c>
      <c r="M4577" s="17">
        <f t="shared" si="862"/>
        <v>0</v>
      </c>
      <c r="N4577" s="17">
        <f t="shared" si="863"/>
        <v>0</v>
      </c>
      <c r="O4577" s="4"/>
      <c r="P4577" s="4">
        <v>71</v>
      </c>
      <c r="Q4577" s="4">
        <v>67</v>
      </c>
      <c r="R4577" s="4">
        <v>65</v>
      </c>
      <c r="S4577" s="4">
        <v>60</v>
      </c>
      <c r="T4577" s="4">
        <v>75</v>
      </c>
      <c r="U4577" s="4">
        <v>67</v>
      </c>
      <c r="V4577" s="13">
        <v>59</v>
      </c>
      <c r="W4577" s="4">
        <v>56</v>
      </c>
      <c r="X4577" s="4">
        <v>66</v>
      </c>
      <c r="Y4577">
        <f t="shared" ca="1" si="864"/>
        <v>0</v>
      </c>
      <c r="Z4577">
        <f t="shared" ca="1" si="865"/>
        <v>0</v>
      </c>
    </row>
    <row r="4578" spans="2:26" x14ac:dyDescent="0.25">
      <c r="B4578" s="11">
        <f t="shared" si="866"/>
        <v>44752.249999988926</v>
      </c>
      <c r="C4578" s="1">
        <f t="shared" si="857"/>
        <v>7</v>
      </c>
      <c r="D4578" s="1">
        <f t="shared" si="858"/>
        <v>7</v>
      </c>
      <c r="E4578" s="12">
        <f t="shared" si="859"/>
        <v>7</v>
      </c>
      <c r="F4578" s="124" t="str">
        <f t="shared" si="860"/>
        <v>0</v>
      </c>
      <c r="G4578" s="1">
        <f ca="1">(OFFSET(O4578,0,MATCH(Customer!$J$6,'CDH &amp; HDH'!$P$11:$X$11,0)))</f>
        <v>62</v>
      </c>
      <c r="H4578" s="1" t="str">
        <f t="shared" si="861"/>
        <v>Cooling</v>
      </c>
      <c r="I4578" s="1">
        <f ca="1">OFFSET(IF($H4578="Cooling",Customer!$C$25,Customer!$C$52),E4578,D4578)</f>
        <v>78</v>
      </c>
      <c r="J4578" s="1">
        <f ca="1">OFFSET(IF($H4578="Cooling",Customer!$L$25,Customer!$L$52),$E4578,$D4578)</f>
        <v>80</v>
      </c>
      <c r="K4578" s="16">
        <f t="shared" ca="1" si="855"/>
        <v>0</v>
      </c>
      <c r="L4578" s="16">
        <f t="shared" ca="1" si="856"/>
        <v>0</v>
      </c>
      <c r="M4578" s="17">
        <f t="shared" si="862"/>
        <v>0</v>
      </c>
      <c r="N4578" s="17">
        <f t="shared" si="863"/>
        <v>0</v>
      </c>
      <c r="O4578" s="4"/>
      <c r="P4578" s="4">
        <v>75</v>
      </c>
      <c r="Q4578" s="4">
        <v>68</v>
      </c>
      <c r="R4578" s="4">
        <v>65</v>
      </c>
      <c r="S4578" s="4">
        <v>67</v>
      </c>
      <c r="T4578" s="4">
        <v>77</v>
      </c>
      <c r="U4578" s="4">
        <v>69</v>
      </c>
      <c r="V4578" s="13">
        <v>62</v>
      </c>
      <c r="W4578" s="4">
        <v>61</v>
      </c>
      <c r="X4578" s="4">
        <v>68</v>
      </c>
      <c r="Y4578">
        <f t="shared" ca="1" si="864"/>
        <v>0</v>
      </c>
      <c r="Z4578">
        <f t="shared" ca="1" si="865"/>
        <v>0</v>
      </c>
    </row>
    <row r="4579" spans="2:26" x14ac:dyDescent="0.25">
      <c r="B4579" s="11">
        <f t="shared" si="866"/>
        <v>44752.29166665559</v>
      </c>
      <c r="C4579" s="1">
        <f t="shared" si="857"/>
        <v>7</v>
      </c>
      <c r="D4579" s="1">
        <f t="shared" si="858"/>
        <v>7</v>
      </c>
      <c r="E4579" s="12">
        <f t="shared" si="859"/>
        <v>8</v>
      </c>
      <c r="F4579" s="124" t="str">
        <f t="shared" si="860"/>
        <v>0</v>
      </c>
      <c r="G4579" s="1">
        <f ca="1">(OFFSET(O4579,0,MATCH(Customer!$J$6,'CDH &amp; HDH'!$P$11:$X$11,0)))</f>
        <v>66</v>
      </c>
      <c r="H4579" s="1" t="str">
        <f t="shared" si="861"/>
        <v>Cooling</v>
      </c>
      <c r="I4579" s="1">
        <f ca="1">OFFSET(IF($H4579="Cooling",Customer!$C$25,Customer!$C$52),E4579,D4579)</f>
        <v>78</v>
      </c>
      <c r="J4579" s="1">
        <f ca="1">OFFSET(IF($H4579="Cooling",Customer!$L$25,Customer!$L$52),$E4579,$D4579)</f>
        <v>80</v>
      </c>
      <c r="K4579" s="16">
        <f t="shared" ca="1" si="855"/>
        <v>0</v>
      </c>
      <c r="L4579" s="16">
        <f t="shared" ca="1" si="856"/>
        <v>0</v>
      </c>
      <c r="M4579" s="17">
        <f t="shared" si="862"/>
        <v>0</v>
      </c>
      <c r="N4579" s="17">
        <f t="shared" si="863"/>
        <v>0</v>
      </c>
      <c r="O4579" s="4"/>
      <c r="P4579" s="4">
        <v>75</v>
      </c>
      <c r="Q4579" s="4">
        <v>74</v>
      </c>
      <c r="R4579" s="4">
        <v>65</v>
      </c>
      <c r="S4579" s="4">
        <v>72</v>
      </c>
      <c r="T4579" s="4">
        <v>79</v>
      </c>
      <c r="U4579" s="4">
        <v>72</v>
      </c>
      <c r="V4579" s="13">
        <v>66</v>
      </c>
      <c r="W4579" s="4">
        <v>69</v>
      </c>
      <c r="X4579" s="4">
        <v>69</v>
      </c>
      <c r="Y4579">
        <f t="shared" ca="1" si="864"/>
        <v>0</v>
      </c>
      <c r="Z4579">
        <f t="shared" ca="1" si="865"/>
        <v>0</v>
      </c>
    </row>
    <row r="4580" spans="2:26" x14ac:dyDescent="0.25">
      <c r="B4580" s="11">
        <f t="shared" si="866"/>
        <v>44752.333333322254</v>
      </c>
      <c r="C4580" s="1">
        <f t="shared" si="857"/>
        <v>7</v>
      </c>
      <c r="D4580" s="1">
        <f t="shared" si="858"/>
        <v>7</v>
      </c>
      <c r="E4580" s="12">
        <f t="shared" si="859"/>
        <v>9</v>
      </c>
      <c r="F4580" s="124" t="str">
        <f t="shared" si="860"/>
        <v>0</v>
      </c>
      <c r="G4580" s="1">
        <f ca="1">(OFFSET(O4580,0,MATCH(Customer!$J$6,'CDH &amp; HDH'!$P$11:$X$11,0)))</f>
        <v>69</v>
      </c>
      <c r="H4580" s="1" t="str">
        <f t="shared" si="861"/>
        <v>Cooling</v>
      </c>
      <c r="I4580" s="1">
        <f ca="1">OFFSET(IF($H4580="Cooling",Customer!$C$25,Customer!$C$52),E4580,D4580)</f>
        <v>78</v>
      </c>
      <c r="J4580" s="1">
        <f ca="1">OFFSET(IF($H4580="Cooling",Customer!$L$25,Customer!$L$52),$E4580,$D4580)</f>
        <v>80</v>
      </c>
      <c r="K4580" s="16">
        <f t="shared" ca="1" si="855"/>
        <v>0</v>
      </c>
      <c r="L4580" s="16">
        <f t="shared" ca="1" si="856"/>
        <v>0</v>
      </c>
      <c r="M4580" s="17">
        <f t="shared" si="862"/>
        <v>0</v>
      </c>
      <c r="N4580" s="17">
        <f t="shared" si="863"/>
        <v>0</v>
      </c>
      <c r="O4580" s="4"/>
      <c r="P4580" s="4">
        <v>76</v>
      </c>
      <c r="Q4580" s="4">
        <v>78</v>
      </c>
      <c r="R4580" s="4">
        <v>65</v>
      </c>
      <c r="S4580" s="4">
        <v>73</v>
      </c>
      <c r="T4580" s="4">
        <v>80</v>
      </c>
      <c r="U4580" s="4">
        <v>75</v>
      </c>
      <c r="V4580" s="13">
        <v>69</v>
      </c>
      <c r="W4580" s="4">
        <v>71</v>
      </c>
      <c r="X4580" s="4">
        <v>73</v>
      </c>
      <c r="Y4580">
        <f t="shared" ca="1" si="864"/>
        <v>0</v>
      </c>
      <c r="Z4580">
        <f t="shared" ca="1" si="865"/>
        <v>0</v>
      </c>
    </row>
    <row r="4581" spans="2:26" x14ac:dyDescent="0.25">
      <c r="B4581" s="11">
        <f t="shared" si="866"/>
        <v>44752.374999988919</v>
      </c>
      <c r="C4581" s="1">
        <f t="shared" si="857"/>
        <v>7</v>
      </c>
      <c r="D4581" s="1">
        <f t="shared" si="858"/>
        <v>7</v>
      </c>
      <c r="E4581" s="12">
        <f t="shared" si="859"/>
        <v>10</v>
      </c>
      <c r="F4581" s="124" t="str">
        <f t="shared" si="860"/>
        <v>0</v>
      </c>
      <c r="G4581" s="1">
        <f ca="1">(OFFSET(O4581,0,MATCH(Customer!$J$6,'CDH &amp; HDH'!$P$11:$X$11,0)))</f>
        <v>70</v>
      </c>
      <c r="H4581" s="1" t="str">
        <f t="shared" si="861"/>
        <v>Cooling</v>
      </c>
      <c r="I4581" s="1">
        <f ca="1">OFFSET(IF($H4581="Cooling",Customer!$C$25,Customer!$C$52),E4581,D4581)</f>
        <v>78</v>
      </c>
      <c r="J4581" s="1">
        <f ca="1">OFFSET(IF($H4581="Cooling",Customer!$L$25,Customer!$L$52),$E4581,$D4581)</f>
        <v>80</v>
      </c>
      <c r="K4581" s="16">
        <f t="shared" ca="1" si="855"/>
        <v>0</v>
      </c>
      <c r="L4581" s="16">
        <f t="shared" ca="1" si="856"/>
        <v>0</v>
      </c>
      <c r="M4581" s="17">
        <f t="shared" si="862"/>
        <v>0</v>
      </c>
      <c r="N4581" s="17">
        <f t="shared" si="863"/>
        <v>0</v>
      </c>
      <c r="O4581" s="4"/>
      <c r="P4581" s="4">
        <v>80</v>
      </c>
      <c r="Q4581" s="4">
        <v>82</v>
      </c>
      <c r="R4581" s="4">
        <v>65</v>
      </c>
      <c r="S4581" s="4">
        <v>74</v>
      </c>
      <c r="T4581" s="4">
        <v>84</v>
      </c>
      <c r="U4581" s="4">
        <v>78</v>
      </c>
      <c r="V4581" s="13">
        <v>70</v>
      </c>
      <c r="W4581" s="4">
        <v>76</v>
      </c>
      <c r="X4581" s="4">
        <v>77</v>
      </c>
      <c r="Y4581">
        <f t="shared" ca="1" si="864"/>
        <v>0</v>
      </c>
      <c r="Z4581">
        <f t="shared" ca="1" si="865"/>
        <v>0</v>
      </c>
    </row>
    <row r="4582" spans="2:26" x14ac:dyDescent="0.25">
      <c r="B4582" s="11">
        <f t="shared" si="866"/>
        <v>44752.416666655583</v>
      </c>
      <c r="C4582" s="1">
        <f t="shared" si="857"/>
        <v>7</v>
      </c>
      <c r="D4582" s="1">
        <f t="shared" si="858"/>
        <v>7</v>
      </c>
      <c r="E4582" s="12">
        <f t="shared" si="859"/>
        <v>11</v>
      </c>
      <c r="F4582" s="124" t="str">
        <f t="shared" si="860"/>
        <v>0</v>
      </c>
      <c r="G4582" s="1">
        <f ca="1">(OFFSET(O4582,0,MATCH(Customer!$J$6,'CDH &amp; HDH'!$P$11:$X$11,0)))</f>
        <v>72</v>
      </c>
      <c r="H4582" s="1" t="str">
        <f t="shared" si="861"/>
        <v>Cooling</v>
      </c>
      <c r="I4582" s="1">
        <f ca="1">OFFSET(IF($H4582="Cooling",Customer!$C$25,Customer!$C$52),E4582,D4582)</f>
        <v>78</v>
      </c>
      <c r="J4582" s="1">
        <f ca="1">OFFSET(IF($H4582="Cooling",Customer!$L$25,Customer!$L$52),$E4582,$D4582)</f>
        <v>80</v>
      </c>
      <c r="K4582" s="16">
        <f t="shared" ca="1" si="855"/>
        <v>0</v>
      </c>
      <c r="L4582" s="16">
        <f t="shared" ca="1" si="856"/>
        <v>0</v>
      </c>
      <c r="M4582" s="17">
        <f t="shared" si="862"/>
        <v>0</v>
      </c>
      <c r="N4582" s="17">
        <f t="shared" si="863"/>
        <v>0</v>
      </c>
      <c r="O4582" s="4"/>
      <c r="P4582" s="4">
        <v>82</v>
      </c>
      <c r="Q4582" s="4">
        <v>84</v>
      </c>
      <c r="R4582" s="4">
        <v>66</v>
      </c>
      <c r="S4582" s="4">
        <v>75</v>
      </c>
      <c r="T4582" s="4">
        <v>86</v>
      </c>
      <c r="U4582" s="4">
        <v>81</v>
      </c>
      <c r="V4582" s="13">
        <v>72</v>
      </c>
      <c r="W4582" s="4">
        <v>76</v>
      </c>
      <c r="X4582" s="4">
        <v>80</v>
      </c>
      <c r="Y4582">
        <f t="shared" ca="1" si="864"/>
        <v>0</v>
      </c>
      <c r="Z4582">
        <f t="shared" ca="1" si="865"/>
        <v>0</v>
      </c>
    </row>
    <row r="4583" spans="2:26" x14ac:dyDescent="0.25">
      <c r="B4583" s="11">
        <f t="shared" si="866"/>
        <v>44752.458333322247</v>
      </c>
      <c r="C4583" s="1">
        <f t="shared" si="857"/>
        <v>7</v>
      </c>
      <c r="D4583" s="1">
        <f t="shared" si="858"/>
        <v>7</v>
      </c>
      <c r="E4583" s="12">
        <f t="shared" si="859"/>
        <v>12</v>
      </c>
      <c r="F4583" s="124" t="str">
        <f t="shared" si="860"/>
        <v>0</v>
      </c>
      <c r="G4583" s="1">
        <f ca="1">(OFFSET(O4583,0,MATCH(Customer!$J$6,'CDH &amp; HDH'!$P$11:$X$11,0)))</f>
        <v>74</v>
      </c>
      <c r="H4583" s="1" t="str">
        <f t="shared" si="861"/>
        <v>Cooling</v>
      </c>
      <c r="I4583" s="1">
        <f ca="1">OFFSET(IF($H4583="Cooling",Customer!$C$25,Customer!$C$52),E4583,D4583)</f>
        <v>78</v>
      </c>
      <c r="J4583" s="1">
        <f ca="1">OFFSET(IF($H4583="Cooling",Customer!$L$25,Customer!$L$52),$E4583,$D4583)</f>
        <v>80</v>
      </c>
      <c r="K4583" s="16">
        <f t="shared" ca="1" si="855"/>
        <v>0</v>
      </c>
      <c r="L4583" s="16">
        <f t="shared" ca="1" si="856"/>
        <v>0</v>
      </c>
      <c r="M4583" s="17">
        <f t="shared" si="862"/>
        <v>0</v>
      </c>
      <c r="N4583" s="17">
        <f t="shared" si="863"/>
        <v>0</v>
      </c>
      <c r="O4583" s="4"/>
      <c r="P4583" s="4">
        <v>85</v>
      </c>
      <c r="Q4583" s="4">
        <v>83</v>
      </c>
      <c r="R4583" s="4">
        <v>68</v>
      </c>
      <c r="S4583" s="4">
        <v>76</v>
      </c>
      <c r="T4583" s="4">
        <v>85</v>
      </c>
      <c r="U4583" s="4">
        <v>81</v>
      </c>
      <c r="V4583" s="13">
        <v>74</v>
      </c>
      <c r="W4583" s="4">
        <v>79</v>
      </c>
      <c r="X4583" s="4">
        <v>83</v>
      </c>
      <c r="Y4583">
        <f t="shared" ca="1" si="864"/>
        <v>0</v>
      </c>
      <c r="Z4583">
        <f t="shared" ca="1" si="865"/>
        <v>0</v>
      </c>
    </row>
    <row r="4584" spans="2:26" x14ac:dyDescent="0.25">
      <c r="B4584" s="11">
        <f t="shared" si="866"/>
        <v>44752.499999988911</v>
      </c>
      <c r="C4584" s="1">
        <f t="shared" si="857"/>
        <v>7</v>
      </c>
      <c r="D4584" s="1">
        <f t="shared" si="858"/>
        <v>7</v>
      </c>
      <c r="E4584" s="12">
        <f t="shared" si="859"/>
        <v>13</v>
      </c>
      <c r="F4584" s="124" t="str">
        <f t="shared" si="860"/>
        <v>0</v>
      </c>
      <c r="G4584" s="1">
        <f ca="1">(OFFSET(O4584,0,MATCH(Customer!$J$6,'CDH &amp; HDH'!$P$11:$X$11,0)))</f>
        <v>76</v>
      </c>
      <c r="H4584" s="1" t="str">
        <f t="shared" si="861"/>
        <v>Cooling</v>
      </c>
      <c r="I4584" s="1">
        <f ca="1">OFFSET(IF($H4584="Cooling",Customer!$C$25,Customer!$C$52),E4584,D4584)</f>
        <v>78</v>
      </c>
      <c r="J4584" s="1">
        <f ca="1">OFFSET(IF($H4584="Cooling",Customer!$L$25,Customer!$L$52),$E4584,$D4584)</f>
        <v>80</v>
      </c>
      <c r="K4584" s="16">
        <f t="shared" ca="1" si="855"/>
        <v>0</v>
      </c>
      <c r="L4584" s="16">
        <f t="shared" ca="1" si="856"/>
        <v>0</v>
      </c>
      <c r="M4584" s="17">
        <f t="shared" si="862"/>
        <v>0</v>
      </c>
      <c r="N4584" s="17">
        <f t="shared" si="863"/>
        <v>0</v>
      </c>
      <c r="O4584" s="4"/>
      <c r="P4584" s="4">
        <v>86</v>
      </c>
      <c r="Q4584" s="4">
        <v>80</v>
      </c>
      <c r="R4584" s="4">
        <v>69</v>
      </c>
      <c r="S4584" s="4">
        <v>75</v>
      </c>
      <c r="T4584" s="4">
        <v>86</v>
      </c>
      <c r="U4584" s="4">
        <v>83</v>
      </c>
      <c r="V4584" s="13">
        <v>76</v>
      </c>
      <c r="W4584" s="4">
        <v>79</v>
      </c>
      <c r="X4584" s="4">
        <v>88</v>
      </c>
      <c r="Y4584">
        <f t="shared" ca="1" si="864"/>
        <v>0</v>
      </c>
      <c r="Z4584">
        <f t="shared" ca="1" si="865"/>
        <v>0</v>
      </c>
    </row>
    <row r="4585" spans="2:26" x14ac:dyDescent="0.25">
      <c r="B4585" s="11">
        <f t="shared" si="866"/>
        <v>44752.541666655576</v>
      </c>
      <c r="C4585" s="1">
        <f t="shared" si="857"/>
        <v>7</v>
      </c>
      <c r="D4585" s="1">
        <f t="shared" si="858"/>
        <v>7</v>
      </c>
      <c r="E4585" s="12">
        <f t="shared" si="859"/>
        <v>14</v>
      </c>
      <c r="F4585" s="124" t="str">
        <f t="shared" si="860"/>
        <v>0</v>
      </c>
      <c r="G4585" s="1">
        <f ca="1">(OFFSET(O4585,0,MATCH(Customer!$J$6,'CDH &amp; HDH'!$P$11:$X$11,0)))</f>
        <v>76</v>
      </c>
      <c r="H4585" s="1" t="str">
        <f t="shared" si="861"/>
        <v>Cooling</v>
      </c>
      <c r="I4585" s="1">
        <f ca="1">OFFSET(IF($H4585="Cooling",Customer!$C$25,Customer!$C$52),E4585,D4585)</f>
        <v>78</v>
      </c>
      <c r="J4585" s="1">
        <f ca="1">OFFSET(IF($H4585="Cooling",Customer!$L$25,Customer!$L$52),$E4585,$D4585)</f>
        <v>80</v>
      </c>
      <c r="K4585" s="16">
        <f t="shared" ca="1" si="855"/>
        <v>0</v>
      </c>
      <c r="L4585" s="16">
        <f t="shared" ca="1" si="856"/>
        <v>0</v>
      </c>
      <c r="M4585" s="17">
        <f t="shared" si="862"/>
        <v>0</v>
      </c>
      <c r="N4585" s="17">
        <f t="shared" si="863"/>
        <v>0</v>
      </c>
      <c r="O4585" s="4"/>
      <c r="P4585" s="4">
        <v>87</v>
      </c>
      <c r="Q4585" s="4">
        <v>72</v>
      </c>
      <c r="R4585" s="4">
        <v>69</v>
      </c>
      <c r="S4585" s="4">
        <v>76</v>
      </c>
      <c r="T4585" s="4">
        <v>76</v>
      </c>
      <c r="U4585" s="4">
        <v>84</v>
      </c>
      <c r="V4585" s="13">
        <v>76</v>
      </c>
      <c r="W4585" s="4">
        <v>82</v>
      </c>
      <c r="X4585" s="4">
        <v>82</v>
      </c>
      <c r="Y4585">
        <f t="shared" ca="1" si="864"/>
        <v>0</v>
      </c>
      <c r="Z4585">
        <f t="shared" ca="1" si="865"/>
        <v>0</v>
      </c>
    </row>
    <row r="4586" spans="2:26" x14ac:dyDescent="0.25">
      <c r="B4586" s="11">
        <f t="shared" si="866"/>
        <v>44752.58333332224</v>
      </c>
      <c r="C4586" s="1">
        <f t="shared" si="857"/>
        <v>7</v>
      </c>
      <c r="D4586" s="1">
        <f t="shared" si="858"/>
        <v>7</v>
      </c>
      <c r="E4586" s="12">
        <f t="shared" si="859"/>
        <v>15</v>
      </c>
      <c r="F4586" s="124" t="str">
        <f t="shared" si="860"/>
        <v>0</v>
      </c>
      <c r="G4586" s="1">
        <f ca="1">(OFFSET(O4586,0,MATCH(Customer!$J$6,'CDH &amp; HDH'!$P$11:$X$11,0)))</f>
        <v>76</v>
      </c>
      <c r="H4586" s="1" t="str">
        <f t="shared" si="861"/>
        <v>Cooling</v>
      </c>
      <c r="I4586" s="1">
        <f ca="1">OFFSET(IF($H4586="Cooling",Customer!$C$25,Customer!$C$52),E4586,D4586)</f>
        <v>78</v>
      </c>
      <c r="J4586" s="1">
        <f ca="1">OFFSET(IF($H4586="Cooling",Customer!$L$25,Customer!$L$52),$E4586,$D4586)</f>
        <v>80</v>
      </c>
      <c r="K4586" s="16">
        <f t="shared" ca="1" si="855"/>
        <v>0</v>
      </c>
      <c r="L4586" s="16">
        <f t="shared" ca="1" si="856"/>
        <v>0</v>
      </c>
      <c r="M4586" s="17">
        <f t="shared" si="862"/>
        <v>0</v>
      </c>
      <c r="N4586" s="17">
        <f t="shared" si="863"/>
        <v>0</v>
      </c>
      <c r="O4586" s="4"/>
      <c r="P4586" s="4">
        <v>85</v>
      </c>
      <c r="Q4586" s="4">
        <v>76</v>
      </c>
      <c r="R4586" s="4">
        <v>69</v>
      </c>
      <c r="S4586" s="4">
        <v>78</v>
      </c>
      <c r="T4586" s="4">
        <v>76</v>
      </c>
      <c r="U4586" s="4">
        <v>84</v>
      </c>
      <c r="V4586" s="13">
        <v>76</v>
      </c>
      <c r="W4586" s="4">
        <v>83</v>
      </c>
      <c r="X4586" s="4">
        <v>84</v>
      </c>
      <c r="Y4586">
        <f t="shared" ca="1" si="864"/>
        <v>0</v>
      </c>
      <c r="Z4586">
        <f t="shared" ca="1" si="865"/>
        <v>0</v>
      </c>
    </row>
    <row r="4587" spans="2:26" x14ac:dyDescent="0.25">
      <c r="B4587" s="11">
        <f t="shared" si="866"/>
        <v>44752.624999988904</v>
      </c>
      <c r="C4587" s="1">
        <f t="shared" si="857"/>
        <v>7</v>
      </c>
      <c r="D4587" s="1">
        <f t="shared" si="858"/>
        <v>7</v>
      </c>
      <c r="E4587" s="12">
        <f t="shared" si="859"/>
        <v>16</v>
      </c>
      <c r="F4587" s="124" t="str">
        <f t="shared" si="860"/>
        <v>0</v>
      </c>
      <c r="G4587" s="1">
        <f ca="1">(OFFSET(O4587,0,MATCH(Customer!$J$6,'CDH &amp; HDH'!$P$11:$X$11,0)))</f>
        <v>77</v>
      </c>
      <c r="H4587" s="1" t="str">
        <f t="shared" si="861"/>
        <v>Cooling</v>
      </c>
      <c r="I4587" s="1">
        <f ca="1">OFFSET(IF($H4587="Cooling",Customer!$C$25,Customer!$C$52),E4587,D4587)</f>
        <v>78</v>
      </c>
      <c r="J4587" s="1">
        <f ca="1">OFFSET(IF($H4587="Cooling",Customer!$L$25,Customer!$L$52),$E4587,$D4587)</f>
        <v>80</v>
      </c>
      <c r="K4587" s="16">
        <f t="shared" ca="1" si="855"/>
        <v>0</v>
      </c>
      <c r="L4587" s="16">
        <f t="shared" ca="1" si="856"/>
        <v>0</v>
      </c>
      <c r="M4587" s="17">
        <f t="shared" si="862"/>
        <v>0</v>
      </c>
      <c r="N4587" s="17">
        <f t="shared" si="863"/>
        <v>0</v>
      </c>
      <c r="O4587" s="4"/>
      <c r="P4587" s="4">
        <v>84</v>
      </c>
      <c r="Q4587" s="4">
        <v>75</v>
      </c>
      <c r="R4587" s="4">
        <v>69</v>
      </c>
      <c r="S4587" s="4">
        <v>80</v>
      </c>
      <c r="T4587" s="4">
        <v>74</v>
      </c>
      <c r="U4587" s="4">
        <v>84</v>
      </c>
      <c r="V4587" s="13">
        <v>77</v>
      </c>
      <c r="W4587" s="4">
        <v>82</v>
      </c>
      <c r="X4587" s="4">
        <v>85</v>
      </c>
      <c r="Y4587">
        <f t="shared" ca="1" si="864"/>
        <v>0</v>
      </c>
      <c r="Z4587">
        <f t="shared" ca="1" si="865"/>
        <v>0</v>
      </c>
    </row>
    <row r="4588" spans="2:26" x14ac:dyDescent="0.25">
      <c r="B4588" s="11">
        <f t="shared" si="866"/>
        <v>44752.666666655568</v>
      </c>
      <c r="C4588" s="1">
        <f t="shared" si="857"/>
        <v>7</v>
      </c>
      <c r="D4588" s="1">
        <f t="shared" si="858"/>
        <v>7</v>
      </c>
      <c r="E4588" s="12">
        <f t="shared" si="859"/>
        <v>17</v>
      </c>
      <c r="F4588" s="124" t="str">
        <f t="shared" si="860"/>
        <v>0</v>
      </c>
      <c r="G4588" s="1">
        <f ca="1">(OFFSET(O4588,0,MATCH(Customer!$J$6,'CDH &amp; HDH'!$P$11:$X$11,0)))</f>
        <v>76</v>
      </c>
      <c r="H4588" s="1" t="str">
        <f t="shared" si="861"/>
        <v>Cooling</v>
      </c>
      <c r="I4588" s="1">
        <f ca="1">OFFSET(IF($H4588="Cooling",Customer!$C$25,Customer!$C$52),E4588,D4588)</f>
        <v>78</v>
      </c>
      <c r="J4588" s="1">
        <f ca="1">OFFSET(IF($H4588="Cooling",Customer!$L$25,Customer!$L$52),$E4588,$D4588)</f>
        <v>80</v>
      </c>
      <c r="K4588" s="16">
        <f t="shared" ca="1" si="855"/>
        <v>0</v>
      </c>
      <c r="L4588" s="16">
        <f t="shared" ca="1" si="856"/>
        <v>0</v>
      </c>
      <c r="M4588" s="17">
        <f t="shared" si="862"/>
        <v>0</v>
      </c>
      <c r="N4588" s="17">
        <f t="shared" si="863"/>
        <v>0</v>
      </c>
      <c r="O4588" s="4"/>
      <c r="P4588" s="4">
        <v>83</v>
      </c>
      <c r="Q4588" s="4">
        <v>74</v>
      </c>
      <c r="R4588" s="4">
        <v>69</v>
      </c>
      <c r="S4588" s="4">
        <v>78</v>
      </c>
      <c r="T4588" s="4">
        <v>77</v>
      </c>
      <c r="U4588" s="4">
        <v>83</v>
      </c>
      <c r="V4588" s="13">
        <v>76</v>
      </c>
      <c r="W4588" s="4">
        <v>79</v>
      </c>
      <c r="X4588" s="4">
        <v>85</v>
      </c>
      <c r="Y4588">
        <f t="shared" ca="1" si="864"/>
        <v>0</v>
      </c>
      <c r="Z4588">
        <f t="shared" ca="1" si="865"/>
        <v>0</v>
      </c>
    </row>
    <row r="4589" spans="2:26" x14ac:dyDescent="0.25">
      <c r="B4589" s="11">
        <f t="shared" si="866"/>
        <v>44752.708333322233</v>
      </c>
      <c r="C4589" s="1">
        <f t="shared" si="857"/>
        <v>7</v>
      </c>
      <c r="D4589" s="1">
        <f t="shared" si="858"/>
        <v>7</v>
      </c>
      <c r="E4589" s="12">
        <f t="shared" si="859"/>
        <v>18</v>
      </c>
      <c r="F4589" s="124" t="str">
        <f t="shared" si="860"/>
        <v>0</v>
      </c>
      <c r="G4589" s="1">
        <f ca="1">(OFFSET(O4589,0,MATCH(Customer!$J$6,'CDH &amp; HDH'!$P$11:$X$11,0)))</f>
        <v>73</v>
      </c>
      <c r="H4589" s="1" t="str">
        <f t="shared" si="861"/>
        <v>Cooling</v>
      </c>
      <c r="I4589" s="1">
        <f ca="1">OFFSET(IF($H4589="Cooling",Customer!$C$25,Customer!$C$52),E4589,D4589)</f>
        <v>78</v>
      </c>
      <c r="J4589" s="1">
        <f ca="1">OFFSET(IF($H4589="Cooling",Customer!$L$25,Customer!$L$52),$E4589,$D4589)</f>
        <v>80</v>
      </c>
      <c r="K4589" s="16">
        <f t="shared" ca="1" si="855"/>
        <v>0</v>
      </c>
      <c r="L4589" s="16">
        <f t="shared" ca="1" si="856"/>
        <v>0</v>
      </c>
      <c r="M4589" s="17">
        <f t="shared" si="862"/>
        <v>0</v>
      </c>
      <c r="N4589" s="17">
        <f t="shared" si="863"/>
        <v>0</v>
      </c>
      <c r="O4589" s="4"/>
      <c r="P4589" s="4">
        <v>81</v>
      </c>
      <c r="Q4589" s="4">
        <v>70</v>
      </c>
      <c r="R4589" s="4">
        <v>68</v>
      </c>
      <c r="S4589" s="4">
        <v>78</v>
      </c>
      <c r="T4589" s="4">
        <v>77</v>
      </c>
      <c r="U4589" s="4">
        <v>82</v>
      </c>
      <c r="V4589" s="13">
        <v>73</v>
      </c>
      <c r="W4589" s="4">
        <v>79</v>
      </c>
      <c r="X4589" s="4">
        <v>84</v>
      </c>
      <c r="Y4589">
        <f t="shared" ca="1" si="864"/>
        <v>0</v>
      </c>
      <c r="Z4589">
        <f t="shared" ca="1" si="865"/>
        <v>0</v>
      </c>
    </row>
    <row r="4590" spans="2:26" x14ac:dyDescent="0.25">
      <c r="B4590" s="11">
        <f t="shared" si="866"/>
        <v>44752.749999988897</v>
      </c>
      <c r="C4590" s="1">
        <f t="shared" si="857"/>
        <v>7</v>
      </c>
      <c r="D4590" s="1">
        <f t="shared" si="858"/>
        <v>7</v>
      </c>
      <c r="E4590" s="12">
        <f t="shared" si="859"/>
        <v>19</v>
      </c>
      <c r="F4590" s="124" t="str">
        <f t="shared" si="860"/>
        <v>0</v>
      </c>
      <c r="G4590" s="1">
        <f ca="1">(OFFSET(O4590,0,MATCH(Customer!$J$6,'CDH &amp; HDH'!$P$11:$X$11,0)))</f>
        <v>72</v>
      </c>
      <c r="H4590" s="1" t="str">
        <f t="shared" si="861"/>
        <v>Cooling</v>
      </c>
      <c r="I4590" s="1">
        <f ca="1">OFFSET(IF($H4590="Cooling",Customer!$C$25,Customer!$C$52),E4590,D4590)</f>
        <v>78</v>
      </c>
      <c r="J4590" s="1">
        <f ca="1">OFFSET(IF($H4590="Cooling",Customer!$L$25,Customer!$L$52),$E4590,$D4590)</f>
        <v>80</v>
      </c>
      <c r="K4590" s="16">
        <f t="shared" ca="1" si="855"/>
        <v>0</v>
      </c>
      <c r="L4590" s="16">
        <f t="shared" ca="1" si="856"/>
        <v>0</v>
      </c>
      <c r="M4590" s="17">
        <f t="shared" si="862"/>
        <v>0</v>
      </c>
      <c r="N4590" s="17">
        <f t="shared" si="863"/>
        <v>0</v>
      </c>
      <c r="O4590" s="4"/>
      <c r="P4590" s="4">
        <v>80</v>
      </c>
      <c r="Q4590" s="4">
        <v>68</v>
      </c>
      <c r="R4590" s="4">
        <v>68</v>
      </c>
      <c r="S4590" s="4">
        <v>77</v>
      </c>
      <c r="T4590" s="4">
        <v>77</v>
      </c>
      <c r="U4590" s="4">
        <v>80</v>
      </c>
      <c r="V4590" s="13">
        <v>72</v>
      </c>
      <c r="W4590" s="4">
        <v>78</v>
      </c>
      <c r="X4590" s="4">
        <v>80</v>
      </c>
      <c r="Y4590">
        <f t="shared" ca="1" si="864"/>
        <v>0</v>
      </c>
      <c r="Z4590">
        <f t="shared" ca="1" si="865"/>
        <v>0</v>
      </c>
    </row>
    <row r="4591" spans="2:26" x14ac:dyDescent="0.25">
      <c r="B4591" s="11">
        <f t="shared" si="866"/>
        <v>44752.791666655561</v>
      </c>
      <c r="C4591" s="1">
        <f t="shared" si="857"/>
        <v>7</v>
      </c>
      <c r="D4591" s="1">
        <f t="shared" si="858"/>
        <v>7</v>
      </c>
      <c r="E4591" s="12">
        <f t="shared" si="859"/>
        <v>20</v>
      </c>
      <c r="F4591" s="124" t="str">
        <f t="shared" si="860"/>
        <v>0</v>
      </c>
      <c r="G4591" s="1">
        <f ca="1">(OFFSET(O4591,0,MATCH(Customer!$J$6,'CDH &amp; HDH'!$P$11:$X$11,0)))</f>
        <v>72</v>
      </c>
      <c r="H4591" s="1" t="str">
        <f t="shared" si="861"/>
        <v>Cooling</v>
      </c>
      <c r="I4591" s="1">
        <f ca="1">OFFSET(IF($H4591="Cooling",Customer!$C$25,Customer!$C$52),E4591,D4591)</f>
        <v>78</v>
      </c>
      <c r="J4591" s="1">
        <f ca="1">OFFSET(IF($H4591="Cooling",Customer!$L$25,Customer!$L$52),$E4591,$D4591)</f>
        <v>80</v>
      </c>
      <c r="K4591" s="16">
        <f t="shared" ca="1" si="855"/>
        <v>0</v>
      </c>
      <c r="L4591" s="16">
        <f t="shared" ca="1" si="856"/>
        <v>0</v>
      </c>
      <c r="M4591" s="17">
        <f t="shared" si="862"/>
        <v>0</v>
      </c>
      <c r="N4591" s="17">
        <f t="shared" si="863"/>
        <v>0</v>
      </c>
      <c r="O4591" s="4"/>
      <c r="P4591" s="4">
        <v>77</v>
      </c>
      <c r="Q4591" s="4">
        <v>64</v>
      </c>
      <c r="R4591" s="4">
        <v>68</v>
      </c>
      <c r="S4591" s="4">
        <v>71</v>
      </c>
      <c r="T4591" s="4">
        <v>74</v>
      </c>
      <c r="U4591" s="4">
        <v>76</v>
      </c>
      <c r="V4591" s="13">
        <v>72</v>
      </c>
      <c r="W4591" s="4">
        <v>73</v>
      </c>
      <c r="X4591" s="4">
        <v>77</v>
      </c>
      <c r="Y4591">
        <f t="shared" ca="1" si="864"/>
        <v>0</v>
      </c>
      <c r="Z4591">
        <f t="shared" ca="1" si="865"/>
        <v>0</v>
      </c>
    </row>
    <row r="4592" spans="2:26" x14ac:dyDescent="0.25">
      <c r="B4592" s="11">
        <f t="shared" si="866"/>
        <v>44752.833333322225</v>
      </c>
      <c r="C4592" s="1">
        <f t="shared" si="857"/>
        <v>7</v>
      </c>
      <c r="D4592" s="1">
        <f t="shared" si="858"/>
        <v>7</v>
      </c>
      <c r="E4592" s="12">
        <f t="shared" si="859"/>
        <v>21</v>
      </c>
      <c r="F4592" s="124" t="str">
        <f t="shared" si="860"/>
        <v>0</v>
      </c>
      <c r="G4592" s="1">
        <f ca="1">(OFFSET(O4592,0,MATCH(Customer!$J$6,'CDH &amp; HDH'!$P$11:$X$11,0)))</f>
        <v>69</v>
      </c>
      <c r="H4592" s="1" t="str">
        <f t="shared" si="861"/>
        <v>Cooling</v>
      </c>
      <c r="I4592" s="1">
        <f ca="1">OFFSET(IF($H4592="Cooling",Customer!$C$25,Customer!$C$52),E4592,D4592)</f>
        <v>78</v>
      </c>
      <c r="J4592" s="1">
        <f ca="1">OFFSET(IF($H4592="Cooling",Customer!$L$25,Customer!$L$52),$E4592,$D4592)</f>
        <v>80</v>
      </c>
      <c r="K4592" s="16">
        <f t="shared" ca="1" si="855"/>
        <v>0</v>
      </c>
      <c r="L4592" s="16">
        <f t="shared" ca="1" si="856"/>
        <v>0</v>
      </c>
      <c r="M4592" s="17">
        <f t="shared" si="862"/>
        <v>0</v>
      </c>
      <c r="N4592" s="17">
        <f t="shared" si="863"/>
        <v>0</v>
      </c>
      <c r="O4592" s="4"/>
      <c r="P4592" s="4">
        <v>74</v>
      </c>
      <c r="Q4592" s="4">
        <v>61</v>
      </c>
      <c r="R4592" s="4">
        <v>67</v>
      </c>
      <c r="S4592" s="4">
        <v>67</v>
      </c>
      <c r="T4592" s="4">
        <v>73</v>
      </c>
      <c r="U4592" s="4">
        <v>75</v>
      </c>
      <c r="V4592" s="13">
        <v>69</v>
      </c>
      <c r="W4592" s="4">
        <v>69</v>
      </c>
      <c r="X4592" s="4">
        <v>74</v>
      </c>
      <c r="Y4592">
        <f t="shared" ca="1" si="864"/>
        <v>0</v>
      </c>
      <c r="Z4592">
        <f t="shared" ca="1" si="865"/>
        <v>0</v>
      </c>
    </row>
    <row r="4593" spans="2:26" x14ac:dyDescent="0.25">
      <c r="B4593" s="11">
        <f t="shared" si="866"/>
        <v>44752.87499998889</v>
      </c>
      <c r="C4593" s="1">
        <f t="shared" si="857"/>
        <v>7</v>
      </c>
      <c r="D4593" s="1">
        <f t="shared" si="858"/>
        <v>7</v>
      </c>
      <c r="E4593" s="12">
        <f t="shared" si="859"/>
        <v>22</v>
      </c>
      <c r="F4593" s="124" t="str">
        <f t="shared" si="860"/>
        <v>0</v>
      </c>
      <c r="G4593" s="1">
        <f ca="1">(OFFSET(O4593,0,MATCH(Customer!$J$6,'CDH &amp; HDH'!$P$11:$X$11,0)))</f>
        <v>67</v>
      </c>
      <c r="H4593" s="1" t="str">
        <f t="shared" si="861"/>
        <v>Cooling</v>
      </c>
      <c r="I4593" s="1">
        <f ca="1">OFFSET(IF($H4593="Cooling",Customer!$C$25,Customer!$C$52),E4593,D4593)</f>
        <v>78</v>
      </c>
      <c r="J4593" s="1">
        <f ca="1">OFFSET(IF($H4593="Cooling",Customer!$L$25,Customer!$L$52),$E4593,$D4593)</f>
        <v>80</v>
      </c>
      <c r="K4593" s="16">
        <f t="shared" ca="1" si="855"/>
        <v>0</v>
      </c>
      <c r="L4593" s="16">
        <f t="shared" ca="1" si="856"/>
        <v>0</v>
      </c>
      <c r="M4593" s="17">
        <f t="shared" si="862"/>
        <v>0</v>
      </c>
      <c r="N4593" s="17">
        <f t="shared" si="863"/>
        <v>0</v>
      </c>
      <c r="O4593" s="4"/>
      <c r="P4593" s="4">
        <v>74</v>
      </c>
      <c r="Q4593" s="4">
        <v>59</v>
      </c>
      <c r="R4593" s="4">
        <v>67</v>
      </c>
      <c r="S4593" s="4">
        <v>65</v>
      </c>
      <c r="T4593" s="4">
        <v>72</v>
      </c>
      <c r="U4593" s="4">
        <v>72</v>
      </c>
      <c r="V4593" s="13">
        <v>67</v>
      </c>
      <c r="W4593" s="4">
        <v>66</v>
      </c>
      <c r="X4593" s="4">
        <v>72</v>
      </c>
      <c r="Y4593">
        <f t="shared" ca="1" si="864"/>
        <v>0</v>
      </c>
      <c r="Z4593">
        <f t="shared" ca="1" si="865"/>
        <v>0</v>
      </c>
    </row>
    <row r="4594" spans="2:26" x14ac:dyDescent="0.25">
      <c r="B4594" s="11">
        <f t="shared" si="866"/>
        <v>44752.916666655554</v>
      </c>
      <c r="C4594" s="1">
        <f t="shared" si="857"/>
        <v>7</v>
      </c>
      <c r="D4594" s="1">
        <f t="shared" si="858"/>
        <v>7</v>
      </c>
      <c r="E4594" s="12">
        <f t="shared" si="859"/>
        <v>23</v>
      </c>
      <c r="F4594" s="124" t="str">
        <f t="shared" si="860"/>
        <v>0</v>
      </c>
      <c r="G4594" s="1">
        <f ca="1">(OFFSET(O4594,0,MATCH(Customer!$J$6,'CDH &amp; HDH'!$P$11:$X$11,0)))</f>
        <v>66</v>
      </c>
      <c r="H4594" s="1" t="str">
        <f t="shared" si="861"/>
        <v>Cooling</v>
      </c>
      <c r="I4594" s="1">
        <f ca="1">OFFSET(IF($H4594="Cooling",Customer!$C$25,Customer!$C$52),E4594,D4594)</f>
        <v>78</v>
      </c>
      <c r="J4594" s="1">
        <f ca="1">OFFSET(IF($H4594="Cooling",Customer!$L$25,Customer!$L$52),$E4594,$D4594)</f>
        <v>80</v>
      </c>
      <c r="K4594" s="16">
        <f t="shared" ca="1" si="855"/>
        <v>0</v>
      </c>
      <c r="L4594" s="16">
        <f t="shared" ca="1" si="856"/>
        <v>0</v>
      </c>
      <c r="M4594" s="17">
        <f t="shared" si="862"/>
        <v>0</v>
      </c>
      <c r="N4594" s="17">
        <f t="shared" si="863"/>
        <v>0</v>
      </c>
      <c r="O4594" s="4"/>
      <c r="P4594" s="4">
        <v>71</v>
      </c>
      <c r="Q4594" s="4">
        <v>56</v>
      </c>
      <c r="R4594" s="4">
        <v>66</v>
      </c>
      <c r="S4594" s="4">
        <v>63</v>
      </c>
      <c r="T4594" s="4">
        <v>71</v>
      </c>
      <c r="U4594" s="4">
        <v>73</v>
      </c>
      <c r="V4594" s="13">
        <v>66</v>
      </c>
      <c r="W4594" s="4">
        <v>64</v>
      </c>
      <c r="X4594" s="4">
        <v>68</v>
      </c>
      <c r="Y4594">
        <f t="shared" ca="1" si="864"/>
        <v>0</v>
      </c>
      <c r="Z4594">
        <f t="shared" ca="1" si="865"/>
        <v>0</v>
      </c>
    </row>
    <row r="4595" spans="2:26" x14ac:dyDescent="0.25">
      <c r="B4595" s="11">
        <f t="shared" si="866"/>
        <v>44752.958333322218</v>
      </c>
      <c r="C4595" s="1">
        <f t="shared" si="857"/>
        <v>7</v>
      </c>
      <c r="D4595" s="1">
        <f t="shared" si="858"/>
        <v>7</v>
      </c>
      <c r="E4595" s="12">
        <f t="shared" si="859"/>
        <v>24</v>
      </c>
      <c r="F4595" s="124" t="str">
        <f t="shared" si="860"/>
        <v>0</v>
      </c>
      <c r="G4595" s="1">
        <f ca="1">(OFFSET(O4595,0,MATCH(Customer!$J$6,'CDH &amp; HDH'!$P$11:$X$11,0)))</f>
        <v>63</v>
      </c>
      <c r="H4595" s="1" t="str">
        <f t="shared" si="861"/>
        <v>Cooling</v>
      </c>
      <c r="I4595" s="1">
        <f ca="1">OFFSET(IF($H4595="Cooling",Customer!$C$25,Customer!$C$52),E4595,D4595)</f>
        <v>78</v>
      </c>
      <c r="J4595" s="1">
        <f ca="1">OFFSET(IF($H4595="Cooling",Customer!$L$25,Customer!$L$52),$E4595,$D4595)</f>
        <v>80</v>
      </c>
      <c r="K4595" s="16">
        <f t="shared" ca="1" si="855"/>
        <v>0</v>
      </c>
      <c r="L4595" s="16">
        <f t="shared" ca="1" si="856"/>
        <v>0</v>
      </c>
      <c r="M4595" s="17">
        <f t="shared" si="862"/>
        <v>0</v>
      </c>
      <c r="N4595" s="17">
        <f t="shared" si="863"/>
        <v>0</v>
      </c>
      <c r="O4595" s="4"/>
      <c r="P4595" s="4">
        <v>71</v>
      </c>
      <c r="Q4595" s="4">
        <v>55</v>
      </c>
      <c r="R4595" s="4">
        <v>66</v>
      </c>
      <c r="S4595" s="4">
        <v>62</v>
      </c>
      <c r="T4595" s="4">
        <v>70</v>
      </c>
      <c r="U4595" s="4">
        <v>69</v>
      </c>
      <c r="V4595" s="13">
        <v>63</v>
      </c>
      <c r="W4595" s="4">
        <v>62</v>
      </c>
      <c r="X4595" s="4">
        <v>65</v>
      </c>
      <c r="Y4595">
        <f t="shared" ca="1" si="864"/>
        <v>0</v>
      </c>
      <c r="Z4595">
        <f t="shared" ca="1" si="865"/>
        <v>0</v>
      </c>
    </row>
    <row r="4596" spans="2:26" x14ac:dyDescent="0.25">
      <c r="B4596" s="11">
        <f t="shared" si="866"/>
        <v>44752.999999988882</v>
      </c>
      <c r="C4596" s="1">
        <f t="shared" si="857"/>
        <v>7</v>
      </c>
      <c r="D4596" s="1">
        <f t="shared" si="858"/>
        <v>1</v>
      </c>
      <c r="E4596" s="12">
        <f t="shared" si="859"/>
        <v>1</v>
      </c>
      <c r="F4596" s="124" t="str">
        <f t="shared" si="860"/>
        <v>0</v>
      </c>
      <c r="G4596" s="1">
        <f ca="1">(OFFSET(O4596,0,MATCH(Customer!$J$6,'CDH &amp; HDH'!$P$11:$X$11,0)))</f>
        <v>63</v>
      </c>
      <c r="H4596" s="1" t="str">
        <f t="shared" si="861"/>
        <v>Cooling</v>
      </c>
      <c r="I4596" s="1">
        <f ca="1">OFFSET(IF($H4596="Cooling",Customer!$C$25,Customer!$C$52),E4596,D4596)</f>
        <v>78</v>
      </c>
      <c r="J4596" s="1">
        <f ca="1">OFFSET(IF($H4596="Cooling",Customer!$L$25,Customer!$L$52),$E4596,$D4596)</f>
        <v>80</v>
      </c>
      <c r="K4596" s="16">
        <f t="shared" ca="1" si="855"/>
        <v>0</v>
      </c>
      <c r="L4596" s="16">
        <f t="shared" ca="1" si="856"/>
        <v>0</v>
      </c>
      <c r="M4596" s="17">
        <f t="shared" si="862"/>
        <v>0</v>
      </c>
      <c r="N4596" s="17">
        <f t="shared" si="863"/>
        <v>0</v>
      </c>
      <c r="O4596" s="4"/>
      <c r="P4596" s="4">
        <v>67</v>
      </c>
      <c r="Q4596" s="4">
        <v>54</v>
      </c>
      <c r="R4596" s="4">
        <v>65</v>
      </c>
      <c r="S4596" s="4">
        <v>60</v>
      </c>
      <c r="T4596" s="4">
        <v>70</v>
      </c>
      <c r="U4596" s="4">
        <v>68</v>
      </c>
      <c r="V4596" s="13">
        <v>63</v>
      </c>
      <c r="W4596" s="4">
        <v>60</v>
      </c>
      <c r="X4596" s="4">
        <v>63</v>
      </c>
      <c r="Y4596">
        <f t="shared" ca="1" si="864"/>
        <v>0</v>
      </c>
      <c r="Z4596">
        <f t="shared" ca="1" si="865"/>
        <v>0</v>
      </c>
    </row>
    <row r="4597" spans="2:26" x14ac:dyDescent="0.25">
      <c r="B4597" s="11">
        <f t="shared" si="866"/>
        <v>44753.041666655547</v>
      </c>
      <c r="C4597" s="1">
        <f t="shared" si="857"/>
        <v>7</v>
      </c>
      <c r="D4597" s="1">
        <f t="shared" si="858"/>
        <v>1</v>
      </c>
      <c r="E4597" s="12">
        <f t="shared" si="859"/>
        <v>2</v>
      </c>
      <c r="F4597" s="124" t="str">
        <f t="shared" si="860"/>
        <v>0</v>
      </c>
      <c r="G4597" s="1">
        <f ca="1">(OFFSET(O4597,0,MATCH(Customer!$J$6,'CDH &amp; HDH'!$P$11:$X$11,0)))</f>
        <v>65</v>
      </c>
      <c r="H4597" s="1" t="str">
        <f t="shared" si="861"/>
        <v>Cooling</v>
      </c>
      <c r="I4597" s="1">
        <f ca="1">OFFSET(IF($H4597="Cooling",Customer!$C$25,Customer!$C$52),E4597,D4597)</f>
        <v>78</v>
      </c>
      <c r="J4597" s="1">
        <f ca="1">OFFSET(IF($H4597="Cooling",Customer!$L$25,Customer!$L$52),$E4597,$D4597)</f>
        <v>80</v>
      </c>
      <c r="K4597" s="16">
        <f t="shared" ca="1" si="855"/>
        <v>0</v>
      </c>
      <c r="L4597" s="16">
        <f t="shared" ca="1" si="856"/>
        <v>0</v>
      </c>
      <c r="M4597" s="17">
        <f t="shared" si="862"/>
        <v>0</v>
      </c>
      <c r="N4597" s="17">
        <f t="shared" si="863"/>
        <v>0</v>
      </c>
      <c r="O4597" s="4"/>
      <c r="P4597" s="4">
        <v>68</v>
      </c>
      <c r="Q4597" s="4">
        <v>54</v>
      </c>
      <c r="R4597" s="4">
        <v>65</v>
      </c>
      <c r="S4597" s="4">
        <v>60</v>
      </c>
      <c r="T4597" s="4">
        <v>70</v>
      </c>
      <c r="U4597" s="4">
        <v>69</v>
      </c>
      <c r="V4597" s="13">
        <v>65</v>
      </c>
      <c r="W4597" s="4">
        <v>59</v>
      </c>
      <c r="X4597" s="4">
        <v>59</v>
      </c>
      <c r="Y4597">
        <f t="shared" ca="1" si="864"/>
        <v>0</v>
      </c>
      <c r="Z4597">
        <f t="shared" ca="1" si="865"/>
        <v>0</v>
      </c>
    </row>
    <row r="4598" spans="2:26" x14ac:dyDescent="0.25">
      <c r="B4598" s="11">
        <f t="shared" si="866"/>
        <v>44753.083333322211</v>
      </c>
      <c r="C4598" s="1">
        <f t="shared" si="857"/>
        <v>7</v>
      </c>
      <c r="D4598" s="1">
        <f t="shared" si="858"/>
        <v>1</v>
      </c>
      <c r="E4598" s="12">
        <f t="shared" si="859"/>
        <v>3</v>
      </c>
      <c r="F4598" s="124" t="str">
        <f t="shared" si="860"/>
        <v>0</v>
      </c>
      <c r="G4598" s="1">
        <f ca="1">(OFFSET(O4598,0,MATCH(Customer!$J$6,'CDH &amp; HDH'!$P$11:$X$11,0)))</f>
        <v>64</v>
      </c>
      <c r="H4598" s="1" t="str">
        <f t="shared" si="861"/>
        <v>Cooling</v>
      </c>
      <c r="I4598" s="1">
        <f ca="1">OFFSET(IF($H4598="Cooling",Customer!$C$25,Customer!$C$52),E4598,D4598)</f>
        <v>78</v>
      </c>
      <c r="J4598" s="1">
        <f ca="1">OFFSET(IF($H4598="Cooling",Customer!$L$25,Customer!$L$52),$E4598,$D4598)</f>
        <v>80</v>
      </c>
      <c r="K4598" s="16">
        <f t="shared" ca="1" si="855"/>
        <v>0</v>
      </c>
      <c r="L4598" s="16">
        <f t="shared" ca="1" si="856"/>
        <v>0</v>
      </c>
      <c r="M4598" s="17">
        <f t="shared" si="862"/>
        <v>0</v>
      </c>
      <c r="N4598" s="17">
        <f t="shared" si="863"/>
        <v>0</v>
      </c>
      <c r="O4598" s="4"/>
      <c r="P4598" s="4">
        <v>66</v>
      </c>
      <c r="Q4598" s="4">
        <v>52</v>
      </c>
      <c r="R4598" s="4">
        <v>66</v>
      </c>
      <c r="S4598" s="4">
        <v>60</v>
      </c>
      <c r="T4598" s="4">
        <v>70</v>
      </c>
      <c r="U4598" s="4">
        <v>70</v>
      </c>
      <c r="V4598" s="13">
        <v>64</v>
      </c>
      <c r="W4598" s="4">
        <v>57</v>
      </c>
      <c r="X4598" s="4">
        <v>58</v>
      </c>
      <c r="Y4598">
        <f t="shared" ca="1" si="864"/>
        <v>0</v>
      </c>
      <c r="Z4598">
        <f t="shared" ca="1" si="865"/>
        <v>0</v>
      </c>
    </row>
    <row r="4599" spans="2:26" x14ac:dyDescent="0.25">
      <c r="B4599" s="11">
        <f t="shared" si="866"/>
        <v>44753.124999988875</v>
      </c>
      <c r="C4599" s="1">
        <f t="shared" si="857"/>
        <v>7</v>
      </c>
      <c r="D4599" s="1">
        <f t="shared" si="858"/>
        <v>1</v>
      </c>
      <c r="E4599" s="12">
        <f t="shared" si="859"/>
        <v>4</v>
      </c>
      <c r="F4599" s="124" t="str">
        <f t="shared" si="860"/>
        <v>0</v>
      </c>
      <c r="G4599" s="1">
        <f ca="1">(OFFSET(O4599,0,MATCH(Customer!$J$6,'CDH &amp; HDH'!$P$11:$X$11,0)))</f>
        <v>64</v>
      </c>
      <c r="H4599" s="1" t="str">
        <f t="shared" si="861"/>
        <v>Cooling</v>
      </c>
      <c r="I4599" s="1">
        <f ca="1">OFFSET(IF($H4599="Cooling",Customer!$C$25,Customer!$C$52),E4599,D4599)</f>
        <v>78</v>
      </c>
      <c r="J4599" s="1">
        <f ca="1">OFFSET(IF($H4599="Cooling",Customer!$L$25,Customer!$L$52),$E4599,$D4599)</f>
        <v>80</v>
      </c>
      <c r="K4599" s="16">
        <f t="shared" ca="1" si="855"/>
        <v>0</v>
      </c>
      <c r="L4599" s="16">
        <f t="shared" ca="1" si="856"/>
        <v>0</v>
      </c>
      <c r="M4599" s="17">
        <f t="shared" si="862"/>
        <v>0</v>
      </c>
      <c r="N4599" s="17">
        <f t="shared" si="863"/>
        <v>0</v>
      </c>
      <c r="O4599" s="4"/>
      <c r="P4599" s="4">
        <v>66</v>
      </c>
      <c r="Q4599" s="4">
        <v>51</v>
      </c>
      <c r="R4599" s="4">
        <v>66</v>
      </c>
      <c r="S4599" s="4">
        <v>59</v>
      </c>
      <c r="T4599" s="4">
        <v>70</v>
      </c>
      <c r="U4599" s="4">
        <v>67</v>
      </c>
      <c r="V4599" s="13">
        <v>64</v>
      </c>
      <c r="W4599" s="4">
        <v>56</v>
      </c>
      <c r="X4599" s="4">
        <v>55</v>
      </c>
      <c r="Y4599">
        <f t="shared" ca="1" si="864"/>
        <v>0</v>
      </c>
      <c r="Z4599">
        <f t="shared" ca="1" si="865"/>
        <v>0</v>
      </c>
    </row>
    <row r="4600" spans="2:26" x14ac:dyDescent="0.25">
      <c r="B4600" s="11">
        <f t="shared" si="866"/>
        <v>44753.166666655539</v>
      </c>
      <c r="C4600" s="1">
        <f t="shared" si="857"/>
        <v>7</v>
      </c>
      <c r="D4600" s="1">
        <f t="shared" si="858"/>
        <v>1</v>
      </c>
      <c r="E4600" s="12">
        <f t="shared" si="859"/>
        <v>5</v>
      </c>
      <c r="F4600" s="124" t="str">
        <f t="shared" si="860"/>
        <v>0</v>
      </c>
      <c r="G4600" s="1">
        <f ca="1">(OFFSET(O4600,0,MATCH(Customer!$J$6,'CDH &amp; HDH'!$P$11:$X$11,0)))</f>
        <v>65</v>
      </c>
      <c r="H4600" s="1" t="str">
        <f t="shared" si="861"/>
        <v>Cooling</v>
      </c>
      <c r="I4600" s="1">
        <f ca="1">OFFSET(IF($H4600="Cooling",Customer!$C$25,Customer!$C$52),E4600,D4600)</f>
        <v>78</v>
      </c>
      <c r="J4600" s="1">
        <f ca="1">OFFSET(IF($H4600="Cooling",Customer!$L$25,Customer!$L$52),$E4600,$D4600)</f>
        <v>80</v>
      </c>
      <c r="K4600" s="16">
        <f t="shared" ca="1" si="855"/>
        <v>0</v>
      </c>
      <c r="L4600" s="16">
        <f t="shared" ca="1" si="856"/>
        <v>0</v>
      </c>
      <c r="M4600" s="17">
        <f t="shared" si="862"/>
        <v>0</v>
      </c>
      <c r="N4600" s="17">
        <f t="shared" si="863"/>
        <v>0</v>
      </c>
      <c r="O4600" s="4"/>
      <c r="P4600" s="4">
        <v>65</v>
      </c>
      <c r="Q4600" s="4">
        <v>50</v>
      </c>
      <c r="R4600" s="4">
        <v>66</v>
      </c>
      <c r="S4600" s="4">
        <v>59</v>
      </c>
      <c r="T4600" s="4">
        <v>70</v>
      </c>
      <c r="U4600" s="4">
        <v>64</v>
      </c>
      <c r="V4600" s="13">
        <v>65</v>
      </c>
      <c r="W4600" s="4">
        <v>55</v>
      </c>
      <c r="X4600" s="4">
        <v>56</v>
      </c>
      <c r="Y4600">
        <f t="shared" ca="1" si="864"/>
        <v>0</v>
      </c>
      <c r="Z4600">
        <f t="shared" ca="1" si="865"/>
        <v>0</v>
      </c>
    </row>
    <row r="4601" spans="2:26" x14ac:dyDescent="0.25">
      <c r="B4601" s="11">
        <f t="shared" si="866"/>
        <v>44753.208333322204</v>
      </c>
      <c r="C4601" s="1">
        <f t="shared" si="857"/>
        <v>7</v>
      </c>
      <c r="D4601" s="1">
        <f t="shared" si="858"/>
        <v>1</v>
      </c>
      <c r="E4601" s="12">
        <f t="shared" si="859"/>
        <v>6</v>
      </c>
      <c r="F4601" s="124" t="str">
        <f t="shared" si="860"/>
        <v>0</v>
      </c>
      <c r="G4601" s="1">
        <f ca="1">(OFFSET(O4601,0,MATCH(Customer!$J$6,'CDH &amp; HDH'!$P$11:$X$11,0)))</f>
        <v>63</v>
      </c>
      <c r="H4601" s="1" t="str">
        <f t="shared" si="861"/>
        <v>Cooling</v>
      </c>
      <c r="I4601" s="1">
        <f ca="1">OFFSET(IF($H4601="Cooling",Customer!$C$25,Customer!$C$52),E4601,D4601)</f>
        <v>78</v>
      </c>
      <c r="J4601" s="1">
        <f ca="1">OFFSET(IF($H4601="Cooling",Customer!$L$25,Customer!$L$52),$E4601,$D4601)</f>
        <v>80</v>
      </c>
      <c r="K4601" s="16">
        <f t="shared" ca="1" si="855"/>
        <v>0</v>
      </c>
      <c r="L4601" s="16">
        <f t="shared" ca="1" si="856"/>
        <v>0</v>
      </c>
      <c r="M4601" s="17">
        <f t="shared" si="862"/>
        <v>0</v>
      </c>
      <c r="N4601" s="17">
        <f t="shared" si="863"/>
        <v>0</v>
      </c>
      <c r="O4601" s="4"/>
      <c r="P4601" s="4">
        <v>66</v>
      </c>
      <c r="Q4601" s="4">
        <v>53</v>
      </c>
      <c r="R4601" s="4">
        <v>67</v>
      </c>
      <c r="S4601" s="4">
        <v>61</v>
      </c>
      <c r="T4601" s="4">
        <v>69</v>
      </c>
      <c r="U4601" s="4">
        <v>68</v>
      </c>
      <c r="V4601" s="13">
        <v>63</v>
      </c>
      <c r="W4601" s="4">
        <v>58</v>
      </c>
      <c r="X4601" s="4">
        <v>58</v>
      </c>
      <c r="Y4601">
        <f t="shared" ca="1" si="864"/>
        <v>0</v>
      </c>
      <c r="Z4601">
        <f t="shared" ca="1" si="865"/>
        <v>0</v>
      </c>
    </row>
    <row r="4602" spans="2:26" x14ac:dyDescent="0.25">
      <c r="B4602" s="11">
        <f t="shared" si="866"/>
        <v>44753.249999988868</v>
      </c>
      <c r="C4602" s="1">
        <f t="shared" si="857"/>
        <v>7</v>
      </c>
      <c r="D4602" s="1">
        <f t="shared" si="858"/>
        <v>1</v>
      </c>
      <c r="E4602" s="12">
        <f t="shared" si="859"/>
        <v>7</v>
      </c>
      <c r="F4602" s="124" t="str">
        <f t="shared" si="860"/>
        <v>0</v>
      </c>
      <c r="G4602" s="1">
        <f ca="1">(OFFSET(O4602,0,MATCH(Customer!$J$6,'CDH &amp; HDH'!$P$11:$X$11,0)))</f>
        <v>63</v>
      </c>
      <c r="H4602" s="1" t="str">
        <f t="shared" si="861"/>
        <v>Cooling</v>
      </c>
      <c r="I4602" s="1">
        <f ca="1">OFFSET(IF($H4602="Cooling",Customer!$C$25,Customer!$C$52),E4602,D4602)</f>
        <v>78</v>
      </c>
      <c r="J4602" s="1">
        <f ca="1">OFFSET(IF($H4602="Cooling",Customer!$L$25,Customer!$L$52),$E4602,$D4602)</f>
        <v>80</v>
      </c>
      <c r="K4602" s="16">
        <f t="shared" ca="1" si="855"/>
        <v>0</v>
      </c>
      <c r="L4602" s="16">
        <f t="shared" ca="1" si="856"/>
        <v>0</v>
      </c>
      <c r="M4602" s="17">
        <f t="shared" si="862"/>
        <v>0</v>
      </c>
      <c r="N4602" s="17">
        <f t="shared" si="863"/>
        <v>0</v>
      </c>
      <c r="O4602" s="4"/>
      <c r="P4602" s="4">
        <v>66</v>
      </c>
      <c r="Q4602" s="4">
        <v>56</v>
      </c>
      <c r="R4602" s="4">
        <v>67</v>
      </c>
      <c r="S4602" s="4">
        <v>64</v>
      </c>
      <c r="T4602" s="4">
        <v>65</v>
      </c>
      <c r="U4602" s="4">
        <v>72</v>
      </c>
      <c r="V4602" s="13">
        <v>63</v>
      </c>
      <c r="W4602" s="4">
        <v>62</v>
      </c>
      <c r="X4602" s="4">
        <v>60</v>
      </c>
      <c r="Y4602">
        <f t="shared" ca="1" si="864"/>
        <v>0</v>
      </c>
      <c r="Z4602">
        <f t="shared" ca="1" si="865"/>
        <v>0</v>
      </c>
    </row>
    <row r="4603" spans="2:26" x14ac:dyDescent="0.25">
      <c r="B4603" s="11">
        <f t="shared" si="866"/>
        <v>44753.291666655532</v>
      </c>
      <c r="C4603" s="1">
        <f t="shared" si="857"/>
        <v>7</v>
      </c>
      <c r="D4603" s="1">
        <f t="shared" si="858"/>
        <v>1</v>
      </c>
      <c r="E4603" s="12">
        <f t="shared" si="859"/>
        <v>8</v>
      </c>
      <c r="F4603" s="124" t="str">
        <f t="shared" si="860"/>
        <v>0</v>
      </c>
      <c r="G4603" s="1">
        <f ca="1">(OFFSET(O4603,0,MATCH(Customer!$J$6,'CDH &amp; HDH'!$P$11:$X$11,0)))</f>
        <v>64</v>
      </c>
      <c r="H4603" s="1" t="str">
        <f t="shared" si="861"/>
        <v>Cooling</v>
      </c>
      <c r="I4603" s="1">
        <f ca="1">OFFSET(IF($H4603="Cooling",Customer!$C$25,Customer!$C$52),E4603,D4603)</f>
        <v>72</v>
      </c>
      <c r="J4603" s="1">
        <f ca="1">OFFSET(IF($H4603="Cooling",Customer!$L$25,Customer!$L$52),$E4603,$D4603)</f>
        <v>77</v>
      </c>
      <c r="K4603" s="16">
        <f t="shared" ca="1" si="855"/>
        <v>0</v>
      </c>
      <c r="L4603" s="16">
        <f t="shared" ca="1" si="856"/>
        <v>0</v>
      </c>
      <c r="M4603" s="17">
        <f t="shared" si="862"/>
        <v>0</v>
      </c>
      <c r="N4603" s="17">
        <f t="shared" si="863"/>
        <v>0</v>
      </c>
      <c r="O4603" s="4"/>
      <c r="P4603" s="4">
        <v>62</v>
      </c>
      <c r="Q4603" s="4">
        <v>58</v>
      </c>
      <c r="R4603" s="4">
        <v>69</v>
      </c>
      <c r="S4603" s="4">
        <v>70</v>
      </c>
      <c r="T4603" s="4">
        <v>64</v>
      </c>
      <c r="U4603" s="4">
        <v>75</v>
      </c>
      <c r="V4603" s="13">
        <v>64</v>
      </c>
      <c r="W4603" s="4">
        <v>67</v>
      </c>
      <c r="X4603" s="4">
        <v>64</v>
      </c>
      <c r="Y4603">
        <f t="shared" ca="1" si="864"/>
        <v>0</v>
      </c>
      <c r="Z4603">
        <f t="shared" ca="1" si="865"/>
        <v>0</v>
      </c>
    </row>
    <row r="4604" spans="2:26" x14ac:dyDescent="0.25">
      <c r="B4604" s="11">
        <f t="shared" si="866"/>
        <v>44753.333333322196</v>
      </c>
      <c r="C4604" s="1">
        <f t="shared" si="857"/>
        <v>7</v>
      </c>
      <c r="D4604" s="1">
        <f t="shared" si="858"/>
        <v>1</v>
      </c>
      <c r="E4604" s="12">
        <f t="shared" si="859"/>
        <v>9</v>
      </c>
      <c r="F4604" s="124" t="str">
        <f t="shared" si="860"/>
        <v>0</v>
      </c>
      <c r="G4604" s="1">
        <f ca="1">(OFFSET(O4604,0,MATCH(Customer!$J$6,'CDH &amp; HDH'!$P$11:$X$11,0)))</f>
        <v>63</v>
      </c>
      <c r="H4604" s="1" t="str">
        <f t="shared" si="861"/>
        <v>Cooling</v>
      </c>
      <c r="I4604" s="1">
        <f ca="1">OFFSET(IF($H4604="Cooling",Customer!$C$25,Customer!$C$52),E4604,D4604)</f>
        <v>72</v>
      </c>
      <c r="J4604" s="1">
        <f ca="1">OFFSET(IF($H4604="Cooling",Customer!$L$25,Customer!$L$52),$E4604,$D4604)</f>
        <v>77</v>
      </c>
      <c r="K4604" s="16">
        <f t="shared" ca="1" si="855"/>
        <v>0</v>
      </c>
      <c r="L4604" s="16">
        <f t="shared" ca="1" si="856"/>
        <v>0</v>
      </c>
      <c r="M4604" s="17">
        <f t="shared" si="862"/>
        <v>0</v>
      </c>
      <c r="N4604" s="17">
        <f t="shared" si="863"/>
        <v>0</v>
      </c>
      <c r="O4604" s="4"/>
      <c r="P4604" s="4">
        <v>60</v>
      </c>
      <c r="Q4604" s="4">
        <v>61</v>
      </c>
      <c r="R4604" s="4">
        <v>71</v>
      </c>
      <c r="S4604" s="4">
        <v>76</v>
      </c>
      <c r="T4604" s="4">
        <v>64</v>
      </c>
      <c r="U4604" s="4">
        <v>77</v>
      </c>
      <c r="V4604" s="13">
        <v>63</v>
      </c>
      <c r="W4604" s="4">
        <v>72</v>
      </c>
      <c r="X4604" s="4">
        <v>67</v>
      </c>
      <c r="Y4604">
        <f t="shared" ca="1" si="864"/>
        <v>0</v>
      </c>
      <c r="Z4604">
        <f t="shared" ca="1" si="865"/>
        <v>0</v>
      </c>
    </row>
    <row r="4605" spans="2:26" x14ac:dyDescent="0.25">
      <c r="B4605" s="11">
        <f t="shared" si="866"/>
        <v>44753.374999988861</v>
      </c>
      <c r="C4605" s="1">
        <f t="shared" si="857"/>
        <v>7</v>
      </c>
      <c r="D4605" s="1">
        <f t="shared" si="858"/>
        <v>1</v>
      </c>
      <c r="E4605" s="12">
        <f t="shared" si="859"/>
        <v>10</v>
      </c>
      <c r="F4605" s="124" t="str">
        <f t="shared" si="860"/>
        <v>0</v>
      </c>
      <c r="G4605" s="1">
        <f ca="1">(OFFSET(O4605,0,MATCH(Customer!$J$6,'CDH &amp; HDH'!$P$11:$X$11,0)))</f>
        <v>65</v>
      </c>
      <c r="H4605" s="1" t="str">
        <f t="shared" si="861"/>
        <v>Cooling</v>
      </c>
      <c r="I4605" s="1">
        <f ca="1">OFFSET(IF($H4605="Cooling",Customer!$C$25,Customer!$C$52),E4605,D4605)</f>
        <v>72</v>
      </c>
      <c r="J4605" s="1">
        <f ca="1">OFFSET(IF($H4605="Cooling",Customer!$L$25,Customer!$L$52),$E4605,$D4605)</f>
        <v>77</v>
      </c>
      <c r="K4605" s="16">
        <f t="shared" ca="1" si="855"/>
        <v>0</v>
      </c>
      <c r="L4605" s="16">
        <f t="shared" ca="1" si="856"/>
        <v>0</v>
      </c>
      <c r="M4605" s="17">
        <f t="shared" si="862"/>
        <v>0</v>
      </c>
      <c r="N4605" s="17">
        <f t="shared" si="863"/>
        <v>0</v>
      </c>
      <c r="O4605" s="4"/>
      <c r="P4605" s="4">
        <v>61</v>
      </c>
      <c r="Q4605" s="4">
        <v>60</v>
      </c>
      <c r="R4605" s="4">
        <v>73</v>
      </c>
      <c r="S4605" s="4">
        <v>78</v>
      </c>
      <c r="T4605" s="4">
        <v>64</v>
      </c>
      <c r="U4605" s="4">
        <v>76</v>
      </c>
      <c r="V4605" s="13">
        <v>65</v>
      </c>
      <c r="W4605" s="4">
        <v>75</v>
      </c>
      <c r="X4605" s="4">
        <v>68</v>
      </c>
      <c r="Y4605">
        <f t="shared" ca="1" si="864"/>
        <v>0</v>
      </c>
      <c r="Z4605">
        <f t="shared" ca="1" si="865"/>
        <v>0</v>
      </c>
    </row>
    <row r="4606" spans="2:26" x14ac:dyDescent="0.25">
      <c r="B4606" s="11">
        <f t="shared" si="866"/>
        <v>44753.416666655525</v>
      </c>
      <c r="C4606" s="1">
        <f t="shared" si="857"/>
        <v>7</v>
      </c>
      <c r="D4606" s="1">
        <f t="shared" si="858"/>
        <v>1</v>
      </c>
      <c r="E4606" s="12">
        <f t="shared" si="859"/>
        <v>11</v>
      </c>
      <c r="F4606" s="124" t="str">
        <f t="shared" si="860"/>
        <v>0</v>
      </c>
      <c r="G4606" s="1">
        <f ca="1">(OFFSET(O4606,0,MATCH(Customer!$J$6,'CDH &amp; HDH'!$P$11:$X$11,0)))</f>
        <v>66</v>
      </c>
      <c r="H4606" s="1" t="str">
        <f t="shared" si="861"/>
        <v>Cooling</v>
      </c>
      <c r="I4606" s="1">
        <f ca="1">OFFSET(IF($H4606="Cooling",Customer!$C$25,Customer!$C$52),E4606,D4606)</f>
        <v>72</v>
      </c>
      <c r="J4606" s="1">
        <f ca="1">OFFSET(IF($H4606="Cooling",Customer!$L$25,Customer!$L$52),$E4606,$D4606)</f>
        <v>77</v>
      </c>
      <c r="K4606" s="16">
        <f t="shared" ca="1" si="855"/>
        <v>0</v>
      </c>
      <c r="L4606" s="16">
        <f t="shared" ca="1" si="856"/>
        <v>0</v>
      </c>
      <c r="M4606" s="17">
        <f t="shared" si="862"/>
        <v>0</v>
      </c>
      <c r="N4606" s="17">
        <f t="shared" si="863"/>
        <v>0</v>
      </c>
      <c r="O4606" s="4"/>
      <c r="P4606" s="4">
        <v>62</v>
      </c>
      <c r="Q4606" s="4">
        <v>62</v>
      </c>
      <c r="R4606" s="4">
        <v>75</v>
      </c>
      <c r="S4606" s="4">
        <v>79</v>
      </c>
      <c r="T4606" s="4">
        <v>64</v>
      </c>
      <c r="U4606" s="4">
        <v>74</v>
      </c>
      <c r="V4606" s="13">
        <v>66</v>
      </c>
      <c r="W4606" s="4">
        <v>76</v>
      </c>
      <c r="X4606" s="4">
        <v>70</v>
      </c>
      <c r="Y4606">
        <f t="shared" ca="1" si="864"/>
        <v>0</v>
      </c>
      <c r="Z4606">
        <f t="shared" ca="1" si="865"/>
        <v>0</v>
      </c>
    </row>
    <row r="4607" spans="2:26" x14ac:dyDescent="0.25">
      <c r="B4607" s="11">
        <f t="shared" si="866"/>
        <v>44753.458333322189</v>
      </c>
      <c r="C4607" s="1">
        <f t="shared" si="857"/>
        <v>7</v>
      </c>
      <c r="D4607" s="1">
        <f t="shared" si="858"/>
        <v>1</v>
      </c>
      <c r="E4607" s="12">
        <f t="shared" si="859"/>
        <v>12</v>
      </c>
      <c r="F4607" s="124" t="str">
        <f t="shared" si="860"/>
        <v>0</v>
      </c>
      <c r="G4607" s="1">
        <f ca="1">(OFFSET(O4607,0,MATCH(Customer!$J$6,'CDH &amp; HDH'!$P$11:$X$11,0)))</f>
        <v>70</v>
      </c>
      <c r="H4607" s="1" t="str">
        <f t="shared" si="861"/>
        <v>Cooling</v>
      </c>
      <c r="I4607" s="1">
        <f ca="1">OFFSET(IF($H4607="Cooling",Customer!$C$25,Customer!$C$52),E4607,D4607)</f>
        <v>72</v>
      </c>
      <c r="J4607" s="1">
        <f ca="1">OFFSET(IF($H4607="Cooling",Customer!$L$25,Customer!$L$52),$E4607,$D4607)</f>
        <v>77</v>
      </c>
      <c r="K4607" s="16">
        <f t="shared" ca="1" si="855"/>
        <v>0</v>
      </c>
      <c r="L4607" s="16">
        <f t="shared" ca="1" si="856"/>
        <v>0</v>
      </c>
      <c r="M4607" s="17">
        <f t="shared" si="862"/>
        <v>0</v>
      </c>
      <c r="N4607" s="17">
        <f t="shared" si="863"/>
        <v>0</v>
      </c>
      <c r="O4607" s="4"/>
      <c r="P4607" s="4">
        <v>62</v>
      </c>
      <c r="Q4607" s="4">
        <v>63</v>
      </c>
      <c r="R4607" s="4">
        <v>76</v>
      </c>
      <c r="S4607" s="4">
        <v>80</v>
      </c>
      <c r="T4607" s="4">
        <v>64</v>
      </c>
      <c r="U4607" s="4">
        <v>76</v>
      </c>
      <c r="V4607" s="13">
        <v>70</v>
      </c>
      <c r="W4607" s="4">
        <v>77</v>
      </c>
      <c r="X4607" s="4">
        <v>72</v>
      </c>
      <c r="Y4607">
        <f t="shared" ca="1" si="864"/>
        <v>0</v>
      </c>
      <c r="Z4607">
        <f t="shared" ca="1" si="865"/>
        <v>0</v>
      </c>
    </row>
    <row r="4608" spans="2:26" x14ac:dyDescent="0.25">
      <c r="B4608" s="11">
        <f t="shared" si="866"/>
        <v>44753.499999988853</v>
      </c>
      <c r="C4608" s="1">
        <f t="shared" si="857"/>
        <v>7</v>
      </c>
      <c r="D4608" s="1">
        <f t="shared" si="858"/>
        <v>1</v>
      </c>
      <c r="E4608" s="12">
        <f t="shared" si="859"/>
        <v>13</v>
      </c>
      <c r="F4608" s="124" t="str">
        <f t="shared" si="860"/>
        <v>0</v>
      </c>
      <c r="G4608" s="1">
        <f ca="1">(OFFSET(O4608,0,MATCH(Customer!$J$6,'CDH &amp; HDH'!$P$11:$X$11,0)))</f>
        <v>72</v>
      </c>
      <c r="H4608" s="1" t="str">
        <f t="shared" si="861"/>
        <v>Cooling</v>
      </c>
      <c r="I4608" s="1">
        <f ca="1">OFFSET(IF($H4608="Cooling",Customer!$C$25,Customer!$C$52),E4608,D4608)</f>
        <v>72</v>
      </c>
      <c r="J4608" s="1">
        <f ca="1">OFFSET(IF($H4608="Cooling",Customer!$L$25,Customer!$L$52),$E4608,$D4608)</f>
        <v>77</v>
      </c>
      <c r="K4608" s="16">
        <f t="shared" ca="1" si="855"/>
        <v>0</v>
      </c>
      <c r="L4608" s="16">
        <f t="shared" ca="1" si="856"/>
        <v>0</v>
      </c>
      <c r="M4608" s="17">
        <f t="shared" si="862"/>
        <v>0</v>
      </c>
      <c r="N4608" s="17">
        <f t="shared" si="863"/>
        <v>0</v>
      </c>
      <c r="O4608" s="4"/>
      <c r="P4608" s="4">
        <v>61</v>
      </c>
      <c r="Q4608" s="4">
        <v>64</v>
      </c>
      <c r="R4608" s="4">
        <v>78</v>
      </c>
      <c r="S4608" s="4">
        <v>80</v>
      </c>
      <c r="T4608" s="4">
        <v>64</v>
      </c>
      <c r="U4608" s="4">
        <v>77</v>
      </c>
      <c r="V4608" s="13">
        <v>72</v>
      </c>
      <c r="W4608" s="4">
        <v>81</v>
      </c>
      <c r="X4608" s="4">
        <v>73</v>
      </c>
      <c r="Y4608">
        <f t="shared" ca="1" si="864"/>
        <v>0</v>
      </c>
      <c r="Z4608">
        <f t="shared" ca="1" si="865"/>
        <v>0</v>
      </c>
    </row>
    <row r="4609" spans="2:26" x14ac:dyDescent="0.25">
      <c r="B4609" s="11">
        <f t="shared" si="866"/>
        <v>44753.541666655517</v>
      </c>
      <c r="C4609" s="1">
        <f t="shared" si="857"/>
        <v>7</v>
      </c>
      <c r="D4609" s="1">
        <f t="shared" si="858"/>
        <v>1</v>
      </c>
      <c r="E4609" s="12">
        <f t="shared" si="859"/>
        <v>14</v>
      </c>
      <c r="F4609" s="124" t="str">
        <f t="shared" si="860"/>
        <v>0</v>
      </c>
      <c r="G4609" s="1">
        <f ca="1">(OFFSET(O4609,0,MATCH(Customer!$J$6,'CDH &amp; HDH'!$P$11:$X$11,0)))</f>
        <v>76</v>
      </c>
      <c r="H4609" s="1" t="str">
        <f t="shared" si="861"/>
        <v>Cooling</v>
      </c>
      <c r="I4609" s="1">
        <f ca="1">OFFSET(IF($H4609="Cooling",Customer!$C$25,Customer!$C$52),E4609,D4609)</f>
        <v>72</v>
      </c>
      <c r="J4609" s="1">
        <f ca="1">OFFSET(IF($H4609="Cooling",Customer!$L$25,Customer!$L$52),$E4609,$D4609)</f>
        <v>77</v>
      </c>
      <c r="K4609" s="16">
        <f t="shared" ca="1" si="855"/>
        <v>4</v>
      </c>
      <c r="L4609" s="16">
        <f t="shared" ca="1" si="856"/>
        <v>0</v>
      </c>
      <c r="M4609" s="17">
        <f t="shared" si="862"/>
        <v>0</v>
      </c>
      <c r="N4609" s="17">
        <f t="shared" si="863"/>
        <v>0</v>
      </c>
      <c r="O4609" s="4"/>
      <c r="P4609" s="4">
        <v>62</v>
      </c>
      <c r="Q4609" s="4">
        <v>65</v>
      </c>
      <c r="R4609" s="4">
        <v>79</v>
      </c>
      <c r="S4609" s="4">
        <v>82</v>
      </c>
      <c r="T4609" s="4">
        <v>66</v>
      </c>
      <c r="U4609" s="4">
        <v>76</v>
      </c>
      <c r="V4609" s="13">
        <v>76</v>
      </c>
      <c r="W4609" s="4">
        <v>82</v>
      </c>
      <c r="X4609" s="4">
        <v>73</v>
      </c>
      <c r="Y4609">
        <f t="shared" ca="1" si="864"/>
        <v>1728</v>
      </c>
      <c r="Z4609">
        <f t="shared" ca="1" si="865"/>
        <v>0</v>
      </c>
    </row>
    <row r="4610" spans="2:26" x14ac:dyDescent="0.25">
      <c r="B4610" s="11">
        <f t="shared" si="866"/>
        <v>44753.583333322182</v>
      </c>
      <c r="C4610" s="1">
        <f t="shared" si="857"/>
        <v>7</v>
      </c>
      <c r="D4610" s="1">
        <f t="shared" si="858"/>
        <v>1</v>
      </c>
      <c r="E4610" s="12">
        <f t="shared" si="859"/>
        <v>15</v>
      </c>
      <c r="F4610" s="124" t="str">
        <f t="shared" si="860"/>
        <v>1</v>
      </c>
      <c r="G4610" s="1">
        <f ca="1">(OFFSET(O4610,0,MATCH(Customer!$J$6,'CDH &amp; HDH'!$P$11:$X$11,0)))</f>
        <v>78</v>
      </c>
      <c r="H4610" s="1" t="str">
        <f t="shared" si="861"/>
        <v>Cooling</v>
      </c>
      <c r="I4610" s="1">
        <f ca="1">OFFSET(IF($H4610="Cooling",Customer!$C$25,Customer!$C$52),E4610,D4610)</f>
        <v>72</v>
      </c>
      <c r="J4610" s="1">
        <f ca="1">OFFSET(IF($H4610="Cooling",Customer!$L$25,Customer!$L$52),$E4610,$D4610)</f>
        <v>77</v>
      </c>
      <c r="K4610" s="16">
        <f t="shared" ca="1" si="855"/>
        <v>6</v>
      </c>
      <c r="L4610" s="16">
        <f t="shared" ca="1" si="856"/>
        <v>1</v>
      </c>
      <c r="M4610" s="17">
        <f t="shared" si="862"/>
        <v>0</v>
      </c>
      <c r="N4610" s="17">
        <f t="shared" si="863"/>
        <v>0</v>
      </c>
      <c r="O4610" s="4"/>
      <c r="P4610" s="4">
        <v>63</v>
      </c>
      <c r="Q4610" s="4">
        <v>65</v>
      </c>
      <c r="R4610" s="4">
        <v>79</v>
      </c>
      <c r="S4610" s="4">
        <v>81</v>
      </c>
      <c r="T4610" s="4">
        <v>66</v>
      </c>
      <c r="U4610" s="4">
        <v>75</v>
      </c>
      <c r="V4610" s="13">
        <v>78</v>
      </c>
      <c r="W4610" s="4">
        <v>81</v>
      </c>
      <c r="X4610" s="4">
        <v>74</v>
      </c>
      <c r="Y4610">
        <f t="shared" ca="1" si="864"/>
        <v>2592</v>
      </c>
      <c r="Z4610">
        <f t="shared" ca="1" si="865"/>
        <v>432</v>
      </c>
    </row>
    <row r="4611" spans="2:26" x14ac:dyDescent="0.25">
      <c r="B4611" s="11">
        <f t="shared" si="866"/>
        <v>44753.624999988846</v>
      </c>
      <c r="C4611" s="1">
        <f t="shared" si="857"/>
        <v>7</v>
      </c>
      <c r="D4611" s="1">
        <f t="shared" si="858"/>
        <v>1</v>
      </c>
      <c r="E4611" s="12">
        <f t="shared" si="859"/>
        <v>16</v>
      </c>
      <c r="F4611" s="124" t="str">
        <f t="shared" si="860"/>
        <v>1</v>
      </c>
      <c r="G4611" s="1">
        <f ca="1">(OFFSET(O4611,0,MATCH(Customer!$J$6,'CDH &amp; HDH'!$P$11:$X$11,0)))</f>
        <v>79</v>
      </c>
      <c r="H4611" s="1" t="str">
        <f t="shared" si="861"/>
        <v>Cooling</v>
      </c>
      <c r="I4611" s="1">
        <f ca="1">OFFSET(IF($H4611="Cooling",Customer!$C$25,Customer!$C$52),E4611,D4611)</f>
        <v>72</v>
      </c>
      <c r="J4611" s="1">
        <f ca="1">OFFSET(IF($H4611="Cooling",Customer!$L$25,Customer!$L$52),$E4611,$D4611)</f>
        <v>77</v>
      </c>
      <c r="K4611" s="16">
        <f t="shared" ca="1" si="855"/>
        <v>7</v>
      </c>
      <c r="L4611" s="16">
        <f t="shared" ca="1" si="856"/>
        <v>2</v>
      </c>
      <c r="M4611" s="17">
        <f t="shared" si="862"/>
        <v>0</v>
      </c>
      <c r="N4611" s="17">
        <f t="shared" si="863"/>
        <v>0</v>
      </c>
      <c r="O4611" s="4"/>
      <c r="P4611" s="4">
        <v>65</v>
      </c>
      <c r="Q4611" s="4">
        <v>65</v>
      </c>
      <c r="R4611" s="4">
        <v>80</v>
      </c>
      <c r="S4611" s="4">
        <v>80</v>
      </c>
      <c r="T4611" s="4">
        <v>66</v>
      </c>
      <c r="U4611" s="4">
        <v>73</v>
      </c>
      <c r="V4611" s="13">
        <v>79</v>
      </c>
      <c r="W4611" s="4">
        <v>81</v>
      </c>
      <c r="X4611" s="4">
        <v>75</v>
      </c>
      <c r="Y4611">
        <f t="shared" ca="1" si="864"/>
        <v>3024</v>
      </c>
      <c r="Z4611">
        <f t="shared" ca="1" si="865"/>
        <v>864</v>
      </c>
    </row>
    <row r="4612" spans="2:26" x14ac:dyDescent="0.25">
      <c r="B4612" s="11">
        <f t="shared" si="866"/>
        <v>44753.66666665551</v>
      </c>
      <c r="C4612" s="1">
        <f t="shared" si="857"/>
        <v>7</v>
      </c>
      <c r="D4612" s="1">
        <f t="shared" si="858"/>
        <v>1</v>
      </c>
      <c r="E4612" s="12">
        <f t="shared" si="859"/>
        <v>17</v>
      </c>
      <c r="F4612" s="124" t="str">
        <f t="shared" si="860"/>
        <v>1</v>
      </c>
      <c r="G4612" s="1">
        <f ca="1">(OFFSET(O4612,0,MATCH(Customer!$J$6,'CDH &amp; HDH'!$P$11:$X$11,0)))</f>
        <v>81</v>
      </c>
      <c r="H4612" s="1" t="str">
        <f t="shared" si="861"/>
        <v>Cooling</v>
      </c>
      <c r="I4612" s="1">
        <f ca="1">OFFSET(IF($H4612="Cooling",Customer!$C$25,Customer!$C$52),E4612,D4612)</f>
        <v>72</v>
      </c>
      <c r="J4612" s="1">
        <f ca="1">OFFSET(IF($H4612="Cooling",Customer!$L$25,Customer!$L$52),$E4612,$D4612)</f>
        <v>77</v>
      </c>
      <c r="K4612" s="16">
        <f t="shared" ca="1" si="855"/>
        <v>9</v>
      </c>
      <c r="L4612" s="16">
        <f t="shared" ca="1" si="856"/>
        <v>4</v>
      </c>
      <c r="M4612" s="17">
        <f t="shared" si="862"/>
        <v>0</v>
      </c>
      <c r="N4612" s="17">
        <f t="shared" si="863"/>
        <v>0</v>
      </c>
      <c r="O4612" s="4"/>
      <c r="P4612" s="4">
        <v>65</v>
      </c>
      <c r="Q4612" s="4">
        <v>64</v>
      </c>
      <c r="R4612" s="4">
        <v>79</v>
      </c>
      <c r="S4612" s="4">
        <v>79</v>
      </c>
      <c r="T4612" s="4">
        <v>67</v>
      </c>
      <c r="U4612" s="4">
        <v>70</v>
      </c>
      <c r="V4612" s="13">
        <v>81</v>
      </c>
      <c r="W4612" s="4">
        <v>82</v>
      </c>
      <c r="X4612" s="4">
        <v>75</v>
      </c>
      <c r="Y4612">
        <f t="shared" ca="1" si="864"/>
        <v>3888</v>
      </c>
      <c r="Z4612">
        <f t="shared" ca="1" si="865"/>
        <v>1728</v>
      </c>
    </row>
    <row r="4613" spans="2:26" x14ac:dyDescent="0.25">
      <c r="B4613" s="11">
        <f t="shared" si="866"/>
        <v>44753.708333322174</v>
      </c>
      <c r="C4613" s="1">
        <f t="shared" si="857"/>
        <v>7</v>
      </c>
      <c r="D4613" s="1">
        <f t="shared" si="858"/>
        <v>1</v>
      </c>
      <c r="E4613" s="12">
        <f t="shared" si="859"/>
        <v>18</v>
      </c>
      <c r="F4613" s="124" t="str">
        <f t="shared" si="860"/>
        <v>1</v>
      </c>
      <c r="G4613" s="1">
        <f ca="1">(OFFSET(O4613,0,MATCH(Customer!$J$6,'CDH &amp; HDH'!$P$11:$X$11,0)))</f>
        <v>76</v>
      </c>
      <c r="H4613" s="1" t="str">
        <f t="shared" si="861"/>
        <v>Cooling</v>
      </c>
      <c r="I4613" s="1">
        <f ca="1">OFFSET(IF($H4613="Cooling",Customer!$C$25,Customer!$C$52),E4613,D4613)</f>
        <v>72</v>
      </c>
      <c r="J4613" s="1">
        <f ca="1">OFFSET(IF($H4613="Cooling",Customer!$L$25,Customer!$L$52),$E4613,$D4613)</f>
        <v>77</v>
      </c>
      <c r="K4613" s="16">
        <f t="shared" ca="1" si="855"/>
        <v>4</v>
      </c>
      <c r="L4613" s="16">
        <f t="shared" ca="1" si="856"/>
        <v>0</v>
      </c>
      <c r="M4613" s="17">
        <f t="shared" si="862"/>
        <v>0</v>
      </c>
      <c r="N4613" s="17">
        <f t="shared" si="863"/>
        <v>0</v>
      </c>
      <c r="O4613" s="4"/>
      <c r="P4613" s="4">
        <v>65</v>
      </c>
      <c r="Q4613" s="4">
        <v>63</v>
      </c>
      <c r="R4613" s="4">
        <v>77</v>
      </c>
      <c r="S4613" s="4">
        <v>80</v>
      </c>
      <c r="T4613" s="4">
        <v>67</v>
      </c>
      <c r="U4613" s="4">
        <v>71</v>
      </c>
      <c r="V4613" s="13">
        <v>76</v>
      </c>
      <c r="W4613" s="4">
        <v>80</v>
      </c>
      <c r="X4613" s="4">
        <v>74</v>
      </c>
      <c r="Y4613">
        <f t="shared" ca="1" si="864"/>
        <v>1728</v>
      </c>
      <c r="Z4613">
        <f t="shared" ca="1" si="865"/>
        <v>0</v>
      </c>
    </row>
    <row r="4614" spans="2:26" x14ac:dyDescent="0.25">
      <c r="B4614" s="11">
        <f t="shared" si="866"/>
        <v>44753.749999988839</v>
      </c>
      <c r="C4614" s="1">
        <f t="shared" si="857"/>
        <v>7</v>
      </c>
      <c r="D4614" s="1">
        <f t="shared" si="858"/>
        <v>1</v>
      </c>
      <c r="E4614" s="12">
        <f t="shared" si="859"/>
        <v>19</v>
      </c>
      <c r="F4614" s="124" t="str">
        <f t="shared" si="860"/>
        <v>0</v>
      </c>
      <c r="G4614" s="1">
        <f ca="1">(OFFSET(O4614,0,MATCH(Customer!$J$6,'CDH &amp; HDH'!$P$11:$X$11,0)))</f>
        <v>75</v>
      </c>
      <c r="H4614" s="1" t="str">
        <f t="shared" si="861"/>
        <v>Cooling</v>
      </c>
      <c r="I4614" s="1">
        <f ca="1">OFFSET(IF($H4614="Cooling",Customer!$C$25,Customer!$C$52),E4614,D4614)</f>
        <v>78</v>
      </c>
      <c r="J4614" s="1">
        <f ca="1">OFFSET(IF($H4614="Cooling",Customer!$L$25,Customer!$L$52),$E4614,$D4614)</f>
        <v>80</v>
      </c>
      <c r="K4614" s="16">
        <f t="shared" ca="1" si="855"/>
        <v>0</v>
      </c>
      <c r="L4614" s="16">
        <f t="shared" ca="1" si="856"/>
        <v>0</v>
      </c>
      <c r="M4614" s="17">
        <f t="shared" si="862"/>
        <v>0</v>
      </c>
      <c r="N4614" s="17">
        <f t="shared" si="863"/>
        <v>0</v>
      </c>
      <c r="O4614" s="4"/>
      <c r="P4614" s="4">
        <v>65</v>
      </c>
      <c r="Q4614" s="4">
        <v>62</v>
      </c>
      <c r="R4614" s="4">
        <v>76</v>
      </c>
      <c r="S4614" s="4">
        <v>75</v>
      </c>
      <c r="T4614" s="4">
        <v>67</v>
      </c>
      <c r="U4614" s="4">
        <v>70</v>
      </c>
      <c r="V4614" s="13">
        <v>75</v>
      </c>
      <c r="W4614" s="4">
        <v>78</v>
      </c>
      <c r="X4614" s="4">
        <v>72</v>
      </c>
      <c r="Y4614">
        <f t="shared" ca="1" si="864"/>
        <v>0</v>
      </c>
      <c r="Z4614">
        <f t="shared" ca="1" si="865"/>
        <v>0</v>
      </c>
    </row>
    <row r="4615" spans="2:26" x14ac:dyDescent="0.25">
      <c r="B4615" s="11">
        <f t="shared" si="866"/>
        <v>44753.791666655503</v>
      </c>
      <c r="C4615" s="1">
        <f t="shared" si="857"/>
        <v>7</v>
      </c>
      <c r="D4615" s="1">
        <f t="shared" si="858"/>
        <v>1</v>
      </c>
      <c r="E4615" s="12">
        <f t="shared" si="859"/>
        <v>20</v>
      </c>
      <c r="F4615" s="124" t="str">
        <f t="shared" si="860"/>
        <v>0</v>
      </c>
      <c r="G4615" s="1">
        <f ca="1">(OFFSET(O4615,0,MATCH(Customer!$J$6,'CDH &amp; HDH'!$P$11:$X$11,0)))</f>
        <v>70</v>
      </c>
      <c r="H4615" s="1" t="str">
        <f t="shared" si="861"/>
        <v>Cooling</v>
      </c>
      <c r="I4615" s="1">
        <f ca="1">OFFSET(IF($H4615="Cooling",Customer!$C$25,Customer!$C$52),E4615,D4615)</f>
        <v>78</v>
      </c>
      <c r="J4615" s="1">
        <f ca="1">OFFSET(IF($H4615="Cooling",Customer!$L$25,Customer!$L$52),$E4615,$D4615)</f>
        <v>80</v>
      </c>
      <c r="K4615" s="16">
        <f t="shared" ca="1" si="855"/>
        <v>0</v>
      </c>
      <c r="L4615" s="16">
        <f t="shared" ca="1" si="856"/>
        <v>0</v>
      </c>
      <c r="M4615" s="17">
        <f t="shared" si="862"/>
        <v>0</v>
      </c>
      <c r="N4615" s="17">
        <f t="shared" si="863"/>
        <v>0</v>
      </c>
      <c r="O4615" s="4"/>
      <c r="P4615" s="4">
        <v>64</v>
      </c>
      <c r="Q4615" s="4">
        <v>58</v>
      </c>
      <c r="R4615" s="4">
        <v>73</v>
      </c>
      <c r="S4615" s="4">
        <v>72</v>
      </c>
      <c r="T4615" s="4">
        <v>66</v>
      </c>
      <c r="U4615" s="4">
        <v>69</v>
      </c>
      <c r="V4615" s="13">
        <v>70</v>
      </c>
      <c r="W4615" s="4">
        <v>74</v>
      </c>
      <c r="X4615" s="4">
        <v>68</v>
      </c>
      <c r="Y4615">
        <f t="shared" ca="1" si="864"/>
        <v>0</v>
      </c>
      <c r="Z4615">
        <f t="shared" ca="1" si="865"/>
        <v>0</v>
      </c>
    </row>
    <row r="4616" spans="2:26" x14ac:dyDescent="0.25">
      <c r="B4616" s="11">
        <f t="shared" si="866"/>
        <v>44753.833333322167</v>
      </c>
      <c r="C4616" s="1">
        <f t="shared" si="857"/>
        <v>7</v>
      </c>
      <c r="D4616" s="1">
        <f t="shared" si="858"/>
        <v>1</v>
      </c>
      <c r="E4616" s="12">
        <f t="shared" si="859"/>
        <v>21</v>
      </c>
      <c r="F4616" s="124" t="str">
        <f t="shared" si="860"/>
        <v>0</v>
      </c>
      <c r="G4616" s="1">
        <f ca="1">(OFFSET(O4616,0,MATCH(Customer!$J$6,'CDH &amp; HDH'!$P$11:$X$11,0)))</f>
        <v>70</v>
      </c>
      <c r="H4616" s="1" t="str">
        <f t="shared" si="861"/>
        <v>Cooling</v>
      </c>
      <c r="I4616" s="1">
        <f ca="1">OFFSET(IF($H4616="Cooling",Customer!$C$25,Customer!$C$52),E4616,D4616)</f>
        <v>78</v>
      </c>
      <c r="J4616" s="1">
        <f ca="1">OFFSET(IF($H4616="Cooling",Customer!$L$25,Customer!$L$52),$E4616,$D4616)</f>
        <v>80</v>
      </c>
      <c r="K4616" s="16">
        <f t="shared" ca="1" si="855"/>
        <v>0</v>
      </c>
      <c r="L4616" s="16">
        <f t="shared" ca="1" si="856"/>
        <v>0</v>
      </c>
      <c r="M4616" s="17">
        <f t="shared" si="862"/>
        <v>0</v>
      </c>
      <c r="N4616" s="17">
        <f t="shared" si="863"/>
        <v>0</v>
      </c>
      <c r="O4616" s="4"/>
      <c r="P4616" s="4">
        <v>64</v>
      </c>
      <c r="Q4616" s="4">
        <v>57</v>
      </c>
      <c r="R4616" s="4">
        <v>71</v>
      </c>
      <c r="S4616" s="4">
        <v>70</v>
      </c>
      <c r="T4616" s="4">
        <v>65</v>
      </c>
      <c r="U4616" s="4">
        <v>67</v>
      </c>
      <c r="V4616" s="13">
        <v>70</v>
      </c>
      <c r="W4616" s="4">
        <v>69</v>
      </c>
      <c r="X4616" s="4">
        <v>61</v>
      </c>
      <c r="Y4616">
        <f t="shared" ca="1" si="864"/>
        <v>0</v>
      </c>
      <c r="Z4616">
        <f t="shared" ca="1" si="865"/>
        <v>0</v>
      </c>
    </row>
    <row r="4617" spans="2:26" x14ac:dyDescent="0.25">
      <c r="B4617" s="11">
        <f t="shared" si="866"/>
        <v>44753.874999988831</v>
      </c>
      <c r="C4617" s="1">
        <f t="shared" si="857"/>
        <v>7</v>
      </c>
      <c r="D4617" s="1">
        <f t="shared" si="858"/>
        <v>1</v>
      </c>
      <c r="E4617" s="12">
        <f t="shared" si="859"/>
        <v>22</v>
      </c>
      <c r="F4617" s="124" t="str">
        <f t="shared" si="860"/>
        <v>0</v>
      </c>
      <c r="G4617" s="1">
        <f ca="1">(OFFSET(O4617,0,MATCH(Customer!$J$6,'CDH &amp; HDH'!$P$11:$X$11,0)))</f>
        <v>70</v>
      </c>
      <c r="H4617" s="1" t="str">
        <f t="shared" si="861"/>
        <v>Cooling</v>
      </c>
      <c r="I4617" s="1">
        <f ca="1">OFFSET(IF($H4617="Cooling",Customer!$C$25,Customer!$C$52),E4617,D4617)</f>
        <v>78</v>
      </c>
      <c r="J4617" s="1">
        <f ca="1">OFFSET(IF($H4617="Cooling",Customer!$L$25,Customer!$L$52),$E4617,$D4617)</f>
        <v>80</v>
      </c>
      <c r="K4617" s="16">
        <f t="shared" ca="1" si="855"/>
        <v>0</v>
      </c>
      <c r="L4617" s="16">
        <f t="shared" ca="1" si="856"/>
        <v>0</v>
      </c>
      <c r="M4617" s="17">
        <f t="shared" si="862"/>
        <v>0</v>
      </c>
      <c r="N4617" s="17">
        <f t="shared" si="863"/>
        <v>0</v>
      </c>
      <c r="O4617" s="4"/>
      <c r="P4617" s="4">
        <v>64</v>
      </c>
      <c r="Q4617" s="4">
        <v>56</v>
      </c>
      <c r="R4617" s="4">
        <v>68</v>
      </c>
      <c r="S4617" s="4">
        <v>70</v>
      </c>
      <c r="T4617" s="4">
        <v>65</v>
      </c>
      <c r="U4617" s="4">
        <v>68</v>
      </c>
      <c r="V4617" s="13">
        <v>70</v>
      </c>
      <c r="W4617" s="4">
        <v>69</v>
      </c>
      <c r="X4617" s="4">
        <v>59</v>
      </c>
      <c r="Y4617">
        <f t="shared" ca="1" si="864"/>
        <v>0</v>
      </c>
      <c r="Z4617">
        <f t="shared" ca="1" si="865"/>
        <v>0</v>
      </c>
    </row>
    <row r="4618" spans="2:26" x14ac:dyDescent="0.25">
      <c r="B4618" s="11">
        <f t="shared" si="866"/>
        <v>44753.916666655496</v>
      </c>
      <c r="C4618" s="1">
        <f t="shared" si="857"/>
        <v>7</v>
      </c>
      <c r="D4618" s="1">
        <f t="shared" si="858"/>
        <v>1</v>
      </c>
      <c r="E4618" s="12">
        <f t="shared" si="859"/>
        <v>23</v>
      </c>
      <c r="F4618" s="124" t="str">
        <f t="shared" si="860"/>
        <v>0</v>
      </c>
      <c r="G4618" s="1">
        <f ca="1">(OFFSET(O4618,0,MATCH(Customer!$J$6,'CDH &amp; HDH'!$P$11:$X$11,0)))</f>
        <v>68</v>
      </c>
      <c r="H4618" s="1" t="str">
        <f t="shared" si="861"/>
        <v>Cooling</v>
      </c>
      <c r="I4618" s="1">
        <f ca="1">OFFSET(IF($H4618="Cooling",Customer!$C$25,Customer!$C$52),E4618,D4618)</f>
        <v>78</v>
      </c>
      <c r="J4618" s="1">
        <f ca="1">OFFSET(IF($H4618="Cooling",Customer!$L$25,Customer!$L$52),$E4618,$D4618)</f>
        <v>80</v>
      </c>
      <c r="K4618" s="16">
        <f t="shared" ca="1" si="855"/>
        <v>0</v>
      </c>
      <c r="L4618" s="16">
        <f t="shared" ca="1" si="856"/>
        <v>0</v>
      </c>
      <c r="M4618" s="17">
        <f t="shared" si="862"/>
        <v>0</v>
      </c>
      <c r="N4618" s="17">
        <f t="shared" si="863"/>
        <v>0</v>
      </c>
      <c r="O4618" s="4"/>
      <c r="P4618" s="4">
        <v>63</v>
      </c>
      <c r="Q4618" s="4">
        <v>55</v>
      </c>
      <c r="R4618" s="4">
        <v>67</v>
      </c>
      <c r="S4618" s="4">
        <v>70</v>
      </c>
      <c r="T4618" s="4">
        <v>65</v>
      </c>
      <c r="U4618" s="4">
        <v>68</v>
      </c>
      <c r="V4618" s="13">
        <v>68</v>
      </c>
      <c r="W4618" s="4">
        <v>66</v>
      </c>
      <c r="X4618" s="4">
        <v>57</v>
      </c>
      <c r="Y4618">
        <f t="shared" ca="1" si="864"/>
        <v>0</v>
      </c>
      <c r="Z4618">
        <f t="shared" ca="1" si="865"/>
        <v>0</v>
      </c>
    </row>
    <row r="4619" spans="2:26" x14ac:dyDescent="0.25">
      <c r="B4619" s="11">
        <f t="shared" si="866"/>
        <v>44753.95833332216</v>
      </c>
      <c r="C4619" s="1">
        <f t="shared" si="857"/>
        <v>7</v>
      </c>
      <c r="D4619" s="1">
        <f t="shared" si="858"/>
        <v>1</v>
      </c>
      <c r="E4619" s="12">
        <f t="shared" si="859"/>
        <v>24</v>
      </c>
      <c r="F4619" s="124" t="str">
        <f t="shared" si="860"/>
        <v>0</v>
      </c>
      <c r="G4619" s="1">
        <f ca="1">(OFFSET(O4619,0,MATCH(Customer!$J$6,'CDH &amp; HDH'!$P$11:$X$11,0)))</f>
        <v>68</v>
      </c>
      <c r="H4619" s="1" t="str">
        <f t="shared" si="861"/>
        <v>Cooling</v>
      </c>
      <c r="I4619" s="1">
        <f ca="1">OFFSET(IF($H4619="Cooling",Customer!$C$25,Customer!$C$52),E4619,D4619)</f>
        <v>78</v>
      </c>
      <c r="J4619" s="1">
        <f ca="1">OFFSET(IF($H4619="Cooling",Customer!$L$25,Customer!$L$52),$E4619,$D4619)</f>
        <v>80</v>
      </c>
      <c r="K4619" s="16">
        <f t="shared" ca="1" si="855"/>
        <v>0</v>
      </c>
      <c r="L4619" s="16">
        <f t="shared" ca="1" si="856"/>
        <v>0</v>
      </c>
      <c r="M4619" s="17">
        <f t="shared" si="862"/>
        <v>0</v>
      </c>
      <c r="N4619" s="17">
        <f t="shared" si="863"/>
        <v>0</v>
      </c>
      <c r="O4619" s="4"/>
      <c r="P4619" s="4">
        <v>63</v>
      </c>
      <c r="Q4619" s="4">
        <v>52</v>
      </c>
      <c r="R4619" s="4">
        <v>67</v>
      </c>
      <c r="S4619" s="4">
        <v>69</v>
      </c>
      <c r="T4619" s="4">
        <v>65</v>
      </c>
      <c r="U4619" s="4">
        <v>68</v>
      </c>
      <c r="V4619" s="13">
        <v>68</v>
      </c>
      <c r="W4619" s="4">
        <v>63</v>
      </c>
      <c r="X4619" s="4">
        <v>56</v>
      </c>
      <c r="Y4619">
        <f t="shared" ca="1" si="864"/>
        <v>0</v>
      </c>
      <c r="Z4619">
        <f t="shared" ca="1" si="865"/>
        <v>0</v>
      </c>
    </row>
    <row r="4620" spans="2:26" x14ac:dyDescent="0.25">
      <c r="B4620" s="11">
        <f t="shared" si="866"/>
        <v>44753.999999988824</v>
      </c>
      <c r="C4620" s="1">
        <f t="shared" si="857"/>
        <v>7</v>
      </c>
      <c r="D4620" s="1">
        <f t="shared" si="858"/>
        <v>2</v>
      </c>
      <c r="E4620" s="12">
        <f t="shared" si="859"/>
        <v>1</v>
      </c>
      <c r="F4620" s="124" t="str">
        <f t="shared" si="860"/>
        <v>0</v>
      </c>
      <c r="G4620" s="1">
        <f ca="1">(OFFSET(O4620,0,MATCH(Customer!$J$6,'CDH &amp; HDH'!$P$11:$X$11,0)))</f>
        <v>68</v>
      </c>
      <c r="H4620" s="1" t="str">
        <f t="shared" si="861"/>
        <v>Cooling</v>
      </c>
      <c r="I4620" s="1">
        <f ca="1">OFFSET(IF($H4620="Cooling",Customer!$C$25,Customer!$C$52),E4620,D4620)</f>
        <v>78</v>
      </c>
      <c r="J4620" s="1">
        <f ca="1">OFFSET(IF($H4620="Cooling",Customer!$L$25,Customer!$L$52),$E4620,$D4620)</f>
        <v>80</v>
      </c>
      <c r="K4620" s="16">
        <f t="shared" ref="K4620:K4683" ca="1" si="867">IF($H4620="Heating",0,MAX(0,$G4620-I4620))</f>
        <v>0</v>
      </c>
      <c r="L4620" s="16">
        <f t="shared" ref="L4620:L4683" ca="1" si="868">IF($H4620="Heating",0,MAX(0,$G4620-J4620))</f>
        <v>0</v>
      </c>
      <c r="M4620" s="17">
        <f t="shared" si="862"/>
        <v>0</v>
      </c>
      <c r="N4620" s="17">
        <f t="shared" si="863"/>
        <v>0</v>
      </c>
      <c r="O4620" s="4"/>
      <c r="P4620" s="4">
        <v>63</v>
      </c>
      <c r="Q4620" s="4">
        <v>51</v>
      </c>
      <c r="R4620" s="4">
        <v>66</v>
      </c>
      <c r="S4620" s="4">
        <v>69</v>
      </c>
      <c r="T4620" s="4">
        <v>65</v>
      </c>
      <c r="U4620" s="4">
        <v>69</v>
      </c>
      <c r="V4620" s="13">
        <v>68</v>
      </c>
      <c r="W4620" s="4">
        <v>60</v>
      </c>
      <c r="X4620" s="4">
        <v>53</v>
      </c>
      <c r="Y4620">
        <f t="shared" ca="1" si="864"/>
        <v>0</v>
      </c>
      <c r="Z4620">
        <f t="shared" ca="1" si="865"/>
        <v>0</v>
      </c>
    </row>
    <row r="4621" spans="2:26" x14ac:dyDescent="0.25">
      <c r="B4621" s="11">
        <f t="shared" si="866"/>
        <v>44754.041666655488</v>
      </c>
      <c r="C4621" s="1">
        <f t="shared" ref="C4621:C4684" si="869">MONTH(B4621)</f>
        <v>7</v>
      </c>
      <c r="D4621" s="1">
        <f t="shared" ref="D4621:D4684" si="870">WEEKDAY(B4621,2)</f>
        <v>2</v>
      </c>
      <c r="E4621" s="12">
        <f t="shared" ref="E4621:E4684" si="871">HOUR(B4621)+1</f>
        <v>2</v>
      </c>
      <c r="F4621" s="124" t="str">
        <f t="shared" ref="F4621:F4684" si="872">IF(AND(C4621&gt;5,C4621&lt;9,D4621&lt;6,E4621&gt;14,E4621&lt;19),"1",IF(AND(OR(E4621=8,E4621=9,E4621=19,E4621=20),C4621&lt;3,D4621&lt;6),"1","0"))</f>
        <v>0</v>
      </c>
      <c r="G4621" s="1">
        <f ca="1">(OFFSET(O4621,0,MATCH(Customer!$J$6,'CDH &amp; HDH'!$P$11:$X$11,0)))</f>
        <v>70</v>
      </c>
      <c r="H4621" s="1" t="str">
        <f t="shared" ref="H4621:H4684" si="873">IF(AND(C4621&gt;=5,C4621&lt;=9),"Cooling","Heating")</f>
        <v>Cooling</v>
      </c>
      <c r="I4621" s="1">
        <f ca="1">OFFSET(IF($H4621="Cooling",Customer!$C$25,Customer!$C$52),E4621,D4621)</f>
        <v>78</v>
      </c>
      <c r="J4621" s="1">
        <f ca="1">OFFSET(IF($H4621="Cooling",Customer!$L$25,Customer!$L$52),$E4621,$D4621)</f>
        <v>80</v>
      </c>
      <c r="K4621" s="16">
        <f t="shared" ca="1" si="867"/>
        <v>0</v>
      </c>
      <c r="L4621" s="16">
        <f t="shared" ca="1" si="868"/>
        <v>0</v>
      </c>
      <c r="M4621" s="17">
        <f t="shared" ref="M4621:M4684" si="874">IF($H4621="Cooling",0,MAX(0,I4621-$G4621))</f>
        <v>0</v>
      </c>
      <c r="N4621" s="17">
        <f t="shared" ref="N4621:N4684" si="875">IF($H4621="Cooling",0,MAX(0,J4621-$G4621))</f>
        <v>0</v>
      </c>
      <c r="O4621" s="4"/>
      <c r="P4621" s="4">
        <v>63</v>
      </c>
      <c r="Q4621" s="4">
        <v>50</v>
      </c>
      <c r="R4621" s="4">
        <v>66</v>
      </c>
      <c r="S4621" s="4">
        <v>69</v>
      </c>
      <c r="T4621" s="4">
        <v>64</v>
      </c>
      <c r="U4621" s="4">
        <v>69</v>
      </c>
      <c r="V4621" s="13">
        <v>70</v>
      </c>
      <c r="W4621" s="4">
        <v>58</v>
      </c>
      <c r="X4621" s="4">
        <v>52</v>
      </c>
      <c r="Y4621">
        <f t="shared" ref="Y4621:Y4684" ca="1" si="876">1.08*400*K4621</f>
        <v>0</v>
      </c>
      <c r="Z4621">
        <f t="shared" ref="Z4621:Z4684" ca="1" si="877">1.08*400*L4621</f>
        <v>0</v>
      </c>
    </row>
    <row r="4622" spans="2:26" x14ac:dyDescent="0.25">
      <c r="B4622" s="11">
        <f t="shared" ref="B4622:B4685" si="878">B4621+1/24</f>
        <v>44754.083333322153</v>
      </c>
      <c r="C4622" s="1">
        <f t="shared" si="869"/>
        <v>7</v>
      </c>
      <c r="D4622" s="1">
        <f t="shared" si="870"/>
        <v>2</v>
      </c>
      <c r="E4622" s="12">
        <f t="shared" si="871"/>
        <v>3</v>
      </c>
      <c r="F4622" s="124" t="str">
        <f t="shared" si="872"/>
        <v>0</v>
      </c>
      <c r="G4622" s="1">
        <f ca="1">(OFFSET(O4622,0,MATCH(Customer!$J$6,'CDH &amp; HDH'!$P$11:$X$11,0)))</f>
        <v>70</v>
      </c>
      <c r="H4622" s="1" t="str">
        <f t="shared" si="873"/>
        <v>Cooling</v>
      </c>
      <c r="I4622" s="1">
        <f ca="1">OFFSET(IF($H4622="Cooling",Customer!$C$25,Customer!$C$52),E4622,D4622)</f>
        <v>78</v>
      </c>
      <c r="J4622" s="1">
        <f ca="1">OFFSET(IF($H4622="Cooling",Customer!$L$25,Customer!$L$52),$E4622,$D4622)</f>
        <v>80</v>
      </c>
      <c r="K4622" s="16">
        <f t="shared" ca="1" si="867"/>
        <v>0</v>
      </c>
      <c r="L4622" s="16">
        <f t="shared" ca="1" si="868"/>
        <v>0</v>
      </c>
      <c r="M4622" s="17">
        <f t="shared" si="874"/>
        <v>0</v>
      </c>
      <c r="N4622" s="17">
        <f t="shared" si="875"/>
        <v>0</v>
      </c>
      <c r="O4622" s="4"/>
      <c r="P4622" s="4">
        <v>63</v>
      </c>
      <c r="Q4622" s="4">
        <v>51</v>
      </c>
      <c r="R4622" s="4">
        <v>65</v>
      </c>
      <c r="S4622" s="4">
        <v>67</v>
      </c>
      <c r="T4622" s="4">
        <v>64</v>
      </c>
      <c r="U4622" s="4">
        <v>70</v>
      </c>
      <c r="V4622" s="13">
        <v>70</v>
      </c>
      <c r="W4622" s="4">
        <v>58</v>
      </c>
      <c r="X4622" s="4">
        <v>52</v>
      </c>
      <c r="Y4622">
        <f t="shared" ca="1" si="876"/>
        <v>0</v>
      </c>
      <c r="Z4622">
        <f t="shared" ca="1" si="877"/>
        <v>0</v>
      </c>
    </row>
    <row r="4623" spans="2:26" x14ac:dyDescent="0.25">
      <c r="B4623" s="11">
        <f t="shared" si="878"/>
        <v>44754.124999988817</v>
      </c>
      <c r="C4623" s="1">
        <f t="shared" si="869"/>
        <v>7</v>
      </c>
      <c r="D4623" s="1">
        <f t="shared" si="870"/>
        <v>2</v>
      </c>
      <c r="E4623" s="12">
        <f t="shared" si="871"/>
        <v>4</v>
      </c>
      <c r="F4623" s="124" t="str">
        <f t="shared" si="872"/>
        <v>0</v>
      </c>
      <c r="G4623" s="1">
        <f ca="1">(OFFSET(O4623,0,MATCH(Customer!$J$6,'CDH &amp; HDH'!$P$11:$X$11,0)))</f>
        <v>70</v>
      </c>
      <c r="H4623" s="1" t="str">
        <f t="shared" si="873"/>
        <v>Cooling</v>
      </c>
      <c r="I4623" s="1">
        <f ca="1">OFFSET(IF($H4623="Cooling",Customer!$C$25,Customer!$C$52),E4623,D4623)</f>
        <v>78</v>
      </c>
      <c r="J4623" s="1">
        <f ca="1">OFFSET(IF($H4623="Cooling",Customer!$L$25,Customer!$L$52),$E4623,$D4623)</f>
        <v>80</v>
      </c>
      <c r="K4623" s="16">
        <f t="shared" ca="1" si="867"/>
        <v>0</v>
      </c>
      <c r="L4623" s="16">
        <f t="shared" ca="1" si="868"/>
        <v>0</v>
      </c>
      <c r="M4623" s="17">
        <f t="shared" si="874"/>
        <v>0</v>
      </c>
      <c r="N4623" s="17">
        <f t="shared" si="875"/>
        <v>0</v>
      </c>
      <c r="O4623" s="4"/>
      <c r="P4623" s="4">
        <v>62</v>
      </c>
      <c r="Q4623" s="4">
        <v>50</v>
      </c>
      <c r="R4623" s="4">
        <v>65</v>
      </c>
      <c r="S4623" s="4">
        <v>70</v>
      </c>
      <c r="T4623" s="4">
        <v>63</v>
      </c>
      <c r="U4623" s="4">
        <v>71</v>
      </c>
      <c r="V4623" s="13">
        <v>70</v>
      </c>
      <c r="W4623" s="4">
        <v>56</v>
      </c>
      <c r="X4623" s="4">
        <v>51</v>
      </c>
      <c r="Y4623">
        <f t="shared" ca="1" si="876"/>
        <v>0</v>
      </c>
      <c r="Z4623">
        <f t="shared" ca="1" si="877"/>
        <v>0</v>
      </c>
    </row>
    <row r="4624" spans="2:26" x14ac:dyDescent="0.25">
      <c r="B4624" s="11">
        <f t="shared" si="878"/>
        <v>44754.166666655481</v>
      </c>
      <c r="C4624" s="1">
        <f t="shared" si="869"/>
        <v>7</v>
      </c>
      <c r="D4624" s="1">
        <f t="shared" si="870"/>
        <v>2</v>
      </c>
      <c r="E4624" s="12">
        <f t="shared" si="871"/>
        <v>5</v>
      </c>
      <c r="F4624" s="124" t="str">
        <f t="shared" si="872"/>
        <v>0</v>
      </c>
      <c r="G4624" s="1">
        <f ca="1">(OFFSET(O4624,0,MATCH(Customer!$J$6,'CDH &amp; HDH'!$P$11:$X$11,0)))</f>
        <v>70</v>
      </c>
      <c r="H4624" s="1" t="str">
        <f t="shared" si="873"/>
        <v>Cooling</v>
      </c>
      <c r="I4624" s="1">
        <f ca="1">OFFSET(IF($H4624="Cooling",Customer!$C$25,Customer!$C$52),E4624,D4624)</f>
        <v>78</v>
      </c>
      <c r="J4624" s="1">
        <f ca="1">OFFSET(IF($H4624="Cooling",Customer!$L$25,Customer!$L$52),$E4624,$D4624)</f>
        <v>80</v>
      </c>
      <c r="K4624" s="16">
        <f t="shared" ca="1" si="867"/>
        <v>0</v>
      </c>
      <c r="L4624" s="16">
        <f t="shared" ca="1" si="868"/>
        <v>0</v>
      </c>
      <c r="M4624" s="17">
        <f t="shared" si="874"/>
        <v>0</v>
      </c>
      <c r="N4624" s="17">
        <f t="shared" si="875"/>
        <v>0</v>
      </c>
      <c r="O4624" s="4"/>
      <c r="P4624" s="4">
        <v>61</v>
      </c>
      <c r="Q4624" s="4">
        <v>50</v>
      </c>
      <c r="R4624" s="4">
        <v>66</v>
      </c>
      <c r="S4624" s="4">
        <v>66</v>
      </c>
      <c r="T4624" s="4">
        <v>63</v>
      </c>
      <c r="U4624" s="4">
        <v>70</v>
      </c>
      <c r="V4624" s="13">
        <v>70</v>
      </c>
      <c r="W4624" s="4">
        <v>54</v>
      </c>
      <c r="X4624" s="4">
        <v>51</v>
      </c>
      <c r="Y4624">
        <f t="shared" ca="1" si="876"/>
        <v>0</v>
      </c>
      <c r="Z4624">
        <f t="shared" ca="1" si="877"/>
        <v>0</v>
      </c>
    </row>
    <row r="4625" spans="2:26" x14ac:dyDescent="0.25">
      <c r="B4625" s="11">
        <f t="shared" si="878"/>
        <v>44754.208333322145</v>
      </c>
      <c r="C4625" s="1">
        <f t="shared" si="869"/>
        <v>7</v>
      </c>
      <c r="D4625" s="1">
        <f t="shared" si="870"/>
        <v>2</v>
      </c>
      <c r="E4625" s="12">
        <f t="shared" si="871"/>
        <v>6</v>
      </c>
      <c r="F4625" s="124" t="str">
        <f t="shared" si="872"/>
        <v>0</v>
      </c>
      <c r="G4625" s="1">
        <f ca="1">(OFFSET(O4625,0,MATCH(Customer!$J$6,'CDH &amp; HDH'!$P$11:$X$11,0)))</f>
        <v>70</v>
      </c>
      <c r="H4625" s="1" t="str">
        <f t="shared" si="873"/>
        <v>Cooling</v>
      </c>
      <c r="I4625" s="1">
        <f ca="1">OFFSET(IF($H4625="Cooling",Customer!$C$25,Customer!$C$52),E4625,D4625)</f>
        <v>78</v>
      </c>
      <c r="J4625" s="1">
        <f ca="1">OFFSET(IF($H4625="Cooling",Customer!$L$25,Customer!$L$52),$E4625,$D4625)</f>
        <v>80</v>
      </c>
      <c r="K4625" s="16">
        <f t="shared" ca="1" si="867"/>
        <v>0</v>
      </c>
      <c r="L4625" s="16">
        <f t="shared" ca="1" si="868"/>
        <v>0</v>
      </c>
      <c r="M4625" s="17">
        <f t="shared" si="874"/>
        <v>0</v>
      </c>
      <c r="N4625" s="17">
        <f t="shared" si="875"/>
        <v>0</v>
      </c>
      <c r="O4625" s="4"/>
      <c r="P4625" s="4">
        <v>61</v>
      </c>
      <c r="Q4625" s="4">
        <v>49</v>
      </c>
      <c r="R4625" s="4">
        <v>67</v>
      </c>
      <c r="S4625" s="4">
        <v>68</v>
      </c>
      <c r="T4625" s="4">
        <v>63</v>
      </c>
      <c r="U4625" s="4">
        <v>70</v>
      </c>
      <c r="V4625" s="13">
        <v>70</v>
      </c>
      <c r="W4625" s="4">
        <v>57</v>
      </c>
      <c r="X4625" s="4">
        <v>53</v>
      </c>
      <c r="Y4625">
        <f t="shared" ca="1" si="876"/>
        <v>0</v>
      </c>
      <c r="Z4625">
        <f t="shared" ca="1" si="877"/>
        <v>0</v>
      </c>
    </row>
    <row r="4626" spans="2:26" x14ac:dyDescent="0.25">
      <c r="B4626" s="11">
        <f t="shared" si="878"/>
        <v>44754.24999998881</v>
      </c>
      <c r="C4626" s="1">
        <f t="shared" si="869"/>
        <v>7</v>
      </c>
      <c r="D4626" s="1">
        <f t="shared" si="870"/>
        <v>2</v>
      </c>
      <c r="E4626" s="12">
        <f t="shared" si="871"/>
        <v>7</v>
      </c>
      <c r="F4626" s="124" t="str">
        <f t="shared" si="872"/>
        <v>0</v>
      </c>
      <c r="G4626" s="1">
        <f ca="1">(OFFSET(O4626,0,MATCH(Customer!$J$6,'CDH &amp; HDH'!$P$11:$X$11,0)))</f>
        <v>70</v>
      </c>
      <c r="H4626" s="1" t="str">
        <f t="shared" si="873"/>
        <v>Cooling</v>
      </c>
      <c r="I4626" s="1">
        <f ca="1">OFFSET(IF($H4626="Cooling",Customer!$C$25,Customer!$C$52),E4626,D4626)</f>
        <v>78</v>
      </c>
      <c r="J4626" s="1">
        <f ca="1">OFFSET(IF($H4626="Cooling",Customer!$L$25,Customer!$L$52),$E4626,$D4626)</f>
        <v>80</v>
      </c>
      <c r="K4626" s="16">
        <f t="shared" ca="1" si="867"/>
        <v>0</v>
      </c>
      <c r="L4626" s="16">
        <f t="shared" ca="1" si="868"/>
        <v>0</v>
      </c>
      <c r="M4626" s="17">
        <f t="shared" si="874"/>
        <v>0</v>
      </c>
      <c r="N4626" s="17">
        <f t="shared" si="875"/>
        <v>0</v>
      </c>
      <c r="O4626" s="4"/>
      <c r="P4626" s="4">
        <v>61</v>
      </c>
      <c r="Q4626" s="4">
        <v>54</v>
      </c>
      <c r="R4626" s="4">
        <v>68</v>
      </c>
      <c r="S4626" s="4">
        <v>71</v>
      </c>
      <c r="T4626" s="4">
        <v>63</v>
      </c>
      <c r="U4626" s="4">
        <v>70</v>
      </c>
      <c r="V4626" s="13">
        <v>70</v>
      </c>
      <c r="W4626" s="4">
        <v>62</v>
      </c>
      <c r="X4626" s="4">
        <v>56</v>
      </c>
      <c r="Y4626">
        <f t="shared" ca="1" si="876"/>
        <v>0</v>
      </c>
      <c r="Z4626">
        <f t="shared" ca="1" si="877"/>
        <v>0</v>
      </c>
    </row>
    <row r="4627" spans="2:26" x14ac:dyDescent="0.25">
      <c r="B4627" s="11">
        <f t="shared" si="878"/>
        <v>44754.291666655474</v>
      </c>
      <c r="C4627" s="1">
        <f t="shared" si="869"/>
        <v>7</v>
      </c>
      <c r="D4627" s="1">
        <f t="shared" si="870"/>
        <v>2</v>
      </c>
      <c r="E4627" s="12">
        <f t="shared" si="871"/>
        <v>8</v>
      </c>
      <c r="F4627" s="124" t="str">
        <f t="shared" si="872"/>
        <v>0</v>
      </c>
      <c r="G4627" s="1">
        <f ca="1">(OFFSET(O4627,0,MATCH(Customer!$J$6,'CDH &amp; HDH'!$P$11:$X$11,0)))</f>
        <v>71</v>
      </c>
      <c r="H4627" s="1" t="str">
        <f t="shared" si="873"/>
        <v>Cooling</v>
      </c>
      <c r="I4627" s="1">
        <f ca="1">OFFSET(IF($H4627="Cooling",Customer!$C$25,Customer!$C$52),E4627,D4627)</f>
        <v>72</v>
      </c>
      <c r="J4627" s="1">
        <f ca="1">OFFSET(IF($H4627="Cooling",Customer!$L$25,Customer!$L$52),$E4627,$D4627)</f>
        <v>77</v>
      </c>
      <c r="K4627" s="16">
        <f t="shared" ca="1" si="867"/>
        <v>0</v>
      </c>
      <c r="L4627" s="16">
        <f t="shared" ca="1" si="868"/>
        <v>0</v>
      </c>
      <c r="M4627" s="17">
        <f t="shared" si="874"/>
        <v>0</v>
      </c>
      <c r="N4627" s="17">
        <f t="shared" si="875"/>
        <v>0</v>
      </c>
      <c r="O4627" s="4"/>
      <c r="P4627" s="4">
        <v>61</v>
      </c>
      <c r="Q4627" s="4">
        <v>59</v>
      </c>
      <c r="R4627" s="4">
        <v>72</v>
      </c>
      <c r="S4627" s="4">
        <v>78</v>
      </c>
      <c r="T4627" s="4">
        <v>63</v>
      </c>
      <c r="U4627" s="4">
        <v>72</v>
      </c>
      <c r="V4627" s="13">
        <v>71</v>
      </c>
      <c r="W4627" s="4">
        <v>67</v>
      </c>
      <c r="X4627" s="4">
        <v>60</v>
      </c>
      <c r="Y4627">
        <f t="shared" ca="1" si="876"/>
        <v>0</v>
      </c>
      <c r="Z4627">
        <f t="shared" ca="1" si="877"/>
        <v>0</v>
      </c>
    </row>
    <row r="4628" spans="2:26" x14ac:dyDescent="0.25">
      <c r="B4628" s="11">
        <f t="shared" si="878"/>
        <v>44754.333333322138</v>
      </c>
      <c r="C4628" s="1">
        <f t="shared" si="869"/>
        <v>7</v>
      </c>
      <c r="D4628" s="1">
        <f t="shared" si="870"/>
        <v>2</v>
      </c>
      <c r="E4628" s="12">
        <f t="shared" si="871"/>
        <v>9</v>
      </c>
      <c r="F4628" s="124" t="str">
        <f t="shared" si="872"/>
        <v>0</v>
      </c>
      <c r="G4628" s="1">
        <f ca="1">(OFFSET(O4628,0,MATCH(Customer!$J$6,'CDH &amp; HDH'!$P$11:$X$11,0)))</f>
        <v>74</v>
      </c>
      <c r="H4628" s="1" t="str">
        <f t="shared" si="873"/>
        <v>Cooling</v>
      </c>
      <c r="I4628" s="1">
        <f ca="1">OFFSET(IF($H4628="Cooling",Customer!$C$25,Customer!$C$52),E4628,D4628)</f>
        <v>72</v>
      </c>
      <c r="J4628" s="1">
        <f ca="1">OFFSET(IF($H4628="Cooling",Customer!$L$25,Customer!$L$52),$E4628,$D4628)</f>
        <v>77</v>
      </c>
      <c r="K4628" s="16">
        <f t="shared" ca="1" si="867"/>
        <v>2</v>
      </c>
      <c r="L4628" s="16">
        <f t="shared" ca="1" si="868"/>
        <v>0</v>
      </c>
      <c r="M4628" s="17">
        <f t="shared" si="874"/>
        <v>0</v>
      </c>
      <c r="N4628" s="17">
        <f t="shared" si="875"/>
        <v>0</v>
      </c>
      <c r="O4628" s="4"/>
      <c r="P4628" s="4">
        <v>60</v>
      </c>
      <c r="Q4628" s="4">
        <v>63</v>
      </c>
      <c r="R4628" s="4">
        <v>75</v>
      </c>
      <c r="S4628" s="4">
        <v>82</v>
      </c>
      <c r="T4628" s="4">
        <v>64</v>
      </c>
      <c r="U4628" s="4">
        <v>74</v>
      </c>
      <c r="V4628" s="13">
        <v>74</v>
      </c>
      <c r="W4628" s="4">
        <v>72</v>
      </c>
      <c r="X4628" s="4">
        <v>65</v>
      </c>
      <c r="Y4628">
        <f t="shared" ca="1" si="876"/>
        <v>864</v>
      </c>
      <c r="Z4628">
        <f t="shared" ca="1" si="877"/>
        <v>0</v>
      </c>
    </row>
    <row r="4629" spans="2:26" x14ac:dyDescent="0.25">
      <c r="B4629" s="11">
        <f t="shared" si="878"/>
        <v>44754.374999988802</v>
      </c>
      <c r="C4629" s="1">
        <f t="shared" si="869"/>
        <v>7</v>
      </c>
      <c r="D4629" s="1">
        <f t="shared" si="870"/>
        <v>2</v>
      </c>
      <c r="E4629" s="12">
        <f t="shared" si="871"/>
        <v>10</v>
      </c>
      <c r="F4629" s="124" t="str">
        <f t="shared" si="872"/>
        <v>0</v>
      </c>
      <c r="G4629" s="1">
        <f ca="1">(OFFSET(O4629,0,MATCH(Customer!$J$6,'CDH &amp; HDH'!$P$11:$X$11,0)))</f>
        <v>75</v>
      </c>
      <c r="H4629" s="1" t="str">
        <f t="shared" si="873"/>
        <v>Cooling</v>
      </c>
      <c r="I4629" s="1">
        <f ca="1">OFFSET(IF($H4629="Cooling",Customer!$C$25,Customer!$C$52),E4629,D4629)</f>
        <v>72</v>
      </c>
      <c r="J4629" s="1">
        <f ca="1">OFFSET(IF($H4629="Cooling",Customer!$L$25,Customer!$L$52),$E4629,$D4629)</f>
        <v>77</v>
      </c>
      <c r="K4629" s="16">
        <f t="shared" ca="1" si="867"/>
        <v>3</v>
      </c>
      <c r="L4629" s="16">
        <f t="shared" ca="1" si="868"/>
        <v>0</v>
      </c>
      <c r="M4629" s="17">
        <f t="shared" si="874"/>
        <v>0</v>
      </c>
      <c r="N4629" s="17">
        <f t="shared" si="875"/>
        <v>0</v>
      </c>
      <c r="O4629" s="4"/>
      <c r="P4629" s="4">
        <v>60</v>
      </c>
      <c r="Q4629" s="4">
        <v>69</v>
      </c>
      <c r="R4629" s="4">
        <v>79</v>
      </c>
      <c r="S4629" s="4">
        <v>84</v>
      </c>
      <c r="T4629" s="4">
        <v>64</v>
      </c>
      <c r="U4629" s="4">
        <v>78</v>
      </c>
      <c r="V4629" s="13">
        <v>75</v>
      </c>
      <c r="W4629" s="4">
        <v>78</v>
      </c>
      <c r="X4629" s="4">
        <v>69</v>
      </c>
      <c r="Y4629">
        <f t="shared" ca="1" si="876"/>
        <v>1296</v>
      </c>
      <c r="Z4629">
        <f t="shared" ca="1" si="877"/>
        <v>0</v>
      </c>
    </row>
    <row r="4630" spans="2:26" x14ac:dyDescent="0.25">
      <c r="B4630" s="11">
        <f t="shared" si="878"/>
        <v>44754.416666655467</v>
      </c>
      <c r="C4630" s="1">
        <f t="shared" si="869"/>
        <v>7</v>
      </c>
      <c r="D4630" s="1">
        <f t="shared" si="870"/>
        <v>2</v>
      </c>
      <c r="E4630" s="12">
        <f t="shared" si="871"/>
        <v>11</v>
      </c>
      <c r="F4630" s="124" t="str">
        <f t="shared" si="872"/>
        <v>0</v>
      </c>
      <c r="G4630" s="1">
        <f ca="1">(OFFSET(O4630,0,MATCH(Customer!$J$6,'CDH &amp; HDH'!$P$11:$X$11,0)))</f>
        <v>76</v>
      </c>
      <c r="H4630" s="1" t="str">
        <f t="shared" si="873"/>
        <v>Cooling</v>
      </c>
      <c r="I4630" s="1">
        <f ca="1">OFFSET(IF($H4630="Cooling",Customer!$C$25,Customer!$C$52),E4630,D4630)</f>
        <v>72</v>
      </c>
      <c r="J4630" s="1">
        <f ca="1">OFFSET(IF($H4630="Cooling",Customer!$L$25,Customer!$L$52),$E4630,$D4630)</f>
        <v>77</v>
      </c>
      <c r="K4630" s="16">
        <f t="shared" ca="1" si="867"/>
        <v>4</v>
      </c>
      <c r="L4630" s="16">
        <f t="shared" ca="1" si="868"/>
        <v>0</v>
      </c>
      <c r="M4630" s="17">
        <f t="shared" si="874"/>
        <v>0</v>
      </c>
      <c r="N4630" s="17">
        <f t="shared" si="875"/>
        <v>0</v>
      </c>
      <c r="O4630" s="4"/>
      <c r="P4630" s="4">
        <v>60</v>
      </c>
      <c r="Q4630" s="4">
        <v>70</v>
      </c>
      <c r="R4630" s="4">
        <v>81</v>
      </c>
      <c r="S4630" s="4">
        <v>85</v>
      </c>
      <c r="T4630" s="4">
        <v>65</v>
      </c>
      <c r="U4630" s="4">
        <v>82</v>
      </c>
      <c r="V4630" s="13">
        <v>76</v>
      </c>
      <c r="W4630" s="4">
        <v>81</v>
      </c>
      <c r="X4630" s="4">
        <v>72</v>
      </c>
      <c r="Y4630">
        <f t="shared" ca="1" si="876"/>
        <v>1728</v>
      </c>
      <c r="Z4630">
        <f t="shared" ca="1" si="877"/>
        <v>0</v>
      </c>
    </row>
    <row r="4631" spans="2:26" x14ac:dyDescent="0.25">
      <c r="B4631" s="11">
        <f t="shared" si="878"/>
        <v>44754.458333322131</v>
      </c>
      <c r="C4631" s="1">
        <f t="shared" si="869"/>
        <v>7</v>
      </c>
      <c r="D4631" s="1">
        <f t="shared" si="870"/>
        <v>2</v>
      </c>
      <c r="E4631" s="12">
        <f t="shared" si="871"/>
        <v>12</v>
      </c>
      <c r="F4631" s="124" t="str">
        <f t="shared" si="872"/>
        <v>0</v>
      </c>
      <c r="G4631" s="1">
        <f ca="1">(OFFSET(O4631,0,MATCH(Customer!$J$6,'CDH &amp; HDH'!$P$11:$X$11,0)))</f>
        <v>74</v>
      </c>
      <c r="H4631" s="1" t="str">
        <f t="shared" si="873"/>
        <v>Cooling</v>
      </c>
      <c r="I4631" s="1">
        <f ca="1">OFFSET(IF($H4631="Cooling",Customer!$C$25,Customer!$C$52),E4631,D4631)</f>
        <v>72</v>
      </c>
      <c r="J4631" s="1">
        <f ca="1">OFFSET(IF($H4631="Cooling",Customer!$L$25,Customer!$L$52),$E4631,$D4631)</f>
        <v>77</v>
      </c>
      <c r="K4631" s="16">
        <f t="shared" ca="1" si="867"/>
        <v>2</v>
      </c>
      <c r="L4631" s="16">
        <f t="shared" ca="1" si="868"/>
        <v>0</v>
      </c>
      <c r="M4631" s="17">
        <f t="shared" si="874"/>
        <v>0</v>
      </c>
      <c r="N4631" s="17">
        <f t="shared" si="875"/>
        <v>0</v>
      </c>
      <c r="O4631" s="4"/>
      <c r="P4631" s="4">
        <v>60</v>
      </c>
      <c r="Q4631" s="4">
        <v>72</v>
      </c>
      <c r="R4631" s="4">
        <v>82</v>
      </c>
      <c r="S4631" s="4">
        <v>83</v>
      </c>
      <c r="T4631" s="4">
        <v>65</v>
      </c>
      <c r="U4631" s="4">
        <v>87</v>
      </c>
      <c r="V4631" s="13">
        <v>74</v>
      </c>
      <c r="W4631" s="4">
        <v>83</v>
      </c>
      <c r="X4631" s="4">
        <v>75</v>
      </c>
      <c r="Y4631">
        <f t="shared" ca="1" si="876"/>
        <v>864</v>
      </c>
      <c r="Z4631">
        <f t="shared" ca="1" si="877"/>
        <v>0</v>
      </c>
    </row>
    <row r="4632" spans="2:26" x14ac:dyDescent="0.25">
      <c r="B4632" s="11">
        <f t="shared" si="878"/>
        <v>44754.499999988795</v>
      </c>
      <c r="C4632" s="1">
        <f t="shared" si="869"/>
        <v>7</v>
      </c>
      <c r="D4632" s="1">
        <f t="shared" si="870"/>
        <v>2</v>
      </c>
      <c r="E4632" s="12">
        <f t="shared" si="871"/>
        <v>13</v>
      </c>
      <c r="F4632" s="124" t="str">
        <f t="shared" si="872"/>
        <v>0</v>
      </c>
      <c r="G4632" s="1">
        <f ca="1">(OFFSET(O4632,0,MATCH(Customer!$J$6,'CDH &amp; HDH'!$P$11:$X$11,0)))</f>
        <v>77</v>
      </c>
      <c r="H4632" s="1" t="str">
        <f t="shared" si="873"/>
        <v>Cooling</v>
      </c>
      <c r="I4632" s="1">
        <f ca="1">OFFSET(IF($H4632="Cooling",Customer!$C$25,Customer!$C$52),E4632,D4632)</f>
        <v>72</v>
      </c>
      <c r="J4632" s="1">
        <f ca="1">OFFSET(IF($H4632="Cooling",Customer!$L$25,Customer!$L$52),$E4632,$D4632)</f>
        <v>77</v>
      </c>
      <c r="K4632" s="16">
        <f t="shared" ca="1" si="867"/>
        <v>5</v>
      </c>
      <c r="L4632" s="16">
        <f t="shared" ca="1" si="868"/>
        <v>0</v>
      </c>
      <c r="M4632" s="17">
        <f t="shared" si="874"/>
        <v>0</v>
      </c>
      <c r="N4632" s="17">
        <f t="shared" si="875"/>
        <v>0</v>
      </c>
      <c r="O4632" s="4"/>
      <c r="P4632" s="4">
        <v>60</v>
      </c>
      <c r="Q4632" s="4">
        <v>73</v>
      </c>
      <c r="R4632" s="4">
        <v>84</v>
      </c>
      <c r="S4632" s="4">
        <v>83</v>
      </c>
      <c r="T4632" s="4">
        <v>66</v>
      </c>
      <c r="U4632" s="4">
        <v>87</v>
      </c>
      <c r="V4632" s="13">
        <v>77</v>
      </c>
      <c r="W4632" s="4">
        <v>81</v>
      </c>
      <c r="X4632" s="4">
        <v>77</v>
      </c>
      <c r="Y4632">
        <f t="shared" ca="1" si="876"/>
        <v>2160</v>
      </c>
      <c r="Z4632">
        <f t="shared" ca="1" si="877"/>
        <v>0</v>
      </c>
    </row>
    <row r="4633" spans="2:26" x14ac:dyDescent="0.25">
      <c r="B4633" s="11">
        <f t="shared" si="878"/>
        <v>44754.541666655459</v>
      </c>
      <c r="C4633" s="1">
        <f t="shared" si="869"/>
        <v>7</v>
      </c>
      <c r="D4633" s="1">
        <f t="shared" si="870"/>
        <v>2</v>
      </c>
      <c r="E4633" s="12">
        <f t="shared" si="871"/>
        <v>14</v>
      </c>
      <c r="F4633" s="124" t="str">
        <f t="shared" si="872"/>
        <v>0</v>
      </c>
      <c r="G4633" s="1">
        <f ca="1">(OFFSET(O4633,0,MATCH(Customer!$J$6,'CDH &amp; HDH'!$P$11:$X$11,0)))</f>
        <v>76</v>
      </c>
      <c r="H4633" s="1" t="str">
        <f t="shared" si="873"/>
        <v>Cooling</v>
      </c>
      <c r="I4633" s="1">
        <f ca="1">OFFSET(IF($H4633="Cooling",Customer!$C$25,Customer!$C$52),E4633,D4633)</f>
        <v>72</v>
      </c>
      <c r="J4633" s="1">
        <f ca="1">OFFSET(IF($H4633="Cooling",Customer!$L$25,Customer!$L$52),$E4633,$D4633)</f>
        <v>77</v>
      </c>
      <c r="K4633" s="16">
        <f t="shared" ca="1" si="867"/>
        <v>4</v>
      </c>
      <c r="L4633" s="16">
        <f t="shared" ca="1" si="868"/>
        <v>0</v>
      </c>
      <c r="M4633" s="17">
        <f t="shared" si="874"/>
        <v>0</v>
      </c>
      <c r="N4633" s="17">
        <f t="shared" si="875"/>
        <v>0</v>
      </c>
      <c r="O4633" s="4"/>
      <c r="P4633" s="4">
        <v>59</v>
      </c>
      <c r="Q4633" s="4">
        <v>74</v>
      </c>
      <c r="R4633" s="4">
        <v>84</v>
      </c>
      <c r="S4633" s="4">
        <v>84</v>
      </c>
      <c r="T4633" s="4">
        <v>66</v>
      </c>
      <c r="U4633" s="4">
        <v>85</v>
      </c>
      <c r="V4633" s="13">
        <v>76</v>
      </c>
      <c r="W4633" s="4">
        <v>82</v>
      </c>
      <c r="X4633" s="4">
        <v>78</v>
      </c>
      <c r="Y4633">
        <f t="shared" ca="1" si="876"/>
        <v>1728</v>
      </c>
      <c r="Z4633">
        <f t="shared" ca="1" si="877"/>
        <v>0</v>
      </c>
    </row>
    <row r="4634" spans="2:26" x14ac:dyDescent="0.25">
      <c r="B4634" s="11">
        <f t="shared" si="878"/>
        <v>44754.583333322124</v>
      </c>
      <c r="C4634" s="1">
        <f t="shared" si="869"/>
        <v>7</v>
      </c>
      <c r="D4634" s="1">
        <f t="shared" si="870"/>
        <v>2</v>
      </c>
      <c r="E4634" s="12">
        <f t="shared" si="871"/>
        <v>15</v>
      </c>
      <c r="F4634" s="124" t="str">
        <f t="shared" si="872"/>
        <v>1</v>
      </c>
      <c r="G4634" s="1">
        <f ca="1">(OFFSET(O4634,0,MATCH(Customer!$J$6,'CDH &amp; HDH'!$P$11:$X$11,0)))</f>
        <v>79</v>
      </c>
      <c r="H4634" s="1" t="str">
        <f t="shared" si="873"/>
        <v>Cooling</v>
      </c>
      <c r="I4634" s="1">
        <f ca="1">OFFSET(IF($H4634="Cooling",Customer!$C$25,Customer!$C$52),E4634,D4634)</f>
        <v>72</v>
      </c>
      <c r="J4634" s="1">
        <f ca="1">OFFSET(IF($H4634="Cooling",Customer!$L$25,Customer!$L$52),$E4634,$D4634)</f>
        <v>77</v>
      </c>
      <c r="K4634" s="16">
        <f t="shared" ca="1" si="867"/>
        <v>7</v>
      </c>
      <c r="L4634" s="16">
        <f t="shared" ca="1" si="868"/>
        <v>2</v>
      </c>
      <c r="M4634" s="17">
        <f t="shared" si="874"/>
        <v>0</v>
      </c>
      <c r="N4634" s="17">
        <f t="shared" si="875"/>
        <v>0</v>
      </c>
      <c r="O4634" s="4"/>
      <c r="P4634" s="4">
        <v>59</v>
      </c>
      <c r="Q4634" s="4">
        <v>75</v>
      </c>
      <c r="R4634" s="4">
        <v>84</v>
      </c>
      <c r="S4634" s="4">
        <v>80</v>
      </c>
      <c r="T4634" s="4">
        <v>65</v>
      </c>
      <c r="U4634" s="4">
        <v>84</v>
      </c>
      <c r="V4634" s="13">
        <v>79</v>
      </c>
      <c r="W4634" s="4">
        <v>83</v>
      </c>
      <c r="X4634" s="4">
        <v>79</v>
      </c>
      <c r="Y4634">
        <f t="shared" ca="1" si="876"/>
        <v>3024</v>
      </c>
      <c r="Z4634">
        <f t="shared" ca="1" si="877"/>
        <v>864</v>
      </c>
    </row>
    <row r="4635" spans="2:26" x14ac:dyDescent="0.25">
      <c r="B4635" s="11">
        <f t="shared" si="878"/>
        <v>44754.624999988788</v>
      </c>
      <c r="C4635" s="1">
        <f t="shared" si="869"/>
        <v>7</v>
      </c>
      <c r="D4635" s="1">
        <f t="shared" si="870"/>
        <v>2</v>
      </c>
      <c r="E4635" s="12">
        <f t="shared" si="871"/>
        <v>16</v>
      </c>
      <c r="F4635" s="124" t="str">
        <f t="shared" si="872"/>
        <v>1</v>
      </c>
      <c r="G4635" s="1">
        <f ca="1">(OFFSET(O4635,0,MATCH(Customer!$J$6,'CDH &amp; HDH'!$P$11:$X$11,0)))</f>
        <v>79</v>
      </c>
      <c r="H4635" s="1" t="str">
        <f t="shared" si="873"/>
        <v>Cooling</v>
      </c>
      <c r="I4635" s="1">
        <f ca="1">OFFSET(IF($H4635="Cooling",Customer!$C$25,Customer!$C$52),E4635,D4635)</f>
        <v>72</v>
      </c>
      <c r="J4635" s="1">
        <f ca="1">OFFSET(IF($H4635="Cooling",Customer!$L$25,Customer!$L$52),$E4635,$D4635)</f>
        <v>77</v>
      </c>
      <c r="K4635" s="16">
        <f t="shared" ca="1" si="867"/>
        <v>7</v>
      </c>
      <c r="L4635" s="16">
        <f t="shared" ca="1" si="868"/>
        <v>2</v>
      </c>
      <c r="M4635" s="17">
        <f t="shared" si="874"/>
        <v>0</v>
      </c>
      <c r="N4635" s="17">
        <f t="shared" si="875"/>
        <v>0</v>
      </c>
      <c r="O4635" s="4"/>
      <c r="P4635" s="4">
        <v>60</v>
      </c>
      <c r="Q4635" s="4">
        <v>75</v>
      </c>
      <c r="R4635" s="4">
        <v>84</v>
      </c>
      <c r="S4635" s="4">
        <v>81</v>
      </c>
      <c r="T4635" s="4">
        <v>64</v>
      </c>
      <c r="U4635" s="4">
        <v>89</v>
      </c>
      <c r="V4635" s="13">
        <v>79</v>
      </c>
      <c r="W4635" s="4">
        <v>83</v>
      </c>
      <c r="X4635" s="4">
        <v>80</v>
      </c>
      <c r="Y4635">
        <f t="shared" ca="1" si="876"/>
        <v>3024</v>
      </c>
      <c r="Z4635">
        <f t="shared" ca="1" si="877"/>
        <v>864</v>
      </c>
    </row>
    <row r="4636" spans="2:26" x14ac:dyDescent="0.25">
      <c r="B4636" s="11">
        <f t="shared" si="878"/>
        <v>44754.666666655452</v>
      </c>
      <c r="C4636" s="1">
        <f t="shared" si="869"/>
        <v>7</v>
      </c>
      <c r="D4636" s="1">
        <f t="shared" si="870"/>
        <v>2</v>
      </c>
      <c r="E4636" s="12">
        <f t="shared" si="871"/>
        <v>17</v>
      </c>
      <c r="F4636" s="124" t="str">
        <f t="shared" si="872"/>
        <v>1</v>
      </c>
      <c r="G4636" s="1">
        <f ca="1">(OFFSET(O4636,0,MATCH(Customer!$J$6,'CDH &amp; HDH'!$P$11:$X$11,0)))</f>
        <v>81</v>
      </c>
      <c r="H4636" s="1" t="str">
        <f t="shared" si="873"/>
        <v>Cooling</v>
      </c>
      <c r="I4636" s="1">
        <f ca="1">OFFSET(IF($H4636="Cooling",Customer!$C$25,Customer!$C$52),E4636,D4636)</f>
        <v>72</v>
      </c>
      <c r="J4636" s="1">
        <f ca="1">OFFSET(IF($H4636="Cooling",Customer!$L$25,Customer!$L$52),$E4636,$D4636)</f>
        <v>77</v>
      </c>
      <c r="K4636" s="16">
        <f t="shared" ca="1" si="867"/>
        <v>9</v>
      </c>
      <c r="L4636" s="16">
        <f t="shared" ca="1" si="868"/>
        <v>4</v>
      </c>
      <c r="M4636" s="17">
        <f t="shared" si="874"/>
        <v>0</v>
      </c>
      <c r="N4636" s="17">
        <f t="shared" si="875"/>
        <v>0</v>
      </c>
      <c r="O4636" s="4"/>
      <c r="P4636" s="4">
        <v>59</v>
      </c>
      <c r="Q4636" s="4">
        <v>74</v>
      </c>
      <c r="R4636" s="4">
        <v>83</v>
      </c>
      <c r="S4636" s="4">
        <v>81</v>
      </c>
      <c r="T4636" s="4">
        <v>62</v>
      </c>
      <c r="U4636" s="4">
        <v>89</v>
      </c>
      <c r="V4636" s="13">
        <v>81</v>
      </c>
      <c r="W4636" s="4">
        <v>83</v>
      </c>
      <c r="X4636" s="4">
        <v>80</v>
      </c>
      <c r="Y4636">
        <f t="shared" ca="1" si="876"/>
        <v>3888</v>
      </c>
      <c r="Z4636">
        <f t="shared" ca="1" si="877"/>
        <v>1728</v>
      </c>
    </row>
    <row r="4637" spans="2:26" x14ac:dyDescent="0.25">
      <c r="B4637" s="11">
        <f t="shared" si="878"/>
        <v>44754.708333322116</v>
      </c>
      <c r="C4637" s="1">
        <f t="shared" si="869"/>
        <v>7</v>
      </c>
      <c r="D4637" s="1">
        <f t="shared" si="870"/>
        <v>2</v>
      </c>
      <c r="E4637" s="12">
        <f t="shared" si="871"/>
        <v>18</v>
      </c>
      <c r="F4637" s="124" t="str">
        <f t="shared" si="872"/>
        <v>1</v>
      </c>
      <c r="G4637" s="1">
        <f ca="1">(OFFSET(O4637,0,MATCH(Customer!$J$6,'CDH &amp; HDH'!$P$11:$X$11,0)))</f>
        <v>80</v>
      </c>
      <c r="H4637" s="1" t="str">
        <f t="shared" si="873"/>
        <v>Cooling</v>
      </c>
      <c r="I4637" s="1">
        <f ca="1">OFFSET(IF($H4637="Cooling",Customer!$C$25,Customer!$C$52),E4637,D4637)</f>
        <v>72</v>
      </c>
      <c r="J4637" s="1">
        <f ca="1">OFFSET(IF($H4637="Cooling",Customer!$L$25,Customer!$L$52),$E4637,$D4637)</f>
        <v>77</v>
      </c>
      <c r="K4637" s="16">
        <f t="shared" ca="1" si="867"/>
        <v>8</v>
      </c>
      <c r="L4637" s="16">
        <f t="shared" ca="1" si="868"/>
        <v>3</v>
      </c>
      <c r="M4637" s="17">
        <f t="shared" si="874"/>
        <v>0</v>
      </c>
      <c r="N4637" s="17">
        <f t="shared" si="875"/>
        <v>0</v>
      </c>
      <c r="O4637" s="4"/>
      <c r="P4637" s="4">
        <v>59</v>
      </c>
      <c r="Q4637" s="4">
        <v>74</v>
      </c>
      <c r="R4637" s="4">
        <v>81</v>
      </c>
      <c r="S4637" s="4">
        <v>81</v>
      </c>
      <c r="T4637" s="4">
        <v>62</v>
      </c>
      <c r="U4637" s="4">
        <v>87</v>
      </c>
      <c r="V4637" s="13">
        <v>80</v>
      </c>
      <c r="W4637" s="4">
        <v>82</v>
      </c>
      <c r="X4637" s="4">
        <v>80</v>
      </c>
      <c r="Y4637">
        <f t="shared" ca="1" si="876"/>
        <v>3456</v>
      </c>
      <c r="Z4637">
        <f t="shared" ca="1" si="877"/>
        <v>1296</v>
      </c>
    </row>
    <row r="4638" spans="2:26" x14ac:dyDescent="0.25">
      <c r="B4638" s="11">
        <f t="shared" si="878"/>
        <v>44754.74999998878</v>
      </c>
      <c r="C4638" s="1">
        <f t="shared" si="869"/>
        <v>7</v>
      </c>
      <c r="D4638" s="1">
        <f t="shared" si="870"/>
        <v>2</v>
      </c>
      <c r="E4638" s="12">
        <f t="shared" si="871"/>
        <v>19</v>
      </c>
      <c r="F4638" s="124" t="str">
        <f t="shared" si="872"/>
        <v>0</v>
      </c>
      <c r="G4638" s="1">
        <f ca="1">(OFFSET(O4638,0,MATCH(Customer!$J$6,'CDH &amp; HDH'!$P$11:$X$11,0)))</f>
        <v>78</v>
      </c>
      <c r="H4638" s="1" t="str">
        <f t="shared" si="873"/>
        <v>Cooling</v>
      </c>
      <c r="I4638" s="1">
        <f ca="1">OFFSET(IF($H4638="Cooling",Customer!$C$25,Customer!$C$52),E4638,D4638)</f>
        <v>78</v>
      </c>
      <c r="J4638" s="1">
        <f ca="1">OFFSET(IF($H4638="Cooling",Customer!$L$25,Customer!$L$52),$E4638,$D4638)</f>
        <v>80</v>
      </c>
      <c r="K4638" s="16">
        <f t="shared" ca="1" si="867"/>
        <v>0</v>
      </c>
      <c r="L4638" s="16">
        <f t="shared" ca="1" si="868"/>
        <v>0</v>
      </c>
      <c r="M4638" s="17">
        <f t="shared" si="874"/>
        <v>0</v>
      </c>
      <c r="N4638" s="17">
        <f t="shared" si="875"/>
        <v>0</v>
      </c>
      <c r="O4638" s="4"/>
      <c r="P4638" s="4">
        <v>59</v>
      </c>
      <c r="Q4638" s="4">
        <v>71</v>
      </c>
      <c r="R4638" s="4">
        <v>80</v>
      </c>
      <c r="S4638" s="4">
        <v>78</v>
      </c>
      <c r="T4638" s="4">
        <v>61</v>
      </c>
      <c r="U4638" s="4">
        <v>86</v>
      </c>
      <c r="V4638" s="13">
        <v>78</v>
      </c>
      <c r="W4638" s="4">
        <v>79</v>
      </c>
      <c r="X4638" s="4">
        <v>77</v>
      </c>
      <c r="Y4638">
        <f t="shared" ca="1" si="876"/>
        <v>0</v>
      </c>
      <c r="Z4638">
        <f t="shared" ca="1" si="877"/>
        <v>0</v>
      </c>
    </row>
    <row r="4639" spans="2:26" x14ac:dyDescent="0.25">
      <c r="B4639" s="11">
        <f t="shared" si="878"/>
        <v>44754.791666655445</v>
      </c>
      <c r="C4639" s="1">
        <f t="shared" si="869"/>
        <v>7</v>
      </c>
      <c r="D4639" s="1">
        <f t="shared" si="870"/>
        <v>2</v>
      </c>
      <c r="E4639" s="12">
        <f t="shared" si="871"/>
        <v>20</v>
      </c>
      <c r="F4639" s="124" t="str">
        <f t="shared" si="872"/>
        <v>0</v>
      </c>
      <c r="G4639" s="1">
        <f ca="1">(OFFSET(O4639,0,MATCH(Customer!$J$6,'CDH &amp; HDH'!$P$11:$X$11,0)))</f>
        <v>77</v>
      </c>
      <c r="H4639" s="1" t="str">
        <f t="shared" si="873"/>
        <v>Cooling</v>
      </c>
      <c r="I4639" s="1">
        <f ca="1">OFFSET(IF($H4639="Cooling",Customer!$C$25,Customer!$C$52),E4639,D4639)</f>
        <v>78</v>
      </c>
      <c r="J4639" s="1">
        <f ca="1">OFFSET(IF($H4639="Cooling",Customer!$L$25,Customer!$L$52),$E4639,$D4639)</f>
        <v>80</v>
      </c>
      <c r="K4639" s="16">
        <f t="shared" ca="1" si="867"/>
        <v>0</v>
      </c>
      <c r="L4639" s="16">
        <f t="shared" ca="1" si="868"/>
        <v>0</v>
      </c>
      <c r="M4639" s="17">
        <f t="shared" si="874"/>
        <v>0</v>
      </c>
      <c r="N4639" s="17">
        <f t="shared" si="875"/>
        <v>0</v>
      </c>
      <c r="O4639" s="4"/>
      <c r="P4639" s="4">
        <v>59</v>
      </c>
      <c r="Q4639" s="4">
        <v>68</v>
      </c>
      <c r="R4639" s="4">
        <v>76</v>
      </c>
      <c r="S4639" s="4">
        <v>77</v>
      </c>
      <c r="T4639" s="4">
        <v>60</v>
      </c>
      <c r="U4639" s="4">
        <v>80</v>
      </c>
      <c r="V4639" s="13">
        <v>77</v>
      </c>
      <c r="W4639" s="4">
        <v>78</v>
      </c>
      <c r="X4639" s="4">
        <v>73</v>
      </c>
      <c r="Y4639">
        <f t="shared" ca="1" si="876"/>
        <v>0</v>
      </c>
      <c r="Z4639">
        <f t="shared" ca="1" si="877"/>
        <v>0</v>
      </c>
    </row>
    <row r="4640" spans="2:26" x14ac:dyDescent="0.25">
      <c r="B4640" s="11">
        <f t="shared" si="878"/>
        <v>44754.833333322109</v>
      </c>
      <c r="C4640" s="1">
        <f t="shared" si="869"/>
        <v>7</v>
      </c>
      <c r="D4640" s="1">
        <f t="shared" si="870"/>
        <v>2</v>
      </c>
      <c r="E4640" s="12">
        <f t="shared" si="871"/>
        <v>21</v>
      </c>
      <c r="F4640" s="124" t="str">
        <f t="shared" si="872"/>
        <v>0</v>
      </c>
      <c r="G4640" s="1">
        <f ca="1">(OFFSET(O4640,0,MATCH(Customer!$J$6,'CDH &amp; HDH'!$P$11:$X$11,0)))</f>
        <v>74</v>
      </c>
      <c r="H4640" s="1" t="str">
        <f t="shared" si="873"/>
        <v>Cooling</v>
      </c>
      <c r="I4640" s="1">
        <f ca="1">OFFSET(IF($H4640="Cooling",Customer!$C$25,Customer!$C$52),E4640,D4640)</f>
        <v>78</v>
      </c>
      <c r="J4640" s="1">
        <f ca="1">OFFSET(IF($H4640="Cooling",Customer!$L$25,Customer!$L$52),$E4640,$D4640)</f>
        <v>80</v>
      </c>
      <c r="K4640" s="16">
        <f t="shared" ca="1" si="867"/>
        <v>0</v>
      </c>
      <c r="L4640" s="16">
        <f t="shared" ca="1" si="868"/>
        <v>0</v>
      </c>
      <c r="M4640" s="17">
        <f t="shared" si="874"/>
        <v>0</v>
      </c>
      <c r="N4640" s="17">
        <f t="shared" si="875"/>
        <v>0</v>
      </c>
      <c r="O4640" s="4"/>
      <c r="P4640" s="4">
        <v>59</v>
      </c>
      <c r="Q4640" s="4">
        <v>68</v>
      </c>
      <c r="R4640" s="4">
        <v>71</v>
      </c>
      <c r="S4640" s="4">
        <v>75</v>
      </c>
      <c r="T4640" s="4">
        <v>60</v>
      </c>
      <c r="U4640" s="4">
        <v>77</v>
      </c>
      <c r="V4640" s="13">
        <v>74</v>
      </c>
      <c r="W4640" s="4">
        <v>77</v>
      </c>
      <c r="X4640" s="4">
        <v>69</v>
      </c>
      <c r="Y4640">
        <f t="shared" ca="1" si="876"/>
        <v>0</v>
      </c>
      <c r="Z4640">
        <f t="shared" ca="1" si="877"/>
        <v>0</v>
      </c>
    </row>
    <row r="4641" spans="2:26" x14ac:dyDescent="0.25">
      <c r="B4641" s="11">
        <f t="shared" si="878"/>
        <v>44754.874999988773</v>
      </c>
      <c r="C4641" s="1">
        <f t="shared" si="869"/>
        <v>7</v>
      </c>
      <c r="D4641" s="1">
        <f t="shared" si="870"/>
        <v>2</v>
      </c>
      <c r="E4641" s="12">
        <f t="shared" si="871"/>
        <v>22</v>
      </c>
      <c r="F4641" s="124" t="str">
        <f t="shared" si="872"/>
        <v>0</v>
      </c>
      <c r="G4641" s="1">
        <f ca="1">(OFFSET(O4641,0,MATCH(Customer!$J$6,'CDH &amp; HDH'!$P$11:$X$11,0)))</f>
        <v>72</v>
      </c>
      <c r="H4641" s="1" t="str">
        <f t="shared" si="873"/>
        <v>Cooling</v>
      </c>
      <c r="I4641" s="1">
        <f ca="1">OFFSET(IF($H4641="Cooling",Customer!$C$25,Customer!$C$52),E4641,D4641)</f>
        <v>78</v>
      </c>
      <c r="J4641" s="1">
        <f ca="1">OFFSET(IF($H4641="Cooling",Customer!$L$25,Customer!$L$52),$E4641,$D4641)</f>
        <v>80</v>
      </c>
      <c r="K4641" s="16">
        <f t="shared" ca="1" si="867"/>
        <v>0</v>
      </c>
      <c r="L4641" s="16">
        <f t="shared" ca="1" si="868"/>
        <v>0</v>
      </c>
      <c r="M4641" s="17">
        <f t="shared" si="874"/>
        <v>0</v>
      </c>
      <c r="N4641" s="17">
        <f t="shared" si="875"/>
        <v>0</v>
      </c>
      <c r="O4641" s="4"/>
      <c r="P4641" s="4">
        <v>58</v>
      </c>
      <c r="Q4641" s="4">
        <v>66</v>
      </c>
      <c r="R4641" s="4">
        <v>67</v>
      </c>
      <c r="S4641" s="4">
        <v>74</v>
      </c>
      <c r="T4641" s="4">
        <v>60</v>
      </c>
      <c r="U4641" s="4">
        <v>76</v>
      </c>
      <c r="V4641" s="13">
        <v>72</v>
      </c>
      <c r="W4641" s="4">
        <v>76</v>
      </c>
      <c r="X4641" s="4">
        <v>63</v>
      </c>
      <c r="Y4641">
        <f t="shared" ca="1" si="876"/>
        <v>0</v>
      </c>
      <c r="Z4641">
        <f t="shared" ca="1" si="877"/>
        <v>0</v>
      </c>
    </row>
    <row r="4642" spans="2:26" x14ac:dyDescent="0.25">
      <c r="B4642" s="11">
        <f t="shared" si="878"/>
        <v>44754.916666655437</v>
      </c>
      <c r="C4642" s="1">
        <f t="shared" si="869"/>
        <v>7</v>
      </c>
      <c r="D4642" s="1">
        <f t="shared" si="870"/>
        <v>2</v>
      </c>
      <c r="E4642" s="12">
        <f t="shared" si="871"/>
        <v>23</v>
      </c>
      <c r="F4642" s="124" t="str">
        <f t="shared" si="872"/>
        <v>0</v>
      </c>
      <c r="G4642" s="1">
        <f ca="1">(OFFSET(O4642,0,MATCH(Customer!$J$6,'CDH &amp; HDH'!$P$11:$X$11,0)))</f>
        <v>70</v>
      </c>
      <c r="H4642" s="1" t="str">
        <f t="shared" si="873"/>
        <v>Cooling</v>
      </c>
      <c r="I4642" s="1">
        <f ca="1">OFFSET(IF($H4642="Cooling",Customer!$C$25,Customer!$C$52),E4642,D4642)</f>
        <v>78</v>
      </c>
      <c r="J4642" s="1">
        <f ca="1">OFFSET(IF($H4642="Cooling",Customer!$L$25,Customer!$L$52),$E4642,$D4642)</f>
        <v>80</v>
      </c>
      <c r="K4642" s="16">
        <f t="shared" ca="1" si="867"/>
        <v>0</v>
      </c>
      <c r="L4642" s="16">
        <f t="shared" ca="1" si="868"/>
        <v>0</v>
      </c>
      <c r="M4642" s="17">
        <f t="shared" si="874"/>
        <v>0</v>
      </c>
      <c r="N4642" s="17">
        <f t="shared" si="875"/>
        <v>0</v>
      </c>
      <c r="O4642" s="4"/>
      <c r="P4642" s="4">
        <v>58</v>
      </c>
      <c r="Q4642" s="4">
        <v>65</v>
      </c>
      <c r="R4642" s="4">
        <v>66</v>
      </c>
      <c r="S4642" s="4">
        <v>74</v>
      </c>
      <c r="T4642" s="4">
        <v>60</v>
      </c>
      <c r="U4642" s="4">
        <v>74</v>
      </c>
      <c r="V4642" s="13">
        <v>70</v>
      </c>
      <c r="W4642" s="4">
        <v>72</v>
      </c>
      <c r="X4642" s="4">
        <v>61</v>
      </c>
      <c r="Y4642">
        <f t="shared" ca="1" si="876"/>
        <v>0</v>
      </c>
      <c r="Z4642">
        <f t="shared" ca="1" si="877"/>
        <v>0</v>
      </c>
    </row>
    <row r="4643" spans="2:26" x14ac:dyDescent="0.25">
      <c r="B4643" s="11">
        <f t="shared" si="878"/>
        <v>44754.958333322102</v>
      </c>
      <c r="C4643" s="1">
        <f t="shared" si="869"/>
        <v>7</v>
      </c>
      <c r="D4643" s="1">
        <f t="shared" si="870"/>
        <v>2</v>
      </c>
      <c r="E4643" s="12">
        <f t="shared" si="871"/>
        <v>24</v>
      </c>
      <c r="F4643" s="124" t="str">
        <f t="shared" si="872"/>
        <v>0</v>
      </c>
      <c r="G4643" s="1">
        <f ca="1">(OFFSET(O4643,0,MATCH(Customer!$J$6,'CDH &amp; HDH'!$P$11:$X$11,0)))</f>
        <v>70</v>
      </c>
      <c r="H4643" s="1" t="str">
        <f t="shared" si="873"/>
        <v>Cooling</v>
      </c>
      <c r="I4643" s="1">
        <f ca="1">OFFSET(IF($H4643="Cooling",Customer!$C$25,Customer!$C$52),E4643,D4643)</f>
        <v>78</v>
      </c>
      <c r="J4643" s="1">
        <f ca="1">OFFSET(IF($H4643="Cooling",Customer!$L$25,Customer!$L$52),$E4643,$D4643)</f>
        <v>80</v>
      </c>
      <c r="K4643" s="16">
        <f t="shared" ca="1" si="867"/>
        <v>0</v>
      </c>
      <c r="L4643" s="16">
        <f t="shared" ca="1" si="868"/>
        <v>0</v>
      </c>
      <c r="M4643" s="17">
        <f t="shared" si="874"/>
        <v>0</v>
      </c>
      <c r="N4643" s="17">
        <f t="shared" si="875"/>
        <v>0</v>
      </c>
      <c r="O4643" s="4"/>
      <c r="P4643" s="4">
        <v>58</v>
      </c>
      <c r="Q4643" s="4">
        <v>62</v>
      </c>
      <c r="R4643" s="4">
        <v>64</v>
      </c>
      <c r="S4643" s="4">
        <v>74</v>
      </c>
      <c r="T4643" s="4">
        <v>60</v>
      </c>
      <c r="U4643" s="4">
        <v>73</v>
      </c>
      <c r="V4643" s="13">
        <v>70</v>
      </c>
      <c r="W4643" s="4">
        <v>73</v>
      </c>
      <c r="X4643" s="4">
        <v>59</v>
      </c>
      <c r="Y4643">
        <f t="shared" ca="1" si="876"/>
        <v>0</v>
      </c>
      <c r="Z4643">
        <f t="shared" ca="1" si="877"/>
        <v>0</v>
      </c>
    </row>
    <row r="4644" spans="2:26" x14ac:dyDescent="0.25">
      <c r="B4644" s="11">
        <f t="shared" si="878"/>
        <v>44754.999999988766</v>
      </c>
      <c r="C4644" s="1">
        <f t="shared" si="869"/>
        <v>7</v>
      </c>
      <c r="D4644" s="1">
        <f t="shared" si="870"/>
        <v>3</v>
      </c>
      <c r="E4644" s="12">
        <f t="shared" si="871"/>
        <v>1</v>
      </c>
      <c r="F4644" s="124" t="str">
        <f t="shared" si="872"/>
        <v>0</v>
      </c>
      <c r="G4644" s="1">
        <f ca="1">(OFFSET(O4644,0,MATCH(Customer!$J$6,'CDH &amp; HDH'!$P$11:$X$11,0)))</f>
        <v>67</v>
      </c>
      <c r="H4644" s="1" t="str">
        <f t="shared" si="873"/>
        <v>Cooling</v>
      </c>
      <c r="I4644" s="1">
        <f ca="1">OFFSET(IF($H4644="Cooling",Customer!$C$25,Customer!$C$52),E4644,D4644)</f>
        <v>78</v>
      </c>
      <c r="J4644" s="1">
        <f ca="1">OFFSET(IF($H4644="Cooling",Customer!$L$25,Customer!$L$52),$E4644,$D4644)</f>
        <v>80</v>
      </c>
      <c r="K4644" s="16">
        <f t="shared" ca="1" si="867"/>
        <v>0</v>
      </c>
      <c r="L4644" s="16">
        <f t="shared" ca="1" si="868"/>
        <v>0</v>
      </c>
      <c r="M4644" s="17">
        <f t="shared" si="874"/>
        <v>0</v>
      </c>
      <c r="N4644" s="17">
        <f t="shared" si="875"/>
        <v>0</v>
      </c>
      <c r="O4644" s="4"/>
      <c r="P4644" s="4">
        <v>58</v>
      </c>
      <c r="Q4644" s="4">
        <v>59</v>
      </c>
      <c r="R4644" s="4">
        <v>63</v>
      </c>
      <c r="S4644" s="4">
        <v>75</v>
      </c>
      <c r="T4644" s="4">
        <v>61</v>
      </c>
      <c r="U4644" s="4">
        <v>73</v>
      </c>
      <c r="V4644" s="13">
        <v>67</v>
      </c>
      <c r="W4644" s="4">
        <v>72</v>
      </c>
      <c r="X4644" s="4">
        <v>58</v>
      </c>
      <c r="Y4644">
        <f t="shared" ca="1" si="876"/>
        <v>0</v>
      </c>
      <c r="Z4644">
        <f t="shared" ca="1" si="877"/>
        <v>0</v>
      </c>
    </row>
    <row r="4645" spans="2:26" x14ac:dyDescent="0.25">
      <c r="B4645" s="11">
        <f t="shared" si="878"/>
        <v>44755.04166665543</v>
      </c>
      <c r="C4645" s="1">
        <f t="shared" si="869"/>
        <v>7</v>
      </c>
      <c r="D4645" s="1">
        <f t="shared" si="870"/>
        <v>3</v>
      </c>
      <c r="E4645" s="12">
        <f t="shared" si="871"/>
        <v>2</v>
      </c>
      <c r="F4645" s="124" t="str">
        <f t="shared" si="872"/>
        <v>0</v>
      </c>
      <c r="G4645" s="1">
        <f ca="1">(OFFSET(O4645,0,MATCH(Customer!$J$6,'CDH &amp; HDH'!$P$11:$X$11,0)))</f>
        <v>70</v>
      </c>
      <c r="H4645" s="1" t="str">
        <f t="shared" si="873"/>
        <v>Cooling</v>
      </c>
      <c r="I4645" s="1">
        <f ca="1">OFFSET(IF($H4645="Cooling",Customer!$C$25,Customer!$C$52),E4645,D4645)</f>
        <v>78</v>
      </c>
      <c r="J4645" s="1">
        <f ca="1">OFFSET(IF($H4645="Cooling",Customer!$L$25,Customer!$L$52),$E4645,$D4645)</f>
        <v>80</v>
      </c>
      <c r="K4645" s="16">
        <f t="shared" ca="1" si="867"/>
        <v>0</v>
      </c>
      <c r="L4645" s="16">
        <f t="shared" ca="1" si="868"/>
        <v>0</v>
      </c>
      <c r="M4645" s="17">
        <f t="shared" si="874"/>
        <v>0</v>
      </c>
      <c r="N4645" s="17">
        <f t="shared" si="875"/>
        <v>0</v>
      </c>
      <c r="O4645" s="4"/>
      <c r="P4645" s="4">
        <v>57</v>
      </c>
      <c r="Q4645" s="4">
        <v>58</v>
      </c>
      <c r="R4645" s="4">
        <v>63</v>
      </c>
      <c r="S4645" s="4">
        <v>75</v>
      </c>
      <c r="T4645" s="4">
        <v>61</v>
      </c>
      <c r="U4645" s="4">
        <v>72</v>
      </c>
      <c r="V4645" s="13">
        <v>70</v>
      </c>
      <c r="W4645" s="4">
        <v>71</v>
      </c>
      <c r="X4645" s="4">
        <v>56</v>
      </c>
      <c r="Y4645">
        <f t="shared" ca="1" si="876"/>
        <v>0</v>
      </c>
      <c r="Z4645">
        <f t="shared" ca="1" si="877"/>
        <v>0</v>
      </c>
    </row>
    <row r="4646" spans="2:26" x14ac:dyDescent="0.25">
      <c r="B4646" s="11">
        <f t="shared" si="878"/>
        <v>44755.083333322094</v>
      </c>
      <c r="C4646" s="1">
        <f t="shared" si="869"/>
        <v>7</v>
      </c>
      <c r="D4646" s="1">
        <f t="shared" si="870"/>
        <v>3</v>
      </c>
      <c r="E4646" s="12">
        <f t="shared" si="871"/>
        <v>3</v>
      </c>
      <c r="F4646" s="124" t="str">
        <f t="shared" si="872"/>
        <v>0</v>
      </c>
      <c r="G4646" s="1">
        <f ca="1">(OFFSET(O4646,0,MATCH(Customer!$J$6,'CDH &amp; HDH'!$P$11:$X$11,0)))</f>
        <v>70</v>
      </c>
      <c r="H4646" s="1" t="str">
        <f t="shared" si="873"/>
        <v>Cooling</v>
      </c>
      <c r="I4646" s="1">
        <f ca="1">OFFSET(IF($H4646="Cooling",Customer!$C$25,Customer!$C$52),E4646,D4646)</f>
        <v>78</v>
      </c>
      <c r="J4646" s="1">
        <f ca="1">OFFSET(IF($H4646="Cooling",Customer!$L$25,Customer!$L$52),$E4646,$D4646)</f>
        <v>80</v>
      </c>
      <c r="K4646" s="16">
        <f t="shared" ca="1" si="867"/>
        <v>0</v>
      </c>
      <c r="L4646" s="16">
        <f t="shared" ca="1" si="868"/>
        <v>0</v>
      </c>
      <c r="M4646" s="17">
        <f t="shared" si="874"/>
        <v>0</v>
      </c>
      <c r="N4646" s="17">
        <f t="shared" si="875"/>
        <v>0</v>
      </c>
      <c r="O4646" s="4"/>
      <c r="P4646" s="4">
        <v>57</v>
      </c>
      <c r="Q4646" s="4">
        <v>57</v>
      </c>
      <c r="R4646" s="4">
        <v>62</v>
      </c>
      <c r="S4646" s="4">
        <v>75</v>
      </c>
      <c r="T4646" s="4">
        <v>60</v>
      </c>
      <c r="U4646" s="4">
        <v>72</v>
      </c>
      <c r="V4646" s="13">
        <v>70</v>
      </c>
      <c r="W4646" s="4">
        <v>70</v>
      </c>
      <c r="X4646" s="4">
        <v>55</v>
      </c>
      <c r="Y4646">
        <f t="shared" ca="1" si="876"/>
        <v>0</v>
      </c>
      <c r="Z4646">
        <f t="shared" ca="1" si="877"/>
        <v>0</v>
      </c>
    </row>
    <row r="4647" spans="2:26" x14ac:dyDescent="0.25">
      <c r="B4647" s="11">
        <f t="shared" si="878"/>
        <v>44755.124999988759</v>
      </c>
      <c r="C4647" s="1">
        <f t="shared" si="869"/>
        <v>7</v>
      </c>
      <c r="D4647" s="1">
        <f t="shared" si="870"/>
        <v>3</v>
      </c>
      <c r="E4647" s="12">
        <f t="shared" si="871"/>
        <v>4</v>
      </c>
      <c r="F4647" s="124" t="str">
        <f t="shared" si="872"/>
        <v>0</v>
      </c>
      <c r="G4647" s="1">
        <f ca="1">(OFFSET(O4647,0,MATCH(Customer!$J$6,'CDH &amp; HDH'!$P$11:$X$11,0)))</f>
        <v>71</v>
      </c>
      <c r="H4647" s="1" t="str">
        <f t="shared" si="873"/>
        <v>Cooling</v>
      </c>
      <c r="I4647" s="1">
        <f ca="1">OFFSET(IF($H4647="Cooling",Customer!$C$25,Customer!$C$52),E4647,D4647)</f>
        <v>78</v>
      </c>
      <c r="J4647" s="1">
        <f ca="1">OFFSET(IF($H4647="Cooling",Customer!$L$25,Customer!$L$52),$E4647,$D4647)</f>
        <v>80</v>
      </c>
      <c r="K4647" s="16">
        <f t="shared" ca="1" si="867"/>
        <v>0</v>
      </c>
      <c r="L4647" s="16">
        <f t="shared" ca="1" si="868"/>
        <v>0</v>
      </c>
      <c r="M4647" s="17">
        <f t="shared" si="874"/>
        <v>0</v>
      </c>
      <c r="N4647" s="17">
        <f t="shared" si="875"/>
        <v>0</v>
      </c>
      <c r="O4647" s="4"/>
      <c r="P4647" s="4">
        <v>57</v>
      </c>
      <c r="Q4647" s="4">
        <v>56</v>
      </c>
      <c r="R4647" s="4">
        <v>62</v>
      </c>
      <c r="S4647" s="4">
        <v>74</v>
      </c>
      <c r="T4647" s="4">
        <v>60</v>
      </c>
      <c r="U4647" s="4">
        <v>72</v>
      </c>
      <c r="V4647" s="13">
        <v>71</v>
      </c>
      <c r="W4647" s="4">
        <v>71</v>
      </c>
      <c r="X4647" s="4">
        <v>54</v>
      </c>
      <c r="Y4647">
        <f t="shared" ca="1" si="876"/>
        <v>0</v>
      </c>
      <c r="Z4647">
        <f t="shared" ca="1" si="877"/>
        <v>0</v>
      </c>
    </row>
    <row r="4648" spans="2:26" x14ac:dyDescent="0.25">
      <c r="B4648" s="11">
        <f t="shared" si="878"/>
        <v>44755.166666655423</v>
      </c>
      <c r="C4648" s="1">
        <f t="shared" si="869"/>
        <v>7</v>
      </c>
      <c r="D4648" s="1">
        <f t="shared" si="870"/>
        <v>3</v>
      </c>
      <c r="E4648" s="12">
        <f t="shared" si="871"/>
        <v>5</v>
      </c>
      <c r="F4648" s="124" t="str">
        <f t="shared" si="872"/>
        <v>0</v>
      </c>
      <c r="G4648" s="1">
        <f ca="1">(OFFSET(O4648,0,MATCH(Customer!$J$6,'CDH &amp; HDH'!$P$11:$X$11,0)))</f>
        <v>71</v>
      </c>
      <c r="H4648" s="1" t="str">
        <f t="shared" si="873"/>
        <v>Cooling</v>
      </c>
      <c r="I4648" s="1">
        <f ca="1">OFFSET(IF($H4648="Cooling",Customer!$C$25,Customer!$C$52),E4648,D4648)</f>
        <v>78</v>
      </c>
      <c r="J4648" s="1">
        <f ca="1">OFFSET(IF($H4648="Cooling",Customer!$L$25,Customer!$L$52),$E4648,$D4648)</f>
        <v>80</v>
      </c>
      <c r="K4648" s="16">
        <f t="shared" ca="1" si="867"/>
        <v>0</v>
      </c>
      <c r="L4648" s="16">
        <f t="shared" ca="1" si="868"/>
        <v>0</v>
      </c>
      <c r="M4648" s="17">
        <f t="shared" si="874"/>
        <v>0</v>
      </c>
      <c r="N4648" s="17">
        <f t="shared" si="875"/>
        <v>0</v>
      </c>
      <c r="O4648" s="4"/>
      <c r="P4648" s="4">
        <v>57</v>
      </c>
      <c r="Q4648" s="4">
        <v>56</v>
      </c>
      <c r="R4648" s="4">
        <v>64</v>
      </c>
      <c r="S4648" s="4">
        <v>74</v>
      </c>
      <c r="T4648" s="4">
        <v>59</v>
      </c>
      <c r="U4648" s="4">
        <v>71</v>
      </c>
      <c r="V4648" s="13">
        <v>71</v>
      </c>
      <c r="W4648" s="4">
        <v>70</v>
      </c>
      <c r="X4648" s="4">
        <v>53</v>
      </c>
      <c r="Y4648">
        <f t="shared" ca="1" si="876"/>
        <v>0</v>
      </c>
      <c r="Z4648">
        <f t="shared" ca="1" si="877"/>
        <v>0</v>
      </c>
    </row>
    <row r="4649" spans="2:26" x14ac:dyDescent="0.25">
      <c r="B4649" s="11">
        <f t="shared" si="878"/>
        <v>44755.208333322087</v>
      </c>
      <c r="C4649" s="1">
        <f t="shared" si="869"/>
        <v>7</v>
      </c>
      <c r="D4649" s="1">
        <f t="shared" si="870"/>
        <v>3</v>
      </c>
      <c r="E4649" s="12">
        <f t="shared" si="871"/>
        <v>6</v>
      </c>
      <c r="F4649" s="124" t="str">
        <f t="shared" si="872"/>
        <v>0</v>
      </c>
      <c r="G4649" s="1">
        <f ca="1">(OFFSET(O4649,0,MATCH(Customer!$J$6,'CDH &amp; HDH'!$P$11:$X$11,0)))</f>
        <v>71</v>
      </c>
      <c r="H4649" s="1" t="str">
        <f t="shared" si="873"/>
        <v>Cooling</v>
      </c>
      <c r="I4649" s="1">
        <f ca="1">OFFSET(IF($H4649="Cooling",Customer!$C$25,Customer!$C$52),E4649,D4649)</f>
        <v>78</v>
      </c>
      <c r="J4649" s="1">
        <f ca="1">OFFSET(IF($H4649="Cooling",Customer!$L$25,Customer!$L$52),$E4649,$D4649)</f>
        <v>80</v>
      </c>
      <c r="K4649" s="16">
        <f t="shared" ca="1" si="867"/>
        <v>0</v>
      </c>
      <c r="L4649" s="16">
        <f t="shared" ca="1" si="868"/>
        <v>0</v>
      </c>
      <c r="M4649" s="17">
        <f t="shared" si="874"/>
        <v>0</v>
      </c>
      <c r="N4649" s="17">
        <f t="shared" si="875"/>
        <v>0</v>
      </c>
      <c r="O4649" s="4"/>
      <c r="P4649" s="4">
        <v>57</v>
      </c>
      <c r="Q4649" s="4">
        <v>58</v>
      </c>
      <c r="R4649" s="4">
        <v>66</v>
      </c>
      <c r="S4649" s="4">
        <v>74</v>
      </c>
      <c r="T4649" s="4">
        <v>59</v>
      </c>
      <c r="U4649" s="4">
        <v>70</v>
      </c>
      <c r="V4649" s="13">
        <v>71</v>
      </c>
      <c r="W4649" s="4">
        <v>68</v>
      </c>
      <c r="X4649" s="4">
        <v>55</v>
      </c>
      <c r="Y4649">
        <f t="shared" ca="1" si="876"/>
        <v>0</v>
      </c>
      <c r="Z4649">
        <f t="shared" ca="1" si="877"/>
        <v>0</v>
      </c>
    </row>
    <row r="4650" spans="2:26" x14ac:dyDescent="0.25">
      <c r="B4650" s="11">
        <f t="shared" si="878"/>
        <v>44755.249999988751</v>
      </c>
      <c r="C4650" s="1">
        <f t="shared" si="869"/>
        <v>7</v>
      </c>
      <c r="D4650" s="1">
        <f t="shared" si="870"/>
        <v>3</v>
      </c>
      <c r="E4650" s="12">
        <f t="shared" si="871"/>
        <v>7</v>
      </c>
      <c r="F4650" s="124" t="str">
        <f t="shared" si="872"/>
        <v>0</v>
      </c>
      <c r="G4650" s="1">
        <f ca="1">(OFFSET(O4650,0,MATCH(Customer!$J$6,'CDH &amp; HDH'!$P$11:$X$11,0)))</f>
        <v>72</v>
      </c>
      <c r="H4650" s="1" t="str">
        <f t="shared" si="873"/>
        <v>Cooling</v>
      </c>
      <c r="I4650" s="1">
        <f ca="1">OFFSET(IF($H4650="Cooling",Customer!$C$25,Customer!$C$52),E4650,D4650)</f>
        <v>78</v>
      </c>
      <c r="J4650" s="1">
        <f ca="1">OFFSET(IF($H4650="Cooling",Customer!$L$25,Customer!$L$52),$E4650,$D4650)</f>
        <v>80</v>
      </c>
      <c r="K4650" s="16">
        <f t="shared" ca="1" si="867"/>
        <v>0</v>
      </c>
      <c r="L4650" s="16">
        <f t="shared" ca="1" si="868"/>
        <v>0</v>
      </c>
      <c r="M4650" s="17">
        <f t="shared" si="874"/>
        <v>0</v>
      </c>
      <c r="N4650" s="17">
        <f t="shared" si="875"/>
        <v>0</v>
      </c>
      <c r="O4650" s="4"/>
      <c r="P4650" s="4">
        <v>58</v>
      </c>
      <c r="Q4650" s="4">
        <v>60</v>
      </c>
      <c r="R4650" s="4">
        <v>68</v>
      </c>
      <c r="S4650" s="4">
        <v>76</v>
      </c>
      <c r="T4650" s="4">
        <v>59</v>
      </c>
      <c r="U4650" s="4">
        <v>72</v>
      </c>
      <c r="V4650" s="13">
        <v>72</v>
      </c>
      <c r="W4650" s="4">
        <v>67</v>
      </c>
      <c r="X4650" s="4">
        <v>55</v>
      </c>
      <c r="Y4650">
        <f t="shared" ca="1" si="876"/>
        <v>0</v>
      </c>
      <c r="Z4650">
        <f t="shared" ca="1" si="877"/>
        <v>0</v>
      </c>
    </row>
    <row r="4651" spans="2:26" x14ac:dyDescent="0.25">
      <c r="B4651" s="11">
        <f t="shared" si="878"/>
        <v>44755.291666655416</v>
      </c>
      <c r="C4651" s="1">
        <f t="shared" si="869"/>
        <v>7</v>
      </c>
      <c r="D4651" s="1">
        <f t="shared" si="870"/>
        <v>3</v>
      </c>
      <c r="E4651" s="12">
        <f t="shared" si="871"/>
        <v>8</v>
      </c>
      <c r="F4651" s="124" t="str">
        <f t="shared" si="872"/>
        <v>0</v>
      </c>
      <c r="G4651" s="1">
        <f ca="1">(OFFSET(O4651,0,MATCH(Customer!$J$6,'CDH &amp; HDH'!$P$11:$X$11,0)))</f>
        <v>74</v>
      </c>
      <c r="H4651" s="1" t="str">
        <f t="shared" si="873"/>
        <v>Cooling</v>
      </c>
      <c r="I4651" s="1">
        <f ca="1">OFFSET(IF($H4651="Cooling",Customer!$C$25,Customer!$C$52),E4651,D4651)</f>
        <v>72</v>
      </c>
      <c r="J4651" s="1">
        <f ca="1">OFFSET(IF($H4651="Cooling",Customer!$L$25,Customer!$L$52),$E4651,$D4651)</f>
        <v>77</v>
      </c>
      <c r="K4651" s="16">
        <f t="shared" ca="1" si="867"/>
        <v>2</v>
      </c>
      <c r="L4651" s="16">
        <f t="shared" ca="1" si="868"/>
        <v>0</v>
      </c>
      <c r="M4651" s="17">
        <f t="shared" si="874"/>
        <v>0</v>
      </c>
      <c r="N4651" s="17">
        <f t="shared" si="875"/>
        <v>0</v>
      </c>
      <c r="O4651" s="4"/>
      <c r="P4651" s="4">
        <v>59</v>
      </c>
      <c r="Q4651" s="4">
        <v>64</v>
      </c>
      <c r="R4651" s="4">
        <v>72</v>
      </c>
      <c r="S4651" s="4">
        <v>77</v>
      </c>
      <c r="T4651" s="4">
        <v>59</v>
      </c>
      <c r="U4651" s="4">
        <v>74</v>
      </c>
      <c r="V4651" s="13">
        <v>74</v>
      </c>
      <c r="W4651" s="4">
        <v>68</v>
      </c>
      <c r="X4651" s="4">
        <v>60</v>
      </c>
      <c r="Y4651">
        <f t="shared" ca="1" si="876"/>
        <v>864</v>
      </c>
      <c r="Z4651">
        <f t="shared" ca="1" si="877"/>
        <v>0</v>
      </c>
    </row>
    <row r="4652" spans="2:26" x14ac:dyDescent="0.25">
      <c r="B4652" s="11">
        <f t="shared" si="878"/>
        <v>44755.33333332208</v>
      </c>
      <c r="C4652" s="1">
        <f t="shared" si="869"/>
        <v>7</v>
      </c>
      <c r="D4652" s="1">
        <f t="shared" si="870"/>
        <v>3</v>
      </c>
      <c r="E4652" s="12">
        <f t="shared" si="871"/>
        <v>9</v>
      </c>
      <c r="F4652" s="124" t="str">
        <f t="shared" si="872"/>
        <v>0</v>
      </c>
      <c r="G4652" s="1">
        <f ca="1">(OFFSET(O4652,0,MATCH(Customer!$J$6,'CDH &amp; HDH'!$P$11:$X$11,0)))</f>
        <v>76</v>
      </c>
      <c r="H4652" s="1" t="str">
        <f t="shared" si="873"/>
        <v>Cooling</v>
      </c>
      <c r="I4652" s="1">
        <f ca="1">OFFSET(IF($H4652="Cooling",Customer!$C$25,Customer!$C$52),E4652,D4652)</f>
        <v>72</v>
      </c>
      <c r="J4652" s="1">
        <f ca="1">OFFSET(IF($H4652="Cooling",Customer!$L$25,Customer!$L$52),$E4652,$D4652)</f>
        <v>77</v>
      </c>
      <c r="K4652" s="16">
        <f t="shared" ca="1" si="867"/>
        <v>4</v>
      </c>
      <c r="L4652" s="16">
        <f t="shared" ca="1" si="868"/>
        <v>0</v>
      </c>
      <c r="M4652" s="17">
        <f t="shared" si="874"/>
        <v>0</v>
      </c>
      <c r="N4652" s="17">
        <f t="shared" si="875"/>
        <v>0</v>
      </c>
      <c r="O4652" s="4"/>
      <c r="P4652" s="4">
        <v>61</v>
      </c>
      <c r="Q4652" s="4">
        <v>68</v>
      </c>
      <c r="R4652" s="4">
        <v>77</v>
      </c>
      <c r="S4652" s="4">
        <v>77</v>
      </c>
      <c r="T4652" s="4">
        <v>60</v>
      </c>
      <c r="U4652" s="4">
        <v>75</v>
      </c>
      <c r="V4652" s="13">
        <v>76</v>
      </c>
      <c r="W4652" s="4">
        <v>69</v>
      </c>
      <c r="X4652" s="4">
        <v>69</v>
      </c>
      <c r="Y4652">
        <f t="shared" ca="1" si="876"/>
        <v>1728</v>
      </c>
      <c r="Z4652">
        <f t="shared" ca="1" si="877"/>
        <v>0</v>
      </c>
    </row>
    <row r="4653" spans="2:26" x14ac:dyDescent="0.25">
      <c r="B4653" s="11">
        <f t="shared" si="878"/>
        <v>44755.374999988744</v>
      </c>
      <c r="C4653" s="1">
        <f t="shared" si="869"/>
        <v>7</v>
      </c>
      <c r="D4653" s="1">
        <f t="shared" si="870"/>
        <v>3</v>
      </c>
      <c r="E4653" s="12">
        <f t="shared" si="871"/>
        <v>10</v>
      </c>
      <c r="F4653" s="124" t="str">
        <f t="shared" si="872"/>
        <v>0</v>
      </c>
      <c r="G4653" s="1">
        <f ca="1">(OFFSET(O4653,0,MATCH(Customer!$J$6,'CDH &amp; HDH'!$P$11:$X$11,0)))</f>
        <v>75</v>
      </c>
      <c r="H4653" s="1" t="str">
        <f t="shared" si="873"/>
        <v>Cooling</v>
      </c>
      <c r="I4653" s="1">
        <f ca="1">OFFSET(IF($H4653="Cooling",Customer!$C$25,Customer!$C$52),E4653,D4653)</f>
        <v>72</v>
      </c>
      <c r="J4653" s="1">
        <f ca="1">OFFSET(IF($H4653="Cooling",Customer!$L$25,Customer!$L$52),$E4653,$D4653)</f>
        <v>77</v>
      </c>
      <c r="K4653" s="16">
        <f t="shared" ca="1" si="867"/>
        <v>3</v>
      </c>
      <c r="L4653" s="16">
        <f t="shared" ca="1" si="868"/>
        <v>0</v>
      </c>
      <c r="M4653" s="17">
        <f t="shared" si="874"/>
        <v>0</v>
      </c>
      <c r="N4653" s="17">
        <f t="shared" si="875"/>
        <v>0</v>
      </c>
      <c r="O4653" s="4"/>
      <c r="P4653" s="4">
        <v>63</v>
      </c>
      <c r="Q4653" s="4">
        <v>71</v>
      </c>
      <c r="R4653" s="4">
        <v>81</v>
      </c>
      <c r="S4653" s="4">
        <v>80</v>
      </c>
      <c r="T4653" s="4">
        <v>61</v>
      </c>
      <c r="U4653" s="4">
        <v>81</v>
      </c>
      <c r="V4653" s="13">
        <v>75</v>
      </c>
      <c r="W4653" s="4">
        <v>70</v>
      </c>
      <c r="X4653" s="4">
        <v>72</v>
      </c>
      <c r="Y4653">
        <f t="shared" ca="1" si="876"/>
        <v>1296</v>
      </c>
      <c r="Z4653">
        <f t="shared" ca="1" si="877"/>
        <v>0</v>
      </c>
    </row>
    <row r="4654" spans="2:26" x14ac:dyDescent="0.25">
      <c r="B4654" s="11">
        <f t="shared" si="878"/>
        <v>44755.416666655408</v>
      </c>
      <c r="C4654" s="1">
        <f t="shared" si="869"/>
        <v>7</v>
      </c>
      <c r="D4654" s="1">
        <f t="shared" si="870"/>
        <v>3</v>
      </c>
      <c r="E4654" s="12">
        <f t="shared" si="871"/>
        <v>11</v>
      </c>
      <c r="F4654" s="124" t="str">
        <f t="shared" si="872"/>
        <v>0</v>
      </c>
      <c r="G4654" s="1">
        <f ca="1">(OFFSET(O4654,0,MATCH(Customer!$J$6,'CDH &amp; HDH'!$P$11:$X$11,0)))</f>
        <v>74</v>
      </c>
      <c r="H4654" s="1" t="str">
        <f t="shared" si="873"/>
        <v>Cooling</v>
      </c>
      <c r="I4654" s="1">
        <f ca="1">OFFSET(IF($H4654="Cooling",Customer!$C$25,Customer!$C$52),E4654,D4654)</f>
        <v>72</v>
      </c>
      <c r="J4654" s="1">
        <f ca="1">OFFSET(IF($H4654="Cooling",Customer!$L$25,Customer!$L$52),$E4654,$D4654)</f>
        <v>77</v>
      </c>
      <c r="K4654" s="16">
        <f t="shared" ca="1" si="867"/>
        <v>2</v>
      </c>
      <c r="L4654" s="16">
        <f t="shared" ca="1" si="868"/>
        <v>0</v>
      </c>
      <c r="M4654" s="17">
        <f t="shared" si="874"/>
        <v>0</v>
      </c>
      <c r="N4654" s="17">
        <f t="shared" si="875"/>
        <v>0</v>
      </c>
      <c r="O4654" s="4"/>
      <c r="P4654" s="4">
        <v>64</v>
      </c>
      <c r="Q4654" s="4">
        <v>73</v>
      </c>
      <c r="R4654" s="4">
        <v>82</v>
      </c>
      <c r="S4654" s="4">
        <v>81</v>
      </c>
      <c r="T4654" s="4">
        <v>63</v>
      </c>
      <c r="U4654" s="4">
        <v>85</v>
      </c>
      <c r="V4654" s="13">
        <v>74</v>
      </c>
      <c r="W4654" s="4">
        <v>71</v>
      </c>
      <c r="X4654" s="4">
        <v>76</v>
      </c>
      <c r="Y4654">
        <f t="shared" ca="1" si="876"/>
        <v>864</v>
      </c>
      <c r="Z4654">
        <f t="shared" ca="1" si="877"/>
        <v>0</v>
      </c>
    </row>
    <row r="4655" spans="2:26" x14ac:dyDescent="0.25">
      <c r="B4655" s="11">
        <f t="shared" si="878"/>
        <v>44755.458333322073</v>
      </c>
      <c r="C4655" s="1">
        <f t="shared" si="869"/>
        <v>7</v>
      </c>
      <c r="D4655" s="1">
        <f t="shared" si="870"/>
        <v>3</v>
      </c>
      <c r="E4655" s="12">
        <f t="shared" si="871"/>
        <v>12</v>
      </c>
      <c r="F4655" s="124" t="str">
        <f t="shared" si="872"/>
        <v>0</v>
      </c>
      <c r="G4655" s="1">
        <f ca="1">(OFFSET(O4655,0,MATCH(Customer!$J$6,'CDH &amp; HDH'!$P$11:$X$11,0)))</f>
        <v>75</v>
      </c>
      <c r="H4655" s="1" t="str">
        <f t="shared" si="873"/>
        <v>Cooling</v>
      </c>
      <c r="I4655" s="1">
        <f ca="1">OFFSET(IF($H4655="Cooling",Customer!$C$25,Customer!$C$52),E4655,D4655)</f>
        <v>72</v>
      </c>
      <c r="J4655" s="1">
        <f ca="1">OFFSET(IF($H4655="Cooling",Customer!$L$25,Customer!$L$52),$E4655,$D4655)</f>
        <v>77</v>
      </c>
      <c r="K4655" s="16">
        <f t="shared" ca="1" si="867"/>
        <v>3</v>
      </c>
      <c r="L4655" s="16">
        <f t="shared" ca="1" si="868"/>
        <v>0</v>
      </c>
      <c r="M4655" s="17">
        <f t="shared" si="874"/>
        <v>0</v>
      </c>
      <c r="N4655" s="17">
        <f t="shared" si="875"/>
        <v>0</v>
      </c>
      <c r="O4655" s="4"/>
      <c r="P4655" s="4">
        <v>65</v>
      </c>
      <c r="Q4655" s="4">
        <v>75</v>
      </c>
      <c r="R4655" s="4">
        <v>84</v>
      </c>
      <c r="S4655" s="4">
        <v>80</v>
      </c>
      <c r="T4655" s="4">
        <v>63</v>
      </c>
      <c r="U4655" s="4">
        <v>93</v>
      </c>
      <c r="V4655" s="13">
        <v>75</v>
      </c>
      <c r="W4655" s="4">
        <v>73</v>
      </c>
      <c r="X4655" s="4">
        <v>79</v>
      </c>
      <c r="Y4655">
        <f t="shared" ca="1" si="876"/>
        <v>1296</v>
      </c>
      <c r="Z4655">
        <f t="shared" ca="1" si="877"/>
        <v>0</v>
      </c>
    </row>
    <row r="4656" spans="2:26" x14ac:dyDescent="0.25">
      <c r="B4656" s="11">
        <f t="shared" si="878"/>
        <v>44755.499999988737</v>
      </c>
      <c r="C4656" s="1">
        <f t="shared" si="869"/>
        <v>7</v>
      </c>
      <c r="D4656" s="1">
        <f t="shared" si="870"/>
        <v>3</v>
      </c>
      <c r="E4656" s="12">
        <f t="shared" si="871"/>
        <v>13</v>
      </c>
      <c r="F4656" s="124" t="str">
        <f t="shared" si="872"/>
        <v>0</v>
      </c>
      <c r="G4656" s="1">
        <f ca="1">(OFFSET(O4656,0,MATCH(Customer!$J$6,'CDH &amp; HDH'!$P$11:$X$11,0)))</f>
        <v>73</v>
      </c>
      <c r="H4656" s="1" t="str">
        <f t="shared" si="873"/>
        <v>Cooling</v>
      </c>
      <c r="I4656" s="1">
        <f ca="1">OFFSET(IF($H4656="Cooling",Customer!$C$25,Customer!$C$52),E4656,D4656)</f>
        <v>72</v>
      </c>
      <c r="J4656" s="1">
        <f ca="1">OFFSET(IF($H4656="Cooling",Customer!$L$25,Customer!$L$52),$E4656,$D4656)</f>
        <v>77</v>
      </c>
      <c r="K4656" s="16">
        <f t="shared" ca="1" si="867"/>
        <v>1</v>
      </c>
      <c r="L4656" s="16">
        <f t="shared" ca="1" si="868"/>
        <v>0</v>
      </c>
      <c r="M4656" s="17">
        <f t="shared" si="874"/>
        <v>0</v>
      </c>
      <c r="N4656" s="17">
        <f t="shared" si="875"/>
        <v>0</v>
      </c>
      <c r="O4656" s="4"/>
      <c r="P4656" s="4">
        <v>66</v>
      </c>
      <c r="Q4656" s="4">
        <v>77</v>
      </c>
      <c r="R4656" s="4">
        <v>85</v>
      </c>
      <c r="S4656" s="4">
        <v>81</v>
      </c>
      <c r="T4656" s="4">
        <v>63</v>
      </c>
      <c r="U4656" s="4">
        <v>92</v>
      </c>
      <c r="V4656" s="13">
        <v>73</v>
      </c>
      <c r="W4656" s="4">
        <v>74</v>
      </c>
      <c r="X4656" s="4">
        <v>81</v>
      </c>
      <c r="Y4656">
        <f t="shared" ca="1" si="876"/>
        <v>432</v>
      </c>
      <c r="Z4656">
        <f t="shared" ca="1" si="877"/>
        <v>0</v>
      </c>
    </row>
    <row r="4657" spans="2:26" x14ac:dyDescent="0.25">
      <c r="B4657" s="11">
        <f t="shared" si="878"/>
        <v>44755.541666655401</v>
      </c>
      <c r="C4657" s="1">
        <f t="shared" si="869"/>
        <v>7</v>
      </c>
      <c r="D4657" s="1">
        <f t="shared" si="870"/>
        <v>3</v>
      </c>
      <c r="E4657" s="12">
        <f t="shared" si="871"/>
        <v>14</v>
      </c>
      <c r="F4657" s="124" t="str">
        <f t="shared" si="872"/>
        <v>0</v>
      </c>
      <c r="G4657" s="1">
        <f ca="1">(OFFSET(O4657,0,MATCH(Customer!$J$6,'CDH &amp; HDH'!$P$11:$X$11,0)))</f>
        <v>74</v>
      </c>
      <c r="H4657" s="1" t="str">
        <f t="shared" si="873"/>
        <v>Cooling</v>
      </c>
      <c r="I4657" s="1">
        <f ca="1">OFFSET(IF($H4657="Cooling",Customer!$C$25,Customer!$C$52),E4657,D4657)</f>
        <v>72</v>
      </c>
      <c r="J4657" s="1">
        <f ca="1">OFFSET(IF($H4657="Cooling",Customer!$L$25,Customer!$L$52),$E4657,$D4657)</f>
        <v>77</v>
      </c>
      <c r="K4657" s="16">
        <f t="shared" ca="1" si="867"/>
        <v>2</v>
      </c>
      <c r="L4657" s="16">
        <f t="shared" ca="1" si="868"/>
        <v>0</v>
      </c>
      <c r="M4657" s="17">
        <f t="shared" si="874"/>
        <v>0</v>
      </c>
      <c r="N4657" s="17">
        <f t="shared" si="875"/>
        <v>0</v>
      </c>
      <c r="O4657" s="4"/>
      <c r="P4657" s="4">
        <v>67</v>
      </c>
      <c r="Q4657" s="4">
        <v>70</v>
      </c>
      <c r="R4657" s="4">
        <v>84</v>
      </c>
      <c r="S4657" s="4">
        <v>82</v>
      </c>
      <c r="T4657" s="4">
        <v>63</v>
      </c>
      <c r="U4657" s="4">
        <v>91</v>
      </c>
      <c r="V4657" s="13">
        <v>74</v>
      </c>
      <c r="W4657" s="4">
        <v>75</v>
      </c>
      <c r="X4657" s="4">
        <v>82</v>
      </c>
      <c r="Y4657">
        <f t="shared" ca="1" si="876"/>
        <v>864</v>
      </c>
      <c r="Z4657">
        <f t="shared" ca="1" si="877"/>
        <v>0</v>
      </c>
    </row>
    <row r="4658" spans="2:26" x14ac:dyDescent="0.25">
      <c r="B4658" s="11">
        <f t="shared" si="878"/>
        <v>44755.583333322065</v>
      </c>
      <c r="C4658" s="1">
        <f t="shared" si="869"/>
        <v>7</v>
      </c>
      <c r="D4658" s="1">
        <f t="shared" si="870"/>
        <v>3</v>
      </c>
      <c r="E4658" s="12">
        <f t="shared" si="871"/>
        <v>15</v>
      </c>
      <c r="F4658" s="124" t="str">
        <f t="shared" si="872"/>
        <v>1</v>
      </c>
      <c r="G4658" s="1">
        <f ca="1">(OFFSET(O4658,0,MATCH(Customer!$J$6,'CDH &amp; HDH'!$P$11:$X$11,0)))</f>
        <v>76</v>
      </c>
      <c r="H4658" s="1" t="str">
        <f t="shared" si="873"/>
        <v>Cooling</v>
      </c>
      <c r="I4658" s="1">
        <f ca="1">OFFSET(IF($H4658="Cooling",Customer!$C$25,Customer!$C$52),E4658,D4658)</f>
        <v>72</v>
      </c>
      <c r="J4658" s="1">
        <f ca="1">OFFSET(IF($H4658="Cooling",Customer!$L$25,Customer!$L$52),$E4658,$D4658)</f>
        <v>77</v>
      </c>
      <c r="K4658" s="16">
        <f t="shared" ca="1" si="867"/>
        <v>4</v>
      </c>
      <c r="L4658" s="16">
        <f t="shared" ca="1" si="868"/>
        <v>0</v>
      </c>
      <c r="M4658" s="17">
        <f t="shared" si="874"/>
        <v>0</v>
      </c>
      <c r="N4658" s="17">
        <f t="shared" si="875"/>
        <v>0</v>
      </c>
      <c r="O4658" s="4"/>
      <c r="P4658" s="4">
        <v>66</v>
      </c>
      <c r="Q4658" s="4">
        <v>78</v>
      </c>
      <c r="R4658" s="4">
        <v>84</v>
      </c>
      <c r="S4658" s="4">
        <v>82</v>
      </c>
      <c r="T4658" s="4">
        <v>63</v>
      </c>
      <c r="U4658" s="4">
        <v>83</v>
      </c>
      <c r="V4658" s="13">
        <v>76</v>
      </c>
      <c r="W4658" s="4">
        <v>79</v>
      </c>
      <c r="X4658" s="4">
        <v>83</v>
      </c>
      <c r="Y4658">
        <f t="shared" ca="1" si="876"/>
        <v>1728</v>
      </c>
      <c r="Z4658">
        <f t="shared" ca="1" si="877"/>
        <v>0</v>
      </c>
    </row>
    <row r="4659" spans="2:26" x14ac:dyDescent="0.25">
      <c r="B4659" s="11">
        <f t="shared" si="878"/>
        <v>44755.62499998873</v>
      </c>
      <c r="C4659" s="1">
        <f t="shared" si="869"/>
        <v>7</v>
      </c>
      <c r="D4659" s="1">
        <f t="shared" si="870"/>
        <v>3</v>
      </c>
      <c r="E4659" s="12">
        <f t="shared" si="871"/>
        <v>16</v>
      </c>
      <c r="F4659" s="124" t="str">
        <f t="shared" si="872"/>
        <v>1</v>
      </c>
      <c r="G4659" s="1">
        <f ca="1">(OFFSET(O4659,0,MATCH(Customer!$J$6,'CDH &amp; HDH'!$P$11:$X$11,0)))</f>
        <v>77</v>
      </c>
      <c r="H4659" s="1" t="str">
        <f t="shared" si="873"/>
        <v>Cooling</v>
      </c>
      <c r="I4659" s="1">
        <f ca="1">OFFSET(IF($H4659="Cooling",Customer!$C$25,Customer!$C$52),E4659,D4659)</f>
        <v>72</v>
      </c>
      <c r="J4659" s="1">
        <f ca="1">OFFSET(IF($H4659="Cooling",Customer!$L$25,Customer!$L$52),$E4659,$D4659)</f>
        <v>77</v>
      </c>
      <c r="K4659" s="16">
        <f t="shared" ca="1" si="867"/>
        <v>5</v>
      </c>
      <c r="L4659" s="16">
        <f t="shared" ca="1" si="868"/>
        <v>0</v>
      </c>
      <c r="M4659" s="17">
        <f t="shared" si="874"/>
        <v>0</v>
      </c>
      <c r="N4659" s="17">
        <f t="shared" si="875"/>
        <v>0</v>
      </c>
      <c r="O4659" s="4"/>
      <c r="P4659" s="4">
        <v>66</v>
      </c>
      <c r="Q4659" s="4">
        <v>78</v>
      </c>
      <c r="R4659" s="4">
        <v>83</v>
      </c>
      <c r="S4659" s="4">
        <v>82</v>
      </c>
      <c r="T4659" s="4">
        <v>64</v>
      </c>
      <c r="U4659" s="4">
        <v>89</v>
      </c>
      <c r="V4659" s="13">
        <v>77</v>
      </c>
      <c r="W4659" s="4">
        <v>79</v>
      </c>
      <c r="X4659" s="4">
        <v>83</v>
      </c>
      <c r="Y4659">
        <f t="shared" ca="1" si="876"/>
        <v>2160</v>
      </c>
      <c r="Z4659">
        <f t="shared" ca="1" si="877"/>
        <v>0</v>
      </c>
    </row>
    <row r="4660" spans="2:26" x14ac:dyDescent="0.25">
      <c r="B4660" s="11">
        <f t="shared" si="878"/>
        <v>44755.666666655394</v>
      </c>
      <c r="C4660" s="1">
        <f t="shared" si="869"/>
        <v>7</v>
      </c>
      <c r="D4660" s="1">
        <f t="shared" si="870"/>
        <v>3</v>
      </c>
      <c r="E4660" s="12">
        <f t="shared" si="871"/>
        <v>17</v>
      </c>
      <c r="F4660" s="124" t="str">
        <f t="shared" si="872"/>
        <v>1</v>
      </c>
      <c r="G4660" s="1">
        <f ca="1">(OFFSET(O4660,0,MATCH(Customer!$J$6,'CDH &amp; HDH'!$P$11:$X$11,0)))</f>
        <v>80</v>
      </c>
      <c r="H4660" s="1" t="str">
        <f t="shared" si="873"/>
        <v>Cooling</v>
      </c>
      <c r="I4660" s="1">
        <f ca="1">OFFSET(IF($H4660="Cooling",Customer!$C$25,Customer!$C$52),E4660,D4660)</f>
        <v>72</v>
      </c>
      <c r="J4660" s="1">
        <f ca="1">OFFSET(IF($H4660="Cooling",Customer!$L$25,Customer!$L$52),$E4660,$D4660)</f>
        <v>77</v>
      </c>
      <c r="K4660" s="16">
        <f t="shared" ca="1" si="867"/>
        <v>8</v>
      </c>
      <c r="L4660" s="16">
        <f t="shared" ca="1" si="868"/>
        <v>3</v>
      </c>
      <c r="M4660" s="17">
        <f t="shared" si="874"/>
        <v>0</v>
      </c>
      <c r="N4660" s="17">
        <f t="shared" si="875"/>
        <v>0</v>
      </c>
      <c r="O4660" s="4"/>
      <c r="P4660" s="4">
        <v>66</v>
      </c>
      <c r="Q4660" s="4">
        <v>75</v>
      </c>
      <c r="R4660" s="4">
        <v>81</v>
      </c>
      <c r="S4660" s="4">
        <v>81</v>
      </c>
      <c r="T4660" s="4">
        <v>64</v>
      </c>
      <c r="U4660" s="4">
        <v>90</v>
      </c>
      <c r="V4660" s="13">
        <v>80</v>
      </c>
      <c r="W4660" s="4">
        <v>76</v>
      </c>
      <c r="X4660" s="4">
        <v>82</v>
      </c>
      <c r="Y4660">
        <f t="shared" ca="1" si="876"/>
        <v>3456</v>
      </c>
      <c r="Z4660">
        <f t="shared" ca="1" si="877"/>
        <v>1296</v>
      </c>
    </row>
    <row r="4661" spans="2:26" x14ac:dyDescent="0.25">
      <c r="B4661" s="11">
        <f t="shared" si="878"/>
        <v>44755.708333322058</v>
      </c>
      <c r="C4661" s="1">
        <f t="shared" si="869"/>
        <v>7</v>
      </c>
      <c r="D4661" s="1">
        <f t="shared" si="870"/>
        <v>3</v>
      </c>
      <c r="E4661" s="12">
        <f t="shared" si="871"/>
        <v>18</v>
      </c>
      <c r="F4661" s="124" t="str">
        <f t="shared" si="872"/>
        <v>1</v>
      </c>
      <c r="G4661" s="1">
        <f ca="1">(OFFSET(O4661,0,MATCH(Customer!$J$6,'CDH &amp; HDH'!$P$11:$X$11,0)))</f>
        <v>79</v>
      </c>
      <c r="H4661" s="1" t="str">
        <f t="shared" si="873"/>
        <v>Cooling</v>
      </c>
      <c r="I4661" s="1">
        <f ca="1">OFFSET(IF($H4661="Cooling",Customer!$C$25,Customer!$C$52),E4661,D4661)</f>
        <v>72</v>
      </c>
      <c r="J4661" s="1">
        <f ca="1">OFFSET(IF($H4661="Cooling",Customer!$L$25,Customer!$L$52),$E4661,$D4661)</f>
        <v>77</v>
      </c>
      <c r="K4661" s="16">
        <f t="shared" ca="1" si="867"/>
        <v>7</v>
      </c>
      <c r="L4661" s="16">
        <f t="shared" ca="1" si="868"/>
        <v>2</v>
      </c>
      <c r="M4661" s="17">
        <f t="shared" si="874"/>
        <v>0</v>
      </c>
      <c r="N4661" s="17">
        <f t="shared" si="875"/>
        <v>0</v>
      </c>
      <c r="O4661" s="4"/>
      <c r="P4661" s="4">
        <v>65</v>
      </c>
      <c r="Q4661" s="4">
        <v>74</v>
      </c>
      <c r="R4661" s="4">
        <v>80</v>
      </c>
      <c r="S4661" s="4">
        <v>80</v>
      </c>
      <c r="T4661" s="4">
        <v>64</v>
      </c>
      <c r="U4661" s="4">
        <v>78</v>
      </c>
      <c r="V4661" s="13">
        <v>79</v>
      </c>
      <c r="W4661" s="4">
        <v>74</v>
      </c>
      <c r="X4661" s="4">
        <v>80</v>
      </c>
      <c r="Y4661">
        <f t="shared" ca="1" si="876"/>
        <v>3024</v>
      </c>
      <c r="Z4661">
        <f t="shared" ca="1" si="877"/>
        <v>864</v>
      </c>
    </row>
    <row r="4662" spans="2:26" x14ac:dyDescent="0.25">
      <c r="B4662" s="11">
        <f t="shared" si="878"/>
        <v>44755.749999988722</v>
      </c>
      <c r="C4662" s="1">
        <f t="shared" si="869"/>
        <v>7</v>
      </c>
      <c r="D4662" s="1">
        <f t="shared" si="870"/>
        <v>3</v>
      </c>
      <c r="E4662" s="12">
        <f t="shared" si="871"/>
        <v>19</v>
      </c>
      <c r="F4662" s="124" t="str">
        <f t="shared" si="872"/>
        <v>0</v>
      </c>
      <c r="G4662" s="1">
        <f ca="1">(OFFSET(O4662,0,MATCH(Customer!$J$6,'CDH &amp; HDH'!$P$11:$X$11,0)))</f>
        <v>78</v>
      </c>
      <c r="H4662" s="1" t="str">
        <f t="shared" si="873"/>
        <v>Cooling</v>
      </c>
      <c r="I4662" s="1">
        <f ca="1">OFFSET(IF($H4662="Cooling",Customer!$C$25,Customer!$C$52),E4662,D4662)</f>
        <v>78</v>
      </c>
      <c r="J4662" s="1">
        <f ca="1">OFFSET(IF($H4662="Cooling",Customer!$L$25,Customer!$L$52),$E4662,$D4662)</f>
        <v>80</v>
      </c>
      <c r="K4662" s="16">
        <f t="shared" ca="1" si="867"/>
        <v>0</v>
      </c>
      <c r="L4662" s="16">
        <f t="shared" ca="1" si="868"/>
        <v>0</v>
      </c>
      <c r="M4662" s="17">
        <f t="shared" si="874"/>
        <v>0</v>
      </c>
      <c r="N4662" s="17">
        <f t="shared" si="875"/>
        <v>0</v>
      </c>
      <c r="O4662" s="4"/>
      <c r="P4662" s="4">
        <v>65</v>
      </c>
      <c r="Q4662" s="4">
        <v>73</v>
      </c>
      <c r="R4662" s="4">
        <v>78</v>
      </c>
      <c r="S4662" s="4">
        <v>78</v>
      </c>
      <c r="T4662" s="4">
        <v>62</v>
      </c>
      <c r="U4662" s="4">
        <v>80</v>
      </c>
      <c r="V4662" s="13">
        <v>78</v>
      </c>
      <c r="W4662" s="4">
        <v>73</v>
      </c>
      <c r="X4662" s="4">
        <v>79</v>
      </c>
      <c r="Y4662">
        <f t="shared" ca="1" si="876"/>
        <v>0</v>
      </c>
      <c r="Z4662">
        <f t="shared" ca="1" si="877"/>
        <v>0</v>
      </c>
    </row>
    <row r="4663" spans="2:26" x14ac:dyDescent="0.25">
      <c r="B4663" s="11">
        <f t="shared" si="878"/>
        <v>44755.791666655387</v>
      </c>
      <c r="C4663" s="1">
        <f t="shared" si="869"/>
        <v>7</v>
      </c>
      <c r="D4663" s="1">
        <f t="shared" si="870"/>
        <v>3</v>
      </c>
      <c r="E4663" s="12">
        <f t="shared" si="871"/>
        <v>20</v>
      </c>
      <c r="F4663" s="124" t="str">
        <f t="shared" si="872"/>
        <v>0</v>
      </c>
      <c r="G4663" s="1">
        <f ca="1">(OFFSET(O4663,0,MATCH(Customer!$J$6,'CDH &amp; HDH'!$P$11:$X$11,0)))</f>
        <v>74</v>
      </c>
      <c r="H4663" s="1" t="str">
        <f t="shared" si="873"/>
        <v>Cooling</v>
      </c>
      <c r="I4663" s="1">
        <f ca="1">OFFSET(IF($H4663="Cooling",Customer!$C$25,Customer!$C$52),E4663,D4663)</f>
        <v>78</v>
      </c>
      <c r="J4663" s="1">
        <f ca="1">OFFSET(IF($H4663="Cooling",Customer!$L$25,Customer!$L$52),$E4663,$D4663)</f>
        <v>80</v>
      </c>
      <c r="K4663" s="16">
        <f t="shared" ca="1" si="867"/>
        <v>0</v>
      </c>
      <c r="L4663" s="16">
        <f t="shared" ca="1" si="868"/>
        <v>0</v>
      </c>
      <c r="M4663" s="17">
        <f t="shared" si="874"/>
        <v>0</v>
      </c>
      <c r="N4663" s="17">
        <f t="shared" si="875"/>
        <v>0</v>
      </c>
      <c r="O4663" s="4"/>
      <c r="P4663" s="4">
        <v>64</v>
      </c>
      <c r="Q4663" s="4">
        <v>72</v>
      </c>
      <c r="R4663" s="4">
        <v>77</v>
      </c>
      <c r="S4663" s="4">
        <v>77</v>
      </c>
      <c r="T4663" s="4">
        <v>62</v>
      </c>
      <c r="U4663" s="4">
        <v>78</v>
      </c>
      <c r="V4663" s="13">
        <v>74</v>
      </c>
      <c r="W4663" s="4">
        <v>73</v>
      </c>
      <c r="X4663" s="4">
        <v>79</v>
      </c>
      <c r="Y4663">
        <f t="shared" ca="1" si="876"/>
        <v>0</v>
      </c>
      <c r="Z4663">
        <f t="shared" ca="1" si="877"/>
        <v>0</v>
      </c>
    </row>
    <row r="4664" spans="2:26" x14ac:dyDescent="0.25">
      <c r="B4664" s="11">
        <f t="shared" si="878"/>
        <v>44755.833333322051</v>
      </c>
      <c r="C4664" s="1">
        <f t="shared" si="869"/>
        <v>7</v>
      </c>
      <c r="D4664" s="1">
        <f t="shared" si="870"/>
        <v>3</v>
      </c>
      <c r="E4664" s="12">
        <f t="shared" si="871"/>
        <v>21</v>
      </c>
      <c r="F4664" s="124" t="str">
        <f t="shared" si="872"/>
        <v>0</v>
      </c>
      <c r="G4664" s="1">
        <f ca="1">(OFFSET(O4664,0,MATCH(Customer!$J$6,'CDH &amp; HDH'!$P$11:$X$11,0)))</f>
        <v>71</v>
      </c>
      <c r="H4664" s="1" t="str">
        <f t="shared" si="873"/>
        <v>Cooling</v>
      </c>
      <c r="I4664" s="1">
        <f ca="1">OFFSET(IF($H4664="Cooling",Customer!$C$25,Customer!$C$52),E4664,D4664)</f>
        <v>78</v>
      </c>
      <c r="J4664" s="1">
        <f ca="1">OFFSET(IF($H4664="Cooling",Customer!$L$25,Customer!$L$52),$E4664,$D4664)</f>
        <v>80</v>
      </c>
      <c r="K4664" s="16">
        <f t="shared" ca="1" si="867"/>
        <v>0</v>
      </c>
      <c r="L4664" s="16">
        <f t="shared" ca="1" si="868"/>
        <v>0</v>
      </c>
      <c r="M4664" s="17">
        <f t="shared" si="874"/>
        <v>0</v>
      </c>
      <c r="N4664" s="17">
        <f t="shared" si="875"/>
        <v>0</v>
      </c>
      <c r="O4664" s="4"/>
      <c r="P4664" s="4">
        <v>63</v>
      </c>
      <c r="Q4664" s="4">
        <v>71</v>
      </c>
      <c r="R4664" s="4">
        <v>76</v>
      </c>
      <c r="S4664" s="4">
        <v>76</v>
      </c>
      <c r="T4664" s="4">
        <v>61</v>
      </c>
      <c r="U4664" s="4">
        <v>78</v>
      </c>
      <c r="V4664" s="13">
        <v>71</v>
      </c>
      <c r="W4664" s="4">
        <v>72</v>
      </c>
      <c r="X4664" s="4">
        <v>78</v>
      </c>
      <c r="Y4664">
        <f t="shared" ca="1" si="876"/>
        <v>0</v>
      </c>
      <c r="Z4664">
        <f t="shared" ca="1" si="877"/>
        <v>0</v>
      </c>
    </row>
    <row r="4665" spans="2:26" x14ac:dyDescent="0.25">
      <c r="B4665" s="11">
        <f t="shared" si="878"/>
        <v>44755.874999988715</v>
      </c>
      <c r="C4665" s="1">
        <f t="shared" si="869"/>
        <v>7</v>
      </c>
      <c r="D4665" s="1">
        <f t="shared" si="870"/>
        <v>3</v>
      </c>
      <c r="E4665" s="12">
        <f t="shared" si="871"/>
        <v>22</v>
      </c>
      <c r="F4665" s="124" t="str">
        <f t="shared" si="872"/>
        <v>0</v>
      </c>
      <c r="G4665" s="1">
        <f ca="1">(OFFSET(O4665,0,MATCH(Customer!$J$6,'CDH &amp; HDH'!$P$11:$X$11,0)))</f>
        <v>68</v>
      </c>
      <c r="H4665" s="1" t="str">
        <f t="shared" si="873"/>
        <v>Cooling</v>
      </c>
      <c r="I4665" s="1">
        <f ca="1">OFFSET(IF($H4665="Cooling",Customer!$C$25,Customer!$C$52),E4665,D4665)</f>
        <v>78</v>
      </c>
      <c r="J4665" s="1">
        <f ca="1">OFFSET(IF($H4665="Cooling",Customer!$L$25,Customer!$L$52),$E4665,$D4665)</f>
        <v>80</v>
      </c>
      <c r="K4665" s="16">
        <f t="shared" ca="1" si="867"/>
        <v>0</v>
      </c>
      <c r="L4665" s="16">
        <f t="shared" ca="1" si="868"/>
        <v>0</v>
      </c>
      <c r="M4665" s="17">
        <f t="shared" si="874"/>
        <v>0</v>
      </c>
      <c r="N4665" s="17">
        <f t="shared" si="875"/>
        <v>0</v>
      </c>
      <c r="O4665" s="4"/>
      <c r="P4665" s="4">
        <v>62</v>
      </c>
      <c r="Q4665" s="4">
        <v>70</v>
      </c>
      <c r="R4665" s="4">
        <v>75</v>
      </c>
      <c r="S4665" s="4">
        <v>75</v>
      </c>
      <c r="T4665" s="4">
        <v>61</v>
      </c>
      <c r="U4665" s="4">
        <v>79</v>
      </c>
      <c r="V4665" s="13">
        <v>68</v>
      </c>
      <c r="W4665" s="4">
        <v>71</v>
      </c>
      <c r="X4665" s="4">
        <v>78</v>
      </c>
      <c r="Y4665">
        <f t="shared" ca="1" si="876"/>
        <v>0</v>
      </c>
      <c r="Z4665">
        <f t="shared" ca="1" si="877"/>
        <v>0</v>
      </c>
    </row>
    <row r="4666" spans="2:26" x14ac:dyDescent="0.25">
      <c r="B4666" s="11">
        <f t="shared" si="878"/>
        <v>44755.916666655379</v>
      </c>
      <c r="C4666" s="1">
        <f t="shared" si="869"/>
        <v>7</v>
      </c>
      <c r="D4666" s="1">
        <f t="shared" si="870"/>
        <v>3</v>
      </c>
      <c r="E4666" s="12">
        <f t="shared" si="871"/>
        <v>23</v>
      </c>
      <c r="F4666" s="124" t="str">
        <f t="shared" si="872"/>
        <v>0</v>
      </c>
      <c r="G4666" s="1">
        <f ca="1">(OFFSET(O4666,0,MATCH(Customer!$J$6,'CDH &amp; HDH'!$P$11:$X$11,0)))</f>
        <v>68</v>
      </c>
      <c r="H4666" s="1" t="str">
        <f t="shared" si="873"/>
        <v>Cooling</v>
      </c>
      <c r="I4666" s="1">
        <f ca="1">OFFSET(IF($H4666="Cooling",Customer!$C$25,Customer!$C$52),E4666,D4666)</f>
        <v>78</v>
      </c>
      <c r="J4666" s="1">
        <f ca="1">OFFSET(IF($H4666="Cooling",Customer!$L$25,Customer!$L$52),$E4666,$D4666)</f>
        <v>80</v>
      </c>
      <c r="K4666" s="16">
        <f t="shared" ca="1" si="867"/>
        <v>0</v>
      </c>
      <c r="L4666" s="16">
        <f t="shared" ca="1" si="868"/>
        <v>0</v>
      </c>
      <c r="M4666" s="17">
        <f t="shared" si="874"/>
        <v>0</v>
      </c>
      <c r="N4666" s="17">
        <f t="shared" si="875"/>
        <v>0</v>
      </c>
      <c r="O4666" s="4"/>
      <c r="P4666" s="4">
        <v>62</v>
      </c>
      <c r="Q4666" s="4">
        <v>70</v>
      </c>
      <c r="R4666" s="4">
        <v>75</v>
      </c>
      <c r="S4666" s="4">
        <v>74</v>
      </c>
      <c r="T4666" s="4">
        <v>61</v>
      </c>
      <c r="U4666" s="4">
        <v>79</v>
      </c>
      <c r="V4666" s="13">
        <v>68</v>
      </c>
      <c r="W4666" s="4">
        <v>71</v>
      </c>
      <c r="X4666" s="4">
        <v>78</v>
      </c>
      <c r="Y4666">
        <f t="shared" ca="1" si="876"/>
        <v>0</v>
      </c>
      <c r="Z4666">
        <f t="shared" ca="1" si="877"/>
        <v>0</v>
      </c>
    </row>
    <row r="4667" spans="2:26" x14ac:dyDescent="0.25">
      <c r="B4667" s="11">
        <f t="shared" si="878"/>
        <v>44755.958333322043</v>
      </c>
      <c r="C4667" s="1">
        <f t="shared" si="869"/>
        <v>7</v>
      </c>
      <c r="D4667" s="1">
        <f t="shared" si="870"/>
        <v>3</v>
      </c>
      <c r="E4667" s="12">
        <f t="shared" si="871"/>
        <v>24</v>
      </c>
      <c r="F4667" s="124" t="str">
        <f t="shared" si="872"/>
        <v>0</v>
      </c>
      <c r="G4667" s="1">
        <f ca="1">(OFFSET(O4667,0,MATCH(Customer!$J$6,'CDH &amp; HDH'!$P$11:$X$11,0)))</f>
        <v>69</v>
      </c>
      <c r="H4667" s="1" t="str">
        <f t="shared" si="873"/>
        <v>Cooling</v>
      </c>
      <c r="I4667" s="1">
        <f ca="1">OFFSET(IF($H4667="Cooling",Customer!$C$25,Customer!$C$52),E4667,D4667)</f>
        <v>78</v>
      </c>
      <c r="J4667" s="1">
        <f ca="1">OFFSET(IF($H4667="Cooling",Customer!$L$25,Customer!$L$52),$E4667,$D4667)</f>
        <v>80</v>
      </c>
      <c r="K4667" s="16">
        <f t="shared" ca="1" si="867"/>
        <v>0</v>
      </c>
      <c r="L4667" s="16">
        <f t="shared" ca="1" si="868"/>
        <v>0</v>
      </c>
      <c r="M4667" s="17">
        <f t="shared" si="874"/>
        <v>0</v>
      </c>
      <c r="N4667" s="17">
        <f t="shared" si="875"/>
        <v>0</v>
      </c>
      <c r="O4667" s="4"/>
      <c r="P4667" s="4">
        <v>62</v>
      </c>
      <c r="Q4667" s="4">
        <v>69</v>
      </c>
      <c r="R4667" s="4">
        <v>74</v>
      </c>
      <c r="S4667" s="4">
        <v>73</v>
      </c>
      <c r="T4667" s="4">
        <v>61</v>
      </c>
      <c r="U4667" s="4">
        <v>79</v>
      </c>
      <c r="V4667" s="13">
        <v>69</v>
      </c>
      <c r="W4667" s="4">
        <v>70</v>
      </c>
      <c r="X4667" s="4">
        <v>76</v>
      </c>
      <c r="Y4667">
        <f t="shared" ca="1" si="876"/>
        <v>0</v>
      </c>
      <c r="Z4667">
        <f t="shared" ca="1" si="877"/>
        <v>0</v>
      </c>
    </row>
    <row r="4668" spans="2:26" x14ac:dyDescent="0.25">
      <c r="B4668" s="11">
        <f t="shared" si="878"/>
        <v>44755.999999988708</v>
      </c>
      <c r="C4668" s="1">
        <f t="shared" si="869"/>
        <v>7</v>
      </c>
      <c r="D4668" s="1">
        <f t="shared" si="870"/>
        <v>4</v>
      </c>
      <c r="E4668" s="12">
        <f t="shared" si="871"/>
        <v>1</v>
      </c>
      <c r="F4668" s="124" t="str">
        <f t="shared" si="872"/>
        <v>0</v>
      </c>
      <c r="G4668" s="1">
        <f ca="1">(OFFSET(O4668,0,MATCH(Customer!$J$6,'CDH &amp; HDH'!$P$11:$X$11,0)))</f>
        <v>69</v>
      </c>
      <c r="H4668" s="1" t="str">
        <f t="shared" si="873"/>
        <v>Cooling</v>
      </c>
      <c r="I4668" s="1">
        <f ca="1">OFFSET(IF($H4668="Cooling",Customer!$C$25,Customer!$C$52),E4668,D4668)</f>
        <v>78</v>
      </c>
      <c r="J4668" s="1">
        <f ca="1">OFFSET(IF($H4668="Cooling",Customer!$L$25,Customer!$L$52),$E4668,$D4668)</f>
        <v>80</v>
      </c>
      <c r="K4668" s="16">
        <f t="shared" ca="1" si="867"/>
        <v>0</v>
      </c>
      <c r="L4668" s="16">
        <f t="shared" ca="1" si="868"/>
        <v>0</v>
      </c>
      <c r="M4668" s="17">
        <f t="shared" si="874"/>
        <v>0</v>
      </c>
      <c r="N4668" s="17">
        <f t="shared" si="875"/>
        <v>0</v>
      </c>
      <c r="O4668" s="4"/>
      <c r="P4668" s="4">
        <v>62</v>
      </c>
      <c r="Q4668" s="4">
        <v>69</v>
      </c>
      <c r="R4668" s="4">
        <v>74</v>
      </c>
      <c r="S4668" s="4">
        <v>73</v>
      </c>
      <c r="T4668" s="4">
        <v>62</v>
      </c>
      <c r="U4668" s="4">
        <v>78</v>
      </c>
      <c r="V4668" s="13">
        <v>69</v>
      </c>
      <c r="W4668" s="4">
        <v>69</v>
      </c>
      <c r="X4668" s="4">
        <v>74</v>
      </c>
      <c r="Y4668">
        <f t="shared" ca="1" si="876"/>
        <v>0</v>
      </c>
      <c r="Z4668">
        <f t="shared" ca="1" si="877"/>
        <v>0</v>
      </c>
    </row>
    <row r="4669" spans="2:26" x14ac:dyDescent="0.25">
      <c r="B4669" s="11">
        <f t="shared" si="878"/>
        <v>44756.041666655372</v>
      </c>
      <c r="C4669" s="1">
        <f t="shared" si="869"/>
        <v>7</v>
      </c>
      <c r="D4669" s="1">
        <f t="shared" si="870"/>
        <v>4</v>
      </c>
      <c r="E4669" s="12">
        <f t="shared" si="871"/>
        <v>2</v>
      </c>
      <c r="F4669" s="124" t="str">
        <f t="shared" si="872"/>
        <v>0</v>
      </c>
      <c r="G4669" s="1">
        <f ca="1">(OFFSET(O4669,0,MATCH(Customer!$J$6,'CDH &amp; HDH'!$P$11:$X$11,0)))</f>
        <v>70</v>
      </c>
      <c r="H4669" s="1" t="str">
        <f t="shared" si="873"/>
        <v>Cooling</v>
      </c>
      <c r="I4669" s="1">
        <f ca="1">OFFSET(IF($H4669="Cooling",Customer!$C$25,Customer!$C$52),E4669,D4669)</f>
        <v>78</v>
      </c>
      <c r="J4669" s="1">
        <f ca="1">OFFSET(IF($H4669="Cooling",Customer!$L$25,Customer!$L$52),$E4669,$D4669)</f>
        <v>80</v>
      </c>
      <c r="K4669" s="16">
        <f t="shared" ca="1" si="867"/>
        <v>0</v>
      </c>
      <c r="L4669" s="16">
        <f t="shared" ca="1" si="868"/>
        <v>0</v>
      </c>
      <c r="M4669" s="17">
        <f t="shared" si="874"/>
        <v>0</v>
      </c>
      <c r="N4669" s="17">
        <f t="shared" si="875"/>
        <v>0</v>
      </c>
      <c r="O4669" s="4"/>
      <c r="P4669" s="4">
        <v>62</v>
      </c>
      <c r="Q4669" s="4">
        <v>68</v>
      </c>
      <c r="R4669" s="4">
        <v>72</v>
      </c>
      <c r="S4669" s="4">
        <v>72</v>
      </c>
      <c r="T4669" s="4">
        <v>62</v>
      </c>
      <c r="U4669" s="4">
        <v>76</v>
      </c>
      <c r="V4669" s="13">
        <v>70</v>
      </c>
      <c r="W4669" s="4">
        <v>68</v>
      </c>
      <c r="X4669" s="4">
        <v>73</v>
      </c>
      <c r="Y4669">
        <f t="shared" ca="1" si="876"/>
        <v>0</v>
      </c>
      <c r="Z4669">
        <f t="shared" ca="1" si="877"/>
        <v>0</v>
      </c>
    </row>
    <row r="4670" spans="2:26" x14ac:dyDescent="0.25">
      <c r="B4670" s="11">
        <f t="shared" si="878"/>
        <v>44756.083333322036</v>
      </c>
      <c r="C4670" s="1">
        <f t="shared" si="869"/>
        <v>7</v>
      </c>
      <c r="D4670" s="1">
        <f t="shared" si="870"/>
        <v>4</v>
      </c>
      <c r="E4670" s="12">
        <f t="shared" si="871"/>
        <v>3</v>
      </c>
      <c r="F4670" s="124" t="str">
        <f t="shared" si="872"/>
        <v>0</v>
      </c>
      <c r="G4670" s="1">
        <f ca="1">(OFFSET(O4670,0,MATCH(Customer!$J$6,'CDH &amp; HDH'!$P$11:$X$11,0)))</f>
        <v>68</v>
      </c>
      <c r="H4670" s="1" t="str">
        <f t="shared" si="873"/>
        <v>Cooling</v>
      </c>
      <c r="I4670" s="1">
        <f ca="1">OFFSET(IF($H4670="Cooling",Customer!$C$25,Customer!$C$52),E4670,D4670)</f>
        <v>78</v>
      </c>
      <c r="J4670" s="1">
        <f ca="1">OFFSET(IF($H4670="Cooling",Customer!$L$25,Customer!$L$52),$E4670,$D4670)</f>
        <v>80</v>
      </c>
      <c r="K4670" s="16">
        <f t="shared" ca="1" si="867"/>
        <v>0</v>
      </c>
      <c r="L4670" s="16">
        <f t="shared" ca="1" si="868"/>
        <v>0</v>
      </c>
      <c r="M4670" s="17">
        <f t="shared" si="874"/>
        <v>0</v>
      </c>
      <c r="N4670" s="17">
        <f t="shared" si="875"/>
        <v>0</v>
      </c>
      <c r="O4670" s="4"/>
      <c r="P4670" s="4">
        <v>62</v>
      </c>
      <c r="Q4670" s="4">
        <v>68</v>
      </c>
      <c r="R4670" s="4">
        <v>71</v>
      </c>
      <c r="S4670" s="4">
        <v>71</v>
      </c>
      <c r="T4670" s="4">
        <v>62</v>
      </c>
      <c r="U4670" s="4">
        <v>73</v>
      </c>
      <c r="V4670" s="13">
        <v>68</v>
      </c>
      <c r="W4670" s="4">
        <v>68</v>
      </c>
      <c r="X4670" s="4">
        <v>72</v>
      </c>
      <c r="Y4670">
        <f t="shared" ca="1" si="876"/>
        <v>0</v>
      </c>
      <c r="Z4670">
        <f t="shared" ca="1" si="877"/>
        <v>0</v>
      </c>
    </row>
    <row r="4671" spans="2:26" x14ac:dyDescent="0.25">
      <c r="B4671" s="11">
        <f t="shared" si="878"/>
        <v>44756.1249999887</v>
      </c>
      <c r="C4671" s="1">
        <f t="shared" si="869"/>
        <v>7</v>
      </c>
      <c r="D4671" s="1">
        <f t="shared" si="870"/>
        <v>4</v>
      </c>
      <c r="E4671" s="12">
        <f t="shared" si="871"/>
        <v>4</v>
      </c>
      <c r="F4671" s="124" t="str">
        <f t="shared" si="872"/>
        <v>0</v>
      </c>
      <c r="G4671" s="1">
        <f ca="1">(OFFSET(O4671,0,MATCH(Customer!$J$6,'CDH &amp; HDH'!$P$11:$X$11,0)))</f>
        <v>67</v>
      </c>
      <c r="H4671" s="1" t="str">
        <f t="shared" si="873"/>
        <v>Cooling</v>
      </c>
      <c r="I4671" s="1">
        <f ca="1">OFFSET(IF($H4671="Cooling",Customer!$C$25,Customer!$C$52),E4671,D4671)</f>
        <v>78</v>
      </c>
      <c r="J4671" s="1">
        <f ca="1">OFFSET(IF($H4671="Cooling",Customer!$L$25,Customer!$L$52),$E4671,$D4671)</f>
        <v>80</v>
      </c>
      <c r="K4671" s="16">
        <f t="shared" ca="1" si="867"/>
        <v>0</v>
      </c>
      <c r="L4671" s="16">
        <f t="shared" ca="1" si="868"/>
        <v>0</v>
      </c>
      <c r="M4671" s="17">
        <f t="shared" si="874"/>
        <v>0</v>
      </c>
      <c r="N4671" s="17">
        <f t="shared" si="875"/>
        <v>0</v>
      </c>
      <c r="O4671" s="4"/>
      <c r="P4671" s="4">
        <v>62</v>
      </c>
      <c r="Q4671" s="4">
        <v>67</v>
      </c>
      <c r="R4671" s="4">
        <v>69</v>
      </c>
      <c r="S4671" s="4">
        <v>69</v>
      </c>
      <c r="T4671" s="4">
        <v>62</v>
      </c>
      <c r="U4671" s="4">
        <v>70</v>
      </c>
      <c r="V4671" s="13">
        <v>67</v>
      </c>
      <c r="W4671" s="4">
        <v>67</v>
      </c>
      <c r="X4671" s="4">
        <v>71</v>
      </c>
      <c r="Y4671">
        <f t="shared" ca="1" si="876"/>
        <v>0</v>
      </c>
      <c r="Z4671">
        <f t="shared" ca="1" si="877"/>
        <v>0</v>
      </c>
    </row>
    <row r="4672" spans="2:26" x14ac:dyDescent="0.25">
      <c r="B4672" s="11">
        <f t="shared" si="878"/>
        <v>44756.166666655365</v>
      </c>
      <c r="C4672" s="1">
        <f t="shared" si="869"/>
        <v>7</v>
      </c>
      <c r="D4672" s="1">
        <f t="shared" si="870"/>
        <v>4</v>
      </c>
      <c r="E4672" s="12">
        <f t="shared" si="871"/>
        <v>5</v>
      </c>
      <c r="F4672" s="124" t="str">
        <f t="shared" si="872"/>
        <v>0</v>
      </c>
      <c r="G4672" s="1">
        <f ca="1">(OFFSET(O4672,0,MATCH(Customer!$J$6,'CDH &amp; HDH'!$P$11:$X$11,0)))</f>
        <v>65</v>
      </c>
      <c r="H4672" s="1" t="str">
        <f t="shared" si="873"/>
        <v>Cooling</v>
      </c>
      <c r="I4672" s="1">
        <f ca="1">OFFSET(IF($H4672="Cooling",Customer!$C$25,Customer!$C$52),E4672,D4672)</f>
        <v>78</v>
      </c>
      <c r="J4672" s="1">
        <f ca="1">OFFSET(IF($H4672="Cooling",Customer!$L$25,Customer!$L$52),$E4672,$D4672)</f>
        <v>80</v>
      </c>
      <c r="K4672" s="16">
        <f t="shared" ca="1" si="867"/>
        <v>0</v>
      </c>
      <c r="L4672" s="16">
        <f t="shared" ca="1" si="868"/>
        <v>0</v>
      </c>
      <c r="M4672" s="17">
        <f t="shared" si="874"/>
        <v>0</v>
      </c>
      <c r="N4672" s="17">
        <f t="shared" si="875"/>
        <v>0</v>
      </c>
      <c r="O4672" s="4"/>
      <c r="P4672" s="4">
        <v>62</v>
      </c>
      <c r="Q4672" s="4">
        <v>66</v>
      </c>
      <c r="R4672" s="4">
        <v>70</v>
      </c>
      <c r="S4672" s="4">
        <v>68</v>
      </c>
      <c r="T4672" s="4">
        <v>62</v>
      </c>
      <c r="U4672" s="4">
        <v>70</v>
      </c>
      <c r="V4672" s="13">
        <v>65</v>
      </c>
      <c r="W4672" s="4">
        <v>66</v>
      </c>
      <c r="X4672" s="4">
        <v>69</v>
      </c>
      <c r="Y4672">
        <f t="shared" ca="1" si="876"/>
        <v>0</v>
      </c>
      <c r="Z4672">
        <f t="shared" ca="1" si="877"/>
        <v>0</v>
      </c>
    </row>
    <row r="4673" spans="2:26" x14ac:dyDescent="0.25">
      <c r="B4673" s="11">
        <f t="shared" si="878"/>
        <v>44756.208333322029</v>
      </c>
      <c r="C4673" s="1">
        <f t="shared" si="869"/>
        <v>7</v>
      </c>
      <c r="D4673" s="1">
        <f t="shared" si="870"/>
        <v>4</v>
      </c>
      <c r="E4673" s="12">
        <f t="shared" si="871"/>
        <v>6</v>
      </c>
      <c r="F4673" s="124" t="str">
        <f t="shared" si="872"/>
        <v>0</v>
      </c>
      <c r="G4673" s="1">
        <f ca="1">(OFFSET(O4673,0,MATCH(Customer!$J$6,'CDH &amp; HDH'!$P$11:$X$11,0)))</f>
        <v>64</v>
      </c>
      <c r="H4673" s="1" t="str">
        <f t="shared" si="873"/>
        <v>Cooling</v>
      </c>
      <c r="I4673" s="1">
        <f ca="1">OFFSET(IF($H4673="Cooling",Customer!$C$25,Customer!$C$52),E4673,D4673)</f>
        <v>78</v>
      </c>
      <c r="J4673" s="1">
        <f ca="1">OFFSET(IF($H4673="Cooling",Customer!$L$25,Customer!$L$52),$E4673,$D4673)</f>
        <v>80</v>
      </c>
      <c r="K4673" s="16">
        <f t="shared" ca="1" si="867"/>
        <v>0</v>
      </c>
      <c r="L4673" s="16">
        <f t="shared" ca="1" si="868"/>
        <v>0</v>
      </c>
      <c r="M4673" s="17">
        <f t="shared" si="874"/>
        <v>0</v>
      </c>
      <c r="N4673" s="17">
        <f t="shared" si="875"/>
        <v>0</v>
      </c>
      <c r="O4673" s="4"/>
      <c r="P4673" s="4">
        <v>62</v>
      </c>
      <c r="Q4673" s="4">
        <v>66</v>
      </c>
      <c r="R4673" s="4">
        <v>71</v>
      </c>
      <c r="S4673" s="4">
        <v>69</v>
      </c>
      <c r="T4673" s="4">
        <v>62</v>
      </c>
      <c r="U4673" s="4">
        <v>74</v>
      </c>
      <c r="V4673" s="13">
        <v>64</v>
      </c>
      <c r="W4673" s="4">
        <v>66</v>
      </c>
      <c r="X4673" s="4">
        <v>70</v>
      </c>
      <c r="Y4673">
        <f t="shared" ca="1" si="876"/>
        <v>0</v>
      </c>
      <c r="Z4673">
        <f t="shared" ca="1" si="877"/>
        <v>0</v>
      </c>
    </row>
    <row r="4674" spans="2:26" x14ac:dyDescent="0.25">
      <c r="B4674" s="11">
        <f t="shared" si="878"/>
        <v>44756.249999988693</v>
      </c>
      <c r="C4674" s="1">
        <f t="shared" si="869"/>
        <v>7</v>
      </c>
      <c r="D4674" s="1">
        <f t="shared" si="870"/>
        <v>4</v>
      </c>
      <c r="E4674" s="12">
        <f t="shared" si="871"/>
        <v>7</v>
      </c>
      <c r="F4674" s="124" t="str">
        <f t="shared" si="872"/>
        <v>0</v>
      </c>
      <c r="G4674" s="1">
        <f ca="1">(OFFSET(O4674,0,MATCH(Customer!$J$6,'CDH &amp; HDH'!$P$11:$X$11,0)))</f>
        <v>69</v>
      </c>
      <c r="H4674" s="1" t="str">
        <f t="shared" si="873"/>
        <v>Cooling</v>
      </c>
      <c r="I4674" s="1">
        <f ca="1">OFFSET(IF($H4674="Cooling",Customer!$C$25,Customer!$C$52),E4674,D4674)</f>
        <v>78</v>
      </c>
      <c r="J4674" s="1">
        <f ca="1">OFFSET(IF($H4674="Cooling",Customer!$L$25,Customer!$L$52),$E4674,$D4674)</f>
        <v>80</v>
      </c>
      <c r="K4674" s="16">
        <f t="shared" ca="1" si="867"/>
        <v>0</v>
      </c>
      <c r="L4674" s="16">
        <f t="shared" ca="1" si="868"/>
        <v>0</v>
      </c>
      <c r="M4674" s="17">
        <f t="shared" si="874"/>
        <v>0</v>
      </c>
      <c r="N4674" s="17">
        <f t="shared" si="875"/>
        <v>0</v>
      </c>
      <c r="O4674" s="4"/>
      <c r="P4674" s="4">
        <v>63</v>
      </c>
      <c r="Q4674" s="4">
        <v>68</v>
      </c>
      <c r="R4674" s="4">
        <v>72</v>
      </c>
      <c r="S4674" s="4">
        <v>72</v>
      </c>
      <c r="T4674" s="4">
        <v>62</v>
      </c>
      <c r="U4674" s="4">
        <v>77</v>
      </c>
      <c r="V4674" s="13">
        <v>69</v>
      </c>
      <c r="W4674" s="4">
        <v>65</v>
      </c>
      <c r="X4674" s="4">
        <v>71</v>
      </c>
      <c r="Y4674">
        <f t="shared" ca="1" si="876"/>
        <v>0</v>
      </c>
      <c r="Z4674">
        <f t="shared" ca="1" si="877"/>
        <v>0</v>
      </c>
    </row>
    <row r="4675" spans="2:26" x14ac:dyDescent="0.25">
      <c r="B4675" s="11">
        <f t="shared" si="878"/>
        <v>44756.291666655357</v>
      </c>
      <c r="C4675" s="1">
        <f t="shared" si="869"/>
        <v>7</v>
      </c>
      <c r="D4675" s="1">
        <f t="shared" si="870"/>
        <v>4</v>
      </c>
      <c r="E4675" s="12">
        <f t="shared" si="871"/>
        <v>8</v>
      </c>
      <c r="F4675" s="124" t="str">
        <f t="shared" si="872"/>
        <v>0</v>
      </c>
      <c r="G4675" s="1">
        <f ca="1">(OFFSET(O4675,0,MATCH(Customer!$J$6,'CDH &amp; HDH'!$P$11:$X$11,0)))</f>
        <v>72</v>
      </c>
      <c r="H4675" s="1" t="str">
        <f t="shared" si="873"/>
        <v>Cooling</v>
      </c>
      <c r="I4675" s="1">
        <f ca="1">OFFSET(IF($H4675="Cooling",Customer!$C$25,Customer!$C$52),E4675,D4675)</f>
        <v>72</v>
      </c>
      <c r="J4675" s="1">
        <f ca="1">OFFSET(IF($H4675="Cooling",Customer!$L$25,Customer!$L$52),$E4675,$D4675)</f>
        <v>77</v>
      </c>
      <c r="K4675" s="16">
        <f t="shared" ca="1" si="867"/>
        <v>0</v>
      </c>
      <c r="L4675" s="16">
        <f t="shared" ca="1" si="868"/>
        <v>0</v>
      </c>
      <c r="M4675" s="17">
        <f t="shared" si="874"/>
        <v>0</v>
      </c>
      <c r="N4675" s="17">
        <f t="shared" si="875"/>
        <v>0</v>
      </c>
      <c r="O4675" s="4"/>
      <c r="P4675" s="4">
        <v>64</v>
      </c>
      <c r="Q4675" s="4">
        <v>69</v>
      </c>
      <c r="R4675" s="4">
        <v>75</v>
      </c>
      <c r="S4675" s="4">
        <v>72</v>
      </c>
      <c r="T4675" s="4">
        <v>63</v>
      </c>
      <c r="U4675" s="4">
        <v>80</v>
      </c>
      <c r="V4675" s="13">
        <v>72</v>
      </c>
      <c r="W4675" s="4">
        <v>68</v>
      </c>
      <c r="X4675" s="4">
        <v>71</v>
      </c>
      <c r="Y4675">
        <f t="shared" ca="1" si="876"/>
        <v>0</v>
      </c>
      <c r="Z4675">
        <f t="shared" ca="1" si="877"/>
        <v>0</v>
      </c>
    </row>
    <row r="4676" spans="2:26" x14ac:dyDescent="0.25">
      <c r="B4676" s="11">
        <f t="shared" si="878"/>
        <v>44756.333333322022</v>
      </c>
      <c r="C4676" s="1">
        <f t="shared" si="869"/>
        <v>7</v>
      </c>
      <c r="D4676" s="1">
        <f t="shared" si="870"/>
        <v>4</v>
      </c>
      <c r="E4676" s="12">
        <f t="shared" si="871"/>
        <v>9</v>
      </c>
      <c r="F4676" s="124" t="str">
        <f t="shared" si="872"/>
        <v>0</v>
      </c>
      <c r="G4676" s="1">
        <f ca="1">(OFFSET(O4676,0,MATCH(Customer!$J$6,'CDH &amp; HDH'!$P$11:$X$11,0)))</f>
        <v>74</v>
      </c>
      <c r="H4676" s="1" t="str">
        <f t="shared" si="873"/>
        <v>Cooling</v>
      </c>
      <c r="I4676" s="1">
        <f ca="1">OFFSET(IF($H4676="Cooling",Customer!$C$25,Customer!$C$52),E4676,D4676)</f>
        <v>72</v>
      </c>
      <c r="J4676" s="1">
        <f ca="1">OFFSET(IF($H4676="Cooling",Customer!$L$25,Customer!$L$52),$E4676,$D4676)</f>
        <v>77</v>
      </c>
      <c r="K4676" s="16">
        <f t="shared" ca="1" si="867"/>
        <v>2</v>
      </c>
      <c r="L4676" s="16">
        <f t="shared" ca="1" si="868"/>
        <v>0</v>
      </c>
      <c r="M4676" s="17">
        <f t="shared" si="874"/>
        <v>0</v>
      </c>
      <c r="N4676" s="17">
        <f t="shared" si="875"/>
        <v>0</v>
      </c>
      <c r="O4676" s="4"/>
      <c r="P4676" s="4">
        <v>63</v>
      </c>
      <c r="Q4676" s="4">
        <v>70</v>
      </c>
      <c r="R4676" s="4">
        <v>79</v>
      </c>
      <c r="S4676" s="4">
        <v>73</v>
      </c>
      <c r="T4676" s="4">
        <v>64</v>
      </c>
      <c r="U4676" s="4">
        <v>81</v>
      </c>
      <c r="V4676" s="13">
        <v>74</v>
      </c>
      <c r="W4676" s="4">
        <v>73</v>
      </c>
      <c r="X4676" s="4">
        <v>75</v>
      </c>
      <c r="Y4676">
        <f t="shared" ca="1" si="876"/>
        <v>864</v>
      </c>
      <c r="Z4676">
        <f t="shared" ca="1" si="877"/>
        <v>0</v>
      </c>
    </row>
    <row r="4677" spans="2:26" x14ac:dyDescent="0.25">
      <c r="B4677" s="11">
        <f t="shared" si="878"/>
        <v>44756.374999988686</v>
      </c>
      <c r="C4677" s="1">
        <f t="shared" si="869"/>
        <v>7</v>
      </c>
      <c r="D4677" s="1">
        <f t="shared" si="870"/>
        <v>4</v>
      </c>
      <c r="E4677" s="12">
        <f t="shared" si="871"/>
        <v>10</v>
      </c>
      <c r="F4677" s="124" t="str">
        <f t="shared" si="872"/>
        <v>0</v>
      </c>
      <c r="G4677" s="1">
        <f ca="1">(OFFSET(O4677,0,MATCH(Customer!$J$6,'CDH &amp; HDH'!$P$11:$X$11,0)))</f>
        <v>76</v>
      </c>
      <c r="H4677" s="1" t="str">
        <f t="shared" si="873"/>
        <v>Cooling</v>
      </c>
      <c r="I4677" s="1">
        <f ca="1">OFFSET(IF($H4677="Cooling",Customer!$C$25,Customer!$C$52),E4677,D4677)</f>
        <v>72</v>
      </c>
      <c r="J4677" s="1">
        <f ca="1">OFFSET(IF($H4677="Cooling",Customer!$L$25,Customer!$L$52),$E4677,$D4677)</f>
        <v>77</v>
      </c>
      <c r="K4677" s="16">
        <f t="shared" ca="1" si="867"/>
        <v>4</v>
      </c>
      <c r="L4677" s="16">
        <f t="shared" ca="1" si="868"/>
        <v>0</v>
      </c>
      <c r="M4677" s="17">
        <f t="shared" si="874"/>
        <v>0</v>
      </c>
      <c r="N4677" s="17">
        <f t="shared" si="875"/>
        <v>0</v>
      </c>
      <c r="O4677" s="4"/>
      <c r="P4677" s="4">
        <v>65</v>
      </c>
      <c r="Q4677" s="4">
        <v>72</v>
      </c>
      <c r="R4677" s="4">
        <v>82</v>
      </c>
      <c r="S4677" s="4">
        <v>74</v>
      </c>
      <c r="T4677" s="4">
        <v>65</v>
      </c>
      <c r="U4677" s="4">
        <v>84</v>
      </c>
      <c r="V4677" s="13">
        <v>76</v>
      </c>
      <c r="W4677" s="4">
        <v>74</v>
      </c>
      <c r="X4677" s="4">
        <v>76</v>
      </c>
      <c r="Y4677">
        <f t="shared" ca="1" si="876"/>
        <v>1728</v>
      </c>
      <c r="Z4677">
        <f t="shared" ca="1" si="877"/>
        <v>0</v>
      </c>
    </row>
    <row r="4678" spans="2:26" x14ac:dyDescent="0.25">
      <c r="B4678" s="11">
        <f t="shared" si="878"/>
        <v>44756.41666665535</v>
      </c>
      <c r="C4678" s="1">
        <f t="shared" si="869"/>
        <v>7</v>
      </c>
      <c r="D4678" s="1">
        <f t="shared" si="870"/>
        <v>4</v>
      </c>
      <c r="E4678" s="12">
        <f t="shared" si="871"/>
        <v>11</v>
      </c>
      <c r="F4678" s="124" t="str">
        <f t="shared" si="872"/>
        <v>0</v>
      </c>
      <c r="G4678" s="1">
        <f ca="1">(OFFSET(O4678,0,MATCH(Customer!$J$6,'CDH &amp; HDH'!$P$11:$X$11,0)))</f>
        <v>75</v>
      </c>
      <c r="H4678" s="1" t="str">
        <f t="shared" si="873"/>
        <v>Cooling</v>
      </c>
      <c r="I4678" s="1">
        <f ca="1">OFFSET(IF($H4678="Cooling",Customer!$C$25,Customer!$C$52),E4678,D4678)</f>
        <v>72</v>
      </c>
      <c r="J4678" s="1">
        <f ca="1">OFFSET(IF($H4678="Cooling",Customer!$L$25,Customer!$L$52),$E4678,$D4678)</f>
        <v>77</v>
      </c>
      <c r="K4678" s="16">
        <f t="shared" ca="1" si="867"/>
        <v>3</v>
      </c>
      <c r="L4678" s="16">
        <f t="shared" ca="1" si="868"/>
        <v>0</v>
      </c>
      <c r="M4678" s="17">
        <f t="shared" si="874"/>
        <v>0</v>
      </c>
      <c r="N4678" s="17">
        <f t="shared" si="875"/>
        <v>0</v>
      </c>
      <c r="O4678" s="4"/>
      <c r="P4678" s="4">
        <v>67</v>
      </c>
      <c r="Q4678" s="4">
        <v>74</v>
      </c>
      <c r="R4678" s="4">
        <v>84</v>
      </c>
      <c r="S4678" s="4">
        <v>75</v>
      </c>
      <c r="T4678" s="4">
        <v>66</v>
      </c>
      <c r="U4678" s="4">
        <v>85</v>
      </c>
      <c r="V4678" s="13">
        <v>75</v>
      </c>
      <c r="W4678" s="4">
        <v>76</v>
      </c>
      <c r="X4678" s="4">
        <v>78</v>
      </c>
      <c r="Y4678">
        <f t="shared" ca="1" si="876"/>
        <v>1296</v>
      </c>
      <c r="Z4678">
        <f t="shared" ca="1" si="877"/>
        <v>0</v>
      </c>
    </row>
    <row r="4679" spans="2:26" x14ac:dyDescent="0.25">
      <c r="B4679" s="11">
        <f t="shared" si="878"/>
        <v>44756.458333322014</v>
      </c>
      <c r="C4679" s="1">
        <f t="shared" si="869"/>
        <v>7</v>
      </c>
      <c r="D4679" s="1">
        <f t="shared" si="870"/>
        <v>4</v>
      </c>
      <c r="E4679" s="12">
        <f t="shared" si="871"/>
        <v>12</v>
      </c>
      <c r="F4679" s="124" t="str">
        <f t="shared" si="872"/>
        <v>0</v>
      </c>
      <c r="G4679" s="1">
        <f ca="1">(OFFSET(O4679,0,MATCH(Customer!$J$6,'CDH &amp; HDH'!$P$11:$X$11,0)))</f>
        <v>77</v>
      </c>
      <c r="H4679" s="1" t="str">
        <f t="shared" si="873"/>
        <v>Cooling</v>
      </c>
      <c r="I4679" s="1">
        <f ca="1">OFFSET(IF($H4679="Cooling",Customer!$C$25,Customer!$C$52),E4679,D4679)</f>
        <v>72</v>
      </c>
      <c r="J4679" s="1">
        <f ca="1">OFFSET(IF($H4679="Cooling",Customer!$L$25,Customer!$L$52),$E4679,$D4679)</f>
        <v>77</v>
      </c>
      <c r="K4679" s="16">
        <f t="shared" ca="1" si="867"/>
        <v>5</v>
      </c>
      <c r="L4679" s="16">
        <f t="shared" ca="1" si="868"/>
        <v>0</v>
      </c>
      <c r="M4679" s="17">
        <f t="shared" si="874"/>
        <v>0</v>
      </c>
      <c r="N4679" s="17">
        <f t="shared" si="875"/>
        <v>0</v>
      </c>
      <c r="O4679" s="4"/>
      <c r="P4679" s="4">
        <v>67</v>
      </c>
      <c r="Q4679" s="4">
        <v>75</v>
      </c>
      <c r="R4679" s="4">
        <v>85</v>
      </c>
      <c r="S4679" s="4">
        <v>76</v>
      </c>
      <c r="T4679" s="4">
        <v>67</v>
      </c>
      <c r="U4679" s="4">
        <v>86</v>
      </c>
      <c r="V4679" s="13">
        <v>77</v>
      </c>
      <c r="W4679" s="4">
        <v>78</v>
      </c>
      <c r="X4679" s="4">
        <v>79</v>
      </c>
      <c r="Y4679">
        <f t="shared" ca="1" si="876"/>
        <v>2160</v>
      </c>
      <c r="Z4679">
        <f t="shared" ca="1" si="877"/>
        <v>0</v>
      </c>
    </row>
    <row r="4680" spans="2:26" x14ac:dyDescent="0.25">
      <c r="B4680" s="11">
        <f t="shared" si="878"/>
        <v>44756.499999988679</v>
      </c>
      <c r="C4680" s="1">
        <f t="shared" si="869"/>
        <v>7</v>
      </c>
      <c r="D4680" s="1">
        <f t="shared" si="870"/>
        <v>4</v>
      </c>
      <c r="E4680" s="12">
        <f t="shared" si="871"/>
        <v>13</v>
      </c>
      <c r="F4680" s="124" t="str">
        <f t="shared" si="872"/>
        <v>0</v>
      </c>
      <c r="G4680" s="1">
        <f ca="1">(OFFSET(O4680,0,MATCH(Customer!$J$6,'CDH &amp; HDH'!$P$11:$X$11,0)))</f>
        <v>75</v>
      </c>
      <c r="H4680" s="1" t="str">
        <f t="shared" si="873"/>
        <v>Cooling</v>
      </c>
      <c r="I4680" s="1">
        <f ca="1">OFFSET(IF($H4680="Cooling",Customer!$C$25,Customer!$C$52),E4680,D4680)</f>
        <v>72</v>
      </c>
      <c r="J4680" s="1">
        <f ca="1">OFFSET(IF($H4680="Cooling",Customer!$L$25,Customer!$L$52),$E4680,$D4680)</f>
        <v>77</v>
      </c>
      <c r="K4680" s="16">
        <f t="shared" ca="1" si="867"/>
        <v>3</v>
      </c>
      <c r="L4680" s="16">
        <f t="shared" ca="1" si="868"/>
        <v>0</v>
      </c>
      <c r="M4680" s="17">
        <f t="shared" si="874"/>
        <v>0</v>
      </c>
      <c r="N4680" s="17">
        <f t="shared" si="875"/>
        <v>0</v>
      </c>
      <c r="O4680" s="4"/>
      <c r="P4680" s="4">
        <v>68</v>
      </c>
      <c r="Q4680" s="4">
        <v>77</v>
      </c>
      <c r="R4680" s="4">
        <v>87</v>
      </c>
      <c r="S4680" s="4">
        <v>76</v>
      </c>
      <c r="T4680" s="4">
        <v>68</v>
      </c>
      <c r="U4680" s="4">
        <v>89</v>
      </c>
      <c r="V4680" s="13">
        <v>75</v>
      </c>
      <c r="W4680" s="4">
        <v>78</v>
      </c>
      <c r="X4680" s="4">
        <v>80</v>
      </c>
      <c r="Y4680">
        <f t="shared" ca="1" si="876"/>
        <v>1296</v>
      </c>
      <c r="Z4680">
        <f t="shared" ca="1" si="877"/>
        <v>0</v>
      </c>
    </row>
    <row r="4681" spans="2:26" x14ac:dyDescent="0.25">
      <c r="B4681" s="11">
        <f t="shared" si="878"/>
        <v>44756.541666655343</v>
      </c>
      <c r="C4681" s="1">
        <f t="shared" si="869"/>
        <v>7</v>
      </c>
      <c r="D4681" s="1">
        <f t="shared" si="870"/>
        <v>4</v>
      </c>
      <c r="E4681" s="12">
        <f t="shared" si="871"/>
        <v>14</v>
      </c>
      <c r="F4681" s="124" t="str">
        <f t="shared" si="872"/>
        <v>0</v>
      </c>
      <c r="G4681" s="1">
        <f ca="1">(OFFSET(O4681,0,MATCH(Customer!$J$6,'CDH &amp; HDH'!$P$11:$X$11,0)))</f>
        <v>77</v>
      </c>
      <c r="H4681" s="1" t="str">
        <f t="shared" si="873"/>
        <v>Cooling</v>
      </c>
      <c r="I4681" s="1">
        <f ca="1">OFFSET(IF($H4681="Cooling",Customer!$C$25,Customer!$C$52),E4681,D4681)</f>
        <v>72</v>
      </c>
      <c r="J4681" s="1">
        <f ca="1">OFFSET(IF($H4681="Cooling",Customer!$L$25,Customer!$L$52),$E4681,$D4681)</f>
        <v>77</v>
      </c>
      <c r="K4681" s="16">
        <f t="shared" ca="1" si="867"/>
        <v>5</v>
      </c>
      <c r="L4681" s="16">
        <f t="shared" ca="1" si="868"/>
        <v>0</v>
      </c>
      <c r="M4681" s="17">
        <f t="shared" si="874"/>
        <v>0</v>
      </c>
      <c r="N4681" s="17">
        <f t="shared" si="875"/>
        <v>0</v>
      </c>
      <c r="O4681" s="4"/>
      <c r="P4681" s="4">
        <v>69</v>
      </c>
      <c r="Q4681" s="4">
        <v>78</v>
      </c>
      <c r="R4681" s="4">
        <v>87</v>
      </c>
      <c r="S4681" s="4">
        <v>77</v>
      </c>
      <c r="T4681" s="4">
        <v>70</v>
      </c>
      <c r="U4681" s="4">
        <v>89</v>
      </c>
      <c r="V4681" s="13">
        <v>77</v>
      </c>
      <c r="W4681" s="4">
        <v>82</v>
      </c>
      <c r="X4681" s="4">
        <v>82</v>
      </c>
      <c r="Y4681">
        <f t="shared" ca="1" si="876"/>
        <v>2160</v>
      </c>
      <c r="Z4681">
        <f t="shared" ca="1" si="877"/>
        <v>0</v>
      </c>
    </row>
    <row r="4682" spans="2:26" x14ac:dyDescent="0.25">
      <c r="B4682" s="11">
        <f t="shared" si="878"/>
        <v>44756.583333322007</v>
      </c>
      <c r="C4682" s="1">
        <f t="shared" si="869"/>
        <v>7</v>
      </c>
      <c r="D4682" s="1">
        <f t="shared" si="870"/>
        <v>4</v>
      </c>
      <c r="E4682" s="12">
        <f t="shared" si="871"/>
        <v>15</v>
      </c>
      <c r="F4682" s="124" t="str">
        <f t="shared" si="872"/>
        <v>1</v>
      </c>
      <c r="G4682" s="1">
        <f ca="1">(OFFSET(O4682,0,MATCH(Customer!$J$6,'CDH &amp; HDH'!$P$11:$X$11,0)))</f>
        <v>78</v>
      </c>
      <c r="H4682" s="1" t="str">
        <f t="shared" si="873"/>
        <v>Cooling</v>
      </c>
      <c r="I4682" s="1">
        <f ca="1">OFFSET(IF($H4682="Cooling",Customer!$C$25,Customer!$C$52),E4682,D4682)</f>
        <v>72</v>
      </c>
      <c r="J4682" s="1">
        <f ca="1">OFFSET(IF($H4682="Cooling",Customer!$L$25,Customer!$L$52),$E4682,$D4682)</f>
        <v>77</v>
      </c>
      <c r="K4682" s="16">
        <f t="shared" ca="1" si="867"/>
        <v>6</v>
      </c>
      <c r="L4682" s="16">
        <f t="shared" ca="1" si="868"/>
        <v>1</v>
      </c>
      <c r="M4682" s="17">
        <f t="shared" si="874"/>
        <v>0</v>
      </c>
      <c r="N4682" s="17">
        <f t="shared" si="875"/>
        <v>0</v>
      </c>
      <c r="O4682" s="4"/>
      <c r="P4682" s="4">
        <v>70</v>
      </c>
      <c r="Q4682" s="4">
        <v>78</v>
      </c>
      <c r="R4682" s="4">
        <v>87</v>
      </c>
      <c r="S4682" s="4">
        <v>77</v>
      </c>
      <c r="T4682" s="4">
        <v>72</v>
      </c>
      <c r="U4682" s="4">
        <v>87</v>
      </c>
      <c r="V4682" s="13">
        <v>78</v>
      </c>
      <c r="W4682" s="4">
        <v>80</v>
      </c>
      <c r="X4682" s="4">
        <v>82</v>
      </c>
      <c r="Y4682">
        <f t="shared" ca="1" si="876"/>
        <v>2592</v>
      </c>
      <c r="Z4682">
        <f t="shared" ca="1" si="877"/>
        <v>432</v>
      </c>
    </row>
    <row r="4683" spans="2:26" x14ac:dyDescent="0.25">
      <c r="B4683" s="11">
        <f t="shared" si="878"/>
        <v>44756.624999988671</v>
      </c>
      <c r="C4683" s="1">
        <f t="shared" si="869"/>
        <v>7</v>
      </c>
      <c r="D4683" s="1">
        <f t="shared" si="870"/>
        <v>4</v>
      </c>
      <c r="E4683" s="12">
        <f t="shared" si="871"/>
        <v>16</v>
      </c>
      <c r="F4683" s="124" t="str">
        <f t="shared" si="872"/>
        <v>1</v>
      </c>
      <c r="G4683" s="1">
        <f ca="1">(OFFSET(O4683,0,MATCH(Customer!$J$6,'CDH &amp; HDH'!$P$11:$X$11,0)))</f>
        <v>79</v>
      </c>
      <c r="H4683" s="1" t="str">
        <f t="shared" si="873"/>
        <v>Cooling</v>
      </c>
      <c r="I4683" s="1">
        <f ca="1">OFFSET(IF($H4683="Cooling",Customer!$C$25,Customer!$C$52),E4683,D4683)</f>
        <v>72</v>
      </c>
      <c r="J4683" s="1">
        <f ca="1">OFFSET(IF($H4683="Cooling",Customer!$L$25,Customer!$L$52),$E4683,$D4683)</f>
        <v>77</v>
      </c>
      <c r="K4683" s="16">
        <f t="shared" ca="1" si="867"/>
        <v>7</v>
      </c>
      <c r="L4683" s="16">
        <f t="shared" ca="1" si="868"/>
        <v>2</v>
      </c>
      <c r="M4683" s="17">
        <f t="shared" si="874"/>
        <v>0</v>
      </c>
      <c r="N4683" s="17">
        <f t="shared" si="875"/>
        <v>0</v>
      </c>
      <c r="O4683" s="4"/>
      <c r="P4683" s="4">
        <v>70</v>
      </c>
      <c r="Q4683" s="4">
        <v>76</v>
      </c>
      <c r="R4683" s="4">
        <v>87</v>
      </c>
      <c r="S4683" s="4">
        <v>76</v>
      </c>
      <c r="T4683" s="4">
        <v>71</v>
      </c>
      <c r="U4683" s="4">
        <v>86</v>
      </c>
      <c r="V4683" s="13">
        <v>79</v>
      </c>
      <c r="W4683" s="4">
        <v>81</v>
      </c>
      <c r="X4683" s="4">
        <v>82</v>
      </c>
      <c r="Y4683">
        <f t="shared" ca="1" si="876"/>
        <v>3024</v>
      </c>
      <c r="Z4683">
        <f t="shared" ca="1" si="877"/>
        <v>864</v>
      </c>
    </row>
    <row r="4684" spans="2:26" x14ac:dyDescent="0.25">
      <c r="B4684" s="11">
        <f t="shared" si="878"/>
        <v>44756.666666655336</v>
      </c>
      <c r="C4684" s="1">
        <f t="shared" si="869"/>
        <v>7</v>
      </c>
      <c r="D4684" s="1">
        <f t="shared" si="870"/>
        <v>4</v>
      </c>
      <c r="E4684" s="12">
        <f t="shared" si="871"/>
        <v>17</v>
      </c>
      <c r="F4684" s="124" t="str">
        <f t="shared" si="872"/>
        <v>1</v>
      </c>
      <c r="G4684" s="1">
        <f ca="1">(OFFSET(O4684,0,MATCH(Customer!$J$6,'CDH &amp; HDH'!$P$11:$X$11,0)))</f>
        <v>78</v>
      </c>
      <c r="H4684" s="1" t="str">
        <f t="shared" si="873"/>
        <v>Cooling</v>
      </c>
      <c r="I4684" s="1">
        <f ca="1">OFFSET(IF($H4684="Cooling",Customer!$C$25,Customer!$C$52),E4684,D4684)</f>
        <v>72</v>
      </c>
      <c r="J4684" s="1">
        <f ca="1">OFFSET(IF($H4684="Cooling",Customer!$L$25,Customer!$L$52),$E4684,$D4684)</f>
        <v>77</v>
      </c>
      <c r="K4684" s="16">
        <f t="shared" ref="K4684:K4747" ca="1" si="879">IF($H4684="Heating",0,MAX(0,$G4684-I4684))</f>
        <v>6</v>
      </c>
      <c r="L4684" s="16">
        <f t="shared" ref="L4684:L4747" ca="1" si="880">IF($H4684="Heating",0,MAX(0,$G4684-J4684))</f>
        <v>1</v>
      </c>
      <c r="M4684" s="17">
        <f t="shared" si="874"/>
        <v>0</v>
      </c>
      <c r="N4684" s="17">
        <f t="shared" si="875"/>
        <v>0</v>
      </c>
      <c r="O4684" s="4"/>
      <c r="P4684" s="4">
        <v>70</v>
      </c>
      <c r="Q4684" s="4">
        <v>75</v>
      </c>
      <c r="R4684" s="4">
        <v>85</v>
      </c>
      <c r="S4684" s="4">
        <v>77</v>
      </c>
      <c r="T4684" s="4">
        <v>70</v>
      </c>
      <c r="U4684" s="4">
        <v>85</v>
      </c>
      <c r="V4684" s="13">
        <v>78</v>
      </c>
      <c r="W4684" s="4">
        <v>82</v>
      </c>
      <c r="X4684" s="4">
        <v>80</v>
      </c>
      <c r="Y4684">
        <f t="shared" ca="1" si="876"/>
        <v>2592</v>
      </c>
      <c r="Z4684">
        <f t="shared" ca="1" si="877"/>
        <v>432</v>
      </c>
    </row>
    <row r="4685" spans="2:26" x14ac:dyDescent="0.25">
      <c r="B4685" s="11">
        <f t="shared" si="878"/>
        <v>44756.708333322</v>
      </c>
      <c r="C4685" s="1">
        <f t="shared" ref="C4685:C4748" si="881">MONTH(B4685)</f>
        <v>7</v>
      </c>
      <c r="D4685" s="1">
        <f t="shared" ref="D4685:D4748" si="882">WEEKDAY(B4685,2)</f>
        <v>4</v>
      </c>
      <c r="E4685" s="12">
        <f t="shared" ref="E4685:E4748" si="883">HOUR(B4685)+1</f>
        <v>18</v>
      </c>
      <c r="F4685" s="124" t="str">
        <f t="shared" ref="F4685:F4748" si="884">IF(AND(C4685&gt;5,C4685&lt;9,D4685&lt;6,E4685&gt;14,E4685&lt;19),"1",IF(AND(OR(E4685=8,E4685=9,E4685=19,E4685=20),C4685&lt;3,D4685&lt;6),"1","0"))</f>
        <v>1</v>
      </c>
      <c r="G4685" s="1">
        <f ca="1">(OFFSET(O4685,0,MATCH(Customer!$J$6,'CDH &amp; HDH'!$P$11:$X$11,0)))</f>
        <v>77</v>
      </c>
      <c r="H4685" s="1" t="str">
        <f t="shared" ref="H4685:H4748" si="885">IF(AND(C4685&gt;=5,C4685&lt;=9),"Cooling","Heating")</f>
        <v>Cooling</v>
      </c>
      <c r="I4685" s="1">
        <f ca="1">OFFSET(IF($H4685="Cooling",Customer!$C$25,Customer!$C$52),E4685,D4685)</f>
        <v>72</v>
      </c>
      <c r="J4685" s="1">
        <f ca="1">OFFSET(IF($H4685="Cooling",Customer!$L$25,Customer!$L$52),$E4685,$D4685)</f>
        <v>77</v>
      </c>
      <c r="K4685" s="16">
        <f t="shared" ca="1" si="879"/>
        <v>5</v>
      </c>
      <c r="L4685" s="16">
        <f t="shared" ca="1" si="880"/>
        <v>0</v>
      </c>
      <c r="M4685" s="17">
        <f t="shared" ref="M4685:M4748" si="886">IF($H4685="Cooling",0,MAX(0,I4685-$G4685))</f>
        <v>0</v>
      </c>
      <c r="N4685" s="17">
        <f t="shared" ref="N4685:N4748" si="887">IF($H4685="Cooling",0,MAX(0,J4685-$G4685))</f>
        <v>0</v>
      </c>
      <c r="O4685" s="4"/>
      <c r="P4685" s="4">
        <v>69</v>
      </c>
      <c r="Q4685" s="4">
        <v>74</v>
      </c>
      <c r="R4685" s="4">
        <v>83</v>
      </c>
      <c r="S4685" s="4">
        <v>76</v>
      </c>
      <c r="T4685" s="4">
        <v>71</v>
      </c>
      <c r="U4685" s="4">
        <v>84</v>
      </c>
      <c r="V4685" s="13">
        <v>77</v>
      </c>
      <c r="W4685" s="4">
        <v>80</v>
      </c>
      <c r="X4685" s="4">
        <v>79</v>
      </c>
      <c r="Y4685">
        <f t="shared" ref="Y4685:Y4748" ca="1" si="888">1.08*400*K4685</f>
        <v>2160</v>
      </c>
      <c r="Z4685">
        <f t="shared" ref="Z4685:Z4748" ca="1" si="889">1.08*400*L4685</f>
        <v>0</v>
      </c>
    </row>
    <row r="4686" spans="2:26" x14ac:dyDescent="0.25">
      <c r="B4686" s="11">
        <f t="shared" ref="B4686:B4749" si="890">B4685+1/24</f>
        <v>44756.749999988664</v>
      </c>
      <c r="C4686" s="1">
        <f t="shared" si="881"/>
        <v>7</v>
      </c>
      <c r="D4686" s="1">
        <f t="shared" si="882"/>
        <v>4</v>
      </c>
      <c r="E4686" s="12">
        <f t="shared" si="883"/>
        <v>19</v>
      </c>
      <c r="F4686" s="124" t="str">
        <f t="shared" si="884"/>
        <v>0</v>
      </c>
      <c r="G4686" s="1">
        <f ca="1">(OFFSET(O4686,0,MATCH(Customer!$J$6,'CDH &amp; HDH'!$P$11:$X$11,0)))</f>
        <v>74</v>
      </c>
      <c r="H4686" s="1" t="str">
        <f t="shared" si="885"/>
        <v>Cooling</v>
      </c>
      <c r="I4686" s="1">
        <f ca="1">OFFSET(IF($H4686="Cooling",Customer!$C$25,Customer!$C$52),E4686,D4686)</f>
        <v>78</v>
      </c>
      <c r="J4686" s="1">
        <f ca="1">OFFSET(IF($H4686="Cooling",Customer!$L$25,Customer!$L$52),$E4686,$D4686)</f>
        <v>80</v>
      </c>
      <c r="K4686" s="16">
        <f t="shared" ca="1" si="879"/>
        <v>0</v>
      </c>
      <c r="L4686" s="16">
        <f t="shared" ca="1" si="880"/>
        <v>0</v>
      </c>
      <c r="M4686" s="17">
        <f t="shared" si="886"/>
        <v>0</v>
      </c>
      <c r="N4686" s="17">
        <f t="shared" si="887"/>
        <v>0</v>
      </c>
      <c r="O4686" s="4"/>
      <c r="P4686" s="4">
        <v>68</v>
      </c>
      <c r="Q4686" s="4">
        <v>74</v>
      </c>
      <c r="R4686" s="4">
        <v>81</v>
      </c>
      <c r="S4686" s="4">
        <v>75</v>
      </c>
      <c r="T4686" s="4">
        <v>71</v>
      </c>
      <c r="U4686" s="4">
        <v>82</v>
      </c>
      <c r="V4686" s="13">
        <v>74</v>
      </c>
      <c r="W4686" s="4">
        <v>77</v>
      </c>
      <c r="X4686" s="4">
        <v>79</v>
      </c>
      <c r="Y4686">
        <f t="shared" ca="1" si="888"/>
        <v>0</v>
      </c>
      <c r="Z4686">
        <f t="shared" ca="1" si="889"/>
        <v>0</v>
      </c>
    </row>
    <row r="4687" spans="2:26" x14ac:dyDescent="0.25">
      <c r="B4687" s="11">
        <f t="shared" si="890"/>
        <v>44756.791666655328</v>
      </c>
      <c r="C4687" s="1">
        <f t="shared" si="881"/>
        <v>7</v>
      </c>
      <c r="D4687" s="1">
        <f t="shared" si="882"/>
        <v>4</v>
      </c>
      <c r="E4687" s="12">
        <f t="shared" si="883"/>
        <v>20</v>
      </c>
      <c r="F4687" s="124" t="str">
        <f t="shared" si="884"/>
        <v>0</v>
      </c>
      <c r="G4687" s="1">
        <f ca="1">(OFFSET(O4687,0,MATCH(Customer!$J$6,'CDH &amp; HDH'!$P$11:$X$11,0)))</f>
        <v>73</v>
      </c>
      <c r="H4687" s="1" t="str">
        <f t="shared" si="885"/>
        <v>Cooling</v>
      </c>
      <c r="I4687" s="1">
        <f ca="1">OFFSET(IF($H4687="Cooling",Customer!$C$25,Customer!$C$52),E4687,D4687)</f>
        <v>78</v>
      </c>
      <c r="J4687" s="1">
        <f ca="1">OFFSET(IF($H4687="Cooling",Customer!$L$25,Customer!$L$52),$E4687,$D4687)</f>
        <v>80</v>
      </c>
      <c r="K4687" s="16">
        <f t="shared" ca="1" si="879"/>
        <v>0</v>
      </c>
      <c r="L4687" s="16">
        <f t="shared" ca="1" si="880"/>
        <v>0</v>
      </c>
      <c r="M4687" s="17">
        <f t="shared" si="886"/>
        <v>0</v>
      </c>
      <c r="N4687" s="17">
        <f t="shared" si="887"/>
        <v>0</v>
      </c>
      <c r="O4687" s="4"/>
      <c r="P4687" s="4">
        <v>67</v>
      </c>
      <c r="Q4687" s="4">
        <v>72</v>
      </c>
      <c r="R4687" s="4">
        <v>79</v>
      </c>
      <c r="S4687" s="4">
        <v>71</v>
      </c>
      <c r="T4687" s="4">
        <v>72</v>
      </c>
      <c r="U4687" s="4">
        <v>80</v>
      </c>
      <c r="V4687" s="13">
        <v>73</v>
      </c>
      <c r="W4687" s="4">
        <v>73</v>
      </c>
      <c r="X4687" s="4">
        <v>71</v>
      </c>
      <c r="Y4687">
        <f t="shared" ca="1" si="888"/>
        <v>0</v>
      </c>
      <c r="Z4687">
        <f t="shared" ca="1" si="889"/>
        <v>0</v>
      </c>
    </row>
    <row r="4688" spans="2:26" x14ac:dyDescent="0.25">
      <c r="B4688" s="11">
        <f t="shared" si="890"/>
        <v>44756.833333321993</v>
      </c>
      <c r="C4688" s="1">
        <f t="shared" si="881"/>
        <v>7</v>
      </c>
      <c r="D4688" s="1">
        <f t="shared" si="882"/>
        <v>4</v>
      </c>
      <c r="E4688" s="12">
        <f t="shared" si="883"/>
        <v>21</v>
      </c>
      <c r="F4688" s="124" t="str">
        <f t="shared" si="884"/>
        <v>0</v>
      </c>
      <c r="G4688" s="1">
        <f ca="1">(OFFSET(O4688,0,MATCH(Customer!$J$6,'CDH &amp; HDH'!$P$11:$X$11,0)))</f>
        <v>68</v>
      </c>
      <c r="H4688" s="1" t="str">
        <f t="shared" si="885"/>
        <v>Cooling</v>
      </c>
      <c r="I4688" s="1">
        <f ca="1">OFFSET(IF($H4688="Cooling",Customer!$C$25,Customer!$C$52),E4688,D4688)</f>
        <v>78</v>
      </c>
      <c r="J4688" s="1">
        <f ca="1">OFFSET(IF($H4688="Cooling",Customer!$L$25,Customer!$L$52),$E4688,$D4688)</f>
        <v>80</v>
      </c>
      <c r="K4688" s="16">
        <f t="shared" ca="1" si="879"/>
        <v>0</v>
      </c>
      <c r="L4688" s="16">
        <f t="shared" ca="1" si="880"/>
        <v>0</v>
      </c>
      <c r="M4688" s="17">
        <f t="shared" si="886"/>
        <v>0</v>
      </c>
      <c r="N4688" s="17">
        <f t="shared" si="887"/>
        <v>0</v>
      </c>
      <c r="O4688" s="4"/>
      <c r="P4688" s="4">
        <v>67</v>
      </c>
      <c r="Q4688" s="4">
        <v>70</v>
      </c>
      <c r="R4688" s="4">
        <v>78</v>
      </c>
      <c r="S4688" s="4">
        <v>70</v>
      </c>
      <c r="T4688" s="4">
        <v>72</v>
      </c>
      <c r="U4688" s="4">
        <v>78</v>
      </c>
      <c r="V4688" s="13">
        <v>68</v>
      </c>
      <c r="W4688" s="4">
        <v>70</v>
      </c>
      <c r="X4688" s="4">
        <v>67</v>
      </c>
      <c r="Y4688">
        <f t="shared" ca="1" si="888"/>
        <v>0</v>
      </c>
      <c r="Z4688">
        <f t="shared" ca="1" si="889"/>
        <v>0</v>
      </c>
    </row>
    <row r="4689" spans="2:26" x14ac:dyDescent="0.25">
      <c r="B4689" s="11">
        <f t="shared" si="890"/>
        <v>44756.874999988657</v>
      </c>
      <c r="C4689" s="1">
        <f t="shared" si="881"/>
        <v>7</v>
      </c>
      <c r="D4689" s="1">
        <f t="shared" si="882"/>
        <v>4</v>
      </c>
      <c r="E4689" s="12">
        <f t="shared" si="883"/>
        <v>22</v>
      </c>
      <c r="F4689" s="124" t="str">
        <f t="shared" si="884"/>
        <v>0</v>
      </c>
      <c r="G4689" s="1">
        <f ca="1">(OFFSET(O4689,0,MATCH(Customer!$J$6,'CDH &amp; HDH'!$P$11:$X$11,0)))</f>
        <v>67</v>
      </c>
      <c r="H4689" s="1" t="str">
        <f t="shared" si="885"/>
        <v>Cooling</v>
      </c>
      <c r="I4689" s="1">
        <f ca="1">OFFSET(IF($H4689="Cooling",Customer!$C$25,Customer!$C$52),E4689,D4689)</f>
        <v>78</v>
      </c>
      <c r="J4689" s="1">
        <f ca="1">OFFSET(IF($H4689="Cooling",Customer!$L$25,Customer!$L$52),$E4689,$D4689)</f>
        <v>80</v>
      </c>
      <c r="K4689" s="16">
        <f t="shared" ca="1" si="879"/>
        <v>0</v>
      </c>
      <c r="L4689" s="16">
        <f t="shared" ca="1" si="880"/>
        <v>0</v>
      </c>
      <c r="M4689" s="17">
        <f t="shared" si="886"/>
        <v>0</v>
      </c>
      <c r="N4689" s="17">
        <f t="shared" si="887"/>
        <v>0</v>
      </c>
      <c r="O4689" s="4"/>
      <c r="P4689" s="4">
        <v>67</v>
      </c>
      <c r="Q4689" s="4">
        <v>69</v>
      </c>
      <c r="R4689" s="4">
        <v>76</v>
      </c>
      <c r="S4689" s="4">
        <v>70</v>
      </c>
      <c r="T4689" s="4">
        <v>73</v>
      </c>
      <c r="U4689" s="4">
        <v>76</v>
      </c>
      <c r="V4689" s="13">
        <v>67</v>
      </c>
      <c r="W4689" s="4">
        <v>69</v>
      </c>
      <c r="X4689" s="4">
        <v>67</v>
      </c>
      <c r="Y4689">
        <f t="shared" ca="1" si="888"/>
        <v>0</v>
      </c>
      <c r="Z4689">
        <f t="shared" ca="1" si="889"/>
        <v>0</v>
      </c>
    </row>
    <row r="4690" spans="2:26" x14ac:dyDescent="0.25">
      <c r="B4690" s="11">
        <f t="shared" si="890"/>
        <v>44756.916666655321</v>
      </c>
      <c r="C4690" s="1">
        <f t="shared" si="881"/>
        <v>7</v>
      </c>
      <c r="D4690" s="1">
        <f t="shared" si="882"/>
        <v>4</v>
      </c>
      <c r="E4690" s="12">
        <f t="shared" si="883"/>
        <v>23</v>
      </c>
      <c r="F4690" s="124" t="str">
        <f t="shared" si="884"/>
        <v>0</v>
      </c>
      <c r="G4690" s="1">
        <f ca="1">(OFFSET(O4690,0,MATCH(Customer!$J$6,'CDH &amp; HDH'!$P$11:$X$11,0)))</f>
        <v>65</v>
      </c>
      <c r="H4690" s="1" t="str">
        <f t="shared" si="885"/>
        <v>Cooling</v>
      </c>
      <c r="I4690" s="1">
        <f ca="1">OFFSET(IF($H4690="Cooling",Customer!$C$25,Customer!$C$52),E4690,D4690)</f>
        <v>78</v>
      </c>
      <c r="J4690" s="1">
        <f ca="1">OFFSET(IF($H4690="Cooling",Customer!$L$25,Customer!$L$52),$E4690,$D4690)</f>
        <v>80</v>
      </c>
      <c r="K4690" s="16">
        <f t="shared" ca="1" si="879"/>
        <v>0</v>
      </c>
      <c r="L4690" s="16">
        <f t="shared" ca="1" si="880"/>
        <v>0</v>
      </c>
      <c r="M4690" s="17">
        <f t="shared" si="886"/>
        <v>0</v>
      </c>
      <c r="N4690" s="17">
        <f t="shared" si="887"/>
        <v>0</v>
      </c>
      <c r="O4690" s="4"/>
      <c r="P4690" s="4">
        <v>67</v>
      </c>
      <c r="Q4690" s="4">
        <v>69</v>
      </c>
      <c r="R4690" s="4">
        <v>75</v>
      </c>
      <c r="S4690" s="4">
        <v>68</v>
      </c>
      <c r="T4690" s="4">
        <v>73</v>
      </c>
      <c r="U4690" s="4">
        <v>75</v>
      </c>
      <c r="V4690" s="13">
        <v>65</v>
      </c>
      <c r="W4690" s="4">
        <v>64</v>
      </c>
      <c r="X4690" s="4">
        <v>67</v>
      </c>
      <c r="Y4690">
        <f t="shared" ca="1" si="888"/>
        <v>0</v>
      </c>
      <c r="Z4690">
        <f t="shared" ca="1" si="889"/>
        <v>0</v>
      </c>
    </row>
    <row r="4691" spans="2:26" x14ac:dyDescent="0.25">
      <c r="B4691" s="11">
        <f t="shared" si="890"/>
        <v>44756.958333321985</v>
      </c>
      <c r="C4691" s="1">
        <f t="shared" si="881"/>
        <v>7</v>
      </c>
      <c r="D4691" s="1">
        <f t="shared" si="882"/>
        <v>4</v>
      </c>
      <c r="E4691" s="12">
        <f t="shared" si="883"/>
        <v>24</v>
      </c>
      <c r="F4691" s="124" t="str">
        <f t="shared" si="884"/>
        <v>0</v>
      </c>
      <c r="G4691" s="1">
        <f ca="1">(OFFSET(O4691,0,MATCH(Customer!$J$6,'CDH &amp; HDH'!$P$11:$X$11,0)))</f>
        <v>63</v>
      </c>
      <c r="H4691" s="1" t="str">
        <f t="shared" si="885"/>
        <v>Cooling</v>
      </c>
      <c r="I4691" s="1">
        <f ca="1">OFFSET(IF($H4691="Cooling",Customer!$C$25,Customer!$C$52),E4691,D4691)</f>
        <v>78</v>
      </c>
      <c r="J4691" s="1">
        <f ca="1">OFFSET(IF($H4691="Cooling",Customer!$L$25,Customer!$L$52),$E4691,$D4691)</f>
        <v>80</v>
      </c>
      <c r="K4691" s="16">
        <f t="shared" ca="1" si="879"/>
        <v>0</v>
      </c>
      <c r="L4691" s="16">
        <f t="shared" ca="1" si="880"/>
        <v>0</v>
      </c>
      <c r="M4691" s="17">
        <f t="shared" si="886"/>
        <v>0</v>
      </c>
      <c r="N4691" s="17">
        <f t="shared" si="887"/>
        <v>0</v>
      </c>
      <c r="O4691" s="4"/>
      <c r="P4691" s="4">
        <v>67</v>
      </c>
      <c r="Q4691" s="4">
        <v>68</v>
      </c>
      <c r="R4691" s="4">
        <v>75</v>
      </c>
      <c r="S4691" s="4">
        <v>67</v>
      </c>
      <c r="T4691" s="4">
        <v>73</v>
      </c>
      <c r="U4691" s="4">
        <v>72</v>
      </c>
      <c r="V4691" s="13">
        <v>63</v>
      </c>
      <c r="W4691" s="4">
        <v>62</v>
      </c>
      <c r="X4691" s="4">
        <v>67</v>
      </c>
      <c r="Y4691">
        <f t="shared" ca="1" si="888"/>
        <v>0</v>
      </c>
      <c r="Z4691">
        <f t="shared" ca="1" si="889"/>
        <v>0</v>
      </c>
    </row>
    <row r="4692" spans="2:26" x14ac:dyDescent="0.25">
      <c r="B4692" s="11">
        <f t="shared" si="890"/>
        <v>44756.99999998865</v>
      </c>
      <c r="C4692" s="1">
        <f t="shared" si="881"/>
        <v>7</v>
      </c>
      <c r="D4692" s="1">
        <f t="shared" si="882"/>
        <v>5</v>
      </c>
      <c r="E4692" s="12">
        <f t="shared" si="883"/>
        <v>1</v>
      </c>
      <c r="F4692" s="124" t="str">
        <f t="shared" si="884"/>
        <v>0</v>
      </c>
      <c r="G4692" s="1">
        <f ca="1">(OFFSET(O4692,0,MATCH(Customer!$J$6,'CDH &amp; HDH'!$P$11:$X$11,0)))</f>
        <v>63</v>
      </c>
      <c r="H4692" s="1" t="str">
        <f t="shared" si="885"/>
        <v>Cooling</v>
      </c>
      <c r="I4692" s="1">
        <f ca="1">OFFSET(IF($H4692="Cooling",Customer!$C$25,Customer!$C$52),E4692,D4692)</f>
        <v>78</v>
      </c>
      <c r="J4692" s="1">
        <f ca="1">OFFSET(IF($H4692="Cooling",Customer!$L$25,Customer!$L$52),$E4692,$D4692)</f>
        <v>80</v>
      </c>
      <c r="K4692" s="16">
        <f t="shared" ca="1" si="879"/>
        <v>0</v>
      </c>
      <c r="L4692" s="16">
        <f t="shared" ca="1" si="880"/>
        <v>0</v>
      </c>
      <c r="M4692" s="17">
        <f t="shared" si="886"/>
        <v>0</v>
      </c>
      <c r="N4692" s="17">
        <f t="shared" si="887"/>
        <v>0</v>
      </c>
      <c r="O4692" s="4"/>
      <c r="P4692" s="4">
        <v>67</v>
      </c>
      <c r="Q4692" s="4">
        <v>67</v>
      </c>
      <c r="R4692" s="4">
        <v>74</v>
      </c>
      <c r="S4692" s="4">
        <v>62</v>
      </c>
      <c r="T4692" s="4">
        <v>74</v>
      </c>
      <c r="U4692" s="4">
        <v>70</v>
      </c>
      <c r="V4692" s="13">
        <v>63</v>
      </c>
      <c r="W4692" s="4">
        <v>58</v>
      </c>
      <c r="X4692" s="4">
        <v>68</v>
      </c>
      <c r="Y4692">
        <f t="shared" ca="1" si="888"/>
        <v>0</v>
      </c>
      <c r="Z4692">
        <f t="shared" ca="1" si="889"/>
        <v>0</v>
      </c>
    </row>
    <row r="4693" spans="2:26" x14ac:dyDescent="0.25">
      <c r="B4693" s="11">
        <f t="shared" si="890"/>
        <v>44757.041666655314</v>
      </c>
      <c r="C4693" s="1">
        <f t="shared" si="881"/>
        <v>7</v>
      </c>
      <c r="D4693" s="1">
        <f t="shared" si="882"/>
        <v>5</v>
      </c>
      <c r="E4693" s="12">
        <f t="shared" si="883"/>
        <v>2</v>
      </c>
      <c r="F4693" s="124" t="str">
        <f t="shared" si="884"/>
        <v>0</v>
      </c>
      <c r="G4693" s="1">
        <f ca="1">(OFFSET(O4693,0,MATCH(Customer!$J$6,'CDH &amp; HDH'!$P$11:$X$11,0)))</f>
        <v>63</v>
      </c>
      <c r="H4693" s="1" t="str">
        <f t="shared" si="885"/>
        <v>Cooling</v>
      </c>
      <c r="I4693" s="1">
        <f ca="1">OFFSET(IF($H4693="Cooling",Customer!$C$25,Customer!$C$52),E4693,D4693)</f>
        <v>78</v>
      </c>
      <c r="J4693" s="1">
        <f ca="1">OFFSET(IF($H4693="Cooling",Customer!$L$25,Customer!$L$52),$E4693,$D4693)</f>
        <v>80</v>
      </c>
      <c r="K4693" s="16">
        <f t="shared" ca="1" si="879"/>
        <v>0</v>
      </c>
      <c r="L4693" s="16">
        <f t="shared" ca="1" si="880"/>
        <v>0</v>
      </c>
      <c r="M4693" s="17">
        <f t="shared" si="886"/>
        <v>0</v>
      </c>
      <c r="N4693" s="17">
        <f t="shared" si="887"/>
        <v>0</v>
      </c>
      <c r="O4693" s="4"/>
      <c r="P4693" s="4">
        <v>68</v>
      </c>
      <c r="Q4693" s="4">
        <v>66</v>
      </c>
      <c r="R4693" s="4">
        <v>73</v>
      </c>
      <c r="S4693" s="4">
        <v>60</v>
      </c>
      <c r="T4693" s="4">
        <v>73</v>
      </c>
      <c r="U4693" s="4">
        <v>67</v>
      </c>
      <c r="V4693" s="13">
        <v>63</v>
      </c>
      <c r="W4693" s="4">
        <v>58</v>
      </c>
      <c r="X4693" s="4">
        <v>67</v>
      </c>
      <c r="Y4693">
        <f t="shared" ca="1" si="888"/>
        <v>0</v>
      </c>
      <c r="Z4693">
        <f t="shared" ca="1" si="889"/>
        <v>0</v>
      </c>
    </row>
    <row r="4694" spans="2:26" x14ac:dyDescent="0.25">
      <c r="B4694" s="11">
        <f t="shared" si="890"/>
        <v>44757.083333321978</v>
      </c>
      <c r="C4694" s="1">
        <f t="shared" si="881"/>
        <v>7</v>
      </c>
      <c r="D4694" s="1">
        <f t="shared" si="882"/>
        <v>5</v>
      </c>
      <c r="E4694" s="12">
        <f t="shared" si="883"/>
        <v>3</v>
      </c>
      <c r="F4694" s="124" t="str">
        <f t="shared" si="884"/>
        <v>0</v>
      </c>
      <c r="G4694" s="1">
        <f ca="1">(OFFSET(O4694,0,MATCH(Customer!$J$6,'CDH &amp; HDH'!$P$11:$X$11,0)))</f>
        <v>63</v>
      </c>
      <c r="H4694" s="1" t="str">
        <f t="shared" si="885"/>
        <v>Cooling</v>
      </c>
      <c r="I4694" s="1">
        <f ca="1">OFFSET(IF($H4694="Cooling",Customer!$C$25,Customer!$C$52),E4694,D4694)</f>
        <v>78</v>
      </c>
      <c r="J4694" s="1">
        <f ca="1">OFFSET(IF($H4694="Cooling",Customer!$L$25,Customer!$L$52),$E4694,$D4694)</f>
        <v>80</v>
      </c>
      <c r="K4694" s="16">
        <f t="shared" ca="1" si="879"/>
        <v>0</v>
      </c>
      <c r="L4694" s="16">
        <f t="shared" ca="1" si="880"/>
        <v>0</v>
      </c>
      <c r="M4694" s="17">
        <f t="shared" si="886"/>
        <v>0</v>
      </c>
      <c r="N4694" s="17">
        <f t="shared" si="887"/>
        <v>0</v>
      </c>
      <c r="O4694" s="4"/>
      <c r="P4694" s="4">
        <v>68</v>
      </c>
      <c r="Q4694" s="4">
        <v>66</v>
      </c>
      <c r="R4694" s="4">
        <v>71</v>
      </c>
      <c r="S4694" s="4">
        <v>58</v>
      </c>
      <c r="T4694" s="4">
        <v>72</v>
      </c>
      <c r="U4694" s="4">
        <v>66</v>
      </c>
      <c r="V4694" s="13">
        <v>63</v>
      </c>
      <c r="W4694" s="4">
        <v>56</v>
      </c>
      <c r="X4694" s="4">
        <v>66</v>
      </c>
      <c r="Y4694">
        <f t="shared" ca="1" si="888"/>
        <v>0</v>
      </c>
      <c r="Z4694">
        <f t="shared" ca="1" si="889"/>
        <v>0</v>
      </c>
    </row>
    <row r="4695" spans="2:26" x14ac:dyDescent="0.25">
      <c r="B4695" s="11">
        <f t="shared" si="890"/>
        <v>44757.124999988642</v>
      </c>
      <c r="C4695" s="1">
        <f t="shared" si="881"/>
        <v>7</v>
      </c>
      <c r="D4695" s="1">
        <f t="shared" si="882"/>
        <v>5</v>
      </c>
      <c r="E4695" s="12">
        <f t="shared" si="883"/>
        <v>4</v>
      </c>
      <c r="F4695" s="124" t="str">
        <f t="shared" si="884"/>
        <v>0</v>
      </c>
      <c r="G4695" s="1">
        <f ca="1">(OFFSET(O4695,0,MATCH(Customer!$J$6,'CDH &amp; HDH'!$P$11:$X$11,0)))</f>
        <v>62</v>
      </c>
      <c r="H4695" s="1" t="str">
        <f t="shared" si="885"/>
        <v>Cooling</v>
      </c>
      <c r="I4695" s="1">
        <f ca="1">OFFSET(IF($H4695="Cooling",Customer!$C$25,Customer!$C$52),E4695,D4695)</f>
        <v>78</v>
      </c>
      <c r="J4695" s="1">
        <f ca="1">OFFSET(IF($H4695="Cooling",Customer!$L$25,Customer!$L$52),$E4695,$D4695)</f>
        <v>80</v>
      </c>
      <c r="K4695" s="16">
        <f t="shared" ca="1" si="879"/>
        <v>0</v>
      </c>
      <c r="L4695" s="16">
        <f t="shared" ca="1" si="880"/>
        <v>0</v>
      </c>
      <c r="M4695" s="17">
        <f t="shared" si="886"/>
        <v>0</v>
      </c>
      <c r="N4695" s="17">
        <f t="shared" si="887"/>
        <v>0</v>
      </c>
      <c r="O4695" s="4"/>
      <c r="P4695" s="4">
        <v>69</v>
      </c>
      <c r="Q4695" s="4">
        <v>66</v>
      </c>
      <c r="R4695" s="4">
        <v>70</v>
      </c>
      <c r="S4695" s="4">
        <v>56</v>
      </c>
      <c r="T4695" s="4">
        <v>73</v>
      </c>
      <c r="U4695" s="4">
        <v>65</v>
      </c>
      <c r="V4695" s="13">
        <v>62</v>
      </c>
      <c r="W4695" s="4">
        <v>55</v>
      </c>
      <c r="X4695" s="4">
        <v>64</v>
      </c>
      <c r="Y4695">
        <f t="shared" ca="1" si="888"/>
        <v>0</v>
      </c>
      <c r="Z4695">
        <f t="shared" ca="1" si="889"/>
        <v>0</v>
      </c>
    </row>
    <row r="4696" spans="2:26" x14ac:dyDescent="0.25">
      <c r="B4696" s="11">
        <f t="shared" si="890"/>
        <v>44757.166666655306</v>
      </c>
      <c r="C4696" s="1">
        <f t="shared" si="881"/>
        <v>7</v>
      </c>
      <c r="D4696" s="1">
        <f t="shared" si="882"/>
        <v>5</v>
      </c>
      <c r="E4696" s="12">
        <f t="shared" si="883"/>
        <v>5</v>
      </c>
      <c r="F4696" s="124" t="str">
        <f t="shared" si="884"/>
        <v>0</v>
      </c>
      <c r="G4696" s="1">
        <f ca="1">(OFFSET(O4696,0,MATCH(Customer!$J$6,'CDH &amp; HDH'!$P$11:$X$11,0)))</f>
        <v>61</v>
      </c>
      <c r="H4696" s="1" t="str">
        <f t="shared" si="885"/>
        <v>Cooling</v>
      </c>
      <c r="I4696" s="1">
        <f ca="1">OFFSET(IF($H4696="Cooling",Customer!$C$25,Customer!$C$52),E4696,D4696)</f>
        <v>78</v>
      </c>
      <c r="J4696" s="1">
        <f ca="1">OFFSET(IF($H4696="Cooling",Customer!$L$25,Customer!$L$52),$E4696,$D4696)</f>
        <v>80</v>
      </c>
      <c r="K4696" s="16">
        <f t="shared" ca="1" si="879"/>
        <v>0</v>
      </c>
      <c r="L4696" s="16">
        <f t="shared" ca="1" si="880"/>
        <v>0</v>
      </c>
      <c r="M4696" s="17">
        <f t="shared" si="886"/>
        <v>0</v>
      </c>
      <c r="N4696" s="17">
        <f t="shared" si="887"/>
        <v>0</v>
      </c>
      <c r="O4696" s="4"/>
      <c r="P4696" s="4">
        <v>70</v>
      </c>
      <c r="Q4696" s="4">
        <v>66</v>
      </c>
      <c r="R4696" s="4">
        <v>71</v>
      </c>
      <c r="S4696" s="4">
        <v>55</v>
      </c>
      <c r="T4696" s="4">
        <v>73</v>
      </c>
      <c r="U4696" s="4">
        <v>65</v>
      </c>
      <c r="V4696" s="13">
        <v>61</v>
      </c>
      <c r="W4696" s="4">
        <v>54</v>
      </c>
      <c r="X4696" s="4">
        <v>64</v>
      </c>
      <c r="Y4696">
        <f t="shared" ca="1" si="888"/>
        <v>0</v>
      </c>
      <c r="Z4696">
        <f t="shared" ca="1" si="889"/>
        <v>0</v>
      </c>
    </row>
    <row r="4697" spans="2:26" x14ac:dyDescent="0.25">
      <c r="B4697" s="11">
        <f t="shared" si="890"/>
        <v>44757.208333321971</v>
      </c>
      <c r="C4697" s="1">
        <f t="shared" si="881"/>
        <v>7</v>
      </c>
      <c r="D4697" s="1">
        <f t="shared" si="882"/>
        <v>5</v>
      </c>
      <c r="E4697" s="12">
        <f t="shared" si="883"/>
        <v>6</v>
      </c>
      <c r="F4697" s="124" t="str">
        <f t="shared" si="884"/>
        <v>0</v>
      </c>
      <c r="G4697" s="1">
        <f ca="1">(OFFSET(O4697,0,MATCH(Customer!$J$6,'CDH &amp; HDH'!$P$11:$X$11,0)))</f>
        <v>59</v>
      </c>
      <c r="H4697" s="1" t="str">
        <f t="shared" si="885"/>
        <v>Cooling</v>
      </c>
      <c r="I4697" s="1">
        <f ca="1">OFFSET(IF($H4697="Cooling",Customer!$C$25,Customer!$C$52),E4697,D4697)</f>
        <v>78</v>
      </c>
      <c r="J4697" s="1">
        <f ca="1">OFFSET(IF($H4697="Cooling",Customer!$L$25,Customer!$L$52),$E4697,$D4697)</f>
        <v>80</v>
      </c>
      <c r="K4697" s="16">
        <f t="shared" ca="1" si="879"/>
        <v>0</v>
      </c>
      <c r="L4697" s="16">
        <f t="shared" ca="1" si="880"/>
        <v>0</v>
      </c>
      <c r="M4697" s="17">
        <f t="shared" si="886"/>
        <v>0</v>
      </c>
      <c r="N4697" s="17">
        <f t="shared" si="887"/>
        <v>0</v>
      </c>
      <c r="O4697" s="4"/>
      <c r="P4697" s="4">
        <v>71</v>
      </c>
      <c r="Q4697" s="4">
        <v>66</v>
      </c>
      <c r="R4697" s="4">
        <v>72</v>
      </c>
      <c r="S4697" s="4">
        <v>59</v>
      </c>
      <c r="T4697" s="4">
        <v>74</v>
      </c>
      <c r="U4697" s="4">
        <v>67</v>
      </c>
      <c r="V4697" s="13">
        <v>59</v>
      </c>
      <c r="W4697" s="4">
        <v>56</v>
      </c>
      <c r="X4697" s="4">
        <v>65</v>
      </c>
      <c r="Y4697">
        <f t="shared" ca="1" si="888"/>
        <v>0</v>
      </c>
      <c r="Z4697">
        <f t="shared" ca="1" si="889"/>
        <v>0</v>
      </c>
    </row>
    <row r="4698" spans="2:26" x14ac:dyDescent="0.25">
      <c r="B4698" s="11">
        <f t="shared" si="890"/>
        <v>44757.249999988635</v>
      </c>
      <c r="C4698" s="1">
        <f t="shared" si="881"/>
        <v>7</v>
      </c>
      <c r="D4698" s="1">
        <f t="shared" si="882"/>
        <v>5</v>
      </c>
      <c r="E4698" s="12">
        <f t="shared" si="883"/>
        <v>7</v>
      </c>
      <c r="F4698" s="124" t="str">
        <f t="shared" si="884"/>
        <v>0</v>
      </c>
      <c r="G4698" s="1">
        <f ca="1">(OFFSET(O4698,0,MATCH(Customer!$J$6,'CDH &amp; HDH'!$P$11:$X$11,0)))</f>
        <v>61</v>
      </c>
      <c r="H4698" s="1" t="str">
        <f t="shared" si="885"/>
        <v>Cooling</v>
      </c>
      <c r="I4698" s="1">
        <f ca="1">OFFSET(IF($H4698="Cooling",Customer!$C$25,Customer!$C$52),E4698,D4698)</f>
        <v>78</v>
      </c>
      <c r="J4698" s="1">
        <f ca="1">OFFSET(IF($H4698="Cooling",Customer!$L$25,Customer!$L$52),$E4698,$D4698)</f>
        <v>80</v>
      </c>
      <c r="K4698" s="16">
        <f t="shared" ca="1" si="879"/>
        <v>0</v>
      </c>
      <c r="L4698" s="16">
        <f t="shared" ca="1" si="880"/>
        <v>0</v>
      </c>
      <c r="M4698" s="17">
        <f t="shared" si="886"/>
        <v>0</v>
      </c>
      <c r="N4698" s="17">
        <f t="shared" si="887"/>
        <v>0</v>
      </c>
      <c r="O4698" s="4"/>
      <c r="P4698" s="4">
        <v>73</v>
      </c>
      <c r="Q4698" s="4">
        <v>67</v>
      </c>
      <c r="R4698" s="4">
        <v>73</v>
      </c>
      <c r="S4698" s="4">
        <v>66</v>
      </c>
      <c r="T4698" s="4">
        <v>75</v>
      </c>
      <c r="U4698" s="4">
        <v>71</v>
      </c>
      <c r="V4698" s="13">
        <v>61</v>
      </c>
      <c r="W4698" s="4">
        <v>62</v>
      </c>
      <c r="X4698" s="4">
        <v>65</v>
      </c>
      <c r="Y4698">
        <f t="shared" ca="1" si="888"/>
        <v>0</v>
      </c>
      <c r="Z4698">
        <f t="shared" ca="1" si="889"/>
        <v>0</v>
      </c>
    </row>
    <row r="4699" spans="2:26" x14ac:dyDescent="0.25">
      <c r="B4699" s="11">
        <f t="shared" si="890"/>
        <v>44757.291666655299</v>
      </c>
      <c r="C4699" s="1">
        <f t="shared" si="881"/>
        <v>7</v>
      </c>
      <c r="D4699" s="1">
        <f t="shared" si="882"/>
        <v>5</v>
      </c>
      <c r="E4699" s="12">
        <f t="shared" si="883"/>
        <v>8</v>
      </c>
      <c r="F4699" s="124" t="str">
        <f t="shared" si="884"/>
        <v>0</v>
      </c>
      <c r="G4699" s="1">
        <f ca="1">(OFFSET(O4699,0,MATCH(Customer!$J$6,'CDH &amp; HDH'!$P$11:$X$11,0)))</f>
        <v>66</v>
      </c>
      <c r="H4699" s="1" t="str">
        <f t="shared" si="885"/>
        <v>Cooling</v>
      </c>
      <c r="I4699" s="1">
        <f ca="1">OFFSET(IF($H4699="Cooling",Customer!$C$25,Customer!$C$52),E4699,D4699)</f>
        <v>72</v>
      </c>
      <c r="J4699" s="1">
        <f ca="1">OFFSET(IF($H4699="Cooling",Customer!$L$25,Customer!$L$52),$E4699,$D4699)</f>
        <v>77</v>
      </c>
      <c r="K4699" s="16">
        <f t="shared" ca="1" si="879"/>
        <v>0</v>
      </c>
      <c r="L4699" s="16">
        <f t="shared" ca="1" si="880"/>
        <v>0</v>
      </c>
      <c r="M4699" s="17">
        <f t="shared" si="886"/>
        <v>0</v>
      </c>
      <c r="N4699" s="17">
        <f t="shared" si="887"/>
        <v>0</v>
      </c>
      <c r="O4699" s="4"/>
      <c r="P4699" s="4">
        <v>76</v>
      </c>
      <c r="Q4699" s="4">
        <v>69</v>
      </c>
      <c r="R4699" s="4">
        <v>76</v>
      </c>
      <c r="S4699" s="4">
        <v>72</v>
      </c>
      <c r="T4699" s="4">
        <v>76</v>
      </c>
      <c r="U4699" s="4">
        <v>75</v>
      </c>
      <c r="V4699" s="13">
        <v>66</v>
      </c>
      <c r="W4699" s="4">
        <v>68</v>
      </c>
      <c r="X4699" s="4">
        <v>66</v>
      </c>
      <c r="Y4699">
        <f t="shared" ca="1" si="888"/>
        <v>0</v>
      </c>
      <c r="Z4699">
        <f t="shared" ca="1" si="889"/>
        <v>0</v>
      </c>
    </row>
    <row r="4700" spans="2:26" x14ac:dyDescent="0.25">
      <c r="B4700" s="11">
        <f t="shared" si="890"/>
        <v>44757.333333321963</v>
      </c>
      <c r="C4700" s="1">
        <f t="shared" si="881"/>
        <v>7</v>
      </c>
      <c r="D4700" s="1">
        <f t="shared" si="882"/>
        <v>5</v>
      </c>
      <c r="E4700" s="12">
        <f t="shared" si="883"/>
        <v>9</v>
      </c>
      <c r="F4700" s="124" t="str">
        <f t="shared" si="884"/>
        <v>0</v>
      </c>
      <c r="G4700" s="1">
        <f ca="1">(OFFSET(O4700,0,MATCH(Customer!$J$6,'CDH &amp; HDH'!$P$11:$X$11,0)))</f>
        <v>69</v>
      </c>
      <c r="H4700" s="1" t="str">
        <f t="shared" si="885"/>
        <v>Cooling</v>
      </c>
      <c r="I4700" s="1">
        <f ca="1">OFFSET(IF($H4700="Cooling",Customer!$C$25,Customer!$C$52),E4700,D4700)</f>
        <v>72</v>
      </c>
      <c r="J4700" s="1">
        <f ca="1">OFFSET(IF($H4700="Cooling",Customer!$L$25,Customer!$L$52),$E4700,$D4700)</f>
        <v>77</v>
      </c>
      <c r="K4700" s="16">
        <f t="shared" ca="1" si="879"/>
        <v>0</v>
      </c>
      <c r="L4700" s="16">
        <f t="shared" ca="1" si="880"/>
        <v>0</v>
      </c>
      <c r="M4700" s="17">
        <f t="shared" si="886"/>
        <v>0</v>
      </c>
      <c r="N4700" s="17">
        <f t="shared" si="887"/>
        <v>0</v>
      </c>
      <c r="O4700" s="4"/>
      <c r="P4700" s="4">
        <v>81</v>
      </c>
      <c r="Q4700" s="4">
        <v>70</v>
      </c>
      <c r="R4700" s="4">
        <v>80</v>
      </c>
      <c r="S4700" s="4">
        <v>73</v>
      </c>
      <c r="T4700" s="4">
        <v>78</v>
      </c>
      <c r="U4700" s="4">
        <v>78</v>
      </c>
      <c r="V4700" s="13">
        <v>69</v>
      </c>
      <c r="W4700" s="4">
        <v>72</v>
      </c>
      <c r="X4700" s="4">
        <v>67</v>
      </c>
      <c r="Y4700">
        <f t="shared" ca="1" si="888"/>
        <v>0</v>
      </c>
      <c r="Z4700">
        <f t="shared" ca="1" si="889"/>
        <v>0</v>
      </c>
    </row>
    <row r="4701" spans="2:26" x14ac:dyDescent="0.25">
      <c r="B4701" s="11">
        <f t="shared" si="890"/>
        <v>44757.374999988628</v>
      </c>
      <c r="C4701" s="1">
        <f t="shared" si="881"/>
        <v>7</v>
      </c>
      <c r="D4701" s="1">
        <f t="shared" si="882"/>
        <v>5</v>
      </c>
      <c r="E4701" s="12">
        <f t="shared" si="883"/>
        <v>10</v>
      </c>
      <c r="F4701" s="124" t="str">
        <f t="shared" si="884"/>
        <v>0</v>
      </c>
      <c r="G4701" s="1">
        <f ca="1">(OFFSET(O4701,0,MATCH(Customer!$J$6,'CDH &amp; HDH'!$P$11:$X$11,0)))</f>
        <v>72</v>
      </c>
      <c r="H4701" s="1" t="str">
        <f t="shared" si="885"/>
        <v>Cooling</v>
      </c>
      <c r="I4701" s="1">
        <f ca="1">OFFSET(IF($H4701="Cooling",Customer!$C$25,Customer!$C$52),E4701,D4701)</f>
        <v>72</v>
      </c>
      <c r="J4701" s="1">
        <f ca="1">OFFSET(IF($H4701="Cooling",Customer!$L$25,Customer!$L$52),$E4701,$D4701)</f>
        <v>77</v>
      </c>
      <c r="K4701" s="16">
        <f t="shared" ca="1" si="879"/>
        <v>0</v>
      </c>
      <c r="L4701" s="16">
        <f t="shared" ca="1" si="880"/>
        <v>0</v>
      </c>
      <c r="M4701" s="17">
        <f t="shared" si="886"/>
        <v>0</v>
      </c>
      <c r="N4701" s="17">
        <f t="shared" si="887"/>
        <v>0</v>
      </c>
      <c r="O4701" s="4"/>
      <c r="P4701" s="4">
        <v>82</v>
      </c>
      <c r="Q4701" s="4">
        <v>72</v>
      </c>
      <c r="R4701" s="4">
        <v>83</v>
      </c>
      <c r="S4701" s="4">
        <v>75</v>
      </c>
      <c r="T4701" s="4">
        <v>81</v>
      </c>
      <c r="U4701" s="4">
        <v>80</v>
      </c>
      <c r="V4701" s="13">
        <v>72</v>
      </c>
      <c r="W4701" s="4">
        <v>76</v>
      </c>
      <c r="X4701" s="4">
        <v>71</v>
      </c>
      <c r="Y4701">
        <f t="shared" ca="1" si="888"/>
        <v>0</v>
      </c>
      <c r="Z4701">
        <f t="shared" ca="1" si="889"/>
        <v>0</v>
      </c>
    </row>
    <row r="4702" spans="2:26" x14ac:dyDescent="0.25">
      <c r="B4702" s="11">
        <f t="shared" si="890"/>
        <v>44757.416666655292</v>
      </c>
      <c r="C4702" s="1">
        <f t="shared" si="881"/>
        <v>7</v>
      </c>
      <c r="D4702" s="1">
        <f t="shared" si="882"/>
        <v>5</v>
      </c>
      <c r="E4702" s="12">
        <f t="shared" si="883"/>
        <v>11</v>
      </c>
      <c r="F4702" s="124" t="str">
        <f t="shared" si="884"/>
        <v>0</v>
      </c>
      <c r="G4702" s="1">
        <f ca="1">(OFFSET(O4702,0,MATCH(Customer!$J$6,'CDH &amp; HDH'!$P$11:$X$11,0)))</f>
        <v>74</v>
      </c>
      <c r="H4702" s="1" t="str">
        <f t="shared" si="885"/>
        <v>Cooling</v>
      </c>
      <c r="I4702" s="1">
        <f ca="1">OFFSET(IF($H4702="Cooling",Customer!$C$25,Customer!$C$52),E4702,D4702)</f>
        <v>72</v>
      </c>
      <c r="J4702" s="1">
        <f ca="1">OFFSET(IF($H4702="Cooling",Customer!$L$25,Customer!$L$52),$E4702,$D4702)</f>
        <v>77</v>
      </c>
      <c r="K4702" s="16">
        <f t="shared" ca="1" si="879"/>
        <v>2</v>
      </c>
      <c r="L4702" s="16">
        <f t="shared" ca="1" si="880"/>
        <v>0</v>
      </c>
      <c r="M4702" s="17">
        <f t="shared" si="886"/>
        <v>0</v>
      </c>
      <c r="N4702" s="17">
        <f t="shared" si="887"/>
        <v>0</v>
      </c>
      <c r="O4702" s="4"/>
      <c r="P4702" s="4">
        <v>83</v>
      </c>
      <c r="Q4702" s="4">
        <v>76</v>
      </c>
      <c r="R4702" s="4">
        <v>84</v>
      </c>
      <c r="S4702" s="4">
        <v>75</v>
      </c>
      <c r="T4702" s="4">
        <v>82</v>
      </c>
      <c r="U4702" s="4">
        <v>83</v>
      </c>
      <c r="V4702" s="13">
        <v>74</v>
      </c>
      <c r="W4702" s="4">
        <v>81</v>
      </c>
      <c r="X4702" s="4">
        <v>75</v>
      </c>
      <c r="Y4702">
        <f t="shared" ca="1" si="888"/>
        <v>864</v>
      </c>
      <c r="Z4702">
        <f t="shared" ca="1" si="889"/>
        <v>0</v>
      </c>
    </row>
    <row r="4703" spans="2:26" x14ac:dyDescent="0.25">
      <c r="B4703" s="11">
        <f t="shared" si="890"/>
        <v>44757.458333321956</v>
      </c>
      <c r="C4703" s="1">
        <f t="shared" si="881"/>
        <v>7</v>
      </c>
      <c r="D4703" s="1">
        <f t="shared" si="882"/>
        <v>5</v>
      </c>
      <c r="E4703" s="12">
        <f t="shared" si="883"/>
        <v>12</v>
      </c>
      <c r="F4703" s="124" t="str">
        <f t="shared" si="884"/>
        <v>0</v>
      </c>
      <c r="G4703" s="1">
        <f ca="1">(OFFSET(O4703,0,MATCH(Customer!$J$6,'CDH &amp; HDH'!$P$11:$X$11,0)))</f>
        <v>76</v>
      </c>
      <c r="H4703" s="1" t="str">
        <f t="shared" si="885"/>
        <v>Cooling</v>
      </c>
      <c r="I4703" s="1">
        <f ca="1">OFFSET(IF($H4703="Cooling",Customer!$C$25,Customer!$C$52),E4703,D4703)</f>
        <v>72</v>
      </c>
      <c r="J4703" s="1">
        <f ca="1">OFFSET(IF($H4703="Cooling",Customer!$L$25,Customer!$L$52),$E4703,$D4703)</f>
        <v>77</v>
      </c>
      <c r="K4703" s="16">
        <f t="shared" ca="1" si="879"/>
        <v>4</v>
      </c>
      <c r="L4703" s="16">
        <f t="shared" ca="1" si="880"/>
        <v>0</v>
      </c>
      <c r="M4703" s="17">
        <f t="shared" si="886"/>
        <v>0</v>
      </c>
      <c r="N4703" s="17">
        <f t="shared" si="887"/>
        <v>0</v>
      </c>
      <c r="O4703" s="4"/>
      <c r="P4703" s="4">
        <v>84</v>
      </c>
      <c r="Q4703" s="4">
        <v>76</v>
      </c>
      <c r="R4703" s="4">
        <v>86</v>
      </c>
      <c r="S4703" s="4">
        <v>75</v>
      </c>
      <c r="T4703" s="4">
        <v>85</v>
      </c>
      <c r="U4703" s="4">
        <v>84</v>
      </c>
      <c r="V4703" s="13">
        <v>76</v>
      </c>
      <c r="W4703" s="4">
        <v>81</v>
      </c>
      <c r="X4703" s="4">
        <v>78</v>
      </c>
      <c r="Y4703">
        <f t="shared" ca="1" si="888"/>
        <v>1728</v>
      </c>
      <c r="Z4703">
        <f t="shared" ca="1" si="889"/>
        <v>0</v>
      </c>
    </row>
    <row r="4704" spans="2:26" x14ac:dyDescent="0.25">
      <c r="B4704" s="11">
        <f t="shared" si="890"/>
        <v>44757.49999998862</v>
      </c>
      <c r="C4704" s="1">
        <f t="shared" si="881"/>
        <v>7</v>
      </c>
      <c r="D4704" s="1">
        <f t="shared" si="882"/>
        <v>5</v>
      </c>
      <c r="E4704" s="12">
        <f t="shared" si="883"/>
        <v>13</v>
      </c>
      <c r="F4704" s="124" t="str">
        <f t="shared" si="884"/>
        <v>0</v>
      </c>
      <c r="G4704" s="1">
        <f ca="1">(OFFSET(O4704,0,MATCH(Customer!$J$6,'CDH &amp; HDH'!$P$11:$X$11,0)))</f>
        <v>78</v>
      </c>
      <c r="H4704" s="1" t="str">
        <f t="shared" si="885"/>
        <v>Cooling</v>
      </c>
      <c r="I4704" s="1">
        <f ca="1">OFFSET(IF($H4704="Cooling",Customer!$C$25,Customer!$C$52),E4704,D4704)</f>
        <v>72</v>
      </c>
      <c r="J4704" s="1">
        <f ca="1">OFFSET(IF($H4704="Cooling",Customer!$L$25,Customer!$L$52),$E4704,$D4704)</f>
        <v>77</v>
      </c>
      <c r="K4704" s="16">
        <f t="shared" ca="1" si="879"/>
        <v>6</v>
      </c>
      <c r="L4704" s="16">
        <f t="shared" ca="1" si="880"/>
        <v>1</v>
      </c>
      <c r="M4704" s="17">
        <f t="shared" si="886"/>
        <v>0</v>
      </c>
      <c r="N4704" s="17">
        <f t="shared" si="887"/>
        <v>0</v>
      </c>
      <c r="O4704" s="4"/>
      <c r="P4704" s="4">
        <v>86</v>
      </c>
      <c r="Q4704" s="4">
        <v>78</v>
      </c>
      <c r="R4704" s="4">
        <v>87</v>
      </c>
      <c r="S4704" s="4">
        <v>76</v>
      </c>
      <c r="T4704" s="4">
        <v>83</v>
      </c>
      <c r="U4704" s="4">
        <v>86</v>
      </c>
      <c r="V4704" s="13">
        <v>78</v>
      </c>
      <c r="W4704" s="4">
        <v>83</v>
      </c>
      <c r="X4704" s="4">
        <v>80</v>
      </c>
      <c r="Y4704">
        <f t="shared" ca="1" si="888"/>
        <v>2592</v>
      </c>
      <c r="Z4704">
        <f t="shared" ca="1" si="889"/>
        <v>432</v>
      </c>
    </row>
    <row r="4705" spans="2:26" x14ac:dyDescent="0.25">
      <c r="B4705" s="11">
        <f t="shared" si="890"/>
        <v>44757.541666655285</v>
      </c>
      <c r="C4705" s="1">
        <f t="shared" si="881"/>
        <v>7</v>
      </c>
      <c r="D4705" s="1">
        <f t="shared" si="882"/>
        <v>5</v>
      </c>
      <c r="E4705" s="12">
        <f t="shared" si="883"/>
        <v>14</v>
      </c>
      <c r="F4705" s="124" t="str">
        <f t="shared" si="884"/>
        <v>0</v>
      </c>
      <c r="G4705" s="1">
        <f ca="1">(OFFSET(O4705,0,MATCH(Customer!$J$6,'CDH &amp; HDH'!$P$11:$X$11,0)))</f>
        <v>79</v>
      </c>
      <c r="H4705" s="1" t="str">
        <f t="shared" si="885"/>
        <v>Cooling</v>
      </c>
      <c r="I4705" s="1">
        <f ca="1">OFFSET(IF($H4705="Cooling",Customer!$C$25,Customer!$C$52),E4705,D4705)</f>
        <v>72</v>
      </c>
      <c r="J4705" s="1">
        <f ca="1">OFFSET(IF($H4705="Cooling",Customer!$L$25,Customer!$L$52),$E4705,$D4705)</f>
        <v>77</v>
      </c>
      <c r="K4705" s="16">
        <f t="shared" ca="1" si="879"/>
        <v>7</v>
      </c>
      <c r="L4705" s="16">
        <f t="shared" ca="1" si="880"/>
        <v>2</v>
      </c>
      <c r="M4705" s="17">
        <f t="shared" si="886"/>
        <v>0</v>
      </c>
      <c r="N4705" s="17">
        <f t="shared" si="887"/>
        <v>0</v>
      </c>
      <c r="O4705" s="4"/>
      <c r="P4705" s="4">
        <v>81</v>
      </c>
      <c r="Q4705" s="4">
        <v>80</v>
      </c>
      <c r="R4705" s="4">
        <v>87</v>
      </c>
      <c r="S4705" s="4">
        <v>77</v>
      </c>
      <c r="T4705" s="4">
        <v>80</v>
      </c>
      <c r="U4705" s="4">
        <v>84</v>
      </c>
      <c r="V4705" s="13">
        <v>79</v>
      </c>
      <c r="W4705" s="4">
        <v>86</v>
      </c>
      <c r="X4705" s="4">
        <v>83</v>
      </c>
      <c r="Y4705">
        <f t="shared" ca="1" si="888"/>
        <v>3024</v>
      </c>
      <c r="Z4705">
        <f t="shared" ca="1" si="889"/>
        <v>864</v>
      </c>
    </row>
    <row r="4706" spans="2:26" x14ac:dyDescent="0.25">
      <c r="B4706" s="11">
        <f t="shared" si="890"/>
        <v>44757.583333321949</v>
      </c>
      <c r="C4706" s="1">
        <f t="shared" si="881"/>
        <v>7</v>
      </c>
      <c r="D4706" s="1">
        <f t="shared" si="882"/>
        <v>5</v>
      </c>
      <c r="E4706" s="12">
        <f t="shared" si="883"/>
        <v>15</v>
      </c>
      <c r="F4706" s="124" t="str">
        <f t="shared" si="884"/>
        <v>1</v>
      </c>
      <c r="G4706" s="1">
        <f ca="1">(OFFSET(O4706,0,MATCH(Customer!$J$6,'CDH &amp; HDH'!$P$11:$X$11,0)))</f>
        <v>79</v>
      </c>
      <c r="H4706" s="1" t="str">
        <f t="shared" si="885"/>
        <v>Cooling</v>
      </c>
      <c r="I4706" s="1">
        <f ca="1">OFFSET(IF($H4706="Cooling",Customer!$C$25,Customer!$C$52),E4706,D4706)</f>
        <v>72</v>
      </c>
      <c r="J4706" s="1">
        <f ca="1">OFFSET(IF($H4706="Cooling",Customer!$L$25,Customer!$L$52),$E4706,$D4706)</f>
        <v>77</v>
      </c>
      <c r="K4706" s="16">
        <f t="shared" ca="1" si="879"/>
        <v>7</v>
      </c>
      <c r="L4706" s="16">
        <f t="shared" ca="1" si="880"/>
        <v>2</v>
      </c>
      <c r="M4706" s="17">
        <f t="shared" si="886"/>
        <v>0</v>
      </c>
      <c r="N4706" s="17">
        <f t="shared" si="887"/>
        <v>0</v>
      </c>
      <c r="O4706" s="4"/>
      <c r="P4706" s="4">
        <v>83</v>
      </c>
      <c r="Q4706" s="4">
        <v>81</v>
      </c>
      <c r="R4706" s="4">
        <v>88</v>
      </c>
      <c r="S4706" s="4">
        <v>77</v>
      </c>
      <c r="T4706" s="4">
        <v>84</v>
      </c>
      <c r="U4706" s="4">
        <v>86</v>
      </c>
      <c r="V4706" s="13">
        <v>79</v>
      </c>
      <c r="W4706" s="4">
        <v>85</v>
      </c>
      <c r="X4706" s="4">
        <v>84</v>
      </c>
      <c r="Y4706">
        <f t="shared" ca="1" si="888"/>
        <v>3024</v>
      </c>
      <c r="Z4706">
        <f t="shared" ca="1" si="889"/>
        <v>864</v>
      </c>
    </row>
    <row r="4707" spans="2:26" x14ac:dyDescent="0.25">
      <c r="B4707" s="11">
        <f t="shared" si="890"/>
        <v>44757.624999988613</v>
      </c>
      <c r="C4707" s="1">
        <f t="shared" si="881"/>
        <v>7</v>
      </c>
      <c r="D4707" s="1">
        <f t="shared" si="882"/>
        <v>5</v>
      </c>
      <c r="E4707" s="12">
        <f t="shared" si="883"/>
        <v>16</v>
      </c>
      <c r="F4707" s="124" t="str">
        <f t="shared" si="884"/>
        <v>1</v>
      </c>
      <c r="G4707" s="1">
        <f ca="1">(OFFSET(O4707,0,MATCH(Customer!$J$6,'CDH &amp; HDH'!$P$11:$X$11,0)))</f>
        <v>81</v>
      </c>
      <c r="H4707" s="1" t="str">
        <f t="shared" si="885"/>
        <v>Cooling</v>
      </c>
      <c r="I4707" s="1">
        <f ca="1">OFFSET(IF($H4707="Cooling",Customer!$C$25,Customer!$C$52),E4707,D4707)</f>
        <v>72</v>
      </c>
      <c r="J4707" s="1">
        <f ca="1">OFFSET(IF($H4707="Cooling",Customer!$L$25,Customer!$L$52),$E4707,$D4707)</f>
        <v>77</v>
      </c>
      <c r="K4707" s="16">
        <f t="shared" ca="1" si="879"/>
        <v>9</v>
      </c>
      <c r="L4707" s="16">
        <f t="shared" ca="1" si="880"/>
        <v>4</v>
      </c>
      <c r="M4707" s="17">
        <f t="shared" si="886"/>
        <v>0</v>
      </c>
      <c r="N4707" s="17">
        <f t="shared" si="887"/>
        <v>0</v>
      </c>
      <c r="O4707" s="4"/>
      <c r="P4707" s="4">
        <v>80</v>
      </c>
      <c r="Q4707" s="4">
        <v>81</v>
      </c>
      <c r="R4707" s="4">
        <v>88</v>
      </c>
      <c r="S4707" s="4">
        <v>79</v>
      </c>
      <c r="T4707" s="4">
        <v>79</v>
      </c>
      <c r="U4707" s="4">
        <v>84</v>
      </c>
      <c r="V4707" s="13">
        <v>81</v>
      </c>
      <c r="W4707" s="4">
        <v>85</v>
      </c>
      <c r="X4707" s="4">
        <v>84</v>
      </c>
      <c r="Y4707">
        <f t="shared" ca="1" si="888"/>
        <v>3888</v>
      </c>
      <c r="Z4707">
        <f t="shared" ca="1" si="889"/>
        <v>1728</v>
      </c>
    </row>
    <row r="4708" spans="2:26" x14ac:dyDescent="0.25">
      <c r="B4708" s="11">
        <f t="shared" si="890"/>
        <v>44757.666666655277</v>
      </c>
      <c r="C4708" s="1">
        <f t="shared" si="881"/>
        <v>7</v>
      </c>
      <c r="D4708" s="1">
        <f t="shared" si="882"/>
        <v>5</v>
      </c>
      <c r="E4708" s="12">
        <f t="shared" si="883"/>
        <v>17</v>
      </c>
      <c r="F4708" s="124" t="str">
        <f t="shared" si="884"/>
        <v>1</v>
      </c>
      <c r="G4708" s="1">
        <f ca="1">(OFFSET(O4708,0,MATCH(Customer!$J$6,'CDH &amp; HDH'!$P$11:$X$11,0)))</f>
        <v>80</v>
      </c>
      <c r="H4708" s="1" t="str">
        <f t="shared" si="885"/>
        <v>Cooling</v>
      </c>
      <c r="I4708" s="1">
        <f ca="1">OFFSET(IF($H4708="Cooling",Customer!$C$25,Customer!$C$52),E4708,D4708)</f>
        <v>72</v>
      </c>
      <c r="J4708" s="1">
        <f ca="1">OFFSET(IF($H4708="Cooling",Customer!$L$25,Customer!$L$52),$E4708,$D4708)</f>
        <v>77</v>
      </c>
      <c r="K4708" s="16">
        <f t="shared" ca="1" si="879"/>
        <v>8</v>
      </c>
      <c r="L4708" s="16">
        <f t="shared" ca="1" si="880"/>
        <v>3</v>
      </c>
      <c r="M4708" s="17">
        <f t="shared" si="886"/>
        <v>0</v>
      </c>
      <c r="N4708" s="17">
        <f t="shared" si="887"/>
        <v>0</v>
      </c>
      <c r="O4708" s="4"/>
      <c r="P4708" s="4">
        <v>82</v>
      </c>
      <c r="Q4708" s="4">
        <v>80</v>
      </c>
      <c r="R4708" s="4">
        <v>85</v>
      </c>
      <c r="S4708" s="4">
        <v>77</v>
      </c>
      <c r="T4708" s="4">
        <v>80</v>
      </c>
      <c r="U4708" s="4">
        <v>87</v>
      </c>
      <c r="V4708" s="13">
        <v>80</v>
      </c>
      <c r="W4708" s="4">
        <v>85</v>
      </c>
      <c r="X4708" s="4">
        <v>84</v>
      </c>
      <c r="Y4708">
        <f t="shared" ca="1" si="888"/>
        <v>3456</v>
      </c>
      <c r="Z4708">
        <f t="shared" ca="1" si="889"/>
        <v>1296</v>
      </c>
    </row>
    <row r="4709" spans="2:26" x14ac:dyDescent="0.25">
      <c r="B4709" s="11">
        <f t="shared" si="890"/>
        <v>44757.708333321942</v>
      </c>
      <c r="C4709" s="1">
        <f t="shared" si="881"/>
        <v>7</v>
      </c>
      <c r="D4709" s="1">
        <f t="shared" si="882"/>
        <v>5</v>
      </c>
      <c r="E4709" s="12">
        <f t="shared" si="883"/>
        <v>18</v>
      </c>
      <c r="F4709" s="124" t="str">
        <f t="shared" si="884"/>
        <v>1</v>
      </c>
      <c r="G4709" s="1">
        <f ca="1">(OFFSET(O4709,0,MATCH(Customer!$J$6,'CDH &amp; HDH'!$P$11:$X$11,0)))</f>
        <v>79</v>
      </c>
      <c r="H4709" s="1" t="str">
        <f t="shared" si="885"/>
        <v>Cooling</v>
      </c>
      <c r="I4709" s="1">
        <f ca="1">OFFSET(IF($H4709="Cooling",Customer!$C$25,Customer!$C$52),E4709,D4709)</f>
        <v>72</v>
      </c>
      <c r="J4709" s="1">
        <f ca="1">OFFSET(IF($H4709="Cooling",Customer!$L$25,Customer!$L$52),$E4709,$D4709)</f>
        <v>77</v>
      </c>
      <c r="K4709" s="16">
        <f t="shared" ca="1" si="879"/>
        <v>7</v>
      </c>
      <c r="L4709" s="16">
        <f t="shared" ca="1" si="880"/>
        <v>2</v>
      </c>
      <c r="M4709" s="17">
        <f t="shared" si="886"/>
        <v>0</v>
      </c>
      <c r="N4709" s="17">
        <f t="shared" si="887"/>
        <v>0</v>
      </c>
      <c r="O4709" s="4"/>
      <c r="P4709" s="4">
        <v>82</v>
      </c>
      <c r="Q4709" s="4">
        <v>79</v>
      </c>
      <c r="R4709" s="4">
        <v>82</v>
      </c>
      <c r="S4709" s="4">
        <v>75</v>
      </c>
      <c r="T4709" s="4">
        <v>80</v>
      </c>
      <c r="U4709" s="4">
        <v>84</v>
      </c>
      <c r="V4709" s="13">
        <v>79</v>
      </c>
      <c r="W4709" s="4">
        <v>84</v>
      </c>
      <c r="X4709" s="4">
        <v>84</v>
      </c>
      <c r="Y4709">
        <f t="shared" ca="1" si="888"/>
        <v>3024</v>
      </c>
      <c r="Z4709">
        <f t="shared" ca="1" si="889"/>
        <v>864</v>
      </c>
    </row>
    <row r="4710" spans="2:26" x14ac:dyDescent="0.25">
      <c r="B4710" s="11">
        <f t="shared" si="890"/>
        <v>44757.749999988606</v>
      </c>
      <c r="C4710" s="1">
        <f t="shared" si="881"/>
        <v>7</v>
      </c>
      <c r="D4710" s="1">
        <f t="shared" si="882"/>
        <v>5</v>
      </c>
      <c r="E4710" s="12">
        <f t="shared" si="883"/>
        <v>19</v>
      </c>
      <c r="F4710" s="124" t="str">
        <f t="shared" si="884"/>
        <v>0</v>
      </c>
      <c r="G4710" s="1">
        <f ca="1">(OFFSET(O4710,0,MATCH(Customer!$J$6,'CDH &amp; HDH'!$P$11:$X$11,0)))</f>
        <v>79</v>
      </c>
      <c r="H4710" s="1" t="str">
        <f t="shared" si="885"/>
        <v>Cooling</v>
      </c>
      <c r="I4710" s="1">
        <f ca="1">OFFSET(IF($H4710="Cooling",Customer!$C$25,Customer!$C$52),E4710,D4710)</f>
        <v>78</v>
      </c>
      <c r="J4710" s="1">
        <f ca="1">OFFSET(IF($H4710="Cooling",Customer!$L$25,Customer!$L$52),$E4710,$D4710)</f>
        <v>80</v>
      </c>
      <c r="K4710" s="16">
        <f t="shared" ca="1" si="879"/>
        <v>1</v>
      </c>
      <c r="L4710" s="16">
        <f t="shared" ca="1" si="880"/>
        <v>0</v>
      </c>
      <c r="M4710" s="17">
        <f t="shared" si="886"/>
        <v>0</v>
      </c>
      <c r="N4710" s="17">
        <f t="shared" si="887"/>
        <v>0</v>
      </c>
      <c r="O4710" s="4"/>
      <c r="P4710" s="4">
        <v>81</v>
      </c>
      <c r="Q4710" s="4">
        <v>77</v>
      </c>
      <c r="R4710" s="4">
        <v>79</v>
      </c>
      <c r="S4710" s="4">
        <v>73</v>
      </c>
      <c r="T4710" s="4">
        <v>79</v>
      </c>
      <c r="U4710" s="4">
        <v>81</v>
      </c>
      <c r="V4710" s="13">
        <v>79</v>
      </c>
      <c r="W4710" s="4">
        <v>82</v>
      </c>
      <c r="X4710" s="4">
        <v>81</v>
      </c>
      <c r="Y4710">
        <f t="shared" ca="1" si="888"/>
        <v>432</v>
      </c>
      <c r="Z4710">
        <f t="shared" ca="1" si="889"/>
        <v>0</v>
      </c>
    </row>
    <row r="4711" spans="2:26" x14ac:dyDescent="0.25">
      <c r="B4711" s="11">
        <f t="shared" si="890"/>
        <v>44757.79166665527</v>
      </c>
      <c r="C4711" s="1">
        <f t="shared" si="881"/>
        <v>7</v>
      </c>
      <c r="D4711" s="1">
        <f t="shared" si="882"/>
        <v>5</v>
      </c>
      <c r="E4711" s="12">
        <f t="shared" si="883"/>
        <v>20</v>
      </c>
      <c r="F4711" s="124" t="str">
        <f t="shared" si="884"/>
        <v>0</v>
      </c>
      <c r="G4711" s="1">
        <f ca="1">(OFFSET(O4711,0,MATCH(Customer!$J$6,'CDH &amp; HDH'!$P$11:$X$11,0)))</f>
        <v>78</v>
      </c>
      <c r="H4711" s="1" t="str">
        <f t="shared" si="885"/>
        <v>Cooling</v>
      </c>
      <c r="I4711" s="1">
        <f ca="1">OFFSET(IF($H4711="Cooling",Customer!$C$25,Customer!$C$52),E4711,D4711)</f>
        <v>78</v>
      </c>
      <c r="J4711" s="1">
        <f ca="1">OFFSET(IF($H4711="Cooling",Customer!$L$25,Customer!$L$52),$E4711,$D4711)</f>
        <v>80</v>
      </c>
      <c r="K4711" s="16">
        <f t="shared" ca="1" si="879"/>
        <v>0</v>
      </c>
      <c r="L4711" s="16">
        <f t="shared" ca="1" si="880"/>
        <v>0</v>
      </c>
      <c r="M4711" s="17">
        <f t="shared" si="886"/>
        <v>0</v>
      </c>
      <c r="N4711" s="17">
        <f t="shared" si="887"/>
        <v>0</v>
      </c>
      <c r="O4711" s="4"/>
      <c r="P4711" s="4">
        <v>79</v>
      </c>
      <c r="Q4711" s="4">
        <v>74</v>
      </c>
      <c r="R4711" s="4">
        <v>77</v>
      </c>
      <c r="S4711" s="4">
        <v>71</v>
      </c>
      <c r="T4711" s="4">
        <v>75</v>
      </c>
      <c r="U4711" s="4">
        <v>77</v>
      </c>
      <c r="V4711" s="13">
        <v>78</v>
      </c>
      <c r="W4711" s="4">
        <v>77</v>
      </c>
      <c r="X4711" s="4">
        <v>78</v>
      </c>
      <c r="Y4711">
        <f t="shared" ca="1" si="888"/>
        <v>0</v>
      </c>
      <c r="Z4711">
        <f t="shared" ca="1" si="889"/>
        <v>0</v>
      </c>
    </row>
    <row r="4712" spans="2:26" x14ac:dyDescent="0.25">
      <c r="B4712" s="11">
        <f t="shared" si="890"/>
        <v>44757.833333321934</v>
      </c>
      <c r="C4712" s="1">
        <f t="shared" si="881"/>
        <v>7</v>
      </c>
      <c r="D4712" s="1">
        <f t="shared" si="882"/>
        <v>5</v>
      </c>
      <c r="E4712" s="12">
        <f t="shared" si="883"/>
        <v>21</v>
      </c>
      <c r="F4712" s="124" t="str">
        <f t="shared" si="884"/>
        <v>0</v>
      </c>
      <c r="G4712" s="1">
        <f ca="1">(OFFSET(O4712,0,MATCH(Customer!$J$6,'CDH &amp; HDH'!$P$11:$X$11,0)))</f>
        <v>74</v>
      </c>
      <c r="H4712" s="1" t="str">
        <f t="shared" si="885"/>
        <v>Cooling</v>
      </c>
      <c r="I4712" s="1">
        <f ca="1">OFFSET(IF($H4712="Cooling",Customer!$C$25,Customer!$C$52),E4712,D4712)</f>
        <v>78</v>
      </c>
      <c r="J4712" s="1">
        <f ca="1">OFFSET(IF($H4712="Cooling",Customer!$L$25,Customer!$L$52),$E4712,$D4712)</f>
        <v>80</v>
      </c>
      <c r="K4712" s="16">
        <f t="shared" ca="1" si="879"/>
        <v>0</v>
      </c>
      <c r="L4712" s="16">
        <f t="shared" ca="1" si="880"/>
        <v>0</v>
      </c>
      <c r="M4712" s="17">
        <f t="shared" si="886"/>
        <v>0</v>
      </c>
      <c r="N4712" s="17">
        <f t="shared" si="887"/>
        <v>0</v>
      </c>
      <c r="O4712" s="4"/>
      <c r="P4712" s="4">
        <v>77</v>
      </c>
      <c r="Q4712" s="4">
        <v>72</v>
      </c>
      <c r="R4712" s="4">
        <v>76</v>
      </c>
      <c r="S4712" s="4">
        <v>70</v>
      </c>
      <c r="T4712" s="4">
        <v>73</v>
      </c>
      <c r="U4712" s="4">
        <v>75</v>
      </c>
      <c r="V4712" s="13">
        <v>74</v>
      </c>
      <c r="W4712" s="4">
        <v>74</v>
      </c>
      <c r="X4712" s="4">
        <v>74</v>
      </c>
      <c r="Y4712">
        <f t="shared" ca="1" si="888"/>
        <v>0</v>
      </c>
      <c r="Z4712">
        <f t="shared" ca="1" si="889"/>
        <v>0</v>
      </c>
    </row>
    <row r="4713" spans="2:26" x14ac:dyDescent="0.25">
      <c r="B4713" s="11">
        <f t="shared" si="890"/>
        <v>44757.874999988599</v>
      </c>
      <c r="C4713" s="1">
        <f t="shared" si="881"/>
        <v>7</v>
      </c>
      <c r="D4713" s="1">
        <f t="shared" si="882"/>
        <v>5</v>
      </c>
      <c r="E4713" s="12">
        <f t="shared" si="883"/>
        <v>22</v>
      </c>
      <c r="F4713" s="124" t="str">
        <f t="shared" si="884"/>
        <v>0</v>
      </c>
      <c r="G4713" s="1">
        <f ca="1">(OFFSET(O4713,0,MATCH(Customer!$J$6,'CDH &amp; HDH'!$P$11:$X$11,0)))</f>
        <v>70</v>
      </c>
      <c r="H4713" s="1" t="str">
        <f t="shared" si="885"/>
        <v>Cooling</v>
      </c>
      <c r="I4713" s="1">
        <f ca="1">OFFSET(IF($H4713="Cooling",Customer!$C$25,Customer!$C$52),E4713,D4713)</f>
        <v>78</v>
      </c>
      <c r="J4713" s="1">
        <f ca="1">OFFSET(IF($H4713="Cooling",Customer!$L$25,Customer!$L$52),$E4713,$D4713)</f>
        <v>80</v>
      </c>
      <c r="K4713" s="16">
        <f t="shared" ca="1" si="879"/>
        <v>0</v>
      </c>
      <c r="L4713" s="16">
        <f t="shared" ca="1" si="880"/>
        <v>0</v>
      </c>
      <c r="M4713" s="17">
        <f t="shared" si="886"/>
        <v>0</v>
      </c>
      <c r="N4713" s="17">
        <f t="shared" si="887"/>
        <v>0</v>
      </c>
      <c r="O4713" s="4"/>
      <c r="P4713" s="4">
        <v>77</v>
      </c>
      <c r="Q4713" s="4">
        <v>71</v>
      </c>
      <c r="R4713" s="4">
        <v>74</v>
      </c>
      <c r="S4713" s="4">
        <v>69</v>
      </c>
      <c r="T4713" s="4">
        <v>73</v>
      </c>
      <c r="U4713" s="4">
        <v>74</v>
      </c>
      <c r="V4713" s="13">
        <v>70</v>
      </c>
      <c r="W4713" s="4">
        <v>69</v>
      </c>
      <c r="X4713" s="4">
        <v>71</v>
      </c>
      <c r="Y4713">
        <f t="shared" ca="1" si="888"/>
        <v>0</v>
      </c>
      <c r="Z4713">
        <f t="shared" ca="1" si="889"/>
        <v>0</v>
      </c>
    </row>
    <row r="4714" spans="2:26" x14ac:dyDescent="0.25">
      <c r="B4714" s="11">
        <f t="shared" si="890"/>
        <v>44757.916666655263</v>
      </c>
      <c r="C4714" s="1">
        <f t="shared" si="881"/>
        <v>7</v>
      </c>
      <c r="D4714" s="1">
        <f t="shared" si="882"/>
        <v>5</v>
      </c>
      <c r="E4714" s="12">
        <f t="shared" si="883"/>
        <v>23</v>
      </c>
      <c r="F4714" s="124" t="str">
        <f t="shared" si="884"/>
        <v>0</v>
      </c>
      <c r="G4714" s="1">
        <f ca="1">(OFFSET(O4714,0,MATCH(Customer!$J$6,'CDH &amp; HDH'!$P$11:$X$11,0)))</f>
        <v>68</v>
      </c>
      <c r="H4714" s="1" t="str">
        <f t="shared" si="885"/>
        <v>Cooling</v>
      </c>
      <c r="I4714" s="1">
        <f ca="1">OFFSET(IF($H4714="Cooling",Customer!$C$25,Customer!$C$52),E4714,D4714)</f>
        <v>78</v>
      </c>
      <c r="J4714" s="1">
        <f ca="1">OFFSET(IF($H4714="Cooling",Customer!$L$25,Customer!$L$52),$E4714,$D4714)</f>
        <v>80</v>
      </c>
      <c r="K4714" s="16">
        <f t="shared" ca="1" si="879"/>
        <v>0</v>
      </c>
      <c r="L4714" s="16">
        <f t="shared" ca="1" si="880"/>
        <v>0</v>
      </c>
      <c r="M4714" s="17">
        <f t="shared" si="886"/>
        <v>0</v>
      </c>
      <c r="N4714" s="17">
        <f t="shared" si="887"/>
        <v>0</v>
      </c>
      <c r="O4714" s="4"/>
      <c r="P4714" s="4">
        <v>77</v>
      </c>
      <c r="Q4714" s="4">
        <v>70</v>
      </c>
      <c r="R4714" s="4">
        <v>72</v>
      </c>
      <c r="S4714" s="4">
        <v>67</v>
      </c>
      <c r="T4714" s="4">
        <v>72</v>
      </c>
      <c r="U4714" s="4">
        <v>72</v>
      </c>
      <c r="V4714" s="13">
        <v>68</v>
      </c>
      <c r="W4714" s="4">
        <v>67</v>
      </c>
      <c r="X4714" s="4">
        <v>71</v>
      </c>
      <c r="Y4714">
        <f t="shared" ca="1" si="888"/>
        <v>0</v>
      </c>
      <c r="Z4714">
        <f t="shared" ca="1" si="889"/>
        <v>0</v>
      </c>
    </row>
    <row r="4715" spans="2:26" x14ac:dyDescent="0.25">
      <c r="B4715" s="11">
        <f t="shared" si="890"/>
        <v>44757.958333321927</v>
      </c>
      <c r="C4715" s="1">
        <f t="shared" si="881"/>
        <v>7</v>
      </c>
      <c r="D4715" s="1">
        <f t="shared" si="882"/>
        <v>5</v>
      </c>
      <c r="E4715" s="12">
        <f t="shared" si="883"/>
        <v>24</v>
      </c>
      <c r="F4715" s="124" t="str">
        <f t="shared" si="884"/>
        <v>0</v>
      </c>
      <c r="G4715" s="1">
        <f ca="1">(OFFSET(O4715,0,MATCH(Customer!$J$6,'CDH &amp; HDH'!$P$11:$X$11,0)))</f>
        <v>67</v>
      </c>
      <c r="H4715" s="1" t="str">
        <f t="shared" si="885"/>
        <v>Cooling</v>
      </c>
      <c r="I4715" s="1">
        <f ca="1">OFFSET(IF($H4715="Cooling",Customer!$C$25,Customer!$C$52),E4715,D4715)</f>
        <v>78</v>
      </c>
      <c r="J4715" s="1">
        <f ca="1">OFFSET(IF($H4715="Cooling",Customer!$L$25,Customer!$L$52),$E4715,$D4715)</f>
        <v>80</v>
      </c>
      <c r="K4715" s="16">
        <f t="shared" ca="1" si="879"/>
        <v>0</v>
      </c>
      <c r="L4715" s="16">
        <f t="shared" ca="1" si="880"/>
        <v>0</v>
      </c>
      <c r="M4715" s="17">
        <f t="shared" si="886"/>
        <v>0</v>
      </c>
      <c r="N4715" s="17">
        <f t="shared" si="887"/>
        <v>0</v>
      </c>
      <c r="O4715" s="4"/>
      <c r="P4715" s="4">
        <v>75</v>
      </c>
      <c r="Q4715" s="4">
        <v>69</v>
      </c>
      <c r="R4715" s="4">
        <v>69</v>
      </c>
      <c r="S4715" s="4">
        <v>67</v>
      </c>
      <c r="T4715" s="4">
        <v>72</v>
      </c>
      <c r="U4715" s="4">
        <v>72</v>
      </c>
      <c r="V4715" s="13">
        <v>67</v>
      </c>
      <c r="W4715" s="4">
        <v>65</v>
      </c>
      <c r="X4715" s="4">
        <v>68</v>
      </c>
      <c r="Y4715">
        <f t="shared" ca="1" si="888"/>
        <v>0</v>
      </c>
      <c r="Z4715">
        <f t="shared" ca="1" si="889"/>
        <v>0</v>
      </c>
    </row>
    <row r="4716" spans="2:26" x14ac:dyDescent="0.25">
      <c r="B4716" s="11">
        <f t="shared" si="890"/>
        <v>44757.999999988591</v>
      </c>
      <c r="C4716" s="1">
        <f t="shared" si="881"/>
        <v>7</v>
      </c>
      <c r="D4716" s="1">
        <f t="shared" si="882"/>
        <v>6</v>
      </c>
      <c r="E4716" s="12">
        <f t="shared" si="883"/>
        <v>1</v>
      </c>
      <c r="F4716" s="124" t="str">
        <f t="shared" si="884"/>
        <v>0</v>
      </c>
      <c r="G4716" s="1">
        <f ca="1">(OFFSET(O4716,0,MATCH(Customer!$J$6,'CDH &amp; HDH'!$P$11:$X$11,0)))</f>
        <v>66</v>
      </c>
      <c r="H4716" s="1" t="str">
        <f t="shared" si="885"/>
        <v>Cooling</v>
      </c>
      <c r="I4716" s="1">
        <f ca="1">OFFSET(IF($H4716="Cooling",Customer!$C$25,Customer!$C$52),E4716,D4716)</f>
        <v>78</v>
      </c>
      <c r="J4716" s="1">
        <f ca="1">OFFSET(IF($H4716="Cooling",Customer!$L$25,Customer!$L$52),$E4716,$D4716)</f>
        <v>80</v>
      </c>
      <c r="K4716" s="16">
        <f t="shared" ca="1" si="879"/>
        <v>0</v>
      </c>
      <c r="L4716" s="16">
        <f t="shared" ca="1" si="880"/>
        <v>0</v>
      </c>
      <c r="M4716" s="17">
        <f t="shared" si="886"/>
        <v>0</v>
      </c>
      <c r="N4716" s="17">
        <f t="shared" si="887"/>
        <v>0</v>
      </c>
      <c r="O4716" s="4"/>
      <c r="P4716" s="4">
        <v>72</v>
      </c>
      <c r="Q4716" s="4">
        <v>69</v>
      </c>
      <c r="R4716" s="4">
        <v>67</v>
      </c>
      <c r="S4716" s="4">
        <v>66</v>
      </c>
      <c r="T4716" s="4">
        <v>70</v>
      </c>
      <c r="U4716" s="4">
        <v>71</v>
      </c>
      <c r="V4716" s="13">
        <v>66</v>
      </c>
      <c r="W4716" s="4">
        <v>64</v>
      </c>
      <c r="X4716" s="4">
        <v>67</v>
      </c>
      <c r="Y4716">
        <f t="shared" ca="1" si="888"/>
        <v>0</v>
      </c>
      <c r="Z4716">
        <f t="shared" ca="1" si="889"/>
        <v>0</v>
      </c>
    </row>
    <row r="4717" spans="2:26" x14ac:dyDescent="0.25">
      <c r="B4717" s="11">
        <f t="shared" si="890"/>
        <v>44758.041666655256</v>
      </c>
      <c r="C4717" s="1">
        <f t="shared" si="881"/>
        <v>7</v>
      </c>
      <c r="D4717" s="1">
        <f t="shared" si="882"/>
        <v>6</v>
      </c>
      <c r="E4717" s="12">
        <f t="shared" si="883"/>
        <v>2</v>
      </c>
      <c r="F4717" s="124" t="str">
        <f t="shared" si="884"/>
        <v>0</v>
      </c>
      <c r="G4717" s="1">
        <f ca="1">(OFFSET(O4717,0,MATCH(Customer!$J$6,'CDH &amp; HDH'!$P$11:$X$11,0)))</f>
        <v>66</v>
      </c>
      <c r="H4717" s="1" t="str">
        <f t="shared" si="885"/>
        <v>Cooling</v>
      </c>
      <c r="I4717" s="1">
        <f ca="1">OFFSET(IF($H4717="Cooling",Customer!$C$25,Customer!$C$52),E4717,D4717)</f>
        <v>78</v>
      </c>
      <c r="J4717" s="1">
        <f ca="1">OFFSET(IF($H4717="Cooling",Customer!$L$25,Customer!$L$52),$E4717,$D4717)</f>
        <v>80</v>
      </c>
      <c r="K4717" s="16">
        <f t="shared" ca="1" si="879"/>
        <v>0</v>
      </c>
      <c r="L4717" s="16">
        <f t="shared" ca="1" si="880"/>
        <v>0</v>
      </c>
      <c r="M4717" s="17">
        <f t="shared" si="886"/>
        <v>0</v>
      </c>
      <c r="N4717" s="17">
        <f t="shared" si="887"/>
        <v>0</v>
      </c>
      <c r="O4717" s="4"/>
      <c r="P4717" s="4">
        <v>71</v>
      </c>
      <c r="Q4717" s="4">
        <v>67</v>
      </c>
      <c r="R4717" s="4">
        <v>66</v>
      </c>
      <c r="S4717" s="4">
        <v>66</v>
      </c>
      <c r="T4717" s="4">
        <v>68</v>
      </c>
      <c r="U4717" s="4">
        <v>73</v>
      </c>
      <c r="V4717" s="13">
        <v>66</v>
      </c>
      <c r="W4717" s="4">
        <v>61</v>
      </c>
      <c r="X4717" s="4">
        <v>67</v>
      </c>
      <c r="Y4717">
        <f t="shared" ca="1" si="888"/>
        <v>0</v>
      </c>
      <c r="Z4717">
        <f t="shared" ca="1" si="889"/>
        <v>0</v>
      </c>
    </row>
    <row r="4718" spans="2:26" x14ac:dyDescent="0.25">
      <c r="B4718" s="11">
        <f t="shared" si="890"/>
        <v>44758.08333332192</v>
      </c>
      <c r="C4718" s="1">
        <f t="shared" si="881"/>
        <v>7</v>
      </c>
      <c r="D4718" s="1">
        <f t="shared" si="882"/>
        <v>6</v>
      </c>
      <c r="E4718" s="12">
        <f t="shared" si="883"/>
        <v>3</v>
      </c>
      <c r="F4718" s="124" t="str">
        <f t="shared" si="884"/>
        <v>0</v>
      </c>
      <c r="G4718" s="1">
        <f ca="1">(OFFSET(O4718,0,MATCH(Customer!$J$6,'CDH &amp; HDH'!$P$11:$X$11,0)))</f>
        <v>69</v>
      </c>
      <c r="H4718" s="1" t="str">
        <f t="shared" si="885"/>
        <v>Cooling</v>
      </c>
      <c r="I4718" s="1">
        <f ca="1">OFFSET(IF($H4718="Cooling",Customer!$C$25,Customer!$C$52),E4718,D4718)</f>
        <v>78</v>
      </c>
      <c r="J4718" s="1">
        <f ca="1">OFFSET(IF($H4718="Cooling",Customer!$L$25,Customer!$L$52),$E4718,$D4718)</f>
        <v>80</v>
      </c>
      <c r="K4718" s="16">
        <f t="shared" ca="1" si="879"/>
        <v>0</v>
      </c>
      <c r="L4718" s="16">
        <f t="shared" ca="1" si="880"/>
        <v>0</v>
      </c>
      <c r="M4718" s="17">
        <f t="shared" si="886"/>
        <v>0</v>
      </c>
      <c r="N4718" s="17">
        <f t="shared" si="887"/>
        <v>0</v>
      </c>
      <c r="O4718" s="4"/>
      <c r="P4718" s="4">
        <v>70</v>
      </c>
      <c r="Q4718" s="4">
        <v>66</v>
      </c>
      <c r="R4718" s="4">
        <v>66</v>
      </c>
      <c r="S4718" s="4">
        <v>66</v>
      </c>
      <c r="T4718" s="4">
        <v>66</v>
      </c>
      <c r="U4718" s="4">
        <v>72</v>
      </c>
      <c r="V4718" s="13">
        <v>69</v>
      </c>
      <c r="W4718" s="4">
        <v>60</v>
      </c>
      <c r="X4718" s="4">
        <v>67</v>
      </c>
      <c r="Y4718">
        <f t="shared" ca="1" si="888"/>
        <v>0</v>
      </c>
      <c r="Z4718">
        <f t="shared" ca="1" si="889"/>
        <v>0</v>
      </c>
    </row>
    <row r="4719" spans="2:26" x14ac:dyDescent="0.25">
      <c r="B4719" s="11">
        <f t="shared" si="890"/>
        <v>44758.124999988584</v>
      </c>
      <c r="C4719" s="1">
        <f t="shared" si="881"/>
        <v>7</v>
      </c>
      <c r="D4719" s="1">
        <f t="shared" si="882"/>
        <v>6</v>
      </c>
      <c r="E4719" s="12">
        <f t="shared" si="883"/>
        <v>4</v>
      </c>
      <c r="F4719" s="124" t="str">
        <f t="shared" si="884"/>
        <v>0</v>
      </c>
      <c r="G4719" s="1">
        <f ca="1">(OFFSET(O4719,0,MATCH(Customer!$J$6,'CDH &amp; HDH'!$P$11:$X$11,0)))</f>
        <v>68</v>
      </c>
      <c r="H4719" s="1" t="str">
        <f t="shared" si="885"/>
        <v>Cooling</v>
      </c>
      <c r="I4719" s="1">
        <f ca="1">OFFSET(IF($H4719="Cooling",Customer!$C$25,Customer!$C$52),E4719,D4719)</f>
        <v>78</v>
      </c>
      <c r="J4719" s="1">
        <f ca="1">OFFSET(IF($H4719="Cooling",Customer!$L$25,Customer!$L$52),$E4719,$D4719)</f>
        <v>80</v>
      </c>
      <c r="K4719" s="16">
        <f t="shared" ca="1" si="879"/>
        <v>0</v>
      </c>
      <c r="L4719" s="16">
        <f t="shared" ca="1" si="880"/>
        <v>0</v>
      </c>
      <c r="M4719" s="17">
        <f t="shared" si="886"/>
        <v>0</v>
      </c>
      <c r="N4719" s="17">
        <f t="shared" si="887"/>
        <v>0</v>
      </c>
      <c r="O4719" s="4"/>
      <c r="P4719" s="4">
        <v>69</v>
      </c>
      <c r="Q4719" s="4">
        <v>66</v>
      </c>
      <c r="R4719" s="4">
        <v>65</v>
      </c>
      <c r="S4719" s="4">
        <v>66</v>
      </c>
      <c r="T4719" s="4">
        <v>66</v>
      </c>
      <c r="U4719" s="4">
        <v>68</v>
      </c>
      <c r="V4719" s="13">
        <v>68</v>
      </c>
      <c r="W4719" s="4">
        <v>58</v>
      </c>
      <c r="X4719" s="4">
        <v>66</v>
      </c>
      <c r="Y4719">
        <f t="shared" ca="1" si="888"/>
        <v>0</v>
      </c>
      <c r="Z4719">
        <f t="shared" ca="1" si="889"/>
        <v>0</v>
      </c>
    </row>
    <row r="4720" spans="2:26" x14ac:dyDescent="0.25">
      <c r="B4720" s="11">
        <f t="shared" si="890"/>
        <v>44758.166666655248</v>
      </c>
      <c r="C4720" s="1">
        <f t="shared" si="881"/>
        <v>7</v>
      </c>
      <c r="D4720" s="1">
        <f t="shared" si="882"/>
        <v>6</v>
      </c>
      <c r="E4720" s="12">
        <f t="shared" si="883"/>
        <v>5</v>
      </c>
      <c r="F4720" s="124" t="str">
        <f t="shared" si="884"/>
        <v>0</v>
      </c>
      <c r="G4720" s="1">
        <f ca="1">(OFFSET(O4720,0,MATCH(Customer!$J$6,'CDH &amp; HDH'!$P$11:$X$11,0)))</f>
        <v>68</v>
      </c>
      <c r="H4720" s="1" t="str">
        <f t="shared" si="885"/>
        <v>Cooling</v>
      </c>
      <c r="I4720" s="1">
        <f ca="1">OFFSET(IF($H4720="Cooling",Customer!$C$25,Customer!$C$52),E4720,D4720)</f>
        <v>78</v>
      </c>
      <c r="J4720" s="1">
        <f ca="1">OFFSET(IF($H4720="Cooling",Customer!$L$25,Customer!$L$52),$E4720,$D4720)</f>
        <v>80</v>
      </c>
      <c r="K4720" s="16">
        <f t="shared" ca="1" si="879"/>
        <v>0</v>
      </c>
      <c r="L4720" s="16">
        <f t="shared" ca="1" si="880"/>
        <v>0</v>
      </c>
      <c r="M4720" s="17">
        <f t="shared" si="886"/>
        <v>0</v>
      </c>
      <c r="N4720" s="17">
        <f t="shared" si="887"/>
        <v>0</v>
      </c>
      <c r="O4720" s="4"/>
      <c r="P4720" s="4">
        <v>67</v>
      </c>
      <c r="Q4720" s="4">
        <v>65</v>
      </c>
      <c r="R4720" s="4">
        <v>66</v>
      </c>
      <c r="S4720" s="4">
        <v>66</v>
      </c>
      <c r="T4720" s="4">
        <v>65</v>
      </c>
      <c r="U4720" s="4">
        <v>68</v>
      </c>
      <c r="V4720" s="13">
        <v>68</v>
      </c>
      <c r="W4720" s="4">
        <v>59</v>
      </c>
      <c r="X4720" s="4">
        <v>66</v>
      </c>
      <c r="Y4720">
        <f t="shared" ca="1" si="888"/>
        <v>0</v>
      </c>
      <c r="Z4720">
        <f t="shared" ca="1" si="889"/>
        <v>0</v>
      </c>
    </row>
    <row r="4721" spans="2:26" x14ac:dyDescent="0.25">
      <c r="B4721" s="11">
        <f t="shared" si="890"/>
        <v>44758.208333321913</v>
      </c>
      <c r="C4721" s="1">
        <f t="shared" si="881"/>
        <v>7</v>
      </c>
      <c r="D4721" s="1">
        <f t="shared" si="882"/>
        <v>6</v>
      </c>
      <c r="E4721" s="12">
        <f t="shared" si="883"/>
        <v>6</v>
      </c>
      <c r="F4721" s="124" t="str">
        <f t="shared" si="884"/>
        <v>0</v>
      </c>
      <c r="G4721" s="1">
        <f ca="1">(OFFSET(O4721,0,MATCH(Customer!$J$6,'CDH &amp; HDH'!$P$11:$X$11,0)))</f>
        <v>71</v>
      </c>
      <c r="H4721" s="1" t="str">
        <f t="shared" si="885"/>
        <v>Cooling</v>
      </c>
      <c r="I4721" s="1">
        <f ca="1">OFFSET(IF($H4721="Cooling",Customer!$C$25,Customer!$C$52),E4721,D4721)</f>
        <v>78</v>
      </c>
      <c r="J4721" s="1">
        <f ca="1">OFFSET(IF($H4721="Cooling",Customer!$L$25,Customer!$L$52),$E4721,$D4721)</f>
        <v>80</v>
      </c>
      <c r="K4721" s="16">
        <f t="shared" ca="1" si="879"/>
        <v>0</v>
      </c>
      <c r="L4721" s="16">
        <f t="shared" ca="1" si="880"/>
        <v>0</v>
      </c>
      <c r="M4721" s="17">
        <f t="shared" si="886"/>
        <v>0</v>
      </c>
      <c r="N4721" s="17">
        <f t="shared" si="887"/>
        <v>0</v>
      </c>
      <c r="O4721" s="4"/>
      <c r="P4721" s="4">
        <v>68</v>
      </c>
      <c r="Q4721" s="4">
        <v>65</v>
      </c>
      <c r="R4721" s="4">
        <v>67</v>
      </c>
      <c r="S4721" s="4">
        <v>66</v>
      </c>
      <c r="T4721" s="4">
        <v>66</v>
      </c>
      <c r="U4721" s="4">
        <v>68</v>
      </c>
      <c r="V4721" s="13">
        <v>71</v>
      </c>
      <c r="W4721" s="4">
        <v>60</v>
      </c>
      <c r="X4721" s="4">
        <v>66</v>
      </c>
      <c r="Y4721">
        <f t="shared" ca="1" si="888"/>
        <v>0</v>
      </c>
      <c r="Z4721">
        <f t="shared" ca="1" si="889"/>
        <v>0</v>
      </c>
    </row>
    <row r="4722" spans="2:26" x14ac:dyDescent="0.25">
      <c r="B4722" s="11">
        <f t="shared" si="890"/>
        <v>44758.249999988577</v>
      </c>
      <c r="C4722" s="1">
        <f t="shared" si="881"/>
        <v>7</v>
      </c>
      <c r="D4722" s="1">
        <f t="shared" si="882"/>
        <v>6</v>
      </c>
      <c r="E4722" s="12">
        <f t="shared" si="883"/>
        <v>7</v>
      </c>
      <c r="F4722" s="124" t="str">
        <f t="shared" si="884"/>
        <v>0</v>
      </c>
      <c r="G4722" s="1">
        <f ca="1">(OFFSET(O4722,0,MATCH(Customer!$J$6,'CDH &amp; HDH'!$P$11:$X$11,0)))</f>
        <v>71</v>
      </c>
      <c r="H4722" s="1" t="str">
        <f t="shared" si="885"/>
        <v>Cooling</v>
      </c>
      <c r="I4722" s="1">
        <f ca="1">OFFSET(IF($H4722="Cooling",Customer!$C$25,Customer!$C$52),E4722,D4722)</f>
        <v>78</v>
      </c>
      <c r="J4722" s="1">
        <f ca="1">OFFSET(IF($H4722="Cooling",Customer!$L$25,Customer!$L$52),$E4722,$D4722)</f>
        <v>80</v>
      </c>
      <c r="K4722" s="16">
        <f t="shared" ca="1" si="879"/>
        <v>0</v>
      </c>
      <c r="L4722" s="16">
        <f t="shared" ca="1" si="880"/>
        <v>0</v>
      </c>
      <c r="M4722" s="17">
        <f t="shared" si="886"/>
        <v>0</v>
      </c>
      <c r="N4722" s="17">
        <f t="shared" si="887"/>
        <v>0</v>
      </c>
      <c r="O4722" s="4"/>
      <c r="P4722" s="4">
        <v>69</v>
      </c>
      <c r="Q4722" s="4">
        <v>69</v>
      </c>
      <c r="R4722" s="4">
        <v>68</v>
      </c>
      <c r="S4722" s="4">
        <v>68</v>
      </c>
      <c r="T4722" s="4">
        <v>69</v>
      </c>
      <c r="U4722" s="4">
        <v>71</v>
      </c>
      <c r="V4722" s="13">
        <v>71</v>
      </c>
      <c r="W4722" s="4">
        <v>63</v>
      </c>
      <c r="X4722" s="4">
        <v>67</v>
      </c>
      <c r="Y4722">
        <f t="shared" ca="1" si="888"/>
        <v>0</v>
      </c>
      <c r="Z4722">
        <f t="shared" ca="1" si="889"/>
        <v>0</v>
      </c>
    </row>
    <row r="4723" spans="2:26" x14ac:dyDescent="0.25">
      <c r="B4723" s="11">
        <f t="shared" si="890"/>
        <v>44758.291666655241</v>
      </c>
      <c r="C4723" s="1">
        <f t="shared" si="881"/>
        <v>7</v>
      </c>
      <c r="D4723" s="1">
        <f t="shared" si="882"/>
        <v>6</v>
      </c>
      <c r="E4723" s="12">
        <f t="shared" si="883"/>
        <v>8</v>
      </c>
      <c r="F4723" s="124" t="str">
        <f t="shared" si="884"/>
        <v>0</v>
      </c>
      <c r="G4723" s="1">
        <f ca="1">(OFFSET(O4723,0,MATCH(Customer!$J$6,'CDH &amp; HDH'!$P$11:$X$11,0)))</f>
        <v>70</v>
      </c>
      <c r="H4723" s="1" t="str">
        <f t="shared" si="885"/>
        <v>Cooling</v>
      </c>
      <c r="I4723" s="1">
        <f ca="1">OFFSET(IF($H4723="Cooling",Customer!$C$25,Customer!$C$52),E4723,D4723)</f>
        <v>78</v>
      </c>
      <c r="J4723" s="1">
        <f ca="1">OFFSET(IF($H4723="Cooling",Customer!$L$25,Customer!$L$52),$E4723,$D4723)</f>
        <v>80</v>
      </c>
      <c r="K4723" s="16">
        <f t="shared" ca="1" si="879"/>
        <v>0</v>
      </c>
      <c r="L4723" s="16">
        <f t="shared" ca="1" si="880"/>
        <v>0</v>
      </c>
      <c r="M4723" s="17">
        <f t="shared" si="886"/>
        <v>0</v>
      </c>
      <c r="N4723" s="17">
        <f t="shared" si="887"/>
        <v>0</v>
      </c>
      <c r="O4723" s="4"/>
      <c r="P4723" s="4">
        <v>71</v>
      </c>
      <c r="Q4723" s="4">
        <v>72</v>
      </c>
      <c r="R4723" s="4">
        <v>71</v>
      </c>
      <c r="S4723" s="4">
        <v>68</v>
      </c>
      <c r="T4723" s="4">
        <v>72</v>
      </c>
      <c r="U4723" s="4">
        <v>77</v>
      </c>
      <c r="V4723" s="13">
        <v>70</v>
      </c>
      <c r="W4723" s="4">
        <v>70</v>
      </c>
      <c r="X4723" s="4">
        <v>70</v>
      </c>
      <c r="Y4723">
        <f t="shared" ca="1" si="888"/>
        <v>0</v>
      </c>
      <c r="Z4723">
        <f t="shared" ca="1" si="889"/>
        <v>0</v>
      </c>
    </row>
    <row r="4724" spans="2:26" x14ac:dyDescent="0.25">
      <c r="B4724" s="11">
        <f t="shared" si="890"/>
        <v>44758.333333321905</v>
      </c>
      <c r="C4724" s="1">
        <f t="shared" si="881"/>
        <v>7</v>
      </c>
      <c r="D4724" s="1">
        <f t="shared" si="882"/>
        <v>6</v>
      </c>
      <c r="E4724" s="12">
        <f t="shared" si="883"/>
        <v>9</v>
      </c>
      <c r="F4724" s="124" t="str">
        <f t="shared" si="884"/>
        <v>0</v>
      </c>
      <c r="G4724" s="1">
        <f ca="1">(OFFSET(O4724,0,MATCH(Customer!$J$6,'CDH &amp; HDH'!$P$11:$X$11,0)))</f>
        <v>72</v>
      </c>
      <c r="H4724" s="1" t="str">
        <f t="shared" si="885"/>
        <v>Cooling</v>
      </c>
      <c r="I4724" s="1">
        <f ca="1">OFFSET(IF($H4724="Cooling",Customer!$C$25,Customer!$C$52),E4724,D4724)</f>
        <v>78</v>
      </c>
      <c r="J4724" s="1">
        <f ca="1">OFFSET(IF($H4724="Cooling",Customer!$L$25,Customer!$L$52),$E4724,$D4724)</f>
        <v>80</v>
      </c>
      <c r="K4724" s="16">
        <f t="shared" ca="1" si="879"/>
        <v>0</v>
      </c>
      <c r="L4724" s="16">
        <f t="shared" ca="1" si="880"/>
        <v>0</v>
      </c>
      <c r="M4724" s="17">
        <f t="shared" si="886"/>
        <v>0</v>
      </c>
      <c r="N4724" s="17">
        <f t="shared" si="887"/>
        <v>0</v>
      </c>
      <c r="O4724" s="4"/>
      <c r="P4724" s="4">
        <v>75</v>
      </c>
      <c r="Q4724" s="4">
        <v>74</v>
      </c>
      <c r="R4724" s="4">
        <v>75</v>
      </c>
      <c r="S4724" s="4">
        <v>69</v>
      </c>
      <c r="T4724" s="4">
        <v>75</v>
      </c>
      <c r="U4724" s="4">
        <v>80</v>
      </c>
      <c r="V4724" s="13">
        <v>72</v>
      </c>
      <c r="W4724" s="4">
        <v>75</v>
      </c>
      <c r="X4724" s="4">
        <v>72</v>
      </c>
      <c r="Y4724">
        <f t="shared" ca="1" si="888"/>
        <v>0</v>
      </c>
      <c r="Z4724">
        <f t="shared" ca="1" si="889"/>
        <v>0</v>
      </c>
    </row>
    <row r="4725" spans="2:26" x14ac:dyDescent="0.25">
      <c r="B4725" s="11">
        <f t="shared" si="890"/>
        <v>44758.374999988569</v>
      </c>
      <c r="C4725" s="1">
        <f t="shared" si="881"/>
        <v>7</v>
      </c>
      <c r="D4725" s="1">
        <f t="shared" si="882"/>
        <v>6</v>
      </c>
      <c r="E4725" s="12">
        <f t="shared" si="883"/>
        <v>10</v>
      </c>
      <c r="F4725" s="124" t="str">
        <f t="shared" si="884"/>
        <v>0</v>
      </c>
      <c r="G4725" s="1">
        <f ca="1">(OFFSET(O4725,0,MATCH(Customer!$J$6,'CDH &amp; HDH'!$P$11:$X$11,0)))</f>
        <v>72</v>
      </c>
      <c r="H4725" s="1" t="str">
        <f t="shared" si="885"/>
        <v>Cooling</v>
      </c>
      <c r="I4725" s="1">
        <f ca="1">OFFSET(IF($H4725="Cooling",Customer!$C$25,Customer!$C$52),E4725,D4725)</f>
        <v>78</v>
      </c>
      <c r="J4725" s="1">
        <f ca="1">OFFSET(IF($H4725="Cooling",Customer!$L$25,Customer!$L$52),$E4725,$D4725)</f>
        <v>80</v>
      </c>
      <c r="K4725" s="16">
        <f t="shared" ca="1" si="879"/>
        <v>0</v>
      </c>
      <c r="L4725" s="16">
        <f t="shared" ca="1" si="880"/>
        <v>0</v>
      </c>
      <c r="M4725" s="17">
        <f t="shared" si="886"/>
        <v>0</v>
      </c>
      <c r="N4725" s="17">
        <f t="shared" si="887"/>
        <v>0</v>
      </c>
      <c r="O4725" s="4"/>
      <c r="P4725" s="4">
        <v>76</v>
      </c>
      <c r="Q4725" s="4">
        <v>77</v>
      </c>
      <c r="R4725" s="4">
        <v>78</v>
      </c>
      <c r="S4725" s="4">
        <v>71</v>
      </c>
      <c r="T4725" s="4">
        <v>76</v>
      </c>
      <c r="U4725" s="4">
        <v>81</v>
      </c>
      <c r="V4725" s="13">
        <v>72</v>
      </c>
      <c r="W4725" s="4">
        <v>80</v>
      </c>
      <c r="X4725" s="4">
        <v>75</v>
      </c>
      <c r="Y4725">
        <f t="shared" ca="1" si="888"/>
        <v>0</v>
      </c>
      <c r="Z4725">
        <f t="shared" ca="1" si="889"/>
        <v>0</v>
      </c>
    </row>
    <row r="4726" spans="2:26" x14ac:dyDescent="0.25">
      <c r="B4726" s="11">
        <f t="shared" si="890"/>
        <v>44758.416666655234</v>
      </c>
      <c r="C4726" s="1">
        <f t="shared" si="881"/>
        <v>7</v>
      </c>
      <c r="D4726" s="1">
        <f t="shared" si="882"/>
        <v>6</v>
      </c>
      <c r="E4726" s="12">
        <f t="shared" si="883"/>
        <v>11</v>
      </c>
      <c r="F4726" s="124" t="str">
        <f t="shared" si="884"/>
        <v>0</v>
      </c>
      <c r="G4726" s="1">
        <f ca="1">(OFFSET(O4726,0,MATCH(Customer!$J$6,'CDH &amp; HDH'!$P$11:$X$11,0)))</f>
        <v>76</v>
      </c>
      <c r="H4726" s="1" t="str">
        <f t="shared" si="885"/>
        <v>Cooling</v>
      </c>
      <c r="I4726" s="1">
        <f ca="1">OFFSET(IF($H4726="Cooling",Customer!$C$25,Customer!$C$52),E4726,D4726)</f>
        <v>78</v>
      </c>
      <c r="J4726" s="1">
        <f ca="1">OFFSET(IF($H4726="Cooling",Customer!$L$25,Customer!$L$52),$E4726,$D4726)</f>
        <v>80</v>
      </c>
      <c r="K4726" s="16">
        <f t="shared" ca="1" si="879"/>
        <v>0</v>
      </c>
      <c r="L4726" s="16">
        <f t="shared" ca="1" si="880"/>
        <v>0</v>
      </c>
      <c r="M4726" s="17">
        <f t="shared" si="886"/>
        <v>0</v>
      </c>
      <c r="N4726" s="17">
        <f t="shared" si="887"/>
        <v>0</v>
      </c>
      <c r="O4726" s="4"/>
      <c r="P4726" s="4">
        <v>80</v>
      </c>
      <c r="Q4726" s="4">
        <v>78</v>
      </c>
      <c r="R4726" s="4">
        <v>79</v>
      </c>
      <c r="S4726" s="4">
        <v>75</v>
      </c>
      <c r="T4726" s="4">
        <v>77</v>
      </c>
      <c r="U4726" s="4">
        <v>82</v>
      </c>
      <c r="V4726" s="13">
        <v>76</v>
      </c>
      <c r="W4726" s="4">
        <v>84</v>
      </c>
      <c r="X4726" s="4">
        <v>77</v>
      </c>
      <c r="Y4726">
        <f t="shared" ca="1" si="888"/>
        <v>0</v>
      </c>
      <c r="Z4726">
        <f t="shared" ca="1" si="889"/>
        <v>0</v>
      </c>
    </row>
    <row r="4727" spans="2:26" x14ac:dyDescent="0.25">
      <c r="B4727" s="11">
        <f t="shared" si="890"/>
        <v>44758.458333321898</v>
      </c>
      <c r="C4727" s="1">
        <f t="shared" si="881"/>
        <v>7</v>
      </c>
      <c r="D4727" s="1">
        <f t="shared" si="882"/>
        <v>6</v>
      </c>
      <c r="E4727" s="12">
        <f t="shared" si="883"/>
        <v>12</v>
      </c>
      <c r="F4727" s="124" t="str">
        <f t="shared" si="884"/>
        <v>0</v>
      </c>
      <c r="G4727" s="1">
        <f ca="1">(OFFSET(O4727,0,MATCH(Customer!$J$6,'CDH &amp; HDH'!$P$11:$X$11,0)))</f>
        <v>75</v>
      </c>
      <c r="H4727" s="1" t="str">
        <f t="shared" si="885"/>
        <v>Cooling</v>
      </c>
      <c r="I4727" s="1">
        <f ca="1">OFFSET(IF($H4727="Cooling",Customer!$C$25,Customer!$C$52),E4727,D4727)</f>
        <v>78</v>
      </c>
      <c r="J4727" s="1">
        <f ca="1">OFFSET(IF($H4727="Cooling",Customer!$L$25,Customer!$L$52),$E4727,$D4727)</f>
        <v>80</v>
      </c>
      <c r="K4727" s="16">
        <f t="shared" ca="1" si="879"/>
        <v>0</v>
      </c>
      <c r="L4727" s="16">
        <f t="shared" ca="1" si="880"/>
        <v>0</v>
      </c>
      <c r="M4727" s="17">
        <f t="shared" si="886"/>
        <v>0</v>
      </c>
      <c r="N4727" s="17">
        <f t="shared" si="887"/>
        <v>0</v>
      </c>
      <c r="O4727" s="4"/>
      <c r="P4727" s="4">
        <v>78</v>
      </c>
      <c r="Q4727" s="4">
        <v>79</v>
      </c>
      <c r="R4727" s="4">
        <v>79</v>
      </c>
      <c r="S4727" s="4">
        <v>76</v>
      </c>
      <c r="T4727" s="4">
        <v>80</v>
      </c>
      <c r="U4727" s="4">
        <v>84</v>
      </c>
      <c r="V4727" s="13">
        <v>75</v>
      </c>
      <c r="W4727" s="4">
        <v>87</v>
      </c>
      <c r="X4727" s="4">
        <v>80</v>
      </c>
      <c r="Y4727">
        <f t="shared" ca="1" si="888"/>
        <v>0</v>
      </c>
      <c r="Z4727">
        <f t="shared" ca="1" si="889"/>
        <v>0</v>
      </c>
    </row>
    <row r="4728" spans="2:26" x14ac:dyDescent="0.25">
      <c r="B4728" s="11">
        <f t="shared" si="890"/>
        <v>44758.499999988562</v>
      </c>
      <c r="C4728" s="1">
        <f t="shared" si="881"/>
        <v>7</v>
      </c>
      <c r="D4728" s="1">
        <f t="shared" si="882"/>
        <v>6</v>
      </c>
      <c r="E4728" s="12">
        <f t="shared" si="883"/>
        <v>13</v>
      </c>
      <c r="F4728" s="124" t="str">
        <f t="shared" si="884"/>
        <v>0</v>
      </c>
      <c r="G4728" s="1">
        <f ca="1">(OFFSET(O4728,0,MATCH(Customer!$J$6,'CDH &amp; HDH'!$P$11:$X$11,0)))</f>
        <v>77</v>
      </c>
      <c r="H4728" s="1" t="str">
        <f t="shared" si="885"/>
        <v>Cooling</v>
      </c>
      <c r="I4728" s="1">
        <f ca="1">OFFSET(IF($H4728="Cooling",Customer!$C$25,Customer!$C$52),E4728,D4728)</f>
        <v>78</v>
      </c>
      <c r="J4728" s="1">
        <f ca="1">OFFSET(IF($H4728="Cooling",Customer!$L$25,Customer!$L$52),$E4728,$D4728)</f>
        <v>80</v>
      </c>
      <c r="K4728" s="16">
        <f t="shared" ca="1" si="879"/>
        <v>0</v>
      </c>
      <c r="L4728" s="16">
        <f t="shared" ca="1" si="880"/>
        <v>0</v>
      </c>
      <c r="M4728" s="17">
        <f t="shared" si="886"/>
        <v>0</v>
      </c>
      <c r="N4728" s="17">
        <f t="shared" si="887"/>
        <v>0</v>
      </c>
      <c r="O4728" s="4"/>
      <c r="P4728" s="4">
        <v>82</v>
      </c>
      <c r="Q4728" s="4">
        <v>80</v>
      </c>
      <c r="R4728" s="4">
        <v>80</v>
      </c>
      <c r="S4728" s="4">
        <v>75</v>
      </c>
      <c r="T4728" s="4">
        <v>81</v>
      </c>
      <c r="U4728" s="4">
        <v>84</v>
      </c>
      <c r="V4728" s="13">
        <v>77</v>
      </c>
      <c r="W4728" s="4">
        <v>87</v>
      </c>
      <c r="X4728" s="4">
        <v>82</v>
      </c>
      <c r="Y4728">
        <f t="shared" ca="1" si="888"/>
        <v>0</v>
      </c>
      <c r="Z4728">
        <f t="shared" ca="1" si="889"/>
        <v>0</v>
      </c>
    </row>
    <row r="4729" spans="2:26" x14ac:dyDescent="0.25">
      <c r="B4729" s="11">
        <f t="shared" si="890"/>
        <v>44758.541666655226</v>
      </c>
      <c r="C4729" s="1">
        <f t="shared" si="881"/>
        <v>7</v>
      </c>
      <c r="D4729" s="1">
        <f t="shared" si="882"/>
        <v>6</v>
      </c>
      <c r="E4729" s="12">
        <f t="shared" si="883"/>
        <v>14</v>
      </c>
      <c r="F4729" s="124" t="str">
        <f t="shared" si="884"/>
        <v>0</v>
      </c>
      <c r="G4729" s="1">
        <f ca="1">(OFFSET(O4729,0,MATCH(Customer!$J$6,'CDH &amp; HDH'!$P$11:$X$11,0)))</f>
        <v>77</v>
      </c>
      <c r="H4729" s="1" t="str">
        <f t="shared" si="885"/>
        <v>Cooling</v>
      </c>
      <c r="I4729" s="1">
        <f ca="1">OFFSET(IF($H4729="Cooling",Customer!$C$25,Customer!$C$52),E4729,D4729)</f>
        <v>78</v>
      </c>
      <c r="J4729" s="1">
        <f ca="1">OFFSET(IF($H4729="Cooling",Customer!$L$25,Customer!$L$52),$E4729,$D4729)</f>
        <v>80</v>
      </c>
      <c r="K4729" s="16">
        <f t="shared" ca="1" si="879"/>
        <v>0</v>
      </c>
      <c r="L4729" s="16">
        <f t="shared" ca="1" si="880"/>
        <v>0</v>
      </c>
      <c r="M4729" s="17">
        <f t="shared" si="886"/>
        <v>0</v>
      </c>
      <c r="N4729" s="17">
        <f t="shared" si="887"/>
        <v>0</v>
      </c>
      <c r="O4729" s="4"/>
      <c r="P4729" s="4">
        <v>80</v>
      </c>
      <c r="Q4729" s="4">
        <v>81</v>
      </c>
      <c r="R4729" s="4">
        <v>81</v>
      </c>
      <c r="S4729" s="4">
        <v>74</v>
      </c>
      <c r="T4729" s="4">
        <v>83</v>
      </c>
      <c r="U4729" s="4">
        <v>82</v>
      </c>
      <c r="V4729" s="13">
        <v>77</v>
      </c>
      <c r="W4729" s="4">
        <v>88</v>
      </c>
      <c r="X4729" s="4">
        <v>82</v>
      </c>
      <c r="Y4729">
        <f t="shared" ca="1" si="888"/>
        <v>0</v>
      </c>
      <c r="Z4729">
        <f t="shared" ca="1" si="889"/>
        <v>0</v>
      </c>
    </row>
    <row r="4730" spans="2:26" x14ac:dyDescent="0.25">
      <c r="B4730" s="11">
        <f t="shared" si="890"/>
        <v>44758.583333321891</v>
      </c>
      <c r="C4730" s="1">
        <f t="shared" si="881"/>
        <v>7</v>
      </c>
      <c r="D4730" s="1">
        <f t="shared" si="882"/>
        <v>6</v>
      </c>
      <c r="E4730" s="12">
        <f t="shared" si="883"/>
        <v>15</v>
      </c>
      <c r="F4730" s="124" t="str">
        <f t="shared" si="884"/>
        <v>0</v>
      </c>
      <c r="G4730" s="1">
        <f ca="1">(OFFSET(O4730,0,MATCH(Customer!$J$6,'CDH &amp; HDH'!$P$11:$X$11,0)))</f>
        <v>77</v>
      </c>
      <c r="H4730" s="1" t="str">
        <f t="shared" si="885"/>
        <v>Cooling</v>
      </c>
      <c r="I4730" s="1">
        <f ca="1">OFFSET(IF($H4730="Cooling",Customer!$C$25,Customer!$C$52),E4730,D4730)</f>
        <v>78</v>
      </c>
      <c r="J4730" s="1">
        <f ca="1">OFFSET(IF($H4730="Cooling",Customer!$L$25,Customer!$L$52),$E4730,$D4730)</f>
        <v>80</v>
      </c>
      <c r="K4730" s="16">
        <f t="shared" ca="1" si="879"/>
        <v>0</v>
      </c>
      <c r="L4730" s="16">
        <f t="shared" ca="1" si="880"/>
        <v>0</v>
      </c>
      <c r="M4730" s="17">
        <f t="shared" si="886"/>
        <v>0</v>
      </c>
      <c r="N4730" s="17">
        <f t="shared" si="887"/>
        <v>0</v>
      </c>
      <c r="O4730" s="4"/>
      <c r="P4730" s="4">
        <v>79</v>
      </c>
      <c r="Q4730" s="4">
        <v>77</v>
      </c>
      <c r="R4730" s="4">
        <v>81</v>
      </c>
      <c r="S4730" s="4">
        <v>74</v>
      </c>
      <c r="T4730" s="4">
        <v>84</v>
      </c>
      <c r="U4730" s="4">
        <v>80</v>
      </c>
      <c r="V4730" s="13">
        <v>77</v>
      </c>
      <c r="W4730" s="4">
        <v>89</v>
      </c>
      <c r="X4730" s="4">
        <v>83</v>
      </c>
      <c r="Y4730">
        <f t="shared" ca="1" si="888"/>
        <v>0</v>
      </c>
      <c r="Z4730">
        <f t="shared" ca="1" si="889"/>
        <v>0</v>
      </c>
    </row>
    <row r="4731" spans="2:26" x14ac:dyDescent="0.25">
      <c r="B4731" s="11">
        <f t="shared" si="890"/>
        <v>44758.624999988555</v>
      </c>
      <c r="C4731" s="1">
        <f t="shared" si="881"/>
        <v>7</v>
      </c>
      <c r="D4731" s="1">
        <f t="shared" si="882"/>
        <v>6</v>
      </c>
      <c r="E4731" s="12">
        <f t="shared" si="883"/>
        <v>16</v>
      </c>
      <c r="F4731" s="124" t="str">
        <f t="shared" si="884"/>
        <v>0</v>
      </c>
      <c r="G4731" s="1">
        <f ca="1">(OFFSET(O4731,0,MATCH(Customer!$J$6,'CDH &amp; HDH'!$P$11:$X$11,0)))</f>
        <v>79</v>
      </c>
      <c r="H4731" s="1" t="str">
        <f t="shared" si="885"/>
        <v>Cooling</v>
      </c>
      <c r="I4731" s="1">
        <f ca="1">OFFSET(IF($H4731="Cooling",Customer!$C$25,Customer!$C$52),E4731,D4731)</f>
        <v>78</v>
      </c>
      <c r="J4731" s="1">
        <f ca="1">OFFSET(IF($H4731="Cooling",Customer!$L$25,Customer!$L$52),$E4731,$D4731)</f>
        <v>80</v>
      </c>
      <c r="K4731" s="16">
        <f t="shared" ca="1" si="879"/>
        <v>1</v>
      </c>
      <c r="L4731" s="16">
        <f t="shared" ca="1" si="880"/>
        <v>0</v>
      </c>
      <c r="M4731" s="17">
        <f t="shared" si="886"/>
        <v>0</v>
      </c>
      <c r="N4731" s="17">
        <f t="shared" si="887"/>
        <v>0</v>
      </c>
      <c r="O4731" s="4"/>
      <c r="P4731" s="4">
        <v>78</v>
      </c>
      <c r="Q4731" s="4">
        <v>76</v>
      </c>
      <c r="R4731" s="4">
        <v>82</v>
      </c>
      <c r="S4731" s="4">
        <v>74</v>
      </c>
      <c r="T4731" s="4">
        <v>83</v>
      </c>
      <c r="U4731" s="4">
        <v>80</v>
      </c>
      <c r="V4731" s="13">
        <v>79</v>
      </c>
      <c r="W4731" s="4">
        <v>89</v>
      </c>
      <c r="X4731" s="4">
        <v>82</v>
      </c>
      <c r="Y4731">
        <f t="shared" ca="1" si="888"/>
        <v>432</v>
      </c>
      <c r="Z4731">
        <f t="shared" ca="1" si="889"/>
        <v>0</v>
      </c>
    </row>
    <row r="4732" spans="2:26" x14ac:dyDescent="0.25">
      <c r="B4732" s="11">
        <f t="shared" si="890"/>
        <v>44758.666666655219</v>
      </c>
      <c r="C4732" s="1">
        <f t="shared" si="881"/>
        <v>7</v>
      </c>
      <c r="D4732" s="1">
        <f t="shared" si="882"/>
        <v>6</v>
      </c>
      <c r="E4732" s="12">
        <f t="shared" si="883"/>
        <v>17</v>
      </c>
      <c r="F4732" s="124" t="str">
        <f t="shared" si="884"/>
        <v>0</v>
      </c>
      <c r="G4732" s="1">
        <f ca="1">(OFFSET(O4732,0,MATCH(Customer!$J$6,'CDH &amp; HDH'!$P$11:$X$11,0)))</f>
        <v>81</v>
      </c>
      <c r="H4732" s="1" t="str">
        <f t="shared" si="885"/>
        <v>Cooling</v>
      </c>
      <c r="I4732" s="1">
        <f ca="1">OFFSET(IF($H4732="Cooling",Customer!$C$25,Customer!$C$52),E4732,D4732)</f>
        <v>78</v>
      </c>
      <c r="J4732" s="1">
        <f ca="1">OFFSET(IF($H4732="Cooling",Customer!$L$25,Customer!$L$52),$E4732,$D4732)</f>
        <v>80</v>
      </c>
      <c r="K4732" s="16">
        <f t="shared" ca="1" si="879"/>
        <v>3</v>
      </c>
      <c r="L4732" s="16">
        <f t="shared" ca="1" si="880"/>
        <v>1</v>
      </c>
      <c r="M4732" s="17">
        <f t="shared" si="886"/>
        <v>0</v>
      </c>
      <c r="N4732" s="17">
        <f t="shared" si="887"/>
        <v>0</v>
      </c>
      <c r="O4732" s="4"/>
      <c r="P4732" s="4">
        <v>81</v>
      </c>
      <c r="Q4732" s="4">
        <v>69</v>
      </c>
      <c r="R4732" s="4">
        <v>81</v>
      </c>
      <c r="S4732" s="4">
        <v>73</v>
      </c>
      <c r="T4732" s="4">
        <v>83</v>
      </c>
      <c r="U4732" s="4">
        <v>78</v>
      </c>
      <c r="V4732" s="13">
        <v>81</v>
      </c>
      <c r="W4732" s="4">
        <v>88</v>
      </c>
      <c r="X4732" s="4">
        <v>74</v>
      </c>
      <c r="Y4732">
        <f t="shared" ca="1" si="888"/>
        <v>1296</v>
      </c>
      <c r="Z4732">
        <f t="shared" ca="1" si="889"/>
        <v>432</v>
      </c>
    </row>
    <row r="4733" spans="2:26" x14ac:dyDescent="0.25">
      <c r="B4733" s="11">
        <f t="shared" si="890"/>
        <v>44758.708333321883</v>
      </c>
      <c r="C4733" s="1">
        <f t="shared" si="881"/>
        <v>7</v>
      </c>
      <c r="D4733" s="1">
        <f t="shared" si="882"/>
        <v>6</v>
      </c>
      <c r="E4733" s="12">
        <f t="shared" si="883"/>
        <v>18</v>
      </c>
      <c r="F4733" s="124" t="str">
        <f t="shared" si="884"/>
        <v>0</v>
      </c>
      <c r="G4733" s="1">
        <f ca="1">(OFFSET(O4733,0,MATCH(Customer!$J$6,'CDH &amp; HDH'!$P$11:$X$11,0)))</f>
        <v>79</v>
      </c>
      <c r="H4733" s="1" t="str">
        <f t="shared" si="885"/>
        <v>Cooling</v>
      </c>
      <c r="I4733" s="1">
        <f ca="1">OFFSET(IF($H4733="Cooling",Customer!$C$25,Customer!$C$52),E4733,D4733)</f>
        <v>78</v>
      </c>
      <c r="J4733" s="1">
        <f ca="1">OFFSET(IF($H4733="Cooling",Customer!$L$25,Customer!$L$52),$E4733,$D4733)</f>
        <v>80</v>
      </c>
      <c r="K4733" s="16">
        <f t="shared" ca="1" si="879"/>
        <v>1</v>
      </c>
      <c r="L4733" s="16">
        <f t="shared" ca="1" si="880"/>
        <v>0</v>
      </c>
      <c r="M4733" s="17">
        <f t="shared" si="886"/>
        <v>0</v>
      </c>
      <c r="N4733" s="17">
        <f t="shared" si="887"/>
        <v>0</v>
      </c>
      <c r="O4733" s="4"/>
      <c r="P4733" s="4">
        <v>79</v>
      </c>
      <c r="Q4733" s="4">
        <v>67</v>
      </c>
      <c r="R4733" s="4">
        <v>79</v>
      </c>
      <c r="S4733" s="4">
        <v>73</v>
      </c>
      <c r="T4733" s="4">
        <v>82</v>
      </c>
      <c r="U4733" s="4">
        <v>75</v>
      </c>
      <c r="V4733" s="13">
        <v>79</v>
      </c>
      <c r="W4733" s="4">
        <v>87</v>
      </c>
      <c r="X4733" s="4">
        <v>69</v>
      </c>
      <c r="Y4733">
        <f t="shared" ca="1" si="888"/>
        <v>432</v>
      </c>
      <c r="Z4733">
        <f t="shared" ca="1" si="889"/>
        <v>0</v>
      </c>
    </row>
    <row r="4734" spans="2:26" x14ac:dyDescent="0.25">
      <c r="B4734" s="11">
        <f t="shared" si="890"/>
        <v>44758.749999988548</v>
      </c>
      <c r="C4734" s="1">
        <f t="shared" si="881"/>
        <v>7</v>
      </c>
      <c r="D4734" s="1">
        <f t="shared" si="882"/>
        <v>6</v>
      </c>
      <c r="E4734" s="12">
        <f t="shared" si="883"/>
        <v>19</v>
      </c>
      <c r="F4734" s="124" t="str">
        <f t="shared" si="884"/>
        <v>0</v>
      </c>
      <c r="G4734" s="1">
        <f ca="1">(OFFSET(O4734,0,MATCH(Customer!$J$6,'CDH &amp; HDH'!$P$11:$X$11,0)))</f>
        <v>75</v>
      </c>
      <c r="H4734" s="1" t="str">
        <f t="shared" si="885"/>
        <v>Cooling</v>
      </c>
      <c r="I4734" s="1">
        <f ca="1">OFFSET(IF($H4734="Cooling",Customer!$C$25,Customer!$C$52),E4734,D4734)</f>
        <v>78</v>
      </c>
      <c r="J4734" s="1">
        <f ca="1">OFFSET(IF($H4734="Cooling",Customer!$L$25,Customer!$L$52),$E4734,$D4734)</f>
        <v>80</v>
      </c>
      <c r="K4734" s="16">
        <f t="shared" ca="1" si="879"/>
        <v>0</v>
      </c>
      <c r="L4734" s="16">
        <f t="shared" ca="1" si="880"/>
        <v>0</v>
      </c>
      <c r="M4734" s="17">
        <f t="shared" si="886"/>
        <v>0</v>
      </c>
      <c r="N4734" s="17">
        <f t="shared" si="887"/>
        <v>0</v>
      </c>
      <c r="O4734" s="4"/>
      <c r="P4734" s="4">
        <v>78</v>
      </c>
      <c r="Q4734" s="4">
        <v>65</v>
      </c>
      <c r="R4734" s="4">
        <v>78</v>
      </c>
      <c r="S4734" s="4">
        <v>73</v>
      </c>
      <c r="T4734" s="4">
        <v>80</v>
      </c>
      <c r="U4734" s="4">
        <v>72</v>
      </c>
      <c r="V4734" s="13">
        <v>75</v>
      </c>
      <c r="W4734" s="4">
        <v>86</v>
      </c>
      <c r="X4734" s="4">
        <v>70</v>
      </c>
      <c r="Y4734">
        <f t="shared" ca="1" si="888"/>
        <v>0</v>
      </c>
      <c r="Z4734">
        <f t="shared" ca="1" si="889"/>
        <v>0</v>
      </c>
    </row>
    <row r="4735" spans="2:26" x14ac:dyDescent="0.25">
      <c r="B4735" s="11">
        <f t="shared" si="890"/>
        <v>44758.791666655212</v>
      </c>
      <c r="C4735" s="1">
        <f t="shared" si="881"/>
        <v>7</v>
      </c>
      <c r="D4735" s="1">
        <f t="shared" si="882"/>
        <v>6</v>
      </c>
      <c r="E4735" s="12">
        <f t="shared" si="883"/>
        <v>20</v>
      </c>
      <c r="F4735" s="124" t="str">
        <f t="shared" si="884"/>
        <v>0</v>
      </c>
      <c r="G4735" s="1">
        <f ca="1">(OFFSET(O4735,0,MATCH(Customer!$J$6,'CDH &amp; HDH'!$P$11:$X$11,0)))</f>
        <v>77</v>
      </c>
      <c r="H4735" s="1" t="str">
        <f t="shared" si="885"/>
        <v>Cooling</v>
      </c>
      <c r="I4735" s="1">
        <f ca="1">OFFSET(IF($H4735="Cooling",Customer!$C$25,Customer!$C$52),E4735,D4735)</f>
        <v>78</v>
      </c>
      <c r="J4735" s="1">
        <f ca="1">OFFSET(IF($H4735="Cooling",Customer!$L$25,Customer!$L$52),$E4735,$D4735)</f>
        <v>80</v>
      </c>
      <c r="K4735" s="16">
        <f t="shared" ca="1" si="879"/>
        <v>0</v>
      </c>
      <c r="L4735" s="16">
        <f t="shared" ca="1" si="880"/>
        <v>0</v>
      </c>
      <c r="M4735" s="17">
        <f t="shared" si="886"/>
        <v>0</v>
      </c>
      <c r="N4735" s="17">
        <f t="shared" si="887"/>
        <v>0</v>
      </c>
      <c r="O4735" s="4"/>
      <c r="P4735" s="4">
        <v>75</v>
      </c>
      <c r="Q4735" s="4">
        <v>65</v>
      </c>
      <c r="R4735" s="4">
        <v>75</v>
      </c>
      <c r="S4735" s="4">
        <v>69</v>
      </c>
      <c r="T4735" s="4">
        <v>76</v>
      </c>
      <c r="U4735" s="4">
        <v>71</v>
      </c>
      <c r="V4735" s="13">
        <v>77</v>
      </c>
      <c r="W4735" s="4">
        <v>80</v>
      </c>
      <c r="X4735" s="4">
        <v>68</v>
      </c>
      <c r="Y4735">
        <f t="shared" ca="1" si="888"/>
        <v>0</v>
      </c>
      <c r="Z4735">
        <f t="shared" ca="1" si="889"/>
        <v>0</v>
      </c>
    </row>
    <row r="4736" spans="2:26" x14ac:dyDescent="0.25">
      <c r="B4736" s="11">
        <f t="shared" si="890"/>
        <v>44758.833333321876</v>
      </c>
      <c r="C4736" s="1">
        <f t="shared" si="881"/>
        <v>7</v>
      </c>
      <c r="D4736" s="1">
        <f t="shared" si="882"/>
        <v>6</v>
      </c>
      <c r="E4736" s="12">
        <f t="shared" si="883"/>
        <v>21</v>
      </c>
      <c r="F4736" s="124" t="str">
        <f t="shared" si="884"/>
        <v>0</v>
      </c>
      <c r="G4736" s="1">
        <f ca="1">(OFFSET(O4736,0,MATCH(Customer!$J$6,'CDH &amp; HDH'!$P$11:$X$11,0)))</f>
        <v>75</v>
      </c>
      <c r="H4736" s="1" t="str">
        <f t="shared" si="885"/>
        <v>Cooling</v>
      </c>
      <c r="I4736" s="1">
        <f ca="1">OFFSET(IF($H4736="Cooling",Customer!$C$25,Customer!$C$52),E4736,D4736)</f>
        <v>78</v>
      </c>
      <c r="J4736" s="1">
        <f ca="1">OFFSET(IF($H4736="Cooling",Customer!$L$25,Customer!$L$52),$E4736,$D4736)</f>
        <v>80</v>
      </c>
      <c r="K4736" s="16">
        <f t="shared" ca="1" si="879"/>
        <v>0</v>
      </c>
      <c r="L4736" s="16">
        <f t="shared" ca="1" si="880"/>
        <v>0</v>
      </c>
      <c r="M4736" s="17">
        <f t="shared" si="886"/>
        <v>0</v>
      </c>
      <c r="N4736" s="17">
        <f t="shared" si="887"/>
        <v>0</v>
      </c>
      <c r="O4736" s="4"/>
      <c r="P4736" s="4">
        <v>73</v>
      </c>
      <c r="Q4736" s="4">
        <v>64</v>
      </c>
      <c r="R4736" s="4">
        <v>73</v>
      </c>
      <c r="S4736" s="4">
        <v>64</v>
      </c>
      <c r="T4736" s="4">
        <v>74</v>
      </c>
      <c r="U4736" s="4">
        <v>71</v>
      </c>
      <c r="V4736" s="13">
        <v>75</v>
      </c>
      <c r="W4736" s="4">
        <v>77</v>
      </c>
      <c r="X4736" s="4">
        <v>67</v>
      </c>
      <c r="Y4736">
        <f t="shared" ca="1" si="888"/>
        <v>0</v>
      </c>
      <c r="Z4736">
        <f t="shared" ca="1" si="889"/>
        <v>0</v>
      </c>
    </row>
    <row r="4737" spans="2:26" x14ac:dyDescent="0.25">
      <c r="B4737" s="11">
        <f t="shared" si="890"/>
        <v>44758.87499998854</v>
      </c>
      <c r="C4737" s="1">
        <f t="shared" si="881"/>
        <v>7</v>
      </c>
      <c r="D4737" s="1">
        <f t="shared" si="882"/>
        <v>6</v>
      </c>
      <c r="E4737" s="12">
        <f t="shared" si="883"/>
        <v>22</v>
      </c>
      <c r="F4737" s="124" t="str">
        <f t="shared" si="884"/>
        <v>0</v>
      </c>
      <c r="G4737" s="1">
        <f ca="1">(OFFSET(O4737,0,MATCH(Customer!$J$6,'CDH &amp; HDH'!$P$11:$X$11,0)))</f>
        <v>74</v>
      </c>
      <c r="H4737" s="1" t="str">
        <f t="shared" si="885"/>
        <v>Cooling</v>
      </c>
      <c r="I4737" s="1">
        <f ca="1">OFFSET(IF($H4737="Cooling",Customer!$C$25,Customer!$C$52),E4737,D4737)</f>
        <v>78</v>
      </c>
      <c r="J4737" s="1">
        <f ca="1">OFFSET(IF($H4737="Cooling",Customer!$L$25,Customer!$L$52),$E4737,$D4737)</f>
        <v>80</v>
      </c>
      <c r="K4737" s="16">
        <f t="shared" ca="1" si="879"/>
        <v>0</v>
      </c>
      <c r="L4737" s="16">
        <f t="shared" ca="1" si="880"/>
        <v>0</v>
      </c>
      <c r="M4737" s="17">
        <f t="shared" si="886"/>
        <v>0</v>
      </c>
      <c r="N4737" s="17">
        <f t="shared" si="887"/>
        <v>0</v>
      </c>
      <c r="O4737" s="4"/>
      <c r="P4737" s="4">
        <v>73</v>
      </c>
      <c r="Q4737" s="4">
        <v>64</v>
      </c>
      <c r="R4737" s="4">
        <v>70</v>
      </c>
      <c r="S4737" s="4">
        <v>63</v>
      </c>
      <c r="T4737" s="4">
        <v>68</v>
      </c>
      <c r="U4737" s="4">
        <v>71</v>
      </c>
      <c r="V4737" s="13">
        <v>74</v>
      </c>
      <c r="W4737" s="4">
        <v>75</v>
      </c>
      <c r="X4737" s="4">
        <v>67</v>
      </c>
      <c r="Y4737">
        <f t="shared" ca="1" si="888"/>
        <v>0</v>
      </c>
      <c r="Z4737">
        <f t="shared" ca="1" si="889"/>
        <v>0</v>
      </c>
    </row>
    <row r="4738" spans="2:26" x14ac:dyDescent="0.25">
      <c r="B4738" s="11">
        <f t="shared" si="890"/>
        <v>44758.916666655205</v>
      </c>
      <c r="C4738" s="1">
        <f t="shared" si="881"/>
        <v>7</v>
      </c>
      <c r="D4738" s="1">
        <f t="shared" si="882"/>
        <v>6</v>
      </c>
      <c r="E4738" s="12">
        <f t="shared" si="883"/>
        <v>23</v>
      </c>
      <c r="F4738" s="124" t="str">
        <f t="shared" si="884"/>
        <v>0</v>
      </c>
      <c r="G4738" s="1">
        <f ca="1">(OFFSET(O4738,0,MATCH(Customer!$J$6,'CDH &amp; HDH'!$P$11:$X$11,0)))</f>
        <v>72</v>
      </c>
      <c r="H4738" s="1" t="str">
        <f t="shared" si="885"/>
        <v>Cooling</v>
      </c>
      <c r="I4738" s="1">
        <f ca="1">OFFSET(IF($H4738="Cooling",Customer!$C$25,Customer!$C$52),E4738,D4738)</f>
        <v>78</v>
      </c>
      <c r="J4738" s="1">
        <f ca="1">OFFSET(IF($H4738="Cooling",Customer!$L$25,Customer!$L$52),$E4738,$D4738)</f>
        <v>80</v>
      </c>
      <c r="K4738" s="16">
        <f t="shared" ca="1" si="879"/>
        <v>0</v>
      </c>
      <c r="L4738" s="16">
        <f t="shared" ca="1" si="880"/>
        <v>0</v>
      </c>
      <c r="M4738" s="17">
        <f t="shared" si="886"/>
        <v>0</v>
      </c>
      <c r="N4738" s="17">
        <f t="shared" si="887"/>
        <v>0</v>
      </c>
      <c r="O4738" s="4"/>
      <c r="P4738" s="4">
        <v>70</v>
      </c>
      <c r="Q4738" s="4">
        <v>63</v>
      </c>
      <c r="R4738" s="4">
        <v>67</v>
      </c>
      <c r="S4738" s="4">
        <v>62</v>
      </c>
      <c r="T4738" s="4">
        <v>69</v>
      </c>
      <c r="U4738" s="4">
        <v>71</v>
      </c>
      <c r="V4738" s="13">
        <v>72</v>
      </c>
      <c r="W4738" s="4">
        <v>74</v>
      </c>
      <c r="X4738" s="4">
        <v>66</v>
      </c>
      <c r="Y4738">
        <f t="shared" ca="1" si="888"/>
        <v>0</v>
      </c>
      <c r="Z4738">
        <f t="shared" ca="1" si="889"/>
        <v>0</v>
      </c>
    </row>
    <row r="4739" spans="2:26" x14ac:dyDescent="0.25">
      <c r="B4739" s="11">
        <f t="shared" si="890"/>
        <v>44758.958333321869</v>
      </c>
      <c r="C4739" s="1">
        <f t="shared" si="881"/>
        <v>7</v>
      </c>
      <c r="D4739" s="1">
        <f t="shared" si="882"/>
        <v>6</v>
      </c>
      <c r="E4739" s="12">
        <f t="shared" si="883"/>
        <v>24</v>
      </c>
      <c r="F4739" s="124" t="str">
        <f t="shared" si="884"/>
        <v>0</v>
      </c>
      <c r="G4739" s="1">
        <f ca="1">(OFFSET(O4739,0,MATCH(Customer!$J$6,'CDH &amp; HDH'!$P$11:$X$11,0)))</f>
        <v>72</v>
      </c>
      <c r="H4739" s="1" t="str">
        <f t="shared" si="885"/>
        <v>Cooling</v>
      </c>
      <c r="I4739" s="1">
        <f ca="1">OFFSET(IF($H4739="Cooling",Customer!$C$25,Customer!$C$52),E4739,D4739)</f>
        <v>78</v>
      </c>
      <c r="J4739" s="1">
        <f ca="1">OFFSET(IF($H4739="Cooling",Customer!$L$25,Customer!$L$52),$E4739,$D4739)</f>
        <v>80</v>
      </c>
      <c r="K4739" s="16">
        <f t="shared" ca="1" si="879"/>
        <v>0</v>
      </c>
      <c r="L4739" s="16">
        <f t="shared" ca="1" si="880"/>
        <v>0</v>
      </c>
      <c r="M4739" s="17">
        <f t="shared" si="886"/>
        <v>0</v>
      </c>
      <c r="N4739" s="17">
        <f t="shared" si="887"/>
        <v>0</v>
      </c>
      <c r="O4739" s="4"/>
      <c r="P4739" s="4">
        <v>68</v>
      </c>
      <c r="Q4739" s="4">
        <v>63</v>
      </c>
      <c r="R4739" s="4">
        <v>64</v>
      </c>
      <c r="S4739" s="4">
        <v>61</v>
      </c>
      <c r="T4739" s="4">
        <v>68</v>
      </c>
      <c r="U4739" s="4">
        <v>71</v>
      </c>
      <c r="V4739" s="13">
        <v>72</v>
      </c>
      <c r="W4739" s="4">
        <v>71</v>
      </c>
      <c r="X4739" s="4">
        <v>66</v>
      </c>
      <c r="Y4739">
        <f t="shared" ca="1" si="888"/>
        <v>0</v>
      </c>
      <c r="Z4739">
        <f t="shared" ca="1" si="889"/>
        <v>0</v>
      </c>
    </row>
    <row r="4740" spans="2:26" x14ac:dyDescent="0.25">
      <c r="B4740" s="11">
        <f t="shared" si="890"/>
        <v>44758.999999988533</v>
      </c>
      <c r="C4740" s="1">
        <f t="shared" si="881"/>
        <v>7</v>
      </c>
      <c r="D4740" s="1">
        <f t="shared" si="882"/>
        <v>7</v>
      </c>
      <c r="E4740" s="12">
        <f t="shared" si="883"/>
        <v>1</v>
      </c>
      <c r="F4740" s="124" t="str">
        <f t="shared" si="884"/>
        <v>0</v>
      </c>
      <c r="G4740" s="1">
        <f ca="1">(OFFSET(O4740,0,MATCH(Customer!$J$6,'CDH &amp; HDH'!$P$11:$X$11,0)))</f>
        <v>71</v>
      </c>
      <c r="H4740" s="1" t="str">
        <f t="shared" si="885"/>
        <v>Cooling</v>
      </c>
      <c r="I4740" s="1">
        <f ca="1">OFFSET(IF($H4740="Cooling",Customer!$C$25,Customer!$C$52),E4740,D4740)</f>
        <v>78</v>
      </c>
      <c r="J4740" s="1">
        <f ca="1">OFFSET(IF($H4740="Cooling",Customer!$L$25,Customer!$L$52),$E4740,$D4740)</f>
        <v>80</v>
      </c>
      <c r="K4740" s="16">
        <f t="shared" ca="1" si="879"/>
        <v>0</v>
      </c>
      <c r="L4740" s="16">
        <f t="shared" ca="1" si="880"/>
        <v>0</v>
      </c>
      <c r="M4740" s="17">
        <f t="shared" si="886"/>
        <v>0</v>
      </c>
      <c r="N4740" s="17">
        <f t="shared" si="887"/>
        <v>0</v>
      </c>
      <c r="O4740" s="4"/>
      <c r="P4740" s="4">
        <v>68</v>
      </c>
      <c r="Q4740" s="4">
        <v>63</v>
      </c>
      <c r="R4740" s="4">
        <v>61</v>
      </c>
      <c r="S4740" s="4">
        <v>60</v>
      </c>
      <c r="T4740" s="4">
        <v>66</v>
      </c>
      <c r="U4740" s="4">
        <v>72</v>
      </c>
      <c r="V4740" s="13">
        <v>71</v>
      </c>
      <c r="W4740" s="4">
        <v>71</v>
      </c>
      <c r="X4740" s="4">
        <v>66</v>
      </c>
      <c r="Y4740">
        <f t="shared" ca="1" si="888"/>
        <v>0</v>
      </c>
      <c r="Z4740">
        <f t="shared" ca="1" si="889"/>
        <v>0</v>
      </c>
    </row>
    <row r="4741" spans="2:26" x14ac:dyDescent="0.25">
      <c r="B4741" s="11">
        <f t="shared" si="890"/>
        <v>44759.041666655197</v>
      </c>
      <c r="C4741" s="1">
        <f t="shared" si="881"/>
        <v>7</v>
      </c>
      <c r="D4741" s="1">
        <f t="shared" si="882"/>
        <v>7</v>
      </c>
      <c r="E4741" s="12">
        <f t="shared" si="883"/>
        <v>2</v>
      </c>
      <c r="F4741" s="124" t="str">
        <f t="shared" si="884"/>
        <v>0</v>
      </c>
      <c r="G4741" s="1">
        <f ca="1">(OFFSET(O4741,0,MATCH(Customer!$J$6,'CDH &amp; HDH'!$P$11:$X$11,0)))</f>
        <v>70</v>
      </c>
      <c r="H4741" s="1" t="str">
        <f t="shared" si="885"/>
        <v>Cooling</v>
      </c>
      <c r="I4741" s="1">
        <f ca="1">OFFSET(IF($H4741="Cooling",Customer!$C$25,Customer!$C$52),E4741,D4741)</f>
        <v>78</v>
      </c>
      <c r="J4741" s="1">
        <f ca="1">OFFSET(IF($H4741="Cooling",Customer!$L$25,Customer!$L$52),$E4741,$D4741)</f>
        <v>80</v>
      </c>
      <c r="K4741" s="16">
        <f t="shared" ca="1" si="879"/>
        <v>0</v>
      </c>
      <c r="L4741" s="16">
        <f t="shared" ca="1" si="880"/>
        <v>0</v>
      </c>
      <c r="M4741" s="17">
        <f t="shared" si="886"/>
        <v>0</v>
      </c>
      <c r="N4741" s="17">
        <f t="shared" si="887"/>
        <v>0</v>
      </c>
      <c r="O4741" s="4"/>
      <c r="P4741" s="4">
        <v>65</v>
      </c>
      <c r="Q4741" s="4">
        <v>64</v>
      </c>
      <c r="R4741" s="4">
        <v>60</v>
      </c>
      <c r="S4741" s="4">
        <v>60</v>
      </c>
      <c r="T4741" s="4">
        <v>66</v>
      </c>
      <c r="U4741" s="4">
        <v>72</v>
      </c>
      <c r="V4741" s="13">
        <v>70</v>
      </c>
      <c r="W4741" s="4">
        <v>69</v>
      </c>
      <c r="X4741" s="4">
        <v>66</v>
      </c>
      <c r="Y4741">
        <f t="shared" ca="1" si="888"/>
        <v>0</v>
      </c>
      <c r="Z4741">
        <f t="shared" ca="1" si="889"/>
        <v>0</v>
      </c>
    </row>
    <row r="4742" spans="2:26" x14ac:dyDescent="0.25">
      <c r="B4742" s="11">
        <f t="shared" si="890"/>
        <v>44759.083333321862</v>
      </c>
      <c r="C4742" s="1">
        <f t="shared" si="881"/>
        <v>7</v>
      </c>
      <c r="D4742" s="1">
        <f t="shared" si="882"/>
        <v>7</v>
      </c>
      <c r="E4742" s="12">
        <f t="shared" si="883"/>
        <v>3</v>
      </c>
      <c r="F4742" s="124" t="str">
        <f t="shared" si="884"/>
        <v>0</v>
      </c>
      <c r="G4742" s="1">
        <f ca="1">(OFFSET(O4742,0,MATCH(Customer!$J$6,'CDH &amp; HDH'!$P$11:$X$11,0)))</f>
        <v>70</v>
      </c>
      <c r="H4742" s="1" t="str">
        <f t="shared" si="885"/>
        <v>Cooling</v>
      </c>
      <c r="I4742" s="1">
        <f ca="1">OFFSET(IF($H4742="Cooling",Customer!$C$25,Customer!$C$52),E4742,D4742)</f>
        <v>78</v>
      </c>
      <c r="J4742" s="1">
        <f ca="1">OFFSET(IF($H4742="Cooling",Customer!$L$25,Customer!$L$52),$E4742,$D4742)</f>
        <v>80</v>
      </c>
      <c r="K4742" s="16">
        <f t="shared" ca="1" si="879"/>
        <v>0</v>
      </c>
      <c r="L4742" s="16">
        <f t="shared" ca="1" si="880"/>
        <v>0</v>
      </c>
      <c r="M4742" s="17">
        <f t="shared" si="886"/>
        <v>0</v>
      </c>
      <c r="N4742" s="17">
        <f t="shared" si="887"/>
        <v>0</v>
      </c>
      <c r="O4742" s="4"/>
      <c r="P4742" s="4">
        <v>66</v>
      </c>
      <c r="Q4742" s="4">
        <v>63</v>
      </c>
      <c r="R4742" s="4">
        <v>58</v>
      </c>
      <c r="S4742" s="4">
        <v>60</v>
      </c>
      <c r="T4742" s="4">
        <v>65</v>
      </c>
      <c r="U4742" s="4">
        <v>72</v>
      </c>
      <c r="V4742" s="13">
        <v>70</v>
      </c>
      <c r="W4742" s="4">
        <v>65</v>
      </c>
      <c r="X4742" s="4">
        <v>66</v>
      </c>
      <c r="Y4742">
        <f t="shared" ca="1" si="888"/>
        <v>0</v>
      </c>
      <c r="Z4742">
        <f t="shared" ca="1" si="889"/>
        <v>0</v>
      </c>
    </row>
    <row r="4743" spans="2:26" x14ac:dyDescent="0.25">
      <c r="B4743" s="11">
        <f t="shared" si="890"/>
        <v>44759.124999988526</v>
      </c>
      <c r="C4743" s="1">
        <f t="shared" si="881"/>
        <v>7</v>
      </c>
      <c r="D4743" s="1">
        <f t="shared" si="882"/>
        <v>7</v>
      </c>
      <c r="E4743" s="12">
        <f t="shared" si="883"/>
        <v>4</v>
      </c>
      <c r="F4743" s="124" t="str">
        <f t="shared" si="884"/>
        <v>0</v>
      </c>
      <c r="G4743" s="1">
        <f ca="1">(OFFSET(O4743,0,MATCH(Customer!$J$6,'CDH &amp; HDH'!$P$11:$X$11,0)))</f>
        <v>71</v>
      </c>
      <c r="H4743" s="1" t="str">
        <f t="shared" si="885"/>
        <v>Cooling</v>
      </c>
      <c r="I4743" s="1">
        <f ca="1">OFFSET(IF($H4743="Cooling",Customer!$C$25,Customer!$C$52),E4743,D4743)</f>
        <v>78</v>
      </c>
      <c r="J4743" s="1">
        <f ca="1">OFFSET(IF($H4743="Cooling",Customer!$L$25,Customer!$L$52),$E4743,$D4743)</f>
        <v>80</v>
      </c>
      <c r="K4743" s="16">
        <f t="shared" ca="1" si="879"/>
        <v>0</v>
      </c>
      <c r="L4743" s="16">
        <f t="shared" ca="1" si="880"/>
        <v>0</v>
      </c>
      <c r="M4743" s="17">
        <f t="shared" si="886"/>
        <v>0</v>
      </c>
      <c r="N4743" s="17">
        <f t="shared" si="887"/>
        <v>0</v>
      </c>
      <c r="O4743" s="4"/>
      <c r="P4743" s="4">
        <v>64</v>
      </c>
      <c r="Q4743" s="4">
        <v>63</v>
      </c>
      <c r="R4743" s="4">
        <v>57</v>
      </c>
      <c r="S4743" s="4">
        <v>59</v>
      </c>
      <c r="T4743" s="4">
        <v>64</v>
      </c>
      <c r="U4743" s="4">
        <v>71</v>
      </c>
      <c r="V4743" s="13">
        <v>71</v>
      </c>
      <c r="W4743" s="4">
        <v>65</v>
      </c>
      <c r="X4743" s="4">
        <v>66</v>
      </c>
      <c r="Y4743">
        <f t="shared" ca="1" si="888"/>
        <v>0</v>
      </c>
      <c r="Z4743">
        <f t="shared" ca="1" si="889"/>
        <v>0</v>
      </c>
    </row>
    <row r="4744" spans="2:26" x14ac:dyDescent="0.25">
      <c r="B4744" s="11">
        <f t="shared" si="890"/>
        <v>44759.16666665519</v>
      </c>
      <c r="C4744" s="1">
        <f t="shared" si="881"/>
        <v>7</v>
      </c>
      <c r="D4744" s="1">
        <f t="shared" si="882"/>
        <v>7</v>
      </c>
      <c r="E4744" s="12">
        <f t="shared" si="883"/>
        <v>5</v>
      </c>
      <c r="F4744" s="124" t="str">
        <f t="shared" si="884"/>
        <v>0</v>
      </c>
      <c r="G4744" s="1">
        <f ca="1">(OFFSET(O4744,0,MATCH(Customer!$J$6,'CDH &amp; HDH'!$P$11:$X$11,0)))</f>
        <v>70</v>
      </c>
      <c r="H4744" s="1" t="str">
        <f t="shared" si="885"/>
        <v>Cooling</v>
      </c>
      <c r="I4744" s="1">
        <f ca="1">OFFSET(IF($H4744="Cooling",Customer!$C$25,Customer!$C$52),E4744,D4744)</f>
        <v>78</v>
      </c>
      <c r="J4744" s="1">
        <f ca="1">OFFSET(IF($H4744="Cooling",Customer!$L$25,Customer!$L$52),$E4744,$D4744)</f>
        <v>80</v>
      </c>
      <c r="K4744" s="16">
        <f t="shared" ca="1" si="879"/>
        <v>0</v>
      </c>
      <c r="L4744" s="16">
        <f t="shared" ca="1" si="880"/>
        <v>0</v>
      </c>
      <c r="M4744" s="17">
        <f t="shared" si="886"/>
        <v>0</v>
      </c>
      <c r="N4744" s="17">
        <f t="shared" si="887"/>
        <v>0</v>
      </c>
      <c r="O4744" s="4"/>
      <c r="P4744" s="4">
        <v>62</v>
      </c>
      <c r="Q4744" s="4">
        <v>62</v>
      </c>
      <c r="R4744" s="4">
        <v>59</v>
      </c>
      <c r="S4744" s="4">
        <v>59</v>
      </c>
      <c r="T4744" s="4">
        <v>63</v>
      </c>
      <c r="U4744" s="4">
        <v>71</v>
      </c>
      <c r="V4744" s="13">
        <v>70</v>
      </c>
      <c r="W4744" s="4">
        <v>65</v>
      </c>
      <c r="X4744" s="4">
        <v>66</v>
      </c>
      <c r="Y4744">
        <f t="shared" ca="1" si="888"/>
        <v>0</v>
      </c>
      <c r="Z4744">
        <f t="shared" ca="1" si="889"/>
        <v>0</v>
      </c>
    </row>
    <row r="4745" spans="2:26" x14ac:dyDescent="0.25">
      <c r="B4745" s="11">
        <f t="shared" si="890"/>
        <v>44759.208333321854</v>
      </c>
      <c r="C4745" s="1">
        <f t="shared" si="881"/>
        <v>7</v>
      </c>
      <c r="D4745" s="1">
        <f t="shared" si="882"/>
        <v>7</v>
      </c>
      <c r="E4745" s="12">
        <f t="shared" si="883"/>
        <v>6</v>
      </c>
      <c r="F4745" s="124" t="str">
        <f t="shared" si="884"/>
        <v>0</v>
      </c>
      <c r="G4745" s="1">
        <f ca="1">(OFFSET(O4745,0,MATCH(Customer!$J$6,'CDH &amp; HDH'!$P$11:$X$11,0)))</f>
        <v>71</v>
      </c>
      <c r="H4745" s="1" t="str">
        <f t="shared" si="885"/>
        <v>Cooling</v>
      </c>
      <c r="I4745" s="1">
        <f ca="1">OFFSET(IF($H4745="Cooling",Customer!$C$25,Customer!$C$52),E4745,D4745)</f>
        <v>78</v>
      </c>
      <c r="J4745" s="1">
        <f ca="1">OFFSET(IF($H4745="Cooling",Customer!$L$25,Customer!$L$52),$E4745,$D4745)</f>
        <v>80</v>
      </c>
      <c r="K4745" s="16">
        <f t="shared" ca="1" si="879"/>
        <v>0</v>
      </c>
      <c r="L4745" s="16">
        <f t="shared" ca="1" si="880"/>
        <v>0</v>
      </c>
      <c r="M4745" s="17">
        <f t="shared" si="886"/>
        <v>0</v>
      </c>
      <c r="N4745" s="17">
        <f t="shared" si="887"/>
        <v>0</v>
      </c>
      <c r="O4745" s="4"/>
      <c r="P4745" s="4">
        <v>64</v>
      </c>
      <c r="Q4745" s="4">
        <v>62</v>
      </c>
      <c r="R4745" s="4">
        <v>61</v>
      </c>
      <c r="S4745" s="4">
        <v>61</v>
      </c>
      <c r="T4745" s="4">
        <v>64</v>
      </c>
      <c r="U4745" s="4">
        <v>71</v>
      </c>
      <c r="V4745" s="13">
        <v>71</v>
      </c>
      <c r="W4745" s="4">
        <v>66</v>
      </c>
      <c r="X4745" s="4">
        <v>65</v>
      </c>
      <c r="Y4745">
        <f t="shared" ca="1" si="888"/>
        <v>0</v>
      </c>
      <c r="Z4745">
        <f t="shared" ca="1" si="889"/>
        <v>0</v>
      </c>
    </row>
    <row r="4746" spans="2:26" x14ac:dyDescent="0.25">
      <c r="B4746" s="11">
        <f t="shared" si="890"/>
        <v>44759.249999988519</v>
      </c>
      <c r="C4746" s="1">
        <f t="shared" si="881"/>
        <v>7</v>
      </c>
      <c r="D4746" s="1">
        <f t="shared" si="882"/>
        <v>7</v>
      </c>
      <c r="E4746" s="12">
        <f t="shared" si="883"/>
        <v>7</v>
      </c>
      <c r="F4746" s="124" t="str">
        <f t="shared" si="884"/>
        <v>0</v>
      </c>
      <c r="G4746" s="1">
        <f ca="1">(OFFSET(O4746,0,MATCH(Customer!$J$6,'CDH &amp; HDH'!$P$11:$X$11,0)))</f>
        <v>72</v>
      </c>
      <c r="H4746" s="1" t="str">
        <f t="shared" si="885"/>
        <v>Cooling</v>
      </c>
      <c r="I4746" s="1">
        <f ca="1">OFFSET(IF($H4746="Cooling",Customer!$C$25,Customer!$C$52),E4746,D4746)</f>
        <v>78</v>
      </c>
      <c r="J4746" s="1">
        <f ca="1">OFFSET(IF($H4746="Cooling",Customer!$L$25,Customer!$L$52),$E4746,$D4746)</f>
        <v>80</v>
      </c>
      <c r="K4746" s="16">
        <f t="shared" ca="1" si="879"/>
        <v>0</v>
      </c>
      <c r="L4746" s="16">
        <f t="shared" ca="1" si="880"/>
        <v>0</v>
      </c>
      <c r="M4746" s="17">
        <f t="shared" si="886"/>
        <v>0</v>
      </c>
      <c r="N4746" s="17">
        <f t="shared" si="887"/>
        <v>0</v>
      </c>
      <c r="O4746" s="4"/>
      <c r="P4746" s="4">
        <v>69</v>
      </c>
      <c r="Q4746" s="4">
        <v>62</v>
      </c>
      <c r="R4746" s="4">
        <v>63</v>
      </c>
      <c r="S4746" s="4">
        <v>66</v>
      </c>
      <c r="T4746" s="4">
        <v>69</v>
      </c>
      <c r="U4746" s="4">
        <v>72</v>
      </c>
      <c r="V4746" s="13">
        <v>72</v>
      </c>
      <c r="W4746" s="4">
        <v>69</v>
      </c>
      <c r="X4746" s="4">
        <v>66</v>
      </c>
      <c r="Y4746">
        <f t="shared" ca="1" si="888"/>
        <v>0</v>
      </c>
      <c r="Z4746">
        <f t="shared" ca="1" si="889"/>
        <v>0</v>
      </c>
    </row>
    <row r="4747" spans="2:26" x14ac:dyDescent="0.25">
      <c r="B4747" s="11">
        <f t="shared" si="890"/>
        <v>44759.291666655183</v>
      </c>
      <c r="C4747" s="1">
        <f t="shared" si="881"/>
        <v>7</v>
      </c>
      <c r="D4747" s="1">
        <f t="shared" si="882"/>
        <v>7</v>
      </c>
      <c r="E4747" s="12">
        <f t="shared" si="883"/>
        <v>8</v>
      </c>
      <c r="F4747" s="124" t="str">
        <f t="shared" si="884"/>
        <v>0</v>
      </c>
      <c r="G4747" s="1">
        <f ca="1">(OFFSET(O4747,0,MATCH(Customer!$J$6,'CDH &amp; HDH'!$P$11:$X$11,0)))</f>
        <v>76</v>
      </c>
      <c r="H4747" s="1" t="str">
        <f t="shared" si="885"/>
        <v>Cooling</v>
      </c>
      <c r="I4747" s="1">
        <f ca="1">OFFSET(IF($H4747="Cooling",Customer!$C$25,Customer!$C$52),E4747,D4747)</f>
        <v>78</v>
      </c>
      <c r="J4747" s="1">
        <f ca="1">OFFSET(IF($H4747="Cooling",Customer!$L$25,Customer!$L$52),$E4747,$D4747)</f>
        <v>80</v>
      </c>
      <c r="K4747" s="16">
        <f t="shared" ca="1" si="879"/>
        <v>0</v>
      </c>
      <c r="L4747" s="16">
        <f t="shared" ca="1" si="880"/>
        <v>0</v>
      </c>
      <c r="M4747" s="17">
        <f t="shared" si="886"/>
        <v>0</v>
      </c>
      <c r="N4747" s="17">
        <f t="shared" si="887"/>
        <v>0</v>
      </c>
      <c r="O4747" s="4"/>
      <c r="P4747" s="4">
        <v>74</v>
      </c>
      <c r="Q4747" s="4">
        <v>63</v>
      </c>
      <c r="R4747" s="4">
        <v>66</v>
      </c>
      <c r="S4747" s="4">
        <v>72</v>
      </c>
      <c r="T4747" s="4">
        <v>73</v>
      </c>
      <c r="U4747" s="4">
        <v>73</v>
      </c>
      <c r="V4747" s="13">
        <v>76</v>
      </c>
      <c r="W4747" s="4">
        <v>75</v>
      </c>
      <c r="X4747" s="4">
        <v>68</v>
      </c>
      <c r="Y4747">
        <f t="shared" ca="1" si="888"/>
        <v>0</v>
      </c>
      <c r="Z4747">
        <f t="shared" ca="1" si="889"/>
        <v>0</v>
      </c>
    </row>
    <row r="4748" spans="2:26" x14ac:dyDescent="0.25">
      <c r="B4748" s="11">
        <f t="shared" si="890"/>
        <v>44759.333333321847</v>
      </c>
      <c r="C4748" s="1">
        <f t="shared" si="881"/>
        <v>7</v>
      </c>
      <c r="D4748" s="1">
        <f t="shared" si="882"/>
        <v>7</v>
      </c>
      <c r="E4748" s="12">
        <f t="shared" si="883"/>
        <v>9</v>
      </c>
      <c r="F4748" s="124" t="str">
        <f t="shared" si="884"/>
        <v>0</v>
      </c>
      <c r="G4748" s="1">
        <f ca="1">(OFFSET(O4748,0,MATCH(Customer!$J$6,'CDH &amp; HDH'!$P$11:$X$11,0)))</f>
        <v>80</v>
      </c>
      <c r="H4748" s="1" t="str">
        <f t="shared" si="885"/>
        <v>Cooling</v>
      </c>
      <c r="I4748" s="1">
        <f ca="1">OFFSET(IF($H4748="Cooling",Customer!$C$25,Customer!$C$52),E4748,D4748)</f>
        <v>78</v>
      </c>
      <c r="J4748" s="1">
        <f ca="1">OFFSET(IF($H4748="Cooling",Customer!$L$25,Customer!$L$52),$E4748,$D4748)</f>
        <v>80</v>
      </c>
      <c r="K4748" s="16">
        <f t="shared" ref="K4748:K4811" ca="1" si="891">IF($H4748="Heating",0,MAX(0,$G4748-I4748))</f>
        <v>2</v>
      </c>
      <c r="L4748" s="16">
        <f t="shared" ref="L4748:L4811" ca="1" si="892">IF($H4748="Heating",0,MAX(0,$G4748-J4748))</f>
        <v>0</v>
      </c>
      <c r="M4748" s="17">
        <f t="shared" si="886"/>
        <v>0</v>
      </c>
      <c r="N4748" s="17">
        <f t="shared" si="887"/>
        <v>0</v>
      </c>
      <c r="O4748" s="4"/>
      <c r="P4748" s="4">
        <v>78</v>
      </c>
      <c r="Q4748" s="4">
        <v>63</v>
      </c>
      <c r="R4748" s="4">
        <v>68</v>
      </c>
      <c r="S4748" s="4">
        <v>75</v>
      </c>
      <c r="T4748" s="4">
        <v>76</v>
      </c>
      <c r="U4748" s="4">
        <v>75</v>
      </c>
      <c r="V4748" s="13">
        <v>80</v>
      </c>
      <c r="W4748" s="4">
        <v>79</v>
      </c>
      <c r="X4748" s="4">
        <v>71</v>
      </c>
      <c r="Y4748">
        <f t="shared" ca="1" si="888"/>
        <v>864</v>
      </c>
      <c r="Z4748">
        <f t="shared" ca="1" si="889"/>
        <v>0</v>
      </c>
    </row>
    <row r="4749" spans="2:26" x14ac:dyDescent="0.25">
      <c r="B4749" s="11">
        <f t="shared" si="890"/>
        <v>44759.374999988511</v>
      </c>
      <c r="C4749" s="1">
        <f t="shared" ref="C4749:C4812" si="893">MONTH(B4749)</f>
        <v>7</v>
      </c>
      <c r="D4749" s="1">
        <f t="shared" ref="D4749:D4812" si="894">WEEKDAY(B4749,2)</f>
        <v>7</v>
      </c>
      <c r="E4749" s="12">
        <f t="shared" ref="E4749:E4812" si="895">HOUR(B4749)+1</f>
        <v>10</v>
      </c>
      <c r="F4749" s="124" t="str">
        <f t="shared" ref="F4749:F4812" si="896">IF(AND(C4749&gt;5,C4749&lt;9,D4749&lt;6,E4749&gt;14,E4749&lt;19),"1",IF(AND(OR(E4749=8,E4749=9,E4749=19,E4749=20),C4749&lt;3,D4749&lt;6),"1","0"))</f>
        <v>0</v>
      </c>
      <c r="G4749" s="1">
        <f ca="1">(OFFSET(O4749,0,MATCH(Customer!$J$6,'CDH &amp; HDH'!$P$11:$X$11,0)))</f>
        <v>83</v>
      </c>
      <c r="H4749" s="1" t="str">
        <f t="shared" ref="H4749:H4812" si="897">IF(AND(C4749&gt;=5,C4749&lt;=9),"Cooling","Heating")</f>
        <v>Cooling</v>
      </c>
      <c r="I4749" s="1">
        <f ca="1">OFFSET(IF($H4749="Cooling",Customer!$C$25,Customer!$C$52),E4749,D4749)</f>
        <v>78</v>
      </c>
      <c r="J4749" s="1">
        <f ca="1">OFFSET(IF($H4749="Cooling",Customer!$L$25,Customer!$L$52),$E4749,$D4749)</f>
        <v>80</v>
      </c>
      <c r="K4749" s="16">
        <f t="shared" ca="1" si="891"/>
        <v>5</v>
      </c>
      <c r="L4749" s="16">
        <f t="shared" ca="1" si="892"/>
        <v>3</v>
      </c>
      <c r="M4749" s="17">
        <f t="shared" ref="M4749:M4812" si="898">IF($H4749="Cooling",0,MAX(0,I4749-$G4749))</f>
        <v>0</v>
      </c>
      <c r="N4749" s="17">
        <f t="shared" ref="N4749:N4812" si="899">IF($H4749="Cooling",0,MAX(0,J4749-$G4749))</f>
        <v>0</v>
      </c>
      <c r="O4749" s="4"/>
      <c r="P4749" s="4">
        <v>81</v>
      </c>
      <c r="Q4749" s="4">
        <v>65</v>
      </c>
      <c r="R4749" s="4">
        <v>71</v>
      </c>
      <c r="S4749" s="4">
        <v>76</v>
      </c>
      <c r="T4749" s="4">
        <v>81</v>
      </c>
      <c r="U4749" s="4">
        <v>77</v>
      </c>
      <c r="V4749" s="13">
        <v>83</v>
      </c>
      <c r="W4749" s="4">
        <v>84</v>
      </c>
      <c r="X4749" s="4">
        <v>71</v>
      </c>
      <c r="Y4749">
        <f t="shared" ref="Y4749:Y4812" ca="1" si="900">1.08*400*K4749</f>
        <v>2160</v>
      </c>
      <c r="Z4749">
        <f t="shared" ref="Z4749:Z4812" ca="1" si="901">1.08*400*L4749</f>
        <v>1296</v>
      </c>
    </row>
    <row r="4750" spans="2:26" x14ac:dyDescent="0.25">
      <c r="B4750" s="11">
        <f t="shared" ref="B4750:B4813" si="902">B4749+1/24</f>
        <v>44759.416666655176</v>
      </c>
      <c r="C4750" s="1">
        <f t="shared" si="893"/>
        <v>7</v>
      </c>
      <c r="D4750" s="1">
        <f t="shared" si="894"/>
        <v>7</v>
      </c>
      <c r="E4750" s="12">
        <f t="shared" si="895"/>
        <v>11</v>
      </c>
      <c r="F4750" s="124" t="str">
        <f t="shared" si="896"/>
        <v>0</v>
      </c>
      <c r="G4750" s="1">
        <f ca="1">(OFFSET(O4750,0,MATCH(Customer!$J$6,'CDH &amp; HDH'!$P$11:$X$11,0)))</f>
        <v>85</v>
      </c>
      <c r="H4750" s="1" t="str">
        <f t="shared" si="897"/>
        <v>Cooling</v>
      </c>
      <c r="I4750" s="1">
        <f ca="1">OFFSET(IF($H4750="Cooling",Customer!$C$25,Customer!$C$52),E4750,D4750)</f>
        <v>78</v>
      </c>
      <c r="J4750" s="1">
        <f ca="1">OFFSET(IF($H4750="Cooling",Customer!$L$25,Customer!$L$52),$E4750,$D4750)</f>
        <v>80</v>
      </c>
      <c r="K4750" s="16">
        <f t="shared" ca="1" si="891"/>
        <v>7</v>
      </c>
      <c r="L4750" s="16">
        <f t="shared" ca="1" si="892"/>
        <v>5</v>
      </c>
      <c r="M4750" s="17">
        <f t="shared" si="898"/>
        <v>0</v>
      </c>
      <c r="N4750" s="17">
        <f t="shared" si="899"/>
        <v>0</v>
      </c>
      <c r="O4750" s="4"/>
      <c r="P4750" s="4">
        <v>84</v>
      </c>
      <c r="Q4750" s="4">
        <v>66</v>
      </c>
      <c r="R4750" s="4">
        <v>72</v>
      </c>
      <c r="S4750" s="4">
        <v>78</v>
      </c>
      <c r="T4750" s="4">
        <v>83</v>
      </c>
      <c r="U4750" s="4">
        <v>80</v>
      </c>
      <c r="V4750" s="13">
        <v>85</v>
      </c>
      <c r="W4750" s="4">
        <v>87</v>
      </c>
      <c r="X4750" s="4">
        <v>73</v>
      </c>
      <c r="Y4750">
        <f t="shared" ca="1" si="900"/>
        <v>3024</v>
      </c>
      <c r="Z4750">
        <f t="shared" ca="1" si="901"/>
        <v>2160</v>
      </c>
    </row>
    <row r="4751" spans="2:26" x14ac:dyDescent="0.25">
      <c r="B4751" s="11">
        <f t="shared" si="902"/>
        <v>44759.45833332184</v>
      </c>
      <c r="C4751" s="1">
        <f t="shared" si="893"/>
        <v>7</v>
      </c>
      <c r="D4751" s="1">
        <f t="shared" si="894"/>
        <v>7</v>
      </c>
      <c r="E4751" s="12">
        <f t="shared" si="895"/>
        <v>12</v>
      </c>
      <c r="F4751" s="124" t="str">
        <f t="shared" si="896"/>
        <v>0</v>
      </c>
      <c r="G4751" s="1">
        <f ca="1">(OFFSET(O4751,0,MATCH(Customer!$J$6,'CDH &amp; HDH'!$P$11:$X$11,0)))</f>
        <v>87</v>
      </c>
      <c r="H4751" s="1" t="str">
        <f t="shared" si="897"/>
        <v>Cooling</v>
      </c>
      <c r="I4751" s="1">
        <f ca="1">OFFSET(IF($H4751="Cooling",Customer!$C$25,Customer!$C$52),E4751,D4751)</f>
        <v>78</v>
      </c>
      <c r="J4751" s="1">
        <f ca="1">OFFSET(IF($H4751="Cooling",Customer!$L$25,Customer!$L$52),$E4751,$D4751)</f>
        <v>80</v>
      </c>
      <c r="K4751" s="16">
        <f t="shared" ca="1" si="891"/>
        <v>9</v>
      </c>
      <c r="L4751" s="16">
        <f t="shared" ca="1" si="892"/>
        <v>7</v>
      </c>
      <c r="M4751" s="17">
        <f t="shared" si="898"/>
        <v>0</v>
      </c>
      <c r="N4751" s="17">
        <f t="shared" si="899"/>
        <v>0</v>
      </c>
      <c r="O4751" s="4"/>
      <c r="P4751" s="4">
        <v>85</v>
      </c>
      <c r="Q4751" s="4">
        <v>68</v>
      </c>
      <c r="R4751" s="4">
        <v>74</v>
      </c>
      <c r="S4751" s="4">
        <v>77</v>
      </c>
      <c r="T4751" s="4">
        <v>84</v>
      </c>
      <c r="U4751" s="4">
        <v>83</v>
      </c>
      <c r="V4751" s="13">
        <v>87</v>
      </c>
      <c r="W4751" s="4">
        <v>88</v>
      </c>
      <c r="X4751" s="4">
        <v>76</v>
      </c>
      <c r="Y4751">
        <f t="shared" ca="1" si="900"/>
        <v>3888</v>
      </c>
      <c r="Z4751">
        <f t="shared" ca="1" si="901"/>
        <v>3024</v>
      </c>
    </row>
    <row r="4752" spans="2:26" x14ac:dyDescent="0.25">
      <c r="B4752" s="11">
        <f t="shared" si="902"/>
        <v>44759.499999988504</v>
      </c>
      <c r="C4752" s="1">
        <f t="shared" si="893"/>
        <v>7</v>
      </c>
      <c r="D4752" s="1">
        <f t="shared" si="894"/>
        <v>7</v>
      </c>
      <c r="E4752" s="12">
        <f t="shared" si="895"/>
        <v>13</v>
      </c>
      <c r="F4752" s="124" t="str">
        <f t="shared" si="896"/>
        <v>0</v>
      </c>
      <c r="G4752" s="1">
        <f ca="1">(OFFSET(O4752,0,MATCH(Customer!$J$6,'CDH &amp; HDH'!$P$11:$X$11,0)))</f>
        <v>89</v>
      </c>
      <c r="H4752" s="1" t="str">
        <f t="shared" si="897"/>
        <v>Cooling</v>
      </c>
      <c r="I4752" s="1">
        <f ca="1">OFFSET(IF($H4752="Cooling",Customer!$C$25,Customer!$C$52),E4752,D4752)</f>
        <v>78</v>
      </c>
      <c r="J4752" s="1">
        <f ca="1">OFFSET(IF($H4752="Cooling",Customer!$L$25,Customer!$L$52),$E4752,$D4752)</f>
        <v>80</v>
      </c>
      <c r="K4752" s="16">
        <f t="shared" ca="1" si="891"/>
        <v>11</v>
      </c>
      <c r="L4752" s="16">
        <f t="shared" ca="1" si="892"/>
        <v>9</v>
      </c>
      <c r="M4752" s="17">
        <f t="shared" si="898"/>
        <v>0</v>
      </c>
      <c r="N4752" s="17">
        <f t="shared" si="899"/>
        <v>0</v>
      </c>
      <c r="O4752" s="4"/>
      <c r="P4752" s="4">
        <v>86</v>
      </c>
      <c r="Q4752" s="4">
        <v>69</v>
      </c>
      <c r="R4752" s="4">
        <v>75</v>
      </c>
      <c r="S4752" s="4">
        <v>79</v>
      </c>
      <c r="T4752" s="4">
        <v>87</v>
      </c>
      <c r="U4752" s="4">
        <v>81</v>
      </c>
      <c r="V4752" s="13">
        <v>89</v>
      </c>
      <c r="W4752" s="4">
        <v>89</v>
      </c>
      <c r="X4752" s="4">
        <v>78</v>
      </c>
      <c r="Y4752">
        <f t="shared" ca="1" si="900"/>
        <v>4752</v>
      </c>
      <c r="Z4752">
        <f t="shared" ca="1" si="901"/>
        <v>3888</v>
      </c>
    </row>
    <row r="4753" spans="2:26" x14ac:dyDescent="0.25">
      <c r="B4753" s="11">
        <f t="shared" si="902"/>
        <v>44759.541666655168</v>
      </c>
      <c r="C4753" s="1">
        <f t="shared" si="893"/>
        <v>7</v>
      </c>
      <c r="D4753" s="1">
        <f t="shared" si="894"/>
        <v>7</v>
      </c>
      <c r="E4753" s="12">
        <f t="shared" si="895"/>
        <v>14</v>
      </c>
      <c r="F4753" s="124" t="str">
        <f t="shared" si="896"/>
        <v>0</v>
      </c>
      <c r="G4753" s="1">
        <f ca="1">(OFFSET(O4753,0,MATCH(Customer!$J$6,'CDH &amp; HDH'!$P$11:$X$11,0)))</f>
        <v>90</v>
      </c>
      <c r="H4753" s="1" t="str">
        <f t="shared" si="897"/>
        <v>Cooling</v>
      </c>
      <c r="I4753" s="1">
        <f ca="1">OFFSET(IF($H4753="Cooling",Customer!$C$25,Customer!$C$52),E4753,D4753)</f>
        <v>78</v>
      </c>
      <c r="J4753" s="1">
        <f ca="1">OFFSET(IF($H4753="Cooling",Customer!$L$25,Customer!$L$52),$E4753,$D4753)</f>
        <v>80</v>
      </c>
      <c r="K4753" s="16">
        <f t="shared" ca="1" si="891"/>
        <v>12</v>
      </c>
      <c r="L4753" s="16">
        <f t="shared" ca="1" si="892"/>
        <v>10</v>
      </c>
      <c r="M4753" s="17">
        <f t="shared" si="898"/>
        <v>0</v>
      </c>
      <c r="N4753" s="17">
        <f t="shared" si="899"/>
        <v>0</v>
      </c>
      <c r="O4753" s="4"/>
      <c r="P4753" s="4">
        <v>86</v>
      </c>
      <c r="Q4753" s="4">
        <v>71</v>
      </c>
      <c r="R4753" s="4">
        <v>76</v>
      </c>
      <c r="S4753" s="4">
        <v>80</v>
      </c>
      <c r="T4753" s="4">
        <v>87</v>
      </c>
      <c r="U4753" s="4">
        <v>83</v>
      </c>
      <c r="V4753" s="13">
        <v>90</v>
      </c>
      <c r="W4753" s="4">
        <v>90</v>
      </c>
      <c r="X4753" s="4">
        <v>77</v>
      </c>
      <c r="Y4753">
        <f t="shared" ca="1" si="900"/>
        <v>5184</v>
      </c>
      <c r="Z4753">
        <f t="shared" ca="1" si="901"/>
        <v>4320</v>
      </c>
    </row>
    <row r="4754" spans="2:26" x14ac:dyDescent="0.25">
      <c r="B4754" s="11">
        <f t="shared" si="902"/>
        <v>44759.583333321832</v>
      </c>
      <c r="C4754" s="1">
        <f t="shared" si="893"/>
        <v>7</v>
      </c>
      <c r="D4754" s="1">
        <f t="shared" si="894"/>
        <v>7</v>
      </c>
      <c r="E4754" s="12">
        <f t="shared" si="895"/>
        <v>15</v>
      </c>
      <c r="F4754" s="124" t="str">
        <f t="shared" si="896"/>
        <v>0</v>
      </c>
      <c r="G4754" s="1">
        <f ca="1">(OFFSET(O4754,0,MATCH(Customer!$J$6,'CDH &amp; HDH'!$P$11:$X$11,0)))</f>
        <v>91</v>
      </c>
      <c r="H4754" s="1" t="str">
        <f t="shared" si="897"/>
        <v>Cooling</v>
      </c>
      <c r="I4754" s="1">
        <f ca="1">OFFSET(IF($H4754="Cooling",Customer!$C$25,Customer!$C$52),E4754,D4754)</f>
        <v>78</v>
      </c>
      <c r="J4754" s="1">
        <f ca="1">OFFSET(IF($H4754="Cooling",Customer!$L$25,Customer!$L$52),$E4754,$D4754)</f>
        <v>80</v>
      </c>
      <c r="K4754" s="16">
        <f t="shared" ca="1" si="891"/>
        <v>13</v>
      </c>
      <c r="L4754" s="16">
        <f t="shared" ca="1" si="892"/>
        <v>11</v>
      </c>
      <c r="M4754" s="17">
        <f t="shared" si="898"/>
        <v>0</v>
      </c>
      <c r="N4754" s="17">
        <f t="shared" si="899"/>
        <v>0</v>
      </c>
      <c r="O4754" s="4"/>
      <c r="P4754" s="4">
        <v>87</v>
      </c>
      <c r="Q4754" s="4">
        <v>73</v>
      </c>
      <c r="R4754" s="4">
        <v>76</v>
      </c>
      <c r="S4754" s="4">
        <v>80</v>
      </c>
      <c r="T4754" s="4">
        <v>87</v>
      </c>
      <c r="U4754" s="4">
        <v>84</v>
      </c>
      <c r="V4754" s="13">
        <v>91</v>
      </c>
      <c r="W4754" s="4">
        <v>91</v>
      </c>
      <c r="X4754" s="4">
        <v>79</v>
      </c>
      <c r="Y4754">
        <f t="shared" ca="1" si="900"/>
        <v>5616</v>
      </c>
      <c r="Z4754">
        <f t="shared" ca="1" si="901"/>
        <v>4752</v>
      </c>
    </row>
    <row r="4755" spans="2:26" x14ac:dyDescent="0.25">
      <c r="B4755" s="11">
        <f t="shared" si="902"/>
        <v>44759.624999988497</v>
      </c>
      <c r="C4755" s="1">
        <f t="shared" si="893"/>
        <v>7</v>
      </c>
      <c r="D4755" s="1">
        <f t="shared" si="894"/>
        <v>7</v>
      </c>
      <c r="E4755" s="12">
        <f t="shared" si="895"/>
        <v>16</v>
      </c>
      <c r="F4755" s="124" t="str">
        <f t="shared" si="896"/>
        <v>0</v>
      </c>
      <c r="G4755" s="1">
        <f ca="1">(OFFSET(O4755,0,MATCH(Customer!$J$6,'CDH &amp; HDH'!$P$11:$X$11,0)))</f>
        <v>91</v>
      </c>
      <c r="H4755" s="1" t="str">
        <f t="shared" si="897"/>
        <v>Cooling</v>
      </c>
      <c r="I4755" s="1">
        <f ca="1">OFFSET(IF($H4755="Cooling",Customer!$C$25,Customer!$C$52),E4755,D4755)</f>
        <v>78</v>
      </c>
      <c r="J4755" s="1">
        <f ca="1">OFFSET(IF($H4755="Cooling",Customer!$L$25,Customer!$L$52),$E4755,$D4755)</f>
        <v>80</v>
      </c>
      <c r="K4755" s="16">
        <f t="shared" ca="1" si="891"/>
        <v>13</v>
      </c>
      <c r="L4755" s="16">
        <f t="shared" ca="1" si="892"/>
        <v>11</v>
      </c>
      <c r="M4755" s="17">
        <f t="shared" si="898"/>
        <v>0</v>
      </c>
      <c r="N4755" s="17">
        <f t="shared" si="899"/>
        <v>0</v>
      </c>
      <c r="O4755" s="4"/>
      <c r="P4755" s="4">
        <v>86</v>
      </c>
      <c r="Q4755" s="4">
        <v>74</v>
      </c>
      <c r="R4755" s="4">
        <v>77</v>
      </c>
      <c r="S4755" s="4">
        <v>81</v>
      </c>
      <c r="T4755" s="4">
        <v>87</v>
      </c>
      <c r="U4755" s="4">
        <v>85</v>
      </c>
      <c r="V4755" s="13">
        <v>91</v>
      </c>
      <c r="W4755" s="4">
        <v>91</v>
      </c>
      <c r="X4755" s="4">
        <v>80</v>
      </c>
      <c r="Y4755">
        <f t="shared" ca="1" si="900"/>
        <v>5616</v>
      </c>
      <c r="Z4755">
        <f t="shared" ca="1" si="901"/>
        <v>4752</v>
      </c>
    </row>
    <row r="4756" spans="2:26" x14ac:dyDescent="0.25">
      <c r="B4756" s="11">
        <f t="shared" si="902"/>
        <v>44759.666666655161</v>
      </c>
      <c r="C4756" s="1">
        <f t="shared" si="893"/>
        <v>7</v>
      </c>
      <c r="D4756" s="1">
        <f t="shared" si="894"/>
        <v>7</v>
      </c>
      <c r="E4756" s="12">
        <f t="shared" si="895"/>
        <v>17</v>
      </c>
      <c r="F4756" s="124" t="str">
        <f t="shared" si="896"/>
        <v>0</v>
      </c>
      <c r="G4756" s="1">
        <f ca="1">(OFFSET(O4756,0,MATCH(Customer!$J$6,'CDH &amp; HDH'!$P$11:$X$11,0)))</f>
        <v>90</v>
      </c>
      <c r="H4756" s="1" t="str">
        <f t="shared" si="897"/>
        <v>Cooling</v>
      </c>
      <c r="I4756" s="1">
        <f ca="1">OFFSET(IF($H4756="Cooling",Customer!$C$25,Customer!$C$52),E4756,D4756)</f>
        <v>78</v>
      </c>
      <c r="J4756" s="1">
        <f ca="1">OFFSET(IF($H4756="Cooling",Customer!$L$25,Customer!$L$52),$E4756,$D4756)</f>
        <v>80</v>
      </c>
      <c r="K4756" s="16">
        <f t="shared" ca="1" si="891"/>
        <v>12</v>
      </c>
      <c r="L4756" s="16">
        <f t="shared" ca="1" si="892"/>
        <v>10</v>
      </c>
      <c r="M4756" s="17">
        <f t="shared" si="898"/>
        <v>0</v>
      </c>
      <c r="N4756" s="17">
        <f t="shared" si="899"/>
        <v>0</v>
      </c>
      <c r="O4756" s="4"/>
      <c r="P4756" s="4">
        <v>84</v>
      </c>
      <c r="Q4756" s="4">
        <v>74</v>
      </c>
      <c r="R4756" s="4">
        <v>75</v>
      </c>
      <c r="S4756" s="4">
        <v>80</v>
      </c>
      <c r="T4756" s="4">
        <v>87</v>
      </c>
      <c r="U4756" s="4">
        <v>84</v>
      </c>
      <c r="V4756" s="13">
        <v>90</v>
      </c>
      <c r="W4756" s="4">
        <v>91</v>
      </c>
      <c r="X4756" s="4">
        <v>81</v>
      </c>
      <c r="Y4756">
        <f t="shared" ca="1" si="900"/>
        <v>5184</v>
      </c>
      <c r="Z4756">
        <f t="shared" ca="1" si="901"/>
        <v>4320</v>
      </c>
    </row>
    <row r="4757" spans="2:26" x14ac:dyDescent="0.25">
      <c r="B4757" s="11">
        <f t="shared" si="902"/>
        <v>44759.708333321825</v>
      </c>
      <c r="C4757" s="1">
        <f t="shared" si="893"/>
        <v>7</v>
      </c>
      <c r="D4757" s="1">
        <f t="shared" si="894"/>
        <v>7</v>
      </c>
      <c r="E4757" s="12">
        <f t="shared" si="895"/>
        <v>18</v>
      </c>
      <c r="F4757" s="124" t="str">
        <f t="shared" si="896"/>
        <v>0</v>
      </c>
      <c r="G4757" s="1">
        <f ca="1">(OFFSET(O4757,0,MATCH(Customer!$J$6,'CDH &amp; HDH'!$P$11:$X$11,0)))</f>
        <v>88</v>
      </c>
      <c r="H4757" s="1" t="str">
        <f t="shared" si="897"/>
        <v>Cooling</v>
      </c>
      <c r="I4757" s="1">
        <f ca="1">OFFSET(IF($H4757="Cooling",Customer!$C$25,Customer!$C$52),E4757,D4757)</f>
        <v>78</v>
      </c>
      <c r="J4757" s="1">
        <f ca="1">OFFSET(IF($H4757="Cooling",Customer!$L$25,Customer!$L$52),$E4757,$D4757)</f>
        <v>80</v>
      </c>
      <c r="K4757" s="16">
        <f t="shared" ca="1" si="891"/>
        <v>10</v>
      </c>
      <c r="L4757" s="16">
        <f t="shared" ca="1" si="892"/>
        <v>8</v>
      </c>
      <c r="M4757" s="17">
        <f t="shared" si="898"/>
        <v>0</v>
      </c>
      <c r="N4757" s="17">
        <f t="shared" si="899"/>
        <v>0</v>
      </c>
      <c r="O4757" s="4"/>
      <c r="P4757" s="4">
        <v>84</v>
      </c>
      <c r="Q4757" s="4">
        <v>72</v>
      </c>
      <c r="R4757" s="4">
        <v>72</v>
      </c>
      <c r="S4757" s="4">
        <v>80</v>
      </c>
      <c r="T4757" s="4">
        <v>86</v>
      </c>
      <c r="U4757" s="4">
        <v>84</v>
      </c>
      <c r="V4757" s="13">
        <v>88</v>
      </c>
      <c r="W4757" s="4">
        <v>89</v>
      </c>
      <c r="X4757" s="4">
        <v>79</v>
      </c>
      <c r="Y4757">
        <f t="shared" ca="1" si="900"/>
        <v>4320</v>
      </c>
      <c r="Z4757">
        <f t="shared" ca="1" si="901"/>
        <v>3456</v>
      </c>
    </row>
    <row r="4758" spans="2:26" x14ac:dyDescent="0.25">
      <c r="B4758" s="11">
        <f t="shared" si="902"/>
        <v>44759.749999988489</v>
      </c>
      <c r="C4758" s="1">
        <f t="shared" si="893"/>
        <v>7</v>
      </c>
      <c r="D4758" s="1">
        <f t="shared" si="894"/>
        <v>7</v>
      </c>
      <c r="E4758" s="12">
        <f t="shared" si="895"/>
        <v>19</v>
      </c>
      <c r="F4758" s="124" t="str">
        <f t="shared" si="896"/>
        <v>0</v>
      </c>
      <c r="G4758" s="1">
        <f ca="1">(OFFSET(O4758,0,MATCH(Customer!$J$6,'CDH &amp; HDH'!$P$11:$X$11,0)))</f>
        <v>87</v>
      </c>
      <c r="H4758" s="1" t="str">
        <f t="shared" si="897"/>
        <v>Cooling</v>
      </c>
      <c r="I4758" s="1">
        <f ca="1">OFFSET(IF($H4758="Cooling",Customer!$C$25,Customer!$C$52),E4758,D4758)</f>
        <v>78</v>
      </c>
      <c r="J4758" s="1">
        <f ca="1">OFFSET(IF($H4758="Cooling",Customer!$L$25,Customer!$L$52),$E4758,$D4758)</f>
        <v>80</v>
      </c>
      <c r="K4758" s="16">
        <f t="shared" ca="1" si="891"/>
        <v>9</v>
      </c>
      <c r="L4758" s="16">
        <f t="shared" ca="1" si="892"/>
        <v>7</v>
      </c>
      <c r="M4758" s="17">
        <f t="shared" si="898"/>
        <v>0</v>
      </c>
      <c r="N4758" s="17">
        <f t="shared" si="899"/>
        <v>0</v>
      </c>
      <c r="O4758" s="4"/>
      <c r="P4758" s="4">
        <v>81</v>
      </c>
      <c r="Q4758" s="4">
        <v>70</v>
      </c>
      <c r="R4758" s="4">
        <v>70</v>
      </c>
      <c r="S4758" s="4">
        <v>78</v>
      </c>
      <c r="T4758" s="4">
        <v>83</v>
      </c>
      <c r="U4758" s="4">
        <v>81</v>
      </c>
      <c r="V4758" s="13">
        <v>87</v>
      </c>
      <c r="W4758" s="4">
        <v>87</v>
      </c>
      <c r="X4758" s="4">
        <v>78</v>
      </c>
      <c r="Y4758">
        <f t="shared" ca="1" si="900"/>
        <v>3888</v>
      </c>
      <c r="Z4758">
        <f t="shared" ca="1" si="901"/>
        <v>3024</v>
      </c>
    </row>
    <row r="4759" spans="2:26" x14ac:dyDescent="0.25">
      <c r="B4759" s="11">
        <f t="shared" si="902"/>
        <v>44759.791666655154</v>
      </c>
      <c r="C4759" s="1">
        <f t="shared" si="893"/>
        <v>7</v>
      </c>
      <c r="D4759" s="1">
        <f t="shared" si="894"/>
        <v>7</v>
      </c>
      <c r="E4759" s="12">
        <f t="shared" si="895"/>
        <v>20</v>
      </c>
      <c r="F4759" s="124" t="str">
        <f t="shared" si="896"/>
        <v>0</v>
      </c>
      <c r="G4759" s="1">
        <f ca="1">(OFFSET(O4759,0,MATCH(Customer!$J$6,'CDH &amp; HDH'!$P$11:$X$11,0)))</f>
        <v>83</v>
      </c>
      <c r="H4759" s="1" t="str">
        <f t="shared" si="897"/>
        <v>Cooling</v>
      </c>
      <c r="I4759" s="1">
        <f ca="1">OFFSET(IF($H4759="Cooling",Customer!$C$25,Customer!$C$52),E4759,D4759)</f>
        <v>78</v>
      </c>
      <c r="J4759" s="1">
        <f ca="1">OFFSET(IF($H4759="Cooling",Customer!$L$25,Customer!$L$52),$E4759,$D4759)</f>
        <v>80</v>
      </c>
      <c r="K4759" s="16">
        <f t="shared" ca="1" si="891"/>
        <v>5</v>
      </c>
      <c r="L4759" s="16">
        <f t="shared" ca="1" si="892"/>
        <v>3</v>
      </c>
      <c r="M4759" s="17">
        <f t="shared" si="898"/>
        <v>0</v>
      </c>
      <c r="N4759" s="17">
        <f t="shared" si="899"/>
        <v>0</v>
      </c>
      <c r="O4759" s="4"/>
      <c r="P4759" s="4">
        <v>79</v>
      </c>
      <c r="Q4759" s="4">
        <v>67</v>
      </c>
      <c r="R4759" s="4">
        <v>68</v>
      </c>
      <c r="S4759" s="4">
        <v>72</v>
      </c>
      <c r="T4759" s="4">
        <v>79</v>
      </c>
      <c r="U4759" s="4">
        <v>79</v>
      </c>
      <c r="V4759" s="13">
        <v>83</v>
      </c>
      <c r="W4759" s="4">
        <v>84</v>
      </c>
      <c r="X4759" s="4">
        <v>76</v>
      </c>
      <c r="Y4759">
        <f t="shared" ca="1" si="900"/>
        <v>2160</v>
      </c>
      <c r="Z4759">
        <f t="shared" ca="1" si="901"/>
        <v>1296</v>
      </c>
    </row>
    <row r="4760" spans="2:26" x14ac:dyDescent="0.25">
      <c r="B4760" s="11">
        <f t="shared" si="902"/>
        <v>44759.833333321818</v>
      </c>
      <c r="C4760" s="1">
        <f t="shared" si="893"/>
        <v>7</v>
      </c>
      <c r="D4760" s="1">
        <f t="shared" si="894"/>
        <v>7</v>
      </c>
      <c r="E4760" s="12">
        <f t="shared" si="895"/>
        <v>21</v>
      </c>
      <c r="F4760" s="124" t="str">
        <f t="shared" si="896"/>
        <v>0</v>
      </c>
      <c r="G4760" s="1">
        <f ca="1">(OFFSET(O4760,0,MATCH(Customer!$J$6,'CDH &amp; HDH'!$P$11:$X$11,0)))</f>
        <v>82</v>
      </c>
      <c r="H4760" s="1" t="str">
        <f t="shared" si="897"/>
        <v>Cooling</v>
      </c>
      <c r="I4760" s="1">
        <f ca="1">OFFSET(IF($H4760="Cooling",Customer!$C$25,Customer!$C$52),E4760,D4760)</f>
        <v>78</v>
      </c>
      <c r="J4760" s="1">
        <f ca="1">OFFSET(IF($H4760="Cooling",Customer!$L$25,Customer!$L$52),$E4760,$D4760)</f>
        <v>80</v>
      </c>
      <c r="K4760" s="16">
        <f t="shared" ca="1" si="891"/>
        <v>4</v>
      </c>
      <c r="L4760" s="16">
        <f t="shared" ca="1" si="892"/>
        <v>2</v>
      </c>
      <c r="M4760" s="17">
        <f t="shared" si="898"/>
        <v>0</v>
      </c>
      <c r="N4760" s="17">
        <f t="shared" si="899"/>
        <v>0</v>
      </c>
      <c r="O4760" s="4"/>
      <c r="P4760" s="4">
        <v>77</v>
      </c>
      <c r="Q4760" s="4">
        <v>66</v>
      </c>
      <c r="R4760" s="4">
        <v>67</v>
      </c>
      <c r="S4760" s="4">
        <v>67</v>
      </c>
      <c r="T4760" s="4">
        <v>78</v>
      </c>
      <c r="U4760" s="4">
        <v>79</v>
      </c>
      <c r="V4760" s="13">
        <v>82</v>
      </c>
      <c r="W4760" s="4">
        <v>82</v>
      </c>
      <c r="X4760" s="4">
        <v>72</v>
      </c>
      <c r="Y4760">
        <f t="shared" ca="1" si="900"/>
        <v>1728</v>
      </c>
      <c r="Z4760">
        <f t="shared" ca="1" si="901"/>
        <v>864</v>
      </c>
    </row>
    <row r="4761" spans="2:26" x14ac:dyDescent="0.25">
      <c r="B4761" s="11">
        <f t="shared" si="902"/>
        <v>44759.874999988482</v>
      </c>
      <c r="C4761" s="1">
        <f t="shared" si="893"/>
        <v>7</v>
      </c>
      <c r="D4761" s="1">
        <f t="shared" si="894"/>
        <v>7</v>
      </c>
      <c r="E4761" s="12">
        <f t="shared" si="895"/>
        <v>22</v>
      </c>
      <c r="F4761" s="124" t="str">
        <f t="shared" si="896"/>
        <v>0</v>
      </c>
      <c r="G4761" s="1">
        <f ca="1">(OFFSET(O4761,0,MATCH(Customer!$J$6,'CDH &amp; HDH'!$P$11:$X$11,0)))</f>
        <v>79</v>
      </c>
      <c r="H4761" s="1" t="str">
        <f t="shared" si="897"/>
        <v>Cooling</v>
      </c>
      <c r="I4761" s="1">
        <f ca="1">OFFSET(IF($H4761="Cooling",Customer!$C$25,Customer!$C$52),E4761,D4761)</f>
        <v>78</v>
      </c>
      <c r="J4761" s="1">
        <f ca="1">OFFSET(IF($H4761="Cooling",Customer!$L$25,Customer!$L$52),$E4761,$D4761)</f>
        <v>80</v>
      </c>
      <c r="K4761" s="16">
        <f t="shared" ca="1" si="891"/>
        <v>1</v>
      </c>
      <c r="L4761" s="16">
        <f t="shared" ca="1" si="892"/>
        <v>0</v>
      </c>
      <c r="M4761" s="17">
        <f t="shared" si="898"/>
        <v>0</v>
      </c>
      <c r="N4761" s="17">
        <f t="shared" si="899"/>
        <v>0</v>
      </c>
      <c r="O4761" s="4"/>
      <c r="P4761" s="4">
        <v>74</v>
      </c>
      <c r="Q4761" s="4">
        <v>65</v>
      </c>
      <c r="R4761" s="4">
        <v>65</v>
      </c>
      <c r="S4761" s="4">
        <v>66</v>
      </c>
      <c r="T4761" s="4">
        <v>76</v>
      </c>
      <c r="U4761" s="4">
        <v>77</v>
      </c>
      <c r="V4761" s="13">
        <v>79</v>
      </c>
      <c r="W4761" s="4">
        <v>80</v>
      </c>
      <c r="X4761" s="4">
        <v>70</v>
      </c>
      <c r="Y4761">
        <f t="shared" ca="1" si="900"/>
        <v>432</v>
      </c>
      <c r="Z4761">
        <f t="shared" ca="1" si="901"/>
        <v>0</v>
      </c>
    </row>
    <row r="4762" spans="2:26" x14ac:dyDescent="0.25">
      <c r="B4762" s="11">
        <f t="shared" si="902"/>
        <v>44759.916666655146</v>
      </c>
      <c r="C4762" s="1">
        <f t="shared" si="893"/>
        <v>7</v>
      </c>
      <c r="D4762" s="1">
        <f t="shared" si="894"/>
        <v>7</v>
      </c>
      <c r="E4762" s="12">
        <f t="shared" si="895"/>
        <v>23</v>
      </c>
      <c r="F4762" s="124" t="str">
        <f t="shared" si="896"/>
        <v>0</v>
      </c>
      <c r="G4762" s="1">
        <f ca="1">(OFFSET(O4762,0,MATCH(Customer!$J$6,'CDH &amp; HDH'!$P$11:$X$11,0)))</f>
        <v>78</v>
      </c>
      <c r="H4762" s="1" t="str">
        <f t="shared" si="897"/>
        <v>Cooling</v>
      </c>
      <c r="I4762" s="1">
        <f ca="1">OFFSET(IF($H4762="Cooling",Customer!$C$25,Customer!$C$52),E4762,D4762)</f>
        <v>78</v>
      </c>
      <c r="J4762" s="1">
        <f ca="1">OFFSET(IF($H4762="Cooling",Customer!$L$25,Customer!$L$52),$E4762,$D4762)</f>
        <v>80</v>
      </c>
      <c r="K4762" s="16">
        <f t="shared" ca="1" si="891"/>
        <v>0</v>
      </c>
      <c r="L4762" s="16">
        <f t="shared" ca="1" si="892"/>
        <v>0</v>
      </c>
      <c r="M4762" s="17">
        <f t="shared" si="898"/>
        <v>0</v>
      </c>
      <c r="N4762" s="17">
        <f t="shared" si="899"/>
        <v>0</v>
      </c>
      <c r="O4762" s="4"/>
      <c r="P4762" s="4">
        <v>72</v>
      </c>
      <c r="Q4762" s="4">
        <v>64</v>
      </c>
      <c r="R4762" s="4">
        <v>63</v>
      </c>
      <c r="S4762" s="4">
        <v>66</v>
      </c>
      <c r="T4762" s="4">
        <v>72</v>
      </c>
      <c r="U4762" s="4">
        <v>77</v>
      </c>
      <c r="V4762" s="13">
        <v>78</v>
      </c>
      <c r="W4762" s="4">
        <v>79</v>
      </c>
      <c r="X4762" s="4">
        <v>68</v>
      </c>
      <c r="Y4762">
        <f t="shared" ca="1" si="900"/>
        <v>0</v>
      </c>
      <c r="Z4762">
        <f t="shared" ca="1" si="901"/>
        <v>0</v>
      </c>
    </row>
    <row r="4763" spans="2:26" x14ac:dyDescent="0.25">
      <c r="B4763" s="11">
        <f t="shared" si="902"/>
        <v>44759.958333321811</v>
      </c>
      <c r="C4763" s="1">
        <f t="shared" si="893"/>
        <v>7</v>
      </c>
      <c r="D4763" s="1">
        <f t="shared" si="894"/>
        <v>7</v>
      </c>
      <c r="E4763" s="12">
        <f t="shared" si="895"/>
        <v>24</v>
      </c>
      <c r="F4763" s="124" t="str">
        <f t="shared" si="896"/>
        <v>0</v>
      </c>
      <c r="G4763" s="1">
        <f ca="1">(OFFSET(O4763,0,MATCH(Customer!$J$6,'CDH &amp; HDH'!$P$11:$X$11,0)))</f>
        <v>76</v>
      </c>
      <c r="H4763" s="1" t="str">
        <f t="shared" si="897"/>
        <v>Cooling</v>
      </c>
      <c r="I4763" s="1">
        <f ca="1">OFFSET(IF($H4763="Cooling",Customer!$C$25,Customer!$C$52),E4763,D4763)</f>
        <v>78</v>
      </c>
      <c r="J4763" s="1">
        <f ca="1">OFFSET(IF($H4763="Cooling",Customer!$L$25,Customer!$L$52),$E4763,$D4763)</f>
        <v>80</v>
      </c>
      <c r="K4763" s="16">
        <f t="shared" ca="1" si="891"/>
        <v>0</v>
      </c>
      <c r="L4763" s="16">
        <f t="shared" ca="1" si="892"/>
        <v>0</v>
      </c>
      <c r="M4763" s="17">
        <f t="shared" si="898"/>
        <v>0</v>
      </c>
      <c r="N4763" s="17">
        <f t="shared" si="899"/>
        <v>0</v>
      </c>
      <c r="O4763" s="4"/>
      <c r="P4763" s="4">
        <v>70</v>
      </c>
      <c r="Q4763" s="4">
        <v>62</v>
      </c>
      <c r="R4763" s="4">
        <v>62</v>
      </c>
      <c r="S4763" s="4">
        <v>66</v>
      </c>
      <c r="T4763" s="4">
        <v>70</v>
      </c>
      <c r="U4763" s="4">
        <v>75</v>
      </c>
      <c r="V4763" s="13">
        <v>76</v>
      </c>
      <c r="W4763" s="4">
        <v>75</v>
      </c>
      <c r="X4763" s="4">
        <v>68</v>
      </c>
      <c r="Y4763">
        <f t="shared" ca="1" si="900"/>
        <v>0</v>
      </c>
      <c r="Z4763">
        <f t="shared" ca="1" si="901"/>
        <v>0</v>
      </c>
    </row>
    <row r="4764" spans="2:26" x14ac:dyDescent="0.25">
      <c r="B4764" s="11">
        <f t="shared" si="902"/>
        <v>44759.999999988475</v>
      </c>
      <c r="C4764" s="1">
        <f t="shared" si="893"/>
        <v>7</v>
      </c>
      <c r="D4764" s="1">
        <f t="shared" si="894"/>
        <v>1</v>
      </c>
      <c r="E4764" s="12">
        <f t="shared" si="895"/>
        <v>1</v>
      </c>
      <c r="F4764" s="124" t="str">
        <f t="shared" si="896"/>
        <v>0</v>
      </c>
      <c r="G4764" s="1">
        <f ca="1">(OFFSET(O4764,0,MATCH(Customer!$J$6,'CDH &amp; HDH'!$P$11:$X$11,0)))</f>
        <v>76</v>
      </c>
      <c r="H4764" s="1" t="str">
        <f t="shared" si="897"/>
        <v>Cooling</v>
      </c>
      <c r="I4764" s="1">
        <f ca="1">OFFSET(IF($H4764="Cooling",Customer!$C$25,Customer!$C$52),E4764,D4764)</f>
        <v>78</v>
      </c>
      <c r="J4764" s="1">
        <f ca="1">OFFSET(IF($H4764="Cooling",Customer!$L$25,Customer!$L$52),$E4764,$D4764)</f>
        <v>80</v>
      </c>
      <c r="K4764" s="16">
        <f t="shared" ca="1" si="891"/>
        <v>0</v>
      </c>
      <c r="L4764" s="16">
        <f t="shared" ca="1" si="892"/>
        <v>0</v>
      </c>
      <c r="M4764" s="17">
        <f t="shared" si="898"/>
        <v>0</v>
      </c>
      <c r="N4764" s="17">
        <f t="shared" si="899"/>
        <v>0</v>
      </c>
      <c r="O4764" s="4"/>
      <c r="P4764" s="4">
        <v>71</v>
      </c>
      <c r="Q4764" s="4">
        <v>61</v>
      </c>
      <c r="R4764" s="4">
        <v>60</v>
      </c>
      <c r="S4764" s="4">
        <v>69</v>
      </c>
      <c r="T4764" s="4">
        <v>69</v>
      </c>
      <c r="U4764" s="4">
        <v>74</v>
      </c>
      <c r="V4764" s="13">
        <v>76</v>
      </c>
      <c r="W4764" s="4">
        <v>76</v>
      </c>
      <c r="X4764" s="4">
        <v>68</v>
      </c>
      <c r="Y4764">
        <f t="shared" ca="1" si="900"/>
        <v>0</v>
      </c>
      <c r="Z4764">
        <f t="shared" ca="1" si="901"/>
        <v>0</v>
      </c>
    </row>
    <row r="4765" spans="2:26" x14ac:dyDescent="0.25">
      <c r="B4765" s="11">
        <f t="shared" si="902"/>
        <v>44760.041666655139</v>
      </c>
      <c r="C4765" s="1">
        <f t="shared" si="893"/>
        <v>7</v>
      </c>
      <c r="D4765" s="1">
        <f t="shared" si="894"/>
        <v>1</v>
      </c>
      <c r="E4765" s="12">
        <f t="shared" si="895"/>
        <v>2</v>
      </c>
      <c r="F4765" s="124" t="str">
        <f t="shared" si="896"/>
        <v>0</v>
      </c>
      <c r="G4765" s="1">
        <f ca="1">(OFFSET(O4765,0,MATCH(Customer!$J$6,'CDH &amp; HDH'!$P$11:$X$11,0)))</f>
        <v>76</v>
      </c>
      <c r="H4765" s="1" t="str">
        <f t="shared" si="897"/>
        <v>Cooling</v>
      </c>
      <c r="I4765" s="1">
        <f ca="1">OFFSET(IF($H4765="Cooling",Customer!$C$25,Customer!$C$52),E4765,D4765)</f>
        <v>78</v>
      </c>
      <c r="J4765" s="1">
        <f ca="1">OFFSET(IF($H4765="Cooling",Customer!$L$25,Customer!$L$52),$E4765,$D4765)</f>
        <v>80</v>
      </c>
      <c r="K4765" s="16">
        <f t="shared" ca="1" si="891"/>
        <v>0</v>
      </c>
      <c r="L4765" s="16">
        <f t="shared" ca="1" si="892"/>
        <v>0</v>
      </c>
      <c r="M4765" s="17">
        <f t="shared" si="898"/>
        <v>0</v>
      </c>
      <c r="N4765" s="17">
        <f t="shared" si="899"/>
        <v>0</v>
      </c>
      <c r="O4765" s="4"/>
      <c r="P4765" s="4">
        <v>67</v>
      </c>
      <c r="Q4765" s="4">
        <v>61</v>
      </c>
      <c r="R4765" s="4">
        <v>59</v>
      </c>
      <c r="S4765" s="4">
        <v>68</v>
      </c>
      <c r="T4765" s="4">
        <v>68</v>
      </c>
      <c r="U4765" s="4">
        <v>74</v>
      </c>
      <c r="V4765" s="13">
        <v>76</v>
      </c>
      <c r="W4765" s="4">
        <v>74</v>
      </c>
      <c r="X4765" s="4">
        <v>67</v>
      </c>
      <c r="Y4765">
        <f t="shared" ca="1" si="900"/>
        <v>0</v>
      </c>
      <c r="Z4765">
        <f t="shared" ca="1" si="901"/>
        <v>0</v>
      </c>
    </row>
    <row r="4766" spans="2:26" x14ac:dyDescent="0.25">
      <c r="B4766" s="11">
        <f t="shared" si="902"/>
        <v>44760.083333321803</v>
      </c>
      <c r="C4766" s="1">
        <f t="shared" si="893"/>
        <v>7</v>
      </c>
      <c r="D4766" s="1">
        <f t="shared" si="894"/>
        <v>1</v>
      </c>
      <c r="E4766" s="12">
        <f t="shared" si="895"/>
        <v>3</v>
      </c>
      <c r="F4766" s="124" t="str">
        <f t="shared" si="896"/>
        <v>0</v>
      </c>
      <c r="G4766" s="1">
        <f ca="1">(OFFSET(O4766,0,MATCH(Customer!$J$6,'CDH &amp; HDH'!$P$11:$X$11,0)))</f>
        <v>73</v>
      </c>
      <c r="H4766" s="1" t="str">
        <f t="shared" si="897"/>
        <v>Cooling</v>
      </c>
      <c r="I4766" s="1">
        <f ca="1">OFFSET(IF($H4766="Cooling",Customer!$C$25,Customer!$C$52),E4766,D4766)</f>
        <v>78</v>
      </c>
      <c r="J4766" s="1">
        <f ca="1">OFFSET(IF($H4766="Cooling",Customer!$L$25,Customer!$L$52),$E4766,$D4766)</f>
        <v>80</v>
      </c>
      <c r="K4766" s="16">
        <f t="shared" ca="1" si="891"/>
        <v>0</v>
      </c>
      <c r="L4766" s="16">
        <f t="shared" ca="1" si="892"/>
        <v>0</v>
      </c>
      <c r="M4766" s="17">
        <f t="shared" si="898"/>
        <v>0</v>
      </c>
      <c r="N4766" s="17">
        <f t="shared" si="899"/>
        <v>0</v>
      </c>
      <c r="O4766" s="4"/>
      <c r="P4766" s="4">
        <v>66</v>
      </c>
      <c r="Q4766" s="4">
        <v>58</v>
      </c>
      <c r="R4766" s="4">
        <v>59</v>
      </c>
      <c r="S4766" s="4">
        <v>65</v>
      </c>
      <c r="T4766" s="4">
        <v>66</v>
      </c>
      <c r="U4766" s="4">
        <v>74</v>
      </c>
      <c r="V4766" s="13">
        <v>73</v>
      </c>
      <c r="W4766" s="4">
        <v>70</v>
      </c>
      <c r="X4766" s="4">
        <v>67</v>
      </c>
      <c r="Y4766">
        <f t="shared" ca="1" si="900"/>
        <v>0</v>
      </c>
      <c r="Z4766">
        <f t="shared" ca="1" si="901"/>
        <v>0</v>
      </c>
    </row>
    <row r="4767" spans="2:26" x14ac:dyDescent="0.25">
      <c r="B4767" s="11">
        <f t="shared" si="902"/>
        <v>44760.124999988468</v>
      </c>
      <c r="C4767" s="1">
        <f t="shared" si="893"/>
        <v>7</v>
      </c>
      <c r="D4767" s="1">
        <f t="shared" si="894"/>
        <v>1</v>
      </c>
      <c r="E4767" s="12">
        <f t="shared" si="895"/>
        <v>4</v>
      </c>
      <c r="F4767" s="124" t="str">
        <f t="shared" si="896"/>
        <v>0</v>
      </c>
      <c r="G4767" s="1">
        <f ca="1">(OFFSET(O4767,0,MATCH(Customer!$J$6,'CDH &amp; HDH'!$P$11:$X$11,0)))</f>
        <v>74</v>
      </c>
      <c r="H4767" s="1" t="str">
        <f t="shared" si="897"/>
        <v>Cooling</v>
      </c>
      <c r="I4767" s="1">
        <f ca="1">OFFSET(IF($H4767="Cooling",Customer!$C$25,Customer!$C$52),E4767,D4767)</f>
        <v>78</v>
      </c>
      <c r="J4767" s="1">
        <f ca="1">OFFSET(IF($H4767="Cooling",Customer!$L$25,Customer!$L$52),$E4767,$D4767)</f>
        <v>80</v>
      </c>
      <c r="K4767" s="16">
        <f t="shared" ca="1" si="891"/>
        <v>0</v>
      </c>
      <c r="L4767" s="16">
        <f t="shared" ca="1" si="892"/>
        <v>0</v>
      </c>
      <c r="M4767" s="17">
        <f t="shared" si="898"/>
        <v>0</v>
      </c>
      <c r="N4767" s="17">
        <f t="shared" si="899"/>
        <v>0</v>
      </c>
      <c r="O4767" s="4"/>
      <c r="P4767" s="4">
        <v>66</v>
      </c>
      <c r="Q4767" s="4">
        <v>60</v>
      </c>
      <c r="R4767" s="4">
        <v>58</v>
      </c>
      <c r="S4767" s="4">
        <v>65</v>
      </c>
      <c r="T4767" s="4">
        <v>66</v>
      </c>
      <c r="U4767" s="4">
        <v>73</v>
      </c>
      <c r="V4767" s="13">
        <v>74</v>
      </c>
      <c r="W4767" s="4">
        <v>68</v>
      </c>
      <c r="X4767" s="4">
        <v>65</v>
      </c>
      <c r="Y4767">
        <f t="shared" ca="1" si="900"/>
        <v>0</v>
      </c>
      <c r="Z4767">
        <f t="shared" ca="1" si="901"/>
        <v>0</v>
      </c>
    </row>
    <row r="4768" spans="2:26" x14ac:dyDescent="0.25">
      <c r="B4768" s="11">
        <f t="shared" si="902"/>
        <v>44760.166666655132</v>
      </c>
      <c r="C4768" s="1">
        <f t="shared" si="893"/>
        <v>7</v>
      </c>
      <c r="D4768" s="1">
        <f t="shared" si="894"/>
        <v>1</v>
      </c>
      <c r="E4768" s="12">
        <f t="shared" si="895"/>
        <v>5</v>
      </c>
      <c r="F4768" s="124" t="str">
        <f t="shared" si="896"/>
        <v>0</v>
      </c>
      <c r="G4768" s="1">
        <f ca="1">(OFFSET(O4768,0,MATCH(Customer!$J$6,'CDH &amp; HDH'!$P$11:$X$11,0)))</f>
        <v>74</v>
      </c>
      <c r="H4768" s="1" t="str">
        <f t="shared" si="897"/>
        <v>Cooling</v>
      </c>
      <c r="I4768" s="1">
        <f ca="1">OFFSET(IF($H4768="Cooling",Customer!$C$25,Customer!$C$52),E4768,D4768)</f>
        <v>78</v>
      </c>
      <c r="J4768" s="1">
        <f ca="1">OFFSET(IF($H4768="Cooling",Customer!$L$25,Customer!$L$52),$E4768,$D4768)</f>
        <v>80</v>
      </c>
      <c r="K4768" s="16">
        <f t="shared" ca="1" si="891"/>
        <v>0</v>
      </c>
      <c r="L4768" s="16">
        <f t="shared" ca="1" si="892"/>
        <v>0</v>
      </c>
      <c r="M4768" s="17">
        <f t="shared" si="898"/>
        <v>0</v>
      </c>
      <c r="N4768" s="17">
        <f t="shared" si="899"/>
        <v>0</v>
      </c>
      <c r="O4768" s="4"/>
      <c r="P4768" s="4">
        <v>65</v>
      </c>
      <c r="Q4768" s="4">
        <v>58</v>
      </c>
      <c r="R4768" s="4">
        <v>59</v>
      </c>
      <c r="S4768" s="4">
        <v>65</v>
      </c>
      <c r="T4768" s="4">
        <v>65</v>
      </c>
      <c r="U4768" s="4">
        <v>73</v>
      </c>
      <c r="V4768" s="13">
        <v>74</v>
      </c>
      <c r="W4768" s="4">
        <v>66</v>
      </c>
      <c r="X4768" s="4">
        <v>65</v>
      </c>
      <c r="Y4768">
        <f t="shared" ca="1" si="900"/>
        <v>0</v>
      </c>
      <c r="Z4768">
        <f t="shared" ca="1" si="901"/>
        <v>0</v>
      </c>
    </row>
    <row r="4769" spans="2:26" x14ac:dyDescent="0.25">
      <c r="B4769" s="11">
        <f t="shared" si="902"/>
        <v>44760.208333321796</v>
      </c>
      <c r="C4769" s="1">
        <f t="shared" si="893"/>
        <v>7</v>
      </c>
      <c r="D4769" s="1">
        <f t="shared" si="894"/>
        <v>1</v>
      </c>
      <c r="E4769" s="12">
        <f t="shared" si="895"/>
        <v>6</v>
      </c>
      <c r="F4769" s="124" t="str">
        <f t="shared" si="896"/>
        <v>0</v>
      </c>
      <c r="G4769" s="1">
        <f ca="1">(OFFSET(O4769,0,MATCH(Customer!$J$6,'CDH &amp; HDH'!$P$11:$X$11,0)))</f>
        <v>74</v>
      </c>
      <c r="H4769" s="1" t="str">
        <f t="shared" si="897"/>
        <v>Cooling</v>
      </c>
      <c r="I4769" s="1">
        <f ca="1">OFFSET(IF($H4769="Cooling",Customer!$C$25,Customer!$C$52),E4769,D4769)</f>
        <v>78</v>
      </c>
      <c r="J4769" s="1">
        <f ca="1">OFFSET(IF($H4769="Cooling",Customer!$L$25,Customer!$L$52),$E4769,$D4769)</f>
        <v>80</v>
      </c>
      <c r="K4769" s="16">
        <f t="shared" ca="1" si="891"/>
        <v>0</v>
      </c>
      <c r="L4769" s="16">
        <f t="shared" ca="1" si="892"/>
        <v>0</v>
      </c>
      <c r="M4769" s="17">
        <f t="shared" si="898"/>
        <v>0</v>
      </c>
      <c r="N4769" s="17">
        <f t="shared" si="899"/>
        <v>0</v>
      </c>
      <c r="O4769" s="4"/>
      <c r="P4769" s="4">
        <v>66</v>
      </c>
      <c r="Q4769" s="4">
        <v>60</v>
      </c>
      <c r="R4769" s="4">
        <v>60</v>
      </c>
      <c r="S4769" s="4">
        <v>66</v>
      </c>
      <c r="T4769" s="4">
        <v>66</v>
      </c>
      <c r="U4769" s="4">
        <v>74</v>
      </c>
      <c r="V4769" s="13">
        <v>74</v>
      </c>
      <c r="W4769" s="4">
        <v>70</v>
      </c>
      <c r="X4769" s="4">
        <v>64</v>
      </c>
      <c r="Y4769">
        <f t="shared" ca="1" si="900"/>
        <v>0</v>
      </c>
      <c r="Z4769">
        <f t="shared" ca="1" si="901"/>
        <v>0</v>
      </c>
    </row>
    <row r="4770" spans="2:26" x14ac:dyDescent="0.25">
      <c r="B4770" s="11">
        <f t="shared" si="902"/>
        <v>44760.24999998846</v>
      </c>
      <c r="C4770" s="1">
        <f t="shared" si="893"/>
        <v>7</v>
      </c>
      <c r="D4770" s="1">
        <f t="shared" si="894"/>
        <v>1</v>
      </c>
      <c r="E4770" s="12">
        <f t="shared" si="895"/>
        <v>7</v>
      </c>
      <c r="F4770" s="124" t="str">
        <f t="shared" si="896"/>
        <v>0</v>
      </c>
      <c r="G4770" s="1">
        <f ca="1">(OFFSET(O4770,0,MATCH(Customer!$J$6,'CDH &amp; HDH'!$P$11:$X$11,0)))</f>
        <v>76</v>
      </c>
      <c r="H4770" s="1" t="str">
        <f t="shared" si="897"/>
        <v>Cooling</v>
      </c>
      <c r="I4770" s="1">
        <f ca="1">OFFSET(IF($H4770="Cooling",Customer!$C$25,Customer!$C$52),E4770,D4770)</f>
        <v>78</v>
      </c>
      <c r="J4770" s="1">
        <f ca="1">OFFSET(IF($H4770="Cooling",Customer!$L$25,Customer!$L$52),$E4770,$D4770)</f>
        <v>80</v>
      </c>
      <c r="K4770" s="16">
        <f t="shared" ca="1" si="891"/>
        <v>0</v>
      </c>
      <c r="L4770" s="16">
        <f t="shared" ca="1" si="892"/>
        <v>0</v>
      </c>
      <c r="M4770" s="17">
        <f t="shared" si="898"/>
        <v>0</v>
      </c>
      <c r="N4770" s="17">
        <f t="shared" si="899"/>
        <v>0</v>
      </c>
      <c r="O4770" s="4"/>
      <c r="P4770" s="4">
        <v>71</v>
      </c>
      <c r="Q4770" s="4">
        <v>61</v>
      </c>
      <c r="R4770" s="4">
        <v>61</v>
      </c>
      <c r="S4770" s="4">
        <v>70</v>
      </c>
      <c r="T4770" s="4">
        <v>70</v>
      </c>
      <c r="U4770" s="4">
        <v>77</v>
      </c>
      <c r="V4770" s="13">
        <v>76</v>
      </c>
      <c r="W4770" s="4">
        <v>74</v>
      </c>
      <c r="X4770" s="4">
        <v>64</v>
      </c>
      <c r="Y4770">
        <f t="shared" ca="1" si="900"/>
        <v>0</v>
      </c>
      <c r="Z4770">
        <f t="shared" ca="1" si="901"/>
        <v>0</v>
      </c>
    </row>
    <row r="4771" spans="2:26" x14ac:dyDescent="0.25">
      <c r="B4771" s="11">
        <f t="shared" si="902"/>
        <v>44760.291666655125</v>
      </c>
      <c r="C4771" s="1">
        <f t="shared" si="893"/>
        <v>7</v>
      </c>
      <c r="D4771" s="1">
        <f t="shared" si="894"/>
        <v>1</v>
      </c>
      <c r="E4771" s="12">
        <f t="shared" si="895"/>
        <v>8</v>
      </c>
      <c r="F4771" s="124" t="str">
        <f t="shared" si="896"/>
        <v>0</v>
      </c>
      <c r="G4771" s="1">
        <f ca="1">(OFFSET(O4771,0,MATCH(Customer!$J$6,'CDH &amp; HDH'!$P$11:$X$11,0)))</f>
        <v>80</v>
      </c>
      <c r="H4771" s="1" t="str">
        <f t="shared" si="897"/>
        <v>Cooling</v>
      </c>
      <c r="I4771" s="1">
        <f ca="1">OFFSET(IF($H4771="Cooling",Customer!$C$25,Customer!$C$52),E4771,D4771)</f>
        <v>72</v>
      </c>
      <c r="J4771" s="1">
        <f ca="1">OFFSET(IF($H4771="Cooling",Customer!$L$25,Customer!$L$52),$E4771,$D4771)</f>
        <v>77</v>
      </c>
      <c r="K4771" s="16">
        <f t="shared" ca="1" si="891"/>
        <v>8</v>
      </c>
      <c r="L4771" s="16">
        <f t="shared" ca="1" si="892"/>
        <v>3</v>
      </c>
      <c r="M4771" s="17">
        <f t="shared" si="898"/>
        <v>0</v>
      </c>
      <c r="N4771" s="17">
        <f t="shared" si="899"/>
        <v>0</v>
      </c>
      <c r="O4771" s="4"/>
      <c r="P4771" s="4">
        <v>77</v>
      </c>
      <c r="Q4771" s="4">
        <v>65</v>
      </c>
      <c r="R4771" s="4">
        <v>64</v>
      </c>
      <c r="S4771" s="4">
        <v>74</v>
      </c>
      <c r="T4771" s="4">
        <v>75</v>
      </c>
      <c r="U4771" s="4">
        <v>81</v>
      </c>
      <c r="V4771" s="13">
        <v>80</v>
      </c>
      <c r="W4771" s="4">
        <v>79</v>
      </c>
      <c r="X4771" s="4">
        <v>66</v>
      </c>
      <c r="Y4771">
        <f t="shared" ca="1" si="900"/>
        <v>3456</v>
      </c>
      <c r="Z4771">
        <f t="shared" ca="1" si="901"/>
        <v>1296</v>
      </c>
    </row>
    <row r="4772" spans="2:26" x14ac:dyDescent="0.25">
      <c r="B4772" s="11">
        <f t="shared" si="902"/>
        <v>44760.333333321789</v>
      </c>
      <c r="C4772" s="1">
        <f t="shared" si="893"/>
        <v>7</v>
      </c>
      <c r="D4772" s="1">
        <f t="shared" si="894"/>
        <v>1</v>
      </c>
      <c r="E4772" s="12">
        <f t="shared" si="895"/>
        <v>9</v>
      </c>
      <c r="F4772" s="124" t="str">
        <f t="shared" si="896"/>
        <v>0</v>
      </c>
      <c r="G4772" s="1">
        <f ca="1">(OFFSET(O4772,0,MATCH(Customer!$J$6,'CDH &amp; HDH'!$P$11:$X$11,0)))</f>
        <v>84</v>
      </c>
      <c r="H4772" s="1" t="str">
        <f t="shared" si="897"/>
        <v>Cooling</v>
      </c>
      <c r="I4772" s="1">
        <f ca="1">OFFSET(IF($H4772="Cooling",Customer!$C$25,Customer!$C$52),E4772,D4772)</f>
        <v>72</v>
      </c>
      <c r="J4772" s="1">
        <f ca="1">OFFSET(IF($H4772="Cooling",Customer!$L$25,Customer!$L$52),$E4772,$D4772)</f>
        <v>77</v>
      </c>
      <c r="K4772" s="16">
        <f t="shared" ca="1" si="891"/>
        <v>12</v>
      </c>
      <c r="L4772" s="16">
        <f t="shared" ca="1" si="892"/>
        <v>7</v>
      </c>
      <c r="M4772" s="17">
        <f t="shared" si="898"/>
        <v>0</v>
      </c>
      <c r="N4772" s="17">
        <f t="shared" si="899"/>
        <v>0</v>
      </c>
      <c r="O4772" s="4"/>
      <c r="P4772" s="4">
        <v>81</v>
      </c>
      <c r="Q4772" s="4">
        <v>67</v>
      </c>
      <c r="R4772" s="4">
        <v>67</v>
      </c>
      <c r="S4772" s="4">
        <v>78</v>
      </c>
      <c r="T4772" s="4">
        <v>79</v>
      </c>
      <c r="U4772" s="4">
        <v>83</v>
      </c>
      <c r="V4772" s="13">
        <v>84</v>
      </c>
      <c r="W4772" s="4">
        <v>82</v>
      </c>
      <c r="X4772" s="4">
        <v>68</v>
      </c>
      <c r="Y4772">
        <f t="shared" ca="1" si="900"/>
        <v>5184</v>
      </c>
      <c r="Z4772">
        <f t="shared" ca="1" si="901"/>
        <v>3024</v>
      </c>
    </row>
    <row r="4773" spans="2:26" x14ac:dyDescent="0.25">
      <c r="B4773" s="11">
        <f t="shared" si="902"/>
        <v>44760.374999988453</v>
      </c>
      <c r="C4773" s="1">
        <f t="shared" si="893"/>
        <v>7</v>
      </c>
      <c r="D4773" s="1">
        <f t="shared" si="894"/>
        <v>1</v>
      </c>
      <c r="E4773" s="12">
        <f t="shared" si="895"/>
        <v>10</v>
      </c>
      <c r="F4773" s="124" t="str">
        <f t="shared" si="896"/>
        <v>0</v>
      </c>
      <c r="G4773" s="1">
        <f ca="1">(OFFSET(O4773,0,MATCH(Customer!$J$6,'CDH &amp; HDH'!$P$11:$X$11,0)))</f>
        <v>84</v>
      </c>
      <c r="H4773" s="1" t="str">
        <f t="shared" si="897"/>
        <v>Cooling</v>
      </c>
      <c r="I4773" s="1">
        <f ca="1">OFFSET(IF($H4773="Cooling",Customer!$C$25,Customer!$C$52),E4773,D4773)</f>
        <v>72</v>
      </c>
      <c r="J4773" s="1">
        <f ca="1">OFFSET(IF($H4773="Cooling",Customer!$L$25,Customer!$L$52),$E4773,$D4773)</f>
        <v>77</v>
      </c>
      <c r="K4773" s="16">
        <f t="shared" ca="1" si="891"/>
        <v>12</v>
      </c>
      <c r="L4773" s="16">
        <f t="shared" ca="1" si="892"/>
        <v>7</v>
      </c>
      <c r="M4773" s="17">
        <f t="shared" si="898"/>
        <v>0</v>
      </c>
      <c r="N4773" s="17">
        <f t="shared" si="899"/>
        <v>0</v>
      </c>
      <c r="O4773" s="4"/>
      <c r="P4773" s="4">
        <v>84</v>
      </c>
      <c r="Q4773" s="4">
        <v>71</v>
      </c>
      <c r="R4773" s="4">
        <v>70</v>
      </c>
      <c r="S4773" s="4">
        <v>80</v>
      </c>
      <c r="T4773" s="4">
        <v>82</v>
      </c>
      <c r="U4773" s="4">
        <v>84</v>
      </c>
      <c r="V4773" s="13">
        <v>84</v>
      </c>
      <c r="W4773" s="4">
        <v>85</v>
      </c>
      <c r="X4773" s="4">
        <v>73</v>
      </c>
      <c r="Y4773">
        <f t="shared" ca="1" si="900"/>
        <v>5184</v>
      </c>
      <c r="Z4773">
        <f t="shared" ca="1" si="901"/>
        <v>3024</v>
      </c>
    </row>
    <row r="4774" spans="2:26" x14ac:dyDescent="0.25">
      <c r="B4774" s="11">
        <f t="shared" si="902"/>
        <v>44760.416666655117</v>
      </c>
      <c r="C4774" s="1">
        <f t="shared" si="893"/>
        <v>7</v>
      </c>
      <c r="D4774" s="1">
        <f t="shared" si="894"/>
        <v>1</v>
      </c>
      <c r="E4774" s="12">
        <f t="shared" si="895"/>
        <v>11</v>
      </c>
      <c r="F4774" s="124" t="str">
        <f t="shared" si="896"/>
        <v>0</v>
      </c>
      <c r="G4774" s="1">
        <f ca="1">(OFFSET(O4774,0,MATCH(Customer!$J$6,'CDH &amp; HDH'!$P$11:$X$11,0)))</f>
        <v>87</v>
      </c>
      <c r="H4774" s="1" t="str">
        <f t="shared" si="897"/>
        <v>Cooling</v>
      </c>
      <c r="I4774" s="1">
        <f ca="1">OFFSET(IF($H4774="Cooling",Customer!$C$25,Customer!$C$52),E4774,D4774)</f>
        <v>72</v>
      </c>
      <c r="J4774" s="1">
        <f ca="1">OFFSET(IF($H4774="Cooling",Customer!$L$25,Customer!$L$52),$E4774,$D4774)</f>
        <v>77</v>
      </c>
      <c r="K4774" s="16">
        <f t="shared" ca="1" si="891"/>
        <v>15</v>
      </c>
      <c r="L4774" s="16">
        <f t="shared" ca="1" si="892"/>
        <v>10</v>
      </c>
      <c r="M4774" s="17">
        <f t="shared" si="898"/>
        <v>0</v>
      </c>
      <c r="N4774" s="17">
        <f t="shared" si="899"/>
        <v>0</v>
      </c>
      <c r="O4774" s="4"/>
      <c r="P4774" s="4">
        <v>88</v>
      </c>
      <c r="Q4774" s="4">
        <v>72</v>
      </c>
      <c r="R4774" s="4">
        <v>70</v>
      </c>
      <c r="S4774" s="4">
        <v>82</v>
      </c>
      <c r="T4774" s="4">
        <v>84</v>
      </c>
      <c r="U4774" s="4">
        <v>87</v>
      </c>
      <c r="V4774" s="13">
        <v>87</v>
      </c>
      <c r="W4774" s="4">
        <v>88</v>
      </c>
      <c r="X4774" s="4">
        <v>78</v>
      </c>
      <c r="Y4774">
        <f t="shared" ca="1" si="900"/>
        <v>6480</v>
      </c>
      <c r="Z4774">
        <f t="shared" ca="1" si="901"/>
        <v>4320</v>
      </c>
    </row>
    <row r="4775" spans="2:26" x14ac:dyDescent="0.25">
      <c r="B4775" s="11">
        <f t="shared" si="902"/>
        <v>44760.458333321782</v>
      </c>
      <c r="C4775" s="1">
        <f t="shared" si="893"/>
        <v>7</v>
      </c>
      <c r="D4775" s="1">
        <f t="shared" si="894"/>
        <v>1</v>
      </c>
      <c r="E4775" s="12">
        <f t="shared" si="895"/>
        <v>12</v>
      </c>
      <c r="F4775" s="124" t="str">
        <f t="shared" si="896"/>
        <v>0</v>
      </c>
      <c r="G4775" s="1">
        <f ca="1">(OFFSET(O4775,0,MATCH(Customer!$J$6,'CDH &amp; HDH'!$P$11:$X$11,0)))</f>
        <v>89</v>
      </c>
      <c r="H4775" s="1" t="str">
        <f t="shared" si="897"/>
        <v>Cooling</v>
      </c>
      <c r="I4775" s="1">
        <f ca="1">OFFSET(IF($H4775="Cooling",Customer!$C$25,Customer!$C$52),E4775,D4775)</f>
        <v>72</v>
      </c>
      <c r="J4775" s="1">
        <f ca="1">OFFSET(IF($H4775="Cooling",Customer!$L$25,Customer!$L$52),$E4775,$D4775)</f>
        <v>77</v>
      </c>
      <c r="K4775" s="16">
        <f t="shared" ca="1" si="891"/>
        <v>17</v>
      </c>
      <c r="L4775" s="16">
        <f t="shared" ca="1" si="892"/>
        <v>12</v>
      </c>
      <c r="M4775" s="17">
        <f t="shared" si="898"/>
        <v>0</v>
      </c>
      <c r="N4775" s="17">
        <f t="shared" si="899"/>
        <v>0</v>
      </c>
      <c r="O4775" s="4"/>
      <c r="P4775" s="4">
        <v>89</v>
      </c>
      <c r="Q4775" s="4">
        <v>74</v>
      </c>
      <c r="R4775" s="4">
        <v>70</v>
      </c>
      <c r="S4775" s="4">
        <v>82</v>
      </c>
      <c r="T4775" s="4">
        <v>89</v>
      </c>
      <c r="U4775" s="4">
        <v>88</v>
      </c>
      <c r="V4775" s="13">
        <v>89</v>
      </c>
      <c r="W4775" s="4">
        <v>90</v>
      </c>
      <c r="X4775" s="4">
        <v>80</v>
      </c>
      <c r="Y4775">
        <f t="shared" ca="1" si="900"/>
        <v>7344</v>
      </c>
      <c r="Z4775">
        <f t="shared" ca="1" si="901"/>
        <v>5184</v>
      </c>
    </row>
    <row r="4776" spans="2:26" x14ac:dyDescent="0.25">
      <c r="B4776" s="11">
        <f t="shared" si="902"/>
        <v>44760.499999988446</v>
      </c>
      <c r="C4776" s="1">
        <f t="shared" si="893"/>
        <v>7</v>
      </c>
      <c r="D4776" s="1">
        <f t="shared" si="894"/>
        <v>1</v>
      </c>
      <c r="E4776" s="12">
        <f t="shared" si="895"/>
        <v>13</v>
      </c>
      <c r="F4776" s="124" t="str">
        <f t="shared" si="896"/>
        <v>0</v>
      </c>
      <c r="G4776" s="1">
        <f ca="1">(OFFSET(O4776,0,MATCH(Customer!$J$6,'CDH &amp; HDH'!$P$11:$X$11,0)))</f>
        <v>89</v>
      </c>
      <c r="H4776" s="1" t="str">
        <f t="shared" si="897"/>
        <v>Cooling</v>
      </c>
      <c r="I4776" s="1">
        <f ca="1">OFFSET(IF($H4776="Cooling",Customer!$C$25,Customer!$C$52),E4776,D4776)</f>
        <v>72</v>
      </c>
      <c r="J4776" s="1">
        <f ca="1">OFFSET(IF($H4776="Cooling",Customer!$L$25,Customer!$L$52),$E4776,$D4776)</f>
        <v>77</v>
      </c>
      <c r="K4776" s="16">
        <f t="shared" ca="1" si="891"/>
        <v>17</v>
      </c>
      <c r="L4776" s="16">
        <f t="shared" ca="1" si="892"/>
        <v>12</v>
      </c>
      <c r="M4776" s="17">
        <f t="shared" si="898"/>
        <v>0</v>
      </c>
      <c r="N4776" s="17">
        <f t="shared" si="899"/>
        <v>0</v>
      </c>
      <c r="O4776" s="4"/>
      <c r="P4776" s="4">
        <v>87</v>
      </c>
      <c r="Q4776" s="4">
        <v>76</v>
      </c>
      <c r="R4776" s="4">
        <v>70</v>
      </c>
      <c r="S4776" s="4">
        <v>82</v>
      </c>
      <c r="T4776" s="4">
        <v>88</v>
      </c>
      <c r="U4776" s="4">
        <v>88</v>
      </c>
      <c r="V4776" s="13">
        <v>89</v>
      </c>
      <c r="W4776" s="4">
        <v>92</v>
      </c>
      <c r="X4776" s="4">
        <v>80</v>
      </c>
      <c r="Y4776">
        <f t="shared" ca="1" si="900"/>
        <v>7344</v>
      </c>
      <c r="Z4776">
        <f t="shared" ca="1" si="901"/>
        <v>5184</v>
      </c>
    </row>
    <row r="4777" spans="2:26" x14ac:dyDescent="0.25">
      <c r="B4777" s="11">
        <f t="shared" si="902"/>
        <v>44760.54166665511</v>
      </c>
      <c r="C4777" s="1">
        <f t="shared" si="893"/>
        <v>7</v>
      </c>
      <c r="D4777" s="1">
        <f t="shared" si="894"/>
        <v>1</v>
      </c>
      <c r="E4777" s="12">
        <f t="shared" si="895"/>
        <v>14</v>
      </c>
      <c r="F4777" s="124" t="str">
        <f t="shared" si="896"/>
        <v>0</v>
      </c>
      <c r="G4777" s="1">
        <f ca="1">(OFFSET(O4777,0,MATCH(Customer!$J$6,'CDH &amp; HDH'!$P$11:$X$11,0)))</f>
        <v>90</v>
      </c>
      <c r="H4777" s="1" t="str">
        <f t="shared" si="897"/>
        <v>Cooling</v>
      </c>
      <c r="I4777" s="1">
        <f ca="1">OFFSET(IF($H4777="Cooling",Customer!$C$25,Customer!$C$52),E4777,D4777)</f>
        <v>72</v>
      </c>
      <c r="J4777" s="1">
        <f ca="1">OFFSET(IF($H4777="Cooling",Customer!$L$25,Customer!$L$52),$E4777,$D4777)</f>
        <v>77</v>
      </c>
      <c r="K4777" s="16">
        <f t="shared" ca="1" si="891"/>
        <v>18</v>
      </c>
      <c r="L4777" s="16">
        <f t="shared" ca="1" si="892"/>
        <v>13</v>
      </c>
      <c r="M4777" s="17">
        <f t="shared" si="898"/>
        <v>0</v>
      </c>
      <c r="N4777" s="17">
        <f t="shared" si="899"/>
        <v>0</v>
      </c>
      <c r="O4777" s="4"/>
      <c r="P4777" s="4">
        <v>90</v>
      </c>
      <c r="Q4777" s="4">
        <v>77</v>
      </c>
      <c r="R4777" s="4">
        <v>72</v>
      </c>
      <c r="S4777" s="4">
        <v>83</v>
      </c>
      <c r="T4777" s="4">
        <v>89</v>
      </c>
      <c r="U4777" s="4">
        <v>91</v>
      </c>
      <c r="V4777" s="13">
        <v>90</v>
      </c>
      <c r="W4777" s="4">
        <v>92</v>
      </c>
      <c r="X4777" s="4">
        <v>82</v>
      </c>
      <c r="Y4777">
        <f t="shared" ca="1" si="900"/>
        <v>7776</v>
      </c>
      <c r="Z4777">
        <f t="shared" ca="1" si="901"/>
        <v>5616</v>
      </c>
    </row>
    <row r="4778" spans="2:26" x14ac:dyDescent="0.25">
      <c r="B4778" s="11">
        <f t="shared" si="902"/>
        <v>44760.583333321774</v>
      </c>
      <c r="C4778" s="1">
        <f t="shared" si="893"/>
        <v>7</v>
      </c>
      <c r="D4778" s="1">
        <f t="shared" si="894"/>
        <v>1</v>
      </c>
      <c r="E4778" s="12">
        <f t="shared" si="895"/>
        <v>15</v>
      </c>
      <c r="F4778" s="124" t="str">
        <f t="shared" si="896"/>
        <v>1</v>
      </c>
      <c r="G4778" s="1">
        <f ca="1">(OFFSET(O4778,0,MATCH(Customer!$J$6,'CDH &amp; HDH'!$P$11:$X$11,0)))</f>
        <v>90</v>
      </c>
      <c r="H4778" s="1" t="str">
        <f t="shared" si="897"/>
        <v>Cooling</v>
      </c>
      <c r="I4778" s="1">
        <f ca="1">OFFSET(IF($H4778="Cooling",Customer!$C$25,Customer!$C$52),E4778,D4778)</f>
        <v>72</v>
      </c>
      <c r="J4778" s="1">
        <f ca="1">OFFSET(IF($H4778="Cooling",Customer!$L$25,Customer!$L$52),$E4778,$D4778)</f>
        <v>77</v>
      </c>
      <c r="K4778" s="16">
        <f t="shared" ca="1" si="891"/>
        <v>18</v>
      </c>
      <c r="L4778" s="16">
        <f t="shared" ca="1" si="892"/>
        <v>13</v>
      </c>
      <c r="M4778" s="17">
        <f t="shared" si="898"/>
        <v>0</v>
      </c>
      <c r="N4778" s="17">
        <f t="shared" si="899"/>
        <v>0</v>
      </c>
      <c r="O4778" s="4"/>
      <c r="P4778" s="4">
        <v>89</v>
      </c>
      <c r="Q4778" s="4">
        <v>78</v>
      </c>
      <c r="R4778" s="4">
        <v>74</v>
      </c>
      <c r="S4778" s="4">
        <v>83</v>
      </c>
      <c r="T4778" s="4">
        <v>90</v>
      </c>
      <c r="U4778" s="4">
        <v>90</v>
      </c>
      <c r="V4778" s="13">
        <v>90</v>
      </c>
      <c r="W4778" s="4">
        <v>93</v>
      </c>
      <c r="X4778" s="4">
        <v>84</v>
      </c>
      <c r="Y4778">
        <f t="shared" ca="1" si="900"/>
        <v>7776</v>
      </c>
      <c r="Z4778">
        <f t="shared" ca="1" si="901"/>
        <v>5616</v>
      </c>
    </row>
    <row r="4779" spans="2:26" x14ac:dyDescent="0.25">
      <c r="B4779" s="11">
        <f t="shared" si="902"/>
        <v>44760.624999988439</v>
      </c>
      <c r="C4779" s="1">
        <f t="shared" si="893"/>
        <v>7</v>
      </c>
      <c r="D4779" s="1">
        <f t="shared" si="894"/>
        <v>1</v>
      </c>
      <c r="E4779" s="12">
        <f t="shared" si="895"/>
        <v>16</v>
      </c>
      <c r="F4779" s="124" t="str">
        <f t="shared" si="896"/>
        <v>1</v>
      </c>
      <c r="G4779" s="1">
        <f ca="1">(OFFSET(O4779,0,MATCH(Customer!$J$6,'CDH &amp; HDH'!$P$11:$X$11,0)))</f>
        <v>90</v>
      </c>
      <c r="H4779" s="1" t="str">
        <f t="shared" si="897"/>
        <v>Cooling</v>
      </c>
      <c r="I4779" s="1">
        <f ca="1">OFFSET(IF($H4779="Cooling",Customer!$C$25,Customer!$C$52),E4779,D4779)</f>
        <v>72</v>
      </c>
      <c r="J4779" s="1">
        <f ca="1">OFFSET(IF($H4779="Cooling",Customer!$L$25,Customer!$L$52),$E4779,$D4779)</f>
        <v>77</v>
      </c>
      <c r="K4779" s="16">
        <f t="shared" ca="1" si="891"/>
        <v>18</v>
      </c>
      <c r="L4779" s="16">
        <f t="shared" ca="1" si="892"/>
        <v>13</v>
      </c>
      <c r="M4779" s="17">
        <f t="shared" si="898"/>
        <v>0</v>
      </c>
      <c r="N4779" s="17">
        <f t="shared" si="899"/>
        <v>0</v>
      </c>
      <c r="O4779" s="4"/>
      <c r="P4779" s="4">
        <v>88</v>
      </c>
      <c r="Q4779" s="4">
        <v>78</v>
      </c>
      <c r="R4779" s="4">
        <v>76</v>
      </c>
      <c r="S4779" s="4">
        <v>85</v>
      </c>
      <c r="T4779" s="4">
        <v>89</v>
      </c>
      <c r="U4779" s="4">
        <v>91</v>
      </c>
      <c r="V4779" s="13">
        <v>90</v>
      </c>
      <c r="W4779" s="4">
        <v>93</v>
      </c>
      <c r="X4779" s="4">
        <v>84</v>
      </c>
      <c r="Y4779">
        <f t="shared" ca="1" si="900"/>
        <v>7776</v>
      </c>
      <c r="Z4779">
        <f t="shared" ca="1" si="901"/>
        <v>5616</v>
      </c>
    </row>
    <row r="4780" spans="2:26" x14ac:dyDescent="0.25">
      <c r="B4780" s="11">
        <f t="shared" si="902"/>
        <v>44760.666666655103</v>
      </c>
      <c r="C4780" s="1">
        <f t="shared" si="893"/>
        <v>7</v>
      </c>
      <c r="D4780" s="1">
        <f t="shared" si="894"/>
        <v>1</v>
      </c>
      <c r="E4780" s="12">
        <f t="shared" si="895"/>
        <v>17</v>
      </c>
      <c r="F4780" s="124" t="str">
        <f t="shared" si="896"/>
        <v>1</v>
      </c>
      <c r="G4780" s="1">
        <f ca="1">(OFFSET(O4780,0,MATCH(Customer!$J$6,'CDH &amp; HDH'!$P$11:$X$11,0)))</f>
        <v>90</v>
      </c>
      <c r="H4780" s="1" t="str">
        <f t="shared" si="897"/>
        <v>Cooling</v>
      </c>
      <c r="I4780" s="1">
        <f ca="1">OFFSET(IF($H4780="Cooling",Customer!$C$25,Customer!$C$52),E4780,D4780)</f>
        <v>72</v>
      </c>
      <c r="J4780" s="1">
        <f ca="1">OFFSET(IF($H4780="Cooling",Customer!$L$25,Customer!$L$52),$E4780,$D4780)</f>
        <v>77</v>
      </c>
      <c r="K4780" s="16">
        <f t="shared" ca="1" si="891"/>
        <v>18</v>
      </c>
      <c r="L4780" s="16">
        <f t="shared" ca="1" si="892"/>
        <v>13</v>
      </c>
      <c r="M4780" s="17">
        <f t="shared" si="898"/>
        <v>0</v>
      </c>
      <c r="N4780" s="17">
        <f t="shared" si="899"/>
        <v>0</v>
      </c>
      <c r="O4780" s="4"/>
      <c r="P4780" s="4">
        <v>88</v>
      </c>
      <c r="Q4780" s="4">
        <v>78</v>
      </c>
      <c r="R4780" s="4">
        <v>74</v>
      </c>
      <c r="S4780" s="4">
        <v>85</v>
      </c>
      <c r="T4780" s="4">
        <v>89</v>
      </c>
      <c r="U4780" s="4">
        <v>89</v>
      </c>
      <c r="V4780" s="13">
        <v>90</v>
      </c>
      <c r="W4780" s="4">
        <v>93</v>
      </c>
      <c r="X4780" s="4">
        <v>84</v>
      </c>
      <c r="Y4780">
        <f t="shared" ca="1" si="900"/>
        <v>7776</v>
      </c>
      <c r="Z4780">
        <f t="shared" ca="1" si="901"/>
        <v>5616</v>
      </c>
    </row>
    <row r="4781" spans="2:26" x14ac:dyDescent="0.25">
      <c r="B4781" s="11">
        <f t="shared" si="902"/>
        <v>44760.708333321767</v>
      </c>
      <c r="C4781" s="1">
        <f t="shared" si="893"/>
        <v>7</v>
      </c>
      <c r="D4781" s="1">
        <f t="shared" si="894"/>
        <v>1</v>
      </c>
      <c r="E4781" s="12">
        <f t="shared" si="895"/>
        <v>18</v>
      </c>
      <c r="F4781" s="124" t="str">
        <f t="shared" si="896"/>
        <v>1</v>
      </c>
      <c r="G4781" s="1">
        <f ca="1">(OFFSET(O4781,0,MATCH(Customer!$J$6,'CDH &amp; HDH'!$P$11:$X$11,0)))</f>
        <v>88</v>
      </c>
      <c r="H4781" s="1" t="str">
        <f t="shared" si="897"/>
        <v>Cooling</v>
      </c>
      <c r="I4781" s="1">
        <f ca="1">OFFSET(IF($H4781="Cooling",Customer!$C$25,Customer!$C$52),E4781,D4781)</f>
        <v>72</v>
      </c>
      <c r="J4781" s="1">
        <f ca="1">OFFSET(IF($H4781="Cooling",Customer!$L$25,Customer!$L$52),$E4781,$D4781)</f>
        <v>77</v>
      </c>
      <c r="K4781" s="16">
        <f t="shared" ca="1" si="891"/>
        <v>16</v>
      </c>
      <c r="L4781" s="16">
        <f t="shared" ca="1" si="892"/>
        <v>11</v>
      </c>
      <c r="M4781" s="17">
        <f t="shared" si="898"/>
        <v>0</v>
      </c>
      <c r="N4781" s="17">
        <f t="shared" si="899"/>
        <v>0</v>
      </c>
      <c r="O4781" s="4"/>
      <c r="P4781" s="4">
        <v>86</v>
      </c>
      <c r="Q4781" s="4">
        <v>77</v>
      </c>
      <c r="R4781" s="4">
        <v>72</v>
      </c>
      <c r="S4781" s="4">
        <v>83</v>
      </c>
      <c r="T4781" s="4">
        <v>87</v>
      </c>
      <c r="U4781" s="4">
        <v>87</v>
      </c>
      <c r="V4781" s="13">
        <v>88</v>
      </c>
      <c r="W4781" s="4">
        <v>91</v>
      </c>
      <c r="X4781" s="4">
        <v>83</v>
      </c>
      <c r="Y4781">
        <f t="shared" ca="1" si="900"/>
        <v>6912</v>
      </c>
      <c r="Z4781">
        <f t="shared" ca="1" si="901"/>
        <v>4752</v>
      </c>
    </row>
    <row r="4782" spans="2:26" x14ac:dyDescent="0.25">
      <c r="B4782" s="11">
        <f t="shared" si="902"/>
        <v>44760.749999988431</v>
      </c>
      <c r="C4782" s="1">
        <f t="shared" si="893"/>
        <v>7</v>
      </c>
      <c r="D4782" s="1">
        <f t="shared" si="894"/>
        <v>1</v>
      </c>
      <c r="E4782" s="12">
        <f t="shared" si="895"/>
        <v>19</v>
      </c>
      <c r="F4782" s="124" t="str">
        <f t="shared" si="896"/>
        <v>0</v>
      </c>
      <c r="G4782" s="1">
        <f ca="1">(OFFSET(O4782,0,MATCH(Customer!$J$6,'CDH &amp; HDH'!$P$11:$X$11,0)))</f>
        <v>87</v>
      </c>
      <c r="H4782" s="1" t="str">
        <f t="shared" si="897"/>
        <v>Cooling</v>
      </c>
      <c r="I4782" s="1">
        <f ca="1">OFFSET(IF($H4782="Cooling",Customer!$C$25,Customer!$C$52),E4782,D4782)</f>
        <v>78</v>
      </c>
      <c r="J4782" s="1">
        <f ca="1">OFFSET(IF($H4782="Cooling",Customer!$L$25,Customer!$L$52),$E4782,$D4782)</f>
        <v>80</v>
      </c>
      <c r="K4782" s="16">
        <f t="shared" ca="1" si="891"/>
        <v>9</v>
      </c>
      <c r="L4782" s="16">
        <f t="shared" ca="1" si="892"/>
        <v>7</v>
      </c>
      <c r="M4782" s="17">
        <f t="shared" si="898"/>
        <v>0</v>
      </c>
      <c r="N4782" s="17">
        <f t="shared" si="899"/>
        <v>0</v>
      </c>
      <c r="O4782" s="4"/>
      <c r="P4782" s="4">
        <v>84</v>
      </c>
      <c r="Q4782" s="4">
        <v>73</v>
      </c>
      <c r="R4782" s="4">
        <v>70</v>
      </c>
      <c r="S4782" s="4">
        <v>81</v>
      </c>
      <c r="T4782" s="4">
        <v>85</v>
      </c>
      <c r="U4782" s="4">
        <v>84</v>
      </c>
      <c r="V4782" s="13">
        <v>87</v>
      </c>
      <c r="W4782" s="4">
        <v>90</v>
      </c>
      <c r="X4782" s="4">
        <v>79</v>
      </c>
      <c r="Y4782">
        <f t="shared" ca="1" si="900"/>
        <v>3888</v>
      </c>
      <c r="Z4782">
        <f t="shared" ca="1" si="901"/>
        <v>3024</v>
      </c>
    </row>
    <row r="4783" spans="2:26" x14ac:dyDescent="0.25">
      <c r="B4783" s="11">
        <f t="shared" si="902"/>
        <v>44760.791666655095</v>
      </c>
      <c r="C4783" s="1">
        <f t="shared" si="893"/>
        <v>7</v>
      </c>
      <c r="D4783" s="1">
        <f t="shared" si="894"/>
        <v>1</v>
      </c>
      <c r="E4783" s="12">
        <f t="shared" si="895"/>
        <v>20</v>
      </c>
      <c r="F4783" s="124" t="str">
        <f t="shared" si="896"/>
        <v>0</v>
      </c>
      <c r="G4783" s="1">
        <f ca="1">(OFFSET(O4783,0,MATCH(Customer!$J$6,'CDH &amp; HDH'!$P$11:$X$11,0)))</f>
        <v>83</v>
      </c>
      <c r="H4783" s="1" t="str">
        <f t="shared" si="897"/>
        <v>Cooling</v>
      </c>
      <c r="I4783" s="1">
        <f ca="1">OFFSET(IF($H4783="Cooling",Customer!$C$25,Customer!$C$52),E4783,D4783)</f>
        <v>78</v>
      </c>
      <c r="J4783" s="1">
        <f ca="1">OFFSET(IF($H4783="Cooling",Customer!$L$25,Customer!$L$52),$E4783,$D4783)</f>
        <v>80</v>
      </c>
      <c r="K4783" s="16">
        <f t="shared" ca="1" si="891"/>
        <v>5</v>
      </c>
      <c r="L4783" s="16">
        <f t="shared" ca="1" si="892"/>
        <v>3</v>
      </c>
      <c r="M4783" s="17">
        <f t="shared" si="898"/>
        <v>0</v>
      </c>
      <c r="N4783" s="17">
        <f t="shared" si="899"/>
        <v>0</v>
      </c>
      <c r="O4783" s="4"/>
      <c r="P4783" s="4">
        <v>81</v>
      </c>
      <c r="Q4783" s="4">
        <v>73</v>
      </c>
      <c r="R4783" s="4">
        <v>66</v>
      </c>
      <c r="S4783" s="4">
        <v>77</v>
      </c>
      <c r="T4783" s="4">
        <v>83</v>
      </c>
      <c r="U4783" s="4">
        <v>81</v>
      </c>
      <c r="V4783" s="13">
        <v>83</v>
      </c>
      <c r="W4783" s="4">
        <v>86</v>
      </c>
      <c r="X4783" s="4">
        <v>76</v>
      </c>
      <c r="Y4783">
        <f t="shared" ca="1" si="900"/>
        <v>2160</v>
      </c>
      <c r="Z4783">
        <f t="shared" ca="1" si="901"/>
        <v>1296</v>
      </c>
    </row>
    <row r="4784" spans="2:26" x14ac:dyDescent="0.25">
      <c r="B4784" s="11">
        <f t="shared" si="902"/>
        <v>44760.83333332176</v>
      </c>
      <c r="C4784" s="1">
        <f t="shared" si="893"/>
        <v>7</v>
      </c>
      <c r="D4784" s="1">
        <f t="shared" si="894"/>
        <v>1</v>
      </c>
      <c r="E4784" s="12">
        <f t="shared" si="895"/>
        <v>21</v>
      </c>
      <c r="F4784" s="124" t="str">
        <f t="shared" si="896"/>
        <v>0</v>
      </c>
      <c r="G4784" s="1">
        <f ca="1">(OFFSET(O4784,0,MATCH(Customer!$J$6,'CDH &amp; HDH'!$P$11:$X$11,0)))</f>
        <v>79</v>
      </c>
      <c r="H4784" s="1" t="str">
        <f t="shared" si="897"/>
        <v>Cooling</v>
      </c>
      <c r="I4784" s="1">
        <f ca="1">OFFSET(IF($H4784="Cooling",Customer!$C$25,Customer!$C$52),E4784,D4784)</f>
        <v>78</v>
      </c>
      <c r="J4784" s="1">
        <f ca="1">OFFSET(IF($H4784="Cooling",Customer!$L$25,Customer!$L$52),$E4784,$D4784)</f>
        <v>80</v>
      </c>
      <c r="K4784" s="16">
        <f t="shared" ca="1" si="891"/>
        <v>1</v>
      </c>
      <c r="L4784" s="16">
        <f t="shared" ca="1" si="892"/>
        <v>0</v>
      </c>
      <c r="M4784" s="17">
        <f t="shared" si="898"/>
        <v>0</v>
      </c>
      <c r="N4784" s="17">
        <f t="shared" si="899"/>
        <v>0</v>
      </c>
      <c r="O4784" s="4"/>
      <c r="P4784" s="4">
        <v>79</v>
      </c>
      <c r="Q4784" s="4">
        <v>72</v>
      </c>
      <c r="R4784" s="4">
        <v>63</v>
      </c>
      <c r="S4784" s="4">
        <v>75</v>
      </c>
      <c r="T4784" s="4">
        <v>81</v>
      </c>
      <c r="U4784" s="4">
        <v>79</v>
      </c>
      <c r="V4784" s="13">
        <v>79</v>
      </c>
      <c r="W4784" s="4">
        <v>83</v>
      </c>
      <c r="X4784" s="4">
        <v>72</v>
      </c>
      <c r="Y4784">
        <f t="shared" ca="1" si="900"/>
        <v>432</v>
      </c>
      <c r="Z4784">
        <f t="shared" ca="1" si="901"/>
        <v>0</v>
      </c>
    </row>
    <row r="4785" spans="2:26" x14ac:dyDescent="0.25">
      <c r="B4785" s="11">
        <f t="shared" si="902"/>
        <v>44760.874999988424</v>
      </c>
      <c r="C4785" s="1">
        <f t="shared" si="893"/>
        <v>7</v>
      </c>
      <c r="D4785" s="1">
        <f t="shared" si="894"/>
        <v>1</v>
      </c>
      <c r="E4785" s="12">
        <f t="shared" si="895"/>
        <v>22</v>
      </c>
      <c r="F4785" s="124" t="str">
        <f t="shared" si="896"/>
        <v>0</v>
      </c>
      <c r="G4785" s="1">
        <f ca="1">(OFFSET(O4785,0,MATCH(Customer!$J$6,'CDH &amp; HDH'!$P$11:$X$11,0)))</f>
        <v>79</v>
      </c>
      <c r="H4785" s="1" t="str">
        <f t="shared" si="897"/>
        <v>Cooling</v>
      </c>
      <c r="I4785" s="1">
        <f ca="1">OFFSET(IF($H4785="Cooling",Customer!$C$25,Customer!$C$52),E4785,D4785)</f>
        <v>78</v>
      </c>
      <c r="J4785" s="1">
        <f ca="1">OFFSET(IF($H4785="Cooling",Customer!$L$25,Customer!$L$52),$E4785,$D4785)</f>
        <v>80</v>
      </c>
      <c r="K4785" s="16">
        <f t="shared" ca="1" si="891"/>
        <v>1</v>
      </c>
      <c r="L4785" s="16">
        <f t="shared" ca="1" si="892"/>
        <v>0</v>
      </c>
      <c r="M4785" s="17">
        <f t="shared" si="898"/>
        <v>0</v>
      </c>
      <c r="N4785" s="17">
        <f t="shared" si="899"/>
        <v>0</v>
      </c>
      <c r="O4785" s="4"/>
      <c r="P4785" s="4">
        <v>77</v>
      </c>
      <c r="Q4785" s="4">
        <v>70</v>
      </c>
      <c r="R4785" s="4">
        <v>59</v>
      </c>
      <c r="S4785" s="4">
        <v>74</v>
      </c>
      <c r="T4785" s="4">
        <v>80</v>
      </c>
      <c r="U4785" s="4">
        <v>78</v>
      </c>
      <c r="V4785" s="13">
        <v>79</v>
      </c>
      <c r="W4785" s="4">
        <v>80</v>
      </c>
      <c r="X4785" s="4">
        <v>70</v>
      </c>
      <c r="Y4785">
        <f t="shared" ca="1" si="900"/>
        <v>432</v>
      </c>
      <c r="Z4785">
        <f t="shared" ca="1" si="901"/>
        <v>0</v>
      </c>
    </row>
    <row r="4786" spans="2:26" x14ac:dyDescent="0.25">
      <c r="B4786" s="11">
        <f t="shared" si="902"/>
        <v>44760.916666655088</v>
      </c>
      <c r="C4786" s="1">
        <f t="shared" si="893"/>
        <v>7</v>
      </c>
      <c r="D4786" s="1">
        <f t="shared" si="894"/>
        <v>1</v>
      </c>
      <c r="E4786" s="12">
        <f t="shared" si="895"/>
        <v>23</v>
      </c>
      <c r="F4786" s="124" t="str">
        <f t="shared" si="896"/>
        <v>0</v>
      </c>
      <c r="G4786" s="1">
        <f ca="1">(OFFSET(O4786,0,MATCH(Customer!$J$6,'CDH &amp; HDH'!$P$11:$X$11,0)))</f>
        <v>79</v>
      </c>
      <c r="H4786" s="1" t="str">
        <f t="shared" si="897"/>
        <v>Cooling</v>
      </c>
      <c r="I4786" s="1">
        <f ca="1">OFFSET(IF($H4786="Cooling",Customer!$C$25,Customer!$C$52),E4786,D4786)</f>
        <v>78</v>
      </c>
      <c r="J4786" s="1">
        <f ca="1">OFFSET(IF($H4786="Cooling",Customer!$L$25,Customer!$L$52),$E4786,$D4786)</f>
        <v>80</v>
      </c>
      <c r="K4786" s="16">
        <f t="shared" ca="1" si="891"/>
        <v>1</v>
      </c>
      <c r="L4786" s="16">
        <f t="shared" ca="1" si="892"/>
        <v>0</v>
      </c>
      <c r="M4786" s="17">
        <f t="shared" si="898"/>
        <v>0</v>
      </c>
      <c r="N4786" s="17">
        <f t="shared" si="899"/>
        <v>0</v>
      </c>
      <c r="O4786" s="4"/>
      <c r="P4786" s="4">
        <v>76</v>
      </c>
      <c r="Q4786" s="4">
        <v>68</v>
      </c>
      <c r="R4786" s="4">
        <v>57</v>
      </c>
      <c r="S4786" s="4">
        <v>74</v>
      </c>
      <c r="T4786" s="4">
        <v>76</v>
      </c>
      <c r="U4786" s="4">
        <v>77</v>
      </c>
      <c r="V4786" s="13">
        <v>79</v>
      </c>
      <c r="W4786" s="4">
        <v>77</v>
      </c>
      <c r="X4786" s="4">
        <v>67</v>
      </c>
      <c r="Y4786">
        <f t="shared" ca="1" si="900"/>
        <v>432</v>
      </c>
      <c r="Z4786">
        <f t="shared" ca="1" si="901"/>
        <v>0</v>
      </c>
    </row>
    <row r="4787" spans="2:26" x14ac:dyDescent="0.25">
      <c r="B4787" s="11">
        <f t="shared" si="902"/>
        <v>44760.958333321752</v>
      </c>
      <c r="C4787" s="1">
        <f t="shared" si="893"/>
        <v>7</v>
      </c>
      <c r="D4787" s="1">
        <f t="shared" si="894"/>
        <v>1</v>
      </c>
      <c r="E4787" s="12">
        <f t="shared" si="895"/>
        <v>24</v>
      </c>
      <c r="F4787" s="124" t="str">
        <f t="shared" si="896"/>
        <v>0</v>
      </c>
      <c r="G4787" s="1">
        <f ca="1">(OFFSET(O4787,0,MATCH(Customer!$J$6,'CDH &amp; HDH'!$P$11:$X$11,0)))</f>
        <v>79</v>
      </c>
      <c r="H4787" s="1" t="str">
        <f t="shared" si="897"/>
        <v>Cooling</v>
      </c>
      <c r="I4787" s="1">
        <f ca="1">OFFSET(IF($H4787="Cooling",Customer!$C$25,Customer!$C$52),E4787,D4787)</f>
        <v>78</v>
      </c>
      <c r="J4787" s="1">
        <f ca="1">OFFSET(IF($H4787="Cooling",Customer!$L$25,Customer!$L$52),$E4787,$D4787)</f>
        <v>80</v>
      </c>
      <c r="K4787" s="16">
        <f t="shared" ca="1" si="891"/>
        <v>1</v>
      </c>
      <c r="L4787" s="16">
        <f t="shared" ca="1" si="892"/>
        <v>0</v>
      </c>
      <c r="M4787" s="17">
        <f t="shared" si="898"/>
        <v>0</v>
      </c>
      <c r="N4787" s="17">
        <f t="shared" si="899"/>
        <v>0</v>
      </c>
      <c r="O4787" s="4"/>
      <c r="P4787" s="4">
        <v>75</v>
      </c>
      <c r="Q4787" s="4">
        <v>67</v>
      </c>
      <c r="R4787" s="4">
        <v>55</v>
      </c>
      <c r="S4787" s="4">
        <v>74</v>
      </c>
      <c r="T4787" s="4">
        <v>75</v>
      </c>
      <c r="U4787" s="4">
        <v>77</v>
      </c>
      <c r="V4787" s="13">
        <v>79</v>
      </c>
      <c r="W4787" s="4">
        <v>76</v>
      </c>
      <c r="X4787" s="4">
        <v>66</v>
      </c>
      <c r="Y4787">
        <f t="shared" ca="1" si="900"/>
        <v>432</v>
      </c>
      <c r="Z4787">
        <f t="shared" ca="1" si="901"/>
        <v>0</v>
      </c>
    </row>
    <row r="4788" spans="2:26" x14ac:dyDescent="0.25">
      <c r="B4788" s="11">
        <f t="shared" si="902"/>
        <v>44760.999999988417</v>
      </c>
      <c r="C4788" s="1">
        <f t="shared" si="893"/>
        <v>7</v>
      </c>
      <c r="D4788" s="1">
        <f t="shared" si="894"/>
        <v>2</v>
      </c>
      <c r="E4788" s="12">
        <f t="shared" si="895"/>
        <v>1</v>
      </c>
      <c r="F4788" s="124" t="str">
        <f t="shared" si="896"/>
        <v>0</v>
      </c>
      <c r="G4788" s="1">
        <f ca="1">(OFFSET(O4788,0,MATCH(Customer!$J$6,'CDH &amp; HDH'!$P$11:$X$11,0)))</f>
        <v>78</v>
      </c>
      <c r="H4788" s="1" t="str">
        <f t="shared" si="897"/>
        <v>Cooling</v>
      </c>
      <c r="I4788" s="1">
        <f ca="1">OFFSET(IF($H4788="Cooling",Customer!$C$25,Customer!$C$52),E4788,D4788)</f>
        <v>78</v>
      </c>
      <c r="J4788" s="1">
        <f ca="1">OFFSET(IF($H4788="Cooling",Customer!$L$25,Customer!$L$52),$E4788,$D4788)</f>
        <v>80</v>
      </c>
      <c r="K4788" s="16">
        <f t="shared" ca="1" si="891"/>
        <v>0</v>
      </c>
      <c r="L4788" s="16">
        <f t="shared" ca="1" si="892"/>
        <v>0</v>
      </c>
      <c r="M4788" s="17">
        <f t="shared" si="898"/>
        <v>0</v>
      </c>
      <c r="N4788" s="17">
        <f t="shared" si="899"/>
        <v>0</v>
      </c>
      <c r="O4788" s="4"/>
      <c r="P4788" s="4">
        <v>74</v>
      </c>
      <c r="Q4788" s="4">
        <v>67</v>
      </c>
      <c r="R4788" s="4">
        <v>53</v>
      </c>
      <c r="S4788" s="4">
        <v>74</v>
      </c>
      <c r="T4788" s="4">
        <v>75</v>
      </c>
      <c r="U4788" s="4">
        <v>76</v>
      </c>
      <c r="V4788" s="13">
        <v>78</v>
      </c>
      <c r="W4788" s="4">
        <v>74</v>
      </c>
      <c r="X4788" s="4">
        <v>64</v>
      </c>
      <c r="Y4788">
        <f t="shared" ca="1" si="900"/>
        <v>0</v>
      </c>
      <c r="Z4788">
        <f t="shared" ca="1" si="901"/>
        <v>0</v>
      </c>
    </row>
    <row r="4789" spans="2:26" x14ac:dyDescent="0.25">
      <c r="B4789" s="11">
        <f t="shared" si="902"/>
        <v>44761.041666655081</v>
      </c>
      <c r="C4789" s="1">
        <f t="shared" si="893"/>
        <v>7</v>
      </c>
      <c r="D4789" s="1">
        <f t="shared" si="894"/>
        <v>2</v>
      </c>
      <c r="E4789" s="12">
        <f t="shared" si="895"/>
        <v>2</v>
      </c>
      <c r="F4789" s="124" t="str">
        <f t="shared" si="896"/>
        <v>0</v>
      </c>
      <c r="G4789" s="1">
        <f ca="1">(OFFSET(O4789,0,MATCH(Customer!$J$6,'CDH &amp; HDH'!$P$11:$X$11,0)))</f>
        <v>78</v>
      </c>
      <c r="H4789" s="1" t="str">
        <f t="shared" si="897"/>
        <v>Cooling</v>
      </c>
      <c r="I4789" s="1">
        <f ca="1">OFFSET(IF($H4789="Cooling",Customer!$C$25,Customer!$C$52),E4789,D4789)</f>
        <v>78</v>
      </c>
      <c r="J4789" s="1">
        <f ca="1">OFFSET(IF($H4789="Cooling",Customer!$L$25,Customer!$L$52),$E4789,$D4789)</f>
        <v>80</v>
      </c>
      <c r="K4789" s="16">
        <f t="shared" ca="1" si="891"/>
        <v>0</v>
      </c>
      <c r="L4789" s="16">
        <f t="shared" ca="1" si="892"/>
        <v>0</v>
      </c>
      <c r="M4789" s="17">
        <f t="shared" si="898"/>
        <v>0</v>
      </c>
      <c r="N4789" s="17">
        <f t="shared" si="899"/>
        <v>0</v>
      </c>
      <c r="O4789" s="4"/>
      <c r="P4789" s="4">
        <v>71</v>
      </c>
      <c r="Q4789" s="4">
        <v>65</v>
      </c>
      <c r="R4789" s="4">
        <v>53</v>
      </c>
      <c r="S4789" s="4">
        <v>73</v>
      </c>
      <c r="T4789" s="4">
        <v>72</v>
      </c>
      <c r="U4789" s="4">
        <v>73</v>
      </c>
      <c r="V4789" s="13">
        <v>78</v>
      </c>
      <c r="W4789" s="4">
        <v>73</v>
      </c>
      <c r="X4789" s="4">
        <v>63</v>
      </c>
      <c r="Y4789">
        <f t="shared" ca="1" si="900"/>
        <v>0</v>
      </c>
      <c r="Z4789">
        <f t="shared" ca="1" si="901"/>
        <v>0</v>
      </c>
    </row>
    <row r="4790" spans="2:26" x14ac:dyDescent="0.25">
      <c r="B4790" s="11">
        <f t="shared" si="902"/>
        <v>44761.083333321745</v>
      </c>
      <c r="C4790" s="1">
        <f t="shared" si="893"/>
        <v>7</v>
      </c>
      <c r="D4790" s="1">
        <f t="shared" si="894"/>
        <v>2</v>
      </c>
      <c r="E4790" s="12">
        <f t="shared" si="895"/>
        <v>3</v>
      </c>
      <c r="F4790" s="124" t="str">
        <f t="shared" si="896"/>
        <v>0</v>
      </c>
      <c r="G4790" s="1">
        <f ca="1">(OFFSET(O4790,0,MATCH(Customer!$J$6,'CDH &amp; HDH'!$P$11:$X$11,0)))</f>
        <v>75</v>
      </c>
      <c r="H4790" s="1" t="str">
        <f t="shared" si="897"/>
        <v>Cooling</v>
      </c>
      <c r="I4790" s="1">
        <f ca="1">OFFSET(IF($H4790="Cooling",Customer!$C$25,Customer!$C$52),E4790,D4790)</f>
        <v>78</v>
      </c>
      <c r="J4790" s="1">
        <f ca="1">OFFSET(IF($H4790="Cooling",Customer!$L$25,Customer!$L$52),$E4790,$D4790)</f>
        <v>80</v>
      </c>
      <c r="K4790" s="16">
        <f t="shared" ca="1" si="891"/>
        <v>0</v>
      </c>
      <c r="L4790" s="16">
        <f t="shared" ca="1" si="892"/>
        <v>0</v>
      </c>
      <c r="M4790" s="17">
        <f t="shared" si="898"/>
        <v>0</v>
      </c>
      <c r="N4790" s="17">
        <f t="shared" si="899"/>
        <v>0</v>
      </c>
      <c r="O4790" s="4"/>
      <c r="P4790" s="4">
        <v>71</v>
      </c>
      <c r="Q4790" s="4">
        <v>64</v>
      </c>
      <c r="R4790" s="4">
        <v>53</v>
      </c>
      <c r="S4790" s="4">
        <v>74</v>
      </c>
      <c r="T4790" s="4">
        <v>72</v>
      </c>
      <c r="U4790" s="4">
        <v>73</v>
      </c>
      <c r="V4790" s="13">
        <v>75</v>
      </c>
      <c r="W4790" s="4">
        <v>71</v>
      </c>
      <c r="X4790" s="4">
        <v>63</v>
      </c>
      <c r="Y4790">
        <f t="shared" ca="1" si="900"/>
        <v>0</v>
      </c>
      <c r="Z4790">
        <f t="shared" ca="1" si="901"/>
        <v>0</v>
      </c>
    </row>
    <row r="4791" spans="2:26" x14ac:dyDescent="0.25">
      <c r="B4791" s="11">
        <f t="shared" si="902"/>
        <v>44761.124999988409</v>
      </c>
      <c r="C4791" s="1">
        <f t="shared" si="893"/>
        <v>7</v>
      </c>
      <c r="D4791" s="1">
        <f t="shared" si="894"/>
        <v>2</v>
      </c>
      <c r="E4791" s="12">
        <f t="shared" si="895"/>
        <v>4</v>
      </c>
      <c r="F4791" s="124" t="str">
        <f t="shared" si="896"/>
        <v>0</v>
      </c>
      <c r="G4791" s="1">
        <f ca="1">(OFFSET(O4791,0,MATCH(Customer!$J$6,'CDH &amp; HDH'!$P$11:$X$11,0)))</f>
        <v>74</v>
      </c>
      <c r="H4791" s="1" t="str">
        <f t="shared" si="897"/>
        <v>Cooling</v>
      </c>
      <c r="I4791" s="1">
        <f ca="1">OFFSET(IF($H4791="Cooling",Customer!$C$25,Customer!$C$52),E4791,D4791)</f>
        <v>78</v>
      </c>
      <c r="J4791" s="1">
        <f ca="1">OFFSET(IF($H4791="Cooling",Customer!$L$25,Customer!$L$52),$E4791,$D4791)</f>
        <v>80</v>
      </c>
      <c r="K4791" s="16">
        <f t="shared" ca="1" si="891"/>
        <v>0</v>
      </c>
      <c r="L4791" s="16">
        <f t="shared" ca="1" si="892"/>
        <v>0</v>
      </c>
      <c r="M4791" s="17">
        <f t="shared" si="898"/>
        <v>0</v>
      </c>
      <c r="N4791" s="17">
        <f t="shared" si="899"/>
        <v>0</v>
      </c>
      <c r="O4791" s="4"/>
      <c r="P4791" s="4">
        <v>70</v>
      </c>
      <c r="Q4791" s="4">
        <v>61</v>
      </c>
      <c r="R4791" s="4">
        <v>53</v>
      </c>
      <c r="S4791" s="4">
        <v>73</v>
      </c>
      <c r="T4791" s="4">
        <v>71</v>
      </c>
      <c r="U4791" s="4">
        <v>74</v>
      </c>
      <c r="V4791" s="13">
        <v>74</v>
      </c>
      <c r="W4791" s="4">
        <v>70</v>
      </c>
      <c r="X4791" s="4">
        <v>62</v>
      </c>
      <c r="Y4791">
        <f t="shared" ca="1" si="900"/>
        <v>0</v>
      </c>
      <c r="Z4791">
        <f t="shared" ca="1" si="901"/>
        <v>0</v>
      </c>
    </row>
    <row r="4792" spans="2:26" x14ac:dyDescent="0.25">
      <c r="B4792" s="11">
        <f t="shared" si="902"/>
        <v>44761.166666655074</v>
      </c>
      <c r="C4792" s="1">
        <f t="shared" si="893"/>
        <v>7</v>
      </c>
      <c r="D4792" s="1">
        <f t="shared" si="894"/>
        <v>2</v>
      </c>
      <c r="E4792" s="12">
        <f t="shared" si="895"/>
        <v>5</v>
      </c>
      <c r="F4792" s="124" t="str">
        <f t="shared" si="896"/>
        <v>0</v>
      </c>
      <c r="G4792" s="1">
        <f ca="1">(OFFSET(O4792,0,MATCH(Customer!$J$6,'CDH &amp; HDH'!$P$11:$X$11,0)))</f>
        <v>74</v>
      </c>
      <c r="H4792" s="1" t="str">
        <f t="shared" si="897"/>
        <v>Cooling</v>
      </c>
      <c r="I4792" s="1">
        <f ca="1">OFFSET(IF($H4792="Cooling",Customer!$C$25,Customer!$C$52),E4792,D4792)</f>
        <v>78</v>
      </c>
      <c r="J4792" s="1">
        <f ca="1">OFFSET(IF($H4792="Cooling",Customer!$L$25,Customer!$L$52),$E4792,$D4792)</f>
        <v>80</v>
      </c>
      <c r="K4792" s="16">
        <f t="shared" ca="1" si="891"/>
        <v>0</v>
      </c>
      <c r="L4792" s="16">
        <f t="shared" ca="1" si="892"/>
        <v>0</v>
      </c>
      <c r="M4792" s="17">
        <f t="shared" si="898"/>
        <v>0</v>
      </c>
      <c r="N4792" s="17">
        <f t="shared" si="899"/>
        <v>0</v>
      </c>
      <c r="O4792" s="4"/>
      <c r="P4792" s="4">
        <v>68</v>
      </c>
      <c r="Q4792" s="4">
        <v>63</v>
      </c>
      <c r="R4792" s="4">
        <v>55</v>
      </c>
      <c r="S4792" s="4">
        <v>74</v>
      </c>
      <c r="T4792" s="4">
        <v>69</v>
      </c>
      <c r="U4792" s="4">
        <v>74</v>
      </c>
      <c r="V4792" s="13">
        <v>74</v>
      </c>
      <c r="W4792" s="4">
        <v>69</v>
      </c>
      <c r="X4792" s="4">
        <v>61</v>
      </c>
      <c r="Y4792">
        <f t="shared" ca="1" si="900"/>
        <v>0</v>
      </c>
      <c r="Z4792">
        <f t="shared" ca="1" si="901"/>
        <v>0</v>
      </c>
    </row>
    <row r="4793" spans="2:26" x14ac:dyDescent="0.25">
      <c r="B4793" s="11">
        <f t="shared" si="902"/>
        <v>44761.208333321738</v>
      </c>
      <c r="C4793" s="1">
        <f t="shared" si="893"/>
        <v>7</v>
      </c>
      <c r="D4793" s="1">
        <f t="shared" si="894"/>
        <v>2</v>
      </c>
      <c r="E4793" s="12">
        <f t="shared" si="895"/>
        <v>6</v>
      </c>
      <c r="F4793" s="124" t="str">
        <f t="shared" si="896"/>
        <v>0</v>
      </c>
      <c r="G4793" s="1">
        <f ca="1">(OFFSET(O4793,0,MATCH(Customer!$J$6,'CDH &amp; HDH'!$P$11:$X$11,0)))</f>
        <v>72</v>
      </c>
      <c r="H4793" s="1" t="str">
        <f t="shared" si="897"/>
        <v>Cooling</v>
      </c>
      <c r="I4793" s="1">
        <f ca="1">OFFSET(IF($H4793="Cooling",Customer!$C$25,Customer!$C$52),E4793,D4793)</f>
        <v>78</v>
      </c>
      <c r="J4793" s="1">
        <f ca="1">OFFSET(IF($H4793="Cooling",Customer!$L$25,Customer!$L$52),$E4793,$D4793)</f>
        <v>80</v>
      </c>
      <c r="K4793" s="16">
        <f t="shared" ca="1" si="891"/>
        <v>0</v>
      </c>
      <c r="L4793" s="16">
        <f t="shared" ca="1" si="892"/>
        <v>0</v>
      </c>
      <c r="M4793" s="17">
        <f t="shared" si="898"/>
        <v>0</v>
      </c>
      <c r="N4793" s="17">
        <f t="shared" si="899"/>
        <v>0</v>
      </c>
      <c r="O4793" s="4"/>
      <c r="P4793" s="4">
        <v>70</v>
      </c>
      <c r="Q4793" s="4">
        <v>64</v>
      </c>
      <c r="R4793" s="4">
        <v>57</v>
      </c>
      <c r="S4793" s="4">
        <v>74</v>
      </c>
      <c r="T4793" s="4">
        <v>71</v>
      </c>
      <c r="U4793" s="4">
        <v>73</v>
      </c>
      <c r="V4793" s="13">
        <v>72</v>
      </c>
      <c r="W4793" s="4">
        <v>70</v>
      </c>
      <c r="X4793" s="4">
        <v>62</v>
      </c>
      <c r="Y4793">
        <f t="shared" ca="1" si="900"/>
        <v>0</v>
      </c>
      <c r="Z4793">
        <f t="shared" ca="1" si="901"/>
        <v>0</v>
      </c>
    </row>
    <row r="4794" spans="2:26" x14ac:dyDescent="0.25">
      <c r="B4794" s="11">
        <f t="shared" si="902"/>
        <v>44761.249999988402</v>
      </c>
      <c r="C4794" s="1">
        <f t="shared" si="893"/>
        <v>7</v>
      </c>
      <c r="D4794" s="1">
        <f t="shared" si="894"/>
        <v>2</v>
      </c>
      <c r="E4794" s="12">
        <f t="shared" si="895"/>
        <v>7</v>
      </c>
      <c r="F4794" s="124" t="str">
        <f t="shared" si="896"/>
        <v>0</v>
      </c>
      <c r="G4794" s="1">
        <f ca="1">(OFFSET(O4794,0,MATCH(Customer!$J$6,'CDH &amp; HDH'!$P$11:$X$11,0)))</f>
        <v>76</v>
      </c>
      <c r="H4794" s="1" t="str">
        <f t="shared" si="897"/>
        <v>Cooling</v>
      </c>
      <c r="I4794" s="1">
        <f ca="1">OFFSET(IF($H4794="Cooling",Customer!$C$25,Customer!$C$52),E4794,D4794)</f>
        <v>78</v>
      </c>
      <c r="J4794" s="1">
        <f ca="1">OFFSET(IF($H4794="Cooling",Customer!$L$25,Customer!$L$52),$E4794,$D4794)</f>
        <v>80</v>
      </c>
      <c r="K4794" s="16">
        <f t="shared" ca="1" si="891"/>
        <v>0</v>
      </c>
      <c r="L4794" s="16">
        <f t="shared" ca="1" si="892"/>
        <v>0</v>
      </c>
      <c r="M4794" s="17">
        <f t="shared" si="898"/>
        <v>0</v>
      </c>
      <c r="N4794" s="17">
        <f t="shared" si="899"/>
        <v>0</v>
      </c>
      <c r="O4794" s="4"/>
      <c r="P4794" s="4">
        <v>73</v>
      </c>
      <c r="Q4794" s="4">
        <v>66</v>
      </c>
      <c r="R4794" s="4">
        <v>59</v>
      </c>
      <c r="S4794" s="4">
        <v>75</v>
      </c>
      <c r="T4794" s="4">
        <v>73</v>
      </c>
      <c r="U4794" s="4">
        <v>73</v>
      </c>
      <c r="V4794" s="13">
        <v>76</v>
      </c>
      <c r="W4794" s="4">
        <v>73</v>
      </c>
      <c r="X4794" s="4">
        <v>62</v>
      </c>
      <c r="Y4794">
        <f t="shared" ca="1" si="900"/>
        <v>0</v>
      </c>
      <c r="Z4794">
        <f t="shared" ca="1" si="901"/>
        <v>0</v>
      </c>
    </row>
    <row r="4795" spans="2:26" x14ac:dyDescent="0.25">
      <c r="B4795" s="11">
        <f t="shared" si="902"/>
        <v>44761.291666655066</v>
      </c>
      <c r="C4795" s="1">
        <f t="shared" si="893"/>
        <v>7</v>
      </c>
      <c r="D4795" s="1">
        <f t="shared" si="894"/>
        <v>2</v>
      </c>
      <c r="E4795" s="12">
        <f t="shared" si="895"/>
        <v>8</v>
      </c>
      <c r="F4795" s="124" t="str">
        <f t="shared" si="896"/>
        <v>0</v>
      </c>
      <c r="G4795" s="1">
        <f ca="1">(OFFSET(O4795,0,MATCH(Customer!$J$6,'CDH &amp; HDH'!$P$11:$X$11,0)))</f>
        <v>77</v>
      </c>
      <c r="H4795" s="1" t="str">
        <f t="shared" si="897"/>
        <v>Cooling</v>
      </c>
      <c r="I4795" s="1">
        <f ca="1">OFFSET(IF($H4795="Cooling",Customer!$C$25,Customer!$C$52),E4795,D4795)</f>
        <v>72</v>
      </c>
      <c r="J4795" s="1">
        <f ca="1">OFFSET(IF($H4795="Cooling",Customer!$L$25,Customer!$L$52),$E4795,$D4795)</f>
        <v>77</v>
      </c>
      <c r="K4795" s="16">
        <f t="shared" ca="1" si="891"/>
        <v>5</v>
      </c>
      <c r="L4795" s="16">
        <f t="shared" ca="1" si="892"/>
        <v>0</v>
      </c>
      <c r="M4795" s="17">
        <f t="shared" si="898"/>
        <v>0</v>
      </c>
      <c r="N4795" s="17">
        <f t="shared" si="899"/>
        <v>0</v>
      </c>
      <c r="O4795" s="4"/>
      <c r="P4795" s="4">
        <v>78</v>
      </c>
      <c r="Q4795" s="4">
        <v>71</v>
      </c>
      <c r="R4795" s="4">
        <v>63</v>
      </c>
      <c r="S4795" s="4">
        <v>80</v>
      </c>
      <c r="T4795" s="4">
        <v>79</v>
      </c>
      <c r="U4795" s="4">
        <v>74</v>
      </c>
      <c r="V4795" s="13">
        <v>77</v>
      </c>
      <c r="W4795" s="4">
        <v>80</v>
      </c>
      <c r="X4795" s="4">
        <v>65</v>
      </c>
      <c r="Y4795">
        <f t="shared" ca="1" si="900"/>
        <v>2160</v>
      </c>
      <c r="Z4795">
        <f t="shared" ca="1" si="901"/>
        <v>0</v>
      </c>
    </row>
    <row r="4796" spans="2:26" x14ac:dyDescent="0.25">
      <c r="B4796" s="11">
        <f t="shared" si="902"/>
        <v>44761.333333321731</v>
      </c>
      <c r="C4796" s="1">
        <f t="shared" si="893"/>
        <v>7</v>
      </c>
      <c r="D4796" s="1">
        <f t="shared" si="894"/>
        <v>2</v>
      </c>
      <c r="E4796" s="12">
        <f t="shared" si="895"/>
        <v>9</v>
      </c>
      <c r="F4796" s="124" t="str">
        <f t="shared" si="896"/>
        <v>0</v>
      </c>
      <c r="G4796" s="1">
        <f ca="1">(OFFSET(O4796,0,MATCH(Customer!$J$6,'CDH &amp; HDH'!$P$11:$X$11,0)))</f>
        <v>82</v>
      </c>
      <c r="H4796" s="1" t="str">
        <f t="shared" si="897"/>
        <v>Cooling</v>
      </c>
      <c r="I4796" s="1">
        <f ca="1">OFFSET(IF($H4796="Cooling",Customer!$C$25,Customer!$C$52),E4796,D4796)</f>
        <v>72</v>
      </c>
      <c r="J4796" s="1">
        <f ca="1">OFFSET(IF($H4796="Cooling",Customer!$L$25,Customer!$L$52),$E4796,$D4796)</f>
        <v>77</v>
      </c>
      <c r="K4796" s="16">
        <f t="shared" ca="1" si="891"/>
        <v>10</v>
      </c>
      <c r="L4796" s="16">
        <f t="shared" ca="1" si="892"/>
        <v>5</v>
      </c>
      <c r="M4796" s="17">
        <f t="shared" si="898"/>
        <v>0</v>
      </c>
      <c r="N4796" s="17">
        <f t="shared" si="899"/>
        <v>0</v>
      </c>
      <c r="O4796" s="4"/>
      <c r="P4796" s="4">
        <v>81</v>
      </c>
      <c r="Q4796" s="4">
        <v>74</v>
      </c>
      <c r="R4796" s="4">
        <v>68</v>
      </c>
      <c r="S4796" s="4">
        <v>81</v>
      </c>
      <c r="T4796" s="4">
        <v>82</v>
      </c>
      <c r="U4796" s="4">
        <v>75</v>
      </c>
      <c r="V4796" s="13">
        <v>82</v>
      </c>
      <c r="W4796" s="4">
        <v>84</v>
      </c>
      <c r="X4796" s="4">
        <v>69</v>
      </c>
      <c r="Y4796">
        <f t="shared" ca="1" si="900"/>
        <v>4320</v>
      </c>
      <c r="Z4796">
        <f t="shared" ca="1" si="901"/>
        <v>2160</v>
      </c>
    </row>
    <row r="4797" spans="2:26" x14ac:dyDescent="0.25">
      <c r="B4797" s="11">
        <f t="shared" si="902"/>
        <v>44761.374999988395</v>
      </c>
      <c r="C4797" s="1">
        <f t="shared" si="893"/>
        <v>7</v>
      </c>
      <c r="D4797" s="1">
        <f t="shared" si="894"/>
        <v>2</v>
      </c>
      <c r="E4797" s="12">
        <f t="shared" si="895"/>
        <v>10</v>
      </c>
      <c r="F4797" s="124" t="str">
        <f t="shared" si="896"/>
        <v>0</v>
      </c>
      <c r="G4797" s="1">
        <f ca="1">(OFFSET(O4797,0,MATCH(Customer!$J$6,'CDH &amp; HDH'!$P$11:$X$11,0)))</f>
        <v>83</v>
      </c>
      <c r="H4797" s="1" t="str">
        <f t="shared" si="897"/>
        <v>Cooling</v>
      </c>
      <c r="I4797" s="1">
        <f ca="1">OFFSET(IF($H4797="Cooling",Customer!$C$25,Customer!$C$52),E4797,D4797)</f>
        <v>72</v>
      </c>
      <c r="J4797" s="1">
        <f ca="1">OFFSET(IF($H4797="Cooling",Customer!$L$25,Customer!$L$52),$E4797,$D4797)</f>
        <v>77</v>
      </c>
      <c r="K4797" s="16">
        <f t="shared" ca="1" si="891"/>
        <v>11</v>
      </c>
      <c r="L4797" s="16">
        <f t="shared" ca="1" si="892"/>
        <v>6</v>
      </c>
      <c r="M4797" s="17">
        <f t="shared" si="898"/>
        <v>0</v>
      </c>
      <c r="N4797" s="17">
        <f t="shared" si="899"/>
        <v>0</v>
      </c>
      <c r="O4797" s="4"/>
      <c r="P4797" s="4">
        <v>89</v>
      </c>
      <c r="Q4797" s="4">
        <v>77</v>
      </c>
      <c r="R4797" s="4">
        <v>72</v>
      </c>
      <c r="S4797" s="4">
        <v>81</v>
      </c>
      <c r="T4797" s="4">
        <v>84</v>
      </c>
      <c r="U4797" s="4">
        <v>77</v>
      </c>
      <c r="V4797" s="13">
        <v>83</v>
      </c>
      <c r="W4797" s="4">
        <v>89</v>
      </c>
      <c r="X4797" s="4">
        <v>74</v>
      </c>
      <c r="Y4797">
        <f t="shared" ca="1" si="900"/>
        <v>4752</v>
      </c>
      <c r="Z4797">
        <f t="shared" ca="1" si="901"/>
        <v>2592</v>
      </c>
    </row>
    <row r="4798" spans="2:26" x14ac:dyDescent="0.25">
      <c r="B4798" s="11">
        <f t="shared" si="902"/>
        <v>44761.416666655059</v>
      </c>
      <c r="C4798" s="1">
        <f t="shared" si="893"/>
        <v>7</v>
      </c>
      <c r="D4798" s="1">
        <f t="shared" si="894"/>
        <v>2</v>
      </c>
      <c r="E4798" s="12">
        <f t="shared" si="895"/>
        <v>11</v>
      </c>
      <c r="F4798" s="124" t="str">
        <f t="shared" si="896"/>
        <v>0</v>
      </c>
      <c r="G4798" s="1">
        <f ca="1">(OFFSET(O4798,0,MATCH(Customer!$J$6,'CDH &amp; HDH'!$P$11:$X$11,0)))</f>
        <v>82</v>
      </c>
      <c r="H4798" s="1" t="str">
        <f t="shared" si="897"/>
        <v>Cooling</v>
      </c>
      <c r="I4798" s="1">
        <f ca="1">OFFSET(IF($H4798="Cooling",Customer!$C$25,Customer!$C$52),E4798,D4798)</f>
        <v>72</v>
      </c>
      <c r="J4798" s="1">
        <f ca="1">OFFSET(IF($H4798="Cooling",Customer!$L$25,Customer!$L$52),$E4798,$D4798)</f>
        <v>77</v>
      </c>
      <c r="K4798" s="16">
        <f t="shared" ca="1" si="891"/>
        <v>10</v>
      </c>
      <c r="L4798" s="16">
        <f t="shared" ca="1" si="892"/>
        <v>5</v>
      </c>
      <c r="M4798" s="17">
        <f t="shared" si="898"/>
        <v>0</v>
      </c>
      <c r="N4798" s="17">
        <f t="shared" si="899"/>
        <v>0</v>
      </c>
      <c r="O4798" s="4"/>
      <c r="P4798" s="4">
        <v>86</v>
      </c>
      <c r="Q4798" s="4">
        <v>80</v>
      </c>
      <c r="R4798" s="4">
        <v>74</v>
      </c>
      <c r="S4798" s="4">
        <v>83</v>
      </c>
      <c r="T4798" s="4">
        <v>86</v>
      </c>
      <c r="U4798" s="4">
        <v>77</v>
      </c>
      <c r="V4798" s="13">
        <v>82</v>
      </c>
      <c r="W4798" s="4">
        <v>91</v>
      </c>
      <c r="X4798" s="4">
        <v>80</v>
      </c>
      <c r="Y4798">
        <f t="shared" ca="1" si="900"/>
        <v>4320</v>
      </c>
      <c r="Z4798">
        <f t="shared" ca="1" si="901"/>
        <v>2160</v>
      </c>
    </row>
    <row r="4799" spans="2:26" x14ac:dyDescent="0.25">
      <c r="B4799" s="11">
        <f t="shared" si="902"/>
        <v>44761.458333321723</v>
      </c>
      <c r="C4799" s="1">
        <f t="shared" si="893"/>
        <v>7</v>
      </c>
      <c r="D4799" s="1">
        <f t="shared" si="894"/>
        <v>2</v>
      </c>
      <c r="E4799" s="12">
        <f t="shared" si="895"/>
        <v>12</v>
      </c>
      <c r="F4799" s="124" t="str">
        <f t="shared" si="896"/>
        <v>0</v>
      </c>
      <c r="G4799" s="1">
        <f ca="1">(OFFSET(O4799,0,MATCH(Customer!$J$6,'CDH &amp; HDH'!$P$11:$X$11,0)))</f>
        <v>85</v>
      </c>
      <c r="H4799" s="1" t="str">
        <f t="shared" si="897"/>
        <v>Cooling</v>
      </c>
      <c r="I4799" s="1">
        <f ca="1">OFFSET(IF($H4799="Cooling",Customer!$C$25,Customer!$C$52),E4799,D4799)</f>
        <v>72</v>
      </c>
      <c r="J4799" s="1">
        <f ca="1">OFFSET(IF($H4799="Cooling",Customer!$L$25,Customer!$L$52),$E4799,$D4799)</f>
        <v>77</v>
      </c>
      <c r="K4799" s="16">
        <f t="shared" ca="1" si="891"/>
        <v>13</v>
      </c>
      <c r="L4799" s="16">
        <f t="shared" ca="1" si="892"/>
        <v>8</v>
      </c>
      <c r="M4799" s="17">
        <f t="shared" si="898"/>
        <v>0</v>
      </c>
      <c r="N4799" s="17">
        <f t="shared" si="899"/>
        <v>0</v>
      </c>
      <c r="O4799" s="4"/>
      <c r="P4799" s="4">
        <v>88</v>
      </c>
      <c r="Q4799" s="4">
        <v>81</v>
      </c>
      <c r="R4799" s="4">
        <v>75</v>
      </c>
      <c r="S4799" s="4">
        <v>84</v>
      </c>
      <c r="T4799" s="4">
        <v>87</v>
      </c>
      <c r="U4799" s="4">
        <v>79</v>
      </c>
      <c r="V4799" s="13">
        <v>85</v>
      </c>
      <c r="W4799" s="4">
        <v>93</v>
      </c>
      <c r="X4799" s="4">
        <v>84</v>
      </c>
      <c r="Y4799">
        <f t="shared" ca="1" si="900"/>
        <v>5616</v>
      </c>
      <c r="Z4799">
        <f t="shared" ca="1" si="901"/>
        <v>3456</v>
      </c>
    </row>
    <row r="4800" spans="2:26" x14ac:dyDescent="0.25">
      <c r="B4800" s="11">
        <f t="shared" si="902"/>
        <v>44761.499999988388</v>
      </c>
      <c r="C4800" s="1">
        <f t="shared" si="893"/>
        <v>7</v>
      </c>
      <c r="D4800" s="1">
        <f t="shared" si="894"/>
        <v>2</v>
      </c>
      <c r="E4800" s="12">
        <f t="shared" si="895"/>
        <v>13</v>
      </c>
      <c r="F4800" s="124" t="str">
        <f t="shared" si="896"/>
        <v>0</v>
      </c>
      <c r="G4800" s="1">
        <f ca="1">(OFFSET(O4800,0,MATCH(Customer!$J$6,'CDH &amp; HDH'!$P$11:$X$11,0)))</f>
        <v>82</v>
      </c>
      <c r="H4800" s="1" t="str">
        <f t="shared" si="897"/>
        <v>Cooling</v>
      </c>
      <c r="I4800" s="1">
        <f ca="1">OFFSET(IF($H4800="Cooling",Customer!$C$25,Customer!$C$52),E4800,D4800)</f>
        <v>72</v>
      </c>
      <c r="J4800" s="1">
        <f ca="1">OFFSET(IF($H4800="Cooling",Customer!$L$25,Customer!$L$52),$E4800,$D4800)</f>
        <v>77</v>
      </c>
      <c r="K4800" s="16">
        <f t="shared" ca="1" si="891"/>
        <v>10</v>
      </c>
      <c r="L4800" s="16">
        <f t="shared" ca="1" si="892"/>
        <v>5</v>
      </c>
      <c r="M4800" s="17">
        <f t="shared" si="898"/>
        <v>0</v>
      </c>
      <c r="N4800" s="17">
        <f t="shared" si="899"/>
        <v>0</v>
      </c>
      <c r="O4800" s="4"/>
      <c r="P4800" s="4">
        <v>88</v>
      </c>
      <c r="Q4800" s="4">
        <v>82</v>
      </c>
      <c r="R4800" s="4">
        <v>77</v>
      </c>
      <c r="S4800" s="4">
        <v>86</v>
      </c>
      <c r="T4800" s="4">
        <v>90</v>
      </c>
      <c r="U4800" s="4">
        <v>76</v>
      </c>
      <c r="V4800" s="13">
        <v>82</v>
      </c>
      <c r="W4800" s="4">
        <v>92</v>
      </c>
      <c r="X4800" s="4">
        <v>85</v>
      </c>
      <c r="Y4800">
        <f t="shared" ca="1" si="900"/>
        <v>4320</v>
      </c>
      <c r="Z4800">
        <f t="shared" ca="1" si="901"/>
        <v>2160</v>
      </c>
    </row>
    <row r="4801" spans="2:26" x14ac:dyDescent="0.25">
      <c r="B4801" s="11">
        <f t="shared" si="902"/>
        <v>44761.541666655052</v>
      </c>
      <c r="C4801" s="1">
        <f t="shared" si="893"/>
        <v>7</v>
      </c>
      <c r="D4801" s="1">
        <f t="shared" si="894"/>
        <v>2</v>
      </c>
      <c r="E4801" s="12">
        <f t="shared" si="895"/>
        <v>14</v>
      </c>
      <c r="F4801" s="124" t="str">
        <f t="shared" si="896"/>
        <v>0</v>
      </c>
      <c r="G4801" s="1">
        <f ca="1">(OFFSET(O4801,0,MATCH(Customer!$J$6,'CDH &amp; HDH'!$P$11:$X$11,0)))</f>
        <v>81</v>
      </c>
      <c r="H4801" s="1" t="str">
        <f t="shared" si="897"/>
        <v>Cooling</v>
      </c>
      <c r="I4801" s="1">
        <f ca="1">OFFSET(IF($H4801="Cooling",Customer!$C$25,Customer!$C$52),E4801,D4801)</f>
        <v>72</v>
      </c>
      <c r="J4801" s="1">
        <f ca="1">OFFSET(IF($H4801="Cooling",Customer!$L$25,Customer!$L$52),$E4801,$D4801)</f>
        <v>77</v>
      </c>
      <c r="K4801" s="16">
        <f t="shared" ca="1" si="891"/>
        <v>9</v>
      </c>
      <c r="L4801" s="16">
        <f t="shared" ca="1" si="892"/>
        <v>4</v>
      </c>
      <c r="M4801" s="17">
        <f t="shared" si="898"/>
        <v>0</v>
      </c>
      <c r="N4801" s="17">
        <f t="shared" si="899"/>
        <v>0</v>
      </c>
      <c r="O4801" s="4"/>
      <c r="P4801" s="4">
        <v>90</v>
      </c>
      <c r="Q4801" s="4">
        <v>84</v>
      </c>
      <c r="R4801" s="4">
        <v>77</v>
      </c>
      <c r="S4801" s="4">
        <v>91</v>
      </c>
      <c r="T4801" s="4">
        <v>90</v>
      </c>
      <c r="U4801" s="4">
        <v>81</v>
      </c>
      <c r="V4801" s="13">
        <v>81</v>
      </c>
      <c r="W4801" s="4">
        <v>92</v>
      </c>
      <c r="X4801" s="4">
        <v>86</v>
      </c>
      <c r="Y4801">
        <f t="shared" ca="1" si="900"/>
        <v>3888</v>
      </c>
      <c r="Z4801">
        <f t="shared" ca="1" si="901"/>
        <v>1728</v>
      </c>
    </row>
    <row r="4802" spans="2:26" x14ac:dyDescent="0.25">
      <c r="B4802" s="11">
        <f t="shared" si="902"/>
        <v>44761.583333321716</v>
      </c>
      <c r="C4802" s="1">
        <f t="shared" si="893"/>
        <v>7</v>
      </c>
      <c r="D4802" s="1">
        <f t="shared" si="894"/>
        <v>2</v>
      </c>
      <c r="E4802" s="12">
        <f t="shared" si="895"/>
        <v>15</v>
      </c>
      <c r="F4802" s="124" t="str">
        <f t="shared" si="896"/>
        <v>1</v>
      </c>
      <c r="G4802" s="1">
        <f ca="1">(OFFSET(O4802,0,MATCH(Customer!$J$6,'CDH &amp; HDH'!$P$11:$X$11,0)))</f>
        <v>77</v>
      </c>
      <c r="H4802" s="1" t="str">
        <f t="shared" si="897"/>
        <v>Cooling</v>
      </c>
      <c r="I4802" s="1">
        <f ca="1">OFFSET(IF($H4802="Cooling",Customer!$C$25,Customer!$C$52),E4802,D4802)</f>
        <v>72</v>
      </c>
      <c r="J4802" s="1">
        <f ca="1">OFFSET(IF($H4802="Cooling",Customer!$L$25,Customer!$L$52),$E4802,$D4802)</f>
        <v>77</v>
      </c>
      <c r="K4802" s="16">
        <f t="shared" ca="1" si="891"/>
        <v>5</v>
      </c>
      <c r="L4802" s="16">
        <f t="shared" ca="1" si="892"/>
        <v>0</v>
      </c>
      <c r="M4802" s="17">
        <f t="shared" si="898"/>
        <v>0</v>
      </c>
      <c r="N4802" s="17">
        <f t="shared" si="899"/>
        <v>0</v>
      </c>
      <c r="O4802" s="4"/>
      <c r="P4802" s="4">
        <v>90</v>
      </c>
      <c r="Q4802" s="4">
        <v>83</v>
      </c>
      <c r="R4802" s="4">
        <v>78</v>
      </c>
      <c r="S4802" s="4">
        <v>86</v>
      </c>
      <c r="T4802" s="4">
        <v>89</v>
      </c>
      <c r="U4802" s="4">
        <v>78</v>
      </c>
      <c r="V4802" s="13">
        <v>77</v>
      </c>
      <c r="W4802" s="4">
        <v>91</v>
      </c>
      <c r="X4802" s="4">
        <v>87</v>
      </c>
      <c r="Y4802">
        <f t="shared" ca="1" si="900"/>
        <v>2160</v>
      </c>
      <c r="Z4802">
        <f t="shared" ca="1" si="901"/>
        <v>0</v>
      </c>
    </row>
    <row r="4803" spans="2:26" x14ac:dyDescent="0.25">
      <c r="B4803" s="11">
        <f t="shared" si="902"/>
        <v>44761.62499998838</v>
      </c>
      <c r="C4803" s="1">
        <f t="shared" si="893"/>
        <v>7</v>
      </c>
      <c r="D4803" s="1">
        <f t="shared" si="894"/>
        <v>2</v>
      </c>
      <c r="E4803" s="12">
        <f t="shared" si="895"/>
        <v>16</v>
      </c>
      <c r="F4803" s="124" t="str">
        <f t="shared" si="896"/>
        <v>1</v>
      </c>
      <c r="G4803" s="1">
        <f ca="1">(OFFSET(O4803,0,MATCH(Customer!$J$6,'CDH &amp; HDH'!$P$11:$X$11,0)))</f>
        <v>81</v>
      </c>
      <c r="H4803" s="1" t="str">
        <f t="shared" si="897"/>
        <v>Cooling</v>
      </c>
      <c r="I4803" s="1">
        <f ca="1">OFFSET(IF($H4803="Cooling",Customer!$C$25,Customer!$C$52),E4803,D4803)</f>
        <v>72</v>
      </c>
      <c r="J4803" s="1">
        <f ca="1">OFFSET(IF($H4803="Cooling",Customer!$L$25,Customer!$L$52),$E4803,$D4803)</f>
        <v>77</v>
      </c>
      <c r="K4803" s="16">
        <f t="shared" ca="1" si="891"/>
        <v>9</v>
      </c>
      <c r="L4803" s="16">
        <f t="shared" ca="1" si="892"/>
        <v>4</v>
      </c>
      <c r="M4803" s="17">
        <f t="shared" si="898"/>
        <v>0</v>
      </c>
      <c r="N4803" s="17">
        <f t="shared" si="899"/>
        <v>0</v>
      </c>
      <c r="O4803" s="4"/>
      <c r="P4803" s="4">
        <v>90</v>
      </c>
      <c r="Q4803" s="4">
        <v>83</v>
      </c>
      <c r="R4803" s="4">
        <v>78</v>
      </c>
      <c r="S4803" s="4">
        <v>84</v>
      </c>
      <c r="T4803" s="4">
        <v>89</v>
      </c>
      <c r="U4803" s="4">
        <v>75</v>
      </c>
      <c r="V4803" s="13">
        <v>81</v>
      </c>
      <c r="W4803" s="4">
        <v>83</v>
      </c>
      <c r="X4803" s="4">
        <v>87</v>
      </c>
      <c r="Y4803">
        <f t="shared" ca="1" si="900"/>
        <v>3888</v>
      </c>
      <c r="Z4803">
        <f t="shared" ca="1" si="901"/>
        <v>1728</v>
      </c>
    </row>
    <row r="4804" spans="2:26" x14ac:dyDescent="0.25">
      <c r="B4804" s="11">
        <f t="shared" si="902"/>
        <v>44761.666666655045</v>
      </c>
      <c r="C4804" s="1">
        <f t="shared" si="893"/>
        <v>7</v>
      </c>
      <c r="D4804" s="1">
        <f t="shared" si="894"/>
        <v>2</v>
      </c>
      <c r="E4804" s="12">
        <f t="shared" si="895"/>
        <v>17</v>
      </c>
      <c r="F4804" s="124" t="str">
        <f t="shared" si="896"/>
        <v>1</v>
      </c>
      <c r="G4804" s="1">
        <f ca="1">(OFFSET(O4804,0,MATCH(Customer!$J$6,'CDH &amp; HDH'!$P$11:$X$11,0)))</f>
        <v>82</v>
      </c>
      <c r="H4804" s="1" t="str">
        <f t="shared" si="897"/>
        <v>Cooling</v>
      </c>
      <c r="I4804" s="1">
        <f ca="1">OFFSET(IF($H4804="Cooling",Customer!$C$25,Customer!$C$52),E4804,D4804)</f>
        <v>72</v>
      </c>
      <c r="J4804" s="1">
        <f ca="1">OFFSET(IF($H4804="Cooling",Customer!$L$25,Customer!$L$52),$E4804,$D4804)</f>
        <v>77</v>
      </c>
      <c r="K4804" s="16">
        <f t="shared" ca="1" si="891"/>
        <v>10</v>
      </c>
      <c r="L4804" s="16">
        <f t="shared" ca="1" si="892"/>
        <v>5</v>
      </c>
      <c r="M4804" s="17">
        <f t="shared" si="898"/>
        <v>0</v>
      </c>
      <c r="N4804" s="17">
        <f t="shared" si="899"/>
        <v>0</v>
      </c>
      <c r="O4804" s="4"/>
      <c r="P4804" s="4">
        <v>88</v>
      </c>
      <c r="Q4804" s="4">
        <v>82</v>
      </c>
      <c r="R4804" s="4">
        <v>76</v>
      </c>
      <c r="S4804" s="4">
        <v>83</v>
      </c>
      <c r="T4804" s="4">
        <v>89</v>
      </c>
      <c r="U4804" s="4">
        <v>74</v>
      </c>
      <c r="V4804" s="13">
        <v>82</v>
      </c>
      <c r="W4804" s="4">
        <v>82</v>
      </c>
      <c r="X4804" s="4">
        <v>87</v>
      </c>
      <c r="Y4804">
        <f t="shared" ca="1" si="900"/>
        <v>4320</v>
      </c>
      <c r="Z4804">
        <f t="shared" ca="1" si="901"/>
        <v>2160</v>
      </c>
    </row>
    <row r="4805" spans="2:26" x14ac:dyDescent="0.25">
      <c r="B4805" s="11">
        <f t="shared" si="902"/>
        <v>44761.708333321709</v>
      </c>
      <c r="C4805" s="1">
        <f t="shared" si="893"/>
        <v>7</v>
      </c>
      <c r="D4805" s="1">
        <f t="shared" si="894"/>
        <v>2</v>
      </c>
      <c r="E4805" s="12">
        <f t="shared" si="895"/>
        <v>18</v>
      </c>
      <c r="F4805" s="124" t="str">
        <f t="shared" si="896"/>
        <v>1</v>
      </c>
      <c r="G4805" s="1">
        <f ca="1">(OFFSET(O4805,0,MATCH(Customer!$J$6,'CDH &amp; HDH'!$P$11:$X$11,0)))</f>
        <v>81</v>
      </c>
      <c r="H4805" s="1" t="str">
        <f t="shared" si="897"/>
        <v>Cooling</v>
      </c>
      <c r="I4805" s="1">
        <f ca="1">OFFSET(IF($H4805="Cooling",Customer!$C$25,Customer!$C$52),E4805,D4805)</f>
        <v>72</v>
      </c>
      <c r="J4805" s="1">
        <f ca="1">OFFSET(IF($H4805="Cooling",Customer!$L$25,Customer!$L$52),$E4805,$D4805)</f>
        <v>77</v>
      </c>
      <c r="K4805" s="16">
        <f t="shared" ca="1" si="891"/>
        <v>9</v>
      </c>
      <c r="L4805" s="16">
        <f t="shared" ca="1" si="892"/>
        <v>4</v>
      </c>
      <c r="M4805" s="17">
        <f t="shared" si="898"/>
        <v>0</v>
      </c>
      <c r="N4805" s="17">
        <f t="shared" si="899"/>
        <v>0</v>
      </c>
      <c r="O4805" s="4"/>
      <c r="P4805" s="4">
        <v>86</v>
      </c>
      <c r="Q4805" s="4">
        <v>80</v>
      </c>
      <c r="R4805" s="4">
        <v>75</v>
      </c>
      <c r="S4805" s="4">
        <v>81</v>
      </c>
      <c r="T4805" s="4">
        <v>87</v>
      </c>
      <c r="U4805" s="4">
        <v>75</v>
      </c>
      <c r="V4805" s="13">
        <v>81</v>
      </c>
      <c r="W4805" s="4">
        <v>81</v>
      </c>
      <c r="X4805" s="4">
        <v>86</v>
      </c>
      <c r="Y4805">
        <f t="shared" ca="1" si="900"/>
        <v>3888</v>
      </c>
      <c r="Z4805">
        <f t="shared" ca="1" si="901"/>
        <v>1728</v>
      </c>
    </row>
    <row r="4806" spans="2:26" x14ac:dyDescent="0.25">
      <c r="B4806" s="11">
        <f t="shared" si="902"/>
        <v>44761.749999988373</v>
      </c>
      <c r="C4806" s="1">
        <f t="shared" si="893"/>
        <v>7</v>
      </c>
      <c r="D4806" s="1">
        <f t="shared" si="894"/>
        <v>2</v>
      </c>
      <c r="E4806" s="12">
        <f t="shared" si="895"/>
        <v>19</v>
      </c>
      <c r="F4806" s="124" t="str">
        <f t="shared" si="896"/>
        <v>0</v>
      </c>
      <c r="G4806" s="1">
        <f ca="1">(OFFSET(O4806,0,MATCH(Customer!$J$6,'CDH &amp; HDH'!$P$11:$X$11,0)))</f>
        <v>80</v>
      </c>
      <c r="H4806" s="1" t="str">
        <f t="shared" si="897"/>
        <v>Cooling</v>
      </c>
      <c r="I4806" s="1">
        <f ca="1">OFFSET(IF($H4806="Cooling",Customer!$C$25,Customer!$C$52),E4806,D4806)</f>
        <v>78</v>
      </c>
      <c r="J4806" s="1">
        <f ca="1">OFFSET(IF($H4806="Cooling",Customer!$L$25,Customer!$L$52),$E4806,$D4806)</f>
        <v>80</v>
      </c>
      <c r="K4806" s="16">
        <f t="shared" ca="1" si="891"/>
        <v>2</v>
      </c>
      <c r="L4806" s="16">
        <f t="shared" ca="1" si="892"/>
        <v>0</v>
      </c>
      <c r="M4806" s="17">
        <f t="shared" si="898"/>
        <v>0</v>
      </c>
      <c r="N4806" s="17">
        <f t="shared" si="899"/>
        <v>0</v>
      </c>
      <c r="O4806" s="4"/>
      <c r="P4806" s="4">
        <v>84</v>
      </c>
      <c r="Q4806" s="4">
        <v>78</v>
      </c>
      <c r="R4806" s="4">
        <v>73</v>
      </c>
      <c r="S4806" s="4">
        <v>79</v>
      </c>
      <c r="T4806" s="4">
        <v>84</v>
      </c>
      <c r="U4806" s="4">
        <v>74</v>
      </c>
      <c r="V4806" s="13">
        <v>80</v>
      </c>
      <c r="W4806" s="4">
        <v>82</v>
      </c>
      <c r="X4806" s="4">
        <v>84</v>
      </c>
      <c r="Y4806">
        <f t="shared" ca="1" si="900"/>
        <v>864</v>
      </c>
      <c r="Z4806">
        <f t="shared" ca="1" si="901"/>
        <v>0</v>
      </c>
    </row>
    <row r="4807" spans="2:26" x14ac:dyDescent="0.25">
      <c r="B4807" s="11">
        <f t="shared" si="902"/>
        <v>44761.791666655037</v>
      </c>
      <c r="C4807" s="1">
        <f t="shared" si="893"/>
        <v>7</v>
      </c>
      <c r="D4807" s="1">
        <f t="shared" si="894"/>
        <v>2</v>
      </c>
      <c r="E4807" s="12">
        <f t="shared" si="895"/>
        <v>20</v>
      </c>
      <c r="F4807" s="124" t="str">
        <f t="shared" si="896"/>
        <v>0</v>
      </c>
      <c r="G4807" s="1">
        <f ca="1">(OFFSET(O4807,0,MATCH(Customer!$J$6,'CDH &amp; HDH'!$P$11:$X$11,0)))</f>
        <v>78</v>
      </c>
      <c r="H4807" s="1" t="str">
        <f t="shared" si="897"/>
        <v>Cooling</v>
      </c>
      <c r="I4807" s="1">
        <f ca="1">OFFSET(IF($H4807="Cooling",Customer!$C$25,Customer!$C$52),E4807,D4807)</f>
        <v>78</v>
      </c>
      <c r="J4807" s="1">
        <f ca="1">OFFSET(IF($H4807="Cooling",Customer!$L$25,Customer!$L$52),$E4807,$D4807)</f>
        <v>80</v>
      </c>
      <c r="K4807" s="16">
        <f t="shared" ca="1" si="891"/>
        <v>0</v>
      </c>
      <c r="L4807" s="16">
        <f t="shared" ca="1" si="892"/>
        <v>0</v>
      </c>
      <c r="M4807" s="17">
        <f t="shared" si="898"/>
        <v>0</v>
      </c>
      <c r="N4807" s="17">
        <f t="shared" si="899"/>
        <v>0</v>
      </c>
      <c r="O4807" s="4"/>
      <c r="P4807" s="4">
        <v>82</v>
      </c>
      <c r="Q4807" s="4">
        <v>76</v>
      </c>
      <c r="R4807" s="4">
        <v>69</v>
      </c>
      <c r="S4807" s="4">
        <v>76</v>
      </c>
      <c r="T4807" s="4">
        <v>82</v>
      </c>
      <c r="U4807" s="4">
        <v>74</v>
      </c>
      <c r="V4807" s="13">
        <v>78</v>
      </c>
      <c r="W4807" s="4">
        <v>81</v>
      </c>
      <c r="X4807" s="4">
        <v>82</v>
      </c>
      <c r="Y4807">
        <f t="shared" ca="1" si="900"/>
        <v>0</v>
      </c>
      <c r="Z4807">
        <f t="shared" ca="1" si="901"/>
        <v>0</v>
      </c>
    </row>
    <row r="4808" spans="2:26" x14ac:dyDescent="0.25">
      <c r="B4808" s="11">
        <f t="shared" si="902"/>
        <v>44761.833333321702</v>
      </c>
      <c r="C4808" s="1">
        <f t="shared" si="893"/>
        <v>7</v>
      </c>
      <c r="D4808" s="1">
        <f t="shared" si="894"/>
        <v>2</v>
      </c>
      <c r="E4808" s="12">
        <f t="shared" si="895"/>
        <v>21</v>
      </c>
      <c r="F4808" s="124" t="str">
        <f t="shared" si="896"/>
        <v>0</v>
      </c>
      <c r="G4808" s="1">
        <f ca="1">(OFFSET(O4808,0,MATCH(Customer!$J$6,'CDH &amp; HDH'!$P$11:$X$11,0)))</f>
        <v>76</v>
      </c>
      <c r="H4808" s="1" t="str">
        <f t="shared" si="897"/>
        <v>Cooling</v>
      </c>
      <c r="I4808" s="1">
        <f ca="1">OFFSET(IF($H4808="Cooling",Customer!$C$25,Customer!$C$52),E4808,D4808)</f>
        <v>78</v>
      </c>
      <c r="J4808" s="1">
        <f ca="1">OFFSET(IF($H4808="Cooling",Customer!$L$25,Customer!$L$52),$E4808,$D4808)</f>
        <v>80</v>
      </c>
      <c r="K4808" s="16">
        <f t="shared" ca="1" si="891"/>
        <v>0</v>
      </c>
      <c r="L4808" s="16">
        <f t="shared" ca="1" si="892"/>
        <v>0</v>
      </c>
      <c r="M4808" s="17">
        <f t="shared" si="898"/>
        <v>0</v>
      </c>
      <c r="N4808" s="17">
        <f t="shared" si="899"/>
        <v>0</v>
      </c>
      <c r="O4808" s="4"/>
      <c r="P4808" s="4">
        <v>79</v>
      </c>
      <c r="Q4808" s="4">
        <v>75</v>
      </c>
      <c r="R4808" s="4">
        <v>64</v>
      </c>
      <c r="S4808" s="4">
        <v>74</v>
      </c>
      <c r="T4808" s="4">
        <v>81</v>
      </c>
      <c r="U4808" s="4">
        <v>74</v>
      </c>
      <c r="V4808" s="13">
        <v>76</v>
      </c>
      <c r="W4808" s="4">
        <v>78</v>
      </c>
      <c r="X4808" s="4">
        <v>80</v>
      </c>
      <c r="Y4808">
        <f t="shared" ca="1" si="900"/>
        <v>0</v>
      </c>
      <c r="Z4808">
        <f t="shared" ca="1" si="901"/>
        <v>0</v>
      </c>
    </row>
    <row r="4809" spans="2:26" x14ac:dyDescent="0.25">
      <c r="B4809" s="11">
        <f t="shared" si="902"/>
        <v>44761.874999988366</v>
      </c>
      <c r="C4809" s="1">
        <f t="shared" si="893"/>
        <v>7</v>
      </c>
      <c r="D4809" s="1">
        <f t="shared" si="894"/>
        <v>2</v>
      </c>
      <c r="E4809" s="12">
        <f t="shared" si="895"/>
        <v>22</v>
      </c>
      <c r="F4809" s="124" t="str">
        <f t="shared" si="896"/>
        <v>0</v>
      </c>
      <c r="G4809" s="1">
        <f ca="1">(OFFSET(O4809,0,MATCH(Customer!$J$6,'CDH &amp; HDH'!$P$11:$X$11,0)))</f>
        <v>75</v>
      </c>
      <c r="H4809" s="1" t="str">
        <f t="shared" si="897"/>
        <v>Cooling</v>
      </c>
      <c r="I4809" s="1">
        <f ca="1">OFFSET(IF($H4809="Cooling",Customer!$C$25,Customer!$C$52),E4809,D4809)</f>
        <v>78</v>
      </c>
      <c r="J4809" s="1">
        <f ca="1">OFFSET(IF($H4809="Cooling",Customer!$L$25,Customer!$L$52),$E4809,$D4809)</f>
        <v>80</v>
      </c>
      <c r="K4809" s="16">
        <f t="shared" ca="1" si="891"/>
        <v>0</v>
      </c>
      <c r="L4809" s="16">
        <f t="shared" ca="1" si="892"/>
        <v>0</v>
      </c>
      <c r="M4809" s="17">
        <f t="shared" si="898"/>
        <v>0</v>
      </c>
      <c r="N4809" s="17">
        <f t="shared" si="899"/>
        <v>0</v>
      </c>
      <c r="O4809" s="4"/>
      <c r="P4809" s="4">
        <v>77</v>
      </c>
      <c r="Q4809" s="4">
        <v>74</v>
      </c>
      <c r="R4809" s="4">
        <v>60</v>
      </c>
      <c r="S4809" s="4">
        <v>72</v>
      </c>
      <c r="T4809" s="4">
        <v>80</v>
      </c>
      <c r="U4809" s="4">
        <v>73</v>
      </c>
      <c r="V4809" s="13">
        <v>75</v>
      </c>
      <c r="W4809" s="4">
        <v>77</v>
      </c>
      <c r="X4809" s="4">
        <v>76</v>
      </c>
      <c r="Y4809">
        <f t="shared" ca="1" si="900"/>
        <v>0</v>
      </c>
      <c r="Z4809">
        <f t="shared" ca="1" si="901"/>
        <v>0</v>
      </c>
    </row>
    <row r="4810" spans="2:26" x14ac:dyDescent="0.25">
      <c r="B4810" s="11">
        <f t="shared" si="902"/>
        <v>44761.91666665503</v>
      </c>
      <c r="C4810" s="1">
        <f t="shared" si="893"/>
        <v>7</v>
      </c>
      <c r="D4810" s="1">
        <f t="shared" si="894"/>
        <v>2</v>
      </c>
      <c r="E4810" s="12">
        <f t="shared" si="895"/>
        <v>23</v>
      </c>
      <c r="F4810" s="124" t="str">
        <f t="shared" si="896"/>
        <v>0</v>
      </c>
      <c r="G4810" s="1">
        <f ca="1">(OFFSET(O4810,0,MATCH(Customer!$J$6,'CDH &amp; HDH'!$P$11:$X$11,0)))</f>
        <v>75</v>
      </c>
      <c r="H4810" s="1" t="str">
        <f t="shared" si="897"/>
        <v>Cooling</v>
      </c>
      <c r="I4810" s="1">
        <f ca="1">OFFSET(IF($H4810="Cooling",Customer!$C$25,Customer!$C$52),E4810,D4810)</f>
        <v>78</v>
      </c>
      <c r="J4810" s="1">
        <f ca="1">OFFSET(IF($H4810="Cooling",Customer!$L$25,Customer!$L$52),$E4810,$D4810)</f>
        <v>80</v>
      </c>
      <c r="K4810" s="16">
        <f t="shared" ca="1" si="891"/>
        <v>0</v>
      </c>
      <c r="L4810" s="16">
        <f t="shared" ca="1" si="892"/>
        <v>0</v>
      </c>
      <c r="M4810" s="17">
        <f t="shared" si="898"/>
        <v>0</v>
      </c>
      <c r="N4810" s="17">
        <f t="shared" si="899"/>
        <v>0</v>
      </c>
      <c r="O4810" s="4"/>
      <c r="P4810" s="4">
        <v>76</v>
      </c>
      <c r="Q4810" s="4">
        <v>73</v>
      </c>
      <c r="R4810" s="4">
        <v>59</v>
      </c>
      <c r="S4810" s="4">
        <v>72</v>
      </c>
      <c r="T4810" s="4">
        <v>76</v>
      </c>
      <c r="U4810" s="4">
        <v>72</v>
      </c>
      <c r="V4810" s="13">
        <v>75</v>
      </c>
      <c r="W4810" s="4">
        <v>75</v>
      </c>
      <c r="X4810" s="4">
        <v>75</v>
      </c>
      <c r="Y4810">
        <f t="shared" ca="1" si="900"/>
        <v>0</v>
      </c>
      <c r="Z4810">
        <f t="shared" ca="1" si="901"/>
        <v>0</v>
      </c>
    </row>
    <row r="4811" spans="2:26" x14ac:dyDescent="0.25">
      <c r="B4811" s="11">
        <f t="shared" si="902"/>
        <v>44761.958333321694</v>
      </c>
      <c r="C4811" s="1">
        <f t="shared" si="893"/>
        <v>7</v>
      </c>
      <c r="D4811" s="1">
        <f t="shared" si="894"/>
        <v>2</v>
      </c>
      <c r="E4811" s="12">
        <f t="shared" si="895"/>
        <v>24</v>
      </c>
      <c r="F4811" s="124" t="str">
        <f t="shared" si="896"/>
        <v>0</v>
      </c>
      <c r="G4811" s="1">
        <f ca="1">(OFFSET(O4811,0,MATCH(Customer!$J$6,'CDH &amp; HDH'!$P$11:$X$11,0)))</f>
        <v>76</v>
      </c>
      <c r="H4811" s="1" t="str">
        <f t="shared" si="897"/>
        <v>Cooling</v>
      </c>
      <c r="I4811" s="1">
        <f ca="1">OFFSET(IF($H4811="Cooling",Customer!$C$25,Customer!$C$52),E4811,D4811)</f>
        <v>78</v>
      </c>
      <c r="J4811" s="1">
        <f ca="1">OFFSET(IF($H4811="Cooling",Customer!$L$25,Customer!$L$52),$E4811,$D4811)</f>
        <v>80</v>
      </c>
      <c r="K4811" s="16">
        <f t="shared" ca="1" si="891"/>
        <v>0</v>
      </c>
      <c r="L4811" s="16">
        <f t="shared" ca="1" si="892"/>
        <v>0</v>
      </c>
      <c r="M4811" s="17">
        <f t="shared" si="898"/>
        <v>0</v>
      </c>
      <c r="N4811" s="17">
        <f t="shared" si="899"/>
        <v>0</v>
      </c>
      <c r="O4811" s="4"/>
      <c r="P4811" s="4">
        <v>74</v>
      </c>
      <c r="Q4811" s="4">
        <v>72</v>
      </c>
      <c r="R4811" s="4">
        <v>58</v>
      </c>
      <c r="S4811" s="4">
        <v>72</v>
      </c>
      <c r="T4811" s="4">
        <v>75</v>
      </c>
      <c r="U4811" s="4">
        <v>72</v>
      </c>
      <c r="V4811" s="13">
        <v>76</v>
      </c>
      <c r="W4811" s="4">
        <v>73</v>
      </c>
      <c r="X4811" s="4">
        <v>73</v>
      </c>
      <c r="Y4811">
        <f t="shared" ca="1" si="900"/>
        <v>0</v>
      </c>
      <c r="Z4811">
        <f t="shared" ca="1" si="901"/>
        <v>0</v>
      </c>
    </row>
    <row r="4812" spans="2:26" x14ac:dyDescent="0.25">
      <c r="B4812" s="11">
        <f t="shared" si="902"/>
        <v>44761.999999988358</v>
      </c>
      <c r="C4812" s="1">
        <f t="shared" si="893"/>
        <v>7</v>
      </c>
      <c r="D4812" s="1">
        <f t="shared" si="894"/>
        <v>3</v>
      </c>
      <c r="E4812" s="12">
        <f t="shared" si="895"/>
        <v>1</v>
      </c>
      <c r="F4812" s="124" t="str">
        <f t="shared" si="896"/>
        <v>0</v>
      </c>
      <c r="G4812" s="1">
        <f ca="1">(OFFSET(O4812,0,MATCH(Customer!$J$6,'CDH &amp; HDH'!$P$11:$X$11,0)))</f>
        <v>72</v>
      </c>
      <c r="H4812" s="1" t="str">
        <f t="shared" si="897"/>
        <v>Cooling</v>
      </c>
      <c r="I4812" s="1">
        <f ca="1">OFFSET(IF($H4812="Cooling",Customer!$C$25,Customer!$C$52),E4812,D4812)</f>
        <v>78</v>
      </c>
      <c r="J4812" s="1">
        <f ca="1">OFFSET(IF($H4812="Cooling",Customer!$L$25,Customer!$L$52),$E4812,$D4812)</f>
        <v>80</v>
      </c>
      <c r="K4812" s="16">
        <f t="shared" ref="K4812:K4875" ca="1" si="903">IF($H4812="Heating",0,MAX(0,$G4812-I4812))</f>
        <v>0</v>
      </c>
      <c r="L4812" s="16">
        <f t="shared" ref="L4812:L4875" ca="1" si="904">IF($H4812="Heating",0,MAX(0,$G4812-J4812))</f>
        <v>0</v>
      </c>
      <c r="M4812" s="17">
        <f t="shared" si="898"/>
        <v>0</v>
      </c>
      <c r="N4812" s="17">
        <f t="shared" si="899"/>
        <v>0</v>
      </c>
      <c r="O4812" s="4"/>
      <c r="P4812" s="4">
        <v>72</v>
      </c>
      <c r="Q4812" s="4">
        <v>70</v>
      </c>
      <c r="R4812" s="4">
        <v>57</v>
      </c>
      <c r="S4812" s="4">
        <v>71</v>
      </c>
      <c r="T4812" s="4">
        <v>72</v>
      </c>
      <c r="U4812" s="4">
        <v>71</v>
      </c>
      <c r="V4812" s="13">
        <v>72</v>
      </c>
      <c r="W4812" s="4">
        <v>72</v>
      </c>
      <c r="X4812" s="4">
        <v>70</v>
      </c>
      <c r="Y4812">
        <f t="shared" ca="1" si="900"/>
        <v>0</v>
      </c>
      <c r="Z4812">
        <f t="shared" ca="1" si="901"/>
        <v>0</v>
      </c>
    </row>
    <row r="4813" spans="2:26" x14ac:dyDescent="0.25">
      <c r="B4813" s="11">
        <f t="shared" si="902"/>
        <v>44762.041666655023</v>
      </c>
      <c r="C4813" s="1">
        <f t="shared" ref="C4813:C4876" si="905">MONTH(B4813)</f>
        <v>7</v>
      </c>
      <c r="D4813" s="1">
        <f t="shared" ref="D4813:D4876" si="906">WEEKDAY(B4813,2)</f>
        <v>3</v>
      </c>
      <c r="E4813" s="12">
        <f t="shared" ref="E4813:E4876" si="907">HOUR(B4813)+1</f>
        <v>2</v>
      </c>
      <c r="F4813" s="124" t="str">
        <f t="shared" ref="F4813:F4876" si="908">IF(AND(C4813&gt;5,C4813&lt;9,D4813&lt;6,E4813&gt;14,E4813&lt;19),"1",IF(AND(OR(E4813=8,E4813=9,E4813=19,E4813=20),C4813&lt;3,D4813&lt;6),"1","0"))</f>
        <v>0</v>
      </c>
      <c r="G4813" s="1">
        <f ca="1">(OFFSET(O4813,0,MATCH(Customer!$J$6,'CDH &amp; HDH'!$P$11:$X$11,0)))</f>
        <v>70</v>
      </c>
      <c r="H4813" s="1" t="str">
        <f t="shared" ref="H4813:H4876" si="909">IF(AND(C4813&gt;=5,C4813&lt;=9),"Cooling","Heating")</f>
        <v>Cooling</v>
      </c>
      <c r="I4813" s="1">
        <f ca="1">OFFSET(IF($H4813="Cooling",Customer!$C$25,Customer!$C$52),E4813,D4813)</f>
        <v>78</v>
      </c>
      <c r="J4813" s="1">
        <f ca="1">OFFSET(IF($H4813="Cooling",Customer!$L$25,Customer!$L$52),$E4813,$D4813)</f>
        <v>80</v>
      </c>
      <c r="K4813" s="16">
        <f t="shared" ca="1" si="903"/>
        <v>0</v>
      </c>
      <c r="L4813" s="16">
        <f t="shared" ca="1" si="904"/>
        <v>0</v>
      </c>
      <c r="M4813" s="17">
        <f t="shared" ref="M4813:M4876" si="910">IF($H4813="Cooling",0,MAX(0,I4813-$G4813))</f>
        <v>0</v>
      </c>
      <c r="N4813" s="17">
        <f t="shared" ref="N4813:N4876" si="911">IF($H4813="Cooling",0,MAX(0,J4813-$G4813))</f>
        <v>0</v>
      </c>
      <c r="O4813" s="4"/>
      <c r="P4813" s="4">
        <v>70</v>
      </c>
      <c r="Q4813" s="4">
        <v>70</v>
      </c>
      <c r="R4813" s="4">
        <v>56</v>
      </c>
      <c r="S4813" s="4">
        <v>72</v>
      </c>
      <c r="T4813" s="4">
        <v>70</v>
      </c>
      <c r="U4813" s="4">
        <v>71</v>
      </c>
      <c r="V4813" s="13">
        <v>70</v>
      </c>
      <c r="W4813" s="4">
        <v>70</v>
      </c>
      <c r="X4813" s="4">
        <v>70</v>
      </c>
      <c r="Y4813">
        <f t="shared" ref="Y4813:Y4876" ca="1" si="912">1.08*400*K4813</f>
        <v>0</v>
      </c>
      <c r="Z4813">
        <f t="shared" ref="Z4813:Z4876" ca="1" si="913">1.08*400*L4813</f>
        <v>0</v>
      </c>
    </row>
    <row r="4814" spans="2:26" x14ac:dyDescent="0.25">
      <c r="B4814" s="11">
        <f t="shared" ref="B4814:B4877" si="914">B4813+1/24</f>
        <v>44762.083333321687</v>
      </c>
      <c r="C4814" s="1">
        <f t="shared" si="905"/>
        <v>7</v>
      </c>
      <c r="D4814" s="1">
        <f t="shared" si="906"/>
        <v>3</v>
      </c>
      <c r="E4814" s="12">
        <f t="shared" si="907"/>
        <v>3</v>
      </c>
      <c r="F4814" s="124" t="str">
        <f t="shared" si="908"/>
        <v>0</v>
      </c>
      <c r="G4814" s="1">
        <f ca="1">(OFFSET(O4814,0,MATCH(Customer!$J$6,'CDH &amp; HDH'!$P$11:$X$11,0)))</f>
        <v>70</v>
      </c>
      <c r="H4814" s="1" t="str">
        <f t="shared" si="909"/>
        <v>Cooling</v>
      </c>
      <c r="I4814" s="1">
        <f ca="1">OFFSET(IF($H4814="Cooling",Customer!$C$25,Customer!$C$52),E4814,D4814)</f>
        <v>78</v>
      </c>
      <c r="J4814" s="1">
        <f ca="1">OFFSET(IF($H4814="Cooling",Customer!$L$25,Customer!$L$52),$E4814,$D4814)</f>
        <v>80</v>
      </c>
      <c r="K4814" s="16">
        <f t="shared" ca="1" si="903"/>
        <v>0</v>
      </c>
      <c r="L4814" s="16">
        <f t="shared" ca="1" si="904"/>
        <v>0</v>
      </c>
      <c r="M4814" s="17">
        <f t="shared" si="910"/>
        <v>0</v>
      </c>
      <c r="N4814" s="17">
        <f t="shared" si="911"/>
        <v>0</v>
      </c>
      <c r="O4814" s="4"/>
      <c r="P4814" s="4">
        <v>70</v>
      </c>
      <c r="Q4814" s="4">
        <v>70</v>
      </c>
      <c r="R4814" s="4">
        <v>54</v>
      </c>
      <c r="S4814" s="4">
        <v>73</v>
      </c>
      <c r="T4814" s="4">
        <v>70</v>
      </c>
      <c r="U4814" s="4">
        <v>70</v>
      </c>
      <c r="V4814" s="13">
        <v>70</v>
      </c>
      <c r="W4814" s="4">
        <v>69</v>
      </c>
      <c r="X4814" s="4">
        <v>70</v>
      </c>
      <c r="Y4814">
        <f t="shared" ca="1" si="912"/>
        <v>0</v>
      </c>
      <c r="Z4814">
        <f t="shared" ca="1" si="913"/>
        <v>0</v>
      </c>
    </row>
    <row r="4815" spans="2:26" x14ac:dyDescent="0.25">
      <c r="B4815" s="11">
        <f t="shared" si="914"/>
        <v>44762.124999988351</v>
      </c>
      <c r="C4815" s="1">
        <f t="shared" si="905"/>
        <v>7</v>
      </c>
      <c r="D4815" s="1">
        <f t="shared" si="906"/>
        <v>3</v>
      </c>
      <c r="E4815" s="12">
        <f t="shared" si="907"/>
        <v>4</v>
      </c>
      <c r="F4815" s="124" t="str">
        <f t="shared" si="908"/>
        <v>0</v>
      </c>
      <c r="G4815" s="1">
        <f ca="1">(OFFSET(O4815,0,MATCH(Customer!$J$6,'CDH &amp; HDH'!$P$11:$X$11,0)))</f>
        <v>71</v>
      </c>
      <c r="H4815" s="1" t="str">
        <f t="shared" si="909"/>
        <v>Cooling</v>
      </c>
      <c r="I4815" s="1">
        <f ca="1">OFFSET(IF($H4815="Cooling",Customer!$C$25,Customer!$C$52),E4815,D4815)</f>
        <v>78</v>
      </c>
      <c r="J4815" s="1">
        <f ca="1">OFFSET(IF($H4815="Cooling",Customer!$L$25,Customer!$L$52),$E4815,$D4815)</f>
        <v>80</v>
      </c>
      <c r="K4815" s="16">
        <f t="shared" ca="1" si="903"/>
        <v>0</v>
      </c>
      <c r="L4815" s="16">
        <f t="shared" ca="1" si="904"/>
        <v>0</v>
      </c>
      <c r="M4815" s="17">
        <f t="shared" si="910"/>
        <v>0</v>
      </c>
      <c r="N4815" s="17">
        <f t="shared" si="911"/>
        <v>0</v>
      </c>
      <c r="O4815" s="4"/>
      <c r="P4815" s="4">
        <v>68</v>
      </c>
      <c r="Q4815" s="4">
        <v>68</v>
      </c>
      <c r="R4815" s="4">
        <v>53</v>
      </c>
      <c r="S4815" s="4">
        <v>73</v>
      </c>
      <c r="T4815" s="4">
        <v>69</v>
      </c>
      <c r="U4815" s="4">
        <v>70</v>
      </c>
      <c r="V4815" s="13">
        <v>71</v>
      </c>
      <c r="W4815" s="4">
        <v>68</v>
      </c>
      <c r="X4815" s="4">
        <v>69</v>
      </c>
      <c r="Y4815">
        <f t="shared" ca="1" si="912"/>
        <v>0</v>
      </c>
      <c r="Z4815">
        <f t="shared" ca="1" si="913"/>
        <v>0</v>
      </c>
    </row>
    <row r="4816" spans="2:26" x14ac:dyDescent="0.25">
      <c r="B4816" s="11">
        <f t="shared" si="914"/>
        <v>44762.166666655015</v>
      </c>
      <c r="C4816" s="1">
        <f t="shared" si="905"/>
        <v>7</v>
      </c>
      <c r="D4816" s="1">
        <f t="shared" si="906"/>
        <v>3</v>
      </c>
      <c r="E4816" s="12">
        <f t="shared" si="907"/>
        <v>5</v>
      </c>
      <c r="F4816" s="124" t="str">
        <f t="shared" si="908"/>
        <v>0</v>
      </c>
      <c r="G4816" s="1">
        <f ca="1">(OFFSET(O4816,0,MATCH(Customer!$J$6,'CDH &amp; HDH'!$P$11:$X$11,0)))</f>
        <v>70</v>
      </c>
      <c r="H4816" s="1" t="str">
        <f t="shared" si="909"/>
        <v>Cooling</v>
      </c>
      <c r="I4816" s="1">
        <f ca="1">OFFSET(IF($H4816="Cooling",Customer!$C$25,Customer!$C$52),E4816,D4816)</f>
        <v>78</v>
      </c>
      <c r="J4816" s="1">
        <f ca="1">OFFSET(IF($H4816="Cooling",Customer!$L$25,Customer!$L$52),$E4816,$D4816)</f>
        <v>80</v>
      </c>
      <c r="K4816" s="16">
        <f t="shared" ca="1" si="903"/>
        <v>0</v>
      </c>
      <c r="L4816" s="16">
        <f t="shared" ca="1" si="904"/>
        <v>0</v>
      </c>
      <c r="M4816" s="17">
        <f t="shared" si="910"/>
        <v>0</v>
      </c>
      <c r="N4816" s="17">
        <f t="shared" si="911"/>
        <v>0</v>
      </c>
      <c r="O4816" s="4"/>
      <c r="P4816" s="4">
        <v>68</v>
      </c>
      <c r="Q4816" s="4">
        <v>68</v>
      </c>
      <c r="R4816" s="4">
        <v>55</v>
      </c>
      <c r="S4816" s="4">
        <v>74</v>
      </c>
      <c r="T4816" s="4">
        <v>68</v>
      </c>
      <c r="U4816" s="4">
        <v>68</v>
      </c>
      <c r="V4816" s="13">
        <v>70</v>
      </c>
      <c r="W4816" s="4">
        <v>67</v>
      </c>
      <c r="X4816" s="4">
        <v>69</v>
      </c>
      <c r="Y4816">
        <f t="shared" ca="1" si="912"/>
        <v>0</v>
      </c>
      <c r="Z4816">
        <f t="shared" ca="1" si="913"/>
        <v>0</v>
      </c>
    </row>
    <row r="4817" spans="2:26" x14ac:dyDescent="0.25">
      <c r="B4817" s="11">
        <f t="shared" si="914"/>
        <v>44762.20833332168</v>
      </c>
      <c r="C4817" s="1">
        <f t="shared" si="905"/>
        <v>7</v>
      </c>
      <c r="D4817" s="1">
        <f t="shared" si="906"/>
        <v>3</v>
      </c>
      <c r="E4817" s="12">
        <f t="shared" si="907"/>
        <v>6</v>
      </c>
      <c r="F4817" s="124" t="str">
        <f t="shared" si="908"/>
        <v>0</v>
      </c>
      <c r="G4817" s="1">
        <f ca="1">(OFFSET(O4817,0,MATCH(Customer!$J$6,'CDH &amp; HDH'!$P$11:$X$11,0)))</f>
        <v>72</v>
      </c>
      <c r="H4817" s="1" t="str">
        <f t="shared" si="909"/>
        <v>Cooling</v>
      </c>
      <c r="I4817" s="1">
        <f ca="1">OFFSET(IF($H4817="Cooling",Customer!$C$25,Customer!$C$52),E4817,D4817)</f>
        <v>78</v>
      </c>
      <c r="J4817" s="1">
        <f ca="1">OFFSET(IF($H4817="Cooling",Customer!$L$25,Customer!$L$52),$E4817,$D4817)</f>
        <v>80</v>
      </c>
      <c r="K4817" s="16">
        <f t="shared" ca="1" si="903"/>
        <v>0</v>
      </c>
      <c r="L4817" s="16">
        <f t="shared" ca="1" si="904"/>
        <v>0</v>
      </c>
      <c r="M4817" s="17">
        <f t="shared" si="910"/>
        <v>0</v>
      </c>
      <c r="N4817" s="17">
        <f t="shared" si="911"/>
        <v>0</v>
      </c>
      <c r="O4817" s="4"/>
      <c r="P4817" s="4">
        <v>68</v>
      </c>
      <c r="Q4817" s="4">
        <v>68</v>
      </c>
      <c r="R4817" s="4">
        <v>57</v>
      </c>
      <c r="S4817" s="4">
        <v>74</v>
      </c>
      <c r="T4817" s="4">
        <v>70</v>
      </c>
      <c r="U4817" s="4">
        <v>71</v>
      </c>
      <c r="V4817" s="13">
        <v>72</v>
      </c>
      <c r="W4817" s="4">
        <v>68</v>
      </c>
      <c r="X4817" s="4">
        <v>71</v>
      </c>
      <c r="Y4817">
        <f t="shared" ca="1" si="912"/>
        <v>0</v>
      </c>
      <c r="Z4817">
        <f t="shared" ca="1" si="913"/>
        <v>0</v>
      </c>
    </row>
    <row r="4818" spans="2:26" x14ac:dyDescent="0.25">
      <c r="B4818" s="11">
        <f t="shared" si="914"/>
        <v>44762.249999988344</v>
      </c>
      <c r="C4818" s="1">
        <f t="shared" si="905"/>
        <v>7</v>
      </c>
      <c r="D4818" s="1">
        <f t="shared" si="906"/>
        <v>3</v>
      </c>
      <c r="E4818" s="12">
        <f t="shared" si="907"/>
        <v>7</v>
      </c>
      <c r="F4818" s="124" t="str">
        <f t="shared" si="908"/>
        <v>0</v>
      </c>
      <c r="G4818" s="1">
        <f ca="1">(OFFSET(O4818,0,MATCH(Customer!$J$6,'CDH &amp; HDH'!$P$11:$X$11,0)))</f>
        <v>76</v>
      </c>
      <c r="H4818" s="1" t="str">
        <f t="shared" si="909"/>
        <v>Cooling</v>
      </c>
      <c r="I4818" s="1">
        <f ca="1">OFFSET(IF($H4818="Cooling",Customer!$C$25,Customer!$C$52),E4818,D4818)</f>
        <v>78</v>
      </c>
      <c r="J4818" s="1">
        <f ca="1">OFFSET(IF($H4818="Cooling",Customer!$L$25,Customer!$L$52),$E4818,$D4818)</f>
        <v>80</v>
      </c>
      <c r="K4818" s="16">
        <f t="shared" ca="1" si="903"/>
        <v>0</v>
      </c>
      <c r="L4818" s="16">
        <f t="shared" ca="1" si="904"/>
        <v>0</v>
      </c>
      <c r="M4818" s="17">
        <f t="shared" si="910"/>
        <v>0</v>
      </c>
      <c r="N4818" s="17">
        <f t="shared" si="911"/>
        <v>0</v>
      </c>
      <c r="O4818" s="4"/>
      <c r="P4818" s="4">
        <v>73</v>
      </c>
      <c r="Q4818" s="4">
        <v>69</v>
      </c>
      <c r="R4818" s="4">
        <v>59</v>
      </c>
      <c r="S4818" s="4">
        <v>74</v>
      </c>
      <c r="T4818" s="4">
        <v>73</v>
      </c>
      <c r="U4818" s="4">
        <v>73</v>
      </c>
      <c r="V4818" s="13">
        <v>76</v>
      </c>
      <c r="W4818" s="4">
        <v>72</v>
      </c>
      <c r="X4818" s="4">
        <v>75</v>
      </c>
      <c r="Y4818">
        <f t="shared" ca="1" si="912"/>
        <v>0</v>
      </c>
      <c r="Z4818">
        <f t="shared" ca="1" si="913"/>
        <v>0</v>
      </c>
    </row>
    <row r="4819" spans="2:26" x14ac:dyDescent="0.25">
      <c r="B4819" s="11">
        <f t="shared" si="914"/>
        <v>44762.291666655008</v>
      </c>
      <c r="C4819" s="1">
        <f t="shared" si="905"/>
        <v>7</v>
      </c>
      <c r="D4819" s="1">
        <f t="shared" si="906"/>
        <v>3</v>
      </c>
      <c r="E4819" s="12">
        <f t="shared" si="907"/>
        <v>8</v>
      </c>
      <c r="F4819" s="124" t="str">
        <f t="shared" si="908"/>
        <v>0</v>
      </c>
      <c r="G4819" s="1">
        <f ca="1">(OFFSET(O4819,0,MATCH(Customer!$J$6,'CDH &amp; HDH'!$P$11:$X$11,0)))</f>
        <v>79</v>
      </c>
      <c r="H4819" s="1" t="str">
        <f t="shared" si="909"/>
        <v>Cooling</v>
      </c>
      <c r="I4819" s="1">
        <f ca="1">OFFSET(IF($H4819="Cooling",Customer!$C$25,Customer!$C$52),E4819,D4819)</f>
        <v>72</v>
      </c>
      <c r="J4819" s="1">
        <f ca="1">OFFSET(IF($H4819="Cooling",Customer!$L$25,Customer!$L$52),$E4819,$D4819)</f>
        <v>77</v>
      </c>
      <c r="K4819" s="16">
        <f t="shared" ca="1" si="903"/>
        <v>7</v>
      </c>
      <c r="L4819" s="16">
        <f t="shared" ca="1" si="904"/>
        <v>2</v>
      </c>
      <c r="M4819" s="17">
        <f t="shared" si="910"/>
        <v>0</v>
      </c>
      <c r="N4819" s="17">
        <f t="shared" si="911"/>
        <v>0</v>
      </c>
      <c r="O4819" s="4"/>
      <c r="P4819" s="4">
        <v>75</v>
      </c>
      <c r="Q4819" s="4">
        <v>73</v>
      </c>
      <c r="R4819" s="4">
        <v>64</v>
      </c>
      <c r="S4819" s="4">
        <v>75</v>
      </c>
      <c r="T4819" s="4">
        <v>76</v>
      </c>
      <c r="U4819" s="4">
        <v>74</v>
      </c>
      <c r="V4819" s="13">
        <v>79</v>
      </c>
      <c r="W4819" s="4">
        <v>75</v>
      </c>
      <c r="X4819" s="4">
        <v>76</v>
      </c>
      <c r="Y4819">
        <f t="shared" ca="1" si="912"/>
        <v>3024</v>
      </c>
      <c r="Z4819">
        <f t="shared" ca="1" si="913"/>
        <v>864</v>
      </c>
    </row>
    <row r="4820" spans="2:26" x14ac:dyDescent="0.25">
      <c r="B4820" s="11">
        <f t="shared" si="914"/>
        <v>44762.333333321672</v>
      </c>
      <c r="C4820" s="1">
        <f t="shared" si="905"/>
        <v>7</v>
      </c>
      <c r="D4820" s="1">
        <f t="shared" si="906"/>
        <v>3</v>
      </c>
      <c r="E4820" s="12">
        <f t="shared" si="907"/>
        <v>9</v>
      </c>
      <c r="F4820" s="124" t="str">
        <f t="shared" si="908"/>
        <v>0</v>
      </c>
      <c r="G4820" s="1">
        <f ca="1">(OFFSET(O4820,0,MATCH(Customer!$J$6,'CDH &amp; HDH'!$P$11:$X$11,0)))</f>
        <v>81</v>
      </c>
      <c r="H4820" s="1" t="str">
        <f t="shared" si="909"/>
        <v>Cooling</v>
      </c>
      <c r="I4820" s="1">
        <f ca="1">OFFSET(IF($H4820="Cooling",Customer!$C$25,Customer!$C$52),E4820,D4820)</f>
        <v>72</v>
      </c>
      <c r="J4820" s="1">
        <f ca="1">OFFSET(IF($H4820="Cooling",Customer!$L$25,Customer!$L$52),$E4820,$D4820)</f>
        <v>77</v>
      </c>
      <c r="K4820" s="16">
        <f t="shared" ca="1" si="903"/>
        <v>9</v>
      </c>
      <c r="L4820" s="16">
        <f t="shared" ca="1" si="904"/>
        <v>4</v>
      </c>
      <c r="M4820" s="17">
        <f t="shared" si="910"/>
        <v>0</v>
      </c>
      <c r="N4820" s="17">
        <f t="shared" si="911"/>
        <v>0</v>
      </c>
      <c r="O4820" s="4"/>
      <c r="P4820" s="4">
        <v>80</v>
      </c>
      <c r="Q4820" s="4">
        <v>76</v>
      </c>
      <c r="R4820" s="4">
        <v>69</v>
      </c>
      <c r="S4820" s="4">
        <v>75</v>
      </c>
      <c r="T4820" s="4">
        <v>79</v>
      </c>
      <c r="U4820" s="4">
        <v>74</v>
      </c>
      <c r="V4820" s="13">
        <v>81</v>
      </c>
      <c r="W4820" s="4">
        <v>80</v>
      </c>
      <c r="X4820" s="4">
        <v>77</v>
      </c>
      <c r="Y4820">
        <f t="shared" ca="1" si="912"/>
        <v>3888</v>
      </c>
      <c r="Z4820">
        <f t="shared" ca="1" si="913"/>
        <v>1728</v>
      </c>
    </row>
    <row r="4821" spans="2:26" x14ac:dyDescent="0.25">
      <c r="B4821" s="11">
        <f t="shared" si="914"/>
        <v>44762.374999988337</v>
      </c>
      <c r="C4821" s="1">
        <f t="shared" si="905"/>
        <v>7</v>
      </c>
      <c r="D4821" s="1">
        <f t="shared" si="906"/>
        <v>3</v>
      </c>
      <c r="E4821" s="12">
        <f t="shared" si="907"/>
        <v>10</v>
      </c>
      <c r="F4821" s="124" t="str">
        <f t="shared" si="908"/>
        <v>0</v>
      </c>
      <c r="G4821" s="1">
        <f ca="1">(OFFSET(O4821,0,MATCH(Customer!$J$6,'CDH &amp; HDH'!$P$11:$X$11,0)))</f>
        <v>85</v>
      </c>
      <c r="H4821" s="1" t="str">
        <f t="shared" si="909"/>
        <v>Cooling</v>
      </c>
      <c r="I4821" s="1">
        <f ca="1">OFFSET(IF($H4821="Cooling",Customer!$C$25,Customer!$C$52),E4821,D4821)</f>
        <v>72</v>
      </c>
      <c r="J4821" s="1">
        <f ca="1">OFFSET(IF($H4821="Cooling",Customer!$L$25,Customer!$L$52),$E4821,$D4821)</f>
        <v>77</v>
      </c>
      <c r="K4821" s="16">
        <f t="shared" ca="1" si="903"/>
        <v>13</v>
      </c>
      <c r="L4821" s="16">
        <f t="shared" ca="1" si="904"/>
        <v>8</v>
      </c>
      <c r="M4821" s="17">
        <f t="shared" si="910"/>
        <v>0</v>
      </c>
      <c r="N4821" s="17">
        <f t="shared" si="911"/>
        <v>0</v>
      </c>
      <c r="O4821" s="4"/>
      <c r="P4821" s="4">
        <v>83</v>
      </c>
      <c r="Q4821" s="4">
        <v>79</v>
      </c>
      <c r="R4821" s="4">
        <v>74</v>
      </c>
      <c r="S4821" s="4">
        <v>74</v>
      </c>
      <c r="T4821" s="4">
        <v>83</v>
      </c>
      <c r="U4821" s="4">
        <v>75</v>
      </c>
      <c r="V4821" s="13">
        <v>85</v>
      </c>
      <c r="W4821" s="4">
        <v>85</v>
      </c>
      <c r="X4821" s="4">
        <v>79</v>
      </c>
      <c r="Y4821">
        <f t="shared" ca="1" si="912"/>
        <v>5616</v>
      </c>
      <c r="Z4821">
        <f t="shared" ca="1" si="913"/>
        <v>3456</v>
      </c>
    </row>
    <row r="4822" spans="2:26" x14ac:dyDescent="0.25">
      <c r="B4822" s="11">
        <f t="shared" si="914"/>
        <v>44762.416666655001</v>
      </c>
      <c r="C4822" s="1">
        <f t="shared" si="905"/>
        <v>7</v>
      </c>
      <c r="D4822" s="1">
        <f t="shared" si="906"/>
        <v>3</v>
      </c>
      <c r="E4822" s="12">
        <f t="shared" si="907"/>
        <v>11</v>
      </c>
      <c r="F4822" s="124" t="str">
        <f t="shared" si="908"/>
        <v>0</v>
      </c>
      <c r="G4822" s="1">
        <f ca="1">(OFFSET(O4822,0,MATCH(Customer!$J$6,'CDH &amp; HDH'!$P$11:$X$11,0)))</f>
        <v>87</v>
      </c>
      <c r="H4822" s="1" t="str">
        <f t="shared" si="909"/>
        <v>Cooling</v>
      </c>
      <c r="I4822" s="1">
        <f ca="1">OFFSET(IF($H4822="Cooling",Customer!$C$25,Customer!$C$52),E4822,D4822)</f>
        <v>72</v>
      </c>
      <c r="J4822" s="1">
        <f ca="1">OFFSET(IF($H4822="Cooling",Customer!$L$25,Customer!$L$52),$E4822,$D4822)</f>
        <v>77</v>
      </c>
      <c r="K4822" s="16">
        <f t="shared" ca="1" si="903"/>
        <v>15</v>
      </c>
      <c r="L4822" s="16">
        <f t="shared" ca="1" si="904"/>
        <v>10</v>
      </c>
      <c r="M4822" s="17">
        <f t="shared" si="910"/>
        <v>0</v>
      </c>
      <c r="N4822" s="17">
        <f t="shared" si="911"/>
        <v>0</v>
      </c>
      <c r="O4822" s="4"/>
      <c r="P4822" s="4">
        <v>85</v>
      </c>
      <c r="Q4822" s="4">
        <v>80</v>
      </c>
      <c r="R4822" s="4">
        <v>75</v>
      </c>
      <c r="S4822" s="4">
        <v>77</v>
      </c>
      <c r="T4822" s="4">
        <v>85</v>
      </c>
      <c r="U4822" s="4">
        <v>80</v>
      </c>
      <c r="V4822" s="13">
        <v>87</v>
      </c>
      <c r="W4822" s="4">
        <v>89</v>
      </c>
      <c r="X4822" s="4">
        <v>81</v>
      </c>
      <c r="Y4822">
        <f t="shared" ca="1" si="912"/>
        <v>6480</v>
      </c>
      <c r="Z4822">
        <f t="shared" ca="1" si="913"/>
        <v>4320</v>
      </c>
    </row>
    <row r="4823" spans="2:26" x14ac:dyDescent="0.25">
      <c r="B4823" s="11">
        <f t="shared" si="914"/>
        <v>44762.458333321665</v>
      </c>
      <c r="C4823" s="1">
        <f t="shared" si="905"/>
        <v>7</v>
      </c>
      <c r="D4823" s="1">
        <f t="shared" si="906"/>
        <v>3</v>
      </c>
      <c r="E4823" s="12">
        <f t="shared" si="907"/>
        <v>12</v>
      </c>
      <c r="F4823" s="124" t="str">
        <f t="shared" si="908"/>
        <v>0</v>
      </c>
      <c r="G4823" s="1">
        <f ca="1">(OFFSET(O4823,0,MATCH(Customer!$J$6,'CDH &amp; HDH'!$P$11:$X$11,0)))</f>
        <v>89</v>
      </c>
      <c r="H4823" s="1" t="str">
        <f t="shared" si="909"/>
        <v>Cooling</v>
      </c>
      <c r="I4823" s="1">
        <f ca="1">OFFSET(IF($H4823="Cooling",Customer!$C$25,Customer!$C$52),E4823,D4823)</f>
        <v>72</v>
      </c>
      <c r="J4823" s="1">
        <f ca="1">OFFSET(IF($H4823="Cooling",Customer!$L$25,Customer!$L$52),$E4823,$D4823)</f>
        <v>77</v>
      </c>
      <c r="K4823" s="16">
        <f t="shared" ca="1" si="903"/>
        <v>17</v>
      </c>
      <c r="L4823" s="16">
        <f t="shared" ca="1" si="904"/>
        <v>12</v>
      </c>
      <c r="M4823" s="17">
        <f t="shared" si="910"/>
        <v>0</v>
      </c>
      <c r="N4823" s="17">
        <f t="shared" si="911"/>
        <v>0</v>
      </c>
      <c r="O4823" s="4"/>
      <c r="P4823" s="4">
        <v>86</v>
      </c>
      <c r="Q4823" s="4">
        <v>82</v>
      </c>
      <c r="R4823" s="4">
        <v>77</v>
      </c>
      <c r="S4823" s="4">
        <v>78</v>
      </c>
      <c r="T4823" s="4">
        <v>87</v>
      </c>
      <c r="U4823" s="4">
        <v>80</v>
      </c>
      <c r="V4823" s="13">
        <v>89</v>
      </c>
      <c r="W4823" s="4">
        <v>90</v>
      </c>
      <c r="X4823" s="4">
        <v>84</v>
      </c>
      <c r="Y4823">
        <f t="shared" ca="1" si="912"/>
        <v>7344</v>
      </c>
      <c r="Z4823">
        <f t="shared" ca="1" si="913"/>
        <v>5184</v>
      </c>
    </row>
    <row r="4824" spans="2:26" x14ac:dyDescent="0.25">
      <c r="B4824" s="11">
        <f t="shared" si="914"/>
        <v>44762.499999988329</v>
      </c>
      <c r="C4824" s="1">
        <f t="shared" si="905"/>
        <v>7</v>
      </c>
      <c r="D4824" s="1">
        <f t="shared" si="906"/>
        <v>3</v>
      </c>
      <c r="E4824" s="12">
        <f t="shared" si="907"/>
        <v>13</v>
      </c>
      <c r="F4824" s="124" t="str">
        <f t="shared" si="908"/>
        <v>0</v>
      </c>
      <c r="G4824" s="1">
        <f ca="1">(OFFSET(O4824,0,MATCH(Customer!$J$6,'CDH &amp; HDH'!$P$11:$X$11,0)))</f>
        <v>91</v>
      </c>
      <c r="H4824" s="1" t="str">
        <f t="shared" si="909"/>
        <v>Cooling</v>
      </c>
      <c r="I4824" s="1">
        <f ca="1">OFFSET(IF($H4824="Cooling",Customer!$C$25,Customer!$C$52),E4824,D4824)</f>
        <v>72</v>
      </c>
      <c r="J4824" s="1">
        <f ca="1">OFFSET(IF($H4824="Cooling",Customer!$L$25,Customer!$L$52),$E4824,$D4824)</f>
        <v>77</v>
      </c>
      <c r="K4824" s="16">
        <f t="shared" ca="1" si="903"/>
        <v>19</v>
      </c>
      <c r="L4824" s="16">
        <f t="shared" ca="1" si="904"/>
        <v>14</v>
      </c>
      <c r="M4824" s="17">
        <f t="shared" si="910"/>
        <v>0</v>
      </c>
      <c r="N4824" s="17">
        <f t="shared" si="911"/>
        <v>0</v>
      </c>
      <c r="O4824" s="4"/>
      <c r="P4824" s="4">
        <v>88</v>
      </c>
      <c r="Q4824" s="4">
        <v>82</v>
      </c>
      <c r="R4824" s="4">
        <v>78</v>
      </c>
      <c r="S4824" s="4">
        <v>80</v>
      </c>
      <c r="T4824" s="4">
        <v>88</v>
      </c>
      <c r="U4824" s="4">
        <v>80</v>
      </c>
      <c r="V4824" s="13">
        <v>91</v>
      </c>
      <c r="W4824" s="4">
        <v>93</v>
      </c>
      <c r="X4824" s="4">
        <v>85</v>
      </c>
      <c r="Y4824">
        <f t="shared" ca="1" si="912"/>
        <v>8208</v>
      </c>
      <c r="Z4824">
        <f t="shared" ca="1" si="913"/>
        <v>6048</v>
      </c>
    </row>
    <row r="4825" spans="2:26" x14ac:dyDescent="0.25">
      <c r="B4825" s="11">
        <f t="shared" si="914"/>
        <v>44762.541666654994</v>
      </c>
      <c r="C4825" s="1">
        <f t="shared" si="905"/>
        <v>7</v>
      </c>
      <c r="D4825" s="1">
        <f t="shared" si="906"/>
        <v>3</v>
      </c>
      <c r="E4825" s="12">
        <f t="shared" si="907"/>
        <v>14</v>
      </c>
      <c r="F4825" s="124" t="str">
        <f t="shared" si="908"/>
        <v>0</v>
      </c>
      <c r="G4825" s="1">
        <f ca="1">(OFFSET(O4825,0,MATCH(Customer!$J$6,'CDH &amp; HDH'!$P$11:$X$11,0)))</f>
        <v>90</v>
      </c>
      <c r="H4825" s="1" t="str">
        <f t="shared" si="909"/>
        <v>Cooling</v>
      </c>
      <c r="I4825" s="1">
        <f ca="1">OFFSET(IF($H4825="Cooling",Customer!$C$25,Customer!$C$52),E4825,D4825)</f>
        <v>72</v>
      </c>
      <c r="J4825" s="1">
        <f ca="1">OFFSET(IF($H4825="Cooling",Customer!$L$25,Customer!$L$52),$E4825,$D4825)</f>
        <v>77</v>
      </c>
      <c r="K4825" s="16">
        <f t="shared" ca="1" si="903"/>
        <v>18</v>
      </c>
      <c r="L4825" s="16">
        <f t="shared" ca="1" si="904"/>
        <v>13</v>
      </c>
      <c r="M4825" s="17">
        <f t="shared" si="910"/>
        <v>0</v>
      </c>
      <c r="N4825" s="17">
        <f t="shared" si="911"/>
        <v>0</v>
      </c>
      <c r="O4825" s="4"/>
      <c r="P4825" s="4">
        <v>88</v>
      </c>
      <c r="Q4825" s="4">
        <v>85</v>
      </c>
      <c r="R4825" s="4">
        <v>79</v>
      </c>
      <c r="S4825" s="4">
        <v>80</v>
      </c>
      <c r="T4825" s="4">
        <v>89</v>
      </c>
      <c r="U4825" s="4">
        <v>79</v>
      </c>
      <c r="V4825" s="13">
        <v>90</v>
      </c>
      <c r="W4825" s="4">
        <v>95</v>
      </c>
      <c r="X4825" s="4">
        <v>87</v>
      </c>
      <c r="Y4825">
        <f t="shared" ca="1" si="912"/>
        <v>7776</v>
      </c>
      <c r="Z4825">
        <f t="shared" ca="1" si="913"/>
        <v>5616</v>
      </c>
    </row>
    <row r="4826" spans="2:26" x14ac:dyDescent="0.25">
      <c r="B4826" s="11">
        <f t="shared" si="914"/>
        <v>44762.583333321658</v>
      </c>
      <c r="C4826" s="1">
        <f t="shared" si="905"/>
        <v>7</v>
      </c>
      <c r="D4826" s="1">
        <f t="shared" si="906"/>
        <v>3</v>
      </c>
      <c r="E4826" s="12">
        <f t="shared" si="907"/>
        <v>15</v>
      </c>
      <c r="F4826" s="124" t="str">
        <f t="shared" si="908"/>
        <v>1</v>
      </c>
      <c r="G4826" s="1">
        <f ca="1">(OFFSET(O4826,0,MATCH(Customer!$J$6,'CDH &amp; HDH'!$P$11:$X$11,0)))</f>
        <v>76</v>
      </c>
      <c r="H4826" s="1" t="str">
        <f t="shared" si="909"/>
        <v>Cooling</v>
      </c>
      <c r="I4826" s="1">
        <f ca="1">OFFSET(IF($H4826="Cooling",Customer!$C$25,Customer!$C$52),E4826,D4826)</f>
        <v>72</v>
      </c>
      <c r="J4826" s="1">
        <f ca="1">OFFSET(IF($H4826="Cooling",Customer!$L$25,Customer!$L$52),$E4826,$D4826)</f>
        <v>77</v>
      </c>
      <c r="K4826" s="16">
        <f t="shared" ca="1" si="903"/>
        <v>4</v>
      </c>
      <c r="L4826" s="16">
        <f t="shared" ca="1" si="904"/>
        <v>0</v>
      </c>
      <c r="M4826" s="17">
        <f t="shared" si="910"/>
        <v>0</v>
      </c>
      <c r="N4826" s="17">
        <f t="shared" si="911"/>
        <v>0</v>
      </c>
      <c r="O4826" s="4"/>
      <c r="P4826" s="4">
        <v>87</v>
      </c>
      <c r="Q4826" s="4">
        <v>86</v>
      </c>
      <c r="R4826" s="4">
        <v>80</v>
      </c>
      <c r="S4826" s="4">
        <v>83</v>
      </c>
      <c r="T4826" s="4">
        <v>88</v>
      </c>
      <c r="U4826" s="4">
        <v>80</v>
      </c>
      <c r="V4826" s="13">
        <v>76</v>
      </c>
      <c r="W4826" s="4">
        <v>94</v>
      </c>
      <c r="X4826" s="4">
        <v>88</v>
      </c>
      <c r="Y4826">
        <f t="shared" ca="1" si="912"/>
        <v>1728</v>
      </c>
      <c r="Z4826">
        <f t="shared" ca="1" si="913"/>
        <v>0</v>
      </c>
    </row>
    <row r="4827" spans="2:26" x14ac:dyDescent="0.25">
      <c r="B4827" s="11">
        <f t="shared" si="914"/>
        <v>44762.624999988322</v>
      </c>
      <c r="C4827" s="1">
        <f t="shared" si="905"/>
        <v>7</v>
      </c>
      <c r="D4827" s="1">
        <f t="shared" si="906"/>
        <v>3</v>
      </c>
      <c r="E4827" s="12">
        <f t="shared" si="907"/>
        <v>16</v>
      </c>
      <c r="F4827" s="124" t="str">
        <f t="shared" si="908"/>
        <v>1</v>
      </c>
      <c r="G4827" s="1">
        <f ca="1">(OFFSET(O4827,0,MATCH(Customer!$J$6,'CDH &amp; HDH'!$P$11:$X$11,0)))</f>
        <v>78</v>
      </c>
      <c r="H4827" s="1" t="str">
        <f t="shared" si="909"/>
        <v>Cooling</v>
      </c>
      <c r="I4827" s="1">
        <f ca="1">OFFSET(IF($H4827="Cooling",Customer!$C$25,Customer!$C$52),E4827,D4827)</f>
        <v>72</v>
      </c>
      <c r="J4827" s="1">
        <f ca="1">OFFSET(IF($H4827="Cooling",Customer!$L$25,Customer!$L$52),$E4827,$D4827)</f>
        <v>77</v>
      </c>
      <c r="K4827" s="16">
        <f t="shared" ca="1" si="903"/>
        <v>6</v>
      </c>
      <c r="L4827" s="16">
        <f t="shared" ca="1" si="904"/>
        <v>1</v>
      </c>
      <c r="M4827" s="17">
        <f t="shared" si="910"/>
        <v>0</v>
      </c>
      <c r="N4827" s="17">
        <f t="shared" si="911"/>
        <v>0</v>
      </c>
      <c r="O4827" s="4"/>
      <c r="P4827" s="4">
        <v>88</v>
      </c>
      <c r="Q4827" s="4">
        <v>84</v>
      </c>
      <c r="R4827" s="4">
        <v>81</v>
      </c>
      <c r="S4827" s="4">
        <v>74</v>
      </c>
      <c r="T4827" s="4">
        <v>88</v>
      </c>
      <c r="U4827" s="4">
        <v>83</v>
      </c>
      <c r="V4827" s="13">
        <v>78</v>
      </c>
      <c r="W4827" s="4">
        <v>94</v>
      </c>
      <c r="X4827" s="4">
        <v>88</v>
      </c>
      <c r="Y4827">
        <f t="shared" ca="1" si="912"/>
        <v>2592</v>
      </c>
      <c r="Z4827">
        <f t="shared" ca="1" si="913"/>
        <v>432</v>
      </c>
    </row>
    <row r="4828" spans="2:26" x14ac:dyDescent="0.25">
      <c r="B4828" s="11">
        <f t="shared" si="914"/>
        <v>44762.666666654986</v>
      </c>
      <c r="C4828" s="1">
        <f t="shared" si="905"/>
        <v>7</v>
      </c>
      <c r="D4828" s="1">
        <f t="shared" si="906"/>
        <v>3</v>
      </c>
      <c r="E4828" s="12">
        <f t="shared" si="907"/>
        <v>17</v>
      </c>
      <c r="F4828" s="124" t="str">
        <f t="shared" si="908"/>
        <v>1</v>
      </c>
      <c r="G4828" s="1">
        <f ca="1">(OFFSET(O4828,0,MATCH(Customer!$J$6,'CDH &amp; HDH'!$P$11:$X$11,0)))</f>
        <v>76</v>
      </c>
      <c r="H4828" s="1" t="str">
        <f t="shared" si="909"/>
        <v>Cooling</v>
      </c>
      <c r="I4828" s="1">
        <f ca="1">OFFSET(IF($H4828="Cooling",Customer!$C$25,Customer!$C$52),E4828,D4828)</f>
        <v>72</v>
      </c>
      <c r="J4828" s="1">
        <f ca="1">OFFSET(IF($H4828="Cooling",Customer!$L$25,Customer!$L$52),$E4828,$D4828)</f>
        <v>77</v>
      </c>
      <c r="K4828" s="16">
        <f t="shared" ca="1" si="903"/>
        <v>4</v>
      </c>
      <c r="L4828" s="16">
        <f t="shared" ca="1" si="904"/>
        <v>0</v>
      </c>
      <c r="M4828" s="17">
        <f t="shared" si="910"/>
        <v>0</v>
      </c>
      <c r="N4828" s="17">
        <f t="shared" si="911"/>
        <v>0</v>
      </c>
      <c r="O4828" s="4"/>
      <c r="P4828" s="4">
        <v>87</v>
      </c>
      <c r="Q4828" s="4">
        <v>84</v>
      </c>
      <c r="R4828" s="4">
        <v>80</v>
      </c>
      <c r="S4828" s="4">
        <v>75</v>
      </c>
      <c r="T4828" s="4">
        <v>86</v>
      </c>
      <c r="U4828" s="4">
        <v>81</v>
      </c>
      <c r="V4828" s="13">
        <v>76</v>
      </c>
      <c r="W4828" s="4">
        <v>95</v>
      </c>
      <c r="X4828" s="4">
        <v>88</v>
      </c>
      <c r="Y4828">
        <f t="shared" ca="1" si="912"/>
        <v>1728</v>
      </c>
      <c r="Z4828">
        <f t="shared" ca="1" si="913"/>
        <v>0</v>
      </c>
    </row>
    <row r="4829" spans="2:26" x14ac:dyDescent="0.25">
      <c r="B4829" s="11">
        <f t="shared" si="914"/>
        <v>44762.708333321651</v>
      </c>
      <c r="C4829" s="1">
        <f t="shared" si="905"/>
        <v>7</v>
      </c>
      <c r="D4829" s="1">
        <f t="shared" si="906"/>
        <v>3</v>
      </c>
      <c r="E4829" s="12">
        <f t="shared" si="907"/>
        <v>18</v>
      </c>
      <c r="F4829" s="124" t="str">
        <f t="shared" si="908"/>
        <v>1</v>
      </c>
      <c r="G4829" s="1">
        <f ca="1">(OFFSET(O4829,0,MATCH(Customer!$J$6,'CDH &amp; HDH'!$P$11:$X$11,0)))</f>
        <v>76</v>
      </c>
      <c r="H4829" s="1" t="str">
        <f t="shared" si="909"/>
        <v>Cooling</v>
      </c>
      <c r="I4829" s="1">
        <f ca="1">OFFSET(IF($H4829="Cooling",Customer!$C$25,Customer!$C$52),E4829,D4829)</f>
        <v>72</v>
      </c>
      <c r="J4829" s="1">
        <f ca="1">OFFSET(IF($H4829="Cooling",Customer!$L$25,Customer!$L$52),$E4829,$D4829)</f>
        <v>77</v>
      </c>
      <c r="K4829" s="16">
        <f t="shared" ca="1" si="903"/>
        <v>4</v>
      </c>
      <c r="L4829" s="16">
        <f t="shared" ca="1" si="904"/>
        <v>0</v>
      </c>
      <c r="M4829" s="17">
        <f t="shared" si="910"/>
        <v>0</v>
      </c>
      <c r="N4829" s="17">
        <f t="shared" si="911"/>
        <v>0</v>
      </c>
      <c r="O4829" s="4"/>
      <c r="P4829" s="4">
        <v>85</v>
      </c>
      <c r="Q4829" s="4">
        <v>82</v>
      </c>
      <c r="R4829" s="4">
        <v>78</v>
      </c>
      <c r="S4829" s="4">
        <v>76</v>
      </c>
      <c r="T4829" s="4">
        <v>81</v>
      </c>
      <c r="U4829" s="4">
        <v>80</v>
      </c>
      <c r="V4829" s="13">
        <v>76</v>
      </c>
      <c r="W4829" s="4">
        <v>93</v>
      </c>
      <c r="X4829" s="4">
        <v>87</v>
      </c>
      <c r="Y4829">
        <f t="shared" ca="1" si="912"/>
        <v>1728</v>
      </c>
      <c r="Z4829">
        <f t="shared" ca="1" si="913"/>
        <v>0</v>
      </c>
    </row>
    <row r="4830" spans="2:26" x14ac:dyDescent="0.25">
      <c r="B4830" s="11">
        <f t="shared" si="914"/>
        <v>44762.749999988315</v>
      </c>
      <c r="C4830" s="1">
        <f t="shared" si="905"/>
        <v>7</v>
      </c>
      <c r="D4830" s="1">
        <f t="shared" si="906"/>
        <v>3</v>
      </c>
      <c r="E4830" s="12">
        <f t="shared" si="907"/>
        <v>19</v>
      </c>
      <c r="F4830" s="124" t="str">
        <f t="shared" si="908"/>
        <v>0</v>
      </c>
      <c r="G4830" s="1">
        <f ca="1">(OFFSET(O4830,0,MATCH(Customer!$J$6,'CDH &amp; HDH'!$P$11:$X$11,0)))</f>
        <v>79</v>
      </c>
      <c r="H4830" s="1" t="str">
        <f t="shared" si="909"/>
        <v>Cooling</v>
      </c>
      <c r="I4830" s="1">
        <f ca="1">OFFSET(IF($H4830="Cooling",Customer!$C$25,Customer!$C$52),E4830,D4830)</f>
        <v>78</v>
      </c>
      <c r="J4830" s="1">
        <f ca="1">OFFSET(IF($H4830="Cooling",Customer!$L$25,Customer!$L$52),$E4830,$D4830)</f>
        <v>80</v>
      </c>
      <c r="K4830" s="16">
        <f t="shared" ca="1" si="903"/>
        <v>1</v>
      </c>
      <c r="L4830" s="16">
        <f t="shared" ca="1" si="904"/>
        <v>0</v>
      </c>
      <c r="M4830" s="17">
        <f t="shared" si="910"/>
        <v>0</v>
      </c>
      <c r="N4830" s="17">
        <f t="shared" si="911"/>
        <v>0</v>
      </c>
      <c r="O4830" s="4"/>
      <c r="P4830" s="4">
        <v>78</v>
      </c>
      <c r="Q4830" s="4">
        <v>80</v>
      </c>
      <c r="R4830" s="4">
        <v>77</v>
      </c>
      <c r="S4830" s="4">
        <v>75</v>
      </c>
      <c r="T4830" s="4">
        <v>70</v>
      </c>
      <c r="U4830" s="4">
        <v>79</v>
      </c>
      <c r="V4830" s="13">
        <v>79</v>
      </c>
      <c r="W4830" s="4">
        <v>91</v>
      </c>
      <c r="X4830" s="4">
        <v>86</v>
      </c>
      <c r="Y4830">
        <f t="shared" ca="1" si="912"/>
        <v>432</v>
      </c>
      <c r="Z4830">
        <f t="shared" ca="1" si="913"/>
        <v>0</v>
      </c>
    </row>
    <row r="4831" spans="2:26" x14ac:dyDescent="0.25">
      <c r="B4831" s="11">
        <f t="shared" si="914"/>
        <v>44762.791666654979</v>
      </c>
      <c r="C4831" s="1">
        <f t="shared" si="905"/>
        <v>7</v>
      </c>
      <c r="D4831" s="1">
        <f t="shared" si="906"/>
        <v>3</v>
      </c>
      <c r="E4831" s="12">
        <f t="shared" si="907"/>
        <v>20</v>
      </c>
      <c r="F4831" s="124" t="str">
        <f t="shared" si="908"/>
        <v>0</v>
      </c>
      <c r="G4831" s="1">
        <f ca="1">(OFFSET(O4831,0,MATCH(Customer!$J$6,'CDH &amp; HDH'!$P$11:$X$11,0)))</f>
        <v>78</v>
      </c>
      <c r="H4831" s="1" t="str">
        <f t="shared" si="909"/>
        <v>Cooling</v>
      </c>
      <c r="I4831" s="1">
        <f ca="1">OFFSET(IF($H4831="Cooling",Customer!$C$25,Customer!$C$52),E4831,D4831)</f>
        <v>78</v>
      </c>
      <c r="J4831" s="1">
        <f ca="1">OFFSET(IF($H4831="Cooling",Customer!$L$25,Customer!$L$52),$E4831,$D4831)</f>
        <v>80</v>
      </c>
      <c r="K4831" s="16">
        <f t="shared" ca="1" si="903"/>
        <v>0</v>
      </c>
      <c r="L4831" s="16">
        <f t="shared" ca="1" si="904"/>
        <v>0</v>
      </c>
      <c r="M4831" s="17">
        <f t="shared" si="910"/>
        <v>0</v>
      </c>
      <c r="N4831" s="17">
        <f t="shared" si="911"/>
        <v>0</v>
      </c>
      <c r="O4831" s="4"/>
      <c r="P4831" s="4">
        <v>74</v>
      </c>
      <c r="Q4831" s="4">
        <v>78</v>
      </c>
      <c r="R4831" s="4">
        <v>73</v>
      </c>
      <c r="S4831" s="4">
        <v>75</v>
      </c>
      <c r="T4831" s="4">
        <v>70</v>
      </c>
      <c r="U4831" s="4">
        <v>77</v>
      </c>
      <c r="V4831" s="13">
        <v>78</v>
      </c>
      <c r="W4831" s="4">
        <v>89</v>
      </c>
      <c r="X4831" s="4">
        <v>84</v>
      </c>
      <c r="Y4831">
        <f t="shared" ca="1" si="912"/>
        <v>0</v>
      </c>
      <c r="Z4831">
        <f t="shared" ca="1" si="913"/>
        <v>0</v>
      </c>
    </row>
    <row r="4832" spans="2:26" x14ac:dyDescent="0.25">
      <c r="B4832" s="11">
        <f t="shared" si="914"/>
        <v>44762.833333321643</v>
      </c>
      <c r="C4832" s="1">
        <f t="shared" si="905"/>
        <v>7</v>
      </c>
      <c r="D4832" s="1">
        <f t="shared" si="906"/>
        <v>3</v>
      </c>
      <c r="E4832" s="12">
        <f t="shared" si="907"/>
        <v>21</v>
      </c>
      <c r="F4832" s="124" t="str">
        <f t="shared" si="908"/>
        <v>0</v>
      </c>
      <c r="G4832" s="1">
        <f ca="1">(OFFSET(O4832,0,MATCH(Customer!$J$6,'CDH &amp; HDH'!$P$11:$X$11,0)))</f>
        <v>76</v>
      </c>
      <c r="H4832" s="1" t="str">
        <f t="shared" si="909"/>
        <v>Cooling</v>
      </c>
      <c r="I4832" s="1">
        <f ca="1">OFFSET(IF($H4832="Cooling",Customer!$C$25,Customer!$C$52),E4832,D4832)</f>
        <v>78</v>
      </c>
      <c r="J4832" s="1">
        <f ca="1">OFFSET(IF($H4832="Cooling",Customer!$L$25,Customer!$L$52),$E4832,$D4832)</f>
        <v>80</v>
      </c>
      <c r="K4832" s="16">
        <f t="shared" ca="1" si="903"/>
        <v>0</v>
      </c>
      <c r="L4832" s="16">
        <f t="shared" ca="1" si="904"/>
        <v>0</v>
      </c>
      <c r="M4832" s="17">
        <f t="shared" si="910"/>
        <v>0</v>
      </c>
      <c r="N4832" s="17">
        <f t="shared" si="911"/>
        <v>0</v>
      </c>
      <c r="O4832" s="4"/>
      <c r="P4832" s="4">
        <v>72</v>
      </c>
      <c r="Q4832" s="4">
        <v>77</v>
      </c>
      <c r="R4832" s="4">
        <v>70</v>
      </c>
      <c r="S4832" s="4">
        <v>74</v>
      </c>
      <c r="T4832" s="4">
        <v>70</v>
      </c>
      <c r="U4832" s="4">
        <v>76</v>
      </c>
      <c r="V4832" s="13">
        <v>76</v>
      </c>
      <c r="W4832" s="4">
        <v>85</v>
      </c>
      <c r="X4832" s="4">
        <v>84</v>
      </c>
      <c r="Y4832">
        <f t="shared" ca="1" si="912"/>
        <v>0</v>
      </c>
      <c r="Z4832">
        <f t="shared" ca="1" si="913"/>
        <v>0</v>
      </c>
    </row>
    <row r="4833" spans="2:26" x14ac:dyDescent="0.25">
      <c r="B4833" s="11">
        <f t="shared" si="914"/>
        <v>44762.874999988308</v>
      </c>
      <c r="C4833" s="1">
        <f t="shared" si="905"/>
        <v>7</v>
      </c>
      <c r="D4833" s="1">
        <f t="shared" si="906"/>
        <v>3</v>
      </c>
      <c r="E4833" s="12">
        <f t="shared" si="907"/>
        <v>22</v>
      </c>
      <c r="F4833" s="124" t="str">
        <f t="shared" si="908"/>
        <v>0</v>
      </c>
      <c r="G4833" s="1">
        <f ca="1">(OFFSET(O4833,0,MATCH(Customer!$J$6,'CDH &amp; HDH'!$P$11:$X$11,0)))</f>
        <v>74</v>
      </c>
      <c r="H4833" s="1" t="str">
        <f t="shared" si="909"/>
        <v>Cooling</v>
      </c>
      <c r="I4833" s="1">
        <f ca="1">OFFSET(IF($H4833="Cooling",Customer!$C$25,Customer!$C$52),E4833,D4833)</f>
        <v>78</v>
      </c>
      <c r="J4833" s="1">
        <f ca="1">OFFSET(IF($H4833="Cooling",Customer!$L$25,Customer!$L$52),$E4833,$D4833)</f>
        <v>80</v>
      </c>
      <c r="K4833" s="16">
        <f t="shared" ca="1" si="903"/>
        <v>0</v>
      </c>
      <c r="L4833" s="16">
        <f t="shared" ca="1" si="904"/>
        <v>0</v>
      </c>
      <c r="M4833" s="17">
        <f t="shared" si="910"/>
        <v>0</v>
      </c>
      <c r="N4833" s="17">
        <f t="shared" si="911"/>
        <v>0</v>
      </c>
      <c r="O4833" s="4"/>
      <c r="P4833" s="4">
        <v>71</v>
      </c>
      <c r="Q4833" s="4">
        <v>75</v>
      </c>
      <c r="R4833" s="4">
        <v>66</v>
      </c>
      <c r="S4833" s="4">
        <v>74</v>
      </c>
      <c r="T4833" s="4">
        <v>70</v>
      </c>
      <c r="U4833" s="4">
        <v>74</v>
      </c>
      <c r="V4833" s="13">
        <v>74</v>
      </c>
      <c r="W4833" s="4">
        <v>84</v>
      </c>
      <c r="X4833" s="4">
        <v>81</v>
      </c>
      <c r="Y4833">
        <f t="shared" ca="1" si="912"/>
        <v>0</v>
      </c>
      <c r="Z4833">
        <f t="shared" ca="1" si="913"/>
        <v>0</v>
      </c>
    </row>
    <row r="4834" spans="2:26" x14ac:dyDescent="0.25">
      <c r="B4834" s="11">
        <f t="shared" si="914"/>
        <v>44762.916666654972</v>
      </c>
      <c r="C4834" s="1">
        <f t="shared" si="905"/>
        <v>7</v>
      </c>
      <c r="D4834" s="1">
        <f t="shared" si="906"/>
        <v>3</v>
      </c>
      <c r="E4834" s="12">
        <f t="shared" si="907"/>
        <v>23</v>
      </c>
      <c r="F4834" s="124" t="str">
        <f t="shared" si="908"/>
        <v>0</v>
      </c>
      <c r="G4834" s="1">
        <f ca="1">(OFFSET(O4834,0,MATCH(Customer!$J$6,'CDH &amp; HDH'!$P$11:$X$11,0)))</f>
        <v>72</v>
      </c>
      <c r="H4834" s="1" t="str">
        <f t="shared" si="909"/>
        <v>Cooling</v>
      </c>
      <c r="I4834" s="1">
        <f ca="1">OFFSET(IF($H4834="Cooling",Customer!$C$25,Customer!$C$52),E4834,D4834)</f>
        <v>78</v>
      </c>
      <c r="J4834" s="1">
        <f ca="1">OFFSET(IF($H4834="Cooling",Customer!$L$25,Customer!$L$52),$E4834,$D4834)</f>
        <v>80</v>
      </c>
      <c r="K4834" s="16">
        <f t="shared" ca="1" si="903"/>
        <v>0</v>
      </c>
      <c r="L4834" s="16">
        <f t="shared" ca="1" si="904"/>
        <v>0</v>
      </c>
      <c r="M4834" s="17">
        <f t="shared" si="910"/>
        <v>0</v>
      </c>
      <c r="N4834" s="17">
        <f t="shared" si="911"/>
        <v>0</v>
      </c>
      <c r="O4834" s="4"/>
      <c r="P4834" s="4">
        <v>71</v>
      </c>
      <c r="Q4834" s="4">
        <v>75</v>
      </c>
      <c r="R4834" s="4">
        <v>64</v>
      </c>
      <c r="S4834" s="4">
        <v>73</v>
      </c>
      <c r="T4834" s="4">
        <v>69</v>
      </c>
      <c r="U4834" s="4">
        <v>73</v>
      </c>
      <c r="V4834" s="13">
        <v>72</v>
      </c>
      <c r="W4834" s="4">
        <v>82</v>
      </c>
      <c r="X4834" s="4">
        <v>79</v>
      </c>
      <c r="Y4834">
        <f t="shared" ca="1" si="912"/>
        <v>0</v>
      </c>
      <c r="Z4834">
        <f t="shared" ca="1" si="913"/>
        <v>0</v>
      </c>
    </row>
    <row r="4835" spans="2:26" x14ac:dyDescent="0.25">
      <c r="B4835" s="11">
        <f t="shared" si="914"/>
        <v>44762.958333321636</v>
      </c>
      <c r="C4835" s="1">
        <f t="shared" si="905"/>
        <v>7</v>
      </c>
      <c r="D4835" s="1">
        <f t="shared" si="906"/>
        <v>3</v>
      </c>
      <c r="E4835" s="12">
        <f t="shared" si="907"/>
        <v>24</v>
      </c>
      <c r="F4835" s="124" t="str">
        <f t="shared" si="908"/>
        <v>0</v>
      </c>
      <c r="G4835" s="1">
        <f ca="1">(OFFSET(O4835,0,MATCH(Customer!$J$6,'CDH &amp; HDH'!$P$11:$X$11,0)))</f>
        <v>70</v>
      </c>
      <c r="H4835" s="1" t="str">
        <f t="shared" si="909"/>
        <v>Cooling</v>
      </c>
      <c r="I4835" s="1">
        <f ca="1">OFFSET(IF($H4835="Cooling",Customer!$C$25,Customer!$C$52),E4835,D4835)</f>
        <v>78</v>
      </c>
      <c r="J4835" s="1">
        <f ca="1">OFFSET(IF($H4835="Cooling",Customer!$L$25,Customer!$L$52),$E4835,$D4835)</f>
        <v>80</v>
      </c>
      <c r="K4835" s="16">
        <f t="shared" ca="1" si="903"/>
        <v>0</v>
      </c>
      <c r="L4835" s="16">
        <f t="shared" ca="1" si="904"/>
        <v>0</v>
      </c>
      <c r="M4835" s="17">
        <f t="shared" si="910"/>
        <v>0</v>
      </c>
      <c r="N4835" s="17">
        <f t="shared" si="911"/>
        <v>0</v>
      </c>
      <c r="O4835" s="4"/>
      <c r="P4835" s="4">
        <v>71</v>
      </c>
      <c r="Q4835" s="4">
        <v>74</v>
      </c>
      <c r="R4835" s="4">
        <v>61</v>
      </c>
      <c r="S4835" s="4">
        <v>72</v>
      </c>
      <c r="T4835" s="4">
        <v>69</v>
      </c>
      <c r="U4835" s="4">
        <v>73</v>
      </c>
      <c r="V4835" s="13">
        <v>70</v>
      </c>
      <c r="W4835" s="4">
        <v>82</v>
      </c>
      <c r="X4835" s="4">
        <v>76</v>
      </c>
      <c r="Y4835">
        <f t="shared" ca="1" si="912"/>
        <v>0</v>
      </c>
      <c r="Z4835">
        <f t="shared" ca="1" si="913"/>
        <v>0</v>
      </c>
    </row>
    <row r="4836" spans="2:26" x14ac:dyDescent="0.25">
      <c r="B4836" s="11">
        <f t="shared" si="914"/>
        <v>44762.9999999883</v>
      </c>
      <c r="C4836" s="1">
        <f t="shared" si="905"/>
        <v>7</v>
      </c>
      <c r="D4836" s="1">
        <f t="shared" si="906"/>
        <v>4</v>
      </c>
      <c r="E4836" s="12">
        <f t="shared" si="907"/>
        <v>1</v>
      </c>
      <c r="F4836" s="124" t="str">
        <f t="shared" si="908"/>
        <v>0</v>
      </c>
      <c r="G4836" s="1">
        <f ca="1">(OFFSET(O4836,0,MATCH(Customer!$J$6,'CDH &amp; HDH'!$P$11:$X$11,0)))</f>
        <v>69</v>
      </c>
      <c r="H4836" s="1" t="str">
        <f t="shared" si="909"/>
        <v>Cooling</v>
      </c>
      <c r="I4836" s="1">
        <f ca="1">OFFSET(IF($H4836="Cooling",Customer!$C$25,Customer!$C$52),E4836,D4836)</f>
        <v>78</v>
      </c>
      <c r="J4836" s="1">
        <f ca="1">OFFSET(IF($H4836="Cooling",Customer!$L$25,Customer!$L$52),$E4836,$D4836)</f>
        <v>80</v>
      </c>
      <c r="K4836" s="16">
        <f t="shared" ca="1" si="903"/>
        <v>0</v>
      </c>
      <c r="L4836" s="16">
        <f t="shared" ca="1" si="904"/>
        <v>0</v>
      </c>
      <c r="M4836" s="17">
        <f t="shared" si="910"/>
        <v>0</v>
      </c>
      <c r="N4836" s="17">
        <f t="shared" si="911"/>
        <v>0</v>
      </c>
      <c r="O4836" s="4"/>
      <c r="P4836" s="4">
        <v>70</v>
      </c>
      <c r="Q4836" s="4">
        <v>73</v>
      </c>
      <c r="R4836" s="4">
        <v>59</v>
      </c>
      <c r="S4836" s="4">
        <v>72</v>
      </c>
      <c r="T4836" s="4">
        <v>69</v>
      </c>
      <c r="U4836" s="4">
        <v>72</v>
      </c>
      <c r="V4836" s="13">
        <v>69</v>
      </c>
      <c r="W4836" s="4">
        <v>79</v>
      </c>
      <c r="X4836" s="4">
        <v>75</v>
      </c>
      <c r="Y4836">
        <f t="shared" ca="1" si="912"/>
        <v>0</v>
      </c>
      <c r="Z4836">
        <f t="shared" ca="1" si="913"/>
        <v>0</v>
      </c>
    </row>
    <row r="4837" spans="2:26" x14ac:dyDescent="0.25">
      <c r="B4837" s="11">
        <f t="shared" si="914"/>
        <v>44763.041666654965</v>
      </c>
      <c r="C4837" s="1">
        <f t="shared" si="905"/>
        <v>7</v>
      </c>
      <c r="D4837" s="1">
        <f t="shared" si="906"/>
        <v>4</v>
      </c>
      <c r="E4837" s="12">
        <f t="shared" si="907"/>
        <v>2</v>
      </c>
      <c r="F4837" s="124" t="str">
        <f t="shared" si="908"/>
        <v>0</v>
      </c>
      <c r="G4837" s="1">
        <f ca="1">(OFFSET(O4837,0,MATCH(Customer!$J$6,'CDH &amp; HDH'!$P$11:$X$11,0)))</f>
        <v>68</v>
      </c>
      <c r="H4837" s="1" t="str">
        <f t="shared" si="909"/>
        <v>Cooling</v>
      </c>
      <c r="I4837" s="1">
        <f ca="1">OFFSET(IF($H4837="Cooling",Customer!$C$25,Customer!$C$52),E4837,D4837)</f>
        <v>78</v>
      </c>
      <c r="J4837" s="1">
        <f ca="1">OFFSET(IF($H4837="Cooling",Customer!$L$25,Customer!$L$52),$E4837,$D4837)</f>
        <v>80</v>
      </c>
      <c r="K4837" s="16">
        <f t="shared" ca="1" si="903"/>
        <v>0</v>
      </c>
      <c r="L4837" s="16">
        <f t="shared" ca="1" si="904"/>
        <v>0</v>
      </c>
      <c r="M4837" s="17">
        <f t="shared" si="910"/>
        <v>0</v>
      </c>
      <c r="N4837" s="17">
        <f t="shared" si="911"/>
        <v>0</v>
      </c>
      <c r="O4837" s="4"/>
      <c r="P4837" s="4">
        <v>70</v>
      </c>
      <c r="Q4837" s="4">
        <v>73</v>
      </c>
      <c r="R4837" s="4">
        <v>59</v>
      </c>
      <c r="S4837" s="4">
        <v>72</v>
      </c>
      <c r="T4837" s="4">
        <v>69</v>
      </c>
      <c r="U4837" s="4">
        <v>71</v>
      </c>
      <c r="V4837" s="13">
        <v>68</v>
      </c>
      <c r="W4837" s="4">
        <v>75</v>
      </c>
      <c r="X4837" s="4">
        <v>75</v>
      </c>
      <c r="Y4837">
        <f t="shared" ca="1" si="912"/>
        <v>0</v>
      </c>
      <c r="Z4837">
        <f t="shared" ca="1" si="913"/>
        <v>0</v>
      </c>
    </row>
    <row r="4838" spans="2:26" x14ac:dyDescent="0.25">
      <c r="B4838" s="11">
        <f t="shared" si="914"/>
        <v>44763.083333321629</v>
      </c>
      <c r="C4838" s="1">
        <f t="shared" si="905"/>
        <v>7</v>
      </c>
      <c r="D4838" s="1">
        <f t="shared" si="906"/>
        <v>4</v>
      </c>
      <c r="E4838" s="12">
        <f t="shared" si="907"/>
        <v>3</v>
      </c>
      <c r="F4838" s="124" t="str">
        <f t="shared" si="908"/>
        <v>0</v>
      </c>
      <c r="G4838" s="1">
        <f ca="1">(OFFSET(O4838,0,MATCH(Customer!$J$6,'CDH &amp; HDH'!$P$11:$X$11,0)))</f>
        <v>67</v>
      </c>
      <c r="H4838" s="1" t="str">
        <f t="shared" si="909"/>
        <v>Cooling</v>
      </c>
      <c r="I4838" s="1">
        <f ca="1">OFFSET(IF($H4838="Cooling",Customer!$C$25,Customer!$C$52),E4838,D4838)</f>
        <v>78</v>
      </c>
      <c r="J4838" s="1">
        <f ca="1">OFFSET(IF($H4838="Cooling",Customer!$L$25,Customer!$L$52),$E4838,$D4838)</f>
        <v>80</v>
      </c>
      <c r="K4838" s="16">
        <f t="shared" ca="1" si="903"/>
        <v>0</v>
      </c>
      <c r="L4838" s="16">
        <f t="shared" ca="1" si="904"/>
        <v>0</v>
      </c>
      <c r="M4838" s="17">
        <f t="shared" si="910"/>
        <v>0</v>
      </c>
      <c r="N4838" s="17">
        <f t="shared" si="911"/>
        <v>0</v>
      </c>
      <c r="O4838" s="4"/>
      <c r="P4838" s="4">
        <v>69</v>
      </c>
      <c r="Q4838" s="4">
        <v>72</v>
      </c>
      <c r="R4838" s="4">
        <v>58</v>
      </c>
      <c r="S4838" s="4">
        <v>72</v>
      </c>
      <c r="T4838" s="4">
        <v>69</v>
      </c>
      <c r="U4838" s="4">
        <v>71</v>
      </c>
      <c r="V4838" s="13">
        <v>67</v>
      </c>
      <c r="W4838" s="4">
        <v>75</v>
      </c>
      <c r="X4838" s="4">
        <v>74</v>
      </c>
      <c r="Y4838">
        <f t="shared" ca="1" si="912"/>
        <v>0</v>
      </c>
      <c r="Z4838">
        <f t="shared" ca="1" si="913"/>
        <v>0</v>
      </c>
    </row>
    <row r="4839" spans="2:26" x14ac:dyDescent="0.25">
      <c r="B4839" s="11">
        <f t="shared" si="914"/>
        <v>44763.124999988293</v>
      </c>
      <c r="C4839" s="1">
        <f t="shared" si="905"/>
        <v>7</v>
      </c>
      <c r="D4839" s="1">
        <f t="shared" si="906"/>
        <v>4</v>
      </c>
      <c r="E4839" s="12">
        <f t="shared" si="907"/>
        <v>4</v>
      </c>
      <c r="F4839" s="124" t="str">
        <f t="shared" si="908"/>
        <v>0</v>
      </c>
      <c r="G4839" s="1">
        <f ca="1">(OFFSET(O4839,0,MATCH(Customer!$J$6,'CDH &amp; HDH'!$P$11:$X$11,0)))</f>
        <v>67</v>
      </c>
      <c r="H4839" s="1" t="str">
        <f t="shared" si="909"/>
        <v>Cooling</v>
      </c>
      <c r="I4839" s="1">
        <f ca="1">OFFSET(IF($H4839="Cooling",Customer!$C$25,Customer!$C$52),E4839,D4839)</f>
        <v>78</v>
      </c>
      <c r="J4839" s="1">
        <f ca="1">OFFSET(IF($H4839="Cooling",Customer!$L$25,Customer!$L$52),$E4839,$D4839)</f>
        <v>80</v>
      </c>
      <c r="K4839" s="16">
        <f t="shared" ca="1" si="903"/>
        <v>0</v>
      </c>
      <c r="L4839" s="16">
        <f t="shared" ca="1" si="904"/>
        <v>0</v>
      </c>
      <c r="M4839" s="17">
        <f t="shared" si="910"/>
        <v>0</v>
      </c>
      <c r="N4839" s="17">
        <f t="shared" si="911"/>
        <v>0</v>
      </c>
      <c r="O4839" s="4"/>
      <c r="P4839" s="4">
        <v>69</v>
      </c>
      <c r="Q4839" s="4">
        <v>71</v>
      </c>
      <c r="R4839" s="4">
        <v>58</v>
      </c>
      <c r="S4839" s="4">
        <v>71</v>
      </c>
      <c r="T4839" s="4">
        <v>68</v>
      </c>
      <c r="U4839" s="4">
        <v>71</v>
      </c>
      <c r="V4839" s="13">
        <v>67</v>
      </c>
      <c r="W4839" s="4">
        <v>74</v>
      </c>
      <c r="X4839" s="4">
        <v>72</v>
      </c>
      <c r="Y4839">
        <f t="shared" ca="1" si="912"/>
        <v>0</v>
      </c>
      <c r="Z4839">
        <f t="shared" ca="1" si="913"/>
        <v>0</v>
      </c>
    </row>
    <row r="4840" spans="2:26" x14ac:dyDescent="0.25">
      <c r="B4840" s="11">
        <f t="shared" si="914"/>
        <v>44763.166666654957</v>
      </c>
      <c r="C4840" s="1">
        <f t="shared" si="905"/>
        <v>7</v>
      </c>
      <c r="D4840" s="1">
        <f t="shared" si="906"/>
        <v>4</v>
      </c>
      <c r="E4840" s="12">
        <f t="shared" si="907"/>
        <v>5</v>
      </c>
      <c r="F4840" s="124" t="str">
        <f t="shared" si="908"/>
        <v>0</v>
      </c>
      <c r="G4840" s="1">
        <f ca="1">(OFFSET(O4840,0,MATCH(Customer!$J$6,'CDH &amp; HDH'!$P$11:$X$11,0)))</f>
        <v>67</v>
      </c>
      <c r="H4840" s="1" t="str">
        <f t="shared" si="909"/>
        <v>Cooling</v>
      </c>
      <c r="I4840" s="1">
        <f ca="1">OFFSET(IF($H4840="Cooling",Customer!$C$25,Customer!$C$52),E4840,D4840)</f>
        <v>78</v>
      </c>
      <c r="J4840" s="1">
        <f ca="1">OFFSET(IF($H4840="Cooling",Customer!$L$25,Customer!$L$52),$E4840,$D4840)</f>
        <v>80</v>
      </c>
      <c r="K4840" s="16">
        <f t="shared" ca="1" si="903"/>
        <v>0</v>
      </c>
      <c r="L4840" s="16">
        <f t="shared" ca="1" si="904"/>
        <v>0</v>
      </c>
      <c r="M4840" s="17">
        <f t="shared" si="910"/>
        <v>0</v>
      </c>
      <c r="N4840" s="17">
        <f t="shared" si="911"/>
        <v>0</v>
      </c>
      <c r="O4840" s="4"/>
      <c r="P4840" s="4">
        <v>69</v>
      </c>
      <c r="Q4840" s="4">
        <v>71</v>
      </c>
      <c r="R4840" s="4">
        <v>59</v>
      </c>
      <c r="S4840" s="4">
        <v>70</v>
      </c>
      <c r="T4840" s="4">
        <v>68</v>
      </c>
      <c r="U4840" s="4">
        <v>70</v>
      </c>
      <c r="V4840" s="13">
        <v>67</v>
      </c>
      <c r="W4840" s="4">
        <v>73</v>
      </c>
      <c r="X4840" s="4">
        <v>72</v>
      </c>
      <c r="Y4840">
        <f t="shared" ca="1" si="912"/>
        <v>0</v>
      </c>
      <c r="Z4840">
        <f t="shared" ca="1" si="913"/>
        <v>0</v>
      </c>
    </row>
    <row r="4841" spans="2:26" x14ac:dyDescent="0.25">
      <c r="B4841" s="11">
        <f t="shared" si="914"/>
        <v>44763.208333321621</v>
      </c>
      <c r="C4841" s="1">
        <f t="shared" si="905"/>
        <v>7</v>
      </c>
      <c r="D4841" s="1">
        <f t="shared" si="906"/>
        <v>4</v>
      </c>
      <c r="E4841" s="12">
        <f t="shared" si="907"/>
        <v>6</v>
      </c>
      <c r="F4841" s="124" t="str">
        <f t="shared" si="908"/>
        <v>0</v>
      </c>
      <c r="G4841" s="1">
        <f ca="1">(OFFSET(O4841,0,MATCH(Customer!$J$6,'CDH &amp; HDH'!$P$11:$X$11,0)))</f>
        <v>67</v>
      </c>
      <c r="H4841" s="1" t="str">
        <f t="shared" si="909"/>
        <v>Cooling</v>
      </c>
      <c r="I4841" s="1">
        <f ca="1">OFFSET(IF($H4841="Cooling",Customer!$C$25,Customer!$C$52),E4841,D4841)</f>
        <v>78</v>
      </c>
      <c r="J4841" s="1">
        <f ca="1">OFFSET(IF($H4841="Cooling",Customer!$L$25,Customer!$L$52),$E4841,$D4841)</f>
        <v>80</v>
      </c>
      <c r="K4841" s="16">
        <f t="shared" ca="1" si="903"/>
        <v>0</v>
      </c>
      <c r="L4841" s="16">
        <f t="shared" ca="1" si="904"/>
        <v>0</v>
      </c>
      <c r="M4841" s="17">
        <f t="shared" si="910"/>
        <v>0</v>
      </c>
      <c r="N4841" s="17">
        <f t="shared" si="911"/>
        <v>0</v>
      </c>
      <c r="O4841" s="4"/>
      <c r="P4841" s="4">
        <v>70</v>
      </c>
      <c r="Q4841" s="4">
        <v>72</v>
      </c>
      <c r="R4841" s="4">
        <v>61</v>
      </c>
      <c r="S4841" s="4">
        <v>70</v>
      </c>
      <c r="T4841" s="4">
        <v>69</v>
      </c>
      <c r="U4841" s="4">
        <v>71</v>
      </c>
      <c r="V4841" s="13">
        <v>67</v>
      </c>
      <c r="W4841" s="4">
        <v>74</v>
      </c>
      <c r="X4841" s="4">
        <v>72</v>
      </c>
      <c r="Y4841">
        <f t="shared" ca="1" si="912"/>
        <v>0</v>
      </c>
      <c r="Z4841">
        <f t="shared" ca="1" si="913"/>
        <v>0</v>
      </c>
    </row>
    <row r="4842" spans="2:26" x14ac:dyDescent="0.25">
      <c r="B4842" s="11">
        <f t="shared" si="914"/>
        <v>44763.249999988286</v>
      </c>
      <c r="C4842" s="1">
        <f t="shared" si="905"/>
        <v>7</v>
      </c>
      <c r="D4842" s="1">
        <f t="shared" si="906"/>
        <v>4</v>
      </c>
      <c r="E4842" s="12">
        <f t="shared" si="907"/>
        <v>7</v>
      </c>
      <c r="F4842" s="124" t="str">
        <f t="shared" si="908"/>
        <v>0</v>
      </c>
      <c r="G4842" s="1">
        <f ca="1">(OFFSET(O4842,0,MATCH(Customer!$J$6,'CDH &amp; HDH'!$P$11:$X$11,0)))</f>
        <v>66</v>
      </c>
      <c r="H4842" s="1" t="str">
        <f t="shared" si="909"/>
        <v>Cooling</v>
      </c>
      <c r="I4842" s="1">
        <f ca="1">OFFSET(IF($H4842="Cooling",Customer!$C$25,Customer!$C$52),E4842,D4842)</f>
        <v>78</v>
      </c>
      <c r="J4842" s="1">
        <f ca="1">OFFSET(IF($H4842="Cooling",Customer!$L$25,Customer!$L$52),$E4842,$D4842)</f>
        <v>80</v>
      </c>
      <c r="K4842" s="16">
        <f t="shared" ca="1" si="903"/>
        <v>0</v>
      </c>
      <c r="L4842" s="16">
        <f t="shared" ca="1" si="904"/>
        <v>0</v>
      </c>
      <c r="M4842" s="17">
        <f t="shared" si="910"/>
        <v>0</v>
      </c>
      <c r="N4842" s="17">
        <f t="shared" si="911"/>
        <v>0</v>
      </c>
      <c r="O4842" s="4"/>
      <c r="P4842" s="4">
        <v>71</v>
      </c>
      <c r="Q4842" s="4">
        <v>74</v>
      </c>
      <c r="R4842" s="4">
        <v>62</v>
      </c>
      <c r="S4842" s="4">
        <v>71</v>
      </c>
      <c r="T4842" s="4">
        <v>72</v>
      </c>
      <c r="U4842" s="4">
        <v>74</v>
      </c>
      <c r="V4842" s="13">
        <v>66</v>
      </c>
      <c r="W4842" s="4">
        <v>78</v>
      </c>
      <c r="X4842" s="4">
        <v>73</v>
      </c>
      <c r="Y4842">
        <f t="shared" ca="1" si="912"/>
        <v>0</v>
      </c>
      <c r="Z4842">
        <f t="shared" ca="1" si="913"/>
        <v>0</v>
      </c>
    </row>
    <row r="4843" spans="2:26" x14ac:dyDescent="0.25">
      <c r="B4843" s="11">
        <f t="shared" si="914"/>
        <v>44763.29166665495</v>
      </c>
      <c r="C4843" s="1">
        <f t="shared" si="905"/>
        <v>7</v>
      </c>
      <c r="D4843" s="1">
        <f t="shared" si="906"/>
        <v>4</v>
      </c>
      <c r="E4843" s="12">
        <f t="shared" si="907"/>
        <v>8</v>
      </c>
      <c r="F4843" s="124" t="str">
        <f t="shared" si="908"/>
        <v>0</v>
      </c>
      <c r="G4843" s="1">
        <f ca="1">(OFFSET(O4843,0,MATCH(Customer!$J$6,'CDH &amp; HDH'!$P$11:$X$11,0)))</f>
        <v>68</v>
      </c>
      <c r="H4843" s="1" t="str">
        <f t="shared" si="909"/>
        <v>Cooling</v>
      </c>
      <c r="I4843" s="1">
        <f ca="1">OFFSET(IF($H4843="Cooling",Customer!$C$25,Customer!$C$52),E4843,D4843)</f>
        <v>72</v>
      </c>
      <c r="J4843" s="1">
        <f ca="1">OFFSET(IF($H4843="Cooling",Customer!$L$25,Customer!$L$52),$E4843,$D4843)</f>
        <v>77</v>
      </c>
      <c r="K4843" s="16">
        <f t="shared" ca="1" si="903"/>
        <v>0</v>
      </c>
      <c r="L4843" s="16">
        <f t="shared" ca="1" si="904"/>
        <v>0</v>
      </c>
      <c r="M4843" s="17">
        <f t="shared" si="910"/>
        <v>0</v>
      </c>
      <c r="N4843" s="17">
        <f t="shared" si="911"/>
        <v>0</v>
      </c>
      <c r="O4843" s="4"/>
      <c r="P4843" s="4">
        <v>74</v>
      </c>
      <c r="Q4843" s="4">
        <v>75</v>
      </c>
      <c r="R4843" s="4">
        <v>66</v>
      </c>
      <c r="S4843" s="4">
        <v>72</v>
      </c>
      <c r="T4843" s="4">
        <v>75</v>
      </c>
      <c r="U4843" s="4">
        <v>76</v>
      </c>
      <c r="V4843" s="13">
        <v>68</v>
      </c>
      <c r="W4843" s="4">
        <v>80</v>
      </c>
      <c r="X4843" s="4">
        <v>74</v>
      </c>
      <c r="Y4843">
        <f t="shared" ca="1" si="912"/>
        <v>0</v>
      </c>
      <c r="Z4843">
        <f t="shared" ca="1" si="913"/>
        <v>0</v>
      </c>
    </row>
    <row r="4844" spans="2:26" x14ac:dyDescent="0.25">
      <c r="B4844" s="11">
        <f t="shared" si="914"/>
        <v>44763.333333321614</v>
      </c>
      <c r="C4844" s="1">
        <f t="shared" si="905"/>
        <v>7</v>
      </c>
      <c r="D4844" s="1">
        <f t="shared" si="906"/>
        <v>4</v>
      </c>
      <c r="E4844" s="12">
        <f t="shared" si="907"/>
        <v>9</v>
      </c>
      <c r="F4844" s="124" t="str">
        <f t="shared" si="908"/>
        <v>0</v>
      </c>
      <c r="G4844" s="1">
        <f ca="1">(OFFSET(O4844,0,MATCH(Customer!$J$6,'CDH &amp; HDH'!$P$11:$X$11,0)))</f>
        <v>71</v>
      </c>
      <c r="H4844" s="1" t="str">
        <f t="shared" si="909"/>
        <v>Cooling</v>
      </c>
      <c r="I4844" s="1">
        <f ca="1">OFFSET(IF($H4844="Cooling",Customer!$C$25,Customer!$C$52),E4844,D4844)</f>
        <v>72</v>
      </c>
      <c r="J4844" s="1">
        <f ca="1">OFFSET(IF($H4844="Cooling",Customer!$L$25,Customer!$L$52),$E4844,$D4844)</f>
        <v>77</v>
      </c>
      <c r="K4844" s="16">
        <f t="shared" ca="1" si="903"/>
        <v>0</v>
      </c>
      <c r="L4844" s="16">
        <f t="shared" ca="1" si="904"/>
        <v>0</v>
      </c>
      <c r="M4844" s="17">
        <f t="shared" si="910"/>
        <v>0</v>
      </c>
      <c r="N4844" s="17">
        <f t="shared" si="911"/>
        <v>0</v>
      </c>
      <c r="O4844" s="4"/>
      <c r="P4844" s="4">
        <v>76</v>
      </c>
      <c r="Q4844" s="4">
        <v>77</v>
      </c>
      <c r="R4844" s="4">
        <v>70</v>
      </c>
      <c r="S4844" s="4">
        <v>73</v>
      </c>
      <c r="T4844" s="4">
        <v>76</v>
      </c>
      <c r="U4844" s="4">
        <v>79</v>
      </c>
      <c r="V4844" s="13">
        <v>71</v>
      </c>
      <c r="W4844" s="4">
        <v>83</v>
      </c>
      <c r="X4844" s="4">
        <v>78</v>
      </c>
      <c r="Y4844">
        <f t="shared" ca="1" si="912"/>
        <v>0</v>
      </c>
      <c r="Z4844">
        <f t="shared" ca="1" si="913"/>
        <v>0</v>
      </c>
    </row>
    <row r="4845" spans="2:26" x14ac:dyDescent="0.25">
      <c r="B4845" s="11">
        <f t="shared" si="914"/>
        <v>44763.374999988278</v>
      </c>
      <c r="C4845" s="1">
        <f t="shared" si="905"/>
        <v>7</v>
      </c>
      <c r="D4845" s="1">
        <f t="shared" si="906"/>
        <v>4</v>
      </c>
      <c r="E4845" s="12">
        <f t="shared" si="907"/>
        <v>10</v>
      </c>
      <c r="F4845" s="124" t="str">
        <f t="shared" si="908"/>
        <v>0</v>
      </c>
      <c r="G4845" s="1">
        <f ca="1">(OFFSET(O4845,0,MATCH(Customer!$J$6,'CDH &amp; HDH'!$P$11:$X$11,0)))</f>
        <v>73</v>
      </c>
      <c r="H4845" s="1" t="str">
        <f t="shared" si="909"/>
        <v>Cooling</v>
      </c>
      <c r="I4845" s="1">
        <f ca="1">OFFSET(IF($H4845="Cooling",Customer!$C$25,Customer!$C$52),E4845,D4845)</f>
        <v>72</v>
      </c>
      <c r="J4845" s="1">
        <f ca="1">OFFSET(IF($H4845="Cooling",Customer!$L$25,Customer!$L$52),$E4845,$D4845)</f>
        <v>77</v>
      </c>
      <c r="K4845" s="16">
        <f t="shared" ca="1" si="903"/>
        <v>1</v>
      </c>
      <c r="L4845" s="16">
        <f t="shared" ca="1" si="904"/>
        <v>0</v>
      </c>
      <c r="M4845" s="17">
        <f t="shared" si="910"/>
        <v>0</v>
      </c>
      <c r="N4845" s="17">
        <f t="shared" si="911"/>
        <v>0</v>
      </c>
      <c r="O4845" s="4"/>
      <c r="P4845" s="4">
        <v>81</v>
      </c>
      <c r="Q4845" s="4">
        <v>82</v>
      </c>
      <c r="R4845" s="4">
        <v>74</v>
      </c>
      <c r="S4845" s="4">
        <v>72</v>
      </c>
      <c r="T4845" s="4">
        <v>80</v>
      </c>
      <c r="U4845" s="4">
        <v>80</v>
      </c>
      <c r="V4845" s="13">
        <v>73</v>
      </c>
      <c r="W4845" s="4">
        <v>88</v>
      </c>
      <c r="X4845" s="4">
        <v>81</v>
      </c>
      <c r="Y4845">
        <f t="shared" ca="1" si="912"/>
        <v>432</v>
      </c>
      <c r="Z4845">
        <f t="shared" ca="1" si="913"/>
        <v>0</v>
      </c>
    </row>
    <row r="4846" spans="2:26" x14ac:dyDescent="0.25">
      <c r="B4846" s="11">
        <f t="shared" si="914"/>
        <v>44763.416666654943</v>
      </c>
      <c r="C4846" s="1">
        <f t="shared" si="905"/>
        <v>7</v>
      </c>
      <c r="D4846" s="1">
        <f t="shared" si="906"/>
        <v>4</v>
      </c>
      <c r="E4846" s="12">
        <f t="shared" si="907"/>
        <v>11</v>
      </c>
      <c r="F4846" s="124" t="str">
        <f t="shared" si="908"/>
        <v>0</v>
      </c>
      <c r="G4846" s="1">
        <f ca="1">(OFFSET(O4846,0,MATCH(Customer!$J$6,'CDH &amp; HDH'!$P$11:$X$11,0)))</f>
        <v>75</v>
      </c>
      <c r="H4846" s="1" t="str">
        <f t="shared" si="909"/>
        <v>Cooling</v>
      </c>
      <c r="I4846" s="1">
        <f ca="1">OFFSET(IF($H4846="Cooling",Customer!$C$25,Customer!$C$52),E4846,D4846)</f>
        <v>72</v>
      </c>
      <c r="J4846" s="1">
        <f ca="1">OFFSET(IF($H4846="Cooling",Customer!$L$25,Customer!$L$52),$E4846,$D4846)</f>
        <v>77</v>
      </c>
      <c r="K4846" s="16">
        <f t="shared" ca="1" si="903"/>
        <v>3</v>
      </c>
      <c r="L4846" s="16">
        <f t="shared" ca="1" si="904"/>
        <v>0</v>
      </c>
      <c r="M4846" s="17">
        <f t="shared" si="910"/>
        <v>0</v>
      </c>
      <c r="N4846" s="17">
        <f t="shared" si="911"/>
        <v>0</v>
      </c>
      <c r="O4846" s="4"/>
      <c r="P4846" s="4">
        <v>82</v>
      </c>
      <c r="Q4846" s="4">
        <v>83</v>
      </c>
      <c r="R4846" s="4">
        <v>76</v>
      </c>
      <c r="S4846" s="4">
        <v>74</v>
      </c>
      <c r="T4846" s="4">
        <v>82</v>
      </c>
      <c r="U4846" s="4">
        <v>82</v>
      </c>
      <c r="V4846" s="13">
        <v>75</v>
      </c>
      <c r="W4846" s="4">
        <v>86</v>
      </c>
      <c r="X4846" s="4">
        <v>83</v>
      </c>
      <c r="Y4846">
        <f t="shared" ca="1" si="912"/>
        <v>1296</v>
      </c>
      <c r="Z4846">
        <f t="shared" ca="1" si="913"/>
        <v>0</v>
      </c>
    </row>
    <row r="4847" spans="2:26" x14ac:dyDescent="0.25">
      <c r="B4847" s="11">
        <f t="shared" si="914"/>
        <v>44763.458333321607</v>
      </c>
      <c r="C4847" s="1">
        <f t="shared" si="905"/>
        <v>7</v>
      </c>
      <c r="D4847" s="1">
        <f t="shared" si="906"/>
        <v>4</v>
      </c>
      <c r="E4847" s="12">
        <f t="shared" si="907"/>
        <v>12</v>
      </c>
      <c r="F4847" s="124" t="str">
        <f t="shared" si="908"/>
        <v>0</v>
      </c>
      <c r="G4847" s="1">
        <f ca="1">(OFFSET(O4847,0,MATCH(Customer!$J$6,'CDH &amp; HDH'!$P$11:$X$11,0)))</f>
        <v>77</v>
      </c>
      <c r="H4847" s="1" t="str">
        <f t="shared" si="909"/>
        <v>Cooling</v>
      </c>
      <c r="I4847" s="1">
        <f ca="1">OFFSET(IF($H4847="Cooling",Customer!$C$25,Customer!$C$52),E4847,D4847)</f>
        <v>72</v>
      </c>
      <c r="J4847" s="1">
        <f ca="1">OFFSET(IF($H4847="Cooling",Customer!$L$25,Customer!$L$52),$E4847,$D4847)</f>
        <v>77</v>
      </c>
      <c r="K4847" s="16">
        <f t="shared" ca="1" si="903"/>
        <v>5</v>
      </c>
      <c r="L4847" s="16">
        <f t="shared" ca="1" si="904"/>
        <v>0</v>
      </c>
      <c r="M4847" s="17">
        <f t="shared" si="910"/>
        <v>0</v>
      </c>
      <c r="N4847" s="17">
        <f t="shared" si="911"/>
        <v>0</v>
      </c>
      <c r="O4847" s="4"/>
      <c r="P4847" s="4">
        <v>82</v>
      </c>
      <c r="Q4847" s="4">
        <v>84</v>
      </c>
      <c r="R4847" s="4">
        <v>79</v>
      </c>
      <c r="S4847" s="4">
        <v>72</v>
      </c>
      <c r="T4847" s="4">
        <v>81</v>
      </c>
      <c r="U4847" s="4">
        <v>86</v>
      </c>
      <c r="V4847" s="13">
        <v>77</v>
      </c>
      <c r="W4847" s="4">
        <v>86</v>
      </c>
      <c r="X4847" s="4">
        <v>86</v>
      </c>
      <c r="Y4847">
        <f t="shared" ca="1" si="912"/>
        <v>2160</v>
      </c>
      <c r="Z4847">
        <f t="shared" ca="1" si="913"/>
        <v>0</v>
      </c>
    </row>
    <row r="4848" spans="2:26" x14ac:dyDescent="0.25">
      <c r="B4848" s="11">
        <f t="shared" si="914"/>
        <v>44763.499999988271</v>
      </c>
      <c r="C4848" s="1">
        <f t="shared" si="905"/>
        <v>7</v>
      </c>
      <c r="D4848" s="1">
        <f t="shared" si="906"/>
        <v>4</v>
      </c>
      <c r="E4848" s="12">
        <f t="shared" si="907"/>
        <v>13</v>
      </c>
      <c r="F4848" s="124" t="str">
        <f t="shared" si="908"/>
        <v>0</v>
      </c>
      <c r="G4848" s="1">
        <f ca="1">(OFFSET(O4848,0,MATCH(Customer!$J$6,'CDH &amp; HDH'!$P$11:$X$11,0)))</f>
        <v>79</v>
      </c>
      <c r="H4848" s="1" t="str">
        <f t="shared" si="909"/>
        <v>Cooling</v>
      </c>
      <c r="I4848" s="1">
        <f ca="1">OFFSET(IF($H4848="Cooling",Customer!$C$25,Customer!$C$52),E4848,D4848)</f>
        <v>72</v>
      </c>
      <c r="J4848" s="1">
        <f ca="1">OFFSET(IF($H4848="Cooling",Customer!$L$25,Customer!$L$52),$E4848,$D4848)</f>
        <v>77</v>
      </c>
      <c r="K4848" s="16">
        <f t="shared" ca="1" si="903"/>
        <v>7</v>
      </c>
      <c r="L4848" s="16">
        <f t="shared" ca="1" si="904"/>
        <v>2</v>
      </c>
      <c r="M4848" s="17">
        <f t="shared" si="910"/>
        <v>0</v>
      </c>
      <c r="N4848" s="17">
        <f t="shared" si="911"/>
        <v>0</v>
      </c>
      <c r="O4848" s="4"/>
      <c r="P4848" s="4">
        <v>83</v>
      </c>
      <c r="Q4848" s="4">
        <v>87</v>
      </c>
      <c r="R4848" s="4">
        <v>81</v>
      </c>
      <c r="S4848" s="4">
        <v>74</v>
      </c>
      <c r="T4848" s="4">
        <v>83</v>
      </c>
      <c r="U4848" s="4">
        <v>87</v>
      </c>
      <c r="V4848" s="13">
        <v>79</v>
      </c>
      <c r="W4848" s="4">
        <v>90</v>
      </c>
      <c r="X4848" s="4">
        <v>88</v>
      </c>
      <c r="Y4848">
        <f t="shared" ca="1" si="912"/>
        <v>3024</v>
      </c>
      <c r="Z4848">
        <f t="shared" ca="1" si="913"/>
        <v>864</v>
      </c>
    </row>
    <row r="4849" spans="2:26" x14ac:dyDescent="0.25">
      <c r="B4849" s="11">
        <f t="shared" si="914"/>
        <v>44763.541666654935</v>
      </c>
      <c r="C4849" s="1">
        <f t="shared" si="905"/>
        <v>7</v>
      </c>
      <c r="D4849" s="1">
        <f t="shared" si="906"/>
        <v>4</v>
      </c>
      <c r="E4849" s="12">
        <f t="shared" si="907"/>
        <v>14</v>
      </c>
      <c r="F4849" s="124" t="str">
        <f t="shared" si="908"/>
        <v>0</v>
      </c>
      <c r="G4849" s="1">
        <f ca="1">(OFFSET(O4849,0,MATCH(Customer!$J$6,'CDH &amp; HDH'!$P$11:$X$11,0)))</f>
        <v>80</v>
      </c>
      <c r="H4849" s="1" t="str">
        <f t="shared" si="909"/>
        <v>Cooling</v>
      </c>
      <c r="I4849" s="1">
        <f ca="1">OFFSET(IF($H4849="Cooling",Customer!$C$25,Customer!$C$52),E4849,D4849)</f>
        <v>72</v>
      </c>
      <c r="J4849" s="1">
        <f ca="1">OFFSET(IF($H4849="Cooling",Customer!$L$25,Customer!$L$52),$E4849,$D4849)</f>
        <v>77</v>
      </c>
      <c r="K4849" s="16">
        <f t="shared" ca="1" si="903"/>
        <v>8</v>
      </c>
      <c r="L4849" s="16">
        <f t="shared" ca="1" si="904"/>
        <v>3</v>
      </c>
      <c r="M4849" s="17">
        <f t="shared" si="910"/>
        <v>0</v>
      </c>
      <c r="N4849" s="17">
        <f t="shared" si="911"/>
        <v>0</v>
      </c>
      <c r="O4849" s="4"/>
      <c r="P4849" s="4">
        <v>81</v>
      </c>
      <c r="Q4849" s="4">
        <v>89</v>
      </c>
      <c r="R4849" s="4">
        <v>81</v>
      </c>
      <c r="S4849" s="4">
        <v>74</v>
      </c>
      <c r="T4849" s="4">
        <v>86</v>
      </c>
      <c r="U4849" s="4">
        <v>90</v>
      </c>
      <c r="V4849" s="13">
        <v>80</v>
      </c>
      <c r="W4849" s="4">
        <v>84</v>
      </c>
      <c r="X4849" s="4">
        <v>90</v>
      </c>
      <c r="Y4849">
        <f t="shared" ca="1" si="912"/>
        <v>3456</v>
      </c>
      <c r="Z4849">
        <f t="shared" ca="1" si="913"/>
        <v>1296</v>
      </c>
    </row>
    <row r="4850" spans="2:26" x14ac:dyDescent="0.25">
      <c r="B4850" s="11">
        <f t="shared" si="914"/>
        <v>44763.5833333216</v>
      </c>
      <c r="C4850" s="1">
        <f t="shared" si="905"/>
        <v>7</v>
      </c>
      <c r="D4850" s="1">
        <f t="shared" si="906"/>
        <v>4</v>
      </c>
      <c r="E4850" s="12">
        <f t="shared" si="907"/>
        <v>15</v>
      </c>
      <c r="F4850" s="124" t="str">
        <f t="shared" si="908"/>
        <v>1</v>
      </c>
      <c r="G4850" s="1">
        <f ca="1">(OFFSET(O4850,0,MATCH(Customer!$J$6,'CDH &amp; HDH'!$P$11:$X$11,0)))</f>
        <v>83</v>
      </c>
      <c r="H4850" s="1" t="str">
        <f t="shared" si="909"/>
        <v>Cooling</v>
      </c>
      <c r="I4850" s="1">
        <f ca="1">OFFSET(IF($H4850="Cooling",Customer!$C$25,Customer!$C$52),E4850,D4850)</f>
        <v>72</v>
      </c>
      <c r="J4850" s="1">
        <f ca="1">OFFSET(IF($H4850="Cooling",Customer!$L$25,Customer!$L$52),$E4850,$D4850)</f>
        <v>77</v>
      </c>
      <c r="K4850" s="16">
        <f t="shared" ca="1" si="903"/>
        <v>11</v>
      </c>
      <c r="L4850" s="16">
        <f t="shared" ca="1" si="904"/>
        <v>6</v>
      </c>
      <c r="M4850" s="17">
        <f t="shared" si="910"/>
        <v>0</v>
      </c>
      <c r="N4850" s="17">
        <f t="shared" si="911"/>
        <v>0</v>
      </c>
      <c r="O4850" s="4"/>
      <c r="P4850" s="4">
        <v>79</v>
      </c>
      <c r="Q4850" s="4">
        <v>87</v>
      </c>
      <c r="R4850" s="4">
        <v>82</v>
      </c>
      <c r="S4850" s="4">
        <v>76</v>
      </c>
      <c r="T4850" s="4">
        <v>86</v>
      </c>
      <c r="U4850" s="4">
        <v>89</v>
      </c>
      <c r="V4850" s="13">
        <v>83</v>
      </c>
      <c r="W4850" s="4">
        <v>75</v>
      </c>
      <c r="X4850" s="4">
        <v>91</v>
      </c>
      <c r="Y4850">
        <f t="shared" ca="1" si="912"/>
        <v>4752</v>
      </c>
      <c r="Z4850">
        <f t="shared" ca="1" si="913"/>
        <v>2592</v>
      </c>
    </row>
    <row r="4851" spans="2:26" x14ac:dyDescent="0.25">
      <c r="B4851" s="11">
        <f t="shared" si="914"/>
        <v>44763.624999988264</v>
      </c>
      <c r="C4851" s="1">
        <f t="shared" si="905"/>
        <v>7</v>
      </c>
      <c r="D4851" s="1">
        <f t="shared" si="906"/>
        <v>4</v>
      </c>
      <c r="E4851" s="12">
        <f t="shared" si="907"/>
        <v>16</v>
      </c>
      <c r="F4851" s="124" t="str">
        <f t="shared" si="908"/>
        <v>1</v>
      </c>
      <c r="G4851" s="1">
        <f ca="1">(OFFSET(O4851,0,MATCH(Customer!$J$6,'CDH &amp; HDH'!$P$11:$X$11,0)))</f>
        <v>82</v>
      </c>
      <c r="H4851" s="1" t="str">
        <f t="shared" si="909"/>
        <v>Cooling</v>
      </c>
      <c r="I4851" s="1">
        <f ca="1">OFFSET(IF($H4851="Cooling",Customer!$C$25,Customer!$C$52),E4851,D4851)</f>
        <v>72</v>
      </c>
      <c r="J4851" s="1">
        <f ca="1">OFFSET(IF($H4851="Cooling",Customer!$L$25,Customer!$L$52),$E4851,$D4851)</f>
        <v>77</v>
      </c>
      <c r="K4851" s="16">
        <f t="shared" ca="1" si="903"/>
        <v>10</v>
      </c>
      <c r="L4851" s="16">
        <f t="shared" ca="1" si="904"/>
        <v>5</v>
      </c>
      <c r="M4851" s="17">
        <f t="shared" si="910"/>
        <v>0</v>
      </c>
      <c r="N4851" s="17">
        <f t="shared" si="911"/>
        <v>0</v>
      </c>
      <c r="O4851" s="4"/>
      <c r="P4851" s="4">
        <v>75</v>
      </c>
      <c r="Q4851" s="4">
        <v>85</v>
      </c>
      <c r="R4851" s="4">
        <v>82</v>
      </c>
      <c r="S4851" s="4">
        <v>76</v>
      </c>
      <c r="T4851" s="4">
        <v>82</v>
      </c>
      <c r="U4851" s="4">
        <v>88</v>
      </c>
      <c r="V4851" s="13">
        <v>82</v>
      </c>
      <c r="W4851" s="4">
        <v>83</v>
      </c>
      <c r="X4851" s="4">
        <v>91</v>
      </c>
      <c r="Y4851">
        <f t="shared" ca="1" si="912"/>
        <v>4320</v>
      </c>
      <c r="Z4851">
        <f t="shared" ca="1" si="913"/>
        <v>2160</v>
      </c>
    </row>
    <row r="4852" spans="2:26" x14ac:dyDescent="0.25">
      <c r="B4852" s="11">
        <f t="shared" si="914"/>
        <v>44763.666666654928</v>
      </c>
      <c r="C4852" s="1">
        <f t="shared" si="905"/>
        <v>7</v>
      </c>
      <c r="D4852" s="1">
        <f t="shared" si="906"/>
        <v>4</v>
      </c>
      <c r="E4852" s="12">
        <f t="shared" si="907"/>
        <v>17</v>
      </c>
      <c r="F4852" s="124" t="str">
        <f t="shared" si="908"/>
        <v>1</v>
      </c>
      <c r="G4852" s="1">
        <f ca="1">(OFFSET(O4852,0,MATCH(Customer!$J$6,'CDH &amp; HDH'!$P$11:$X$11,0)))</f>
        <v>81</v>
      </c>
      <c r="H4852" s="1" t="str">
        <f t="shared" si="909"/>
        <v>Cooling</v>
      </c>
      <c r="I4852" s="1">
        <f ca="1">OFFSET(IF($H4852="Cooling",Customer!$C$25,Customer!$C$52),E4852,D4852)</f>
        <v>72</v>
      </c>
      <c r="J4852" s="1">
        <f ca="1">OFFSET(IF($H4852="Cooling",Customer!$L$25,Customer!$L$52),$E4852,$D4852)</f>
        <v>77</v>
      </c>
      <c r="K4852" s="16">
        <f t="shared" ca="1" si="903"/>
        <v>9</v>
      </c>
      <c r="L4852" s="16">
        <f t="shared" ca="1" si="904"/>
        <v>4</v>
      </c>
      <c r="M4852" s="17">
        <f t="shared" si="910"/>
        <v>0</v>
      </c>
      <c r="N4852" s="17">
        <f t="shared" si="911"/>
        <v>0</v>
      </c>
      <c r="O4852" s="4"/>
      <c r="P4852" s="4">
        <v>77</v>
      </c>
      <c r="Q4852" s="4">
        <v>77</v>
      </c>
      <c r="R4852" s="4">
        <v>79</v>
      </c>
      <c r="S4852" s="4">
        <v>76</v>
      </c>
      <c r="T4852" s="4">
        <v>81</v>
      </c>
      <c r="U4852" s="4">
        <v>87</v>
      </c>
      <c r="V4852" s="13">
        <v>81</v>
      </c>
      <c r="W4852" s="4">
        <v>82</v>
      </c>
      <c r="X4852" s="4">
        <v>90</v>
      </c>
      <c r="Y4852">
        <f t="shared" ca="1" si="912"/>
        <v>3888</v>
      </c>
      <c r="Z4852">
        <f t="shared" ca="1" si="913"/>
        <v>1728</v>
      </c>
    </row>
    <row r="4853" spans="2:26" x14ac:dyDescent="0.25">
      <c r="B4853" s="11">
        <f t="shared" si="914"/>
        <v>44763.708333321592</v>
      </c>
      <c r="C4853" s="1">
        <f t="shared" si="905"/>
        <v>7</v>
      </c>
      <c r="D4853" s="1">
        <f t="shared" si="906"/>
        <v>4</v>
      </c>
      <c r="E4853" s="12">
        <f t="shared" si="907"/>
        <v>18</v>
      </c>
      <c r="F4853" s="124" t="str">
        <f t="shared" si="908"/>
        <v>1</v>
      </c>
      <c r="G4853" s="1">
        <f ca="1">(OFFSET(O4853,0,MATCH(Customer!$J$6,'CDH &amp; HDH'!$P$11:$X$11,0)))</f>
        <v>82</v>
      </c>
      <c r="H4853" s="1" t="str">
        <f t="shared" si="909"/>
        <v>Cooling</v>
      </c>
      <c r="I4853" s="1">
        <f ca="1">OFFSET(IF($H4853="Cooling",Customer!$C$25,Customer!$C$52),E4853,D4853)</f>
        <v>72</v>
      </c>
      <c r="J4853" s="1">
        <f ca="1">OFFSET(IF($H4853="Cooling",Customer!$L$25,Customer!$L$52),$E4853,$D4853)</f>
        <v>77</v>
      </c>
      <c r="K4853" s="16">
        <f t="shared" ca="1" si="903"/>
        <v>10</v>
      </c>
      <c r="L4853" s="16">
        <f t="shared" ca="1" si="904"/>
        <v>5</v>
      </c>
      <c r="M4853" s="17">
        <f t="shared" si="910"/>
        <v>0</v>
      </c>
      <c r="N4853" s="17">
        <f t="shared" si="911"/>
        <v>0</v>
      </c>
      <c r="O4853" s="4"/>
      <c r="P4853" s="4">
        <v>76</v>
      </c>
      <c r="Q4853" s="4">
        <v>72</v>
      </c>
      <c r="R4853" s="4">
        <v>77</v>
      </c>
      <c r="S4853" s="4">
        <v>74</v>
      </c>
      <c r="T4853" s="4">
        <v>82</v>
      </c>
      <c r="U4853" s="4">
        <v>86</v>
      </c>
      <c r="V4853" s="13">
        <v>82</v>
      </c>
      <c r="W4853" s="4">
        <v>80</v>
      </c>
      <c r="X4853" s="4">
        <v>89</v>
      </c>
      <c r="Y4853">
        <f t="shared" ca="1" si="912"/>
        <v>4320</v>
      </c>
      <c r="Z4853">
        <f t="shared" ca="1" si="913"/>
        <v>2160</v>
      </c>
    </row>
    <row r="4854" spans="2:26" x14ac:dyDescent="0.25">
      <c r="B4854" s="11">
        <f t="shared" si="914"/>
        <v>44763.749999988257</v>
      </c>
      <c r="C4854" s="1">
        <f t="shared" si="905"/>
        <v>7</v>
      </c>
      <c r="D4854" s="1">
        <f t="shared" si="906"/>
        <v>4</v>
      </c>
      <c r="E4854" s="12">
        <f t="shared" si="907"/>
        <v>19</v>
      </c>
      <c r="F4854" s="124" t="str">
        <f t="shared" si="908"/>
        <v>0</v>
      </c>
      <c r="G4854" s="1">
        <f ca="1">(OFFSET(O4854,0,MATCH(Customer!$J$6,'CDH &amp; HDH'!$P$11:$X$11,0)))</f>
        <v>81</v>
      </c>
      <c r="H4854" s="1" t="str">
        <f t="shared" si="909"/>
        <v>Cooling</v>
      </c>
      <c r="I4854" s="1">
        <f ca="1">OFFSET(IF($H4854="Cooling",Customer!$C$25,Customer!$C$52),E4854,D4854)</f>
        <v>78</v>
      </c>
      <c r="J4854" s="1">
        <f ca="1">OFFSET(IF($H4854="Cooling",Customer!$L$25,Customer!$L$52),$E4854,$D4854)</f>
        <v>80</v>
      </c>
      <c r="K4854" s="16">
        <f t="shared" ca="1" si="903"/>
        <v>3</v>
      </c>
      <c r="L4854" s="16">
        <f t="shared" ca="1" si="904"/>
        <v>1</v>
      </c>
      <c r="M4854" s="17">
        <f t="shared" si="910"/>
        <v>0</v>
      </c>
      <c r="N4854" s="17">
        <f t="shared" si="911"/>
        <v>0</v>
      </c>
      <c r="O4854" s="4"/>
      <c r="P4854" s="4">
        <v>74</v>
      </c>
      <c r="Q4854" s="4">
        <v>70</v>
      </c>
      <c r="R4854" s="4">
        <v>74</v>
      </c>
      <c r="S4854" s="4">
        <v>77</v>
      </c>
      <c r="T4854" s="4">
        <v>79</v>
      </c>
      <c r="U4854" s="4">
        <v>84</v>
      </c>
      <c r="V4854" s="13">
        <v>81</v>
      </c>
      <c r="W4854" s="4">
        <v>78</v>
      </c>
      <c r="X4854" s="4">
        <v>82</v>
      </c>
      <c r="Y4854">
        <f t="shared" ca="1" si="912"/>
        <v>1296</v>
      </c>
      <c r="Z4854">
        <f t="shared" ca="1" si="913"/>
        <v>432</v>
      </c>
    </row>
    <row r="4855" spans="2:26" x14ac:dyDescent="0.25">
      <c r="B4855" s="11">
        <f t="shared" si="914"/>
        <v>44763.791666654921</v>
      </c>
      <c r="C4855" s="1">
        <f t="shared" si="905"/>
        <v>7</v>
      </c>
      <c r="D4855" s="1">
        <f t="shared" si="906"/>
        <v>4</v>
      </c>
      <c r="E4855" s="12">
        <f t="shared" si="907"/>
        <v>20</v>
      </c>
      <c r="F4855" s="124" t="str">
        <f t="shared" si="908"/>
        <v>0</v>
      </c>
      <c r="G4855" s="1">
        <f ca="1">(OFFSET(O4855,0,MATCH(Customer!$J$6,'CDH &amp; HDH'!$P$11:$X$11,0)))</f>
        <v>78</v>
      </c>
      <c r="H4855" s="1" t="str">
        <f t="shared" si="909"/>
        <v>Cooling</v>
      </c>
      <c r="I4855" s="1">
        <f ca="1">OFFSET(IF($H4855="Cooling",Customer!$C$25,Customer!$C$52),E4855,D4855)</f>
        <v>78</v>
      </c>
      <c r="J4855" s="1">
        <f ca="1">OFFSET(IF($H4855="Cooling",Customer!$L$25,Customer!$L$52),$E4855,$D4855)</f>
        <v>80</v>
      </c>
      <c r="K4855" s="16">
        <f t="shared" ca="1" si="903"/>
        <v>0</v>
      </c>
      <c r="L4855" s="16">
        <f t="shared" ca="1" si="904"/>
        <v>0</v>
      </c>
      <c r="M4855" s="17">
        <f t="shared" si="910"/>
        <v>0</v>
      </c>
      <c r="N4855" s="17">
        <f t="shared" si="911"/>
        <v>0</v>
      </c>
      <c r="O4855" s="4"/>
      <c r="P4855" s="4">
        <v>74</v>
      </c>
      <c r="Q4855" s="4">
        <v>70</v>
      </c>
      <c r="R4855" s="4">
        <v>70</v>
      </c>
      <c r="S4855" s="4">
        <v>72</v>
      </c>
      <c r="T4855" s="4">
        <v>76</v>
      </c>
      <c r="U4855" s="4">
        <v>81</v>
      </c>
      <c r="V4855" s="13">
        <v>78</v>
      </c>
      <c r="W4855" s="4">
        <v>76</v>
      </c>
      <c r="X4855" s="4">
        <v>79</v>
      </c>
      <c r="Y4855">
        <f t="shared" ca="1" si="912"/>
        <v>0</v>
      </c>
      <c r="Z4855">
        <f t="shared" ca="1" si="913"/>
        <v>0</v>
      </c>
    </row>
    <row r="4856" spans="2:26" x14ac:dyDescent="0.25">
      <c r="B4856" s="11">
        <f t="shared" si="914"/>
        <v>44763.833333321585</v>
      </c>
      <c r="C4856" s="1">
        <f t="shared" si="905"/>
        <v>7</v>
      </c>
      <c r="D4856" s="1">
        <f t="shared" si="906"/>
        <v>4</v>
      </c>
      <c r="E4856" s="12">
        <f t="shared" si="907"/>
        <v>21</v>
      </c>
      <c r="F4856" s="124" t="str">
        <f t="shared" si="908"/>
        <v>0</v>
      </c>
      <c r="G4856" s="1">
        <f ca="1">(OFFSET(O4856,0,MATCH(Customer!$J$6,'CDH &amp; HDH'!$P$11:$X$11,0)))</f>
        <v>76</v>
      </c>
      <c r="H4856" s="1" t="str">
        <f t="shared" si="909"/>
        <v>Cooling</v>
      </c>
      <c r="I4856" s="1">
        <f ca="1">OFFSET(IF($H4856="Cooling",Customer!$C$25,Customer!$C$52),E4856,D4856)</f>
        <v>78</v>
      </c>
      <c r="J4856" s="1">
        <f ca="1">OFFSET(IF($H4856="Cooling",Customer!$L$25,Customer!$L$52),$E4856,$D4856)</f>
        <v>80</v>
      </c>
      <c r="K4856" s="16">
        <f t="shared" ca="1" si="903"/>
        <v>0</v>
      </c>
      <c r="L4856" s="16">
        <f t="shared" ca="1" si="904"/>
        <v>0</v>
      </c>
      <c r="M4856" s="17">
        <f t="shared" si="910"/>
        <v>0</v>
      </c>
      <c r="N4856" s="17">
        <f t="shared" si="911"/>
        <v>0</v>
      </c>
      <c r="O4856" s="4"/>
      <c r="P4856" s="4">
        <v>74</v>
      </c>
      <c r="Q4856" s="4">
        <v>70</v>
      </c>
      <c r="R4856" s="4">
        <v>65</v>
      </c>
      <c r="S4856" s="4">
        <v>70</v>
      </c>
      <c r="T4856" s="4">
        <v>75</v>
      </c>
      <c r="U4856" s="4">
        <v>79</v>
      </c>
      <c r="V4856" s="13">
        <v>76</v>
      </c>
      <c r="W4856" s="4">
        <v>76</v>
      </c>
      <c r="X4856" s="4">
        <v>79</v>
      </c>
      <c r="Y4856">
        <f t="shared" ca="1" si="912"/>
        <v>0</v>
      </c>
      <c r="Z4856">
        <f t="shared" ca="1" si="913"/>
        <v>0</v>
      </c>
    </row>
    <row r="4857" spans="2:26" x14ac:dyDescent="0.25">
      <c r="B4857" s="11">
        <f t="shared" si="914"/>
        <v>44763.874999988249</v>
      </c>
      <c r="C4857" s="1">
        <f t="shared" si="905"/>
        <v>7</v>
      </c>
      <c r="D4857" s="1">
        <f t="shared" si="906"/>
        <v>4</v>
      </c>
      <c r="E4857" s="12">
        <f t="shared" si="907"/>
        <v>22</v>
      </c>
      <c r="F4857" s="124" t="str">
        <f t="shared" si="908"/>
        <v>0</v>
      </c>
      <c r="G4857" s="1">
        <f ca="1">(OFFSET(O4857,0,MATCH(Customer!$J$6,'CDH &amp; HDH'!$P$11:$X$11,0)))</f>
        <v>72</v>
      </c>
      <c r="H4857" s="1" t="str">
        <f t="shared" si="909"/>
        <v>Cooling</v>
      </c>
      <c r="I4857" s="1">
        <f ca="1">OFFSET(IF($H4857="Cooling",Customer!$C$25,Customer!$C$52),E4857,D4857)</f>
        <v>78</v>
      </c>
      <c r="J4857" s="1">
        <f ca="1">OFFSET(IF($H4857="Cooling",Customer!$L$25,Customer!$L$52),$E4857,$D4857)</f>
        <v>80</v>
      </c>
      <c r="K4857" s="16">
        <f t="shared" ca="1" si="903"/>
        <v>0</v>
      </c>
      <c r="L4857" s="16">
        <f t="shared" ca="1" si="904"/>
        <v>0</v>
      </c>
      <c r="M4857" s="17">
        <f t="shared" si="910"/>
        <v>0</v>
      </c>
      <c r="N4857" s="17">
        <f t="shared" si="911"/>
        <v>0</v>
      </c>
      <c r="O4857" s="4"/>
      <c r="P4857" s="4">
        <v>73</v>
      </c>
      <c r="Q4857" s="4">
        <v>70</v>
      </c>
      <c r="R4857" s="4">
        <v>61</v>
      </c>
      <c r="S4857" s="4">
        <v>68</v>
      </c>
      <c r="T4857" s="4">
        <v>73</v>
      </c>
      <c r="U4857" s="4">
        <v>77</v>
      </c>
      <c r="V4857" s="13">
        <v>72</v>
      </c>
      <c r="W4857" s="4">
        <v>74</v>
      </c>
      <c r="X4857" s="4">
        <v>78</v>
      </c>
      <c r="Y4857">
        <f t="shared" ca="1" si="912"/>
        <v>0</v>
      </c>
      <c r="Z4857">
        <f t="shared" ca="1" si="913"/>
        <v>0</v>
      </c>
    </row>
    <row r="4858" spans="2:26" x14ac:dyDescent="0.25">
      <c r="B4858" s="11">
        <f t="shared" si="914"/>
        <v>44763.916666654914</v>
      </c>
      <c r="C4858" s="1">
        <f t="shared" si="905"/>
        <v>7</v>
      </c>
      <c r="D4858" s="1">
        <f t="shared" si="906"/>
        <v>4</v>
      </c>
      <c r="E4858" s="12">
        <f t="shared" si="907"/>
        <v>23</v>
      </c>
      <c r="F4858" s="124" t="str">
        <f t="shared" si="908"/>
        <v>0</v>
      </c>
      <c r="G4858" s="1">
        <f ca="1">(OFFSET(O4858,0,MATCH(Customer!$J$6,'CDH &amp; HDH'!$P$11:$X$11,0)))</f>
        <v>71</v>
      </c>
      <c r="H4858" s="1" t="str">
        <f t="shared" si="909"/>
        <v>Cooling</v>
      </c>
      <c r="I4858" s="1">
        <f ca="1">OFFSET(IF($H4858="Cooling",Customer!$C$25,Customer!$C$52),E4858,D4858)</f>
        <v>78</v>
      </c>
      <c r="J4858" s="1">
        <f ca="1">OFFSET(IF($H4858="Cooling",Customer!$L$25,Customer!$L$52),$E4858,$D4858)</f>
        <v>80</v>
      </c>
      <c r="K4858" s="16">
        <f t="shared" ca="1" si="903"/>
        <v>0</v>
      </c>
      <c r="L4858" s="16">
        <f t="shared" ca="1" si="904"/>
        <v>0</v>
      </c>
      <c r="M4858" s="17">
        <f t="shared" si="910"/>
        <v>0</v>
      </c>
      <c r="N4858" s="17">
        <f t="shared" si="911"/>
        <v>0</v>
      </c>
      <c r="O4858" s="4"/>
      <c r="P4858" s="4">
        <v>73</v>
      </c>
      <c r="Q4858" s="4">
        <v>70</v>
      </c>
      <c r="R4858" s="4">
        <v>59</v>
      </c>
      <c r="S4858" s="4">
        <v>65</v>
      </c>
      <c r="T4858" s="4">
        <v>73</v>
      </c>
      <c r="U4858" s="4">
        <v>76</v>
      </c>
      <c r="V4858" s="13">
        <v>71</v>
      </c>
      <c r="W4858" s="4">
        <v>73</v>
      </c>
      <c r="X4858" s="4">
        <v>77</v>
      </c>
      <c r="Y4858">
        <f t="shared" ca="1" si="912"/>
        <v>0</v>
      </c>
      <c r="Z4858">
        <f t="shared" ca="1" si="913"/>
        <v>0</v>
      </c>
    </row>
    <row r="4859" spans="2:26" x14ac:dyDescent="0.25">
      <c r="B4859" s="11">
        <f t="shared" si="914"/>
        <v>44763.958333321578</v>
      </c>
      <c r="C4859" s="1">
        <f t="shared" si="905"/>
        <v>7</v>
      </c>
      <c r="D4859" s="1">
        <f t="shared" si="906"/>
        <v>4</v>
      </c>
      <c r="E4859" s="12">
        <f t="shared" si="907"/>
        <v>24</v>
      </c>
      <c r="F4859" s="124" t="str">
        <f t="shared" si="908"/>
        <v>0</v>
      </c>
      <c r="G4859" s="1">
        <f ca="1">(OFFSET(O4859,0,MATCH(Customer!$J$6,'CDH &amp; HDH'!$P$11:$X$11,0)))</f>
        <v>66</v>
      </c>
      <c r="H4859" s="1" t="str">
        <f t="shared" si="909"/>
        <v>Cooling</v>
      </c>
      <c r="I4859" s="1">
        <f ca="1">OFFSET(IF($H4859="Cooling",Customer!$C$25,Customer!$C$52),E4859,D4859)</f>
        <v>78</v>
      </c>
      <c r="J4859" s="1">
        <f ca="1">OFFSET(IF($H4859="Cooling",Customer!$L$25,Customer!$L$52),$E4859,$D4859)</f>
        <v>80</v>
      </c>
      <c r="K4859" s="16">
        <f t="shared" ca="1" si="903"/>
        <v>0</v>
      </c>
      <c r="L4859" s="16">
        <f t="shared" ca="1" si="904"/>
        <v>0</v>
      </c>
      <c r="M4859" s="17">
        <f t="shared" si="910"/>
        <v>0</v>
      </c>
      <c r="N4859" s="17">
        <f t="shared" si="911"/>
        <v>0</v>
      </c>
      <c r="O4859" s="4"/>
      <c r="P4859" s="4">
        <v>72</v>
      </c>
      <c r="Q4859" s="4">
        <v>69</v>
      </c>
      <c r="R4859" s="4">
        <v>58</v>
      </c>
      <c r="S4859" s="4">
        <v>65</v>
      </c>
      <c r="T4859" s="4">
        <v>72</v>
      </c>
      <c r="U4859" s="4">
        <v>74</v>
      </c>
      <c r="V4859" s="13">
        <v>66</v>
      </c>
      <c r="W4859" s="4">
        <v>72</v>
      </c>
      <c r="X4859" s="4">
        <v>75</v>
      </c>
      <c r="Y4859">
        <f t="shared" ca="1" si="912"/>
        <v>0</v>
      </c>
      <c r="Z4859">
        <f t="shared" ca="1" si="913"/>
        <v>0</v>
      </c>
    </row>
    <row r="4860" spans="2:26" x14ac:dyDescent="0.25">
      <c r="B4860" s="11">
        <f t="shared" si="914"/>
        <v>44763.999999988242</v>
      </c>
      <c r="C4860" s="1">
        <f t="shared" si="905"/>
        <v>7</v>
      </c>
      <c r="D4860" s="1">
        <f t="shared" si="906"/>
        <v>5</v>
      </c>
      <c r="E4860" s="12">
        <f t="shared" si="907"/>
        <v>1</v>
      </c>
      <c r="F4860" s="124" t="str">
        <f t="shared" si="908"/>
        <v>0</v>
      </c>
      <c r="G4860" s="1">
        <f ca="1">(OFFSET(O4860,0,MATCH(Customer!$J$6,'CDH &amp; HDH'!$P$11:$X$11,0)))</f>
        <v>68</v>
      </c>
      <c r="H4860" s="1" t="str">
        <f t="shared" si="909"/>
        <v>Cooling</v>
      </c>
      <c r="I4860" s="1">
        <f ca="1">OFFSET(IF($H4860="Cooling",Customer!$C$25,Customer!$C$52),E4860,D4860)</f>
        <v>78</v>
      </c>
      <c r="J4860" s="1">
        <f ca="1">OFFSET(IF($H4860="Cooling",Customer!$L$25,Customer!$L$52),$E4860,$D4860)</f>
        <v>80</v>
      </c>
      <c r="K4860" s="16">
        <f t="shared" ca="1" si="903"/>
        <v>0</v>
      </c>
      <c r="L4860" s="16">
        <f t="shared" ca="1" si="904"/>
        <v>0</v>
      </c>
      <c r="M4860" s="17">
        <f t="shared" si="910"/>
        <v>0</v>
      </c>
      <c r="N4860" s="17">
        <f t="shared" si="911"/>
        <v>0</v>
      </c>
      <c r="O4860" s="4"/>
      <c r="P4860" s="4">
        <v>71</v>
      </c>
      <c r="Q4860" s="4">
        <v>69</v>
      </c>
      <c r="R4860" s="4">
        <v>56</v>
      </c>
      <c r="S4860" s="4">
        <v>65</v>
      </c>
      <c r="T4860" s="4">
        <v>71</v>
      </c>
      <c r="U4860" s="4">
        <v>72</v>
      </c>
      <c r="V4860" s="13">
        <v>68</v>
      </c>
      <c r="W4860" s="4">
        <v>71</v>
      </c>
      <c r="X4860" s="4">
        <v>74</v>
      </c>
      <c r="Y4860">
        <f t="shared" ca="1" si="912"/>
        <v>0</v>
      </c>
      <c r="Z4860">
        <f t="shared" ca="1" si="913"/>
        <v>0</v>
      </c>
    </row>
    <row r="4861" spans="2:26" x14ac:dyDescent="0.25">
      <c r="B4861" s="11">
        <f t="shared" si="914"/>
        <v>44764.041666654906</v>
      </c>
      <c r="C4861" s="1">
        <f t="shared" si="905"/>
        <v>7</v>
      </c>
      <c r="D4861" s="1">
        <f t="shared" si="906"/>
        <v>5</v>
      </c>
      <c r="E4861" s="12">
        <f t="shared" si="907"/>
        <v>2</v>
      </c>
      <c r="F4861" s="124" t="str">
        <f t="shared" si="908"/>
        <v>0</v>
      </c>
      <c r="G4861" s="1">
        <f ca="1">(OFFSET(O4861,0,MATCH(Customer!$J$6,'CDH &amp; HDH'!$P$11:$X$11,0)))</f>
        <v>66</v>
      </c>
      <c r="H4861" s="1" t="str">
        <f t="shared" si="909"/>
        <v>Cooling</v>
      </c>
      <c r="I4861" s="1">
        <f ca="1">OFFSET(IF($H4861="Cooling",Customer!$C$25,Customer!$C$52),E4861,D4861)</f>
        <v>78</v>
      </c>
      <c r="J4861" s="1">
        <f ca="1">OFFSET(IF($H4861="Cooling",Customer!$L$25,Customer!$L$52),$E4861,$D4861)</f>
        <v>80</v>
      </c>
      <c r="K4861" s="16">
        <f t="shared" ca="1" si="903"/>
        <v>0</v>
      </c>
      <c r="L4861" s="16">
        <f t="shared" ca="1" si="904"/>
        <v>0</v>
      </c>
      <c r="M4861" s="17">
        <f t="shared" si="910"/>
        <v>0</v>
      </c>
      <c r="N4861" s="17">
        <f t="shared" si="911"/>
        <v>0</v>
      </c>
      <c r="O4861" s="4"/>
      <c r="P4861" s="4">
        <v>70</v>
      </c>
      <c r="Q4861" s="4">
        <v>70</v>
      </c>
      <c r="R4861" s="4">
        <v>56</v>
      </c>
      <c r="S4861" s="4">
        <v>65</v>
      </c>
      <c r="T4861" s="4">
        <v>71</v>
      </c>
      <c r="U4861" s="4">
        <v>70</v>
      </c>
      <c r="V4861" s="13">
        <v>66</v>
      </c>
      <c r="W4861" s="4">
        <v>70</v>
      </c>
      <c r="X4861" s="4">
        <v>75</v>
      </c>
      <c r="Y4861">
        <f t="shared" ca="1" si="912"/>
        <v>0</v>
      </c>
      <c r="Z4861">
        <f t="shared" ca="1" si="913"/>
        <v>0</v>
      </c>
    </row>
    <row r="4862" spans="2:26" x14ac:dyDescent="0.25">
      <c r="B4862" s="11">
        <f t="shared" si="914"/>
        <v>44764.083333321571</v>
      </c>
      <c r="C4862" s="1">
        <f t="shared" si="905"/>
        <v>7</v>
      </c>
      <c r="D4862" s="1">
        <f t="shared" si="906"/>
        <v>5</v>
      </c>
      <c r="E4862" s="12">
        <f t="shared" si="907"/>
        <v>3</v>
      </c>
      <c r="F4862" s="124" t="str">
        <f t="shared" si="908"/>
        <v>0</v>
      </c>
      <c r="G4862" s="1">
        <f ca="1">(OFFSET(O4862,0,MATCH(Customer!$J$6,'CDH &amp; HDH'!$P$11:$X$11,0)))</f>
        <v>64</v>
      </c>
      <c r="H4862" s="1" t="str">
        <f t="shared" si="909"/>
        <v>Cooling</v>
      </c>
      <c r="I4862" s="1">
        <f ca="1">OFFSET(IF($H4862="Cooling",Customer!$C$25,Customer!$C$52),E4862,D4862)</f>
        <v>78</v>
      </c>
      <c r="J4862" s="1">
        <f ca="1">OFFSET(IF($H4862="Cooling",Customer!$L$25,Customer!$L$52),$E4862,$D4862)</f>
        <v>80</v>
      </c>
      <c r="K4862" s="16">
        <f t="shared" ca="1" si="903"/>
        <v>0</v>
      </c>
      <c r="L4862" s="16">
        <f t="shared" ca="1" si="904"/>
        <v>0</v>
      </c>
      <c r="M4862" s="17">
        <f t="shared" si="910"/>
        <v>0</v>
      </c>
      <c r="N4862" s="17">
        <f t="shared" si="911"/>
        <v>0</v>
      </c>
      <c r="O4862" s="4"/>
      <c r="P4862" s="4">
        <v>69</v>
      </c>
      <c r="Q4862" s="4">
        <v>70</v>
      </c>
      <c r="R4862" s="4">
        <v>55</v>
      </c>
      <c r="S4862" s="4">
        <v>64</v>
      </c>
      <c r="T4862" s="4">
        <v>70</v>
      </c>
      <c r="U4862" s="4">
        <v>69</v>
      </c>
      <c r="V4862" s="13">
        <v>64</v>
      </c>
      <c r="W4862" s="4">
        <v>69</v>
      </c>
      <c r="X4862" s="4">
        <v>74</v>
      </c>
      <c r="Y4862">
        <f t="shared" ca="1" si="912"/>
        <v>0</v>
      </c>
      <c r="Z4862">
        <f t="shared" ca="1" si="913"/>
        <v>0</v>
      </c>
    </row>
    <row r="4863" spans="2:26" x14ac:dyDescent="0.25">
      <c r="B4863" s="11">
        <f t="shared" si="914"/>
        <v>44764.124999988235</v>
      </c>
      <c r="C4863" s="1">
        <f t="shared" si="905"/>
        <v>7</v>
      </c>
      <c r="D4863" s="1">
        <f t="shared" si="906"/>
        <v>5</v>
      </c>
      <c r="E4863" s="12">
        <f t="shared" si="907"/>
        <v>4</v>
      </c>
      <c r="F4863" s="124" t="str">
        <f t="shared" si="908"/>
        <v>0</v>
      </c>
      <c r="G4863" s="1">
        <f ca="1">(OFFSET(O4863,0,MATCH(Customer!$J$6,'CDH &amp; HDH'!$P$11:$X$11,0)))</f>
        <v>65</v>
      </c>
      <c r="H4863" s="1" t="str">
        <f t="shared" si="909"/>
        <v>Cooling</v>
      </c>
      <c r="I4863" s="1">
        <f ca="1">OFFSET(IF($H4863="Cooling",Customer!$C$25,Customer!$C$52),E4863,D4863)</f>
        <v>78</v>
      </c>
      <c r="J4863" s="1">
        <f ca="1">OFFSET(IF($H4863="Cooling",Customer!$L$25,Customer!$L$52),$E4863,$D4863)</f>
        <v>80</v>
      </c>
      <c r="K4863" s="16">
        <f t="shared" ca="1" si="903"/>
        <v>0</v>
      </c>
      <c r="L4863" s="16">
        <f t="shared" ca="1" si="904"/>
        <v>0</v>
      </c>
      <c r="M4863" s="17">
        <f t="shared" si="910"/>
        <v>0</v>
      </c>
      <c r="N4863" s="17">
        <f t="shared" si="911"/>
        <v>0</v>
      </c>
      <c r="O4863" s="4"/>
      <c r="P4863" s="4">
        <v>67</v>
      </c>
      <c r="Q4863" s="4">
        <v>69</v>
      </c>
      <c r="R4863" s="4">
        <v>55</v>
      </c>
      <c r="S4863" s="4">
        <v>64</v>
      </c>
      <c r="T4863" s="4">
        <v>70</v>
      </c>
      <c r="U4863" s="4">
        <v>70</v>
      </c>
      <c r="V4863" s="13">
        <v>65</v>
      </c>
      <c r="W4863" s="4">
        <v>69</v>
      </c>
      <c r="X4863" s="4">
        <v>74</v>
      </c>
      <c r="Y4863">
        <f t="shared" ca="1" si="912"/>
        <v>0</v>
      </c>
      <c r="Z4863">
        <f t="shared" ca="1" si="913"/>
        <v>0</v>
      </c>
    </row>
    <row r="4864" spans="2:26" x14ac:dyDescent="0.25">
      <c r="B4864" s="11">
        <f t="shared" si="914"/>
        <v>44764.166666654899</v>
      </c>
      <c r="C4864" s="1">
        <f t="shared" si="905"/>
        <v>7</v>
      </c>
      <c r="D4864" s="1">
        <f t="shared" si="906"/>
        <v>5</v>
      </c>
      <c r="E4864" s="12">
        <f t="shared" si="907"/>
        <v>5</v>
      </c>
      <c r="F4864" s="124" t="str">
        <f t="shared" si="908"/>
        <v>0</v>
      </c>
      <c r="G4864" s="1">
        <f ca="1">(OFFSET(O4864,0,MATCH(Customer!$J$6,'CDH &amp; HDH'!$P$11:$X$11,0)))</f>
        <v>63</v>
      </c>
      <c r="H4864" s="1" t="str">
        <f t="shared" si="909"/>
        <v>Cooling</v>
      </c>
      <c r="I4864" s="1">
        <f ca="1">OFFSET(IF($H4864="Cooling",Customer!$C$25,Customer!$C$52),E4864,D4864)</f>
        <v>78</v>
      </c>
      <c r="J4864" s="1">
        <f ca="1">OFFSET(IF($H4864="Cooling",Customer!$L$25,Customer!$L$52),$E4864,$D4864)</f>
        <v>80</v>
      </c>
      <c r="K4864" s="16">
        <f t="shared" ca="1" si="903"/>
        <v>0</v>
      </c>
      <c r="L4864" s="16">
        <f t="shared" ca="1" si="904"/>
        <v>0</v>
      </c>
      <c r="M4864" s="17">
        <f t="shared" si="910"/>
        <v>0</v>
      </c>
      <c r="N4864" s="17">
        <f t="shared" si="911"/>
        <v>0</v>
      </c>
      <c r="O4864" s="4"/>
      <c r="P4864" s="4">
        <v>68</v>
      </c>
      <c r="Q4864" s="4">
        <v>69</v>
      </c>
      <c r="R4864" s="4">
        <v>56</v>
      </c>
      <c r="S4864" s="4">
        <v>64</v>
      </c>
      <c r="T4864" s="4">
        <v>69</v>
      </c>
      <c r="U4864" s="4">
        <v>69</v>
      </c>
      <c r="V4864" s="13">
        <v>63</v>
      </c>
      <c r="W4864" s="4">
        <v>69</v>
      </c>
      <c r="X4864" s="4">
        <v>74</v>
      </c>
      <c r="Y4864">
        <f t="shared" ca="1" si="912"/>
        <v>0</v>
      </c>
      <c r="Z4864">
        <f t="shared" ca="1" si="913"/>
        <v>0</v>
      </c>
    </row>
    <row r="4865" spans="2:26" x14ac:dyDescent="0.25">
      <c r="B4865" s="11">
        <f t="shared" si="914"/>
        <v>44764.208333321563</v>
      </c>
      <c r="C4865" s="1">
        <f t="shared" si="905"/>
        <v>7</v>
      </c>
      <c r="D4865" s="1">
        <f t="shared" si="906"/>
        <v>5</v>
      </c>
      <c r="E4865" s="12">
        <f t="shared" si="907"/>
        <v>6</v>
      </c>
      <c r="F4865" s="124" t="str">
        <f t="shared" si="908"/>
        <v>0</v>
      </c>
      <c r="G4865" s="1">
        <f ca="1">(OFFSET(O4865,0,MATCH(Customer!$J$6,'CDH &amp; HDH'!$P$11:$X$11,0)))</f>
        <v>63</v>
      </c>
      <c r="H4865" s="1" t="str">
        <f t="shared" si="909"/>
        <v>Cooling</v>
      </c>
      <c r="I4865" s="1">
        <f ca="1">OFFSET(IF($H4865="Cooling",Customer!$C$25,Customer!$C$52),E4865,D4865)</f>
        <v>78</v>
      </c>
      <c r="J4865" s="1">
        <f ca="1">OFFSET(IF($H4865="Cooling",Customer!$L$25,Customer!$L$52),$E4865,$D4865)</f>
        <v>80</v>
      </c>
      <c r="K4865" s="16">
        <f t="shared" ca="1" si="903"/>
        <v>0</v>
      </c>
      <c r="L4865" s="16">
        <f t="shared" ca="1" si="904"/>
        <v>0</v>
      </c>
      <c r="M4865" s="17">
        <f t="shared" si="910"/>
        <v>0</v>
      </c>
      <c r="N4865" s="17">
        <f t="shared" si="911"/>
        <v>0</v>
      </c>
      <c r="O4865" s="4"/>
      <c r="P4865" s="4">
        <v>68</v>
      </c>
      <c r="Q4865" s="4">
        <v>70</v>
      </c>
      <c r="R4865" s="4">
        <v>57</v>
      </c>
      <c r="S4865" s="4">
        <v>63</v>
      </c>
      <c r="T4865" s="4">
        <v>71</v>
      </c>
      <c r="U4865" s="4">
        <v>70</v>
      </c>
      <c r="V4865" s="13">
        <v>63</v>
      </c>
      <c r="W4865" s="4">
        <v>69</v>
      </c>
      <c r="X4865" s="4">
        <v>74</v>
      </c>
      <c r="Y4865">
        <f t="shared" ca="1" si="912"/>
        <v>0</v>
      </c>
      <c r="Z4865">
        <f t="shared" ca="1" si="913"/>
        <v>0</v>
      </c>
    </row>
    <row r="4866" spans="2:26" x14ac:dyDescent="0.25">
      <c r="B4866" s="11">
        <f t="shared" si="914"/>
        <v>44764.249999988228</v>
      </c>
      <c r="C4866" s="1">
        <f t="shared" si="905"/>
        <v>7</v>
      </c>
      <c r="D4866" s="1">
        <f t="shared" si="906"/>
        <v>5</v>
      </c>
      <c r="E4866" s="12">
        <f t="shared" si="907"/>
        <v>7</v>
      </c>
      <c r="F4866" s="124" t="str">
        <f t="shared" si="908"/>
        <v>0</v>
      </c>
      <c r="G4866" s="1">
        <f ca="1">(OFFSET(O4866,0,MATCH(Customer!$J$6,'CDH &amp; HDH'!$P$11:$X$11,0)))</f>
        <v>64</v>
      </c>
      <c r="H4866" s="1" t="str">
        <f t="shared" si="909"/>
        <v>Cooling</v>
      </c>
      <c r="I4866" s="1">
        <f ca="1">OFFSET(IF($H4866="Cooling",Customer!$C$25,Customer!$C$52),E4866,D4866)</f>
        <v>78</v>
      </c>
      <c r="J4866" s="1">
        <f ca="1">OFFSET(IF($H4866="Cooling",Customer!$L$25,Customer!$L$52),$E4866,$D4866)</f>
        <v>80</v>
      </c>
      <c r="K4866" s="16">
        <f t="shared" ca="1" si="903"/>
        <v>0</v>
      </c>
      <c r="L4866" s="16">
        <f t="shared" ca="1" si="904"/>
        <v>0</v>
      </c>
      <c r="M4866" s="17">
        <f t="shared" si="910"/>
        <v>0</v>
      </c>
      <c r="N4866" s="17">
        <f t="shared" si="911"/>
        <v>0</v>
      </c>
      <c r="O4866" s="4"/>
      <c r="P4866" s="4">
        <v>70</v>
      </c>
      <c r="Q4866" s="4">
        <v>70</v>
      </c>
      <c r="R4866" s="4">
        <v>58</v>
      </c>
      <c r="S4866" s="4">
        <v>65</v>
      </c>
      <c r="T4866" s="4">
        <v>73</v>
      </c>
      <c r="U4866" s="4">
        <v>73</v>
      </c>
      <c r="V4866" s="13">
        <v>64</v>
      </c>
      <c r="W4866" s="4">
        <v>70</v>
      </c>
      <c r="X4866" s="4">
        <v>75</v>
      </c>
      <c r="Y4866">
        <f t="shared" ca="1" si="912"/>
        <v>0</v>
      </c>
      <c r="Z4866">
        <f t="shared" ca="1" si="913"/>
        <v>0</v>
      </c>
    </row>
    <row r="4867" spans="2:26" x14ac:dyDescent="0.25">
      <c r="B4867" s="11">
        <f t="shared" si="914"/>
        <v>44764.291666654892</v>
      </c>
      <c r="C4867" s="1">
        <f t="shared" si="905"/>
        <v>7</v>
      </c>
      <c r="D4867" s="1">
        <f t="shared" si="906"/>
        <v>5</v>
      </c>
      <c r="E4867" s="12">
        <f t="shared" si="907"/>
        <v>8</v>
      </c>
      <c r="F4867" s="124" t="str">
        <f t="shared" si="908"/>
        <v>0</v>
      </c>
      <c r="G4867" s="1">
        <f ca="1">(OFFSET(O4867,0,MATCH(Customer!$J$6,'CDH &amp; HDH'!$P$11:$X$11,0)))</f>
        <v>69</v>
      </c>
      <c r="H4867" s="1" t="str">
        <f t="shared" si="909"/>
        <v>Cooling</v>
      </c>
      <c r="I4867" s="1">
        <f ca="1">OFFSET(IF($H4867="Cooling",Customer!$C$25,Customer!$C$52),E4867,D4867)</f>
        <v>72</v>
      </c>
      <c r="J4867" s="1">
        <f ca="1">OFFSET(IF($H4867="Cooling",Customer!$L$25,Customer!$L$52),$E4867,$D4867)</f>
        <v>77</v>
      </c>
      <c r="K4867" s="16">
        <f t="shared" ca="1" si="903"/>
        <v>0</v>
      </c>
      <c r="L4867" s="16">
        <f t="shared" ca="1" si="904"/>
        <v>0</v>
      </c>
      <c r="M4867" s="17">
        <f t="shared" si="910"/>
        <v>0</v>
      </c>
      <c r="N4867" s="17">
        <f t="shared" si="911"/>
        <v>0</v>
      </c>
      <c r="O4867" s="4"/>
      <c r="P4867" s="4">
        <v>74</v>
      </c>
      <c r="Q4867" s="4">
        <v>72</v>
      </c>
      <c r="R4867" s="4">
        <v>63</v>
      </c>
      <c r="S4867" s="4">
        <v>67</v>
      </c>
      <c r="T4867" s="4">
        <v>76</v>
      </c>
      <c r="U4867" s="4">
        <v>78</v>
      </c>
      <c r="V4867" s="13">
        <v>69</v>
      </c>
      <c r="W4867" s="4">
        <v>72</v>
      </c>
      <c r="X4867" s="4">
        <v>76</v>
      </c>
      <c r="Y4867">
        <f t="shared" ca="1" si="912"/>
        <v>0</v>
      </c>
      <c r="Z4867">
        <f t="shared" ca="1" si="913"/>
        <v>0</v>
      </c>
    </row>
    <row r="4868" spans="2:26" x14ac:dyDescent="0.25">
      <c r="B4868" s="11">
        <f t="shared" si="914"/>
        <v>44764.333333321556</v>
      </c>
      <c r="C4868" s="1">
        <f t="shared" si="905"/>
        <v>7</v>
      </c>
      <c r="D4868" s="1">
        <f t="shared" si="906"/>
        <v>5</v>
      </c>
      <c r="E4868" s="12">
        <f t="shared" si="907"/>
        <v>9</v>
      </c>
      <c r="F4868" s="124" t="str">
        <f t="shared" si="908"/>
        <v>0</v>
      </c>
      <c r="G4868" s="1">
        <f ca="1">(OFFSET(O4868,0,MATCH(Customer!$J$6,'CDH &amp; HDH'!$P$11:$X$11,0)))</f>
        <v>73</v>
      </c>
      <c r="H4868" s="1" t="str">
        <f t="shared" si="909"/>
        <v>Cooling</v>
      </c>
      <c r="I4868" s="1">
        <f ca="1">OFFSET(IF($H4868="Cooling",Customer!$C$25,Customer!$C$52),E4868,D4868)</f>
        <v>72</v>
      </c>
      <c r="J4868" s="1">
        <f ca="1">OFFSET(IF($H4868="Cooling",Customer!$L$25,Customer!$L$52),$E4868,$D4868)</f>
        <v>77</v>
      </c>
      <c r="K4868" s="16">
        <f t="shared" ca="1" si="903"/>
        <v>1</v>
      </c>
      <c r="L4868" s="16">
        <f t="shared" ca="1" si="904"/>
        <v>0</v>
      </c>
      <c r="M4868" s="17">
        <f t="shared" si="910"/>
        <v>0</v>
      </c>
      <c r="N4868" s="17">
        <f t="shared" si="911"/>
        <v>0</v>
      </c>
      <c r="O4868" s="4"/>
      <c r="P4868" s="4">
        <v>77</v>
      </c>
      <c r="Q4868" s="4">
        <v>76</v>
      </c>
      <c r="R4868" s="4">
        <v>69</v>
      </c>
      <c r="S4868" s="4">
        <v>69</v>
      </c>
      <c r="T4868" s="4">
        <v>79</v>
      </c>
      <c r="U4868" s="4">
        <v>80</v>
      </c>
      <c r="V4868" s="13">
        <v>73</v>
      </c>
      <c r="W4868" s="4">
        <v>78</v>
      </c>
      <c r="X4868" s="4">
        <v>80</v>
      </c>
      <c r="Y4868">
        <f t="shared" ca="1" si="912"/>
        <v>432</v>
      </c>
      <c r="Z4868">
        <f t="shared" ca="1" si="913"/>
        <v>0</v>
      </c>
    </row>
    <row r="4869" spans="2:26" x14ac:dyDescent="0.25">
      <c r="B4869" s="11">
        <f t="shared" si="914"/>
        <v>44764.37499998822</v>
      </c>
      <c r="C4869" s="1">
        <f t="shared" si="905"/>
        <v>7</v>
      </c>
      <c r="D4869" s="1">
        <f t="shared" si="906"/>
        <v>5</v>
      </c>
      <c r="E4869" s="12">
        <f t="shared" si="907"/>
        <v>10</v>
      </c>
      <c r="F4869" s="124" t="str">
        <f t="shared" si="908"/>
        <v>0</v>
      </c>
      <c r="G4869" s="1">
        <f ca="1">(OFFSET(O4869,0,MATCH(Customer!$J$6,'CDH &amp; HDH'!$P$11:$X$11,0)))</f>
        <v>76</v>
      </c>
      <c r="H4869" s="1" t="str">
        <f t="shared" si="909"/>
        <v>Cooling</v>
      </c>
      <c r="I4869" s="1">
        <f ca="1">OFFSET(IF($H4869="Cooling",Customer!$C$25,Customer!$C$52),E4869,D4869)</f>
        <v>72</v>
      </c>
      <c r="J4869" s="1">
        <f ca="1">OFFSET(IF($H4869="Cooling",Customer!$L$25,Customer!$L$52),$E4869,$D4869)</f>
        <v>77</v>
      </c>
      <c r="K4869" s="16">
        <f t="shared" ca="1" si="903"/>
        <v>4</v>
      </c>
      <c r="L4869" s="16">
        <f t="shared" ca="1" si="904"/>
        <v>0</v>
      </c>
      <c r="M4869" s="17">
        <f t="shared" si="910"/>
        <v>0</v>
      </c>
      <c r="N4869" s="17">
        <f t="shared" si="911"/>
        <v>0</v>
      </c>
      <c r="O4869" s="4"/>
      <c r="P4869" s="4">
        <v>79</v>
      </c>
      <c r="Q4869" s="4">
        <v>78</v>
      </c>
      <c r="R4869" s="4">
        <v>74</v>
      </c>
      <c r="S4869" s="4">
        <v>70</v>
      </c>
      <c r="T4869" s="4">
        <v>79</v>
      </c>
      <c r="U4869" s="4">
        <v>82</v>
      </c>
      <c r="V4869" s="13">
        <v>76</v>
      </c>
      <c r="W4869" s="4">
        <v>82</v>
      </c>
      <c r="X4869" s="4">
        <v>84</v>
      </c>
      <c r="Y4869">
        <f t="shared" ca="1" si="912"/>
        <v>1728</v>
      </c>
      <c r="Z4869">
        <f t="shared" ca="1" si="913"/>
        <v>0</v>
      </c>
    </row>
    <row r="4870" spans="2:26" x14ac:dyDescent="0.25">
      <c r="B4870" s="11">
        <f t="shared" si="914"/>
        <v>44764.416666654884</v>
      </c>
      <c r="C4870" s="1">
        <f t="shared" si="905"/>
        <v>7</v>
      </c>
      <c r="D4870" s="1">
        <f t="shared" si="906"/>
        <v>5</v>
      </c>
      <c r="E4870" s="12">
        <f t="shared" si="907"/>
        <v>11</v>
      </c>
      <c r="F4870" s="124" t="str">
        <f t="shared" si="908"/>
        <v>0</v>
      </c>
      <c r="G4870" s="1">
        <f ca="1">(OFFSET(O4870,0,MATCH(Customer!$J$6,'CDH &amp; HDH'!$P$11:$X$11,0)))</f>
        <v>77</v>
      </c>
      <c r="H4870" s="1" t="str">
        <f t="shared" si="909"/>
        <v>Cooling</v>
      </c>
      <c r="I4870" s="1">
        <f ca="1">OFFSET(IF($H4870="Cooling",Customer!$C$25,Customer!$C$52),E4870,D4870)</f>
        <v>72</v>
      </c>
      <c r="J4870" s="1">
        <f ca="1">OFFSET(IF($H4870="Cooling",Customer!$L$25,Customer!$L$52),$E4870,$D4870)</f>
        <v>77</v>
      </c>
      <c r="K4870" s="16">
        <f t="shared" ca="1" si="903"/>
        <v>5</v>
      </c>
      <c r="L4870" s="16">
        <f t="shared" ca="1" si="904"/>
        <v>0</v>
      </c>
      <c r="M4870" s="17">
        <f t="shared" si="910"/>
        <v>0</v>
      </c>
      <c r="N4870" s="17">
        <f t="shared" si="911"/>
        <v>0</v>
      </c>
      <c r="O4870" s="4"/>
      <c r="P4870" s="4">
        <v>80</v>
      </c>
      <c r="Q4870" s="4">
        <v>80</v>
      </c>
      <c r="R4870" s="4">
        <v>75</v>
      </c>
      <c r="S4870" s="4">
        <v>70</v>
      </c>
      <c r="T4870" s="4">
        <v>80</v>
      </c>
      <c r="U4870" s="4">
        <v>84</v>
      </c>
      <c r="V4870" s="13">
        <v>77</v>
      </c>
      <c r="W4870" s="4">
        <v>85</v>
      </c>
      <c r="X4870" s="4">
        <v>86</v>
      </c>
      <c r="Y4870">
        <f t="shared" ca="1" si="912"/>
        <v>2160</v>
      </c>
      <c r="Z4870">
        <f t="shared" ca="1" si="913"/>
        <v>0</v>
      </c>
    </row>
    <row r="4871" spans="2:26" x14ac:dyDescent="0.25">
      <c r="B4871" s="11">
        <f t="shared" si="914"/>
        <v>44764.458333321549</v>
      </c>
      <c r="C4871" s="1">
        <f t="shared" si="905"/>
        <v>7</v>
      </c>
      <c r="D4871" s="1">
        <f t="shared" si="906"/>
        <v>5</v>
      </c>
      <c r="E4871" s="12">
        <f t="shared" si="907"/>
        <v>12</v>
      </c>
      <c r="F4871" s="124" t="str">
        <f t="shared" si="908"/>
        <v>0</v>
      </c>
      <c r="G4871" s="1">
        <f ca="1">(OFFSET(O4871,0,MATCH(Customer!$J$6,'CDH &amp; HDH'!$P$11:$X$11,0)))</f>
        <v>80</v>
      </c>
      <c r="H4871" s="1" t="str">
        <f t="shared" si="909"/>
        <v>Cooling</v>
      </c>
      <c r="I4871" s="1">
        <f ca="1">OFFSET(IF($H4871="Cooling",Customer!$C$25,Customer!$C$52),E4871,D4871)</f>
        <v>72</v>
      </c>
      <c r="J4871" s="1">
        <f ca="1">OFFSET(IF($H4871="Cooling",Customer!$L$25,Customer!$L$52),$E4871,$D4871)</f>
        <v>77</v>
      </c>
      <c r="K4871" s="16">
        <f t="shared" ca="1" si="903"/>
        <v>8</v>
      </c>
      <c r="L4871" s="16">
        <f t="shared" ca="1" si="904"/>
        <v>3</v>
      </c>
      <c r="M4871" s="17">
        <f t="shared" si="910"/>
        <v>0</v>
      </c>
      <c r="N4871" s="17">
        <f t="shared" si="911"/>
        <v>0</v>
      </c>
      <c r="O4871" s="4"/>
      <c r="P4871" s="4">
        <v>80</v>
      </c>
      <c r="Q4871" s="4">
        <v>81</v>
      </c>
      <c r="R4871" s="4">
        <v>77</v>
      </c>
      <c r="S4871" s="4">
        <v>71</v>
      </c>
      <c r="T4871" s="4">
        <v>80</v>
      </c>
      <c r="U4871" s="4">
        <v>87</v>
      </c>
      <c r="V4871" s="13">
        <v>80</v>
      </c>
      <c r="W4871" s="4">
        <v>85</v>
      </c>
      <c r="X4871" s="4">
        <v>87</v>
      </c>
      <c r="Y4871">
        <f t="shared" ca="1" si="912"/>
        <v>3456</v>
      </c>
      <c r="Z4871">
        <f t="shared" ca="1" si="913"/>
        <v>1296</v>
      </c>
    </row>
    <row r="4872" spans="2:26" x14ac:dyDescent="0.25">
      <c r="B4872" s="11">
        <f t="shared" si="914"/>
        <v>44764.499999988213</v>
      </c>
      <c r="C4872" s="1">
        <f t="shared" si="905"/>
        <v>7</v>
      </c>
      <c r="D4872" s="1">
        <f t="shared" si="906"/>
        <v>5</v>
      </c>
      <c r="E4872" s="12">
        <f t="shared" si="907"/>
        <v>13</v>
      </c>
      <c r="F4872" s="124" t="str">
        <f t="shared" si="908"/>
        <v>0</v>
      </c>
      <c r="G4872" s="1">
        <f ca="1">(OFFSET(O4872,0,MATCH(Customer!$J$6,'CDH &amp; HDH'!$P$11:$X$11,0)))</f>
        <v>82</v>
      </c>
      <c r="H4872" s="1" t="str">
        <f t="shared" si="909"/>
        <v>Cooling</v>
      </c>
      <c r="I4872" s="1">
        <f ca="1">OFFSET(IF($H4872="Cooling",Customer!$C$25,Customer!$C$52),E4872,D4872)</f>
        <v>72</v>
      </c>
      <c r="J4872" s="1">
        <f ca="1">OFFSET(IF($H4872="Cooling",Customer!$L$25,Customer!$L$52),$E4872,$D4872)</f>
        <v>77</v>
      </c>
      <c r="K4872" s="16">
        <f t="shared" ca="1" si="903"/>
        <v>10</v>
      </c>
      <c r="L4872" s="16">
        <f t="shared" ca="1" si="904"/>
        <v>5</v>
      </c>
      <c r="M4872" s="17">
        <f t="shared" si="910"/>
        <v>0</v>
      </c>
      <c r="N4872" s="17">
        <f t="shared" si="911"/>
        <v>0</v>
      </c>
      <c r="O4872" s="4"/>
      <c r="P4872" s="4">
        <v>84</v>
      </c>
      <c r="Q4872" s="4">
        <v>82</v>
      </c>
      <c r="R4872" s="4">
        <v>78</v>
      </c>
      <c r="S4872" s="4">
        <v>71</v>
      </c>
      <c r="T4872" s="4">
        <v>83</v>
      </c>
      <c r="U4872" s="4">
        <v>86</v>
      </c>
      <c r="V4872" s="13">
        <v>82</v>
      </c>
      <c r="W4872" s="4">
        <v>86</v>
      </c>
      <c r="X4872" s="4">
        <v>91</v>
      </c>
      <c r="Y4872">
        <f t="shared" ca="1" si="912"/>
        <v>4320</v>
      </c>
      <c r="Z4872">
        <f t="shared" ca="1" si="913"/>
        <v>2160</v>
      </c>
    </row>
    <row r="4873" spans="2:26" x14ac:dyDescent="0.25">
      <c r="B4873" s="11">
        <f t="shared" si="914"/>
        <v>44764.541666654877</v>
      </c>
      <c r="C4873" s="1">
        <f t="shared" si="905"/>
        <v>7</v>
      </c>
      <c r="D4873" s="1">
        <f t="shared" si="906"/>
        <v>5</v>
      </c>
      <c r="E4873" s="12">
        <f t="shared" si="907"/>
        <v>14</v>
      </c>
      <c r="F4873" s="124" t="str">
        <f t="shared" si="908"/>
        <v>0</v>
      </c>
      <c r="G4873" s="1">
        <f ca="1">(OFFSET(O4873,0,MATCH(Customer!$J$6,'CDH &amp; HDH'!$P$11:$X$11,0)))</f>
        <v>83</v>
      </c>
      <c r="H4873" s="1" t="str">
        <f t="shared" si="909"/>
        <v>Cooling</v>
      </c>
      <c r="I4873" s="1">
        <f ca="1">OFFSET(IF($H4873="Cooling",Customer!$C$25,Customer!$C$52),E4873,D4873)</f>
        <v>72</v>
      </c>
      <c r="J4873" s="1">
        <f ca="1">OFFSET(IF($H4873="Cooling",Customer!$L$25,Customer!$L$52),$E4873,$D4873)</f>
        <v>77</v>
      </c>
      <c r="K4873" s="16">
        <f t="shared" ca="1" si="903"/>
        <v>11</v>
      </c>
      <c r="L4873" s="16">
        <f t="shared" ca="1" si="904"/>
        <v>6</v>
      </c>
      <c r="M4873" s="17">
        <f t="shared" si="910"/>
        <v>0</v>
      </c>
      <c r="N4873" s="17">
        <f t="shared" si="911"/>
        <v>0</v>
      </c>
      <c r="O4873" s="4"/>
      <c r="P4873" s="4">
        <v>85</v>
      </c>
      <c r="Q4873" s="4">
        <v>84</v>
      </c>
      <c r="R4873" s="4">
        <v>79</v>
      </c>
      <c r="S4873" s="4">
        <v>71</v>
      </c>
      <c r="T4873" s="4">
        <v>85</v>
      </c>
      <c r="U4873" s="4">
        <v>86</v>
      </c>
      <c r="V4873" s="13">
        <v>83</v>
      </c>
      <c r="W4873" s="4">
        <v>87</v>
      </c>
      <c r="X4873" s="4">
        <v>92</v>
      </c>
      <c r="Y4873">
        <f t="shared" ca="1" si="912"/>
        <v>4752</v>
      </c>
      <c r="Z4873">
        <f t="shared" ca="1" si="913"/>
        <v>2592</v>
      </c>
    </row>
    <row r="4874" spans="2:26" x14ac:dyDescent="0.25">
      <c r="B4874" s="11">
        <f t="shared" si="914"/>
        <v>44764.583333321541</v>
      </c>
      <c r="C4874" s="1">
        <f t="shared" si="905"/>
        <v>7</v>
      </c>
      <c r="D4874" s="1">
        <f t="shared" si="906"/>
        <v>5</v>
      </c>
      <c r="E4874" s="12">
        <f t="shared" si="907"/>
        <v>15</v>
      </c>
      <c r="F4874" s="124" t="str">
        <f t="shared" si="908"/>
        <v>1</v>
      </c>
      <c r="G4874" s="1">
        <f ca="1">(OFFSET(O4874,0,MATCH(Customer!$J$6,'CDH &amp; HDH'!$P$11:$X$11,0)))</f>
        <v>82</v>
      </c>
      <c r="H4874" s="1" t="str">
        <f t="shared" si="909"/>
        <v>Cooling</v>
      </c>
      <c r="I4874" s="1">
        <f ca="1">OFFSET(IF($H4874="Cooling",Customer!$C$25,Customer!$C$52),E4874,D4874)</f>
        <v>72</v>
      </c>
      <c r="J4874" s="1">
        <f ca="1">OFFSET(IF($H4874="Cooling",Customer!$L$25,Customer!$L$52),$E4874,$D4874)</f>
        <v>77</v>
      </c>
      <c r="K4874" s="16">
        <f t="shared" ca="1" si="903"/>
        <v>10</v>
      </c>
      <c r="L4874" s="16">
        <f t="shared" ca="1" si="904"/>
        <v>5</v>
      </c>
      <c r="M4874" s="17">
        <f t="shared" si="910"/>
        <v>0</v>
      </c>
      <c r="N4874" s="17">
        <f t="shared" si="911"/>
        <v>0</v>
      </c>
      <c r="O4874" s="4"/>
      <c r="P4874" s="4">
        <v>84</v>
      </c>
      <c r="Q4874" s="4">
        <v>86</v>
      </c>
      <c r="R4874" s="4">
        <v>79</v>
      </c>
      <c r="S4874" s="4">
        <v>72</v>
      </c>
      <c r="T4874" s="4">
        <v>84</v>
      </c>
      <c r="U4874" s="4">
        <v>85</v>
      </c>
      <c r="V4874" s="13">
        <v>82</v>
      </c>
      <c r="W4874" s="4">
        <v>88</v>
      </c>
      <c r="X4874" s="4">
        <v>94</v>
      </c>
      <c r="Y4874">
        <f t="shared" ca="1" si="912"/>
        <v>4320</v>
      </c>
      <c r="Z4874">
        <f t="shared" ca="1" si="913"/>
        <v>2160</v>
      </c>
    </row>
    <row r="4875" spans="2:26" x14ac:dyDescent="0.25">
      <c r="B4875" s="11">
        <f t="shared" si="914"/>
        <v>44764.624999988206</v>
      </c>
      <c r="C4875" s="1">
        <f t="shared" si="905"/>
        <v>7</v>
      </c>
      <c r="D4875" s="1">
        <f t="shared" si="906"/>
        <v>5</v>
      </c>
      <c r="E4875" s="12">
        <f t="shared" si="907"/>
        <v>16</v>
      </c>
      <c r="F4875" s="124" t="str">
        <f t="shared" si="908"/>
        <v>1</v>
      </c>
      <c r="G4875" s="1">
        <f ca="1">(OFFSET(O4875,0,MATCH(Customer!$J$6,'CDH &amp; HDH'!$P$11:$X$11,0)))</f>
        <v>83</v>
      </c>
      <c r="H4875" s="1" t="str">
        <f t="shared" si="909"/>
        <v>Cooling</v>
      </c>
      <c r="I4875" s="1">
        <f ca="1">OFFSET(IF($H4875="Cooling",Customer!$C$25,Customer!$C$52),E4875,D4875)</f>
        <v>72</v>
      </c>
      <c r="J4875" s="1">
        <f ca="1">OFFSET(IF($H4875="Cooling",Customer!$L$25,Customer!$L$52),$E4875,$D4875)</f>
        <v>77</v>
      </c>
      <c r="K4875" s="16">
        <f t="shared" ca="1" si="903"/>
        <v>11</v>
      </c>
      <c r="L4875" s="16">
        <f t="shared" ca="1" si="904"/>
        <v>6</v>
      </c>
      <c r="M4875" s="17">
        <f t="shared" si="910"/>
        <v>0</v>
      </c>
      <c r="N4875" s="17">
        <f t="shared" si="911"/>
        <v>0</v>
      </c>
      <c r="O4875" s="4"/>
      <c r="P4875" s="4">
        <v>82</v>
      </c>
      <c r="Q4875" s="4">
        <v>85</v>
      </c>
      <c r="R4875" s="4">
        <v>80</v>
      </c>
      <c r="S4875" s="4">
        <v>72</v>
      </c>
      <c r="T4875" s="4">
        <v>84</v>
      </c>
      <c r="U4875" s="4">
        <v>87</v>
      </c>
      <c r="V4875" s="13">
        <v>83</v>
      </c>
      <c r="W4875" s="4">
        <v>89</v>
      </c>
      <c r="X4875" s="4">
        <v>94</v>
      </c>
      <c r="Y4875">
        <f t="shared" ca="1" si="912"/>
        <v>4752</v>
      </c>
      <c r="Z4875">
        <f t="shared" ca="1" si="913"/>
        <v>2592</v>
      </c>
    </row>
    <row r="4876" spans="2:26" x14ac:dyDescent="0.25">
      <c r="B4876" s="11">
        <f t="shared" si="914"/>
        <v>44764.66666665487</v>
      </c>
      <c r="C4876" s="1">
        <f t="shared" si="905"/>
        <v>7</v>
      </c>
      <c r="D4876" s="1">
        <f t="shared" si="906"/>
        <v>5</v>
      </c>
      <c r="E4876" s="12">
        <f t="shared" si="907"/>
        <v>17</v>
      </c>
      <c r="F4876" s="124" t="str">
        <f t="shared" si="908"/>
        <v>1</v>
      </c>
      <c r="G4876" s="1">
        <f ca="1">(OFFSET(O4876,0,MATCH(Customer!$J$6,'CDH &amp; HDH'!$P$11:$X$11,0)))</f>
        <v>83</v>
      </c>
      <c r="H4876" s="1" t="str">
        <f t="shared" si="909"/>
        <v>Cooling</v>
      </c>
      <c r="I4876" s="1">
        <f ca="1">OFFSET(IF($H4876="Cooling",Customer!$C$25,Customer!$C$52),E4876,D4876)</f>
        <v>72</v>
      </c>
      <c r="J4876" s="1">
        <f ca="1">OFFSET(IF($H4876="Cooling",Customer!$L$25,Customer!$L$52),$E4876,$D4876)</f>
        <v>77</v>
      </c>
      <c r="K4876" s="16">
        <f t="shared" ref="K4876:K4939" ca="1" si="915">IF($H4876="Heating",0,MAX(0,$G4876-I4876))</f>
        <v>11</v>
      </c>
      <c r="L4876" s="16">
        <f t="shared" ref="L4876:L4939" ca="1" si="916">IF($H4876="Heating",0,MAX(0,$G4876-J4876))</f>
        <v>6</v>
      </c>
      <c r="M4876" s="17">
        <f t="shared" si="910"/>
        <v>0</v>
      </c>
      <c r="N4876" s="17">
        <f t="shared" si="911"/>
        <v>0</v>
      </c>
      <c r="O4876" s="4"/>
      <c r="P4876" s="4">
        <v>82</v>
      </c>
      <c r="Q4876" s="4">
        <v>85</v>
      </c>
      <c r="R4876" s="4">
        <v>78</v>
      </c>
      <c r="S4876" s="4">
        <v>72</v>
      </c>
      <c r="T4876" s="4">
        <v>83</v>
      </c>
      <c r="U4876" s="4">
        <v>87</v>
      </c>
      <c r="V4876" s="13">
        <v>83</v>
      </c>
      <c r="W4876" s="4">
        <v>85</v>
      </c>
      <c r="X4876" s="4">
        <v>93</v>
      </c>
      <c r="Y4876">
        <f t="shared" ca="1" si="912"/>
        <v>4752</v>
      </c>
      <c r="Z4876">
        <f t="shared" ca="1" si="913"/>
        <v>2592</v>
      </c>
    </row>
    <row r="4877" spans="2:26" x14ac:dyDescent="0.25">
      <c r="B4877" s="11">
        <f t="shared" si="914"/>
        <v>44764.708333321534</v>
      </c>
      <c r="C4877" s="1">
        <f t="shared" ref="C4877:C4940" si="917">MONTH(B4877)</f>
        <v>7</v>
      </c>
      <c r="D4877" s="1">
        <f t="shared" ref="D4877:D4940" si="918">WEEKDAY(B4877,2)</f>
        <v>5</v>
      </c>
      <c r="E4877" s="12">
        <f t="shared" ref="E4877:E4940" si="919">HOUR(B4877)+1</f>
        <v>18</v>
      </c>
      <c r="F4877" s="124" t="str">
        <f t="shared" ref="F4877:F4940" si="920">IF(AND(C4877&gt;5,C4877&lt;9,D4877&lt;6,E4877&gt;14,E4877&lt;19),"1",IF(AND(OR(E4877=8,E4877=9,E4877=19,E4877=20),C4877&lt;3,D4877&lt;6),"1","0"))</f>
        <v>1</v>
      </c>
      <c r="G4877" s="1">
        <f ca="1">(OFFSET(O4877,0,MATCH(Customer!$J$6,'CDH &amp; HDH'!$P$11:$X$11,0)))</f>
        <v>81</v>
      </c>
      <c r="H4877" s="1" t="str">
        <f t="shared" ref="H4877:H4940" si="921">IF(AND(C4877&gt;=5,C4877&lt;=9),"Cooling","Heating")</f>
        <v>Cooling</v>
      </c>
      <c r="I4877" s="1">
        <f ca="1">OFFSET(IF($H4877="Cooling",Customer!$C$25,Customer!$C$52),E4877,D4877)</f>
        <v>72</v>
      </c>
      <c r="J4877" s="1">
        <f ca="1">OFFSET(IF($H4877="Cooling",Customer!$L$25,Customer!$L$52),$E4877,$D4877)</f>
        <v>77</v>
      </c>
      <c r="K4877" s="16">
        <f t="shared" ca="1" si="915"/>
        <v>9</v>
      </c>
      <c r="L4877" s="16">
        <f t="shared" ca="1" si="916"/>
        <v>4</v>
      </c>
      <c r="M4877" s="17">
        <f t="shared" ref="M4877:M4940" si="922">IF($H4877="Cooling",0,MAX(0,I4877-$G4877))</f>
        <v>0</v>
      </c>
      <c r="N4877" s="17">
        <f t="shared" ref="N4877:N4940" si="923">IF($H4877="Cooling",0,MAX(0,J4877-$G4877))</f>
        <v>0</v>
      </c>
      <c r="O4877" s="4"/>
      <c r="P4877" s="4">
        <v>82</v>
      </c>
      <c r="Q4877" s="4">
        <v>83</v>
      </c>
      <c r="R4877" s="4">
        <v>77</v>
      </c>
      <c r="S4877" s="4">
        <v>71</v>
      </c>
      <c r="T4877" s="4">
        <v>82</v>
      </c>
      <c r="U4877" s="4">
        <v>86</v>
      </c>
      <c r="V4877" s="13">
        <v>81</v>
      </c>
      <c r="W4877" s="4">
        <v>84</v>
      </c>
      <c r="X4877" s="4">
        <v>91</v>
      </c>
      <c r="Y4877">
        <f t="shared" ref="Y4877:Y4940" ca="1" si="924">1.08*400*K4877</f>
        <v>3888</v>
      </c>
      <c r="Z4877">
        <f t="shared" ref="Z4877:Z4940" ca="1" si="925">1.08*400*L4877</f>
        <v>1728</v>
      </c>
    </row>
    <row r="4878" spans="2:26" x14ac:dyDescent="0.25">
      <c r="B4878" s="11">
        <f t="shared" ref="B4878:B4941" si="926">B4877+1/24</f>
        <v>44764.749999988198</v>
      </c>
      <c r="C4878" s="1">
        <f t="shared" si="917"/>
        <v>7</v>
      </c>
      <c r="D4878" s="1">
        <f t="shared" si="918"/>
        <v>5</v>
      </c>
      <c r="E4878" s="12">
        <f t="shared" si="919"/>
        <v>19</v>
      </c>
      <c r="F4878" s="124" t="str">
        <f t="shared" si="920"/>
        <v>0</v>
      </c>
      <c r="G4878" s="1">
        <f ca="1">(OFFSET(O4878,0,MATCH(Customer!$J$6,'CDH &amp; HDH'!$P$11:$X$11,0)))</f>
        <v>79</v>
      </c>
      <c r="H4878" s="1" t="str">
        <f t="shared" si="921"/>
        <v>Cooling</v>
      </c>
      <c r="I4878" s="1">
        <f ca="1">OFFSET(IF($H4878="Cooling",Customer!$C$25,Customer!$C$52),E4878,D4878)</f>
        <v>78</v>
      </c>
      <c r="J4878" s="1">
        <f ca="1">OFFSET(IF($H4878="Cooling",Customer!$L$25,Customer!$L$52),$E4878,$D4878)</f>
        <v>80</v>
      </c>
      <c r="K4878" s="16">
        <f t="shared" ca="1" si="915"/>
        <v>1</v>
      </c>
      <c r="L4878" s="16">
        <f t="shared" ca="1" si="916"/>
        <v>0</v>
      </c>
      <c r="M4878" s="17">
        <f t="shared" si="922"/>
        <v>0</v>
      </c>
      <c r="N4878" s="17">
        <f t="shared" si="923"/>
        <v>0</v>
      </c>
      <c r="O4878" s="4"/>
      <c r="P4878" s="4">
        <v>80</v>
      </c>
      <c r="Q4878" s="4">
        <v>81</v>
      </c>
      <c r="R4878" s="4">
        <v>75</v>
      </c>
      <c r="S4878" s="4">
        <v>70</v>
      </c>
      <c r="T4878" s="4">
        <v>81</v>
      </c>
      <c r="U4878" s="4">
        <v>81</v>
      </c>
      <c r="V4878" s="13">
        <v>79</v>
      </c>
      <c r="W4878" s="4">
        <v>82</v>
      </c>
      <c r="X4878" s="4">
        <v>88</v>
      </c>
      <c r="Y4878">
        <f t="shared" ca="1" si="924"/>
        <v>432</v>
      </c>
      <c r="Z4878">
        <f t="shared" ca="1" si="925"/>
        <v>0</v>
      </c>
    </row>
    <row r="4879" spans="2:26" x14ac:dyDescent="0.25">
      <c r="B4879" s="11">
        <f t="shared" si="926"/>
        <v>44764.791666654863</v>
      </c>
      <c r="C4879" s="1">
        <f t="shared" si="917"/>
        <v>7</v>
      </c>
      <c r="D4879" s="1">
        <f t="shared" si="918"/>
        <v>5</v>
      </c>
      <c r="E4879" s="12">
        <f t="shared" si="919"/>
        <v>20</v>
      </c>
      <c r="F4879" s="124" t="str">
        <f t="shared" si="920"/>
        <v>0</v>
      </c>
      <c r="G4879" s="1">
        <f ca="1">(OFFSET(O4879,0,MATCH(Customer!$J$6,'CDH &amp; HDH'!$P$11:$X$11,0)))</f>
        <v>79</v>
      </c>
      <c r="H4879" s="1" t="str">
        <f t="shared" si="921"/>
        <v>Cooling</v>
      </c>
      <c r="I4879" s="1">
        <f ca="1">OFFSET(IF($H4879="Cooling",Customer!$C$25,Customer!$C$52),E4879,D4879)</f>
        <v>78</v>
      </c>
      <c r="J4879" s="1">
        <f ca="1">OFFSET(IF($H4879="Cooling",Customer!$L$25,Customer!$L$52),$E4879,$D4879)</f>
        <v>80</v>
      </c>
      <c r="K4879" s="16">
        <f t="shared" ca="1" si="915"/>
        <v>1</v>
      </c>
      <c r="L4879" s="16">
        <f t="shared" ca="1" si="916"/>
        <v>0</v>
      </c>
      <c r="M4879" s="17">
        <f t="shared" si="922"/>
        <v>0</v>
      </c>
      <c r="N4879" s="17">
        <f t="shared" si="923"/>
        <v>0</v>
      </c>
      <c r="O4879" s="4"/>
      <c r="P4879" s="4">
        <v>78</v>
      </c>
      <c r="Q4879" s="4">
        <v>80</v>
      </c>
      <c r="R4879" s="4">
        <v>71</v>
      </c>
      <c r="S4879" s="4">
        <v>65</v>
      </c>
      <c r="T4879" s="4">
        <v>78</v>
      </c>
      <c r="U4879" s="4">
        <v>78</v>
      </c>
      <c r="V4879" s="13">
        <v>79</v>
      </c>
      <c r="W4879" s="4">
        <v>79</v>
      </c>
      <c r="X4879" s="4">
        <v>88</v>
      </c>
      <c r="Y4879">
        <f t="shared" ca="1" si="924"/>
        <v>432</v>
      </c>
      <c r="Z4879">
        <f t="shared" ca="1" si="925"/>
        <v>0</v>
      </c>
    </row>
    <row r="4880" spans="2:26" x14ac:dyDescent="0.25">
      <c r="B4880" s="11">
        <f t="shared" si="926"/>
        <v>44764.833333321527</v>
      </c>
      <c r="C4880" s="1">
        <f t="shared" si="917"/>
        <v>7</v>
      </c>
      <c r="D4880" s="1">
        <f t="shared" si="918"/>
        <v>5</v>
      </c>
      <c r="E4880" s="12">
        <f t="shared" si="919"/>
        <v>21</v>
      </c>
      <c r="F4880" s="124" t="str">
        <f t="shared" si="920"/>
        <v>0</v>
      </c>
      <c r="G4880" s="1">
        <f ca="1">(OFFSET(O4880,0,MATCH(Customer!$J$6,'CDH &amp; HDH'!$P$11:$X$11,0)))</f>
        <v>76</v>
      </c>
      <c r="H4880" s="1" t="str">
        <f t="shared" si="921"/>
        <v>Cooling</v>
      </c>
      <c r="I4880" s="1">
        <f ca="1">OFFSET(IF($H4880="Cooling",Customer!$C$25,Customer!$C$52),E4880,D4880)</f>
        <v>78</v>
      </c>
      <c r="J4880" s="1">
        <f ca="1">OFFSET(IF($H4880="Cooling",Customer!$L$25,Customer!$L$52),$E4880,$D4880)</f>
        <v>80</v>
      </c>
      <c r="K4880" s="16">
        <f t="shared" ca="1" si="915"/>
        <v>0</v>
      </c>
      <c r="L4880" s="16">
        <f t="shared" ca="1" si="916"/>
        <v>0</v>
      </c>
      <c r="M4880" s="17">
        <f t="shared" si="922"/>
        <v>0</v>
      </c>
      <c r="N4880" s="17">
        <f t="shared" si="923"/>
        <v>0</v>
      </c>
      <c r="O4880" s="4"/>
      <c r="P4880" s="4">
        <v>77</v>
      </c>
      <c r="Q4880" s="4">
        <v>79</v>
      </c>
      <c r="R4880" s="4">
        <v>68</v>
      </c>
      <c r="S4880" s="4">
        <v>59</v>
      </c>
      <c r="T4880" s="4">
        <v>77</v>
      </c>
      <c r="U4880" s="4">
        <v>76</v>
      </c>
      <c r="V4880" s="13">
        <v>76</v>
      </c>
      <c r="W4880" s="4">
        <v>79</v>
      </c>
      <c r="X4880" s="4">
        <v>85</v>
      </c>
      <c r="Y4880">
        <f t="shared" ca="1" si="924"/>
        <v>0</v>
      </c>
      <c r="Z4880">
        <f t="shared" ca="1" si="925"/>
        <v>0</v>
      </c>
    </row>
    <row r="4881" spans="2:26" x14ac:dyDescent="0.25">
      <c r="B4881" s="11">
        <f t="shared" si="926"/>
        <v>44764.874999988191</v>
      </c>
      <c r="C4881" s="1">
        <f t="shared" si="917"/>
        <v>7</v>
      </c>
      <c r="D4881" s="1">
        <f t="shared" si="918"/>
        <v>5</v>
      </c>
      <c r="E4881" s="12">
        <f t="shared" si="919"/>
        <v>22</v>
      </c>
      <c r="F4881" s="124" t="str">
        <f t="shared" si="920"/>
        <v>0</v>
      </c>
      <c r="G4881" s="1">
        <f ca="1">(OFFSET(O4881,0,MATCH(Customer!$J$6,'CDH &amp; HDH'!$P$11:$X$11,0)))</f>
        <v>73</v>
      </c>
      <c r="H4881" s="1" t="str">
        <f t="shared" si="921"/>
        <v>Cooling</v>
      </c>
      <c r="I4881" s="1">
        <f ca="1">OFFSET(IF($H4881="Cooling",Customer!$C$25,Customer!$C$52),E4881,D4881)</f>
        <v>78</v>
      </c>
      <c r="J4881" s="1">
        <f ca="1">OFFSET(IF($H4881="Cooling",Customer!$L$25,Customer!$L$52),$E4881,$D4881)</f>
        <v>80</v>
      </c>
      <c r="K4881" s="16">
        <f t="shared" ca="1" si="915"/>
        <v>0</v>
      </c>
      <c r="L4881" s="16">
        <f t="shared" ca="1" si="916"/>
        <v>0</v>
      </c>
      <c r="M4881" s="17">
        <f t="shared" si="922"/>
        <v>0</v>
      </c>
      <c r="N4881" s="17">
        <f t="shared" si="923"/>
        <v>0</v>
      </c>
      <c r="O4881" s="4"/>
      <c r="P4881" s="4">
        <v>76</v>
      </c>
      <c r="Q4881" s="4">
        <v>76</v>
      </c>
      <c r="R4881" s="4">
        <v>64</v>
      </c>
      <c r="S4881" s="4">
        <v>56</v>
      </c>
      <c r="T4881" s="4">
        <v>77</v>
      </c>
      <c r="U4881" s="4">
        <v>75</v>
      </c>
      <c r="V4881" s="13">
        <v>73</v>
      </c>
      <c r="W4881" s="4">
        <v>78</v>
      </c>
      <c r="X4881" s="4">
        <v>84</v>
      </c>
      <c r="Y4881">
        <f t="shared" ca="1" si="924"/>
        <v>0</v>
      </c>
      <c r="Z4881">
        <f t="shared" ca="1" si="925"/>
        <v>0</v>
      </c>
    </row>
    <row r="4882" spans="2:26" x14ac:dyDescent="0.25">
      <c r="B4882" s="11">
        <f t="shared" si="926"/>
        <v>44764.916666654855</v>
      </c>
      <c r="C4882" s="1">
        <f t="shared" si="917"/>
        <v>7</v>
      </c>
      <c r="D4882" s="1">
        <f t="shared" si="918"/>
        <v>5</v>
      </c>
      <c r="E4882" s="12">
        <f t="shared" si="919"/>
        <v>23</v>
      </c>
      <c r="F4882" s="124" t="str">
        <f t="shared" si="920"/>
        <v>0</v>
      </c>
      <c r="G4882" s="1">
        <f ca="1">(OFFSET(O4882,0,MATCH(Customer!$J$6,'CDH &amp; HDH'!$P$11:$X$11,0)))</f>
        <v>70</v>
      </c>
      <c r="H4882" s="1" t="str">
        <f t="shared" si="921"/>
        <v>Cooling</v>
      </c>
      <c r="I4882" s="1">
        <f ca="1">OFFSET(IF($H4882="Cooling",Customer!$C$25,Customer!$C$52),E4882,D4882)</f>
        <v>78</v>
      </c>
      <c r="J4882" s="1">
        <f ca="1">OFFSET(IF($H4882="Cooling",Customer!$L$25,Customer!$L$52),$E4882,$D4882)</f>
        <v>80</v>
      </c>
      <c r="K4882" s="16">
        <f t="shared" ca="1" si="915"/>
        <v>0</v>
      </c>
      <c r="L4882" s="16">
        <f t="shared" ca="1" si="916"/>
        <v>0</v>
      </c>
      <c r="M4882" s="17">
        <f t="shared" si="922"/>
        <v>0</v>
      </c>
      <c r="N4882" s="17">
        <f t="shared" si="923"/>
        <v>0</v>
      </c>
      <c r="O4882" s="4"/>
      <c r="P4882" s="4">
        <v>75</v>
      </c>
      <c r="Q4882" s="4">
        <v>76</v>
      </c>
      <c r="R4882" s="4">
        <v>63</v>
      </c>
      <c r="S4882" s="4">
        <v>55</v>
      </c>
      <c r="T4882" s="4">
        <v>77</v>
      </c>
      <c r="U4882" s="4">
        <v>74</v>
      </c>
      <c r="V4882" s="13">
        <v>70</v>
      </c>
      <c r="W4882" s="4">
        <v>78</v>
      </c>
      <c r="X4882" s="4">
        <v>83</v>
      </c>
      <c r="Y4882">
        <f t="shared" ca="1" si="924"/>
        <v>0</v>
      </c>
      <c r="Z4882">
        <f t="shared" ca="1" si="925"/>
        <v>0</v>
      </c>
    </row>
    <row r="4883" spans="2:26" x14ac:dyDescent="0.25">
      <c r="B4883" s="11">
        <f t="shared" si="926"/>
        <v>44764.95833332152</v>
      </c>
      <c r="C4883" s="1">
        <f t="shared" si="917"/>
        <v>7</v>
      </c>
      <c r="D4883" s="1">
        <f t="shared" si="918"/>
        <v>5</v>
      </c>
      <c r="E4883" s="12">
        <f t="shared" si="919"/>
        <v>24</v>
      </c>
      <c r="F4883" s="124" t="str">
        <f t="shared" si="920"/>
        <v>0</v>
      </c>
      <c r="G4883" s="1">
        <f ca="1">(OFFSET(O4883,0,MATCH(Customer!$J$6,'CDH &amp; HDH'!$P$11:$X$11,0)))</f>
        <v>66</v>
      </c>
      <c r="H4883" s="1" t="str">
        <f t="shared" si="921"/>
        <v>Cooling</v>
      </c>
      <c r="I4883" s="1">
        <f ca="1">OFFSET(IF($H4883="Cooling",Customer!$C$25,Customer!$C$52),E4883,D4883)</f>
        <v>78</v>
      </c>
      <c r="J4883" s="1">
        <f ca="1">OFFSET(IF($H4883="Cooling",Customer!$L$25,Customer!$L$52),$E4883,$D4883)</f>
        <v>80</v>
      </c>
      <c r="K4883" s="16">
        <f t="shared" ca="1" si="915"/>
        <v>0</v>
      </c>
      <c r="L4883" s="16">
        <f t="shared" ca="1" si="916"/>
        <v>0</v>
      </c>
      <c r="M4883" s="17">
        <f t="shared" si="922"/>
        <v>0</v>
      </c>
      <c r="N4883" s="17">
        <f t="shared" si="923"/>
        <v>0</v>
      </c>
      <c r="O4883" s="4"/>
      <c r="P4883" s="4">
        <v>76</v>
      </c>
      <c r="Q4883" s="4">
        <v>76</v>
      </c>
      <c r="R4883" s="4">
        <v>63</v>
      </c>
      <c r="S4883" s="4">
        <v>56</v>
      </c>
      <c r="T4883" s="4">
        <v>78</v>
      </c>
      <c r="U4883" s="4">
        <v>73</v>
      </c>
      <c r="V4883" s="13">
        <v>66</v>
      </c>
      <c r="W4883" s="4">
        <v>78</v>
      </c>
      <c r="X4883" s="4">
        <v>81</v>
      </c>
      <c r="Y4883">
        <f t="shared" ca="1" si="924"/>
        <v>0</v>
      </c>
      <c r="Z4883">
        <f t="shared" ca="1" si="925"/>
        <v>0</v>
      </c>
    </row>
    <row r="4884" spans="2:26" x14ac:dyDescent="0.25">
      <c r="B4884" s="11">
        <f t="shared" si="926"/>
        <v>44764.999999988184</v>
      </c>
      <c r="C4884" s="1">
        <f t="shared" si="917"/>
        <v>7</v>
      </c>
      <c r="D4884" s="1">
        <f t="shared" si="918"/>
        <v>6</v>
      </c>
      <c r="E4884" s="12">
        <f t="shared" si="919"/>
        <v>1</v>
      </c>
      <c r="F4884" s="124" t="str">
        <f t="shared" si="920"/>
        <v>0</v>
      </c>
      <c r="G4884" s="1">
        <f ca="1">(OFFSET(O4884,0,MATCH(Customer!$J$6,'CDH &amp; HDH'!$P$11:$X$11,0)))</f>
        <v>66</v>
      </c>
      <c r="H4884" s="1" t="str">
        <f t="shared" si="921"/>
        <v>Cooling</v>
      </c>
      <c r="I4884" s="1">
        <f ca="1">OFFSET(IF($H4884="Cooling",Customer!$C$25,Customer!$C$52),E4884,D4884)</f>
        <v>78</v>
      </c>
      <c r="J4884" s="1">
        <f ca="1">OFFSET(IF($H4884="Cooling",Customer!$L$25,Customer!$L$52),$E4884,$D4884)</f>
        <v>80</v>
      </c>
      <c r="K4884" s="16">
        <f t="shared" ca="1" si="915"/>
        <v>0</v>
      </c>
      <c r="L4884" s="16">
        <f t="shared" ca="1" si="916"/>
        <v>0</v>
      </c>
      <c r="M4884" s="17">
        <f t="shared" si="922"/>
        <v>0</v>
      </c>
      <c r="N4884" s="17">
        <f t="shared" si="923"/>
        <v>0</v>
      </c>
      <c r="O4884" s="4"/>
      <c r="P4884" s="4">
        <v>76</v>
      </c>
      <c r="Q4884" s="4">
        <v>76</v>
      </c>
      <c r="R4884" s="4">
        <v>62</v>
      </c>
      <c r="S4884" s="4">
        <v>54</v>
      </c>
      <c r="T4884" s="4">
        <v>75</v>
      </c>
      <c r="U4884" s="4">
        <v>73</v>
      </c>
      <c r="V4884" s="13">
        <v>66</v>
      </c>
      <c r="W4884" s="4">
        <v>79</v>
      </c>
      <c r="X4884" s="4">
        <v>80</v>
      </c>
      <c r="Y4884">
        <f t="shared" ca="1" si="924"/>
        <v>0</v>
      </c>
      <c r="Z4884">
        <f t="shared" ca="1" si="925"/>
        <v>0</v>
      </c>
    </row>
    <row r="4885" spans="2:26" x14ac:dyDescent="0.25">
      <c r="B4885" s="11">
        <f t="shared" si="926"/>
        <v>44765.041666654848</v>
      </c>
      <c r="C4885" s="1">
        <f t="shared" si="917"/>
        <v>7</v>
      </c>
      <c r="D4885" s="1">
        <f t="shared" si="918"/>
        <v>6</v>
      </c>
      <c r="E4885" s="12">
        <f t="shared" si="919"/>
        <v>2</v>
      </c>
      <c r="F4885" s="124" t="str">
        <f t="shared" si="920"/>
        <v>0</v>
      </c>
      <c r="G4885" s="1">
        <f ca="1">(OFFSET(O4885,0,MATCH(Customer!$J$6,'CDH &amp; HDH'!$P$11:$X$11,0)))</f>
        <v>67</v>
      </c>
      <c r="H4885" s="1" t="str">
        <f t="shared" si="921"/>
        <v>Cooling</v>
      </c>
      <c r="I4885" s="1">
        <f ca="1">OFFSET(IF($H4885="Cooling",Customer!$C$25,Customer!$C$52),E4885,D4885)</f>
        <v>78</v>
      </c>
      <c r="J4885" s="1">
        <f ca="1">OFFSET(IF($H4885="Cooling",Customer!$L$25,Customer!$L$52),$E4885,$D4885)</f>
        <v>80</v>
      </c>
      <c r="K4885" s="16">
        <f t="shared" ca="1" si="915"/>
        <v>0</v>
      </c>
      <c r="L4885" s="16">
        <f t="shared" ca="1" si="916"/>
        <v>0</v>
      </c>
      <c r="M4885" s="17">
        <f t="shared" si="922"/>
        <v>0</v>
      </c>
      <c r="N4885" s="17">
        <f t="shared" si="923"/>
        <v>0</v>
      </c>
      <c r="O4885" s="4"/>
      <c r="P4885" s="4">
        <v>75</v>
      </c>
      <c r="Q4885" s="4">
        <v>75</v>
      </c>
      <c r="R4885" s="4">
        <v>62</v>
      </c>
      <c r="S4885" s="4">
        <v>54</v>
      </c>
      <c r="T4885" s="4">
        <v>73</v>
      </c>
      <c r="U4885" s="4">
        <v>73</v>
      </c>
      <c r="V4885" s="13">
        <v>67</v>
      </c>
      <c r="W4885" s="4">
        <v>78</v>
      </c>
      <c r="X4885" s="4">
        <v>78</v>
      </c>
      <c r="Y4885">
        <f t="shared" ca="1" si="924"/>
        <v>0</v>
      </c>
      <c r="Z4885">
        <f t="shared" ca="1" si="925"/>
        <v>0</v>
      </c>
    </row>
    <row r="4886" spans="2:26" x14ac:dyDescent="0.25">
      <c r="B4886" s="11">
        <f t="shared" si="926"/>
        <v>44765.083333321512</v>
      </c>
      <c r="C4886" s="1">
        <f t="shared" si="917"/>
        <v>7</v>
      </c>
      <c r="D4886" s="1">
        <f t="shared" si="918"/>
        <v>6</v>
      </c>
      <c r="E4886" s="12">
        <f t="shared" si="919"/>
        <v>3</v>
      </c>
      <c r="F4886" s="124" t="str">
        <f t="shared" si="920"/>
        <v>0</v>
      </c>
      <c r="G4886" s="1">
        <f ca="1">(OFFSET(O4886,0,MATCH(Customer!$J$6,'CDH &amp; HDH'!$P$11:$X$11,0)))</f>
        <v>65</v>
      </c>
      <c r="H4886" s="1" t="str">
        <f t="shared" si="921"/>
        <v>Cooling</v>
      </c>
      <c r="I4886" s="1">
        <f ca="1">OFFSET(IF($H4886="Cooling",Customer!$C$25,Customer!$C$52),E4886,D4886)</f>
        <v>78</v>
      </c>
      <c r="J4886" s="1">
        <f ca="1">OFFSET(IF($H4886="Cooling",Customer!$L$25,Customer!$L$52),$E4886,$D4886)</f>
        <v>80</v>
      </c>
      <c r="K4886" s="16">
        <f t="shared" ca="1" si="915"/>
        <v>0</v>
      </c>
      <c r="L4886" s="16">
        <f t="shared" ca="1" si="916"/>
        <v>0</v>
      </c>
      <c r="M4886" s="17">
        <f t="shared" si="922"/>
        <v>0</v>
      </c>
      <c r="N4886" s="17">
        <f t="shared" si="923"/>
        <v>0</v>
      </c>
      <c r="O4886" s="4"/>
      <c r="P4886" s="4">
        <v>75</v>
      </c>
      <c r="Q4886" s="4">
        <v>75</v>
      </c>
      <c r="R4886" s="4">
        <v>62</v>
      </c>
      <c r="S4886" s="4">
        <v>54</v>
      </c>
      <c r="T4886" s="4">
        <v>72</v>
      </c>
      <c r="U4886" s="4">
        <v>73</v>
      </c>
      <c r="V4886" s="13">
        <v>65</v>
      </c>
      <c r="W4886" s="4">
        <v>78</v>
      </c>
      <c r="X4886" s="4">
        <v>77</v>
      </c>
      <c r="Y4886">
        <f t="shared" ca="1" si="924"/>
        <v>0</v>
      </c>
      <c r="Z4886">
        <f t="shared" ca="1" si="925"/>
        <v>0</v>
      </c>
    </row>
    <row r="4887" spans="2:26" x14ac:dyDescent="0.25">
      <c r="B4887" s="11">
        <f t="shared" si="926"/>
        <v>44765.124999988177</v>
      </c>
      <c r="C4887" s="1">
        <f t="shared" si="917"/>
        <v>7</v>
      </c>
      <c r="D4887" s="1">
        <f t="shared" si="918"/>
        <v>6</v>
      </c>
      <c r="E4887" s="12">
        <f t="shared" si="919"/>
        <v>4</v>
      </c>
      <c r="F4887" s="124" t="str">
        <f t="shared" si="920"/>
        <v>0</v>
      </c>
      <c r="G4887" s="1">
        <f ca="1">(OFFSET(O4887,0,MATCH(Customer!$J$6,'CDH &amp; HDH'!$P$11:$X$11,0)))</f>
        <v>63</v>
      </c>
      <c r="H4887" s="1" t="str">
        <f t="shared" si="921"/>
        <v>Cooling</v>
      </c>
      <c r="I4887" s="1">
        <f ca="1">OFFSET(IF($H4887="Cooling",Customer!$C$25,Customer!$C$52),E4887,D4887)</f>
        <v>78</v>
      </c>
      <c r="J4887" s="1">
        <f ca="1">OFFSET(IF($H4887="Cooling",Customer!$L$25,Customer!$L$52),$E4887,$D4887)</f>
        <v>80</v>
      </c>
      <c r="K4887" s="16">
        <f t="shared" ca="1" si="915"/>
        <v>0</v>
      </c>
      <c r="L4887" s="16">
        <f t="shared" ca="1" si="916"/>
        <v>0</v>
      </c>
      <c r="M4887" s="17">
        <f t="shared" si="922"/>
        <v>0</v>
      </c>
      <c r="N4887" s="17">
        <f t="shared" si="923"/>
        <v>0</v>
      </c>
      <c r="O4887" s="4"/>
      <c r="P4887" s="4">
        <v>74</v>
      </c>
      <c r="Q4887" s="4">
        <v>74</v>
      </c>
      <c r="R4887" s="4">
        <v>62</v>
      </c>
      <c r="S4887" s="4">
        <v>54</v>
      </c>
      <c r="T4887" s="4">
        <v>70</v>
      </c>
      <c r="U4887" s="4">
        <v>73</v>
      </c>
      <c r="V4887" s="13">
        <v>63</v>
      </c>
      <c r="W4887" s="4">
        <v>77</v>
      </c>
      <c r="X4887" s="4">
        <v>76</v>
      </c>
      <c r="Y4887">
        <f t="shared" ca="1" si="924"/>
        <v>0</v>
      </c>
      <c r="Z4887">
        <f t="shared" ca="1" si="925"/>
        <v>0</v>
      </c>
    </row>
    <row r="4888" spans="2:26" x14ac:dyDescent="0.25">
      <c r="B4888" s="11">
        <f t="shared" si="926"/>
        <v>44765.166666654841</v>
      </c>
      <c r="C4888" s="1">
        <f t="shared" si="917"/>
        <v>7</v>
      </c>
      <c r="D4888" s="1">
        <f t="shared" si="918"/>
        <v>6</v>
      </c>
      <c r="E4888" s="12">
        <f t="shared" si="919"/>
        <v>5</v>
      </c>
      <c r="F4888" s="124" t="str">
        <f t="shared" si="920"/>
        <v>0</v>
      </c>
      <c r="G4888" s="1">
        <f ca="1">(OFFSET(O4888,0,MATCH(Customer!$J$6,'CDH &amp; HDH'!$P$11:$X$11,0)))</f>
        <v>61</v>
      </c>
      <c r="H4888" s="1" t="str">
        <f t="shared" si="921"/>
        <v>Cooling</v>
      </c>
      <c r="I4888" s="1">
        <f ca="1">OFFSET(IF($H4888="Cooling",Customer!$C$25,Customer!$C$52),E4888,D4888)</f>
        <v>78</v>
      </c>
      <c r="J4888" s="1">
        <f ca="1">OFFSET(IF($H4888="Cooling",Customer!$L$25,Customer!$L$52),$E4888,$D4888)</f>
        <v>80</v>
      </c>
      <c r="K4888" s="16">
        <f t="shared" ca="1" si="915"/>
        <v>0</v>
      </c>
      <c r="L4888" s="16">
        <f t="shared" ca="1" si="916"/>
        <v>0</v>
      </c>
      <c r="M4888" s="17">
        <f t="shared" si="922"/>
        <v>0</v>
      </c>
      <c r="N4888" s="17">
        <f t="shared" si="923"/>
        <v>0</v>
      </c>
      <c r="O4888" s="4"/>
      <c r="P4888" s="4">
        <v>74</v>
      </c>
      <c r="Q4888" s="4">
        <v>74</v>
      </c>
      <c r="R4888" s="4">
        <v>63</v>
      </c>
      <c r="S4888" s="4">
        <v>53</v>
      </c>
      <c r="T4888" s="4">
        <v>71</v>
      </c>
      <c r="U4888" s="4">
        <v>73</v>
      </c>
      <c r="V4888" s="13">
        <v>61</v>
      </c>
      <c r="W4888" s="4">
        <v>78</v>
      </c>
      <c r="X4888" s="4">
        <v>75</v>
      </c>
      <c r="Y4888">
        <f t="shared" ca="1" si="924"/>
        <v>0</v>
      </c>
      <c r="Z4888">
        <f t="shared" ca="1" si="925"/>
        <v>0</v>
      </c>
    </row>
    <row r="4889" spans="2:26" x14ac:dyDescent="0.25">
      <c r="B4889" s="11">
        <f t="shared" si="926"/>
        <v>44765.208333321505</v>
      </c>
      <c r="C4889" s="1">
        <f t="shared" si="917"/>
        <v>7</v>
      </c>
      <c r="D4889" s="1">
        <f t="shared" si="918"/>
        <v>6</v>
      </c>
      <c r="E4889" s="12">
        <f t="shared" si="919"/>
        <v>6</v>
      </c>
      <c r="F4889" s="124" t="str">
        <f t="shared" si="920"/>
        <v>0</v>
      </c>
      <c r="G4889" s="1">
        <f ca="1">(OFFSET(O4889,0,MATCH(Customer!$J$6,'CDH &amp; HDH'!$P$11:$X$11,0)))</f>
        <v>61</v>
      </c>
      <c r="H4889" s="1" t="str">
        <f t="shared" si="921"/>
        <v>Cooling</v>
      </c>
      <c r="I4889" s="1">
        <f ca="1">OFFSET(IF($H4889="Cooling",Customer!$C$25,Customer!$C$52),E4889,D4889)</f>
        <v>78</v>
      </c>
      <c r="J4889" s="1">
        <f ca="1">OFFSET(IF($H4889="Cooling",Customer!$L$25,Customer!$L$52),$E4889,$D4889)</f>
        <v>80</v>
      </c>
      <c r="K4889" s="16">
        <f t="shared" ca="1" si="915"/>
        <v>0</v>
      </c>
      <c r="L4889" s="16">
        <f t="shared" ca="1" si="916"/>
        <v>0</v>
      </c>
      <c r="M4889" s="17">
        <f t="shared" si="922"/>
        <v>0</v>
      </c>
      <c r="N4889" s="17">
        <f t="shared" si="923"/>
        <v>0</v>
      </c>
      <c r="O4889" s="4"/>
      <c r="P4889" s="4">
        <v>74</v>
      </c>
      <c r="Q4889" s="4">
        <v>74</v>
      </c>
      <c r="R4889" s="4">
        <v>64</v>
      </c>
      <c r="S4889" s="4">
        <v>54</v>
      </c>
      <c r="T4889" s="4">
        <v>73</v>
      </c>
      <c r="U4889" s="4">
        <v>72</v>
      </c>
      <c r="V4889" s="13">
        <v>61</v>
      </c>
      <c r="W4889" s="4">
        <v>79</v>
      </c>
      <c r="X4889" s="4">
        <v>75</v>
      </c>
      <c r="Y4889">
        <f t="shared" ca="1" si="924"/>
        <v>0</v>
      </c>
      <c r="Z4889">
        <f t="shared" ca="1" si="925"/>
        <v>0</v>
      </c>
    </row>
    <row r="4890" spans="2:26" x14ac:dyDescent="0.25">
      <c r="B4890" s="11">
        <f t="shared" si="926"/>
        <v>44765.249999988169</v>
      </c>
      <c r="C4890" s="1">
        <f t="shared" si="917"/>
        <v>7</v>
      </c>
      <c r="D4890" s="1">
        <f t="shared" si="918"/>
        <v>6</v>
      </c>
      <c r="E4890" s="12">
        <f t="shared" si="919"/>
        <v>7</v>
      </c>
      <c r="F4890" s="124" t="str">
        <f t="shared" si="920"/>
        <v>0</v>
      </c>
      <c r="G4890" s="1">
        <f ca="1">(OFFSET(O4890,0,MATCH(Customer!$J$6,'CDH &amp; HDH'!$P$11:$X$11,0)))</f>
        <v>64</v>
      </c>
      <c r="H4890" s="1" t="str">
        <f t="shared" si="921"/>
        <v>Cooling</v>
      </c>
      <c r="I4890" s="1">
        <f ca="1">OFFSET(IF($H4890="Cooling",Customer!$C$25,Customer!$C$52),E4890,D4890)</f>
        <v>78</v>
      </c>
      <c r="J4890" s="1">
        <f ca="1">OFFSET(IF($H4890="Cooling",Customer!$L$25,Customer!$L$52),$E4890,$D4890)</f>
        <v>80</v>
      </c>
      <c r="K4890" s="16">
        <f t="shared" ca="1" si="915"/>
        <v>0</v>
      </c>
      <c r="L4890" s="16">
        <f t="shared" ca="1" si="916"/>
        <v>0</v>
      </c>
      <c r="M4890" s="17">
        <f t="shared" si="922"/>
        <v>0</v>
      </c>
      <c r="N4890" s="17">
        <f t="shared" si="923"/>
        <v>0</v>
      </c>
      <c r="O4890" s="4"/>
      <c r="P4890" s="4">
        <v>75</v>
      </c>
      <c r="Q4890" s="4">
        <v>76</v>
      </c>
      <c r="R4890" s="4">
        <v>65</v>
      </c>
      <c r="S4890" s="4">
        <v>59</v>
      </c>
      <c r="T4890" s="4">
        <v>76</v>
      </c>
      <c r="U4890" s="4">
        <v>76</v>
      </c>
      <c r="V4890" s="13">
        <v>64</v>
      </c>
      <c r="W4890" s="4">
        <v>80</v>
      </c>
      <c r="X4890" s="4">
        <v>77</v>
      </c>
      <c r="Y4890">
        <f t="shared" ca="1" si="924"/>
        <v>0</v>
      </c>
      <c r="Z4890">
        <f t="shared" ca="1" si="925"/>
        <v>0</v>
      </c>
    </row>
    <row r="4891" spans="2:26" x14ac:dyDescent="0.25">
      <c r="B4891" s="11">
        <f t="shared" si="926"/>
        <v>44765.291666654834</v>
      </c>
      <c r="C4891" s="1">
        <f t="shared" si="917"/>
        <v>7</v>
      </c>
      <c r="D4891" s="1">
        <f t="shared" si="918"/>
        <v>6</v>
      </c>
      <c r="E4891" s="12">
        <f t="shared" si="919"/>
        <v>8</v>
      </c>
      <c r="F4891" s="124" t="str">
        <f t="shared" si="920"/>
        <v>0</v>
      </c>
      <c r="G4891" s="1">
        <f ca="1">(OFFSET(O4891,0,MATCH(Customer!$J$6,'CDH &amp; HDH'!$P$11:$X$11,0)))</f>
        <v>67</v>
      </c>
      <c r="H4891" s="1" t="str">
        <f t="shared" si="921"/>
        <v>Cooling</v>
      </c>
      <c r="I4891" s="1">
        <f ca="1">OFFSET(IF($H4891="Cooling",Customer!$C$25,Customer!$C$52),E4891,D4891)</f>
        <v>78</v>
      </c>
      <c r="J4891" s="1">
        <f ca="1">OFFSET(IF($H4891="Cooling",Customer!$L$25,Customer!$L$52),$E4891,$D4891)</f>
        <v>80</v>
      </c>
      <c r="K4891" s="16">
        <f t="shared" ca="1" si="915"/>
        <v>0</v>
      </c>
      <c r="L4891" s="16">
        <f t="shared" ca="1" si="916"/>
        <v>0</v>
      </c>
      <c r="M4891" s="17">
        <f t="shared" si="922"/>
        <v>0</v>
      </c>
      <c r="N4891" s="17">
        <f t="shared" si="923"/>
        <v>0</v>
      </c>
      <c r="O4891" s="4"/>
      <c r="P4891" s="4">
        <v>75</v>
      </c>
      <c r="Q4891" s="4">
        <v>80</v>
      </c>
      <c r="R4891" s="4">
        <v>69</v>
      </c>
      <c r="S4891" s="4">
        <v>65</v>
      </c>
      <c r="T4891" s="4">
        <v>78</v>
      </c>
      <c r="U4891" s="4">
        <v>79</v>
      </c>
      <c r="V4891" s="13">
        <v>67</v>
      </c>
      <c r="W4891" s="4">
        <v>82</v>
      </c>
      <c r="X4891" s="4">
        <v>80</v>
      </c>
      <c r="Y4891">
        <f t="shared" ca="1" si="924"/>
        <v>0</v>
      </c>
      <c r="Z4891">
        <f t="shared" ca="1" si="925"/>
        <v>0</v>
      </c>
    </row>
    <row r="4892" spans="2:26" x14ac:dyDescent="0.25">
      <c r="B4892" s="11">
        <f t="shared" si="926"/>
        <v>44765.333333321498</v>
      </c>
      <c r="C4892" s="1">
        <f t="shared" si="917"/>
        <v>7</v>
      </c>
      <c r="D4892" s="1">
        <f t="shared" si="918"/>
        <v>6</v>
      </c>
      <c r="E4892" s="12">
        <f t="shared" si="919"/>
        <v>9</v>
      </c>
      <c r="F4892" s="124" t="str">
        <f t="shared" si="920"/>
        <v>0</v>
      </c>
      <c r="G4892" s="1">
        <f ca="1">(OFFSET(O4892,0,MATCH(Customer!$J$6,'CDH &amp; HDH'!$P$11:$X$11,0)))</f>
        <v>71</v>
      </c>
      <c r="H4892" s="1" t="str">
        <f t="shared" si="921"/>
        <v>Cooling</v>
      </c>
      <c r="I4892" s="1">
        <f ca="1">OFFSET(IF($H4892="Cooling",Customer!$C$25,Customer!$C$52),E4892,D4892)</f>
        <v>78</v>
      </c>
      <c r="J4892" s="1">
        <f ca="1">OFFSET(IF($H4892="Cooling",Customer!$L$25,Customer!$L$52),$E4892,$D4892)</f>
        <v>80</v>
      </c>
      <c r="K4892" s="16">
        <f t="shared" ca="1" si="915"/>
        <v>0</v>
      </c>
      <c r="L4892" s="16">
        <f t="shared" ca="1" si="916"/>
        <v>0</v>
      </c>
      <c r="M4892" s="17">
        <f t="shared" si="922"/>
        <v>0</v>
      </c>
      <c r="N4892" s="17">
        <f t="shared" si="923"/>
        <v>0</v>
      </c>
      <c r="O4892" s="4"/>
      <c r="P4892" s="4">
        <v>78</v>
      </c>
      <c r="Q4892" s="4">
        <v>82</v>
      </c>
      <c r="R4892" s="4">
        <v>73</v>
      </c>
      <c r="S4892" s="4">
        <v>69</v>
      </c>
      <c r="T4892" s="4">
        <v>81</v>
      </c>
      <c r="U4892" s="4">
        <v>79</v>
      </c>
      <c r="V4892" s="13">
        <v>71</v>
      </c>
      <c r="W4892" s="4">
        <v>83</v>
      </c>
      <c r="X4892" s="4">
        <v>83</v>
      </c>
      <c r="Y4892">
        <f t="shared" ca="1" si="924"/>
        <v>0</v>
      </c>
      <c r="Z4892">
        <f t="shared" ca="1" si="925"/>
        <v>0</v>
      </c>
    </row>
    <row r="4893" spans="2:26" x14ac:dyDescent="0.25">
      <c r="B4893" s="11">
        <f t="shared" si="926"/>
        <v>44765.374999988162</v>
      </c>
      <c r="C4893" s="1">
        <f t="shared" si="917"/>
        <v>7</v>
      </c>
      <c r="D4893" s="1">
        <f t="shared" si="918"/>
        <v>6</v>
      </c>
      <c r="E4893" s="12">
        <f t="shared" si="919"/>
        <v>10</v>
      </c>
      <c r="F4893" s="124" t="str">
        <f t="shared" si="920"/>
        <v>0</v>
      </c>
      <c r="G4893" s="1">
        <f ca="1">(OFFSET(O4893,0,MATCH(Customer!$J$6,'CDH &amp; HDH'!$P$11:$X$11,0)))</f>
        <v>75</v>
      </c>
      <c r="H4893" s="1" t="str">
        <f t="shared" si="921"/>
        <v>Cooling</v>
      </c>
      <c r="I4893" s="1">
        <f ca="1">OFFSET(IF($H4893="Cooling",Customer!$C$25,Customer!$C$52),E4893,D4893)</f>
        <v>78</v>
      </c>
      <c r="J4893" s="1">
        <f ca="1">OFFSET(IF($H4893="Cooling",Customer!$L$25,Customer!$L$52),$E4893,$D4893)</f>
        <v>80</v>
      </c>
      <c r="K4893" s="16">
        <f t="shared" ca="1" si="915"/>
        <v>0</v>
      </c>
      <c r="L4893" s="16">
        <f t="shared" ca="1" si="916"/>
        <v>0</v>
      </c>
      <c r="M4893" s="17">
        <f t="shared" si="922"/>
        <v>0</v>
      </c>
      <c r="N4893" s="17">
        <f t="shared" si="923"/>
        <v>0</v>
      </c>
      <c r="O4893" s="4"/>
      <c r="P4893" s="4">
        <v>79</v>
      </c>
      <c r="Q4893" s="4">
        <v>83</v>
      </c>
      <c r="R4893" s="4">
        <v>77</v>
      </c>
      <c r="S4893" s="4">
        <v>70</v>
      </c>
      <c r="T4893" s="4">
        <v>83</v>
      </c>
      <c r="U4893" s="4">
        <v>83</v>
      </c>
      <c r="V4893" s="13">
        <v>75</v>
      </c>
      <c r="W4893" s="4">
        <v>88</v>
      </c>
      <c r="X4893" s="4">
        <v>89</v>
      </c>
      <c r="Y4893">
        <f t="shared" ca="1" si="924"/>
        <v>0</v>
      </c>
      <c r="Z4893">
        <f t="shared" ca="1" si="925"/>
        <v>0</v>
      </c>
    </row>
    <row r="4894" spans="2:26" x14ac:dyDescent="0.25">
      <c r="B4894" s="11">
        <f t="shared" si="926"/>
        <v>44765.416666654826</v>
      </c>
      <c r="C4894" s="1">
        <f t="shared" si="917"/>
        <v>7</v>
      </c>
      <c r="D4894" s="1">
        <f t="shared" si="918"/>
        <v>6</v>
      </c>
      <c r="E4894" s="12">
        <f t="shared" si="919"/>
        <v>11</v>
      </c>
      <c r="F4894" s="124" t="str">
        <f t="shared" si="920"/>
        <v>0</v>
      </c>
      <c r="G4894" s="1">
        <f ca="1">(OFFSET(O4894,0,MATCH(Customer!$J$6,'CDH &amp; HDH'!$P$11:$X$11,0)))</f>
        <v>78</v>
      </c>
      <c r="H4894" s="1" t="str">
        <f t="shared" si="921"/>
        <v>Cooling</v>
      </c>
      <c r="I4894" s="1">
        <f ca="1">OFFSET(IF($H4894="Cooling",Customer!$C$25,Customer!$C$52),E4894,D4894)</f>
        <v>78</v>
      </c>
      <c r="J4894" s="1">
        <f ca="1">OFFSET(IF($H4894="Cooling",Customer!$L$25,Customer!$L$52),$E4894,$D4894)</f>
        <v>80</v>
      </c>
      <c r="K4894" s="16">
        <f t="shared" ca="1" si="915"/>
        <v>0</v>
      </c>
      <c r="L4894" s="16">
        <f t="shared" ca="1" si="916"/>
        <v>0</v>
      </c>
      <c r="M4894" s="17">
        <f t="shared" si="922"/>
        <v>0</v>
      </c>
      <c r="N4894" s="17">
        <f t="shared" si="923"/>
        <v>0</v>
      </c>
      <c r="O4894" s="4"/>
      <c r="P4894" s="4">
        <v>83</v>
      </c>
      <c r="Q4894" s="4">
        <v>86</v>
      </c>
      <c r="R4894" s="4">
        <v>78</v>
      </c>
      <c r="S4894" s="4">
        <v>72</v>
      </c>
      <c r="T4894" s="4">
        <v>86</v>
      </c>
      <c r="U4894" s="4">
        <v>85</v>
      </c>
      <c r="V4894" s="13">
        <v>78</v>
      </c>
      <c r="W4894" s="4">
        <v>88</v>
      </c>
      <c r="X4894" s="4">
        <v>91</v>
      </c>
      <c r="Y4894">
        <f t="shared" ca="1" si="924"/>
        <v>0</v>
      </c>
      <c r="Z4894">
        <f t="shared" ca="1" si="925"/>
        <v>0</v>
      </c>
    </row>
    <row r="4895" spans="2:26" x14ac:dyDescent="0.25">
      <c r="B4895" s="11">
        <f t="shared" si="926"/>
        <v>44765.45833332149</v>
      </c>
      <c r="C4895" s="1">
        <f t="shared" si="917"/>
        <v>7</v>
      </c>
      <c r="D4895" s="1">
        <f t="shared" si="918"/>
        <v>6</v>
      </c>
      <c r="E4895" s="12">
        <f t="shared" si="919"/>
        <v>12</v>
      </c>
      <c r="F4895" s="124" t="str">
        <f t="shared" si="920"/>
        <v>0</v>
      </c>
      <c r="G4895" s="1">
        <f ca="1">(OFFSET(O4895,0,MATCH(Customer!$J$6,'CDH &amp; HDH'!$P$11:$X$11,0)))</f>
        <v>81</v>
      </c>
      <c r="H4895" s="1" t="str">
        <f t="shared" si="921"/>
        <v>Cooling</v>
      </c>
      <c r="I4895" s="1">
        <f ca="1">OFFSET(IF($H4895="Cooling",Customer!$C$25,Customer!$C$52),E4895,D4895)</f>
        <v>78</v>
      </c>
      <c r="J4895" s="1">
        <f ca="1">OFFSET(IF($H4895="Cooling",Customer!$L$25,Customer!$L$52),$E4895,$D4895)</f>
        <v>80</v>
      </c>
      <c r="K4895" s="16">
        <f t="shared" ca="1" si="915"/>
        <v>3</v>
      </c>
      <c r="L4895" s="16">
        <f t="shared" ca="1" si="916"/>
        <v>1</v>
      </c>
      <c r="M4895" s="17">
        <f t="shared" si="922"/>
        <v>0</v>
      </c>
      <c r="N4895" s="17">
        <f t="shared" si="923"/>
        <v>0</v>
      </c>
      <c r="O4895" s="4"/>
      <c r="P4895" s="4">
        <v>85</v>
      </c>
      <c r="Q4895" s="4">
        <v>86</v>
      </c>
      <c r="R4895" s="4">
        <v>78</v>
      </c>
      <c r="S4895" s="4">
        <v>73</v>
      </c>
      <c r="T4895" s="4">
        <v>85</v>
      </c>
      <c r="U4895" s="4">
        <v>85</v>
      </c>
      <c r="V4895" s="13">
        <v>81</v>
      </c>
      <c r="W4895" s="4">
        <v>91</v>
      </c>
      <c r="X4895" s="4">
        <v>92</v>
      </c>
      <c r="Y4895">
        <f t="shared" ca="1" si="924"/>
        <v>1296</v>
      </c>
      <c r="Z4895">
        <f t="shared" ca="1" si="925"/>
        <v>432</v>
      </c>
    </row>
    <row r="4896" spans="2:26" x14ac:dyDescent="0.25">
      <c r="B4896" s="11">
        <f t="shared" si="926"/>
        <v>44765.499999988155</v>
      </c>
      <c r="C4896" s="1">
        <f t="shared" si="917"/>
        <v>7</v>
      </c>
      <c r="D4896" s="1">
        <f t="shared" si="918"/>
        <v>6</v>
      </c>
      <c r="E4896" s="12">
        <f t="shared" si="919"/>
        <v>13</v>
      </c>
      <c r="F4896" s="124" t="str">
        <f t="shared" si="920"/>
        <v>0</v>
      </c>
      <c r="G4896" s="1">
        <f ca="1">(OFFSET(O4896,0,MATCH(Customer!$J$6,'CDH &amp; HDH'!$P$11:$X$11,0)))</f>
        <v>83</v>
      </c>
      <c r="H4896" s="1" t="str">
        <f t="shared" si="921"/>
        <v>Cooling</v>
      </c>
      <c r="I4896" s="1">
        <f ca="1">OFFSET(IF($H4896="Cooling",Customer!$C$25,Customer!$C$52),E4896,D4896)</f>
        <v>78</v>
      </c>
      <c r="J4896" s="1">
        <f ca="1">OFFSET(IF($H4896="Cooling",Customer!$L$25,Customer!$L$52),$E4896,$D4896)</f>
        <v>80</v>
      </c>
      <c r="K4896" s="16">
        <f t="shared" ca="1" si="915"/>
        <v>5</v>
      </c>
      <c r="L4896" s="16">
        <f t="shared" ca="1" si="916"/>
        <v>3</v>
      </c>
      <c r="M4896" s="17">
        <f t="shared" si="922"/>
        <v>0</v>
      </c>
      <c r="N4896" s="17">
        <f t="shared" si="923"/>
        <v>0</v>
      </c>
      <c r="O4896" s="4"/>
      <c r="P4896" s="4">
        <v>84</v>
      </c>
      <c r="Q4896" s="4">
        <v>88</v>
      </c>
      <c r="R4896" s="4">
        <v>79</v>
      </c>
      <c r="S4896" s="4">
        <v>73</v>
      </c>
      <c r="T4896" s="4">
        <v>88</v>
      </c>
      <c r="U4896" s="4">
        <v>87</v>
      </c>
      <c r="V4896" s="13">
        <v>83</v>
      </c>
      <c r="W4896" s="4">
        <v>93</v>
      </c>
      <c r="X4896" s="4">
        <v>93</v>
      </c>
      <c r="Y4896">
        <f t="shared" ca="1" si="924"/>
        <v>2160</v>
      </c>
      <c r="Z4896">
        <f t="shared" ca="1" si="925"/>
        <v>1296</v>
      </c>
    </row>
    <row r="4897" spans="2:26" x14ac:dyDescent="0.25">
      <c r="B4897" s="11">
        <f t="shared" si="926"/>
        <v>44765.541666654819</v>
      </c>
      <c r="C4897" s="1">
        <f t="shared" si="917"/>
        <v>7</v>
      </c>
      <c r="D4897" s="1">
        <f t="shared" si="918"/>
        <v>6</v>
      </c>
      <c r="E4897" s="12">
        <f t="shared" si="919"/>
        <v>14</v>
      </c>
      <c r="F4897" s="124" t="str">
        <f t="shared" si="920"/>
        <v>0</v>
      </c>
      <c r="G4897" s="1">
        <f ca="1">(OFFSET(O4897,0,MATCH(Customer!$J$6,'CDH &amp; HDH'!$P$11:$X$11,0)))</f>
        <v>83</v>
      </c>
      <c r="H4897" s="1" t="str">
        <f t="shared" si="921"/>
        <v>Cooling</v>
      </c>
      <c r="I4897" s="1">
        <f ca="1">OFFSET(IF($H4897="Cooling",Customer!$C$25,Customer!$C$52),E4897,D4897)</f>
        <v>78</v>
      </c>
      <c r="J4897" s="1">
        <f ca="1">OFFSET(IF($H4897="Cooling",Customer!$L$25,Customer!$L$52),$E4897,$D4897)</f>
        <v>80</v>
      </c>
      <c r="K4897" s="16">
        <f t="shared" ca="1" si="915"/>
        <v>5</v>
      </c>
      <c r="L4897" s="16">
        <f t="shared" ca="1" si="916"/>
        <v>3</v>
      </c>
      <c r="M4897" s="17">
        <f t="shared" si="922"/>
        <v>0</v>
      </c>
      <c r="N4897" s="17">
        <f t="shared" si="923"/>
        <v>0</v>
      </c>
      <c r="O4897" s="4"/>
      <c r="P4897" s="4">
        <v>87</v>
      </c>
      <c r="Q4897" s="4">
        <v>91</v>
      </c>
      <c r="R4897" s="4">
        <v>75</v>
      </c>
      <c r="S4897" s="4">
        <v>73</v>
      </c>
      <c r="T4897" s="4">
        <v>86</v>
      </c>
      <c r="U4897" s="4">
        <v>86</v>
      </c>
      <c r="V4897" s="13">
        <v>83</v>
      </c>
      <c r="W4897" s="4">
        <v>93</v>
      </c>
      <c r="X4897" s="4">
        <v>95</v>
      </c>
      <c r="Y4897">
        <f t="shared" ca="1" si="924"/>
        <v>2160</v>
      </c>
      <c r="Z4897">
        <f t="shared" ca="1" si="925"/>
        <v>1296</v>
      </c>
    </row>
    <row r="4898" spans="2:26" x14ac:dyDescent="0.25">
      <c r="B4898" s="11">
        <f t="shared" si="926"/>
        <v>44765.583333321483</v>
      </c>
      <c r="C4898" s="1">
        <f t="shared" si="917"/>
        <v>7</v>
      </c>
      <c r="D4898" s="1">
        <f t="shared" si="918"/>
        <v>6</v>
      </c>
      <c r="E4898" s="12">
        <f t="shared" si="919"/>
        <v>15</v>
      </c>
      <c r="F4898" s="124" t="str">
        <f t="shared" si="920"/>
        <v>0</v>
      </c>
      <c r="G4898" s="1">
        <f ca="1">(OFFSET(O4898,0,MATCH(Customer!$J$6,'CDH &amp; HDH'!$P$11:$X$11,0)))</f>
        <v>85</v>
      </c>
      <c r="H4898" s="1" t="str">
        <f t="shared" si="921"/>
        <v>Cooling</v>
      </c>
      <c r="I4898" s="1">
        <f ca="1">OFFSET(IF($H4898="Cooling",Customer!$C$25,Customer!$C$52),E4898,D4898)</f>
        <v>78</v>
      </c>
      <c r="J4898" s="1">
        <f ca="1">OFFSET(IF($H4898="Cooling",Customer!$L$25,Customer!$L$52),$E4898,$D4898)</f>
        <v>80</v>
      </c>
      <c r="K4898" s="16">
        <f t="shared" ca="1" si="915"/>
        <v>7</v>
      </c>
      <c r="L4898" s="16">
        <f t="shared" ca="1" si="916"/>
        <v>5</v>
      </c>
      <c r="M4898" s="17">
        <f t="shared" si="922"/>
        <v>0</v>
      </c>
      <c r="N4898" s="17">
        <f t="shared" si="923"/>
        <v>0</v>
      </c>
      <c r="O4898" s="4"/>
      <c r="P4898" s="4">
        <v>86</v>
      </c>
      <c r="Q4898" s="4">
        <v>85</v>
      </c>
      <c r="R4898" s="4">
        <v>70</v>
      </c>
      <c r="S4898" s="4">
        <v>73</v>
      </c>
      <c r="T4898" s="4">
        <v>85</v>
      </c>
      <c r="U4898" s="4">
        <v>87</v>
      </c>
      <c r="V4898" s="13">
        <v>85</v>
      </c>
      <c r="W4898" s="4">
        <v>71</v>
      </c>
      <c r="X4898" s="4">
        <v>95</v>
      </c>
      <c r="Y4898">
        <f t="shared" ca="1" si="924"/>
        <v>3024</v>
      </c>
      <c r="Z4898">
        <f t="shared" ca="1" si="925"/>
        <v>2160</v>
      </c>
    </row>
    <row r="4899" spans="2:26" x14ac:dyDescent="0.25">
      <c r="B4899" s="11">
        <f t="shared" si="926"/>
        <v>44765.624999988147</v>
      </c>
      <c r="C4899" s="1">
        <f t="shared" si="917"/>
        <v>7</v>
      </c>
      <c r="D4899" s="1">
        <f t="shared" si="918"/>
        <v>6</v>
      </c>
      <c r="E4899" s="12">
        <f t="shared" si="919"/>
        <v>16</v>
      </c>
      <c r="F4899" s="124" t="str">
        <f t="shared" si="920"/>
        <v>0</v>
      </c>
      <c r="G4899" s="1">
        <f ca="1">(OFFSET(O4899,0,MATCH(Customer!$J$6,'CDH &amp; HDH'!$P$11:$X$11,0)))</f>
        <v>85</v>
      </c>
      <c r="H4899" s="1" t="str">
        <f t="shared" si="921"/>
        <v>Cooling</v>
      </c>
      <c r="I4899" s="1">
        <f ca="1">OFFSET(IF($H4899="Cooling",Customer!$C$25,Customer!$C$52),E4899,D4899)</f>
        <v>78</v>
      </c>
      <c r="J4899" s="1">
        <f ca="1">OFFSET(IF($H4899="Cooling",Customer!$L$25,Customer!$L$52),$E4899,$D4899)</f>
        <v>80</v>
      </c>
      <c r="K4899" s="16">
        <f t="shared" ca="1" si="915"/>
        <v>7</v>
      </c>
      <c r="L4899" s="16">
        <f t="shared" ca="1" si="916"/>
        <v>5</v>
      </c>
      <c r="M4899" s="17">
        <f t="shared" si="922"/>
        <v>0</v>
      </c>
      <c r="N4899" s="17">
        <f t="shared" si="923"/>
        <v>0</v>
      </c>
      <c r="O4899" s="4"/>
      <c r="P4899" s="4">
        <v>87</v>
      </c>
      <c r="Q4899" s="4">
        <v>77</v>
      </c>
      <c r="R4899" s="4">
        <v>66</v>
      </c>
      <c r="S4899" s="4">
        <v>73</v>
      </c>
      <c r="T4899" s="4">
        <v>83</v>
      </c>
      <c r="U4899" s="4">
        <v>87</v>
      </c>
      <c r="V4899" s="13">
        <v>85</v>
      </c>
      <c r="W4899" s="4">
        <v>71</v>
      </c>
      <c r="X4899" s="4">
        <v>95</v>
      </c>
      <c r="Y4899">
        <f t="shared" ca="1" si="924"/>
        <v>3024</v>
      </c>
      <c r="Z4899">
        <f t="shared" ca="1" si="925"/>
        <v>2160</v>
      </c>
    </row>
    <row r="4900" spans="2:26" x14ac:dyDescent="0.25">
      <c r="B4900" s="11">
        <f t="shared" si="926"/>
        <v>44765.666666654812</v>
      </c>
      <c r="C4900" s="1">
        <f t="shared" si="917"/>
        <v>7</v>
      </c>
      <c r="D4900" s="1">
        <f t="shared" si="918"/>
        <v>6</v>
      </c>
      <c r="E4900" s="12">
        <f t="shared" si="919"/>
        <v>17</v>
      </c>
      <c r="F4900" s="124" t="str">
        <f t="shared" si="920"/>
        <v>0</v>
      </c>
      <c r="G4900" s="1">
        <f ca="1">(OFFSET(O4900,0,MATCH(Customer!$J$6,'CDH &amp; HDH'!$P$11:$X$11,0)))</f>
        <v>84</v>
      </c>
      <c r="H4900" s="1" t="str">
        <f t="shared" si="921"/>
        <v>Cooling</v>
      </c>
      <c r="I4900" s="1">
        <f ca="1">OFFSET(IF($H4900="Cooling",Customer!$C$25,Customer!$C$52),E4900,D4900)</f>
        <v>78</v>
      </c>
      <c r="J4900" s="1">
        <f ca="1">OFFSET(IF($H4900="Cooling",Customer!$L$25,Customer!$L$52),$E4900,$D4900)</f>
        <v>80</v>
      </c>
      <c r="K4900" s="16">
        <f t="shared" ca="1" si="915"/>
        <v>6</v>
      </c>
      <c r="L4900" s="16">
        <f t="shared" ca="1" si="916"/>
        <v>4</v>
      </c>
      <c r="M4900" s="17">
        <f t="shared" si="922"/>
        <v>0</v>
      </c>
      <c r="N4900" s="17">
        <f t="shared" si="923"/>
        <v>0</v>
      </c>
      <c r="O4900" s="4"/>
      <c r="P4900" s="4">
        <v>85</v>
      </c>
      <c r="Q4900" s="4">
        <v>77</v>
      </c>
      <c r="R4900" s="4">
        <v>66</v>
      </c>
      <c r="S4900" s="4">
        <v>72</v>
      </c>
      <c r="T4900" s="4">
        <v>81</v>
      </c>
      <c r="U4900" s="4">
        <v>84</v>
      </c>
      <c r="V4900" s="13">
        <v>84</v>
      </c>
      <c r="W4900" s="4">
        <v>71</v>
      </c>
      <c r="X4900" s="4">
        <v>93</v>
      </c>
      <c r="Y4900">
        <f t="shared" ca="1" si="924"/>
        <v>2592</v>
      </c>
      <c r="Z4900">
        <f t="shared" ca="1" si="925"/>
        <v>1728</v>
      </c>
    </row>
    <row r="4901" spans="2:26" x14ac:dyDescent="0.25">
      <c r="B4901" s="11">
        <f t="shared" si="926"/>
        <v>44765.708333321476</v>
      </c>
      <c r="C4901" s="1">
        <f t="shared" si="917"/>
        <v>7</v>
      </c>
      <c r="D4901" s="1">
        <f t="shared" si="918"/>
        <v>6</v>
      </c>
      <c r="E4901" s="12">
        <f t="shared" si="919"/>
        <v>18</v>
      </c>
      <c r="F4901" s="124" t="str">
        <f t="shared" si="920"/>
        <v>0</v>
      </c>
      <c r="G4901" s="1">
        <f ca="1">(OFFSET(O4901,0,MATCH(Customer!$J$6,'CDH &amp; HDH'!$P$11:$X$11,0)))</f>
        <v>83</v>
      </c>
      <c r="H4901" s="1" t="str">
        <f t="shared" si="921"/>
        <v>Cooling</v>
      </c>
      <c r="I4901" s="1">
        <f ca="1">OFFSET(IF($H4901="Cooling",Customer!$C$25,Customer!$C$52),E4901,D4901)</f>
        <v>78</v>
      </c>
      <c r="J4901" s="1">
        <f ca="1">OFFSET(IF($H4901="Cooling",Customer!$L$25,Customer!$L$52),$E4901,$D4901)</f>
        <v>80</v>
      </c>
      <c r="K4901" s="16">
        <f t="shared" ca="1" si="915"/>
        <v>5</v>
      </c>
      <c r="L4901" s="16">
        <f t="shared" ca="1" si="916"/>
        <v>3</v>
      </c>
      <c r="M4901" s="17">
        <f t="shared" si="922"/>
        <v>0</v>
      </c>
      <c r="N4901" s="17">
        <f t="shared" si="923"/>
        <v>0</v>
      </c>
      <c r="O4901" s="4"/>
      <c r="P4901" s="4">
        <v>80</v>
      </c>
      <c r="Q4901" s="4">
        <v>78</v>
      </c>
      <c r="R4901" s="4">
        <v>66</v>
      </c>
      <c r="S4901" s="4">
        <v>72</v>
      </c>
      <c r="T4901" s="4">
        <v>77</v>
      </c>
      <c r="U4901" s="4">
        <v>78</v>
      </c>
      <c r="V4901" s="13">
        <v>83</v>
      </c>
      <c r="W4901" s="4">
        <v>72</v>
      </c>
      <c r="X4901" s="4">
        <v>76</v>
      </c>
      <c r="Y4901">
        <f t="shared" ca="1" si="924"/>
        <v>2160</v>
      </c>
      <c r="Z4901">
        <f t="shared" ca="1" si="925"/>
        <v>1296</v>
      </c>
    </row>
    <row r="4902" spans="2:26" x14ac:dyDescent="0.25">
      <c r="B4902" s="11">
        <f t="shared" si="926"/>
        <v>44765.74999998814</v>
      </c>
      <c r="C4902" s="1">
        <f t="shared" si="917"/>
        <v>7</v>
      </c>
      <c r="D4902" s="1">
        <f t="shared" si="918"/>
        <v>6</v>
      </c>
      <c r="E4902" s="12">
        <f t="shared" si="919"/>
        <v>19</v>
      </c>
      <c r="F4902" s="124" t="str">
        <f t="shared" si="920"/>
        <v>0</v>
      </c>
      <c r="G4902" s="1">
        <f ca="1">(OFFSET(O4902,0,MATCH(Customer!$J$6,'CDH &amp; HDH'!$P$11:$X$11,0)))</f>
        <v>83</v>
      </c>
      <c r="H4902" s="1" t="str">
        <f t="shared" si="921"/>
        <v>Cooling</v>
      </c>
      <c r="I4902" s="1">
        <f ca="1">OFFSET(IF($H4902="Cooling",Customer!$C$25,Customer!$C$52),E4902,D4902)</f>
        <v>78</v>
      </c>
      <c r="J4902" s="1">
        <f ca="1">OFFSET(IF($H4902="Cooling",Customer!$L$25,Customer!$L$52),$E4902,$D4902)</f>
        <v>80</v>
      </c>
      <c r="K4902" s="16">
        <f t="shared" ca="1" si="915"/>
        <v>5</v>
      </c>
      <c r="L4902" s="16">
        <f t="shared" ca="1" si="916"/>
        <v>3</v>
      </c>
      <c r="M4902" s="17">
        <f t="shared" si="922"/>
        <v>0</v>
      </c>
      <c r="N4902" s="17">
        <f t="shared" si="923"/>
        <v>0</v>
      </c>
      <c r="O4902" s="4"/>
      <c r="P4902" s="4">
        <v>77</v>
      </c>
      <c r="Q4902" s="4">
        <v>77</v>
      </c>
      <c r="R4902" s="4">
        <v>66</v>
      </c>
      <c r="S4902" s="4">
        <v>70</v>
      </c>
      <c r="T4902" s="4">
        <v>76</v>
      </c>
      <c r="U4902" s="4">
        <v>79</v>
      </c>
      <c r="V4902" s="13">
        <v>83</v>
      </c>
      <c r="W4902" s="4">
        <v>72</v>
      </c>
      <c r="X4902" s="4">
        <v>75</v>
      </c>
      <c r="Y4902">
        <f t="shared" ca="1" si="924"/>
        <v>2160</v>
      </c>
      <c r="Z4902">
        <f t="shared" ca="1" si="925"/>
        <v>1296</v>
      </c>
    </row>
    <row r="4903" spans="2:26" x14ac:dyDescent="0.25">
      <c r="B4903" s="11">
        <f t="shared" si="926"/>
        <v>44765.791666654804</v>
      </c>
      <c r="C4903" s="1">
        <f t="shared" si="917"/>
        <v>7</v>
      </c>
      <c r="D4903" s="1">
        <f t="shared" si="918"/>
        <v>6</v>
      </c>
      <c r="E4903" s="12">
        <f t="shared" si="919"/>
        <v>20</v>
      </c>
      <c r="F4903" s="124" t="str">
        <f t="shared" si="920"/>
        <v>0</v>
      </c>
      <c r="G4903" s="1">
        <f ca="1">(OFFSET(O4903,0,MATCH(Customer!$J$6,'CDH &amp; HDH'!$P$11:$X$11,0)))</f>
        <v>82</v>
      </c>
      <c r="H4903" s="1" t="str">
        <f t="shared" si="921"/>
        <v>Cooling</v>
      </c>
      <c r="I4903" s="1">
        <f ca="1">OFFSET(IF($H4903="Cooling",Customer!$C$25,Customer!$C$52),E4903,D4903)</f>
        <v>78</v>
      </c>
      <c r="J4903" s="1">
        <f ca="1">OFFSET(IF($H4903="Cooling",Customer!$L$25,Customer!$L$52),$E4903,$D4903)</f>
        <v>80</v>
      </c>
      <c r="K4903" s="16">
        <f t="shared" ca="1" si="915"/>
        <v>4</v>
      </c>
      <c r="L4903" s="16">
        <f t="shared" ca="1" si="916"/>
        <v>2</v>
      </c>
      <c r="M4903" s="17">
        <f t="shared" si="922"/>
        <v>0</v>
      </c>
      <c r="N4903" s="17">
        <f t="shared" si="923"/>
        <v>0</v>
      </c>
      <c r="O4903" s="4"/>
      <c r="P4903" s="4">
        <v>74</v>
      </c>
      <c r="Q4903" s="4">
        <v>75</v>
      </c>
      <c r="R4903" s="4">
        <v>65</v>
      </c>
      <c r="S4903" s="4">
        <v>67</v>
      </c>
      <c r="T4903" s="4">
        <v>74</v>
      </c>
      <c r="U4903" s="4">
        <v>77</v>
      </c>
      <c r="V4903" s="13">
        <v>82</v>
      </c>
      <c r="W4903" s="4">
        <v>72</v>
      </c>
      <c r="X4903" s="4">
        <v>74</v>
      </c>
      <c r="Y4903">
        <f t="shared" ca="1" si="924"/>
        <v>1728</v>
      </c>
      <c r="Z4903">
        <f t="shared" ca="1" si="925"/>
        <v>864</v>
      </c>
    </row>
    <row r="4904" spans="2:26" x14ac:dyDescent="0.25">
      <c r="B4904" s="11">
        <f t="shared" si="926"/>
        <v>44765.833333321469</v>
      </c>
      <c r="C4904" s="1">
        <f t="shared" si="917"/>
        <v>7</v>
      </c>
      <c r="D4904" s="1">
        <f t="shared" si="918"/>
        <v>6</v>
      </c>
      <c r="E4904" s="12">
        <f t="shared" si="919"/>
        <v>21</v>
      </c>
      <c r="F4904" s="124" t="str">
        <f t="shared" si="920"/>
        <v>0</v>
      </c>
      <c r="G4904" s="1">
        <f ca="1">(OFFSET(O4904,0,MATCH(Customer!$J$6,'CDH &amp; HDH'!$P$11:$X$11,0)))</f>
        <v>79</v>
      </c>
      <c r="H4904" s="1" t="str">
        <f t="shared" si="921"/>
        <v>Cooling</v>
      </c>
      <c r="I4904" s="1">
        <f ca="1">OFFSET(IF($H4904="Cooling",Customer!$C$25,Customer!$C$52),E4904,D4904)</f>
        <v>78</v>
      </c>
      <c r="J4904" s="1">
        <f ca="1">OFFSET(IF($H4904="Cooling",Customer!$L$25,Customer!$L$52),$E4904,$D4904)</f>
        <v>80</v>
      </c>
      <c r="K4904" s="16">
        <f t="shared" ca="1" si="915"/>
        <v>1</v>
      </c>
      <c r="L4904" s="16">
        <f t="shared" ca="1" si="916"/>
        <v>0</v>
      </c>
      <c r="M4904" s="17">
        <f t="shared" si="922"/>
        <v>0</v>
      </c>
      <c r="N4904" s="17">
        <f t="shared" si="923"/>
        <v>0</v>
      </c>
      <c r="O4904" s="4"/>
      <c r="P4904" s="4">
        <v>72</v>
      </c>
      <c r="Q4904" s="4">
        <v>72</v>
      </c>
      <c r="R4904" s="4">
        <v>65</v>
      </c>
      <c r="S4904" s="4">
        <v>65</v>
      </c>
      <c r="T4904" s="4">
        <v>72</v>
      </c>
      <c r="U4904" s="4">
        <v>77</v>
      </c>
      <c r="V4904" s="13">
        <v>79</v>
      </c>
      <c r="W4904" s="4">
        <v>72</v>
      </c>
      <c r="X4904" s="4">
        <v>73</v>
      </c>
      <c r="Y4904">
        <f t="shared" ca="1" si="924"/>
        <v>432</v>
      </c>
      <c r="Z4904">
        <f t="shared" ca="1" si="925"/>
        <v>0</v>
      </c>
    </row>
    <row r="4905" spans="2:26" x14ac:dyDescent="0.25">
      <c r="B4905" s="11">
        <f t="shared" si="926"/>
        <v>44765.874999988133</v>
      </c>
      <c r="C4905" s="1">
        <f t="shared" si="917"/>
        <v>7</v>
      </c>
      <c r="D4905" s="1">
        <f t="shared" si="918"/>
        <v>6</v>
      </c>
      <c r="E4905" s="12">
        <f t="shared" si="919"/>
        <v>22</v>
      </c>
      <c r="F4905" s="124" t="str">
        <f t="shared" si="920"/>
        <v>0</v>
      </c>
      <c r="G4905" s="1">
        <f ca="1">(OFFSET(O4905,0,MATCH(Customer!$J$6,'CDH &amp; HDH'!$P$11:$X$11,0)))</f>
        <v>77</v>
      </c>
      <c r="H4905" s="1" t="str">
        <f t="shared" si="921"/>
        <v>Cooling</v>
      </c>
      <c r="I4905" s="1">
        <f ca="1">OFFSET(IF($H4905="Cooling",Customer!$C$25,Customer!$C$52),E4905,D4905)</f>
        <v>78</v>
      </c>
      <c r="J4905" s="1">
        <f ca="1">OFFSET(IF($H4905="Cooling",Customer!$L$25,Customer!$L$52),$E4905,$D4905)</f>
        <v>80</v>
      </c>
      <c r="K4905" s="16">
        <f t="shared" ca="1" si="915"/>
        <v>0</v>
      </c>
      <c r="L4905" s="16">
        <f t="shared" ca="1" si="916"/>
        <v>0</v>
      </c>
      <c r="M4905" s="17">
        <f t="shared" si="922"/>
        <v>0</v>
      </c>
      <c r="N4905" s="17">
        <f t="shared" si="923"/>
        <v>0</v>
      </c>
      <c r="O4905" s="4"/>
      <c r="P4905" s="4">
        <v>70</v>
      </c>
      <c r="Q4905" s="4">
        <v>69</v>
      </c>
      <c r="R4905" s="4">
        <v>64</v>
      </c>
      <c r="S4905" s="4">
        <v>64</v>
      </c>
      <c r="T4905" s="4">
        <v>71</v>
      </c>
      <c r="U4905" s="4">
        <v>74</v>
      </c>
      <c r="V4905" s="13">
        <v>77</v>
      </c>
      <c r="W4905" s="4">
        <v>72</v>
      </c>
      <c r="X4905" s="4">
        <v>73</v>
      </c>
      <c r="Y4905">
        <f t="shared" ca="1" si="924"/>
        <v>0</v>
      </c>
      <c r="Z4905">
        <f t="shared" ca="1" si="925"/>
        <v>0</v>
      </c>
    </row>
    <row r="4906" spans="2:26" x14ac:dyDescent="0.25">
      <c r="B4906" s="11">
        <f t="shared" si="926"/>
        <v>44765.916666654797</v>
      </c>
      <c r="C4906" s="1">
        <f t="shared" si="917"/>
        <v>7</v>
      </c>
      <c r="D4906" s="1">
        <f t="shared" si="918"/>
        <v>6</v>
      </c>
      <c r="E4906" s="12">
        <f t="shared" si="919"/>
        <v>23</v>
      </c>
      <c r="F4906" s="124" t="str">
        <f t="shared" si="920"/>
        <v>0</v>
      </c>
      <c r="G4906" s="1">
        <f ca="1">(OFFSET(O4906,0,MATCH(Customer!$J$6,'CDH &amp; HDH'!$P$11:$X$11,0)))</f>
        <v>75</v>
      </c>
      <c r="H4906" s="1" t="str">
        <f t="shared" si="921"/>
        <v>Cooling</v>
      </c>
      <c r="I4906" s="1">
        <f ca="1">OFFSET(IF($H4906="Cooling",Customer!$C$25,Customer!$C$52),E4906,D4906)</f>
        <v>78</v>
      </c>
      <c r="J4906" s="1">
        <f ca="1">OFFSET(IF($H4906="Cooling",Customer!$L$25,Customer!$L$52),$E4906,$D4906)</f>
        <v>80</v>
      </c>
      <c r="K4906" s="16">
        <f t="shared" ca="1" si="915"/>
        <v>0</v>
      </c>
      <c r="L4906" s="16">
        <f t="shared" ca="1" si="916"/>
        <v>0</v>
      </c>
      <c r="M4906" s="17">
        <f t="shared" si="922"/>
        <v>0</v>
      </c>
      <c r="N4906" s="17">
        <f t="shared" si="923"/>
        <v>0</v>
      </c>
      <c r="O4906" s="4"/>
      <c r="P4906" s="4">
        <v>69</v>
      </c>
      <c r="Q4906" s="4">
        <v>68</v>
      </c>
      <c r="R4906" s="4">
        <v>63</v>
      </c>
      <c r="S4906" s="4">
        <v>64</v>
      </c>
      <c r="T4906" s="4">
        <v>68</v>
      </c>
      <c r="U4906" s="4">
        <v>73</v>
      </c>
      <c r="V4906" s="13">
        <v>75</v>
      </c>
      <c r="W4906" s="4">
        <v>71</v>
      </c>
      <c r="X4906" s="4">
        <v>73</v>
      </c>
      <c r="Y4906">
        <f t="shared" ca="1" si="924"/>
        <v>0</v>
      </c>
      <c r="Z4906">
        <f t="shared" ca="1" si="925"/>
        <v>0</v>
      </c>
    </row>
    <row r="4907" spans="2:26" x14ac:dyDescent="0.25">
      <c r="B4907" s="11">
        <f t="shared" si="926"/>
        <v>44765.958333321461</v>
      </c>
      <c r="C4907" s="1">
        <f t="shared" si="917"/>
        <v>7</v>
      </c>
      <c r="D4907" s="1">
        <f t="shared" si="918"/>
        <v>6</v>
      </c>
      <c r="E4907" s="12">
        <f t="shared" si="919"/>
        <v>24</v>
      </c>
      <c r="F4907" s="124" t="str">
        <f t="shared" si="920"/>
        <v>0</v>
      </c>
      <c r="G4907" s="1">
        <f ca="1">(OFFSET(O4907,0,MATCH(Customer!$J$6,'CDH &amp; HDH'!$P$11:$X$11,0)))</f>
        <v>72</v>
      </c>
      <c r="H4907" s="1" t="str">
        <f t="shared" si="921"/>
        <v>Cooling</v>
      </c>
      <c r="I4907" s="1">
        <f ca="1">OFFSET(IF($H4907="Cooling",Customer!$C$25,Customer!$C$52),E4907,D4907)</f>
        <v>78</v>
      </c>
      <c r="J4907" s="1">
        <f ca="1">OFFSET(IF($H4907="Cooling",Customer!$L$25,Customer!$L$52),$E4907,$D4907)</f>
        <v>80</v>
      </c>
      <c r="K4907" s="16">
        <f t="shared" ca="1" si="915"/>
        <v>0</v>
      </c>
      <c r="L4907" s="16">
        <f t="shared" ca="1" si="916"/>
        <v>0</v>
      </c>
      <c r="M4907" s="17">
        <f t="shared" si="922"/>
        <v>0</v>
      </c>
      <c r="N4907" s="17">
        <f t="shared" si="923"/>
        <v>0</v>
      </c>
      <c r="O4907" s="4"/>
      <c r="P4907" s="4">
        <v>68</v>
      </c>
      <c r="Q4907" s="4">
        <v>67</v>
      </c>
      <c r="R4907" s="4">
        <v>62</v>
      </c>
      <c r="S4907" s="4">
        <v>65</v>
      </c>
      <c r="T4907" s="4">
        <v>67</v>
      </c>
      <c r="U4907" s="4">
        <v>72</v>
      </c>
      <c r="V4907" s="13">
        <v>72</v>
      </c>
      <c r="W4907" s="4">
        <v>71</v>
      </c>
      <c r="X4907" s="4">
        <v>74</v>
      </c>
      <c r="Y4907">
        <f t="shared" ca="1" si="924"/>
        <v>0</v>
      </c>
      <c r="Z4907">
        <f t="shared" ca="1" si="925"/>
        <v>0</v>
      </c>
    </row>
    <row r="4908" spans="2:26" x14ac:dyDescent="0.25">
      <c r="B4908" s="11">
        <f t="shared" si="926"/>
        <v>44765.999999988126</v>
      </c>
      <c r="C4908" s="1">
        <f t="shared" si="917"/>
        <v>7</v>
      </c>
      <c r="D4908" s="1">
        <f t="shared" si="918"/>
        <v>7</v>
      </c>
      <c r="E4908" s="12">
        <f t="shared" si="919"/>
        <v>1</v>
      </c>
      <c r="F4908" s="124" t="str">
        <f t="shared" si="920"/>
        <v>0</v>
      </c>
      <c r="G4908" s="1">
        <f ca="1">(OFFSET(O4908,0,MATCH(Customer!$J$6,'CDH &amp; HDH'!$P$11:$X$11,0)))</f>
        <v>72</v>
      </c>
      <c r="H4908" s="1" t="str">
        <f t="shared" si="921"/>
        <v>Cooling</v>
      </c>
      <c r="I4908" s="1">
        <f ca="1">OFFSET(IF($H4908="Cooling",Customer!$C$25,Customer!$C$52),E4908,D4908)</f>
        <v>78</v>
      </c>
      <c r="J4908" s="1">
        <f ca="1">OFFSET(IF($H4908="Cooling",Customer!$L$25,Customer!$L$52),$E4908,$D4908)</f>
        <v>80</v>
      </c>
      <c r="K4908" s="16">
        <f t="shared" ca="1" si="915"/>
        <v>0</v>
      </c>
      <c r="L4908" s="16">
        <f t="shared" ca="1" si="916"/>
        <v>0</v>
      </c>
      <c r="M4908" s="17">
        <f t="shared" si="922"/>
        <v>0</v>
      </c>
      <c r="N4908" s="17">
        <f t="shared" si="923"/>
        <v>0</v>
      </c>
      <c r="O4908" s="4"/>
      <c r="P4908" s="4">
        <v>65</v>
      </c>
      <c r="Q4908" s="4">
        <v>65</v>
      </c>
      <c r="R4908" s="4">
        <v>61</v>
      </c>
      <c r="S4908" s="4">
        <v>64</v>
      </c>
      <c r="T4908" s="4">
        <v>66</v>
      </c>
      <c r="U4908" s="4">
        <v>72</v>
      </c>
      <c r="V4908" s="13">
        <v>72</v>
      </c>
      <c r="W4908" s="4">
        <v>71</v>
      </c>
      <c r="X4908" s="4">
        <v>74</v>
      </c>
      <c r="Y4908">
        <f t="shared" ca="1" si="924"/>
        <v>0</v>
      </c>
      <c r="Z4908">
        <f t="shared" ca="1" si="925"/>
        <v>0</v>
      </c>
    </row>
    <row r="4909" spans="2:26" x14ac:dyDescent="0.25">
      <c r="B4909" s="11">
        <f t="shared" si="926"/>
        <v>44766.04166665479</v>
      </c>
      <c r="C4909" s="1">
        <f t="shared" si="917"/>
        <v>7</v>
      </c>
      <c r="D4909" s="1">
        <f t="shared" si="918"/>
        <v>7</v>
      </c>
      <c r="E4909" s="12">
        <f t="shared" si="919"/>
        <v>2</v>
      </c>
      <c r="F4909" s="124" t="str">
        <f t="shared" si="920"/>
        <v>0</v>
      </c>
      <c r="G4909" s="1">
        <f ca="1">(OFFSET(O4909,0,MATCH(Customer!$J$6,'CDH &amp; HDH'!$P$11:$X$11,0)))</f>
        <v>70</v>
      </c>
      <c r="H4909" s="1" t="str">
        <f t="shared" si="921"/>
        <v>Cooling</v>
      </c>
      <c r="I4909" s="1">
        <f ca="1">OFFSET(IF($H4909="Cooling",Customer!$C$25,Customer!$C$52),E4909,D4909)</f>
        <v>78</v>
      </c>
      <c r="J4909" s="1">
        <f ca="1">OFFSET(IF($H4909="Cooling",Customer!$L$25,Customer!$L$52),$E4909,$D4909)</f>
        <v>80</v>
      </c>
      <c r="K4909" s="16">
        <f t="shared" ca="1" si="915"/>
        <v>0</v>
      </c>
      <c r="L4909" s="16">
        <f t="shared" ca="1" si="916"/>
        <v>0</v>
      </c>
      <c r="M4909" s="17">
        <f t="shared" si="922"/>
        <v>0</v>
      </c>
      <c r="N4909" s="17">
        <f t="shared" si="923"/>
        <v>0</v>
      </c>
      <c r="O4909" s="4"/>
      <c r="P4909" s="4">
        <v>65</v>
      </c>
      <c r="Q4909" s="4">
        <v>64</v>
      </c>
      <c r="R4909" s="4">
        <v>60</v>
      </c>
      <c r="S4909" s="4">
        <v>64</v>
      </c>
      <c r="T4909" s="4">
        <v>65</v>
      </c>
      <c r="U4909" s="4">
        <v>71</v>
      </c>
      <c r="V4909" s="13">
        <v>70</v>
      </c>
      <c r="W4909" s="4">
        <v>70</v>
      </c>
      <c r="X4909" s="4">
        <v>73</v>
      </c>
      <c r="Y4909">
        <f t="shared" ca="1" si="924"/>
        <v>0</v>
      </c>
      <c r="Z4909">
        <f t="shared" ca="1" si="925"/>
        <v>0</v>
      </c>
    </row>
    <row r="4910" spans="2:26" x14ac:dyDescent="0.25">
      <c r="B4910" s="11">
        <f t="shared" si="926"/>
        <v>44766.083333321454</v>
      </c>
      <c r="C4910" s="1">
        <f t="shared" si="917"/>
        <v>7</v>
      </c>
      <c r="D4910" s="1">
        <f t="shared" si="918"/>
        <v>7</v>
      </c>
      <c r="E4910" s="12">
        <f t="shared" si="919"/>
        <v>3</v>
      </c>
      <c r="F4910" s="124" t="str">
        <f t="shared" si="920"/>
        <v>0</v>
      </c>
      <c r="G4910" s="1">
        <f ca="1">(OFFSET(O4910,0,MATCH(Customer!$J$6,'CDH &amp; HDH'!$P$11:$X$11,0)))</f>
        <v>69</v>
      </c>
      <c r="H4910" s="1" t="str">
        <f t="shared" si="921"/>
        <v>Cooling</v>
      </c>
      <c r="I4910" s="1">
        <f ca="1">OFFSET(IF($H4910="Cooling",Customer!$C$25,Customer!$C$52),E4910,D4910)</f>
        <v>78</v>
      </c>
      <c r="J4910" s="1">
        <f ca="1">OFFSET(IF($H4910="Cooling",Customer!$L$25,Customer!$L$52),$E4910,$D4910)</f>
        <v>80</v>
      </c>
      <c r="K4910" s="16">
        <f t="shared" ca="1" si="915"/>
        <v>0</v>
      </c>
      <c r="L4910" s="16">
        <f t="shared" ca="1" si="916"/>
        <v>0</v>
      </c>
      <c r="M4910" s="17">
        <f t="shared" si="922"/>
        <v>0</v>
      </c>
      <c r="N4910" s="17">
        <f t="shared" si="923"/>
        <v>0</v>
      </c>
      <c r="O4910" s="4"/>
      <c r="P4910" s="4">
        <v>65</v>
      </c>
      <c r="Q4910" s="4">
        <v>62</v>
      </c>
      <c r="R4910" s="4">
        <v>60</v>
      </c>
      <c r="S4910" s="4">
        <v>63</v>
      </c>
      <c r="T4910" s="4">
        <v>64</v>
      </c>
      <c r="U4910" s="4">
        <v>70</v>
      </c>
      <c r="V4910" s="13">
        <v>69</v>
      </c>
      <c r="W4910" s="4">
        <v>68</v>
      </c>
      <c r="X4910" s="4">
        <v>71</v>
      </c>
      <c r="Y4910">
        <f t="shared" ca="1" si="924"/>
        <v>0</v>
      </c>
      <c r="Z4910">
        <f t="shared" ca="1" si="925"/>
        <v>0</v>
      </c>
    </row>
    <row r="4911" spans="2:26" x14ac:dyDescent="0.25">
      <c r="B4911" s="11">
        <f t="shared" si="926"/>
        <v>44766.124999988118</v>
      </c>
      <c r="C4911" s="1">
        <f t="shared" si="917"/>
        <v>7</v>
      </c>
      <c r="D4911" s="1">
        <f t="shared" si="918"/>
        <v>7</v>
      </c>
      <c r="E4911" s="12">
        <f t="shared" si="919"/>
        <v>4</v>
      </c>
      <c r="F4911" s="124" t="str">
        <f t="shared" si="920"/>
        <v>0</v>
      </c>
      <c r="G4911" s="1">
        <f ca="1">(OFFSET(O4911,0,MATCH(Customer!$J$6,'CDH &amp; HDH'!$P$11:$X$11,0)))</f>
        <v>69</v>
      </c>
      <c r="H4911" s="1" t="str">
        <f t="shared" si="921"/>
        <v>Cooling</v>
      </c>
      <c r="I4911" s="1">
        <f ca="1">OFFSET(IF($H4911="Cooling",Customer!$C$25,Customer!$C$52),E4911,D4911)</f>
        <v>78</v>
      </c>
      <c r="J4911" s="1">
        <f ca="1">OFFSET(IF($H4911="Cooling",Customer!$L$25,Customer!$L$52),$E4911,$D4911)</f>
        <v>80</v>
      </c>
      <c r="K4911" s="16">
        <f t="shared" ca="1" si="915"/>
        <v>0</v>
      </c>
      <c r="L4911" s="16">
        <f t="shared" ca="1" si="916"/>
        <v>0</v>
      </c>
      <c r="M4911" s="17">
        <f t="shared" si="922"/>
        <v>0</v>
      </c>
      <c r="N4911" s="17">
        <f t="shared" si="923"/>
        <v>0</v>
      </c>
      <c r="O4911" s="4"/>
      <c r="P4911" s="4">
        <v>65</v>
      </c>
      <c r="Q4911" s="4">
        <v>61</v>
      </c>
      <c r="R4911" s="4">
        <v>59</v>
      </c>
      <c r="S4911" s="4">
        <v>63</v>
      </c>
      <c r="T4911" s="4">
        <v>64</v>
      </c>
      <c r="U4911" s="4">
        <v>70</v>
      </c>
      <c r="V4911" s="13">
        <v>69</v>
      </c>
      <c r="W4911" s="4">
        <v>67</v>
      </c>
      <c r="X4911" s="4">
        <v>69</v>
      </c>
      <c r="Y4911">
        <f t="shared" ca="1" si="924"/>
        <v>0</v>
      </c>
      <c r="Z4911">
        <f t="shared" ca="1" si="925"/>
        <v>0</v>
      </c>
    </row>
    <row r="4912" spans="2:26" x14ac:dyDescent="0.25">
      <c r="B4912" s="11">
        <f t="shared" si="926"/>
        <v>44766.166666654783</v>
      </c>
      <c r="C4912" s="1">
        <f t="shared" si="917"/>
        <v>7</v>
      </c>
      <c r="D4912" s="1">
        <f t="shared" si="918"/>
        <v>7</v>
      </c>
      <c r="E4912" s="12">
        <f t="shared" si="919"/>
        <v>5</v>
      </c>
      <c r="F4912" s="124" t="str">
        <f t="shared" si="920"/>
        <v>0</v>
      </c>
      <c r="G4912" s="1">
        <f ca="1">(OFFSET(O4912,0,MATCH(Customer!$J$6,'CDH &amp; HDH'!$P$11:$X$11,0)))</f>
        <v>69</v>
      </c>
      <c r="H4912" s="1" t="str">
        <f t="shared" si="921"/>
        <v>Cooling</v>
      </c>
      <c r="I4912" s="1">
        <f ca="1">OFFSET(IF($H4912="Cooling",Customer!$C$25,Customer!$C$52),E4912,D4912)</f>
        <v>78</v>
      </c>
      <c r="J4912" s="1">
        <f ca="1">OFFSET(IF($H4912="Cooling",Customer!$L$25,Customer!$L$52),$E4912,$D4912)</f>
        <v>80</v>
      </c>
      <c r="K4912" s="16">
        <f t="shared" ca="1" si="915"/>
        <v>0</v>
      </c>
      <c r="L4912" s="16">
        <f t="shared" ca="1" si="916"/>
        <v>0</v>
      </c>
      <c r="M4912" s="17">
        <f t="shared" si="922"/>
        <v>0</v>
      </c>
      <c r="N4912" s="17">
        <f t="shared" si="923"/>
        <v>0</v>
      </c>
      <c r="O4912" s="4"/>
      <c r="P4912" s="4">
        <v>66</v>
      </c>
      <c r="Q4912" s="4">
        <v>60</v>
      </c>
      <c r="R4912" s="4">
        <v>61</v>
      </c>
      <c r="S4912" s="4">
        <v>63</v>
      </c>
      <c r="T4912" s="4">
        <v>63</v>
      </c>
      <c r="U4912" s="4">
        <v>69</v>
      </c>
      <c r="V4912" s="13">
        <v>69</v>
      </c>
      <c r="W4912" s="4">
        <v>64</v>
      </c>
      <c r="X4912" s="4">
        <v>67</v>
      </c>
      <c r="Y4912">
        <f t="shared" ca="1" si="924"/>
        <v>0</v>
      </c>
      <c r="Z4912">
        <f t="shared" ca="1" si="925"/>
        <v>0</v>
      </c>
    </row>
    <row r="4913" spans="2:26" x14ac:dyDescent="0.25">
      <c r="B4913" s="11">
        <f t="shared" si="926"/>
        <v>44766.208333321447</v>
      </c>
      <c r="C4913" s="1">
        <f t="shared" si="917"/>
        <v>7</v>
      </c>
      <c r="D4913" s="1">
        <f t="shared" si="918"/>
        <v>7</v>
      </c>
      <c r="E4913" s="12">
        <f t="shared" si="919"/>
        <v>6</v>
      </c>
      <c r="F4913" s="124" t="str">
        <f t="shared" si="920"/>
        <v>0</v>
      </c>
      <c r="G4913" s="1">
        <f ca="1">(OFFSET(O4913,0,MATCH(Customer!$J$6,'CDH &amp; HDH'!$P$11:$X$11,0)))</f>
        <v>68</v>
      </c>
      <c r="H4913" s="1" t="str">
        <f t="shared" si="921"/>
        <v>Cooling</v>
      </c>
      <c r="I4913" s="1">
        <f ca="1">OFFSET(IF($H4913="Cooling",Customer!$C$25,Customer!$C$52),E4913,D4913)</f>
        <v>78</v>
      </c>
      <c r="J4913" s="1">
        <f ca="1">OFFSET(IF($H4913="Cooling",Customer!$L$25,Customer!$L$52),$E4913,$D4913)</f>
        <v>80</v>
      </c>
      <c r="K4913" s="16">
        <f t="shared" ca="1" si="915"/>
        <v>0</v>
      </c>
      <c r="L4913" s="16">
        <f t="shared" ca="1" si="916"/>
        <v>0</v>
      </c>
      <c r="M4913" s="17">
        <f t="shared" si="922"/>
        <v>0</v>
      </c>
      <c r="N4913" s="17">
        <f t="shared" si="923"/>
        <v>0</v>
      </c>
      <c r="O4913" s="4"/>
      <c r="P4913" s="4">
        <v>65</v>
      </c>
      <c r="Q4913" s="4">
        <v>61</v>
      </c>
      <c r="R4913" s="4">
        <v>63</v>
      </c>
      <c r="S4913" s="4">
        <v>63</v>
      </c>
      <c r="T4913" s="4">
        <v>65</v>
      </c>
      <c r="U4913" s="4">
        <v>70</v>
      </c>
      <c r="V4913" s="13">
        <v>68</v>
      </c>
      <c r="W4913" s="4">
        <v>62</v>
      </c>
      <c r="X4913" s="4">
        <v>67</v>
      </c>
      <c r="Y4913">
        <f t="shared" ca="1" si="924"/>
        <v>0</v>
      </c>
      <c r="Z4913">
        <f t="shared" ca="1" si="925"/>
        <v>0</v>
      </c>
    </row>
    <row r="4914" spans="2:26" x14ac:dyDescent="0.25">
      <c r="B4914" s="11">
        <f t="shared" si="926"/>
        <v>44766.249999988111</v>
      </c>
      <c r="C4914" s="1">
        <f t="shared" si="917"/>
        <v>7</v>
      </c>
      <c r="D4914" s="1">
        <f t="shared" si="918"/>
        <v>7</v>
      </c>
      <c r="E4914" s="12">
        <f t="shared" si="919"/>
        <v>7</v>
      </c>
      <c r="F4914" s="124" t="str">
        <f t="shared" si="920"/>
        <v>0</v>
      </c>
      <c r="G4914" s="1">
        <f ca="1">(OFFSET(O4914,0,MATCH(Customer!$J$6,'CDH &amp; HDH'!$P$11:$X$11,0)))</f>
        <v>70</v>
      </c>
      <c r="H4914" s="1" t="str">
        <f t="shared" si="921"/>
        <v>Cooling</v>
      </c>
      <c r="I4914" s="1">
        <f ca="1">OFFSET(IF($H4914="Cooling",Customer!$C$25,Customer!$C$52),E4914,D4914)</f>
        <v>78</v>
      </c>
      <c r="J4914" s="1">
        <f ca="1">OFFSET(IF($H4914="Cooling",Customer!$L$25,Customer!$L$52),$E4914,$D4914)</f>
        <v>80</v>
      </c>
      <c r="K4914" s="16">
        <f t="shared" ca="1" si="915"/>
        <v>0</v>
      </c>
      <c r="L4914" s="16">
        <f t="shared" ca="1" si="916"/>
        <v>0</v>
      </c>
      <c r="M4914" s="17">
        <f t="shared" si="922"/>
        <v>0</v>
      </c>
      <c r="N4914" s="17">
        <f t="shared" si="923"/>
        <v>0</v>
      </c>
      <c r="O4914" s="4"/>
      <c r="P4914" s="4">
        <v>70</v>
      </c>
      <c r="Q4914" s="4">
        <v>62</v>
      </c>
      <c r="R4914" s="4">
        <v>65</v>
      </c>
      <c r="S4914" s="4">
        <v>66</v>
      </c>
      <c r="T4914" s="4">
        <v>69</v>
      </c>
      <c r="U4914" s="4">
        <v>74</v>
      </c>
      <c r="V4914" s="13">
        <v>70</v>
      </c>
      <c r="W4914" s="4">
        <v>64</v>
      </c>
      <c r="X4914" s="4">
        <v>70</v>
      </c>
      <c r="Y4914">
        <f t="shared" ca="1" si="924"/>
        <v>0</v>
      </c>
      <c r="Z4914">
        <f t="shared" ca="1" si="925"/>
        <v>0</v>
      </c>
    </row>
    <row r="4915" spans="2:26" x14ac:dyDescent="0.25">
      <c r="B4915" s="11">
        <f t="shared" si="926"/>
        <v>44766.291666654775</v>
      </c>
      <c r="C4915" s="1">
        <f t="shared" si="917"/>
        <v>7</v>
      </c>
      <c r="D4915" s="1">
        <f t="shared" si="918"/>
        <v>7</v>
      </c>
      <c r="E4915" s="12">
        <f t="shared" si="919"/>
        <v>8</v>
      </c>
      <c r="F4915" s="124" t="str">
        <f t="shared" si="920"/>
        <v>0</v>
      </c>
      <c r="G4915" s="1">
        <f ca="1">(OFFSET(O4915,0,MATCH(Customer!$J$6,'CDH &amp; HDH'!$P$11:$X$11,0)))</f>
        <v>72</v>
      </c>
      <c r="H4915" s="1" t="str">
        <f t="shared" si="921"/>
        <v>Cooling</v>
      </c>
      <c r="I4915" s="1">
        <f ca="1">OFFSET(IF($H4915="Cooling",Customer!$C$25,Customer!$C$52),E4915,D4915)</f>
        <v>78</v>
      </c>
      <c r="J4915" s="1">
        <f ca="1">OFFSET(IF($H4915="Cooling",Customer!$L$25,Customer!$L$52),$E4915,$D4915)</f>
        <v>80</v>
      </c>
      <c r="K4915" s="16">
        <f t="shared" ca="1" si="915"/>
        <v>0</v>
      </c>
      <c r="L4915" s="16">
        <f t="shared" ca="1" si="916"/>
        <v>0</v>
      </c>
      <c r="M4915" s="17">
        <f t="shared" si="922"/>
        <v>0</v>
      </c>
      <c r="N4915" s="17">
        <f t="shared" si="923"/>
        <v>0</v>
      </c>
      <c r="O4915" s="4"/>
      <c r="P4915" s="4">
        <v>74</v>
      </c>
      <c r="Q4915" s="4">
        <v>63</v>
      </c>
      <c r="R4915" s="4">
        <v>67</v>
      </c>
      <c r="S4915" s="4">
        <v>69</v>
      </c>
      <c r="T4915" s="4">
        <v>72</v>
      </c>
      <c r="U4915" s="4">
        <v>79</v>
      </c>
      <c r="V4915" s="13">
        <v>72</v>
      </c>
      <c r="W4915" s="4">
        <v>68</v>
      </c>
      <c r="X4915" s="4">
        <v>72</v>
      </c>
      <c r="Y4915">
        <f t="shared" ca="1" si="924"/>
        <v>0</v>
      </c>
      <c r="Z4915">
        <f t="shared" ca="1" si="925"/>
        <v>0</v>
      </c>
    </row>
    <row r="4916" spans="2:26" x14ac:dyDescent="0.25">
      <c r="B4916" s="11">
        <f t="shared" si="926"/>
        <v>44766.33333332144</v>
      </c>
      <c r="C4916" s="1">
        <f t="shared" si="917"/>
        <v>7</v>
      </c>
      <c r="D4916" s="1">
        <f t="shared" si="918"/>
        <v>7</v>
      </c>
      <c r="E4916" s="12">
        <f t="shared" si="919"/>
        <v>9</v>
      </c>
      <c r="F4916" s="124" t="str">
        <f t="shared" si="920"/>
        <v>0</v>
      </c>
      <c r="G4916" s="1">
        <f ca="1">(OFFSET(O4916,0,MATCH(Customer!$J$6,'CDH &amp; HDH'!$P$11:$X$11,0)))</f>
        <v>76</v>
      </c>
      <c r="H4916" s="1" t="str">
        <f t="shared" si="921"/>
        <v>Cooling</v>
      </c>
      <c r="I4916" s="1">
        <f ca="1">OFFSET(IF($H4916="Cooling",Customer!$C$25,Customer!$C$52),E4916,D4916)</f>
        <v>78</v>
      </c>
      <c r="J4916" s="1">
        <f ca="1">OFFSET(IF($H4916="Cooling",Customer!$L$25,Customer!$L$52),$E4916,$D4916)</f>
        <v>80</v>
      </c>
      <c r="K4916" s="16">
        <f t="shared" ca="1" si="915"/>
        <v>0</v>
      </c>
      <c r="L4916" s="16">
        <f t="shared" ca="1" si="916"/>
        <v>0</v>
      </c>
      <c r="M4916" s="17">
        <f t="shared" si="922"/>
        <v>0</v>
      </c>
      <c r="N4916" s="17">
        <f t="shared" si="923"/>
        <v>0</v>
      </c>
      <c r="O4916" s="4"/>
      <c r="P4916" s="4">
        <v>77</v>
      </c>
      <c r="Q4916" s="4">
        <v>66</v>
      </c>
      <c r="R4916" s="4">
        <v>70</v>
      </c>
      <c r="S4916" s="4">
        <v>72</v>
      </c>
      <c r="T4916" s="4">
        <v>74</v>
      </c>
      <c r="U4916" s="4">
        <v>81</v>
      </c>
      <c r="V4916" s="13">
        <v>76</v>
      </c>
      <c r="W4916" s="4">
        <v>70</v>
      </c>
      <c r="X4916" s="4">
        <v>74</v>
      </c>
      <c r="Y4916">
        <f t="shared" ca="1" si="924"/>
        <v>0</v>
      </c>
      <c r="Z4916">
        <f t="shared" ca="1" si="925"/>
        <v>0</v>
      </c>
    </row>
    <row r="4917" spans="2:26" x14ac:dyDescent="0.25">
      <c r="B4917" s="11">
        <f t="shared" si="926"/>
        <v>44766.374999988104</v>
      </c>
      <c r="C4917" s="1">
        <f t="shared" si="917"/>
        <v>7</v>
      </c>
      <c r="D4917" s="1">
        <f t="shared" si="918"/>
        <v>7</v>
      </c>
      <c r="E4917" s="12">
        <f t="shared" si="919"/>
        <v>10</v>
      </c>
      <c r="F4917" s="124" t="str">
        <f t="shared" si="920"/>
        <v>0</v>
      </c>
      <c r="G4917" s="1">
        <f ca="1">(OFFSET(O4917,0,MATCH(Customer!$J$6,'CDH &amp; HDH'!$P$11:$X$11,0)))</f>
        <v>80</v>
      </c>
      <c r="H4917" s="1" t="str">
        <f t="shared" si="921"/>
        <v>Cooling</v>
      </c>
      <c r="I4917" s="1">
        <f ca="1">OFFSET(IF($H4917="Cooling",Customer!$C$25,Customer!$C$52),E4917,D4917)</f>
        <v>78</v>
      </c>
      <c r="J4917" s="1">
        <f ca="1">OFFSET(IF($H4917="Cooling",Customer!$L$25,Customer!$L$52),$E4917,$D4917)</f>
        <v>80</v>
      </c>
      <c r="K4917" s="16">
        <f t="shared" ca="1" si="915"/>
        <v>2</v>
      </c>
      <c r="L4917" s="16">
        <f t="shared" ca="1" si="916"/>
        <v>0</v>
      </c>
      <c r="M4917" s="17">
        <f t="shared" si="922"/>
        <v>0</v>
      </c>
      <c r="N4917" s="17">
        <f t="shared" si="923"/>
        <v>0</v>
      </c>
      <c r="O4917" s="4"/>
      <c r="P4917" s="4">
        <v>80</v>
      </c>
      <c r="Q4917" s="4">
        <v>68</v>
      </c>
      <c r="R4917" s="4">
        <v>72</v>
      </c>
      <c r="S4917" s="4">
        <v>74</v>
      </c>
      <c r="T4917" s="4">
        <v>77</v>
      </c>
      <c r="U4917" s="4">
        <v>84</v>
      </c>
      <c r="V4917" s="13">
        <v>80</v>
      </c>
      <c r="W4917" s="4">
        <v>73</v>
      </c>
      <c r="X4917" s="4">
        <v>75</v>
      </c>
      <c r="Y4917">
        <f t="shared" ca="1" si="924"/>
        <v>864</v>
      </c>
      <c r="Z4917">
        <f t="shared" ca="1" si="925"/>
        <v>0</v>
      </c>
    </row>
    <row r="4918" spans="2:26" x14ac:dyDescent="0.25">
      <c r="B4918" s="11">
        <f t="shared" si="926"/>
        <v>44766.416666654768</v>
      </c>
      <c r="C4918" s="1">
        <f t="shared" si="917"/>
        <v>7</v>
      </c>
      <c r="D4918" s="1">
        <f t="shared" si="918"/>
        <v>7</v>
      </c>
      <c r="E4918" s="12">
        <f t="shared" si="919"/>
        <v>11</v>
      </c>
      <c r="F4918" s="124" t="str">
        <f t="shared" si="920"/>
        <v>0</v>
      </c>
      <c r="G4918" s="1">
        <f ca="1">(OFFSET(O4918,0,MATCH(Customer!$J$6,'CDH &amp; HDH'!$P$11:$X$11,0)))</f>
        <v>83</v>
      </c>
      <c r="H4918" s="1" t="str">
        <f t="shared" si="921"/>
        <v>Cooling</v>
      </c>
      <c r="I4918" s="1">
        <f ca="1">OFFSET(IF($H4918="Cooling",Customer!$C$25,Customer!$C$52),E4918,D4918)</f>
        <v>78</v>
      </c>
      <c r="J4918" s="1">
        <f ca="1">OFFSET(IF($H4918="Cooling",Customer!$L$25,Customer!$L$52),$E4918,$D4918)</f>
        <v>80</v>
      </c>
      <c r="K4918" s="16">
        <f t="shared" ca="1" si="915"/>
        <v>5</v>
      </c>
      <c r="L4918" s="16">
        <f t="shared" ca="1" si="916"/>
        <v>3</v>
      </c>
      <c r="M4918" s="17">
        <f t="shared" si="922"/>
        <v>0</v>
      </c>
      <c r="N4918" s="17">
        <f t="shared" si="923"/>
        <v>0</v>
      </c>
      <c r="O4918" s="4"/>
      <c r="P4918" s="4">
        <v>79</v>
      </c>
      <c r="Q4918" s="4">
        <v>70</v>
      </c>
      <c r="R4918" s="4">
        <v>74</v>
      </c>
      <c r="S4918" s="4">
        <v>77</v>
      </c>
      <c r="T4918" s="4">
        <v>77</v>
      </c>
      <c r="U4918" s="4">
        <v>86</v>
      </c>
      <c r="V4918" s="13">
        <v>83</v>
      </c>
      <c r="W4918" s="4">
        <v>77</v>
      </c>
      <c r="X4918" s="4">
        <v>76</v>
      </c>
      <c r="Y4918">
        <f t="shared" ca="1" si="924"/>
        <v>2160</v>
      </c>
      <c r="Z4918">
        <f t="shared" ca="1" si="925"/>
        <v>1296</v>
      </c>
    </row>
    <row r="4919" spans="2:26" x14ac:dyDescent="0.25">
      <c r="B4919" s="11">
        <f t="shared" si="926"/>
        <v>44766.458333321432</v>
      </c>
      <c r="C4919" s="1">
        <f t="shared" si="917"/>
        <v>7</v>
      </c>
      <c r="D4919" s="1">
        <f t="shared" si="918"/>
        <v>7</v>
      </c>
      <c r="E4919" s="12">
        <f t="shared" si="919"/>
        <v>12</v>
      </c>
      <c r="F4919" s="124" t="str">
        <f t="shared" si="920"/>
        <v>0</v>
      </c>
      <c r="G4919" s="1">
        <f ca="1">(OFFSET(O4919,0,MATCH(Customer!$J$6,'CDH &amp; HDH'!$P$11:$X$11,0)))</f>
        <v>85</v>
      </c>
      <c r="H4919" s="1" t="str">
        <f t="shared" si="921"/>
        <v>Cooling</v>
      </c>
      <c r="I4919" s="1">
        <f ca="1">OFFSET(IF($H4919="Cooling",Customer!$C$25,Customer!$C$52),E4919,D4919)</f>
        <v>78</v>
      </c>
      <c r="J4919" s="1">
        <f ca="1">OFFSET(IF($H4919="Cooling",Customer!$L$25,Customer!$L$52),$E4919,$D4919)</f>
        <v>80</v>
      </c>
      <c r="K4919" s="16">
        <f t="shared" ca="1" si="915"/>
        <v>7</v>
      </c>
      <c r="L4919" s="16">
        <f t="shared" ca="1" si="916"/>
        <v>5</v>
      </c>
      <c r="M4919" s="17">
        <f t="shared" si="922"/>
        <v>0</v>
      </c>
      <c r="N4919" s="17">
        <f t="shared" si="923"/>
        <v>0</v>
      </c>
      <c r="O4919" s="4"/>
      <c r="P4919" s="4">
        <v>83</v>
      </c>
      <c r="Q4919" s="4">
        <v>72</v>
      </c>
      <c r="R4919" s="4">
        <v>75</v>
      </c>
      <c r="S4919" s="4">
        <v>77</v>
      </c>
      <c r="T4919" s="4">
        <v>78</v>
      </c>
      <c r="U4919" s="4">
        <v>88</v>
      </c>
      <c r="V4919" s="13">
        <v>85</v>
      </c>
      <c r="W4919" s="4">
        <v>79</v>
      </c>
      <c r="X4919" s="4">
        <v>78</v>
      </c>
      <c r="Y4919">
        <f t="shared" ca="1" si="924"/>
        <v>3024</v>
      </c>
      <c r="Z4919">
        <f t="shared" ca="1" si="925"/>
        <v>2160</v>
      </c>
    </row>
    <row r="4920" spans="2:26" x14ac:dyDescent="0.25">
      <c r="B4920" s="11">
        <f t="shared" si="926"/>
        <v>44766.499999988097</v>
      </c>
      <c r="C4920" s="1">
        <f t="shared" si="917"/>
        <v>7</v>
      </c>
      <c r="D4920" s="1">
        <f t="shared" si="918"/>
        <v>7</v>
      </c>
      <c r="E4920" s="12">
        <f t="shared" si="919"/>
        <v>13</v>
      </c>
      <c r="F4920" s="124" t="str">
        <f t="shared" si="920"/>
        <v>0</v>
      </c>
      <c r="G4920" s="1">
        <f ca="1">(OFFSET(O4920,0,MATCH(Customer!$J$6,'CDH &amp; HDH'!$P$11:$X$11,0)))</f>
        <v>85</v>
      </c>
      <c r="H4920" s="1" t="str">
        <f t="shared" si="921"/>
        <v>Cooling</v>
      </c>
      <c r="I4920" s="1">
        <f ca="1">OFFSET(IF($H4920="Cooling",Customer!$C$25,Customer!$C$52),E4920,D4920)</f>
        <v>78</v>
      </c>
      <c r="J4920" s="1">
        <f ca="1">OFFSET(IF($H4920="Cooling",Customer!$L$25,Customer!$L$52),$E4920,$D4920)</f>
        <v>80</v>
      </c>
      <c r="K4920" s="16">
        <f t="shared" ca="1" si="915"/>
        <v>7</v>
      </c>
      <c r="L4920" s="16">
        <f t="shared" ca="1" si="916"/>
        <v>5</v>
      </c>
      <c r="M4920" s="17">
        <f t="shared" si="922"/>
        <v>0</v>
      </c>
      <c r="N4920" s="17">
        <f t="shared" si="923"/>
        <v>0</v>
      </c>
      <c r="O4920" s="4"/>
      <c r="P4920" s="4">
        <v>84</v>
      </c>
      <c r="Q4920" s="4">
        <v>74</v>
      </c>
      <c r="R4920" s="4">
        <v>77</v>
      </c>
      <c r="S4920" s="4">
        <v>79</v>
      </c>
      <c r="T4920" s="4">
        <v>79</v>
      </c>
      <c r="U4920" s="4">
        <v>88</v>
      </c>
      <c r="V4920" s="13">
        <v>85</v>
      </c>
      <c r="W4920" s="4">
        <v>80</v>
      </c>
      <c r="X4920" s="4">
        <v>79</v>
      </c>
      <c r="Y4920">
        <f t="shared" ca="1" si="924"/>
        <v>3024</v>
      </c>
      <c r="Z4920">
        <f t="shared" ca="1" si="925"/>
        <v>2160</v>
      </c>
    </row>
    <row r="4921" spans="2:26" x14ac:dyDescent="0.25">
      <c r="B4921" s="11">
        <f t="shared" si="926"/>
        <v>44766.541666654761</v>
      </c>
      <c r="C4921" s="1">
        <f t="shared" si="917"/>
        <v>7</v>
      </c>
      <c r="D4921" s="1">
        <f t="shared" si="918"/>
        <v>7</v>
      </c>
      <c r="E4921" s="12">
        <f t="shared" si="919"/>
        <v>14</v>
      </c>
      <c r="F4921" s="124" t="str">
        <f t="shared" si="920"/>
        <v>0</v>
      </c>
      <c r="G4921" s="1">
        <f ca="1">(OFFSET(O4921,0,MATCH(Customer!$J$6,'CDH &amp; HDH'!$P$11:$X$11,0)))</f>
        <v>86</v>
      </c>
      <c r="H4921" s="1" t="str">
        <f t="shared" si="921"/>
        <v>Cooling</v>
      </c>
      <c r="I4921" s="1">
        <f ca="1">OFFSET(IF($H4921="Cooling",Customer!$C$25,Customer!$C$52),E4921,D4921)</f>
        <v>78</v>
      </c>
      <c r="J4921" s="1">
        <f ca="1">OFFSET(IF($H4921="Cooling",Customer!$L$25,Customer!$L$52),$E4921,$D4921)</f>
        <v>80</v>
      </c>
      <c r="K4921" s="16">
        <f t="shared" ca="1" si="915"/>
        <v>8</v>
      </c>
      <c r="L4921" s="16">
        <f t="shared" ca="1" si="916"/>
        <v>6</v>
      </c>
      <c r="M4921" s="17">
        <f t="shared" si="922"/>
        <v>0</v>
      </c>
      <c r="N4921" s="17">
        <f t="shared" si="923"/>
        <v>0</v>
      </c>
      <c r="O4921" s="4"/>
      <c r="P4921" s="4">
        <v>82</v>
      </c>
      <c r="Q4921" s="4">
        <v>75</v>
      </c>
      <c r="R4921" s="4">
        <v>76</v>
      </c>
      <c r="S4921" s="4">
        <v>77</v>
      </c>
      <c r="T4921" s="4">
        <v>81</v>
      </c>
      <c r="U4921" s="4">
        <v>90</v>
      </c>
      <c r="V4921" s="13">
        <v>86</v>
      </c>
      <c r="W4921" s="4">
        <v>81</v>
      </c>
      <c r="X4921" s="4">
        <v>80</v>
      </c>
      <c r="Y4921">
        <f t="shared" ca="1" si="924"/>
        <v>3456</v>
      </c>
      <c r="Z4921">
        <f t="shared" ca="1" si="925"/>
        <v>2592</v>
      </c>
    </row>
    <row r="4922" spans="2:26" x14ac:dyDescent="0.25">
      <c r="B4922" s="11">
        <f t="shared" si="926"/>
        <v>44766.583333321425</v>
      </c>
      <c r="C4922" s="1">
        <f t="shared" si="917"/>
        <v>7</v>
      </c>
      <c r="D4922" s="1">
        <f t="shared" si="918"/>
        <v>7</v>
      </c>
      <c r="E4922" s="12">
        <f t="shared" si="919"/>
        <v>15</v>
      </c>
      <c r="F4922" s="124" t="str">
        <f t="shared" si="920"/>
        <v>0</v>
      </c>
      <c r="G4922" s="1">
        <f ca="1">(OFFSET(O4922,0,MATCH(Customer!$J$6,'CDH &amp; HDH'!$P$11:$X$11,0)))</f>
        <v>86</v>
      </c>
      <c r="H4922" s="1" t="str">
        <f t="shared" si="921"/>
        <v>Cooling</v>
      </c>
      <c r="I4922" s="1">
        <f ca="1">OFFSET(IF($H4922="Cooling",Customer!$C$25,Customer!$C$52),E4922,D4922)</f>
        <v>78</v>
      </c>
      <c r="J4922" s="1">
        <f ca="1">OFFSET(IF($H4922="Cooling",Customer!$L$25,Customer!$L$52),$E4922,$D4922)</f>
        <v>80</v>
      </c>
      <c r="K4922" s="16">
        <f t="shared" ca="1" si="915"/>
        <v>8</v>
      </c>
      <c r="L4922" s="16">
        <f t="shared" ca="1" si="916"/>
        <v>6</v>
      </c>
      <c r="M4922" s="17">
        <f t="shared" si="922"/>
        <v>0</v>
      </c>
      <c r="N4922" s="17">
        <f t="shared" si="923"/>
        <v>0</v>
      </c>
      <c r="O4922" s="4"/>
      <c r="P4922" s="4">
        <v>82</v>
      </c>
      <c r="Q4922" s="4">
        <v>75</v>
      </c>
      <c r="R4922" s="4">
        <v>76</v>
      </c>
      <c r="S4922" s="4">
        <v>79</v>
      </c>
      <c r="T4922" s="4">
        <v>82</v>
      </c>
      <c r="U4922" s="4">
        <v>86</v>
      </c>
      <c r="V4922" s="13">
        <v>86</v>
      </c>
      <c r="W4922" s="4">
        <v>82</v>
      </c>
      <c r="X4922" s="4">
        <v>80</v>
      </c>
      <c r="Y4922">
        <f t="shared" ca="1" si="924"/>
        <v>3456</v>
      </c>
      <c r="Z4922">
        <f t="shared" ca="1" si="925"/>
        <v>2592</v>
      </c>
    </row>
    <row r="4923" spans="2:26" x14ac:dyDescent="0.25">
      <c r="B4923" s="11">
        <f t="shared" si="926"/>
        <v>44766.624999988089</v>
      </c>
      <c r="C4923" s="1">
        <f t="shared" si="917"/>
        <v>7</v>
      </c>
      <c r="D4923" s="1">
        <f t="shared" si="918"/>
        <v>7</v>
      </c>
      <c r="E4923" s="12">
        <f t="shared" si="919"/>
        <v>16</v>
      </c>
      <c r="F4923" s="124" t="str">
        <f t="shared" si="920"/>
        <v>0</v>
      </c>
      <c r="G4923" s="1">
        <f ca="1">(OFFSET(O4923,0,MATCH(Customer!$J$6,'CDH &amp; HDH'!$P$11:$X$11,0)))</f>
        <v>87</v>
      </c>
      <c r="H4923" s="1" t="str">
        <f t="shared" si="921"/>
        <v>Cooling</v>
      </c>
      <c r="I4923" s="1">
        <f ca="1">OFFSET(IF($H4923="Cooling",Customer!$C$25,Customer!$C$52),E4923,D4923)</f>
        <v>78</v>
      </c>
      <c r="J4923" s="1">
        <f ca="1">OFFSET(IF($H4923="Cooling",Customer!$L$25,Customer!$L$52),$E4923,$D4923)</f>
        <v>80</v>
      </c>
      <c r="K4923" s="16">
        <f t="shared" ca="1" si="915"/>
        <v>9</v>
      </c>
      <c r="L4923" s="16">
        <f t="shared" ca="1" si="916"/>
        <v>7</v>
      </c>
      <c r="M4923" s="17">
        <f t="shared" si="922"/>
        <v>0</v>
      </c>
      <c r="N4923" s="17">
        <f t="shared" si="923"/>
        <v>0</v>
      </c>
      <c r="O4923" s="4"/>
      <c r="P4923" s="4">
        <v>84</v>
      </c>
      <c r="Q4923" s="4">
        <v>74</v>
      </c>
      <c r="R4923" s="4">
        <v>75</v>
      </c>
      <c r="S4923" s="4">
        <v>80</v>
      </c>
      <c r="T4923" s="4">
        <v>82</v>
      </c>
      <c r="U4923" s="4">
        <v>88</v>
      </c>
      <c r="V4923" s="13">
        <v>87</v>
      </c>
      <c r="W4923" s="4">
        <v>83</v>
      </c>
      <c r="X4923" s="4">
        <v>81</v>
      </c>
      <c r="Y4923">
        <f t="shared" ca="1" si="924"/>
        <v>3888</v>
      </c>
      <c r="Z4923">
        <f t="shared" ca="1" si="925"/>
        <v>3024</v>
      </c>
    </row>
    <row r="4924" spans="2:26" x14ac:dyDescent="0.25">
      <c r="B4924" s="11">
        <f t="shared" si="926"/>
        <v>44766.666666654753</v>
      </c>
      <c r="C4924" s="1">
        <f t="shared" si="917"/>
        <v>7</v>
      </c>
      <c r="D4924" s="1">
        <f t="shared" si="918"/>
        <v>7</v>
      </c>
      <c r="E4924" s="12">
        <f t="shared" si="919"/>
        <v>17</v>
      </c>
      <c r="F4924" s="124" t="str">
        <f t="shared" si="920"/>
        <v>0</v>
      </c>
      <c r="G4924" s="1">
        <f ca="1">(OFFSET(O4924,0,MATCH(Customer!$J$6,'CDH &amp; HDH'!$P$11:$X$11,0)))</f>
        <v>87</v>
      </c>
      <c r="H4924" s="1" t="str">
        <f t="shared" si="921"/>
        <v>Cooling</v>
      </c>
      <c r="I4924" s="1">
        <f ca="1">OFFSET(IF($H4924="Cooling",Customer!$C$25,Customer!$C$52),E4924,D4924)</f>
        <v>78</v>
      </c>
      <c r="J4924" s="1">
        <f ca="1">OFFSET(IF($H4924="Cooling",Customer!$L$25,Customer!$L$52),$E4924,$D4924)</f>
        <v>80</v>
      </c>
      <c r="K4924" s="16">
        <f t="shared" ca="1" si="915"/>
        <v>9</v>
      </c>
      <c r="L4924" s="16">
        <f t="shared" ca="1" si="916"/>
        <v>7</v>
      </c>
      <c r="M4924" s="17">
        <f t="shared" si="922"/>
        <v>0</v>
      </c>
      <c r="N4924" s="17">
        <f t="shared" si="923"/>
        <v>0</v>
      </c>
      <c r="O4924" s="4"/>
      <c r="P4924" s="4">
        <v>84</v>
      </c>
      <c r="Q4924" s="4">
        <v>74</v>
      </c>
      <c r="R4924" s="4">
        <v>74</v>
      </c>
      <c r="S4924" s="4">
        <v>80</v>
      </c>
      <c r="T4924" s="4">
        <v>83</v>
      </c>
      <c r="U4924" s="4">
        <v>86</v>
      </c>
      <c r="V4924" s="13">
        <v>87</v>
      </c>
      <c r="W4924" s="4">
        <v>83</v>
      </c>
      <c r="X4924" s="4">
        <v>81</v>
      </c>
      <c r="Y4924">
        <f t="shared" ca="1" si="924"/>
        <v>3888</v>
      </c>
      <c r="Z4924">
        <f t="shared" ca="1" si="925"/>
        <v>3024</v>
      </c>
    </row>
    <row r="4925" spans="2:26" x14ac:dyDescent="0.25">
      <c r="B4925" s="11">
        <f t="shared" si="926"/>
        <v>44766.708333321418</v>
      </c>
      <c r="C4925" s="1">
        <f t="shared" si="917"/>
        <v>7</v>
      </c>
      <c r="D4925" s="1">
        <f t="shared" si="918"/>
        <v>7</v>
      </c>
      <c r="E4925" s="12">
        <f t="shared" si="919"/>
        <v>18</v>
      </c>
      <c r="F4925" s="124" t="str">
        <f t="shared" si="920"/>
        <v>0</v>
      </c>
      <c r="G4925" s="1">
        <f ca="1">(OFFSET(O4925,0,MATCH(Customer!$J$6,'CDH &amp; HDH'!$P$11:$X$11,0)))</f>
        <v>85</v>
      </c>
      <c r="H4925" s="1" t="str">
        <f t="shared" si="921"/>
        <v>Cooling</v>
      </c>
      <c r="I4925" s="1">
        <f ca="1">OFFSET(IF($H4925="Cooling",Customer!$C$25,Customer!$C$52),E4925,D4925)</f>
        <v>78</v>
      </c>
      <c r="J4925" s="1">
        <f ca="1">OFFSET(IF($H4925="Cooling",Customer!$L$25,Customer!$L$52),$E4925,$D4925)</f>
        <v>80</v>
      </c>
      <c r="K4925" s="16">
        <f t="shared" ca="1" si="915"/>
        <v>7</v>
      </c>
      <c r="L4925" s="16">
        <f t="shared" ca="1" si="916"/>
        <v>5</v>
      </c>
      <c r="M4925" s="17">
        <f t="shared" si="922"/>
        <v>0</v>
      </c>
      <c r="N4925" s="17">
        <f t="shared" si="923"/>
        <v>0</v>
      </c>
      <c r="O4925" s="4"/>
      <c r="P4925" s="4">
        <v>82</v>
      </c>
      <c r="Q4925" s="4">
        <v>73</v>
      </c>
      <c r="R4925" s="4">
        <v>72</v>
      </c>
      <c r="S4925" s="4">
        <v>76</v>
      </c>
      <c r="T4925" s="4">
        <v>82</v>
      </c>
      <c r="U4925" s="4">
        <v>84</v>
      </c>
      <c r="V4925" s="13">
        <v>85</v>
      </c>
      <c r="W4925" s="4">
        <v>83</v>
      </c>
      <c r="X4925" s="4">
        <v>81</v>
      </c>
      <c r="Y4925">
        <f t="shared" ca="1" si="924"/>
        <v>3024</v>
      </c>
      <c r="Z4925">
        <f t="shared" ca="1" si="925"/>
        <v>2160</v>
      </c>
    </row>
    <row r="4926" spans="2:26" x14ac:dyDescent="0.25">
      <c r="B4926" s="11">
        <f t="shared" si="926"/>
        <v>44766.749999988082</v>
      </c>
      <c r="C4926" s="1">
        <f t="shared" si="917"/>
        <v>7</v>
      </c>
      <c r="D4926" s="1">
        <f t="shared" si="918"/>
        <v>7</v>
      </c>
      <c r="E4926" s="12">
        <f t="shared" si="919"/>
        <v>19</v>
      </c>
      <c r="F4926" s="124" t="str">
        <f t="shared" si="920"/>
        <v>0</v>
      </c>
      <c r="G4926" s="1">
        <f ca="1">(OFFSET(O4926,0,MATCH(Customer!$J$6,'CDH &amp; HDH'!$P$11:$X$11,0)))</f>
        <v>83</v>
      </c>
      <c r="H4926" s="1" t="str">
        <f t="shared" si="921"/>
        <v>Cooling</v>
      </c>
      <c r="I4926" s="1">
        <f ca="1">OFFSET(IF($H4926="Cooling",Customer!$C$25,Customer!$C$52),E4926,D4926)</f>
        <v>78</v>
      </c>
      <c r="J4926" s="1">
        <f ca="1">OFFSET(IF($H4926="Cooling",Customer!$L$25,Customer!$L$52),$E4926,$D4926)</f>
        <v>80</v>
      </c>
      <c r="K4926" s="16">
        <f t="shared" ca="1" si="915"/>
        <v>5</v>
      </c>
      <c r="L4926" s="16">
        <f t="shared" ca="1" si="916"/>
        <v>3</v>
      </c>
      <c r="M4926" s="17">
        <f t="shared" si="922"/>
        <v>0</v>
      </c>
      <c r="N4926" s="17">
        <f t="shared" si="923"/>
        <v>0</v>
      </c>
      <c r="O4926" s="4"/>
      <c r="P4926" s="4">
        <v>79</v>
      </c>
      <c r="Q4926" s="4">
        <v>70</v>
      </c>
      <c r="R4926" s="4">
        <v>71</v>
      </c>
      <c r="S4926" s="4">
        <v>75</v>
      </c>
      <c r="T4926" s="4">
        <v>80</v>
      </c>
      <c r="U4926" s="4">
        <v>80</v>
      </c>
      <c r="V4926" s="13">
        <v>83</v>
      </c>
      <c r="W4926" s="4">
        <v>81</v>
      </c>
      <c r="X4926" s="4">
        <v>77</v>
      </c>
      <c r="Y4926">
        <f t="shared" ca="1" si="924"/>
        <v>2160</v>
      </c>
      <c r="Z4926">
        <f t="shared" ca="1" si="925"/>
        <v>1296</v>
      </c>
    </row>
    <row r="4927" spans="2:26" x14ac:dyDescent="0.25">
      <c r="B4927" s="11">
        <f t="shared" si="926"/>
        <v>44766.791666654746</v>
      </c>
      <c r="C4927" s="1">
        <f t="shared" si="917"/>
        <v>7</v>
      </c>
      <c r="D4927" s="1">
        <f t="shared" si="918"/>
        <v>7</v>
      </c>
      <c r="E4927" s="12">
        <f t="shared" si="919"/>
        <v>20</v>
      </c>
      <c r="F4927" s="124" t="str">
        <f t="shared" si="920"/>
        <v>0</v>
      </c>
      <c r="G4927" s="1">
        <f ca="1">(OFFSET(O4927,0,MATCH(Customer!$J$6,'CDH &amp; HDH'!$P$11:$X$11,0)))</f>
        <v>83</v>
      </c>
      <c r="H4927" s="1" t="str">
        <f t="shared" si="921"/>
        <v>Cooling</v>
      </c>
      <c r="I4927" s="1">
        <f ca="1">OFFSET(IF($H4927="Cooling",Customer!$C$25,Customer!$C$52),E4927,D4927)</f>
        <v>78</v>
      </c>
      <c r="J4927" s="1">
        <f ca="1">OFFSET(IF($H4927="Cooling",Customer!$L$25,Customer!$L$52),$E4927,$D4927)</f>
        <v>80</v>
      </c>
      <c r="K4927" s="16">
        <f t="shared" ca="1" si="915"/>
        <v>5</v>
      </c>
      <c r="L4927" s="16">
        <f t="shared" ca="1" si="916"/>
        <v>3</v>
      </c>
      <c r="M4927" s="17">
        <f t="shared" si="922"/>
        <v>0</v>
      </c>
      <c r="N4927" s="17">
        <f t="shared" si="923"/>
        <v>0</v>
      </c>
      <c r="O4927" s="4"/>
      <c r="P4927" s="4">
        <v>78</v>
      </c>
      <c r="Q4927" s="4">
        <v>66</v>
      </c>
      <c r="R4927" s="4">
        <v>70</v>
      </c>
      <c r="S4927" s="4">
        <v>75</v>
      </c>
      <c r="T4927" s="4">
        <v>76</v>
      </c>
      <c r="U4927" s="4">
        <v>78</v>
      </c>
      <c r="V4927" s="13">
        <v>83</v>
      </c>
      <c r="W4927" s="4">
        <v>75</v>
      </c>
      <c r="X4927" s="4">
        <v>74</v>
      </c>
      <c r="Y4927">
        <f t="shared" ca="1" si="924"/>
        <v>2160</v>
      </c>
      <c r="Z4927">
        <f t="shared" ca="1" si="925"/>
        <v>1296</v>
      </c>
    </row>
    <row r="4928" spans="2:26" x14ac:dyDescent="0.25">
      <c r="B4928" s="11">
        <f t="shared" si="926"/>
        <v>44766.83333332141</v>
      </c>
      <c r="C4928" s="1">
        <f t="shared" si="917"/>
        <v>7</v>
      </c>
      <c r="D4928" s="1">
        <f t="shared" si="918"/>
        <v>7</v>
      </c>
      <c r="E4928" s="12">
        <f t="shared" si="919"/>
        <v>21</v>
      </c>
      <c r="F4928" s="124" t="str">
        <f t="shared" si="920"/>
        <v>0</v>
      </c>
      <c r="G4928" s="1">
        <f ca="1">(OFFSET(O4928,0,MATCH(Customer!$J$6,'CDH &amp; HDH'!$P$11:$X$11,0)))</f>
        <v>78</v>
      </c>
      <c r="H4928" s="1" t="str">
        <f t="shared" si="921"/>
        <v>Cooling</v>
      </c>
      <c r="I4928" s="1">
        <f ca="1">OFFSET(IF($H4928="Cooling",Customer!$C$25,Customer!$C$52),E4928,D4928)</f>
        <v>78</v>
      </c>
      <c r="J4928" s="1">
        <f ca="1">OFFSET(IF($H4928="Cooling",Customer!$L$25,Customer!$L$52),$E4928,$D4928)</f>
        <v>80</v>
      </c>
      <c r="K4928" s="16">
        <f t="shared" ca="1" si="915"/>
        <v>0</v>
      </c>
      <c r="L4928" s="16">
        <f t="shared" ca="1" si="916"/>
        <v>0</v>
      </c>
      <c r="M4928" s="17">
        <f t="shared" si="922"/>
        <v>0</v>
      </c>
      <c r="N4928" s="17">
        <f t="shared" si="923"/>
        <v>0</v>
      </c>
      <c r="O4928" s="4"/>
      <c r="P4928" s="4">
        <v>77</v>
      </c>
      <c r="Q4928" s="4">
        <v>65</v>
      </c>
      <c r="R4928" s="4">
        <v>68</v>
      </c>
      <c r="S4928" s="4">
        <v>73</v>
      </c>
      <c r="T4928" s="4">
        <v>70</v>
      </c>
      <c r="U4928" s="4">
        <v>76</v>
      </c>
      <c r="V4928" s="13">
        <v>78</v>
      </c>
      <c r="W4928" s="4">
        <v>72</v>
      </c>
      <c r="X4928" s="4">
        <v>72</v>
      </c>
      <c r="Y4928">
        <f t="shared" ca="1" si="924"/>
        <v>0</v>
      </c>
      <c r="Z4928">
        <f t="shared" ca="1" si="925"/>
        <v>0</v>
      </c>
    </row>
    <row r="4929" spans="2:26" x14ac:dyDescent="0.25">
      <c r="B4929" s="11">
        <f t="shared" si="926"/>
        <v>44766.874999988075</v>
      </c>
      <c r="C4929" s="1">
        <f t="shared" si="917"/>
        <v>7</v>
      </c>
      <c r="D4929" s="1">
        <f t="shared" si="918"/>
        <v>7</v>
      </c>
      <c r="E4929" s="12">
        <f t="shared" si="919"/>
        <v>22</v>
      </c>
      <c r="F4929" s="124" t="str">
        <f t="shared" si="920"/>
        <v>0</v>
      </c>
      <c r="G4929" s="1">
        <f ca="1">(OFFSET(O4929,0,MATCH(Customer!$J$6,'CDH &amp; HDH'!$P$11:$X$11,0)))</f>
        <v>75</v>
      </c>
      <c r="H4929" s="1" t="str">
        <f t="shared" si="921"/>
        <v>Cooling</v>
      </c>
      <c r="I4929" s="1">
        <f ca="1">OFFSET(IF($H4929="Cooling",Customer!$C$25,Customer!$C$52),E4929,D4929)</f>
        <v>78</v>
      </c>
      <c r="J4929" s="1">
        <f ca="1">OFFSET(IF($H4929="Cooling",Customer!$L$25,Customer!$L$52),$E4929,$D4929)</f>
        <v>80</v>
      </c>
      <c r="K4929" s="16">
        <f t="shared" ca="1" si="915"/>
        <v>0</v>
      </c>
      <c r="L4929" s="16">
        <f t="shared" ca="1" si="916"/>
        <v>0</v>
      </c>
      <c r="M4929" s="17">
        <f t="shared" si="922"/>
        <v>0</v>
      </c>
      <c r="N4929" s="17">
        <f t="shared" si="923"/>
        <v>0</v>
      </c>
      <c r="O4929" s="4"/>
      <c r="P4929" s="4">
        <v>72</v>
      </c>
      <c r="Q4929" s="4">
        <v>65</v>
      </c>
      <c r="R4929" s="4">
        <v>67</v>
      </c>
      <c r="S4929" s="4">
        <v>70</v>
      </c>
      <c r="T4929" s="4">
        <v>70</v>
      </c>
      <c r="U4929" s="4">
        <v>74</v>
      </c>
      <c r="V4929" s="13">
        <v>75</v>
      </c>
      <c r="W4929" s="4">
        <v>71</v>
      </c>
      <c r="X4929" s="4">
        <v>71</v>
      </c>
      <c r="Y4929">
        <f t="shared" ca="1" si="924"/>
        <v>0</v>
      </c>
      <c r="Z4929">
        <f t="shared" ca="1" si="925"/>
        <v>0</v>
      </c>
    </row>
    <row r="4930" spans="2:26" x14ac:dyDescent="0.25">
      <c r="B4930" s="11">
        <f t="shared" si="926"/>
        <v>44766.916666654739</v>
      </c>
      <c r="C4930" s="1">
        <f t="shared" si="917"/>
        <v>7</v>
      </c>
      <c r="D4930" s="1">
        <f t="shared" si="918"/>
        <v>7</v>
      </c>
      <c r="E4930" s="12">
        <f t="shared" si="919"/>
        <v>23</v>
      </c>
      <c r="F4930" s="124" t="str">
        <f t="shared" si="920"/>
        <v>0</v>
      </c>
      <c r="G4930" s="1">
        <f ca="1">(OFFSET(O4930,0,MATCH(Customer!$J$6,'CDH &amp; HDH'!$P$11:$X$11,0)))</f>
        <v>75</v>
      </c>
      <c r="H4930" s="1" t="str">
        <f t="shared" si="921"/>
        <v>Cooling</v>
      </c>
      <c r="I4930" s="1">
        <f ca="1">OFFSET(IF($H4930="Cooling",Customer!$C$25,Customer!$C$52),E4930,D4930)</f>
        <v>78</v>
      </c>
      <c r="J4930" s="1">
        <f ca="1">OFFSET(IF($H4930="Cooling",Customer!$L$25,Customer!$L$52),$E4930,$D4930)</f>
        <v>80</v>
      </c>
      <c r="K4930" s="16">
        <f t="shared" ca="1" si="915"/>
        <v>0</v>
      </c>
      <c r="L4930" s="16">
        <f t="shared" ca="1" si="916"/>
        <v>0</v>
      </c>
      <c r="M4930" s="17">
        <f t="shared" si="922"/>
        <v>0</v>
      </c>
      <c r="N4930" s="17">
        <f t="shared" si="923"/>
        <v>0</v>
      </c>
      <c r="O4930" s="4"/>
      <c r="P4930" s="4">
        <v>70</v>
      </c>
      <c r="Q4930" s="4">
        <v>64</v>
      </c>
      <c r="R4930" s="4">
        <v>67</v>
      </c>
      <c r="S4930" s="4">
        <v>69</v>
      </c>
      <c r="T4930" s="4">
        <v>67</v>
      </c>
      <c r="U4930" s="4">
        <v>72</v>
      </c>
      <c r="V4930" s="13">
        <v>75</v>
      </c>
      <c r="W4930" s="4">
        <v>73</v>
      </c>
      <c r="X4930" s="4">
        <v>68</v>
      </c>
      <c r="Y4930">
        <f t="shared" ca="1" si="924"/>
        <v>0</v>
      </c>
      <c r="Z4930">
        <f t="shared" ca="1" si="925"/>
        <v>0</v>
      </c>
    </row>
    <row r="4931" spans="2:26" x14ac:dyDescent="0.25">
      <c r="B4931" s="11">
        <f t="shared" si="926"/>
        <v>44766.958333321403</v>
      </c>
      <c r="C4931" s="1">
        <f t="shared" si="917"/>
        <v>7</v>
      </c>
      <c r="D4931" s="1">
        <f t="shared" si="918"/>
        <v>7</v>
      </c>
      <c r="E4931" s="12">
        <f t="shared" si="919"/>
        <v>24</v>
      </c>
      <c r="F4931" s="124" t="str">
        <f t="shared" si="920"/>
        <v>0</v>
      </c>
      <c r="G4931" s="1">
        <f ca="1">(OFFSET(O4931,0,MATCH(Customer!$J$6,'CDH &amp; HDH'!$P$11:$X$11,0)))</f>
        <v>73</v>
      </c>
      <c r="H4931" s="1" t="str">
        <f t="shared" si="921"/>
        <v>Cooling</v>
      </c>
      <c r="I4931" s="1">
        <f ca="1">OFFSET(IF($H4931="Cooling",Customer!$C$25,Customer!$C$52),E4931,D4931)</f>
        <v>78</v>
      </c>
      <c r="J4931" s="1">
        <f ca="1">OFFSET(IF($H4931="Cooling",Customer!$L$25,Customer!$L$52),$E4931,$D4931)</f>
        <v>80</v>
      </c>
      <c r="K4931" s="16">
        <f t="shared" ca="1" si="915"/>
        <v>0</v>
      </c>
      <c r="L4931" s="16">
        <f t="shared" ca="1" si="916"/>
        <v>0</v>
      </c>
      <c r="M4931" s="17">
        <f t="shared" si="922"/>
        <v>0</v>
      </c>
      <c r="N4931" s="17">
        <f t="shared" si="923"/>
        <v>0</v>
      </c>
      <c r="O4931" s="4"/>
      <c r="P4931" s="4">
        <v>69</v>
      </c>
      <c r="Q4931" s="4">
        <v>63</v>
      </c>
      <c r="R4931" s="4">
        <v>66</v>
      </c>
      <c r="S4931" s="4">
        <v>67</v>
      </c>
      <c r="T4931" s="4">
        <v>67</v>
      </c>
      <c r="U4931" s="4">
        <v>71</v>
      </c>
      <c r="V4931" s="13">
        <v>73</v>
      </c>
      <c r="W4931" s="4">
        <v>68</v>
      </c>
      <c r="X4931" s="4">
        <v>68</v>
      </c>
      <c r="Y4931">
        <f t="shared" ca="1" si="924"/>
        <v>0</v>
      </c>
      <c r="Z4931">
        <f t="shared" ca="1" si="925"/>
        <v>0</v>
      </c>
    </row>
    <row r="4932" spans="2:26" x14ac:dyDescent="0.25">
      <c r="B4932" s="11">
        <f t="shared" si="926"/>
        <v>44766.999999988067</v>
      </c>
      <c r="C4932" s="1">
        <f t="shared" si="917"/>
        <v>7</v>
      </c>
      <c r="D4932" s="1">
        <f t="shared" si="918"/>
        <v>1</v>
      </c>
      <c r="E4932" s="12">
        <f t="shared" si="919"/>
        <v>1</v>
      </c>
      <c r="F4932" s="124" t="str">
        <f t="shared" si="920"/>
        <v>0</v>
      </c>
      <c r="G4932" s="1">
        <f ca="1">(OFFSET(O4932,0,MATCH(Customer!$J$6,'CDH &amp; HDH'!$P$11:$X$11,0)))</f>
        <v>72</v>
      </c>
      <c r="H4932" s="1" t="str">
        <f t="shared" si="921"/>
        <v>Cooling</v>
      </c>
      <c r="I4932" s="1">
        <f ca="1">OFFSET(IF($H4932="Cooling",Customer!$C$25,Customer!$C$52),E4932,D4932)</f>
        <v>78</v>
      </c>
      <c r="J4932" s="1">
        <f ca="1">OFFSET(IF($H4932="Cooling",Customer!$L$25,Customer!$L$52),$E4932,$D4932)</f>
        <v>80</v>
      </c>
      <c r="K4932" s="16">
        <f t="shared" ca="1" si="915"/>
        <v>0</v>
      </c>
      <c r="L4932" s="16">
        <f t="shared" ca="1" si="916"/>
        <v>0</v>
      </c>
      <c r="M4932" s="17">
        <f t="shared" si="922"/>
        <v>0</v>
      </c>
      <c r="N4932" s="17">
        <f t="shared" si="923"/>
        <v>0</v>
      </c>
      <c r="O4932" s="4"/>
      <c r="P4932" s="4">
        <v>68</v>
      </c>
      <c r="Q4932" s="4">
        <v>62</v>
      </c>
      <c r="R4932" s="4">
        <v>66</v>
      </c>
      <c r="S4932" s="4">
        <v>67</v>
      </c>
      <c r="T4932" s="4">
        <v>67</v>
      </c>
      <c r="U4932" s="4">
        <v>71</v>
      </c>
      <c r="V4932" s="13">
        <v>72</v>
      </c>
      <c r="W4932" s="4">
        <v>67</v>
      </c>
      <c r="X4932" s="4">
        <v>68</v>
      </c>
      <c r="Y4932">
        <f t="shared" ca="1" si="924"/>
        <v>0</v>
      </c>
      <c r="Z4932">
        <f t="shared" ca="1" si="925"/>
        <v>0</v>
      </c>
    </row>
    <row r="4933" spans="2:26" x14ac:dyDescent="0.25">
      <c r="B4933" s="11">
        <f t="shared" si="926"/>
        <v>44767.041666654732</v>
      </c>
      <c r="C4933" s="1">
        <f t="shared" si="917"/>
        <v>7</v>
      </c>
      <c r="D4933" s="1">
        <f t="shared" si="918"/>
        <v>1</v>
      </c>
      <c r="E4933" s="12">
        <f t="shared" si="919"/>
        <v>2</v>
      </c>
      <c r="F4933" s="124" t="str">
        <f t="shared" si="920"/>
        <v>0</v>
      </c>
      <c r="G4933" s="1">
        <f ca="1">(OFFSET(O4933,0,MATCH(Customer!$J$6,'CDH &amp; HDH'!$P$11:$X$11,0)))</f>
        <v>72</v>
      </c>
      <c r="H4933" s="1" t="str">
        <f t="shared" si="921"/>
        <v>Cooling</v>
      </c>
      <c r="I4933" s="1">
        <f ca="1">OFFSET(IF($H4933="Cooling",Customer!$C$25,Customer!$C$52),E4933,D4933)</f>
        <v>78</v>
      </c>
      <c r="J4933" s="1">
        <f ca="1">OFFSET(IF($H4933="Cooling",Customer!$L$25,Customer!$L$52),$E4933,$D4933)</f>
        <v>80</v>
      </c>
      <c r="K4933" s="16">
        <f t="shared" ca="1" si="915"/>
        <v>0</v>
      </c>
      <c r="L4933" s="16">
        <f t="shared" ca="1" si="916"/>
        <v>0</v>
      </c>
      <c r="M4933" s="17">
        <f t="shared" si="922"/>
        <v>0</v>
      </c>
      <c r="N4933" s="17">
        <f t="shared" si="923"/>
        <v>0</v>
      </c>
      <c r="O4933" s="4"/>
      <c r="P4933" s="4">
        <v>66</v>
      </c>
      <c r="Q4933" s="4">
        <v>60</v>
      </c>
      <c r="R4933" s="4">
        <v>66</v>
      </c>
      <c r="S4933" s="4">
        <v>66</v>
      </c>
      <c r="T4933" s="4">
        <v>66</v>
      </c>
      <c r="U4933" s="4">
        <v>70</v>
      </c>
      <c r="V4933" s="13">
        <v>72</v>
      </c>
      <c r="W4933" s="4">
        <v>66</v>
      </c>
      <c r="X4933" s="4">
        <v>67</v>
      </c>
      <c r="Y4933">
        <f t="shared" ca="1" si="924"/>
        <v>0</v>
      </c>
      <c r="Z4933">
        <f t="shared" ca="1" si="925"/>
        <v>0</v>
      </c>
    </row>
    <row r="4934" spans="2:26" x14ac:dyDescent="0.25">
      <c r="B4934" s="11">
        <f t="shared" si="926"/>
        <v>44767.083333321396</v>
      </c>
      <c r="C4934" s="1">
        <f t="shared" si="917"/>
        <v>7</v>
      </c>
      <c r="D4934" s="1">
        <f t="shared" si="918"/>
        <v>1</v>
      </c>
      <c r="E4934" s="12">
        <f t="shared" si="919"/>
        <v>3</v>
      </c>
      <c r="F4934" s="124" t="str">
        <f t="shared" si="920"/>
        <v>0</v>
      </c>
      <c r="G4934" s="1">
        <f ca="1">(OFFSET(O4934,0,MATCH(Customer!$J$6,'CDH &amp; HDH'!$P$11:$X$11,0)))</f>
        <v>72</v>
      </c>
      <c r="H4934" s="1" t="str">
        <f t="shared" si="921"/>
        <v>Cooling</v>
      </c>
      <c r="I4934" s="1">
        <f ca="1">OFFSET(IF($H4934="Cooling",Customer!$C$25,Customer!$C$52),E4934,D4934)</f>
        <v>78</v>
      </c>
      <c r="J4934" s="1">
        <f ca="1">OFFSET(IF($H4934="Cooling",Customer!$L$25,Customer!$L$52),$E4934,$D4934)</f>
        <v>80</v>
      </c>
      <c r="K4934" s="16">
        <f t="shared" ca="1" si="915"/>
        <v>0</v>
      </c>
      <c r="L4934" s="16">
        <f t="shared" ca="1" si="916"/>
        <v>0</v>
      </c>
      <c r="M4934" s="17">
        <f t="shared" si="922"/>
        <v>0</v>
      </c>
      <c r="N4934" s="17">
        <f t="shared" si="923"/>
        <v>0</v>
      </c>
      <c r="O4934" s="4"/>
      <c r="P4934" s="4">
        <v>66</v>
      </c>
      <c r="Q4934" s="4">
        <v>60</v>
      </c>
      <c r="R4934" s="4">
        <v>67</v>
      </c>
      <c r="S4934" s="4">
        <v>66</v>
      </c>
      <c r="T4934" s="4">
        <v>64</v>
      </c>
      <c r="U4934" s="4">
        <v>70</v>
      </c>
      <c r="V4934" s="13">
        <v>72</v>
      </c>
      <c r="W4934" s="4">
        <v>68</v>
      </c>
      <c r="X4934" s="4">
        <v>66</v>
      </c>
      <c r="Y4934">
        <f t="shared" ca="1" si="924"/>
        <v>0</v>
      </c>
      <c r="Z4934">
        <f t="shared" ca="1" si="925"/>
        <v>0</v>
      </c>
    </row>
    <row r="4935" spans="2:26" x14ac:dyDescent="0.25">
      <c r="B4935" s="11">
        <f t="shared" si="926"/>
        <v>44767.12499998806</v>
      </c>
      <c r="C4935" s="1">
        <f t="shared" si="917"/>
        <v>7</v>
      </c>
      <c r="D4935" s="1">
        <f t="shared" si="918"/>
        <v>1</v>
      </c>
      <c r="E4935" s="12">
        <f t="shared" si="919"/>
        <v>4</v>
      </c>
      <c r="F4935" s="124" t="str">
        <f t="shared" si="920"/>
        <v>0</v>
      </c>
      <c r="G4935" s="1">
        <f ca="1">(OFFSET(O4935,0,MATCH(Customer!$J$6,'CDH &amp; HDH'!$P$11:$X$11,0)))</f>
        <v>72</v>
      </c>
      <c r="H4935" s="1" t="str">
        <f t="shared" si="921"/>
        <v>Cooling</v>
      </c>
      <c r="I4935" s="1">
        <f ca="1">OFFSET(IF($H4935="Cooling",Customer!$C$25,Customer!$C$52),E4935,D4935)</f>
        <v>78</v>
      </c>
      <c r="J4935" s="1">
        <f ca="1">OFFSET(IF($H4935="Cooling",Customer!$L$25,Customer!$L$52),$E4935,$D4935)</f>
        <v>80</v>
      </c>
      <c r="K4935" s="16">
        <f t="shared" ca="1" si="915"/>
        <v>0</v>
      </c>
      <c r="L4935" s="16">
        <f t="shared" ca="1" si="916"/>
        <v>0</v>
      </c>
      <c r="M4935" s="17">
        <f t="shared" si="922"/>
        <v>0</v>
      </c>
      <c r="N4935" s="17">
        <f t="shared" si="923"/>
        <v>0</v>
      </c>
      <c r="O4935" s="4"/>
      <c r="P4935" s="4">
        <v>64</v>
      </c>
      <c r="Q4935" s="4">
        <v>59</v>
      </c>
      <c r="R4935" s="4">
        <v>67</v>
      </c>
      <c r="S4935" s="4">
        <v>66</v>
      </c>
      <c r="T4935" s="4">
        <v>65</v>
      </c>
      <c r="U4935" s="4">
        <v>70</v>
      </c>
      <c r="V4935" s="13">
        <v>72</v>
      </c>
      <c r="W4935" s="4">
        <v>67</v>
      </c>
      <c r="X4935" s="4">
        <v>66</v>
      </c>
      <c r="Y4935">
        <f t="shared" ca="1" si="924"/>
        <v>0</v>
      </c>
      <c r="Z4935">
        <f t="shared" ca="1" si="925"/>
        <v>0</v>
      </c>
    </row>
    <row r="4936" spans="2:26" x14ac:dyDescent="0.25">
      <c r="B4936" s="11">
        <f t="shared" si="926"/>
        <v>44767.166666654724</v>
      </c>
      <c r="C4936" s="1">
        <f t="shared" si="917"/>
        <v>7</v>
      </c>
      <c r="D4936" s="1">
        <f t="shared" si="918"/>
        <v>1</v>
      </c>
      <c r="E4936" s="12">
        <f t="shared" si="919"/>
        <v>5</v>
      </c>
      <c r="F4936" s="124" t="str">
        <f t="shared" si="920"/>
        <v>0</v>
      </c>
      <c r="G4936" s="1">
        <f ca="1">(OFFSET(O4936,0,MATCH(Customer!$J$6,'CDH &amp; HDH'!$P$11:$X$11,0)))</f>
        <v>69</v>
      </c>
      <c r="H4936" s="1" t="str">
        <f t="shared" si="921"/>
        <v>Cooling</v>
      </c>
      <c r="I4936" s="1">
        <f ca="1">OFFSET(IF($H4936="Cooling",Customer!$C$25,Customer!$C$52),E4936,D4936)</f>
        <v>78</v>
      </c>
      <c r="J4936" s="1">
        <f ca="1">OFFSET(IF($H4936="Cooling",Customer!$L$25,Customer!$L$52),$E4936,$D4936)</f>
        <v>80</v>
      </c>
      <c r="K4936" s="16">
        <f t="shared" ca="1" si="915"/>
        <v>0</v>
      </c>
      <c r="L4936" s="16">
        <f t="shared" ca="1" si="916"/>
        <v>0</v>
      </c>
      <c r="M4936" s="17">
        <f t="shared" si="922"/>
        <v>0</v>
      </c>
      <c r="N4936" s="17">
        <f t="shared" si="923"/>
        <v>0</v>
      </c>
      <c r="O4936" s="4"/>
      <c r="P4936" s="4">
        <v>64</v>
      </c>
      <c r="Q4936" s="4">
        <v>58</v>
      </c>
      <c r="R4936" s="4">
        <v>67</v>
      </c>
      <c r="S4936" s="4">
        <v>66</v>
      </c>
      <c r="T4936" s="4">
        <v>63</v>
      </c>
      <c r="U4936" s="4">
        <v>69</v>
      </c>
      <c r="V4936" s="13">
        <v>69</v>
      </c>
      <c r="W4936" s="4">
        <v>67</v>
      </c>
      <c r="X4936" s="4">
        <v>64</v>
      </c>
      <c r="Y4936">
        <f t="shared" ca="1" si="924"/>
        <v>0</v>
      </c>
      <c r="Z4936">
        <f t="shared" ca="1" si="925"/>
        <v>0</v>
      </c>
    </row>
    <row r="4937" spans="2:26" x14ac:dyDescent="0.25">
      <c r="B4937" s="11">
        <f t="shared" si="926"/>
        <v>44767.208333321389</v>
      </c>
      <c r="C4937" s="1">
        <f t="shared" si="917"/>
        <v>7</v>
      </c>
      <c r="D4937" s="1">
        <f t="shared" si="918"/>
        <v>1</v>
      </c>
      <c r="E4937" s="12">
        <f t="shared" si="919"/>
        <v>6</v>
      </c>
      <c r="F4937" s="124" t="str">
        <f t="shared" si="920"/>
        <v>0</v>
      </c>
      <c r="G4937" s="1">
        <f ca="1">(OFFSET(O4937,0,MATCH(Customer!$J$6,'CDH &amp; HDH'!$P$11:$X$11,0)))</f>
        <v>70</v>
      </c>
      <c r="H4937" s="1" t="str">
        <f t="shared" si="921"/>
        <v>Cooling</v>
      </c>
      <c r="I4937" s="1">
        <f ca="1">OFFSET(IF($H4937="Cooling",Customer!$C$25,Customer!$C$52),E4937,D4937)</f>
        <v>78</v>
      </c>
      <c r="J4937" s="1">
        <f ca="1">OFFSET(IF($H4937="Cooling",Customer!$L$25,Customer!$L$52),$E4937,$D4937)</f>
        <v>80</v>
      </c>
      <c r="K4937" s="16">
        <f t="shared" ca="1" si="915"/>
        <v>0</v>
      </c>
      <c r="L4937" s="16">
        <f t="shared" ca="1" si="916"/>
        <v>0</v>
      </c>
      <c r="M4937" s="17">
        <f t="shared" si="922"/>
        <v>0</v>
      </c>
      <c r="N4937" s="17">
        <f t="shared" si="923"/>
        <v>0</v>
      </c>
      <c r="O4937" s="4"/>
      <c r="P4937" s="4">
        <v>66</v>
      </c>
      <c r="Q4937" s="4">
        <v>60</v>
      </c>
      <c r="R4937" s="4">
        <v>67</v>
      </c>
      <c r="S4937" s="4">
        <v>66</v>
      </c>
      <c r="T4937" s="4">
        <v>65</v>
      </c>
      <c r="U4937" s="4">
        <v>71</v>
      </c>
      <c r="V4937" s="13">
        <v>70</v>
      </c>
      <c r="W4937" s="4">
        <v>66</v>
      </c>
      <c r="X4937" s="4">
        <v>63</v>
      </c>
      <c r="Y4937">
        <f t="shared" ca="1" si="924"/>
        <v>0</v>
      </c>
      <c r="Z4937">
        <f t="shared" ca="1" si="925"/>
        <v>0</v>
      </c>
    </row>
    <row r="4938" spans="2:26" x14ac:dyDescent="0.25">
      <c r="B4938" s="11">
        <f t="shared" si="926"/>
        <v>44767.249999988053</v>
      </c>
      <c r="C4938" s="1">
        <f t="shared" si="917"/>
        <v>7</v>
      </c>
      <c r="D4938" s="1">
        <f t="shared" si="918"/>
        <v>1</v>
      </c>
      <c r="E4938" s="12">
        <f t="shared" si="919"/>
        <v>7</v>
      </c>
      <c r="F4938" s="124" t="str">
        <f t="shared" si="920"/>
        <v>0</v>
      </c>
      <c r="G4938" s="1">
        <f ca="1">(OFFSET(O4938,0,MATCH(Customer!$J$6,'CDH &amp; HDH'!$P$11:$X$11,0)))</f>
        <v>73</v>
      </c>
      <c r="H4938" s="1" t="str">
        <f t="shared" si="921"/>
        <v>Cooling</v>
      </c>
      <c r="I4938" s="1">
        <f ca="1">OFFSET(IF($H4938="Cooling",Customer!$C$25,Customer!$C$52),E4938,D4938)</f>
        <v>78</v>
      </c>
      <c r="J4938" s="1">
        <f ca="1">OFFSET(IF($H4938="Cooling",Customer!$L$25,Customer!$L$52),$E4938,$D4938)</f>
        <v>80</v>
      </c>
      <c r="K4938" s="16">
        <f t="shared" ca="1" si="915"/>
        <v>0</v>
      </c>
      <c r="L4938" s="16">
        <f t="shared" ca="1" si="916"/>
        <v>0</v>
      </c>
      <c r="M4938" s="17">
        <f t="shared" si="922"/>
        <v>0</v>
      </c>
      <c r="N4938" s="17">
        <f t="shared" si="923"/>
        <v>0</v>
      </c>
      <c r="O4938" s="4"/>
      <c r="P4938" s="4">
        <v>70</v>
      </c>
      <c r="Q4938" s="4">
        <v>62</v>
      </c>
      <c r="R4938" s="4">
        <v>67</v>
      </c>
      <c r="S4938" s="4">
        <v>69</v>
      </c>
      <c r="T4938" s="4">
        <v>70</v>
      </c>
      <c r="U4938" s="4">
        <v>74</v>
      </c>
      <c r="V4938" s="13">
        <v>73</v>
      </c>
      <c r="W4938" s="4">
        <v>68</v>
      </c>
      <c r="X4938" s="4">
        <v>65</v>
      </c>
      <c r="Y4938">
        <f t="shared" ca="1" si="924"/>
        <v>0</v>
      </c>
      <c r="Z4938">
        <f t="shared" ca="1" si="925"/>
        <v>0</v>
      </c>
    </row>
    <row r="4939" spans="2:26" x14ac:dyDescent="0.25">
      <c r="B4939" s="11">
        <f t="shared" si="926"/>
        <v>44767.291666654717</v>
      </c>
      <c r="C4939" s="1">
        <f t="shared" si="917"/>
        <v>7</v>
      </c>
      <c r="D4939" s="1">
        <f t="shared" si="918"/>
        <v>1</v>
      </c>
      <c r="E4939" s="12">
        <f t="shared" si="919"/>
        <v>8</v>
      </c>
      <c r="F4939" s="124" t="str">
        <f t="shared" si="920"/>
        <v>0</v>
      </c>
      <c r="G4939" s="1">
        <f ca="1">(OFFSET(O4939,0,MATCH(Customer!$J$6,'CDH &amp; HDH'!$P$11:$X$11,0)))</f>
        <v>76</v>
      </c>
      <c r="H4939" s="1" t="str">
        <f t="shared" si="921"/>
        <v>Cooling</v>
      </c>
      <c r="I4939" s="1">
        <f ca="1">OFFSET(IF($H4939="Cooling",Customer!$C$25,Customer!$C$52),E4939,D4939)</f>
        <v>72</v>
      </c>
      <c r="J4939" s="1">
        <f ca="1">OFFSET(IF($H4939="Cooling",Customer!$L$25,Customer!$L$52),$E4939,$D4939)</f>
        <v>77</v>
      </c>
      <c r="K4939" s="16">
        <f t="shared" ca="1" si="915"/>
        <v>4</v>
      </c>
      <c r="L4939" s="16">
        <f t="shared" ca="1" si="916"/>
        <v>0</v>
      </c>
      <c r="M4939" s="17">
        <f t="shared" si="922"/>
        <v>0</v>
      </c>
      <c r="N4939" s="17">
        <f t="shared" si="923"/>
        <v>0</v>
      </c>
      <c r="O4939" s="4"/>
      <c r="P4939" s="4">
        <v>73</v>
      </c>
      <c r="Q4939" s="4">
        <v>67</v>
      </c>
      <c r="R4939" s="4">
        <v>71</v>
      </c>
      <c r="S4939" s="4">
        <v>72</v>
      </c>
      <c r="T4939" s="4">
        <v>74</v>
      </c>
      <c r="U4939" s="4">
        <v>78</v>
      </c>
      <c r="V4939" s="13">
        <v>76</v>
      </c>
      <c r="W4939" s="4">
        <v>71</v>
      </c>
      <c r="X4939" s="4">
        <v>68</v>
      </c>
      <c r="Y4939">
        <f t="shared" ca="1" si="924"/>
        <v>1728</v>
      </c>
      <c r="Z4939">
        <f t="shared" ca="1" si="925"/>
        <v>0</v>
      </c>
    </row>
    <row r="4940" spans="2:26" x14ac:dyDescent="0.25">
      <c r="B4940" s="11">
        <f t="shared" si="926"/>
        <v>44767.333333321381</v>
      </c>
      <c r="C4940" s="1">
        <f t="shared" si="917"/>
        <v>7</v>
      </c>
      <c r="D4940" s="1">
        <f t="shared" si="918"/>
        <v>1</v>
      </c>
      <c r="E4940" s="12">
        <f t="shared" si="919"/>
        <v>9</v>
      </c>
      <c r="F4940" s="124" t="str">
        <f t="shared" si="920"/>
        <v>0</v>
      </c>
      <c r="G4940" s="1">
        <f ca="1">(OFFSET(O4940,0,MATCH(Customer!$J$6,'CDH &amp; HDH'!$P$11:$X$11,0)))</f>
        <v>77</v>
      </c>
      <c r="H4940" s="1" t="str">
        <f t="shared" si="921"/>
        <v>Cooling</v>
      </c>
      <c r="I4940" s="1">
        <f ca="1">OFFSET(IF($H4940="Cooling",Customer!$C$25,Customer!$C$52),E4940,D4940)</f>
        <v>72</v>
      </c>
      <c r="J4940" s="1">
        <f ca="1">OFFSET(IF($H4940="Cooling",Customer!$L$25,Customer!$L$52),$E4940,$D4940)</f>
        <v>77</v>
      </c>
      <c r="K4940" s="16">
        <f t="shared" ref="K4940:K5003" ca="1" si="927">IF($H4940="Heating",0,MAX(0,$G4940-I4940))</f>
        <v>5</v>
      </c>
      <c r="L4940" s="16">
        <f t="shared" ref="L4940:L5003" ca="1" si="928">IF($H4940="Heating",0,MAX(0,$G4940-J4940))</f>
        <v>0</v>
      </c>
      <c r="M4940" s="17">
        <f t="shared" si="922"/>
        <v>0</v>
      </c>
      <c r="N4940" s="17">
        <f t="shared" si="923"/>
        <v>0</v>
      </c>
      <c r="O4940" s="4"/>
      <c r="P4940" s="4">
        <v>78</v>
      </c>
      <c r="Q4940" s="4">
        <v>70</v>
      </c>
      <c r="R4940" s="4">
        <v>75</v>
      </c>
      <c r="S4940" s="4">
        <v>75</v>
      </c>
      <c r="T4940" s="4">
        <v>78</v>
      </c>
      <c r="U4940" s="4">
        <v>82</v>
      </c>
      <c r="V4940" s="13">
        <v>77</v>
      </c>
      <c r="W4940" s="4">
        <v>71</v>
      </c>
      <c r="X4940" s="4">
        <v>73</v>
      </c>
      <c r="Y4940">
        <f t="shared" ca="1" si="924"/>
        <v>2160</v>
      </c>
      <c r="Z4940">
        <f t="shared" ca="1" si="925"/>
        <v>0</v>
      </c>
    </row>
    <row r="4941" spans="2:26" x14ac:dyDescent="0.25">
      <c r="B4941" s="11">
        <f t="shared" si="926"/>
        <v>44767.374999988046</v>
      </c>
      <c r="C4941" s="1">
        <f t="shared" ref="C4941:C5004" si="929">MONTH(B4941)</f>
        <v>7</v>
      </c>
      <c r="D4941" s="1">
        <f t="shared" ref="D4941:D5004" si="930">WEEKDAY(B4941,2)</f>
        <v>1</v>
      </c>
      <c r="E4941" s="12">
        <f t="shared" ref="E4941:E5004" si="931">HOUR(B4941)+1</f>
        <v>10</v>
      </c>
      <c r="F4941" s="124" t="str">
        <f t="shared" ref="F4941:F5004" si="932">IF(AND(C4941&gt;5,C4941&lt;9,D4941&lt;6,E4941&gt;14,E4941&lt;19),"1",IF(AND(OR(E4941=8,E4941=9,E4941=19,E4941=20),C4941&lt;3,D4941&lt;6),"1","0"))</f>
        <v>0</v>
      </c>
      <c r="G4941" s="1">
        <f ca="1">(OFFSET(O4941,0,MATCH(Customer!$J$6,'CDH &amp; HDH'!$P$11:$X$11,0)))</f>
        <v>80</v>
      </c>
      <c r="H4941" s="1" t="str">
        <f t="shared" ref="H4941:H5004" si="933">IF(AND(C4941&gt;=5,C4941&lt;=9),"Cooling","Heating")</f>
        <v>Cooling</v>
      </c>
      <c r="I4941" s="1">
        <f ca="1">OFFSET(IF($H4941="Cooling",Customer!$C$25,Customer!$C$52),E4941,D4941)</f>
        <v>72</v>
      </c>
      <c r="J4941" s="1">
        <f ca="1">OFFSET(IF($H4941="Cooling",Customer!$L$25,Customer!$L$52),$E4941,$D4941)</f>
        <v>77</v>
      </c>
      <c r="K4941" s="16">
        <f t="shared" ca="1" si="927"/>
        <v>8</v>
      </c>
      <c r="L4941" s="16">
        <f t="shared" ca="1" si="928"/>
        <v>3</v>
      </c>
      <c r="M4941" s="17">
        <f t="shared" ref="M4941:M5004" si="934">IF($H4941="Cooling",0,MAX(0,I4941-$G4941))</f>
        <v>0</v>
      </c>
      <c r="N4941" s="17">
        <f t="shared" ref="N4941:N5004" si="935">IF($H4941="Cooling",0,MAX(0,J4941-$G4941))</f>
        <v>0</v>
      </c>
      <c r="O4941" s="4"/>
      <c r="P4941" s="4">
        <v>81</v>
      </c>
      <c r="Q4941" s="4">
        <v>70</v>
      </c>
      <c r="R4941" s="4">
        <v>79</v>
      </c>
      <c r="S4941" s="4">
        <v>80</v>
      </c>
      <c r="T4941" s="4">
        <v>80</v>
      </c>
      <c r="U4941" s="4">
        <v>82</v>
      </c>
      <c r="V4941" s="13">
        <v>80</v>
      </c>
      <c r="W4941" s="4">
        <v>75</v>
      </c>
      <c r="X4941" s="4">
        <v>73</v>
      </c>
      <c r="Y4941">
        <f t="shared" ref="Y4941:Y5004" ca="1" si="936">1.08*400*K4941</f>
        <v>3456</v>
      </c>
      <c r="Z4941">
        <f t="shared" ref="Z4941:Z5004" ca="1" si="937">1.08*400*L4941</f>
        <v>1296</v>
      </c>
    </row>
    <row r="4942" spans="2:26" x14ac:dyDescent="0.25">
      <c r="B4942" s="11">
        <f t="shared" ref="B4942:B5005" si="938">B4941+1/24</f>
        <v>44767.41666665471</v>
      </c>
      <c r="C4942" s="1">
        <f t="shared" si="929"/>
        <v>7</v>
      </c>
      <c r="D4942" s="1">
        <f t="shared" si="930"/>
        <v>1</v>
      </c>
      <c r="E4942" s="12">
        <f t="shared" si="931"/>
        <v>11</v>
      </c>
      <c r="F4942" s="124" t="str">
        <f t="shared" si="932"/>
        <v>0</v>
      </c>
      <c r="G4942" s="1">
        <f ca="1">(OFFSET(O4942,0,MATCH(Customer!$J$6,'CDH &amp; HDH'!$P$11:$X$11,0)))</f>
        <v>84</v>
      </c>
      <c r="H4942" s="1" t="str">
        <f t="shared" si="933"/>
        <v>Cooling</v>
      </c>
      <c r="I4942" s="1">
        <f ca="1">OFFSET(IF($H4942="Cooling",Customer!$C$25,Customer!$C$52),E4942,D4942)</f>
        <v>72</v>
      </c>
      <c r="J4942" s="1">
        <f ca="1">OFFSET(IF($H4942="Cooling",Customer!$L$25,Customer!$L$52),$E4942,$D4942)</f>
        <v>77</v>
      </c>
      <c r="K4942" s="16">
        <f t="shared" ca="1" si="927"/>
        <v>12</v>
      </c>
      <c r="L4942" s="16">
        <f t="shared" ca="1" si="928"/>
        <v>7</v>
      </c>
      <c r="M4942" s="17">
        <f t="shared" si="934"/>
        <v>0</v>
      </c>
      <c r="N4942" s="17">
        <f t="shared" si="935"/>
        <v>0</v>
      </c>
      <c r="O4942" s="4"/>
      <c r="P4942" s="4">
        <v>84</v>
      </c>
      <c r="Q4942" s="4">
        <v>69</v>
      </c>
      <c r="R4942" s="4">
        <v>79</v>
      </c>
      <c r="S4942" s="4">
        <v>81</v>
      </c>
      <c r="T4942" s="4">
        <v>81</v>
      </c>
      <c r="U4942" s="4">
        <v>86</v>
      </c>
      <c r="V4942" s="13">
        <v>84</v>
      </c>
      <c r="W4942" s="4">
        <v>76</v>
      </c>
      <c r="X4942" s="4">
        <v>73</v>
      </c>
      <c r="Y4942">
        <f t="shared" ca="1" si="936"/>
        <v>5184</v>
      </c>
      <c r="Z4942">
        <f t="shared" ca="1" si="937"/>
        <v>3024</v>
      </c>
    </row>
    <row r="4943" spans="2:26" x14ac:dyDescent="0.25">
      <c r="B4943" s="11">
        <f t="shared" si="938"/>
        <v>44767.458333321374</v>
      </c>
      <c r="C4943" s="1">
        <f t="shared" si="929"/>
        <v>7</v>
      </c>
      <c r="D4943" s="1">
        <f t="shared" si="930"/>
        <v>1</v>
      </c>
      <c r="E4943" s="12">
        <f t="shared" si="931"/>
        <v>12</v>
      </c>
      <c r="F4943" s="124" t="str">
        <f t="shared" si="932"/>
        <v>0</v>
      </c>
      <c r="G4943" s="1">
        <f ca="1">(OFFSET(O4943,0,MATCH(Customer!$J$6,'CDH &amp; HDH'!$P$11:$X$11,0)))</f>
        <v>85</v>
      </c>
      <c r="H4943" s="1" t="str">
        <f t="shared" si="933"/>
        <v>Cooling</v>
      </c>
      <c r="I4943" s="1">
        <f ca="1">OFFSET(IF($H4943="Cooling",Customer!$C$25,Customer!$C$52),E4943,D4943)</f>
        <v>72</v>
      </c>
      <c r="J4943" s="1">
        <f ca="1">OFFSET(IF($H4943="Cooling",Customer!$L$25,Customer!$L$52),$E4943,$D4943)</f>
        <v>77</v>
      </c>
      <c r="K4943" s="16">
        <f t="shared" ca="1" si="927"/>
        <v>13</v>
      </c>
      <c r="L4943" s="16">
        <f t="shared" ca="1" si="928"/>
        <v>8</v>
      </c>
      <c r="M4943" s="17">
        <f t="shared" si="934"/>
        <v>0</v>
      </c>
      <c r="N4943" s="17">
        <f t="shared" si="935"/>
        <v>0</v>
      </c>
      <c r="O4943" s="4"/>
      <c r="P4943" s="4">
        <v>85</v>
      </c>
      <c r="Q4943" s="4">
        <v>70</v>
      </c>
      <c r="R4943" s="4">
        <v>79</v>
      </c>
      <c r="S4943" s="4">
        <v>78</v>
      </c>
      <c r="T4943" s="4">
        <v>82</v>
      </c>
      <c r="U4943" s="4">
        <v>89</v>
      </c>
      <c r="V4943" s="13">
        <v>85</v>
      </c>
      <c r="W4943" s="4">
        <v>79</v>
      </c>
      <c r="X4943" s="4">
        <v>74</v>
      </c>
      <c r="Y4943">
        <f t="shared" ca="1" si="936"/>
        <v>5616</v>
      </c>
      <c r="Z4943">
        <f t="shared" ca="1" si="937"/>
        <v>3456</v>
      </c>
    </row>
    <row r="4944" spans="2:26" x14ac:dyDescent="0.25">
      <c r="B4944" s="11">
        <f t="shared" si="938"/>
        <v>44767.499999988038</v>
      </c>
      <c r="C4944" s="1">
        <f t="shared" si="929"/>
        <v>7</v>
      </c>
      <c r="D4944" s="1">
        <f t="shared" si="930"/>
        <v>1</v>
      </c>
      <c r="E4944" s="12">
        <f t="shared" si="931"/>
        <v>13</v>
      </c>
      <c r="F4944" s="124" t="str">
        <f t="shared" si="932"/>
        <v>0</v>
      </c>
      <c r="G4944" s="1">
        <f ca="1">(OFFSET(O4944,0,MATCH(Customer!$J$6,'CDH &amp; HDH'!$P$11:$X$11,0)))</f>
        <v>85</v>
      </c>
      <c r="H4944" s="1" t="str">
        <f t="shared" si="933"/>
        <v>Cooling</v>
      </c>
      <c r="I4944" s="1">
        <f ca="1">OFFSET(IF($H4944="Cooling",Customer!$C$25,Customer!$C$52),E4944,D4944)</f>
        <v>72</v>
      </c>
      <c r="J4944" s="1">
        <f ca="1">OFFSET(IF($H4944="Cooling",Customer!$L$25,Customer!$L$52),$E4944,$D4944)</f>
        <v>77</v>
      </c>
      <c r="K4944" s="16">
        <f t="shared" ca="1" si="927"/>
        <v>13</v>
      </c>
      <c r="L4944" s="16">
        <f t="shared" ca="1" si="928"/>
        <v>8</v>
      </c>
      <c r="M4944" s="17">
        <f t="shared" si="934"/>
        <v>0</v>
      </c>
      <c r="N4944" s="17">
        <f t="shared" si="935"/>
        <v>0</v>
      </c>
      <c r="O4944" s="4"/>
      <c r="P4944" s="4">
        <v>87</v>
      </c>
      <c r="Q4944" s="4">
        <v>70</v>
      </c>
      <c r="R4944" s="4">
        <v>79</v>
      </c>
      <c r="S4944" s="4">
        <v>77</v>
      </c>
      <c r="T4944" s="4">
        <v>84</v>
      </c>
      <c r="U4944" s="4">
        <v>87</v>
      </c>
      <c r="V4944" s="13">
        <v>85</v>
      </c>
      <c r="W4944" s="4">
        <v>80</v>
      </c>
      <c r="X4944" s="4">
        <v>73</v>
      </c>
      <c r="Y4944">
        <f t="shared" ca="1" si="936"/>
        <v>5616</v>
      </c>
      <c r="Z4944">
        <f t="shared" ca="1" si="937"/>
        <v>3456</v>
      </c>
    </row>
    <row r="4945" spans="2:26" x14ac:dyDescent="0.25">
      <c r="B4945" s="11">
        <f t="shared" si="938"/>
        <v>44767.541666654703</v>
      </c>
      <c r="C4945" s="1">
        <f t="shared" si="929"/>
        <v>7</v>
      </c>
      <c r="D4945" s="1">
        <f t="shared" si="930"/>
        <v>1</v>
      </c>
      <c r="E4945" s="12">
        <f t="shared" si="931"/>
        <v>14</v>
      </c>
      <c r="F4945" s="124" t="str">
        <f t="shared" si="932"/>
        <v>0</v>
      </c>
      <c r="G4945" s="1">
        <f ca="1">(OFFSET(O4945,0,MATCH(Customer!$J$6,'CDH &amp; HDH'!$P$11:$X$11,0)))</f>
        <v>86</v>
      </c>
      <c r="H4945" s="1" t="str">
        <f t="shared" si="933"/>
        <v>Cooling</v>
      </c>
      <c r="I4945" s="1">
        <f ca="1">OFFSET(IF($H4945="Cooling",Customer!$C$25,Customer!$C$52),E4945,D4945)</f>
        <v>72</v>
      </c>
      <c r="J4945" s="1">
        <f ca="1">OFFSET(IF($H4945="Cooling",Customer!$L$25,Customer!$L$52),$E4945,$D4945)</f>
        <v>77</v>
      </c>
      <c r="K4945" s="16">
        <f t="shared" ca="1" si="927"/>
        <v>14</v>
      </c>
      <c r="L4945" s="16">
        <f t="shared" ca="1" si="928"/>
        <v>9</v>
      </c>
      <c r="M4945" s="17">
        <f t="shared" si="934"/>
        <v>0</v>
      </c>
      <c r="N4945" s="17">
        <f t="shared" si="935"/>
        <v>0</v>
      </c>
      <c r="O4945" s="4"/>
      <c r="P4945" s="4">
        <v>88</v>
      </c>
      <c r="Q4945" s="4">
        <v>70</v>
      </c>
      <c r="R4945" s="4">
        <v>78</v>
      </c>
      <c r="S4945" s="4">
        <v>79</v>
      </c>
      <c r="T4945" s="4">
        <v>85</v>
      </c>
      <c r="U4945" s="4">
        <v>90</v>
      </c>
      <c r="V4945" s="13">
        <v>86</v>
      </c>
      <c r="W4945" s="4">
        <v>83</v>
      </c>
      <c r="X4945" s="4">
        <v>73</v>
      </c>
      <c r="Y4945">
        <f t="shared" ca="1" si="936"/>
        <v>6048</v>
      </c>
      <c r="Z4945">
        <f t="shared" ca="1" si="937"/>
        <v>3888</v>
      </c>
    </row>
    <row r="4946" spans="2:26" x14ac:dyDescent="0.25">
      <c r="B4946" s="11">
        <f t="shared" si="938"/>
        <v>44767.583333321367</v>
      </c>
      <c r="C4946" s="1">
        <f t="shared" si="929"/>
        <v>7</v>
      </c>
      <c r="D4946" s="1">
        <f t="shared" si="930"/>
        <v>1</v>
      </c>
      <c r="E4946" s="12">
        <f t="shared" si="931"/>
        <v>15</v>
      </c>
      <c r="F4946" s="124" t="str">
        <f t="shared" si="932"/>
        <v>1</v>
      </c>
      <c r="G4946" s="1">
        <f ca="1">(OFFSET(O4946,0,MATCH(Customer!$J$6,'CDH &amp; HDH'!$P$11:$X$11,0)))</f>
        <v>86</v>
      </c>
      <c r="H4946" s="1" t="str">
        <f t="shared" si="933"/>
        <v>Cooling</v>
      </c>
      <c r="I4946" s="1">
        <f ca="1">OFFSET(IF($H4946="Cooling",Customer!$C$25,Customer!$C$52),E4946,D4946)</f>
        <v>72</v>
      </c>
      <c r="J4946" s="1">
        <f ca="1">OFFSET(IF($H4946="Cooling",Customer!$L$25,Customer!$L$52),$E4946,$D4946)</f>
        <v>77</v>
      </c>
      <c r="K4946" s="16">
        <f t="shared" ca="1" si="927"/>
        <v>14</v>
      </c>
      <c r="L4946" s="16">
        <f t="shared" ca="1" si="928"/>
        <v>9</v>
      </c>
      <c r="M4946" s="17">
        <f t="shared" si="934"/>
        <v>0</v>
      </c>
      <c r="N4946" s="17">
        <f t="shared" si="935"/>
        <v>0</v>
      </c>
      <c r="O4946" s="4"/>
      <c r="P4946" s="4">
        <v>87</v>
      </c>
      <c r="Q4946" s="4">
        <v>65</v>
      </c>
      <c r="R4946" s="4">
        <v>78</v>
      </c>
      <c r="S4946" s="4">
        <v>80</v>
      </c>
      <c r="T4946" s="4">
        <v>86</v>
      </c>
      <c r="U4946" s="4">
        <v>86</v>
      </c>
      <c r="V4946" s="13">
        <v>86</v>
      </c>
      <c r="W4946" s="4">
        <v>82</v>
      </c>
      <c r="X4946" s="4">
        <v>74</v>
      </c>
      <c r="Y4946">
        <f t="shared" ca="1" si="936"/>
        <v>6048</v>
      </c>
      <c r="Z4946">
        <f t="shared" ca="1" si="937"/>
        <v>3888</v>
      </c>
    </row>
    <row r="4947" spans="2:26" x14ac:dyDescent="0.25">
      <c r="B4947" s="11">
        <f t="shared" si="938"/>
        <v>44767.624999988031</v>
      </c>
      <c r="C4947" s="1">
        <f t="shared" si="929"/>
        <v>7</v>
      </c>
      <c r="D4947" s="1">
        <f t="shared" si="930"/>
        <v>1</v>
      </c>
      <c r="E4947" s="12">
        <f t="shared" si="931"/>
        <v>16</v>
      </c>
      <c r="F4947" s="124" t="str">
        <f t="shared" si="932"/>
        <v>1</v>
      </c>
      <c r="G4947" s="1">
        <f ca="1">(OFFSET(O4947,0,MATCH(Customer!$J$6,'CDH &amp; HDH'!$P$11:$X$11,0)))</f>
        <v>89</v>
      </c>
      <c r="H4947" s="1" t="str">
        <f t="shared" si="933"/>
        <v>Cooling</v>
      </c>
      <c r="I4947" s="1">
        <f ca="1">OFFSET(IF($H4947="Cooling",Customer!$C$25,Customer!$C$52),E4947,D4947)</f>
        <v>72</v>
      </c>
      <c r="J4947" s="1">
        <f ca="1">OFFSET(IF($H4947="Cooling",Customer!$L$25,Customer!$L$52),$E4947,$D4947)</f>
        <v>77</v>
      </c>
      <c r="K4947" s="16">
        <f t="shared" ca="1" si="927"/>
        <v>17</v>
      </c>
      <c r="L4947" s="16">
        <f t="shared" ca="1" si="928"/>
        <v>12</v>
      </c>
      <c r="M4947" s="17">
        <f t="shared" si="934"/>
        <v>0</v>
      </c>
      <c r="N4947" s="17">
        <f t="shared" si="935"/>
        <v>0</v>
      </c>
      <c r="O4947" s="4"/>
      <c r="P4947" s="4">
        <v>87</v>
      </c>
      <c r="Q4947" s="4">
        <v>68</v>
      </c>
      <c r="R4947" s="4">
        <v>77</v>
      </c>
      <c r="S4947" s="4">
        <v>80</v>
      </c>
      <c r="T4947" s="4">
        <v>86</v>
      </c>
      <c r="U4947" s="4">
        <v>86</v>
      </c>
      <c r="V4947" s="13">
        <v>89</v>
      </c>
      <c r="W4947" s="4">
        <v>82</v>
      </c>
      <c r="X4947" s="4">
        <v>75</v>
      </c>
      <c r="Y4947">
        <f t="shared" ca="1" si="936"/>
        <v>7344</v>
      </c>
      <c r="Z4947">
        <f t="shared" ca="1" si="937"/>
        <v>5184</v>
      </c>
    </row>
    <row r="4948" spans="2:26" x14ac:dyDescent="0.25">
      <c r="B4948" s="11">
        <f t="shared" si="938"/>
        <v>44767.666666654695</v>
      </c>
      <c r="C4948" s="1">
        <f t="shared" si="929"/>
        <v>7</v>
      </c>
      <c r="D4948" s="1">
        <f t="shared" si="930"/>
        <v>1</v>
      </c>
      <c r="E4948" s="12">
        <f t="shared" si="931"/>
        <v>17</v>
      </c>
      <c r="F4948" s="124" t="str">
        <f t="shared" si="932"/>
        <v>1</v>
      </c>
      <c r="G4948" s="1">
        <f ca="1">(OFFSET(O4948,0,MATCH(Customer!$J$6,'CDH &amp; HDH'!$P$11:$X$11,0)))</f>
        <v>87</v>
      </c>
      <c r="H4948" s="1" t="str">
        <f t="shared" si="933"/>
        <v>Cooling</v>
      </c>
      <c r="I4948" s="1">
        <f ca="1">OFFSET(IF($H4948="Cooling",Customer!$C$25,Customer!$C$52),E4948,D4948)</f>
        <v>72</v>
      </c>
      <c r="J4948" s="1">
        <f ca="1">OFFSET(IF($H4948="Cooling",Customer!$L$25,Customer!$L$52),$E4948,$D4948)</f>
        <v>77</v>
      </c>
      <c r="K4948" s="16">
        <f t="shared" ca="1" si="927"/>
        <v>15</v>
      </c>
      <c r="L4948" s="16">
        <f t="shared" ca="1" si="928"/>
        <v>10</v>
      </c>
      <c r="M4948" s="17">
        <f t="shared" si="934"/>
        <v>0</v>
      </c>
      <c r="N4948" s="17">
        <f t="shared" si="935"/>
        <v>0</v>
      </c>
      <c r="O4948" s="4"/>
      <c r="P4948" s="4">
        <v>87</v>
      </c>
      <c r="Q4948" s="4">
        <v>72</v>
      </c>
      <c r="R4948" s="4">
        <v>74</v>
      </c>
      <c r="S4948" s="4">
        <v>80</v>
      </c>
      <c r="T4948" s="4">
        <v>86</v>
      </c>
      <c r="U4948" s="4">
        <v>84</v>
      </c>
      <c r="V4948" s="13">
        <v>87</v>
      </c>
      <c r="W4948" s="4">
        <v>81</v>
      </c>
      <c r="X4948" s="4">
        <v>74</v>
      </c>
      <c r="Y4948">
        <f t="shared" ca="1" si="936"/>
        <v>6480</v>
      </c>
      <c r="Z4948">
        <f t="shared" ca="1" si="937"/>
        <v>4320</v>
      </c>
    </row>
    <row r="4949" spans="2:26" x14ac:dyDescent="0.25">
      <c r="B4949" s="11">
        <f t="shared" si="938"/>
        <v>44767.70833332136</v>
      </c>
      <c r="C4949" s="1">
        <f t="shared" si="929"/>
        <v>7</v>
      </c>
      <c r="D4949" s="1">
        <f t="shared" si="930"/>
        <v>1</v>
      </c>
      <c r="E4949" s="12">
        <f t="shared" si="931"/>
        <v>18</v>
      </c>
      <c r="F4949" s="124" t="str">
        <f t="shared" si="932"/>
        <v>1</v>
      </c>
      <c r="G4949" s="1">
        <f ca="1">(OFFSET(O4949,0,MATCH(Customer!$J$6,'CDH &amp; HDH'!$P$11:$X$11,0)))</f>
        <v>84</v>
      </c>
      <c r="H4949" s="1" t="str">
        <f t="shared" si="933"/>
        <v>Cooling</v>
      </c>
      <c r="I4949" s="1">
        <f ca="1">OFFSET(IF($H4949="Cooling",Customer!$C$25,Customer!$C$52),E4949,D4949)</f>
        <v>72</v>
      </c>
      <c r="J4949" s="1">
        <f ca="1">OFFSET(IF($H4949="Cooling",Customer!$L$25,Customer!$L$52),$E4949,$D4949)</f>
        <v>77</v>
      </c>
      <c r="K4949" s="16">
        <f t="shared" ca="1" si="927"/>
        <v>12</v>
      </c>
      <c r="L4949" s="16">
        <f t="shared" ca="1" si="928"/>
        <v>7</v>
      </c>
      <c r="M4949" s="17">
        <f t="shared" si="934"/>
        <v>0</v>
      </c>
      <c r="N4949" s="17">
        <f t="shared" si="935"/>
        <v>0</v>
      </c>
      <c r="O4949" s="4"/>
      <c r="P4949" s="4">
        <v>85</v>
      </c>
      <c r="Q4949" s="4">
        <v>70</v>
      </c>
      <c r="R4949" s="4">
        <v>72</v>
      </c>
      <c r="S4949" s="4">
        <v>79</v>
      </c>
      <c r="T4949" s="4">
        <v>84</v>
      </c>
      <c r="U4949" s="4">
        <v>84</v>
      </c>
      <c r="V4949" s="13">
        <v>84</v>
      </c>
      <c r="W4949" s="4">
        <v>80</v>
      </c>
      <c r="X4949" s="4">
        <v>74</v>
      </c>
      <c r="Y4949">
        <f t="shared" ca="1" si="936"/>
        <v>5184</v>
      </c>
      <c r="Z4949">
        <f t="shared" ca="1" si="937"/>
        <v>3024</v>
      </c>
    </row>
    <row r="4950" spans="2:26" x14ac:dyDescent="0.25">
      <c r="B4950" s="11">
        <f t="shared" si="938"/>
        <v>44767.749999988024</v>
      </c>
      <c r="C4950" s="1">
        <f t="shared" si="929"/>
        <v>7</v>
      </c>
      <c r="D4950" s="1">
        <f t="shared" si="930"/>
        <v>1</v>
      </c>
      <c r="E4950" s="12">
        <f t="shared" si="931"/>
        <v>19</v>
      </c>
      <c r="F4950" s="124" t="str">
        <f t="shared" si="932"/>
        <v>0</v>
      </c>
      <c r="G4950" s="1">
        <f ca="1">(OFFSET(O4950,0,MATCH(Customer!$J$6,'CDH &amp; HDH'!$P$11:$X$11,0)))</f>
        <v>83</v>
      </c>
      <c r="H4950" s="1" t="str">
        <f t="shared" si="933"/>
        <v>Cooling</v>
      </c>
      <c r="I4950" s="1">
        <f ca="1">OFFSET(IF($H4950="Cooling",Customer!$C$25,Customer!$C$52),E4950,D4950)</f>
        <v>78</v>
      </c>
      <c r="J4950" s="1">
        <f ca="1">OFFSET(IF($H4950="Cooling",Customer!$L$25,Customer!$L$52),$E4950,$D4950)</f>
        <v>80</v>
      </c>
      <c r="K4950" s="16">
        <f t="shared" ca="1" si="927"/>
        <v>5</v>
      </c>
      <c r="L4950" s="16">
        <f t="shared" ca="1" si="928"/>
        <v>3</v>
      </c>
      <c r="M4950" s="17">
        <f t="shared" si="934"/>
        <v>0</v>
      </c>
      <c r="N4950" s="17">
        <f t="shared" si="935"/>
        <v>0</v>
      </c>
      <c r="O4950" s="4"/>
      <c r="P4950" s="4">
        <v>81</v>
      </c>
      <c r="Q4950" s="4">
        <v>68</v>
      </c>
      <c r="R4950" s="4">
        <v>69</v>
      </c>
      <c r="S4950" s="4">
        <v>75</v>
      </c>
      <c r="T4950" s="4">
        <v>81</v>
      </c>
      <c r="U4950" s="4">
        <v>81</v>
      </c>
      <c r="V4950" s="13">
        <v>83</v>
      </c>
      <c r="W4950" s="4">
        <v>78</v>
      </c>
      <c r="X4950" s="4">
        <v>73</v>
      </c>
      <c r="Y4950">
        <f t="shared" ca="1" si="936"/>
        <v>2160</v>
      </c>
      <c r="Z4950">
        <f t="shared" ca="1" si="937"/>
        <v>1296</v>
      </c>
    </row>
    <row r="4951" spans="2:26" x14ac:dyDescent="0.25">
      <c r="B4951" s="11">
        <f t="shared" si="938"/>
        <v>44767.791666654688</v>
      </c>
      <c r="C4951" s="1">
        <f t="shared" si="929"/>
        <v>7</v>
      </c>
      <c r="D4951" s="1">
        <f t="shared" si="930"/>
        <v>1</v>
      </c>
      <c r="E4951" s="12">
        <f t="shared" si="931"/>
        <v>20</v>
      </c>
      <c r="F4951" s="124" t="str">
        <f t="shared" si="932"/>
        <v>0</v>
      </c>
      <c r="G4951" s="1">
        <f ca="1">(OFFSET(O4951,0,MATCH(Customer!$J$6,'CDH &amp; HDH'!$P$11:$X$11,0)))</f>
        <v>81</v>
      </c>
      <c r="H4951" s="1" t="str">
        <f t="shared" si="933"/>
        <v>Cooling</v>
      </c>
      <c r="I4951" s="1">
        <f ca="1">OFFSET(IF($H4951="Cooling",Customer!$C$25,Customer!$C$52),E4951,D4951)</f>
        <v>78</v>
      </c>
      <c r="J4951" s="1">
        <f ca="1">OFFSET(IF($H4951="Cooling",Customer!$L$25,Customer!$L$52),$E4951,$D4951)</f>
        <v>80</v>
      </c>
      <c r="K4951" s="16">
        <f t="shared" ca="1" si="927"/>
        <v>3</v>
      </c>
      <c r="L4951" s="16">
        <f t="shared" ca="1" si="928"/>
        <v>1</v>
      </c>
      <c r="M4951" s="17">
        <f t="shared" si="934"/>
        <v>0</v>
      </c>
      <c r="N4951" s="17">
        <f t="shared" si="935"/>
        <v>0</v>
      </c>
      <c r="O4951" s="4"/>
      <c r="P4951" s="4">
        <v>76</v>
      </c>
      <c r="Q4951" s="4">
        <v>65</v>
      </c>
      <c r="R4951" s="4">
        <v>69</v>
      </c>
      <c r="S4951" s="4">
        <v>74</v>
      </c>
      <c r="T4951" s="4">
        <v>76</v>
      </c>
      <c r="U4951" s="4">
        <v>79</v>
      </c>
      <c r="V4951" s="13">
        <v>81</v>
      </c>
      <c r="W4951" s="4">
        <v>76</v>
      </c>
      <c r="X4951" s="4">
        <v>72</v>
      </c>
      <c r="Y4951">
        <f t="shared" ca="1" si="936"/>
        <v>1296</v>
      </c>
      <c r="Z4951">
        <f t="shared" ca="1" si="937"/>
        <v>432</v>
      </c>
    </row>
    <row r="4952" spans="2:26" x14ac:dyDescent="0.25">
      <c r="B4952" s="11">
        <f t="shared" si="938"/>
        <v>44767.833333321352</v>
      </c>
      <c r="C4952" s="1">
        <f t="shared" si="929"/>
        <v>7</v>
      </c>
      <c r="D4952" s="1">
        <f t="shared" si="930"/>
        <v>1</v>
      </c>
      <c r="E4952" s="12">
        <f t="shared" si="931"/>
        <v>21</v>
      </c>
      <c r="F4952" s="124" t="str">
        <f t="shared" si="932"/>
        <v>0</v>
      </c>
      <c r="G4952" s="1">
        <f ca="1">(OFFSET(O4952,0,MATCH(Customer!$J$6,'CDH &amp; HDH'!$P$11:$X$11,0)))</f>
        <v>80</v>
      </c>
      <c r="H4952" s="1" t="str">
        <f t="shared" si="933"/>
        <v>Cooling</v>
      </c>
      <c r="I4952" s="1">
        <f ca="1">OFFSET(IF($H4952="Cooling",Customer!$C$25,Customer!$C$52),E4952,D4952)</f>
        <v>78</v>
      </c>
      <c r="J4952" s="1">
        <f ca="1">OFFSET(IF($H4952="Cooling",Customer!$L$25,Customer!$L$52),$E4952,$D4952)</f>
        <v>80</v>
      </c>
      <c r="K4952" s="16">
        <f t="shared" ca="1" si="927"/>
        <v>2</v>
      </c>
      <c r="L4952" s="16">
        <f t="shared" ca="1" si="928"/>
        <v>0</v>
      </c>
      <c r="M4952" s="17">
        <f t="shared" si="934"/>
        <v>0</v>
      </c>
      <c r="N4952" s="17">
        <f t="shared" si="935"/>
        <v>0</v>
      </c>
      <c r="O4952" s="4"/>
      <c r="P4952" s="4">
        <v>74</v>
      </c>
      <c r="Q4952" s="4">
        <v>64</v>
      </c>
      <c r="R4952" s="4">
        <v>70</v>
      </c>
      <c r="S4952" s="4">
        <v>73</v>
      </c>
      <c r="T4952" s="4">
        <v>73</v>
      </c>
      <c r="U4952" s="4">
        <v>78</v>
      </c>
      <c r="V4952" s="13">
        <v>80</v>
      </c>
      <c r="W4952" s="4">
        <v>75</v>
      </c>
      <c r="X4952" s="4">
        <v>72</v>
      </c>
      <c r="Y4952">
        <f t="shared" ca="1" si="936"/>
        <v>864</v>
      </c>
      <c r="Z4952">
        <f t="shared" ca="1" si="937"/>
        <v>0</v>
      </c>
    </row>
    <row r="4953" spans="2:26" x14ac:dyDescent="0.25">
      <c r="B4953" s="11">
        <f t="shared" si="938"/>
        <v>44767.874999988016</v>
      </c>
      <c r="C4953" s="1">
        <f t="shared" si="929"/>
        <v>7</v>
      </c>
      <c r="D4953" s="1">
        <f t="shared" si="930"/>
        <v>1</v>
      </c>
      <c r="E4953" s="12">
        <f t="shared" si="931"/>
        <v>22</v>
      </c>
      <c r="F4953" s="124" t="str">
        <f t="shared" si="932"/>
        <v>0</v>
      </c>
      <c r="G4953" s="1">
        <f ca="1">(OFFSET(O4953,0,MATCH(Customer!$J$6,'CDH &amp; HDH'!$P$11:$X$11,0)))</f>
        <v>79</v>
      </c>
      <c r="H4953" s="1" t="str">
        <f t="shared" si="933"/>
        <v>Cooling</v>
      </c>
      <c r="I4953" s="1">
        <f ca="1">OFFSET(IF($H4953="Cooling",Customer!$C$25,Customer!$C$52),E4953,D4953)</f>
        <v>78</v>
      </c>
      <c r="J4953" s="1">
        <f ca="1">OFFSET(IF($H4953="Cooling",Customer!$L$25,Customer!$L$52),$E4953,$D4953)</f>
        <v>80</v>
      </c>
      <c r="K4953" s="16">
        <f t="shared" ca="1" si="927"/>
        <v>1</v>
      </c>
      <c r="L4953" s="16">
        <f t="shared" ca="1" si="928"/>
        <v>0</v>
      </c>
      <c r="M4953" s="17">
        <f t="shared" si="934"/>
        <v>0</v>
      </c>
      <c r="N4953" s="17">
        <f t="shared" si="935"/>
        <v>0</v>
      </c>
      <c r="O4953" s="4"/>
      <c r="P4953" s="4">
        <v>72</v>
      </c>
      <c r="Q4953" s="4">
        <v>62</v>
      </c>
      <c r="R4953" s="4">
        <v>70</v>
      </c>
      <c r="S4953" s="4">
        <v>70</v>
      </c>
      <c r="T4953" s="4">
        <v>71</v>
      </c>
      <c r="U4953" s="4">
        <v>77</v>
      </c>
      <c r="V4953" s="13">
        <v>79</v>
      </c>
      <c r="W4953" s="4">
        <v>74</v>
      </c>
      <c r="X4953" s="4">
        <v>72</v>
      </c>
      <c r="Y4953">
        <f t="shared" ca="1" si="936"/>
        <v>432</v>
      </c>
      <c r="Z4953">
        <f t="shared" ca="1" si="937"/>
        <v>0</v>
      </c>
    </row>
    <row r="4954" spans="2:26" x14ac:dyDescent="0.25">
      <c r="B4954" s="11">
        <f t="shared" si="938"/>
        <v>44767.916666654681</v>
      </c>
      <c r="C4954" s="1">
        <f t="shared" si="929"/>
        <v>7</v>
      </c>
      <c r="D4954" s="1">
        <f t="shared" si="930"/>
        <v>1</v>
      </c>
      <c r="E4954" s="12">
        <f t="shared" si="931"/>
        <v>23</v>
      </c>
      <c r="F4954" s="124" t="str">
        <f t="shared" si="932"/>
        <v>0</v>
      </c>
      <c r="G4954" s="1">
        <f ca="1">(OFFSET(O4954,0,MATCH(Customer!$J$6,'CDH &amp; HDH'!$P$11:$X$11,0)))</f>
        <v>78</v>
      </c>
      <c r="H4954" s="1" t="str">
        <f t="shared" si="933"/>
        <v>Cooling</v>
      </c>
      <c r="I4954" s="1">
        <f ca="1">OFFSET(IF($H4954="Cooling",Customer!$C$25,Customer!$C$52),E4954,D4954)</f>
        <v>78</v>
      </c>
      <c r="J4954" s="1">
        <f ca="1">OFFSET(IF($H4954="Cooling",Customer!$L$25,Customer!$L$52),$E4954,$D4954)</f>
        <v>80</v>
      </c>
      <c r="K4954" s="16">
        <f t="shared" ca="1" si="927"/>
        <v>0</v>
      </c>
      <c r="L4954" s="16">
        <f t="shared" ca="1" si="928"/>
        <v>0</v>
      </c>
      <c r="M4954" s="17">
        <f t="shared" si="934"/>
        <v>0</v>
      </c>
      <c r="N4954" s="17">
        <f t="shared" si="935"/>
        <v>0</v>
      </c>
      <c r="O4954" s="4"/>
      <c r="P4954" s="4">
        <v>71</v>
      </c>
      <c r="Q4954" s="4">
        <v>62</v>
      </c>
      <c r="R4954" s="4">
        <v>70</v>
      </c>
      <c r="S4954" s="4">
        <v>71</v>
      </c>
      <c r="T4954" s="4">
        <v>70</v>
      </c>
      <c r="U4954" s="4">
        <v>77</v>
      </c>
      <c r="V4954" s="13">
        <v>78</v>
      </c>
      <c r="W4954" s="4">
        <v>74</v>
      </c>
      <c r="X4954" s="4">
        <v>70</v>
      </c>
      <c r="Y4954">
        <f t="shared" ca="1" si="936"/>
        <v>0</v>
      </c>
      <c r="Z4954">
        <f t="shared" ca="1" si="937"/>
        <v>0</v>
      </c>
    </row>
    <row r="4955" spans="2:26" x14ac:dyDescent="0.25">
      <c r="B4955" s="11">
        <f t="shared" si="938"/>
        <v>44767.958333321345</v>
      </c>
      <c r="C4955" s="1">
        <f t="shared" si="929"/>
        <v>7</v>
      </c>
      <c r="D4955" s="1">
        <f t="shared" si="930"/>
        <v>1</v>
      </c>
      <c r="E4955" s="12">
        <f t="shared" si="931"/>
        <v>24</v>
      </c>
      <c r="F4955" s="124" t="str">
        <f t="shared" si="932"/>
        <v>0</v>
      </c>
      <c r="G4955" s="1">
        <f ca="1">(OFFSET(O4955,0,MATCH(Customer!$J$6,'CDH &amp; HDH'!$P$11:$X$11,0)))</f>
        <v>78</v>
      </c>
      <c r="H4955" s="1" t="str">
        <f t="shared" si="933"/>
        <v>Cooling</v>
      </c>
      <c r="I4955" s="1">
        <f ca="1">OFFSET(IF($H4955="Cooling",Customer!$C$25,Customer!$C$52),E4955,D4955)</f>
        <v>78</v>
      </c>
      <c r="J4955" s="1">
        <f ca="1">OFFSET(IF($H4955="Cooling",Customer!$L$25,Customer!$L$52),$E4955,$D4955)</f>
        <v>80</v>
      </c>
      <c r="K4955" s="16">
        <f t="shared" ca="1" si="927"/>
        <v>0</v>
      </c>
      <c r="L4955" s="16">
        <f t="shared" ca="1" si="928"/>
        <v>0</v>
      </c>
      <c r="M4955" s="17">
        <f t="shared" si="934"/>
        <v>0</v>
      </c>
      <c r="N4955" s="17">
        <f t="shared" si="935"/>
        <v>0</v>
      </c>
      <c r="O4955" s="4"/>
      <c r="P4955" s="4">
        <v>69</v>
      </c>
      <c r="Q4955" s="4">
        <v>62</v>
      </c>
      <c r="R4955" s="4">
        <v>70</v>
      </c>
      <c r="S4955" s="4">
        <v>74</v>
      </c>
      <c r="T4955" s="4">
        <v>68</v>
      </c>
      <c r="U4955" s="4">
        <v>77</v>
      </c>
      <c r="V4955" s="13">
        <v>78</v>
      </c>
      <c r="W4955" s="4">
        <v>73</v>
      </c>
      <c r="X4955" s="4">
        <v>69</v>
      </c>
      <c r="Y4955">
        <f t="shared" ca="1" si="936"/>
        <v>0</v>
      </c>
      <c r="Z4955">
        <f t="shared" ca="1" si="937"/>
        <v>0</v>
      </c>
    </row>
    <row r="4956" spans="2:26" x14ac:dyDescent="0.25">
      <c r="B4956" s="11">
        <f t="shared" si="938"/>
        <v>44767.999999988009</v>
      </c>
      <c r="C4956" s="1">
        <f t="shared" si="929"/>
        <v>7</v>
      </c>
      <c r="D4956" s="1">
        <f t="shared" si="930"/>
        <v>2</v>
      </c>
      <c r="E4956" s="12">
        <f t="shared" si="931"/>
        <v>1</v>
      </c>
      <c r="F4956" s="124" t="str">
        <f t="shared" si="932"/>
        <v>0</v>
      </c>
      <c r="G4956" s="1">
        <f ca="1">(OFFSET(O4956,0,MATCH(Customer!$J$6,'CDH &amp; HDH'!$P$11:$X$11,0)))</f>
        <v>75</v>
      </c>
      <c r="H4956" s="1" t="str">
        <f t="shared" si="933"/>
        <v>Cooling</v>
      </c>
      <c r="I4956" s="1">
        <f ca="1">OFFSET(IF($H4956="Cooling",Customer!$C$25,Customer!$C$52),E4956,D4956)</f>
        <v>78</v>
      </c>
      <c r="J4956" s="1">
        <f ca="1">OFFSET(IF($H4956="Cooling",Customer!$L$25,Customer!$L$52),$E4956,$D4956)</f>
        <v>80</v>
      </c>
      <c r="K4956" s="16">
        <f t="shared" ca="1" si="927"/>
        <v>0</v>
      </c>
      <c r="L4956" s="16">
        <f t="shared" ca="1" si="928"/>
        <v>0</v>
      </c>
      <c r="M4956" s="17">
        <f t="shared" si="934"/>
        <v>0</v>
      </c>
      <c r="N4956" s="17">
        <f t="shared" si="935"/>
        <v>0</v>
      </c>
      <c r="O4956" s="4"/>
      <c r="P4956" s="4">
        <v>67</v>
      </c>
      <c r="Q4956" s="4">
        <v>62</v>
      </c>
      <c r="R4956" s="4">
        <v>70</v>
      </c>
      <c r="S4956" s="4">
        <v>74</v>
      </c>
      <c r="T4956" s="4">
        <v>67</v>
      </c>
      <c r="U4956" s="4">
        <v>77</v>
      </c>
      <c r="V4956" s="13">
        <v>75</v>
      </c>
      <c r="W4956" s="4">
        <v>72</v>
      </c>
      <c r="X4956" s="4">
        <v>70</v>
      </c>
      <c r="Y4956">
        <f t="shared" ca="1" si="936"/>
        <v>0</v>
      </c>
      <c r="Z4956">
        <f t="shared" ca="1" si="937"/>
        <v>0</v>
      </c>
    </row>
    <row r="4957" spans="2:26" x14ac:dyDescent="0.25">
      <c r="B4957" s="11">
        <f t="shared" si="938"/>
        <v>44768.041666654673</v>
      </c>
      <c r="C4957" s="1">
        <f t="shared" si="929"/>
        <v>7</v>
      </c>
      <c r="D4957" s="1">
        <f t="shared" si="930"/>
        <v>2</v>
      </c>
      <c r="E4957" s="12">
        <f t="shared" si="931"/>
        <v>2</v>
      </c>
      <c r="F4957" s="124" t="str">
        <f t="shared" si="932"/>
        <v>0</v>
      </c>
      <c r="G4957" s="1">
        <f ca="1">(OFFSET(O4957,0,MATCH(Customer!$J$6,'CDH &amp; HDH'!$P$11:$X$11,0)))</f>
        <v>77</v>
      </c>
      <c r="H4957" s="1" t="str">
        <f t="shared" si="933"/>
        <v>Cooling</v>
      </c>
      <c r="I4957" s="1">
        <f ca="1">OFFSET(IF($H4957="Cooling",Customer!$C$25,Customer!$C$52),E4957,D4957)</f>
        <v>78</v>
      </c>
      <c r="J4957" s="1">
        <f ca="1">OFFSET(IF($H4957="Cooling",Customer!$L$25,Customer!$L$52),$E4957,$D4957)</f>
        <v>80</v>
      </c>
      <c r="K4957" s="16">
        <f t="shared" ca="1" si="927"/>
        <v>0</v>
      </c>
      <c r="L4957" s="16">
        <f t="shared" ca="1" si="928"/>
        <v>0</v>
      </c>
      <c r="M4957" s="17">
        <f t="shared" si="934"/>
        <v>0</v>
      </c>
      <c r="N4957" s="17">
        <f t="shared" si="935"/>
        <v>0</v>
      </c>
      <c r="O4957" s="4"/>
      <c r="P4957" s="4">
        <v>67</v>
      </c>
      <c r="Q4957" s="4">
        <v>60</v>
      </c>
      <c r="R4957" s="4">
        <v>70</v>
      </c>
      <c r="S4957" s="4">
        <v>73</v>
      </c>
      <c r="T4957" s="4">
        <v>66</v>
      </c>
      <c r="U4957" s="4">
        <v>77</v>
      </c>
      <c r="V4957" s="13">
        <v>77</v>
      </c>
      <c r="W4957" s="4">
        <v>72</v>
      </c>
      <c r="X4957" s="4">
        <v>70</v>
      </c>
      <c r="Y4957">
        <f t="shared" ca="1" si="936"/>
        <v>0</v>
      </c>
      <c r="Z4957">
        <f t="shared" ca="1" si="937"/>
        <v>0</v>
      </c>
    </row>
    <row r="4958" spans="2:26" x14ac:dyDescent="0.25">
      <c r="B4958" s="11">
        <f t="shared" si="938"/>
        <v>44768.083333321338</v>
      </c>
      <c r="C4958" s="1">
        <f t="shared" si="929"/>
        <v>7</v>
      </c>
      <c r="D4958" s="1">
        <f t="shared" si="930"/>
        <v>2</v>
      </c>
      <c r="E4958" s="12">
        <f t="shared" si="931"/>
        <v>3</v>
      </c>
      <c r="F4958" s="124" t="str">
        <f t="shared" si="932"/>
        <v>0</v>
      </c>
      <c r="G4958" s="1">
        <f ca="1">(OFFSET(O4958,0,MATCH(Customer!$J$6,'CDH &amp; HDH'!$P$11:$X$11,0)))</f>
        <v>72</v>
      </c>
      <c r="H4958" s="1" t="str">
        <f t="shared" si="933"/>
        <v>Cooling</v>
      </c>
      <c r="I4958" s="1">
        <f ca="1">OFFSET(IF($H4958="Cooling",Customer!$C$25,Customer!$C$52),E4958,D4958)</f>
        <v>78</v>
      </c>
      <c r="J4958" s="1">
        <f ca="1">OFFSET(IF($H4958="Cooling",Customer!$L$25,Customer!$L$52),$E4958,$D4958)</f>
        <v>80</v>
      </c>
      <c r="K4958" s="16">
        <f t="shared" ca="1" si="927"/>
        <v>0</v>
      </c>
      <c r="L4958" s="16">
        <f t="shared" ca="1" si="928"/>
        <v>0</v>
      </c>
      <c r="M4958" s="17">
        <f t="shared" si="934"/>
        <v>0</v>
      </c>
      <c r="N4958" s="17">
        <f t="shared" si="935"/>
        <v>0</v>
      </c>
      <c r="O4958" s="4"/>
      <c r="P4958" s="4">
        <v>64</v>
      </c>
      <c r="Q4958" s="4">
        <v>60</v>
      </c>
      <c r="R4958" s="4">
        <v>70</v>
      </c>
      <c r="S4958" s="4">
        <v>72</v>
      </c>
      <c r="T4958" s="4">
        <v>64</v>
      </c>
      <c r="U4958" s="4">
        <v>77</v>
      </c>
      <c r="V4958" s="13">
        <v>72</v>
      </c>
      <c r="W4958" s="4">
        <v>71</v>
      </c>
      <c r="X4958" s="4">
        <v>70</v>
      </c>
      <c r="Y4958">
        <f t="shared" ca="1" si="936"/>
        <v>0</v>
      </c>
      <c r="Z4958">
        <f t="shared" ca="1" si="937"/>
        <v>0</v>
      </c>
    </row>
    <row r="4959" spans="2:26" x14ac:dyDescent="0.25">
      <c r="B4959" s="11">
        <f t="shared" si="938"/>
        <v>44768.124999988002</v>
      </c>
      <c r="C4959" s="1">
        <f t="shared" si="929"/>
        <v>7</v>
      </c>
      <c r="D4959" s="1">
        <f t="shared" si="930"/>
        <v>2</v>
      </c>
      <c r="E4959" s="12">
        <f t="shared" si="931"/>
        <v>4</v>
      </c>
      <c r="F4959" s="124" t="str">
        <f t="shared" si="932"/>
        <v>0</v>
      </c>
      <c r="G4959" s="1">
        <f ca="1">(OFFSET(O4959,0,MATCH(Customer!$J$6,'CDH &amp; HDH'!$P$11:$X$11,0)))</f>
        <v>72</v>
      </c>
      <c r="H4959" s="1" t="str">
        <f t="shared" si="933"/>
        <v>Cooling</v>
      </c>
      <c r="I4959" s="1">
        <f ca="1">OFFSET(IF($H4959="Cooling",Customer!$C$25,Customer!$C$52),E4959,D4959)</f>
        <v>78</v>
      </c>
      <c r="J4959" s="1">
        <f ca="1">OFFSET(IF($H4959="Cooling",Customer!$L$25,Customer!$L$52),$E4959,$D4959)</f>
        <v>80</v>
      </c>
      <c r="K4959" s="16">
        <f t="shared" ca="1" si="927"/>
        <v>0</v>
      </c>
      <c r="L4959" s="16">
        <f t="shared" ca="1" si="928"/>
        <v>0</v>
      </c>
      <c r="M4959" s="17">
        <f t="shared" si="934"/>
        <v>0</v>
      </c>
      <c r="N4959" s="17">
        <f t="shared" si="935"/>
        <v>0</v>
      </c>
      <c r="O4959" s="4"/>
      <c r="P4959" s="4">
        <v>65</v>
      </c>
      <c r="Q4959" s="4">
        <v>58</v>
      </c>
      <c r="R4959" s="4">
        <v>70</v>
      </c>
      <c r="S4959" s="4">
        <v>72</v>
      </c>
      <c r="T4959" s="4">
        <v>64</v>
      </c>
      <c r="U4959" s="4">
        <v>77</v>
      </c>
      <c r="V4959" s="13">
        <v>72</v>
      </c>
      <c r="W4959" s="4">
        <v>71</v>
      </c>
      <c r="X4959" s="4">
        <v>70</v>
      </c>
      <c r="Y4959">
        <f t="shared" ca="1" si="936"/>
        <v>0</v>
      </c>
      <c r="Z4959">
        <f t="shared" ca="1" si="937"/>
        <v>0</v>
      </c>
    </row>
    <row r="4960" spans="2:26" x14ac:dyDescent="0.25">
      <c r="B4960" s="11">
        <f t="shared" si="938"/>
        <v>44768.166666654666</v>
      </c>
      <c r="C4960" s="1">
        <f t="shared" si="929"/>
        <v>7</v>
      </c>
      <c r="D4960" s="1">
        <f t="shared" si="930"/>
        <v>2</v>
      </c>
      <c r="E4960" s="12">
        <f t="shared" si="931"/>
        <v>5</v>
      </c>
      <c r="F4960" s="124" t="str">
        <f t="shared" si="932"/>
        <v>0</v>
      </c>
      <c r="G4960" s="1">
        <f ca="1">(OFFSET(O4960,0,MATCH(Customer!$J$6,'CDH &amp; HDH'!$P$11:$X$11,0)))</f>
        <v>68</v>
      </c>
      <c r="H4960" s="1" t="str">
        <f t="shared" si="933"/>
        <v>Cooling</v>
      </c>
      <c r="I4960" s="1">
        <f ca="1">OFFSET(IF($H4960="Cooling",Customer!$C$25,Customer!$C$52),E4960,D4960)</f>
        <v>78</v>
      </c>
      <c r="J4960" s="1">
        <f ca="1">OFFSET(IF($H4960="Cooling",Customer!$L$25,Customer!$L$52),$E4960,$D4960)</f>
        <v>80</v>
      </c>
      <c r="K4960" s="16">
        <f t="shared" ca="1" si="927"/>
        <v>0</v>
      </c>
      <c r="L4960" s="16">
        <f t="shared" ca="1" si="928"/>
        <v>0</v>
      </c>
      <c r="M4960" s="17">
        <f t="shared" si="934"/>
        <v>0</v>
      </c>
      <c r="N4960" s="17">
        <f t="shared" si="935"/>
        <v>0</v>
      </c>
      <c r="O4960" s="4"/>
      <c r="P4960" s="4">
        <v>63</v>
      </c>
      <c r="Q4960" s="4">
        <v>57</v>
      </c>
      <c r="R4960" s="4">
        <v>70</v>
      </c>
      <c r="S4960" s="4">
        <v>72</v>
      </c>
      <c r="T4960" s="4">
        <v>62</v>
      </c>
      <c r="U4960" s="4">
        <v>78</v>
      </c>
      <c r="V4960" s="13">
        <v>68</v>
      </c>
      <c r="W4960" s="4">
        <v>70</v>
      </c>
      <c r="X4960" s="4">
        <v>70</v>
      </c>
      <c r="Y4960">
        <f t="shared" ca="1" si="936"/>
        <v>0</v>
      </c>
      <c r="Z4960">
        <f t="shared" ca="1" si="937"/>
        <v>0</v>
      </c>
    </row>
    <row r="4961" spans="2:26" x14ac:dyDescent="0.25">
      <c r="B4961" s="11">
        <f t="shared" si="938"/>
        <v>44768.20833332133</v>
      </c>
      <c r="C4961" s="1">
        <f t="shared" si="929"/>
        <v>7</v>
      </c>
      <c r="D4961" s="1">
        <f t="shared" si="930"/>
        <v>2</v>
      </c>
      <c r="E4961" s="12">
        <f t="shared" si="931"/>
        <v>6</v>
      </c>
      <c r="F4961" s="124" t="str">
        <f t="shared" si="932"/>
        <v>0</v>
      </c>
      <c r="G4961" s="1">
        <f ca="1">(OFFSET(O4961,0,MATCH(Customer!$J$6,'CDH &amp; HDH'!$P$11:$X$11,0)))</f>
        <v>68</v>
      </c>
      <c r="H4961" s="1" t="str">
        <f t="shared" si="933"/>
        <v>Cooling</v>
      </c>
      <c r="I4961" s="1">
        <f ca="1">OFFSET(IF($H4961="Cooling",Customer!$C$25,Customer!$C$52),E4961,D4961)</f>
        <v>78</v>
      </c>
      <c r="J4961" s="1">
        <f ca="1">OFFSET(IF($H4961="Cooling",Customer!$L$25,Customer!$L$52),$E4961,$D4961)</f>
        <v>80</v>
      </c>
      <c r="K4961" s="16">
        <f t="shared" ca="1" si="927"/>
        <v>0</v>
      </c>
      <c r="L4961" s="16">
        <f t="shared" ca="1" si="928"/>
        <v>0</v>
      </c>
      <c r="M4961" s="17">
        <f t="shared" si="934"/>
        <v>0</v>
      </c>
      <c r="N4961" s="17">
        <f t="shared" si="935"/>
        <v>0</v>
      </c>
      <c r="O4961" s="4"/>
      <c r="P4961" s="4">
        <v>65</v>
      </c>
      <c r="Q4961" s="4">
        <v>59</v>
      </c>
      <c r="R4961" s="4">
        <v>71</v>
      </c>
      <c r="S4961" s="4">
        <v>71</v>
      </c>
      <c r="T4961" s="4">
        <v>63</v>
      </c>
      <c r="U4961" s="4">
        <v>77</v>
      </c>
      <c r="V4961" s="13">
        <v>68</v>
      </c>
      <c r="W4961" s="4">
        <v>71</v>
      </c>
      <c r="X4961" s="4">
        <v>69</v>
      </c>
      <c r="Y4961">
        <f t="shared" ca="1" si="936"/>
        <v>0</v>
      </c>
      <c r="Z4961">
        <f t="shared" ca="1" si="937"/>
        <v>0</v>
      </c>
    </row>
    <row r="4962" spans="2:26" x14ac:dyDescent="0.25">
      <c r="B4962" s="11">
        <f t="shared" si="938"/>
        <v>44768.249999987995</v>
      </c>
      <c r="C4962" s="1">
        <f t="shared" si="929"/>
        <v>7</v>
      </c>
      <c r="D4962" s="1">
        <f t="shared" si="930"/>
        <v>2</v>
      </c>
      <c r="E4962" s="12">
        <f t="shared" si="931"/>
        <v>7</v>
      </c>
      <c r="F4962" s="124" t="str">
        <f t="shared" si="932"/>
        <v>0</v>
      </c>
      <c r="G4962" s="1">
        <f ca="1">(OFFSET(O4962,0,MATCH(Customer!$J$6,'CDH &amp; HDH'!$P$11:$X$11,0)))</f>
        <v>71</v>
      </c>
      <c r="H4962" s="1" t="str">
        <f t="shared" si="933"/>
        <v>Cooling</v>
      </c>
      <c r="I4962" s="1">
        <f ca="1">OFFSET(IF($H4962="Cooling",Customer!$C$25,Customer!$C$52),E4962,D4962)</f>
        <v>78</v>
      </c>
      <c r="J4962" s="1">
        <f ca="1">OFFSET(IF($H4962="Cooling",Customer!$L$25,Customer!$L$52),$E4962,$D4962)</f>
        <v>80</v>
      </c>
      <c r="K4962" s="16">
        <f t="shared" ca="1" si="927"/>
        <v>0</v>
      </c>
      <c r="L4962" s="16">
        <f t="shared" ca="1" si="928"/>
        <v>0</v>
      </c>
      <c r="M4962" s="17">
        <f t="shared" si="934"/>
        <v>0</v>
      </c>
      <c r="N4962" s="17">
        <f t="shared" si="935"/>
        <v>0</v>
      </c>
      <c r="O4962" s="4"/>
      <c r="P4962" s="4">
        <v>69</v>
      </c>
      <c r="Q4962" s="4">
        <v>61</v>
      </c>
      <c r="R4962" s="4">
        <v>71</v>
      </c>
      <c r="S4962" s="4">
        <v>70</v>
      </c>
      <c r="T4962" s="4">
        <v>69</v>
      </c>
      <c r="U4962" s="4">
        <v>79</v>
      </c>
      <c r="V4962" s="13">
        <v>71</v>
      </c>
      <c r="W4962" s="4">
        <v>71</v>
      </c>
      <c r="X4962" s="4">
        <v>70</v>
      </c>
      <c r="Y4962">
        <f t="shared" ca="1" si="936"/>
        <v>0</v>
      </c>
      <c r="Z4962">
        <f t="shared" ca="1" si="937"/>
        <v>0</v>
      </c>
    </row>
    <row r="4963" spans="2:26" x14ac:dyDescent="0.25">
      <c r="B4963" s="11">
        <f t="shared" si="938"/>
        <v>44768.291666654659</v>
      </c>
      <c r="C4963" s="1">
        <f t="shared" si="929"/>
        <v>7</v>
      </c>
      <c r="D4963" s="1">
        <f t="shared" si="930"/>
        <v>2</v>
      </c>
      <c r="E4963" s="12">
        <f t="shared" si="931"/>
        <v>8</v>
      </c>
      <c r="F4963" s="124" t="str">
        <f t="shared" si="932"/>
        <v>0</v>
      </c>
      <c r="G4963" s="1">
        <f ca="1">(OFFSET(O4963,0,MATCH(Customer!$J$6,'CDH &amp; HDH'!$P$11:$X$11,0)))</f>
        <v>72</v>
      </c>
      <c r="H4963" s="1" t="str">
        <f t="shared" si="933"/>
        <v>Cooling</v>
      </c>
      <c r="I4963" s="1">
        <f ca="1">OFFSET(IF($H4963="Cooling",Customer!$C$25,Customer!$C$52),E4963,D4963)</f>
        <v>72</v>
      </c>
      <c r="J4963" s="1">
        <f ca="1">OFFSET(IF($H4963="Cooling",Customer!$L$25,Customer!$L$52),$E4963,$D4963)</f>
        <v>77</v>
      </c>
      <c r="K4963" s="16">
        <f t="shared" ca="1" si="927"/>
        <v>0</v>
      </c>
      <c r="L4963" s="16">
        <f t="shared" ca="1" si="928"/>
        <v>0</v>
      </c>
      <c r="M4963" s="17">
        <f t="shared" si="934"/>
        <v>0</v>
      </c>
      <c r="N4963" s="17">
        <f t="shared" si="935"/>
        <v>0</v>
      </c>
      <c r="O4963" s="4"/>
      <c r="P4963" s="4">
        <v>74</v>
      </c>
      <c r="Q4963" s="4">
        <v>65</v>
      </c>
      <c r="R4963" s="4">
        <v>71</v>
      </c>
      <c r="S4963" s="4">
        <v>70</v>
      </c>
      <c r="T4963" s="4">
        <v>76</v>
      </c>
      <c r="U4963" s="4">
        <v>81</v>
      </c>
      <c r="V4963" s="13">
        <v>72</v>
      </c>
      <c r="W4963" s="4">
        <v>70</v>
      </c>
      <c r="X4963" s="4">
        <v>71</v>
      </c>
      <c r="Y4963">
        <f t="shared" ca="1" si="936"/>
        <v>0</v>
      </c>
      <c r="Z4963">
        <f t="shared" ca="1" si="937"/>
        <v>0</v>
      </c>
    </row>
    <row r="4964" spans="2:26" x14ac:dyDescent="0.25">
      <c r="B4964" s="11">
        <f t="shared" si="938"/>
        <v>44768.333333321323</v>
      </c>
      <c r="C4964" s="1">
        <f t="shared" si="929"/>
        <v>7</v>
      </c>
      <c r="D4964" s="1">
        <f t="shared" si="930"/>
        <v>2</v>
      </c>
      <c r="E4964" s="12">
        <f t="shared" si="931"/>
        <v>9</v>
      </c>
      <c r="F4964" s="124" t="str">
        <f t="shared" si="932"/>
        <v>0</v>
      </c>
      <c r="G4964" s="1">
        <f ca="1">(OFFSET(O4964,0,MATCH(Customer!$J$6,'CDH &amp; HDH'!$P$11:$X$11,0)))</f>
        <v>73</v>
      </c>
      <c r="H4964" s="1" t="str">
        <f t="shared" si="933"/>
        <v>Cooling</v>
      </c>
      <c r="I4964" s="1">
        <f ca="1">OFFSET(IF($H4964="Cooling",Customer!$C$25,Customer!$C$52),E4964,D4964)</f>
        <v>72</v>
      </c>
      <c r="J4964" s="1">
        <f ca="1">OFFSET(IF($H4964="Cooling",Customer!$L$25,Customer!$L$52),$E4964,$D4964)</f>
        <v>77</v>
      </c>
      <c r="K4964" s="16">
        <f t="shared" ca="1" si="927"/>
        <v>1</v>
      </c>
      <c r="L4964" s="16">
        <f t="shared" ca="1" si="928"/>
        <v>0</v>
      </c>
      <c r="M4964" s="17">
        <f t="shared" si="934"/>
        <v>0</v>
      </c>
      <c r="N4964" s="17">
        <f t="shared" si="935"/>
        <v>0</v>
      </c>
      <c r="O4964" s="4"/>
      <c r="P4964" s="4">
        <v>79</v>
      </c>
      <c r="Q4964" s="4">
        <v>68</v>
      </c>
      <c r="R4964" s="4">
        <v>71</v>
      </c>
      <c r="S4964" s="4">
        <v>70</v>
      </c>
      <c r="T4964" s="4">
        <v>79</v>
      </c>
      <c r="U4964" s="4">
        <v>83</v>
      </c>
      <c r="V4964" s="13">
        <v>73</v>
      </c>
      <c r="W4964" s="4">
        <v>68</v>
      </c>
      <c r="X4964" s="4">
        <v>73</v>
      </c>
      <c r="Y4964">
        <f t="shared" ca="1" si="936"/>
        <v>432</v>
      </c>
      <c r="Z4964">
        <f t="shared" ca="1" si="937"/>
        <v>0</v>
      </c>
    </row>
    <row r="4965" spans="2:26" x14ac:dyDescent="0.25">
      <c r="B4965" s="11">
        <f t="shared" si="938"/>
        <v>44768.374999987987</v>
      </c>
      <c r="C4965" s="1">
        <f t="shared" si="929"/>
        <v>7</v>
      </c>
      <c r="D4965" s="1">
        <f t="shared" si="930"/>
        <v>2</v>
      </c>
      <c r="E4965" s="12">
        <f t="shared" si="931"/>
        <v>10</v>
      </c>
      <c r="F4965" s="124" t="str">
        <f t="shared" si="932"/>
        <v>0</v>
      </c>
      <c r="G4965" s="1">
        <f ca="1">(OFFSET(O4965,0,MATCH(Customer!$J$6,'CDH &amp; HDH'!$P$11:$X$11,0)))</f>
        <v>76</v>
      </c>
      <c r="H4965" s="1" t="str">
        <f t="shared" si="933"/>
        <v>Cooling</v>
      </c>
      <c r="I4965" s="1">
        <f ca="1">OFFSET(IF($H4965="Cooling",Customer!$C$25,Customer!$C$52),E4965,D4965)</f>
        <v>72</v>
      </c>
      <c r="J4965" s="1">
        <f ca="1">OFFSET(IF($H4965="Cooling",Customer!$L$25,Customer!$L$52),$E4965,$D4965)</f>
        <v>77</v>
      </c>
      <c r="K4965" s="16">
        <f t="shared" ca="1" si="927"/>
        <v>4</v>
      </c>
      <c r="L4965" s="16">
        <f t="shared" ca="1" si="928"/>
        <v>0</v>
      </c>
      <c r="M4965" s="17">
        <f t="shared" si="934"/>
        <v>0</v>
      </c>
      <c r="N4965" s="17">
        <f t="shared" si="935"/>
        <v>0</v>
      </c>
      <c r="O4965" s="4"/>
      <c r="P4965" s="4">
        <v>81</v>
      </c>
      <c r="Q4965" s="4">
        <v>71</v>
      </c>
      <c r="R4965" s="4">
        <v>71</v>
      </c>
      <c r="S4965" s="4">
        <v>75</v>
      </c>
      <c r="T4965" s="4">
        <v>80</v>
      </c>
      <c r="U4965" s="4">
        <v>85</v>
      </c>
      <c r="V4965" s="13">
        <v>76</v>
      </c>
      <c r="W4965" s="4">
        <v>68</v>
      </c>
      <c r="X4965" s="4">
        <v>74</v>
      </c>
      <c r="Y4965">
        <f t="shared" ca="1" si="936"/>
        <v>1728</v>
      </c>
      <c r="Z4965">
        <f t="shared" ca="1" si="937"/>
        <v>0</v>
      </c>
    </row>
    <row r="4966" spans="2:26" x14ac:dyDescent="0.25">
      <c r="B4966" s="11">
        <f t="shared" si="938"/>
        <v>44768.416666654652</v>
      </c>
      <c r="C4966" s="1">
        <f t="shared" si="929"/>
        <v>7</v>
      </c>
      <c r="D4966" s="1">
        <f t="shared" si="930"/>
        <v>2</v>
      </c>
      <c r="E4966" s="12">
        <f t="shared" si="931"/>
        <v>11</v>
      </c>
      <c r="F4966" s="124" t="str">
        <f t="shared" si="932"/>
        <v>0</v>
      </c>
      <c r="G4966" s="1">
        <f ca="1">(OFFSET(O4966,0,MATCH(Customer!$J$6,'CDH &amp; HDH'!$P$11:$X$11,0)))</f>
        <v>79</v>
      </c>
      <c r="H4966" s="1" t="str">
        <f t="shared" si="933"/>
        <v>Cooling</v>
      </c>
      <c r="I4966" s="1">
        <f ca="1">OFFSET(IF($H4966="Cooling",Customer!$C$25,Customer!$C$52),E4966,D4966)</f>
        <v>72</v>
      </c>
      <c r="J4966" s="1">
        <f ca="1">OFFSET(IF($H4966="Cooling",Customer!$L$25,Customer!$L$52),$E4966,$D4966)</f>
        <v>77</v>
      </c>
      <c r="K4966" s="16">
        <f t="shared" ca="1" si="927"/>
        <v>7</v>
      </c>
      <c r="L4966" s="16">
        <f t="shared" ca="1" si="928"/>
        <v>2</v>
      </c>
      <c r="M4966" s="17">
        <f t="shared" si="934"/>
        <v>0</v>
      </c>
      <c r="N4966" s="17">
        <f t="shared" si="935"/>
        <v>0</v>
      </c>
      <c r="O4966" s="4"/>
      <c r="P4966" s="4">
        <v>83</v>
      </c>
      <c r="Q4966" s="4">
        <v>74</v>
      </c>
      <c r="R4966" s="4">
        <v>73</v>
      </c>
      <c r="S4966" s="4">
        <v>74</v>
      </c>
      <c r="T4966" s="4">
        <v>83</v>
      </c>
      <c r="U4966" s="4">
        <v>87</v>
      </c>
      <c r="V4966" s="13">
        <v>79</v>
      </c>
      <c r="W4966" s="4">
        <v>67</v>
      </c>
      <c r="X4966" s="4">
        <v>76</v>
      </c>
      <c r="Y4966">
        <f t="shared" ca="1" si="936"/>
        <v>3024</v>
      </c>
      <c r="Z4966">
        <f t="shared" ca="1" si="937"/>
        <v>864</v>
      </c>
    </row>
    <row r="4967" spans="2:26" x14ac:dyDescent="0.25">
      <c r="B4967" s="11">
        <f t="shared" si="938"/>
        <v>44768.458333321316</v>
      </c>
      <c r="C4967" s="1">
        <f t="shared" si="929"/>
        <v>7</v>
      </c>
      <c r="D4967" s="1">
        <f t="shared" si="930"/>
        <v>2</v>
      </c>
      <c r="E4967" s="12">
        <f t="shared" si="931"/>
        <v>12</v>
      </c>
      <c r="F4967" s="124" t="str">
        <f t="shared" si="932"/>
        <v>0</v>
      </c>
      <c r="G4967" s="1">
        <f ca="1">(OFFSET(O4967,0,MATCH(Customer!$J$6,'CDH &amp; HDH'!$P$11:$X$11,0)))</f>
        <v>81</v>
      </c>
      <c r="H4967" s="1" t="str">
        <f t="shared" si="933"/>
        <v>Cooling</v>
      </c>
      <c r="I4967" s="1">
        <f ca="1">OFFSET(IF($H4967="Cooling",Customer!$C$25,Customer!$C$52),E4967,D4967)</f>
        <v>72</v>
      </c>
      <c r="J4967" s="1">
        <f ca="1">OFFSET(IF($H4967="Cooling",Customer!$L$25,Customer!$L$52),$E4967,$D4967)</f>
        <v>77</v>
      </c>
      <c r="K4967" s="16">
        <f t="shared" ca="1" si="927"/>
        <v>9</v>
      </c>
      <c r="L4967" s="16">
        <f t="shared" ca="1" si="928"/>
        <v>4</v>
      </c>
      <c r="M4967" s="17">
        <f t="shared" si="934"/>
        <v>0</v>
      </c>
      <c r="N4967" s="17">
        <f t="shared" si="935"/>
        <v>0</v>
      </c>
      <c r="O4967" s="4"/>
      <c r="P4967" s="4">
        <v>85</v>
      </c>
      <c r="Q4967" s="4">
        <v>77</v>
      </c>
      <c r="R4967" s="4">
        <v>75</v>
      </c>
      <c r="S4967" s="4">
        <v>73</v>
      </c>
      <c r="T4967" s="4">
        <v>84</v>
      </c>
      <c r="U4967" s="4">
        <v>86</v>
      </c>
      <c r="V4967" s="13">
        <v>81</v>
      </c>
      <c r="W4967" s="4">
        <v>65</v>
      </c>
      <c r="X4967" s="4">
        <v>77</v>
      </c>
      <c r="Y4967">
        <f t="shared" ca="1" si="936"/>
        <v>3888</v>
      </c>
      <c r="Z4967">
        <f t="shared" ca="1" si="937"/>
        <v>1728</v>
      </c>
    </row>
    <row r="4968" spans="2:26" x14ac:dyDescent="0.25">
      <c r="B4968" s="11">
        <f t="shared" si="938"/>
        <v>44768.49999998798</v>
      </c>
      <c r="C4968" s="1">
        <f t="shared" si="929"/>
        <v>7</v>
      </c>
      <c r="D4968" s="1">
        <f t="shared" si="930"/>
        <v>2</v>
      </c>
      <c r="E4968" s="12">
        <f t="shared" si="931"/>
        <v>13</v>
      </c>
      <c r="F4968" s="124" t="str">
        <f t="shared" si="932"/>
        <v>0</v>
      </c>
      <c r="G4968" s="1">
        <f ca="1">(OFFSET(O4968,0,MATCH(Customer!$J$6,'CDH &amp; HDH'!$P$11:$X$11,0)))</f>
        <v>81</v>
      </c>
      <c r="H4968" s="1" t="str">
        <f t="shared" si="933"/>
        <v>Cooling</v>
      </c>
      <c r="I4968" s="1">
        <f ca="1">OFFSET(IF($H4968="Cooling",Customer!$C$25,Customer!$C$52),E4968,D4968)</f>
        <v>72</v>
      </c>
      <c r="J4968" s="1">
        <f ca="1">OFFSET(IF($H4968="Cooling",Customer!$L$25,Customer!$L$52),$E4968,$D4968)</f>
        <v>77</v>
      </c>
      <c r="K4968" s="16">
        <f t="shared" ca="1" si="927"/>
        <v>9</v>
      </c>
      <c r="L4968" s="16">
        <f t="shared" ca="1" si="928"/>
        <v>4</v>
      </c>
      <c r="M4968" s="17">
        <f t="shared" si="934"/>
        <v>0</v>
      </c>
      <c r="N4968" s="17">
        <f t="shared" si="935"/>
        <v>0</v>
      </c>
      <c r="O4968" s="4"/>
      <c r="P4968" s="4">
        <v>86</v>
      </c>
      <c r="Q4968" s="4">
        <v>77</v>
      </c>
      <c r="R4968" s="4">
        <v>77</v>
      </c>
      <c r="S4968" s="4">
        <v>73</v>
      </c>
      <c r="T4968" s="4">
        <v>86</v>
      </c>
      <c r="U4968" s="4">
        <v>75</v>
      </c>
      <c r="V4968" s="13">
        <v>81</v>
      </c>
      <c r="W4968" s="4">
        <v>64</v>
      </c>
      <c r="X4968" s="4">
        <v>80</v>
      </c>
      <c r="Y4968">
        <f t="shared" ca="1" si="936"/>
        <v>3888</v>
      </c>
      <c r="Z4968">
        <f t="shared" ca="1" si="937"/>
        <v>1728</v>
      </c>
    </row>
    <row r="4969" spans="2:26" x14ac:dyDescent="0.25">
      <c r="B4969" s="11">
        <f t="shared" si="938"/>
        <v>44768.541666654644</v>
      </c>
      <c r="C4969" s="1">
        <f t="shared" si="929"/>
        <v>7</v>
      </c>
      <c r="D4969" s="1">
        <f t="shared" si="930"/>
        <v>2</v>
      </c>
      <c r="E4969" s="12">
        <f t="shared" si="931"/>
        <v>14</v>
      </c>
      <c r="F4969" s="124" t="str">
        <f t="shared" si="932"/>
        <v>0</v>
      </c>
      <c r="G4969" s="1">
        <f ca="1">(OFFSET(O4969,0,MATCH(Customer!$J$6,'CDH &amp; HDH'!$P$11:$X$11,0)))</f>
        <v>83</v>
      </c>
      <c r="H4969" s="1" t="str">
        <f t="shared" si="933"/>
        <v>Cooling</v>
      </c>
      <c r="I4969" s="1">
        <f ca="1">OFFSET(IF($H4969="Cooling",Customer!$C$25,Customer!$C$52),E4969,D4969)</f>
        <v>72</v>
      </c>
      <c r="J4969" s="1">
        <f ca="1">OFFSET(IF($H4969="Cooling",Customer!$L$25,Customer!$L$52),$E4969,$D4969)</f>
        <v>77</v>
      </c>
      <c r="K4969" s="16">
        <f t="shared" ca="1" si="927"/>
        <v>11</v>
      </c>
      <c r="L4969" s="16">
        <f t="shared" ca="1" si="928"/>
        <v>6</v>
      </c>
      <c r="M4969" s="17">
        <f t="shared" si="934"/>
        <v>0</v>
      </c>
      <c r="N4969" s="17">
        <f t="shared" si="935"/>
        <v>0</v>
      </c>
      <c r="O4969" s="4"/>
      <c r="P4969" s="4">
        <v>87</v>
      </c>
      <c r="Q4969" s="4">
        <v>78</v>
      </c>
      <c r="R4969" s="4">
        <v>76</v>
      </c>
      <c r="S4969" s="4">
        <v>73</v>
      </c>
      <c r="T4969" s="4">
        <v>86</v>
      </c>
      <c r="U4969" s="4">
        <v>76</v>
      </c>
      <c r="V4969" s="13">
        <v>83</v>
      </c>
      <c r="W4969" s="4">
        <v>64</v>
      </c>
      <c r="X4969" s="4">
        <v>81</v>
      </c>
      <c r="Y4969">
        <f t="shared" ca="1" si="936"/>
        <v>4752</v>
      </c>
      <c r="Z4969">
        <f t="shared" ca="1" si="937"/>
        <v>2592</v>
      </c>
    </row>
    <row r="4970" spans="2:26" x14ac:dyDescent="0.25">
      <c r="B4970" s="11">
        <f t="shared" si="938"/>
        <v>44768.583333321309</v>
      </c>
      <c r="C4970" s="1">
        <f t="shared" si="929"/>
        <v>7</v>
      </c>
      <c r="D4970" s="1">
        <f t="shared" si="930"/>
        <v>2</v>
      </c>
      <c r="E4970" s="12">
        <f t="shared" si="931"/>
        <v>15</v>
      </c>
      <c r="F4970" s="124" t="str">
        <f t="shared" si="932"/>
        <v>1</v>
      </c>
      <c r="G4970" s="1">
        <f ca="1">(OFFSET(O4970,0,MATCH(Customer!$J$6,'CDH &amp; HDH'!$P$11:$X$11,0)))</f>
        <v>82</v>
      </c>
      <c r="H4970" s="1" t="str">
        <f t="shared" si="933"/>
        <v>Cooling</v>
      </c>
      <c r="I4970" s="1">
        <f ca="1">OFFSET(IF($H4970="Cooling",Customer!$C$25,Customer!$C$52),E4970,D4970)</f>
        <v>72</v>
      </c>
      <c r="J4970" s="1">
        <f ca="1">OFFSET(IF($H4970="Cooling",Customer!$L$25,Customer!$L$52),$E4970,$D4970)</f>
        <v>77</v>
      </c>
      <c r="K4970" s="16">
        <f t="shared" ca="1" si="927"/>
        <v>10</v>
      </c>
      <c r="L4970" s="16">
        <f t="shared" ca="1" si="928"/>
        <v>5</v>
      </c>
      <c r="M4970" s="17">
        <f t="shared" si="934"/>
        <v>0</v>
      </c>
      <c r="N4970" s="17">
        <f t="shared" si="935"/>
        <v>0</v>
      </c>
      <c r="O4970" s="4"/>
      <c r="P4970" s="4">
        <v>87</v>
      </c>
      <c r="Q4970" s="4">
        <v>79</v>
      </c>
      <c r="R4970" s="4">
        <v>74</v>
      </c>
      <c r="S4970" s="4">
        <v>75</v>
      </c>
      <c r="T4970" s="4">
        <v>87</v>
      </c>
      <c r="U4970" s="4">
        <v>77</v>
      </c>
      <c r="V4970" s="13">
        <v>82</v>
      </c>
      <c r="W4970" s="4">
        <v>65</v>
      </c>
      <c r="X4970" s="4">
        <v>82</v>
      </c>
      <c r="Y4970">
        <f t="shared" ca="1" si="936"/>
        <v>4320</v>
      </c>
      <c r="Z4970">
        <f t="shared" ca="1" si="937"/>
        <v>2160</v>
      </c>
    </row>
    <row r="4971" spans="2:26" x14ac:dyDescent="0.25">
      <c r="B4971" s="11">
        <f t="shared" si="938"/>
        <v>44768.624999987973</v>
      </c>
      <c r="C4971" s="1">
        <f t="shared" si="929"/>
        <v>7</v>
      </c>
      <c r="D4971" s="1">
        <f t="shared" si="930"/>
        <v>2</v>
      </c>
      <c r="E4971" s="12">
        <f t="shared" si="931"/>
        <v>16</v>
      </c>
      <c r="F4971" s="124" t="str">
        <f t="shared" si="932"/>
        <v>1</v>
      </c>
      <c r="G4971" s="1">
        <f ca="1">(OFFSET(O4971,0,MATCH(Customer!$J$6,'CDH &amp; HDH'!$P$11:$X$11,0)))</f>
        <v>83</v>
      </c>
      <c r="H4971" s="1" t="str">
        <f t="shared" si="933"/>
        <v>Cooling</v>
      </c>
      <c r="I4971" s="1">
        <f ca="1">OFFSET(IF($H4971="Cooling",Customer!$C$25,Customer!$C$52),E4971,D4971)</f>
        <v>72</v>
      </c>
      <c r="J4971" s="1">
        <f ca="1">OFFSET(IF($H4971="Cooling",Customer!$L$25,Customer!$L$52),$E4971,$D4971)</f>
        <v>77</v>
      </c>
      <c r="K4971" s="16">
        <f t="shared" ca="1" si="927"/>
        <v>11</v>
      </c>
      <c r="L4971" s="16">
        <f t="shared" ca="1" si="928"/>
        <v>6</v>
      </c>
      <c r="M4971" s="17">
        <f t="shared" si="934"/>
        <v>0</v>
      </c>
      <c r="N4971" s="17">
        <f t="shared" si="935"/>
        <v>0</v>
      </c>
      <c r="O4971" s="4"/>
      <c r="P4971" s="4">
        <v>86</v>
      </c>
      <c r="Q4971" s="4">
        <v>77</v>
      </c>
      <c r="R4971" s="4">
        <v>73</v>
      </c>
      <c r="S4971" s="4">
        <v>75</v>
      </c>
      <c r="T4971" s="4">
        <v>88</v>
      </c>
      <c r="U4971" s="4">
        <v>79</v>
      </c>
      <c r="V4971" s="13">
        <v>83</v>
      </c>
      <c r="W4971" s="4">
        <v>67</v>
      </c>
      <c r="X4971" s="4">
        <v>82</v>
      </c>
      <c r="Y4971">
        <f t="shared" ca="1" si="936"/>
        <v>4752</v>
      </c>
      <c r="Z4971">
        <f t="shared" ca="1" si="937"/>
        <v>2592</v>
      </c>
    </row>
    <row r="4972" spans="2:26" x14ac:dyDescent="0.25">
      <c r="B4972" s="11">
        <f t="shared" si="938"/>
        <v>44768.666666654637</v>
      </c>
      <c r="C4972" s="1">
        <f t="shared" si="929"/>
        <v>7</v>
      </c>
      <c r="D4972" s="1">
        <f t="shared" si="930"/>
        <v>2</v>
      </c>
      <c r="E4972" s="12">
        <f t="shared" si="931"/>
        <v>17</v>
      </c>
      <c r="F4972" s="124" t="str">
        <f t="shared" si="932"/>
        <v>1</v>
      </c>
      <c r="G4972" s="1">
        <f ca="1">(OFFSET(O4972,0,MATCH(Customer!$J$6,'CDH &amp; HDH'!$P$11:$X$11,0)))</f>
        <v>83</v>
      </c>
      <c r="H4972" s="1" t="str">
        <f t="shared" si="933"/>
        <v>Cooling</v>
      </c>
      <c r="I4972" s="1">
        <f ca="1">OFFSET(IF($H4972="Cooling",Customer!$C$25,Customer!$C$52),E4972,D4972)</f>
        <v>72</v>
      </c>
      <c r="J4972" s="1">
        <f ca="1">OFFSET(IF($H4972="Cooling",Customer!$L$25,Customer!$L$52),$E4972,$D4972)</f>
        <v>77</v>
      </c>
      <c r="K4972" s="16">
        <f t="shared" ca="1" si="927"/>
        <v>11</v>
      </c>
      <c r="L4972" s="16">
        <f t="shared" ca="1" si="928"/>
        <v>6</v>
      </c>
      <c r="M4972" s="17">
        <f t="shared" si="934"/>
        <v>0</v>
      </c>
      <c r="N4972" s="17">
        <f t="shared" si="935"/>
        <v>0</v>
      </c>
      <c r="O4972" s="4"/>
      <c r="P4972" s="4">
        <v>86</v>
      </c>
      <c r="Q4972" s="4">
        <v>77</v>
      </c>
      <c r="R4972" s="4">
        <v>71</v>
      </c>
      <c r="S4972" s="4">
        <v>74</v>
      </c>
      <c r="T4972" s="4">
        <v>84</v>
      </c>
      <c r="U4972" s="4">
        <v>81</v>
      </c>
      <c r="V4972" s="13">
        <v>83</v>
      </c>
      <c r="W4972" s="4">
        <v>69</v>
      </c>
      <c r="X4972" s="4">
        <v>81</v>
      </c>
      <c r="Y4972">
        <f t="shared" ca="1" si="936"/>
        <v>4752</v>
      </c>
      <c r="Z4972">
        <f t="shared" ca="1" si="937"/>
        <v>2592</v>
      </c>
    </row>
    <row r="4973" spans="2:26" x14ac:dyDescent="0.25">
      <c r="B4973" s="11">
        <f t="shared" si="938"/>
        <v>44768.708333321301</v>
      </c>
      <c r="C4973" s="1">
        <f t="shared" si="929"/>
        <v>7</v>
      </c>
      <c r="D4973" s="1">
        <f t="shared" si="930"/>
        <v>2</v>
      </c>
      <c r="E4973" s="12">
        <f t="shared" si="931"/>
        <v>18</v>
      </c>
      <c r="F4973" s="124" t="str">
        <f t="shared" si="932"/>
        <v>1</v>
      </c>
      <c r="G4973" s="1">
        <f ca="1">(OFFSET(O4973,0,MATCH(Customer!$J$6,'CDH &amp; HDH'!$P$11:$X$11,0)))</f>
        <v>82</v>
      </c>
      <c r="H4973" s="1" t="str">
        <f t="shared" si="933"/>
        <v>Cooling</v>
      </c>
      <c r="I4973" s="1">
        <f ca="1">OFFSET(IF($H4973="Cooling",Customer!$C$25,Customer!$C$52),E4973,D4973)</f>
        <v>72</v>
      </c>
      <c r="J4973" s="1">
        <f ca="1">OFFSET(IF($H4973="Cooling",Customer!$L$25,Customer!$L$52),$E4973,$D4973)</f>
        <v>77</v>
      </c>
      <c r="K4973" s="16">
        <f t="shared" ca="1" si="927"/>
        <v>10</v>
      </c>
      <c r="L4973" s="16">
        <f t="shared" ca="1" si="928"/>
        <v>5</v>
      </c>
      <c r="M4973" s="17">
        <f t="shared" si="934"/>
        <v>0</v>
      </c>
      <c r="N4973" s="17">
        <f t="shared" si="935"/>
        <v>0</v>
      </c>
      <c r="O4973" s="4"/>
      <c r="P4973" s="4">
        <v>85</v>
      </c>
      <c r="Q4973" s="4">
        <v>76</v>
      </c>
      <c r="R4973" s="4">
        <v>69</v>
      </c>
      <c r="S4973" s="4">
        <v>73</v>
      </c>
      <c r="T4973" s="4">
        <v>85</v>
      </c>
      <c r="U4973" s="4">
        <v>82</v>
      </c>
      <c r="V4973" s="13">
        <v>82</v>
      </c>
      <c r="W4973" s="4">
        <v>69</v>
      </c>
      <c r="X4973" s="4">
        <v>81</v>
      </c>
      <c r="Y4973">
        <f t="shared" ca="1" si="936"/>
        <v>4320</v>
      </c>
      <c r="Z4973">
        <f t="shared" ca="1" si="937"/>
        <v>2160</v>
      </c>
    </row>
    <row r="4974" spans="2:26" x14ac:dyDescent="0.25">
      <c r="B4974" s="11">
        <f t="shared" si="938"/>
        <v>44768.749999987966</v>
      </c>
      <c r="C4974" s="1">
        <f t="shared" si="929"/>
        <v>7</v>
      </c>
      <c r="D4974" s="1">
        <f t="shared" si="930"/>
        <v>2</v>
      </c>
      <c r="E4974" s="12">
        <f t="shared" si="931"/>
        <v>19</v>
      </c>
      <c r="F4974" s="124" t="str">
        <f t="shared" si="932"/>
        <v>0</v>
      </c>
      <c r="G4974" s="1">
        <f ca="1">(OFFSET(O4974,0,MATCH(Customer!$J$6,'CDH &amp; HDH'!$P$11:$X$11,0)))</f>
        <v>79</v>
      </c>
      <c r="H4974" s="1" t="str">
        <f t="shared" si="933"/>
        <v>Cooling</v>
      </c>
      <c r="I4974" s="1">
        <f ca="1">OFFSET(IF($H4974="Cooling",Customer!$C$25,Customer!$C$52),E4974,D4974)</f>
        <v>78</v>
      </c>
      <c r="J4974" s="1">
        <f ca="1">OFFSET(IF($H4974="Cooling",Customer!$L$25,Customer!$L$52),$E4974,$D4974)</f>
        <v>80</v>
      </c>
      <c r="K4974" s="16">
        <f t="shared" ca="1" si="927"/>
        <v>1</v>
      </c>
      <c r="L4974" s="16">
        <f t="shared" ca="1" si="928"/>
        <v>0</v>
      </c>
      <c r="M4974" s="17">
        <f t="shared" si="934"/>
        <v>0</v>
      </c>
      <c r="N4974" s="17">
        <f t="shared" si="935"/>
        <v>0</v>
      </c>
      <c r="O4974" s="4"/>
      <c r="P4974" s="4">
        <v>81</v>
      </c>
      <c r="Q4974" s="4">
        <v>74</v>
      </c>
      <c r="R4974" s="4">
        <v>67</v>
      </c>
      <c r="S4974" s="4">
        <v>72</v>
      </c>
      <c r="T4974" s="4">
        <v>83</v>
      </c>
      <c r="U4974" s="4">
        <v>81</v>
      </c>
      <c r="V4974" s="13">
        <v>79</v>
      </c>
      <c r="W4974" s="4">
        <v>68</v>
      </c>
      <c r="X4974" s="4">
        <v>80</v>
      </c>
      <c r="Y4974">
        <f t="shared" ca="1" si="936"/>
        <v>432</v>
      </c>
      <c r="Z4974">
        <f t="shared" ca="1" si="937"/>
        <v>0</v>
      </c>
    </row>
    <row r="4975" spans="2:26" x14ac:dyDescent="0.25">
      <c r="B4975" s="11">
        <f t="shared" si="938"/>
        <v>44768.79166665463</v>
      </c>
      <c r="C4975" s="1">
        <f t="shared" si="929"/>
        <v>7</v>
      </c>
      <c r="D4975" s="1">
        <f t="shared" si="930"/>
        <v>2</v>
      </c>
      <c r="E4975" s="12">
        <f t="shared" si="931"/>
        <v>20</v>
      </c>
      <c r="F4975" s="124" t="str">
        <f t="shared" si="932"/>
        <v>0</v>
      </c>
      <c r="G4975" s="1">
        <f ca="1">(OFFSET(O4975,0,MATCH(Customer!$J$6,'CDH &amp; HDH'!$P$11:$X$11,0)))</f>
        <v>76</v>
      </c>
      <c r="H4975" s="1" t="str">
        <f t="shared" si="933"/>
        <v>Cooling</v>
      </c>
      <c r="I4975" s="1">
        <f ca="1">OFFSET(IF($H4975="Cooling",Customer!$C$25,Customer!$C$52),E4975,D4975)</f>
        <v>78</v>
      </c>
      <c r="J4975" s="1">
        <f ca="1">OFFSET(IF($H4975="Cooling",Customer!$L$25,Customer!$L$52),$E4975,$D4975)</f>
        <v>80</v>
      </c>
      <c r="K4975" s="16">
        <f t="shared" ca="1" si="927"/>
        <v>0</v>
      </c>
      <c r="L4975" s="16">
        <f t="shared" ca="1" si="928"/>
        <v>0</v>
      </c>
      <c r="M4975" s="17">
        <f t="shared" si="934"/>
        <v>0</v>
      </c>
      <c r="N4975" s="17">
        <f t="shared" si="935"/>
        <v>0</v>
      </c>
      <c r="O4975" s="4"/>
      <c r="P4975" s="4">
        <v>77</v>
      </c>
      <c r="Q4975" s="4">
        <v>72</v>
      </c>
      <c r="R4975" s="4">
        <v>66</v>
      </c>
      <c r="S4975" s="4">
        <v>71</v>
      </c>
      <c r="T4975" s="4">
        <v>80</v>
      </c>
      <c r="U4975" s="4">
        <v>79</v>
      </c>
      <c r="V4975" s="13">
        <v>76</v>
      </c>
      <c r="W4975" s="4">
        <v>67</v>
      </c>
      <c r="X4975" s="4">
        <v>80</v>
      </c>
      <c r="Y4975">
        <f t="shared" ca="1" si="936"/>
        <v>0</v>
      </c>
      <c r="Z4975">
        <f t="shared" ca="1" si="937"/>
        <v>0</v>
      </c>
    </row>
    <row r="4976" spans="2:26" x14ac:dyDescent="0.25">
      <c r="B4976" s="11">
        <f t="shared" si="938"/>
        <v>44768.833333321294</v>
      </c>
      <c r="C4976" s="1">
        <f t="shared" si="929"/>
        <v>7</v>
      </c>
      <c r="D4976" s="1">
        <f t="shared" si="930"/>
        <v>2</v>
      </c>
      <c r="E4976" s="12">
        <f t="shared" si="931"/>
        <v>21</v>
      </c>
      <c r="F4976" s="124" t="str">
        <f t="shared" si="932"/>
        <v>0</v>
      </c>
      <c r="G4976" s="1">
        <f ca="1">(OFFSET(O4976,0,MATCH(Customer!$J$6,'CDH &amp; HDH'!$P$11:$X$11,0)))</f>
        <v>74</v>
      </c>
      <c r="H4976" s="1" t="str">
        <f t="shared" si="933"/>
        <v>Cooling</v>
      </c>
      <c r="I4976" s="1">
        <f ca="1">OFFSET(IF($H4976="Cooling",Customer!$C$25,Customer!$C$52),E4976,D4976)</f>
        <v>78</v>
      </c>
      <c r="J4976" s="1">
        <f ca="1">OFFSET(IF($H4976="Cooling",Customer!$L$25,Customer!$L$52),$E4976,$D4976)</f>
        <v>80</v>
      </c>
      <c r="K4976" s="16">
        <f t="shared" ca="1" si="927"/>
        <v>0</v>
      </c>
      <c r="L4976" s="16">
        <f t="shared" ca="1" si="928"/>
        <v>0</v>
      </c>
      <c r="M4976" s="17">
        <f t="shared" si="934"/>
        <v>0</v>
      </c>
      <c r="N4976" s="17">
        <f t="shared" si="935"/>
        <v>0</v>
      </c>
      <c r="O4976" s="4"/>
      <c r="P4976" s="4">
        <v>74</v>
      </c>
      <c r="Q4976" s="4">
        <v>71</v>
      </c>
      <c r="R4976" s="4">
        <v>65</v>
      </c>
      <c r="S4976" s="4">
        <v>70</v>
      </c>
      <c r="T4976" s="4">
        <v>75</v>
      </c>
      <c r="U4976" s="4">
        <v>78</v>
      </c>
      <c r="V4976" s="13">
        <v>74</v>
      </c>
      <c r="W4976" s="4">
        <v>66</v>
      </c>
      <c r="X4976" s="4">
        <v>79</v>
      </c>
      <c r="Y4976">
        <f t="shared" ca="1" si="936"/>
        <v>0</v>
      </c>
      <c r="Z4976">
        <f t="shared" ca="1" si="937"/>
        <v>0</v>
      </c>
    </row>
    <row r="4977" spans="2:26" x14ac:dyDescent="0.25">
      <c r="B4977" s="11">
        <f t="shared" si="938"/>
        <v>44768.874999987958</v>
      </c>
      <c r="C4977" s="1">
        <f t="shared" si="929"/>
        <v>7</v>
      </c>
      <c r="D4977" s="1">
        <f t="shared" si="930"/>
        <v>2</v>
      </c>
      <c r="E4977" s="12">
        <f t="shared" si="931"/>
        <v>22</v>
      </c>
      <c r="F4977" s="124" t="str">
        <f t="shared" si="932"/>
        <v>0</v>
      </c>
      <c r="G4977" s="1">
        <f ca="1">(OFFSET(O4977,0,MATCH(Customer!$J$6,'CDH &amp; HDH'!$P$11:$X$11,0)))</f>
        <v>72</v>
      </c>
      <c r="H4977" s="1" t="str">
        <f t="shared" si="933"/>
        <v>Cooling</v>
      </c>
      <c r="I4977" s="1">
        <f ca="1">OFFSET(IF($H4977="Cooling",Customer!$C$25,Customer!$C$52),E4977,D4977)</f>
        <v>78</v>
      </c>
      <c r="J4977" s="1">
        <f ca="1">OFFSET(IF($H4977="Cooling",Customer!$L$25,Customer!$L$52),$E4977,$D4977)</f>
        <v>80</v>
      </c>
      <c r="K4977" s="16">
        <f t="shared" ca="1" si="927"/>
        <v>0</v>
      </c>
      <c r="L4977" s="16">
        <f t="shared" ca="1" si="928"/>
        <v>0</v>
      </c>
      <c r="M4977" s="17">
        <f t="shared" si="934"/>
        <v>0</v>
      </c>
      <c r="N4977" s="17">
        <f t="shared" si="935"/>
        <v>0</v>
      </c>
      <c r="O4977" s="4"/>
      <c r="P4977" s="4">
        <v>73</v>
      </c>
      <c r="Q4977" s="4">
        <v>70</v>
      </c>
      <c r="R4977" s="4">
        <v>64</v>
      </c>
      <c r="S4977" s="4">
        <v>70</v>
      </c>
      <c r="T4977" s="4">
        <v>73</v>
      </c>
      <c r="U4977" s="4">
        <v>78</v>
      </c>
      <c r="V4977" s="13">
        <v>72</v>
      </c>
      <c r="W4977" s="4">
        <v>66</v>
      </c>
      <c r="X4977" s="4">
        <v>78</v>
      </c>
      <c r="Y4977">
        <f t="shared" ca="1" si="936"/>
        <v>0</v>
      </c>
      <c r="Z4977">
        <f t="shared" ca="1" si="937"/>
        <v>0</v>
      </c>
    </row>
    <row r="4978" spans="2:26" x14ac:dyDescent="0.25">
      <c r="B4978" s="11">
        <f t="shared" si="938"/>
        <v>44768.916666654623</v>
      </c>
      <c r="C4978" s="1">
        <f t="shared" si="929"/>
        <v>7</v>
      </c>
      <c r="D4978" s="1">
        <f t="shared" si="930"/>
        <v>2</v>
      </c>
      <c r="E4978" s="12">
        <f t="shared" si="931"/>
        <v>23</v>
      </c>
      <c r="F4978" s="124" t="str">
        <f t="shared" si="932"/>
        <v>0</v>
      </c>
      <c r="G4978" s="1">
        <f ca="1">(OFFSET(O4978,0,MATCH(Customer!$J$6,'CDH &amp; HDH'!$P$11:$X$11,0)))</f>
        <v>71</v>
      </c>
      <c r="H4978" s="1" t="str">
        <f t="shared" si="933"/>
        <v>Cooling</v>
      </c>
      <c r="I4978" s="1">
        <f ca="1">OFFSET(IF($H4978="Cooling",Customer!$C$25,Customer!$C$52),E4978,D4978)</f>
        <v>78</v>
      </c>
      <c r="J4978" s="1">
        <f ca="1">OFFSET(IF($H4978="Cooling",Customer!$L$25,Customer!$L$52),$E4978,$D4978)</f>
        <v>80</v>
      </c>
      <c r="K4978" s="16">
        <f t="shared" ca="1" si="927"/>
        <v>0</v>
      </c>
      <c r="L4978" s="16">
        <f t="shared" ca="1" si="928"/>
        <v>0</v>
      </c>
      <c r="M4978" s="17">
        <f t="shared" si="934"/>
        <v>0</v>
      </c>
      <c r="N4978" s="17">
        <f t="shared" si="935"/>
        <v>0</v>
      </c>
      <c r="O4978" s="4"/>
      <c r="P4978" s="4">
        <v>71</v>
      </c>
      <c r="Q4978" s="4">
        <v>70</v>
      </c>
      <c r="R4978" s="4">
        <v>63</v>
      </c>
      <c r="S4978" s="4">
        <v>71</v>
      </c>
      <c r="T4978" s="4">
        <v>71</v>
      </c>
      <c r="U4978" s="4">
        <v>69</v>
      </c>
      <c r="V4978" s="13">
        <v>71</v>
      </c>
      <c r="W4978" s="4">
        <v>65</v>
      </c>
      <c r="X4978" s="4">
        <v>77</v>
      </c>
      <c r="Y4978">
        <f t="shared" ca="1" si="936"/>
        <v>0</v>
      </c>
      <c r="Z4978">
        <f t="shared" ca="1" si="937"/>
        <v>0</v>
      </c>
    </row>
    <row r="4979" spans="2:26" x14ac:dyDescent="0.25">
      <c r="B4979" s="11">
        <f t="shared" si="938"/>
        <v>44768.958333321287</v>
      </c>
      <c r="C4979" s="1">
        <f t="shared" si="929"/>
        <v>7</v>
      </c>
      <c r="D4979" s="1">
        <f t="shared" si="930"/>
        <v>2</v>
      </c>
      <c r="E4979" s="12">
        <f t="shared" si="931"/>
        <v>24</v>
      </c>
      <c r="F4979" s="124" t="str">
        <f t="shared" si="932"/>
        <v>0</v>
      </c>
      <c r="G4979" s="1">
        <f ca="1">(OFFSET(O4979,0,MATCH(Customer!$J$6,'CDH &amp; HDH'!$P$11:$X$11,0)))</f>
        <v>66</v>
      </c>
      <c r="H4979" s="1" t="str">
        <f t="shared" si="933"/>
        <v>Cooling</v>
      </c>
      <c r="I4979" s="1">
        <f ca="1">OFFSET(IF($H4979="Cooling",Customer!$C$25,Customer!$C$52),E4979,D4979)</f>
        <v>78</v>
      </c>
      <c r="J4979" s="1">
        <f ca="1">OFFSET(IF($H4979="Cooling",Customer!$L$25,Customer!$L$52),$E4979,$D4979)</f>
        <v>80</v>
      </c>
      <c r="K4979" s="16">
        <f t="shared" ca="1" si="927"/>
        <v>0</v>
      </c>
      <c r="L4979" s="16">
        <f t="shared" ca="1" si="928"/>
        <v>0</v>
      </c>
      <c r="M4979" s="17">
        <f t="shared" si="934"/>
        <v>0</v>
      </c>
      <c r="N4979" s="17">
        <f t="shared" si="935"/>
        <v>0</v>
      </c>
      <c r="O4979" s="4"/>
      <c r="P4979" s="4">
        <v>71</v>
      </c>
      <c r="Q4979" s="4">
        <v>69</v>
      </c>
      <c r="R4979" s="4">
        <v>63</v>
      </c>
      <c r="S4979" s="4">
        <v>70</v>
      </c>
      <c r="T4979" s="4">
        <v>70</v>
      </c>
      <c r="U4979" s="4">
        <v>70</v>
      </c>
      <c r="V4979" s="13">
        <v>66</v>
      </c>
      <c r="W4979" s="4">
        <v>65</v>
      </c>
      <c r="X4979" s="4">
        <v>77</v>
      </c>
      <c r="Y4979">
        <f t="shared" ca="1" si="936"/>
        <v>0</v>
      </c>
      <c r="Z4979">
        <f t="shared" ca="1" si="937"/>
        <v>0</v>
      </c>
    </row>
    <row r="4980" spans="2:26" x14ac:dyDescent="0.25">
      <c r="B4980" s="11">
        <f t="shared" si="938"/>
        <v>44768.999999987951</v>
      </c>
      <c r="C4980" s="1">
        <f t="shared" si="929"/>
        <v>7</v>
      </c>
      <c r="D4980" s="1">
        <f t="shared" si="930"/>
        <v>3</v>
      </c>
      <c r="E4980" s="12">
        <f t="shared" si="931"/>
        <v>1</v>
      </c>
      <c r="F4980" s="124" t="str">
        <f t="shared" si="932"/>
        <v>0</v>
      </c>
      <c r="G4980" s="1">
        <f ca="1">(OFFSET(O4980,0,MATCH(Customer!$J$6,'CDH &amp; HDH'!$P$11:$X$11,0)))</f>
        <v>67</v>
      </c>
      <c r="H4980" s="1" t="str">
        <f t="shared" si="933"/>
        <v>Cooling</v>
      </c>
      <c r="I4980" s="1">
        <f ca="1">OFFSET(IF($H4980="Cooling",Customer!$C$25,Customer!$C$52),E4980,D4980)</f>
        <v>78</v>
      </c>
      <c r="J4980" s="1">
        <f ca="1">OFFSET(IF($H4980="Cooling",Customer!$L$25,Customer!$L$52),$E4980,$D4980)</f>
        <v>80</v>
      </c>
      <c r="K4980" s="16">
        <f t="shared" ca="1" si="927"/>
        <v>0</v>
      </c>
      <c r="L4980" s="16">
        <f t="shared" ca="1" si="928"/>
        <v>0</v>
      </c>
      <c r="M4980" s="17">
        <f t="shared" si="934"/>
        <v>0</v>
      </c>
      <c r="N4980" s="17">
        <f t="shared" si="935"/>
        <v>0</v>
      </c>
      <c r="O4980" s="4"/>
      <c r="P4980" s="4">
        <v>69</v>
      </c>
      <c r="Q4980" s="4">
        <v>68</v>
      </c>
      <c r="R4980" s="4">
        <v>62</v>
      </c>
      <c r="S4980" s="4">
        <v>69</v>
      </c>
      <c r="T4980" s="4">
        <v>68</v>
      </c>
      <c r="U4980" s="4">
        <v>70</v>
      </c>
      <c r="V4980" s="13">
        <v>67</v>
      </c>
      <c r="W4980" s="4">
        <v>64</v>
      </c>
      <c r="X4980" s="4">
        <v>77</v>
      </c>
      <c r="Y4980">
        <f t="shared" ca="1" si="936"/>
        <v>0</v>
      </c>
      <c r="Z4980">
        <f t="shared" ca="1" si="937"/>
        <v>0</v>
      </c>
    </row>
    <row r="4981" spans="2:26" x14ac:dyDescent="0.25">
      <c r="B4981" s="11">
        <f t="shared" si="938"/>
        <v>44769.041666654615</v>
      </c>
      <c r="C4981" s="1">
        <f t="shared" si="929"/>
        <v>7</v>
      </c>
      <c r="D4981" s="1">
        <f t="shared" si="930"/>
        <v>3</v>
      </c>
      <c r="E4981" s="12">
        <f t="shared" si="931"/>
        <v>2</v>
      </c>
      <c r="F4981" s="124" t="str">
        <f t="shared" si="932"/>
        <v>0</v>
      </c>
      <c r="G4981" s="1">
        <f ca="1">(OFFSET(O4981,0,MATCH(Customer!$J$6,'CDH &amp; HDH'!$P$11:$X$11,0)))</f>
        <v>68</v>
      </c>
      <c r="H4981" s="1" t="str">
        <f t="shared" si="933"/>
        <v>Cooling</v>
      </c>
      <c r="I4981" s="1">
        <f ca="1">OFFSET(IF($H4981="Cooling",Customer!$C$25,Customer!$C$52),E4981,D4981)</f>
        <v>78</v>
      </c>
      <c r="J4981" s="1">
        <f ca="1">OFFSET(IF($H4981="Cooling",Customer!$L$25,Customer!$L$52),$E4981,$D4981)</f>
        <v>80</v>
      </c>
      <c r="K4981" s="16">
        <f t="shared" ca="1" si="927"/>
        <v>0</v>
      </c>
      <c r="L4981" s="16">
        <f t="shared" ca="1" si="928"/>
        <v>0</v>
      </c>
      <c r="M4981" s="17">
        <f t="shared" si="934"/>
        <v>0</v>
      </c>
      <c r="N4981" s="17">
        <f t="shared" si="935"/>
        <v>0</v>
      </c>
      <c r="O4981" s="4"/>
      <c r="P4981" s="4">
        <v>67</v>
      </c>
      <c r="Q4981" s="4">
        <v>68</v>
      </c>
      <c r="R4981" s="4">
        <v>62</v>
      </c>
      <c r="S4981" s="4">
        <v>67</v>
      </c>
      <c r="T4981" s="4">
        <v>67</v>
      </c>
      <c r="U4981" s="4">
        <v>70</v>
      </c>
      <c r="V4981" s="13">
        <v>68</v>
      </c>
      <c r="W4981" s="4">
        <v>64</v>
      </c>
      <c r="X4981" s="4">
        <v>76</v>
      </c>
      <c r="Y4981">
        <f t="shared" ca="1" si="936"/>
        <v>0</v>
      </c>
      <c r="Z4981">
        <f t="shared" ca="1" si="937"/>
        <v>0</v>
      </c>
    </row>
    <row r="4982" spans="2:26" x14ac:dyDescent="0.25">
      <c r="B4982" s="11">
        <f t="shared" si="938"/>
        <v>44769.083333321279</v>
      </c>
      <c r="C4982" s="1">
        <f t="shared" si="929"/>
        <v>7</v>
      </c>
      <c r="D4982" s="1">
        <f t="shared" si="930"/>
        <v>3</v>
      </c>
      <c r="E4982" s="12">
        <f t="shared" si="931"/>
        <v>3</v>
      </c>
      <c r="F4982" s="124" t="str">
        <f t="shared" si="932"/>
        <v>0</v>
      </c>
      <c r="G4982" s="1">
        <f ca="1">(OFFSET(O4982,0,MATCH(Customer!$J$6,'CDH &amp; HDH'!$P$11:$X$11,0)))</f>
        <v>67</v>
      </c>
      <c r="H4982" s="1" t="str">
        <f t="shared" si="933"/>
        <v>Cooling</v>
      </c>
      <c r="I4982" s="1">
        <f ca="1">OFFSET(IF($H4982="Cooling",Customer!$C$25,Customer!$C$52),E4982,D4982)</f>
        <v>78</v>
      </c>
      <c r="J4982" s="1">
        <f ca="1">OFFSET(IF($H4982="Cooling",Customer!$L$25,Customer!$L$52),$E4982,$D4982)</f>
        <v>80</v>
      </c>
      <c r="K4982" s="16">
        <f t="shared" ca="1" si="927"/>
        <v>0</v>
      </c>
      <c r="L4982" s="16">
        <f t="shared" ca="1" si="928"/>
        <v>0</v>
      </c>
      <c r="M4982" s="17">
        <f t="shared" si="934"/>
        <v>0</v>
      </c>
      <c r="N4982" s="17">
        <f t="shared" si="935"/>
        <v>0</v>
      </c>
      <c r="O4982" s="4"/>
      <c r="P4982" s="4">
        <v>66</v>
      </c>
      <c r="Q4982" s="4">
        <v>68</v>
      </c>
      <c r="R4982" s="4">
        <v>62</v>
      </c>
      <c r="S4982" s="4">
        <v>67</v>
      </c>
      <c r="T4982" s="4">
        <v>66</v>
      </c>
      <c r="U4982" s="4">
        <v>70</v>
      </c>
      <c r="V4982" s="13">
        <v>67</v>
      </c>
      <c r="W4982" s="4">
        <v>62</v>
      </c>
      <c r="X4982" s="4">
        <v>75</v>
      </c>
      <c r="Y4982">
        <f t="shared" ca="1" si="936"/>
        <v>0</v>
      </c>
      <c r="Z4982">
        <f t="shared" ca="1" si="937"/>
        <v>0</v>
      </c>
    </row>
    <row r="4983" spans="2:26" x14ac:dyDescent="0.25">
      <c r="B4983" s="11">
        <f t="shared" si="938"/>
        <v>44769.124999987944</v>
      </c>
      <c r="C4983" s="1">
        <f t="shared" si="929"/>
        <v>7</v>
      </c>
      <c r="D4983" s="1">
        <f t="shared" si="930"/>
        <v>3</v>
      </c>
      <c r="E4983" s="12">
        <f t="shared" si="931"/>
        <v>4</v>
      </c>
      <c r="F4983" s="124" t="str">
        <f t="shared" si="932"/>
        <v>0</v>
      </c>
      <c r="G4983" s="1">
        <f ca="1">(OFFSET(O4983,0,MATCH(Customer!$J$6,'CDH &amp; HDH'!$P$11:$X$11,0)))</f>
        <v>67</v>
      </c>
      <c r="H4983" s="1" t="str">
        <f t="shared" si="933"/>
        <v>Cooling</v>
      </c>
      <c r="I4983" s="1">
        <f ca="1">OFFSET(IF($H4983="Cooling",Customer!$C$25,Customer!$C$52),E4983,D4983)</f>
        <v>78</v>
      </c>
      <c r="J4983" s="1">
        <f ca="1">OFFSET(IF($H4983="Cooling",Customer!$L$25,Customer!$L$52),$E4983,$D4983)</f>
        <v>80</v>
      </c>
      <c r="K4983" s="16">
        <f t="shared" ca="1" si="927"/>
        <v>0</v>
      </c>
      <c r="L4983" s="16">
        <f t="shared" ca="1" si="928"/>
        <v>0</v>
      </c>
      <c r="M4983" s="17">
        <f t="shared" si="934"/>
        <v>0</v>
      </c>
      <c r="N4983" s="17">
        <f t="shared" si="935"/>
        <v>0</v>
      </c>
      <c r="O4983" s="4"/>
      <c r="P4983" s="4">
        <v>65</v>
      </c>
      <c r="Q4983" s="4">
        <v>69</v>
      </c>
      <c r="R4983" s="4">
        <v>62</v>
      </c>
      <c r="S4983" s="4">
        <v>66</v>
      </c>
      <c r="T4983" s="4">
        <v>65</v>
      </c>
      <c r="U4983" s="4">
        <v>70</v>
      </c>
      <c r="V4983" s="13">
        <v>67</v>
      </c>
      <c r="W4983" s="4">
        <v>63</v>
      </c>
      <c r="X4983" s="4">
        <v>75</v>
      </c>
      <c r="Y4983">
        <f t="shared" ca="1" si="936"/>
        <v>0</v>
      </c>
      <c r="Z4983">
        <f t="shared" ca="1" si="937"/>
        <v>0</v>
      </c>
    </row>
    <row r="4984" spans="2:26" x14ac:dyDescent="0.25">
      <c r="B4984" s="11">
        <f t="shared" si="938"/>
        <v>44769.166666654608</v>
      </c>
      <c r="C4984" s="1">
        <f t="shared" si="929"/>
        <v>7</v>
      </c>
      <c r="D4984" s="1">
        <f t="shared" si="930"/>
        <v>3</v>
      </c>
      <c r="E4984" s="12">
        <f t="shared" si="931"/>
        <v>5</v>
      </c>
      <c r="F4984" s="124" t="str">
        <f t="shared" si="932"/>
        <v>0</v>
      </c>
      <c r="G4984" s="1">
        <f ca="1">(OFFSET(O4984,0,MATCH(Customer!$J$6,'CDH &amp; HDH'!$P$11:$X$11,0)))</f>
        <v>65</v>
      </c>
      <c r="H4984" s="1" t="str">
        <f t="shared" si="933"/>
        <v>Cooling</v>
      </c>
      <c r="I4984" s="1">
        <f ca="1">OFFSET(IF($H4984="Cooling",Customer!$C$25,Customer!$C$52),E4984,D4984)</f>
        <v>78</v>
      </c>
      <c r="J4984" s="1">
        <f ca="1">OFFSET(IF($H4984="Cooling",Customer!$L$25,Customer!$L$52),$E4984,$D4984)</f>
        <v>80</v>
      </c>
      <c r="K4984" s="16">
        <f t="shared" ca="1" si="927"/>
        <v>0</v>
      </c>
      <c r="L4984" s="16">
        <f t="shared" ca="1" si="928"/>
        <v>0</v>
      </c>
      <c r="M4984" s="17">
        <f t="shared" si="934"/>
        <v>0</v>
      </c>
      <c r="N4984" s="17">
        <f t="shared" si="935"/>
        <v>0</v>
      </c>
      <c r="O4984" s="4"/>
      <c r="P4984" s="4">
        <v>64</v>
      </c>
      <c r="Q4984" s="4">
        <v>70</v>
      </c>
      <c r="R4984" s="4">
        <v>62</v>
      </c>
      <c r="S4984" s="4">
        <v>66</v>
      </c>
      <c r="T4984" s="4">
        <v>64</v>
      </c>
      <c r="U4984" s="4">
        <v>70</v>
      </c>
      <c r="V4984" s="13">
        <v>65</v>
      </c>
      <c r="W4984" s="4">
        <v>62</v>
      </c>
      <c r="X4984" s="4">
        <v>75</v>
      </c>
      <c r="Y4984">
        <f t="shared" ca="1" si="936"/>
        <v>0</v>
      </c>
      <c r="Z4984">
        <f t="shared" ca="1" si="937"/>
        <v>0</v>
      </c>
    </row>
    <row r="4985" spans="2:26" x14ac:dyDescent="0.25">
      <c r="B4985" s="11">
        <f t="shared" si="938"/>
        <v>44769.208333321272</v>
      </c>
      <c r="C4985" s="1">
        <f t="shared" si="929"/>
        <v>7</v>
      </c>
      <c r="D4985" s="1">
        <f t="shared" si="930"/>
        <v>3</v>
      </c>
      <c r="E4985" s="12">
        <f t="shared" si="931"/>
        <v>6</v>
      </c>
      <c r="F4985" s="124" t="str">
        <f t="shared" si="932"/>
        <v>0</v>
      </c>
      <c r="G4985" s="1">
        <f ca="1">(OFFSET(O4985,0,MATCH(Customer!$J$6,'CDH &amp; HDH'!$P$11:$X$11,0)))</f>
        <v>64</v>
      </c>
      <c r="H4985" s="1" t="str">
        <f t="shared" si="933"/>
        <v>Cooling</v>
      </c>
      <c r="I4985" s="1">
        <f ca="1">OFFSET(IF($H4985="Cooling",Customer!$C$25,Customer!$C$52),E4985,D4985)</f>
        <v>78</v>
      </c>
      <c r="J4985" s="1">
        <f ca="1">OFFSET(IF($H4985="Cooling",Customer!$L$25,Customer!$L$52),$E4985,$D4985)</f>
        <v>80</v>
      </c>
      <c r="K4985" s="16">
        <f t="shared" ca="1" si="927"/>
        <v>0</v>
      </c>
      <c r="L4985" s="16">
        <f t="shared" ca="1" si="928"/>
        <v>0</v>
      </c>
      <c r="M4985" s="17">
        <f t="shared" si="934"/>
        <v>0</v>
      </c>
      <c r="N4985" s="17">
        <f t="shared" si="935"/>
        <v>0</v>
      </c>
      <c r="O4985" s="4"/>
      <c r="P4985" s="4">
        <v>66</v>
      </c>
      <c r="Q4985" s="4">
        <v>70</v>
      </c>
      <c r="R4985" s="4">
        <v>62</v>
      </c>
      <c r="S4985" s="4">
        <v>65</v>
      </c>
      <c r="T4985" s="4">
        <v>66</v>
      </c>
      <c r="U4985" s="4">
        <v>71</v>
      </c>
      <c r="V4985" s="13">
        <v>64</v>
      </c>
      <c r="W4985" s="4">
        <v>62</v>
      </c>
      <c r="X4985" s="4">
        <v>76</v>
      </c>
      <c r="Y4985">
        <f t="shared" ca="1" si="936"/>
        <v>0</v>
      </c>
      <c r="Z4985">
        <f t="shared" ca="1" si="937"/>
        <v>0</v>
      </c>
    </row>
    <row r="4986" spans="2:26" x14ac:dyDescent="0.25">
      <c r="B4986" s="11">
        <f t="shared" si="938"/>
        <v>44769.249999987936</v>
      </c>
      <c r="C4986" s="1">
        <f t="shared" si="929"/>
        <v>7</v>
      </c>
      <c r="D4986" s="1">
        <f t="shared" si="930"/>
        <v>3</v>
      </c>
      <c r="E4986" s="12">
        <f t="shared" si="931"/>
        <v>7</v>
      </c>
      <c r="F4986" s="124" t="str">
        <f t="shared" si="932"/>
        <v>0</v>
      </c>
      <c r="G4986" s="1">
        <f ca="1">(OFFSET(O4986,0,MATCH(Customer!$J$6,'CDH &amp; HDH'!$P$11:$X$11,0)))</f>
        <v>65</v>
      </c>
      <c r="H4986" s="1" t="str">
        <f t="shared" si="933"/>
        <v>Cooling</v>
      </c>
      <c r="I4986" s="1">
        <f ca="1">OFFSET(IF($H4986="Cooling",Customer!$C$25,Customer!$C$52),E4986,D4986)</f>
        <v>78</v>
      </c>
      <c r="J4986" s="1">
        <f ca="1">OFFSET(IF($H4986="Cooling",Customer!$L$25,Customer!$L$52),$E4986,$D4986)</f>
        <v>80</v>
      </c>
      <c r="K4986" s="16">
        <f t="shared" ca="1" si="927"/>
        <v>0</v>
      </c>
      <c r="L4986" s="16">
        <f t="shared" ca="1" si="928"/>
        <v>0</v>
      </c>
      <c r="M4986" s="17">
        <f t="shared" si="934"/>
        <v>0</v>
      </c>
      <c r="N4986" s="17">
        <f t="shared" si="935"/>
        <v>0</v>
      </c>
      <c r="O4986" s="4"/>
      <c r="P4986" s="4">
        <v>70</v>
      </c>
      <c r="Q4986" s="4">
        <v>70</v>
      </c>
      <c r="R4986" s="4">
        <v>62</v>
      </c>
      <c r="S4986" s="4">
        <v>69</v>
      </c>
      <c r="T4986" s="4">
        <v>71</v>
      </c>
      <c r="U4986" s="4">
        <v>73</v>
      </c>
      <c r="V4986" s="13">
        <v>65</v>
      </c>
      <c r="W4986" s="4">
        <v>63</v>
      </c>
      <c r="X4986" s="4">
        <v>76</v>
      </c>
      <c r="Y4986">
        <f t="shared" ca="1" si="936"/>
        <v>0</v>
      </c>
      <c r="Z4986">
        <f t="shared" ca="1" si="937"/>
        <v>0</v>
      </c>
    </row>
    <row r="4987" spans="2:26" x14ac:dyDescent="0.25">
      <c r="B4987" s="11">
        <f t="shared" si="938"/>
        <v>44769.291666654601</v>
      </c>
      <c r="C4987" s="1">
        <f t="shared" si="929"/>
        <v>7</v>
      </c>
      <c r="D4987" s="1">
        <f t="shared" si="930"/>
        <v>3</v>
      </c>
      <c r="E4987" s="12">
        <f t="shared" si="931"/>
        <v>8</v>
      </c>
      <c r="F4987" s="124" t="str">
        <f t="shared" si="932"/>
        <v>0</v>
      </c>
      <c r="G4987" s="1">
        <f ca="1">(OFFSET(O4987,0,MATCH(Customer!$J$6,'CDH &amp; HDH'!$P$11:$X$11,0)))</f>
        <v>67</v>
      </c>
      <c r="H4987" s="1" t="str">
        <f t="shared" si="933"/>
        <v>Cooling</v>
      </c>
      <c r="I4987" s="1">
        <f ca="1">OFFSET(IF($H4987="Cooling",Customer!$C$25,Customer!$C$52),E4987,D4987)</f>
        <v>72</v>
      </c>
      <c r="J4987" s="1">
        <f ca="1">OFFSET(IF($H4987="Cooling",Customer!$L$25,Customer!$L$52),$E4987,$D4987)</f>
        <v>77</v>
      </c>
      <c r="K4987" s="16">
        <f t="shared" ca="1" si="927"/>
        <v>0</v>
      </c>
      <c r="L4987" s="16">
        <f t="shared" ca="1" si="928"/>
        <v>0</v>
      </c>
      <c r="M4987" s="17">
        <f t="shared" si="934"/>
        <v>0</v>
      </c>
      <c r="N4987" s="17">
        <f t="shared" si="935"/>
        <v>0</v>
      </c>
      <c r="O4987" s="4"/>
      <c r="P4987" s="4">
        <v>75</v>
      </c>
      <c r="Q4987" s="4">
        <v>72</v>
      </c>
      <c r="R4987" s="4">
        <v>63</v>
      </c>
      <c r="S4987" s="4">
        <v>69</v>
      </c>
      <c r="T4987" s="4">
        <v>76</v>
      </c>
      <c r="U4987" s="4">
        <v>76</v>
      </c>
      <c r="V4987" s="13">
        <v>67</v>
      </c>
      <c r="W4987" s="4">
        <v>65</v>
      </c>
      <c r="X4987" s="4">
        <v>78</v>
      </c>
      <c r="Y4987">
        <f t="shared" ca="1" si="936"/>
        <v>0</v>
      </c>
      <c r="Z4987">
        <f t="shared" ca="1" si="937"/>
        <v>0</v>
      </c>
    </row>
    <row r="4988" spans="2:26" x14ac:dyDescent="0.25">
      <c r="B4988" s="11">
        <f t="shared" si="938"/>
        <v>44769.333333321265</v>
      </c>
      <c r="C4988" s="1">
        <f t="shared" si="929"/>
        <v>7</v>
      </c>
      <c r="D4988" s="1">
        <f t="shared" si="930"/>
        <v>3</v>
      </c>
      <c r="E4988" s="12">
        <f t="shared" si="931"/>
        <v>9</v>
      </c>
      <c r="F4988" s="124" t="str">
        <f t="shared" si="932"/>
        <v>0</v>
      </c>
      <c r="G4988" s="1">
        <f ca="1">(OFFSET(O4988,0,MATCH(Customer!$J$6,'CDH &amp; HDH'!$P$11:$X$11,0)))</f>
        <v>68</v>
      </c>
      <c r="H4988" s="1" t="str">
        <f t="shared" si="933"/>
        <v>Cooling</v>
      </c>
      <c r="I4988" s="1">
        <f ca="1">OFFSET(IF($H4988="Cooling",Customer!$C$25,Customer!$C$52),E4988,D4988)</f>
        <v>72</v>
      </c>
      <c r="J4988" s="1">
        <f ca="1">OFFSET(IF($H4988="Cooling",Customer!$L$25,Customer!$L$52),$E4988,$D4988)</f>
        <v>77</v>
      </c>
      <c r="K4988" s="16">
        <f t="shared" ca="1" si="927"/>
        <v>0</v>
      </c>
      <c r="L4988" s="16">
        <f t="shared" ca="1" si="928"/>
        <v>0</v>
      </c>
      <c r="M4988" s="17">
        <f t="shared" si="934"/>
        <v>0</v>
      </c>
      <c r="N4988" s="17">
        <f t="shared" si="935"/>
        <v>0</v>
      </c>
      <c r="O4988" s="4"/>
      <c r="P4988" s="4">
        <v>78</v>
      </c>
      <c r="Q4988" s="4">
        <v>75</v>
      </c>
      <c r="R4988" s="4">
        <v>63</v>
      </c>
      <c r="S4988" s="4">
        <v>70</v>
      </c>
      <c r="T4988" s="4">
        <v>81</v>
      </c>
      <c r="U4988" s="4">
        <v>79</v>
      </c>
      <c r="V4988" s="13">
        <v>68</v>
      </c>
      <c r="W4988" s="4">
        <v>67</v>
      </c>
      <c r="X4988" s="4">
        <v>79</v>
      </c>
      <c r="Y4988">
        <f t="shared" ca="1" si="936"/>
        <v>0</v>
      </c>
      <c r="Z4988">
        <f t="shared" ca="1" si="937"/>
        <v>0</v>
      </c>
    </row>
    <row r="4989" spans="2:26" x14ac:dyDescent="0.25">
      <c r="B4989" s="11">
        <f t="shared" si="938"/>
        <v>44769.374999987929</v>
      </c>
      <c r="C4989" s="1">
        <f t="shared" si="929"/>
        <v>7</v>
      </c>
      <c r="D4989" s="1">
        <f t="shared" si="930"/>
        <v>3</v>
      </c>
      <c r="E4989" s="12">
        <f t="shared" si="931"/>
        <v>10</v>
      </c>
      <c r="F4989" s="124" t="str">
        <f t="shared" si="932"/>
        <v>0</v>
      </c>
      <c r="G4989" s="1">
        <f ca="1">(OFFSET(O4989,0,MATCH(Customer!$J$6,'CDH &amp; HDH'!$P$11:$X$11,0)))</f>
        <v>69</v>
      </c>
      <c r="H4989" s="1" t="str">
        <f t="shared" si="933"/>
        <v>Cooling</v>
      </c>
      <c r="I4989" s="1">
        <f ca="1">OFFSET(IF($H4989="Cooling",Customer!$C$25,Customer!$C$52),E4989,D4989)</f>
        <v>72</v>
      </c>
      <c r="J4989" s="1">
        <f ca="1">OFFSET(IF($H4989="Cooling",Customer!$L$25,Customer!$L$52),$E4989,$D4989)</f>
        <v>77</v>
      </c>
      <c r="K4989" s="16">
        <f t="shared" ca="1" si="927"/>
        <v>0</v>
      </c>
      <c r="L4989" s="16">
        <f t="shared" ca="1" si="928"/>
        <v>0</v>
      </c>
      <c r="M4989" s="17">
        <f t="shared" si="934"/>
        <v>0</v>
      </c>
      <c r="N4989" s="17">
        <f t="shared" si="935"/>
        <v>0</v>
      </c>
      <c r="O4989" s="4"/>
      <c r="P4989" s="4">
        <v>81</v>
      </c>
      <c r="Q4989" s="4">
        <v>78</v>
      </c>
      <c r="R4989" s="4">
        <v>64</v>
      </c>
      <c r="S4989" s="4">
        <v>70</v>
      </c>
      <c r="T4989" s="4">
        <v>82</v>
      </c>
      <c r="U4989" s="4">
        <v>81</v>
      </c>
      <c r="V4989" s="13">
        <v>69</v>
      </c>
      <c r="W4989" s="4">
        <v>72</v>
      </c>
      <c r="X4989" s="4">
        <v>82</v>
      </c>
      <c r="Y4989">
        <f t="shared" ca="1" si="936"/>
        <v>0</v>
      </c>
      <c r="Z4989">
        <f t="shared" ca="1" si="937"/>
        <v>0</v>
      </c>
    </row>
    <row r="4990" spans="2:26" x14ac:dyDescent="0.25">
      <c r="B4990" s="11">
        <f t="shared" si="938"/>
        <v>44769.416666654593</v>
      </c>
      <c r="C4990" s="1">
        <f t="shared" si="929"/>
        <v>7</v>
      </c>
      <c r="D4990" s="1">
        <f t="shared" si="930"/>
        <v>3</v>
      </c>
      <c r="E4990" s="12">
        <f t="shared" si="931"/>
        <v>11</v>
      </c>
      <c r="F4990" s="124" t="str">
        <f t="shared" si="932"/>
        <v>0</v>
      </c>
      <c r="G4990" s="1">
        <f ca="1">(OFFSET(O4990,0,MATCH(Customer!$J$6,'CDH &amp; HDH'!$P$11:$X$11,0)))</f>
        <v>72</v>
      </c>
      <c r="H4990" s="1" t="str">
        <f t="shared" si="933"/>
        <v>Cooling</v>
      </c>
      <c r="I4990" s="1">
        <f ca="1">OFFSET(IF($H4990="Cooling",Customer!$C$25,Customer!$C$52),E4990,D4990)</f>
        <v>72</v>
      </c>
      <c r="J4990" s="1">
        <f ca="1">OFFSET(IF($H4990="Cooling",Customer!$L$25,Customer!$L$52),$E4990,$D4990)</f>
        <v>77</v>
      </c>
      <c r="K4990" s="16">
        <f t="shared" ca="1" si="927"/>
        <v>0</v>
      </c>
      <c r="L4990" s="16">
        <f t="shared" ca="1" si="928"/>
        <v>0</v>
      </c>
      <c r="M4990" s="17">
        <f t="shared" si="934"/>
        <v>0</v>
      </c>
      <c r="N4990" s="17">
        <f t="shared" si="935"/>
        <v>0</v>
      </c>
      <c r="O4990" s="4"/>
      <c r="P4990" s="4">
        <v>82</v>
      </c>
      <c r="Q4990" s="4">
        <v>78</v>
      </c>
      <c r="R4990" s="4">
        <v>66</v>
      </c>
      <c r="S4990" s="4">
        <v>70</v>
      </c>
      <c r="T4990" s="4">
        <v>83</v>
      </c>
      <c r="U4990" s="4">
        <v>83</v>
      </c>
      <c r="V4990" s="13">
        <v>72</v>
      </c>
      <c r="W4990" s="4">
        <v>73</v>
      </c>
      <c r="X4990" s="4">
        <v>84</v>
      </c>
      <c r="Y4990">
        <f t="shared" ca="1" si="936"/>
        <v>0</v>
      </c>
      <c r="Z4990">
        <f t="shared" ca="1" si="937"/>
        <v>0</v>
      </c>
    </row>
    <row r="4991" spans="2:26" x14ac:dyDescent="0.25">
      <c r="B4991" s="11">
        <f t="shared" si="938"/>
        <v>44769.458333321258</v>
      </c>
      <c r="C4991" s="1">
        <f t="shared" si="929"/>
        <v>7</v>
      </c>
      <c r="D4991" s="1">
        <f t="shared" si="930"/>
        <v>3</v>
      </c>
      <c r="E4991" s="12">
        <f t="shared" si="931"/>
        <v>12</v>
      </c>
      <c r="F4991" s="124" t="str">
        <f t="shared" si="932"/>
        <v>0</v>
      </c>
      <c r="G4991" s="1">
        <f ca="1">(OFFSET(O4991,0,MATCH(Customer!$J$6,'CDH &amp; HDH'!$P$11:$X$11,0)))</f>
        <v>78</v>
      </c>
      <c r="H4991" s="1" t="str">
        <f t="shared" si="933"/>
        <v>Cooling</v>
      </c>
      <c r="I4991" s="1">
        <f ca="1">OFFSET(IF($H4991="Cooling",Customer!$C$25,Customer!$C$52),E4991,D4991)</f>
        <v>72</v>
      </c>
      <c r="J4991" s="1">
        <f ca="1">OFFSET(IF($H4991="Cooling",Customer!$L$25,Customer!$L$52),$E4991,$D4991)</f>
        <v>77</v>
      </c>
      <c r="K4991" s="16">
        <f t="shared" ca="1" si="927"/>
        <v>6</v>
      </c>
      <c r="L4991" s="16">
        <f t="shared" ca="1" si="928"/>
        <v>1</v>
      </c>
      <c r="M4991" s="17">
        <f t="shared" si="934"/>
        <v>0</v>
      </c>
      <c r="N4991" s="17">
        <f t="shared" si="935"/>
        <v>0</v>
      </c>
      <c r="O4991" s="4"/>
      <c r="P4991" s="4">
        <v>82</v>
      </c>
      <c r="Q4991" s="4">
        <v>81</v>
      </c>
      <c r="R4991" s="4">
        <v>67</v>
      </c>
      <c r="S4991" s="4">
        <v>71</v>
      </c>
      <c r="T4991" s="4">
        <v>85</v>
      </c>
      <c r="U4991" s="4">
        <v>84</v>
      </c>
      <c r="V4991" s="13">
        <v>78</v>
      </c>
      <c r="W4991" s="4">
        <v>74</v>
      </c>
      <c r="X4991" s="4">
        <v>87</v>
      </c>
      <c r="Y4991">
        <f t="shared" ca="1" si="936"/>
        <v>2592</v>
      </c>
      <c r="Z4991">
        <f t="shared" ca="1" si="937"/>
        <v>432</v>
      </c>
    </row>
    <row r="4992" spans="2:26" x14ac:dyDescent="0.25">
      <c r="B4992" s="11">
        <f t="shared" si="938"/>
        <v>44769.499999987922</v>
      </c>
      <c r="C4992" s="1">
        <f t="shared" si="929"/>
        <v>7</v>
      </c>
      <c r="D4992" s="1">
        <f t="shared" si="930"/>
        <v>3</v>
      </c>
      <c r="E4992" s="12">
        <f t="shared" si="931"/>
        <v>13</v>
      </c>
      <c r="F4992" s="124" t="str">
        <f t="shared" si="932"/>
        <v>0</v>
      </c>
      <c r="G4992" s="1">
        <f ca="1">(OFFSET(O4992,0,MATCH(Customer!$J$6,'CDH &amp; HDH'!$P$11:$X$11,0)))</f>
        <v>82</v>
      </c>
      <c r="H4992" s="1" t="str">
        <f t="shared" si="933"/>
        <v>Cooling</v>
      </c>
      <c r="I4992" s="1">
        <f ca="1">OFFSET(IF($H4992="Cooling",Customer!$C$25,Customer!$C$52),E4992,D4992)</f>
        <v>72</v>
      </c>
      <c r="J4992" s="1">
        <f ca="1">OFFSET(IF($H4992="Cooling",Customer!$L$25,Customer!$L$52),$E4992,$D4992)</f>
        <v>77</v>
      </c>
      <c r="K4992" s="16">
        <f t="shared" ca="1" si="927"/>
        <v>10</v>
      </c>
      <c r="L4992" s="16">
        <f t="shared" ca="1" si="928"/>
        <v>5</v>
      </c>
      <c r="M4992" s="17">
        <f t="shared" si="934"/>
        <v>0</v>
      </c>
      <c r="N4992" s="17">
        <f t="shared" si="935"/>
        <v>0</v>
      </c>
      <c r="O4992" s="4"/>
      <c r="P4992" s="4">
        <v>85</v>
      </c>
      <c r="Q4992" s="4">
        <v>83</v>
      </c>
      <c r="R4992" s="4">
        <v>69</v>
      </c>
      <c r="S4992" s="4">
        <v>72</v>
      </c>
      <c r="T4992" s="4">
        <v>86</v>
      </c>
      <c r="U4992" s="4">
        <v>84</v>
      </c>
      <c r="V4992" s="13">
        <v>82</v>
      </c>
      <c r="W4992" s="4">
        <v>76</v>
      </c>
      <c r="X4992" s="4">
        <v>88</v>
      </c>
      <c r="Y4992">
        <f t="shared" ca="1" si="936"/>
        <v>4320</v>
      </c>
      <c r="Z4992">
        <f t="shared" ca="1" si="937"/>
        <v>2160</v>
      </c>
    </row>
    <row r="4993" spans="2:26" x14ac:dyDescent="0.25">
      <c r="B4993" s="11">
        <f t="shared" si="938"/>
        <v>44769.541666654586</v>
      </c>
      <c r="C4993" s="1">
        <f t="shared" si="929"/>
        <v>7</v>
      </c>
      <c r="D4993" s="1">
        <f t="shared" si="930"/>
        <v>3</v>
      </c>
      <c r="E4993" s="12">
        <f t="shared" si="931"/>
        <v>14</v>
      </c>
      <c r="F4993" s="124" t="str">
        <f t="shared" si="932"/>
        <v>0</v>
      </c>
      <c r="G4993" s="1">
        <f ca="1">(OFFSET(O4993,0,MATCH(Customer!$J$6,'CDH &amp; HDH'!$P$11:$X$11,0)))</f>
        <v>83</v>
      </c>
      <c r="H4993" s="1" t="str">
        <f t="shared" si="933"/>
        <v>Cooling</v>
      </c>
      <c r="I4993" s="1">
        <f ca="1">OFFSET(IF($H4993="Cooling",Customer!$C$25,Customer!$C$52),E4993,D4993)</f>
        <v>72</v>
      </c>
      <c r="J4993" s="1">
        <f ca="1">OFFSET(IF($H4993="Cooling",Customer!$L$25,Customer!$L$52),$E4993,$D4993)</f>
        <v>77</v>
      </c>
      <c r="K4993" s="16">
        <f t="shared" ca="1" si="927"/>
        <v>11</v>
      </c>
      <c r="L4993" s="16">
        <f t="shared" ca="1" si="928"/>
        <v>6</v>
      </c>
      <c r="M4993" s="17">
        <f t="shared" si="934"/>
        <v>0</v>
      </c>
      <c r="N4993" s="17">
        <f t="shared" si="935"/>
        <v>0</v>
      </c>
      <c r="O4993" s="4"/>
      <c r="P4993" s="4">
        <v>86</v>
      </c>
      <c r="Q4993" s="4">
        <v>84</v>
      </c>
      <c r="R4993" s="4">
        <v>71</v>
      </c>
      <c r="S4993" s="4">
        <v>72</v>
      </c>
      <c r="T4993" s="4">
        <v>88</v>
      </c>
      <c r="U4993" s="4">
        <v>86</v>
      </c>
      <c r="V4993" s="13">
        <v>83</v>
      </c>
      <c r="W4993" s="4">
        <v>79</v>
      </c>
      <c r="X4993" s="4">
        <v>87</v>
      </c>
      <c r="Y4993">
        <f t="shared" ca="1" si="936"/>
        <v>4752</v>
      </c>
      <c r="Z4993">
        <f t="shared" ca="1" si="937"/>
        <v>2592</v>
      </c>
    </row>
    <row r="4994" spans="2:26" x14ac:dyDescent="0.25">
      <c r="B4994" s="11">
        <f t="shared" si="938"/>
        <v>44769.58333332125</v>
      </c>
      <c r="C4994" s="1">
        <f t="shared" si="929"/>
        <v>7</v>
      </c>
      <c r="D4994" s="1">
        <f t="shared" si="930"/>
        <v>3</v>
      </c>
      <c r="E4994" s="12">
        <f t="shared" si="931"/>
        <v>15</v>
      </c>
      <c r="F4994" s="124" t="str">
        <f t="shared" si="932"/>
        <v>1</v>
      </c>
      <c r="G4994" s="1">
        <f ca="1">(OFFSET(O4994,0,MATCH(Customer!$J$6,'CDH &amp; HDH'!$P$11:$X$11,0)))</f>
        <v>82</v>
      </c>
      <c r="H4994" s="1" t="str">
        <f t="shared" si="933"/>
        <v>Cooling</v>
      </c>
      <c r="I4994" s="1">
        <f ca="1">OFFSET(IF($H4994="Cooling",Customer!$C$25,Customer!$C$52),E4994,D4994)</f>
        <v>72</v>
      </c>
      <c r="J4994" s="1">
        <f ca="1">OFFSET(IF($H4994="Cooling",Customer!$L$25,Customer!$L$52),$E4994,$D4994)</f>
        <v>77</v>
      </c>
      <c r="K4994" s="16">
        <f t="shared" ca="1" si="927"/>
        <v>10</v>
      </c>
      <c r="L4994" s="16">
        <f t="shared" ca="1" si="928"/>
        <v>5</v>
      </c>
      <c r="M4994" s="17">
        <f t="shared" si="934"/>
        <v>0</v>
      </c>
      <c r="N4994" s="17">
        <f t="shared" si="935"/>
        <v>0</v>
      </c>
      <c r="O4994" s="4"/>
      <c r="P4994" s="4">
        <v>83</v>
      </c>
      <c r="Q4994" s="4">
        <v>82</v>
      </c>
      <c r="R4994" s="4">
        <v>72</v>
      </c>
      <c r="S4994" s="4">
        <v>73</v>
      </c>
      <c r="T4994" s="4">
        <v>89</v>
      </c>
      <c r="U4994" s="4">
        <v>85</v>
      </c>
      <c r="V4994" s="13">
        <v>82</v>
      </c>
      <c r="W4994" s="4">
        <v>80</v>
      </c>
      <c r="X4994" s="4">
        <v>87</v>
      </c>
      <c r="Y4994">
        <f t="shared" ca="1" si="936"/>
        <v>4320</v>
      </c>
      <c r="Z4994">
        <f t="shared" ca="1" si="937"/>
        <v>2160</v>
      </c>
    </row>
    <row r="4995" spans="2:26" x14ac:dyDescent="0.25">
      <c r="B4995" s="11">
        <f t="shared" si="938"/>
        <v>44769.624999987915</v>
      </c>
      <c r="C4995" s="1">
        <f t="shared" si="929"/>
        <v>7</v>
      </c>
      <c r="D4995" s="1">
        <f t="shared" si="930"/>
        <v>3</v>
      </c>
      <c r="E4995" s="12">
        <f t="shared" si="931"/>
        <v>16</v>
      </c>
      <c r="F4995" s="124" t="str">
        <f t="shared" si="932"/>
        <v>1</v>
      </c>
      <c r="G4995" s="1">
        <f ca="1">(OFFSET(O4995,0,MATCH(Customer!$J$6,'CDH &amp; HDH'!$P$11:$X$11,0)))</f>
        <v>83</v>
      </c>
      <c r="H4995" s="1" t="str">
        <f t="shared" si="933"/>
        <v>Cooling</v>
      </c>
      <c r="I4995" s="1">
        <f ca="1">OFFSET(IF($H4995="Cooling",Customer!$C$25,Customer!$C$52),E4995,D4995)</f>
        <v>72</v>
      </c>
      <c r="J4995" s="1">
        <f ca="1">OFFSET(IF($H4995="Cooling",Customer!$L$25,Customer!$L$52),$E4995,$D4995)</f>
        <v>77</v>
      </c>
      <c r="K4995" s="16">
        <f t="shared" ca="1" si="927"/>
        <v>11</v>
      </c>
      <c r="L4995" s="16">
        <f t="shared" ca="1" si="928"/>
        <v>6</v>
      </c>
      <c r="M4995" s="17">
        <f t="shared" si="934"/>
        <v>0</v>
      </c>
      <c r="N4995" s="17">
        <f t="shared" si="935"/>
        <v>0</v>
      </c>
      <c r="O4995" s="4"/>
      <c r="P4995" s="4">
        <v>84</v>
      </c>
      <c r="Q4995" s="4">
        <v>84</v>
      </c>
      <c r="R4995" s="4">
        <v>74</v>
      </c>
      <c r="S4995" s="4">
        <v>73</v>
      </c>
      <c r="T4995" s="4">
        <v>88</v>
      </c>
      <c r="U4995" s="4">
        <v>87</v>
      </c>
      <c r="V4995" s="13">
        <v>83</v>
      </c>
      <c r="W4995" s="4">
        <v>81</v>
      </c>
      <c r="X4995" s="4">
        <v>87</v>
      </c>
      <c r="Y4995">
        <f t="shared" ca="1" si="936"/>
        <v>4752</v>
      </c>
      <c r="Z4995">
        <f t="shared" ca="1" si="937"/>
        <v>2592</v>
      </c>
    </row>
    <row r="4996" spans="2:26" x14ac:dyDescent="0.25">
      <c r="B4996" s="11">
        <f t="shared" si="938"/>
        <v>44769.666666654579</v>
      </c>
      <c r="C4996" s="1">
        <f t="shared" si="929"/>
        <v>7</v>
      </c>
      <c r="D4996" s="1">
        <f t="shared" si="930"/>
        <v>3</v>
      </c>
      <c r="E4996" s="12">
        <f t="shared" si="931"/>
        <v>17</v>
      </c>
      <c r="F4996" s="124" t="str">
        <f t="shared" si="932"/>
        <v>1</v>
      </c>
      <c r="G4996" s="1">
        <f ca="1">(OFFSET(O4996,0,MATCH(Customer!$J$6,'CDH &amp; HDH'!$P$11:$X$11,0)))</f>
        <v>82</v>
      </c>
      <c r="H4996" s="1" t="str">
        <f t="shared" si="933"/>
        <v>Cooling</v>
      </c>
      <c r="I4996" s="1">
        <f ca="1">OFFSET(IF($H4996="Cooling",Customer!$C$25,Customer!$C$52),E4996,D4996)</f>
        <v>72</v>
      </c>
      <c r="J4996" s="1">
        <f ca="1">OFFSET(IF($H4996="Cooling",Customer!$L$25,Customer!$L$52),$E4996,$D4996)</f>
        <v>77</v>
      </c>
      <c r="K4996" s="16">
        <f t="shared" ca="1" si="927"/>
        <v>10</v>
      </c>
      <c r="L4996" s="16">
        <f t="shared" ca="1" si="928"/>
        <v>5</v>
      </c>
      <c r="M4996" s="17">
        <f t="shared" si="934"/>
        <v>0</v>
      </c>
      <c r="N4996" s="17">
        <f t="shared" si="935"/>
        <v>0</v>
      </c>
      <c r="O4996" s="4"/>
      <c r="P4996" s="4">
        <v>82</v>
      </c>
      <c r="Q4996" s="4">
        <v>83</v>
      </c>
      <c r="R4996" s="4">
        <v>73</v>
      </c>
      <c r="S4996" s="4">
        <v>73</v>
      </c>
      <c r="T4996" s="4">
        <v>87</v>
      </c>
      <c r="U4996" s="4">
        <v>86</v>
      </c>
      <c r="V4996" s="13">
        <v>82</v>
      </c>
      <c r="W4996" s="4">
        <v>81</v>
      </c>
      <c r="X4996" s="4">
        <v>87</v>
      </c>
      <c r="Y4996">
        <f t="shared" ca="1" si="936"/>
        <v>4320</v>
      </c>
      <c r="Z4996">
        <f t="shared" ca="1" si="937"/>
        <v>2160</v>
      </c>
    </row>
    <row r="4997" spans="2:26" x14ac:dyDescent="0.25">
      <c r="B4997" s="11">
        <f t="shared" si="938"/>
        <v>44769.708333321243</v>
      </c>
      <c r="C4997" s="1">
        <f t="shared" si="929"/>
        <v>7</v>
      </c>
      <c r="D4997" s="1">
        <f t="shared" si="930"/>
        <v>3</v>
      </c>
      <c r="E4997" s="12">
        <f t="shared" si="931"/>
        <v>18</v>
      </c>
      <c r="F4997" s="124" t="str">
        <f t="shared" si="932"/>
        <v>1</v>
      </c>
      <c r="G4997" s="1">
        <f ca="1">(OFFSET(O4997,0,MATCH(Customer!$J$6,'CDH &amp; HDH'!$P$11:$X$11,0)))</f>
        <v>82</v>
      </c>
      <c r="H4997" s="1" t="str">
        <f t="shared" si="933"/>
        <v>Cooling</v>
      </c>
      <c r="I4997" s="1">
        <f ca="1">OFFSET(IF($H4997="Cooling",Customer!$C$25,Customer!$C$52),E4997,D4997)</f>
        <v>72</v>
      </c>
      <c r="J4997" s="1">
        <f ca="1">OFFSET(IF($H4997="Cooling",Customer!$L$25,Customer!$L$52),$E4997,$D4997)</f>
        <v>77</v>
      </c>
      <c r="K4997" s="16">
        <f t="shared" ca="1" si="927"/>
        <v>10</v>
      </c>
      <c r="L4997" s="16">
        <f t="shared" ca="1" si="928"/>
        <v>5</v>
      </c>
      <c r="M4997" s="17">
        <f t="shared" si="934"/>
        <v>0</v>
      </c>
      <c r="N4997" s="17">
        <f t="shared" si="935"/>
        <v>0</v>
      </c>
      <c r="O4997" s="4"/>
      <c r="P4997" s="4">
        <v>83</v>
      </c>
      <c r="Q4997" s="4">
        <v>81</v>
      </c>
      <c r="R4997" s="4">
        <v>72</v>
      </c>
      <c r="S4997" s="4">
        <v>72</v>
      </c>
      <c r="T4997" s="4">
        <v>85</v>
      </c>
      <c r="U4997" s="4">
        <v>85</v>
      </c>
      <c r="V4997" s="13">
        <v>82</v>
      </c>
      <c r="W4997" s="4">
        <v>80</v>
      </c>
      <c r="X4997" s="4">
        <v>86</v>
      </c>
      <c r="Y4997">
        <f t="shared" ca="1" si="936"/>
        <v>4320</v>
      </c>
      <c r="Z4997">
        <f t="shared" ca="1" si="937"/>
        <v>2160</v>
      </c>
    </row>
    <row r="4998" spans="2:26" x14ac:dyDescent="0.25">
      <c r="B4998" s="11">
        <f t="shared" si="938"/>
        <v>44769.749999987907</v>
      </c>
      <c r="C4998" s="1">
        <f t="shared" si="929"/>
        <v>7</v>
      </c>
      <c r="D4998" s="1">
        <f t="shared" si="930"/>
        <v>3</v>
      </c>
      <c r="E4998" s="12">
        <f t="shared" si="931"/>
        <v>19</v>
      </c>
      <c r="F4998" s="124" t="str">
        <f t="shared" si="932"/>
        <v>0</v>
      </c>
      <c r="G4998" s="1">
        <f ca="1">(OFFSET(O4998,0,MATCH(Customer!$J$6,'CDH &amp; HDH'!$P$11:$X$11,0)))</f>
        <v>81</v>
      </c>
      <c r="H4998" s="1" t="str">
        <f t="shared" si="933"/>
        <v>Cooling</v>
      </c>
      <c r="I4998" s="1">
        <f ca="1">OFFSET(IF($H4998="Cooling",Customer!$C$25,Customer!$C$52),E4998,D4998)</f>
        <v>78</v>
      </c>
      <c r="J4998" s="1">
        <f ca="1">OFFSET(IF($H4998="Cooling",Customer!$L$25,Customer!$L$52),$E4998,$D4998)</f>
        <v>80</v>
      </c>
      <c r="K4998" s="16">
        <f t="shared" ca="1" si="927"/>
        <v>3</v>
      </c>
      <c r="L4998" s="16">
        <f t="shared" ca="1" si="928"/>
        <v>1</v>
      </c>
      <c r="M4998" s="17">
        <f t="shared" si="934"/>
        <v>0</v>
      </c>
      <c r="N4998" s="17">
        <f t="shared" si="935"/>
        <v>0</v>
      </c>
      <c r="O4998" s="4"/>
      <c r="P4998" s="4">
        <v>79</v>
      </c>
      <c r="Q4998" s="4">
        <v>79</v>
      </c>
      <c r="R4998" s="4">
        <v>71</v>
      </c>
      <c r="S4998" s="4">
        <v>68</v>
      </c>
      <c r="T4998" s="4">
        <v>82</v>
      </c>
      <c r="U4998" s="4">
        <v>83</v>
      </c>
      <c r="V4998" s="13">
        <v>81</v>
      </c>
      <c r="W4998" s="4">
        <v>76</v>
      </c>
      <c r="X4998" s="4">
        <v>81</v>
      </c>
      <c r="Y4998">
        <f t="shared" ca="1" si="936"/>
        <v>1296</v>
      </c>
      <c r="Z4998">
        <f t="shared" ca="1" si="937"/>
        <v>432</v>
      </c>
    </row>
    <row r="4999" spans="2:26" x14ac:dyDescent="0.25">
      <c r="B4999" s="11">
        <f t="shared" si="938"/>
        <v>44769.791666654572</v>
      </c>
      <c r="C4999" s="1">
        <f t="shared" si="929"/>
        <v>7</v>
      </c>
      <c r="D4999" s="1">
        <f t="shared" si="930"/>
        <v>3</v>
      </c>
      <c r="E4999" s="12">
        <f t="shared" si="931"/>
        <v>20</v>
      </c>
      <c r="F4999" s="124" t="str">
        <f t="shared" si="932"/>
        <v>0</v>
      </c>
      <c r="G4999" s="1">
        <f ca="1">(OFFSET(O4999,0,MATCH(Customer!$J$6,'CDH &amp; HDH'!$P$11:$X$11,0)))</f>
        <v>79</v>
      </c>
      <c r="H4999" s="1" t="str">
        <f t="shared" si="933"/>
        <v>Cooling</v>
      </c>
      <c r="I4999" s="1">
        <f ca="1">OFFSET(IF($H4999="Cooling",Customer!$C$25,Customer!$C$52),E4999,D4999)</f>
        <v>78</v>
      </c>
      <c r="J4999" s="1">
        <f ca="1">OFFSET(IF($H4999="Cooling",Customer!$L$25,Customer!$L$52),$E4999,$D4999)</f>
        <v>80</v>
      </c>
      <c r="K4999" s="16">
        <f t="shared" ca="1" si="927"/>
        <v>1</v>
      </c>
      <c r="L4999" s="16">
        <f t="shared" ca="1" si="928"/>
        <v>0</v>
      </c>
      <c r="M4999" s="17">
        <f t="shared" si="934"/>
        <v>0</v>
      </c>
      <c r="N4999" s="17">
        <f t="shared" si="935"/>
        <v>0</v>
      </c>
      <c r="O4999" s="4"/>
      <c r="P4999" s="4">
        <v>78</v>
      </c>
      <c r="Q4999" s="4">
        <v>70</v>
      </c>
      <c r="R4999" s="4">
        <v>67</v>
      </c>
      <c r="S4999" s="4">
        <v>67</v>
      </c>
      <c r="T4999" s="4">
        <v>79</v>
      </c>
      <c r="U4999" s="4">
        <v>80</v>
      </c>
      <c r="V4999" s="13">
        <v>79</v>
      </c>
      <c r="W4999" s="4">
        <v>71</v>
      </c>
      <c r="X4999" s="4">
        <v>76</v>
      </c>
      <c r="Y4999">
        <f t="shared" ca="1" si="936"/>
        <v>432</v>
      </c>
      <c r="Z4999">
        <f t="shared" ca="1" si="937"/>
        <v>0</v>
      </c>
    </row>
    <row r="5000" spans="2:26" x14ac:dyDescent="0.25">
      <c r="B5000" s="11">
        <f t="shared" si="938"/>
        <v>44769.833333321236</v>
      </c>
      <c r="C5000" s="1">
        <f t="shared" si="929"/>
        <v>7</v>
      </c>
      <c r="D5000" s="1">
        <f t="shared" si="930"/>
        <v>3</v>
      </c>
      <c r="E5000" s="12">
        <f t="shared" si="931"/>
        <v>21</v>
      </c>
      <c r="F5000" s="124" t="str">
        <f t="shared" si="932"/>
        <v>0</v>
      </c>
      <c r="G5000" s="1">
        <f ca="1">(OFFSET(O5000,0,MATCH(Customer!$J$6,'CDH &amp; HDH'!$P$11:$X$11,0)))</f>
        <v>78</v>
      </c>
      <c r="H5000" s="1" t="str">
        <f t="shared" si="933"/>
        <v>Cooling</v>
      </c>
      <c r="I5000" s="1">
        <f ca="1">OFFSET(IF($H5000="Cooling",Customer!$C$25,Customer!$C$52),E5000,D5000)</f>
        <v>78</v>
      </c>
      <c r="J5000" s="1">
        <f ca="1">OFFSET(IF($H5000="Cooling",Customer!$L$25,Customer!$L$52),$E5000,$D5000)</f>
        <v>80</v>
      </c>
      <c r="K5000" s="16">
        <f t="shared" ca="1" si="927"/>
        <v>0</v>
      </c>
      <c r="L5000" s="16">
        <f t="shared" ca="1" si="928"/>
        <v>0</v>
      </c>
      <c r="M5000" s="17">
        <f t="shared" si="934"/>
        <v>0</v>
      </c>
      <c r="N5000" s="17">
        <f t="shared" si="935"/>
        <v>0</v>
      </c>
      <c r="O5000" s="4"/>
      <c r="P5000" s="4">
        <v>75</v>
      </c>
      <c r="Q5000" s="4">
        <v>65</v>
      </c>
      <c r="R5000" s="4">
        <v>63</v>
      </c>
      <c r="S5000" s="4">
        <v>63</v>
      </c>
      <c r="T5000" s="4">
        <v>78</v>
      </c>
      <c r="U5000" s="4">
        <v>78</v>
      </c>
      <c r="V5000" s="13">
        <v>78</v>
      </c>
      <c r="W5000" s="4">
        <v>68</v>
      </c>
      <c r="X5000" s="4">
        <v>73</v>
      </c>
      <c r="Y5000">
        <f t="shared" ca="1" si="936"/>
        <v>0</v>
      </c>
      <c r="Z5000">
        <f t="shared" ca="1" si="937"/>
        <v>0</v>
      </c>
    </row>
    <row r="5001" spans="2:26" x14ac:dyDescent="0.25">
      <c r="B5001" s="11">
        <f t="shared" si="938"/>
        <v>44769.8749999879</v>
      </c>
      <c r="C5001" s="1">
        <f t="shared" si="929"/>
        <v>7</v>
      </c>
      <c r="D5001" s="1">
        <f t="shared" si="930"/>
        <v>3</v>
      </c>
      <c r="E5001" s="12">
        <f t="shared" si="931"/>
        <v>22</v>
      </c>
      <c r="F5001" s="124" t="str">
        <f t="shared" si="932"/>
        <v>0</v>
      </c>
      <c r="G5001" s="1">
        <f ca="1">(OFFSET(O5001,0,MATCH(Customer!$J$6,'CDH &amp; HDH'!$P$11:$X$11,0)))</f>
        <v>76</v>
      </c>
      <c r="H5001" s="1" t="str">
        <f t="shared" si="933"/>
        <v>Cooling</v>
      </c>
      <c r="I5001" s="1">
        <f ca="1">OFFSET(IF($H5001="Cooling",Customer!$C$25,Customer!$C$52),E5001,D5001)</f>
        <v>78</v>
      </c>
      <c r="J5001" s="1">
        <f ca="1">OFFSET(IF($H5001="Cooling",Customer!$L$25,Customer!$L$52),$E5001,$D5001)</f>
        <v>80</v>
      </c>
      <c r="K5001" s="16">
        <f t="shared" ca="1" si="927"/>
        <v>0</v>
      </c>
      <c r="L5001" s="16">
        <f t="shared" ca="1" si="928"/>
        <v>0</v>
      </c>
      <c r="M5001" s="17">
        <f t="shared" si="934"/>
        <v>0</v>
      </c>
      <c r="N5001" s="17">
        <f t="shared" si="935"/>
        <v>0</v>
      </c>
      <c r="O5001" s="4"/>
      <c r="P5001" s="4">
        <v>74</v>
      </c>
      <c r="Q5001" s="4">
        <v>65</v>
      </c>
      <c r="R5001" s="4">
        <v>59</v>
      </c>
      <c r="S5001" s="4">
        <v>64</v>
      </c>
      <c r="T5001" s="4">
        <v>76</v>
      </c>
      <c r="U5001" s="4">
        <v>77</v>
      </c>
      <c r="V5001" s="13">
        <v>76</v>
      </c>
      <c r="W5001" s="4">
        <v>64</v>
      </c>
      <c r="X5001" s="4">
        <v>73</v>
      </c>
      <c r="Y5001">
        <f t="shared" ca="1" si="936"/>
        <v>0</v>
      </c>
      <c r="Z5001">
        <f t="shared" ca="1" si="937"/>
        <v>0</v>
      </c>
    </row>
    <row r="5002" spans="2:26" x14ac:dyDescent="0.25">
      <c r="B5002" s="11">
        <f t="shared" si="938"/>
        <v>44769.916666654564</v>
      </c>
      <c r="C5002" s="1">
        <f t="shared" si="929"/>
        <v>7</v>
      </c>
      <c r="D5002" s="1">
        <f t="shared" si="930"/>
        <v>3</v>
      </c>
      <c r="E5002" s="12">
        <f t="shared" si="931"/>
        <v>23</v>
      </c>
      <c r="F5002" s="124" t="str">
        <f t="shared" si="932"/>
        <v>0</v>
      </c>
      <c r="G5002" s="1">
        <f ca="1">(OFFSET(O5002,0,MATCH(Customer!$J$6,'CDH &amp; HDH'!$P$11:$X$11,0)))</f>
        <v>73</v>
      </c>
      <c r="H5002" s="1" t="str">
        <f t="shared" si="933"/>
        <v>Cooling</v>
      </c>
      <c r="I5002" s="1">
        <f ca="1">OFFSET(IF($H5002="Cooling",Customer!$C$25,Customer!$C$52),E5002,D5002)</f>
        <v>78</v>
      </c>
      <c r="J5002" s="1">
        <f ca="1">OFFSET(IF($H5002="Cooling",Customer!$L$25,Customer!$L$52),$E5002,$D5002)</f>
        <v>80</v>
      </c>
      <c r="K5002" s="16">
        <f t="shared" ca="1" si="927"/>
        <v>0</v>
      </c>
      <c r="L5002" s="16">
        <f t="shared" ca="1" si="928"/>
        <v>0</v>
      </c>
      <c r="M5002" s="17">
        <f t="shared" si="934"/>
        <v>0</v>
      </c>
      <c r="N5002" s="17">
        <f t="shared" si="935"/>
        <v>0</v>
      </c>
      <c r="O5002" s="4"/>
      <c r="P5002" s="4">
        <v>72</v>
      </c>
      <c r="Q5002" s="4">
        <v>65</v>
      </c>
      <c r="R5002" s="4">
        <v>58</v>
      </c>
      <c r="S5002" s="4">
        <v>64</v>
      </c>
      <c r="T5002" s="4">
        <v>74</v>
      </c>
      <c r="U5002" s="4">
        <v>77</v>
      </c>
      <c r="V5002" s="13">
        <v>73</v>
      </c>
      <c r="W5002" s="4">
        <v>62</v>
      </c>
      <c r="X5002" s="4">
        <v>71</v>
      </c>
      <c r="Y5002">
        <f t="shared" ca="1" si="936"/>
        <v>0</v>
      </c>
      <c r="Z5002">
        <f t="shared" ca="1" si="937"/>
        <v>0</v>
      </c>
    </row>
    <row r="5003" spans="2:26" x14ac:dyDescent="0.25">
      <c r="B5003" s="11">
        <f t="shared" si="938"/>
        <v>44769.958333321229</v>
      </c>
      <c r="C5003" s="1">
        <f t="shared" si="929"/>
        <v>7</v>
      </c>
      <c r="D5003" s="1">
        <f t="shared" si="930"/>
        <v>3</v>
      </c>
      <c r="E5003" s="12">
        <f t="shared" si="931"/>
        <v>24</v>
      </c>
      <c r="F5003" s="124" t="str">
        <f t="shared" si="932"/>
        <v>0</v>
      </c>
      <c r="G5003" s="1">
        <f ca="1">(OFFSET(O5003,0,MATCH(Customer!$J$6,'CDH &amp; HDH'!$P$11:$X$11,0)))</f>
        <v>72</v>
      </c>
      <c r="H5003" s="1" t="str">
        <f t="shared" si="933"/>
        <v>Cooling</v>
      </c>
      <c r="I5003" s="1">
        <f ca="1">OFFSET(IF($H5003="Cooling",Customer!$C$25,Customer!$C$52),E5003,D5003)</f>
        <v>78</v>
      </c>
      <c r="J5003" s="1">
        <f ca="1">OFFSET(IF($H5003="Cooling",Customer!$L$25,Customer!$L$52),$E5003,$D5003)</f>
        <v>80</v>
      </c>
      <c r="K5003" s="16">
        <f t="shared" ca="1" si="927"/>
        <v>0</v>
      </c>
      <c r="L5003" s="16">
        <f t="shared" ca="1" si="928"/>
        <v>0</v>
      </c>
      <c r="M5003" s="17">
        <f t="shared" si="934"/>
        <v>0</v>
      </c>
      <c r="N5003" s="17">
        <f t="shared" si="935"/>
        <v>0</v>
      </c>
      <c r="O5003" s="4"/>
      <c r="P5003" s="4">
        <v>70</v>
      </c>
      <c r="Q5003" s="4">
        <v>65</v>
      </c>
      <c r="R5003" s="4">
        <v>57</v>
      </c>
      <c r="S5003" s="4">
        <v>65</v>
      </c>
      <c r="T5003" s="4">
        <v>73</v>
      </c>
      <c r="U5003" s="4">
        <v>76</v>
      </c>
      <c r="V5003" s="13">
        <v>72</v>
      </c>
      <c r="W5003" s="4">
        <v>61</v>
      </c>
      <c r="X5003" s="4">
        <v>71</v>
      </c>
      <c r="Y5003">
        <f t="shared" ca="1" si="936"/>
        <v>0</v>
      </c>
      <c r="Z5003">
        <f t="shared" ca="1" si="937"/>
        <v>0</v>
      </c>
    </row>
    <row r="5004" spans="2:26" x14ac:dyDescent="0.25">
      <c r="B5004" s="11">
        <f t="shared" si="938"/>
        <v>44769.999999987893</v>
      </c>
      <c r="C5004" s="1">
        <f t="shared" si="929"/>
        <v>7</v>
      </c>
      <c r="D5004" s="1">
        <f t="shared" si="930"/>
        <v>4</v>
      </c>
      <c r="E5004" s="12">
        <f t="shared" si="931"/>
        <v>1</v>
      </c>
      <c r="F5004" s="124" t="str">
        <f t="shared" si="932"/>
        <v>0</v>
      </c>
      <c r="G5004" s="1">
        <f ca="1">(OFFSET(O5004,0,MATCH(Customer!$J$6,'CDH &amp; HDH'!$P$11:$X$11,0)))</f>
        <v>70</v>
      </c>
      <c r="H5004" s="1" t="str">
        <f t="shared" si="933"/>
        <v>Cooling</v>
      </c>
      <c r="I5004" s="1">
        <f ca="1">OFFSET(IF($H5004="Cooling",Customer!$C$25,Customer!$C$52),E5004,D5004)</f>
        <v>78</v>
      </c>
      <c r="J5004" s="1">
        <f ca="1">OFFSET(IF($H5004="Cooling",Customer!$L$25,Customer!$L$52),$E5004,$D5004)</f>
        <v>80</v>
      </c>
      <c r="K5004" s="16">
        <f t="shared" ref="K5004:K5067" ca="1" si="939">IF($H5004="Heating",0,MAX(0,$G5004-I5004))</f>
        <v>0</v>
      </c>
      <c r="L5004" s="16">
        <f t="shared" ref="L5004:L5067" ca="1" si="940">IF($H5004="Heating",0,MAX(0,$G5004-J5004))</f>
        <v>0</v>
      </c>
      <c r="M5004" s="17">
        <f t="shared" si="934"/>
        <v>0</v>
      </c>
      <c r="N5004" s="17">
        <f t="shared" si="935"/>
        <v>0</v>
      </c>
      <c r="O5004" s="4"/>
      <c r="P5004" s="4">
        <v>69</v>
      </c>
      <c r="Q5004" s="4">
        <v>64</v>
      </c>
      <c r="R5004" s="4">
        <v>56</v>
      </c>
      <c r="S5004" s="4">
        <v>66</v>
      </c>
      <c r="T5004" s="4">
        <v>71</v>
      </c>
      <c r="U5004" s="4">
        <v>74</v>
      </c>
      <c r="V5004" s="13">
        <v>70</v>
      </c>
      <c r="W5004" s="4">
        <v>59</v>
      </c>
      <c r="X5004" s="4">
        <v>70</v>
      </c>
      <c r="Y5004">
        <f t="shared" ca="1" si="936"/>
        <v>0</v>
      </c>
      <c r="Z5004">
        <f t="shared" ca="1" si="937"/>
        <v>0</v>
      </c>
    </row>
    <row r="5005" spans="2:26" x14ac:dyDescent="0.25">
      <c r="B5005" s="11">
        <f t="shared" si="938"/>
        <v>44770.041666654557</v>
      </c>
      <c r="C5005" s="1">
        <f t="shared" ref="C5005:C5068" si="941">MONTH(B5005)</f>
        <v>7</v>
      </c>
      <c r="D5005" s="1">
        <f t="shared" ref="D5005:D5068" si="942">WEEKDAY(B5005,2)</f>
        <v>4</v>
      </c>
      <c r="E5005" s="12">
        <f t="shared" ref="E5005:E5068" si="943">HOUR(B5005)+1</f>
        <v>2</v>
      </c>
      <c r="F5005" s="124" t="str">
        <f t="shared" ref="F5005:F5068" si="944">IF(AND(C5005&gt;5,C5005&lt;9,D5005&lt;6,E5005&gt;14,E5005&lt;19),"1",IF(AND(OR(E5005=8,E5005=9,E5005=19,E5005=20),C5005&lt;3,D5005&lt;6),"1","0"))</f>
        <v>0</v>
      </c>
      <c r="G5005" s="1">
        <f ca="1">(OFFSET(O5005,0,MATCH(Customer!$J$6,'CDH &amp; HDH'!$P$11:$X$11,0)))</f>
        <v>68</v>
      </c>
      <c r="H5005" s="1" t="str">
        <f t="shared" ref="H5005:H5068" si="945">IF(AND(C5005&gt;=5,C5005&lt;=9),"Cooling","Heating")</f>
        <v>Cooling</v>
      </c>
      <c r="I5005" s="1">
        <f ca="1">OFFSET(IF($H5005="Cooling",Customer!$C$25,Customer!$C$52),E5005,D5005)</f>
        <v>78</v>
      </c>
      <c r="J5005" s="1">
        <f ca="1">OFFSET(IF($H5005="Cooling",Customer!$L$25,Customer!$L$52),$E5005,$D5005)</f>
        <v>80</v>
      </c>
      <c r="K5005" s="16">
        <f t="shared" ca="1" si="939"/>
        <v>0</v>
      </c>
      <c r="L5005" s="16">
        <f t="shared" ca="1" si="940"/>
        <v>0</v>
      </c>
      <c r="M5005" s="17">
        <f t="shared" ref="M5005:M5068" si="946">IF($H5005="Cooling",0,MAX(0,I5005-$G5005))</f>
        <v>0</v>
      </c>
      <c r="N5005" s="17">
        <f t="shared" ref="N5005:N5068" si="947">IF($H5005="Cooling",0,MAX(0,J5005-$G5005))</f>
        <v>0</v>
      </c>
      <c r="O5005" s="4"/>
      <c r="P5005" s="4">
        <v>68</v>
      </c>
      <c r="Q5005" s="4">
        <v>64</v>
      </c>
      <c r="R5005" s="4">
        <v>56</v>
      </c>
      <c r="S5005" s="4">
        <v>66</v>
      </c>
      <c r="T5005" s="4">
        <v>69</v>
      </c>
      <c r="U5005" s="4">
        <v>73</v>
      </c>
      <c r="V5005" s="13">
        <v>68</v>
      </c>
      <c r="W5005" s="4">
        <v>58</v>
      </c>
      <c r="X5005" s="4">
        <v>70</v>
      </c>
      <c r="Y5005">
        <f t="shared" ref="Y5005:Y5068" ca="1" si="948">1.08*400*K5005</f>
        <v>0</v>
      </c>
      <c r="Z5005">
        <f t="shared" ref="Z5005:Z5068" ca="1" si="949">1.08*400*L5005</f>
        <v>0</v>
      </c>
    </row>
    <row r="5006" spans="2:26" x14ac:dyDescent="0.25">
      <c r="B5006" s="11">
        <f t="shared" ref="B5006:B5069" si="950">B5005+1/24</f>
        <v>44770.083333321221</v>
      </c>
      <c r="C5006" s="1">
        <f t="shared" si="941"/>
        <v>7</v>
      </c>
      <c r="D5006" s="1">
        <f t="shared" si="942"/>
        <v>4</v>
      </c>
      <c r="E5006" s="12">
        <f t="shared" si="943"/>
        <v>3</v>
      </c>
      <c r="F5006" s="124" t="str">
        <f t="shared" si="944"/>
        <v>0</v>
      </c>
      <c r="G5006" s="1">
        <f ca="1">(OFFSET(O5006,0,MATCH(Customer!$J$6,'CDH &amp; HDH'!$P$11:$X$11,0)))</f>
        <v>66</v>
      </c>
      <c r="H5006" s="1" t="str">
        <f t="shared" si="945"/>
        <v>Cooling</v>
      </c>
      <c r="I5006" s="1">
        <f ca="1">OFFSET(IF($H5006="Cooling",Customer!$C$25,Customer!$C$52),E5006,D5006)</f>
        <v>78</v>
      </c>
      <c r="J5006" s="1">
        <f ca="1">OFFSET(IF($H5006="Cooling",Customer!$L$25,Customer!$L$52),$E5006,$D5006)</f>
        <v>80</v>
      </c>
      <c r="K5006" s="16">
        <f t="shared" ca="1" si="939"/>
        <v>0</v>
      </c>
      <c r="L5006" s="16">
        <f t="shared" ca="1" si="940"/>
        <v>0</v>
      </c>
      <c r="M5006" s="17">
        <f t="shared" si="946"/>
        <v>0</v>
      </c>
      <c r="N5006" s="17">
        <f t="shared" si="947"/>
        <v>0</v>
      </c>
      <c r="O5006" s="4"/>
      <c r="P5006" s="4">
        <v>67</v>
      </c>
      <c r="Q5006" s="4">
        <v>64</v>
      </c>
      <c r="R5006" s="4">
        <v>55</v>
      </c>
      <c r="S5006" s="4">
        <v>67</v>
      </c>
      <c r="T5006" s="4">
        <v>68</v>
      </c>
      <c r="U5006" s="4">
        <v>72</v>
      </c>
      <c r="V5006" s="13">
        <v>66</v>
      </c>
      <c r="W5006" s="4">
        <v>57</v>
      </c>
      <c r="X5006" s="4">
        <v>70</v>
      </c>
      <c r="Y5006">
        <f t="shared" ca="1" si="948"/>
        <v>0</v>
      </c>
      <c r="Z5006">
        <f t="shared" ca="1" si="949"/>
        <v>0</v>
      </c>
    </row>
    <row r="5007" spans="2:26" x14ac:dyDescent="0.25">
      <c r="B5007" s="11">
        <f t="shared" si="950"/>
        <v>44770.124999987886</v>
      </c>
      <c r="C5007" s="1">
        <f t="shared" si="941"/>
        <v>7</v>
      </c>
      <c r="D5007" s="1">
        <f t="shared" si="942"/>
        <v>4</v>
      </c>
      <c r="E5007" s="12">
        <f t="shared" si="943"/>
        <v>4</v>
      </c>
      <c r="F5007" s="124" t="str">
        <f t="shared" si="944"/>
        <v>0</v>
      </c>
      <c r="G5007" s="1">
        <f ca="1">(OFFSET(O5007,0,MATCH(Customer!$J$6,'CDH &amp; HDH'!$P$11:$X$11,0)))</f>
        <v>64</v>
      </c>
      <c r="H5007" s="1" t="str">
        <f t="shared" si="945"/>
        <v>Cooling</v>
      </c>
      <c r="I5007" s="1">
        <f ca="1">OFFSET(IF($H5007="Cooling",Customer!$C$25,Customer!$C$52),E5007,D5007)</f>
        <v>78</v>
      </c>
      <c r="J5007" s="1">
        <f ca="1">OFFSET(IF($H5007="Cooling",Customer!$L$25,Customer!$L$52),$E5007,$D5007)</f>
        <v>80</v>
      </c>
      <c r="K5007" s="16">
        <f t="shared" ca="1" si="939"/>
        <v>0</v>
      </c>
      <c r="L5007" s="16">
        <f t="shared" ca="1" si="940"/>
        <v>0</v>
      </c>
      <c r="M5007" s="17">
        <f t="shared" si="946"/>
        <v>0</v>
      </c>
      <c r="N5007" s="17">
        <f t="shared" si="947"/>
        <v>0</v>
      </c>
      <c r="O5007" s="4"/>
      <c r="P5007" s="4">
        <v>67</v>
      </c>
      <c r="Q5007" s="4">
        <v>64</v>
      </c>
      <c r="R5007" s="4">
        <v>55</v>
      </c>
      <c r="S5007" s="4">
        <v>69</v>
      </c>
      <c r="T5007" s="4">
        <v>68</v>
      </c>
      <c r="U5007" s="4">
        <v>73</v>
      </c>
      <c r="V5007" s="13">
        <v>64</v>
      </c>
      <c r="W5007" s="4">
        <v>56</v>
      </c>
      <c r="X5007" s="4">
        <v>70</v>
      </c>
      <c r="Y5007">
        <f t="shared" ca="1" si="948"/>
        <v>0</v>
      </c>
      <c r="Z5007">
        <f t="shared" ca="1" si="949"/>
        <v>0</v>
      </c>
    </row>
    <row r="5008" spans="2:26" x14ac:dyDescent="0.25">
      <c r="B5008" s="11">
        <f t="shared" si="950"/>
        <v>44770.16666665455</v>
      </c>
      <c r="C5008" s="1">
        <f t="shared" si="941"/>
        <v>7</v>
      </c>
      <c r="D5008" s="1">
        <f t="shared" si="942"/>
        <v>4</v>
      </c>
      <c r="E5008" s="12">
        <f t="shared" si="943"/>
        <v>5</v>
      </c>
      <c r="F5008" s="124" t="str">
        <f t="shared" si="944"/>
        <v>0</v>
      </c>
      <c r="G5008" s="1">
        <f ca="1">(OFFSET(O5008,0,MATCH(Customer!$J$6,'CDH &amp; HDH'!$P$11:$X$11,0)))</f>
        <v>62</v>
      </c>
      <c r="H5008" s="1" t="str">
        <f t="shared" si="945"/>
        <v>Cooling</v>
      </c>
      <c r="I5008" s="1">
        <f ca="1">OFFSET(IF($H5008="Cooling",Customer!$C$25,Customer!$C$52),E5008,D5008)</f>
        <v>78</v>
      </c>
      <c r="J5008" s="1">
        <f ca="1">OFFSET(IF($H5008="Cooling",Customer!$L$25,Customer!$L$52),$E5008,$D5008)</f>
        <v>80</v>
      </c>
      <c r="K5008" s="16">
        <f t="shared" ca="1" si="939"/>
        <v>0</v>
      </c>
      <c r="L5008" s="16">
        <f t="shared" ca="1" si="940"/>
        <v>0</v>
      </c>
      <c r="M5008" s="17">
        <f t="shared" si="946"/>
        <v>0</v>
      </c>
      <c r="N5008" s="17">
        <f t="shared" si="947"/>
        <v>0</v>
      </c>
      <c r="O5008" s="4"/>
      <c r="P5008" s="4">
        <v>66</v>
      </c>
      <c r="Q5008" s="4">
        <v>64</v>
      </c>
      <c r="R5008" s="4">
        <v>57</v>
      </c>
      <c r="S5008" s="4">
        <v>69</v>
      </c>
      <c r="T5008" s="4">
        <v>68</v>
      </c>
      <c r="U5008" s="4">
        <v>73</v>
      </c>
      <c r="V5008" s="13">
        <v>62</v>
      </c>
      <c r="W5008" s="4">
        <v>55</v>
      </c>
      <c r="X5008" s="4">
        <v>69</v>
      </c>
      <c r="Y5008">
        <f t="shared" ca="1" si="948"/>
        <v>0</v>
      </c>
      <c r="Z5008">
        <f t="shared" ca="1" si="949"/>
        <v>0</v>
      </c>
    </row>
    <row r="5009" spans="2:26" x14ac:dyDescent="0.25">
      <c r="B5009" s="11">
        <f t="shared" si="950"/>
        <v>44770.208333321214</v>
      </c>
      <c r="C5009" s="1">
        <f t="shared" si="941"/>
        <v>7</v>
      </c>
      <c r="D5009" s="1">
        <f t="shared" si="942"/>
        <v>4</v>
      </c>
      <c r="E5009" s="12">
        <f t="shared" si="943"/>
        <v>6</v>
      </c>
      <c r="F5009" s="124" t="str">
        <f t="shared" si="944"/>
        <v>0</v>
      </c>
      <c r="G5009" s="1">
        <f ca="1">(OFFSET(O5009,0,MATCH(Customer!$J$6,'CDH &amp; HDH'!$P$11:$X$11,0)))</f>
        <v>63</v>
      </c>
      <c r="H5009" s="1" t="str">
        <f t="shared" si="945"/>
        <v>Cooling</v>
      </c>
      <c r="I5009" s="1">
        <f ca="1">OFFSET(IF($H5009="Cooling",Customer!$C$25,Customer!$C$52),E5009,D5009)</f>
        <v>78</v>
      </c>
      <c r="J5009" s="1">
        <f ca="1">OFFSET(IF($H5009="Cooling",Customer!$L$25,Customer!$L$52),$E5009,$D5009)</f>
        <v>80</v>
      </c>
      <c r="K5009" s="16">
        <f t="shared" ca="1" si="939"/>
        <v>0</v>
      </c>
      <c r="L5009" s="16">
        <f t="shared" ca="1" si="940"/>
        <v>0</v>
      </c>
      <c r="M5009" s="17">
        <f t="shared" si="946"/>
        <v>0</v>
      </c>
      <c r="N5009" s="17">
        <f t="shared" si="947"/>
        <v>0</v>
      </c>
      <c r="O5009" s="4"/>
      <c r="P5009" s="4">
        <v>67</v>
      </c>
      <c r="Q5009" s="4">
        <v>63</v>
      </c>
      <c r="R5009" s="4">
        <v>59</v>
      </c>
      <c r="S5009" s="4">
        <v>63</v>
      </c>
      <c r="T5009" s="4">
        <v>68</v>
      </c>
      <c r="U5009" s="4">
        <v>74</v>
      </c>
      <c r="V5009" s="13">
        <v>63</v>
      </c>
      <c r="W5009" s="4">
        <v>56</v>
      </c>
      <c r="X5009" s="4">
        <v>69</v>
      </c>
      <c r="Y5009">
        <f t="shared" ca="1" si="948"/>
        <v>0</v>
      </c>
      <c r="Z5009">
        <f t="shared" ca="1" si="949"/>
        <v>0</v>
      </c>
    </row>
    <row r="5010" spans="2:26" x14ac:dyDescent="0.25">
      <c r="B5010" s="11">
        <f t="shared" si="950"/>
        <v>44770.249999987878</v>
      </c>
      <c r="C5010" s="1">
        <f t="shared" si="941"/>
        <v>7</v>
      </c>
      <c r="D5010" s="1">
        <f t="shared" si="942"/>
        <v>4</v>
      </c>
      <c r="E5010" s="12">
        <f t="shared" si="943"/>
        <v>7</v>
      </c>
      <c r="F5010" s="124" t="str">
        <f t="shared" si="944"/>
        <v>0</v>
      </c>
      <c r="G5010" s="1">
        <f ca="1">(OFFSET(O5010,0,MATCH(Customer!$J$6,'CDH &amp; HDH'!$P$11:$X$11,0)))</f>
        <v>66</v>
      </c>
      <c r="H5010" s="1" t="str">
        <f t="shared" si="945"/>
        <v>Cooling</v>
      </c>
      <c r="I5010" s="1">
        <f ca="1">OFFSET(IF($H5010="Cooling",Customer!$C$25,Customer!$C$52),E5010,D5010)</f>
        <v>78</v>
      </c>
      <c r="J5010" s="1">
        <f ca="1">OFFSET(IF($H5010="Cooling",Customer!$L$25,Customer!$L$52),$E5010,$D5010)</f>
        <v>80</v>
      </c>
      <c r="K5010" s="16">
        <f t="shared" ca="1" si="939"/>
        <v>0</v>
      </c>
      <c r="L5010" s="16">
        <f t="shared" ca="1" si="940"/>
        <v>0</v>
      </c>
      <c r="M5010" s="17">
        <f t="shared" si="946"/>
        <v>0</v>
      </c>
      <c r="N5010" s="17">
        <f t="shared" si="947"/>
        <v>0</v>
      </c>
      <c r="O5010" s="4"/>
      <c r="P5010" s="4">
        <v>70</v>
      </c>
      <c r="Q5010" s="4">
        <v>63</v>
      </c>
      <c r="R5010" s="4">
        <v>61</v>
      </c>
      <c r="S5010" s="4">
        <v>65</v>
      </c>
      <c r="T5010" s="4">
        <v>73</v>
      </c>
      <c r="U5010" s="4">
        <v>75</v>
      </c>
      <c r="V5010" s="13">
        <v>66</v>
      </c>
      <c r="W5010" s="4">
        <v>60</v>
      </c>
      <c r="X5010" s="4">
        <v>70</v>
      </c>
      <c r="Y5010">
        <f t="shared" ca="1" si="948"/>
        <v>0</v>
      </c>
      <c r="Z5010">
        <f t="shared" ca="1" si="949"/>
        <v>0</v>
      </c>
    </row>
    <row r="5011" spans="2:26" x14ac:dyDescent="0.25">
      <c r="B5011" s="11">
        <f t="shared" si="950"/>
        <v>44770.291666654542</v>
      </c>
      <c r="C5011" s="1">
        <f t="shared" si="941"/>
        <v>7</v>
      </c>
      <c r="D5011" s="1">
        <f t="shared" si="942"/>
        <v>4</v>
      </c>
      <c r="E5011" s="12">
        <f t="shared" si="943"/>
        <v>8</v>
      </c>
      <c r="F5011" s="124" t="str">
        <f t="shared" si="944"/>
        <v>0</v>
      </c>
      <c r="G5011" s="1">
        <f ca="1">(OFFSET(O5011,0,MATCH(Customer!$J$6,'CDH &amp; HDH'!$P$11:$X$11,0)))</f>
        <v>72</v>
      </c>
      <c r="H5011" s="1" t="str">
        <f t="shared" si="945"/>
        <v>Cooling</v>
      </c>
      <c r="I5011" s="1">
        <f ca="1">OFFSET(IF($H5011="Cooling",Customer!$C$25,Customer!$C$52),E5011,D5011)</f>
        <v>72</v>
      </c>
      <c r="J5011" s="1">
        <f ca="1">OFFSET(IF($H5011="Cooling",Customer!$L$25,Customer!$L$52),$E5011,$D5011)</f>
        <v>77</v>
      </c>
      <c r="K5011" s="16">
        <f t="shared" ca="1" si="939"/>
        <v>0</v>
      </c>
      <c r="L5011" s="16">
        <f t="shared" ca="1" si="940"/>
        <v>0</v>
      </c>
      <c r="M5011" s="17">
        <f t="shared" si="946"/>
        <v>0</v>
      </c>
      <c r="N5011" s="17">
        <f t="shared" si="947"/>
        <v>0</v>
      </c>
      <c r="O5011" s="4"/>
      <c r="P5011" s="4">
        <v>74</v>
      </c>
      <c r="Q5011" s="4">
        <v>65</v>
      </c>
      <c r="R5011" s="4">
        <v>64</v>
      </c>
      <c r="S5011" s="4">
        <v>68</v>
      </c>
      <c r="T5011" s="4">
        <v>75</v>
      </c>
      <c r="U5011" s="4">
        <v>76</v>
      </c>
      <c r="V5011" s="13">
        <v>72</v>
      </c>
      <c r="W5011" s="4">
        <v>64</v>
      </c>
      <c r="X5011" s="4">
        <v>73</v>
      </c>
      <c r="Y5011">
        <f t="shared" ca="1" si="948"/>
        <v>0</v>
      </c>
      <c r="Z5011">
        <f t="shared" ca="1" si="949"/>
        <v>0</v>
      </c>
    </row>
    <row r="5012" spans="2:26" x14ac:dyDescent="0.25">
      <c r="B5012" s="11">
        <f t="shared" si="950"/>
        <v>44770.333333321207</v>
      </c>
      <c r="C5012" s="1">
        <f t="shared" si="941"/>
        <v>7</v>
      </c>
      <c r="D5012" s="1">
        <f t="shared" si="942"/>
        <v>4</v>
      </c>
      <c r="E5012" s="12">
        <f t="shared" si="943"/>
        <v>9</v>
      </c>
      <c r="F5012" s="124" t="str">
        <f t="shared" si="944"/>
        <v>0</v>
      </c>
      <c r="G5012" s="1">
        <f ca="1">(OFFSET(O5012,0,MATCH(Customer!$J$6,'CDH &amp; HDH'!$P$11:$X$11,0)))</f>
        <v>78</v>
      </c>
      <c r="H5012" s="1" t="str">
        <f t="shared" si="945"/>
        <v>Cooling</v>
      </c>
      <c r="I5012" s="1">
        <f ca="1">OFFSET(IF($H5012="Cooling",Customer!$C$25,Customer!$C$52),E5012,D5012)</f>
        <v>72</v>
      </c>
      <c r="J5012" s="1">
        <f ca="1">OFFSET(IF($H5012="Cooling",Customer!$L$25,Customer!$L$52),$E5012,$D5012)</f>
        <v>77</v>
      </c>
      <c r="K5012" s="16">
        <f t="shared" ca="1" si="939"/>
        <v>6</v>
      </c>
      <c r="L5012" s="16">
        <f t="shared" ca="1" si="940"/>
        <v>1</v>
      </c>
      <c r="M5012" s="17">
        <f t="shared" si="946"/>
        <v>0</v>
      </c>
      <c r="N5012" s="17">
        <f t="shared" si="947"/>
        <v>0</v>
      </c>
      <c r="O5012" s="4"/>
      <c r="P5012" s="4">
        <v>77</v>
      </c>
      <c r="Q5012" s="4">
        <v>63</v>
      </c>
      <c r="R5012" s="4">
        <v>66</v>
      </c>
      <c r="S5012" s="4">
        <v>71</v>
      </c>
      <c r="T5012" s="4">
        <v>77</v>
      </c>
      <c r="U5012" s="4">
        <v>78</v>
      </c>
      <c r="V5012" s="13">
        <v>78</v>
      </c>
      <c r="W5012" s="4">
        <v>67</v>
      </c>
      <c r="X5012" s="4">
        <v>76</v>
      </c>
      <c r="Y5012">
        <f t="shared" ca="1" si="948"/>
        <v>2592</v>
      </c>
      <c r="Z5012">
        <f t="shared" ca="1" si="949"/>
        <v>432</v>
      </c>
    </row>
    <row r="5013" spans="2:26" x14ac:dyDescent="0.25">
      <c r="B5013" s="11">
        <f t="shared" si="950"/>
        <v>44770.374999987871</v>
      </c>
      <c r="C5013" s="1">
        <f t="shared" si="941"/>
        <v>7</v>
      </c>
      <c r="D5013" s="1">
        <f t="shared" si="942"/>
        <v>4</v>
      </c>
      <c r="E5013" s="12">
        <f t="shared" si="943"/>
        <v>10</v>
      </c>
      <c r="F5013" s="124" t="str">
        <f t="shared" si="944"/>
        <v>0</v>
      </c>
      <c r="G5013" s="1">
        <f ca="1">(OFFSET(O5013,0,MATCH(Customer!$J$6,'CDH &amp; HDH'!$P$11:$X$11,0)))</f>
        <v>80</v>
      </c>
      <c r="H5013" s="1" t="str">
        <f t="shared" si="945"/>
        <v>Cooling</v>
      </c>
      <c r="I5013" s="1">
        <f ca="1">OFFSET(IF($H5013="Cooling",Customer!$C$25,Customer!$C$52),E5013,D5013)</f>
        <v>72</v>
      </c>
      <c r="J5013" s="1">
        <f ca="1">OFFSET(IF($H5013="Cooling",Customer!$L$25,Customer!$L$52),$E5013,$D5013)</f>
        <v>77</v>
      </c>
      <c r="K5013" s="16">
        <f t="shared" ca="1" si="939"/>
        <v>8</v>
      </c>
      <c r="L5013" s="16">
        <f t="shared" ca="1" si="940"/>
        <v>3</v>
      </c>
      <c r="M5013" s="17">
        <f t="shared" si="946"/>
        <v>0</v>
      </c>
      <c r="N5013" s="17">
        <f t="shared" si="947"/>
        <v>0</v>
      </c>
      <c r="O5013" s="4"/>
      <c r="P5013" s="4">
        <v>79</v>
      </c>
      <c r="Q5013" s="4">
        <v>63</v>
      </c>
      <c r="R5013" s="4">
        <v>69</v>
      </c>
      <c r="S5013" s="4">
        <v>75</v>
      </c>
      <c r="T5013" s="4">
        <v>79</v>
      </c>
      <c r="U5013" s="4">
        <v>81</v>
      </c>
      <c r="V5013" s="13">
        <v>80</v>
      </c>
      <c r="W5013" s="4">
        <v>71</v>
      </c>
      <c r="X5013" s="4">
        <v>78</v>
      </c>
      <c r="Y5013">
        <f t="shared" ca="1" si="948"/>
        <v>3456</v>
      </c>
      <c r="Z5013">
        <f t="shared" ca="1" si="949"/>
        <v>1296</v>
      </c>
    </row>
    <row r="5014" spans="2:26" x14ac:dyDescent="0.25">
      <c r="B5014" s="11">
        <f t="shared" si="950"/>
        <v>44770.416666654535</v>
      </c>
      <c r="C5014" s="1">
        <f t="shared" si="941"/>
        <v>7</v>
      </c>
      <c r="D5014" s="1">
        <f t="shared" si="942"/>
        <v>4</v>
      </c>
      <c r="E5014" s="12">
        <f t="shared" si="943"/>
        <v>11</v>
      </c>
      <c r="F5014" s="124" t="str">
        <f t="shared" si="944"/>
        <v>0</v>
      </c>
      <c r="G5014" s="1">
        <f ca="1">(OFFSET(O5014,0,MATCH(Customer!$J$6,'CDH &amp; HDH'!$P$11:$X$11,0)))</f>
        <v>81</v>
      </c>
      <c r="H5014" s="1" t="str">
        <f t="shared" si="945"/>
        <v>Cooling</v>
      </c>
      <c r="I5014" s="1">
        <f ca="1">OFFSET(IF($H5014="Cooling",Customer!$C$25,Customer!$C$52),E5014,D5014)</f>
        <v>72</v>
      </c>
      <c r="J5014" s="1">
        <f ca="1">OFFSET(IF($H5014="Cooling",Customer!$L$25,Customer!$L$52),$E5014,$D5014)</f>
        <v>77</v>
      </c>
      <c r="K5014" s="16">
        <f t="shared" ca="1" si="939"/>
        <v>9</v>
      </c>
      <c r="L5014" s="16">
        <f t="shared" ca="1" si="940"/>
        <v>4</v>
      </c>
      <c r="M5014" s="17">
        <f t="shared" si="946"/>
        <v>0</v>
      </c>
      <c r="N5014" s="17">
        <f t="shared" si="947"/>
        <v>0</v>
      </c>
      <c r="O5014" s="4"/>
      <c r="P5014" s="4">
        <v>81</v>
      </c>
      <c r="Q5014" s="4">
        <v>66</v>
      </c>
      <c r="R5014" s="4">
        <v>70</v>
      </c>
      <c r="S5014" s="4">
        <v>75</v>
      </c>
      <c r="T5014" s="4">
        <v>79</v>
      </c>
      <c r="U5014" s="4">
        <v>83</v>
      </c>
      <c r="V5014" s="13">
        <v>81</v>
      </c>
      <c r="W5014" s="4">
        <v>75</v>
      </c>
      <c r="X5014" s="4">
        <v>79</v>
      </c>
      <c r="Y5014">
        <f t="shared" ca="1" si="948"/>
        <v>3888</v>
      </c>
      <c r="Z5014">
        <f t="shared" ca="1" si="949"/>
        <v>1728</v>
      </c>
    </row>
    <row r="5015" spans="2:26" x14ac:dyDescent="0.25">
      <c r="B5015" s="11">
        <f t="shared" si="950"/>
        <v>44770.458333321199</v>
      </c>
      <c r="C5015" s="1">
        <f t="shared" si="941"/>
        <v>7</v>
      </c>
      <c r="D5015" s="1">
        <f t="shared" si="942"/>
        <v>4</v>
      </c>
      <c r="E5015" s="12">
        <f t="shared" si="943"/>
        <v>12</v>
      </c>
      <c r="F5015" s="124" t="str">
        <f t="shared" si="944"/>
        <v>0</v>
      </c>
      <c r="G5015" s="1">
        <f ca="1">(OFFSET(O5015,0,MATCH(Customer!$J$6,'CDH &amp; HDH'!$P$11:$X$11,0)))</f>
        <v>81</v>
      </c>
      <c r="H5015" s="1" t="str">
        <f t="shared" si="945"/>
        <v>Cooling</v>
      </c>
      <c r="I5015" s="1">
        <f ca="1">OFFSET(IF($H5015="Cooling",Customer!$C$25,Customer!$C$52),E5015,D5015)</f>
        <v>72</v>
      </c>
      <c r="J5015" s="1">
        <f ca="1">OFFSET(IF($H5015="Cooling",Customer!$L$25,Customer!$L$52),$E5015,$D5015)</f>
        <v>77</v>
      </c>
      <c r="K5015" s="16">
        <f t="shared" ca="1" si="939"/>
        <v>9</v>
      </c>
      <c r="L5015" s="16">
        <f t="shared" ca="1" si="940"/>
        <v>4</v>
      </c>
      <c r="M5015" s="17">
        <f t="shared" si="946"/>
        <v>0</v>
      </c>
      <c r="N5015" s="17">
        <f t="shared" si="947"/>
        <v>0</v>
      </c>
      <c r="O5015" s="4"/>
      <c r="P5015" s="4">
        <v>82</v>
      </c>
      <c r="Q5015" s="4">
        <v>66</v>
      </c>
      <c r="R5015" s="4">
        <v>72</v>
      </c>
      <c r="S5015" s="4">
        <v>79</v>
      </c>
      <c r="T5015" s="4">
        <v>82</v>
      </c>
      <c r="U5015" s="4">
        <v>85</v>
      </c>
      <c r="V5015" s="13">
        <v>81</v>
      </c>
      <c r="W5015" s="4">
        <v>78</v>
      </c>
      <c r="X5015" s="4">
        <v>80</v>
      </c>
      <c r="Y5015">
        <f t="shared" ca="1" si="948"/>
        <v>3888</v>
      </c>
      <c r="Z5015">
        <f t="shared" ca="1" si="949"/>
        <v>1728</v>
      </c>
    </row>
    <row r="5016" spans="2:26" x14ac:dyDescent="0.25">
      <c r="B5016" s="11">
        <f t="shared" si="950"/>
        <v>44770.499999987864</v>
      </c>
      <c r="C5016" s="1">
        <f t="shared" si="941"/>
        <v>7</v>
      </c>
      <c r="D5016" s="1">
        <f t="shared" si="942"/>
        <v>4</v>
      </c>
      <c r="E5016" s="12">
        <f t="shared" si="943"/>
        <v>13</v>
      </c>
      <c r="F5016" s="124" t="str">
        <f t="shared" si="944"/>
        <v>0</v>
      </c>
      <c r="G5016" s="1">
        <f ca="1">(OFFSET(O5016,0,MATCH(Customer!$J$6,'CDH &amp; HDH'!$P$11:$X$11,0)))</f>
        <v>81</v>
      </c>
      <c r="H5016" s="1" t="str">
        <f t="shared" si="945"/>
        <v>Cooling</v>
      </c>
      <c r="I5016" s="1">
        <f ca="1">OFFSET(IF($H5016="Cooling",Customer!$C$25,Customer!$C$52),E5016,D5016)</f>
        <v>72</v>
      </c>
      <c r="J5016" s="1">
        <f ca="1">OFFSET(IF($H5016="Cooling",Customer!$L$25,Customer!$L$52),$E5016,$D5016)</f>
        <v>77</v>
      </c>
      <c r="K5016" s="16">
        <f t="shared" ca="1" si="939"/>
        <v>9</v>
      </c>
      <c r="L5016" s="16">
        <f t="shared" ca="1" si="940"/>
        <v>4</v>
      </c>
      <c r="M5016" s="17">
        <f t="shared" si="946"/>
        <v>0</v>
      </c>
      <c r="N5016" s="17">
        <f t="shared" si="947"/>
        <v>0</v>
      </c>
      <c r="O5016" s="4"/>
      <c r="P5016" s="4">
        <v>83</v>
      </c>
      <c r="Q5016" s="4">
        <v>67</v>
      </c>
      <c r="R5016" s="4">
        <v>73</v>
      </c>
      <c r="S5016" s="4">
        <v>77</v>
      </c>
      <c r="T5016" s="4">
        <v>84</v>
      </c>
      <c r="U5016" s="4">
        <v>89</v>
      </c>
      <c r="V5016" s="13">
        <v>81</v>
      </c>
      <c r="W5016" s="4">
        <v>78</v>
      </c>
      <c r="X5016" s="4">
        <v>79</v>
      </c>
      <c r="Y5016">
        <f t="shared" ca="1" si="948"/>
        <v>3888</v>
      </c>
      <c r="Z5016">
        <f t="shared" ca="1" si="949"/>
        <v>1728</v>
      </c>
    </row>
    <row r="5017" spans="2:26" x14ac:dyDescent="0.25">
      <c r="B5017" s="11">
        <f t="shared" si="950"/>
        <v>44770.541666654528</v>
      </c>
      <c r="C5017" s="1">
        <f t="shared" si="941"/>
        <v>7</v>
      </c>
      <c r="D5017" s="1">
        <f t="shared" si="942"/>
        <v>4</v>
      </c>
      <c r="E5017" s="12">
        <f t="shared" si="943"/>
        <v>14</v>
      </c>
      <c r="F5017" s="124" t="str">
        <f t="shared" si="944"/>
        <v>0</v>
      </c>
      <c r="G5017" s="1">
        <f ca="1">(OFFSET(O5017,0,MATCH(Customer!$J$6,'CDH &amp; HDH'!$P$11:$X$11,0)))</f>
        <v>81</v>
      </c>
      <c r="H5017" s="1" t="str">
        <f t="shared" si="945"/>
        <v>Cooling</v>
      </c>
      <c r="I5017" s="1">
        <f ca="1">OFFSET(IF($H5017="Cooling",Customer!$C$25,Customer!$C$52),E5017,D5017)</f>
        <v>72</v>
      </c>
      <c r="J5017" s="1">
        <f ca="1">OFFSET(IF($H5017="Cooling",Customer!$L$25,Customer!$L$52),$E5017,$D5017)</f>
        <v>77</v>
      </c>
      <c r="K5017" s="16">
        <f t="shared" ca="1" si="939"/>
        <v>9</v>
      </c>
      <c r="L5017" s="16">
        <f t="shared" ca="1" si="940"/>
        <v>4</v>
      </c>
      <c r="M5017" s="17">
        <f t="shared" si="946"/>
        <v>0</v>
      </c>
      <c r="N5017" s="17">
        <f t="shared" si="947"/>
        <v>0</v>
      </c>
      <c r="O5017" s="4"/>
      <c r="P5017" s="4">
        <v>83</v>
      </c>
      <c r="Q5017" s="4">
        <v>67</v>
      </c>
      <c r="R5017" s="4">
        <v>73</v>
      </c>
      <c r="S5017" s="4">
        <v>74</v>
      </c>
      <c r="T5017" s="4">
        <v>84</v>
      </c>
      <c r="U5017" s="4">
        <v>90</v>
      </c>
      <c r="V5017" s="13">
        <v>81</v>
      </c>
      <c r="W5017" s="4">
        <v>80</v>
      </c>
      <c r="X5017" s="4">
        <v>78</v>
      </c>
      <c r="Y5017">
        <f t="shared" ca="1" si="948"/>
        <v>3888</v>
      </c>
      <c r="Z5017">
        <f t="shared" ca="1" si="949"/>
        <v>1728</v>
      </c>
    </row>
    <row r="5018" spans="2:26" x14ac:dyDescent="0.25">
      <c r="B5018" s="11">
        <f t="shared" si="950"/>
        <v>44770.583333321192</v>
      </c>
      <c r="C5018" s="1">
        <f t="shared" si="941"/>
        <v>7</v>
      </c>
      <c r="D5018" s="1">
        <f t="shared" si="942"/>
        <v>4</v>
      </c>
      <c r="E5018" s="12">
        <f t="shared" si="943"/>
        <v>15</v>
      </c>
      <c r="F5018" s="124" t="str">
        <f t="shared" si="944"/>
        <v>1</v>
      </c>
      <c r="G5018" s="1">
        <f ca="1">(OFFSET(O5018,0,MATCH(Customer!$J$6,'CDH &amp; HDH'!$P$11:$X$11,0)))</f>
        <v>81</v>
      </c>
      <c r="H5018" s="1" t="str">
        <f t="shared" si="945"/>
        <v>Cooling</v>
      </c>
      <c r="I5018" s="1">
        <f ca="1">OFFSET(IF($H5018="Cooling",Customer!$C$25,Customer!$C$52),E5018,D5018)</f>
        <v>72</v>
      </c>
      <c r="J5018" s="1">
        <f ca="1">OFFSET(IF($H5018="Cooling",Customer!$L$25,Customer!$L$52),$E5018,$D5018)</f>
        <v>77</v>
      </c>
      <c r="K5018" s="16">
        <f t="shared" ca="1" si="939"/>
        <v>9</v>
      </c>
      <c r="L5018" s="16">
        <f t="shared" ca="1" si="940"/>
        <v>4</v>
      </c>
      <c r="M5018" s="17">
        <f t="shared" si="946"/>
        <v>0</v>
      </c>
      <c r="N5018" s="17">
        <f t="shared" si="947"/>
        <v>0</v>
      </c>
      <c r="O5018" s="4"/>
      <c r="P5018" s="4">
        <v>82</v>
      </c>
      <c r="Q5018" s="4">
        <v>66</v>
      </c>
      <c r="R5018" s="4">
        <v>73</v>
      </c>
      <c r="S5018" s="4">
        <v>73</v>
      </c>
      <c r="T5018" s="4">
        <v>85</v>
      </c>
      <c r="U5018" s="4">
        <v>90</v>
      </c>
      <c r="V5018" s="13">
        <v>81</v>
      </c>
      <c r="W5018" s="4">
        <v>83</v>
      </c>
      <c r="X5018" s="4">
        <v>78</v>
      </c>
      <c r="Y5018">
        <f t="shared" ca="1" si="948"/>
        <v>3888</v>
      </c>
      <c r="Z5018">
        <f t="shared" ca="1" si="949"/>
        <v>1728</v>
      </c>
    </row>
    <row r="5019" spans="2:26" x14ac:dyDescent="0.25">
      <c r="B5019" s="11">
        <f t="shared" si="950"/>
        <v>44770.624999987856</v>
      </c>
      <c r="C5019" s="1">
        <f t="shared" si="941"/>
        <v>7</v>
      </c>
      <c r="D5019" s="1">
        <f t="shared" si="942"/>
        <v>4</v>
      </c>
      <c r="E5019" s="12">
        <f t="shared" si="943"/>
        <v>16</v>
      </c>
      <c r="F5019" s="124" t="str">
        <f t="shared" si="944"/>
        <v>1</v>
      </c>
      <c r="G5019" s="1">
        <f ca="1">(OFFSET(O5019,0,MATCH(Customer!$J$6,'CDH &amp; HDH'!$P$11:$X$11,0)))</f>
        <v>81</v>
      </c>
      <c r="H5019" s="1" t="str">
        <f t="shared" si="945"/>
        <v>Cooling</v>
      </c>
      <c r="I5019" s="1">
        <f ca="1">OFFSET(IF($H5019="Cooling",Customer!$C$25,Customer!$C$52),E5019,D5019)</f>
        <v>72</v>
      </c>
      <c r="J5019" s="1">
        <f ca="1">OFFSET(IF($H5019="Cooling",Customer!$L$25,Customer!$L$52),$E5019,$D5019)</f>
        <v>77</v>
      </c>
      <c r="K5019" s="16">
        <f t="shared" ca="1" si="939"/>
        <v>9</v>
      </c>
      <c r="L5019" s="16">
        <f t="shared" ca="1" si="940"/>
        <v>4</v>
      </c>
      <c r="M5019" s="17">
        <f t="shared" si="946"/>
        <v>0</v>
      </c>
      <c r="N5019" s="17">
        <f t="shared" si="947"/>
        <v>0</v>
      </c>
      <c r="O5019" s="4"/>
      <c r="P5019" s="4">
        <v>82</v>
      </c>
      <c r="Q5019" s="4">
        <v>65</v>
      </c>
      <c r="R5019" s="4">
        <v>73</v>
      </c>
      <c r="S5019" s="4">
        <v>74</v>
      </c>
      <c r="T5019" s="4">
        <v>85</v>
      </c>
      <c r="U5019" s="4">
        <v>90</v>
      </c>
      <c r="V5019" s="13">
        <v>81</v>
      </c>
      <c r="W5019" s="4">
        <v>81</v>
      </c>
      <c r="X5019" s="4">
        <v>79</v>
      </c>
      <c r="Y5019">
        <f t="shared" ca="1" si="948"/>
        <v>3888</v>
      </c>
      <c r="Z5019">
        <f t="shared" ca="1" si="949"/>
        <v>1728</v>
      </c>
    </row>
    <row r="5020" spans="2:26" x14ac:dyDescent="0.25">
      <c r="B5020" s="11">
        <f t="shared" si="950"/>
        <v>44770.666666654521</v>
      </c>
      <c r="C5020" s="1">
        <f t="shared" si="941"/>
        <v>7</v>
      </c>
      <c r="D5020" s="1">
        <f t="shared" si="942"/>
        <v>4</v>
      </c>
      <c r="E5020" s="12">
        <f t="shared" si="943"/>
        <v>17</v>
      </c>
      <c r="F5020" s="124" t="str">
        <f t="shared" si="944"/>
        <v>1</v>
      </c>
      <c r="G5020" s="1">
        <f ca="1">(OFFSET(O5020,0,MATCH(Customer!$J$6,'CDH &amp; HDH'!$P$11:$X$11,0)))</f>
        <v>80</v>
      </c>
      <c r="H5020" s="1" t="str">
        <f t="shared" si="945"/>
        <v>Cooling</v>
      </c>
      <c r="I5020" s="1">
        <f ca="1">OFFSET(IF($H5020="Cooling",Customer!$C$25,Customer!$C$52),E5020,D5020)</f>
        <v>72</v>
      </c>
      <c r="J5020" s="1">
        <f ca="1">OFFSET(IF($H5020="Cooling",Customer!$L$25,Customer!$L$52),$E5020,$D5020)</f>
        <v>77</v>
      </c>
      <c r="K5020" s="16">
        <f t="shared" ca="1" si="939"/>
        <v>8</v>
      </c>
      <c r="L5020" s="16">
        <f t="shared" ca="1" si="940"/>
        <v>3</v>
      </c>
      <c r="M5020" s="17">
        <f t="shared" si="946"/>
        <v>0</v>
      </c>
      <c r="N5020" s="17">
        <f t="shared" si="947"/>
        <v>0</v>
      </c>
      <c r="O5020" s="4"/>
      <c r="P5020" s="4">
        <v>81</v>
      </c>
      <c r="Q5020" s="4">
        <v>66</v>
      </c>
      <c r="R5020" s="4">
        <v>71</v>
      </c>
      <c r="S5020" s="4">
        <v>74</v>
      </c>
      <c r="T5020" s="4">
        <v>85</v>
      </c>
      <c r="U5020" s="4">
        <v>89</v>
      </c>
      <c r="V5020" s="13">
        <v>80</v>
      </c>
      <c r="W5020" s="4">
        <v>82</v>
      </c>
      <c r="X5020" s="4">
        <v>76</v>
      </c>
      <c r="Y5020">
        <f t="shared" ca="1" si="948"/>
        <v>3456</v>
      </c>
      <c r="Z5020">
        <f t="shared" ca="1" si="949"/>
        <v>1296</v>
      </c>
    </row>
    <row r="5021" spans="2:26" x14ac:dyDescent="0.25">
      <c r="B5021" s="11">
        <f t="shared" si="950"/>
        <v>44770.708333321185</v>
      </c>
      <c r="C5021" s="1">
        <f t="shared" si="941"/>
        <v>7</v>
      </c>
      <c r="D5021" s="1">
        <f t="shared" si="942"/>
        <v>4</v>
      </c>
      <c r="E5021" s="12">
        <f t="shared" si="943"/>
        <v>18</v>
      </c>
      <c r="F5021" s="124" t="str">
        <f t="shared" si="944"/>
        <v>1</v>
      </c>
      <c r="G5021" s="1">
        <f ca="1">(OFFSET(O5021,0,MATCH(Customer!$J$6,'CDH &amp; HDH'!$P$11:$X$11,0)))</f>
        <v>79</v>
      </c>
      <c r="H5021" s="1" t="str">
        <f t="shared" si="945"/>
        <v>Cooling</v>
      </c>
      <c r="I5021" s="1">
        <f ca="1">OFFSET(IF($H5021="Cooling",Customer!$C$25,Customer!$C$52),E5021,D5021)</f>
        <v>72</v>
      </c>
      <c r="J5021" s="1">
        <f ca="1">OFFSET(IF($H5021="Cooling",Customer!$L$25,Customer!$L$52),$E5021,$D5021)</f>
        <v>77</v>
      </c>
      <c r="K5021" s="16">
        <f t="shared" ca="1" si="939"/>
        <v>7</v>
      </c>
      <c r="L5021" s="16">
        <f t="shared" ca="1" si="940"/>
        <v>2</v>
      </c>
      <c r="M5021" s="17">
        <f t="shared" si="946"/>
        <v>0</v>
      </c>
      <c r="N5021" s="17">
        <f t="shared" si="947"/>
        <v>0</v>
      </c>
      <c r="O5021" s="4"/>
      <c r="P5021" s="4">
        <v>80</v>
      </c>
      <c r="Q5021" s="4">
        <v>65</v>
      </c>
      <c r="R5021" s="4">
        <v>68</v>
      </c>
      <c r="S5021" s="4">
        <v>73</v>
      </c>
      <c r="T5021" s="4">
        <v>83</v>
      </c>
      <c r="U5021" s="4">
        <v>88</v>
      </c>
      <c r="V5021" s="13">
        <v>79</v>
      </c>
      <c r="W5021" s="4">
        <v>80</v>
      </c>
      <c r="X5021" s="4">
        <v>76</v>
      </c>
      <c r="Y5021">
        <f t="shared" ca="1" si="948"/>
        <v>3024</v>
      </c>
      <c r="Z5021">
        <f t="shared" ca="1" si="949"/>
        <v>864</v>
      </c>
    </row>
    <row r="5022" spans="2:26" x14ac:dyDescent="0.25">
      <c r="B5022" s="11">
        <f t="shared" si="950"/>
        <v>44770.749999987849</v>
      </c>
      <c r="C5022" s="1">
        <f t="shared" si="941"/>
        <v>7</v>
      </c>
      <c r="D5022" s="1">
        <f t="shared" si="942"/>
        <v>4</v>
      </c>
      <c r="E5022" s="12">
        <f t="shared" si="943"/>
        <v>19</v>
      </c>
      <c r="F5022" s="124" t="str">
        <f t="shared" si="944"/>
        <v>0</v>
      </c>
      <c r="G5022" s="1">
        <f ca="1">(OFFSET(O5022,0,MATCH(Customer!$J$6,'CDH &amp; HDH'!$P$11:$X$11,0)))</f>
        <v>79</v>
      </c>
      <c r="H5022" s="1" t="str">
        <f t="shared" si="945"/>
        <v>Cooling</v>
      </c>
      <c r="I5022" s="1">
        <f ca="1">OFFSET(IF($H5022="Cooling",Customer!$C$25,Customer!$C$52),E5022,D5022)</f>
        <v>78</v>
      </c>
      <c r="J5022" s="1">
        <f ca="1">OFFSET(IF($H5022="Cooling",Customer!$L$25,Customer!$L$52),$E5022,$D5022)</f>
        <v>80</v>
      </c>
      <c r="K5022" s="16">
        <f t="shared" ca="1" si="939"/>
        <v>1</v>
      </c>
      <c r="L5022" s="16">
        <f t="shared" ca="1" si="940"/>
        <v>0</v>
      </c>
      <c r="M5022" s="17">
        <f t="shared" si="946"/>
        <v>0</v>
      </c>
      <c r="N5022" s="17">
        <f t="shared" si="947"/>
        <v>0</v>
      </c>
      <c r="O5022" s="4"/>
      <c r="P5022" s="4">
        <v>77</v>
      </c>
      <c r="Q5022" s="4">
        <v>65</v>
      </c>
      <c r="R5022" s="4">
        <v>66</v>
      </c>
      <c r="S5022" s="4">
        <v>72</v>
      </c>
      <c r="T5022" s="4">
        <v>80</v>
      </c>
      <c r="U5022" s="4">
        <v>82</v>
      </c>
      <c r="V5022" s="13">
        <v>79</v>
      </c>
      <c r="W5022" s="4">
        <v>76</v>
      </c>
      <c r="X5022" s="4">
        <v>74</v>
      </c>
      <c r="Y5022">
        <f t="shared" ca="1" si="948"/>
        <v>432</v>
      </c>
      <c r="Z5022">
        <f t="shared" ca="1" si="949"/>
        <v>0</v>
      </c>
    </row>
    <row r="5023" spans="2:26" x14ac:dyDescent="0.25">
      <c r="B5023" s="11">
        <f t="shared" si="950"/>
        <v>44770.791666654513</v>
      </c>
      <c r="C5023" s="1">
        <f t="shared" si="941"/>
        <v>7</v>
      </c>
      <c r="D5023" s="1">
        <f t="shared" si="942"/>
        <v>4</v>
      </c>
      <c r="E5023" s="12">
        <f t="shared" si="943"/>
        <v>20</v>
      </c>
      <c r="F5023" s="124" t="str">
        <f t="shared" si="944"/>
        <v>0</v>
      </c>
      <c r="G5023" s="1">
        <f ca="1">(OFFSET(O5023,0,MATCH(Customer!$J$6,'CDH &amp; HDH'!$P$11:$X$11,0)))</f>
        <v>77</v>
      </c>
      <c r="H5023" s="1" t="str">
        <f t="shared" si="945"/>
        <v>Cooling</v>
      </c>
      <c r="I5023" s="1">
        <f ca="1">OFFSET(IF($H5023="Cooling",Customer!$C$25,Customer!$C$52),E5023,D5023)</f>
        <v>78</v>
      </c>
      <c r="J5023" s="1">
        <f ca="1">OFFSET(IF($H5023="Cooling",Customer!$L$25,Customer!$L$52),$E5023,$D5023)</f>
        <v>80</v>
      </c>
      <c r="K5023" s="16">
        <f t="shared" ca="1" si="939"/>
        <v>0</v>
      </c>
      <c r="L5023" s="16">
        <f t="shared" ca="1" si="940"/>
        <v>0</v>
      </c>
      <c r="M5023" s="17">
        <f t="shared" si="946"/>
        <v>0</v>
      </c>
      <c r="N5023" s="17">
        <f t="shared" si="947"/>
        <v>0</v>
      </c>
      <c r="O5023" s="4"/>
      <c r="P5023" s="4">
        <v>74</v>
      </c>
      <c r="Q5023" s="4">
        <v>62</v>
      </c>
      <c r="R5023" s="4">
        <v>66</v>
      </c>
      <c r="S5023" s="4">
        <v>71</v>
      </c>
      <c r="T5023" s="4">
        <v>77</v>
      </c>
      <c r="U5023" s="4">
        <v>80</v>
      </c>
      <c r="V5023" s="13">
        <v>77</v>
      </c>
      <c r="W5023" s="4">
        <v>72</v>
      </c>
      <c r="X5023" s="4">
        <v>70</v>
      </c>
      <c r="Y5023">
        <f t="shared" ca="1" si="948"/>
        <v>0</v>
      </c>
      <c r="Z5023">
        <f t="shared" ca="1" si="949"/>
        <v>0</v>
      </c>
    </row>
    <row r="5024" spans="2:26" x14ac:dyDescent="0.25">
      <c r="B5024" s="11">
        <f t="shared" si="950"/>
        <v>44770.833333321178</v>
      </c>
      <c r="C5024" s="1">
        <f t="shared" si="941"/>
        <v>7</v>
      </c>
      <c r="D5024" s="1">
        <f t="shared" si="942"/>
        <v>4</v>
      </c>
      <c r="E5024" s="12">
        <f t="shared" si="943"/>
        <v>21</v>
      </c>
      <c r="F5024" s="124" t="str">
        <f t="shared" si="944"/>
        <v>0</v>
      </c>
      <c r="G5024" s="1">
        <f ca="1">(OFFSET(O5024,0,MATCH(Customer!$J$6,'CDH &amp; HDH'!$P$11:$X$11,0)))</f>
        <v>74</v>
      </c>
      <c r="H5024" s="1" t="str">
        <f t="shared" si="945"/>
        <v>Cooling</v>
      </c>
      <c r="I5024" s="1">
        <f ca="1">OFFSET(IF($H5024="Cooling",Customer!$C$25,Customer!$C$52),E5024,D5024)</f>
        <v>78</v>
      </c>
      <c r="J5024" s="1">
        <f ca="1">OFFSET(IF($H5024="Cooling",Customer!$L$25,Customer!$L$52),$E5024,$D5024)</f>
        <v>80</v>
      </c>
      <c r="K5024" s="16">
        <f t="shared" ca="1" si="939"/>
        <v>0</v>
      </c>
      <c r="L5024" s="16">
        <f t="shared" ca="1" si="940"/>
        <v>0</v>
      </c>
      <c r="M5024" s="17">
        <f t="shared" si="946"/>
        <v>0</v>
      </c>
      <c r="N5024" s="17">
        <f t="shared" si="947"/>
        <v>0</v>
      </c>
      <c r="O5024" s="4"/>
      <c r="P5024" s="4">
        <v>73</v>
      </c>
      <c r="Q5024" s="4">
        <v>61</v>
      </c>
      <c r="R5024" s="4">
        <v>65</v>
      </c>
      <c r="S5024" s="4">
        <v>70</v>
      </c>
      <c r="T5024" s="4">
        <v>75</v>
      </c>
      <c r="U5024" s="4">
        <v>79</v>
      </c>
      <c r="V5024" s="13">
        <v>74</v>
      </c>
      <c r="W5024" s="4">
        <v>70</v>
      </c>
      <c r="X5024" s="4">
        <v>67</v>
      </c>
      <c r="Y5024">
        <f t="shared" ca="1" si="948"/>
        <v>0</v>
      </c>
      <c r="Z5024">
        <f t="shared" ca="1" si="949"/>
        <v>0</v>
      </c>
    </row>
    <row r="5025" spans="2:26" x14ac:dyDescent="0.25">
      <c r="B5025" s="11">
        <f t="shared" si="950"/>
        <v>44770.874999987842</v>
      </c>
      <c r="C5025" s="1">
        <f t="shared" si="941"/>
        <v>7</v>
      </c>
      <c r="D5025" s="1">
        <f t="shared" si="942"/>
        <v>4</v>
      </c>
      <c r="E5025" s="12">
        <f t="shared" si="943"/>
        <v>22</v>
      </c>
      <c r="F5025" s="124" t="str">
        <f t="shared" si="944"/>
        <v>0</v>
      </c>
      <c r="G5025" s="1">
        <f ca="1">(OFFSET(O5025,0,MATCH(Customer!$J$6,'CDH &amp; HDH'!$P$11:$X$11,0)))</f>
        <v>73</v>
      </c>
      <c r="H5025" s="1" t="str">
        <f t="shared" si="945"/>
        <v>Cooling</v>
      </c>
      <c r="I5025" s="1">
        <f ca="1">OFFSET(IF($H5025="Cooling",Customer!$C$25,Customer!$C$52),E5025,D5025)</f>
        <v>78</v>
      </c>
      <c r="J5025" s="1">
        <f ca="1">OFFSET(IF($H5025="Cooling",Customer!$L$25,Customer!$L$52),$E5025,$D5025)</f>
        <v>80</v>
      </c>
      <c r="K5025" s="16">
        <f t="shared" ca="1" si="939"/>
        <v>0</v>
      </c>
      <c r="L5025" s="16">
        <f t="shared" ca="1" si="940"/>
        <v>0</v>
      </c>
      <c r="M5025" s="17">
        <f t="shared" si="946"/>
        <v>0</v>
      </c>
      <c r="N5025" s="17">
        <f t="shared" si="947"/>
        <v>0</v>
      </c>
      <c r="O5025" s="4"/>
      <c r="P5025" s="4">
        <v>71</v>
      </c>
      <c r="Q5025" s="4">
        <v>60</v>
      </c>
      <c r="R5025" s="4">
        <v>65</v>
      </c>
      <c r="S5025" s="4">
        <v>69</v>
      </c>
      <c r="T5025" s="4">
        <v>74</v>
      </c>
      <c r="U5025" s="4">
        <v>78</v>
      </c>
      <c r="V5025" s="13">
        <v>73</v>
      </c>
      <c r="W5025" s="4">
        <v>68</v>
      </c>
      <c r="X5025" s="4">
        <v>65</v>
      </c>
      <c r="Y5025">
        <f t="shared" ca="1" si="948"/>
        <v>0</v>
      </c>
      <c r="Z5025">
        <f t="shared" ca="1" si="949"/>
        <v>0</v>
      </c>
    </row>
    <row r="5026" spans="2:26" x14ac:dyDescent="0.25">
      <c r="B5026" s="11">
        <f t="shared" si="950"/>
        <v>44770.916666654506</v>
      </c>
      <c r="C5026" s="1">
        <f t="shared" si="941"/>
        <v>7</v>
      </c>
      <c r="D5026" s="1">
        <f t="shared" si="942"/>
        <v>4</v>
      </c>
      <c r="E5026" s="12">
        <f t="shared" si="943"/>
        <v>23</v>
      </c>
      <c r="F5026" s="124" t="str">
        <f t="shared" si="944"/>
        <v>0</v>
      </c>
      <c r="G5026" s="1">
        <f ca="1">(OFFSET(O5026,0,MATCH(Customer!$J$6,'CDH &amp; HDH'!$P$11:$X$11,0)))</f>
        <v>70</v>
      </c>
      <c r="H5026" s="1" t="str">
        <f t="shared" si="945"/>
        <v>Cooling</v>
      </c>
      <c r="I5026" s="1">
        <f ca="1">OFFSET(IF($H5026="Cooling",Customer!$C$25,Customer!$C$52),E5026,D5026)</f>
        <v>78</v>
      </c>
      <c r="J5026" s="1">
        <f ca="1">OFFSET(IF($H5026="Cooling",Customer!$L$25,Customer!$L$52),$E5026,$D5026)</f>
        <v>80</v>
      </c>
      <c r="K5026" s="16">
        <f t="shared" ca="1" si="939"/>
        <v>0</v>
      </c>
      <c r="L5026" s="16">
        <f t="shared" ca="1" si="940"/>
        <v>0</v>
      </c>
      <c r="M5026" s="17">
        <f t="shared" si="946"/>
        <v>0</v>
      </c>
      <c r="N5026" s="17">
        <f t="shared" si="947"/>
        <v>0</v>
      </c>
      <c r="O5026" s="4"/>
      <c r="P5026" s="4">
        <v>71</v>
      </c>
      <c r="Q5026" s="4">
        <v>59</v>
      </c>
      <c r="R5026" s="4">
        <v>64</v>
      </c>
      <c r="S5026" s="4">
        <v>66</v>
      </c>
      <c r="T5026" s="4">
        <v>72</v>
      </c>
      <c r="U5026" s="4">
        <v>77</v>
      </c>
      <c r="V5026" s="13">
        <v>70</v>
      </c>
      <c r="W5026" s="4">
        <v>67</v>
      </c>
      <c r="X5026" s="4">
        <v>63</v>
      </c>
      <c r="Y5026">
        <f t="shared" ca="1" si="948"/>
        <v>0</v>
      </c>
      <c r="Z5026">
        <f t="shared" ca="1" si="949"/>
        <v>0</v>
      </c>
    </row>
    <row r="5027" spans="2:26" x14ac:dyDescent="0.25">
      <c r="B5027" s="11">
        <f t="shared" si="950"/>
        <v>44770.95833332117</v>
      </c>
      <c r="C5027" s="1">
        <f t="shared" si="941"/>
        <v>7</v>
      </c>
      <c r="D5027" s="1">
        <f t="shared" si="942"/>
        <v>4</v>
      </c>
      <c r="E5027" s="12">
        <f t="shared" si="943"/>
        <v>24</v>
      </c>
      <c r="F5027" s="124" t="str">
        <f t="shared" si="944"/>
        <v>0</v>
      </c>
      <c r="G5027" s="1">
        <f ca="1">(OFFSET(O5027,0,MATCH(Customer!$J$6,'CDH &amp; HDH'!$P$11:$X$11,0)))</f>
        <v>63</v>
      </c>
      <c r="H5027" s="1" t="str">
        <f t="shared" si="945"/>
        <v>Cooling</v>
      </c>
      <c r="I5027" s="1">
        <f ca="1">OFFSET(IF($H5027="Cooling",Customer!$C$25,Customer!$C$52),E5027,D5027)</f>
        <v>78</v>
      </c>
      <c r="J5027" s="1">
        <f ca="1">OFFSET(IF($H5027="Cooling",Customer!$L$25,Customer!$L$52),$E5027,$D5027)</f>
        <v>80</v>
      </c>
      <c r="K5027" s="16">
        <f t="shared" ca="1" si="939"/>
        <v>0</v>
      </c>
      <c r="L5027" s="16">
        <f t="shared" ca="1" si="940"/>
        <v>0</v>
      </c>
      <c r="M5027" s="17">
        <f t="shared" si="946"/>
        <v>0</v>
      </c>
      <c r="N5027" s="17">
        <f t="shared" si="947"/>
        <v>0</v>
      </c>
      <c r="O5027" s="4"/>
      <c r="P5027" s="4">
        <v>72</v>
      </c>
      <c r="Q5027" s="4">
        <v>58</v>
      </c>
      <c r="R5027" s="4">
        <v>64</v>
      </c>
      <c r="S5027" s="4">
        <v>65</v>
      </c>
      <c r="T5027" s="4">
        <v>71</v>
      </c>
      <c r="U5027" s="4">
        <v>76</v>
      </c>
      <c r="V5027" s="13">
        <v>63</v>
      </c>
      <c r="W5027" s="4">
        <v>66</v>
      </c>
      <c r="X5027" s="4">
        <v>61</v>
      </c>
      <c r="Y5027">
        <f t="shared" ca="1" si="948"/>
        <v>0</v>
      </c>
      <c r="Z5027">
        <f t="shared" ca="1" si="949"/>
        <v>0</v>
      </c>
    </row>
    <row r="5028" spans="2:26" x14ac:dyDescent="0.25">
      <c r="B5028" s="11">
        <f t="shared" si="950"/>
        <v>44770.999999987835</v>
      </c>
      <c r="C5028" s="1">
        <f t="shared" si="941"/>
        <v>7</v>
      </c>
      <c r="D5028" s="1">
        <f t="shared" si="942"/>
        <v>5</v>
      </c>
      <c r="E5028" s="12">
        <f t="shared" si="943"/>
        <v>1</v>
      </c>
      <c r="F5028" s="124" t="str">
        <f t="shared" si="944"/>
        <v>0</v>
      </c>
      <c r="G5028" s="1">
        <f ca="1">(OFFSET(O5028,0,MATCH(Customer!$J$6,'CDH &amp; HDH'!$P$11:$X$11,0)))</f>
        <v>67</v>
      </c>
      <c r="H5028" s="1" t="str">
        <f t="shared" si="945"/>
        <v>Cooling</v>
      </c>
      <c r="I5028" s="1">
        <f ca="1">OFFSET(IF($H5028="Cooling",Customer!$C$25,Customer!$C$52),E5028,D5028)</f>
        <v>78</v>
      </c>
      <c r="J5028" s="1">
        <f ca="1">OFFSET(IF($H5028="Cooling",Customer!$L$25,Customer!$L$52),$E5028,$D5028)</f>
        <v>80</v>
      </c>
      <c r="K5028" s="16">
        <f t="shared" ca="1" si="939"/>
        <v>0</v>
      </c>
      <c r="L5028" s="16">
        <f t="shared" ca="1" si="940"/>
        <v>0</v>
      </c>
      <c r="M5028" s="17">
        <f t="shared" si="946"/>
        <v>0</v>
      </c>
      <c r="N5028" s="17">
        <f t="shared" si="947"/>
        <v>0</v>
      </c>
      <c r="O5028" s="4"/>
      <c r="P5028" s="4">
        <v>71</v>
      </c>
      <c r="Q5028" s="4">
        <v>58</v>
      </c>
      <c r="R5028" s="4">
        <v>63</v>
      </c>
      <c r="S5028" s="4">
        <v>65</v>
      </c>
      <c r="T5028" s="4">
        <v>70</v>
      </c>
      <c r="U5028" s="4">
        <v>76</v>
      </c>
      <c r="V5028" s="13">
        <v>67</v>
      </c>
      <c r="W5028" s="4">
        <v>67</v>
      </c>
      <c r="X5028" s="4">
        <v>60</v>
      </c>
      <c r="Y5028">
        <f t="shared" ca="1" si="948"/>
        <v>0</v>
      </c>
      <c r="Z5028">
        <f t="shared" ca="1" si="949"/>
        <v>0</v>
      </c>
    </row>
    <row r="5029" spans="2:26" x14ac:dyDescent="0.25">
      <c r="B5029" s="11">
        <f t="shared" si="950"/>
        <v>44771.041666654499</v>
      </c>
      <c r="C5029" s="1">
        <f t="shared" si="941"/>
        <v>7</v>
      </c>
      <c r="D5029" s="1">
        <f t="shared" si="942"/>
        <v>5</v>
      </c>
      <c r="E5029" s="12">
        <f t="shared" si="943"/>
        <v>2</v>
      </c>
      <c r="F5029" s="124" t="str">
        <f t="shared" si="944"/>
        <v>0</v>
      </c>
      <c r="G5029" s="1">
        <f ca="1">(OFFSET(O5029,0,MATCH(Customer!$J$6,'CDH &amp; HDH'!$P$11:$X$11,0)))</f>
        <v>65</v>
      </c>
      <c r="H5029" s="1" t="str">
        <f t="shared" si="945"/>
        <v>Cooling</v>
      </c>
      <c r="I5029" s="1">
        <f ca="1">OFFSET(IF($H5029="Cooling",Customer!$C$25,Customer!$C$52),E5029,D5029)</f>
        <v>78</v>
      </c>
      <c r="J5029" s="1">
        <f ca="1">OFFSET(IF($H5029="Cooling",Customer!$L$25,Customer!$L$52),$E5029,$D5029)</f>
        <v>80</v>
      </c>
      <c r="K5029" s="16">
        <f t="shared" ca="1" si="939"/>
        <v>0</v>
      </c>
      <c r="L5029" s="16">
        <f t="shared" ca="1" si="940"/>
        <v>0</v>
      </c>
      <c r="M5029" s="17">
        <f t="shared" si="946"/>
        <v>0</v>
      </c>
      <c r="N5029" s="17">
        <f t="shared" si="947"/>
        <v>0</v>
      </c>
      <c r="O5029" s="4"/>
      <c r="P5029" s="4">
        <v>71</v>
      </c>
      <c r="Q5029" s="4">
        <v>57</v>
      </c>
      <c r="R5029" s="4">
        <v>62</v>
      </c>
      <c r="S5029" s="4">
        <v>65</v>
      </c>
      <c r="T5029" s="4">
        <v>69</v>
      </c>
      <c r="U5029" s="4">
        <v>76</v>
      </c>
      <c r="V5029" s="13">
        <v>65</v>
      </c>
      <c r="W5029" s="4">
        <v>67</v>
      </c>
      <c r="X5029" s="4">
        <v>59</v>
      </c>
      <c r="Y5029">
        <f t="shared" ca="1" si="948"/>
        <v>0</v>
      </c>
      <c r="Z5029">
        <f t="shared" ca="1" si="949"/>
        <v>0</v>
      </c>
    </row>
    <row r="5030" spans="2:26" x14ac:dyDescent="0.25">
      <c r="B5030" s="11">
        <f t="shared" si="950"/>
        <v>44771.083333321163</v>
      </c>
      <c r="C5030" s="1">
        <f t="shared" si="941"/>
        <v>7</v>
      </c>
      <c r="D5030" s="1">
        <f t="shared" si="942"/>
        <v>5</v>
      </c>
      <c r="E5030" s="12">
        <f t="shared" si="943"/>
        <v>3</v>
      </c>
      <c r="F5030" s="124" t="str">
        <f t="shared" si="944"/>
        <v>0</v>
      </c>
      <c r="G5030" s="1">
        <f ca="1">(OFFSET(O5030,0,MATCH(Customer!$J$6,'CDH &amp; HDH'!$P$11:$X$11,0)))</f>
        <v>65</v>
      </c>
      <c r="H5030" s="1" t="str">
        <f t="shared" si="945"/>
        <v>Cooling</v>
      </c>
      <c r="I5030" s="1">
        <f ca="1">OFFSET(IF($H5030="Cooling",Customer!$C$25,Customer!$C$52),E5030,D5030)</f>
        <v>78</v>
      </c>
      <c r="J5030" s="1">
        <f ca="1">OFFSET(IF($H5030="Cooling",Customer!$L$25,Customer!$L$52),$E5030,$D5030)</f>
        <v>80</v>
      </c>
      <c r="K5030" s="16">
        <f t="shared" ca="1" si="939"/>
        <v>0</v>
      </c>
      <c r="L5030" s="16">
        <f t="shared" ca="1" si="940"/>
        <v>0</v>
      </c>
      <c r="M5030" s="17">
        <f t="shared" si="946"/>
        <v>0</v>
      </c>
      <c r="N5030" s="17">
        <f t="shared" si="947"/>
        <v>0</v>
      </c>
      <c r="O5030" s="4"/>
      <c r="P5030" s="4">
        <v>70</v>
      </c>
      <c r="Q5030" s="4">
        <v>56</v>
      </c>
      <c r="R5030" s="4">
        <v>60</v>
      </c>
      <c r="S5030" s="4">
        <v>64</v>
      </c>
      <c r="T5030" s="4">
        <v>70</v>
      </c>
      <c r="U5030" s="4">
        <v>77</v>
      </c>
      <c r="V5030" s="13">
        <v>65</v>
      </c>
      <c r="W5030" s="4">
        <v>65</v>
      </c>
      <c r="X5030" s="4">
        <v>58</v>
      </c>
      <c r="Y5030">
        <f t="shared" ca="1" si="948"/>
        <v>0</v>
      </c>
      <c r="Z5030">
        <f t="shared" ca="1" si="949"/>
        <v>0</v>
      </c>
    </row>
    <row r="5031" spans="2:26" x14ac:dyDescent="0.25">
      <c r="B5031" s="11">
        <f t="shared" si="950"/>
        <v>44771.124999987827</v>
      </c>
      <c r="C5031" s="1">
        <f t="shared" si="941"/>
        <v>7</v>
      </c>
      <c r="D5031" s="1">
        <f t="shared" si="942"/>
        <v>5</v>
      </c>
      <c r="E5031" s="12">
        <f t="shared" si="943"/>
        <v>4</v>
      </c>
      <c r="F5031" s="124" t="str">
        <f t="shared" si="944"/>
        <v>0</v>
      </c>
      <c r="G5031" s="1">
        <f ca="1">(OFFSET(O5031,0,MATCH(Customer!$J$6,'CDH &amp; HDH'!$P$11:$X$11,0)))</f>
        <v>65</v>
      </c>
      <c r="H5031" s="1" t="str">
        <f t="shared" si="945"/>
        <v>Cooling</v>
      </c>
      <c r="I5031" s="1">
        <f ca="1">OFFSET(IF($H5031="Cooling",Customer!$C$25,Customer!$C$52),E5031,D5031)</f>
        <v>78</v>
      </c>
      <c r="J5031" s="1">
        <f ca="1">OFFSET(IF($H5031="Cooling",Customer!$L$25,Customer!$L$52),$E5031,$D5031)</f>
        <v>80</v>
      </c>
      <c r="K5031" s="16">
        <f t="shared" ca="1" si="939"/>
        <v>0</v>
      </c>
      <c r="L5031" s="16">
        <f t="shared" ca="1" si="940"/>
        <v>0</v>
      </c>
      <c r="M5031" s="17">
        <f t="shared" si="946"/>
        <v>0</v>
      </c>
      <c r="N5031" s="17">
        <f t="shared" si="947"/>
        <v>0</v>
      </c>
      <c r="O5031" s="4"/>
      <c r="P5031" s="4">
        <v>70</v>
      </c>
      <c r="Q5031" s="4">
        <v>52</v>
      </c>
      <c r="R5031" s="4">
        <v>59</v>
      </c>
      <c r="S5031" s="4">
        <v>63</v>
      </c>
      <c r="T5031" s="4">
        <v>70</v>
      </c>
      <c r="U5031" s="4">
        <v>76</v>
      </c>
      <c r="V5031" s="13">
        <v>65</v>
      </c>
      <c r="W5031" s="4">
        <v>65</v>
      </c>
      <c r="X5031" s="4">
        <v>59</v>
      </c>
      <c r="Y5031">
        <f t="shared" ca="1" si="948"/>
        <v>0</v>
      </c>
      <c r="Z5031">
        <f t="shared" ca="1" si="949"/>
        <v>0</v>
      </c>
    </row>
    <row r="5032" spans="2:26" x14ac:dyDescent="0.25">
      <c r="B5032" s="11">
        <f t="shared" si="950"/>
        <v>44771.166666654492</v>
      </c>
      <c r="C5032" s="1">
        <f t="shared" si="941"/>
        <v>7</v>
      </c>
      <c r="D5032" s="1">
        <f t="shared" si="942"/>
        <v>5</v>
      </c>
      <c r="E5032" s="12">
        <f t="shared" si="943"/>
        <v>5</v>
      </c>
      <c r="F5032" s="124" t="str">
        <f t="shared" si="944"/>
        <v>0</v>
      </c>
      <c r="G5032" s="1">
        <f ca="1">(OFFSET(O5032,0,MATCH(Customer!$J$6,'CDH &amp; HDH'!$P$11:$X$11,0)))</f>
        <v>65</v>
      </c>
      <c r="H5032" s="1" t="str">
        <f t="shared" si="945"/>
        <v>Cooling</v>
      </c>
      <c r="I5032" s="1">
        <f ca="1">OFFSET(IF($H5032="Cooling",Customer!$C$25,Customer!$C$52),E5032,D5032)</f>
        <v>78</v>
      </c>
      <c r="J5032" s="1">
        <f ca="1">OFFSET(IF($H5032="Cooling",Customer!$L$25,Customer!$L$52),$E5032,$D5032)</f>
        <v>80</v>
      </c>
      <c r="K5032" s="16">
        <f t="shared" ca="1" si="939"/>
        <v>0</v>
      </c>
      <c r="L5032" s="16">
        <f t="shared" ca="1" si="940"/>
        <v>0</v>
      </c>
      <c r="M5032" s="17">
        <f t="shared" si="946"/>
        <v>0</v>
      </c>
      <c r="N5032" s="17">
        <f t="shared" si="947"/>
        <v>0</v>
      </c>
      <c r="O5032" s="4"/>
      <c r="P5032" s="4">
        <v>68</v>
      </c>
      <c r="Q5032" s="4">
        <v>50</v>
      </c>
      <c r="R5032" s="4">
        <v>60</v>
      </c>
      <c r="S5032" s="4">
        <v>62</v>
      </c>
      <c r="T5032" s="4">
        <v>69</v>
      </c>
      <c r="U5032" s="4">
        <v>76</v>
      </c>
      <c r="V5032" s="13">
        <v>65</v>
      </c>
      <c r="W5032" s="4">
        <v>64</v>
      </c>
      <c r="X5032" s="4">
        <v>60</v>
      </c>
      <c r="Y5032">
        <f t="shared" ca="1" si="948"/>
        <v>0</v>
      </c>
      <c r="Z5032">
        <f t="shared" ca="1" si="949"/>
        <v>0</v>
      </c>
    </row>
    <row r="5033" spans="2:26" x14ac:dyDescent="0.25">
      <c r="B5033" s="11">
        <f t="shared" si="950"/>
        <v>44771.208333321156</v>
      </c>
      <c r="C5033" s="1">
        <f t="shared" si="941"/>
        <v>7</v>
      </c>
      <c r="D5033" s="1">
        <f t="shared" si="942"/>
        <v>5</v>
      </c>
      <c r="E5033" s="12">
        <f t="shared" si="943"/>
        <v>6</v>
      </c>
      <c r="F5033" s="124" t="str">
        <f t="shared" si="944"/>
        <v>0</v>
      </c>
      <c r="G5033" s="1">
        <f ca="1">(OFFSET(O5033,0,MATCH(Customer!$J$6,'CDH &amp; HDH'!$P$11:$X$11,0)))</f>
        <v>67</v>
      </c>
      <c r="H5033" s="1" t="str">
        <f t="shared" si="945"/>
        <v>Cooling</v>
      </c>
      <c r="I5033" s="1">
        <f ca="1">OFFSET(IF($H5033="Cooling",Customer!$C$25,Customer!$C$52),E5033,D5033)</f>
        <v>78</v>
      </c>
      <c r="J5033" s="1">
        <f ca="1">OFFSET(IF($H5033="Cooling",Customer!$L$25,Customer!$L$52),$E5033,$D5033)</f>
        <v>80</v>
      </c>
      <c r="K5033" s="16">
        <f t="shared" ca="1" si="939"/>
        <v>0</v>
      </c>
      <c r="L5033" s="16">
        <f t="shared" ca="1" si="940"/>
        <v>0</v>
      </c>
      <c r="M5033" s="17">
        <f t="shared" si="946"/>
        <v>0</v>
      </c>
      <c r="N5033" s="17">
        <f t="shared" si="947"/>
        <v>0</v>
      </c>
      <c r="O5033" s="4"/>
      <c r="P5033" s="4">
        <v>68</v>
      </c>
      <c r="Q5033" s="4">
        <v>51</v>
      </c>
      <c r="R5033" s="4">
        <v>60</v>
      </c>
      <c r="S5033" s="4">
        <v>60</v>
      </c>
      <c r="T5033" s="4">
        <v>70</v>
      </c>
      <c r="U5033" s="4">
        <v>77</v>
      </c>
      <c r="V5033" s="13">
        <v>67</v>
      </c>
      <c r="W5033" s="4">
        <v>64</v>
      </c>
      <c r="X5033" s="4">
        <v>59</v>
      </c>
      <c r="Y5033">
        <f t="shared" ca="1" si="948"/>
        <v>0</v>
      </c>
      <c r="Z5033">
        <f t="shared" ca="1" si="949"/>
        <v>0</v>
      </c>
    </row>
    <row r="5034" spans="2:26" x14ac:dyDescent="0.25">
      <c r="B5034" s="11">
        <f t="shared" si="950"/>
        <v>44771.24999998782</v>
      </c>
      <c r="C5034" s="1">
        <f t="shared" si="941"/>
        <v>7</v>
      </c>
      <c r="D5034" s="1">
        <f t="shared" si="942"/>
        <v>5</v>
      </c>
      <c r="E5034" s="12">
        <f t="shared" si="943"/>
        <v>7</v>
      </c>
      <c r="F5034" s="124" t="str">
        <f t="shared" si="944"/>
        <v>0</v>
      </c>
      <c r="G5034" s="1">
        <f ca="1">(OFFSET(O5034,0,MATCH(Customer!$J$6,'CDH &amp; HDH'!$P$11:$X$11,0)))</f>
        <v>68</v>
      </c>
      <c r="H5034" s="1" t="str">
        <f t="shared" si="945"/>
        <v>Cooling</v>
      </c>
      <c r="I5034" s="1">
        <f ca="1">OFFSET(IF($H5034="Cooling",Customer!$C$25,Customer!$C$52),E5034,D5034)</f>
        <v>78</v>
      </c>
      <c r="J5034" s="1">
        <f ca="1">OFFSET(IF($H5034="Cooling",Customer!$L$25,Customer!$L$52),$E5034,$D5034)</f>
        <v>80</v>
      </c>
      <c r="K5034" s="16">
        <f t="shared" ca="1" si="939"/>
        <v>0</v>
      </c>
      <c r="L5034" s="16">
        <f t="shared" ca="1" si="940"/>
        <v>0</v>
      </c>
      <c r="M5034" s="17">
        <f t="shared" si="946"/>
        <v>0</v>
      </c>
      <c r="N5034" s="17">
        <f t="shared" si="947"/>
        <v>0</v>
      </c>
      <c r="O5034" s="4"/>
      <c r="P5034" s="4">
        <v>71</v>
      </c>
      <c r="Q5034" s="4">
        <v>54</v>
      </c>
      <c r="R5034" s="4">
        <v>61</v>
      </c>
      <c r="S5034" s="4">
        <v>60</v>
      </c>
      <c r="T5034" s="4">
        <v>73</v>
      </c>
      <c r="U5034" s="4">
        <v>79</v>
      </c>
      <c r="V5034" s="13">
        <v>68</v>
      </c>
      <c r="W5034" s="4">
        <v>66</v>
      </c>
      <c r="X5034" s="4">
        <v>59</v>
      </c>
      <c r="Y5034">
        <f t="shared" ca="1" si="948"/>
        <v>0</v>
      </c>
      <c r="Z5034">
        <f t="shared" ca="1" si="949"/>
        <v>0</v>
      </c>
    </row>
    <row r="5035" spans="2:26" x14ac:dyDescent="0.25">
      <c r="B5035" s="11">
        <f t="shared" si="950"/>
        <v>44771.291666654484</v>
      </c>
      <c r="C5035" s="1">
        <f t="shared" si="941"/>
        <v>7</v>
      </c>
      <c r="D5035" s="1">
        <f t="shared" si="942"/>
        <v>5</v>
      </c>
      <c r="E5035" s="12">
        <f t="shared" si="943"/>
        <v>8</v>
      </c>
      <c r="F5035" s="124" t="str">
        <f t="shared" si="944"/>
        <v>0</v>
      </c>
      <c r="G5035" s="1">
        <f ca="1">(OFFSET(O5035,0,MATCH(Customer!$J$6,'CDH &amp; HDH'!$P$11:$X$11,0)))</f>
        <v>72</v>
      </c>
      <c r="H5035" s="1" t="str">
        <f t="shared" si="945"/>
        <v>Cooling</v>
      </c>
      <c r="I5035" s="1">
        <f ca="1">OFFSET(IF($H5035="Cooling",Customer!$C$25,Customer!$C$52),E5035,D5035)</f>
        <v>72</v>
      </c>
      <c r="J5035" s="1">
        <f ca="1">OFFSET(IF($H5035="Cooling",Customer!$L$25,Customer!$L$52),$E5035,$D5035)</f>
        <v>77</v>
      </c>
      <c r="K5035" s="16">
        <f t="shared" ca="1" si="939"/>
        <v>0</v>
      </c>
      <c r="L5035" s="16">
        <f t="shared" ca="1" si="940"/>
        <v>0</v>
      </c>
      <c r="M5035" s="17">
        <f t="shared" si="946"/>
        <v>0</v>
      </c>
      <c r="N5035" s="17">
        <f t="shared" si="947"/>
        <v>0</v>
      </c>
      <c r="O5035" s="4"/>
      <c r="P5035" s="4">
        <v>74</v>
      </c>
      <c r="Q5035" s="4">
        <v>58</v>
      </c>
      <c r="R5035" s="4">
        <v>63</v>
      </c>
      <c r="S5035" s="4">
        <v>60</v>
      </c>
      <c r="T5035" s="4">
        <v>76</v>
      </c>
      <c r="U5035" s="4">
        <v>80</v>
      </c>
      <c r="V5035" s="13">
        <v>72</v>
      </c>
      <c r="W5035" s="4">
        <v>66</v>
      </c>
      <c r="X5035" s="4">
        <v>60</v>
      </c>
      <c r="Y5035">
        <f t="shared" ca="1" si="948"/>
        <v>0</v>
      </c>
      <c r="Z5035">
        <f t="shared" ca="1" si="949"/>
        <v>0</v>
      </c>
    </row>
    <row r="5036" spans="2:26" x14ac:dyDescent="0.25">
      <c r="B5036" s="11">
        <f t="shared" si="950"/>
        <v>44771.333333321149</v>
      </c>
      <c r="C5036" s="1">
        <f t="shared" si="941"/>
        <v>7</v>
      </c>
      <c r="D5036" s="1">
        <f t="shared" si="942"/>
        <v>5</v>
      </c>
      <c r="E5036" s="12">
        <f t="shared" si="943"/>
        <v>9</v>
      </c>
      <c r="F5036" s="124" t="str">
        <f t="shared" si="944"/>
        <v>0</v>
      </c>
      <c r="G5036" s="1">
        <f ca="1">(OFFSET(O5036,0,MATCH(Customer!$J$6,'CDH &amp; HDH'!$P$11:$X$11,0)))</f>
        <v>73</v>
      </c>
      <c r="H5036" s="1" t="str">
        <f t="shared" si="945"/>
        <v>Cooling</v>
      </c>
      <c r="I5036" s="1">
        <f ca="1">OFFSET(IF($H5036="Cooling",Customer!$C$25,Customer!$C$52),E5036,D5036)</f>
        <v>72</v>
      </c>
      <c r="J5036" s="1">
        <f ca="1">OFFSET(IF($H5036="Cooling",Customer!$L$25,Customer!$L$52),$E5036,$D5036)</f>
        <v>77</v>
      </c>
      <c r="K5036" s="16">
        <f t="shared" ca="1" si="939"/>
        <v>1</v>
      </c>
      <c r="L5036" s="16">
        <f t="shared" ca="1" si="940"/>
        <v>0</v>
      </c>
      <c r="M5036" s="17">
        <f t="shared" si="946"/>
        <v>0</v>
      </c>
      <c r="N5036" s="17">
        <f t="shared" si="947"/>
        <v>0</v>
      </c>
      <c r="O5036" s="4"/>
      <c r="P5036" s="4">
        <v>75</v>
      </c>
      <c r="Q5036" s="4">
        <v>62</v>
      </c>
      <c r="R5036" s="4">
        <v>66</v>
      </c>
      <c r="S5036" s="4">
        <v>60</v>
      </c>
      <c r="T5036" s="4">
        <v>78</v>
      </c>
      <c r="U5036" s="4">
        <v>82</v>
      </c>
      <c r="V5036" s="13">
        <v>73</v>
      </c>
      <c r="W5036" s="4">
        <v>68</v>
      </c>
      <c r="X5036" s="4">
        <v>61</v>
      </c>
      <c r="Y5036">
        <f t="shared" ca="1" si="948"/>
        <v>432</v>
      </c>
      <c r="Z5036">
        <f t="shared" ca="1" si="949"/>
        <v>0</v>
      </c>
    </row>
    <row r="5037" spans="2:26" x14ac:dyDescent="0.25">
      <c r="B5037" s="11">
        <f t="shared" si="950"/>
        <v>44771.374999987813</v>
      </c>
      <c r="C5037" s="1">
        <f t="shared" si="941"/>
        <v>7</v>
      </c>
      <c r="D5037" s="1">
        <f t="shared" si="942"/>
        <v>5</v>
      </c>
      <c r="E5037" s="12">
        <f t="shared" si="943"/>
        <v>10</v>
      </c>
      <c r="F5037" s="124" t="str">
        <f t="shared" si="944"/>
        <v>0</v>
      </c>
      <c r="G5037" s="1">
        <f ca="1">(OFFSET(O5037,0,MATCH(Customer!$J$6,'CDH &amp; HDH'!$P$11:$X$11,0)))</f>
        <v>75</v>
      </c>
      <c r="H5037" s="1" t="str">
        <f t="shared" si="945"/>
        <v>Cooling</v>
      </c>
      <c r="I5037" s="1">
        <f ca="1">OFFSET(IF($H5037="Cooling",Customer!$C$25,Customer!$C$52),E5037,D5037)</f>
        <v>72</v>
      </c>
      <c r="J5037" s="1">
        <f ca="1">OFFSET(IF($H5037="Cooling",Customer!$L$25,Customer!$L$52),$E5037,$D5037)</f>
        <v>77</v>
      </c>
      <c r="K5037" s="16">
        <f t="shared" ca="1" si="939"/>
        <v>3</v>
      </c>
      <c r="L5037" s="16">
        <f t="shared" ca="1" si="940"/>
        <v>0</v>
      </c>
      <c r="M5037" s="17">
        <f t="shared" si="946"/>
        <v>0</v>
      </c>
      <c r="N5037" s="17">
        <f t="shared" si="947"/>
        <v>0</v>
      </c>
      <c r="O5037" s="4"/>
      <c r="P5037" s="4">
        <v>75</v>
      </c>
      <c r="Q5037" s="4">
        <v>66</v>
      </c>
      <c r="R5037" s="4">
        <v>68</v>
      </c>
      <c r="S5037" s="4">
        <v>60</v>
      </c>
      <c r="T5037" s="4">
        <v>78</v>
      </c>
      <c r="U5037" s="4">
        <v>86</v>
      </c>
      <c r="V5037" s="13">
        <v>75</v>
      </c>
      <c r="W5037" s="4">
        <v>70</v>
      </c>
      <c r="X5037" s="4">
        <v>62</v>
      </c>
      <c r="Y5037">
        <f t="shared" ca="1" si="948"/>
        <v>1296</v>
      </c>
      <c r="Z5037">
        <f t="shared" ca="1" si="949"/>
        <v>0</v>
      </c>
    </row>
    <row r="5038" spans="2:26" x14ac:dyDescent="0.25">
      <c r="B5038" s="11">
        <f t="shared" si="950"/>
        <v>44771.416666654477</v>
      </c>
      <c r="C5038" s="1">
        <f t="shared" si="941"/>
        <v>7</v>
      </c>
      <c r="D5038" s="1">
        <f t="shared" si="942"/>
        <v>5</v>
      </c>
      <c r="E5038" s="12">
        <f t="shared" si="943"/>
        <v>11</v>
      </c>
      <c r="F5038" s="124" t="str">
        <f t="shared" si="944"/>
        <v>0</v>
      </c>
      <c r="G5038" s="1">
        <f ca="1">(OFFSET(O5038,0,MATCH(Customer!$J$6,'CDH &amp; HDH'!$P$11:$X$11,0)))</f>
        <v>75</v>
      </c>
      <c r="H5038" s="1" t="str">
        <f t="shared" si="945"/>
        <v>Cooling</v>
      </c>
      <c r="I5038" s="1">
        <f ca="1">OFFSET(IF($H5038="Cooling",Customer!$C$25,Customer!$C$52),E5038,D5038)</f>
        <v>72</v>
      </c>
      <c r="J5038" s="1">
        <f ca="1">OFFSET(IF($H5038="Cooling",Customer!$L$25,Customer!$L$52),$E5038,$D5038)</f>
        <v>77</v>
      </c>
      <c r="K5038" s="16">
        <f t="shared" ca="1" si="939"/>
        <v>3</v>
      </c>
      <c r="L5038" s="16">
        <f t="shared" ca="1" si="940"/>
        <v>0</v>
      </c>
      <c r="M5038" s="17">
        <f t="shared" si="946"/>
        <v>0</v>
      </c>
      <c r="N5038" s="17">
        <f t="shared" si="947"/>
        <v>0</v>
      </c>
      <c r="O5038" s="4"/>
      <c r="P5038" s="4">
        <v>79</v>
      </c>
      <c r="Q5038" s="4">
        <v>69</v>
      </c>
      <c r="R5038" s="4">
        <v>70</v>
      </c>
      <c r="S5038" s="4">
        <v>61</v>
      </c>
      <c r="T5038" s="4">
        <v>81</v>
      </c>
      <c r="U5038" s="4">
        <v>87</v>
      </c>
      <c r="V5038" s="13">
        <v>75</v>
      </c>
      <c r="W5038" s="4">
        <v>73</v>
      </c>
      <c r="X5038" s="4">
        <v>63</v>
      </c>
      <c r="Y5038">
        <f t="shared" ca="1" si="948"/>
        <v>1296</v>
      </c>
      <c r="Z5038">
        <f t="shared" ca="1" si="949"/>
        <v>0</v>
      </c>
    </row>
    <row r="5039" spans="2:26" x14ac:dyDescent="0.25">
      <c r="B5039" s="11">
        <f t="shared" si="950"/>
        <v>44771.458333321141</v>
      </c>
      <c r="C5039" s="1">
        <f t="shared" si="941"/>
        <v>7</v>
      </c>
      <c r="D5039" s="1">
        <f t="shared" si="942"/>
        <v>5</v>
      </c>
      <c r="E5039" s="12">
        <f t="shared" si="943"/>
        <v>12</v>
      </c>
      <c r="F5039" s="124" t="str">
        <f t="shared" si="944"/>
        <v>0</v>
      </c>
      <c r="G5039" s="1">
        <f ca="1">(OFFSET(O5039,0,MATCH(Customer!$J$6,'CDH &amp; HDH'!$P$11:$X$11,0)))</f>
        <v>72</v>
      </c>
      <c r="H5039" s="1" t="str">
        <f t="shared" si="945"/>
        <v>Cooling</v>
      </c>
      <c r="I5039" s="1">
        <f ca="1">OFFSET(IF($H5039="Cooling",Customer!$C$25,Customer!$C$52),E5039,D5039)</f>
        <v>72</v>
      </c>
      <c r="J5039" s="1">
        <f ca="1">OFFSET(IF($H5039="Cooling",Customer!$L$25,Customer!$L$52),$E5039,$D5039)</f>
        <v>77</v>
      </c>
      <c r="K5039" s="16">
        <f t="shared" ca="1" si="939"/>
        <v>0</v>
      </c>
      <c r="L5039" s="16">
        <f t="shared" ca="1" si="940"/>
        <v>0</v>
      </c>
      <c r="M5039" s="17">
        <f t="shared" si="946"/>
        <v>0</v>
      </c>
      <c r="N5039" s="17">
        <f t="shared" si="947"/>
        <v>0</v>
      </c>
      <c r="O5039" s="4"/>
      <c r="P5039" s="4">
        <v>78</v>
      </c>
      <c r="Q5039" s="4">
        <v>70</v>
      </c>
      <c r="R5039" s="4">
        <v>72</v>
      </c>
      <c r="S5039" s="4">
        <v>61</v>
      </c>
      <c r="T5039" s="4">
        <v>82</v>
      </c>
      <c r="U5039" s="4">
        <v>91</v>
      </c>
      <c r="V5039" s="13">
        <v>72</v>
      </c>
      <c r="W5039" s="4">
        <v>75</v>
      </c>
      <c r="X5039" s="4">
        <v>67</v>
      </c>
      <c r="Y5039">
        <f t="shared" ca="1" si="948"/>
        <v>0</v>
      </c>
      <c r="Z5039">
        <f t="shared" ca="1" si="949"/>
        <v>0</v>
      </c>
    </row>
    <row r="5040" spans="2:26" x14ac:dyDescent="0.25">
      <c r="B5040" s="11">
        <f t="shared" si="950"/>
        <v>44771.499999987805</v>
      </c>
      <c r="C5040" s="1">
        <f t="shared" si="941"/>
        <v>7</v>
      </c>
      <c r="D5040" s="1">
        <f t="shared" si="942"/>
        <v>5</v>
      </c>
      <c r="E5040" s="12">
        <f t="shared" si="943"/>
        <v>13</v>
      </c>
      <c r="F5040" s="124" t="str">
        <f t="shared" si="944"/>
        <v>0</v>
      </c>
      <c r="G5040" s="1">
        <f ca="1">(OFFSET(O5040,0,MATCH(Customer!$J$6,'CDH &amp; HDH'!$P$11:$X$11,0)))</f>
        <v>74</v>
      </c>
      <c r="H5040" s="1" t="str">
        <f t="shared" si="945"/>
        <v>Cooling</v>
      </c>
      <c r="I5040" s="1">
        <f ca="1">OFFSET(IF($H5040="Cooling",Customer!$C$25,Customer!$C$52),E5040,D5040)</f>
        <v>72</v>
      </c>
      <c r="J5040" s="1">
        <f ca="1">OFFSET(IF($H5040="Cooling",Customer!$L$25,Customer!$L$52),$E5040,$D5040)</f>
        <v>77</v>
      </c>
      <c r="K5040" s="16">
        <f t="shared" ca="1" si="939"/>
        <v>2</v>
      </c>
      <c r="L5040" s="16">
        <f t="shared" ca="1" si="940"/>
        <v>0</v>
      </c>
      <c r="M5040" s="17">
        <f t="shared" si="946"/>
        <v>0</v>
      </c>
      <c r="N5040" s="17">
        <f t="shared" si="947"/>
        <v>0</v>
      </c>
      <c r="O5040" s="4"/>
      <c r="P5040" s="4">
        <v>84</v>
      </c>
      <c r="Q5040" s="4">
        <v>71</v>
      </c>
      <c r="R5040" s="4">
        <v>74</v>
      </c>
      <c r="S5040" s="4">
        <v>66</v>
      </c>
      <c r="T5040" s="4">
        <v>86</v>
      </c>
      <c r="U5040" s="4">
        <v>91</v>
      </c>
      <c r="V5040" s="13">
        <v>74</v>
      </c>
      <c r="W5040" s="4">
        <v>76</v>
      </c>
      <c r="X5040" s="4">
        <v>68</v>
      </c>
      <c r="Y5040">
        <f t="shared" ca="1" si="948"/>
        <v>864</v>
      </c>
      <c r="Z5040">
        <f t="shared" ca="1" si="949"/>
        <v>0</v>
      </c>
    </row>
    <row r="5041" spans="2:26" x14ac:dyDescent="0.25">
      <c r="B5041" s="11">
        <f t="shared" si="950"/>
        <v>44771.54166665447</v>
      </c>
      <c r="C5041" s="1">
        <f t="shared" si="941"/>
        <v>7</v>
      </c>
      <c r="D5041" s="1">
        <f t="shared" si="942"/>
        <v>5</v>
      </c>
      <c r="E5041" s="12">
        <f t="shared" si="943"/>
        <v>14</v>
      </c>
      <c r="F5041" s="124" t="str">
        <f t="shared" si="944"/>
        <v>0</v>
      </c>
      <c r="G5041" s="1">
        <f ca="1">(OFFSET(O5041,0,MATCH(Customer!$J$6,'CDH &amp; HDH'!$P$11:$X$11,0)))</f>
        <v>72</v>
      </c>
      <c r="H5041" s="1" t="str">
        <f t="shared" si="945"/>
        <v>Cooling</v>
      </c>
      <c r="I5041" s="1">
        <f ca="1">OFFSET(IF($H5041="Cooling",Customer!$C$25,Customer!$C$52),E5041,D5041)</f>
        <v>72</v>
      </c>
      <c r="J5041" s="1">
        <f ca="1">OFFSET(IF($H5041="Cooling",Customer!$L$25,Customer!$L$52),$E5041,$D5041)</f>
        <v>77</v>
      </c>
      <c r="K5041" s="16">
        <f t="shared" ca="1" si="939"/>
        <v>0</v>
      </c>
      <c r="L5041" s="16">
        <f t="shared" ca="1" si="940"/>
        <v>0</v>
      </c>
      <c r="M5041" s="17">
        <f t="shared" si="946"/>
        <v>0</v>
      </c>
      <c r="N5041" s="17">
        <f t="shared" si="947"/>
        <v>0</v>
      </c>
      <c r="O5041" s="4"/>
      <c r="P5041" s="4">
        <v>85</v>
      </c>
      <c r="Q5041" s="4">
        <v>70</v>
      </c>
      <c r="R5041" s="4">
        <v>75</v>
      </c>
      <c r="S5041" s="4">
        <v>66</v>
      </c>
      <c r="T5041" s="4">
        <v>85</v>
      </c>
      <c r="U5041" s="4">
        <v>91</v>
      </c>
      <c r="V5041" s="13">
        <v>72</v>
      </c>
      <c r="W5041" s="4">
        <v>75</v>
      </c>
      <c r="X5041" s="4">
        <v>68</v>
      </c>
      <c r="Y5041">
        <f t="shared" ca="1" si="948"/>
        <v>0</v>
      </c>
      <c r="Z5041">
        <f t="shared" ca="1" si="949"/>
        <v>0</v>
      </c>
    </row>
    <row r="5042" spans="2:26" x14ac:dyDescent="0.25">
      <c r="B5042" s="11">
        <f t="shared" si="950"/>
        <v>44771.583333321134</v>
      </c>
      <c r="C5042" s="1">
        <f t="shared" si="941"/>
        <v>7</v>
      </c>
      <c r="D5042" s="1">
        <f t="shared" si="942"/>
        <v>5</v>
      </c>
      <c r="E5042" s="12">
        <f t="shared" si="943"/>
        <v>15</v>
      </c>
      <c r="F5042" s="124" t="str">
        <f t="shared" si="944"/>
        <v>1</v>
      </c>
      <c r="G5042" s="1">
        <f ca="1">(OFFSET(O5042,0,MATCH(Customer!$J$6,'CDH &amp; HDH'!$P$11:$X$11,0)))</f>
        <v>72</v>
      </c>
      <c r="H5042" s="1" t="str">
        <f t="shared" si="945"/>
        <v>Cooling</v>
      </c>
      <c r="I5042" s="1">
        <f ca="1">OFFSET(IF($H5042="Cooling",Customer!$C$25,Customer!$C$52),E5042,D5042)</f>
        <v>72</v>
      </c>
      <c r="J5042" s="1">
        <f ca="1">OFFSET(IF($H5042="Cooling",Customer!$L$25,Customer!$L$52),$E5042,$D5042)</f>
        <v>77</v>
      </c>
      <c r="K5042" s="16">
        <f t="shared" ca="1" si="939"/>
        <v>0</v>
      </c>
      <c r="L5042" s="16">
        <f t="shared" ca="1" si="940"/>
        <v>0</v>
      </c>
      <c r="M5042" s="17">
        <f t="shared" si="946"/>
        <v>0</v>
      </c>
      <c r="N5042" s="17">
        <f t="shared" si="947"/>
        <v>0</v>
      </c>
      <c r="O5042" s="4"/>
      <c r="P5042" s="4">
        <v>84</v>
      </c>
      <c r="Q5042" s="4">
        <v>69</v>
      </c>
      <c r="R5042" s="4">
        <v>76</v>
      </c>
      <c r="S5042" s="4">
        <v>69</v>
      </c>
      <c r="T5042" s="4">
        <v>85</v>
      </c>
      <c r="U5042" s="4">
        <v>92</v>
      </c>
      <c r="V5042" s="13">
        <v>72</v>
      </c>
      <c r="W5042" s="4">
        <v>75</v>
      </c>
      <c r="X5042" s="4">
        <v>72</v>
      </c>
      <c r="Y5042">
        <f t="shared" ca="1" si="948"/>
        <v>0</v>
      </c>
      <c r="Z5042">
        <f t="shared" ca="1" si="949"/>
        <v>0</v>
      </c>
    </row>
    <row r="5043" spans="2:26" x14ac:dyDescent="0.25">
      <c r="B5043" s="11">
        <f t="shared" si="950"/>
        <v>44771.624999987798</v>
      </c>
      <c r="C5043" s="1">
        <f t="shared" si="941"/>
        <v>7</v>
      </c>
      <c r="D5043" s="1">
        <f t="shared" si="942"/>
        <v>5</v>
      </c>
      <c r="E5043" s="12">
        <f t="shared" si="943"/>
        <v>16</v>
      </c>
      <c r="F5043" s="124" t="str">
        <f t="shared" si="944"/>
        <v>1</v>
      </c>
      <c r="G5043" s="1">
        <f ca="1">(OFFSET(O5043,0,MATCH(Customer!$J$6,'CDH &amp; HDH'!$P$11:$X$11,0)))</f>
        <v>74</v>
      </c>
      <c r="H5043" s="1" t="str">
        <f t="shared" si="945"/>
        <v>Cooling</v>
      </c>
      <c r="I5043" s="1">
        <f ca="1">OFFSET(IF($H5043="Cooling",Customer!$C$25,Customer!$C$52),E5043,D5043)</f>
        <v>72</v>
      </c>
      <c r="J5043" s="1">
        <f ca="1">OFFSET(IF($H5043="Cooling",Customer!$L$25,Customer!$L$52),$E5043,$D5043)</f>
        <v>77</v>
      </c>
      <c r="K5043" s="16">
        <f t="shared" ca="1" si="939"/>
        <v>2</v>
      </c>
      <c r="L5043" s="16">
        <f t="shared" ca="1" si="940"/>
        <v>0</v>
      </c>
      <c r="M5043" s="17">
        <f t="shared" si="946"/>
        <v>0</v>
      </c>
      <c r="N5043" s="17">
        <f t="shared" si="947"/>
        <v>0</v>
      </c>
      <c r="O5043" s="4"/>
      <c r="P5043" s="4">
        <v>84</v>
      </c>
      <c r="Q5043" s="4">
        <v>69</v>
      </c>
      <c r="R5043" s="4">
        <v>77</v>
      </c>
      <c r="S5043" s="4">
        <v>70</v>
      </c>
      <c r="T5043" s="4">
        <v>86</v>
      </c>
      <c r="U5043" s="4">
        <v>87</v>
      </c>
      <c r="V5043" s="13">
        <v>74</v>
      </c>
      <c r="W5043" s="4">
        <v>76</v>
      </c>
      <c r="X5043" s="4">
        <v>73</v>
      </c>
      <c r="Y5043">
        <f t="shared" ca="1" si="948"/>
        <v>864</v>
      </c>
      <c r="Z5043">
        <f t="shared" ca="1" si="949"/>
        <v>0</v>
      </c>
    </row>
    <row r="5044" spans="2:26" x14ac:dyDescent="0.25">
      <c r="B5044" s="11">
        <f t="shared" si="950"/>
        <v>44771.666666654462</v>
      </c>
      <c r="C5044" s="1">
        <f t="shared" si="941"/>
        <v>7</v>
      </c>
      <c r="D5044" s="1">
        <f t="shared" si="942"/>
        <v>5</v>
      </c>
      <c r="E5044" s="12">
        <f t="shared" si="943"/>
        <v>17</v>
      </c>
      <c r="F5044" s="124" t="str">
        <f t="shared" si="944"/>
        <v>1</v>
      </c>
      <c r="G5044" s="1">
        <f ca="1">(OFFSET(O5044,0,MATCH(Customer!$J$6,'CDH &amp; HDH'!$P$11:$X$11,0)))</f>
        <v>70</v>
      </c>
      <c r="H5044" s="1" t="str">
        <f t="shared" si="945"/>
        <v>Cooling</v>
      </c>
      <c r="I5044" s="1">
        <f ca="1">OFFSET(IF($H5044="Cooling",Customer!$C$25,Customer!$C$52),E5044,D5044)</f>
        <v>72</v>
      </c>
      <c r="J5044" s="1">
        <f ca="1">OFFSET(IF($H5044="Cooling",Customer!$L$25,Customer!$L$52),$E5044,$D5044)</f>
        <v>77</v>
      </c>
      <c r="K5044" s="16">
        <f t="shared" ca="1" si="939"/>
        <v>0</v>
      </c>
      <c r="L5044" s="16">
        <f t="shared" ca="1" si="940"/>
        <v>0</v>
      </c>
      <c r="M5044" s="17">
        <f t="shared" si="946"/>
        <v>0</v>
      </c>
      <c r="N5044" s="17">
        <f t="shared" si="947"/>
        <v>0</v>
      </c>
      <c r="O5044" s="4"/>
      <c r="P5044" s="4">
        <v>81</v>
      </c>
      <c r="Q5044" s="4">
        <v>69</v>
      </c>
      <c r="R5044" s="4">
        <v>76</v>
      </c>
      <c r="S5044" s="4">
        <v>69</v>
      </c>
      <c r="T5044" s="4">
        <v>85</v>
      </c>
      <c r="U5044" s="4">
        <v>86</v>
      </c>
      <c r="V5044" s="13">
        <v>70</v>
      </c>
      <c r="W5044" s="4">
        <v>73</v>
      </c>
      <c r="X5044" s="4">
        <v>73</v>
      </c>
      <c r="Y5044">
        <f t="shared" ca="1" si="948"/>
        <v>0</v>
      </c>
      <c r="Z5044">
        <f t="shared" ca="1" si="949"/>
        <v>0</v>
      </c>
    </row>
    <row r="5045" spans="2:26" x14ac:dyDescent="0.25">
      <c r="B5045" s="11">
        <f t="shared" si="950"/>
        <v>44771.708333321127</v>
      </c>
      <c r="C5045" s="1">
        <f t="shared" si="941"/>
        <v>7</v>
      </c>
      <c r="D5045" s="1">
        <f t="shared" si="942"/>
        <v>5</v>
      </c>
      <c r="E5045" s="12">
        <f t="shared" si="943"/>
        <v>18</v>
      </c>
      <c r="F5045" s="124" t="str">
        <f t="shared" si="944"/>
        <v>1</v>
      </c>
      <c r="G5045" s="1">
        <f ca="1">(OFFSET(O5045,0,MATCH(Customer!$J$6,'CDH &amp; HDH'!$P$11:$X$11,0)))</f>
        <v>70</v>
      </c>
      <c r="H5045" s="1" t="str">
        <f t="shared" si="945"/>
        <v>Cooling</v>
      </c>
      <c r="I5045" s="1">
        <f ca="1">OFFSET(IF($H5045="Cooling",Customer!$C$25,Customer!$C$52),E5045,D5045)</f>
        <v>72</v>
      </c>
      <c r="J5045" s="1">
        <f ca="1">OFFSET(IF($H5045="Cooling",Customer!$L$25,Customer!$L$52),$E5045,$D5045)</f>
        <v>77</v>
      </c>
      <c r="K5045" s="16">
        <f t="shared" ca="1" si="939"/>
        <v>0</v>
      </c>
      <c r="L5045" s="16">
        <f t="shared" ca="1" si="940"/>
        <v>0</v>
      </c>
      <c r="M5045" s="17">
        <f t="shared" si="946"/>
        <v>0</v>
      </c>
      <c r="N5045" s="17">
        <f t="shared" si="947"/>
        <v>0</v>
      </c>
      <c r="O5045" s="4"/>
      <c r="P5045" s="4">
        <v>81</v>
      </c>
      <c r="Q5045" s="4">
        <v>69</v>
      </c>
      <c r="R5045" s="4">
        <v>74</v>
      </c>
      <c r="S5045" s="4">
        <v>68</v>
      </c>
      <c r="T5045" s="4">
        <v>81</v>
      </c>
      <c r="U5045" s="4">
        <v>83</v>
      </c>
      <c r="V5045" s="13">
        <v>70</v>
      </c>
      <c r="W5045" s="4">
        <v>73</v>
      </c>
      <c r="X5045" s="4">
        <v>72</v>
      </c>
      <c r="Y5045">
        <f t="shared" ca="1" si="948"/>
        <v>0</v>
      </c>
      <c r="Z5045">
        <f t="shared" ca="1" si="949"/>
        <v>0</v>
      </c>
    </row>
    <row r="5046" spans="2:26" x14ac:dyDescent="0.25">
      <c r="B5046" s="11">
        <f t="shared" si="950"/>
        <v>44771.749999987791</v>
      </c>
      <c r="C5046" s="1">
        <f t="shared" si="941"/>
        <v>7</v>
      </c>
      <c r="D5046" s="1">
        <f t="shared" si="942"/>
        <v>5</v>
      </c>
      <c r="E5046" s="12">
        <f t="shared" si="943"/>
        <v>19</v>
      </c>
      <c r="F5046" s="124" t="str">
        <f t="shared" si="944"/>
        <v>0</v>
      </c>
      <c r="G5046" s="1">
        <f ca="1">(OFFSET(O5046,0,MATCH(Customer!$J$6,'CDH &amp; HDH'!$P$11:$X$11,0)))</f>
        <v>71</v>
      </c>
      <c r="H5046" s="1" t="str">
        <f t="shared" si="945"/>
        <v>Cooling</v>
      </c>
      <c r="I5046" s="1">
        <f ca="1">OFFSET(IF($H5046="Cooling",Customer!$C$25,Customer!$C$52),E5046,D5046)</f>
        <v>78</v>
      </c>
      <c r="J5046" s="1">
        <f ca="1">OFFSET(IF($H5046="Cooling",Customer!$L$25,Customer!$L$52),$E5046,$D5046)</f>
        <v>80</v>
      </c>
      <c r="K5046" s="16">
        <f t="shared" ca="1" si="939"/>
        <v>0</v>
      </c>
      <c r="L5046" s="16">
        <f t="shared" ca="1" si="940"/>
        <v>0</v>
      </c>
      <c r="M5046" s="17">
        <f t="shared" si="946"/>
        <v>0</v>
      </c>
      <c r="N5046" s="17">
        <f t="shared" si="947"/>
        <v>0</v>
      </c>
      <c r="O5046" s="4"/>
      <c r="P5046" s="4">
        <v>79</v>
      </c>
      <c r="Q5046" s="4">
        <v>66</v>
      </c>
      <c r="R5046" s="4">
        <v>73</v>
      </c>
      <c r="S5046" s="4">
        <v>65</v>
      </c>
      <c r="T5046" s="4">
        <v>80</v>
      </c>
      <c r="U5046" s="4">
        <v>81</v>
      </c>
      <c r="V5046" s="13">
        <v>71</v>
      </c>
      <c r="W5046" s="4">
        <v>71</v>
      </c>
      <c r="X5046" s="4">
        <v>71</v>
      </c>
      <c r="Y5046">
        <f t="shared" ca="1" si="948"/>
        <v>0</v>
      </c>
      <c r="Z5046">
        <f t="shared" ca="1" si="949"/>
        <v>0</v>
      </c>
    </row>
    <row r="5047" spans="2:26" x14ac:dyDescent="0.25">
      <c r="B5047" s="11">
        <f t="shared" si="950"/>
        <v>44771.791666654455</v>
      </c>
      <c r="C5047" s="1">
        <f t="shared" si="941"/>
        <v>7</v>
      </c>
      <c r="D5047" s="1">
        <f t="shared" si="942"/>
        <v>5</v>
      </c>
      <c r="E5047" s="12">
        <f t="shared" si="943"/>
        <v>20</v>
      </c>
      <c r="F5047" s="124" t="str">
        <f t="shared" si="944"/>
        <v>0</v>
      </c>
      <c r="G5047" s="1">
        <f ca="1">(OFFSET(O5047,0,MATCH(Customer!$J$6,'CDH &amp; HDH'!$P$11:$X$11,0)))</f>
        <v>69</v>
      </c>
      <c r="H5047" s="1" t="str">
        <f t="shared" si="945"/>
        <v>Cooling</v>
      </c>
      <c r="I5047" s="1">
        <f ca="1">OFFSET(IF($H5047="Cooling",Customer!$C$25,Customer!$C$52),E5047,D5047)</f>
        <v>78</v>
      </c>
      <c r="J5047" s="1">
        <f ca="1">OFFSET(IF($H5047="Cooling",Customer!$L$25,Customer!$L$52),$E5047,$D5047)</f>
        <v>80</v>
      </c>
      <c r="K5047" s="16">
        <f t="shared" ca="1" si="939"/>
        <v>0</v>
      </c>
      <c r="L5047" s="16">
        <f t="shared" ca="1" si="940"/>
        <v>0</v>
      </c>
      <c r="M5047" s="17">
        <f t="shared" si="946"/>
        <v>0</v>
      </c>
      <c r="N5047" s="17">
        <f t="shared" si="947"/>
        <v>0</v>
      </c>
      <c r="O5047" s="4"/>
      <c r="P5047" s="4">
        <v>77</v>
      </c>
      <c r="Q5047" s="4">
        <v>66</v>
      </c>
      <c r="R5047" s="4">
        <v>69</v>
      </c>
      <c r="S5047" s="4">
        <v>61</v>
      </c>
      <c r="T5047" s="4">
        <v>77</v>
      </c>
      <c r="U5047" s="4">
        <v>77</v>
      </c>
      <c r="V5047" s="13">
        <v>69</v>
      </c>
      <c r="W5047" s="4">
        <v>67</v>
      </c>
      <c r="X5047" s="4">
        <v>71</v>
      </c>
      <c r="Y5047">
        <f t="shared" ca="1" si="948"/>
        <v>0</v>
      </c>
      <c r="Z5047">
        <f t="shared" ca="1" si="949"/>
        <v>0</v>
      </c>
    </row>
    <row r="5048" spans="2:26" x14ac:dyDescent="0.25">
      <c r="B5048" s="11">
        <f t="shared" si="950"/>
        <v>44771.833333321119</v>
      </c>
      <c r="C5048" s="1">
        <f t="shared" si="941"/>
        <v>7</v>
      </c>
      <c r="D5048" s="1">
        <f t="shared" si="942"/>
        <v>5</v>
      </c>
      <c r="E5048" s="12">
        <f t="shared" si="943"/>
        <v>21</v>
      </c>
      <c r="F5048" s="124" t="str">
        <f t="shared" si="944"/>
        <v>0</v>
      </c>
      <c r="G5048" s="1">
        <f ca="1">(OFFSET(O5048,0,MATCH(Customer!$J$6,'CDH &amp; HDH'!$P$11:$X$11,0)))</f>
        <v>67</v>
      </c>
      <c r="H5048" s="1" t="str">
        <f t="shared" si="945"/>
        <v>Cooling</v>
      </c>
      <c r="I5048" s="1">
        <f ca="1">OFFSET(IF($H5048="Cooling",Customer!$C$25,Customer!$C$52),E5048,D5048)</f>
        <v>78</v>
      </c>
      <c r="J5048" s="1">
        <f ca="1">OFFSET(IF($H5048="Cooling",Customer!$L$25,Customer!$L$52),$E5048,$D5048)</f>
        <v>80</v>
      </c>
      <c r="K5048" s="16">
        <f t="shared" ca="1" si="939"/>
        <v>0</v>
      </c>
      <c r="L5048" s="16">
        <f t="shared" ca="1" si="940"/>
        <v>0</v>
      </c>
      <c r="M5048" s="17">
        <f t="shared" si="946"/>
        <v>0</v>
      </c>
      <c r="N5048" s="17">
        <f t="shared" si="947"/>
        <v>0</v>
      </c>
      <c r="O5048" s="4"/>
      <c r="P5048" s="4">
        <v>75</v>
      </c>
      <c r="Q5048" s="4">
        <v>65</v>
      </c>
      <c r="R5048" s="4">
        <v>65</v>
      </c>
      <c r="S5048" s="4">
        <v>58</v>
      </c>
      <c r="T5048" s="4">
        <v>74</v>
      </c>
      <c r="U5048" s="4">
        <v>75</v>
      </c>
      <c r="V5048" s="13">
        <v>67</v>
      </c>
      <c r="W5048" s="4">
        <v>64</v>
      </c>
      <c r="X5048" s="4">
        <v>70</v>
      </c>
      <c r="Y5048">
        <f t="shared" ca="1" si="948"/>
        <v>0</v>
      </c>
      <c r="Z5048">
        <f t="shared" ca="1" si="949"/>
        <v>0</v>
      </c>
    </row>
    <row r="5049" spans="2:26" x14ac:dyDescent="0.25">
      <c r="B5049" s="11">
        <f t="shared" si="950"/>
        <v>44771.874999987784</v>
      </c>
      <c r="C5049" s="1">
        <f t="shared" si="941"/>
        <v>7</v>
      </c>
      <c r="D5049" s="1">
        <f t="shared" si="942"/>
        <v>5</v>
      </c>
      <c r="E5049" s="12">
        <f t="shared" si="943"/>
        <v>22</v>
      </c>
      <c r="F5049" s="124" t="str">
        <f t="shared" si="944"/>
        <v>0</v>
      </c>
      <c r="G5049" s="1">
        <f ca="1">(OFFSET(O5049,0,MATCH(Customer!$J$6,'CDH &amp; HDH'!$P$11:$X$11,0)))</f>
        <v>67</v>
      </c>
      <c r="H5049" s="1" t="str">
        <f t="shared" si="945"/>
        <v>Cooling</v>
      </c>
      <c r="I5049" s="1">
        <f ca="1">OFFSET(IF($H5049="Cooling",Customer!$C$25,Customer!$C$52),E5049,D5049)</f>
        <v>78</v>
      </c>
      <c r="J5049" s="1">
        <f ca="1">OFFSET(IF($H5049="Cooling",Customer!$L$25,Customer!$L$52),$E5049,$D5049)</f>
        <v>80</v>
      </c>
      <c r="K5049" s="16">
        <f t="shared" ca="1" si="939"/>
        <v>0</v>
      </c>
      <c r="L5049" s="16">
        <f t="shared" ca="1" si="940"/>
        <v>0</v>
      </c>
      <c r="M5049" s="17">
        <f t="shared" si="946"/>
        <v>0</v>
      </c>
      <c r="N5049" s="17">
        <f t="shared" si="947"/>
        <v>0</v>
      </c>
      <c r="O5049" s="4"/>
      <c r="P5049" s="4">
        <v>73</v>
      </c>
      <c r="Q5049" s="4">
        <v>65</v>
      </c>
      <c r="R5049" s="4">
        <v>61</v>
      </c>
      <c r="S5049" s="4">
        <v>57</v>
      </c>
      <c r="T5049" s="4">
        <v>73</v>
      </c>
      <c r="U5049" s="4">
        <v>74</v>
      </c>
      <c r="V5049" s="13">
        <v>67</v>
      </c>
      <c r="W5049" s="4">
        <v>63</v>
      </c>
      <c r="X5049" s="4">
        <v>70</v>
      </c>
      <c r="Y5049">
        <f t="shared" ca="1" si="948"/>
        <v>0</v>
      </c>
      <c r="Z5049">
        <f t="shared" ca="1" si="949"/>
        <v>0</v>
      </c>
    </row>
    <row r="5050" spans="2:26" x14ac:dyDescent="0.25">
      <c r="B5050" s="11">
        <f t="shared" si="950"/>
        <v>44771.916666654448</v>
      </c>
      <c r="C5050" s="1">
        <f t="shared" si="941"/>
        <v>7</v>
      </c>
      <c r="D5050" s="1">
        <f t="shared" si="942"/>
        <v>5</v>
      </c>
      <c r="E5050" s="12">
        <f t="shared" si="943"/>
        <v>23</v>
      </c>
      <c r="F5050" s="124" t="str">
        <f t="shared" si="944"/>
        <v>0</v>
      </c>
      <c r="G5050" s="1">
        <f ca="1">(OFFSET(O5050,0,MATCH(Customer!$J$6,'CDH &amp; HDH'!$P$11:$X$11,0)))</f>
        <v>67</v>
      </c>
      <c r="H5050" s="1" t="str">
        <f t="shared" si="945"/>
        <v>Cooling</v>
      </c>
      <c r="I5050" s="1">
        <f ca="1">OFFSET(IF($H5050="Cooling",Customer!$C$25,Customer!$C$52),E5050,D5050)</f>
        <v>78</v>
      </c>
      <c r="J5050" s="1">
        <f ca="1">OFFSET(IF($H5050="Cooling",Customer!$L$25,Customer!$L$52),$E5050,$D5050)</f>
        <v>80</v>
      </c>
      <c r="K5050" s="16">
        <f t="shared" ca="1" si="939"/>
        <v>0</v>
      </c>
      <c r="L5050" s="16">
        <f t="shared" ca="1" si="940"/>
        <v>0</v>
      </c>
      <c r="M5050" s="17">
        <f t="shared" si="946"/>
        <v>0</v>
      </c>
      <c r="N5050" s="17">
        <f t="shared" si="947"/>
        <v>0</v>
      </c>
      <c r="O5050" s="4"/>
      <c r="P5050" s="4">
        <v>73</v>
      </c>
      <c r="Q5050" s="4">
        <v>66</v>
      </c>
      <c r="R5050" s="4">
        <v>60</v>
      </c>
      <c r="S5050" s="4">
        <v>58</v>
      </c>
      <c r="T5050" s="4">
        <v>72</v>
      </c>
      <c r="U5050" s="4">
        <v>74</v>
      </c>
      <c r="V5050" s="13">
        <v>67</v>
      </c>
      <c r="W5050" s="4">
        <v>62</v>
      </c>
      <c r="X5050" s="4">
        <v>70</v>
      </c>
      <c r="Y5050">
        <f t="shared" ca="1" si="948"/>
        <v>0</v>
      </c>
      <c r="Z5050">
        <f t="shared" ca="1" si="949"/>
        <v>0</v>
      </c>
    </row>
    <row r="5051" spans="2:26" x14ac:dyDescent="0.25">
      <c r="B5051" s="11">
        <f t="shared" si="950"/>
        <v>44771.958333321112</v>
      </c>
      <c r="C5051" s="1">
        <f t="shared" si="941"/>
        <v>7</v>
      </c>
      <c r="D5051" s="1">
        <f t="shared" si="942"/>
        <v>5</v>
      </c>
      <c r="E5051" s="12">
        <f t="shared" si="943"/>
        <v>24</v>
      </c>
      <c r="F5051" s="124" t="str">
        <f t="shared" si="944"/>
        <v>0</v>
      </c>
      <c r="G5051" s="1">
        <f ca="1">(OFFSET(O5051,0,MATCH(Customer!$J$6,'CDH &amp; HDH'!$P$11:$X$11,0)))</f>
        <v>66</v>
      </c>
      <c r="H5051" s="1" t="str">
        <f t="shared" si="945"/>
        <v>Cooling</v>
      </c>
      <c r="I5051" s="1">
        <f ca="1">OFFSET(IF($H5051="Cooling",Customer!$C$25,Customer!$C$52),E5051,D5051)</f>
        <v>78</v>
      </c>
      <c r="J5051" s="1">
        <f ca="1">OFFSET(IF($H5051="Cooling",Customer!$L$25,Customer!$L$52),$E5051,$D5051)</f>
        <v>80</v>
      </c>
      <c r="K5051" s="16">
        <f t="shared" ca="1" si="939"/>
        <v>0</v>
      </c>
      <c r="L5051" s="16">
        <f t="shared" ca="1" si="940"/>
        <v>0</v>
      </c>
      <c r="M5051" s="17">
        <f t="shared" si="946"/>
        <v>0</v>
      </c>
      <c r="N5051" s="17">
        <f t="shared" si="947"/>
        <v>0</v>
      </c>
      <c r="O5051" s="4"/>
      <c r="P5051" s="4">
        <v>72</v>
      </c>
      <c r="Q5051" s="4">
        <v>66</v>
      </c>
      <c r="R5051" s="4">
        <v>58</v>
      </c>
      <c r="S5051" s="4">
        <v>56</v>
      </c>
      <c r="T5051" s="4">
        <v>70</v>
      </c>
      <c r="U5051" s="4">
        <v>73</v>
      </c>
      <c r="V5051" s="13">
        <v>66</v>
      </c>
      <c r="W5051" s="4">
        <v>62</v>
      </c>
      <c r="X5051" s="4">
        <v>70</v>
      </c>
      <c r="Y5051">
        <f t="shared" ca="1" si="948"/>
        <v>0</v>
      </c>
      <c r="Z5051">
        <f t="shared" ca="1" si="949"/>
        <v>0</v>
      </c>
    </row>
    <row r="5052" spans="2:26" x14ac:dyDescent="0.25">
      <c r="B5052" s="11">
        <f t="shared" si="950"/>
        <v>44771.999999987776</v>
      </c>
      <c r="C5052" s="1">
        <f t="shared" si="941"/>
        <v>7</v>
      </c>
      <c r="D5052" s="1">
        <f t="shared" si="942"/>
        <v>6</v>
      </c>
      <c r="E5052" s="12">
        <f t="shared" si="943"/>
        <v>1</v>
      </c>
      <c r="F5052" s="124" t="str">
        <f t="shared" si="944"/>
        <v>0</v>
      </c>
      <c r="G5052" s="1">
        <f ca="1">(OFFSET(O5052,0,MATCH(Customer!$J$6,'CDH &amp; HDH'!$P$11:$X$11,0)))</f>
        <v>65</v>
      </c>
      <c r="H5052" s="1" t="str">
        <f t="shared" si="945"/>
        <v>Cooling</v>
      </c>
      <c r="I5052" s="1">
        <f ca="1">OFFSET(IF($H5052="Cooling",Customer!$C$25,Customer!$C$52),E5052,D5052)</f>
        <v>78</v>
      </c>
      <c r="J5052" s="1">
        <f ca="1">OFFSET(IF($H5052="Cooling",Customer!$L$25,Customer!$L$52),$E5052,$D5052)</f>
        <v>80</v>
      </c>
      <c r="K5052" s="16">
        <f t="shared" ca="1" si="939"/>
        <v>0</v>
      </c>
      <c r="L5052" s="16">
        <f t="shared" ca="1" si="940"/>
        <v>0</v>
      </c>
      <c r="M5052" s="17">
        <f t="shared" si="946"/>
        <v>0</v>
      </c>
      <c r="N5052" s="17">
        <f t="shared" si="947"/>
        <v>0</v>
      </c>
      <c r="O5052" s="4"/>
      <c r="P5052" s="4">
        <v>71</v>
      </c>
      <c r="Q5052" s="4">
        <v>65</v>
      </c>
      <c r="R5052" s="4">
        <v>57</v>
      </c>
      <c r="S5052" s="4">
        <v>55</v>
      </c>
      <c r="T5052" s="4">
        <v>70</v>
      </c>
      <c r="U5052" s="4">
        <v>73</v>
      </c>
      <c r="V5052" s="13">
        <v>65</v>
      </c>
      <c r="W5052" s="4">
        <v>62</v>
      </c>
      <c r="X5052" s="4">
        <v>70</v>
      </c>
      <c r="Y5052">
        <f t="shared" ca="1" si="948"/>
        <v>0</v>
      </c>
      <c r="Z5052">
        <f t="shared" ca="1" si="949"/>
        <v>0</v>
      </c>
    </row>
    <row r="5053" spans="2:26" x14ac:dyDescent="0.25">
      <c r="B5053" s="11">
        <f t="shared" si="950"/>
        <v>44772.041666654441</v>
      </c>
      <c r="C5053" s="1">
        <f t="shared" si="941"/>
        <v>7</v>
      </c>
      <c r="D5053" s="1">
        <f t="shared" si="942"/>
        <v>6</v>
      </c>
      <c r="E5053" s="12">
        <f t="shared" si="943"/>
        <v>2</v>
      </c>
      <c r="F5053" s="124" t="str">
        <f t="shared" si="944"/>
        <v>0</v>
      </c>
      <c r="G5053" s="1">
        <f ca="1">(OFFSET(O5053,0,MATCH(Customer!$J$6,'CDH &amp; HDH'!$P$11:$X$11,0)))</f>
        <v>63</v>
      </c>
      <c r="H5053" s="1" t="str">
        <f t="shared" si="945"/>
        <v>Cooling</v>
      </c>
      <c r="I5053" s="1">
        <f ca="1">OFFSET(IF($H5053="Cooling",Customer!$C$25,Customer!$C$52),E5053,D5053)</f>
        <v>78</v>
      </c>
      <c r="J5053" s="1">
        <f ca="1">OFFSET(IF($H5053="Cooling",Customer!$L$25,Customer!$L$52),$E5053,$D5053)</f>
        <v>80</v>
      </c>
      <c r="K5053" s="16">
        <f t="shared" ca="1" si="939"/>
        <v>0</v>
      </c>
      <c r="L5053" s="16">
        <f t="shared" ca="1" si="940"/>
        <v>0</v>
      </c>
      <c r="M5053" s="17">
        <f t="shared" si="946"/>
        <v>0</v>
      </c>
      <c r="N5053" s="17">
        <f t="shared" si="947"/>
        <v>0</v>
      </c>
      <c r="O5053" s="4"/>
      <c r="P5053" s="4">
        <v>69</v>
      </c>
      <c r="Q5053" s="4">
        <v>64</v>
      </c>
      <c r="R5053" s="4">
        <v>56</v>
      </c>
      <c r="S5053" s="4">
        <v>55</v>
      </c>
      <c r="T5053" s="4">
        <v>71</v>
      </c>
      <c r="U5053" s="4">
        <v>73</v>
      </c>
      <c r="V5053" s="13">
        <v>63</v>
      </c>
      <c r="W5053" s="4">
        <v>61</v>
      </c>
      <c r="X5053" s="4">
        <v>70</v>
      </c>
      <c r="Y5053">
        <f t="shared" ca="1" si="948"/>
        <v>0</v>
      </c>
      <c r="Z5053">
        <f t="shared" ca="1" si="949"/>
        <v>0</v>
      </c>
    </row>
    <row r="5054" spans="2:26" x14ac:dyDescent="0.25">
      <c r="B5054" s="11">
        <f t="shared" si="950"/>
        <v>44772.083333321105</v>
      </c>
      <c r="C5054" s="1">
        <f t="shared" si="941"/>
        <v>7</v>
      </c>
      <c r="D5054" s="1">
        <f t="shared" si="942"/>
        <v>6</v>
      </c>
      <c r="E5054" s="12">
        <f t="shared" si="943"/>
        <v>3</v>
      </c>
      <c r="F5054" s="124" t="str">
        <f t="shared" si="944"/>
        <v>0</v>
      </c>
      <c r="G5054" s="1">
        <f ca="1">(OFFSET(O5054,0,MATCH(Customer!$J$6,'CDH &amp; HDH'!$P$11:$X$11,0)))</f>
        <v>63</v>
      </c>
      <c r="H5054" s="1" t="str">
        <f t="shared" si="945"/>
        <v>Cooling</v>
      </c>
      <c r="I5054" s="1">
        <f ca="1">OFFSET(IF($H5054="Cooling",Customer!$C$25,Customer!$C$52),E5054,D5054)</f>
        <v>78</v>
      </c>
      <c r="J5054" s="1">
        <f ca="1">OFFSET(IF($H5054="Cooling",Customer!$L$25,Customer!$L$52),$E5054,$D5054)</f>
        <v>80</v>
      </c>
      <c r="K5054" s="16">
        <f t="shared" ca="1" si="939"/>
        <v>0</v>
      </c>
      <c r="L5054" s="16">
        <f t="shared" ca="1" si="940"/>
        <v>0</v>
      </c>
      <c r="M5054" s="17">
        <f t="shared" si="946"/>
        <v>0</v>
      </c>
      <c r="N5054" s="17">
        <f t="shared" si="947"/>
        <v>0</v>
      </c>
      <c r="O5054" s="4"/>
      <c r="P5054" s="4">
        <v>69</v>
      </c>
      <c r="Q5054" s="4">
        <v>62</v>
      </c>
      <c r="R5054" s="4">
        <v>54</v>
      </c>
      <c r="S5054" s="4">
        <v>54</v>
      </c>
      <c r="T5054" s="4">
        <v>70</v>
      </c>
      <c r="U5054" s="4">
        <v>72</v>
      </c>
      <c r="V5054" s="13">
        <v>63</v>
      </c>
      <c r="W5054" s="4">
        <v>59</v>
      </c>
      <c r="X5054" s="4">
        <v>70</v>
      </c>
      <c r="Y5054">
        <f t="shared" ca="1" si="948"/>
        <v>0</v>
      </c>
      <c r="Z5054">
        <f t="shared" ca="1" si="949"/>
        <v>0</v>
      </c>
    </row>
    <row r="5055" spans="2:26" x14ac:dyDescent="0.25">
      <c r="B5055" s="11">
        <f t="shared" si="950"/>
        <v>44772.124999987769</v>
      </c>
      <c r="C5055" s="1">
        <f t="shared" si="941"/>
        <v>7</v>
      </c>
      <c r="D5055" s="1">
        <f t="shared" si="942"/>
        <v>6</v>
      </c>
      <c r="E5055" s="12">
        <f t="shared" si="943"/>
        <v>4</v>
      </c>
      <c r="F5055" s="124" t="str">
        <f t="shared" si="944"/>
        <v>0</v>
      </c>
      <c r="G5055" s="1">
        <f ca="1">(OFFSET(O5055,0,MATCH(Customer!$J$6,'CDH &amp; HDH'!$P$11:$X$11,0)))</f>
        <v>64</v>
      </c>
      <c r="H5055" s="1" t="str">
        <f t="shared" si="945"/>
        <v>Cooling</v>
      </c>
      <c r="I5055" s="1">
        <f ca="1">OFFSET(IF($H5055="Cooling",Customer!$C$25,Customer!$C$52),E5055,D5055)</f>
        <v>78</v>
      </c>
      <c r="J5055" s="1">
        <f ca="1">OFFSET(IF($H5055="Cooling",Customer!$L$25,Customer!$L$52),$E5055,$D5055)</f>
        <v>80</v>
      </c>
      <c r="K5055" s="16">
        <f t="shared" ca="1" si="939"/>
        <v>0</v>
      </c>
      <c r="L5055" s="16">
        <f t="shared" ca="1" si="940"/>
        <v>0</v>
      </c>
      <c r="M5055" s="17">
        <f t="shared" si="946"/>
        <v>0</v>
      </c>
      <c r="N5055" s="17">
        <f t="shared" si="947"/>
        <v>0</v>
      </c>
      <c r="O5055" s="4"/>
      <c r="P5055" s="4">
        <v>69</v>
      </c>
      <c r="Q5055" s="4">
        <v>59</v>
      </c>
      <c r="R5055" s="4">
        <v>53</v>
      </c>
      <c r="S5055" s="4">
        <v>53</v>
      </c>
      <c r="T5055" s="4">
        <v>71</v>
      </c>
      <c r="U5055" s="4">
        <v>71</v>
      </c>
      <c r="V5055" s="13">
        <v>64</v>
      </c>
      <c r="W5055" s="4">
        <v>57</v>
      </c>
      <c r="X5055" s="4">
        <v>68</v>
      </c>
      <c r="Y5055">
        <f t="shared" ca="1" si="948"/>
        <v>0</v>
      </c>
      <c r="Z5055">
        <f t="shared" ca="1" si="949"/>
        <v>0</v>
      </c>
    </row>
    <row r="5056" spans="2:26" x14ac:dyDescent="0.25">
      <c r="B5056" s="11">
        <f t="shared" si="950"/>
        <v>44772.166666654433</v>
      </c>
      <c r="C5056" s="1">
        <f t="shared" si="941"/>
        <v>7</v>
      </c>
      <c r="D5056" s="1">
        <f t="shared" si="942"/>
        <v>6</v>
      </c>
      <c r="E5056" s="12">
        <f t="shared" si="943"/>
        <v>5</v>
      </c>
      <c r="F5056" s="124" t="str">
        <f t="shared" si="944"/>
        <v>0</v>
      </c>
      <c r="G5056" s="1">
        <f ca="1">(OFFSET(O5056,0,MATCH(Customer!$J$6,'CDH &amp; HDH'!$P$11:$X$11,0)))</f>
        <v>63</v>
      </c>
      <c r="H5056" s="1" t="str">
        <f t="shared" si="945"/>
        <v>Cooling</v>
      </c>
      <c r="I5056" s="1">
        <f ca="1">OFFSET(IF($H5056="Cooling",Customer!$C$25,Customer!$C$52),E5056,D5056)</f>
        <v>78</v>
      </c>
      <c r="J5056" s="1">
        <f ca="1">OFFSET(IF($H5056="Cooling",Customer!$L$25,Customer!$L$52),$E5056,$D5056)</f>
        <v>80</v>
      </c>
      <c r="K5056" s="16">
        <f t="shared" ca="1" si="939"/>
        <v>0</v>
      </c>
      <c r="L5056" s="16">
        <f t="shared" ca="1" si="940"/>
        <v>0</v>
      </c>
      <c r="M5056" s="17">
        <f t="shared" si="946"/>
        <v>0</v>
      </c>
      <c r="N5056" s="17">
        <f t="shared" si="947"/>
        <v>0</v>
      </c>
      <c r="O5056" s="4"/>
      <c r="P5056" s="4">
        <v>69</v>
      </c>
      <c r="Q5056" s="4">
        <v>58</v>
      </c>
      <c r="R5056" s="4">
        <v>55</v>
      </c>
      <c r="S5056" s="4">
        <v>53</v>
      </c>
      <c r="T5056" s="4">
        <v>71</v>
      </c>
      <c r="U5056" s="4">
        <v>70</v>
      </c>
      <c r="V5056" s="13">
        <v>63</v>
      </c>
      <c r="W5056" s="4">
        <v>58</v>
      </c>
      <c r="X5056" s="4">
        <v>66</v>
      </c>
      <c r="Y5056">
        <f t="shared" ca="1" si="948"/>
        <v>0</v>
      </c>
      <c r="Z5056">
        <f t="shared" ca="1" si="949"/>
        <v>0</v>
      </c>
    </row>
    <row r="5057" spans="2:26" x14ac:dyDescent="0.25">
      <c r="B5057" s="11">
        <f t="shared" si="950"/>
        <v>44772.208333321098</v>
      </c>
      <c r="C5057" s="1">
        <f t="shared" si="941"/>
        <v>7</v>
      </c>
      <c r="D5057" s="1">
        <f t="shared" si="942"/>
        <v>6</v>
      </c>
      <c r="E5057" s="12">
        <f t="shared" si="943"/>
        <v>6</v>
      </c>
      <c r="F5057" s="124" t="str">
        <f t="shared" si="944"/>
        <v>0</v>
      </c>
      <c r="G5057" s="1">
        <f ca="1">(OFFSET(O5057,0,MATCH(Customer!$J$6,'CDH &amp; HDH'!$P$11:$X$11,0)))</f>
        <v>64</v>
      </c>
      <c r="H5057" s="1" t="str">
        <f t="shared" si="945"/>
        <v>Cooling</v>
      </c>
      <c r="I5057" s="1">
        <f ca="1">OFFSET(IF($H5057="Cooling",Customer!$C$25,Customer!$C$52),E5057,D5057)</f>
        <v>78</v>
      </c>
      <c r="J5057" s="1">
        <f ca="1">OFFSET(IF($H5057="Cooling",Customer!$L$25,Customer!$L$52),$E5057,$D5057)</f>
        <v>80</v>
      </c>
      <c r="K5057" s="16">
        <f t="shared" ca="1" si="939"/>
        <v>0</v>
      </c>
      <c r="L5057" s="16">
        <f t="shared" ca="1" si="940"/>
        <v>0</v>
      </c>
      <c r="M5057" s="17">
        <f t="shared" si="946"/>
        <v>0</v>
      </c>
      <c r="N5057" s="17">
        <f t="shared" si="947"/>
        <v>0</v>
      </c>
      <c r="O5057" s="4"/>
      <c r="P5057" s="4">
        <v>70</v>
      </c>
      <c r="Q5057" s="4">
        <v>58</v>
      </c>
      <c r="R5057" s="4">
        <v>57</v>
      </c>
      <c r="S5057" s="4">
        <v>55</v>
      </c>
      <c r="T5057" s="4">
        <v>71</v>
      </c>
      <c r="U5057" s="4">
        <v>71</v>
      </c>
      <c r="V5057" s="13">
        <v>64</v>
      </c>
      <c r="W5057" s="4">
        <v>60</v>
      </c>
      <c r="X5057" s="4">
        <v>67</v>
      </c>
      <c r="Y5057">
        <f t="shared" ca="1" si="948"/>
        <v>0</v>
      </c>
      <c r="Z5057">
        <f t="shared" ca="1" si="949"/>
        <v>0</v>
      </c>
    </row>
    <row r="5058" spans="2:26" x14ac:dyDescent="0.25">
      <c r="B5058" s="11">
        <f t="shared" si="950"/>
        <v>44772.249999987762</v>
      </c>
      <c r="C5058" s="1">
        <f t="shared" si="941"/>
        <v>7</v>
      </c>
      <c r="D5058" s="1">
        <f t="shared" si="942"/>
        <v>6</v>
      </c>
      <c r="E5058" s="12">
        <f t="shared" si="943"/>
        <v>7</v>
      </c>
      <c r="F5058" s="124" t="str">
        <f t="shared" si="944"/>
        <v>0</v>
      </c>
      <c r="G5058" s="1">
        <f ca="1">(OFFSET(O5058,0,MATCH(Customer!$J$6,'CDH &amp; HDH'!$P$11:$X$11,0)))</f>
        <v>64</v>
      </c>
      <c r="H5058" s="1" t="str">
        <f t="shared" si="945"/>
        <v>Cooling</v>
      </c>
      <c r="I5058" s="1">
        <f ca="1">OFFSET(IF($H5058="Cooling",Customer!$C$25,Customer!$C$52),E5058,D5058)</f>
        <v>78</v>
      </c>
      <c r="J5058" s="1">
        <f ca="1">OFFSET(IF($H5058="Cooling",Customer!$L$25,Customer!$L$52),$E5058,$D5058)</f>
        <v>80</v>
      </c>
      <c r="K5058" s="16">
        <f t="shared" ca="1" si="939"/>
        <v>0</v>
      </c>
      <c r="L5058" s="16">
        <f t="shared" ca="1" si="940"/>
        <v>0</v>
      </c>
      <c r="M5058" s="17">
        <f t="shared" si="946"/>
        <v>0</v>
      </c>
      <c r="N5058" s="17">
        <f t="shared" si="947"/>
        <v>0</v>
      </c>
      <c r="O5058" s="4"/>
      <c r="P5058" s="4">
        <v>71</v>
      </c>
      <c r="Q5058" s="4">
        <v>58</v>
      </c>
      <c r="R5058" s="4">
        <v>59</v>
      </c>
      <c r="S5058" s="4">
        <v>61</v>
      </c>
      <c r="T5058" s="4">
        <v>72</v>
      </c>
      <c r="U5058" s="4">
        <v>73</v>
      </c>
      <c r="V5058" s="13">
        <v>64</v>
      </c>
      <c r="W5058" s="4">
        <v>62</v>
      </c>
      <c r="X5058" s="4">
        <v>68</v>
      </c>
      <c r="Y5058">
        <f t="shared" ca="1" si="948"/>
        <v>0</v>
      </c>
      <c r="Z5058">
        <f t="shared" ca="1" si="949"/>
        <v>0</v>
      </c>
    </row>
    <row r="5059" spans="2:26" x14ac:dyDescent="0.25">
      <c r="B5059" s="11">
        <f t="shared" si="950"/>
        <v>44772.291666654426</v>
      </c>
      <c r="C5059" s="1">
        <f t="shared" si="941"/>
        <v>7</v>
      </c>
      <c r="D5059" s="1">
        <f t="shared" si="942"/>
        <v>6</v>
      </c>
      <c r="E5059" s="12">
        <f t="shared" si="943"/>
        <v>8</v>
      </c>
      <c r="F5059" s="124" t="str">
        <f t="shared" si="944"/>
        <v>0</v>
      </c>
      <c r="G5059" s="1">
        <f ca="1">(OFFSET(O5059,0,MATCH(Customer!$J$6,'CDH &amp; HDH'!$P$11:$X$11,0)))</f>
        <v>65</v>
      </c>
      <c r="H5059" s="1" t="str">
        <f t="shared" si="945"/>
        <v>Cooling</v>
      </c>
      <c r="I5059" s="1">
        <f ca="1">OFFSET(IF($H5059="Cooling",Customer!$C$25,Customer!$C$52),E5059,D5059)</f>
        <v>78</v>
      </c>
      <c r="J5059" s="1">
        <f ca="1">OFFSET(IF($H5059="Cooling",Customer!$L$25,Customer!$L$52),$E5059,$D5059)</f>
        <v>80</v>
      </c>
      <c r="K5059" s="16">
        <f t="shared" ca="1" si="939"/>
        <v>0</v>
      </c>
      <c r="L5059" s="16">
        <f t="shared" ca="1" si="940"/>
        <v>0</v>
      </c>
      <c r="M5059" s="17">
        <f t="shared" si="946"/>
        <v>0</v>
      </c>
      <c r="N5059" s="17">
        <f t="shared" si="947"/>
        <v>0</v>
      </c>
      <c r="O5059" s="4"/>
      <c r="P5059" s="4">
        <v>71</v>
      </c>
      <c r="Q5059" s="4">
        <v>60</v>
      </c>
      <c r="R5059" s="4">
        <v>63</v>
      </c>
      <c r="S5059" s="4">
        <v>69</v>
      </c>
      <c r="T5059" s="4">
        <v>75</v>
      </c>
      <c r="U5059" s="4">
        <v>76</v>
      </c>
      <c r="V5059" s="13">
        <v>65</v>
      </c>
      <c r="W5059" s="4">
        <v>65</v>
      </c>
      <c r="X5059" s="4">
        <v>68</v>
      </c>
      <c r="Y5059">
        <f t="shared" ca="1" si="948"/>
        <v>0</v>
      </c>
      <c r="Z5059">
        <f t="shared" ca="1" si="949"/>
        <v>0</v>
      </c>
    </row>
    <row r="5060" spans="2:26" x14ac:dyDescent="0.25">
      <c r="B5060" s="11">
        <f t="shared" si="950"/>
        <v>44772.33333332109</v>
      </c>
      <c r="C5060" s="1">
        <f t="shared" si="941"/>
        <v>7</v>
      </c>
      <c r="D5060" s="1">
        <f t="shared" si="942"/>
        <v>6</v>
      </c>
      <c r="E5060" s="12">
        <f t="shared" si="943"/>
        <v>9</v>
      </c>
      <c r="F5060" s="124" t="str">
        <f t="shared" si="944"/>
        <v>0</v>
      </c>
      <c r="G5060" s="1">
        <f ca="1">(OFFSET(O5060,0,MATCH(Customer!$J$6,'CDH &amp; HDH'!$P$11:$X$11,0)))</f>
        <v>67</v>
      </c>
      <c r="H5060" s="1" t="str">
        <f t="shared" si="945"/>
        <v>Cooling</v>
      </c>
      <c r="I5060" s="1">
        <f ca="1">OFFSET(IF($H5060="Cooling",Customer!$C$25,Customer!$C$52),E5060,D5060)</f>
        <v>78</v>
      </c>
      <c r="J5060" s="1">
        <f ca="1">OFFSET(IF($H5060="Cooling",Customer!$L$25,Customer!$L$52),$E5060,$D5060)</f>
        <v>80</v>
      </c>
      <c r="K5060" s="16">
        <f t="shared" ca="1" si="939"/>
        <v>0</v>
      </c>
      <c r="L5060" s="16">
        <f t="shared" ca="1" si="940"/>
        <v>0</v>
      </c>
      <c r="M5060" s="17">
        <f t="shared" si="946"/>
        <v>0</v>
      </c>
      <c r="N5060" s="17">
        <f t="shared" si="947"/>
        <v>0</v>
      </c>
      <c r="O5060" s="4"/>
      <c r="P5060" s="4">
        <v>73</v>
      </c>
      <c r="Q5060" s="4">
        <v>61</v>
      </c>
      <c r="R5060" s="4">
        <v>67</v>
      </c>
      <c r="S5060" s="4">
        <v>71</v>
      </c>
      <c r="T5060" s="4">
        <v>77</v>
      </c>
      <c r="U5060" s="4">
        <v>78</v>
      </c>
      <c r="V5060" s="13">
        <v>67</v>
      </c>
      <c r="W5060" s="4">
        <v>67</v>
      </c>
      <c r="X5060" s="4">
        <v>72</v>
      </c>
      <c r="Y5060">
        <f t="shared" ca="1" si="948"/>
        <v>0</v>
      </c>
      <c r="Z5060">
        <f t="shared" ca="1" si="949"/>
        <v>0</v>
      </c>
    </row>
    <row r="5061" spans="2:26" x14ac:dyDescent="0.25">
      <c r="B5061" s="11">
        <f t="shared" si="950"/>
        <v>44772.374999987755</v>
      </c>
      <c r="C5061" s="1">
        <f t="shared" si="941"/>
        <v>7</v>
      </c>
      <c r="D5061" s="1">
        <f t="shared" si="942"/>
        <v>6</v>
      </c>
      <c r="E5061" s="12">
        <f t="shared" si="943"/>
        <v>10</v>
      </c>
      <c r="F5061" s="124" t="str">
        <f t="shared" si="944"/>
        <v>0</v>
      </c>
      <c r="G5061" s="1">
        <f ca="1">(OFFSET(O5061,0,MATCH(Customer!$J$6,'CDH &amp; HDH'!$P$11:$X$11,0)))</f>
        <v>68</v>
      </c>
      <c r="H5061" s="1" t="str">
        <f t="shared" si="945"/>
        <v>Cooling</v>
      </c>
      <c r="I5061" s="1">
        <f ca="1">OFFSET(IF($H5061="Cooling",Customer!$C$25,Customer!$C$52),E5061,D5061)</f>
        <v>78</v>
      </c>
      <c r="J5061" s="1">
        <f ca="1">OFFSET(IF($H5061="Cooling",Customer!$L$25,Customer!$L$52),$E5061,$D5061)</f>
        <v>80</v>
      </c>
      <c r="K5061" s="16">
        <f t="shared" ca="1" si="939"/>
        <v>0</v>
      </c>
      <c r="L5061" s="16">
        <f t="shared" ca="1" si="940"/>
        <v>0</v>
      </c>
      <c r="M5061" s="17">
        <f t="shared" si="946"/>
        <v>0</v>
      </c>
      <c r="N5061" s="17">
        <f t="shared" si="947"/>
        <v>0</v>
      </c>
      <c r="O5061" s="4"/>
      <c r="P5061" s="4">
        <v>75</v>
      </c>
      <c r="Q5061" s="4">
        <v>64</v>
      </c>
      <c r="R5061" s="4">
        <v>71</v>
      </c>
      <c r="S5061" s="4">
        <v>72</v>
      </c>
      <c r="T5061" s="4">
        <v>78</v>
      </c>
      <c r="U5061" s="4">
        <v>80</v>
      </c>
      <c r="V5061" s="13">
        <v>68</v>
      </c>
      <c r="W5061" s="4">
        <v>71</v>
      </c>
      <c r="X5061" s="4">
        <v>74</v>
      </c>
      <c r="Y5061">
        <f t="shared" ca="1" si="948"/>
        <v>0</v>
      </c>
      <c r="Z5061">
        <f t="shared" ca="1" si="949"/>
        <v>0</v>
      </c>
    </row>
    <row r="5062" spans="2:26" x14ac:dyDescent="0.25">
      <c r="B5062" s="11">
        <f t="shared" si="950"/>
        <v>44772.416666654419</v>
      </c>
      <c r="C5062" s="1">
        <f t="shared" si="941"/>
        <v>7</v>
      </c>
      <c r="D5062" s="1">
        <f t="shared" si="942"/>
        <v>6</v>
      </c>
      <c r="E5062" s="12">
        <f t="shared" si="943"/>
        <v>11</v>
      </c>
      <c r="F5062" s="124" t="str">
        <f t="shared" si="944"/>
        <v>0</v>
      </c>
      <c r="G5062" s="1">
        <f ca="1">(OFFSET(O5062,0,MATCH(Customer!$J$6,'CDH &amp; HDH'!$P$11:$X$11,0)))</f>
        <v>75</v>
      </c>
      <c r="H5062" s="1" t="str">
        <f t="shared" si="945"/>
        <v>Cooling</v>
      </c>
      <c r="I5062" s="1">
        <f ca="1">OFFSET(IF($H5062="Cooling",Customer!$C$25,Customer!$C$52),E5062,D5062)</f>
        <v>78</v>
      </c>
      <c r="J5062" s="1">
        <f ca="1">OFFSET(IF($H5062="Cooling",Customer!$L$25,Customer!$L$52),$E5062,$D5062)</f>
        <v>80</v>
      </c>
      <c r="K5062" s="16">
        <f t="shared" ca="1" si="939"/>
        <v>0</v>
      </c>
      <c r="L5062" s="16">
        <f t="shared" ca="1" si="940"/>
        <v>0</v>
      </c>
      <c r="M5062" s="17">
        <f t="shared" si="946"/>
        <v>0</v>
      </c>
      <c r="N5062" s="17">
        <f t="shared" si="947"/>
        <v>0</v>
      </c>
      <c r="O5062" s="4"/>
      <c r="P5062" s="4">
        <v>80</v>
      </c>
      <c r="Q5062" s="4">
        <v>65</v>
      </c>
      <c r="R5062" s="4">
        <v>73</v>
      </c>
      <c r="S5062" s="4">
        <v>73</v>
      </c>
      <c r="T5062" s="4">
        <v>79</v>
      </c>
      <c r="U5062" s="4">
        <v>81</v>
      </c>
      <c r="V5062" s="13">
        <v>75</v>
      </c>
      <c r="W5062" s="4">
        <v>75</v>
      </c>
      <c r="X5062" s="4">
        <v>74</v>
      </c>
      <c r="Y5062">
        <f t="shared" ca="1" si="948"/>
        <v>0</v>
      </c>
      <c r="Z5062">
        <f t="shared" ca="1" si="949"/>
        <v>0</v>
      </c>
    </row>
    <row r="5063" spans="2:26" x14ac:dyDescent="0.25">
      <c r="B5063" s="11">
        <f t="shared" si="950"/>
        <v>44772.458333321083</v>
      </c>
      <c r="C5063" s="1">
        <f t="shared" si="941"/>
        <v>7</v>
      </c>
      <c r="D5063" s="1">
        <f t="shared" si="942"/>
        <v>6</v>
      </c>
      <c r="E5063" s="12">
        <f t="shared" si="943"/>
        <v>12</v>
      </c>
      <c r="F5063" s="124" t="str">
        <f t="shared" si="944"/>
        <v>0</v>
      </c>
      <c r="G5063" s="1">
        <f ca="1">(OFFSET(O5063,0,MATCH(Customer!$J$6,'CDH &amp; HDH'!$P$11:$X$11,0)))</f>
        <v>75</v>
      </c>
      <c r="H5063" s="1" t="str">
        <f t="shared" si="945"/>
        <v>Cooling</v>
      </c>
      <c r="I5063" s="1">
        <f ca="1">OFFSET(IF($H5063="Cooling",Customer!$C$25,Customer!$C$52),E5063,D5063)</f>
        <v>78</v>
      </c>
      <c r="J5063" s="1">
        <f ca="1">OFFSET(IF($H5063="Cooling",Customer!$L$25,Customer!$L$52),$E5063,$D5063)</f>
        <v>80</v>
      </c>
      <c r="K5063" s="16">
        <f t="shared" ca="1" si="939"/>
        <v>0</v>
      </c>
      <c r="L5063" s="16">
        <f t="shared" ca="1" si="940"/>
        <v>0</v>
      </c>
      <c r="M5063" s="17">
        <f t="shared" si="946"/>
        <v>0</v>
      </c>
      <c r="N5063" s="17">
        <f t="shared" si="947"/>
        <v>0</v>
      </c>
      <c r="O5063" s="4"/>
      <c r="P5063" s="4">
        <v>80</v>
      </c>
      <c r="Q5063" s="4">
        <v>64</v>
      </c>
      <c r="R5063" s="4">
        <v>74</v>
      </c>
      <c r="S5063" s="4">
        <v>74</v>
      </c>
      <c r="T5063" s="4">
        <v>83</v>
      </c>
      <c r="U5063" s="4">
        <v>82</v>
      </c>
      <c r="V5063" s="13">
        <v>75</v>
      </c>
      <c r="W5063" s="4">
        <v>77</v>
      </c>
      <c r="X5063" s="4">
        <v>76</v>
      </c>
      <c r="Y5063">
        <f t="shared" ca="1" si="948"/>
        <v>0</v>
      </c>
      <c r="Z5063">
        <f t="shared" ca="1" si="949"/>
        <v>0</v>
      </c>
    </row>
    <row r="5064" spans="2:26" x14ac:dyDescent="0.25">
      <c r="B5064" s="11">
        <f t="shared" si="950"/>
        <v>44772.499999987747</v>
      </c>
      <c r="C5064" s="1">
        <f t="shared" si="941"/>
        <v>7</v>
      </c>
      <c r="D5064" s="1">
        <f t="shared" si="942"/>
        <v>6</v>
      </c>
      <c r="E5064" s="12">
        <f t="shared" si="943"/>
        <v>13</v>
      </c>
      <c r="F5064" s="124" t="str">
        <f t="shared" si="944"/>
        <v>0</v>
      </c>
      <c r="G5064" s="1">
        <f ca="1">(OFFSET(O5064,0,MATCH(Customer!$J$6,'CDH &amp; HDH'!$P$11:$X$11,0)))</f>
        <v>75</v>
      </c>
      <c r="H5064" s="1" t="str">
        <f t="shared" si="945"/>
        <v>Cooling</v>
      </c>
      <c r="I5064" s="1">
        <f ca="1">OFFSET(IF($H5064="Cooling",Customer!$C$25,Customer!$C$52),E5064,D5064)</f>
        <v>78</v>
      </c>
      <c r="J5064" s="1">
        <f ca="1">OFFSET(IF($H5064="Cooling",Customer!$L$25,Customer!$L$52),$E5064,$D5064)</f>
        <v>80</v>
      </c>
      <c r="K5064" s="16">
        <f t="shared" ca="1" si="939"/>
        <v>0</v>
      </c>
      <c r="L5064" s="16">
        <f t="shared" ca="1" si="940"/>
        <v>0</v>
      </c>
      <c r="M5064" s="17">
        <f t="shared" si="946"/>
        <v>0</v>
      </c>
      <c r="N5064" s="17">
        <f t="shared" si="947"/>
        <v>0</v>
      </c>
      <c r="O5064" s="4"/>
      <c r="P5064" s="4">
        <v>81</v>
      </c>
      <c r="Q5064" s="4">
        <v>66</v>
      </c>
      <c r="R5064" s="4">
        <v>76</v>
      </c>
      <c r="S5064" s="4">
        <v>74</v>
      </c>
      <c r="T5064" s="4">
        <v>84</v>
      </c>
      <c r="U5064" s="4">
        <v>84</v>
      </c>
      <c r="V5064" s="13">
        <v>75</v>
      </c>
      <c r="W5064" s="4">
        <v>77</v>
      </c>
      <c r="X5064" s="4">
        <v>77</v>
      </c>
      <c r="Y5064">
        <f t="shared" ca="1" si="948"/>
        <v>0</v>
      </c>
      <c r="Z5064">
        <f t="shared" ca="1" si="949"/>
        <v>0</v>
      </c>
    </row>
    <row r="5065" spans="2:26" x14ac:dyDescent="0.25">
      <c r="B5065" s="11">
        <f t="shared" si="950"/>
        <v>44772.541666654412</v>
      </c>
      <c r="C5065" s="1">
        <f t="shared" si="941"/>
        <v>7</v>
      </c>
      <c r="D5065" s="1">
        <f t="shared" si="942"/>
        <v>6</v>
      </c>
      <c r="E5065" s="12">
        <f t="shared" si="943"/>
        <v>14</v>
      </c>
      <c r="F5065" s="124" t="str">
        <f t="shared" si="944"/>
        <v>0</v>
      </c>
      <c r="G5065" s="1">
        <f ca="1">(OFFSET(O5065,0,MATCH(Customer!$J$6,'CDH &amp; HDH'!$P$11:$X$11,0)))</f>
        <v>76</v>
      </c>
      <c r="H5065" s="1" t="str">
        <f t="shared" si="945"/>
        <v>Cooling</v>
      </c>
      <c r="I5065" s="1">
        <f ca="1">OFFSET(IF($H5065="Cooling",Customer!$C$25,Customer!$C$52),E5065,D5065)</f>
        <v>78</v>
      </c>
      <c r="J5065" s="1">
        <f ca="1">OFFSET(IF($H5065="Cooling",Customer!$L$25,Customer!$L$52),$E5065,$D5065)</f>
        <v>80</v>
      </c>
      <c r="K5065" s="16">
        <f t="shared" ca="1" si="939"/>
        <v>0</v>
      </c>
      <c r="L5065" s="16">
        <f t="shared" ca="1" si="940"/>
        <v>0</v>
      </c>
      <c r="M5065" s="17">
        <f t="shared" si="946"/>
        <v>0</v>
      </c>
      <c r="N5065" s="17">
        <f t="shared" si="947"/>
        <v>0</v>
      </c>
      <c r="O5065" s="4"/>
      <c r="P5065" s="4">
        <v>82</v>
      </c>
      <c r="Q5065" s="4">
        <v>67</v>
      </c>
      <c r="R5065" s="4">
        <v>77</v>
      </c>
      <c r="S5065" s="4">
        <v>75</v>
      </c>
      <c r="T5065" s="4">
        <v>85</v>
      </c>
      <c r="U5065" s="4">
        <v>87</v>
      </c>
      <c r="V5065" s="13">
        <v>76</v>
      </c>
      <c r="W5065" s="4">
        <v>77</v>
      </c>
      <c r="X5065" s="4">
        <v>77</v>
      </c>
      <c r="Y5065">
        <f t="shared" ca="1" si="948"/>
        <v>0</v>
      </c>
      <c r="Z5065">
        <f t="shared" ca="1" si="949"/>
        <v>0</v>
      </c>
    </row>
    <row r="5066" spans="2:26" x14ac:dyDescent="0.25">
      <c r="B5066" s="11">
        <f t="shared" si="950"/>
        <v>44772.583333321076</v>
      </c>
      <c r="C5066" s="1">
        <f t="shared" si="941"/>
        <v>7</v>
      </c>
      <c r="D5066" s="1">
        <f t="shared" si="942"/>
        <v>6</v>
      </c>
      <c r="E5066" s="12">
        <f t="shared" si="943"/>
        <v>15</v>
      </c>
      <c r="F5066" s="124" t="str">
        <f t="shared" si="944"/>
        <v>0</v>
      </c>
      <c r="G5066" s="1">
        <f ca="1">(OFFSET(O5066,0,MATCH(Customer!$J$6,'CDH &amp; HDH'!$P$11:$X$11,0)))</f>
        <v>78</v>
      </c>
      <c r="H5066" s="1" t="str">
        <f t="shared" si="945"/>
        <v>Cooling</v>
      </c>
      <c r="I5066" s="1">
        <f ca="1">OFFSET(IF($H5066="Cooling",Customer!$C$25,Customer!$C$52),E5066,D5066)</f>
        <v>78</v>
      </c>
      <c r="J5066" s="1">
        <f ca="1">OFFSET(IF($H5066="Cooling",Customer!$L$25,Customer!$L$52),$E5066,$D5066)</f>
        <v>80</v>
      </c>
      <c r="K5066" s="16">
        <f t="shared" ca="1" si="939"/>
        <v>0</v>
      </c>
      <c r="L5066" s="16">
        <f t="shared" ca="1" si="940"/>
        <v>0</v>
      </c>
      <c r="M5066" s="17">
        <f t="shared" si="946"/>
        <v>0</v>
      </c>
      <c r="N5066" s="17">
        <f t="shared" si="947"/>
        <v>0</v>
      </c>
      <c r="O5066" s="4"/>
      <c r="P5066" s="4">
        <v>83</v>
      </c>
      <c r="Q5066" s="4">
        <v>70</v>
      </c>
      <c r="R5066" s="4">
        <v>78</v>
      </c>
      <c r="S5066" s="4">
        <v>76</v>
      </c>
      <c r="T5066" s="4">
        <v>83</v>
      </c>
      <c r="U5066" s="4">
        <v>87</v>
      </c>
      <c r="V5066" s="13">
        <v>78</v>
      </c>
      <c r="W5066" s="4">
        <v>76</v>
      </c>
      <c r="X5066" s="4">
        <v>76</v>
      </c>
      <c r="Y5066">
        <f t="shared" ca="1" si="948"/>
        <v>0</v>
      </c>
      <c r="Z5066">
        <f t="shared" ca="1" si="949"/>
        <v>0</v>
      </c>
    </row>
    <row r="5067" spans="2:26" x14ac:dyDescent="0.25">
      <c r="B5067" s="11">
        <f t="shared" si="950"/>
        <v>44772.62499998774</v>
      </c>
      <c r="C5067" s="1">
        <f t="shared" si="941"/>
        <v>7</v>
      </c>
      <c r="D5067" s="1">
        <f t="shared" si="942"/>
        <v>6</v>
      </c>
      <c r="E5067" s="12">
        <f t="shared" si="943"/>
        <v>16</v>
      </c>
      <c r="F5067" s="124" t="str">
        <f t="shared" si="944"/>
        <v>0</v>
      </c>
      <c r="G5067" s="1">
        <f ca="1">(OFFSET(O5067,0,MATCH(Customer!$J$6,'CDH &amp; HDH'!$P$11:$X$11,0)))</f>
        <v>80</v>
      </c>
      <c r="H5067" s="1" t="str">
        <f t="shared" si="945"/>
        <v>Cooling</v>
      </c>
      <c r="I5067" s="1">
        <f ca="1">OFFSET(IF($H5067="Cooling",Customer!$C$25,Customer!$C$52),E5067,D5067)</f>
        <v>78</v>
      </c>
      <c r="J5067" s="1">
        <f ca="1">OFFSET(IF($H5067="Cooling",Customer!$L$25,Customer!$L$52),$E5067,$D5067)</f>
        <v>80</v>
      </c>
      <c r="K5067" s="16">
        <f t="shared" ca="1" si="939"/>
        <v>2</v>
      </c>
      <c r="L5067" s="16">
        <f t="shared" ca="1" si="940"/>
        <v>0</v>
      </c>
      <c r="M5067" s="17">
        <f t="shared" si="946"/>
        <v>0</v>
      </c>
      <c r="N5067" s="17">
        <f t="shared" si="947"/>
        <v>0</v>
      </c>
      <c r="O5067" s="4"/>
      <c r="P5067" s="4">
        <v>83</v>
      </c>
      <c r="Q5067" s="4">
        <v>66</v>
      </c>
      <c r="R5067" s="4">
        <v>79</v>
      </c>
      <c r="S5067" s="4">
        <v>76</v>
      </c>
      <c r="T5067" s="4">
        <v>85</v>
      </c>
      <c r="U5067" s="4">
        <v>86</v>
      </c>
      <c r="V5067" s="13">
        <v>80</v>
      </c>
      <c r="W5067" s="4">
        <v>77</v>
      </c>
      <c r="X5067" s="4">
        <v>75</v>
      </c>
      <c r="Y5067">
        <f t="shared" ca="1" si="948"/>
        <v>864</v>
      </c>
      <c r="Z5067">
        <f t="shared" ca="1" si="949"/>
        <v>0</v>
      </c>
    </row>
    <row r="5068" spans="2:26" x14ac:dyDescent="0.25">
      <c r="B5068" s="11">
        <f t="shared" si="950"/>
        <v>44772.666666654404</v>
      </c>
      <c r="C5068" s="1">
        <f t="shared" si="941"/>
        <v>7</v>
      </c>
      <c r="D5068" s="1">
        <f t="shared" si="942"/>
        <v>6</v>
      </c>
      <c r="E5068" s="12">
        <f t="shared" si="943"/>
        <v>17</v>
      </c>
      <c r="F5068" s="124" t="str">
        <f t="shared" si="944"/>
        <v>0</v>
      </c>
      <c r="G5068" s="1">
        <f ca="1">(OFFSET(O5068,0,MATCH(Customer!$J$6,'CDH &amp; HDH'!$P$11:$X$11,0)))</f>
        <v>77</v>
      </c>
      <c r="H5068" s="1" t="str">
        <f t="shared" si="945"/>
        <v>Cooling</v>
      </c>
      <c r="I5068" s="1">
        <f ca="1">OFFSET(IF($H5068="Cooling",Customer!$C$25,Customer!$C$52),E5068,D5068)</f>
        <v>78</v>
      </c>
      <c r="J5068" s="1">
        <f ca="1">OFFSET(IF($H5068="Cooling",Customer!$L$25,Customer!$L$52),$E5068,$D5068)</f>
        <v>80</v>
      </c>
      <c r="K5068" s="16">
        <f t="shared" ref="K5068:K5131" ca="1" si="951">IF($H5068="Heating",0,MAX(0,$G5068-I5068))</f>
        <v>0</v>
      </c>
      <c r="L5068" s="16">
        <f t="shared" ref="L5068:L5131" ca="1" si="952">IF($H5068="Heating",0,MAX(0,$G5068-J5068))</f>
        <v>0</v>
      </c>
      <c r="M5068" s="17">
        <f t="shared" si="946"/>
        <v>0</v>
      </c>
      <c r="N5068" s="17">
        <f t="shared" si="947"/>
        <v>0</v>
      </c>
      <c r="O5068" s="4"/>
      <c r="P5068" s="4">
        <v>82</v>
      </c>
      <c r="Q5068" s="4">
        <v>67</v>
      </c>
      <c r="R5068" s="4">
        <v>77</v>
      </c>
      <c r="S5068" s="4">
        <v>76</v>
      </c>
      <c r="T5068" s="4">
        <v>85</v>
      </c>
      <c r="U5068" s="4">
        <v>84</v>
      </c>
      <c r="V5068" s="13">
        <v>77</v>
      </c>
      <c r="W5068" s="4">
        <v>77</v>
      </c>
      <c r="X5068" s="4">
        <v>75</v>
      </c>
      <c r="Y5068">
        <f t="shared" ca="1" si="948"/>
        <v>0</v>
      </c>
      <c r="Z5068">
        <f t="shared" ca="1" si="949"/>
        <v>0</v>
      </c>
    </row>
    <row r="5069" spans="2:26" x14ac:dyDescent="0.25">
      <c r="B5069" s="11">
        <f t="shared" si="950"/>
        <v>44772.708333321068</v>
      </c>
      <c r="C5069" s="1">
        <f t="shared" ref="C5069:C5132" si="953">MONTH(B5069)</f>
        <v>7</v>
      </c>
      <c r="D5069" s="1">
        <f t="shared" ref="D5069:D5132" si="954">WEEKDAY(B5069,2)</f>
        <v>6</v>
      </c>
      <c r="E5069" s="12">
        <f t="shared" ref="E5069:E5132" si="955">HOUR(B5069)+1</f>
        <v>18</v>
      </c>
      <c r="F5069" s="124" t="str">
        <f t="shared" ref="F5069:F5132" si="956">IF(AND(C5069&gt;5,C5069&lt;9,D5069&lt;6,E5069&gt;14,E5069&lt;19),"1",IF(AND(OR(E5069=8,E5069=9,E5069=19,E5069=20),C5069&lt;3,D5069&lt;6),"1","0"))</f>
        <v>0</v>
      </c>
      <c r="G5069" s="1">
        <f ca="1">(OFFSET(O5069,0,MATCH(Customer!$J$6,'CDH &amp; HDH'!$P$11:$X$11,0)))</f>
        <v>78</v>
      </c>
      <c r="H5069" s="1" t="str">
        <f t="shared" ref="H5069:H5132" si="957">IF(AND(C5069&gt;=5,C5069&lt;=9),"Cooling","Heating")</f>
        <v>Cooling</v>
      </c>
      <c r="I5069" s="1">
        <f ca="1">OFFSET(IF($H5069="Cooling",Customer!$C$25,Customer!$C$52),E5069,D5069)</f>
        <v>78</v>
      </c>
      <c r="J5069" s="1">
        <f ca="1">OFFSET(IF($H5069="Cooling",Customer!$L$25,Customer!$L$52),$E5069,$D5069)</f>
        <v>80</v>
      </c>
      <c r="K5069" s="16">
        <f t="shared" ca="1" si="951"/>
        <v>0</v>
      </c>
      <c r="L5069" s="16">
        <f t="shared" ca="1" si="952"/>
        <v>0</v>
      </c>
      <c r="M5069" s="17">
        <f t="shared" ref="M5069:M5132" si="958">IF($H5069="Cooling",0,MAX(0,I5069-$G5069))</f>
        <v>0</v>
      </c>
      <c r="N5069" s="17">
        <f t="shared" ref="N5069:N5132" si="959">IF($H5069="Cooling",0,MAX(0,J5069-$G5069))</f>
        <v>0</v>
      </c>
      <c r="O5069" s="4"/>
      <c r="P5069" s="4">
        <v>80</v>
      </c>
      <c r="Q5069" s="4">
        <v>65</v>
      </c>
      <c r="R5069" s="4">
        <v>74</v>
      </c>
      <c r="S5069" s="4">
        <v>75</v>
      </c>
      <c r="T5069" s="4">
        <v>83</v>
      </c>
      <c r="U5069" s="4">
        <v>83</v>
      </c>
      <c r="V5069" s="13">
        <v>78</v>
      </c>
      <c r="W5069" s="4">
        <v>75</v>
      </c>
      <c r="X5069" s="4">
        <v>74</v>
      </c>
      <c r="Y5069">
        <f t="shared" ref="Y5069:Y5132" ca="1" si="960">1.08*400*K5069</f>
        <v>0</v>
      </c>
      <c r="Z5069">
        <f t="shared" ref="Z5069:Z5132" ca="1" si="961">1.08*400*L5069</f>
        <v>0</v>
      </c>
    </row>
    <row r="5070" spans="2:26" x14ac:dyDescent="0.25">
      <c r="B5070" s="11">
        <f t="shared" ref="B5070:B5133" si="962">B5069+1/24</f>
        <v>44772.749999987733</v>
      </c>
      <c r="C5070" s="1">
        <f t="shared" si="953"/>
        <v>7</v>
      </c>
      <c r="D5070" s="1">
        <f t="shared" si="954"/>
        <v>6</v>
      </c>
      <c r="E5070" s="12">
        <f t="shared" si="955"/>
        <v>19</v>
      </c>
      <c r="F5070" s="124" t="str">
        <f t="shared" si="956"/>
        <v>0</v>
      </c>
      <c r="G5070" s="1">
        <f ca="1">(OFFSET(O5070,0,MATCH(Customer!$J$6,'CDH &amp; HDH'!$P$11:$X$11,0)))</f>
        <v>77</v>
      </c>
      <c r="H5070" s="1" t="str">
        <f t="shared" si="957"/>
        <v>Cooling</v>
      </c>
      <c r="I5070" s="1">
        <f ca="1">OFFSET(IF($H5070="Cooling",Customer!$C$25,Customer!$C$52),E5070,D5070)</f>
        <v>78</v>
      </c>
      <c r="J5070" s="1">
        <f ca="1">OFFSET(IF($H5070="Cooling",Customer!$L$25,Customer!$L$52),$E5070,$D5070)</f>
        <v>80</v>
      </c>
      <c r="K5070" s="16">
        <f t="shared" ca="1" si="951"/>
        <v>0</v>
      </c>
      <c r="L5070" s="16">
        <f t="shared" ca="1" si="952"/>
        <v>0</v>
      </c>
      <c r="M5070" s="17">
        <f t="shared" si="958"/>
        <v>0</v>
      </c>
      <c r="N5070" s="17">
        <f t="shared" si="959"/>
        <v>0</v>
      </c>
      <c r="O5070" s="4"/>
      <c r="P5070" s="4">
        <v>78</v>
      </c>
      <c r="Q5070" s="4">
        <v>62</v>
      </c>
      <c r="R5070" s="4">
        <v>72</v>
      </c>
      <c r="S5070" s="4">
        <v>73</v>
      </c>
      <c r="T5070" s="4">
        <v>81</v>
      </c>
      <c r="U5070" s="4">
        <v>80</v>
      </c>
      <c r="V5070" s="13">
        <v>77</v>
      </c>
      <c r="W5070" s="4">
        <v>73</v>
      </c>
      <c r="X5070" s="4">
        <v>72</v>
      </c>
      <c r="Y5070">
        <f t="shared" ca="1" si="960"/>
        <v>0</v>
      </c>
      <c r="Z5070">
        <f t="shared" ca="1" si="961"/>
        <v>0</v>
      </c>
    </row>
    <row r="5071" spans="2:26" x14ac:dyDescent="0.25">
      <c r="B5071" s="11">
        <f t="shared" si="962"/>
        <v>44772.791666654397</v>
      </c>
      <c r="C5071" s="1">
        <f t="shared" si="953"/>
        <v>7</v>
      </c>
      <c r="D5071" s="1">
        <f t="shared" si="954"/>
        <v>6</v>
      </c>
      <c r="E5071" s="12">
        <f t="shared" si="955"/>
        <v>20</v>
      </c>
      <c r="F5071" s="124" t="str">
        <f t="shared" si="956"/>
        <v>0</v>
      </c>
      <c r="G5071" s="1">
        <f ca="1">(OFFSET(O5071,0,MATCH(Customer!$J$6,'CDH &amp; HDH'!$P$11:$X$11,0)))</f>
        <v>75</v>
      </c>
      <c r="H5071" s="1" t="str">
        <f t="shared" si="957"/>
        <v>Cooling</v>
      </c>
      <c r="I5071" s="1">
        <f ca="1">OFFSET(IF($H5071="Cooling",Customer!$C$25,Customer!$C$52),E5071,D5071)</f>
        <v>78</v>
      </c>
      <c r="J5071" s="1">
        <f ca="1">OFFSET(IF($H5071="Cooling",Customer!$L$25,Customer!$L$52),$E5071,$D5071)</f>
        <v>80</v>
      </c>
      <c r="K5071" s="16">
        <f t="shared" ca="1" si="951"/>
        <v>0</v>
      </c>
      <c r="L5071" s="16">
        <f t="shared" ca="1" si="952"/>
        <v>0</v>
      </c>
      <c r="M5071" s="17">
        <f t="shared" si="958"/>
        <v>0</v>
      </c>
      <c r="N5071" s="17">
        <f t="shared" si="959"/>
        <v>0</v>
      </c>
      <c r="O5071" s="4"/>
      <c r="P5071" s="4">
        <v>76</v>
      </c>
      <c r="Q5071" s="4">
        <v>59</v>
      </c>
      <c r="R5071" s="4">
        <v>70</v>
      </c>
      <c r="S5071" s="4">
        <v>68</v>
      </c>
      <c r="T5071" s="4">
        <v>77</v>
      </c>
      <c r="U5071" s="4">
        <v>77</v>
      </c>
      <c r="V5071" s="13">
        <v>75</v>
      </c>
      <c r="W5071" s="4">
        <v>71</v>
      </c>
      <c r="X5071" s="4">
        <v>68</v>
      </c>
      <c r="Y5071">
        <f t="shared" ca="1" si="960"/>
        <v>0</v>
      </c>
      <c r="Z5071">
        <f t="shared" ca="1" si="961"/>
        <v>0</v>
      </c>
    </row>
    <row r="5072" spans="2:26" x14ac:dyDescent="0.25">
      <c r="B5072" s="11">
        <f t="shared" si="962"/>
        <v>44772.833333321061</v>
      </c>
      <c r="C5072" s="1">
        <f t="shared" si="953"/>
        <v>7</v>
      </c>
      <c r="D5072" s="1">
        <f t="shared" si="954"/>
        <v>6</v>
      </c>
      <c r="E5072" s="12">
        <f t="shared" si="955"/>
        <v>21</v>
      </c>
      <c r="F5072" s="124" t="str">
        <f t="shared" si="956"/>
        <v>0</v>
      </c>
      <c r="G5072" s="1">
        <f ca="1">(OFFSET(O5072,0,MATCH(Customer!$J$6,'CDH &amp; HDH'!$P$11:$X$11,0)))</f>
        <v>73</v>
      </c>
      <c r="H5072" s="1" t="str">
        <f t="shared" si="957"/>
        <v>Cooling</v>
      </c>
      <c r="I5072" s="1">
        <f ca="1">OFFSET(IF($H5072="Cooling",Customer!$C$25,Customer!$C$52),E5072,D5072)</f>
        <v>78</v>
      </c>
      <c r="J5072" s="1">
        <f ca="1">OFFSET(IF($H5072="Cooling",Customer!$L$25,Customer!$L$52),$E5072,$D5072)</f>
        <v>80</v>
      </c>
      <c r="K5072" s="16">
        <f t="shared" ca="1" si="951"/>
        <v>0</v>
      </c>
      <c r="L5072" s="16">
        <f t="shared" ca="1" si="952"/>
        <v>0</v>
      </c>
      <c r="M5072" s="17">
        <f t="shared" si="958"/>
        <v>0</v>
      </c>
      <c r="N5072" s="17">
        <f t="shared" si="959"/>
        <v>0</v>
      </c>
      <c r="O5072" s="4"/>
      <c r="P5072" s="4">
        <v>75</v>
      </c>
      <c r="Q5072" s="4">
        <v>57</v>
      </c>
      <c r="R5072" s="4">
        <v>67</v>
      </c>
      <c r="S5072" s="4">
        <v>64</v>
      </c>
      <c r="T5072" s="4">
        <v>77</v>
      </c>
      <c r="U5072" s="4">
        <v>79</v>
      </c>
      <c r="V5072" s="13">
        <v>73</v>
      </c>
      <c r="W5072" s="4">
        <v>70</v>
      </c>
      <c r="X5072" s="4">
        <v>65</v>
      </c>
      <c r="Y5072">
        <f t="shared" ca="1" si="960"/>
        <v>0</v>
      </c>
      <c r="Z5072">
        <f t="shared" ca="1" si="961"/>
        <v>0</v>
      </c>
    </row>
    <row r="5073" spans="2:26" x14ac:dyDescent="0.25">
      <c r="B5073" s="11">
        <f t="shared" si="962"/>
        <v>44772.874999987725</v>
      </c>
      <c r="C5073" s="1">
        <f t="shared" si="953"/>
        <v>7</v>
      </c>
      <c r="D5073" s="1">
        <f t="shared" si="954"/>
        <v>6</v>
      </c>
      <c r="E5073" s="12">
        <f t="shared" si="955"/>
        <v>22</v>
      </c>
      <c r="F5073" s="124" t="str">
        <f t="shared" si="956"/>
        <v>0</v>
      </c>
      <c r="G5073" s="1">
        <f ca="1">(OFFSET(O5073,0,MATCH(Customer!$J$6,'CDH &amp; HDH'!$P$11:$X$11,0)))</f>
        <v>70</v>
      </c>
      <c r="H5073" s="1" t="str">
        <f t="shared" si="957"/>
        <v>Cooling</v>
      </c>
      <c r="I5073" s="1">
        <f ca="1">OFFSET(IF($H5073="Cooling",Customer!$C$25,Customer!$C$52),E5073,D5073)</f>
        <v>78</v>
      </c>
      <c r="J5073" s="1">
        <f ca="1">OFFSET(IF($H5073="Cooling",Customer!$L$25,Customer!$L$52),$E5073,$D5073)</f>
        <v>80</v>
      </c>
      <c r="K5073" s="16">
        <f t="shared" ca="1" si="951"/>
        <v>0</v>
      </c>
      <c r="L5073" s="16">
        <f t="shared" ca="1" si="952"/>
        <v>0</v>
      </c>
      <c r="M5073" s="17">
        <f t="shared" si="958"/>
        <v>0</v>
      </c>
      <c r="N5073" s="17">
        <f t="shared" si="959"/>
        <v>0</v>
      </c>
      <c r="O5073" s="4"/>
      <c r="P5073" s="4">
        <v>74</v>
      </c>
      <c r="Q5073" s="4">
        <v>56</v>
      </c>
      <c r="R5073" s="4">
        <v>65</v>
      </c>
      <c r="S5073" s="4">
        <v>61</v>
      </c>
      <c r="T5073" s="4">
        <v>75</v>
      </c>
      <c r="U5073" s="4">
        <v>76</v>
      </c>
      <c r="V5073" s="13">
        <v>70</v>
      </c>
      <c r="W5073" s="4">
        <v>70</v>
      </c>
      <c r="X5073" s="4">
        <v>66</v>
      </c>
      <c r="Y5073">
        <f t="shared" ca="1" si="960"/>
        <v>0</v>
      </c>
      <c r="Z5073">
        <f t="shared" ca="1" si="961"/>
        <v>0</v>
      </c>
    </row>
    <row r="5074" spans="2:26" x14ac:dyDescent="0.25">
      <c r="B5074" s="11">
        <f t="shared" si="962"/>
        <v>44772.91666665439</v>
      </c>
      <c r="C5074" s="1">
        <f t="shared" si="953"/>
        <v>7</v>
      </c>
      <c r="D5074" s="1">
        <f t="shared" si="954"/>
        <v>6</v>
      </c>
      <c r="E5074" s="12">
        <f t="shared" si="955"/>
        <v>23</v>
      </c>
      <c r="F5074" s="124" t="str">
        <f t="shared" si="956"/>
        <v>0</v>
      </c>
      <c r="G5074" s="1">
        <f ca="1">(OFFSET(O5074,0,MATCH(Customer!$J$6,'CDH &amp; HDH'!$P$11:$X$11,0)))</f>
        <v>65</v>
      </c>
      <c r="H5074" s="1" t="str">
        <f t="shared" si="957"/>
        <v>Cooling</v>
      </c>
      <c r="I5074" s="1">
        <f ca="1">OFFSET(IF($H5074="Cooling",Customer!$C$25,Customer!$C$52),E5074,D5074)</f>
        <v>78</v>
      </c>
      <c r="J5074" s="1">
        <f ca="1">OFFSET(IF($H5074="Cooling",Customer!$L$25,Customer!$L$52),$E5074,$D5074)</f>
        <v>80</v>
      </c>
      <c r="K5074" s="16">
        <f t="shared" ca="1" si="951"/>
        <v>0</v>
      </c>
      <c r="L5074" s="16">
        <f t="shared" ca="1" si="952"/>
        <v>0</v>
      </c>
      <c r="M5074" s="17">
        <f t="shared" si="958"/>
        <v>0</v>
      </c>
      <c r="N5074" s="17">
        <f t="shared" si="959"/>
        <v>0</v>
      </c>
      <c r="O5074" s="4"/>
      <c r="P5074" s="4">
        <v>72</v>
      </c>
      <c r="Q5074" s="4">
        <v>55</v>
      </c>
      <c r="R5074" s="4">
        <v>65</v>
      </c>
      <c r="S5074" s="4">
        <v>60</v>
      </c>
      <c r="T5074" s="4">
        <v>74</v>
      </c>
      <c r="U5074" s="4">
        <v>75</v>
      </c>
      <c r="V5074" s="13">
        <v>65</v>
      </c>
      <c r="W5074" s="4">
        <v>70</v>
      </c>
      <c r="X5074" s="4">
        <v>64</v>
      </c>
      <c r="Y5074">
        <f t="shared" ca="1" si="960"/>
        <v>0</v>
      </c>
      <c r="Z5074">
        <f t="shared" ca="1" si="961"/>
        <v>0</v>
      </c>
    </row>
    <row r="5075" spans="2:26" x14ac:dyDescent="0.25">
      <c r="B5075" s="11">
        <f t="shared" si="962"/>
        <v>44772.958333321054</v>
      </c>
      <c r="C5075" s="1">
        <f t="shared" si="953"/>
        <v>7</v>
      </c>
      <c r="D5075" s="1">
        <f t="shared" si="954"/>
        <v>6</v>
      </c>
      <c r="E5075" s="12">
        <f t="shared" si="955"/>
        <v>24</v>
      </c>
      <c r="F5075" s="124" t="str">
        <f t="shared" si="956"/>
        <v>0</v>
      </c>
      <c r="G5075" s="1">
        <f ca="1">(OFFSET(O5075,0,MATCH(Customer!$J$6,'CDH &amp; HDH'!$P$11:$X$11,0)))</f>
        <v>63</v>
      </c>
      <c r="H5075" s="1" t="str">
        <f t="shared" si="957"/>
        <v>Cooling</v>
      </c>
      <c r="I5075" s="1">
        <f ca="1">OFFSET(IF($H5075="Cooling",Customer!$C$25,Customer!$C$52),E5075,D5075)</f>
        <v>78</v>
      </c>
      <c r="J5075" s="1">
        <f ca="1">OFFSET(IF($H5075="Cooling",Customer!$L$25,Customer!$L$52),$E5075,$D5075)</f>
        <v>80</v>
      </c>
      <c r="K5075" s="16">
        <f t="shared" ca="1" si="951"/>
        <v>0</v>
      </c>
      <c r="L5075" s="16">
        <f t="shared" ca="1" si="952"/>
        <v>0</v>
      </c>
      <c r="M5075" s="17">
        <f t="shared" si="958"/>
        <v>0</v>
      </c>
      <c r="N5075" s="17">
        <f t="shared" si="959"/>
        <v>0</v>
      </c>
      <c r="O5075" s="4"/>
      <c r="P5075" s="4">
        <v>71</v>
      </c>
      <c r="Q5075" s="4">
        <v>54</v>
      </c>
      <c r="R5075" s="4">
        <v>66</v>
      </c>
      <c r="S5075" s="4">
        <v>59</v>
      </c>
      <c r="T5075" s="4">
        <v>74</v>
      </c>
      <c r="U5075" s="4">
        <v>74</v>
      </c>
      <c r="V5075" s="13">
        <v>63</v>
      </c>
      <c r="W5075" s="4">
        <v>70</v>
      </c>
      <c r="X5075" s="4">
        <v>63</v>
      </c>
      <c r="Y5075">
        <f t="shared" ca="1" si="960"/>
        <v>0</v>
      </c>
      <c r="Z5075">
        <f t="shared" ca="1" si="961"/>
        <v>0</v>
      </c>
    </row>
    <row r="5076" spans="2:26" x14ac:dyDescent="0.25">
      <c r="B5076" s="11">
        <f t="shared" si="962"/>
        <v>44772.999999987718</v>
      </c>
      <c r="C5076" s="1">
        <f t="shared" si="953"/>
        <v>7</v>
      </c>
      <c r="D5076" s="1">
        <f t="shared" si="954"/>
        <v>7</v>
      </c>
      <c r="E5076" s="12">
        <f t="shared" si="955"/>
        <v>1</v>
      </c>
      <c r="F5076" s="124" t="str">
        <f t="shared" si="956"/>
        <v>0</v>
      </c>
      <c r="G5076" s="1">
        <f ca="1">(OFFSET(O5076,0,MATCH(Customer!$J$6,'CDH &amp; HDH'!$P$11:$X$11,0)))</f>
        <v>62</v>
      </c>
      <c r="H5076" s="1" t="str">
        <f t="shared" si="957"/>
        <v>Cooling</v>
      </c>
      <c r="I5076" s="1">
        <f ca="1">OFFSET(IF($H5076="Cooling",Customer!$C$25,Customer!$C$52),E5076,D5076)</f>
        <v>78</v>
      </c>
      <c r="J5076" s="1">
        <f ca="1">OFFSET(IF($H5076="Cooling",Customer!$L$25,Customer!$L$52),$E5076,$D5076)</f>
        <v>80</v>
      </c>
      <c r="K5076" s="16">
        <f t="shared" ca="1" si="951"/>
        <v>0</v>
      </c>
      <c r="L5076" s="16">
        <f t="shared" ca="1" si="952"/>
        <v>0</v>
      </c>
      <c r="M5076" s="17">
        <f t="shared" si="958"/>
        <v>0</v>
      </c>
      <c r="N5076" s="17">
        <f t="shared" si="959"/>
        <v>0</v>
      </c>
      <c r="O5076" s="4"/>
      <c r="P5076" s="4">
        <v>70</v>
      </c>
      <c r="Q5076" s="4">
        <v>53</v>
      </c>
      <c r="R5076" s="4">
        <v>66</v>
      </c>
      <c r="S5076" s="4">
        <v>57</v>
      </c>
      <c r="T5076" s="4">
        <v>75</v>
      </c>
      <c r="U5076" s="4">
        <v>72</v>
      </c>
      <c r="V5076" s="13">
        <v>62</v>
      </c>
      <c r="W5076" s="4">
        <v>70</v>
      </c>
      <c r="X5076" s="4">
        <v>63</v>
      </c>
      <c r="Y5076">
        <f t="shared" ca="1" si="960"/>
        <v>0</v>
      </c>
      <c r="Z5076">
        <f t="shared" ca="1" si="961"/>
        <v>0</v>
      </c>
    </row>
    <row r="5077" spans="2:26" x14ac:dyDescent="0.25">
      <c r="B5077" s="11">
        <f t="shared" si="962"/>
        <v>44773.041666654382</v>
      </c>
      <c r="C5077" s="1">
        <f t="shared" si="953"/>
        <v>7</v>
      </c>
      <c r="D5077" s="1">
        <f t="shared" si="954"/>
        <v>7</v>
      </c>
      <c r="E5077" s="12">
        <f t="shared" si="955"/>
        <v>2</v>
      </c>
      <c r="F5077" s="124" t="str">
        <f t="shared" si="956"/>
        <v>0</v>
      </c>
      <c r="G5077" s="1">
        <f ca="1">(OFFSET(O5077,0,MATCH(Customer!$J$6,'CDH &amp; HDH'!$P$11:$X$11,0)))</f>
        <v>61</v>
      </c>
      <c r="H5077" s="1" t="str">
        <f t="shared" si="957"/>
        <v>Cooling</v>
      </c>
      <c r="I5077" s="1">
        <f ca="1">OFFSET(IF($H5077="Cooling",Customer!$C$25,Customer!$C$52),E5077,D5077)</f>
        <v>78</v>
      </c>
      <c r="J5077" s="1">
        <f ca="1">OFFSET(IF($H5077="Cooling",Customer!$L$25,Customer!$L$52),$E5077,$D5077)</f>
        <v>80</v>
      </c>
      <c r="K5077" s="16">
        <f t="shared" ca="1" si="951"/>
        <v>0</v>
      </c>
      <c r="L5077" s="16">
        <f t="shared" ca="1" si="952"/>
        <v>0</v>
      </c>
      <c r="M5077" s="17">
        <f t="shared" si="958"/>
        <v>0</v>
      </c>
      <c r="N5077" s="17">
        <f t="shared" si="959"/>
        <v>0</v>
      </c>
      <c r="O5077" s="4"/>
      <c r="P5077" s="4">
        <v>69</v>
      </c>
      <c r="Q5077" s="4">
        <v>53</v>
      </c>
      <c r="R5077" s="4">
        <v>66</v>
      </c>
      <c r="S5077" s="4">
        <v>56</v>
      </c>
      <c r="T5077" s="4">
        <v>74</v>
      </c>
      <c r="U5077" s="4">
        <v>71</v>
      </c>
      <c r="V5077" s="13">
        <v>61</v>
      </c>
      <c r="W5077" s="4">
        <v>69</v>
      </c>
      <c r="X5077" s="4">
        <v>62</v>
      </c>
      <c r="Y5077">
        <f t="shared" ca="1" si="960"/>
        <v>0</v>
      </c>
      <c r="Z5077">
        <f t="shared" ca="1" si="961"/>
        <v>0</v>
      </c>
    </row>
    <row r="5078" spans="2:26" x14ac:dyDescent="0.25">
      <c r="B5078" s="11">
        <f t="shared" si="962"/>
        <v>44773.083333321047</v>
      </c>
      <c r="C5078" s="1">
        <f t="shared" si="953"/>
        <v>7</v>
      </c>
      <c r="D5078" s="1">
        <f t="shared" si="954"/>
        <v>7</v>
      </c>
      <c r="E5078" s="12">
        <f t="shared" si="955"/>
        <v>3</v>
      </c>
      <c r="F5078" s="124" t="str">
        <f t="shared" si="956"/>
        <v>0</v>
      </c>
      <c r="G5078" s="1">
        <f ca="1">(OFFSET(O5078,0,MATCH(Customer!$J$6,'CDH &amp; HDH'!$P$11:$X$11,0)))</f>
        <v>61</v>
      </c>
      <c r="H5078" s="1" t="str">
        <f t="shared" si="957"/>
        <v>Cooling</v>
      </c>
      <c r="I5078" s="1">
        <f ca="1">OFFSET(IF($H5078="Cooling",Customer!$C$25,Customer!$C$52),E5078,D5078)</f>
        <v>78</v>
      </c>
      <c r="J5078" s="1">
        <f ca="1">OFFSET(IF($H5078="Cooling",Customer!$L$25,Customer!$L$52),$E5078,$D5078)</f>
        <v>80</v>
      </c>
      <c r="K5078" s="16">
        <f t="shared" ca="1" si="951"/>
        <v>0</v>
      </c>
      <c r="L5078" s="16">
        <f t="shared" ca="1" si="952"/>
        <v>0</v>
      </c>
      <c r="M5078" s="17">
        <f t="shared" si="958"/>
        <v>0</v>
      </c>
      <c r="N5078" s="17">
        <f t="shared" si="959"/>
        <v>0</v>
      </c>
      <c r="O5078" s="4"/>
      <c r="P5078" s="4">
        <v>69</v>
      </c>
      <c r="Q5078" s="4">
        <v>53</v>
      </c>
      <c r="R5078" s="4">
        <v>65</v>
      </c>
      <c r="S5078" s="4">
        <v>56</v>
      </c>
      <c r="T5078" s="4">
        <v>73</v>
      </c>
      <c r="U5078" s="4">
        <v>70</v>
      </c>
      <c r="V5078" s="13">
        <v>61</v>
      </c>
      <c r="W5078" s="4">
        <v>69</v>
      </c>
      <c r="X5078" s="4">
        <v>63</v>
      </c>
      <c r="Y5078">
        <f t="shared" ca="1" si="960"/>
        <v>0</v>
      </c>
      <c r="Z5078">
        <f t="shared" ca="1" si="961"/>
        <v>0</v>
      </c>
    </row>
    <row r="5079" spans="2:26" x14ac:dyDescent="0.25">
      <c r="B5079" s="11">
        <f t="shared" si="962"/>
        <v>44773.124999987711</v>
      </c>
      <c r="C5079" s="1">
        <f t="shared" si="953"/>
        <v>7</v>
      </c>
      <c r="D5079" s="1">
        <f t="shared" si="954"/>
        <v>7</v>
      </c>
      <c r="E5079" s="12">
        <f t="shared" si="955"/>
        <v>4</v>
      </c>
      <c r="F5079" s="124" t="str">
        <f t="shared" si="956"/>
        <v>0</v>
      </c>
      <c r="G5079" s="1">
        <f ca="1">(OFFSET(O5079,0,MATCH(Customer!$J$6,'CDH &amp; HDH'!$P$11:$X$11,0)))</f>
        <v>59</v>
      </c>
      <c r="H5079" s="1" t="str">
        <f t="shared" si="957"/>
        <v>Cooling</v>
      </c>
      <c r="I5079" s="1">
        <f ca="1">OFFSET(IF($H5079="Cooling",Customer!$C$25,Customer!$C$52),E5079,D5079)</f>
        <v>78</v>
      </c>
      <c r="J5079" s="1">
        <f ca="1">OFFSET(IF($H5079="Cooling",Customer!$L$25,Customer!$L$52),$E5079,$D5079)</f>
        <v>80</v>
      </c>
      <c r="K5079" s="16">
        <f t="shared" ca="1" si="951"/>
        <v>0</v>
      </c>
      <c r="L5079" s="16">
        <f t="shared" ca="1" si="952"/>
        <v>0</v>
      </c>
      <c r="M5079" s="17">
        <f t="shared" si="958"/>
        <v>0</v>
      </c>
      <c r="N5079" s="17">
        <f t="shared" si="959"/>
        <v>0</v>
      </c>
      <c r="O5079" s="4"/>
      <c r="P5079" s="4">
        <v>68</v>
      </c>
      <c r="Q5079" s="4">
        <v>53</v>
      </c>
      <c r="R5079" s="4">
        <v>65</v>
      </c>
      <c r="S5079" s="4">
        <v>57</v>
      </c>
      <c r="T5079" s="4">
        <v>73</v>
      </c>
      <c r="U5079" s="4">
        <v>70</v>
      </c>
      <c r="V5079" s="13">
        <v>59</v>
      </c>
      <c r="W5079" s="4">
        <v>69</v>
      </c>
      <c r="X5079" s="4">
        <v>63</v>
      </c>
      <c r="Y5079">
        <f t="shared" ca="1" si="960"/>
        <v>0</v>
      </c>
      <c r="Z5079">
        <f t="shared" ca="1" si="961"/>
        <v>0</v>
      </c>
    </row>
    <row r="5080" spans="2:26" x14ac:dyDescent="0.25">
      <c r="B5080" s="11">
        <f t="shared" si="962"/>
        <v>44773.166666654375</v>
      </c>
      <c r="C5080" s="1">
        <f t="shared" si="953"/>
        <v>7</v>
      </c>
      <c r="D5080" s="1">
        <f t="shared" si="954"/>
        <v>7</v>
      </c>
      <c r="E5080" s="12">
        <f t="shared" si="955"/>
        <v>5</v>
      </c>
      <c r="F5080" s="124" t="str">
        <f t="shared" si="956"/>
        <v>0</v>
      </c>
      <c r="G5080" s="1">
        <f ca="1">(OFFSET(O5080,0,MATCH(Customer!$J$6,'CDH &amp; HDH'!$P$11:$X$11,0)))</f>
        <v>58</v>
      </c>
      <c r="H5080" s="1" t="str">
        <f t="shared" si="957"/>
        <v>Cooling</v>
      </c>
      <c r="I5080" s="1">
        <f ca="1">OFFSET(IF($H5080="Cooling",Customer!$C$25,Customer!$C$52),E5080,D5080)</f>
        <v>78</v>
      </c>
      <c r="J5080" s="1">
        <f ca="1">OFFSET(IF($H5080="Cooling",Customer!$L$25,Customer!$L$52),$E5080,$D5080)</f>
        <v>80</v>
      </c>
      <c r="K5080" s="16">
        <f t="shared" ca="1" si="951"/>
        <v>0</v>
      </c>
      <c r="L5080" s="16">
        <f t="shared" ca="1" si="952"/>
        <v>0</v>
      </c>
      <c r="M5080" s="17">
        <f t="shared" si="958"/>
        <v>0</v>
      </c>
      <c r="N5080" s="17">
        <f t="shared" si="959"/>
        <v>0</v>
      </c>
      <c r="O5080" s="4"/>
      <c r="P5080" s="4">
        <v>68</v>
      </c>
      <c r="Q5080" s="4">
        <v>52</v>
      </c>
      <c r="R5080" s="4">
        <v>66</v>
      </c>
      <c r="S5080" s="4">
        <v>57</v>
      </c>
      <c r="T5080" s="4">
        <v>72</v>
      </c>
      <c r="U5080" s="4">
        <v>69</v>
      </c>
      <c r="V5080" s="13">
        <v>58</v>
      </c>
      <c r="W5080" s="4">
        <v>69</v>
      </c>
      <c r="X5080" s="4">
        <v>64</v>
      </c>
      <c r="Y5080">
        <f t="shared" ca="1" si="960"/>
        <v>0</v>
      </c>
      <c r="Z5080">
        <f t="shared" ca="1" si="961"/>
        <v>0</v>
      </c>
    </row>
    <row r="5081" spans="2:26" x14ac:dyDescent="0.25">
      <c r="B5081" s="11">
        <f t="shared" si="962"/>
        <v>44773.208333321039</v>
      </c>
      <c r="C5081" s="1">
        <f t="shared" si="953"/>
        <v>7</v>
      </c>
      <c r="D5081" s="1">
        <f t="shared" si="954"/>
        <v>7</v>
      </c>
      <c r="E5081" s="12">
        <f t="shared" si="955"/>
        <v>6</v>
      </c>
      <c r="F5081" s="124" t="str">
        <f t="shared" si="956"/>
        <v>0</v>
      </c>
      <c r="G5081" s="1">
        <f ca="1">(OFFSET(O5081,0,MATCH(Customer!$J$6,'CDH &amp; HDH'!$P$11:$X$11,0)))</f>
        <v>59</v>
      </c>
      <c r="H5081" s="1" t="str">
        <f t="shared" si="957"/>
        <v>Cooling</v>
      </c>
      <c r="I5081" s="1">
        <f ca="1">OFFSET(IF($H5081="Cooling",Customer!$C$25,Customer!$C$52),E5081,D5081)</f>
        <v>78</v>
      </c>
      <c r="J5081" s="1">
        <f ca="1">OFFSET(IF($H5081="Cooling",Customer!$L$25,Customer!$L$52),$E5081,$D5081)</f>
        <v>80</v>
      </c>
      <c r="K5081" s="16">
        <f t="shared" ca="1" si="951"/>
        <v>0</v>
      </c>
      <c r="L5081" s="16">
        <f t="shared" ca="1" si="952"/>
        <v>0</v>
      </c>
      <c r="M5081" s="17">
        <f t="shared" si="958"/>
        <v>0</v>
      </c>
      <c r="N5081" s="17">
        <f t="shared" si="959"/>
        <v>0</v>
      </c>
      <c r="O5081" s="4"/>
      <c r="P5081" s="4">
        <v>69</v>
      </c>
      <c r="Q5081" s="4">
        <v>53</v>
      </c>
      <c r="R5081" s="4">
        <v>67</v>
      </c>
      <c r="S5081" s="4">
        <v>58</v>
      </c>
      <c r="T5081" s="4">
        <v>72</v>
      </c>
      <c r="U5081" s="4">
        <v>70</v>
      </c>
      <c r="V5081" s="13">
        <v>59</v>
      </c>
      <c r="W5081" s="4">
        <v>67</v>
      </c>
      <c r="X5081" s="4">
        <v>62</v>
      </c>
      <c r="Y5081">
        <f t="shared" ca="1" si="960"/>
        <v>0</v>
      </c>
      <c r="Z5081">
        <f t="shared" ca="1" si="961"/>
        <v>0</v>
      </c>
    </row>
    <row r="5082" spans="2:26" x14ac:dyDescent="0.25">
      <c r="B5082" s="11">
        <f t="shared" si="962"/>
        <v>44773.249999987704</v>
      </c>
      <c r="C5082" s="1">
        <f t="shared" si="953"/>
        <v>7</v>
      </c>
      <c r="D5082" s="1">
        <f t="shared" si="954"/>
        <v>7</v>
      </c>
      <c r="E5082" s="12">
        <f t="shared" si="955"/>
        <v>7</v>
      </c>
      <c r="F5082" s="124" t="str">
        <f t="shared" si="956"/>
        <v>0</v>
      </c>
      <c r="G5082" s="1">
        <f ca="1">(OFFSET(O5082,0,MATCH(Customer!$J$6,'CDH &amp; HDH'!$P$11:$X$11,0)))</f>
        <v>62</v>
      </c>
      <c r="H5082" s="1" t="str">
        <f t="shared" si="957"/>
        <v>Cooling</v>
      </c>
      <c r="I5082" s="1">
        <f ca="1">OFFSET(IF($H5082="Cooling",Customer!$C$25,Customer!$C$52),E5082,D5082)</f>
        <v>78</v>
      </c>
      <c r="J5082" s="1">
        <f ca="1">OFFSET(IF($H5082="Cooling",Customer!$L$25,Customer!$L$52),$E5082,$D5082)</f>
        <v>80</v>
      </c>
      <c r="K5082" s="16">
        <f t="shared" ca="1" si="951"/>
        <v>0</v>
      </c>
      <c r="L5082" s="16">
        <f t="shared" ca="1" si="952"/>
        <v>0</v>
      </c>
      <c r="M5082" s="17">
        <f t="shared" si="958"/>
        <v>0</v>
      </c>
      <c r="N5082" s="17">
        <f t="shared" si="959"/>
        <v>0</v>
      </c>
      <c r="O5082" s="4"/>
      <c r="P5082" s="4">
        <v>70</v>
      </c>
      <c r="Q5082" s="4">
        <v>55</v>
      </c>
      <c r="R5082" s="4">
        <v>68</v>
      </c>
      <c r="S5082" s="4">
        <v>64</v>
      </c>
      <c r="T5082" s="4">
        <v>73</v>
      </c>
      <c r="U5082" s="4">
        <v>72</v>
      </c>
      <c r="V5082" s="13">
        <v>62</v>
      </c>
      <c r="W5082" s="4">
        <v>68</v>
      </c>
      <c r="X5082" s="4">
        <v>61</v>
      </c>
      <c r="Y5082">
        <f t="shared" ca="1" si="960"/>
        <v>0</v>
      </c>
      <c r="Z5082">
        <f t="shared" ca="1" si="961"/>
        <v>0</v>
      </c>
    </row>
    <row r="5083" spans="2:26" x14ac:dyDescent="0.25">
      <c r="B5083" s="11">
        <f t="shared" si="962"/>
        <v>44773.291666654368</v>
      </c>
      <c r="C5083" s="1">
        <f t="shared" si="953"/>
        <v>7</v>
      </c>
      <c r="D5083" s="1">
        <f t="shared" si="954"/>
        <v>7</v>
      </c>
      <c r="E5083" s="12">
        <f t="shared" si="955"/>
        <v>8</v>
      </c>
      <c r="F5083" s="124" t="str">
        <f t="shared" si="956"/>
        <v>0</v>
      </c>
      <c r="G5083" s="1">
        <f ca="1">(OFFSET(O5083,0,MATCH(Customer!$J$6,'CDH &amp; HDH'!$P$11:$X$11,0)))</f>
        <v>65</v>
      </c>
      <c r="H5083" s="1" t="str">
        <f t="shared" si="957"/>
        <v>Cooling</v>
      </c>
      <c r="I5083" s="1">
        <f ca="1">OFFSET(IF($H5083="Cooling",Customer!$C$25,Customer!$C$52),E5083,D5083)</f>
        <v>78</v>
      </c>
      <c r="J5083" s="1">
        <f ca="1">OFFSET(IF($H5083="Cooling",Customer!$L$25,Customer!$L$52),$E5083,$D5083)</f>
        <v>80</v>
      </c>
      <c r="K5083" s="16">
        <f t="shared" ca="1" si="951"/>
        <v>0</v>
      </c>
      <c r="L5083" s="16">
        <f t="shared" ca="1" si="952"/>
        <v>0</v>
      </c>
      <c r="M5083" s="17">
        <f t="shared" si="958"/>
        <v>0</v>
      </c>
      <c r="N5083" s="17">
        <f t="shared" si="959"/>
        <v>0</v>
      </c>
      <c r="O5083" s="4"/>
      <c r="P5083" s="4">
        <v>73</v>
      </c>
      <c r="Q5083" s="4">
        <v>57</v>
      </c>
      <c r="R5083" s="4">
        <v>71</v>
      </c>
      <c r="S5083" s="4">
        <v>73</v>
      </c>
      <c r="T5083" s="4">
        <v>75</v>
      </c>
      <c r="U5083" s="4">
        <v>75</v>
      </c>
      <c r="V5083" s="13">
        <v>65</v>
      </c>
      <c r="W5083" s="4">
        <v>70</v>
      </c>
      <c r="X5083" s="4">
        <v>61</v>
      </c>
      <c r="Y5083">
        <f t="shared" ca="1" si="960"/>
        <v>0</v>
      </c>
      <c r="Z5083">
        <f t="shared" ca="1" si="961"/>
        <v>0</v>
      </c>
    </row>
    <row r="5084" spans="2:26" x14ac:dyDescent="0.25">
      <c r="B5084" s="11">
        <f t="shared" si="962"/>
        <v>44773.333333321032</v>
      </c>
      <c r="C5084" s="1">
        <f t="shared" si="953"/>
        <v>7</v>
      </c>
      <c r="D5084" s="1">
        <f t="shared" si="954"/>
        <v>7</v>
      </c>
      <c r="E5084" s="12">
        <f t="shared" si="955"/>
        <v>9</v>
      </c>
      <c r="F5084" s="124" t="str">
        <f t="shared" si="956"/>
        <v>0</v>
      </c>
      <c r="G5084" s="1">
        <f ca="1">(OFFSET(O5084,0,MATCH(Customer!$J$6,'CDH &amp; HDH'!$P$11:$X$11,0)))</f>
        <v>67</v>
      </c>
      <c r="H5084" s="1" t="str">
        <f t="shared" si="957"/>
        <v>Cooling</v>
      </c>
      <c r="I5084" s="1">
        <f ca="1">OFFSET(IF($H5084="Cooling",Customer!$C$25,Customer!$C$52),E5084,D5084)</f>
        <v>78</v>
      </c>
      <c r="J5084" s="1">
        <f ca="1">OFFSET(IF($H5084="Cooling",Customer!$L$25,Customer!$L$52),$E5084,$D5084)</f>
        <v>80</v>
      </c>
      <c r="K5084" s="16">
        <f t="shared" ca="1" si="951"/>
        <v>0</v>
      </c>
      <c r="L5084" s="16">
        <f t="shared" ca="1" si="952"/>
        <v>0</v>
      </c>
      <c r="M5084" s="17">
        <f t="shared" si="958"/>
        <v>0</v>
      </c>
      <c r="N5084" s="17">
        <f t="shared" si="959"/>
        <v>0</v>
      </c>
      <c r="O5084" s="4"/>
      <c r="P5084" s="4">
        <v>75</v>
      </c>
      <c r="Q5084" s="4">
        <v>59</v>
      </c>
      <c r="R5084" s="4">
        <v>75</v>
      </c>
      <c r="S5084" s="4">
        <v>75</v>
      </c>
      <c r="T5084" s="4">
        <v>78</v>
      </c>
      <c r="U5084" s="4">
        <v>74</v>
      </c>
      <c r="V5084" s="13">
        <v>67</v>
      </c>
      <c r="W5084" s="4">
        <v>74</v>
      </c>
      <c r="X5084" s="4">
        <v>62</v>
      </c>
      <c r="Y5084">
        <f t="shared" ca="1" si="960"/>
        <v>0</v>
      </c>
      <c r="Z5084">
        <f t="shared" ca="1" si="961"/>
        <v>0</v>
      </c>
    </row>
    <row r="5085" spans="2:26" x14ac:dyDescent="0.25">
      <c r="B5085" s="11">
        <f t="shared" si="962"/>
        <v>44773.374999987696</v>
      </c>
      <c r="C5085" s="1">
        <f t="shared" si="953"/>
        <v>7</v>
      </c>
      <c r="D5085" s="1">
        <f t="shared" si="954"/>
        <v>7</v>
      </c>
      <c r="E5085" s="12">
        <f t="shared" si="955"/>
        <v>10</v>
      </c>
      <c r="F5085" s="124" t="str">
        <f t="shared" si="956"/>
        <v>0</v>
      </c>
      <c r="G5085" s="1">
        <f ca="1">(OFFSET(O5085,0,MATCH(Customer!$J$6,'CDH &amp; HDH'!$P$11:$X$11,0)))</f>
        <v>68</v>
      </c>
      <c r="H5085" s="1" t="str">
        <f t="shared" si="957"/>
        <v>Cooling</v>
      </c>
      <c r="I5085" s="1">
        <f ca="1">OFFSET(IF($H5085="Cooling",Customer!$C$25,Customer!$C$52),E5085,D5085)</f>
        <v>78</v>
      </c>
      <c r="J5085" s="1">
        <f ca="1">OFFSET(IF($H5085="Cooling",Customer!$L$25,Customer!$L$52),$E5085,$D5085)</f>
        <v>80</v>
      </c>
      <c r="K5085" s="16">
        <f t="shared" ca="1" si="951"/>
        <v>0</v>
      </c>
      <c r="L5085" s="16">
        <f t="shared" ca="1" si="952"/>
        <v>0</v>
      </c>
      <c r="M5085" s="17">
        <f t="shared" si="958"/>
        <v>0</v>
      </c>
      <c r="N5085" s="17">
        <f t="shared" si="959"/>
        <v>0</v>
      </c>
      <c r="O5085" s="4"/>
      <c r="P5085" s="4">
        <v>76</v>
      </c>
      <c r="Q5085" s="4">
        <v>58</v>
      </c>
      <c r="R5085" s="4">
        <v>78</v>
      </c>
      <c r="S5085" s="4">
        <v>78</v>
      </c>
      <c r="T5085" s="4">
        <v>80</v>
      </c>
      <c r="U5085" s="4">
        <v>77</v>
      </c>
      <c r="V5085" s="13">
        <v>68</v>
      </c>
      <c r="W5085" s="4">
        <v>74</v>
      </c>
      <c r="X5085" s="4">
        <v>63</v>
      </c>
      <c r="Y5085">
        <f t="shared" ca="1" si="960"/>
        <v>0</v>
      </c>
      <c r="Z5085">
        <f t="shared" ca="1" si="961"/>
        <v>0</v>
      </c>
    </row>
    <row r="5086" spans="2:26" x14ac:dyDescent="0.25">
      <c r="B5086" s="11">
        <f t="shared" si="962"/>
        <v>44773.416666654361</v>
      </c>
      <c r="C5086" s="1">
        <f t="shared" si="953"/>
        <v>7</v>
      </c>
      <c r="D5086" s="1">
        <f t="shared" si="954"/>
        <v>7</v>
      </c>
      <c r="E5086" s="12">
        <f t="shared" si="955"/>
        <v>11</v>
      </c>
      <c r="F5086" s="124" t="str">
        <f t="shared" si="956"/>
        <v>0</v>
      </c>
      <c r="G5086" s="1">
        <f ca="1">(OFFSET(O5086,0,MATCH(Customer!$J$6,'CDH &amp; HDH'!$P$11:$X$11,0)))</f>
        <v>72</v>
      </c>
      <c r="H5086" s="1" t="str">
        <f t="shared" si="957"/>
        <v>Cooling</v>
      </c>
      <c r="I5086" s="1">
        <f ca="1">OFFSET(IF($H5086="Cooling",Customer!$C$25,Customer!$C$52),E5086,D5086)</f>
        <v>78</v>
      </c>
      <c r="J5086" s="1">
        <f ca="1">OFFSET(IF($H5086="Cooling",Customer!$L$25,Customer!$L$52),$E5086,$D5086)</f>
        <v>80</v>
      </c>
      <c r="K5086" s="16">
        <f t="shared" ca="1" si="951"/>
        <v>0</v>
      </c>
      <c r="L5086" s="16">
        <f t="shared" ca="1" si="952"/>
        <v>0</v>
      </c>
      <c r="M5086" s="17">
        <f t="shared" si="958"/>
        <v>0</v>
      </c>
      <c r="N5086" s="17">
        <f t="shared" si="959"/>
        <v>0</v>
      </c>
      <c r="O5086" s="4"/>
      <c r="P5086" s="4">
        <v>77</v>
      </c>
      <c r="Q5086" s="4">
        <v>58</v>
      </c>
      <c r="R5086" s="4">
        <v>80</v>
      </c>
      <c r="S5086" s="4">
        <v>78</v>
      </c>
      <c r="T5086" s="4">
        <v>80</v>
      </c>
      <c r="U5086" s="4">
        <v>77</v>
      </c>
      <c r="V5086" s="13">
        <v>72</v>
      </c>
      <c r="W5086" s="4">
        <v>78</v>
      </c>
      <c r="X5086" s="4">
        <v>65</v>
      </c>
      <c r="Y5086">
        <f t="shared" ca="1" si="960"/>
        <v>0</v>
      </c>
      <c r="Z5086">
        <f t="shared" ca="1" si="961"/>
        <v>0</v>
      </c>
    </row>
    <row r="5087" spans="2:26" x14ac:dyDescent="0.25">
      <c r="B5087" s="11">
        <f t="shared" si="962"/>
        <v>44773.458333321025</v>
      </c>
      <c r="C5087" s="1">
        <f t="shared" si="953"/>
        <v>7</v>
      </c>
      <c r="D5087" s="1">
        <f t="shared" si="954"/>
        <v>7</v>
      </c>
      <c r="E5087" s="12">
        <f t="shared" si="955"/>
        <v>12</v>
      </c>
      <c r="F5087" s="124" t="str">
        <f t="shared" si="956"/>
        <v>0</v>
      </c>
      <c r="G5087" s="1">
        <f ca="1">(OFFSET(O5087,0,MATCH(Customer!$J$6,'CDH &amp; HDH'!$P$11:$X$11,0)))</f>
        <v>76</v>
      </c>
      <c r="H5087" s="1" t="str">
        <f t="shared" si="957"/>
        <v>Cooling</v>
      </c>
      <c r="I5087" s="1">
        <f ca="1">OFFSET(IF($H5087="Cooling",Customer!$C$25,Customer!$C$52),E5087,D5087)</f>
        <v>78</v>
      </c>
      <c r="J5087" s="1">
        <f ca="1">OFFSET(IF($H5087="Cooling",Customer!$L$25,Customer!$L$52),$E5087,$D5087)</f>
        <v>80</v>
      </c>
      <c r="K5087" s="16">
        <f t="shared" ca="1" si="951"/>
        <v>0</v>
      </c>
      <c r="L5087" s="16">
        <f t="shared" ca="1" si="952"/>
        <v>0</v>
      </c>
      <c r="M5087" s="17">
        <f t="shared" si="958"/>
        <v>0</v>
      </c>
      <c r="N5087" s="17">
        <f t="shared" si="959"/>
        <v>0</v>
      </c>
      <c r="O5087" s="4"/>
      <c r="P5087" s="4">
        <v>80</v>
      </c>
      <c r="Q5087" s="4">
        <v>59</v>
      </c>
      <c r="R5087" s="4">
        <v>81</v>
      </c>
      <c r="S5087" s="4">
        <v>79</v>
      </c>
      <c r="T5087" s="4">
        <v>83</v>
      </c>
      <c r="U5087" s="4">
        <v>75</v>
      </c>
      <c r="V5087" s="13">
        <v>76</v>
      </c>
      <c r="W5087" s="4">
        <v>78</v>
      </c>
      <c r="X5087" s="4">
        <v>65</v>
      </c>
      <c r="Y5087">
        <f t="shared" ca="1" si="960"/>
        <v>0</v>
      </c>
      <c r="Z5087">
        <f t="shared" ca="1" si="961"/>
        <v>0</v>
      </c>
    </row>
    <row r="5088" spans="2:26" x14ac:dyDescent="0.25">
      <c r="B5088" s="11">
        <f t="shared" si="962"/>
        <v>44773.499999987689</v>
      </c>
      <c r="C5088" s="1">
        <f t="shared" si="953"/>
        <v>7</v>
      </c>
      <c r="D5088" s="1">
        <f t="shared" si="954"/>
        <v>7</v>
      </c>
      <c r="E5088" s="12">
        <f t="shared" si="955"/>
        <v>13</v>
      </c>
      <c r="F5088" s="124" t="str">
        <f t="shared" si="956"/>
        <v>0</v>
      </c>
      <c r="G5088" s="1">
        <f ca="1">(OFFSET(O5088,0,MATCH(Customer!$J$6,'CDH &amp; HDH'!$P$11:$X$11,0)))</f>
        <v>77</v>
      </c>
      <c r="H5088" s="1" t="str">
        <f t="shared" si="957"/>
        <v>Cooling</v>
      </c>
      <c r="I5088" s="1">
        <f ca="1">OFFSET(IF($H5088="Cooling",Customer!$C$25,Customer!$C$52),E5088,D5088)</f>
        <v>78</v>
      </c>
      <c r="J5088" s="1">
        <f ca="1">OFFSET(IF($H5088="Cooling",Customer!$L$25,Customer!$L$52),$E5088,$D5088)</f>
        <v>80</v>
      </c>
      <c r="K5088" s="16">
        <f t="shared" ca="1" si="951"/>
        <v>0</v>
      </c>
      <c r="L5088" s="16">
        <f t="shared" ca="1" si="952"/>
        <v>0</v>
      </c>
      <c r="M5088" s="17">
        <f t="shared" si="958"/>
        <v>0</v>
      </c>
      <c r="N5088" s="17">
        <f t="shared" si="959"/>
        <v>0</v>
      </c>
      <c r="O5088" s="4"/>
      <c r="P5088" s="4">
        <v>83</v>
      </c>
      <c r="Q5088" s="4">
        <v>59</v>
      </c>
      <c r="R5088" s="4">
        <v>83</v>
      </c>
      <c r="S5088" s="4">
        <v>78</v>
      </c>
      <c r="T5088" s="4">
        <v>82</v>
      </c>
      <c r="U5088" s="4">
        <v>78</v>
      </c>
      <c r="V5088" s="13">
        <v>77</v>
      </c>
      <c r="W5088" s="4">
        <v>80</v>
      </c>
      <c r="X5088" s="4">
        <v>66</v>
      </c>
      <c r="Y5088">
        <f t="shared" ca="1" si="960"/>
        <v>0</v>
      </c>
      <c r="Z5088">
        <f t="shared" ca="1" si="961"/>
        <v>0</v>
      </c>
    </row>
    <row r="5089" spans="2:26" x14ac:dyDescent="0.25">
      <c r="B5089" s="11">
        <f t="shared" si="962"/>
        <v>44773.541666654353</v>
      </c>
      <c r="C5089" s="1">
        <f t="shared" si="953"/>
        <v>7</v>
      </c>
      <c r="D5089" s="1">
        <f t="shared" si="954"/>
        <v>7</v>
      </c>
      <c r="E5089" s="12">
        <f t="shared" si="955"/>
        <v>14</v>
      </c>
      <c r="F5089" s="124" t="str">
        <f t="shared" si="956"/>
        <v>0</v>
      </c>
      <c r="G5089" s="1">
        <f ca="1">(OFFSET(O5089,0,MATCH(Customer!$J$6,'CDH &amp; HDH'!$P$11:$X$11,0)))</f>
        <v>80</v>
      </c>
      <c r="H5089" s="1" t="str">
        <f t="shared" si="957"/>
        <v>Cooling</v>
      </c>
      <c r="I5089" s="1">
        <f ca="1">OFFSET(IF($H5089="Cooling",Customer!$C$25,Customer!$C$52),E5089,D5089)</f>
        <v>78</v>
      </c>
      <c r="J5089" s="1">
        <f ca="1">OFFSET(IF($H5089="Cooling",Customer!$L$25,Customer!$L$52),$E5089,$D5089)</f>
        <v>80</v>
      </c>
      <c r="K5089" s="16">
        <f t="shared" ca="1" si="951"/>
        <v>2</v>
      </c>
      <c r="L5089" s="16">
        <f t="shared" ca="1" si="952"/>
        <v>0</v>
      </c>
      <c r="M5089" s="17">
        <f t="shared" si="958"/>
        <v>0</v>
      </c>
      <c r="N5089" s="17">
        <f t="shared" si="959"/>
        <v>0</v>
      </c>
      <c r="O5089" s="4"/>
      <c r="P5089" s="4">
        <v>82</v>
      </c>
      <c r="Q5089" s="4">
        <v>60</v>
      </c>
      <c r="R5089" s="4">
        <v>83</v>
      </c>
      <c r="S5089" s="4">
        <v>79</v>
      </c>
      <c r="T5089" s="4">
        <v>81</v>
      </c>
      <c r="U5089" s="4">
        <v>79</v>
      </c>
      <c r="V5089" s="13">
        <v>80</v>
      </c>
      <c r="W5089" s="4">
        <v>81</v>
      </c>
      <c r="X5089" s="4">
        <v>67</v>
      </c>
      <c r="Y5089">
        <f t="shared" ca="1" si="960"/>
        <v>864</v>
      </c>
      <c r="Z5089">
        <f t="shared" ca="1" si="961"/>
        <v>0</v>
      </c>
    </row>
    <row r="5090" spans="2:26" x14ac:dyDescent="0.25">
      <c r="B5090" s="11">
        <f t="shared" si="962"/>
        <v>44773.583333321018</v>
      </c>
      <c r="C5090" s="1">
        <f t="shared" si="953"/>
        <v>7</v>
      </c>
      <c r="D5090" s="1">
        <f t="shared" si="954"/>
        <v>7</v>
      </c>
      <c r="E5090" s="12">
        <f t="shared" si="955"/>
        <v>15</v>
      </c>
      <c r="F5090" s="124" t="str">
        <f t="shared" si="956"/>
        <v>0</v>
      </c>
      <c r="G5090" s="1">
        <f ca="1">(OFFSET(O5090,0,MATCH(Customer!$J$6,'CDH &amp; HDH'!$P$11:$X$11,0)))</f>
        <v>80</v>
      </c>
      <c r="H5090" s="1" t="str">
        <f t="shared" si="957"/>
        <v>Cooling</v>
      </c>
      <c r="I5090" s="1">
        <f ca="1">OFFSET(IF($H5090="Cooling",Customer!$C$25,Customer!$C$52),E5090,D5090)</f>
        <v>78</v>
      </c>
      <c r="J5090" s="1">
        <f ca="1">OFFSET(IF($H5090="Cooling",Customer!$L$25,Customer!$L$52),$E5090,$D5090)</f>
        <v>80</v>
      </c>
      <c r="K5090" s="16">
        <f t="shared" ca="1" si="951"/>
        <v>2</v>
      </c>
      <c r="L5090" s="16">
        <f t="shared" ca="1" si="952"/>
        <v>0</v>
      </c>
      <c r="M5090" s="17">
        <f t="shared" si="958"/>
        <v>0</v>
      </c>
      <c r="N5090" s="17">
        <f t="shared" si="959"/>
        <v>0</v>
      </c>
      <c r="O5090" s="4"/>
      <c r="P5090" s="4">
        <v>72</v>
      </c>
      <c r="Q5090" s="4">
        <v>60</v>
      </c>
      <c r="R5090" s="4">
        <v>82</v>
      </c>
      <c r="S5090" s="4">
        <v>80</v>
      </c>
      <c r="T5090" s="4">
        <v>80</v>
      </c>
      <c r="U5090" s="4">
        <v>79</v>
      </c>
      <c r="V5090" s="13">
        <v>80</v>
      </c>
      <c r="W5090" s="4">
        <v>82</v>
      </c>
      <c r="X5090" s="4">
        <v>67</v>
      </c>
      <c r="Y5090">
        <f t="shared" ca="1" si="960"/>
        <v>864</v>
      </c>
      <c r="Z5090">
        <f t="shared" ca="1" si="961"/>
        <v>0</v>
      </c>
    </row>
    <row r="5091" spans="2:26" x14ac:dyDescent="0.25">
      <c r="B5091" s="11">
        <f t="shared" si="962"/>
        <v>44773.624999987682</v>
      </c>
      <c r="C5091" s="1">
        <f t="shared" si="953"/>
        <v>7</v>
      </c>
      <c r="D5091" s="1">
        <f t="shared" si="954"/>
        <v>7</v>
      </c>
      <c r="E5091" s="12">
        <f t="shared" si="955"/>
        <v>16</v>
      </c>
      <c r="F5091" s="124" t="str">
        <f t="shared" si="956"/>
        <v>0</v>
      </c>
      <c r="G5091" s="1">
        <f ca="1">(OFFSET(O5091,0,MATCH(Customer!$J$6,'CDH &amp; HDH'!$P$11:$X$11,0)))</f>
        <v>81</v>
      </c>
      <c r="H5091" s="1" t="str">
        <f t="shared" si="957"/>
        <v>Cooling</v>
      </c>
      <c r="I5091" s="1">
        <f ca="1">OFFSET(IF($H5091="Cooling",Customer!$C$25,Customer!$C$52),E5091,D5091)</f>
        <v>78</v>
      </c>
      <c r="J5091" s="1">
        <f ca="1">OFFSET(IF($H5091="Cooling",Customer!$L$25,Customer!$L$52),$E5091,$D5091)</f>
        <v>80</v>
      </c>
      <c r="K5091" s="16">
        <f t="shared" ca="1" si="951"/>
        <v>3</v>
      </c>
      <c r="L5091" s="16">
        <f t="shared" ca="1" si="952"/>
        <v>1</v>
      </c>
      <c r="M5091" s="17">
        <f t="shared" si="958"/>
        <v>0</v>
      </c>
      <c r="N5091" s="17">
        <f t="shared" si="959"/>
        <v>0</v>
      </c>
      <c r="O5091" s="4"/>
      <c r="P5091" s="4">
        <v>71</v>
      </c>
      <c r="Q5091" s="4">
        <v>60</v>
      </c>
      <c r="R5091" s="4">
        <v>82</v>
      </c>
      <c r="S5091" s="4">
        <v>81</v>
      </c>
      <c r="T5091" s="4">
        <v>81</v>
      </c>
      <c r="U5091" s="4">
        <v>78</v>
      </c>
      <c r="V5091" s="13">
        <v>81</v>
      </c>
      <c r="W5091" s="4">
        <v>83</v>
      </c>
      <c r="X5091" s="4">
        <v>68</v>
      </c>
      <c r="Y5091">
        <f t="shared" ca="1" si="960"/>
        <v>1296</v>
      </c>
      <c r="Z5091">
        <f t="shared" ca="1" si="961"/>
        <v>432</v>
      </c>
    </row>
    <row r="5092" spans="2:26" x14ac:dyDescent="0.25">
      <c r="B5092" s="11">
        <f t="shared" si="962"/>
        <v>44773.666666654346</v>
      </c>
      <c r="C5092" s="1">
        <f t="shared" si="953"/>
        <v>7</v>
      </c>
      <c r="D5092" s="1">
        <f t="shared" si="954"/>
        <v>7</v>
      </c>
      <c r="E5092" s="12">
        <f t="shared" si="955"/>
        <v>17</v>
      </c>
      <c r="F5092" s="124" t="str">
        <f t="shared" si="956"/>
        <v>0</v>
      </c>
      <c r="G5092" s="1">
        <f ca="1">(OFFSET(O5092,0,MATCH(Customer!$J$6,'CDH &amp; HDH'!$P$11:$X$11,0)))</f>
        <v>81</v>
      </c>
      <c r="H5092" s="1" t="str">
        <f t="shared" si="957"/>
        <v>Cooling</v>
      </c>
      <c r="I5092" s="1">
        <f ca="1">OFFSET(IF($H5092="Cooling",Customer!$C$25,Customer!$C$52),E5092,D5092)</f>
        <v>78</v>
      </c>
      <c r="J5092" s="1">
        <f ca="1">OFFSET(IF($H5092="Cooling",Customer!$L$25,Customer!$L$52),$E5092,$D5092)</f>
        <v>80</v>
      </c>
      <c r="K5092" s="16">
        <f t="shared" ca="1" si="951"/>
        <v>3</v>
      </c>
      <c r="L5092" s="16">
        <f t="shared" ca="1" si="952"/>
        <v>1</v>
      </c>
      <c r="M5092" s="17">
        <f t="shared" si="958"/>
        <v>0</v>
      </c>
      <c r="N5092" s="17">
        <f t="shared" si="959"/>
        <v>0</v>
      </c>
      <c r="O5092" s="4"/>
      <c r="P5092" s="4">
        <v>71</v>
      </c>
      <c r="Q5092" s="4">
        <v>60</v>
      </c>
      <c r="R5092" s="4">
        <v>78</v>
      </c>
      <c r="S5092" s="4">
        <v>80</v>
      </c>
      <c r="T5092" s="4">
        <v>81</v>
      </c>
      <c r="U5092" s="4">
        <v>78</v>
      </c>
      <c r="V5092" s="13">
        <v>81</v>
      </c>
      <c r="W5092" s="4">
        <v>82</v>
      </c>
      <c r="X5092" s="4">
        <v>68</v>
      </c>
      <c r="Y5092">
        <f t="shared" ca="1" si="960"/>
        <v>1296</v>
      </c>
      <c r="Z5092">
        <f t="shared" ca="1" si="961"/>
        <v>432</v>
      </c>
    </row>
    <row r="5093" spans="2:26" x14ac:dyDescent="0.25">
      <c r="B5093" s="11">
        <f t="shared" si="962"/>
        <v>44773.70833332101</v>
      </c>
      <c r="C5093" s="1">
        <f t="shared" si="953"/>
        <v>7</v>
      </c>
      <c r="D5093" s="1">
        <f t="shared" si="954"/>
        <v>7</v>
      </c>
      <c r="E5093" s="12">
        <f t="shared" si="955"/>
        <v>18</v>
      </c>
      <c r="F5093" s="124" t="str">
        <f t="shared" si="956"/>
        <v>0</v>
      </c>
      <c r="G5093" s="1">
        <f ca="1">(OFFSET(O5093,0,MATCH(Customer!$J$6,'CDH &amp; HDH'!$P$11:$X$11,0)))</f>
        <v>79</v>
      </c>
      <c r="H5093" s="1" t="str">
        <f t="shared" si="957"/>
        <v>Cooling</v>
      </c>
      <c r="I5093" s="1">
        <f ca="1">OFFSET(IF($H5093="Cooling",Customer!$C$25,Customer!$C$52),E5093,D5093)</f>
        <v>78</v>
      </c>
      <c r="J5093" s="1">
        <f ca="1">OFFSET(IF($H5093="Cooling",Customer!$L$25,Customer!$L$52),$E5093,$D5093)</f>
        <v>80</v>
      </c>
      <c r="K5093" s="16">
        <f t="shared" ca="1" si="951"/>
        <v>1</v>
      </c>
      <c r="L5093" s="16">
        <f t="shared" ca="1" si="952"/>
        <v>0</v>
      </c>
      <c r="M5093" s="17">
        <f t="shared" si="958"/>
        <v>0</v>
      </c>
      <c r="N5093" s="17">
        <f t="shared" si="959"/>
        <v>0</v>
      </c>
      <c r="O5093" s="4"/>
      <c r="P5093" s="4">
        <v>70</v>
      </c>
      <c r="Q5093" s="4">
        <v>60</v>
      </c>
      <c r="R5093" s="4">
        <v>73</v>
      </c>
      <c r="S5093" s="4">
        <v>79</v>
      </c>
      <c r="T5093" s="4">
        <v>80</v>
      </c>
      <c r="U5093" s="4">
        <v>75</v>
      </c>
      <c r="V5093" s="13">
        <v>79</v>
      </c>
      <c r="W5093" s="4">
        <v>82</v>
      </c>
      <c r="X5093" s="4">
        <v>68</v>
      </c>
      <c r="Y5093">
        <f t="shared" ca="1" si="960"/>
        <v>432</v>
      </c>
      <c r="Z5093">
        <f t="shared" ca="1" si="961"/>
        <v>0</v>
      </c>
    </row>
    <row r="5094" spans="2:26" x14ac:dyDescent="0.25">
      <c r="B5094" s="11">
        <f t="shared" si="962"/>
        <v>44773.749999987675</v>
      </c>
      <c r="C5094" s="1">
        <f t="shared" si="953"/>
        <v>7</v>
      </c>
      <c r="D5094" s="1">
        <f t="shared" si="954"/>
        <v>7</v>
      </c>
      <c r="E5094" s="12">
        <f t="shared" si="955"/>
        <v>19</v>
      </c>
      <c r="F5094" s="124" t="str">
        <f t="shared" si="956"/>
        <v>0</v>
      </c>
      <c r="G5094" s="1">
        <f ca="1">(OFFSET(O5094,0,MATCH(Customer!$J$6,'CDH &amp; HDH'!$P$11:$X$11,0)))</f>
        <v>78</v>
      </c>
      <c r="H5094" s="1" t="str">
        <f t="shared" si="957"/>
        <v>Cooling</v>
      </c>
      <c r="I5094" s="1">
        <f ca="1">OFFSET(IF($H5094="Cooling",Customer!$C$25,Customer!$C$52),E5094,D5094)</f>
        <v>78</v>
      </c>
      <c r="J5094" s="1">
        <f ca="1">OFFSET(IF($H5094="Cooling",Customer!$L$25,Customer!$L$52),$E5094,$D5094)</f>
        <v>80</v>
      </c>
      <c r="K5094" s="16">
        <f t="shared" ca="1" si="951"/>
        <v>0</v>
      </c>
      <c r="L5094" s="16">
        <f t="shared" ca="1" si="952"/>
        <v>0</v>
      </c>
      <c r="M5094" s="17">
        <f t="shared" si="958"/>
        <v>0</v>
      </c>
      <c r="N5094" s="17">
        <f t="shared" si="959"/>
        <v>0</v>
      </c>
      <c r="O5094" s="4"/>
      <c r="P5094" s="4">
        <v>70</v>
      </c>
      <c r="Q5094" s="4">
        <v>60</v>
      </c>
      <c r="R5094" s="4">
        <v>69</v>
      </c>
      <c r="S5094" s="4">
        <v>76</v>
      </c>
      <c r="T5094" s="4">
        <v>78</v>
      </c>
      <c r="U5094" s="4">
        <v>73</v>
      </c>
      <c r="V5094" s="13">
        <v>78</v>
      </c>
      <c r="W5094" s="4">
        <v>79</v>
      </c>
      <c r="X5094" s="4">
        <v>68</v>
      </c>
      <c r="Y5094">
        <f t="shared" ca="1" si="960"/>
        <v>0</v>
      </c>
      <c r="Z5094">
        <f t="shared" ca="1" si="961"/>
        <v>0</v>
      </c>
    </row>
    <row r="5095" spans="2:26" x14ac:dyDescent="0.25">
      <c r="B5095" s="11">
        <f t="shared" si="962"/>
        <v>44773.791666654339</v>
      </c>
      <c r="C5095" s="1">
        <f t="shared" si="953"/>
        <v>7</v>
      </c>
      <c r="D5095" s="1">
        <f t="shared" si="954"/>
        <v>7</v>
      </c>
      <c r="E5095" s="12">
        <f t="shared" si="955"/>
        <v>20</v>
      </c>
      <c r="F5095" s="124" t="str">
        <f t="shared" si="956"/>
        <v>0</v>
      </c>
      <c r="G5095" s="1">
        <f ca="1">(OFFSET(O5095,0,MATCH(Customer!$J$6,'CDH &amp; HDH'!$P$11:$X$11,0)))</f>
        <v>75</v>
      </c>
      <c r="H5095" s="1" t="str">
        <f t="shared" si="957"/>
        <v>Cooling</v>
      </c>
      <c r="I5095" s="1">
        <f ca="1">OFFSET(IF($H5095="Cooling",Customer!$C$25,Customer!$C$52),E5095,D5095)</f>
        <v>78</v>
      </c>
      <c r="J5095" s="1">
        <f ca="1">OFFSET(IF($H5095="Cooling",Customer!$L$25,Customer!$L$52),$E5095,$D5095)</f>
        <v>80</v>
      </c>
      <c r="K5095" s="16">
        <f t="shared" ca="1" si="951"/>
        <v>0</v>
      </c>
      <c r="L5095" s="16">
        <f t="shared" ca="1" si="952"/>
        <v>0</v>
      </c>
      <c r="M5095" s="17">
        <f t="shared" si="958"/>
        <v>0</v>
      </c>
      <c r="N5095" s="17">
        <f t="shared" si="959"/>
        <v>0</v>
      </c>
      <c r="O5095" s="4"/>
      <c r="P5095" s="4">
        <v>68</v>
      </c>
      <c r="Q5095" s="4">
        <v>60</v>
      </c>
      <c r="R5095" s="4">
        <v>69</v>
      </c>
      <c r="S5095" s="4">
        <v>72</v>
      </c>
      <c r="T5095" s="4">
        <v>74</v>
      </c>
      <c r="U5095" s="4">
        <v>70</v>
      </c>
      <c r="V5095" s="13">
        <v>75</v>
      </c>
      <c r="W5095" s="4">
        <v>74</v>
      </c>
      <c r="X5095" s="4">
        <v>68</v>
      </c>
      <c r="Y5095">
        <f t="shared" ca="1" si="960"/>
        <v>0</v>
      </c>
      <c r="Z5095">
        <f t="shared" ca="1" si="961"/>
        <v>0</v>
      </c>
    </row>
    <row r="5096" spans="2:26" x14ac:dyDescent="0.25">
      <c r="B5096" s="11">
        <f t="shared" si="962"/>
        <v>44773.833333321003</v>
      </c>
      <c r="C5096" s="1">
        <f t="shared" si="953"/>
        <v>7</v>
      </c>
      <c r="D5096" s="1">
        <f t="shared" si="954"/>
        <v>7</v>
      </c>
      <c r="E5096" s="12">
        <f t="shared" si="955"/>
        <v>21</v>
      </c>
      <c r="F5096" s="124" t="str">
        <f t="shared" si="956"/>
        <v>0</v>
      </c>
      <c r="G5096" s="1">
        <f ca="1">(OFFSET(O5096,0,MATCH(Customer!$J$6,'CDH &amp; HDH'!$P$11:$X$11,0)))</f>
        <v>73</v>
      </c>
      <c r="H5096" s="1" t="str">
        <f t="shared" si="957"/>
        <v>Cooling</v>
      </c>
      <c r="I5096" s="1">
        <f ca="1">OFFSET(IF($H5096="Cooling",Customer!$C$25,Customer!$C$52),E5096,D5096)</f>
        <v>78</v>
      </c>
      <c r="J5096" s="1">
        <f ca="1">OFFSET(IF($H5096="Cooling",Customer!$L$25,Customer!$L$52),$E5096,$D5096)</f>
        <v>80</v>
      </c>
      <c r="K5096" s="16">
        <f t="shared" ca="1" si="951"/>
        <v>0</v>
      </c>
      <c r="L5096" s="16">
        <f t="shared" ca="1" si="952"/>
        <v>0</v>
      </c>
      <c r="M5096" s="17">
        <f t="shared" si="958"/>
        <v>0</v>
      </c>
      <c r="N5096" s="17">
        <f t="shared" si="959"/>
        <v>0</v>
      </c>
      <c r="O5096" s="4"/>
      <c r="P5096" s="4">
        <v>66</v>
      </c>
      <c r="Q5096" s="4">
        <v>60</v>
      </c>
      <c r="R5096" s="4">
        <v>68</v>
      </c>
      <c r="S5096" s="4">
        <v>69</v>
      </c>
      <c r="T5096" s="4">
        <v>73</v>
      </c>
      <c r="U5096" s="4">
        <v>69</v>
      </c>
      <c r="V5096" s="13">
        <v>73</v>
      </c>
      <c r="W5096" s="4">
        <v>72</v>
      </c>
      <c r="X5096" s="4">
        <v>68</v>
      </c>
      <c r="Y5096">
        <f t="shared" ca="1" si="960"/>
        <v>0</v>
      </c>
      <c r="Z5096">
        <f t="shared" ca="1" si="961"/>
        <v>0</v>
      </c>
    </row>
    <row r="5097" spans="2:26" x14ac:dyDescent="0.25">
      <c r="B5097" s="11">
        <f t="shared" si="962"/>
        <v>44773.874999987667</v>
      </c>
      <c r="C5097" s="1">
        <f t="shared" si="953"/>
        <v>7</v>
      </c>
      <c r="D5097" s="1">
        <f t="shared" si="954"/>
        <v>7</v>
      </c>
      <c r="E5097" s="12">
        <f t="shared" si="955"/>
        <v>22</v>
      </c>
      <c r="F5097" s="124" t="str">
        <f t="shared" si="956"/>
        <v>0</v>
      </c>
      <c r="G5097" s="1">
        <f ca="1">(OFFSET(O5097,0,MATCH(Customer!$J$6,'CDH &amp; HDH'!$P$11:$X$11,0)))</f>
        <v>72</v>
      </c>
      <c r="H5097" s="1" t="str">
        <f t="shared" si="957"/>
        <v>Cooling</v>
      </c>
      <c r="I5097" s="1">
        <f ca="1">OFFSET(IF($H5097="Cooling",Customer!$C$25,Customer!$C$52),E5097,D5097)</f>
        <v>78</v>
      </c>
      <c r="J5097" s="1">
        <f ca="1">OFFSET(IF($H5097="Cooling",Customer!$L$25,Customer!$L$52),$E5097,$D5097)</f>
        <v>80</v>
      </c>
      <c r="K5097" s="16">
        <f t="shared" ca="1" si="951"/>
        <v>0</v>
      </c>
      <c r="L5097" s="16">
        <f t="shared" ca="1" si="952"/>
        <v>0</v>
      </c>
      <c r="M5097" s="17">
        <f t="shared" si="958"/>
        <v>0</v>
      </c>
      <c r="N5097" s="17">
        <f t="shared" si="959"/>
        <v>0</v>
      </c>
      <c r="O5097" s="4"/>
      <c r="P5097" s="4">
        <v>66</v>
      </c>
      <c r="Q5097" s="4">
        <v>59</v>
      </c>
      <c r="R5097" s="4">
        <v>67</v>
      </c>
      <c r="S5097" s="4">
        <v>69</v>
      </c>
      <c r="T5097" s="4">
        <v>72</v>
      </c>
      <c r="U5097" s="4">
        <v>69</v>
      </c>
      <c r="V5097" s="13">
        <v>72</v>
      </c>
      <c r="W5097" s="4">
        <v>70</v>
      </c>
      <c r="X5097" s="4">
        <v>66</v>
      </c>
      <c r="Y5097">
        <f t="shared" ca="1" si="960"/>
        <v>0</v>
      </c>
      <c r="Z5097">
        <f t="shared" ca="1" si="961"/>
        <v>0</v>
      </c>
    </row>
    <row r="5098" spans="2:26" x14ac:dyDescent="0.25">
      <c r="B5098" s="11">
        <f t="shared" si="962"/>
        <v>44773.916666654331</v>
      </c>
      <c r="C5098" s="1">
        <f t="shared" si="953"/>
        <v>7</v>
      </c>
      <c r="D5098" s="1">
        <f t="shared" si="954"/>
        <v>7</v>
      </c>
      <c r="E5098" s="12">
        <f t="shared" si="955"/>
        <v>23</v>
      </c>
      <c r="F5098" s="124" t="str">
        <f t="shared" si="956"/>
        <v>0</v>
      </c>
      <c r="G5098" s="1">
        <f ca="1">(OFFSET(O5098,0,MATCH(Customer!$J$6,'CDH &amp; HDH'!$P$11:$X$11,0)))</f>
        <v>70</v>
      </c>
      <c r="H5098" s="1" t="str">
        <f t="shared" si="957"/>
        <v>Cooling</v>
      </c>
      <c r="I5098" s="1">
        <f ca="1">OFFSET(IF($H5098="Cooling",Customer!$C$25,Customer!$C$52),E5098,D5098)</f>
        <v>78</v>
      </c>
      <c r="J5098" s="1">
        <f ca="1">OFFSET(IF($H5098="Cooling",Customer!$L$25,Customer!$L$52),$E5098,$D5098)</f>
        <v>80</v>
      </c>
      <c r="K5098" s="16">
        <f t="shared" ca="1" si="951"/>
        <v>0</v>
      </c>
      <c r="L5098" s="16">
        <f t="shared" ca="1" si="952"/>
        <v>0</v>
      </c>
      <c r="M5098" s="17">
        <f t="shared" si="958"/>
        <v>0</v>
      </c>
      <c r="N5098" s="17">
        <f t="shared" si="959"/>
        <v>0</v>
      </c>
      <c r="O5098" s="4"/>
      <c r="P5098" s="4">
        <v>66</v>
      </c>
      <c r="Q5098" s="4">
        <v>59</v>
      </c>
      <c r="R5098" s="4">
        <v>66</v>
      </c>
      <c r="S5098" s="4">
        <v>68</v>
      </c>
      <c r="T5098" s="4">
        <v>70</v>
      </c>
      <c r="U5098" s="4">
        <v>69</v>
      </c>
      <c r="V5098" s="13">
        <v>70</v>
      </c>
      <c r="W5098" s="4">
        <v>68</v>
      </c>
      <c r="X5098" s="4">
        <v>63</v>
      </c>
      <c r="Y5098">
        <f t="shared" ca="1" si="960"/>
        <v>0</v>
      </c>
      <c r="Z5098">
        <f t="shared" ca="1" si="961"/>
        <v>0</v>
      </c>
    </row>
    <row r="5099" spans="2:26" x14ac:dyDescent="0.25">
      <c r="B5099" s="11">
        <f t="shared" si="962"/>
        <v>44773.958333320996</v>
      </c>
      <c r="C5099" s="1">
        <f t="shared" si="953"/>
        <v>7</v>
      </c>
      <c r="D5099" s="1">
        <f t="shared" si="954"/>
        <v>7</v>
      </c>
      <c r="E5099" s="12">
        <f t="shared" si="955"/>
        <v>24</v>
      </c>
      <c r="F5099" s="124" t="str">
        <f t="shared" si="956"/>
        <v>0</v>
      </c>
      <c r="G5099" s="1">
        <f ca="1">(OFFSET(O5099,0,MATCH(Customer!$J$6,'CDH &amp; HDH'!$P$11:$X$11,0)))</f>
        <v>69</v>
      </c>
      <c r="H5099" s="1" t="str">
        <f t="shared" si="957"/>
        <v>Cooling</v>
      </c>
      <c r="I5099" s="1">
        <f ca="1">OFFSET(IF($H5099="Cooling",Customer!$C$25,Customer!$C$52),E5099,D5099)</f>
        <v>78</v>
      </c>
      <c r="J5099" s="1">
        <f ca="1">OFFSET(IF($H5099="Cooling",Customer!$L$25,Customer!$L$52),$E5099,$D5099)</f>
        <v>80</v>
      </c>
      <c r="K5099" s="16">
        <f t="shared" ca="1" si="951"/>
        <v>0</v>
      </c>
      <c r="L5099" s="16">
        <f t="shared" ca="1" si="952"/>
        <v>0</v>
      </c>
      <c r="M5099" s="17">
        <f t="shared" si="958"/>
        <v>0</v>
      </c>
      <c r="N5099" s="17">
        <f t="shared" si="959"/>
        <v>0</v>
      </c>
      <c r="O5099" s="4"/>
      <c r="P5099" s="4">
        <v>65</v>
      </c>
      <c r="Q5099" s="4">
        <v>58</v>
      </c>
      <c r="R5099" s="4">
        <v>64</v>
      </c>
      <c r="S5099" s="4">
        <v>68</v>
      </c>
      <c r="T5099" s="4">
        <v>69</v>
      </c>
      <c r="U5099" s="4">
        <v>69</v>
      </c>
      <c r="V5099" s="13">
        <v>69</v>
      </c>
      <c r="W5099" s="4">
        <v>66</v>
      </c>
      <c r="X5099" s="4">
        <v>61</v>
      </c>
      <c r="Y5099">
        <f t="shared" ca="1" si="960"/>
        <v>0</v>
      </c>
      <c r="Z5099">
        <f t="shared" ca="1" si="961"/>
        <v>0</v>
      </c>
    </row>
    <row r="5100" spans="2:26" x14ac:dyDescent="0.25">
      <c r="B5100" s="11">
        <f t="shared" si="962"/>
        <v>44773.99999998766</v>
      </c>
      <c r="C5100" s="1">
        <f t="shared" si="953"/>
        <v>8</v>
      </c>
      <c r="D5100" s="1">
        <f t="shared" si="954"/>
        <v>1</v>
      </c>
      <c r="E5100" s="12">
        <f t="shared" si="955"/>
        <v>1</v>
      </c>
      <c r="F5100" s="124" t="str">
        <f t="shared" si="956"/>
        <v>0</v>
      </c>
      <c r="G5100" s="1">
        <f ca="1">(OFFSET(O5100,0,MATCH(Customer!$J$6,'CDH &amp; HDH'!$P$11:$X$11,0)))</f>
        <v>67</v>
      </c>
      <c r="H5100" s="1" t="str">
        <f t="shared" si="957"/>
        <v>Cooling</v>
      </c>
      <c r="I5100" s="1">
        <f ca="1">OFFSET(IF($H5100="Cooling",Customer!$C$25,Customer!$C$52),E5100,D5100)</f>
        <v>78</v>
      </c>
      <c r="J5100" s="1">
        <f ca="1">OFFSET(IF($H5100="Cooling",Customer!$L$25,Customer!$L$52),$E5100,$D5100)</f>
        <v>80</v>
      </c>
      <c r="K5100" s="16">
        <f t="shared" ca="1" si="951"/>
        <v>0</v>
      </c>
      <c r="L5100" s="16">
        <f t="shared" ca="1" si="952"/>
        <v>0</v>
      </c>
      <c r="M5100" s="17">
        <f t="shared" si="958"/>
        <v>0</v>
      </c>
      <c r="N5100" s="17">
        <f t="shared" si="959"/>
        <v>0</v>
      </c>
      <c r="O5100" s="4"/>
      <c r="P5100" s="4">
        <v>65</v>
      </c>
      <c r="Q5100" s="4">
        <v>57</v>
      </c>
      <c r="R5100" s="4">
        <v>63</v>
      </c>
      <c r="S5100" s="4">
        <v>67</v>
      </c>
      <c r="T5100" s="4">
        <v>67</v>
      </c>
      <c r="U5100" s="4">
        <v>69</v>
      </c>
      <c r="V5100" s="13">
        <v>67</v>
      </c>
      <c r="W5100" s="4">
        <v>65</v>
      </c>
      <c r="X5100" s="4">
        <v>58</v>
      </c>
      <c r="Y5100">
        <f t="shared" ca="1" si="960"/>
        <v>0</v>
      </c>
      <c r="Z5100">
        <f t="shared" ca="1" si="961"/>
        <v>0</v>
      </c>
    </row>
    <row r="5101" spans="2:26" x14ac:dyDescent="0.25">
      <c r="B5101" s="11">
        <f t="shared" si="962"/>
        <v>44774.041666654324</v>
      </c>
      <c r="C5101" s="1">
        <f t="shared" si="953"/>
        <v>8</v>
      </c>
      <c r="D5101" s="1">
        <f t="shared" si="954"/>
        <v>1</v>
      </c>
      <c r="E5101" s="12">
        <f t="shared" si="955"/>
        <v>2</v>
      </c>
      <c r="F5101" s="124" t="str">
        <f t="shared" si="956"/>
        <v>0</v>
      </c>
      <c r="G5101" s="1">
        <f ca="1">(OFFSET(O5101,0,MATCH(Customer!$J$6,'CDH &amp; HDH'!$P$11:$X$11,0)))</f>
        <v>66</v>
      </c>
      <c r="H5101" s="1" t="str">
        <f t="shared" si="957"/>
        <v>Cooling</v>
      </c>
      <c r="I5101" s="1">
        <f ca="1">OFFSET(IF($H5101="Cooling",Customer!$C$25,Customer!$C$52),E5101,D5101)</f>
        <v>78</v>
      </c>
      <c r="J5101" s="1">
        <f ca="1">OFFSET(IF($H5101="Cooling",Customer!$L$25,Customer!$L$52),$E5101,$D5101)</f>
        <v>80</v>
      </c>
      <c r="K5101" s="16">
        <f t="shared" ca="1" si="951"/>
        <v>0</v>
      </c>
      <c r="L5101" s="16">
        <f t="shared" ca="1" si="952"/>
        <v>0</v>
      </c>
      <c r="M5101" s="17">
        <f t="shared" si="958"/>
        <v>0</v>
      </c>
      <c r="N5101" s="17">
        <f t="shared" si="959"/>
        <v>0</v>
      </c>
      <c r="O5101" s="4"/>
      <c r="P5101" s="4">
        <v>65</v>
      </c>
      <c r="Q5101" s="4">
        <v>56</v>
      </c>
      <c r="R5101" s="4">
        <v>62</v>
      </c>
      <c r="S5101" s="4">
        <v>67</v>
      </c>
      <c r="T5101" s="4">
        <v>66</v>
      </c>
      <c r="U5101" s="4">
        <v>69</v>
      </c>
      <c r="V5101" s="13">
        <v>66</v>
      </c>
      <c r="W5101" s="4">
        <v>63</v>
      </c>
      <c r="X5101" s="4">
        <v>56</v>
      </c>
      <c r="Y5101">
        <f t="shared" ca="1" si="960"/>
        <v>0</v>
      </c>
      <c r="Z5101">
        <f t="shared" ca="1" si="961"/>
        <v>0</v>
      </c>
    </row>
    <row r="5102" spans="2:26" x14ac:dyDescent="0.25">
      <c r="B5102" s="11">
        <f t="shared" si="962"/>
        <v>44774.083333320988</v>
      </c>
      <c r="C5102" s="1">
        <f t="shared" si="953"/>
        <v>8</v>
      </c>
      <c r="D5102" s="1">
        <f t="shared" si="954"/>
        <v>1</v>
      </c>
      <c r="E5102" s="12">
        <f t="shared" si="955"/>
        <v>3</v>
      </c>
      <c r="F5102" s="124" t="str">
        <f t="shared" si="956"/>
        <v>0</v>
      </c>
      <c r="G5102" s="1">
        <f ca="1">(OFFSET(O5102,0,MATCH(Customer!$J$6,'CDH &amp; HDH'!$P$11:$X$11,0)))</f>
        <v>64</v>
      </c>
      <c r="H5102" s="1" t="str">
        <f t="shared" si="957"/>
        <v>Cooling</v>
      </c>
      <c r="I5102" s="1">
        <f ca="1">OFFSET(IF($H5102="Cooling",Customer!$C$25,Customer!$C$52),E5102,D5102)</f>
        <v>78</v>
      </c>
      <c r="J5102" s="1">
        <f ca="1">OFFSET(IF($H5102="Cooling",Customer!$L$25,Customer!$L$52),$E5102,$D5102)</f>
        <v>80</v>
      </c>
      <c r="K5102" s="16">
        <f t="shared" ca="1" si="951"/>
        <v>0</v>
      </c>
      <c r="L5102" s="16">
        <f t="shared" ca="1" si="952"/>
        <v>0</v>
      </c>
      <c r="M5102" s="17">
        <f t="shared" si="958"/>
        <v>0</v>
      </c>
      <c r="N5102" s="17">
        <f t="shared" si="959"/>
        <v>0</v>
      </c>
      <c r="O5102" s="4"/>
      <c r="P5102" s="4">
        <v>65</v>
      </c>
      <c r="Q5102" s="4">
        <v>56</v>
      </c>
      <c r="R5102" s="4">
        <v>60</v>
      </c>
      <c r="S5102" s="4">
        <v>66</v>
      </c>
      <c r="T5102" s="4">
        <v>64</v>
      </c>
      <c r="U5102" s="4">
        <v>69</v>
      </c>
      <c r="V5102" s="13">
        <v>64</v>
      </c>
      <c r="W5102" s="4">
        <v>61</v>
      </c>
      <c r="X5102" s="4">
        <v>53</v>
      </c>
      <c r="Y5102">
        <f t="shared" ca="1" si="960"/>
        <v>0</v>
      </c>
      <c r="Z5102">
        <f t="shared" ca="1" si="961"/>
        <v>0</v>
      </c>
    </row>
    <row r="5103" spans="2:26" x14ac:dyDescent="0.25">
      <c r="B5103" s="11">
        <f t="shared" si="962"/>
        <v>44774.124999987653</v>
      </c>
      <c r="C5103" s="1">
        <f t="shared" si="953"/>
        <v>8</v>
      </c>
      <c r="D5103" s="1">
        <f t="shared" si="954"/>
        <v>1</v>
      </c>
      <c r="E5103" s="12">
        <f t="shared" si="955"/>
        <v>4</v>
      </c>
      <c r="F5103" s="124" t="str">
        <f t="shared" si="956"/>
        <v>0</v>
      </c>
      <c r="G5103" s="1">
        <f ca="1">(OFFSET(O5103,0,MATCH(Customer!$J$6,'CDH &amp; HDH'!$P$11:$X$11,0)))</f>
        <v>63</v>
      </c>
      <c r="H5103" s="1" t="str">
        <f t="shared" si="957"/>
        <v>Cooling</v>
      </c>
      <c r="I5103" s="1">
        <f ca="1">OFFSET(IF($H5103="Cooling",Customer!$C$25,Customer!$C$52),E5103,D5103)</f>
        <v>78</v>
      </c>
      <c r="J5103" s="1">
        <f ca="1">OFFSET(IF($H5103="Cooling",Customer!$L$25,Customer!$L$52),$E5103,$D5103)</f>
        <v>80</v>
      </c>
      <c r="K5103" s="16">
        <f t="shared" ca="1" si="951"/>
        <v>0</v>
      </c>
      <c r="L5103" s="16">
        <f t="shared" ca="1" si="952"/>
        <v>0</v>
      </c>
      <c r="M5103" s="17">
        <f t="shared" si="958"/>
        <v>0</v>
      </c>
      <c r="N5103" s="17">
        <f t="shared" si="959"/>
        <v>0</v>
      </c>
      <c r="O5103" s="4"/>
      <c r="P5103" s="4">
        <v>65</v>
      </c>
      <c r="Q5103" s="4">
        <v>55</v>
      </c>
      <c r="R5103" s="4">
        <v>59</v>
      </c>
      <c r="S5103" s="4">
        <v>66</v>
      </c>
      <c r="T5103" s="4">
        <v>63</v>
      </c>
      <c r="U5103" s="4">
        <v>69</v>
      </c>
      <c r="V5103" s="13">
        <v>63</v>
      </c>
      <c r="W5103" s="4">
        <v>59</v>
      </c>
      <c r="X5103" s="4">
        <v>51</v>
      </c>
      <c r="Y5103">
        <f t="shared" ca="1" si="960"/>
        <v>0</v>
      </c>
      <c r="Z5103">
        <f t="shared" ca="1" si="961"/>
        <v>0</v>
      </c>
    </row>
    <row r="5104" spans="2:26" x14ac:dyDescent="0.25">
      <c r="B5104" s="11">
        <f t="shared" si="962"/>
        <v>44774.166666654317</v>
      </c>
      <c r="C5104" s="1">
        <f t="shared" si="953"/>
        <v>8</v>
      </c>
      <c r="D5104" s="1">
        <f t="shared" si="954"/>
        <v>1</v>
      </c>
      <c r="E5104" s="12">
        <f t="shared" si="955"/>
        <v>5</v>
      </c>
      <c r="F5104" s="124" t="str">
        <f t="shared" si="956"/>
        <v>0</v>
      </c>
      <c r="G5104" s="1">
        <f ca="1">(OFFSET(O5104,0,MATCH(Customer!$J$6,'CDH &amp; HDH'!$P$11:$X$11,0)))</f>
        <v>63</v>
      </c>
      <c r="H5104" s="1" t="str">
        <f t="shared" si="957"/>
        <v>Cooling</v>
      </c>
      <c r="I5104" s="1">
        <f ca="1">OFFSET(IF($H5104="Cooling",Customer!$C$25,Customer!$C$52),E5104,D5104)</f>
        <v>78</v>
      </c>
      <c r="J5104" s="1">
        <f ca="1">OFFSET(IF($H5104="Cooling",Customer!$L$25,Customer!$L$52),$E5104,$D5104)</f>
        <v>80</v>
      </c>
      <c r="K5104" s="16">
        <f t="shared" ca="1" si="951"/>
        <v>0</v>
      </c>
      <c r="L5104" s="16">
        <f t="shared" ca="1" si="952"/>
        <v>0</v>
      </c>
      <c r="M5104" s="17">
        <f t="shared" si="958"/>
        <v>0</v>
      </c>
      <c r="N5104" s="17">
        <f t="shared" si="959"/>
        <v>0</v>
      </c>
      <c r="O5104" s="4"/>
      <c r="P5104" s="4">
        <v>65</v>
      </c>
      <c r="Q5104" s="4">
        <v>54</v>
      </c>
      <c r="R5104" s="4">
        <v>58</v>
      </c>
      <c r="S5104" s="4">
        <v>66</v>
      </c>
      <c r="T5104" s="4">
        <v>63</v>
      </c>
      <c r="U5104" s="4">
        <v>69</v>
      </c>
      <c r="V5104" s="13">
        <v>63</v>
      </c>
      <c r="W5104" s="4">
        <v>60</v>
      </c>
      <c r="X5104" s="4">
        <v>50</v>
      </c>
      <c r="Y5104">
        <f t="shared" ca="1" si="960"/>
        <v>0</v>
      </c>
      <c r="Z5104">
        <f t="shared" ca="1" si="961"/>
        <v>0</v>
      </c>
    </row>
    <row r="5105" spans="2:26" x14ac:dyDescent="0.25">
      <c r="B5105" s="11">
        <f t="shared" si="962"/>
        <v>44774.208333320981</v>
      </c>
      <c r="C5105" s="1">
        <f t="shared" si="953"/>
        <v>8</v>
      </c>
      <c r="D5105" s="1">
        <f t="shared" si="954"/>
        <v>1</v>
      </c>
      <c r="E5105" s="12">
        <f t="shared" si="955"/>
        <v>6</v>
      </c>
      <c r="F5105" s="124" t="str">
        <f t="shared" si="956"/>
        <v>0</v>
      </c>
      <c r="G5105" s="1">
        <f ca="1">(OFFSET(O5105,0,MATCH(Customer!$J$6,'CDH &amp; HDH'!$P$11:$X$11,0)))</f>
        <v>62</v>
      </c>
      <c r="H5105" s="1" t="str">
        <f t="shared" si="957"/>
        <v>Cooling</v>
      </c>
      <c r="I5105" s="1">
        <f ca="1">OFFSET(IF($H5105="Cooling",Customer!$C$25,Customer!$C$52),E5105,D5105)</f>
        <v>78</v>
      </c>
      <c r="J5105" s="1">
        <f ca="1">OFFSET(IF($H5105="Cooling",Customer!$L$25,Customer!$L$52),$E5105,$D5105)</f>
        <v>80</v>
      </c>
      <c r="K5105" s="16">
        <f t="shared" ca="1" si="951"/>
        <v>0</v>
      </c>
      <c r="L5105" s="16">
        <f t="shared" ca="1" si="952"/>
        <v>0</v>
      </c>
      <c r="M5105" s="17">
        <f t="shared" si="958"/>
        <v>0</v>
      </c>
      <c r="N5105" s="17">
        <f t="shared" si="959"/>
        <v>0</v>
      </c>
      <c r="O5105" s="4"/>
      <c r="P5105" s="4">
        <v>65</v>
      </c>
      <c r="Q5105" s="4">
        <v>54</v>
      </c>
      <c r="R5105" s="4">
        <v>59</v>
      </c>
      <c r="S5105" s="4">
        <v>66</v>
      </c>
      <c r="T5105" s="4">
        <v>63</v>
      </c>
      <c r="U5105" s="4">
        <v>72</v>
      </c>
      <c r="V5105" s="13">
        <v>62</v>
      </c>
      <c r="W5105" s="4">
        <v>60</v>
      </c>
      <c r="X5105" s="4">
        <v>51</v>
      </c>
      <c r="Y5105">
        <f t="shared" ca="1" si="960"/>
        <v>0</v>
      </c>
      <c r="Z5105">
        <f t="shared" ca="1" si="961"/>
        <v>0</v>
      </c>
    </row>
    <row r="5106" spans="2:26" x14ac:dyDescent="0.25">
      <c r="B5106" s="11">
        <f t="shared" si="962"/>
        <v>44774.249999987645</v>
      </c>
      <c r="C5106" s="1">
        <f t="shared" si="953"/>
        <v>8</v>
      </c>
      <c r="D5106" s="1">
        <f t="shared" si="954"/>
        <v>1</v>
      </c>
      <c r="E5106" s="12">
        <f t="shared" si="955"/>
        <v>7</v>
      </c>
      <c r="F5106" s="124" t="str">
        <f t="shared" si="956"/>
        <v>0</v>
      </c>
      <c r="G5106" s="1">
        <f ca="1">(OFFSET(O5106,0,MATCH(Customer!$J$6,'CDH &amp; HDH'!$P$11:$X$11,0)))</f>
        <v>63</v>
      </c>
      <c r="H5106" s="1" t="str">
        <f t="shared" si="957"/>
        <v>Cooling</v>
      </c>
      <c r="I5106" s="1">
        <f ca="1">OFFSET(IF($H5106="Cooling",Customer!$C$25,Customer!$C$52),E5106,D5106)</f>
        <v>78</v>
      </c>
      <c r="J5106" s="1">
        <f ca="1">OFFSET(IF($H5106="Cooling",Customer!$L$25,Customer!$L$52),$E5106,$D5106)</f>
        <v>80</v>
      </c>
      <c r="K5106" s="16">
        <f t="shared" ca="1" si="951"/>
        <v>0</v>
      </c>
      <c r="L5106" s="16">
        <f t="shared" ca="1" si="952"/>
        <v>0</v>
      </c>
      <c r="M5106" s="17">
        <f t="shared" si="958"/>
        <v>0</v>
      </c>
      <c r="N5106" s="17">
        <f t="shared" si="959"/>
        <v>0</v>
      </c>
      <c r="O5106" s="4"/>
      <c r="P5106" s="4">
        <v>67</v>
      </c>
      <c r="Q5106" s="4">
        <v>56</v>
      </c>
      <c r="R5106" s="4">
        <v>61</v>
      </c>
      <c r="S5106" s="4">
        <v>67</v>
      </c>
      <c r="T5106" s="4">
        <v>64</v>
      </c>
      <c r="U5106" s="4">
        <v>73</v>
      </c>
      <c r="V5106" s="13">
        <v>63</v>
      </c>
      <c r="W5106" s="4">
        <v>60</v>
      </c>
      <c r="X5106" s="4">
        <v>56</v>
      </c>
      <c r="Y5106">
        <f t="shared" ca="1" si="960"/>
        <v>0</v>
      </c>
      <c r="Z5106">
        <f t="shared" ca="1" si="961"/>
        <v>0</v>
      </c>
    </row>
    <row r="5107" spans="2:26" x14ac:dyDescent="0.25">
      <c r="B5107" s="11">
        <f t="shared" si="962"/>
        <v>44774.29166665431</v>
      </c>
      <c r="C5107" s="1">
        <f t="shared" si="953"/>
        <v>8</v>
      </c>
      <c r="D5107" s="1">
        <f t="shared" si="954"/>
        <v>1</v>
      </c>
      <c r="E5107" s="12">
        <f t="shared" si="955"/>
        <v>8</v>
      </c>
      <c r="F5107" s="124" t="str">
        <f t="shared" si="956"/>
        <v>0</v>
      </c>
      <c r="G5107" s="1">
        <f ca="1">(OFFSET(O5107,0,MATCH(Customer!$J$6,'CDH &amp; HDH'!$P$11:$X$11,0)))</f>
        <v>64</v>
      </c>
      <c r="H5107" s="1" t="str">
        <f t="shared" si="957"/>
        <v>Cooling</v>
      </c>
      <c r="I5107" s="1">
        <f ca="1">OFFSET(IF($H5107="Cooling",Customer!$C$25,Customer!$C$52),E5107,D5107)</f>
        <v>72</v>
      </c>
      <c r="J5107" s="1">
        <f ca="1">OFFSET(IF($H5107="Cooling",Customer!$L$25,Customer!$L$52),$E5107,$D5107)</f>
        <v>77</v>
      </c>
      <c r="K5107" s="16">
        <f t="shared" ca="1" si="951"/>
        <v>0</v>
      </c>
      <c r="L5107" s="16">
        <f t="shared" ca="1" si="952"/>
        <v>0</v>
      </c>
      <c r="M5107" s="17">
        <f t="shared" si="958"/>
        <v>0</v>
      </c>
      <c r="N5107" s="17">
        <f t="shared" si="959"/>
        <v>0</v>
      </c>
      <c r="O5107" s="4"/>
      <c r="P5107" s="4">
        <v>68</v>
      </c>
      <c r="Q5107" s="4">
        <v>59</v>
      </c>
      <c r="R5107" s="4">
        <v>58</v>
      </c>
      <c r="S5107" s="4">
        <v>67</v>
      </c>
      <c r="T5107" s="4">
        <v>65</v>
      </c>
      <c r="U5107" s="4">
        <v>76</v>
      </c>
      <c r="V5107" s="13">
        <v>64</v>
      </c>
      <c r="W5107" s="4">
        <v>62</v>
      </c>
      <c r="X5107" s="4">
        <v>60</v>
      </c>
      <c r="Y5107">
        <f t="shared" ca="1" si="960"/>
        <v>0</v>
      </c>
      <c r="Z5107">
        <f t="shared" ca="1" si="961"/>
        <v>0</v>
      </c>
    </row>
    <row r="5108" spans="2:26" x14ac:dyDescent="0.25">
      <c r="B5108" s="11">
        <f t="shared" si="962"/>
        <v>44774.333333320974</v>
      </c>
      <c r="C5108" s="1">
        <f t="shared" si="953"/>
        <v>8</v>
      </c>
      <c r="D5108" s="1">
        <f t="shared" si="954"/>
        <v>1</v>
      </c>
      <c r="E5108" s="12">
        <f t="shared" si="955"/>
        <v>9</v>
      </c>
      <c r="F5108" s="124" t="str">
        <f t="shared" si="956"/>
        <v>0</v>
      </c>
      <c r="G5108" s="1">
        <f ca="1">(OFFSET(O5108,0,MATCH(Customer!$J$6,'CDH &amp; HDH'!$P$11:$X$11,0)))</f>
        <v>65</v>
      </c>
      <c r="H5108" s="1" t="str">
        <f t="shared" si="957"/>
        <v>Cooling</v>
      </c>
      <c r="I5108" s="1">
        <f ca="1">OFFSET(IF($H5108="Cooling",Customer!$C$25,Customer!$C$52),E5108,D5108)</f>
        <v>72</v>
      </c>
      <c r="J5108" s="1">
        <f ca="1">OFFSET(IF($H5108="Cooling",Customer!$L$25,Customer!$L$52),$E5108,$D5108)</f>
        <v>77</v>
      </c>
      <c r="K5108" s="16">
        <f t="shared" ca="1" si="951"/>
        <v>0</v>
      </c>
      <c r="L5108" s="16">
        <f t="shared" ca="1" si="952"/>
        <v>0</v>
      </c>
      <c r="M5108" s="17">
        <f t="shared" si="958"/>
        <v>0</v>
      </c>
      <c r="N5108" s="17">
        <f t="shared" si="959"/>
        <v>0</v>
      </c>
      <c r="O5108" s="4"/>
      <c r="P5108" s="4">
        <v>71</v>
      </c>
      <c r="Q5108" s="4">
        <v>63</v>
      </c>
      <c r="R5108" s="4">
        <v>59</v>
      </c>
      <c r="S5108" s="4">
        <v>72</v>
      </c>
      <c r="T5108" s="4">
        <v>68</v>
      </c>
      <c r="U5108" s="4">
        <v>78</v>
      </c>
      <c r="V5108" s="13">
        <v>65</v>
      </c>
      <c r="W5108" s="4">
        <v>64</v>
      </c>
      <c r="X5108" s="4">
        <v>66</v>
      </c>
      <c r="Y5108">
        <f t="shared" ca="1" si="960"/>
        <v>0</v>
      </c>
      <c r="Z5108">
        <f t="shared" ca="1" si="961"/>
        <v>0</v>
      </c>
    </row>
    <row r="5109" spans="2:26" x14ac:dyDescent="0.25">
      <c r="B5109" s="11">
        <f t="shared" si="962"/>
        <v>44774.374999987638</v>
      </c>
      <c r="C5109" s="1">
        <f t="shared" si="953"/>
        <v>8</v>
      </c>
      <c r="D5109" s="1">
        <f t="shared" si="954"/>
        <v>1</v>
      </c>
      <c r="E5109" s="12">
        <f t="shared" si="955"/>
        <v>10</v>
      </c>
      <c r="F5109" s="124" t="str">
        <f t="shared" si="956"/>
        <v>0</v>
      </c>
      <c r="G5109" s="1">
        <f ca="1">(OFFSET(O5109,0,MATCH(Customer!$J$6,'CDH &amp; HDH'!$P$11:$X$11,0)))</f>
        <v>67</v>
      </c>
      <c r="H5109" s="1" t="str">
        <f t="shared" si="957"/>
        <v>Cooling</v>
      </c>
      <c r="I5109" s="1">
        <f ca="1">OFFSET(IF($H5109="Cooling",Customer!$C$25,Customer!$C$52),E5109,D5109)</f>
        <v>72</v>
      </c>
      <c r="J5109" s="1">
        <f ca="1">OFFSET(IF($H5109="Cooling",Customer!$L$25,Customer!$L$52),$E5109,$D5109)</f>
        <v>77</v>
      </c>
      <c r="K5109" s="16">
        <f t="shared" ca="1" si="951"/>
        <v>0</v>
      </c>
      <c r="L5109" s="16">
        <f t="shared" ca="1" si="952"/>
        <v>0</v>
      </c>
      <c r="M5109" s="17">
        <f t="shared" si="958"/>
        <v>0</v>
      </c>
      <c r="N5109" s="17">
        <f t="shared" si="959"/>
        <v>0</v>
      </c>
      <c r="O5109" s="4"/>
      <c r="P5109" s="4">
        <v>74</v>
      </c>
      <c r="Q5109" s="4">
        <v>65</v>
      </c>
      <c r="R5109" s="4">
        <v>62</v>
      </c>
      <c r="S5109" s="4">
        <v>77</v>
      </c>
      <c r="T5109" s="4">
        <v>70</v>
      </c>
      <c r="U5109" s="4">
        <v>81</v>
      </c>
      <c r="V5109" s="13">
        <v>67</v>
      </c>
      <c r="W5109" s="4">
        <v>67</v>
      </c>
      <c r="X5109" s="4">
        <v>72</v>
      </c>
      <c r="Y5109">
        <f t="shared" ca="1" si="960"/>
        <v>0</v>
      </c>
      <c r="Z5109">
        <f t="shared" ca="1" si="961"/>
        <v>0</v>
      </c>
    </row>
    <row r="5110" spans="2:26" x14ac:dyDescent="0.25">
      <c r="B5110" s="11">
        <f t="shared" si="962"/>
        <v>44774.416666654302</v>
      </c>
      <c r="C5110" s="1">
        <f t="shared" si="953"/>
        <v>8</v>
      </c>
      <c r="D5110" s="1">
        <f t="shared" si="954"/>
        <v>1</v>
      </c>
      <c r="E5110" s="12">
        <f t="shared" si="955"/>
        <v>11</v>
      </c>
      <c r="F5110" s="124" t="str">
        <f t="shared" si="956"/>
        <v>0</v>
      </c>
      <c r="G5110" s="1">
        <f ca="1">(OFFSET(O5110,0,MATCH(Customer!$J$6,'CDH &amp; HDH'!$P$11:$X$11,0)))</f>
        <v>68</v>
      </c>
      <c r="H5110" s="1" t="str">
        <f t="shared" si="957"/>
        <v>Cooling</v>
      </c>
      <c r="I5110" s="1">
        <f ca="1">OFFSET(IF($H5110="Cooling",Customer!$C$25,Customer!$C$52),E5110,D5110)</f>
        <v>72</v>
      </c>
      <c r="J5110" s="1">
        <f ca="1">OFFSET(IF($H5110="Cooling",Customer!$L$25,Customer!$L$52),$E5110,$D5110)</f>
        <v>77</v>
      </c>
      <c r="K5110" s="16">
        <f t="shared" ca="1" si="951"/>
        <v>0</v>
      </c>
      <c r="L5110" s="16">
        <f t="shared" ca="1" si="952"/>
        <v>0</v>
      </c>
      <c r="M5110" s="17">
        <f t="shared" si="958"/>
        <v>0</v>
      </c>
      <c r="N5110" s="17">
        <f t="shared" si="959"/>
        <v>0</v>
      </c>
      <c r="O5110" s="4"/>
      <c r="P5110" s="4">
        <v>76</v>
      </c>
      <c r="Q5110" s="4">
        <v>68</v>
      </c>
      <c r="R5110" s="4">
        <v>61</v>
      </c>
      <c r="S5110" s="4">
        <v>77</v>
      </c>
      <c r="T5110" s="4">
        <v>71</v>
      </c>
      <c r="U5110" s="4">
        <v>84</v>
      </c>
      <c r="V5110" s="13">
        <v>68</v>
      </c>
      <c r="W5110" s="4">
        <v>70</v>
      </c>
      <c r="X5110" s="4">
        <v>76</v>
      </c>
      <c r="Y5110">
        <f t="shared" ca="1" si="960"/>
        <v>0</v>
      </c>
      <c r="Z5110">
        <f t="shared" ca="1" si="961"/>
        <v>0</v>
      </c>
    </row>
    <row r="5111" spans="2:26" x14ac:dyDescent="0.25">
      <c r="B5111" s="11">
        <f t="shared" si="962"/>
        <v>44774.458333320967</v>
      </c>
      <c r="C5111" s="1">
        <f t="shared" si="953"/>
        <v>8</v>
      </c>
      <c r="D5111" s="1">
        <f t="shared" si="954"/>
        <v>1</v>
      </c>
      <c r="E5111" s="12">
        <f t="shared" si="955"/>
        <v>12</v>
      </c>
      <c r="F5111" s="124" t="str">
        <f t="shared" si="956"/>
        <v>0</v>
      </c>
      <c r="G5111" s="1">
        <f ca="1">(OFFSET(O5111,0,MATCH(Customer!$J$6,'CDH &amp; HDH'!$P$11:$X$11,0)))</f>
        <v>71</v>
      </c>
      <c r="H5111" s="1" t="str">
        <f t="shared" si="957"/>
        <v>Cooling</v>
      </c>
      <c r="I5111" s="1">
        <f ca="1">OFFSET(IF($H5111="Cooling",Customer!$C$25,Customer!$C$52),E5111,D5111)</f>
        <v>72</v>
      </c>
      <c r="J5111" s="1">
        <f ca="1">OFFSET(IF($H5111="Cooling",Customer!$L$25,Customer!$L$52),$E5111,$D5111)</f>
        <v>77</v>
      </c>
      <c r="K5111" s="16">
        <f t="shared" ca="1" si="951"/>
        <v>0</v>
      </c>
      <c r="L5111" s="16">
        <f t="shared" ca="1" si="952"/>
        <v>0</v>
      </c>
      <c r="M5111" s="17">
        <f t="shared" si="958"/>
        <v>0</v>
      </c>
      <c r="N5111" s="17">
        <f t="shared" si="959"/>
        <v>0</v>
      </c>
      <c r="O5111" s="4"/>
      <c r="P5111" s="4">
        <v>78</v>
      </c>
      <c r="Q5111" s="4">
        <v>69</v>
      </c>
      <c r="R5111" s="4">
        <v>65</v>
      </c>
      <c r="S5111" s="4">
        <v>78</v>
      </c>
      <c r="T5111" s="4">
        <v>72</v>
      </c>
      <c r="U5111" s="4">
        <v>82</v>
      </c>
      <c r="V5111" s="13">
        <v>71</v>
      </c>
      <c r="W5111" s="4">
        <v>72</v>
      </c>
      <c r="X5111" s="4">
        <v>76</v>
      </c>
      <c r="Y5111">
        <f t="shared" ca="1" si="960"/>
        <v>0</v>
      </c>
      <c r="Z5111">
        <f t="shared" ca="1" si="961"/>
        <v>0</v>
      </c>
    </row>
    <row r="5112" spans="2:26" x14ac:dyDescent="0.25">
      <c r="B5112" s="11">
        <f t="shared" si="962"/>
        <v>44774.499999987631</v>
      </c>
      <c r="C5112" s="1">
        <f t="shared" si="953"/>
        <v>8</v>
      </c>
      <c r="D5112" s="1">
        <f t="shared" si="954"/>
        <v>1</v>
      </c>
      <c r="E5112" s="12">
        <f t="shared" si="955"/>
        <v>13</v>
      </c>
      <c r="F5112" s="124" t="str">
        <f t="shared" si="956"/>
        <v>0</v>
      </c>
      <c r="G5112" s="1">
        <f ca="1">(OFFSET(O5112,0,MATCH(Customer!$J$6,'CDH &amp; HDH'!$P$11:$X$11,0)))</f>
        <v>73</v>
      </c>
      <c r="H5112" s="1" t="str">
        <f t="shared" si="957"/>
        <v>Cooling</v>
      </c>
      <c r="I5112" s="1">
        <f ca="1">OFFSET(IF($H5112="Cooling",Customer!$C$25,Customer!$C$52),E5112,D5112)</f>
        <v>72</v>
      </c>
      <c r="J5112" s="1">
        <f ca="1">OFFSET(IF($H5112="Cooling",Customer!$L$25,Customer!$L$52),$E5112,$D5112)</f>
        <v>77</v>
      </c>
      <c r="K5112" s="16">
        <f t="shared" ca="1" si="951"/>
        <v>1</v>
      </c>
      <c r="L5112" s="16">
        <f t="shared" ca="1" si="952"/>
        <v>0</v>
      </c>
      <c r="M5112" s="17">
        <f t="shared" si="958"/>
        <v>0</v>
      </c>
      <c r="N5112" s="17">
        <f t="shared" si="959"/>
        <v>0</v>
      </c>
      <c r="O5112" s="4"/>
      <c r="P5112" s="4">
        <v>80</v>
      </c>
      <c r="Q5112" s="4">
        <v>71</v>
      </c>
      <c r="R5112" s="4">
        <v>67</v>
      </c>
      <c r="S5112" s="4">
        <v>78</v>
      </c>
      <c r="T5112" s="4">
        <v>73</v>
      </c>
      <c r="U5112" s="4">
        <v>85</v>
      </c>
      <c r="V5112" s="13">
        <v>73</v>
      </c>
      <c r="W5112" s="4">
        <v>72</v>
      </c>
      <c r="X5112" s="4">
        <v>79</v>
      </c>
      <c r="Y5112">
        <f t="shared" ca="1" si="960"/>
        <v>432</v>
      </c>
      <c r="Z5112">
        <f t="shared" ca="1" si="961"/>
        <v>0</v>
      </c>
    </row>
    <row r="5113" spans="2:26" x14ac:dyDescent="0.25">
      <c r="B5113" s="11">
        <f t="shared" si="962"/>
        <v>44774.541666654295</v>
      </c>
      <c r="C5113" s="1">
        <f t="shared" si="953"/>
        <v>8</v>
      </c>
      <c r="D5113" s="1">
        <f t="shared" si="954"/>
        <v>1</v>
      </c>
      <c r="E5113" s="12">
        <f t="shared" si="955"/>
        <v>14</v>
      </c>
      <c r="F5113" s="124" t="str">
        <f t="shared" si="956"/>
        <v>0</v>
      </c>
      <c r="G5113" s="1">
        <f ca="1">(OFFSET(O5113,0,MATCH(Customer!$J$6,'CDH &amp; HDH'!$P$11:$X$11,0)))</f>
        <v>74</v>
      </c>
      <c r="H5113" s="1" t="str">
        <f t="shared" si="957"/>
        <v>Cooling</v>
      </c>
      <c r="I5113" s="1">
        <f ca="1">OFFSET(IF($H5113="Cooling",Customer!$C$25,Customer!$C$52),E5113,D5113)</f>
        <v>72</v>
      </c>
      <c r="J5113" s="1">
        <f ca="1">OFFSET(IF($H5113="Cooling",Customer!$L$25,Customer!$L$52),$E5113,$D5113)</f>
        <v>77</v>
      </c>
      <c r="K5113" s="16">
        <f t="shared" ca="1" si="951"/>
        <v>2</v>
      </c>
      <c r="L5113" s="16">
        <f t="shared" ca="1" si="952"/>
        <v>0</v>
      </c>
      <c r="M5113" s="17">
        <f t="shared" si="958"/>
        <v>0</v>
      </c>
      <c r="N5113" s="17">
        <f t="shared" si="959"/>
        <v>0</v>
      </c>
      <c r="O5113" s="4"/>
      <c r="P5113" s="4">
        <v>81</v>
      </c>
      <c r="Q5113" s="4">
        <v>71</v>
      </c>
      <c r="R5113" s="4">
        <v>68</v>
      </c>
      <c r="S5113" s="4">
        <v>79</v>
      </c>
      <c r="T5113" s="4">
        <v>73</v>
      </c>
      <c r="U5113" s="4">
        <v>86</v>
      </c>
      <c r="V5113" s="13">
        <v>74</v>
      </c>
      <c r="W5113" s="4">
        <v>74</v>
      </c>
      <c r="X5113" s="4">
        <v>79</v>
      </c>
      <c r="Y5113">
        <f t="shared" ca="1" si="960"/>
        <v>864</v>
      </c>
      <c r="Z5113">
        <f t="shared" ca="1" si="961"/>
        <v>0</v>
      </c>
    </row>
    <row r="5114" spans="2:26" x14ac:dyDescent="0.25">
      <c r="B5114" s="11">
        <f t="shared" si="962"/>
        <v>44774.583333320959</v>
      </c>
      <c r="C5114" s="1">
        <f t="shared" si="953"/>
        <v>8</v>
      </c>
      <c r="D5114" s="1">
        <f t="shared" si="954"/>
        <v>1</v>
      </c>
      <c r="E5114" s="12">
        <f t="shared" si="955"/>
        <v>15</v>
      </c>
      <c r="F5114" s="124" t="str">
        <f t="shared" si="956"/>
        <v>1</v>
      </c>
      <c r="G5114" s="1">
        <f ca="1">(OFFSET(O5114,0,MATCH(Customer!$J$6,'CDH &amp; HDH'!$P$11:$X$11,0)))</f>
        <v>77</v>
      </c>
      <c r="H5114" s="1" t="str">
        <f t="shared" si="957"/>
        <v>Cooling</v>
      </c>
      <c r="I5114" s="1">
        <f ca="1">OFFSET(IF($H5114="Cooling",Customer!$C$25,Customer!$C$52),E5114,D5114)</f>
        <v>72</v>
      </c>
      <c r="J5114" s="1">
        <f ca="1">OFFSET(IF($H5114="Cooling",Customer!$L$25,Customer!$L$52),$E5114,$D5114)</f>
        <v>77</v>
      </c>
      <c r="K5114" s="16">
        <f t="shared" ca="1" si="951"/>
        <v>5</v>
      </c>
      <c r="L5114" s="16">
        <f t="shared" ca="1" si="952"/>
        <v>0</v>
      </c>
      <c r="M5114" s="17">
        <f t="shared" si="958"/>
        <v>0</v>
      </c>
      <c r="N5114" s="17">
        <f t="shared" si="959"/>
        <v>0</v>
      </c>
      <c r="O5114" s="4"/>
      <c r="P5114" s="4">
        <v>80</v>
      </c>
      <c r="Q5114" s="4">
        <v>72</v>
      </c>
      <c r="R5114" s="4">
        <v>70</v>
      </c>
      <c r="S5114" s="4">
        <v>78</v>
      </c>
      <c r="T5114" s="4">
        <v>75</v>
      </c>
      <c r="U5114" s="4">
        <v>85</v>
      </c>
      <c r="V5114" s="13">
        <v>77</v>
      </c>
      <c r="W5114" s="4">
        <v>72</v>
      </c>
      <c r="X5114" s="4">
        <v>81</v>
      </c>
      <c r="Y5114">
        <f t="shared" ca="1" si="960"/>
        <v>2160</v>
      </c>
      <c r="Z5114">
        <f t="shared" ca="1" si="961"/>
        <v>0</v>
      </c>
    </row>
    <row r="5115" spans="2:26" x14ac:dyDescent="0.25">
      <c r="B5115" s="11">
        <f t="shared" si="962"/>
        <v>44774.624999987624</v>
      </c>
      <c r="C5115" s="1">
        <f t="shared" si="953"/>
        <v>8</v>
      </c>
      <c r="D5115" s="1">
        <f t="shared" si="954"/>
        <v>1</v>
      </c>
      <c r="E5115" s="12">
        <f t="shared" si="955"/>
        <v>16</v>
      </c>
      <c r="F5115" s="124" t="str">
        <f t="shared" si="956"/>
        <v>1</v>
      </c>
      <c r="G5115" s="1">
        <f ca="1">(OFFSET(O5115,0,MATCH(Customer!$J$6,'CDH &amp; HDH'!$P$11:$X$11,0)))</f>
        <v>75</v>
      </c>
      <c r="H5115" s="1" t="str">
        <f t="shared" si="957"/>
        <v>Cooling</v>
      </c>
      <c r="I5115" s="1">
        <f ca="1">OFFSET(IF($H5115="Cooling",Customer!$C$25,Customer!$C$52),E5115,D5115)</f>
        <v>72</v>
      </c>
      <c r="J5115" s="1">
        <f ca="1">OFFSET(IF($H5115="Cooling",Customer!$L$25,Customer!$L$52),$E5115,$D5115)</f>
        <v>77</v>
      </c>
      <c r="K5115" s="16">
        <f t="shared" ca="1" si="951"/>
        <v>3</v>
      </c>
      <c r="L5115" s="16">
        <f t="shared" ca="1" si="952"/>
        <v>0</v>
      </c>
      <c r="M5115" s="17">
        <f t="shared" si="958"/>
        <v>0</v>
      </c>
      <c r="N5115" s="17">
        <f t="shared" si="959"/>
        <v>0</v>
      </c>
      <c r="O5115" s="4"/>
      <c r="P5115" s="4">
        <v>81</v>
      </c>
      <c r="Q5115" s="4">
        <v>71</v>
      </c>
      <c r="R5115" s="4">
        <v>70</v>
      </c>
      <c r="S5115" s="4">
        <v>78</v>
      </c>
      <c r="T5115" s="4">
        <v>74</v>
      </c>
      <c r="U5115" s="4">
        <v>83</v>
      </c>
      <c r="V5115" s="13">
        <v>75</v>
      </c>
      <c r="W5115" s="4">
        <v>72</v>
      </c>
      <c r="X5115" s="4">
        <v>80</v>
      </c>
      <c r="Y5115">
        <f t="shared" ca="1" si="960"/>
        <v>1296</v>
      </c>
      <c r="Z5115">
        <f t="shared" ca="1" si="961"/>
        <v>0</v>
      </c>
    </row>
    <row r="5116" spans="2:26" x14ac:dyDescent="0.25">
      <c r="B5116" s="11">
        <f t="shared" si="962"/>
        <v>44774.666666654288</v>
      </c>
      <c r="C5116" s="1">
        <f t="shared" si="953"/>
        <v>8</v>
      </c>
      <c r="D5116" s="1">
        <f t="shared" si="954"/>
        <v>1</v>
      </c>
      <c r="E5116" s="12">
        <f t="shared" si="955"/>
        <v>17</v>
      </c>
      <c r="F5116" s="124" t="str">
        <f t="shared" si="956"/>
        <v>1</v>
      </c>
      <c r="G5116" s="1">
        <f ca="1">(OFFSET(O5116,0,MATCH(Customer!$J$6,'CDH &amp; HDH'!$P$11:$X$11,0)))</f>
        <v>74</v>
      </c>
      <c r="H5116" s="1" t="str">
        <f t="shared" si="957"/>
        <v>Cooling</v>
      </c>
      <c r="I5116" s="1">
        <f ca="1">OFFSET(IF($H5116="Cooling",Customer!$C$25,Customer!$C$52),E5116,D5116)</f>
        <v>72</v>
      </c>
      <c r="J5116" s="1">
        <f ca="1">OFFSET(IF($H5116="Cooling",Customer!$L$25,Customer!$L$52),$E5116,$D5116)</f>
        <v>77</v>
      </c>
      <c r="K5116" s="16">
        <f t="shared" ca="1" si="951"/>
        <v>2</v>
      </c>
      <c r="L5116" s="16">
        <f t="shared" ca="1" si="952"/>
        <v>0</v>
      </c>
      <c r="M5116" s="17">
        <f t="shared" si="958"/>
        <v>0</v>
      </c>
      <c r="N5116" s="17">
        <f t="shared" si="959"/>
        <v>0</v>
      </c>
      <c r="O5116" s="4"/>
      <c r="P5116" s="4">
        <v>82</v>
      </c>
      <c r="Q5116" s="4">
        <v>71</v>
      </c>
      <c r="R5116" s="4">
        <v>70</v>
      </c>
      <c r="S5116" s="4">
        <v>77</v>
      </c>
      <c r="T5116" s="4">
        <v>75</v>
      </c>
      <c r="U5116" s="4">
        <v>84</v>
      </c>
      <c r="V5116" s="13">
        <v>74</v>
      </c>
      <c r="W5116" s="4">
        <v>72</v>
      </c>
      <c r="X5116" s="4">
        <v>80</v>
      </c>
      <c r="Y5116">
        <f t="shared" ca="1" si="960"/>
        <v>864</v>
      </c>
      <c r="Z5116">
        <f t="shared" ca="1" si="961"/>
        <v>0</v>
      </c>
    </row>
    <row r="5117" spans="2:26" x14ac:dyDescent="0.25">
      <c r="B5117" s="11">
        <f t="shared" si="962"/>
        <v>44774.708333320952</v>
      </c>
      <c r="C5117" s="1">
        <f t="shared" si="953"/>
        <v>8</v>
      </c>
      <c r="D5117" s="1">
        <f t="shared" si="954"/>
        <v>1</v>
      </c>
      <c r="E5117" s="12">
        <f t="shared" si="955"/>
        <v>18</v>
      </c>
      <c r="F5117" s="124" t="str">
        <f t="shared" si="956"/>
        <v>1</v>
      </c>
      <c r="G5117" s="1">
        <f ca="1">(OFFSET(O5117,0,MATCH(Customer!$J$6,'CDH &amp; HDH'!$P$11:$X$11,0)))</f>
        <v>74</v>
      </c>
      <c r="H5117" s="1" t="str">
        <f t="shared" si="957"/>
        <v>Cooling</v>
      </c>
      <c r="I5117" s="1">
        <f ca="1">OFFSET(IF($H5117="Cooling",Customer!$C$25,Customer!$C$52),E5117,D5117)</f>
        <v>72</v>
      </c>
      <c r="J5117" s="1">
        <f ca="1">OFFSET(IF($H5117="Cooling",Customer!$L$25,Customer!$L$52),$E5117,$D5117)</f>
        <v>77</v>
      </c>
      <c r="K5117" s="16">
        <f t="shared" ca="1" si="951"/>
        <v>2</v>
      </c>
      <c r="L5117" s="16">
        <f t="shared" ca="1" si="952"/>
        <v>0</v>
      </c>
      <c r="M5117" s="17">
        <f t="shared" si="958"/>
        <v>0</v>
      </c>
      <c r="N5117" s="17">
        <f t="shared" si="959"/>
        <v>0</v>
      </c>
      <c r="O5117" s="4"/>
      <c r="P5117" s="4">
        <v>81</v>
      </c>
      <c r="Q5117" s="4">
        <v>69</v>
      </c>
      <c r="R5117" s="4">
        <v>67</v>
      </c>
      <c r="S5117" s="4">
        <v>77</v>
      </c>
      <c r="T5117" s="4">
        <v>74</v>
      </c>
      <c r="U5117" s="4">
        <v>82</v>
      </c>
      <c r="V5117" s="13">
        <v>74</v>
      </c>
      <c r="W5117" s="4">
        <v>72</v>
      </c>
      <c r="X5117" s="4">
        <v>77</v>
      </c>
      <c r="Y5117">
        <f t="shared" ca="1" si="960"/>
        <v>864</v>
      </c>
      <c r="Z5117">
        <f t="shared" ca="1" si="961"/>
        <v>0</v>
      </c>
    </row>
    <row r="5118" spans="2:26" x14ac:dyDescent="0.25">
      <c r="B5118" s="11">
        <f t="shared" si="962"/>
        <v>44774.749999987616</v>
      </c>
      <c r="C5118" s="1">
        <f t="shared" si="953"/>
        <v>8</v>
      </c>
      <c r="D5118" s="1">
        <f t="shared" si="954"/>
        <v>1</v>
      </c>
      <c r="E5118" s="12">
        <f t="shared" si="955"/>
        <v>19</v>
      </c>
      <c r="F5118" s="124" t="str">
        <f t="shared" si="956"/>
        <v>0</v>
      </c>
      <c r="G5118" s="1">
        <f ca="1">(OFFSET(O5118,0,MATCH(Customer!$J$6,'CDH &amp; HDH'!$P$11:$X$11,0)))</f>
        <v>73</v>
      </c>
      <c r="H5118" s="1" t="str">
        <f t="shared" si="957"/>
        <v>Cooling</v>
      </c>
      <c r="I5118" s="1">
        <f ca="1">OFFSET(IF($H5118="Cooling",Customer!$C$25,Customer!$C$52),E5118,D5118)</f>
        <v>78</v>
      </c>
      <c r="J5118" s="1">
        <f ca="1">OFFSET(IF($H5118="Cooling",Customer!$L$25,Customer!$L$52),$E5118,$D5118)</f>
        <v>80</v>
      </c>
      <c r="K5118" s="16">
        <f t="shared" ca="1" si="951"/>
        <v>0</v>
      </c>
      <c r="L5118" s="16">
        <f t="shared" ca="1" si="952"/>
        <v>0</v>
      </c>
      <c r="M5118" s="17">
        <f t="shared" si="958"/>
        <v>0</v>
      </c>
      <c r="N5118" s="17">
        <f t="shared" si="959"/>
        <v>0</v>
      </c>
      <c r="O5118" s="4"/>
      <c r="P5118" s="4">
        <v>79</v>
      </c>
      <c r="Q5118" s="4">
        <v>67</v>
      </c>
      <c r="R5118" s="4">
        <v>66</v>
      </c>
      <c r="S5118" s="4">
        <v>77</v>
      </c>
      <c r="T5118" s="4">
        <v>72</v>
      </c>
      <c r="U5118" s="4">
        <v>80</v>
      </c>
      <c r="V5118" s="13">
        <v>73</v>
      </c>
      <c r="W5118" s="4">
        <v>70</v>
      </c>
      <c r="X5118" s="4">
        <v>76</v>
      </c>
      <c r="Y5118">
        <f t="shared" ca="1" si="960"/>
        <v>0</v>
      </c>
      <c r="Z5118">
        <f t="shared" ca="1" si="961"/>
        <v>0</v>
      </c>
    </row>
    <row r="5119" spans="2:26" x14ac:dyDescent="0.25">
      <c r="B5119" s="11">
        <f t="shared" si="962"/>
        <v>44774.791666654281</v>
      </c>
      <c r="C5119" s="1">
        <f t="shared" si="953"/>
        <v>8</v>
      </c>
      <c r="D5119" s="1">
        <f t="shared" si="954"/>
        <v>1</v>
      </c>
      <c r="E5119" s="12">
        <f t="shared" si="955"/>
        <v>20</v>
      </c>
      <c r="F5119" s="124" t="str">
        <f t="shared" si="956"/>
        <v>0</v>
      </c>
      <c r="G5119" s="1">
        <f ca="1">(OFFSET(O5119,0,MATCH(Customer!$J$6,'CDH &amp; HDH'!$P$11:$X$11,0)))</f>
        <v>71</v>
      </c>
      <c r="H5119" s="1" t="str">
        <f t="shared" si="957"/>
        <v>Cooling</v>
      </c>
      <c r="I5119" s="1">
        <f ca="1">OFFSET(IF($H5119="Cooling",Customer!$C$25,Customer!$C$52),E5119,D5119)</f>
        <v>78</v>
      </c>
      <c r="J5119" s="1">
        <f ca="1">OFFSET(IF($H5119="Cooling",Customer!$L$25,Customer!$L$52),$E5119,$D5119)</f>
        <v>80</v>
      </c>
      <c r="K5119" s="16">
        <f t="shared" ca="1" si="951"/>
        <v>0</v>
      </c>
      <c r="L5119" s="16">
        <f t="shared" ca="1" si="952"/>
        <v>0</v>
      </c>
      <c r="M5119" s="17">
        <f t="shared" si="958"/>
        <v>0</v>
      </c>
      <c r="N5119" s="17">
        <f t="shared" si="959"/>
        <v>0</v>
      </c>
      <c r="O5119" s="4"/>
      <c r="P5119" s="4">
        <v>75</v>
      </c>
      <c r="Q5119" s="4">
        <v>64</v>
      </c>
      <c r="R5119" s="4">
        <v>63</v>
      </c>
      <c r="S5119" s="4">
        <v>76</v>
      </c>
      <c r="T5119" s="4">
        <v>70</v>
      </c>
      <c r="U5119" s="4">
        <v>77</v>
      </c>
      <c r="V5119" s="13">
        <v>71</v>
      </c>
      <c r="W5119" s="4">
        <v>66</v>
      </c>
      <c r="X5119" s="4">
        <v>67</v>
      </c>
      <c r="Y5119">
        <f t="shared" ca="1" si="960"/>
        <v>0</v>
      </c>
      <c r="Z5119">
        <f t="shared" ca="1" si="961"/>
        <v>0</v>
      </c>
    </row>
    <row r="5120" spans="2:26" x14ac:dyDescent="0.25">
      <c r="B5120" s="11">
        <f t="shared" si="962"/>
        <v>44774.833333320945</v>
      </c>
      <c r="C5120" s="1">
        <f t="shared" si="953"/>
        <v>8</v>
      </c>
      <c r="D5120" s="1">
        <f t="shared" si="954"/>
        <v>1</v>
      </c>
      <c r="E5120" s="12">
        <f t="shared" si="955"/>
        <v>21</v>
      </c>
      <c r="F5120" s="124" t="str">
        <f t="shared" si="956"/>
        <v>0</v>
      </c>
      <c r="G5120" s="1">
        <f ca="1">(OFFSET(O5120,0,MATCH(Customer!$J$6,'CDH &amp; HDH'!$P$11:$X$11,0)))</f>
        <v>71</v>
      </c>
      <c r="H5120" s="1" t="str">
        <f t="shared" si="957"/>
        <v>Cooling</v>
      </c>
      <c r="I5120" s="1">
        <f ca="1">OFFSET(IF($H5120="Cooling",Customer!$C$25,Customer!$C$52),E5120,D5120)</f>
        <v>78</v>
      </c>
      <c r="J5120" s="1">
        <f ca="1">OFFSET(IF($H5120="Cooling",Customer!$L$25,Customer!$L$52),$E5120,$D5120)</f>
        <v>80</v>
      </c>
      <c r="K5120" s="16">
        <f t="shared" ca="1" si="951"/>
        <v>0</v>
      </c>
      <c r="L5120" s="16">
        <f t="shared" ca="1" si="952"/>
        <v>0</v>
      </c>
      <c r="M5120" s="17">
        <f t="shared" si="958"/>
        <v>0</v>
      </c>
      <c r="N5120" s="17">
        <f t="shared" si="959"/>
        <v>0</v>
      </c>
      <c r="O5120" s="4"/>
      <c r="P5120" s="4">
        <v>75</v>
      </c>
      <c r="Q5120" s="4">
        <v>62</v>
      </c>
      <c r="R5120" s="4">
        <v>60</v>
      </c>
      <c r="S5120" s="4">
        <v>76</v>
      </c>
      <c r="T5120" s="4">
        <v>69</v>
      </c>
      <c r="U5120" s="4">
        <v>74</v>
      </c>
      <c r="V5120" s="13">
        <v>71</v>
      </c>
      <c r="W5120" s="4">
        <v>64</v>
      </c>
      <c r="X5120" s="4">
        <v>63</v>
      </c>
      <c r="Y5120">
        <f t="shared" ca="1" si="960"/>
        <v>0</v>
      </c>
      <c r="Z5120">
        <f t="shared" ca="1" si="961"/>
        <v>0</v>
      </c>
    </row>
    <row r="5121" spans="2:26" x14ac:dyDescent="0.25">
      <c r="B5121" s="11">
        <f t="shared" si="962"/>
        <v>44774.874999987609</v>
      </c>
      <c r="C5121" s="1">
        <f t="shared" si="953"/>
        <v>8</v>
      </c>
      <c r="D5121" s="1">
        <f t="shared" si="954"/>
        <v>1</v>
      </c>
      <c r="E5121" s="12">
        <f t="shared" si="955"/>
        <v>22</v>
      </c>
      <c r="F5121" s="124" t="str">
        <f t="shared" si="956"/>
        <v>0</v>
      </c>
      <c r="G5121" s="1">
        <f ca="1">(OFFSET(O5121,0,MATCH(Customer!$J$6,'CDH &amp; HDH'!$P$11:$X$11,0)))</f>
        <v>69</v>
      </c>
      <c r="H5121" s="1" t="str">
        <f t="shared" si="957"/>
        <v>Cooling</v>
      </c>
      <c r="I5121" s="1">
        <f ca="1">OFFSET(IF($H5121="Cooling",Customer!$C$25,Customer!$C$52),E5121,D5121)</f>
        <v>78</v>
      </c>
      <c r="J5121" s="1">
        <f ca="1">OFFSET(IF($H5121="Cooling",Customer!$L$25,Customer!$L$52),$E5121,$D5121)</f>
        <v>80</v>
      </c>
      <c r="K5121" s="16">
        <f t="shared" ca="1" si="951"/>
        <v>0</v>
      </c>
      <c r="L5121" s="16">
        <f t="shared" ca="1" si="952"/>
        <v>0</v>
      </c>
      <c r="M5121" s="17">
        <f t="shared" si="958"/>
        <v>0</v>
      </c>
      <c r="N5121" s="17">
        <f t="shared" si="959"/>
        <v>0</v>
      </c>
      <c r="O5121" s="4"/>
      <c r="P5121" s="4">
        <v>73</v>
      </c>
      <c r="Q5121" s="4">
        <v>61</v>
      </c>
      <c r="R5121" s="4">
        <v>60</v>
      </c>
      <c r="S5121" s="4">
        <v>75</v>
      </c>
      <c r="T5121" s="4">
        <v>69</v>
      </c>
      <c r="U5121" s="4">
        <v>73</v>
      </c>
      <c r="V5121" s="13">
        <v>69</v>
      </c>
      <c r="W5121" s="4">
        <v>63</v>
      </c>
      <c r="X5121" s="4">
        <v>61</v>
      </c>
      <c r="Y5121">
        <f t="shared" ca="1" si="960"/>
        <v>0</v>
      </c>
      <c r="Z5121">
        <f t="shared" ca="1" si="961"/>
        <v>0</v>
      </c>
    </row>
    <row r="5122" spans="2:26" x14ac:dyDescent="0.25">
      <c r="B5122" s="11">
        <f t="shared" si="962"/>
        <v>44774.916666654273</v>
      </c>
      <c r="C5122" s="1">
        <f t="shared" si="953"/>
        <v>8</v>
      </c>
      <c r="D5122" s="1">
        <f t="shared" si="954"/>
        <v>1</v>
      </c>
      <c r="E5122" s="12">
        <f t="shared" si="955"/>
        <v>23</v>
      </c>
      <c r="F5122" s="124" t="str">
        <f t="shared" si="956"/>
        <v>0</v>
      </c>
      <c r="G5122" s="1">
        <f ca="1">(OFFSET(O5122,0,MATCH(Customer!$J$6,'CDH &amp; HDH'!$P$11:$X$11,0)))</f>
        <v>66</v>
      </c>
      <c r="H5122" s="1" t="str">
        <f t="shared" si="957"/>
        <v>Cooling</v>
      </c>
      <c r="I5122" s="1">
        <f ca="1">OFFSET(IF($H5122="Cooling",Customer!$C$25,Customer!$C$52),E5122,D5122)</f>
        <v>78</v>
      </c>
      <c r="J5122" s="1">
        <f ca="1">OFFSET(IF($H5122="Cooling",Customer!$L$25,Customer!$L$52),$E5122,$D5122)</f>
        <v>80</v>
      </c>
      <c r="K5122" s="16">
        <f t="shared" ca="1" si="951"/>
        <v>0</v>
      </c>
      <c r="L5122" s="16">
        <f t="shared" ca="1" si="952"/>
        <v>0</v>
      </c>
      <c r="M5122" s="17">
        <f t="shared" si="958"/>
        <v>0</v>
      </c>
      <c r="N5122" s="17">
        <f t="shared" si="959"/>
        <v>0</v>
      </c>
      <c r="O5122" s="4"/>
      <c r="P5122" s="4">
        <v>71</v>
      </c>
      <c r="Q5122" s="4">
        <v>60</v>
      </c>
      <c r="R5122" s="4">
        <v>60</v>
      </c>
      <c r="S5122" s="4">
        <v>74</v>
      </c>
      <c r="T5122" s="4">
        <v>68</v>
      </c>
      <c r="U5122" s="4">
        <v>72</v>
      </c>
      <c r="V5122" s="13">
        <v>66</v>
      </c>
      <c r="W5122" s="4">
        <v>62</v>
      </c>
      <c r="X5122" s="4">
        <v>58</v>
      </c>
      <c r="Y5122">
        <f t="shared" ca="1" si="960"/>
        <v>0</v>
      </c>
      <c r="Z5122">
        <f t="shared" ca="1" si="961"/>
        <v>0</v>
      </c>
    </row>
    <row r="5123" spans="2:26" x14ac:dyDescent="0.25">
      <c r="B5123" s="11">
        <f t="shared" si="962"/>
        <v>44774.958333320938</v>
      </c>
      <c r="C5123" s="1">
        <f t="shared" si="953"/>
        <v>8</v>
      </c>
      <c r="D5123" s="1">
        <f t="shared" si="954"/>
        <v>1</v>
      </c>
      <c r="E5123" s="12">
        <f t="shared" si="955"/>
        <v>24</v>
      </c>
      <c r="F5123" s="124" t="str">
        <f t="shared" si="956"/>
        <v>0</v>
      </c>
      <c r="G5123" s="1">
        <f ca="1">(OFFSET(O5123,0,MATCH(Customer!$J$6,'CDH &amp; HDH'!$P$11:$X$11,0)))</f>
        <v>62</v>
      </c>
      <c r="H5123" s="1" t="str">
        <f t="shared" si="957"/>
        <v>Cooling</v>
      </c>
      <c r="I5123" s="1">
        <f ca="1">OFFSET(IF($H5123="Cooling",Customer!$C$25,Customer!$C$52),E5123,D5123)</f>
        <v>78</v>
      </c>
      <c r="J5123" s="1">
        <f ca="1">OFFSET(IF($H5123="Cooling",Customer!$L$25,Customer!$L$52),$E5123,$D5123)</f>
        <v>80</v>
      </c>
      <c r="K5123" s="16">
        <f t="shared" ca="1" si="951"/>
        <v>0</v>
      </c>
      <c r="L5123" s="16">
        <f t="shared" ca="1" si="952"/>
        <v>0</v>
      </c>
      <c r="M5123" s="17">
        <f t="shared" si="958"/>
        <v>0</v>
      </c>
      <c r="N5123" s="17">
        <f t="shared" si="959"/>
        <v>0</v>
      </c>
      <c r="O5123" s="4"/>
      <c r="P5123" s="4">
        <v>72</v>
      </c>
      <c r="Q5123" s="4">
        <v>59</v>
      </c>
      <c r="R5123" s="4">
        <v>60</v>
      </c>
      <c r="S5123" s="4">
        <v>74</v>
      </c>
      <c r="T5123" s="4">
        <v>68</v>
      </c>
      <c r="U5123" s="4">
        <v>71</v>
      </c>
      <c r="V5123" s="13">
        <v>62</v>
      </c>
      <c r="W5123" s="4">
        <v>62</v>
      </c>
      <c r="X5123" s="4">
        <v>58</v>
      </c>
      <c r="Y5123">
        <f t="shared" ca="1" si="960"/>
        <v>0</v>
      </c>
      <c r="Z5123">
        <f t="shared" ca="1" si="961"/>
        <v>0</v>
      </c>
    </row>
    <row r="5124" spans="2:26" x14ac:dyDescent="0.25">
      <c r="B5124" s="11">
        <f t="shared" si="962"/>
        <v>44774.999999987602</v>
      </c>
      <c r="C5124" s="1">
        <f t="shared" si="953"/>
        <v>8</v>
      </c>
      <c r="D5124" s="1">
        <f t="shared" si="954"/>
        <v>2</v>
      </c>
      <c r="E5124" s="12">
        <f t="shared" si="955"/>
        <v>1</v>
      </c>
      <c r="F5124" s="124" t="str">
        <f t="shared" si="956"/>
        <v>0</v>
      </c>
      <c r="G5124" s="1">
        <f ca="1">(OFFSET(O5124,0,MATCH(Customer!$J$6,'CDH &amp; HDH'!$P$11:$X$11,0)))</f>
        <v>65</v>
      </c>
      <c r="H5124" s="1" t="str">
        <f t="shared" si="957"/>
        <v>Cooling</v>
      </c>
      <c r="I5124" s="1">
        <f ca="1">OFFSET(IF($H5124="Cooling",Customer!$C$25,Customer!$C$52),E5124,D5124)</f>
        <v>78</v>
      </c>
      <c r="J5124" s="1">
        <f ca="1">OFFSET(IF($H5124="Cooling",Customer!$L$25,Customer!$L$52),$E5124,$D5124)</f>
        <v>80</v>
      </c>
      <c r="K5124" s="16">
        <f t="shared" ca="1" si="951"/>
        <v>0</v>
      </c>
      <c r="L5124" s="16">
        <f t="shared" ca="1" si="952"/>
        <v>0</v>
      </c>
      <c r="M5124" s="17">
        <f t="shared" si="958"/>
        <v>0</v>
      </c>
      <c r="N5124" s="17">
        <f t="shared" si="959"/>
        <v>0</v>
      </c>
      <c r="O5124" s="4"/>
      <c r="P5124" s="4">
        <v>71</v>
      </c>
      <c r="Q5124" s="4">
        <v>58</v>
      </c>
      <c r="R5124" s="4">
        <v>61</v>
      </c>
      <c r="S5124" s="4">
        <v>72</v>
      </c>
      <c r="T5124" s="4">
        <v>67</v>
      </c>
      <c r="U5124" s="4">
        <v>70</v>
      </c>
      <c r="V5124" s="13">
        <v>65</v>
      </c>
      <c r="W5124" s="4">
        <v>62</v>
      </c>
      <c r="X5124" s="4">
        <v>55</v>
      </c>
      <c r="Y5124">
        <f t="shared" ca="1" si="960"/>
        <v>0</v>
      </c>
      <c r="Z5124">
        <f t="shared" ca="1" si="961"/>
        <v>0</v>
      </c>
    </row>
    <row r="5125" spans="2:26" x14ac:dyDescent="0.25">
      <c r="B5125" s="11">
        <f t="shared" si="962"/>
        <v>44775.041666654266</v>
      </c>
      <c r="C5125" s="1">
        <f t="shared" si="953"/>
        <v>8</v>
      </c>
      <c r="D5125" s="1">
        <f t="shared" si="954"/>
        <v>2</v>
      </c>
      <c r="E5125" s="12">
        <f t="shared" si="955"/>
        <v>2</v>
      </c>
      <c r="F5125" s="124" t="str">
        <f t="shared" si="956"/>
        <v>0</v>
      </c>
      <c r="G5125" s="1">
        <f ca="1">(OFFSET(O5125,0,MATCH(Customer!$J$6,'CDH &amp; HDH'!$P$11:$X$11,0)))</f>
        <v>65</v>
      </c>
      <c r="H5125" s="1" t="str">
        <f t="shared" si="957"/>
        <v>Cooling</v>
      </c>
      <c r="I5125" s="1">
        <f ca="1">OFFSET(IF($H5125="Cooling",Customer!$C$25,Customer!$C$52),E5125,D5125)</f>
        <v>78</v>
      </c>
      <c r="J5125" s="1">
        <f ca="1">OFFSET(IF($H5125="Cooling",Customer!$L$25,Customer!$L$52),$E5125,$D5125)</f>
        <v>80</v>
      </c>
      <c r="K5125" s="16">
        <f t="shared" ca="1" si="951"/>
        <v>0</v>
      </c>
      <c r="L5125" s="16">
        <f t="shared" ca="1" si="952"/>
        <v>0</v>
      </c>
      <c r="M5125" s="17">
        <f t="shared" si="958"/>
        <v>0</v>
      </c>
      <c r="N5125" s="17">
        <f t="shared" si="959"/>
        <v>0</v>
      </c>
      <c r="O5125" s="4"/>
      <c r="P5125" s="4">
        <v>71</v>
      </c>
      <c r="Q5125" s="4">
        <v>56</v>
      </c>
      <c r="R5125" s="4">
        <v>60</v>
      </c>
      <c r="S5125" s="4">
        <v>72</v>
      </c>
      <c r="T5125" s="4">
        <v>67</v>
      </c>
      <c r="U5125" s="4">
        <v>70</v>
      </c>
      <c r="V5125" s="13">
        <v>65</v>
      </c>
      <c r="W5125" s="4">
        <v>62</v>
      </c>
      <c r="X5125" s="4">
        <v>54</v>
      </c>
      <c r="Y5125">
        <f t="shared" ca="1" si="960"/>
        <v>0</v>
      </c>
      <c r="Z5125">
        <f t="shared" ca="1" si="961"/>
        <v>0</v>
      </c>
    </row>
    <row r="5126" spans="2:26" x14ac:dyDescent="0.25">
      <c r="B5126" s="11">
        <f t="shared" si="962"/>
        <v>44775.08333332093</v>
      </c>
      <c r="C5126" s="1">
        <f t="shared" si="953"/>
        <v>8</v>
      </c>
      <c r="D5126" s="1">
        <f t="shared" si="954"/>
        <v>2</v>
      </c>
      <c r="E5126" s="12">
        <f t="shared" si="955"/>
        <v>3</v>
      </c>
      <c r="F5126" s="124" t="str">
        <f t="shared" si="956"/>
        <v>0</v>
      </c>
      <c r="G5126" s="1">
        <f ca="1">(OFFSET(O5126,0,MATCH(Customer!$J$6,'CDH &amp; HDH'!$P$11:$X$11,0)))</f>
        <v>60</v>
      </c>
      <c r="H5126" s="1" t="str">
        <f t="shared" si="957"/>
        <v>Cooling</v>
      </c>
      <c r="I5126" s="1">
        <f ca="1">OFFSET(IF($H5126="Cooling",Customer!$C$25,Customer!$C$52),E5126,D5126)</f>
        <v>78</v>
      </c>
      <c r="J5126" s="1">
        <f ca="1">OFFSET(IF($H5126="Cooling",Customer!$L$25,Customer!$L$52),$E5126,$D5126)</f>
        <v>80</v>
      </c>
      <c r="K5126" s="16">
        <f t="shared" ca="1" si="951"/>
        <v>0</v>
      </c>
      <c r="L5126" s="16">
        <f t="shared" ca="1" si="952"/>
        <v>0</v>
      </c>
      <c r="M5126" s="17">
        <f t="shared" si="958"/>
        <v>0</v>
      </c>
      <c r="N5126" s="17">
        <f t="shared" si="959"/>
        <v>0</v>
      </c>
      <c r="O5126" s="4"/>
      <c r="P5126" s="4">
        <v>70</v>
      </c>
      <c r="Q5126" s="4">
        <v>56</v>
      </c>
      <c r="R5126" s="4">
        <v>59</v>
      </c>
      <c r="S5126" s="4">
        <v>72</v>
      </c>
      <c r="T5126" s="4">
        <v>67</v>
      </c>
      <c r="U5126" s="4">
        <v>70</v>
      </c>
      <c r="V5126" s="13">
        <v>60</v>
      </c>
      <c r="W5126" s="4">
        <v>61</v>
      </c>
      <c r="X5126" s="4">
        <v>54</v>
      </c>
      <c r="Y5126">
        <f t="shared" ca="1" si="960"/>
        <v>0</v>
      </c>
      <c r="Z5126">
        <f t="shared" ca="1" si="961"/>
        <v>0</v>
      </c>
    </row>
    <row r="5127" spans="2:26" x14ac:dyDescent="0.25">
      <c r="B5127" s="11">
        <f t="shared" si="962"/>
        <v>44775.124999987594</v>
      </c>
      <c r="C5127" s="1">
        <f t="shared" si="953"/>
        <v>8</v>
      </c>
      <c r="D5127" s="1">
        <f t="shared" si="954"/>
        <v>2</v>
      </c>
      <c r="E5127" s="12">
        <f t="shared" si="955"/>
        <v>4</v>
      </c>
      <c r="F5127" s="124" t="str">
        <f t="shared" si="956"/>
        <v>0</v>
      </c>
      <c r="G5127" s="1">
        <f ca="1">(OFFSET(O5127,0,MATCH(Customer!$J$6,'CDH &amp; HDH'!$P$11:$X$11,0)))</f>
        <v>59</v>
      </c>
      <c r="H5127" s="1" t="str">
        <f t="shared" si="957"/>
        <v>Cooling</v>
      </c>
      <c r="I5127" s="1">
        <f ca="1">OFFSET(IF($H5127="Cooling",Customer!$C$25,Customer!$C$52),E5127,D5127)</f>
        <v>78</v>
      </c>
      <c r="J5127" s="1">
        <f ca="1">OFFSET(IF($H5127="Cooling",Customer!$L$25,Customer!$L$52),$E5127,$D5127)</f>
        <v>80</v>
      </c>
      <c r="K5127" s="16">
        <f t="shared" ca="1" si="951"/>
        <v>0</v>
      </c>
      <c r="L5127" s="16">
        <f t="shared" ca="1" si="952"/>
        <v>0</v>
      </c>
      <c r="M5127" s="17">
        <f t="shared" si="958"/>
        <v>0</v>
      </c>
      <c r="N5127" s="17">
        <f t="shared" si="959"/>
        <v>0</v>
      </c>
      <c r="O5127" s="4"/>
      <c r="P5127" s="4">
        <v>68</v>
      </c>
      <c r="Q5127" s="4">
        <v>55</v>
      </c>
      <c r="R5127" s="4">
        <v>58</v>
      </c>
      <c r="S5127" s="4">
        <v>71</v>
      </c>
      <c r="T5127" s="4">
        <v>67</v>
      </c>
      <c r="U5127" s="4">
        <v>71</v>
      </c>
      <c r="V5127" s="13">
        <v>59</v>
      </c>
      <c r="W5127" s="4">
        <v>60</v>
      </c>
      <c r="X5127" s="4">
        <v>53</v>
      </c>
      <c r="Y5127">
        <f t="shared" ca="1" si="960"/>
        <v>0</v>
      </c>
      <c r="Z5127">
        <f t="shared" ca="1" si="961"/>
        <v>0</v>
      </c>
    </row>
    <row r="5128" spans="2:26" x14ac:dyDescent="0.25">
      <c r="B5128" s="11">
        <f t="shared" si="962"/>
        <v>44775.166666654259</v>
      </c>
      <c r="C5128" s="1">
        <f t="shared" si="953"/>
        <v>8</v>
      </c>
      <c r="D5128" s="1">
        <f t="shared" si="954"/>
        <v>2</v>
      </c>
      <c r="E5128" s="12">
        <f t="shared" si="955"/>
        <v>5</v>
      </c>
      <c r="F5128" s="124" t="str">
        <f t="shared" si="956"/>
        <v>0</v>
      </c>
      <c r="G5128" s="1">
        <f ca="1">(OFFSET(O5128,0,MATCH(Customer!$J$6,'CDH &amp; HDH'!$P$11:$X$11,0)))</f>
        <v>60</v>
      </c>
      <c r="H5128" s="1" t="str">
        <f t="shared" si="957"/>
        <v>Cooling</v>
      </c>
      <c r="I5128" s="1">
        <f ca="1">OFFSET(IF($H5128="Cooling",Customer!$C$25,Customer!$C$52),E5128,D5128)</f>
        <v>78</v>
      </c>
      <c r="J5128" s="1">
        <f ca="1">OFFSET(IF($H5128="Cooling",Customer!$L$25,Customer!$L$52),$E5128,$D5128)</f>
        <v>80</v>
      </c>
      <c r="K5128" s="16">
        <f t="shared" ca="1" si="951"/>
        <v>0</v>
      </c>
      <c r="L5128" s="16">
        <f t="shared" ca="1" si="952"/>
        <v>0</v>
      </c>
      <c r="M5128" s="17">
        <f t="shared" si="958"/>
        <v>0</v>
      </c>
      <c r="N5128" s="17">
        <f t="shared" si="959"/>
        <v>0</v>
      </c>
      <c r="O5128" s="4"/>
      <c r="P5128" s="4">
        <v>69</v>
      </c>
      <c r="Q5128" s="4">
        <v>55</v>
      </c>
      <c r="R5128" s="4">
        <v>56</v>
      </c>
      <c r="S5128" s="4">
        <v>72</v>
      </c>
      <c r="T5128" s="4">
        <v>66</v>
      </c>
      <c r="U5128" s="4">
        <v>70</v>
      </c>
      <c r="V5128" s="13">
        <v>60</v>
      </c>
      <c r="W5128" s="4">
        <v>60</v>
      </c>
      <c r="X5128" s="4">
        <v>52</v>
      </c>
      <c r="Y5128">
        <f t="shared" ca="1" si="960"/>
        <v>0</v>
      </c>
      <c r="Z5128">
        <f t="shared" ca="1" si="961"/>
        <v>0</v>
      </c>
    </row>
    <row r="5129" spans="2:26" x14ac:dyDescent="0.25">
      <c r="B5129" s="11">
        <f t="shared" si="962"/>
        <v>44775.208333320923</v>
      </c>
      <c r="C5129" s="1">
        <f t="shared" si="953"/>
        <v>8</v>
      </c>
      <c r="D5129" s="1">
        <f t="shared" si="954"/>
        <v>2</v>
      </c>
      <c r="E5129" s="12">
        <f t="shared" si="955"/>
        <v>6</v>
      </c>
      <c r="F5129" s="124" t="str">
        <f t="shared" si="956"/>
        <v>0</v>
      </c>
      <c r="G5129" s="1">
        <f ca="1">(OFFSET(O5129,0,MATCH(Customer!$J$6,'CDH &amp; HDH'!$P$11:$X$11,0)))</f>
        <v>60</v>
      </c>
      <c r="H5129" s="1" t="str">
        <f t="shared" si="957"/>
        <v>Cooling</v>
      </c>
      <c r="I5129" s="1">
        <f ca="1">OFFSET(IF($H5129="Cooling",Customer!$C$25,Customer!$C$52),E5129,D5129)</f>
        <v>78</v>
      </c>
      <c r="J5129" s="1">
        <f ca="1">OFFSET(IF($H5129="Cooling",Customer!$L$25,Customer!$L$52),$E5129,$D5129)</f>
        <v>80</v>
      </c>
      <c r="K5129" s="16">
        <f t="shared" ca="1" si="951"/>
        <v>0</v>
      </c>
      <c r="L5129" s="16">
        <f t="shared" ca="1" si="952"/>
        <v>0</v>
      </c>
      <c r="M5129" s="17">
        <f t="shared" si="958"/>
        <v>0</v>
      </c>
      <c r="N5129" s="17">
        <f t="shared" si="959"/>
        <v>0</v>
      </c>
      <c r="O5129" s="4"/>
      <c r="P5129" s="4">
        <v>70</v>
      </c>
      <c r="Q5129" s="4">
        <v>56</v>
      </c>
      <c r="R5129" s="4">
        <v>56</v>
      </c>
      <c r="S5129" s="4">
        <v>72</v>
      </c>
      <c r="T5129" s="4">
        <v>67</v>
      </c>
      <c r="U5129" s="4">
        <v>71</v>
      </c>
      <c r="V5129" s="13">
        <v>60</v>
      </c>
      <c r="W5129" s="4">
        <v>60</v>
      </c>
      <c r="X5129" s="4">
        <v>52</v>
      </c>
      <c r="Y5129">
        <f t="shared" ca="1" si="960"/>
        <v>0</v>
      </c>
      <c r="Z5129">
        <f t="shared" ca="1" si="961"/>
        <v>0</v>
      </c>
    </row>
    <row r="5130" spans="2:26" x14ac:dyDescent="0.25">
      <c r="B5130" s="11">
        <f t="shared" si="962"/>
        <v>44775.249999987587</v>
      </c>
      <c r="C5130" s="1">
        <f t="shared" si="953"/>
        <v>8</v>
      </c>
      <c r="D5130" s="1">
        <f t="shared" si="954"/>
        <v>2</v>
      </c>
      <c r="E5130" s="12">
        <f t="shared" si="955"/>
        <v>7</v>
      </c>
      <c r="F5130" s="124" t="str">
        <f t="shared" si="956"/>
        <v>0</v>
      </c>
      <c r="G5130" s="1">
        <f ca="1">(OFFSET(O5130,0,MATCH(Customer!$J$6,'CDH &amp; HDH'!$P$11:$X$11,0)))</f>
        <v>62</v>
      </c>
      <c r="H5130" s="1" t="str">
        <f t="shared" si="957"/>
        <v>Cooling</v>
      </c>
      <c r="I5130" s="1">
        <f ca="1">OFFSET(IF($H5130="Cooling",Customer!$C$25,Customer!$C$52),E5130,D5130)</f>
        <v>78</v>
      </c>
      <c r="J5130" s="1">
        <f ca="1">OFFSET(IF($H5130="Cooling",Customer!$L$25,Customer!$L$52),$E5130,$D5130)</f>
        <v>80</v>
      </c>
      <c r="K5130" s="16">
        <f t="shared" ca="1" si="951"/>
        <v>0</v>
      </c>
      <c r="L5130" s="16">
        <f t="shared" ca="1" si="952"/>
        <v>0</v>
      </c>
      <c r="M5130" s="17">
        <f t="shared" si="958"/>
        <v>0</v>
      </c>
      <c r="N5130" s="17">
        <f t="shared" si="959"/>
        <v>0</v>
      </c>
      <c r="O5130" s="4"/>
      <c r="P5130" s="4">
        <v>71</v>
      </c>
      <c r="Q5130" s="4">
        <v>59</v>
      </c>
      <c r="R5130" s="4">
        <v>59</v>
      </c>
      <c r="S5130" s="4">
        <v>74</v>
      </c>
      <c r="T5130" s="4">
        <v>68</v>
      </c>
      <c r="U5130" s="4">
        <v>73</v>
      </c>
      <c r="V5130" s="13">
        <v>62</v>
      </c>
      <c r="W5130" s="4">
        <v>63</v>
      </c>
      <c r="X5130" s="4">
        <v>57</v>
      </c>
      <c r="Y5130">
        <f t="shared" ca="1" si="960"/>
        <v>0</v>
      </c>
      <c r="Z5130">
        <f t="shared" ca="1" si="961"/>
        <v>0</v>
      </c>
    </row>
    <row r="5131" spans="2:26" x14ac:dyDescent="0.25">
      <c r="B5131" s="11">
        <f t="shared" si="962"/>
        <v>44775.291666654251</v>
      </c>
      <c r="C5131" s="1">
        <f t="shared" si="953"/>
        <v>8</v>
      </c>
      <c r="D5131" s="1">
        <f t="shared" si="954"/>
        <v>2</v>
      </c>
      <c r="E5131" s="12">
        <f t="shared" si="955"/>
        <v>8</v>
      </c>
      <c r="F5131" s="124" t="str">
        <f t="shared" si="956"/>
        <v>0</v>
      </c>
      <c r="G5131" s="1">
        <f ca="1">(OFFSET(O5131,0,MATCH(Customer!$J$6,'CDH &amp; HDH'!$P$11:$X$11,0)))</f>
        <v>66</v>
      </c>
      <c r="H5131" s="1" t="str">
        <f t="shared" si="957"/>
        <v>Cooling</v>
      </c>
      <c r="I5131" s="1">
        <f ca="1">OFFSET(IF($H5131="Cooling",Customer!$C$25,Customer!$C$52),E5131,D5131)</f>
        <v>72</v>
      </c>
      <c r="J5131" s="1">
        <f ca="1">OFFSET(IF($H5131="Cooling",Customer!$L$25,Customer!$L$52),$E5131,$D5131)</f>
        <v>77</v>
      </c>
      <c r="K5131" s="16">
        <f t="shared" ca="1" si="951"/>
        <v>0</v>
      </c>
      <c r="L5131" s="16">
        <f t="shared" ca="1" si="952"/>
        <v>0</v>
      </c>
      <c r="M5131" s="17">
        <f t="shared" si="958"/>
        <v>0</v>
      </c>
      <c r="N5131" s="17">
        <f t="shared" si="959"/>
        <v>0</v>
      </c>
      <c r="O5131" s="4"/>
      <c r="P5131" s="4">
        <v>73</v>
      </c>
      <c r="Q5131" s="4">
        <v>61</v>
      </c>
      <c r="R5131" s="4">
        <v>62</v>
      </c>
      <c r="S5131" s="4">
        <v>75</v>
      </c>
      <c r="T5131" s="4">
        <v>72</v>
      </c>
      <c r="U5131" s="4">
        <v>76</v>
      </c>
      <c r="V5131" s="13">
        <v>66</v>
      </c>
      <c r="W5131" s="4">
        <v>66</v>
      </c>
      <c r="X5131" s="4">
        <v>61</v>
      </c>
      <c r="Y5131">
        <f t="shared" ca="1" si="960"/>
        <v>0</v>
      </c>
      <c r="Z5131">
        <f t="shared" ca="1" si="961"/>
        <v>0</v>
      </c>
    </row>
    <row r="5132" spans="2:26" x14ac:dyDescent="0.25">
      <c r="B5132" s="11">
        <f t="shared" si="962"/>
        <v>44775.333333320916</v>
      </c>
      <c r="C5132" s="1">
        <f t="shared" si="953"/>
        <v>8</v>
      </c>
      <c r="D5132" s="1">
        <f t="shared" si="954"/>
        <v>2</v>
      </c>
      <c r="E5132" s="12">
        <f t="shared" si="955"/>
        <v>9</v>
      </c>
      <c r="F5132" s="124" t="str">
        <f t="shared" si="956"/>
        <v>0</v>
      </c>
      <c r="G5132" s="1">
        <f ca="1">(OFFSET(O5132,0,MATCH(Customer!$J$6,'CDH &amp; HDH'!$P$11:$X$11,0)))</f>
        <v>71</v>
      </c>
      <c r="H5132" s="1" t="str">
        <f t="shared" si="957"/>
        <v>Cooling</v>
      </c>
      <c r="I5132" s="1">
        <f ca="1">OFFSET(IF($H5132="Cooling",Customer!$C$25,Customer!$C$52),E5132,D5132)</f>
        <v>72</v>
      </c>
      <c r="J5132" s="1">
        <f ca="1">OFFSET(IF($H5132="Cooling",Customer!$L$25,Customer!$L$52),$E5132,$D5132)</f>
        <v>77</v>
      </c>
      <c r="K5132" s="16">
        <f t="shared" ref="K5132:K5195" ca="1" si="963">IF($H5132="Heating",0,MAX(0,$G5132-I5132))</f>
        <v>0</v>
      </c>
      <c r="L5132" s="16">
        <f t="shared" ref="L5132:L5195" ca="1" si="964">IF($H5132="Heating",0,MAX(0,$G5132-J5132))</f>
        <v>0</v>
      </c>
      <c r="M5132" s="17">
        <f t="shared" si="958"/>
        <v>0</v>
      </c>
      <c r="N5132" s="17">
        <f t="shared" si="959"/>
        <v>0</v>
      </c>
      <c r="O5132" s="4"/>
      <c r="P5132" s="4">
        <v>75</v>
      </c>
      <c r="Q5132" s="4">
        <v>65</v>
      </c>
      <c r="R5132" s="4">
        <v>65</v>
      </c>
      <c r="S5132" s="4">
        <v>76</v>
      </c>
      <c r="T5132" s="4">
        <v>73</v>
      </c>
      <c r="U5132" s="4">
        <v>80</v>
      </c>
      <c r="V5132" s="13">
        <v>71</v>
      </c>
      <c r="W5132" s="4">
        <v>69</v>
      </c>
      <c r="X5132" s="4">
        <v>66</v>
      </c>
      <c r="Y5132">
        <f t="shared" ca="1" si="960"/>
        <v>0</v>
      </c>
      <c r="Z5132">
        <f t="shared" ca="1" si="961"/>
        <v>0</v>
      </c>
    </row>
    <row r="5133" spans="2:26" x14ac:dyDescent="0.25">
      <c r="B5133" s="11">
        <f t="shared" si="962"/>
        <v>44775.37499998758</v>
      </c>
      <c r="C5133" s="1">
        <f t="shared" ref="C5133:C5196" si="965">MONTH(B5133)</f>
        <v>8</v>
      </c>
      <c r="D5133" s="1">
        <f t="shared" ref="D5133:D5196" si="966">WEEKDAY(B5133,2)</f>
        <v>2</v>
      </c>
      <c r="E5133" s="12">
        <f t="shared" ref="E5133:E5196" si="967">HOUR(B5133)+1</f>
        <v>10</v>
      </c>
      <c r="F5133" s="124" t="str">
        <f t="shared" ref="F5133:F5196" si="968">IF(AND(C5133&gt;5,C5133&lt;9,D5133&lt;6,E5133&gt;14,E5133&lt;19),"1",IF(AND(OR(E5133=8,E5133=9,E5133=19,E5133=20),C5133&lt;3,D5133&lt;6),"1","0"))</f>
        <v>0</v>
      </c>
      <c r="G5133" s="1">
        <f ca="1">(OFFSET(O5133,0,MATCH(Customer!$J$6,'CDH &amp; HDH'!$P$11:$X$11,0)))</f>
        <v>74</v>
      </c>
      <c r="H5133" s="1" t="str">
        <f t="shared" ref="H5133:H5196" si="969">IF(AND(C5133&gt;=5,C5133&lt;=9),"Cooling","Heating")</f>
        <v>Cooling</v>
      </c>
      <c r="I5133" s="1">
        <f ca="1">OFFSET(IF($H5133="Cooling",Customer!$C$25,Customer!$C$52),E5133,D5133)</f>
        <v>72</v>
      </c>
      <c r="J5133" s="1">
        <f ca="1">OFFSET(IF($H5133="Cooling",Customer!$L$25,Customer!$L$52),$E5133,$D5133)</f>
        <v>77</v>
      </c>
      <c r="K5133" s="16">
        <f t="shared" ca="1" si="963"/>
        <v>2</v>
      </c>
      <c r="L5133" s="16">
        <f t="shared" ca="1" si="964"/>
        <v>0</v>
      </c>
      <c r="M5133" s="17">
        <f t="shared" ref="M5133:M5196" si="970">IF($H5133="Cooling",0,MAX(0,I5133-$G5133))</f>
        <v>0</v>
      </c>
      <c r="N5133" s="17">
        <f t="shared" ref="N5133:N5196" si="971">IF($H5133="Cooling",0,MAX(0,J5133-$G5133))</f>
        <v>0</v>
      </c>
      <c r="O5133" s="4"/>
      <c r="P5133" s="4">
        <v>76</v>
      </c>
      <c r="Q5133" s="4">
        <v>67</v>
      </c>
      <c r="R5133" s="4">
        <v>68</v>
      </c>
      <c r="S5133" s="4">
        <v>75</v>
      </c>
      <c r="T5133" s="4">
        <v>75</v>
      </c>
      <c r="U5133" s="4">
        <v>83</v>
      </c>
      <c r="V5133" s="13">
        <v>74</v>
      </c>
      <c r="W5133" s="4">
        <v>72</v>
      </c>
      <c r="X5133" s="4">
        <v>72</v>
      </c>
      <c r="Y5133">
        <f t="shared" ref="Y5133:Y5196" ca="1" si="972">1.08*400*K5133</f>
        <v>864</v>
      </c>
      <c r="Z5133">
        <f t="shared" ref="Z5133:Z5196" ca="1" si="973">1.08*400*L5133</f>
        <v>0</v>
      </c>
    </row>
    <row r="5134" spans="2:26" x14ac:dyDescent="0.25">
      <c r="B5134" s="11">
        <f t="shared" ref="B5134:B5197" si="974">B5133+1/24</f>
        <v>44775.416666654244</v>
      </c>
      <c r="C5134" s="1">
        <f t="shared" si="965"/>
        <v>8</v>
      </c>
      <c r="D5134" s="1">
        <f t="shared" si="966"/>
        <v>2</v>
      </c>
      <c r="E5134" s="12">
        <f t="shared" si="967"/>
        <v>11</v>
      </c>
      <c r="F5134" s="124" t="str">
        <f t="shared" si="968"/>
        <v>0</v>
      </c>
      <c r="G5134" s="1">
        <f ca="1">(OFFSET(O5134,0,MATCH(Customer!$J$6,'CDH &amp; HDH'!$P$11:$X$11,0)))</f>
        <v>76</v>
      </c>
      <c r="H5134" s="1" t="str">
        <f t="shared" si="969"/>
        <v>Cooling</v>
      </c>
      <c r="I5134" s="1">
        <f ca="1">OFFSET(IF($H5134="Cooling",Customer!$C$25,Customer!$C$52),E5134,D5134)</f>
        <v>72</v>
      </c>
      <c r="J5134" s="1">
        <f ca="1">OFFSET(IF($H5134="Cooling",Customer!$L$25,Customer!$L$52),$E5134,$D5134)</f>
        <v>77</v>
      </c>
      <c r="K5134" s="16">
        <f t="shared" ca="1" si="963"/>
        <v>4</v>
      </c>
      <c r="L5134" s="16">
        <f t="shared" ca="1" si="964"/>
        <v>0</v>
      </c>
      <c r="M5134" s="17">
        <f t="shared" si="970"/>
        <v>0</v>
      </c>
      <c r="N5134" s="17">
        <f t="shared" si="971"/>
        <v>0</v>
      </c>
      <c r="O5134" s="4"/>
      <c r="P5134" s="4">
        <v>78</v>
      </c>
      <c r="Q5134" s="4">
        <v>69</v>
      </c>
      <c r="R5134" s="4">
        <v>72</v>
      </c>
      <c r="S5134" s="4">
        <v>74</v>
      </c>
      <c r="T5134" s="4">
        <v>77</v>
      </c>
      <c r="U5134" s="4">
        <v>86</v>
      </c>
      <c r="V5134" s="13">
        <v>76</v>
      </c>
      <c r="W5134" s="4">
        <v>75</v>
      </c>
      <c r="X5134" s="4">
        <v>76</v>
      </c>
      <c r="Y5134">
        <f t="shared" ca="1" si="972"/>
        <v>1728</v>
      </c>
      <c r="Z5134">
        <f t="shared" ca="1" si="973"/>
        <v>0</v>
      </c>
    </row>
    <row r="5135" spans="2:26" x14ac:dyDescent="0.25">
      <c r="B5135" s="11">
        <f t="shared" si="974"/>
        <v>44775.458333320908</v>
      </c>
      <c r="C5135" s="1">
        <f t="shared" si="965"/>
        <v>8</v>
      </c>
      <c r="D5135" s="1">
        <f t="shared" si="966"/>
        <v>2</v>
      </c>
      <c r="E5135" s="12">
        <f t="shared" si="967"/>
        <v>12</v>
      </c>
      <c r="F5135" s="124" t="str">
        <f t="shared" si="968"/>
        <v>0</v>
      </c>
      <c r="G5135" s="1">
        <f ca="1">(OFFSET(O5135,0,MATCH(Customer!$J$6,'CDH &amp; HDH'!$P$11:$X$11,0)))</f>
        <v>78</v>
      </c>
      <c r="H5135" s="1" t="str">
        <f t="shared" si="969"/>
        <v>Cooling</v>
      </c>
      <c r="I5135" s="1">
        <f ca="1">OFFSET(IF($H5135="Cooling",Customer!$C$25,Customer!$C$52),E5135,D5135)</f>
        <v>72</v>
      </c>
      <c r="J5135" s="1">
        <f ca="1">OFFSET(IF($H5135="Cooling",Customer!$L$25,Customer!$L$52),$E5135,$D5135)</f>
        <v>77</v>
      </c>
      <c r="K5135" s="16">
        <f t="shared" ca="1" si="963"/>
        <v>6</v>
      </c>
      <c r="L5135" s="16">
        <f t="shared" ca="1" si="964"/>
        <v>1</v>
      </c>
      <c r="M5135" s="17">
        <f t="shared" si="970"/>
        <v>0</v>
      </c>
      <c r="N5135" s="17">
        <f t="shared" si="971"/>
        <v>0</v>
      </c>
      <c r="O5135" s="4"/>
      <c r="P5135" s="4">
        <v>80</v>
      </c>
      <c r="Q5135" s="4">
        <v>71</v>
      </c>
      <c r="R5135" s="4">
        <v>75</v>
      </c>
      <c r="S5135" s="4">
        <v>73</v>
      </c>
      <c r="T5135" s="4">
        <v>80</v>
      </c>
      <c r="U5135" s="4">
        <v>89</v>
      </c>
      <c r="V5135" s="13">
        <v>78</v>
      </c>
      <c r="W5135" s="4">
        <v>77</v>
      </c>
      <c r="X5135" s="4">
        <v>79</v>
      </c>
      <c r="Y5135">
        <f t="shared" ca="1" si="972"/>
        <v>2592</v>
      </c>
      <c r="Z5135">
        <f t="shared" ca="1" si="973"/>
        <v>432</v>
      </c>
    </row>
    <row r="5136" spans="2:26" x14ac:dyDescent="0.25">
      <c r="B5136" s="11">
        <f t="shared" si="974"/>
        <v>44775.499999987573</v>
      </c>
      <c r="C5136" s="1">
        <f t="shared" si="965"/>
        <v>8</v>
      </c>
      <c r="D5136" s="1">
        <f t="shared" si="966"/>
        <v>2</v>
      </c>
      <c r="E5136" s="12">
        <f t="shared" si="967"/>
        <v>13</v>
      </c>
      <c r="F5136" s="124" t="str">
        <f t="shared" si="968"/>
        <v>0</v>
      </c>
      <c r="G5136" s="1">
        <f ca="1">(OFFSET(O5136,0,MATCH(Customer!$J$6,'CDH &amp; HDH'!$P$11:$X$11,0)))</f>
        <v>80</v>
      </c>
      <c r="H5136" s="1" t="str">
        <f t="shared" si="969"/>
        <v>Cooling</v>
      </c>
      <c r="I5136" s="1">
        <f ca="1">OFFSET(IF($H5136="Cooling",Customer!$C$25,Customer!$C$52),E5136,D5136)</f>
        <v>72</v>
      </c>
      <c r="J5136" s="1">
        <f ca="1">OFFSET(IF($H5136="Cooling",Customer!$L$25,Customer!$L$52),$E5136,$D5136)</f>
        <v>77</v>
      </c>
      <c r="K5136" s="16">
        <f t="shared" ca="1" si="963"/>
        <v>8</v>
      </c>
      <c r="L5136" s="16">
        <f t="shared" ca="1" si="964"/>
        <v>3</v>
      </c>
      <c r="M5136" s="17">
        <f t="shared" si="970"/>
        <v>0</v>
      </c>
      <c r="N5136" s="17">
        <f t="shared" si="971"/>
        <v>0</v>
      </c>
      <c r="O5136" s="4"/>
      <c r="P5136" s="4">
        <v>80</v>
      </c>
      <c r="Q5136" s="4">
        <v>71</v>
      </c>
      <c r="R5136" s="4">
        <v>77</v>
      </c>
      <c r="S5136" s="4">
        <v>74</v>
      </c>
      <c r="T5136" s="4">
        <v>80</v>
      </c>
      <c r="U5136" s="4">
        <v>88</v>
      </c>
      <c r="V5136" s="13">
        <v>80</v>
      </c>
      <c r="W5136" s="4">
        <v>70</v>
      </c>
      <c r="X5136" s="4">
        <v>80</v>
      </c>
      <c r="Y5136">
        <f t="shared" ca="1" si="972"/>
        <v>3456</v>
      </c>
      <c r="Z5136">
        <f t="shared" ca="1" si="973"/>
        <v>1296</v>
      </c>
    </row>
    <row r="5137" spans="2:26" x14ac:dyDescent="0.25">
      <c r="B5137" s="11">
        <f t="shared" si="974"/>
        <v>44775.541666654237</v>
      </c>
      <c r="C5137" s="1">
        <f t="shared" si="965"/>
        <v>8</v>
      </c>
      <c r="D5137" s="1">
        <f t="shared" si="966"/>
        <v>2</v>
      </c>
      <c r="E5137" s="12">
        <f t="shared" si="967"/>
        <v>14</v>
      </c>
      <c r="F5137" s="124" t="str">
        <f t="shared" si="968"/>
        <v>0</v>
      </c>
      <c r="G5137" s="1">
        <f ca="1">(OFFSET(O5137,0,MATCH(Customer!$J$6,'CDH &amp; HDH'!$P$11:$X$11,0)))</f>
        <v>82</v>
      </c>
      <c r="H5137" s="1" t="str">
        <f t="shared" si="969"/>
        <v>Cooling</v>
      </c>
      <c r="I5137" s="1">
        <f ca="1">OFFSET(IF($H5137="Cooling",Customer!$C$25,Customer!$C$52),E5137,D5137)</f>
        <v>72</v>
      </c>
      <c r="J5137" s="1">
        <f ca="1">OFFSET(IF($H5137="Cooling",Customer!$L$25,Customer!$L$52),$E5137,$D5137)</f>
        <v>77</v>
      </c>
      <c r="K5137" s="16">
        <f t="shared" ca="1" si="963"/>
        <v>10</v>
      </c>
      <c r="L5137" s="16">
        <f t="shared" ca="1" si="964"/>
        <v>5</v>
      </c>
      <c r="M5137" s="17">
        <f t="shared" si="970"/>
        <v>0</v>
      </c>
      <c r="N5137" s="17">
        <f t="shared" si="971"/>
        <v>0</v>
      </c>
      <c r="O5137" s="4"/>
      <c r="P5137" s="4">
        <v>79</v>
      </c>
      <c r="Q5137" s="4">
        <v>72</v>
      </c>
      <c r="R5137" s="4">
        <v>74</v>
      </c>
      <c r="S5137" s="4">
        <v>73</v>
      </c>
      <c r="T5137" s="4">
        <v>83</v>
      </c>
      <c r="U5137" s="4">
        <v>86</v>
      </c>
      <c r="V5137" s="13">
        <v>82</v>
      </c>
      <c r="W5137" s="4">
        <v>75</v>
      </c>
      <c r="X5137" s="4">
        <v>81</v>
      </c>
      <c r="Y5137">
        <f t="shared" ca="1" si="972"/>
        <v>4320</v>
      </c>
      <c r="Z5137">
        <f t="shared" ca="1" si="973"/>
        <v>2160</v>
      </c>
    </row>
    <row r="5138" spans="2:26" x14ac:dyDescent="0.25">
      <c r="B5138" s="11">
        <f t="shared" si="974"/>
        <v>44775.583333320901</v>
      </c>
      <c r="C5138" s="1">
        <f t="shared" si="965"/>
        <v>8</v>
      </c>
      <c r="D5138" s="1">
        <f t="shared" si="966"/>
        <v>2</v>
      </c>
      <c r="E5138" s="12">
        <f t="shared" si="967"/>
        <v>15</v>
      </c>
      <c r="F5138" s="124" t="str">
        <f t="shared" si="968"/>
        <v>1</v>
      </c>
      <c r="G5138" s="1">
        <f ca="1">(OFFSET(O5138,0,MATCH(Customer!$J$6,'CDH &amp; HDH'!$P$11:$X$11,0)))</f>
        <v>82</v>
      </c>
      <c r="H5138" s="1" t="str">
        <f t="shared" si="969"/>
        <v>Cooling</v>
      </c>
      <c r="I5138" s="1">
        <f ca="1">OFFSET(IF($H5138="Cooling",Customer!$C$25,Customer!$C$52),E5138,D5138)</f>
        <v>72</v>
      </c>
      <c r="J5138" s="1">
        <f ca="1">OFFSET(IF($H5138="Cooling",Customer!$L$25,Customer!$L$52),$E5138,$D5138)</f>
        <v>77</v>
      </c>
      <c r="K5138" s="16">
        <f t="shared" ca="1" si="963"/>
        <v>10</v>
      </c>
      <c r="L5138" s="16">
        <f t="shared" ca="1" si="964"/>
        <v>5</v>
      </c>
      <c r="M5138" s="17">
        <f t="shared" si="970"/>
        <v>0</v>
      </c>
      <c r="N5138" s="17">
        <f t="shared" si="971"/>
        <v>0</v>
      </c>
      <c r="O5138" s="4"/>
      <c r="P5138" s="4">
        <v>76</v>
      </c>
      <c r="Q5138" s="4">
        <v>73</v>
      </c>
      <c r="R5138" s="4">
        <v>72</v>
      </c>
      <c r="S5138" s="4">
        <v>69</v>
      </c>
      <c r="T5138" s="4">
        <v>81</v>
      </c>
      <c r="U5138" s="4">
        <v>86</v>
      </c>
      <c r="V5138" s="13">
        <v>82</v>
      </c>
      <c r="W5138" s="4">
        <v>76</v>
      </c>
      <c r="X5138" s="4">
        <v>82</v>
      </c>
      <c r="Y5138">
        <f t="shared" ca="1" si="972"/>
        <v>4320</v>
      </c>
      <c r="Z5138">
        <f t="shared" ca="1" si="973"/>
        <v>2160</v>
      </c>
    </row>
    <row r="5139" spans="2:26" x14ac:dyDescent="0.25">
      <c r="B5139" s="11">
        <f t="shared" si="974"/>
        <v>44775.624999987565</v>
      </c>
      <c r="C5139" s="1">
        <f t="shared" si="965"/>
        <v>8</v>
      </c>
      <c r="D5139" s="1">
        <f t="shared" si="966"/>
        <v>2</v>
      </c>
      <c r="E5139" s="12">
        <f t="shared" si="967"/>
        <v>16</v>
      </c>
      <c r="F5139" s="124" t="str">
        <f t="shared" si="968"/>
        <v>1</v>
      </c>
      <c r="G5139" s="1">
        <f ca="1">(OFFSET(O5139,0,MATCH(Customer!$J$6,'CDH &amp; HDH'!$P$11:$X$11,0)))</f>
        <v>83</v>
      </c>
      <c r="H5139" s="1" t="str">
        <f t="shared" si="969"/>
        <v>Cooling</v>
      </c>
      <c r="I5139" s="1">
        <f ca="1">OFFSET(IF($H5139="Cooling",Customer!$C$25,Customer!$C$52),E5139,D5139)</f>
        <v>72</v>
      </c>
      <c r="J5139" s="1">
        <f ca="1">OFFSET(IF($H5139="Cooling",Customer!$L$25,Customer!$L$52),$E5139,$D5139)</f>
        <v>77</v>
      </c>
      <c r="K5139" s="16">
        <f t="shared" ca="1" si="963"/>
        <v>11</v>
      </c>
      <c r="L5139" s="16">
        <f t="shared" ca="1" si="964"/>
        <v>6</v>
      </c>
      <c r="M5139" s="17">
        <f t="shared" si="970"/>
        <v>0</v>
      </c>
      <c r="N5139" s="17">
        <f t="shared" si="971"/>
        <v>0</v>
      </c>
      <c r="O5139" s="4"/>
      <c r="P5139" s="4">
        <v>75</v>
      </c>
      <c r="Q5139" s="4">
        <v>74</v>
      </c>
      <c r="R5139" s="4">
        <v>75</v>
      </c>
      <c r="S5139" s="4">
        <v>73</v>
      </c>
      <c r="T5139" s="4">
        <v>80</v>
      </c>
      <c r="U5139" s="4">
        <v>84</v>
      </c>
      <c r="V5139" s="13">
        <v>83</v>
      </c>
      <c r="W5139" s="4">
        <v>75</v>
      </c>
      <c r="X5139" s="4">
        <v>83</v>
      </c>
      <c r="Y5139">
        <f t="shared" ca="1" si="972"/>
        <v>4752</v>
      </c>
      <c r="Z5139">
        <f t="shared" ca="1" si="973"/>
        <v>2592</v>
      </c>
    </row>
    <row r="5140" spans="2:26" x14ac:dyDescent="0.25">
      <c r="B5140" s="11">
        <f t="shared" si="974"/>
        <v>44775.66666665423</v>
      </c>
      <c r="C5140" s="1">
        <f t="shared" si="965"/>
        <v>8</v>
      </c>
      <c r="D5140" s="1">
        <f t="shared" si="966"/>
        <v>2</v>
      </c>
      <c r="E5140" s="12">
        <f t="shared" si="967"/>
        <v>17</v>
      </c>
      <c r="F5140" s="124" t="str">
        <f t="shared" si="968"/>
        <v>1</v>
      </c>
      <c r="G5140" s="1">
        <f ca="1">(OFFSET(O5140,0,MATCH(Customer!$J$6,'CDH &amp; HDH'!$P$11:$X$11,0)))</f>
        <v>81</v>
      </c>
      <c r="H5140" s="1" t="str">
        <f t="shared" si="969"/>
        <v>Cooling</v>
      </c>
      <c r="I5140" s="1">
        <f ca="1">OFFSET(IF($H5140="Cooling",Customer!$C$25,Customer!$C$52),E5140,D5140)</f>
        <v>72</v>
      </c>
      <c r="J5140" s="1">
        <f ca="1">OFFSET(IF($H5140="Cooling",Customer!$L$25,Customer!$L$52),$E5140,$D5140)</f>
        <v>77</v>
      </c>
      <c r="K5140" s="16">
        <f t="shared" ca="1" si="963"/>
        <v>9</v>
      </c>
      <c r="L5140" s="16">
        <f t="shared" ca="1" si="964"/>
        <v>4</v>
      </c>
      <c r="M5140" s="17">
        <f t="shared" si="970"/>
        <v>0</v>
      </c>
      <c r="N5140" s="17">
        <f t="shared" si="971"/>
        <v>0</v>
      </c>
      <c r="O5140" s="4"/>
      <c r="P5140" s="4">
        <v>75</v>
      </c>
      <c r="Q5140" s="4">
        <v>73</v>
      </c>
      <c r="R5140" s="4">
        <v>75</v>
      </c>
      <c r="S5140" s="4">
        <v>73</v>
      </c>
      <c r="T5140" s="4">
        <v>82</v>
      </c>
      <c r="U5140" s="4">
        <v>83</v>
      </c>
      <c r="V5140" s="13">
        <v>81</v>
      </c>
      <c r="W5140" s="4">
        <v>75</v>
      </c>
      <c r="X5140" s="4">
        <v>83</v>
      </c>
      <c r="Y5140">
        <f t="shared" ca="1" si="972"/>
        <v>3888</v>
      </c>
      <c r="Z5140">
        <f t="shared" ca="1" si="973"/>
        <v>1728</v>
      </c>
    </row>
    <row r="5141" spans="2:26" x14ac:dyDescent="0.25">
      <c r="B5141" s="11">
        <f t="shared" si="974"/>
        <v>44775.708333320894</v>
      </c>
      <c r="C5141" s="1">
        <f t="shared" si="965"/>
        <v>8</v>
      </c>
      <c r="D5141" s="1">
        <f t="shared" si="966"/>
        <v>2</v>
      </c>
      <c r="E5141" s="12">
        <f t="shared" si="967"/>
        <v>18</v>
      </c>
      <c r="F5141" s="124" t="str">
        <f t="shared" si="968"/>
        <v>1</v>
      </c>
      <c r="G5141" s="1">
        <f ca="1">(OFFSET(O5141,0,MATCH(Customer!$J$6,'CDH &amp; HDH'!$P$11:$X$11,0)))</f>
        <v>81</v>
      </c>
      <c r="H5141" s="1" t="str">
        <f t="shared" si="969"/>
        <v>Cooling</v>
      </c>
      <c r="I5141" s="1">
        <f ca="1">OFFSET(IF($H5141="Cooling",Customer!$C$25,Customer!$C$52),E5141,D5141)</f>
        <v>72</v>
      </c>
      <c r="J5141" s="1">
        <f ca="1">OFFSET(IF($H5141="Cooling",Customer!$L$25,Customer!$L$52),$E5141,$D5141)</f>
        <v>77</v>
      </c>
      <c r="K5141" s="16">
        <f t="shared" ca="1" si="963"/>
        <v>9</v>
      </c>
      <c r="L5141" s="16">
        <f t="shared" ca="1" si="964"/>
        <v>4</v>
      </c>
      <c r="M5141" s="17">
        <f t="shared" si="970"/>
        <v>0</v>
      </c>
      <c r="N5141" s="17">
        <f t="shared" si="971"/>
        <v>0</v>
      </c>
      <c r="O5141" s="4"/>
      <c r="P5141" s="4">
        <v>77</v>
      </c>
      <c r="Q5141" s="4">
        <v>71</v>
      </c>
      <c r="R5141" s="4">
        <v>72</v>
      </c>
      <c r="S5141" s="4">
        <v>73</v>
      </c>
      <c r="T5141" s="4">
        <v>79</v>
      </c>
      <c r="U5141" s="4">
        <v>81</v>
      </c>
      <c r="V5141" s="13">
        <v>81</v>
      </c>
      <c r="W5141" s="4">
        <v>75</v>
      </c>
      <c r="X5141" s="4">
        <v>81</v>
      </c>
      <c r="Y5141">
        <f t="shared" ca="1" si="972"/>
        <v>3888</v>
      </c>
      <c r="Z5141">
        <f t="shared" ca="1" si="973"/>
        <v>1728</v>
      </c>
    </row>
    <row r="5142" spans="2:26" x14ac:dyDescent="0.25">
      <c r="B5142" s="11">
        <f t="shared" si="974"/>
        <v>44775.749999987558</v>
      </c>
      <c r="C5142" s="1">
        <f t="shared" si="965"/>
        <v>8</v>
      </c>
      <c r="D5142" s="1">
        <f t="shared" si="966"/>
        <v>2</v>
      </c>
      <c r="E5142" s="12">
        <f t="shared" si="967"/>
        <v>19</v>
      </c>
      <c r="F5142" s="124" t="str">
        <f t="shared" si="968"/>
        <v>0</v>
      </c>
      <c r="G5142" s="1">
        <f ca="1">(OFFSET(O5142,0,MATCH(Customer!$J$6,'CDH &amp; HDH'!$P$11:$X$11,0)))</f>
        <v>79</v>
      </c>
      <c r="H5142" s="1" t="str">
        <f t="shared" si="969"/>
        <v>Cooling</v>
      </c>
      <c r="I5142" s="1">
        <f ca="1">OFFSET(IF($H5142="Cooling",Customer!$C$25,Customer!$C$52),E5142,D5142)</f>
        <v>78</v>
      </c>
      <c r="J5142" s="1">
        <f ca="1">OFFSET(IF($H5142="Cooling",Customer!$L$25,Customer!$L$52),$E5142,$D5142)</f>
        <v>80</v>
      </c>
      <c r="K5142" s="16">
        <f t="shared" ca="1" si="963"/>
        <v>1</v>
      </c>
      <c r="L5142" s="16">
        <f t="shared" ca="1" si="964"/>
        <v>0</v>
      </c>
      <c r="M5142" s="17">
        <f t="shared" si="970"/>
        <v>0</v>
      </c>
      <c r="N5142" s="17">
        <f t="shared" si="971"/>
        <v>0</v>
      </c>
      <c r="O5142" s="4"/>
      <c r="P5142" s="4">
        <v>77</v>
      </c>
      <c r="Q5142" s="4">
        <v>69</v>
      </c>
      <c r="R5142" s="4">
        <v>72</v>
      </c>
      <c r="S5142" s="4">
        <v>69</v>
      </c>
      <c r="T5142" s="4">
        <v>77</v>
      </c>
      <c r="U5142" s="4">
        <v>80</v>
      </c>
      <c r="V5142" s="13">
        <v>79</v>
      </c>
      <c r="W5142" s="4">
        <v>69</v>
      </c>
      <c r="X5142" s="4">
        <v>77</v>
      </c>
      <c r="Y5142">
        <f t="shared" ca="1" si="972"/>
        <v>432</v>
      </c>
      <c r="Z5142">
        <f t="shared" ca="1" si="973"/>
        <v>0</v>
      </c>
    </row>
    <row r="5143" spans="2:26" x14ac:dyDescent="0.25">
      <c r="B5143" s="11">
        <f t="shared" si="974"/>
        <v>44775.791666654222</v>
      </c>
      <c r="C5143" s="1">
        <f t="shared" si="965"/>
        <v>8</v>
      </c>
      <c r="D5143" s="1">
        <f t="shared" si="966"/>
        <v>2</v>
      </c>
      <c r="E5143" s="12">
        <f t="shared" si="967"/>
        <v>20</v>
      </c>
      <c r="F5143" s="124" t="str">
        <f t="shared" si="968"/>
        <v>0</v>
      </c>
      <c r="G5143" s="1">
        <f ca="1">(OFFSET(O5143,0,MATCH(Customer!$J$6,'CDH &amp; HDH'!$P$11:$X$11,0)))</f>
        <v>75</v>
      </c>
      <c r="H5143" s="1" t="str">
        <f t="shared" si="969"/>
        <v>Cooling</v>
      </c>
      <c r="I5143" s="1">
        <f ca="1">OFFSET(IF($H5143="Cooling",Customer!$C$25,Customer!$C$52),E5143,D5143)</f>
        <v>78</v>
      </c>
      <c r="J5143" s="1">
        <f ca="1">OFFSET(IF($H5143="Cooling",Customer!$L$25,Customer!$L$52),$E5143,$D5143)</f>
        <v>80</v>
      </c>
      <c r="K5143" s="16">
        <f t="shared" ca="1" si="963"/>
        <v>0</v>
      </c>
      <c r="L5143" s="16">
        <f t="shared" ca="1" si="964"/>
        <v>0</v>
      </c>
      <c r="M5143" s="17">
        <f t="shared" si="970"/>
        <v>0</v>
      </c>
      <c r="N5143" s="17">
        <f t="shared" si="971"/>
        <v>0</v>
      </c>
      <c r="O5143" s="4"/>
      <c r="P5143" s="4">
        <v>76</v>
      </c>
      <c r="Q5143" s="4">
        <v>65</v>
      </c>
      <c r="R5143" s="4">
        <v>69</v>
      </c>
      <c r="S5143" s="4">
        <v>70</v>
      </c>
      <c r="T5143" s="4">
        <v>75</v>
      </c>
      <c r="U5143" s="4">
        <v>79</v>
      </c>
      <c r="V5143" s="13">
        <v>75</v>
      </c>
      <c r="W5143" s="4">
        <v>67</v>
      </c>
      <c r="X5143" s="4">
        <v>74</v>
      </c>
      <c r="Y5143">
        <f t="shared" ca="1" si="972"/>
        <v>0</v>
      </c>
      <c r="Z5143">
        <f t="shared" ca="1" si="973"/>
        <v>0</v>
      </c>
    </row>
    <row r="5144" spans="2:26" x14ac:dyDescent="0.25">
      <c r="B5144" s="11">
        <f t="shared" si="974"/>
        <v>44775.833333320887</v>
      </c>
      <c r="C5144" s="1">
        <f t="shared" si="965"/>
        <v>8</v>
      </c>
      <c r="D5144" s="1">
        <f t="shared" si="966"/>
        <v>2</v>
      </c>
      <c r="E5144" s="12">
        <f t="shared" si="967"/>
        <v>21</v>
      </c>
      <c r="F5144" s="124" t="str">
        <f t="shared" si="968"/>
        <v>0</v>
      </c>
      <c r="G5144" s="1">
        <f ca="1">(OFFSET(O5144,0,MATCH(Customer!$J$6,'CDH &amp; HDH'!$P$11:$X$11,0)))</f>
        <v>73</v>
      </c>
      <c r="H5144" s="1" t="str">
        <f t="shared" si="969"/>
        <v>Cooling</v>
      </c>
      <c r="I5144" s="1">
        <f ca="1">OFFSET(IF($H5144="Cooling",Customer!$C$25,Customer!$C$52),E5144,D5144)</f>
        <v>78</v>
      </c>
      <c r="J5144" s="1">
        <f ca="1">OFFSET(IF($H5144="Cooling",Customer!$L$25,Customer!$L$52),$E5144,$D5144)</f>
        <v>80</v>
      </c>
      <c r="K5144" s="16">
        <f t="shared" ca="1" si="963"/>
        <v>0</v>
      </c>
      <c r="L5144" s="16">
        <f t="shared" ca="1" si="964"/>
        <v>0</v>
      </c>
      <c r="M5144" s="17">
        <f t="shared" si="970"/>
        <v>0</v>
      </c>
      <c r="N5144" s="17">
        <f t="shared" si="971"/>
        <v>0</v>
      </c>
      <c r="O5144" s="4"/>
      <c r="P5144" s="4">
        <v>76</v>
      </c>
      <c r="Q5144" s="4">
        <v>64</v>
      </c>
      <c r="R5144" s="4">
        <v>68</v>
      </c>
      <c r="S5144" s="4">
        <v>71</v>
      </c>
      <c r="T5144" s="4">
        <v>74</v>
      </c>
      <c r="U5144" s="4">
        <v>77</v>
      </c>
      <c r="V5144" s="13">
        <v>73</v>
      </c>
      <c r="W5144" s="4">
        <v>68</v>
      </c>
      <c r="X5144" s="4">
        <v>71</v>
      </c>
      <c r="Y5144">
        <f t="shared" ca="1" si="972"/>
        <v>0</v>
      </c>
      <c r="Z5144">
        <f t="shared" ca="1" si="973"/>
        <v>0</v>
      </c>
    </row>
    <row r="5145" spans="2:26" x14ac:dyDescent="0.25">
      <c r="B5145" s="11">
        <f t="shared" si="974"/>
        <v>44775.874999987551</v>
      </c>
      <c r="C5145" s="1">
        <f t="shared" si="965"/>
        <v>8</v>
      </c>
      <c r="D5145" s="1">
        <f t="shared" si="966"/>
        <v>2</v>
      </c>
      <c r="E5145" s="12">
        <f t="shared" si="967"/>
        <v>22</v>
      </c>
      <c r="F5145" s="124" t="str">
        <f t="shared" si="968"/>
        <v>0</v>
      </c>
      <c r="G5145" s="1">
        <f ca="1">(OFFSET(O5145,0,MATCH(Customer!$J$6,'CDH &amp; HDH'!$P$11:$X$11,0)))</f>
        <v>74</v>
      </c>
      <c r="H5145" s="1" t="str">
        <f t="shared" si="969"/>
        <v>Cooling</v>
      </c>
      <c r="I5145" s="1">
        <f ca="1">OFFSET(IF($H5145="Cooling",Customer!$C$25,Customer!$C$52),E5145,D5145)</f>
        <v>78</v>
      </c>
      <c r="J5145" s="1">
        <f ca="1">OFFSET(IF($H5145="Cooling",Customer!$L$25,Customer!$L$52),$E5145,$D5145)</f>
        <v>80</v>
      </c>
      <c r="K5145" s="16">
        <f t="shared" ca="1" si="963"/>
        <v>0</v>
      </c>
      <c r="L5145" s="16">
        <f t="shared" ca="1" si="964"/>
        <v>0</v>
      </c>
      <c r="M5145" s="17">
        <f t="shared" si="970"/>
        <v>0</v>
      </c>
      <c r="N5145" s="17">
        <f t="shared" si="971"/>
        <v>0</v>
      </c>
      <c r="O5145" s="4"/>
      <c r="P5145" s="4">
        <v>76</v>
      </c>
      <c r="Q5145" s="4">
        <v>62</v>
      </c>
      <c r="R5145" s="4">
        <v>66</v>
      </c>
      <c r="S5145" s="4">
        <v>70</v>
      </c>
      <c r="T5145" s="4">
        <v>72</v>
      </c>
      <c r="U5145" s="4">
        <v>76</v>
      </c>
      <c r="V5145" s="13">
        <v>74</v>
      </c>
      <c r="W5145" s="4">
        <v>67</v>
      </c>
      <c r="X5145" s="4">
        <v>65</v>
      </c>
      <c r="Y5145">
        <f t="shared" ca="1" si="972"/>
        <v>0</v>
      </c>
      <c r="Z5145">
        <f t="shared" ca="1" si="973"/>
        <v>0</v>
      </c>
    </row>
    <row r="5146" spans="2:26" x14ac:dyDescent="0.25">
      <c r="B5146" s="11">
        <f t="shared" si="974"/>
        <v>44775.916666654215</v>
      </c>
      <c r="C5146" s="1">
        <f t="shared" si="965"/>
        <v>8</v>
      </c>
      <c r="D5146" s="1">
        <f t="shared" si="966"/>
        <v>2</v>
      </c>
      <c r="E5146" s="12">
        <f t="shared" si="967"/>
        <v>23</v>
      </c>
      <c r="F5146" s="124" t="str">
        <f t="shared" si="968"/>
        <v>0</v>
      </c>
      <c r="G5146" s="1">
        <f ca="1">(OFFSET(O5146,0,MATCH(Customer!$J$6,'CDH &amp; HDH'!$P$11:$X$11,0)))</f>
        <v>71</v>
      </c>
      <c r="H5146" s="1" t="str">
        <f t="shared" si="969"/>
        <v>Cooling</v>
      </c>
      <c r="I5146" s="1">
        <f ca="1">OFFSET(IF($H5146="Cooling",Customer!$C$25,Customer!$C$52),E5146,D5146)</f>
        <v>78</v>
      </c>
      <c r="J5146" s="1">
        <f ca="1">OFFSET(IF($H5146="Cooling",Customer!$L$25,Customer!$L$52),$E5146,$D5146)</f>
        <v>80</v>
      </c>
      <c r="K5146" s="16">
        <f t="shared" ca="1" si="963"/>
        <v>0</v>
      </c>
      <c r="L5146" s="16">
        <f t="shared" ca="1" si="964"/>
        <v>0</v>
      </c>
      <c r="M5146" s="17">
        <f t="shared" si="970"/>
        <v>0</v>
      </c>
      <c r="N5146" s="17">
        <f t="shared" si="971"/>
        <v>0</v>
      </c>
      <c r="O5146" s="4"/>
      <c r="P5146" s="4">
        <v>76</v>
      </c>
      <c r="Q5146" s="4">
        <v>60</v>
      </c>
      <c r="R5146" s="4">
        <v>69</v>
      </c>
      <c r="S5146" s="4">
        <v>70</v>
      </c>
      <c r="T5146" s="4">
        <v>71</v>
      </c>
      <c r="U5146" s="4">
        <v>77</v>
      </c>
      <c r="V5146" s="13">
        <v>71</v>
      </c>
      <c r="W5146" s="4">
        <v>66</v>
      </c>
      <c r="X5146" s="4">
        <v>64</v>
      </c>
      <c r="Y5146">
        <f t="shared" ca="1" si="972"/>
        <v>0</v>
      </c>
      <c r="Z5146">
        <f t="shared" ca="1" si="973"/>
        <v>0</v>
      </c>
    </row>
    <row r="5147" spans="2:26" x14ac:dyDescent="0.25">
      <c r="B5147" s="11">
        <f t="shared" si="974"/>
        <v>44775.958333320879</v>
      </c>
      <c r="C5147" s="1">
        <f t="shared" si="965"/>
        <v>8</v>
      </c>
      <c r="D5147" s="1">
        <f t="shared" si="966"/>
        <v>2</v>
      </c>
      <c r="E5147" s="12">
        <f t="shared" si="967"/>
        <v>24</v>
      </c>
      <c r="F5147" s="124" t="str">
        <f t="shared" si="968"/>
        <v>0</v>
      </c>
      <c r="G5147" s="1">
        <f ca="1">(OFFSET(O5147,0,MATCH(Customer!$J$6,'CDH &amp; HDH'!$P$11:$X$11,0)))</f>
        <v>71</v>
      </c>
      <c r="H5147" s="1" t="str">
        <f t="shared" si="969"/>
        <v>Cooling</v>
      </c>
      <c r="I5147" s="1">
        <f ca="1">OFFSET(IF($H5147="Cooling",Customer!$C$25,Customer!$C$52),E5147,D5147)</f>
        <v>78</v>
      </c>
      <c r="J5147" s="1">
        <f ca="1">OFFSET(IF($H5147="Cooling",Customer!$L$25,Customer!$L$52),$E5147,$D5147)</f>
        <v>80</v>
      </c>
      <c r="K5147" s="16">
        <f t="shared" ca="1" si="963"/>
        <v>0</v>
      </c>
      <c r="L5147" s="16">
        <f t="shared" ca="1" si="964"/>
        <v>0</v>
      </c>
      <c r="M5147" s="17">
        <f t="shared" si="970"/>
        <v>0</v>
      </c>
      <c r="N5147" s="17">
        <f t="shared" si="971"/>
        <v>0</v>
      </c>
      <c r="O5147" s="4"/>
      <c r="P5147" s="4">
        <v>75</v>
      </c>
      <c r="Q5147" s="4">
        <v>58</v>
      </c>
      <c r="R5147" s="4">
        <v>69</v>
      </c>
      <c r="S5147" s="4">
        <v>70</v>
      </c>
      <c r="T5147" s="4">
        <v>72</v>
      </c>
      <c r="U5147" s="4">
        <v>77</v>
      </c>
      <c r="V5147" s="13">
        <v>71</v>
      </c>
      <c r="W5147" s="4">
        <v>67</v>
      </c>
      <c r="X5147" s="4">
        <v>61</v>
      </c>
      <c r="Y5147">
        <f t="shared" ca="1" si="972"/>
        <v>0</v>
      </c>
      <c r="Z5147">
        <f t="shared" ca="1" si="973"/>
        <v>0</v>
      </c>
    </row>
    <row r="5148" spans="2:26" x14ac:dyDescent="0.25">
      <c r="B5148" s="11">
        <f t="shared" si="974"/>
        <v>44775.999999987544</v>
      </c>
      <c r="C5148" s="1">
        <f t="shared" si="965"/>
        <v>8</v>
      </c>
      <c r="D5148" s="1">
        <f t="shared" si="966"/>
        <v>3</v>
      </c>
      <c r="E5148" s="12">
        <f t="shared" si="967"/>
        <v>1</v>
      </c>
      <c r="F5148" s="124" t="str">
        <f t="shared" si="968"/>
        <v>0</v>
      </c>
      <c r="G5148" s="1">
        <f ca="1">(OFFSET(O5148,0,MATCH(Customer!$J$6,'CDH &amp; HDH'!$P$11:$X$11,0)))</f>
        <v>71</v>
      </c>
      <c r="H5148" s="1" t="str">
        <f t="shared" si="969"/>
        <v>Cooling</v>
      </c>
      <c r="I5148" s="1">
        <f ca="1">OFFSET(IF($H5148="Cooling",Customer!$C$25,Customer!$C$52),E5148,D5148)</f>
        <v>78</v>
      </c>
      <c r="J5148" s="1">
        <f ca="1">OFFSET(IF($H5148="Cooling",Customer!$L$25,Customer!$L$52),$E5148,$D5148)</f>
        <v>80</v>
      </c>
      <c r="K5148" s="16">
        <f t="shared" ca="1" si="963"/>
        <v>0</v>
      </c>
      <c r="L5148" s="16">
        <f t="shared" ca="1" si="964"/>
        <v>0</v>
      </c>
      <c r="M5148" s="17">
        <f t="shared" si="970"/>
        <v>0</v>
      </c>
      <c r="N5148" s="17">
        <f t="shared" si="971"/>
        <v>0</v>
      </c>
      <c r="O5148" s="4"/>
      <c r="P5148" s="4">
        <v>75</v>
      </c>
      <c r="Q5148" s="4">
        <v>57</v>
      </c>
      <c r="R5148" s="4">
        <v>67</v>
      </c>
      <c r="S5148" s="4">
        <v>70</v>
      </c>
      <c r="T5148" s="4">
        <v>71</v>
      </c>
      <c r="U5148" s="4">
        <v>77</v>
      </c>
      <c r="V5148" s="13">
        <v>71</v>
      </c>
      <c r="W5148" s="4">
        <v>66</v>
      </c>
      <c r="X5148" s="4">
        <v>59</v>
      </c>
      <c r="Y5148">
        <f t="shared" ca="1" si="972"/>
        <v>0</v>
      </c>
      <c r="Z5148">
        <f t="shared" ca="1" si="973"/>
        <v>0</v>
      </c>
    </row>
    <row r="5149" spans="2:26" x14ac:dyDescent="0.25">
      <c r="B5149" s="11">
        <f t="shared" si="974"/>
        <v>44776.041666654208</v>
      </c>
      <c r="C5149" s="1">
        <f t="shared" si="965"/>
        <v>8</v>
      </c>
      <c r="D5149" s="1">
        <f t="shared" si="966"/>
        <v>3</v>
      </c>
      <c r="E5149" s="12">
        <f t="shared" si="967"/>
        <v>2</v>
      </c>
      <c r="F5149" s="124" t="str">
        <f t="shared" si="968"/>
        <v>0</v>
      </c>
      <c r="G5149" s="1">
        <f ca="1">(OFFSET(O5149,0,MATCH(Customer!$J$6,'CDH &amp; HDH'!$P$11:$X$11,0)))</f>
        <v>68</v>
      </c>
      <c r="H5149" s="1" t="str">
        <f t="shared" si="969"/>
        <v>Cooling</v>
      </c>
      <c r="I5149" s="1">
        <f ca="1">OFFSET(IF($H5149="Cooling",Customer!$C$25,Customer!$C$52),E5149,D5149)</f>
        <v>78</v>
      </c>
      <c r="J5149" s="1">
        <f ca="1">OFFSET(IF($H5149="Cooling",Customer!$L$25,Customer!$L$52),$E5149,$D5149)</f>
        <v>80</v>
      </c>
      <c r="K5149" s="16">
        <f t="shared" ca="1" si="963"/>
        <v>0</v>
      </c>
      <c r="L5149" s="16">
        <f t="shared" ca="1" si="964"/>
        <v>0</v>
      </c>
      <c r="M5149" s="17">
        <f t="shared" si="970"/>
        <v>0</v>
      </c>
      <c r="N5149" s="17">
        <f t="shared" si="971"/>
        <v>0</v>
      </c>
      <c r="O5149" s="4"/>
      <c r="P5149" s="4">
        <v>75</v>
      </c>
      <c r="Q5149" s="4">
        <v>57</v>
      </c>
      <c r="R5149" s="4">
        <v>68</v>
      </c>
      <c r="S5149" s="4">
        <v>70</v>
      </c>
      <c r="T5149" s="4">
        <v>70</v>
      </c>
      <c r="U5149" s="4">
        <v>77</v>
      </c>
      <c r="V5149" s="13">
        <v>68</v>
      </c>
      <c r="W5149" s="4">
        <v>66</v>
      </c>
      <c r="X5149" s="4">
        <v>58</v>
      </c>
      <c r="Y5149">
        <f t="shared" ca="1" si="972"/>
        <v>0</v>
      </c>
      <c r="Z5149">
        <f t="shared" ca="1" si="973"/>
        <v>0</v>
      </c>
    </row>
    <row r="5150" spans="2:26" x14ac:dyDescent="0.25">
      <c r="B5150" s="11">
        <f t="shared" si="974"/>
        <v>44776.083333320872</v>
      </c>
      <c r="C5150" s="1">
        <f t="shared" si="965"/>
        <v>8</v>
      </c>
      <c r="D5150" s="1">
        <f t="shared" si="966"/>
        <v>3</v>
      </c>
      <c r="E5150" s="12">
        <f t="shared" si="967"/>
        <v>3</v>
      </c>
      <c r="F5150" s="124" t="str">
        <f t="shared" si="968"/>
        <v>0</v>
      </c>
      <c r="G5150" s="1">
        <f ca="1">(OFFSET(O5150,0,MATCH(Customer!$J$6,'CDH &amp; HDH'!$P$11:$X$11,0)))</f>
        <v>66</v>
      </c>
      <c r="H5150" s="1" t="str">
        <f t="shared" si="969"/>
        <v>Cooling</v>
      </c>
      <c r="I5150" s="1">
        <f ca="1">OFFSET(IF($H5150="Cooling",Customer!$C$25,Customer!$C$52),E5150,D5150)</f>
        <v>78</v>
      </c>
      <c r="J5150" s="1">
        <f ca="1">OFFSET(IF($H5150="Cooling",Customer!$L$25,Customer!$L$52),$E5150,$D5150)</f>
        <v>80</v>
      </c>
      <c r="K5150" s="16">
        <f t="shared" ca="1" si="963"/>
        <v>0</v>
      </c>
      <c r="L5150" s="16">
        <f t="shared" ca="1" si="964"/>
        <v>0</v>
      </c>
      <c r="M5150" s="17">
        <f t="shared" si="970"/>
        <v>0</v>
      </c>
      <c r="N5150" s="17">
        <f t="shared" si="971"/>
        <v>0</v>
      </c>
      <c r="O5150" s="4"/>
      <c r="P5150" s="4">
        <v>75</v>
      </c>
      <c r="Q5150" s="4">
        <v>58</v>
      </c>
      <c r="R5150" s="4">
        <v>66</v>
      </c>
      <c r="S5150" s="4">
        <v>70</v>
      </c>
      <c r="T5150" s="4">
        <v>70</v>
      </c>
      <c r="U5150" s="4">
        <v>77</v>
      </c>
      <c r="V5150" s="13">
        <v>66</v>
      </c>
      <c r="W5150" s="4">
        <v>66</v>
      </c>
      <c r="X5150" s="4">
        <v>58</v>
      </c>
      <c r="Y5150">
        <f t="shared" ca="1" si="972"/>
        <v>0</v>
      </c>
      <c r="Z5150">
        <f t="shared" ca="1" si="973"/>
        <v>0</v>
      </c>
    </row>
    <row r="5151" spans="2:26" x14ac:dyDescent="0.25">
      <c r="B5151" s="11">
        <f t="shared" si="974"/>
        <v>44776.124999987536</v>
      </c>
      <c r="C5151" s="1">
        <f t="shared" si="965"/>
        <v>8</v>
      </c>
      <c r="D5151" s="1">
        <f t="shared" si="966"/>
        <v>3</v>
      </c>
      <c r="E5151" s="12">
        <f t="shared" si="967"/>
        <v>4</v>
      </c>
      <c r="F5151" s="124" t="str">
        <f t="shared" si="968"/>
        <v>0</v>
      </c>
      <c r="G5151" s="1">
        <f ca="1">(OFFSET(O5151,0,MATCH(Customer!$J$6,'CDH &amp; HDH'!$P$11:$X$11,0)))</f>
        <v>66</v>
      </c>
      <c r="H5151" s="1" t="str">
        <f t="shared" si="969"/>
        <v>Cooling</v>
      </c>
      <c r="I5151" s="1">
        <f ca="1">OFFSET(IF($H5151="Cooling",Customer!$C$25,Customer!$C$52),E5151,D5151)</f>
        <v>78</v>
      </c>
      <c r="J5151" s="1">
        <f ca="1">OFFSET(IF($H5151="Cooling",Customer!$L$25,Customer!$L$52),$E5151,$D5151)</f>
        <v>80</v>
      </c>
      <c r="K5151" s="16">
        <f t="shared" ca="1" si="963"/>
        <v>0</v>
      </c>
      <c r="L5151" s="16">
        <f t="shared" ca="1" si="964"/>
        <v>0</v>
      </c>
      <c r="M5151" s="17">
        <f t="shared" si="970"/>
        <v>0</v>
      </c>
      <c r="N5151" s="17">
        <f t="shared" si="971"/>
        <v>0</v>
      </c>
      <c r="O5151" s="4"/>
      <c r="P5151" s="4">
        <v>75</v>
      </c>
      <c r="Q5151" s="4">
        <v>56</v>
      </c>
      <c r="R5151" s="4">
        <v>65</v>
      </c>
      <c r="S5151" s="4">
        <v>70</v>
      </c>
      <c r="T5151" s="4">
        <v>70</v>
      </c>
      <c r="U5151" s="4">
        <v>77</v>
      </c>
      <c r="V5151" s="13">
        <v>66</v>
      </c>
      <c r="W5151" s="4">
        <v>65</v>
      </c>
      <c r="X5151" s="4">
        <v>57</v>
      </c>
      <c r="Y5151">
        <f t="shared" ca="1" si="972"/>
        <v>0</v>
      </c>
      <c r="Z5151">
        <f t="shared" ca="1" si="973"/>
        <v>0</v>
      </c>
    </row>
    <row r="5152" spans="2:26" x14ac:dyDescent="0.25">
      <c r="B5152" s="11">
        <f t="shared" si="974"/>
        <v>44776.166666654201</v>
      </c>
      <c r="C5152" s="1">
        <f t="shared" si="965"/>
        <v>8</v>
      </c>
      <c r="D5152" s="1">
        <f t="shared" si="966"/>
        <v>3</v>
      </c>
      <c r="E5152" s="12">
        <f t="shared" si="967"/>
        <v>5</v>
      </c>
      <c r="F5152" s="124" t="str">
        <f t="shared" si="968"/>
        <v>0</v>
      </c>
      <c r="G5152" s="1">
        <f ca="1">(OFFSET(O5152,0,MATCH(Customer!$J$6,'CDH &amp; HDH'!$P$11:$X$11,0)))</f>
        <v>66</v>
      </c>
      <c r="H5152" s="1" t="str">
        <f t="shared" si="969"/>
        <v>Cooling</v>
      </c>
      <c r="I5152" s="1">
        <f ca="1">OFFSET(IF($H5152="Cooling",Customer!$C$25,Customer!$C$52),E5152,D5152)</f>
        <v>78</v>
      </c>
      <c r="J5152" s="1">
        <f ca="1">OFFSET(IF($H5152="Cooling",Customer!$L$25,Customer!$L$52),$E5152,$D5152)</f>
        <v>80</v>
      </c>
      <c r="K5152" s="16">
        <f t="shared" ca="1" si="963"/>
        <v>0</v>
      </c>
      <c r="L5152" s="16">
        <f t="shared" ca="1" si="964"/>
        <v>0</v>
      </c>
      <c r="M5152" s="17">
        <f t="shared" si="970"/>
        <v>0</v>
      </c>
      <c r="N5152" s="17">
        <f t="shared" si="971"/>
        <v>0</v>
      </c>
      <c r="O5152" s="4"/>
      <c r="P5152" s="4">
        <v>75</v>
      </c>
      <c r="Q5152" s="4">
        <v>55</v>
      </c>
      <c r="R5152" s="4">
        <v>63</v>
      </c>
      <c r="S5152" s="4">
        <v>71</v>
      </c>
      <c r="T5152" s="4">
        <v>70</v>
      </c>
      <c r="U5152" s="4">
        <v>77</v>
      </c>
      <c r="V5152" s="13">
        <v>66</v>
      </c>
      <c r="W5152" s="4">
        <v>65</v>
      </c>
      <c r="X5152" s="4">
        <v>55</v>
      </c>
      <c r="Y5152">
        <f t="shared" ca="1" si="972"/>
        <v>0</v>
      </c>
      <c r="Z5152">
        <f t="shared" ca="1" si="973"/>
        <v>0</v>
      </c>
    </row>
    <row r="5153" spans="2:26" x14ac:dyDescent="0.25">
      <c r="B5153" s="11">
        <f t="shared" si="974"/>
        <v>44776.208333320865</v>
      </c>
      <c r="C5153" s="1">
        <f t="shared" si="965"/>
        <v>8</v>
      </c>
      <c r="D5153" s="1">
        <f t="shared" si="966"/>
        <v>3</v>
      </c>
      <c r="E5153" s="12">
        <f t="shared" si="967"/>
        <v>6</v>
      </c>
      <c r="F5153" s="124" t="str">
        <f t="shared" si="968"/>
        <v>0</v>
      </c>
      <c r="G5153" s="1">
        <f ca="1">(OFFSET(O5153,0,MATCH(Customer!$J$6,'CDH &amp; HDH'!$P$11:$X$11,0)))</f>
        <v>65</v>
      </c>
      <c r="H5153" s="1" t="str">
        <f t="shared" si="969"/>
        <v>Cooling</v>
      </c>
      <c r="I5153" s="1">
        <f ca="1">OFFSET(IF($H5153="Cooling",Customer!$C$25,Customer!$C$52),E5153,D5153)</f>
        <v>78</v>
      </c>
      <c r="J5153" s="1">
        <f ca="1">OFFSET(IF($H5153="Cooling",Customer!$L$25,Customer!$L$52),$E5153,$D5153)</f>
        <v>80</v>
      </c>
      <c r="K5153" s="16">
        <f t="shared" ca="1" si="963"/>
        <v>0</v>
      </c>
      <c r="L5153" s="16">
        <f t="shared" ca="1" si="964"/>
        <v>0</v>
      </c>
      <c r="M5153" s="17">
        <f t="shared" si="970"/>
        <v>0</v>
      </c>
      <c r="N5153" s="17">
        <f t="shared" si="971"/>
        <v>0</v>
      </c>
      <c r="O5153" s="4"/>
      <c r="P5153" s="4">
        <v>76</v>
      </c>
      <c r="Q5153" s="4">
        <v>55</v>
      </c>
      <c r="R5153" s="4">
        <v>64</v>
      </c>
      <c r="S5153" s="4">
        <v>71</v>
      </c>
      <c r="T5153" s="4">
        <v>68</v>
      </c>
      <c r="U5153" s="4">
        <v>78</v>
      </c>
      <c r="V5153" s="13">
        <v>65</v>
      </c>
      <c r="W5153" s="4">
        <v>65</v>
      </c>
      <c r="X5153" s="4">
        <v>57</v>
      </c>
      <c r="Y5153">
        <f t="shared" ca="1" si="972"/>
        <v>0</v>
      </c>
      <c r="Z5153">
        <f t="shared" ca="1" si="973"/>
        <v>0</v>
      </c>
    </row>
    <row r="5154" spans="2:26" x14ac:dyDescent="0.25">
      <c r="B5154" s="11">
        <f t="shared" si="974"/>
        <v>44776.249999987529</v>
      </c>
      <c r="C5154" s="1">
        <f t="shared" si="965"/>
        <v>8</v>
      </c>
      <c r="D5154" s="1">
        <f t="shared" si="966"/>
        <v>3</v>
      </c>
      <c r="E5154" s="12">
        <f t="shared" si="967"/>
        <v>7</v>
      </c>
      <c r="F5154" s="124" t="str">
        <f t="shared" si="968"/>
        <v>0</v>
      </c>
      <c r="G5154" s="1">
        <f ca="1">(OFFSET(O5154,0,MATCH(Customer!$J$6,'CDH &amp; HDH'!$P$11:$X$11,0)))</f>
        <v>68</v>
      </c>
      <c r="H5154" s="1" t="str">
        <f t="shared" si="969"/>
        <v>Cooling</v>
      </c>
      <c r="I5154" s="1">
        <f ca="1">OFFSET(IF($H5154="Cooling",Customer!$C$25,Customer!$C$52),E5154,D5154)</f>
        <v>78</v>
      </c>
      <c r="J5154" s="1">
        <f ca="1">OFFSET(IF($H5154="Cooling",Customer!$L$25,Customer!$L$52),$E5154,$D5154)</f>
        <v>80</v>
      </c>
      <c r="K5154" s="16">
        <f t="shared" ca="1" si="963"/>
        <v>0</v>
      </c>
      <c r="L5154" s="16">
        <f t="shared" ca="1" si="964"/>
        <v>0</v>
      </c>
      <c r="M5154" s="17">
        <f t="shared" si="970"/>
        <v>0</v>
      </c>
      <c r="N5154" s="17">
        <f t="shared" si="971"/>
        <v>0</v>
      </c>
      <c r="O5154" s="4"/>
      <c r="P5154" s="4">
        <v>74</v>
      </c>
      <c r="Q5154" s="4">
        <v>57</v>
      </c>
      <c r="R5154" s="4">
        <v>67</v>
      </c>
      <c r="S5154" s="4">
        <v>72</v>
      </c>
      <c r="T5154" s="4">
        <v>73</v>
      </c>
      <c r="U5154" s="4">
        <v>78</v>
      </c>
      <c r="V5154" s="13">
        <v>68</v>
      </c>
      <c r="W5154" s="4">
        <v>66</v>
      </c>
      <c r="X5154" s="4">
        <v>60</v>
      </c>
      <c r="Y5154">
        <f t="shared" ca="1" si="972"/>
        <v>0</v>
      </c>
      <c r="Z5154">
        <f t="shared" ca="1" si="973"/>
        <v>0</v>
      </c>
    </row>
    <row r="5155" spans="2:26" x14ac:dyDescent="0.25">
      <c r="B5155" s="11">
        <f t="shared" si="974"/>
        <v>44776.291666654193</v>
      </c>
      <c r="C5155" s="1">
        <f t="shared" si="965"/>
        <v>8</v>
      </c>
      <c r="D5155" s="1">
        <f t="shared" si="966"/>
        <v>3</v>
      </c>
      <c r="E5155" s="12">
        <f t="shared" si="967"/>
        <v>8</v>
      </c>
      <c r="F5155" s="124" t="str">
        <f t="shared" si="968"/>
        <v>0</v>
      </c>
      <c r="G5155" s="1">
        <f ca="1">(OFFSET(O5155,0,MATCH(Customer!$J$6,'CDH &amp; HDH'!$P$11:$X$11,0)))</f>
        <v>72</v>
      </c>
      <c r="H5155" s="1" t="str">
        <f t="shared" si="969"/>
        <v>Cooling</v>
      </c>
      <c r="I5155" s="1">
        <f ca="1">OFFSET(IF($H5155="Cooling",Customer!$C$25,Customer!$C$52),E5155,D5155)</f>
        <v>72</v>
      </c>
      <c r="J5155" s="1">
        <f ca="1">OFFSET(IF($H5155="Cooling",Customer!$L$25,Customer!$L$52),$E5155,$D5155)</f>
        <v>77</v>
      </c>
      <c r="K5155" s="16">
        <f t="shared" ca="1" si="963"/>
        <v>0</v>
      </c>
      <c r="L5155" s="16">
        <f t="shared" ca="1" si="964"/>
        <v>0</v>
      </c>
      <c r="M5155" s="17">
        <f t="shared" si="970"/>
        <v>0</v>
      </c>
      <c r="N5155" s="17">
        <f t="shared" si="971"/>
        <v>0</v>
      </c>
      <c r="O5155" s="4"/>
      <c r="P5155" s="4">
        <v>77</v>
      </c>
      <c r="Q5155" s="4">
        <v>63</v>
      </c>
      <c r="R5155" s="4">
        <v>70</v>
      </c>
      <c r="S5155" s="4">
        <v>73</v>
      </c>
      <c r="T5155" s="4">
        <v>78</v>
      </c>
      <c r="U5155" s="4">
        <v>79</v>
      </c>
      <c r="V5155" s="13">
        <v>72</v>
      </c>
      <c r="W5155" s="4">
        <v>69</v>
      </c>
      <c r="X5155" s="4">
        <v>65</v>
      </c>
      <c r="Y5155">
        <f t="shared" ca="1" si="972"/>
        <v>0</v>
      </c>
      <c r="Z5155">
        <f t="shared" ca="1" si="973"/>
        <v>0</v>
      </c>
    </row>
    <row r="5156" spans="2:26" x14ac:dyDescent="0.25">
      <c r="B5156" s="11">
        <f t="shared" si="974"/>
        <v>44776.333333320857</v>
      </c>
      <c r="C5156" s="1">
        <f t="shared" si="965"/>
        <v>8</v>
      </c>
      <c r="D5156" s="1">
        <f t="shared" si="966"/>
        <v>3</v>
      </c>
      <c r="E5156" s="12">
        <f t="shared" si="967"/>
        <v>9</v>
      </c>
      <c r="F5156" s="124" t="str">
        <f t="shared" si="968"/>
        <v>0</v>
      </c>
      <c r="G5156" s="1">
        <f ca="1">(OFFSET(O5156,0,MATCH(Customer!$J$6,'CDH &amp; HDH'!$P$11:$X$11,0)))</f>
        <v>76</v>
      </c>
      <c r="H5156" s="1" t="str">
        <f t="shared" si="969"/>
        <v>Cooling</v>
      </c>
      <c r="I5156" s="1">
        <f ca="1">OFFSET(IF($H5156="Cooling",Customer!$C$25,Customer!$C$52),E5156,D5156)</f>
        <v>72</v>
      </c>
      <c r="J5156" s="1">
        <f ca="1">OFFSET(IF($H5156="Cooling",Customer!$L$25,Customer!$L$52),$E5156,$D5156)</f>
        <v>77</v>
      </c>
      <c r="K5156" s="16">
        <f t="shared" ca="1" si="963"/>
        <v>4</v>
      </c>
      <c r="L5156" s="16">
        <f t="shared" ca="1" si="964"/>
        <v>0</v>
      </c>
      <c r="M5156" s="17">
        <f t="shared" si="970"/>
        <v>0</v>
      </c>
      <c r="N5156" s="17">
        <f t="shared" si="971"/>
        <v>0</v>
      </c>
      <c r="O5156" s="4"/>
      <c r="P5156" s="4">
        <v>79</v>
      </c>
      <c r="Q5156" s="4">
        <v>67</v>
      </c>
      <c r="R5156" s="4">
        <v>72</v>
      </c>
      <c r="S5156" s="4">
        <v>76</v>
      </c>
      <c r="T5156" s="4">
        <v>81</v>
      </c>
      <c r="U5156" s="4">
        <v>83</v>
      </c>
      <c r="V5156" s="13">
        <v>76</v>
      </c>
      <c r="W5156" s="4">
        <v>72</v>
      </c>
      <c r="X5156" s="4">
        <v>69</v>
      </c>
      <c r="Y5156">
        <f t="shared" ca="1" si="972"/>
        <v>1728</v>
      </c>
      <c r="Z5156">
        <f t="shared" ca="1" si="973"/>
        <v>0</v>
      </c>
    </row>
    <row r="5157" spans="2:26" x14ac:dyDescent="0.25">
      <c r="B5157" s="11">
        <f t="shared" si="974"/>
        <v>44776.374999987522</v>
      </c>
      <c r="C5157" s="1">
        <f t="shared" si="965"/>
        <v>8</v>
      </c>
      <c r="D5157" s="1">
        <f t="shared" si="966"/>
        <v>3</v>
      </c>
      <c r="E5157" s="12">
        <f t="shared" si="967"/>
        <v>10</v>
      </c>
      <c r="F5157" s="124" t="str">
        <f t="shared" si="968"/>
        <v>0</v>
      </c>
      <c r="G5157" s="1">
        <f ca="1">(OFFSET(O5157,0,MATCH(Customer!$J$6,'CDH &amp; HDH'!$P$11:$X$11,0)))</f>
        <v>79</v>
      </c>
      <c r="H5157" s="1" t="str">
        <f t="shared" si="969"/>
        <v>Cooling</v>
      </c>
      <c r="I5157" s="1">
        <f ca="1">OFFSET(IF($H5157="Cooling",Customer!$C$25,Customer!$C$52),E5157,D5157)</f>
        <v>72</v>
      </c>
      <c r="J5157" s="1">
        <f ca="1">OFFSET(IF($H5157="Cooling",Customer!$L$25,Customer!$L$52),$E5157,$D5157)</f>
        <v>77</v>
      </c>
      <c r="K5157" s="16">
        <f t="shared" ca="1" si="963"/>
        <v>7</v>
      </c>
      <c r="L5157" s="16">
        <f t="shared" ca="1" si="964"/>
        <v>2</v>
      </c>
      <c r="M5157" s="17">
        <f t="shared" si="970"/>
        <v>0</v>
      </c>
      <c r="N5157" s="17">
        <f t="shared" si="971"/>
        <v>0</v>
      </c>
      <c r="O5157" s="4"/>
      <c r="P5157" s="4">
        <v>82</v>
      </c>
      <c r="Q5157" s="4">
        <v>72</v>
      </c>
      <c r="R5157" s="4">
        <v>74</v>
      </c>
      <c r="S5157" s="4">
        <v>76</v>
      </c>
      <c r="T5157" s="4">
        <v>83</v>
      </c>
      <c r="U5157" s="4">
        <v>86</v>
      </c>
      <c r="V5157" s="13">
        <v>79</v>
      </c>
      <c r="W5157" s="4">
        <v>75</v>
      </c>
      <c r="X5157" s="4">
        <v>75</v>
      </c>
      <c r="Y5157">
        <f t="shared" ca="1" si="972"/>
        <v>3024</v>
      </c>
      <c r="Z5157">
        <f t="shared" ca="1" si="973"/>
        <v>864</v>
      </c>
    </row>
    <row r="5158" spans="2:26" x14ac:dyDescent="0.25">
      <c r="B5158" s="11">
        <f t="shared" si="974"/>
        <v>44776.416666654186</v>
      </c>
      <c r="C5158" s="1">
        <f t="shared" si="965"/>
        <v>8</v>
      </c>
      <c r="D5158" s="1">
        <f t="shared" si="966"/>
        <v>3</v>
      </c>
      <c r="E5158" s="12">
        <f t="shared" si="967"/>
        <v>11</v>
      </c>
      <c r="F5158" s="124" t="str">
        <f t="shared" si="968"/>
        <v>0</v>
      </c>
      <c r="G5158" s="1">
        <f ca="1">(OFFSET(O5158,0,MATCH(Customer!$J$6,'CDH &amp; HDH'!$P$11:$X$11,0)))</f>
        <v>80</v>
      </c>
      <c r="H5158" s="1" t="str">
        <f t="shared" si="969"/>
        <v>Cooling</v>
      </c>
      <c r="I5158" s="1">
        <f ca="1">OFFSET(IF($H5158="Cooling",Customer!$C$25,Customer!$C$52),E5158,D5158)</f>
        <v>72</v>
      </c>
      <c r="J5158" s="1">
        <f ca="1">OFFSET(IF($H5158="Cooling",Customer!$L$25,Customer!$L$52),$E5158,$D5158)</f>
        <v>77</v>
      </c>
      <c r="K5158" s="16">
        <f t="shared" ca="1" si="963"/>
        <v>8</v>
      </c>
      <c r="L5158" s="16">
        <f t="shared" ca="1" si="964"/>
        <v>3</v>
      </c>
      <c r="M5158" s="17">
        <f t="shared" si="970"/>
        <v>0</v>
      </c>
      <c r="N5158" s="17">
        <f t="shared" si="971"/>
        <v>0</v>
      </c>
      <c r="O5158" s="4"/>
      <c r="P5158" s="4">
        <v>84</v>
      </c>
      <c r="Q5158" s="4">
        <v>74</v>
      </c>
      <c r="R5158" s="4">
        <v>74</v>
      </c>
      <c r="S5158" s="4">
        <v>77</v>
      </c>
      <c r="T5158" s="4">
        <v>86</v>
      </c>
      <c r="U5158" s="4">
        <v>88</v>
      </c>
      <c r="V5158" s="13">
        <v>80</v>
      </c>
      <c r="W5158" s="4">
        <v>77</v>
      </c>
      <c r="X5158" s="4">
        <v>80</v>
      </c>
      <c r="Y5158">
        <f t="shared" ca="1" si="972"/>
        <v>3456</v>
      </c>
      <c r="Z5158">
        <f t="shared" ca="1" si="973"/>
        <v>1296</v>
      </c>
    </row>
    <row r="5159" spans="2:26" x14ac:dyDescent="0.25">
      <c r="B5159" s="11">
        <f t="shared" si="974"/>
        <v>44776.45833332085</v>
      </c>
      <c r="C5159" s="1">
        <f t="shared" si="965"/>
        <v>8</v>
      </c>
      <c r="D5159" s="1">
        <f t="shared" si="966"/>
        <v>3</v>
      </c>
      <c r="E5159" s="12">
        <f t="shared" si="967"/>
        <v>12</v>
      </c>
      <c r="F5159" s="124" t="str">
        <f t="shared" si="968"/>
        <v>0</v>
      </c>
      <c r="G5159" s="1">
        <f ca="1">(OFFSET(O5159,0,MATCH(Customer!$J$6,'CDH &amp; HDH'!$P$11:$X$11,0)))</f>
        <v>82</v>
      </c>
      <c r="H5159" s="1" t="str">
        <f t="shared" si="969"/>
        <v>Cooling</v>
      </c>
      <c r="I5159" s="1">
        <f ca="1">OFFSET(IF($H5159="Cooling",Customer!$C$25,Customer!$C$52),E5159,D5159)</f>
        <v>72</v>
      </c>
      <c r="J5159" s="1">
        <f ca="1">OFFSET(IF($H5159="Cooling",Customer!$L$25,Customer!$L$52),$E5159,$D5159)</f>
        <v>77</v>
      </c>
      <c r="K5159" s="16">
        <f t="shared" ca="1" si="963"/>
        <v>10</v>
      </c>
      <c r="L5159" s="16">
        <f t="shared" ca="1" si="964"/>
        <v>5</v>
      </c>
      <c r="M5159" s="17">
        <f t="shared" si="970"/>
        <v>0</v>
      </c>
      <c r="N5159" s="17">
        <f t="shared" si="971"/>
        <v>0</v>
      </c>
      <c r="O5159" s="4"/>
      <c r="P5159" s="4">
        <v>85</v>
      </c>
      <c r="Q5159" s="4">
        <v>76</v>
      </c>
      <c r="R5159" s="4">
        <v>78</v>
      </c>
      <c r="S5159" s="4">
        <v>78</v>
      </c>
      <c r="T5159" s="4">
        <v>87</v>
      </c>
      <c r="U5159" s="4">
        <v>90</v>
      </c>
      <c r="V5159" s="13">
        <v>82</v>
      </c>
      <c r="W5159" s="4">
        <v>79</v>
      </c>
      <c r="X5159" s="4">
        <v>82</v>
      </c>
      <c r="Y5159">
        <f t="shared" ca="1" si="972"/>
        <v>4320</v>
      </c>
      <c r="Z5159">
        <f t="shared" ca="1" si="973"/>
        <v>2160</v>
      </c>
    </row>
    <row r="5160" spans="2:26" x14ac:dyDescent="0.25">
      <c r="B5160" s="11">
        <f t="shared" si="974"/>
        <v>44776.499999987514</v>
      </c>
      <c r="C5160" s="1">
        <f t="shared" si="965"/>
        <v>8</v>
      </c>
      <c r="D5160" s="1">
        <f t="shared" si="966"/>
        <v>3</v>
      </c>
      <c r="E5160" s="12">
        <f t="shared" si="967"/>
        <v>13</v>
      </c>
      <c r="F5160" s="124" t="str">
        <f t="shared" si="968"/>
        <v>0</v>
      </c>
      <c r="G5160" s="1">
        <f ca="1">(OFFSET(O5160,0,MATCH(Customer!$J$6,'CDH &amp; HDH'!$P$11:$X$11,0)))</f>
        <v>85</v>
      </c>
      <c r="H5160" s="1" t="str">
        <f t="shared" si="969"/>
        <v>Cooling</v>
      </c>
      <c r="I5160" s="1">
        <f ca="1">OFFSET(IF($H5160="Cooling",Customer!$C$25,Customer!$C$52),E5160,D5160)</f>
        <v>72</v>
      </c>
      <c r="J5160" s="1">
        <f ca="1">OFFSET(IF($H5160="Cooling",Customer!$L$25,Customer!$L$52),$E5160,$D5160)</f>
        <v>77</v>
      </c>
      <c r="K5160" s="16">
        <f t="shared" ca="1" si="963"/>
        <v>13</v>
      </c>
      <c r="L5160" s="16">
        <f t="shared" ca="1" si="964"/>
        <v>8</v>
      </c>
      <c r="M5160" s="17">
        <f t="shared" si="970"/>
        <v>0</v>
      </c>
      <c r="N5160" s="17">
        <f t="shared" si="971"/>
        <v>0</v>
      </c>
      <c r="O5160" s="4"/>
      <c r="P5160" s="4">
        <v>87</v>
      </c>
      <c r="Q5160" s="4">
        <v>77</v>
      </c>
      <c r="R5160" s="4">
        <v>80</v>
      </c>
      <c r="S5160" s="4">
        <v>79</v>
      </c>
      <c r="T5160" s="4">
        <v>86</v>
      </c>
      <c r="U5160" s="4">
        <v>92</v>
      </c>
      <c r="V5160" s="13">
        <v>85</v>
      </c>
      <c r="W5160" s="4">
        <v>83</v>
      </c>
      <c r="X5160" s="4">
        <v>84</v>
      </c>
      <c r="Y5160">
        <f t="shared" ca="1" si="972"/>
        <v>5616</v>
      </c>
      <c r="Z5160">
        <f t="shared" ca="1" si="973"/>
        <v>3456</v>
      </c>
    </row>
    <row r="5161" spans="2:26" x14ac:dyDescent="0.25">
      <c r="B5161" s="11">
        <f t="shared" si="974"/>
        <v>44776.541666654179</v>
      </c>
      <c r="C5161" s="1">
        <f t="shared" si="965"/>
        <v>8</v>
      </c>
      <c r="D5161" s="1">
        <f t="shared" si="966"/>
        <v>3</v>
      </c>
      <c r="E5161" s="12">
        <f t="shared" si="967"/>
        <v>14</v>
      </c>
      <c r="F5161" s="124" t="str">
        <f t="shared" si="968"/>
        <v>0</v>
      </c>
      <c r="G5161" s="1">
        <f ca="1">(OFFSET(O5161,0,MATCH(Customer!$J$6,'CDH &amp; HDH'!$P$11:$X$11,0)))</f>
        <v>85</v>
      </c>
      <c r="H5161" s="1" t="str">
        <f t="shared" si="969"/>
        <v>Cooling</v>
      </c>
      <c r="I5161" s="1">
        <f ca="1">OFFSET(IF($H5161="Cooling",Customer!$C$25,Customer!$C$52),E5161,D5161)</f>
        <v>72</v>
      </c>
      <c r="J5161" s="1">
        <f ca="1">OFFSET(IF($H5161="Cooling",Customer!$L$25,Customer!$L$52),$E5161,$D5161)</f>
        <v>77</v>
      </c>
      <c r="K5161" s="16">
        <f t="shared" ca="1" si="963"/>
        <v>13</v>
      </c>
      <c r="L5161" s="16">
        <f t="shared" ca="1" si="964"/>
        <v>8</v>
      </c>
      <c r="M5161" s="17">
        <f t="shared" si="970"/>
        <v>0</v>
      </c>
      <c r="N5161" s="17">
        <f t="shared" si="971"/>
        <v>0</v>
      </c>
      <c r="O5161" s="4"/>
      <c r="P5161" s="4">
        <v>88</v>
      </c>
      <c r="Q5161" s="4">
        <v>77</v>
      </c>
      <c r="R5161" s="4">
        <v>83</v>
      </c>
      <c r="S5161" s="4">
        <v>81</v>
      </c>
      <c r="T5161" s="4">
        <v>88</v>
      </c>
      <c r="U5161" s="4">
        <v>93</v>
      </c>
      <c r="V5161" s="13">
        <v>85</v>
      </c>
      <c r="W5161" s="4">
        <v>83</v>
      </c>
      <c r="X5161" s="4">
        <v>84</v>
      </c>
      <c r="Y5161">
        <f t="shared" ca="1" si="972"/>
        <v>5616</v>
      </c>
      <c r="Z5161">
        <f t="shared" ca="1" si="973"/>
        <v>3456</v>
      </c>
    </row>
    <row r="5162" spans="2:26" x14ac:dyDescent="0.25">
      <c r="B5162" s="11">
        <f t="shared" si="974"/>
        <v>44776.583333320843</v>
      </c>
      <c r="C5162" s="1">
        <f t="shared" si="965"/>
        <v>8</v>
      </c>
      <c r="D5162" s="1">
        <f t="shared" si="966"/>
        <v>3</v>
      </c>
      <c r="E5162" s="12">
        <f t="shared" si="967"/>
        <v>15</v>
      </c>
      <c r="F5162" s="124" t="str">
        <f t="shared" si="968"/>
        <v>1</v>
      </c>
      <c r="G5162" s="1">
        <f ca="1">(OFFSET(O5162,0,MATCH(Customer!$J$6,'CDH &amp; HDH'!$P$11:$X$11,0)))</f>
        <v>86</v>
      </c>
      <c r="H5162" s="1" t="str">
        <f t="shared" si="969"/>
        <v>Cooling</v>
      </c>
      <c r="I5162" s="1">
        <f ca="1">OFFSET(IF($H5162="Cooling",Customer!$C$25,Customer!$C$52),E5162,D5162)</f>
        <v>72</v>
      </c>
      <c r="J5162" s="1">
        <f ca="1">OFFSET(IF($H5162="Cooling",Customer!$L$25,Customer!$L$52),$E5162,$D5162)</f>
        <v>77</v>
      </c>
      <c r="K5162" s="16">
        <f t="shared" ca="1" si="963"/>
        <v>14</v>
      </c>
      <c r="L5162" s="16">
        <f t="shared" ca="1" si="964"/>
        <v>9</v>
      </c>
      <c r="M5162" s="17">
        <f t="shared" si="970"/>
        <v>0</v>
      </c>
      <c r="N5162" s="17">
        <f t="shared" si="971"/>
        <v>0</v>
      </c>
      <c r="O5162" s="4"/>
      <c r="P5162" s="4">
        <v>88</v>
      </c>
      <c r="Q5162" s="4">
        <v>78</v>
      </c>
      <c r="R5162" s="4">
        <v>83</v>
      </c>
      <c r="S5162" s="4">
        <v>80</v>
      </c>
      <c r="T5162" s="4">
        <v>89</v>
      </c>
      <c r="U5162" s="4">
        <v>93</v>
      </c>
      <c r="V5162" s="13">
        <v>86</v>
      </c>
      <c r="W5162" s="4">
        <v>85</v>
      </c>
      <c r="X5162" s="4">
        <v>87</v>
      </c>
      <c r="Y5162">
        <f t="shared" ca="1" si="972"/>
        <v>6048</v>
      </c>
      <c r="Z5162">
        <f t="shared" ca="1" si="973"/>
        <v>3888</v>
      </c>
    </row>
    <row r="5163" spans="2:26" x14ac:dyDescent="0.25">
      <c r="B5163" s="11">
        <f t="shared" si="974"/>
        <v>44776.624999987507</v>
      </c>
      <c r="C5163" s="1">
        <f t="shared" si="965"/>
        <v>8</v>
      </c>
      <c r="D5163" s="1">
        <f t="shared" si="966"/>
        <v>3</v>
      </c>
      <c r="E5163" s="12">
        <f t="shared" si="967"/>
        <v>16</v>
      </c>
      <c r="F5163" s="124" t="str">
        <f t="shared" si="968"/>
        <v>1</v>
      </c>
      <c r="G5163" s="1">
        <f ca="1">(OFFSET(O5163,0,MATCH(Customer!$J$6,'CDH &amp; HDH'!$P$11:$X$11,0)))</f>
        <v>86</v>
      </c>
      <c r="H5163" s="1" t="str">
        <f t="shared" si="969"/>
        <v>Cooling</v>
      </c>
      <c r="I5163" s="1">
        <f ca="1">OFFSET(IF($H5163="Cooling",Customer!$C$25,Customer!$C$52),E5163,D5163)</f>
        <v>72</v>
      </c>
      <c r="J5163" s="1">
        <f ca="1">OFFSET(IF($H5163="Cooling",Customer!$L$25,Customer!$L$52),$E5163,$D5163)</f>
        <v>77</v>
      </c>
      <c r="K5163" s="16">
        <f t="shared" ca="1" si="963"/>
        <v>14</v>
      </c>
      <c r="L5163" s="16">
        <f t="shared" ca="1" si="964"/>
        <v>9</v>
      </c>
      <c r="M5163" s="17">
        <f t="shared" si="970"/>
        <v>0</v>
      </c>
      <c r="N5163" s="17">
        <f t="shared" si="971"/>
        <v>0</v>
      </c>
      <c r="O5163" s="4"/>
      <c r="P5163" s="4">
        <v>87</v>
      </c>
      <c r="Q5163" s="4">
        <v>78</v>
      </c>
      <c r="R5163" s="4">
        <v>83</v>
      </c>
      <c r="S5163" s="4">
        <v>79</v>
      </c>
      <c r="T5163" s="4">
        <v>89</v>
      </c>
      <c r="U5163" s="4">
        <v>93</v>
      </c>
      <c r="V5163" s="13">
        <v>86</v>
      </c>
      <c r="W5163" s="4">
        <v>85</v>
      </c>
      <c r="X5163" s="4">
        <v>85</v>
      </c>
      <c r="Y5163">
        <f t="shared" ca="1" si="972"/>
        <v>6048</v>
      </c>
      <c r="Z5163">
        <f t="shared" ca="1" si="973"/>
        <v>3888</v>
      </c>
    </row>
    <row r="5164" spans="2:26" x14ac:dyDescent="0.25">
      <c r="B5164" s="11">
        <f t="shared" si="974"/>
        <v>44776.666666654171</v>
      </c>
      <c r="C5164" s="1">
        <f t="shared" si="965"/>
        <v>8</v>
      </c>
      <c r="D5164" s="1">
        <f t="shared" si="966"/>
        <v>3</v>
      </c>
      <c r="E5164" s="12">
        <f t="shared" si="967"/>
        <v>17</v>
      </c>
      <c r="F5164" s="124" t="str">
        <f t="shared" si="968"/>
        <v>1</v>
      </c>
      <c r="G5164" s="1">
        <f ca="1">(OFFSET(O5164,0,MATCH(Customer!$J$6,'CDH &amp; HDH'!$P$11:$X$11,0)))</f>
        <v>86</v>
      </c>
      <c r="H5164" s="1" t="str">
        <f t="shared" si="969"/>
        <v>Cooling</v>
      </c>
      <c r="I5164" s="1">
        <f ca="1">OFFSET(IF($H5164="Cooling",Customer!$C$25,Customer!$C$52),E5164,D5164)</f>
        <v>72</v>
      </c>
      <c r="J5164" s="1">
        <f ca="1">OFFSET(IF($H5164="Cooling",Customer!$L$25,Customer!$L$52),$E5164,$D5164)</f>
        <v>77</v>
      </c>
      <c r="K5164" s="16">
        <f t="shared" ca="1" si="963"/>
        <v>14</v>
      </c>
      <c r="L5164" s="16">
        <f t="shared" ca="1" si="964"/>
        <v>9</v>
      </c>
      <c r="M5164" s="17">
        <f t="shared" si="970"/>
        <v>0</v>
      </c>
      <c r="N5164" s="17">
        <f t="shared" si="971"/>
        <v>0</v>
      </c>
      <c r="O5164" s="4"/>
      <c r="P5164" s="4">
        <v>88</v>
      </c>
      <c r="Q5164" s="4">
        <v>76</v>
      </c>
      <c r="R5164" s="4">
        <v>81</v>
      </c>
      <c r="S5164" s="4">
        <v>80</v>
      </c>
      <c r="T5164" s="4">
        <v>89</v>
      </c>
      <c r="U5164" s="4">
        <v>92</v>
      </c>
      <c r="V5164" s="13">
        <v>86</v>
      </c>
      <c r="W5164" s="4">
        <v>84</v>
      </c>
      <c r="X5164" s="4">
        <v>84</v>
      </c>
      <c r="Y5164">
        <f t="shared" ca="1" si="972"/>
        <v>6048</v>
      </c>
      <c r="Z5164">
        <f t="shared" ca="1" si="973"/>
        <v>3888</v>
      </c>
    </row>
    <row r="5165" spans="2:26" x14ac:dyDescent="0.25">
      <c r="B5165" s="11">
        <f t="shared" si="974"/>
        <v>44776.708333320836</v>
      </c>
      <c r="C5165" s="1">
        <f t="shared" si="965"/>
        <v>8</v>
      </c>
      <c r="D5165" s="1">
        <f t="shared" si="966"/>
        <v>3</v>
      </c>
      <c r="E5165" s="12">
        <f t="shared" si="967"/>
        <v>18</v>
      </c>
      <c r="F5165" s="124" t="str">
        <f t="shared" si="968"/>
        <v>1</v>
      </c>
      <c r="G5165" s="1">
        <f ca="1">(OFFSET(O5165,0,MATCH(Customer!$J$6,'CDH &amp; HDH'!$P$11:$X$11,0)))</f>
        <v>84</v>
      </c>
      <c r="H5165" s="1" t="str">
        <f t="shared" si="969"/>
        <v>Cooling</v>
      </c>
      <c r="I5165" s="1">
        <f ca="1">OFFSET(IF($H5165="Cooling",Customer!$C$25,Customer!$C$52),E5165,D5165)</f>
        <v>72</v>
      </c>
      <c r="J5165" s="1">
        <f ca="1">OFFSET(IF($H5165="Cooling",Customer!$L$25,Customer!$L$52),$E5165,$D5165)</f>
        <v>77</v>
      </c>
      <c r="K5165" s="16">
        <f t="shared" ca="1" si="963"/>
        <v>12</v>
      </c>
      <c r="L5165" s="16">
        <f t="shared" ca="1" si="964"/>
        <v>7</v>
      </c>
      <c r="M5165" s="17">
        <f t="shared" si="970"/>
        <v>0</v>
      </c>
      <c r="N5165" s="17">
        <f t="shared" si="971"/>
        <v>0</v>
      </c>
      <c r="O5165" s="4"/>
      <c r="P5165" s="4">
        <v>86</v>
      </c>
      <c r="Q5165" s="4">
        <v>76</v>
      </c>
      <c r="R5165" s="4">
        <v>77</v>
      </c>
      <c r="S5165" s="4">
        <v>80</v>
      </c>
      <c r="T5165" s="4">
        <v>87</v>
      </c>
      <c r="U5165" s="4">
        <v>90</v>
      </c>
      <c r="V5165" s="13">
        <v>84</v>
      </c>
      <c r="W5165" s="4">
        <v>83</v>
      </c>
      <c r="X5165" s="4">
        <v>83</v>
      </c>
      <c r="Y5165">
        <f t="shared" ca="1" si="972"/>
        <v>5184</v>
      </c>
      <c r="Z5165">
        <f t="shared" ca="1" si="973"/>
        <v>3024</v>
      </c>
    </row>
    <row r="5166" spans="2:26" x14ac:dyDescent="0.25">
      <c r="B5166" s="11">
        <f t="shared" si="974"/>
        <v>44776.7499999875</v>
      </c>
      <c r="C5166" s="1">
        <f t="shared" si="965"/>
        <v>8</v>
      </c>
      <c r="D5166" s="1">
        <f t="shared" si="966"/>
        <v>3</v>
      </c>
      <c r="E5166" s="12">
        <f t="shared" si="967"/>
        <v>19</v>
      </c>
      <c r="F5166" s="124" t="str">
        <f t="shared" si="968"/>
        <v>0</v>
      </c>
      <c r="G5166" s="1">
        <f ca="1">(OFFSET(O5166,0,MATCH(Customer!$J$6,'CDH &amp; HDH'!$P$11:$X$11,0)))</f>
        <v>82</v>
      </c>
      <c r="H5166" s="1" t="str">
        <f t="shared" si="969"/>
        <v>Cooling</v>
      </c>
      <c r="I5166" s="1">
        <f ca="1">OFFSET(IF($H5166="Cooling",Customer!$C$25,Customer!$C$52),E5166,D5166)</f>
        <v>78</v>
      </c>
      <c r="J5166" s="1">
        <f ca="1">OFFSET(IF($H5166="Cooling",Customer!$L$25,Customer!$L$52),$E5166,$D5166)</f>
        <v>80</v>
      </c>
      <c r="K5166" s="16">
        <f t="shared" ca="1" si="963"/>
        <v>4</v>
      </c>
      <c r="L5166" s="16">
        <f t="shared" ca="1" si="964"/>
        <v>2</v>
      </c>
      <c r="M5166" s="17">
        <f t="shared" si="970"/>
        <v>0</v>
      </c>
      <c r="N5166" s="17">
        <f t="shared" si="971"/>
        <v>0</v>
      </c>
      <c r="O5166" s="4"/>
      <c r="P5166" s="4">
        <v>83</v>
      </c>
      <c r="Q5166" s="4">
        <v>71</v>
      </c>
      <c r="R5166" s="4">
        <v>77</v>
      </c>
      <c r="S5166" s="4">
        <v>77</v>
      </c>
      <c r="T5166" s="4">
        <v>84</v>
      </c>
      <c r="U5166" s="4">
        <v>87</v>
      </c>
      <c r="V5166" s="13">
        <v>82</v>
      </c>
      <c r="W5166" s="4">
        <v>81</v>
      </c>
      <c r="X5166" s="4">
        <v>78</v>
      </c>
      <c r="Y5166">
        <f t="shared" ca="1" si="972"/>
        <v>1728</v>
      </c>
      <c r="Z5166">
        <f t="shared" ca="1" si="973"/>
        <v>864</v>
      </c>
    </row>
    <row r="5167" spans="2:26" x14ac:dyDescent="0.25">
      <c r="B5167" s="11">
        <f t="shared" si="974"/>
        <v>44776.791666654164</v>
      </c>
      <c r="C5167" s="1">
        <f t="shared" si="965"/>
        <v>8</v>
      </c>
      <c r="D5167" s="1">
        <f t="shared" si="966"/>
        <v>3</v>
      </c>
      <c r="E5167" s="12">
        <f t="shared" si="967"/>
        <v>20</v>
      </c>
      <c r="F5167" s="124" t="str">
        <f t="shared" si="968"/>
        <v>0</v>
      </c>
      <c r="G5167" s="1">
        <f ca="1">(OFFSET(O5167,0,MATCH(Customer!$J$6,'CDH &amp; HDH'!$P$11:$X$11,0)))</f>
        <v>78</v>
      </c>
      <c r="H5167" s="1" t="str">
        <f t="shared" si="969"/>
        <v>Cooling</v>
      </c>
      <c r="I5167" s="1">
        <f ca="1">OFFSET(IF($H5167="Cooling",Customer!$C$25,Customer!$C$52),E5167,D5167)</f>
        <v>78</v>
      </c>
      <c r="J5167" s="1">
        <f ca="1">OFFSET(IF($H5167="Cooling",Customer!$L$25,Customer!$L$52),$E5167,$D5167)</f>
        <v>80</v>
      </c>
      <c r="K5167" s="16">
        <f t="shared" ca="1" si="963"/>
        <v>0</v>
      </c>
      <c r="L5167" s="16">
        <f t="shared" ca="1" si="964"/>
        <v>0</v>
      </c>
      <c r="M5167" s="17">
        <f t="shared" si="970"/>
        <v>0</v>
      </c>
      <c r="N5167" s="17">
        <f t="shared" si="971"/>
        <v>0</v>
      </c>
      <c r="O5167" s="4"/>
      <c r="P5167" s="4">
        <v>81</v>
      </c>
      <c r="Q5167" s="4">
        <v>68</v>
      </c>
      <c r="R5167" s="4">
        <v>74</v>
      </c>
      <c r="S5167" s="4">
        <v>75</v>
      </c>
      <c r="T5167" s="4">
        <v>80</v>
      </c>
      <c r="U5167" s="4">
        <v>82</v>
      </c>
      <c r="V5167" s="13">
        <v>78</v>
      </c>
      <c r="W5167" s="4">
        <v>78</v>
      </c>
      <c r="X5167" s="4">
        <v>71</v>
      </c>
      <c r="Y5167">
        <f t="shared" ca="1" si="972"/>
        <v>0</v>
      </c>
      <c r="Z5167">
        <f t="shared" ca="1" si="973"/>
        <v>0</v>
      </c>
    </row>
    <row r="5168" spans="2:26" x14ac:dyDescent="0.25">
      <c r="B5168" s="11">
        <f t="shared" si="974"/>
        <v>44776.833333320828</v>
      </c>
      <c r="C5168" s="1">
        <f t="shared" si="965"/>
        <v>8</v>
      </c>
      <c r="D5168" s="1">
        <f t="shared" si="966"/>
        <v>3</v>
      </c>
      <c r="E5168" s="12">
        <f t="shared" si="967"/>
        <v>21</v>
      </c>
      <c r="F5168" s="124" t="str">
        <f t="shared" si="968"/>
        <v>0</v>
      </c>
      <c r="G5168" s="1">
        <f ca="1">(OFFSET(O5168,0,MATCH(Customer!$J$6,'CDH &amp; HDH'!$P$11:$X$11,0)))</f>
        <v>76</v>
      </c>
      <c r="H5168" s="1" t="str">
        <f t="shared" si="969"/>
        <v>Cooling</v>
      </c>
      <c r="I5168" s="1">
        <f ca="1">OFFSET(IF($H5168="Cooling",Customer!$C$25,Customer!$C$52),E5168,D5168)</f>
        <v>78</v>
      </c>
      <c r="J5168" s="1">
        <f ca="1">OFFSET(IF($H5168="Cooling",Customer!$L$25,Customer!$L$52),$E5168,$D5168)</f>
        <v>80</v>
      </c>
      <c r="K5168" s="16">
        <f t="shared" ca="1" si="963"/>
        <v>0</v>
      </c>
      <c r="L5168" s="16">
        <f t="shared" ca="1" si="964"/>
        <v>0</v>
      </c>
      <c r="M5168" s="17">
        <f t="shared" si="970"/>
        <v>0</v>
      </c>
      <c r="N5168" s="17">
        <f t="shared" si="971"/>
        <v>0</v>
      </c>
      <c r="O5168" s="4"/>
      <c r="P5168" s="4">
        <v>79</v>
      </c>
      <c r="Q5168" s="4">
        <v>67</v>
      </c>
      <c r="R5168" s="4">
        <v>74</v>
      </c>
      <c r="S5168" s="4">
        <v>73</v>
      </c>
      <c r="T5168" s="4">
        <v>79</v>
      </c>
      <c r="U5168" s="4">
        <v>85</v>
      </c>
      <c r="V5168" s="13">
        <v>76</v>
      </c>
      <c r="W5168" s="4">
        <v>75</v>
      </c>
      <c r="X5168" s="4">
        <v>72</v>
      </c>
      <c r="Y5168">
        <f t="shared" ca="1" si="972"/>
        <v>0</v>
      </c>
      <c r="Z5168">
        <f t="shared" ca="1" si="973"/>
        <v>0</v>
      </c>
    </row>
    <row r="5169" spans="2:26" x14ac:dyDescent="0.25">
      <c r="B5169" s="11">
        <f t="shared" si="974"/>
        <v>44776.874999987493</v>
      </c>
      <c r="C5169" s="1">
        <f t="shared" si="965"/>
        <v>8</v>
      </c>
      <c r="D5169" s="1">
        <f t="shared" si="966"/>
        <v>3</v>
      </c>
      <c r="E5169" s="12">
        <f t="shared" si="967"/>
        <v>22</v>
      </c>
      <c r="F5169" s="124" t="str">
        <f t="shared" si="968"/>
        <v>0</v>
      </c>
      <c r="G5169" s="1">
        <f ca="1">(OFFSET(O5169,0,MATCH(Customer!$J$6,'CDH &amp; HDH'!$P$11:$X$11,0)))</f>
        <v>75</v>
      </c>
      <c r="H5169" s="1" t="str">
        <f t="shared" si="969"/>
        <v>Cooling</v>
      </c>
      <c r="I5169" s="1">
        <f ca="1">OFFSET(IF($H5169="Cooling",Customer!$C$25,Customer!$C$52),E5169,D5169)</f>
        <v>78</v>
      </c>
      <c r="J5169" s="1">
        <f ca="1">OFFSET(IF($H5169="Cooling",Customer!$L$25,Customer!$L$52),$E5169,$D5169)</f>
        <v>80</v>
      </c>
      <c r="K5169" s="16">
        <f t="shared" ca="1" si="963"/>
        <v>0</v>
      </c>
      <c r="L5169" s="16">
        <f t="shared" ca="1" si="964"/>
        <v>0</v>
      </c>
      <c r="M5169" s="17">
        <f t="shared" si="970"/>
        <v>0</v>
      </c>
      <c r="N5169" s="17">
        <f t="shared" si="971"/>
        <v>0</v>
      </c>
      <c r="O5169" s="4"/>
      <c r="P5169" s="4">
        <v>76</v>
      </c>
      <c r="Q5169" s="4">
        <v>66</v>
      </c>
      <c r="R5169" s="4">
        <v>72</v>
      </c>
      <c r="S5169" s="4">
        <v>71</v>
      </c>
      <c r="T5169" s="4">
        <v>77</v>
      </c>
      <c r="U5169" s="4">
        <v>82</v>
      </c>
      <c r="V5169" s="13">
        <v>75</v>
      </c>
      <c r="W5169" s="4">
        <v>76</v>
      </c>
      <c r="X5169" s="4">
        <v>68</v>
      </c>
      <c r="Y5169">
        <f t="shared" ca="1" si="972"/>
        <v>0</v>
      </c>
      <c r="Z5169">
        <f t="shared" ca="1" si="973"/>
        <v>0</v>
      </c>
    </row>
    <row r="5170" spans="2:26" x14ac:dyDescent="0.25">
      <c r="B5170" s="11">
        <f t="shared" si="974"/>
        <v>44776.916666654157</v>
      </c>
      <c r="C5170" s="1">
        <f t="shared" si="965"/>
        <v>8</v>
      </c>
      <c r="D5170" s="1">
        <f t="shared" si="966"/>
        <v>3</v>
      </c>
      <c r="E5170" s="12">
        <f t="shared" si="967"/>
        <v>23</v>
      </c>
      <c r="F5170" s="124" t="str">
        <f t="shared" si="968"/>
        <v>0</v>
      </c>
      <c r="G5170" s="1">
        <f ca="1">(OFFSET(O5170,0,MATCH(Customer!$J$6,'CDH &amp; HDH'!$P$11:$X$11,0)))</f>
        <v>74</v>
      </c>
      <c r="H5170" s="1" t="str">
        <f t="shared" si="969"/>
        <v>Cooling</v>
      </c>
      <c r="I5170" s="1">
        <f ca="1">OFFSET(IF($H5170="Cooling",Customer!$C$25,Customer!$C$52),E5170,D5170)</f>
        <v>78</v>
      </c>
      <c r="J5170" s="1">
        <f ca="1">OFFSET(IF($H5170="Cooling",Customer!$L$25,Customer!$L$52),$E5170,$D5170)</f>
        <v>80</v>
      </c>
      <c r="K5170" s="16">
        <f t="shared" ca="1" si="963"/>
        <v>0</v>
      </c>
      <c r="L5170" s="16">
        <f t="shared" ca="1" si="964"/>
        <v>0</v>
      </c>
      <c r="M5170" s="17">
        <f t="shared" si="970"/>
        <v>0</v>
      </c>
      <c r="N5170" s="17">
        <f t="shared" si="971"/>
        <v>0</v>
      </c>
      <c r="O5170" s="4"/>
      <c r="P5170" s="4">
        <v>75</v>
      </c>
      <c r="Q5170" s="4">
        <v>65</v>
      </c>
      <c r="R5170" s="4">
        <v>70</v>
      </c>
      <c r="S5170" s="4">
        <v>69</v>
      </c>
      <c r="T5170" s="4">
        <v>76</v>
      </c>
      <c r="U5170" s="4">
        <v>80</v>
      </c>
      <c r="V5170" s="13">
        <v>74</v>
      </c>
      <c r="W5170" s="4">
        <v>76</v>
      </c>
      <c r="X5170" s="4">
        <v>65</v>
      </c>
      <c r="Y5170">
        <f t="shared" ca="1" si="972"/>
        <v>0</v>
      </c>
      <c r="Z5170">
        <f t="shared" ca="1" si="973"/>
        <v>0</v>
      </c>
    </row>
    <row r="5171" spans="2:26" x14ac:dyDescent="0.25">
      <c r="B5171" s="11">
        <f t="shared" si="974"/>
        <v>44776.958333320821</v>
      </c>
      <c r="C5171" s="1">
        <f t="shared" si="965"/>
        <v>8</v>
      </c>
      <c r="D5171" s="1">
        <f t="shared" si="966"/>
        <v>3</v>
      </c>
      <c r="E5171" s="12">
        <f t="shared" si="967"/>
        <v>24</v>
      </c>
      <c r="F5171" s="124" t="str">
        <f t="shared" si="968"/>
        <v>0</v>
      </c>
      <c r="G5171" s="1">
        <f ca="1">(OFFSET(O5171,0,MATCH(Customer!$J$6,'CDH &amp; HDH'!$P$11:$X$11,0)))</f>
        <v>74</v>
      </c>
      <c r="H5171" s="1" t="str">
        <f t="shared" si="969"/>
        <v>Cooling</v>
      </c>
      <c r="I5171" s="1">
        <f ca="1">OFFSET(IF($H5171="Cooling",Customer!$C$25,Customer!$C$52),E5171,D5171)</f>
        <v>78</v>
      </c>
      <c r="J5171" s="1">
        <f ca="1">OFFSET(IF($H5171="Cooling",Customer!$L$25,Customer!$L$52),$E5171,$D5171)</f>
        <v>80</v>
      </c>
      <c r="K5171" s="16">
        <f t="shared" ca="1" si="963"/>
        <v>0</v>
      </c>
      <c r="L5171" s="16">
        <f t="shared" ca="1" si="964"/>
        <v>0</v>
      </c>
      <c r="M5171" s="17">
        <f t="shared" si="970"/>
        <v>0</v>
      </c>
      <c r="N5171" s="17">
        <f t="shared" si="971"/>
        <v>0</v>
      </c>
      <c r="O5171" s="4"/>
      <c r="P5171" s="4">
        <v>74</v>
      </c>
      <c r="Q5171" s="4">
        <v>64</v>
      </c>
      <c r="R5171" s="4">
        <v>70</v>
      </c>
      <c r="S5171" s="4">
        <v>68</v>
      </c>
      <c r="T5171" s="4">
        <v>75</v>
      </c>
      <c r="U5171" s="4">
        <v>79</v>
      </c>
      <c r="V5171" s="13">
        <v>74</v>
      </c>
      <c r="W5171" s="4">
        <v>75</v>
      </c>
      <c r="X5171" s="4">
        <v>63</v>
      </c>
      <c r="Y5171">
        <f t="shared" ca="1" si="972"/>
        <v>0</v>
      </c>
      <c r="Z5171">
        <f t="shared" ca="1" si="973"/>
        <v>0</v>
      </c>
    </row>
    <row r="5172" spans="2:26" x14ac:dyDescent="0.25">
      <c r="B5172" s="11">
        <f t="shared" si="974"/>
        <v>44776.999999987485</v>
      </c>
      <c r="C5172" s="1">
        <f t="shared" si="965"/>
        <v>8</v>
      </c>
      <c r="D5172" s="1">
        <f t="shared" si="966"/>
        <v>4</v>
      </c>
      <c r="E5172" s="12">
        <f t="shared" si="967"/>
        <v>1</v>
      </c>
      <c r="F5172" s="124" t="str">
        <f t="shared" si="968"/>
        <v>0</v>
      </c>
      <c r="G5172" s="1">
        <f ca="1">(OFFSET(O5172,0,MATCH(Customer!$J$6,'CDH &amp; HDH'!$P$11:$X$11,0)))</f>
        <v>74</v>
      </c>
      <c r="H5172" s="1" t="str">
        <f t="shared" si="969"/>
        <v>Cooling</v>
      </c>
      <c r="I5172" s="1">
        <f ca="1">OFFSET(IF($H5172="Cooling",Customer!$C$25,Customer!$C$52),E5172,D5172)</f>
        <v>78</v>
      </c>
      <c r="J5172" s="1">
        <f ca="1">OFFSET(IF($H5172="Cooling",Customer!$L$25,Customer!$L$52),$E5172,$D5172)</f>
        <v>80</v>
      </c>
      <c r="K5172" s="16">
        <f t="shared" ca="1" si="963"/>
        <v>0</v>
      </c>
      <c r="L5172" s="16">
        <f t="shared" ca="1" si="964"/>
        <v>0</v>
      </c>
      <c r="M5172" s="17">
        <f t="shared" si="970"/>
        <v>0</v>
      </c>
      <c r="N5172" s="17">
        <f t="shared" si="971"/>
        <v>0</v>
      </c>
      <c r="O5172" s="4"/>
      <c r="P5172" s="4">
        <v>72</v>
      </c>
      <c r="Q5172" s="4">
        <v>63</v>
      </c>
      <c r="R5172" s="4">
        <v>71</v>
      </c>
      <c r="S5172" s="4">
        <v>68</v>
      </c>
      <c r="T5172" s="4">
        <v>73</v>
      </c>
      <c r="U5172" s="4">
        <v>78</v>
      </c>
      <c r="V5172" s="13">
        <v>74</v>
      </c>
      <c r="W5172" s="4">
        <v>74</v>
      </c>
      <c r="X5172" s="4">
        <v>63</v>
      </c>
      <c r="Y5172">
        <f t="shared" ca="1" si="972"/>
        <v>0</v>
      </c>
      <c r="Z5172">
        <f t="shared" ca="1" si="973"/>
        <v>0</v>
      </c>
    </row>
    <row r="5173" spans="2:26" x14ac:dyDescent="0.25">
      <c r="B5173" s="11">
        <f t="shared" si="974"/>
        <v>44777.04166665415</v>
      </c>
      <c r="C5173" s="1">
        <f t="shared" si="965"/>
        <v>8</v>
      </c>
      <c r="D5173" s="1">
        <f t="shared" si="966"/>
        <v>4</v>
      </c>
      <c r="E5173" s="12">
        <f t="shared" si="967"/>
        <v>2</v>
      </c>
      <c r="F5173" s="124" t="str">
        <f t="shared" si="968"/>
        <v>0</v>
      </c>
      <c r="G5173" s="1">
        <f ca="1">(OFFSET(O5173,0,MATCH(Customer!$J$6,'CDH &amp; HDH'!$P$11:$X$11,0)))</f>
        <v>73</v>
      </c>
      <c r="H5173" s="1" t="str">
        <f t="shared" si="969"/>
        <v>Cooling</v>
      </c>
      <c r="I5173" s="1">
        <f ca="1">OFFSET(IF($H5173="Cooling",Customer!$C$25,Customer!$C$52),E5173,D5173)</f>
        <v>78</v>
      </c>
      <c r="J5173" s="1">
        <f ca="1">OFFSET(IF($H5173="Cooling",Customer!$L$25,Customer!$L$52),$E5173,$D5173)</f>
        <v>80</v>
      </c>
      <c r="K5173" s="16">
        <f t="shared" ca="1" si="963"/>
        <v>0</v>
      </c>
      <c r="L5173" s="16">
        <f t="shared" ca="1" si="964"/>
        <v>0</v>
      </c>
      <c r="M5173" s="17">
        <f t="shared" si="970"/>
        <v>0</v>
      </c>
      <c r="N5173" s="17">
        <f t="shared" si="971"/>
        <v>0</v>
      </c>
      <c r="O5173" s="4"/>
      <c r="P5173" s="4">
        <v>70</v>
      </c>
      <c r="Q5173" s="4">
        <v>60</v>
      </c>
      <c r="R5173" s="4">
        <v>70</v>
      </c>
      <c r="S5173" s="4">
        <v>67</v>
      </c>
      <c r="T5173" s="4">
        <v>72</v>
      </c>
      <c r="U5173" s="4">
        <v>75</v>
      </c>
      <c r="V5173" s="13">
        <v>73</v>
      </c>
      <c r="W5173" s="4">
        <v>74</v>
      </c>
      <c r="X5173" s="4">
        <v>61</v>
      </c>
      <c r="Y5173">
        <f t="shared" ca="1" si="972"/>
        <v>0</v>
      </c>
      <c r="Z5173">
        <f t="shared" ca="1" si="973"/>
        <v>0</v>
      </c>
    </row>
    <row r="5174" spans="2:26" x14ac:dyDescent="0.25">
      <c r="B5174" s="11">
        <f t="shared" si="974"/>
        <v>44777.083333320814</v>
      </c>
      <c r="C5174" s="1">
        <f t="shared" si="965"/>
        <v>8</v>
      </c>
      <c r="D5174" s="1">
        <f t="shared" si="966"/>
        <v>4</v>
      </c>
      <c r="E5174" s="12">
        <f t="shared" si="967"/>
        <v>3</v>
      </c>
      <c r="F5174" s="124" t="str">
        <f t="shared" si="968"/>
        <v>0</v>
      </c>
      <c r="G5174" s="1">
        <f ca="1">(OFFSET(O5174,0,MATCH(Customer!$J$6,'CDH &amp; HDH'!$P$11:$X$11,0)))</f>
        <v>73</v>
      </c>
      <c r="H5174" s="1" t="str">
        <f t="shared" si="969"/>
        <v>Cooling</v>
      </c>
      <c r="I5174" s="1">
        <f ca="1">OFFSET(IF($H5174="Cooling",Customer!$C$25,Customer!$C$52),E5174,D5174)</f>
        <v>78</v>
      </c>
      <c r="J5174" s="1">
        <f ca="1">OFFSET(IF($H5174="Cooling",Customer!$L$25,Customer!$L$52),$E5174,$D5174)</f>
        <v>80</v>
      </c>
      <c r="K5174" s="16">
        <f t="shared" ca="1" si="963"/>
        <v>0</v>
      </c>
      <c r="L5174" s="16">
        <f t="shared" ca="1" si="964"/>
        <v>0</v>
      </c>
      <c r="M5174" s="17">
        <f t="shared" si="970"/>
        <v>0</v>
      </c>
      <c r="N5174" s="17">
        <f t="shared" si="971"/>
        <v>0</v>
      </c>
      <c r="O5174" s="4"/>
      <c r="P5174" s="4">
        <v>70</v>
      </c>
      <c r="Q5174" s="4">
        <v>59</v>
      </c>
      <c r="R5174" s="4">
        <v>70</v>
      </c>
      <c r="S5174" s="4">
        <v>66</v>
      </c>
      <c r="T5174" s="4">
        <v>71</v>
      </c>
      <c r="U5174" s="4">
        <v>77</v>
      </c>
      <c r="V5174" s="13">
        <v>73</v>
      </c>
      <c r="W5174" s="4">
        <v>73</v>
      </c>
      <c r="X5174" s="4">
        <v>61</v>
      </c>
      <c r="Y5174">
        <f t="shared" ca="1" si="972"/>
        <v>0</v>
      </c>
      <c r="Z5174">
        <f t="shared" ca="1" si="973"/>
        <v>0</v>
      </c>
    </row>
    <row r="5175" spans="2:26" x14ac:dyDescent="0.25">
      <c r="B5175" s="11">
        <f t="shared" si="974"/>
        <v>44777.124999987478</v>
      </c>
      <c r="C5175" s="1">
        <f t="shared" si="965"/>
        <v>8</v>
      </c>
      <c r="D5175" s="1">
        <f t="shared" si="966"/>
        <v>4</v>
      </c>
      <c r="E5175" s="12">
        <f t="shared" si="967"/>
        <v>4</v>
      </c>
      <c r="F5175" s="124" t="str">
        <f t="shared" si="968"/>
        <v>0</v>
      </c>
      <c r="G5175" s="1">
        <f ca="1">(OFFSET(O5175,0,MATCH(Customer!$J$6,'CDH &amp; HDH'!$P$11:$X$11,0)))</f>
        <v>73</v>
      </c>
      <c r="H5175" s="1" t="str">
        <f t="shared" si="969"/>
        <v>Cooling</v>
      </c>
      <c r="I5175" s="1">
        <f ca="1">OFFSET(IF($H5175="Cooling",Customer!$C$25,Customer!$C$52),E5175,D5175)</f>
        <v>78</v>
      </c>
      <c r="J5175" s="1">
        <f ca="1">OFFSET(IF($H5175="Cooling",Customer!$L$25,Customer!$L$52),$E5175,$D5175)</f>
        <v>80</v>
      </c>
      <c r="K5175" s="16">
        <f t="shared" ca="1" si="963"/>
        <v>0</v>
      </c>
      <c r="L5175" s="16">
        <f t="shared" ca="1" si="964"/>
        <v>0</v>
      </c>
      <c r="M5175" s="17">
        <f t="shared" si="970"/>
        <v>0</v>
      </c>
      <c r="N5175" s="17">
        <f t="shared" si="971"/>
        <v>0</v>
      </c>
      <c r="O5175" s="4"/>
      <c r="P5175" s="4">
        <v>69</v>
      </c>
      <c r="Q5175" s="4">
        <v>58</v>
      </c>
      <c r="R5175" s="4">
        <v>70</v>
      </c>
      <c r="S5175" s="4">
        <v>66</v>
      </c>
      <c r="T5175" s="4">
        <v>71</v>
      </c>
      <c r="U5175" s="4">
        <v>76</v>
      </c>
      <c r="V5175" s="13">
        <v>73</v>
      </c>
      <c r="W5175" s="4">
        <v>72</v>
      </c>
      <c r="X5175" s="4">
        <v>61</v>
      </c>
      <c r="Y5175">
        <f t="shared" ca="1" si="972"/>
        <v>0</v>
      </c>
      <c r="Z5175">
        <f t="shared" ca="1" si="973"/>
        <v>0</v>
      </c>
    </row>
    <row r="5176" spans="2:26" x14ac:dyDescent="0.25">
      <c r="B5176" s="11">
        <f t="shared" si="974"/>
        <v>44777.166666654142</v>
      </c>
      <c r="C5176" s="1">
        <f t="shared" si="965"/>
        <v>8</v>
      </c>
      <c r="D5176" s="1">
        <f t="shared" si="966"/>
        <v>4</v>
      </c>
      <c r="E5176" s="12">
        <f t="shared" si="967"/>
        <v>5</v>
      </c>
      <c r="F5176" s="124" t="str">
        <f t="shared" si="968"/>
        <v>0</v>
      </c>
      <c r="G5176" s="1">
        <f ca="1">(OFFSET(O5176,0,MATCH(Customer!$J$6,'CDH &amp; HDH'!$P$11:$X$11,0)))</f>
        <v>73</v>
      </c>
      <c r="H5176" s="1" t="str">
        <f t="shared" si="969"/>
        <v>Cooling</v>
      </c>
      <c r="I5176" s="1">
        <f ca="1">OFFSET(IF($H5176="Cooling",Customer!$C$25,Customer!$C$52),E5176,D5176)</f>
        <v>78</v>
      </c>
      <c r="J5176" s="1">
        <f ca="1">OFFSET(IF($H5176="Cooling",Customer!$L$25,Customer!$L$52),$E5176,$D5176)</f>
        <v>80</v>
      </c>
      <c r="K5176" s="16">
        <f t="shared" ca="1" si="963"/>
        <v>0</v>
      </c>
      <c r="L5176" s="16">
        <f t="shared" ca="1" si="964"/>
        <v>0</v>
      </c>
      <c r="M5176" s="17">
        <f t="shared" si="970"/>
        <v>0</v>
      </c>
      <c r="N5176" s="17">
        <f t="shared" si="971"/>
        <v>0</v>
      </c>
      <c r="O5176" s="4"/>
      <c r="P5176" s="4">
        <v>66</v>
      </c>
      <c r="Q5176" s="4">
        <v>59</v>
      </c>
      <c r="R5176" s="4">
        <v>71</v>
      </c>
      <c r="S5176" s="4">
        <v>66</v>
      </c>
      <c r="T5176" s="4">
        <v>69</v>
      </c>
      <c r="U5176" s="4">
        <v>76</v>
      </c>
      <c r="V5176" s="13">
        <v>73</v>
      </c>
      <c r="W5176" s="4">
        <v>72</v>
      </c>
      <c r="X5176" s="4">
        <v>61</v>
      </c>
      <c r="Y5176">
        <f t="shared" ca="1" si="972"/>
        <v>0</v>
      </c>
      <c r="Z5176">
        <f t="shared" ca="1" si="973"/>
        <v>0</v>
      </c>
    </row>
    <row r="5177" spans="2:26" x14ac:dyDescent="0.25">
      <c r="B5177" s="11">
        <f t="shared" si="974"/>
        <v>44777.208333320807</v>
      </c>
      <c r="C5177" s="1">
        <f t="shared" si="965"/>
        <v>8</v>
      </c>
      <c r="D5177" s="1">
        <f t="shared" si="966"/>
        <v>4</v>
      </c>
      <c r="E5177" s="12">
        <f t="shared" si="967"/>
        <v>6</v>
      </c>
      <c r="F5177" s="124" t="str">
        <f t="shared" si="968"/>
        <v>0</v>
      </c>
      <c r="G5177" s="1">
        <f ca="1">(OFFSET(O5177,0,MATCH(Customer!$J$6,'CDH &amp; HDH'!$P$11:$X$11,0)))</f>
        <v>73</v>
      </c>
      <c r="H5177" s="1" t="str">
        <f t="shared" si="969"/>
        <v>Cooling</v>
      </c>
      <c r="I5177" s="1">
        <f ca="1">OFFSET(IF($H5177="Cooling",Customer!$C$25,Customer!$C$52),E5177,D5177)</f>
        <v>78</v>
      </c>
      <c r="J5177" s="1">
        <f ca="1">OFFSET(IF($H5177="Cooling",Customer!$L$25,Customer!$L$52),$E5177,$D5177)</f>
        <v>80</v>
      </c>
      <c r="K5177" s="16">
        <f t="shared" ca="1" si="963"/>
        <v>0</v>
      </c>
      <c r="L5177" s="16">
        <f t="shared" ca="1" si="964"/>
        <v>0</v>
      </c>
      <c r="M5177" s="17">
        <f t="shared" si="970"/>
        <v>0</v>
      </c>
      <c r="N5177" s="17">
        <f t="shared" si="971"/>
        <v>0</v>
      </c>
      <c r="O5177" s="4"/>
      <c r="P5177" s="4">
        <v>67</v>
      </c>
      <c r="Q5177" s="4">
        <v>57</v>
      </c>
      <c r="R5177" s="4">
        <v>71</v>
      </c>
      <c r="S5177" s="4">
        <v>66</v>
      </c>
      <c r="T5177" s="4">
        <v>71</v>
      </c>
      <c r="U5177" s="4">
        <v>76</v>
      </c>
      <c r="V5177" s="13">
        <v>73</v>
      </c>
      <c r="W5177" s="4">
        <v>72</v>
      </c>
      <c r="X5177" s="4">
        <v>60</v>
      </c>
      <c r="Y5177">
        <f t="shared" ca="1" si="972"/>
        <v>0</v>
      </c>
      <c r="Z5177">
        <f t="shared" ca="1" si="973"/>
        <v>0</v>
      </c>
    </row>
    <row r="5178" spans="2:26" x14ac:dyDescent="0.25">
      <c r="B5178" s="11">
        <f t="shared" si="974"/>
        <v>44777.249999987471</v>
      </c>
      <c r="C5178" s="1">
        <f t="shared" si="965"/>
        <v>8</v>
      </c>
      <c r="D5178" s="1">
        <f t="shared" si="966"/>
        <v>4</v>
      </c>
      <c r="E5178" s="12">
        <f t="shared" si="967"/>
        <v>7</v>
      </c>
      <c r="F5178" s="124" t="str">
        <f t="shared" si="968"/>
        <v>0</v>
      </c>
      <c r="G5178" s="1">
        <f ca="1">(OFFSET(O5178,0,MATCH(Customer!$J$6,'CDH &amp; HDH'!$P$11:$X$11,0)))</f>
        <v>74</v>
      </c>
      <c r="H5178" s="1" t="str">
        <f t="shared" si="969"/>
        <v>Cooling</v>
      </c>
      <c r="I5178" s="1">
        <f ca="1">OFFSET(IF($H5178="Cooling",Customer!$C$25,Customer!$C$52),E5178,D5178)</f>
        <v>78</v>
      </c>
      <c r="J5178" s="1">
        <f ca="1">OFFSET(IF($H5178="Cooling",Customer!$L$25,Customer!$L$52),$E5178,$D5178)</f>
        <v>80</v>
      </c>
      <c r="K5178" s="16">
        <f t="shared" ca="1" si="963"/>
        <v>0</v>
      </c>
      <c r="L5178" s="16">
        <f t="shared" ca="1" si="964"/>
        <v>0</v>
      </c>
      <c r="M5178" s="17">
        <f t="shared" si="970"/>
        <v>0</v>
      </c>
      <c r="N5178" s="17">
        <f t="shared" si="971"/>
        <v>0</v>
      </c>
      <c r="O5178" s="4"/>
      <c r="P5178" s="4">
        <v>73</v>
      </c>
      <c r="Q5178" s="4">
        <v>62</v>
      </c>
      <c r="R5178" s="4">
        <v>71</v>
      </c>
      <c r="S5178" s="4">
        <v>69</v>
      </c>
      <c r="T5178" s="4">
        <v>75</v>
      </c>
      <c r="U5178" s="4">
        <v>80</v>
      </c>
      <c r="V5178" s="13">
        <v>74</v>
      </c>
      <c r="W5178" s="4">
        <v>73</v>
      </c>
      <c r="X5178" s="4">
        <v>64</v>
      </c>
      <c r="Y5178">
        <f t="shared" ca="1" si="972"/>
        <v>0</v>
      </c>
      <c r="Z5178">
        <f t="shared" ca="1" si="973"/>
        <v>0</v>
      </c>
    </row>
    <row r="5179" spans="2:26" x14ac:dyDescent="0.25">
      <c r="B5179" s="11">
        <f t="shared" si="974"/>
        <v>44777.291666654135</v>
      </c>
      <c r="C5179" s="1">
        <f t="shared" si="965"/>
        <v>8</v>
      </c>
      <c r="D5179" s="1">
        <f t="shared" si="966"/>
        <v>4</v>
      </c>
      <c r="E5179" s="12">
        <f t="shared" si="967"/>
        <v>8</v>
      </c>
      <c r="F5179" s="124" t="str">
        <f t="shared" si="968"/>
        <v>0</v>
      </c>
      <c r="G5179" s="1">
        <f ca="1">(OFFSET(O5179,0,MATCH(Customer!$J$6,'CDH &amp; HDH'!$P$11:$X$11,0)))</f>
        <v>77</v>
      </c>
      <c r="H5179" s="1" t="str">
        <f t="shared" si="969"/>
        <v>Cooling</v>
      </c>
      <c r="I5179" s="1">
        <f ca="1">OFFSET(IF($H5179="Cooling",Customer!$C$25,Customer!$C$52),E5179,D5179)</f>
        <v>72</v>
      </c>
      <c r="J5179" s="1">
        <f ca="1">OFFSET(IF($H5179="Cooling",Customer!$L$25,Customer!$L$52),$E5179,$D5179)</f>
        <v>77</v>
      </c>
      <c r="K5179" s="16">
        <f t="shared" ca="1" si="963"/>
        <v>5</v>
      </c>
      <c r="L5179" s="16">
        <f t="shared" ca="1" si="964"/>
        <v>0</v>
      </c>
      <c r="M5179" s="17">
        <f t="shared" si="970"/>
        <v>0</v>
      </c>
      <c r="N5179" s="17">
        <f t="shared" si="971"/>
        <v>0</v>
      </c>
      <c r="O5179" s="4"/>
      <c r="P5179" s="4">
        <v>77</v>
      </c>
      <c r="Q5179" s="4">
        <v>67</v>
      </c>
      <c r="R5179" s="4">
        <v>72</v>
      </c>
      <c r="S5179" s="4">
        <v>75</v>
      </c>
      <c r="T5179" s="4">
        <v>78</v>
      </c>
      <c r="U5179" s="4">
        <v>84</v>
      </c>
      <c r="V5179" s="13">
        <v>77</v>
      </c>
      <c r="W5179" s="4">
        <v>74</v>
      </c>
      <c r="X5179" s="4">
        <v>68</v>
      </c>
      <c r="Y5179">
        <f t="shared" ca="1" si="972"/>
        <v>2160</v>
      </c>
      <c r="Z5179">
        <f t="shared" ca="1" si="973"/>
        <v>0</v>
      </c>
    </row>
    <row r="5180" spans="2:26" x14ac:dyDescent="0.25">
      <c r="B5180" s="11">
        <f t="shared" si="974"/>
        <v>44777.333333320799</v>
      </c>
      <c r="C5180" s="1">
        <f t="shared" si="965"/>
        <v>8</v>
      </c>
      <c r="D5180" s="1">
        <f t="shared" si="966"/>
        <v>4</v>
      </c>
      <c r="E5180" s="12">
        <f t="shared" si="967"/>
        <v>9</v>
      </c>
      <c r="F5180" s="124" t="str">
        <f t="shared" si="968"/>
        <v>0</v>
      </c>
      <c r="G5180" s="1">
        <f ca="1">(OFFSET(O5180,0,MATCH(Customer!$J$6,'CDH &amp; HDH'!$P$11:$X$11,0)))</f>
        <v>80</v>
      </c>
      <c r="H5180" s="1" t="str">
        <f t="shared" si="969"/>
        <v>Cooling</v>
      </c>
      <c r="I5180" s="1">
        <f ca="1">OFFSET(IF($H5180="Cooling",Customer!$C$25,Customer!$C$52),E5180,D5180)</f>
        <v>72</v>
      </c>
      <c r="J5180" s="1">
        <f ca="1">OFFSET(IF($H5180="Cooling",Customer!$L$25,Customer!$L$52),$E5180,$D5180)</f>
        <v>77</v>
      </c>
      <c r="K5180" s="16">
        <f t="shared" ca="1" si="963"/>
        <v>8</v>
      </c>
      <c r="L5180" s="16">
        <f t="shared" ca="1" si="964"/>
        <v>3</v>
      </c>
      <c r="M5180" s="17">
        <f t="shared" si="970"/>
        <v>0</v>
      </c>
      <c r="N5180" s="17">
        <f t="shared" si="971"/>
        <v>0</v>
      </c>
      <c r="O5180" s="4"/>
      <c r="P5180" s="4">
        <v>81</v>
      </c>
      <c r="Q5180" s="4">
        <v>70</v>
      </c>
      <c r="R5180" s="4">
        <v>73</v>
      </c>
      <c r="S5180" s="4">
        <v>79</v>
      </c>
      <c r="T5180" s="4">
        <v>82</v>
      </c>
      <c r="U5180" s="4">
        <v>87</v>
      </c>
      <c r="V5180" s="13">
        <v>80</v>
      </c>
      <c r="W5180" s="4">
        <v>77</v>
      </c>
      <c r="X5180" s="4">
        <v>72</v>
      </c>
      <c r="Y5180">
        <f t="shared" ca="1" si="972"/>
        <v>3456</v>
      </c>
      <c r="Z5180">
        <f t="shared" ca="1" si="973"/>
        <v>1296</v>
      </c>
    </row>
    <row r="5181" spans="2:26" x14ac:dyDescent="0.25">
      <c r="B5181" s="11">
        <f t="shared" si="974"/>
        <v>44777.374999987464</v>
      </c>
      <c r="C5181" s="1">
        <f t="shared" si="965"/>
        <v>8</v>
      </c>
      <c r="D5181" s="1">
        <f t="shared" si="966"/>
        <v>4</v>
      </c>
      <c r="E5181" s="12">
        <f t="shared" si="967"/>
        <v>10</v>
      </c>
      <c r="F5181" s="124" t="str">
        <f t="shared" si="968"/>
        <v>0</v>
      </c>
      <c r="G5181" s="1">
        <f ca="1">(OFFSET(O5181,0,MATCH(Customer!$J$6,'CDH &amp; HDH'!$P$11:$X$11,0)))</f>
        <v>82</v>
      </c>
      <c r="H5181" s="1" t="str">
        <f t="shared" si="969"/>
        <v>Cooling</v>
      </c>
      <c r="I5181" s="1">
        <f ca="1">OFFSET(IF($H5181="Cooling",Customer!$C$25,Customer!$C$52),E5181,D5181)</f>
        <v>72</v>
      </c>
      <c r="J5181" s="1">
        <f ca="1">OFFSET(IF($H5181="Cooling",Customer!$L$25,Customer!$L$52),$E5181,$D5181)</f>
        <v>77</v>
      </c>
      <c r="K5181" s="16">
        <f t="shared" ca="1" si="963"/>
        <v>10</v>
      </c>
      <c r="L5181" s="16">
        <f t="shared" ca="1" si="964"/>
        <v>5</v>
      </c>
      <c r="M5181" s="17">
        <f t="shared" si="970"/>
        <v>0</v>
      </c>
      <c r="N5181" s="17">
        <f t="shared" si="971"/>
        <v>0</v>
      </c>
      <c r="O5181" s="4"/>
      <c r="P5181" s="4">
        <v>84</v>
      </c>
      <c r="Q5181" s="4">
        <v>75</v>
      </c>
      <c r="R5181" s="4">
        <v>77</v>
      </c>
      <c r="S5181" s="4">
        <v>83</v>
      </c>
      <c r="T5181" s="4">
        <v>85</v>
      </c>
      <c r="U5181" s="4">
        <v>89</v>
      </c>
      <c r="V5181" s="13">
        <v>82</v>
      </c>
      <c r="W5181" s="4">
        <v>80</v>
      </c>
      <c r="X5181" s="4">
        <v>76</v>
      </c>
      <c r="Y5181">
        <f t="shared" ca="1" si="972"/>
        <v>4320</v>
      </c>
      <c r="Z5181">
        <f t="shared" ca="1" si="973"/>
        <v>2160</v>
      </c>
    </row>
    <row r="5182" spans="2:26" x14ac:dyDescent="0.25">
      <c r="B5182" s="11">
        <f t="shared" si="974"/>
        <v>44777.416666654128</v>
      </c>
      <c r="C5182" s="1">
        <f t="shared" si="965"/>
        <v>8</v>
      </c>
      <c r="D5182" s="1">
        <f t="shared" si="966"/>
        <v>4</v>
      </c>
      <c r="E5182" s="12">
        <f t="shared" si="967"/>
        <v>11</v>
      </c>
      <c r="F5182" s="124" t="str">
        <f t="shared" si="968"/>
        <v>0</v>
      </c>
      <c r="G5182" s="1">
        <f ca="1">(OFFSET(O5182,0,MATCH(Customer!$J$6,'CDH &amp; HDH'!$P$11:$X$11,0)))</f>
        <v>83</v>
      </c>
      <c r="H5182" s="1" t="str">
        <f t="shared" si="969"/>
        <v>Cooling</v>
      </c>
      <c r="I5182" s="1">
        <f ca="1">OFFSET(IF($H5182="Cooling",Customer!$C$25,Customer!$C$52),E5182,D5182)</f>
        <v>72</v>
      </c>
      <c r="J5182" s="1">
        <f ca="1">OFFSET(IF($H5182="Cooling",Customer!$L$25,Customer!$L$52),$E5182,$D5182)</f>
        <v>77</v>
      </c>
      <c r="K5182" s="16">
        <f t="shared" ca="1" si="963"/>
        <v>11</v>
      </c>
      <c r="L5182" s="16">
        <f t="shared" ca="1" si="964"/>
        <v>6</v>
      </c>
      <c r="M5182" s="17">
        <f t="shared" si="970"/>
        <v>0</v>
      </c>
      <c r="N5182" s="17">
        <f t="shared" si="971"/>
        <v>0</v>
      </c>
      <c r="O5182" s="4"/>
      <c r="P5182" s="4">
        <v>85</v>
      </c>
      <c r="Q5182" s="4">
        <v>78</v>
      </c>
      <c r="R5182" s="4">
        <v>80</v>
      </c>
      <c r="S5182" s="4">
        <v>83</v>
      </c>
      <c r="T5182" s="4">
        <v>87</v>
      </c>
      <c r="U5182" s="4">
        <v>91</v>
      </c>
      <c r="V5182" s="13">
        <v>83</v>
      </c>
      <c r="W5182" s="4">
        <v>83</v>
      </c>
      <c r="X5182" s="4">
        <v>80</v>
      </c>
      <c r="Y5182">
        <f t="shared" ca="1" si="972"/>
        <v>4752</v>
      </c>
      <c r="Z5182">
        <f t="shared" ca="1" si="973"/>
        <v>2592</v>
      </c>
    </row>
    <row r="5183" spans="2:26" x14ac:dyDescent="0.25">
      <c r="B5183" s="11">
        <f t="shared" si="974"/>
        <v>44777.458333320792</v>
      </c>
      <c r="C5183" s="1">
        <f t="shared" si="965"/>
        <v>8</v>
      </c>
      <c r="D5183" s="1">
        <f t="shared" si="966"/>
        <v>4</v>
      </c>
      <c r="E5183" s="12">
        <f t="shared" si="967"/>
        <v>12</v>
      </c>
      <c r="F5183" s="124" t="str">
        <f t="shared" si="968"/>
        <v>0</v>
      </c>
      <c r="G5183" s="1">
        <f ca="1">(OFFSET(O5183,0,MATCH(Customer!$J$6,'CDH &amp; HDH'!$P$11:$X$11,0)))</f>
        <v>85</v>
      </c>
      <c r="H5183" s="1" t="str">
        <f t="shared" si="969"/>
        <v>Cooling</v>
      </c>
      <c r="I5183" s="1">
        <f ca="1">OFFSET(IF($H5183="Cooling",Customer!$C$25,Customer!$C$52),E5183,D5183)</f>
        <v>72</v>
      </c>
      <c r="J5183" s="1">
        <f ca="1">OFFSET(IF($H5183="Cooling",Customer!$L$25,Customer!$L$52),$E5183,$D5183)</f>
        <v>77</v>
      </c>
      <c r="K5183" s="16">
        <f t="shared" ca="1" si="963"/>
        <v>13</v>
      </c>
      <c r="L5183" s="16">
        <f t="shared" ca="1" si="964"/>
        <v>8</v>
      </c>
      <c r="M5183" s="17">
        <f t="shared" si="970"/>
        <v>0</v>
      </c>
      <c r="N5183" s="17">
        <f t="shared" si="971"/>
        <v>0</v>
      </c>
      <c r="O5183" s="4"/>
      <c r="P5183" s="4">
        <v>86</v>
      </c>
      <c r="Q5183" s="4">
        <v>80</v>
      </c>
      <c r="R5183" s="4">
        <v>77</v>
      </c>
      <c r="S5183" s="4">
        <v>83</v>
      </c>
      <c r="T5183" s="4">
        <v>89</v>
      </c>
      <c r="U5183" s="4">
        <v>93</v>
      </c>
      <c r="V5183" s="13">
        <v>85</v>
      </c>
      <c r="W5183" s="4">
        <v>84</v>
      </c>
      <c r="X5183" s="4">
        <v>84</v>
      </c>
      <c r="Y5183">
        <f t="shared" ca="1" si="972"/>
        <v>5616</v>
      </c>
      <c r="Z5183">
        <f t="shared" ca="1" si="973"/>
        <v>3456</v>
      </c>
    </row>
    <row r="5184" spans="2:26" x14ac:dyDescent="0.25">
      <c r="B5184" s="11">
        <f t="shared" si="974"/>
        <v>44777.499999987456</v>
      </c>
      <c r="C5184" s="1">
        <f t="shared" si="965"/>
        <v>8</v>
      </c>
      <c r="D5184" s="1">
        <f t="shared" si="966"/>
        <v>4</v>
      </c>
      <c r="E5184" s="12">
        <f t="shared" si="967"/>
        <v>13</v>
      </c>
      <c r="F5184" s="124" t="str">
        <f t="shared" si="968"/>
        <v>0</v>
      </c>
      <c r="G5184" s="1">
        <f ca="1">(OFFSET(O5184,0,MATCH(Customer!$J$6,'CDH &amp; HDH'!$P$11:$X$11,0)))</f>
        <v>88</v>
      </c>
      <c r="H5184" s="1" t="str">
        <f t="shared" si="969"/>
        <v>Cooling</v>
      </c>
      <c r="I5184" s="1">
        <f ca="1">OFFSET(IF($H5184="Cooling",Customer!$C$25,Customer!$C$52),E5184,D5184)</f>
        <v>72</v>
      </c>
      <c r="J5184" s="1">
        <f ca="1">OFFSET(IF($H5184="Cooling",Customer!$L$25,Customer!$L$52),$E5184,$D5184)</f>
        <v>77</v>
      </c>
      <c r="K5184" s="16">
        <f t="shared" ca="1" si="963"/>
        <v>16</v>
      </c>
      <c r="L5184" s="16">
        <f t="shared" ca="1" si="964"/>
        <v>11</v>
      </c>
      <c r="M5184" s="17">
        <f t="shared" si="970"/>
        <v>0</v>
      </c>
      <c r="N5184" s="17">
        <f t="shared" si="971"/>
        <v>0</v>
      </c>
      <c r="O5184" s="4"/>
      <c r="P5184" s="4">
        <v>87</v>
      </c>
      <c r="Q5184" s="4">
        <v>80</v>
      </c>
      <c r="R5184" s="4">
        <v>80</v>
      </c>
      <c r="S5184" s="4">
        <v>81</v>
      </c>
      <c r="T5184" s="4">
        <v>90</v>
      </c>
      <c r="U5184" s="4">
        <v>95</v>
      </c>
      <c r="V5184" s="13">
        <v>88</v>
      </c>
      <c r="W5184" s="4">
        <v>86</v>
      </c>
      <c r="X5184" s="4">
        <v>85</v>
      </c>
      <c r="Y5184">
        <f t="shared" ca="1" si="972"/>
        <v>6912</v>
      </c>
      <c r="Z5184">
        <f t="shared" ca="1" si="973"/>
        <v>4752</v>
      </c>
    </row>
    <row r="5185" spans="2:26" x14ac:dyDescent="0.25">
      <c r="B5185" s="11">
        <f t="shared" si="974"/>
        <v>44777.54166665412</v>
      </c>
      <c r="C5185" s="1">
        <f t="shared" si="965"/>
        <v>8</v>
      </c>
      <c r="D5185" s="1">
        <f t="shared" si="966"/>
        <v>4</v>
      </c>
      <c r="E5185" s="12">
        <f t="shared" si="967"/>
        <v>14</v>
      </c>
      <c r="F5185" s="124" t="str">
        <f t="shared" si="968"/>
        <v>0</v>
      </c>
      <c r="G5185" s="1">
        <f ca="1">(OFFSET(O5185,0,MATCH(Customer!$J$6,'CDH &amp; HDH'!$P$11:$X$11,0)))</f>
        <v>86</v>
      </c>
      <c r="H5185" s="1" t="str">
        <f t="shared" si="969"/>
        <v>Cooling</v>
      </c>
      <c r="I5185" s="1">
        <f ca="1">OFFSET(IF($H5185="Cooling",Customer!$C$25,Customer!$C$52),E5185,D5185)</f>
        <v>72</v>
      </c>
      <c r="J5185" s="1">
        <f ca="1">OFFSET(IF($H5185="Cooling",Customer!$L$25,Customer!$L$52),$E5185,$D5185)</f>
        <v>77</v>
      </c>
      <c r="K5185" s="16">
        <f t="shared" ca="1" si="963"/>
        <v>14</v>
      </c>
      <c r="L5185" s="16">
        <f t="shared" ca="1" si="964"/>
        <v>9</v>
      </c>
      <c r="M5185" s="17">
        <f t="shared" si="970"/>
        <v>0</v>
      </c>
      <c r="N5185" s="17">
        <f t="shared" si="971"/>
        <v>0</v>
      </c>
      <c r="O5185" s="4"/>
      <c r="P5185" s="4">
        <v>89</v>
      </c>
      <c r="Q5185" s="4">
        <v>78</v>
      </c>
      <c r="R5185" s="4">
        <v>79</v>
      </c>
      <c r="S5185" s="4">
        <v>79</v>
      </c>
      <c r="T5185" s="4">
        <v>92</v>
      </c>
      <c r="U5185" s="4">
        <v>93</v>
      </c>
      <c r="V5185" s="13">
        <v>86</v>
      </c>
      <c r="W5185" s="4">
        <v>88</v>
      </c>
      <c r="X5185" s="4">
        <v>85</v>
      </c>
      <c r="Y5185">
        <f t="shared" ca="1" si="972"/>
        <v>6048</v>
      </c>
      <c r="Z5185">
        <f t="shared" ca="1" si="973"/>
        <v>3888</v>
      </c>
    </row>
    <row r="5186" spans="2:26" x14ac:dyDescent="0.25">
      <c r="B5186" s="11">
        <f t="shared" si="974"/>
        <v>44777.583333320785</v>
      </c>
      <c r="C5186" s="1">
        <f t="shared" si="965"/>
        <v>8</v>
      </c>
      <c r="D5186" s="1">
        <f t="shared" si="966"/>
        <v>4</v>
      </c>
      <c r="E5186" s="12">
        <f t="shared" si="967"/>
        <v>15</v>
      </c>
      <c r="F5186" s="124" t="str">
        <f t="shared" si="968"/>
        <v>1</v>
      </c>
      <c r="G5186" s="1">
        <f ca="1">(OFFSET(O5186,0,MATCH(Customer!$J$6,'CDH &amp; HDH'!$P$11:$X$11,0)))</f>
        <v>87</v>
      </c>
      <c r="H5186" s="1" t="str">
        <f t="shared" si="969"/>
        <v>Cooling</v>
      </c>
      <c r="I5186" s="1">
        <f ca="1">OFFSET(IF($H5186="Cooling",Customer!$C$25,Customer!$C$52),E5186,D5186)</f>
        <v>72</v>
      </c>
      <c r="J5186" s="1">
        <f ca="1">OFFSET(IF($H5186="Cooling",Customer!$L$25,Customer!$L$52),$E5186,$D5186)</f>
        <v>77</v>
      </c>
      <c r="K5186" s="16">
        <f t="shared" ca="1" si="963"/>
        <v>15</v>
      </c>
      <c r="L5186" s="16">
        <f t="shared" ca="1" si="964"/>
        <v>10</v>
      </c>
      <c r="M5186" s="17">
        <f t="shared" si="970"/>
        <v>0</v>
      </c>
      <c r="N5186" s="17">
        <f t="shared" si="971"/>
        <v>0</v>
      </c>
      <c r="O5186" s="4"/>
      <c r="P5186" s="4">
        <v>91</v>
      </c>
      <c r="Q5186" s="4">
        <v>82</v>
      </c>
      <c r="R5186" s="4">
        <v>81</v>
      </c>
      <c r="S5186" s="4">
        <v>80</v>
      </c>
      <c r="T5186" s="4">
        <v>91</v>
      </c>
      <c r="U5186" s="4">
        <v>97</v>
      </c>
      <c r="V5186" s="13">
        <v>87</v>
      </c>
      <c r="W5186" s="4">
        <v>86</v>
      </c>
      <c r="X5186" s="4">
        <v>87</v>
      </c>
      <c r="Y5186">
        <f t="shared" ca="1" si="972"/>
        <v>6480</v>
      </c>
      <c r="Z5186">
        <f t="shared" ca="1" si="973"/>
        <v>4320</v>
      </c>
    </row>
    <row r="5187" spans="2:26" x14ac:dyDescent="0.25">
      <c r="B5187" s="11">
        <f t="shared" si="974"/>
        <v>44777.624999987449</v>
      </c>
      <c r="C5187" s="1">
        <f t="shared" si="965"/>
        <v>8</v>
      </c>
      <c r="D5187" s="1">
        <f t="shared" si="966"/>
        <v>4</v>
      </c>
      <c r="E5187" s="12">
        <f t="shared" si="967"/>
        <v>16</v>
      </c>
      <c r="F5187" s="124" t="str">
        <f t="shared" si="968"/>
        <v>1</v>
      </c>
      <c r="G5187" s="1">
        <f ca="1">(OFFSET(O5187,0,MATCH(Customer!$J$6,'CDH &amp; HDH'!$P$11:$X$11,0)))</f>
        <v>86</v>
      </c>
      <c r="H5187" s="1" t="str">
        <f t="shared" si="969"/>
        <v>Cooling</v>
      </c>
      <c r="I5187" s="1">
        <f ca="1">OFFSET(IF($H5187="Cooling",Customer!$C$25,Customer!$C$52),E5187,D5187)</f>
        <v>72</v>
      </c>
      <c r="J5187" s="1">
        <f ca="1">OFFSET(IF($H5187="Cooling",Customer!$L$25,Customer!$L$52),$E5187,$D5187)</f>
        <v>77</v>
      </c>
      <c r="K5187" s="16">
        <f t="shared" ca="1" si="963"/>
        <v>14</v>
      </c>
      <c r="L5187" s="16">
        <f t="shared" ca="1" si="964"/>
        <v>9</v>
      </c>
      <c r="M5187" s="17">
        <f t="shared" si="970"/>
        <v>0</v>
      </c>
      <c r="N5187" s="17">
        <f t="shared" si="971"/>
        <v>0</v>
      </c>
      <c r="O5187" s="4"/>
      <c r="P5187" s="4">
        <v>92</v>
      </c>
      <c r="Q5187" s="4">
        <v>80</v>
      </c>
      <c r="R5187" s="4">
        <v>80</v>
      </c>
      <c r="S5187" s="4">
        <v>80</v>
      </c>
      <c r="T5187" s="4">
        <v>90</v>
      </c>
      <c r="U5187" s="4">
        <v>95</v>
      </c>
      <c r="V5187" s="13">
        <v>86</v>
      </c>
      <c r="W5187" s="4">
        <v>86</v>
      </c>
      <c r="X5187" s="4">
        <v>88</v>
      </c>
      <c r="Y5187">
        <f t="shared" ca="1" si="972"/>
        <v>6048</v>
      </c>
      <c r="Z5187">
        <f t="shared" ca="1" si="973"/>
        <v>3888</v>
      </c>
    </row>
    <row r="5188" spans="2:26" x14ac:dyDescent="0.25">
      <c r="B5188" s="11">
        <f t="shared" si="974"/>
        <v>44777.666666654113</v>
      </c>
      <c r="C5188" s="1">
        <f t="shared" si="965"/>
        <v>8</v>
      </c>
      <c r="D5188" s="1">
        <f t="shared" si="966"/>
        <v>4</v>
      </c>
      <c r="E5188" s="12">
        <f t="shared" si="967"/>
        <v>17</v>
      </c>
      <c r="F5188" s="124" t="str">
        <f t="shared" si="968"/>
        <v>1</v>
      </c>
      <c r="G5188" s="1">
        <f ca="1">(OFFSET(O5188,0,MATCH(Customer!$J$6,'CDH &amp; HDH'!$P$11:$X$11,0)))</f>
        <v>84</v>
      </c>
      <c r="H5188" s="1" t="str">
        <f t="shared" si="969"/>
        <v>Cooling</v>
      </c>
      <c r="I5188" s="1">
        <f ca="1">OFFSET(IF($H5188="Cooling",Customer!$C$25,Customer!$C$52),E5188,D5188)</f>
        <v>72</v>
      </c>
      <c r="J5188" s="1">
        <f ca="1">OFFSET(IF($H5188="Cooling",Customer!$L$25,Customer!$L$52),$E5188,$D5188)</f>
        <v>77</v>
      </c>
      <c r="K5188" s="16">
        <f t="shared" ca="1" si="963"/>
        <v>12</v>
      </c>
      <c r="L5188" s="16">
        <f t="shared" ca="1" si="964"/>
        <v>7</v>
      </c>
      <c r="M5188" s="17">
        <f t="shared" si="970"/>
        <v>0</v>
      </c>
      <c r="N5188" s="17">
        <f t="shared" si="971"/>
        <v>0</v>
      </c>
      <c r="O5188" s="4"/>
      <c r="P5188" s="4">
        <v>93</v>
      </c>
      <c r="Q5188" s="4">
        <v>77</v>
      </c>
      <c r="R5188" s="4">
        <v>79</v>
      </c>
      <c r="S5188" s="4">
        <v>80</v>
      </c>
      <c r="T5188" s="4">
        <v>89</v>
      </c>
      <c r="U5188" s="4">
        <v>94</v>
      </c>
      <c r="V5188" s="13">
        <v>84</v>
      </c>
      <c r="W5188" s="4">
        <v>87</v>
      </c>
      <c r="X5188" s="4">
        <v>86</v>
      </c>
      <c r="Y5188">
        <f t="shared" ca="1" si="972"/>
        <v>5184</v>
      </c>
      <c r="Z5188">
        <f t="shared" ca="1" si="973"/>
        <v>3024</v>
      </c>
    </row>
    <row r="5189" spans="2:26" x14ac:dyDescent="0.25">
      <c r="B5189" s="11">
        <f t="shared" si="974"/>
        <v>44777.708333320777</v>
      </c>
      <c r="C5189" s="1">
        <f t="shared" si="965"/>
        <v>8</v>
      </c>
      <c r="D5189" s="1">
        <f t="shared" si="966"/>
        <v>4</v>
      </c>
      <c r="E5189" s="12">
        <f t="shared" si="967"/>
        <v>18</v>
      </c>
      <c r="F5189" s="124" t="str">
        <f t="shared" si="968"/>
        <v>1</v>
      </c>
      <c r="G5189" s="1">
        <f ca="1">(OFFSET(O5189,0,MATCH(Customer!$J$6,'CDH &amp; HDH'!$P$11:$X$11,0)))</f>
        <v>83</v>
      </c>
      <c r="H5189" s="1" t="str">
        <f t="shared" si="969"/>
        <v>Cooling</v>
      </c>
      <c r="I5189" s="1">
        <f ca="1">OFFSET(IF($H5189="Cooling",Customer!$C$25,Customer!$C$52),E5189,D5189)</f>
        <v>72</v>
      </c>
      <c r="J5189" s="1">
        <f ca="1">OFFSET(IF($H5189="Cooling",Customer!$L$25,Customer!$L$52),$E5189,$D5189)</f>
        <v>77</v>
      </c>
      <c r="K5189" s="16">
        <f t="shared" ca="1" si="963"/>
        <v>11</v>
      </c>
      <c r="L5189" s="16">
        <f t="shared" ca="1" si="964"/>
        <v>6</v>
      </c>
      <c r="M5189" s="17">
        <f t="shared" si="970"/>
        <v>0</v>
      </c>
      <c r="N5189" s="17">
        <f t="shared" si="971"/>
        <v>0</v>
      </c>
      <c r="O5189" s="4"/>
      <c r="P5189" s="4">
        <v>89</v>
      </c>
      <c r="Q5189" s="4">
        <v>78</v>
      </c>
      <c r="R5189" s="4">
        <v>73</v>
      </c>
      <c r="S5189" s="4">
        <v>79</v>
      </c>
      <c r="T5189" s="4">
        <v>88</v>
      </c>
      <c r="U5189" s="4">
        <v>92</v>
      </c>
      <c r="V5189" s="13">
        <v>83</v>
      </c>
      <c r="W5189" s="4">
        <v>85</v>
      </c>
      <c r="X5189" s="4">
        <v>84</v>
      </c>
      <c r="Y5189">
        <f t="shared" ca="1" si="972"/>
        <v>4752</v>
      </c>
      <c r="Z5189">
        <f t="shared" ca="1" si="973"/>
        <v>2592</v>
      </c>
    </row>
    <row r="5190" spans="2:26" x14ac:dyDescent="0.25">
      <c r="B5190" s="11">
        <f t="shared" si="974"/>
        <v>44777.749999987442</v>
      </c>
      <c r="C5190" s="1">
        <f t="shared" si="965"/>
        <v>8</v>
      </c>
      <c r="D5190" s="1">
        <f t="shared" si="966"/>
        <v>4</v>
      </c>
      <c r="E5190" s="12">
        <f t="shared" si="967"/>
        <v>19</v>
      </c>
      <c r="F5190" s="124" t="str">
        <f t="shared" si="968"/>
        <v>0</v>
      </c>
      <c r="G5190" s="1">
        <f ca="1">(OFFSET(O5190,0,MATCH(Customer!$J$6,'CDH &amp; HDH'!$P$11:$X$11,0)))</f>
        <v>79</v>
      </c>
      <c r="H5190" s="1" t="str">
        <f t="shared" si="969"/>
        <v>Cooling</v>
      </c>
      <c r="I5190" s="1">
        <f ca="1">OFFSET(IF($H5190="Cooling",Customer!$C$25,Customer!$C$52),E5190,D5190)</f>
        <v>78</v>
      </c>
      <c r="J5190" s="1">
        <f ca="1">OFFSET(IF($H5190="Cooling",Customer!$L$25,Customer!$L$52),$E5190,$D5190)</f>
        <v>80</v>
      </c>
      <c r="K5190" s="16">
        <f t="shared" ca="1" si="963"/>
        <v>1</v>
      </c>
      <c r="L5190" s="16">
        <f t="shared" ca="1" si="964"/>
        <v>0</v>
      </c>
      <c r="M5190" s="17">
        <f t="shared" si="970"/>
        <v>0</v>
      </c>
      <c r="N5190" s="17">
        <f t="shared" si="971"/>
        <v>0</v>
      </c>
      <c r="O5190" s="4"/>
      <c r="P5190" s="4">
        <v>84</v>
      </c>
      <c r="Q5190" s="4">
        <v>75</v>
      </c>
      <c r="R5190" s="4">
        <v>71</v>
      </c>
      <c r="S5190" s="4">
        <v>79</v>
      </c>
      <c r="T5190" s="4">
        <v>86</v>
      </c>
      <c r="U5190" s="4">
        <v>88</v>
      </c>
      <c r="V5190" s="13">
        <v>79</v>
      </c>
      <c r="W5190" s="4">
        <v>82</v>
      </c>
      <c r="X5190" s="4">
        <v>80</v>
      </c>
      <c r="Y5190">
        <f t="shared" ca="1" si="972"/>
        <v>432</v>
      </c>
      <c r="Z5190">
        <f t="shared" ca="1" si="973"/>
        <v>0</v>
      </c>
    </row>
    <row r="5191" spans="2:26" x14ac:dyDescent="0.25">
      <c r="B5191" s="11">
        <f t="shared" si="974"/>
        <v>44777.791666654106</v>
      </c>
      <c r="C5191" s="1">
        <f t="shared" si="965"/>
        <v>8</v>
      </c>
      <c r="D5191" s="1">
        <f t="shared" si="966"/>
        <v>4</v>
      </c>
      <c r="E5191" s="12">
        <f t="shared" si="967"/>
        <v>20</v>
      </c>
      <c r="F5191" s="124" t="str">
        <f t="shared" si="968"/>
        <v>0</v>
      </c>
      <c r="G5191" s="1">
        <f ca="1">(OFFSET(O5191,0,MATCH(Customer!$J$6,'CDH &amp; HDH'!$P$11:$X$11,0)))</f>
        <v>75</v>
      </c>
      <c r="H5191" s="1" t="str">
        <f t="shared" si="969"/>
        <v>Cooling</v>
      </c>
      <c r="I5191" s="1">
        <f ca="1">OFFSET(IF($H5191="Cooling",Customer!$C$25,Customer!$C$52),E5191,D5191)</f>
        <v>78</v>
      </c>
      <c r="J5191" s="1">
        <f ca="1">OFFSET(IF($H5191="Cooling",Customer!$L$25,Customer!$L$52),$E5191,$D5191)</f>
        <v>80</v>
      </c>
      <c r="K5191" s="16">
        <f t="shared" ca="1" si="963"/>
        <v>0</v>
      </c>
      <c r="L5191" s="16">
        <f t="shared" ca="1" si="964"/>
        <v>0</v>
      </c>
      <c r="M5191" s="17">
        <f t="shared" si="970"/>
        <v>0</v>
      </c>
      <c r="N5191" s="17">
        <f t="shared" si="971"/>
        <v>0</v>
      </c>
      <c r="O5191" s="4"/>
      <c r="P5191" s="4">
        <v>83</v>
      </c>
      <c r="Q5191" s="4">
        <v>71</v>
      </c>
      <c r="R5191" s="4">
        <v>71</v>
      </c>
      <c r="S5191" s="4">
        <v>77</v>
      </c>
      <c r="T5191" s="4">
        <v>85</v>
      </c>
      <c r="U5191" s="4">
        <v>87</v>
      </c>
      <c r="V5191" s="13">
        <v>75</v>
      </c>
      <c r="W5191" s="4">
        <v>82</v>
      </c>
      <c r="X5191" s="4">
        <v>75</v>
      </c>
      <c r="Y5191">
        <f t="shared" ca="1" si="972"/>
        <v>0</v>
      </c>
      <c r="Z5191">
        <f t="shared" ca="1" si="973"/>
        <v>0</v>
      </c>
    </row>
    <row r="5192" spans="2:26" x14ac:dyDescent="0.25">
      <c r="B5192" s="11">
        <f t="shared" si="974"/>
        <v>44777.83333332077</v>
      </c>
      <c r="C5192" s="1">
        <f t="shared" si="965"/>
        <v>8</v>
      </c>
      <c r="D5192" s="1">
        <f t="shared" si="966"/>
        <v>4</v>
      </c>
      <c r="E5192" s="12">
        <f t="shared" si="967"/>
        <v>21</v>
      </c>
      <c r="F5192" s="124" t="str">
        <f t="shared" si="968"/>
        <v>0</v>
      </c>
      <c r="G5192" s="1">
        <f ca="1">(OFFSET(O5192,0,MATCH(Customer!$J$6,'CDH &amp; HDH'!$P$11:$X$11,0)))</f>
        <v>73</v>
      </c>
      <c r="H5192" s="1" t="str">
        <f t="shared" si="969"/>
        <v>Cooling</v>
      </c>
      <c r="I5192" s="1">
        <f ca="1">OFFSET(IF($H5192="Cooling",Customer!$C$25,Customer!$C$52),E5192,D5192)</f>
        <v>78</v>
      </c>
      <c r="J5192" s="1">
        <f ca="1">OFFSET(IF($H5192="Cooling",Customer!$L$25,Customer!$L$52),$E5192,$D5192)</f>
        <v>80</v>
      </c>
      <c r="K5192" s="16">
        <f t="shared" ca="1" si="963"/>
        <v>0</v>
      </c>
      <c r="L5192" s="16">
        <f t="shared" ca="1" si="964"/>
        <v>0</v>
      </c>
      <c r="M5192" s="17">
        <f t="shared" si="970"/>
        <v>0</v>
      </c>
      <c r="N5192" s="17">
        <f t="shared" si="971"/>
        <v>0</v>
      </c>
      <c r="O5192" s="4"/>
      <c r="P5192" s="4">
        <v>82</v>
      </c>
      <c r="Q5192" s="4">
        <v>68</v>
      </c>
      <c r="R5192" s="4">
        <v>71</v>
      </c>
      <c r="S5192" s="4">
        <v>77</v>
      </c>
      <c r="T5192" s="4">
        <v>85</v>
      </c>
      <c r="U5192" s="4">
        <v>84</v>
      </c>
      <c r="V5192" s="13">
        <v>73</v>
      </c>
      <c r="W5192" s="4">
        <v>82</v>
      </c>
      <c r="X5192" s="4">
        <v>72</v>
      </c>
      <c r="Y5192">
        <f t="shared" ca="1" si="972"/>
        <v>0</v>
      </c>
      <c r="Z5192">
        <f t="shared" ca="1" si="973"/>
        <v>0</v>
      </c>
    </row>
    <row r="5193" spans="2:26" x14ac:dyDescent="0.25">
      <c r="B5193" s="11">
        <f t="shared" si="974"/>
        <v>44777.874999987434</v>
      </c>
      <c r="C5193" s="1">
        <f t="shared" si="965"/>
        <v>8</v>
      </c>
      <c r="D5193" s="1">
        <f t="shared" si="966"/>
        <v>4</v>
      </c>
      <c r="E5193" s="12">
        <f t="shared" si="967"/>
        <v>22</v>
      </c>
      <c r="F5193" s="124" t="str">
        <f t="shared" si="968"/>
        <v>0</v>
      </c>
      <c r="G5193" s="1">
        <f ca="1">(OFFSET(O5193,0,MATCH(Customer!$J$6,'CDH &amp; HDH'!$P$11:$X$11,0)))</f>
        <v>73</v>
      </c>
      <c r="H5193" s="1" t="str">
        <f t="shared" si="969"/>
        <v>Cooling</v>
      </c>
      <c r="I5193" s="1">
        <f ca="1">OFFSET(IF($H5193="Cooling",Customer!$C$25,Customer!$C$52),E5193,D5193)</f>
        <v>78</v>
      </c>
      <c r="J5193" s="1">
        <f ca="1">OFFSET(IF($H5193="Cooling",Customer!$L$25,Customer!$L$52),$E5193,$D5193)</f>
        <v>80</v>
      </c>
      <c r="K5193" s="16">
        <f t="shared" ca="1" si="963"/>
        <v>0</v>
      </c>
      <c r="L5193" s="16">
        <f t="shared" ca="1" si="964"/>
        <v>0</v>
      </c>
      <c r="M5193" s="17">
        <f t="shared" si="970"/>
        <v>0</v>
      </c>
      <c r="N5193" s="17">
        <f t="shared" si="971"/>
        <v>0</v>
      </c>
      <c r="O5193" s="4"/>
      <c r="P5193" s="4">
        <v>78</v>
      </c>
      <c r="Q5193" s="4">
        <v>69</v>
      </c>
      <c r="R5193" s="4">
        <v>70</v>
      </c>
      <c r="S5193" s="4">
        <v>77</v>
      </c>
      <c r="T5193" s="4">
        <v>84</v>
      </c>
      <c r="U5193" s="4">
        <v>80</v>
      </c>
      <c r="V5193" s="13">
        <v>73</v>
      </c>
      <c r="W5193" s="4">
        <v>83</v>
      </c>
      <c r="X5193" s="4">
        <v>71</v>
      </c>
      <c r="Y5193">
        <f t="shared" ca="1" si="972"/>
        <v>0</v>
      </c>
      <c r="Z5193">
        <f t="shared" ca="1" si="973"/>
        <v>0</v>
      </c>
    </row>
    <row r="5194" spans="2:26" x14ac:dyDescent="0.25">
      <c r="B5194" s="11">
        <f t="shared" si="974"/>
        <v>44777.916666654099</v>
      </c>
      <c r="C5194" s="1">
        <f t="shared" si="965"/>
        <v>8</v>
      </c>
      <c r="D5194" s="1">
        <f t="shared" si="966"/>
        <v>4</v>
      </c>
      <c r="E5194" s="12">
        <f t="shared" si="967"/>
        <v>23</v>
      </c>
      <c r="F5194" s="124" t="str">
        <f t="shared" si="968"/>
        <v>0</v>
      </c>
      <c r="G5194" s="1">
        <f ca="1">(OFFSET(O5194,0,MATCH(Customer!$J$6,'CDH &amp; HDH'!$P$11:$X$11,0)))</f>
        <v>72</v>
      </c>
      <c r="H5194" s="1" t="str">
        <f t="shared" si="969"/>
        <v>Cooling</v>
      </c>
      <c r="I5194" s="1">
        <f ca="1">OFFSET(IF($H5194="Cooling",Customer!$C$25,Customer!$C$52),E5194,D5194)</f>
        <v>78</v>
      </c>
      <c r="J5194" s="1">
        <f ca="1">OFFSET(IF($H5194="Cooling",Customer!$L$25,Customer!$L$52),$E5194,$D5194)</f>
        <v>80</v>
      </c>
      <c r="K5194" s="16">
        <f t="shared" ca="1" si="963"/>
        <v>0</v>
      </c>
      <c r="L5194" s="16">
        <f t="shared" ca="1" si="964"/>
        <v>0</v>
      </c>
      <c r="M5194" s="17">
        <f t="shared" si="970"/>
        <v>0</v>
      </c>
      <c r="N5194" s="17">
        <f t="shared" si="971"/>
        <v>0</v>
      </c>
      <c r="O5194" s="4"/>
      <c r="P5194" s="4">
        <v>76</v>
      </c>
      <c r="Q5194" s="4">
        <v>66</v>
      </c>
      <c r="R5194" s="4">
        <v>70</v>
      </c>
      <c r="S5194" s="4">
        <v>75</v>
      </c>
      <c r="T5194" s="4">
        <v>84</v>
      </c>
      <c r="U5194" s="4">
        <v>80</v>
      </c>
      <c r="V5194" s="13">
        <v>72</v>
      </c>
      <c r="W5194" s="4">
        <v>75</v>
      </c>
      <c r="X5194" s="4">
        <v>72</v>
      </c>
      <c r="Y5194">
        <f t="shared" ca="1" si="972"/>
        <v>0</v>
      </c>
      <c r="Z5194">
        <f t="shared" ca="1" si="973"/>
        <v>0</v>
      </c>
    </row>
    <row r="5195" spans="2:26" x14ac:dyDescent="0.25">
      <c r="B5195" s="11">
        <f t="shared" si="974"/>
        <v>44777.958333320763</v>
      </c>
      <c r="C5195" s="1">
        <f t="shared" si="965"/>
        <v>8</v>
      </c>
      <c r="D5195" s="1">
        <f t="shared" si="966"/>
        <v>4</v>
      </c>
      <c r="E5195" s="12">
        <f t="shared" si="967"/>
        <v>24</v>
      </c>
      <c r="F5195" s="124" t="str">
        <f t="shared" si="968"/>
        <v>0</v>
      </c>
      <c r="G5195" s="1">
        <f ca="1">(OFFSET(O5195,0,MATCH(Customer!$J$6,'CDH &amp; HDH'!$P$11:$X$11,0)))</f>
        <v>71</v>
      </c>
      <c r="H5195" s="1" t="str">
        <f t="shared" si="969"/>
        <v>Cooling</v>
      </c>
      <c r="I5195" s="1">
        <f ca="1">OFFSET(IF($H5195="Cooling",Customer!$C$25,Customer!$C$52),E5195,D5195)</f>
        <v>78</v>
      </c>
      <c r="J5195" s="1">
        <f ca="1">OFFSET(IF($H5195="Cooling",Customer!$L$25,Customer!$L$52),$E5195,$D5195)</f>
        <v>80</v>
      </c>
      <c r="K5195" s="16">
        <f t="shared" ca="1" si="963"/>
        <v>0</v>
      </c>
      <c r="L5195" s="16">
        <f t="shared" ca="1" si="964"/>
        <v>0</v>
      </c>
      <c r="M5195" s="17">
        <f t="shared" si="970"/>
        <v>0</v>
      </c>
      <c r="N5195" s="17">
        <f t="shared" si="971"/>
        <v>0</v>
      </c>
      <c r="O5195" s="4"/>
      <c r="P5195" s="4">
        <v>74</v>
      </c>
      <c r="Q5195" s="4">
        <v>64</v>
      </c>
      <c r="R5195" s="4">
        <v>70</v>
      </c>
      <c r="S5195" s="4">
        <v>74</v>
      </c>
      <c r="T5195" s="4">
        <v>81</v>
      </c>
      <c r="U5195" s="4">
        <v>79</v>
      </c>
      <c r="V5195" s="13">
        <v>71</v>
      </c>
      <c r="W5195" s="4">
        <v>74</v>
      </c>
      <c r="X5195" s="4">
        <v>69</v>
      </c>
      <c r="Y5195">
        <f t="shared" ca="1" si="972"/>
        <v>0</v>
      </c>
      <c r="Z5195">
        <f t="shared" ca="1" si="973"/>
        <v>0</v>
      </c>
    </row>
    <row r="5196" spans="2:26" x14ac:dyDescent="0.25">
      <c r="B5196" s="11">
        <f t="shared" si="974"/>
        <v>44777.999999987427</v>
      </c>
      <c r="C5196" s="1">
        <f t="shared" si="965"/>
        <v>8</v>
      </c>
      <c r="D5196" s="1">
        <f t="shared" si="966"/>
        <v>5</v>
      </c>
      <c r="E5196" s="12">
        <f t="shared" si="967"/>
        <v>1</v>
      </c>
      <c r="F5196" s="124" t="str">
        <f t="shared" si="968"/>
        <v>0</v>
      </c>
      <c r="G5196" s="1">
        <f ca="1">(OFFSET(O5196,0,MATCH(Customer!$J$6,'CDH &amp; HDH'!$P$11:$X$11,0)))</f>
        <v>71</v>
      </c>
      <c r="H5196" s="1" t="str">
        <f t="shared" si="969"/>
        <v>Cooling</v>
      </c>
      <c r="I5196" s="1">
        <f ca="1">OFFSET(IF($H5196="Cooling",Customer!$C$25,Customer!$C$52),E5196,D5196)</f>
        <v>78</v>
      </c>
      <c r="J5196" s="1">
        <f ca="1">OFFSET(IF($H5196="Cooling",Customer!$L$25,Customer!$L$52),$E5196,$D5196)</f>
        <v>80</v>
      </c>
      <c r="K5196" s="16">
        <f t="shared" ref="K5196:K5259" ca="1" si="975">IF($H5196="Heating",0,MAX(0,$G5196-I5196))</f>
        <v>0</v>
      </c>
      <c r="L5196" s="16">
        <f t="shared" ref="L5196:L5259" ca="1" si="976">IF($H5196="Heating",0,MAX(0,$G5196-J5196))</f>
        <v>0</v>
      </c>
      <c r="M5196" s="17">
        <f t="shared" si="970"/>
        <v>0</v>
      </c>
      <c r="N5196" s="17">
        <f t="shared" si="971"/>
        <v>0</v>
      </c>
      <c r="O5196" s="4"/>
      <c r="P5196" s="4">
        <v>75</v>
      </c>
      <c r="Q5196" s="4">
        <v>63</v>
      </c>
      <c r="R5196" s="4">
        <v>70</v>
      </c>
      <c r="S5196" s="4">
        <v>73</v>
      </c>
      <c r="T5196" s="4">
        <v>76</v>
      </c>
      <c r="U5196" s="4">
        <v>78</v>
      </c>
      <c r="V5196" s="13">
        <v>71</v>
      </c>
      <c r="W5196" s="4">
        <v>73</v>
      </c>
      <c r="X5196" s="4">
        <v>67</v>
      </c>
      <c r="Y5196">
        <f t="shared" ca="1" si="972"/>
        <v>0</v>
      </c>
      <c r="Z5196">
        <f t="shared" ca="1" si="973"/>
        <v>0</v>
      </c>
    </row>
    <row r="5197" spans="2:26" x14ac:dyDescent="0.25">
      <c r="B5197" s="11">
        <f t="shared" si="974"/>
        <v>44778.041666654091</v>
      </c>
      <c r="C5197" s="1">
        <f t="shared" ref="C5197:C5260" si="977">MONTH(B5197)</f>
        <v>8</v>
      </c>
      <c r="D5197" s="1">
        <f t="shared" ref="D5197:D5260" si="978">WEEKDAY(B5197,2)</f>
        <v>5</v>
      </c>
      <c r="E5197" s="12">
        <f t="shared" ref="E5197:E5260" si="979">HOUR(B5197)+1</f>
        <v>2</v>
      </c>
      <c r="F5197" s="124" t="str">
        <f t="shared" ref="F5197:F5260" si="980">IF(AND(C5197&gt;5,C5197&lt;9,D5197&lt;6,E5197&gt;14,E5197&lt;19),"1",IF(AND(OR(E5197=8,E5197=9,E5197=19,E5197=20),C5197&lt;3,D5197&lt;6),"1","0"))</f>
        <v>0</v>
      </c>
      <c r="G5197" s="1">
        <f ca="1">(OFFSET(O5197,0,MATCH(Customer!$J$6,'CDH &amp; HDH'!$P$11:$X$11,0)))</f>
        <v>70</v>
      </c>
      <c r="H5197" s="1" t="str">
        <f t="shared" ref="H5197:H5260" si="981">IF(AND(C5197&gt;=5,C5197&lt;=9),"Cooling","Heating")</f>
        <v>Cooling</v>
      </c>
      <c r="I5197" s="1">
        <f ca="1">OFFSET(IF($H5197="Cooling",Customer!$C$25,Customer!$C$52),E5197,D5197)</f>
        <v>78</v>
      </c>
      <c r="J5197" s="1">
        <f ca="1">OFFSET(IF($H5197="Cooling",Customer!$L$25,Customer!$L$52),$E5197,$D5197)</f>
        <v>80</v>
      </c>
      <c r="K5197" s="16">
        <f t="shared" ca="1" si="975"/>
        <v>0</v>
      </c>
      <c r="L5197" s="16">
        <f t="shared" ca="1" si="976"/>
        <v>0</v>
      </c>
      <c r="M5197" s="17">
        <f t="shared" ref="M5197:M5260" si="982">IF($H5197="Cooling",0,MAX(0,I5197-$G5197))</f>
        <v>0</v>
      </c>
      <c r="N5197" s="17">
        <f t="shared" ref="N5197:N5260" si="983">IF($H5197="Cooling",0,MAX(0,J5197-$G5197))</f>
        <v>0</v>
      </c>
      <c r="O5197" s="4"/>
      <c r="P5197" s="4">
        <v>74</v>
      </c>
      <c r="Q5197" s="4">
        <v>62</v>
      </c>
      <c r="R5197" s="4">
        <v>70</v>
      </c>
      <c r="S5197" s="4">
        <v>72</v>
      </c>
      <c r="T5197" s="4">
        <v>77</v>
      </c>
      <c r="U5197" s="4">
        <v>77</v>
      </c>
      <c r="V5197" s="13">
        <v>70</v>
      </c>
      <c r="W5197" s="4">
        <v>73</v>
      </c>
      <c r="X5197" s="4">
        <v>66</v>
      </c>
      <c r="Y5197">
        <f t="shared" ref="Y5197:Y5260" ca="1" si="984">1.08*400*K5197</f>
        <v>0</v>
      </c>
      <c r="Z5197">
        <f t="shared" ref="Z5197:Z5260" ca="1" si="985">1.08*400*L5197</f>
        <v>0</v>
      </c>
    </row>
    <row r="5198" spans="2:26" x14ac:dyDescent="0.25">
      <c r="B5198" s="11">
        <f t="shared" ref="B5198:B5261" si="986">B5197+1/24</f>
        <v>44778.083333320756</v>
      </c>
      <c r="C5198" s="1">
        <f t="shared" si="977"/>
        <v>8</v>
      </c>
      <c r="D5198" s="1">
        <f t="shared" si="978"/>
        <v>5</v>
      </c>
      <c r="E5198" s="12">
        <f t="shared" si="979"/>
        <v>3</v>
      </c>
      <c r="F5198" s="124" t="str">
        <f t="shared" si="980"/>
        <v>0</v>
      </c>
      <c r="G5198" s="1">
        <f ca="1">(OFFSET(O5198,0,MATCH(Customer!$J$6,'CDH &amp; HDH'!$P$11:$X$11,0)))</f>
        <v>71</v>
      </c>
      <c r="H5198" s="1" t="str">
        <f t="shared" si="981"/>
        <v>Cooling</v>
      </c>
      <c r="I5198" s="1">
        <f ca="1">OFFSET(IF($H5198="Cooling",Customer!$C$25,Customer!$C$52),E5198,D5198)</f>
        <v>78</v>
      </c>
      <c r="J5198" s="1">
        <f ca="1">OFFSET(IF($H5198="Cooling",Customer!$L$25,Customer!$L$52),$E5198,$D5198)</f>
        <v>80</v>
      </c>
      <c r="K5198" s="16">
        <f t="shared" ca="1" si="975"/>
        <v>0</v>
      </c>
      <c r="L5198" s="16">
        <f t="shared" ca="1" si="976"/>
        <v>0</v>
      </c>
      <c r="M5198" s="17">
        <f t="shared" si="982"/>
        <v>0</v>
      </c>
      <c r="N5198" s="17">
        <f t="shared" si="983"/>
        <v>0</v>
      </c>
      <c r="O5198" s="4"/>
      <c r="P5198" s="4">
        <v>72</v>
      </c>
      <c r="Q5198" s="4">
        <v>61</v>
      </c>
      <c r="R5198" s="4">
        <v>70</v>
      </c>
      <c r="S5198" s="4">
        <v>71</v>
      </c>
      <c r="T5198" s="4">
        <v>76</v>
      </c>
      <c r="U5198" s="4">
        <v>76</v>
      </c>
      <c r="V5198" s="13">
        <v>71</v>
      </c>
      <c r="W5198" s="4">
        <v>73</v>
      </c>
      <c r="X5198" s="4">
        <v>67</v>
      </c>
      <c r="Y5198">
        <f t="shared" ca="1" si="984"/>
        <v>0</v>
      </c>
      <c r="Z5198">
        <f t="shared" ca="1" si="985"/>
        <v>0</v>
      </c>
    </row>
    <row r="5199" spans="2:26" x14ac:dyDescent="0.25">
      <c r="B5199" s="11">
        <f t="shared" si="986"/>
        <v>44778.12499998742</v>
      </c>
      <c r="C5199" s="1">
        <f t="shared" si="977"/>
        <v>8</v>
      </c>
      <c r="D5199" s="1">
        <f t="shared" si="978"/>
        <v>5</v>
      </c>
      <c r="E5199" s="12">
        <f t="shared" si="979"/>
        <v>4</v>
      </c>
      <c r="F5199" s="124" t="str">
        <f t="shared" si="980"/>
        <v>0</v>
      </c>
      <c r="G5199" s="1">
        <f ca="1">(OFFSET(O5199,0,MATCH(Customer!$J$6,'CDH &amp; HDH'!$P$11:$X$11,0)))</f>
        <v>72</v>
      </c>
      <c r="H5199" s="1" t="str">
        <f t="shared" si="981"/>
        <v>Cooling</v>
      </c>
      <c r="I5199" s="1">
        <f ca="1">OFFSET(IF($H5199="Cooling",Customer!$C$25,Customer!$C$52),E5199,D5199)</f>
        <v>78</v>
      </c>
      <c r="J5199" s="1">
        <f ca="1">OFFSET(IF($H5199="Cooling",Customer!$L$25,Customer!$L$52),$E5199,$D5199)</f>
        <v>80</v>
      </c>
      <c r="K5199" s="16">
        <f t="shared" ca="1" si="975"/>
        <v>0</v>
      </c>
      <c r="L5199" s="16">
        <f t="shared" ca="1" si="976"/>
        <v>0</v>
      </c>
      <c r="M5199" s="17">
        <f t="shared" si="982"/>
        <v>0</v>
      </c>
      <c r="N5199" s="17">
        <f t="shared" si="983"/>
        <v>0</v>
      </c>
      <c r="O5199" s="4"/>
      <c r="P5199" s="4">
        <v>71</v>
      </c>
      <c r="Q5199" s="4">
        <v>60</v>
      </c>
      <c r="R5199" s="4">
        <v>69</v>
      </c>
      <c r="S5199" s="4">
        <v>71</v>
      </c>
      <c r="T5199" s="4">
        <v>75</v>
      </c>
      <c r="U5199" s="4">
        <v>75</v>
      </c>
      <c r="V5199" s="13">
        <v>72</v>
      </c>
      <c r="W5199" s="4">
        <v>73</v>
      </c>
      <c r="X5199" s="4">
        <v>65</v>
      </c>
      <c r="Y5199">
        <f t="shared" ca="1" si="984"/>
        <v>0</v>
      </c>
      <c r="Z5199">
        <f t="shared" ca="1" si="985"/>
        <v>0</v>
      </c>
    </row>
    <row r="5200" spans="2:26" x14ac:dyDescent="0.25">
      <c r="B5200" s="11">
        <f t="shared" si="986"/>
        <v>44778.166666654084</v>
      </c>
      <c r="C5200" s="1">
        <f t="shared" si="977"/>
        <v>8</v>
      </c>
      <c r="D5200" s="1">
        <f t="shared" si="978"/>
        <v>5</v>
      </c>
      <c r="E5200" s="12">
        <f t="shared" si="979"/>
        <v>5</v>
      </c>
      <c r="F5200" s="124" t="str">
        <f t="shared" si="980"/>
        <v>0</v>
      </c>
      <c r="G5200" s="1">
        <f ca="1">(OFFSET(O5200,0,MATCH(Customer!$J$6,'CDH &amp; HDH'!$P$11:$X$11,0)))</f>
        <v>72</v>
      </c>
      <c r="H5200" s="1" t="str">
        <f t="shared" si="981"/>
        <v>Cooling</v>
      </c>
      <c r="I5200" s="1">
        <f ca="1">OFFSET(IF($H5200="Cooling",Customer!$C$25,Customer!$C$52),E5200,D5200)</f>
        <v>78</v>
      </c>
      <c r="J5200" s="1">
        <f ca="1">OFFSET(IF($H5200="Cooling",Customer!$L$25,Customer!$L$52),$E5200,$D5200)</f>
        <v>80</v>
      </c>
      <c r="K5200" s="16">
        <f t="shared" ca="1" si="975"/>
        <v>0</v>
      </c>
      <c r="L5200" s="16">
        <f t="shared" ca="1" si="976"/>
        <v>0</v>
      </c>
      <c r="M5200" s="17">
        <f t="shared" si="982"/>
        <v>0</v>
      </c>
      <c r="N5200" s="17">
        <f t="shared" si="983"/>
        <v>0</v>
      </c>
      <c r="O5200" s="4"/>
      <c r="P5200" s="4">
        <v>72</v>
      </c>
      <c r="Q5200" s="4">
        <v>61</v>
      </c>
      <c r="R5200" s="4">
        <v>69</v>
      </c>
      <c r="S5200" s="4">
        <v>70</v>
      </c>
      <c r="T5200" s="4">
        <v>74</v>
      </c>
      <c r="U5200" s="4">
        <v>74</v>
      </c>
      <c r="V5200" s="13">
        <v>72</v>
      </c>
      <c r="W5200" s="4">
        <v>72</v>
      </c>
      <c r="X5200" s="4">
        <v>64</v>
      </c>
      <c r="Y5200">
        <f t="shared" ca="1" si="984"/>
        <v>0</v>
      </c>
      <c r="Z5200">
        <f t="shared" ca="1" si="985"/>
        <v>0</v>
      </c>
    </row>
    <row r="5201" spans="2:26" x14ac:dyDescent="0.25">
      <c r="B5201" s="11">
        <f t="shared" si="986"/>
        <v>44778.208333320748</v>
      </c>
      <c r="C5201" s="1">
        <f t="shared" si="977"/>
        <v>8</v>
      </c>
      <c r="D5201" s="1">
        <f t="shared" si="978"/>
        <v>5</v>
      </c>
      <c r="E5201" s="12">
        <f t="shared" si="979"/>
        <v>6</v>
      </c>
      <c r="F5201" s="124" t="str">
        <f t="shared" si="980"/>
        <v>0</v>
      </c>
      <c r="G5201" s="1">
        <f ca="1">(OFFSET(O5201,0,MATCH(Customer!$J$6,'CDH &amp; HDH'!$P$11:$X$11,0)))</f>
        <v>72</v>
      </c>
      <c r="H5201" s="1" t="str">
        <f t="shared" si="981"/>
        <v>Cooling</v>
      </c>
      <c r="I5201" s="1">
        <f ca="1">OFFSET(IF($H5201="Cooling",Customer!$C$25,Customer!$C$52),E5201,D5201)</f>
        <v>78</v>
      </c>
      <c r="J5201" s="1">
        <f ca="1">OFFSET(IF($H5201="Cooling",Customer!$L$25,Customer!$L$52),$E5201,$D5201)</f>
        <v>80</v>
      </c>
      <c r="K5201" s="16">
        <f t="shared" ca="1" si="975"/>
        <v>0</v>
      </c>
      <c r="L5201" s="16">
        <f t="shared" ca="1" si="976"/>
        <v>0</v>
      </c>
      <c r="M5201" s="17">
        <f t="shared" si="982"/>
        <v>0</v>
      </c>
      <c r="N5201" s="17">
        <f t="shared" si="983"/>
        <v>0</v>
      </c>
      <c r="O5201" s="4"/>
      <c r="P5201" s="4">
        <v>73</v>
      </c>
      <c r="Q5201" s="4">
        <v>60</v>
      </c>
      <c r="R5201" s="4">
        <v>69</v>
      </c>
      <c r="S5201" s="4">
        <v>69</v>
      </c>
      <c r="T5201" s="4">
        <v>74</v>
      </c>
      <c r="U5201" s="4">
        <v>75</v>
      </c>
      <c r="V5201" s="13">
        <v>72</v>
      </c>
      <c r="W5201" s="4">
        <v>73</v>
      </c>
      <c r="X5201" s="4">
        <v>66</v>
      </c>
      <c r="Y5201">
        <f t="shared" ca="1" si="984"/>
        <v>0</v>
      </c>
      <c r="Z5201">
        <f t="shared" ca="1" si="985"/>
        <v>0</v>
      </c>
    </row>
    <row r="5202" spans="2:26" x14ac:dyDescent="0.25">
      <c r="B5202" s="11">
        <f t="shared" si="986"/>
        <v>44778.249999987413</v>
      </c>
      <c r="C5202" s="1">
        <f t="shared" si="977"/>
        <v>8</v>
      </c>
      <c r="D5202" s="1">
        <f t="shared" si="978"/>
        <v>5</v>
      </c>
      <c r="E5202" s="12">
        <f t="shared" si="979"/>
        <v>7</v>
      </c>
      <c r="F5202" s="124" t="str">
        <f t="shared" si="980"/>
        <v>0</v>
      </c>
      <c r="G5202" s="1">
        <f ca="1">(OFFSET(O5202,0,MATCH(Customer!$J$6,'CDH &amp; HDH'!$P$11:$X$11,0)))</f>
        <v>73</v>
      </c>
      <c r="H5202" s="1" t="str">
        <f t="shared" si="981"/>
        <v>Cooling</v>
      </c>
      <c r="I5202" s="1">
        <f ca="1">OFFSET(IF($H5202="Cooling",Customer!$C$25,Customer!$C$52),E5202,D5202)</f>
        <v>78</v>
      </c>
      <c r="J5202" s="1">
        <f ca="1">OFFSET(IF($H5202="Cooling",Customer!$L$25,Customer!$L$52),$E5202,$D5202)</f>
        <v>80</v>
      </c>
      <c r="K5202" s="16">
        <f t="shared" ca="1" si="975"/>
        <v>0</v>
      </c>
      <c r="L5202" s="16">
        <f t="shared" ca="1" si="976"/>
        <v>0</v>
      </c>
      <c r="M5202" s="17">
        <f t="shared" si="982"/>
        <v>0</v>
      </c>
      <c r="N5202" s="17">
        <f t="shared" si="983"/>
        <v>0</v>
      </c>
      <c r="O5202" s="4"/>
      <c r="P5202" s="4">
        <v>76</v>
      </c>
      <c r="Q5202" s="4">
        <v>64</v>
      </c>
      <c r="R5202" s="4">
        <v>71</v>
      </c>
      <c r="S5202" s="4">
        <v>69</v>
      </c>
      <c r="T5202" s="4">
        <v>77</v>
      </c>
      <c r="U5202" s="4">
        <v>78</v>
      </c>
      <c r="V5202" s="13">
        <v>73</v>
      </c>
      <c r="W5202" s="4">
        <v>74</v>
      </c>
      <c r="X5202" s="4">
        <v>67</v>
      </c>
      <c r="Y5202">
        <f t="shared" ca="1" si="984"/>
        <v>0</v>
      </c>
      <c r="Z5202">
        <f t="shared" ca="1" si="985"/>
        <v>0</v>
      </c>
    </row>
    <row r="5203" spans="2:26" x14ac:dyDescent="0.25">
      <c r="B5203" s="11">
        <f t="shared" si="986"/>
        <v>44778.291666654077</v>
      </c>
      <c r="C5203" s="1">
        <f t="shared" si="977"/>
        <v>8</v>
      </c>
      <c r="D5203" s="1">
        <f t="shared" si="978"/>
        <v>5</v>
      </c>
      <c r="E5203" s="12">
        <f t="shared" si="979"/>
        <v>8</v>
      </c>
      <c r="F5203" s="124" t="str">
        <f t="shared" si="980"/>
        <v>0</v>
      </c>
      <c r="G5203" s="1">
        <f ca="1">(OFFSET(O5203,0,MATCH(Customer!$J$6,'CDH &amp; HDH'!$P$11:$X$11,0)))</f>
        <v>75</v>
      </c>
      <c r="H5203" s="1" t="str">
        <f t="shared" si="981"/>
        <v>Cooling</v>
      </c>
      <c r="I5203" s="1">
        <f ca="1">OFFSET(IF($H5203="Cooling",Customer!$C$25,Customer!$C$52),E5203,D5203)</f>
        <v>72</v>
      </c>
      <c r="J5203" s="1">
        <f ca="1">OFFSET(IF($H5203="Cooling",Customer!$L$25,Customer!$L$52),$E5203,$D5203)</f>
        <v>77</v>
      </c>
      <c r="K5203" s="16">
        <f t="shared" ca="1" si="975"/>
        <v>3</v>
      </c>
      <c r="L5203" s="16">
        <f t="shared" ca="1" si="976"/>
        <v>0</v>
      </c>
      <c r="M5203" s="17">
        <f t="shared" si="982"/>
        <v>0</v>
      </c>
      <c r="N5203" s="17">
        <f t="shared" si="983"/>
        <v>0</v>
      </c>
      <c r="O5203" s="4"/>
      <c r="P5203" s="4">
        <v>79</v>
      </c>
      <c r="Q5203" s="4">
        <v>68</v>
      </c>
      <c r="R5203" s="4">
        <v>72</v>
      </c>
      <c r="S5203" s="4">
        <v>68</v>
      </c>
      <c r="T5203" s="4">
        <v>81</v>
      </c>
      <c r="U5203" s="4">
        <v>84</v>
      </c>
      <c r="V5203" s="13">
        <v>75</v>
      </c>
      <c r="W5203" s="4">
        <v>74</v>
      </c>
      <c r="X5203" s="4">
        <v>69</v>
      </c>
      <c r="Y5203">
        <f t="shared" ca="1" si="984"/>
        <v>1296</v>
      </c>
      <c r="Z5203">
        <f t="shared" ca="1" si="985"/>
        <v>0</v>
      </c>
    </row>
    <row r="5204" spans="2:26" x14ac:dyDescent="0.25">
      <c r="B5204" s="11">
        <f t="shared" si="986"/>
        <v>44778.333333320741</v>
      </c>
      <c r="C5204" s="1">
        <f t="shared" si="977"/>
        <v>8</v>
      </c>
      <c r="D5204" s="1">
        <f t="shared" si="978"/>
        <v>5</v>
      </c>
      <c r="E5204" s="12">
        <f t="shared" si="979"/>
        <v>9</v>
      </c>
      <c r="F5204" s="124" t="str">
        <f t="shared" si="980"/>
        <v>0</v>
      </c>
      <c r="G5204" s="1">
        <f ca="1">(OFFSET(O5204,0,MATCH(Customer!$J$6,'CDH &amp; HDH'!$P$11:$X$11,0)))</f>
        <v>78</v>
      </c>
      <c r="H5204" s="1" t="str">
        <f t="shared" si="981"/>
        <v>Cooling</v>
      </c>
      <c r="I5204" s="1">
        <f ca="1">OFFSET(IF($H5204="Cooling",Customer!$C$25,Customer!$C$52),E5204,D5204)</f>
        <v>72</v>
      </c>
      <c r="J5204" s="1">
        <f ca="1">OFFSET(IF($H5204="Cooling",Customer!$L$25,Customer!$L$52),$E5204,$D5204)</f>
        <v>77</v>
      </c>
      <c r="K5204" s="16">
        <f t="shared" ca="1" si="975"/>
        <v>6</v>
      </c>
      <c r="L5204" s="16">
        <f t="shared" ca="1" si="976"/>
        <v>1</v>
      </c>
      <c r="M5204" s="17">
        <f t="shared" si="982"/>
        <v>0</v>
      </c>
      <c r="N5204" s="17">
        <f t="shared" si="983"/>
        <v>0</v>
      </c>
      <c r="O5204" s="4"/>
      <c r="P5204" s="4">
        <v>80</v>
      </c>
      <c r="Q5204" s="4">
        <v>73</v>
      </c>
      <c r="R5204" s="4">
        <v>75</v>
      </c>
      <c r="S5204" s="4">
        <v>68</v>
      </c>
      <c r="T5204" s="4">
        <v>83</v>
      </c>
      <c r="U5204" s="4">
        <v>87</v>
      </c>
      <c r="V5204" s="13">
        <v>78</v>
      </c>
      <c r="W5204" s="4">
        <v>76</v>
      </c>
      <c r="X5204" s="4">
        <v>72</v>
      </c>
      <c r="Y5204">
        <f t="shared" ca="1" si="984"/>
        <v>2592</v>
      </c>
      <c r="Z5204">
        <f t="shared" ca="1" si="985"/>
        <v>432</v>
      </c>
    </row>
    <row r="5205" spans="2:26" x14ac:dyDescent="0.25">
      <c r="B5205" s="11">
        <f t="shared" si="986"/>
        <v>44778.374999987405</v>
      </c>
      <c r="C5205" s="1">
        <f t="shared" si="977"/>
        <v>8</v>
      </c>
      <c r="D5205" s="1">
        <f t="shared" si="978"/>
        <v>5</v>
      </c>
      <c r="E5205" s="12">
        <f t="shared" si="979"/>
        <v>10</v>
      </c>
      <c r="F5205" s="124" t="str">
        <f t="shared" si="980"/>
        <v>0</v>
      </c>
      <c r="G5205" s="1">
        <f ca="1">(OFFSET(O5205,0,MATCH(Customer!$J$6,'CDH &amp; HDH'!$P$11:$X$11,0)))</f>
        <v>80</v>
      </c>
      <c r="H5205" s="1" t="str">
        <f t="shared" si="981"/>
        <v>Cooling</v>
      </c>
      <c r="I5205" s="1">
        <f ca="1">OFFSET(IF($H5205="Cooling",Customer!$C$25,Customer!$C$52),E5205,D5205)</f>
        <v>72</v>
      </c>
      <c r="J5205" s="1">
        <f ca="1">OFFSET(IF($H5205="Cooling",Customer!$L$25,Customer!$L$52),$E5205,$D5205)</f>
        <v>77</v>
      </c>
      <c r="K5205" s="16">
        <f t="shared" ca="1" si="975"/>
        <v>8</v>
      </c>
      <c r="L5205" s="16">
        <f t="shared" ca="1" si="976"/>
        <v>3</v>
      </c>
      <c r="M5205" s="17">
        <f t="shared" si="982"/>
        <v>0</v>
      </c>
      <c r="N5205" s="17">
        <f t="shared" si="983"/>
        <v>0</v>
      </c>
      <c r="O5205" s="4"/>
      <c r="P5205" s="4">
        <v>78</v>
      </c>
      <c r="Q5205" s="4">
        <v>75</v>
      </c>
      <c r="R5205" s="4">
        <v>76</v>
      </c>
      <c r="S5205" s="4">
        <v>69</v>
      </c>
      <c r="T5205" s="4">
        <v>86</v>
      </c>
      <c r="U5205" s="4">
        <v>91</v>
      </c>
      <c r="V5205" s="13">
        <v>80</v>
      </c>
      <c r="W5205" s="4">
        <v>79</v>
      </c>
      <c r="X5205" s="4">
        <v>74</v>
      </c>
      <c r="Y5205">
        <f t="shared" ca="1" si="984"/>
        <v>3456</v>
      </c>
      <c r="Z5205">
        <f t="shared" ca="1" si="985"/>
        <v>1296</v>
      </c>
    </row>
    <row r="5206" spans="2:26" x14ac:dyDescent="0.25">
      <c r="B5206" s="11">
        <f t="shared" si="986"/>
        <v>44778.41666665407</v>
      </c>
      <c r="C5206" s="1">
        <f t="shared" si="977"/>
        <v>8</v>
      </c>
      <c r="D5206" s="1">
        <f t="shared" si="978"/>
        <v>5</v>
      </c>
      <c r="E5206" s="12">
        <f t="shared" si="979"/>
        <v>11</v>
      </c>
      <c r="F5206" s="124" t="str">
        <f t="shared" si="980"/>
        <v>0</v>
      </c>
      <c r="G5206" s="1">
        <f ca="1">(OFFSET(O5206,0,MATCH(Customer!$J$6,'CDH &amp; HDH'!$P$11:$X$11,0)))</f>
        <v>82</v>
      </c>
      <c r="H5206" s="1" t="str">
        <f t="shared" si="981"/>
        <v>Cooling</v>
      </c>
      <c r="I5206" s="1">
        <f ca="1">OFFSET(IF($H5206="Cooling",Customer!$C$25,Customer!$C$52),E5206,D5206)</f>
        <v>72</v>
      </c>
      <c r="J5206" s="1">
        <f ca="1">OFFSET(IF($H5206="Cooling",Customer!$L$25,Customer!$L$52),$E5206,$D5206)</f>
        <v>77</v>
      </c>
      <c r="K5206" s="16">
        <f t="shared" ca="1" si="975"/>
        <v>10</v>
      </c>
      <c r="L5206" s="16">
        <f t="shared" ca="1" si="976"/>
        <v>5</v>
      </c>
      <c r="M5206" s="17">
        <f t="shared" si="982"/>
        <v>0</v>
      </c>
      <c r="N5206" s="17">
        <f t="shared" si="983"/>
        <v>0</v>
      </c>
      <c r="O5206" s="4"/>
      <c r="P5206" s="4">
        <v>74</v>
      </c>
      <c r="Q5206" s="4">
        <v>77</v>
      </c>
      <c r="R5206" s="4">
        <v>78</v>
      </c>
      <c r="S5206" s="4">
        <v>70</v>
      </c>
      <c r="T5206" s="4">
        <v>87</v>
      </c>
      <c r="U5206" s="4">
        <v>93</v>
      </c>
      <c r="V5206" s="13">
        <v>82</v>
      </c>
      <c r="W5206" s="4">
        <v>81</v>
      </c>
      <c r="X5206" s="4">
        <v>78</v>
      </c>
      <c r="Y5206">
        <f t="shared" ca="1" si="984"/>
        <v>4320</v>
      </c>
      <c r="Z5206">
        <f t="shared" ca="1" si="985"/>
        <v>2160</v>
      </c>
    </row>
    <row r="5207" spans="2:26" x14ac:dyDescent="0.25">
      <c r="B5207" s="11">
        <f t="shared" si="986"/>
        <v>44778.458333320734</v>
      </c>
      <c r="C5207" s="1">
        <f t="shared" si="977"/>
        <v>8</v>
      </c>
      <c r="D5207" s="1">
        <f t="shared" si="978"/>
        <v>5</v>
      </c>
      <c r="E5207" s="12">
        <f t="shared" si="979"/>
        <v>12</v>
      </c>
      <c r="F5207" s="124" t="str">
        <f t="shared" si="980"/>
        <v>0</v>
      </c>
      <c r="G5207" s="1">
        <f ca="1">(OFFSET(O5207,0,MATCH(Customer!$J$6,'CDH &amp; HDH'!$P$11:$X$11,0)))</f>
        <v>85</v>
      </c>
      <c r="H5207" s="1" t="str">
        <f t="shared" si="981"/>
        <v>Cooling</v>
      </c>
      <c r="I5207" s="1">
        <f ca="1">OFFSET(IF($H5207="Cooling",Customer!$C$25,Customer!$C$52),E5207,D5207)</f>
        <v>72</v>
      </c>
      <c r="J5207" s="1">
        <f ca="1">OFFSET(IF($H5207="Cooling",Customer!$L$25,Customer!$L$52),$E5207,$D5207)</f>
        <v>77</v>
      </c>
      <c r="K5207" s="16">
        <f t="shared" ca="1" si="975"/>
        <v>13</v>
      </c>
      <c r="L5207" s="16">
        <f t="shared" ca="1" si="976"/>
        <v>8</v>
      </c>
      <c r="M5207" s="17">
        <f t="shared" si="982"/>
        <v>0</v>
      </c>
      <c r="N5207" s="17">
        <f t="shared" si="983"/>
        <v>0</v>
      </c>
      <c r="O5207" s="4"/>
      <c r="P5207" s="4">
        <v>74</v>
      </c>
      <c r="Q5207" s="4">
        <v>79</v>
      </c>
      <c r="R5207" s="4">
        <v>80</v>
      </c>
      <c r="S5207" s="4">
        <v>69</v>
      </c>
      <c r="T5207" s="4">
        <v>88</v>
      </c>
      <c r="U5207" s="4">
        <v>93</v>
      </c>
      <c r="V5207" s="13">
        <v>85</v>
      </c>
      <c r="W5207" s="4">
        <v>83</v>
      </c>
      <c r="X5207" s="4">
        <v>82</v>
      </c>
      <c r="Y5207">
        <f t="shared" ca="1" si="984"/>
        <v>5616</v>
      </c>
      <c r="Z5207">
        <f t="shared" ca="1" si="985"/>
        <v>3456</v>
      </c>
    </row>
    <row r="5208" spans="2:26" x14ac:dyDescent="0.25">
      <c r="B5208" s="11">
        <f t="shared" si="986"/>
        <v>44778.499999987398</v>
      </c>
      <c r="C5208" s="1">
        <f t="shared" si="977"/>
        <v>8</v>
      </c>
      <c r="D5208" s="1">
        <f t="shared" si="978"/>
        <v>5</v>
      </c>
      <c r="E5208" s="12">
        <f t="shared" si="979"/>
        <v>13</v>
      </c>
      <c r="F5208" s="124" t="str">
        <f t="shared" si="980"/>
        <v>0</v>
      </c>
      <c r="G5208" s="1">
        <f ca="1">(OFFSET(O5208,0,MATCH(Customer!$J$6,'CDH &amp; HDH'!$P$11:$X$11,0)))</f>
        <v>86</v>
      </c>
      <c r="H5208" s="1" t="str">
        <f t="shared" si="981"/>
        <v>Cooling</v>
      </c>
      <c r="I5208" s="1">
        <f ca="1">OFFSET(IF($H5208="Cooling",Customer!$C$25,Customer!$C$52),E5208,D5208)</f>
        <v>72</v>
      </c>
      <c r="J5208" s="1">
        <f ca="1">OFFSET(IF($H5208="Cooling",Customer!$L$25,Customer!$L$52),$E5208,$D5208)</f>
        <v>77</v>
      </c>
      <c r="K5208" s="16">
        <f t="shared" ca="1" si="975"/>
        <v>14</v>
      </c>
      <c r="L5208" s="16">
        <f t="shared" ca="1" si="976"/>
        <v>9</v>
      </c>
      <c r="M5208" s="17">
        <f t="shared" si="982"/>
        <v>0</v>
      </c>
      <c r="N5208" s="17">
        <f t="shared" si="983"/>
        <v>0</v>
      </c>
      <c r="O5208" s="4"/>
      <c r="P5208" s="4">
        <v>72</v>
      </c>
      <c r="Q5208" s="4">
        <v>81</v>
      </c>
      <c r="R5208" s="4">
        <v>83</v>
      </c>
      <c r="S5208" s="4">
        <v>69</v>
      </c>
      <c r="T5208" s="4">
        <v>88</v>
      </c>
      <c r="U5208" s="4">
        <v>93</v>
      </c>
      <c r="V5208" s="13">
        <v>86</v>
      </c>
      <c r="W5208" s="4">
        <v>83</v>
      </c>
      <c r="X5208" s="4">
        <v>85</v>
      </c>
      <c r="Y5208">
        <f t="shared" ca="1" si="984"/>
        <v>6048</v>
      </c>
      <c r="Z5208">
        <f t="shared" ca="1" si="985"/>
        <v>3888</v>
      </c>
    </row>
    <row r="5209" spans="2:26" x14ac:dyDescent="0.25">
      <c r="B5209" s="11">
        <f t="shared" si="986"/>
        <v>44778.541666654062</v>
      </c>
      <c r="C5209" s="1">
        <f t="shared" si="977"/>
        <v>8</v>
      </c>
      <c r="D5209" s="1">
        <f t="shared" si="978"/>
        <v>5</v>
      </c>
      <c r="E5209" s="12">
        <f t="shared" si="979"/>
        <v>14</v>
      </c>
      <c r="F5209" s="124" t="str">
        <f t="shared" si="980"/>
        <v>0</v>
      </c>
      <c r="G5209" s="1">
        <f ca="1">(OFFSET(O5209,0,MATCH(Customer!$J$6,'CDH &amp; HDH'!$P$11:$X$11,0)))</f>
        <v>88</v>
      </c>
      <c r="H5209" s="1" t="str">
        <f t="shared" si="981"/>
        <v>Cooling</v>
      </c>
      <c r="I5209" s="1">
        <f ca="1">OFFSET(IF($H5209="Cooling",Customer!$C$25,Customer!$C$52),E5209,D5209)</f>
        <v>72</v>
      </c>
      <c r="J5209" s="1">
        <f ca="1">OFFSET(IF($H5209="Cooling",Customer!$L$25,Customer!$L$52),$E5209,$D5209)</f>
        <v>77</v>
      </c>
      <c r="K5209" s="16">
        <f t="shared" ca="1" si="975"/>
        <v>16</v>
      </c>
      <c r="L5209" s="16">
        <f t="shared" ca="1" si="976"/>
        <v>11</v>
      </c>
      <c r="M5209" s="17">
        <f t="shared" si="982"/>
        <v>0</v>
      </c>
      <c r="N5209" s="17">
        <f t="shared" si="983"/>
        <v>0</v>
      </c>
      <c r="O5209" s="4"/>
      <c r="P5209" s="4">
        <v>72</v>
      </c>
      <c r="Q5209" s="4">
        <v>80</v>
      </c>
      <c r="R5209" s="4">
        <v>82</v>
      </c>
      <c r="S5209" s="4">
        <v>69</v>
      </c>
      <c r="T5209" s="4">
        <v>90</v>
      </c>
      <c r="U5209" s="4">
        <v>75</v>
      </c>
      <c r="V5209" s="13">
        <v>88</v>
      </c>
      <c r="W5209" s="4">
        <v>83</v>
      </c>
      <c r="X5209" s="4">
        <v>86</v>
      </c>
      <c r="Y5209">
        <f t="shared" ca="1" si="984"/>
        <v>6912</v>
      </c>
      <c r="Z5209">
        <f t="shared" ca="1" si="985"/>
        <v>4752</v>
      </c>
    </row>
    <row r="5210" spans="2:26" x14ac:dyDescent="0.25">
      <c r="B5210" s="11">
        <f t="shared" si="986"/>
        <v>44778.583333320727</v>
      </c>
      <c r="C5210" s="1">
        <f t="shared" si="977"/>
        <v>8</v>
      </c>
      <c r="D5210" s="1">
        <f t="shared" si="978"/>
        <v>5</v>
      </c>
      <c r="E5210" s="12">
        <f t="shared" si="979"/>
        <v>15</v>
      </c>
      <c r="F5210" s="124" t="str">
        <f t="shared" si="980"/>
        <v>1</v>
      </c>
      <c r="G5210" s="1">
        <f ca="1">(OFFSET(O5210,0,MATCH(Customer!$J$6,'CDH &amp; HDH'!$P$11:$X$11,0)))</f>
        <v>88</v>
      </c>
      <c r="H5210" s="1" t="str">
        <f t="shared" si="981"/>
        <v>Cooling</v>
      </c>
      <c r="I5210" s="1">
        <f ca="1">OFFSET(IF($H5210="Cooling",Customer!$C$25,Customer!$C$52),E5210,D5210)</f>
        <v>72</v>
      </c>
      <c r="J5210" s="1">
        <f ca="1">OFFSET(IF($H5210="Cooling",Customer!$L$25,Customer!$L$52),$E5210,$D5210)</f>
        <v>77</v>
      </c>
      <c r="K5210" s="16">
        <f t="shared" ca="1" si="975"/>
        <v>16</v>
      </c>
      <c r="L5210" s="16">
        <f t="shared" ca="1" si="976"/>
        <v>11</v>
      </c>
      <c r="M5210" s="17">
        <f t="shared" si="982"/>
        <v>0</v>
      </c>
      <c r="N5210" s="17">
        <f t="shared" si="983"/>
        <v>0</v>
      </c>
      <c r="O5210" s="4"/>
      <c r="P5210" s="4">
        <v>72</v>
      </c>
      <c r="Q5210" s="4">
        <v>80</v>
      </c>
      <c r="R5210" s="4">
        <v>83</v>
      </c>
      <c r="S5210" s="4">
        <v>70</v>
      </c>
      <c r="T5210" s="4">
        <v>91</v>
      </c>
      <c r="U5210" s="4">
        <v>75</v>
      </c>
      <c r="V5210" s="13">
        <v>88</v>
      </c>
      <c r="W5210" s="4">
        <v>86</v>
      </c>
      <c r="X5210" s="4">
        <v>87</v>
      </c>
      <c r="Y5210">
        <f t="shared" ca="1" si="984"/>
        <v>6912</v>
      </c>
      <c r="Z5210">
        <f t="shared" ca="1" si="985"/>
        <v>4752</v>
      </c>
    </row>
    <row r="5211" spans="2:26" x14ac:dyDescent="0.25">
      <c r="B5211" s="11">
        <f t="shared" si="986"/>
        <v>44778.624999987391</v>
      </c>
      <c r="C5211" s="1">
        <f t="shared" si="977"/>
        <v>8</v>
      </c>
      <c r="D5211" s="1">
        <f t="shared" si="978"/>
        <v>5</v>
      </c>
      <c r="E5211" s="12">
        <f t="shared" si="979"/>
        <v>16</v>
      </c>
      <c r="F5211" s="124" t="str">
        <f t="shared" si="980"/>
        <v>1</v>
      </c>
      <c r="G5211" s="1">
        <f ca="1">(OFFSET(O5211,0,MATCH(Customer!$J$6,'CDH &amp; HDH'!$P$11:$X$11,0)))</f>
        <v>88</v>
      </c>
      <c r="H5211" s="1" t="str">
        <f t="shared" si="981"/>
        <v>Cooling</v>
      </c>
      <c r="I5211" s="1">
        <f ca="1">OFFSET(IF($H5211="Cooling",Customer!$C$25,Customer!$C$52),E5211,D5211)</f>
        <v>72</v>
      </c>
      <c r="J5211" s="1">
        <f ca="1">OFFSET(IF($H5211="Cooling",Customer!$L$25,Customer!$L$52),$E5211,$D5211)</f>
        <v>77</v>
      </c>
      <c r="K5211" s="16">
        <f t="shared" ca="1" si="975"/>
        <v>16</v>
      </c>
      <c r="L5211" s="16">
        <f t="shared" ca="1" si="976"/>
        <v>11</v>
      </c>
      <c r="M5211" s="17">
        <f t="shared" si="982"/>
        <v>0</v>
      </c>
      <c r="N5211" s="17">
        <f t="shared" si="983"/>
        <v>0</v>
      </c>
      <c r="O5211" s="4"/>
      <c r="P5211" s="4">
        <v>72</v>
      </c>
      <c r="Q5211" s="4">
        <v>78</v>
      </c>
      <c r="R5211" s="4">
        <v>82</v>
      </c>
      <c r="S5211" s="4">
        <v>70</v>
      </c>
      <c r="T5211" s="4">
        <v>91</v>
      </c>
      <c r="U5211" s="4">
        <v>77</v>
      </c>
      <c r="V5211" s="13">
        <v>88</v>
      </c>
      <c r="W5211" s="4">
        <v>87</v>
      </c>
      <c r="X5211" s="4">
        <v>88</v>
      </c>
      <c r="Y5211">
        <f t="shared" ca="1" si="984"/>
        <v>6912</v>
      </c>
      <c r="Z5211">
        <f t="shared" ca="1" si="985"/>
        <v>4752</v>
      </c>
    </row>
    <row r="5212" spans="2:26" x14ac:dyDescent="0.25">
      <c r="B5212" s="11">
        <f t="shared" si="986"/>
        <v>44778.666666654055</v>
      </c>
      <c r="C5212" s="1">
        <f t="shared" si="977"/>
        <v>8</v>
      </c>
      <c r="D5212" s="1">
        <f t="shared" si="978"/>
        <v>5</v>
      </c>
      <c r="E5212" s="12">
        <f t="shared" si="979"/>
        <v>17</v>
      </c>
      <c r="F5212" s="124" t="str">
        <f t="shared" si="980"/>
        <v>1</v>
      </c>
      <c r="G5212" s="1">
        <f ca="1">(OFFSET(O5212,0,MATCH(Customer!$J$6,'CDH &amp; HDH'!$P$11:$X$11,0)))</f>
        <v>87</v>
      </c>
      <c r="H5212" s="1" t="str">
        <f t="shared" si="981"/>
        <v>Cooling</v>
      </c>
      <c r="I5212" s="1">
        <f ca="1">OFFSET(IF($H5212="Cooling",Customer!$C$25,Customer!$C$52),E5212,D5212)</f>
        <v>72</v>
      </c>
      <c r="J5212" s="1">
        <f ca="1">OFFSET(IF($H5212="Cooling",Customer!$L$25,Customer!$L$52),$E5212,$D5212)</f>
        <v>77</v>
      </c>
      <c r="K5212" s="16">
        <f t="shared" ca="1" si="975"/>
        <v>15</v>
      </c>
      <c r="L5212" s="16">
        <f t="shared" ca="1" si="976"/>
        <v>10</v>
      </c>
      <c r="M5212" s="17">
        <f t="shared" si="982"/>
        <v>0</v>
      </c>
      <c r="N5212" s="17">
        <f t="shared" si="983"/>
        <v>0</v>
      </c>
      <c r="O5212" s="4"/>
      <c r="P5212" s="4">
        <v>71</v>
      </c>
      <c r="Q5212" s="4">
        <v>77</v>
      </c>
      <c r="R5212" s="4">
        <v>81</v>
      </c>
      <c r="S5212" s="4">
        <v>70</v>
      </c>
      <c r="T5212" s="4">
        <v>89</v>
      </c>
      <c r="U5212" s="4">
        <v>77</v>
      </c>
      <c r="V5212" s="13">
        <v>87</v>
      </c>
      <c r="W5212" s="4">
        <v>89</v>
      </c>
      <c r="X5212" s="4">
        <v>87</v>
      </c>
      <c r="Y5212">
        <f t="shared" ca="1" si="984"/>
        <v>6480</v>
      </c>
      <c r="Z5212">
        <f t="shared" ca="1" si="985"/>
        <v>4320</v>
      </c>
    </row>
    <row r="5213" spans="2:26" x14ac:dyDescent="0.25">
      <c r="B5213" s="11">
        <f t="shared" si="986"/>
        <v>44778.708333320719</v>
      </c>
      <c r="C5213" s="1">
        <f t="shared" si="977"/>
        <v>8</v>
      </c>
      <c r="D5213" s="1">
        <f t="shared" si="978"/>
        <v>5</v>
      </c>
      <c r="E5213" s="12">
        <f t="shared" si="979"/>
        <v>18</v>
      </c>
      <c r="F5213" s="124" t="str">
        <f t="shared" si="980"/>
        <v>1</v>
      </c>
      <c r="G5213" s="1">
        <f ca="1">(OFFSET(O5213,0,MATCH(Customer!$J$6,'CDH &amp; HDH'!$P$11:$X$11,0)))</f>
        <v>86</v>
      </c>
      <c r="H5213" s="1" t="str">
        <f t="shared" si="981"/>
        <v>Cooling</v>
      </c>
      <c r="I5213" s="1">
        <f ca="1">OFFSET(IF($H5213="Cooling",Customer!$C$25,Customer!$C$52),E5213,D5213)</f>
        <v>72</v>
      </c>
      <c r="J5213" s="1">
        <f ca="1">OFFSET(IF($H5213="Cooling",Customer!$L$25,Customer!$L$52),$E5213,$D5213)</f>
        <v>77</v>
      </c>
      <c r="K5213" s="16">
        <f t="shared" ca="1" si="975"/>
        <v>14</v>
      </c>
      <c r="L5213" s="16">
        <f t="shared" ca="1" si="976"/>
        <v>9</v>
      </c>
      <c r="M5213" s="17">
        <f t="shared" si="982"/>
        <v>0</v>
      </c>
      <c r="N5213" s="17">
        <f t="shared" si="983"/>
        <v>0</v>
      </c>
      <c r="O5213" s="4"/>
      <c r="P5213" s="4">
        <v>71</v>
      </c>
      <c r="Q5213" s="4">
        <v>75</v>
      </c>
      <c r="R5213" s="4">
        <v>79</v>
      </c>
      <c r="S5213" s="4">
        <v>69</v>
      </c>
      <c r="T5213" s="4">
        <v>88</v>
      </c>
      <c r="U5213" s="4">
        <v>74</v>
      </c>
      <c r="V5213" s="13">
        <v>86</v>
      </c>
      <c r="W5213" s="4">
        <v>84</v>
      </c>
      <c r="X5213" s="4">
        <v>84</v>
      </c>
      <c r="Y5213">
        <f t="shared" ca="1" si="984"/>
        <v>6048</v>
      </c>
      <c r="Z5213">
        <f t="shared" ca="1" si="985"/>
        <v>3888</v>
      </c>
    </row>
    <row r="5214" spans="2:26" x14ac:dyDescent="0.25">
      <c r="B5214" s="11">
        <f t="shared" si="986"/>
        <v>44778.749999987383</v>
      </c>
      <c r="C5214" s="1">
        <f t="shared" si="977"/>
        <v>8</v>
      </c>
      <c r="D5214" s="1">
        <f t="shared" si="978"/>
        <v>5</v>
      </c>
      <c r="E5214" s="12">
        <f t="shared" si="979"/>
        <v>19</v>
      </c>
      <c r="F5214" s="124" t="str">
        <f t="shared" si="980"/>
        <v>0</v>
      </c>
      <c r="G5214" s="1">
        <f ca="1">(OFFSET(O5214,0,MATCH(Customer!$J$6,'CDH &amp; HDH'!$P$11:$X$11,0)))</f>
        <v>83</v>
      </c>
      <c r="H5214" s="1" t="str">
        <f t="shared" si="981"/>
        <v>Cooling</v>
      </c>
      <c r="I5214" s="1">
        <f ca="1">OFFSET(IF($H5214="Cooling",Customer!$C$25,Customer!$C$52),E5214,D5214)</f>
        <v>78</v>
      </c>
      <c r="J5214" s="1">
        <f ca="1">OFFSET(IF($H5214="Cooling",Customer!$L$25,Customer!$L$52),$E5214,$D5214)</f>
        <v>80</v>
      </c>
      <c r="K5214" s="16">
        <f t="shared" ca="1" si="975"/>
        <v>5</v>
      </c>
      <c r="L5214" s="16">
        <f t="shared" ca="1" si="976"/>
        <v>3</v>
      </c>
      <c r="M5214" s="17">
        <f t="shared" si="982"/>
        <v>0</v>
      </c>
      <c r="N5214" s="17">
        <f t="shared" si="983"/>
        <v>0</v>
      </c>
      <c r="O5214" s="4"/>
      <c r="P5214" s="4">
        <v>71</v>
      </c>
      <c r="Q5214" s="4">
        <v>73</v>
      </c>
      <c r="R5214" s="4">
        <v>80</v>
      </c>
      <c r="S5214" s="4">
        <v>68</v>
      </c>
      <c r="T5214" s="4">
        <v>86</v>
      </c>
      <c r="U5214" s="4">
        <v>74</v>
      </c>
      <c r="V5214" s="13">
        <v>83</v>
      </c>
      <c r="W5214" s="4">
        <v>76</v>
      </c>
      <c r="X5214" s="4">
        <v>80</v>
      </c>
      <c r="Y5214">
        <f t="shared" ca="1" si="984"/>
        <v>2160</v>
      </c>
      <c r="Z5214">
        <f t="shared" ca="1" si="985"/>
        <v>1296</v>
      </c>
    </row>
    <row r="5215" spans="2:26" x14ac:dyDescent="0.25">
      <c r="B5215" s="11">
        <f t="shared" si="986"/>
        <v>44778.791666654048</v>
      </c>
      <c r="C5215" s="1">
        <f t="shared" si="977"/>
        <v>8</v>
      </c>
      <c r="D5215" s="1">
        <f t="shared" si="978"/>
        <v>5</v>
      </c>
      <c r="E5215" s="12">
        <f t="shared" si="979"/>
        <v>20</v>
      </c>
      <c r="F5215" s="124" t="str">
        <f t="shared" si="980"/>
        <v>0</v>
      </c>
      <c r="G5215" s="1">
        <f ca="1">(OFFSET(O5215,0,MATCH(Customer!$J$6,'CDH &amp; HDH'!$P$11:$X$11,0)))</f>
        <v>81</v>
      </c>
      <c r="H5215" s="1" t="str">
        <f t="shared" si="981"/>
        <v>Cooling</v>
      </c>
      <c r="I5215" s="1">
        <f ca="1">OFFSET(IF($H5215="Cooling",Customer!$C$25,Customer!$C$52),E5215,D5215)</f>
        <v>78</v>
      </c>
      <c r="J5215" s="1">
        <f ca="1">OFFSET(IF($H5215="Cooling",Customer!$L$25,Customer!$L$52),$E5215,$D5215)</f>
        <v>80</v>
      </c>
      <c r="K5215" s="16">
        <f t="shared" ca="1" si="975"/>
        <v>3</v>
      </c>
      <c r="L5215" s="16">
        <f t="shared" ca="1" si="976"/>
        <v>1</v>
      </c>
      <c r="M5215" s="17">
        <f t="shared" si="982"/>
        <v>0</v>
      </c>
      <c r="N5215" s="17">
        <f t="shared" si="983"/>
        <v>0</v>
      </c>
      <c r="O5215" s="4"/>
      <c r="P5215" s="4">
        <v>70</v>
      </c>
      <c r="Q5215" s="4">
        <v>69</v>
      </c>
      <c r="R5215" s="4">
        <v>75</v>
      </c>
      <c r="S5215" s="4">
        <v>67</v>
      </c>
      <c r="T5215" s="4">
        <v>80</v>
      </c>
      <c r="U5215" s="4">
        <v>73</v>
      </c>
      <c r="V5215" s="13">
        <v>81</v>
      </c>
      <c r="W5215" s="4">
        <v>69</v>
      </c>
      <c r="X5215" s="4">
        <v>75</v>
      </c>
      <c r="Y5215">
        <f t="shared" ca="1" si="984"/>
        <v>1296</v>
      </c>
      <c r="Z5215">
        <f t="shared" ca="1" si="985"/>
        <v>432</v>
      </c>
    </row>
    <row r="5216" spans="2:26" x14ac:dyDescent="0.25">
      <c r="B5216" s="11">
        <f t="shared" si="986"/>
        <v>44778.833333320712</v>
      </c>
      <c r="C5216" s="1">
        <f t="shared" si="977"/>
        <v>8</v>
      </c>
      <c r="D5216" s="1">
        <f t="shared" si="978"/>
        <v>5</v>
      </c>
      <c r="E5216" s="12">
        <f t="shared" si="979"/>
        <v>21</v>
      </c>
      <c r="F5216" s="124" t="str">
        <f t="shared" si="980"/>
        <v>0</v>
      </c>
      <c r="G5216" s="1">
        <f ca="1">(OFFSET(O5216,0,MATCH(Customer!$J$6,'CDH &amp; HDH'!$P$11:$X$11,0)))</f>
        <v>79</v>
      </c>
      <c r="H5216" s="1" t="str">
        <f t="shared" si="981"/>
        <v>Cooling</v>
      </c>
      <c r="I5216" s="1">
        <f ca="1">OFFSET(IF($H5216="Cooling",Customer!$C$25,Customer!$C$52),E5216,D5216)</f>
        <v>78</v>
      </c>
      <c r="J5216" s="1">
        <f ca="1">OFFSET(IF($H5216="Cooling",Customer!$L$25,Customer!$L$52),$E5216,$D5216)</f>
        <v>80</v>
      </c>
      <c r="K5216" s="16">
        <f t="shared" ca="1" si="975"/>
        <v>1</v>
      </c>
      <c r="L5216" s="16">
        <f t="shared" ca="1" si="976"/>
        <v>0</v>
      </c>
      <c r="M5216" s="17">
        <f t="shared" si="982"/>
        <v>0</v>
      </c>
      <c r="N5216" s="17">
        <f t="shared" si="983"/>
        <v>0</v>
      </c>
      <c r="O5216" s="4"/>
      <c r="P5216" s="4">
        <v>70</v>
      </c>
      <c r="Q5216" s="4">
        <v>68</v>
      </c>
      <c r="R5216" s="4">
        <v>73</v>
      </c>
      <c r="S5216" s="4">
        <v>66</v>
      </c>
      <c r="T5216" s="4">
        <v>80</v>
      </c>
      <c r="U5216" s="4">
        <v>73</v>
      </c>
      <c r="V5216" s="13">
        <v>79</v>
      </c>
      <c r="W5216" s="4">
        <v>69</v>
      </c>
      <c r="X5216" s="4">
        <v>76</v>
      </c>
      <c r="Y5216">
        <f t="shared" ca="1" si="984"/>
        <v>432</v>
      </c>
      <c r="Z5216">
        <f t="shared" ca="1" si="985"/>
        <v>0</v>
      </c>
    </row>
    <row r="5217" spans="2:26" x14ac:dyDescent="0.25">
      <c r="B5217" s="11">
        <f t="shared" si="986"/>
        <v>44778.874999987376</v>
      </c>
      <c r="C5217" s="1">
        <f t="shared" si="977"/>
        <v>8</v>
      </c>
      <c r="D5217" s="1">
        <f t="shared" si="978"/>
        <v>5</v>
      </c>
      <c r="E5217" s="12">
        <f t="shared" si="979"/>
        <v>22</v>
      </c>
      <c r="F5217" s="124" t="str">
        <f t="shared" si="980"/>
        <v>0</v>
      </c>
      <c r="G5217" s="1">
        <f ca="1">(OFFSET(O5217,0,MATCH(Customer!$J$6,'CDH &amp; HDH'!$P$11:$X$11,0)))</f>
        <v>77</v>
      </c>
      <c r="H5217" s="1" t="str">
        <f t="shared" si="981"/>
        <v>Cooling</v>
      </c>
      <c r="I5217" s="1">
        <f ca="1">OFFSET(IF($H5217="Cooling",Customer!$C$25,Customer!$C$52),E5217,D5217)</f>
        <v>78</v>
      </c>
      <c r="J5217" s="1">
        <f ca="1">OFFSET(IF($H5217="Cooling",Customer!$L$25,Customer!$L$52),$E5217,$D5217)</f>
        <v>80</v>
      </c>
      <c r="K5217" s="16">
        <f t="shared" ca="1" si="975"/>
        <v>0</v>
      </c>
      <c r="L5217" s="16">
        <f t="shared" ca="1" si="976"/>
        <v>0</v>
      </c>
      <c r="M5217" s="17">
        <f t="shared" si="982"/>
        <v>0</v>
      </c>
      <c r="N5217" s="17">
        <f t="shared" si="983"/>
        <v>0</v>
      </c>
      <c r="O5217" s="4"/>
      <c r="P5217" s="4">
        <v>69</v>
      </c>
      <c r="Q5217" s="4">
        <v>67</v>
      </c>
      <c r="R5217" s="4">
        <v>71</v>
      </c>
      <c r="S5217" s="4">
        <v>63</v>
      </c>
      <c r="T5217" s="4">
        <v>79</v>
      </c>
      <c r="U5217" s="4">
        <v>73</v>
      </c>
      <c r="V5217" s="13">
        <v>77</v>
      </c>
      <c r="W5217" s="4">
        <v>69</v>
      </c>
      <c r="X5217" s="4">
        <v>72</v>
      </c>
      <c r="Y5217">
        <f t="shared" ca="1" si="984"/>
        <v>0</v>
      </c>
      <c r="Z5217">
        <f t="shared" ca="1" si="985"/>
        <v>0</v>
      </c>
    </row>
    <row r="5218" spans="2:26" x14ac:dyDescent="0.25">
      <c r="B5218" s="11">
        <f t="shared" si="986"/>
        <v>44778.91666665404</v>
      </c>
      <c r="C5218" s="1">
        <f t="shared" si="977"/>
        <v>8</v>
      </c>
      <c r="D5218" s="1">
        <f t="shared" si="978"/>
        <v>5</v>
      </c>
      <c r="E5218" s="12">
        <f t="shared" si="979"/>
        <v>23</v>
      </c>
      <c r="F5218" s="124" t="str">
        <f t="shared" si="980"/>
        <v>0</v>
      </c>
      <c r="G5218" s="1">
        <f ca="1">(OFFSET(O5218,0,MATCH(Customer!$J$6,'CDH &amp; HDH'!$P$11:$X$11,0)))</f>
        <v>74</v>
      </c>
      <c r="H5218" s="1" t="str">
        <f t="shared" si="981"/>
        <v>Cooling</v>
      </c>
      <c r="I5218" s="1">
        <f ca="1">OFFSET(IF($H5218="Cooling",Customer!$C$25,Customer!$C$52),E5218,D5218)</f>
        <v>78</v>
      </c>
      <c r="J5218" s="1">
        <f ca="1">OFFSET(IF($H5218="Cooling",Customer!$L$25,Customer!$L$52),$E5218,$D5218)</f>
        <v>80</v>
      </c>
      <c r="K5218" s="16">
        <f t="shared" ca="1" si="975"/>
        <v>0</v>
      </c>
      <c r="L5218" s="16">
        <f t="shared" ca="1" si="976"/>
        <v>0</v>
      </c>
      <c r="M5218" s="17">
        <f t="shared" si="982"/>
        <v>0</v>
      </c>
      <c r="N5218" s="17">
        <f t="shared" si="983"/>
        <v>0</v>
      </c>
      <c r="O5218" s="4"/>
      <c r="P5218" s="4">
        <v>67</v>
      </c>
      <c r="Q5218" s="4">
        <v>65</v>
      </c>
      <c r="R5218" s="4">
        <v>70</v>
      </c>
      <c r="S5218" s="4">
        <v>62</v>
      </c>
      <c r="T5218" s="4">
        <v>79</v>
      </c>
      <c r="U5218" s="4">
        <v>72</v>
      </c>
      <c r="V5218" s="13">
        <v>74</v>
      </c>
      <c r="W5218" s="4">
        <v>69</v>
      </c>
      <c r="X5218" s="4">
        <v>70</v>
      </c>
      <c r="Y5218">
        <f t="shared" ca="1" si="984"/>
        <v>0</v>
      </c>
      <c r="Z5218">
        <f t="shared" ca="1" si="985"/>
        <v>0</v>
      </c>
    </row>
    <row r="5219" spans="2:26" x14ac:dyDescent="0.25">
      <c r="B5219" s="11">
        <f t="shared" si="986"/>
        <v>44778.958333320705</v>
      </c>
      <c r="C5219" s="1">
        <f t="shared" si="977"/>
        <v>8</v>
      </c>
      <c r="D5219" s="1">
        <f t="shared" si="978"/>
        <v>5</v>
      </c>
      <c r="E5219" s="12">
        <f t="shared" si="979"/>
        <v>24</v>
      </c>
      <c r="F5219" s="124" t="str">
        <f t="shared" si="980"/>
        <v>0</v>
      </c>
      <c r="G5219" s="1">
        <f ca="1">(OFFSET(O5219,0,MATCH(Customer!$J$6,'CDH &amp; HDH'!$P$11:$X$11,0)))</f>
        <v>73</v>
      </c>
      <c r="H5219" s="1" t="str">
        <f t="shared" si="981"/>
        <v>Cooling</v>
      </c>
      <c r="I5219" s="1">
        <f ca="1">OFFSET(IF($H5219="Cooling",Customer!$C$25,Customer!$C$52),E5219,D5219)</f>
        <v>78</v>
      </c>
      <c r="J5219" s="1">
        <f ca="1">OFFSET(IF($H5219="Cooling",Customer!$L$25,Customer!$L$52),$E5219,$D5219)</f>
        <v>80</v>
      </c>
      <c r="K5219" s="16">
        <f t="shared" ca="1" si="975"/>
        <v>0</v>
      </c>
      <c r="L5219" s="16">
        <f t="shared" ca="1" si="976"/>
        <v>0</v>
      </c>
      <c r="M5219" s="17">
        <f t="shared" si="982"/>
        <v>0</v>
      </c>
      <c r="N5219" s="17">
        <f t="shared" si="983"/>
        <v>0</v>
      </c>
      <c r="O5219" s="4"/>
      <c r="P5219" s="4">
        <v>67</v>
      </c>
      <c r="Q5219" s="4">
        <v>65</v>
      </c>
      <c r="R5219" s="4">
        <v>69</v>
      </c>
      <c r="S5219" s="4">
        <v>61</v>
      </c>
      <c r="T5219" s="4">
        <v>80</v>
      </c>
      <c r="U5219" s="4">
        <v>71</v>
      </c>
      <c r="V5219" s="13">
        <v>73</v>
      </c>
      <c r="W5219" s="4">
        <v>68</v>
      </c>
      <c r="X5219" s="4">
        <v>69</v>
      </c>
      <c r="Y5219">
        <f t="shared" ca="1" si="984"/>
        <v>0</v>
      </c>
      <c r="Z5219">
        <f t="shared" ca="1" si="985"/>
        <v>0</v>
      </c>
    </row>
    <row r="5220" spans="2:26" x14ac:dyDescent="0.25">
      <c r="B5220" s="11">
        <f t="shared" si="986"/>
        <v>44778.999999987369</v>
      </c>
      <c r="C5220" s="1">
        <f t="shared" si="977"/>
        <v>8</v>
      </c>
      <c r="D5220" s="1">
        <f t="shared" si="978"/>
        <v>6</v>
      </c>
      <c r="E5220" s="12">
        <f t="shared" si="979"/>
        <v>1</v>
      </c>
      <c r="F5220" s="124" t="str">
        <f t="shared" si="980"/>
        <v>0</v>
      </c>
      <c r="G5220" s="1">
        <f ca="1">(OFFSET(O5220,0,MATCH(Customer!$J$6,'CDH &amp; HDH'!$P$11:$X$11,0)))</f>
        <v>72</v>
      </c>
      <c r="H5220" s="1" t="str">
        <f t="shared" si="981"/>
        <v>Cooling</v>
      </c>
      <c r="I5220" s="1">
        <f ca="1">OFFSET(IF($H5220="Cooling",Customer!$C$25,Customer!$C$52),E5220,D5220)</f>
        <v>78</v>
      </c>
      <c r="J5220" s="1">
        <f ca="1">OFFSET(IF($H5220="Cooling",Customer!$L$25,Customer!$L$52),$E5220,$D5220)</f>
        <v>80</v>
      </c>
      <c r="K5220" s="16">
        <f t="shared" ca="1" si="975"/>
        <v>0</v>
      </c>
      <c r="L5220" s="16">
        <f t="shared" ca="1" si="976"/>
        <v>0</v>
      </c>
      <c r="M5220" s="17">
        <f t="shared" si="982"/>
        <v>0</v>
      </c>
      <c r="N5220" s="17">
        <f t="shared" si="983"/>
        <v>0</v>
      </c>
      <c r="O5220" s="4"/>
      <c r="P5220" s="4">
        <v>67</v>
      </c>
      <c r="Q5220" s="4">
        <v>64</v>
      </c>
      <c r="R5220" s="4">
        <v>68</v>
      </c>
      <c r="S5220" s="4">
        <v>60</v>
      </c>
      <c r="T5220" s="4">
        <v>79</v>
      </c>
      <c r="U5220" s="4">
        <v>71</v>
      </c>
      <c r="V5220" s="13">
        <v>72</v>
      </c>
      <c r="W5220" s="4">
        <v>67</v>
      </c>
      <c r="X5220" s="4">
        <v>67</v>
      </c>
      <c r="Y5220">
        <f t="shared" ca="1" si="984"/>
        <v>0</v>
      </c>
      <c r="Z5220">
        <f t="shared" ca="1" si="985"/>
        <v>0</v>
      </c>
    </row>
    <row r="5221" spans="2:26" x14ac:dyDescent="0.25">
      <c r="B5221" s="11">
        <f t="shared" si="986"/>
        <v>44779.041666654033</v>
      </c>
      <c r="C5221" s="1">
        <f t="shared" si="977"/>
        <v>8</v>
      </c>
      <c r="D5221" s="1">
        <f t="shared" si="978"/>
        <v>6</v>
      </c>
      <c r="E5221" s="12">
        <f t="shared" si="979"/>
        <v>2</v>
      </c>
      <c r="F5221" s="124" t="str">
        <f t="shared" si="980"/>
        <v>0</v>
      </c>
      <c r="G5221" s="1">
        <f ca="1">(OFFSET(O5221,0,MATCH(Customer!$J$6,'CDH &amp; HDH'!$P$11:$X$11,0)))</f>
        <v>71</v>
      </c>
      <c r="H5221" s="1" t="str">
        <f t="shared" si="981"/>
        <v>Cooling</v>
      </c>
      <c r="I5221" s="1">
        <f ca="1">OFFSET(IF($H5221="Cooling",Customer!$C$25,Customer!$C$52),E5221,D5221)</f>
        <v>78</v>
      </c>
      <c r="J5221" s="1">
        <f ca="1">OFFSET(IF($H5221="Cooling",Customer!$L$25,Customer!$L$52),$E5221,$D5221)</f>
        <v>80</v>
      </c>
      <c r="K5221" s="16">
        <f t="shared" ca="1" si="975"/>
        <v>0</v>
      </c>
      <c r="L5221" s="16">
        <f t="shared" ca="1" si="976"/>
        <v>0</v>
      </c>
      <c r="M5221" s="17">
        <f t="shared" si="982"/>
        <v>0</v>
      </c>
      <c r="N5221" s="17">
        <f t="shared" si="983"/>
        <v>0</v>
      </c>
      <c r="O5221" s="4"/>
      <c r="P5221" s="4">
        <v>66</v>
      </c>
      <c r="Q5221" s="4">
        <v>62</v>
      </c>
      <c r="R5221" s="4">
        <v>67</v>
      </c>
      <c r="S5221" s="4">
        <v>59</v>
      </c>
      <c r="T5221" s="4">
        <v>76</v>
      </c>
      <c r="U5221" s="4">
        <v>72</v>
      </c>
      <c r="V5221" s="13">
        <v>71</v>
      </c>
      <c r="W5221" s="4">
        <v>68</v>
      </c>
      <c r="X5221" s="4">
        <v>67</v>
      </c>
      <c r="Y5221">
        <f t="shared" ca="1" si="984"/>
        <v>0</v>
      </c>
      <c r="Z5221">
        <f t="shared" ca="1" si="985"/>
        <v>0</v>
      </c>
    </row>
    <row r="5222" spans="2:26" x14ac:dyDescent="0.25">
      <c r="B5222" s="11">
        <f t="shared" si="986"/>
        <v>44779.083333320697</v>
      </c>
      <c r="C5222" s="1">
        <f t="shared" si="977"/>
        <v>8</v>
      </c>
      <c r="D5222" s="1">
        <f t="shared" si="978"/>
        <v>6</v>
      </c>
      <c r="E5222" s="12">
        <f t="shared" si="979"/>
        <v>3</v>
      </c>
      <c r="F5222" s="124" t="str">
        <f t="shared" si="980"/>
        <v>0</v>
      </c>
      <c r="G5222" s="1">
        <f ca="1">(OFFSET(O5222,0,MATCH(Customer!$J$6,'CDH &amp; HDH'!$P$11:$X$11,0)))</f>
        <v>69</v>
      </c>
      <c r="H5222" s="1" t="str">
        <f t="shared" si="981"/>
        <v>Cooling</v>
      </c>
      <c r="I5222" s="1">
        <f ca="1">OFFSET(IF($H5222="Cooling",Customer!$C$25,Customer!$C$52),E5222,D5222)</f>
        <v>78</v>
      </c>
      <c r="J5222" s="1">
        <f ca="1">OFFSET(IF($H5222="Cooling",Customer!$L$25,Customer!$L$52),$E5222,$D5222)</f>
        <v>80</v>
      </c>
      <c r="K5222" s="16">
        <f t="shared" ca="1" si="975"/>
        <v>0</v>
      </c>
      <c r="L5222" s="16">
        <f t="shared" ca="1" si="976"/>
        <v>0</v>
      </c>
      <c r="M5222" s="17">
        <f t="shared" si="982"/>
        <v>0</v>
      </c>
      <c r="N5222" s="17">
        <f t="shared" si="983"/>
        <v>0</v>
      </c>
      <c r="O5222" s="4"/>
      <c r="P5222" s="4">
        <v>65</v>
      </c>
      <c r="Q5222" s="4">
        <v>63</v>
      </c>
      <c r="R5222" s="4">
        <v>67</v>
      </c>
      <c r="S5222" s="4">
        <v>58</v>
      </c>
      <c r="T5222" s="4">
        <v>75</v>
      </c>
      <c r="U5222" s="4">
        <v>71</v>
      </c>
      <c r="V5222" s="13">
        <v>69</v>
      </c>
      <c r="W5222" s="4">
        <v>67</v>
      </c>
      <c r="X5222" s="4">
        <v>68</v>
      </c>
      <c r="Y5222">
        <f t="shared" ca="1" si="984"/>
        <v>0</v>
      </c>
      <c r="Z5222">
        <f t="shared" ca="1" si="985"/>
        <v>0</v>
      </c>
    </row>
    <row r="5223" spans="2:26" x14ac:dyDescent="0.25">
      <c r="B5223" s="11">
        <f t="shared" si="986"/>
        <v>44779.124999987362</v>
      </c>
      <c r="C5223" s="1">
        <f t="shared" si="977"/>
        <v>8</v>
      </c>
      <c r="D5223" s="1">
        <f t="shared" si="978"/>
        <v>6</v>
      </c>
      <c r="E5223" s="12">
        <f t="shared" si="979"/>
        <v>4</v>
      </c>
      <c r="F5223" s="124" t="str">
        <f t="shared" si="980"/>
        <v>0</v>
      </c>
      <c r="G5223" s="1">
        <f ca="1">(OFFSET(O5223,0,MATCH(Customer!$J$6,'CDH &amp; HDH'!$P$11:$X$11,0)))</f>
        <v>68</v>
      </c>
      <c r="H5223" s="1" t="str">
        <f t="shared" si="981"/>
        <v>Cooling</v>
      </c>
      <c r="I5223" s="1">
        <f ca="1">OFFSET(IF($H5223="Cooling",Customer!$C$25,Customer!$C$52),E5223,D5223)</f>
        <v>78</v>
      </c>
      <c r="J5223" s="1">
        <f ca="1">OFFSET(IF($H5223="Cooling",Customer!$L$25,Customer!$L$52),$E5223,$D5223)</f>
        <v>80</v>
      </c>
      <c r="K5223" s="16">
        <f t="shared" ca="1" si="975"/>
        <v>0</v>
      </c>
      <c r="L5223" s="16">
        <f t="shared" ca="1" si="976"/>
        <v>0</v>
      </c>
      <c r="M5223" s="17">
        <f t="shared" si="982"/>
        <v>0</v>
      </c>
      <c r="N5223" s="17">
        <f t="shared" si="983"/>
        <v>0</v>
      </c>
      <c r="O5223" s="4"/>
      <c r="P5223" s="4">
        <v>63</v>
      </c>
      <c r="Q5223" s="4">
        <v>61</v>
      </c>
      <c r="R5223" s="4">
        <v>67</v>
      </c>
      <c r="S5223" s="4">
        <v>58</v>
      </c>
      <c r="T5223" s="4">
        <v>74</v>
      </c>
      <c r="U5223" s="4">
        <v>71</v>
      </c>
      <c r="V5223" s="13">
        <v>68</v>
      </c>
      <c r="W5223" s="4">
        <v>66</v>
      </c>
      <c r="X5223" s="4">
        <v>68</v>
      </c>
      <c r="Y5223">
        <f t="shared" ca="1" si="984"/>
        <v>0</v>
      </c>
      <c r="Z5223">
        <f t="shared" ca="1" si="985"/>
        <v>0</v>
      </c>
    </row>
    <row r="5224" spans="2:26" x14ac:dyDescent="0.25">
      <c r="B5224" s="11">
        <f t="shared" si="986"/>
        <v>44779.166666654026</v>
      </c>
      <c r="C5224" s="1">
        <f t="shared" si="977"/>
        <v>8</v>
      </c>
      <c r="D5224" s="1">
        <f t="shared" si="978"/>
        <v>6</v>
      </c>
      <c r="E5224" s="12">
        <f t="shared" si="979"/>
        <v>5</v>
      </c>
      <c r="F5224" s="124" t="str">
        <f t="shared" si="980"/>
        <v>0</v>
      </c>
      <c r="G5224" s="1">
        <f ca="1">(OFFSET(O5224,0,MATCH(Customer!$J$6,'CDH &amp; HDH'!$P$11:$X$11,0)))</f>
        <v>67</v>
      </c>
      <c r="H5224" s="1" t="str">
        <f t="shared" si="981"/>
        <v>Cooling</v>
      </c>
      <c r="I5224" s="1">
        <f ca="1">OFFSET(IF($H5224="Cooling",Customer!$C$25,Customer!$C$52),E5224,D5224)</f>
        <v>78</v>
      </c>
      <c r="J5224" s="1">
        <f ca="1">OFFSET(IF($H5224="Cooling",Customer!$L$25,Customer!$L$52),$E5224,$D5224)</f>
        <v>80</v>
      </c>
      <c r="K5224" s="16">
        <f t="shared" ca="1" si="975"/>
        <v>0</v>
      </c>
      <c r="L5224" s="16">
        <f t="shared" ca="1" si="976"/>
        <v>0</v>
      </c>
      <c r="M5224" s="17">
        <f t="shared" si="982"/>
        <v>0</v>
      </c>
      <c r="N5224" s="17">
        <f t="shared" si="983"/>
        <v>0</v>
      </c>
      <c r="O5224" s="4"/>
      <c r="P5224" s="4">
        <v>63</v>
      </c>
      <c r="Q5224" s="4">
        <v>59</v>
      </c>
      <c r="R5224" s="4">
        <v>68</v>
      </c>
      <c r="S5224" s="4">
        <v>57</v>
      </c>
      <c r="T5224" s="4">
        <v>74</v>
      </c>
      <c r="U5224" s="4">
        <v>69</v>
      </c>
      <c r="V5224" s="13">
        <v>67</v>
      </c>
      <c r="W5224" s="4">
        <v>66</v>
      </c>
      <c r="X5224" s="4">
        <v>66</v>
      </c>
      <c r="Y5224">
        <f t="shared" ca="1" si="984"/>
        <v>0</v>
      </c>
      <c r="Z5224">
        <f t="shared" ca="1" si="985"/>
        <v>0</v>
      </c>
    </row>
    <row r="5225" spans="2:26" x14ac:dyDescent="0.25">
      <c r="B5225" s="11">
        <f t="shared" si="986"/>
        <v>44779.20833332069</v>
      </c>
      <c r="C5225" s="1">
        <f t="shared" si="977"/>
        <v>8</v>
      </c>
      <c r="D5225" s="1">
        <f t="shared" si="978"/>
        <v>6</v>
      </c>
      <c r="E5225" s="12">
        <f t="shared" si="979"/>
        <v>6</v>
      </c>
      <c r="F5225" s="124" t="str">
        <f t="shared" si="980"/>
        <v>0</v>
      </c>
      <c r="G5225" s="1">
        <f ca="1">(OFFSET(O5225,0,MATCH(Customer!$J$6,'CDH &amp; HDH'!$P$11:$X$11,0)))</f>
        <v>67</v>
      </c>
      <c r="H5225" s="1" t="str">
        <f t="shared" si="981"/>
        <v>Cooling</v>
      </c>
      <c r="I5225" s="1">
        <f ca="1">OFFSET(IF($H5225="Cooling",Customer!$C$25,Customer!$C$52),E5225,D5225)</f>
        <v>78</v>
      </c>
      <c r="J5225" s="1">
        <f ca="1">OFFSET(IF($H5225="Cooling",Customer!$L$25,Customer!$L$52),$E5225,$D5225)</f>
        <v>80</v>
      </c>
      <c r="K5225" s="16">
        <f t="shared" ca="1" si="975"/>
        <v>0</v>
      </c>
      <c r="L5225" s="16">
        <f t="shared" ca="1" si="976"/>
        <v>0</v>
      </c>
      <c r="M5225" s="17">
        <f t="shared" si="982"/>
        <v>0</v>
      </c>
      <c r="N5225" s="17">
        <f t="shared" si="983"/>
        <v>0</v>
      </c>
      <c r="O5225" s="4"/>
      <c r="P5225" s="4">
        <v>63</v>
      </c>
      <c r="Q5225" s="4">
        <v>60</v>
      </c>
      <c r="R5225" s="4">
        <v>69</v>
      </c>
      <c r="S5225" s="4">
        <v>58</v>
      </c>
      <c r="T5225" s="4">
        <v>75</v>
      </c>
      <c r="U5225" s="4">
        <v>68</v>
      </c>
      <c r="V5225" s="13">
        <v>67</v>
      </c>
      <c r="W5225" s="4">
        <v>67</v>
      </c>
      <c r="X5225" s="4">
        <v>66</v>
      </c>
      <c r="Y5225">
        <f t="shared" ca="1" si="984"/>
        <v>0</v>
      </c>
      <c r="Z5225">
        <f t="shared" ca="1" si="985"/>
        <v>0</v>
      </c>
    </row>
    <row r="5226" spans="2:26" x14ac:dyDescent="0.25">
      <c r="B5226" s="11">
        <f t="shared" si="986"/>
        <v>44779.249999987354</v>
      </c>
      <c r="C5226" s="1">
        <f t="shared" si="977"/>
        <v>8</v>
      </c>
      <c r="D5226" s="1">
        <f t="shared" si="978"/>
        <v>6</v>
      </c>
      <c r="E5226" s="12">
        <f t="shared" si="979"/>
        <v>7</v>
      </c>
      <c r="F5226" s="124" t="str">
        <f t="shared" si="980"/>
        <v>0</v>
      </c>
      <c r="G5226" s="1">
        <f ca="1">(OFFSET(O5226,0,MATCH(Customer!$J$6,'CDH &amp; HDH'!$P$11:$X$11,0)))</f>
        <v>68</v>
      </c>
      <c r="H5226" s="1" t="str">
        <f t="shared" si="981"/>
        <v>Cooling</v>
      </c>
      <c r="I5226" s="1">
        <f ca="1">OFFSET(IF($H5226="Cooling",Customer!$C$25,Customer!$C$52),E5226,D5226)</f>
        <v>78</v>
      </c>
      <c r="J5226" s="1">
        <f ca="1">OFFSET(IF($H5226="Cooling",Customer!$L$25,Customer!$L$52),$E5226,$D5226)</f>
        <v>80</v>
      </c>
      <c r="K5226" s="16">
        <f t="shared" ca="1" si="975"/>
        <v>0</v>
      </c>
      <c r="L5226" s="16">
        <f t="shared" ca="1" si="976"/>
        <v>0</v>
      </c>
      <c r="M5226" s="17">
        <f t="shared" si="982"/>
        <v>0</v>
      </c>
      <c r="N5226" s="17">
        <f t="shared" si="983"/>
        <v>0</v>
      </c>
      <c r="O5226" s="4"/>
      <c r="P5226" s="4">
        <v>65</v>
      </c>
      <c r="Q5226" s="4">
        <v>61</v>
      </c>
      <c r="R5226" s="4">
        <v>70</v>
      </c>
      <c r="S5226" s="4">
        <v>60</v>
      </c>
      <c r="T5226" s="4">
        <v>79</v>
      </c>
      <c r="U5226" s="4">
        <v>67</v>
      </c>
      <c r="V5226" s="13">
        <v>68</v>
      </c>
      <c r="W5226" s="4">
        <v>68</v>
      </c>
      <c r="X5226" s="4">
        <v>68</v>
      </c>
      <c r="Y5226">
        <f t="shared" ca="1" si="984"/>
        <v>0</v>
      </c>
      <c r="Z5226">
        <f t="shared" ca="1" si="985"/>
        <v>0</v>
      </c>
    </row>
    <row r="5227" spans="2:26" x14ac:dyDescent="0.25">
      <c r="B5227" s="11">
        <f t="shared" si="986"/>
        <v>44779.291666654019</v>
      </c>
      <c r="C5227" s="1">
        <f t="shared" si="977"/>
        <v>8</v>
      </c>
      <c r="D5227" s="1">
        <f t="shared" si="978"/>
        <v>6</v>
      </c>
      <c r="E5227" s="12">
        <f t="shared" si="979"/>
        <v>8</v>
      </c>
      <c r="F5227" s="124" t="str">
        <f t="shared" si="980"/>
        <v>0</v>
      </c>
      <c r="G5227" s="1">
        <f ca="1">(OFFSET(O5227,0,MATCH(Customer!$J$6,'CDH &amp; HDH'!$P$11:$X$11,0)))</f>
        <v>70</v>
      </c>
      <c r="H5227" s="1" t="str">
        <f t="shared" si="981"/>
        <v>Cooling</v>
      </c>
      <c r="I5227" s="1">
        <f ca="1">OFFSET(IF($H5227="Cooling",Customer!$C$25,Customer!$C$52),E5227,D5227)</f>
        <v>78</v>
      </c>
      <c r="J5227" s="1">
        <f ca="1">OFFSET(IF($H5227="Cooling",Customer!$L$25,Customer!$L$52),$E5227,$D5227)</f>
        <v>80</v>
      </c>
      <c r="K5227" s="16">
        <f t="shared" ca="1" si="975"/>
        <v>0</v>
      </c>
      <c r="L5227" s="16">
        <f t="shared" ca="1" si="976"/>
        <v>0</v>
      </c>
      <c r="M5227" s="17">
        <f t="shared" si="982"/>
        <v>0</v>
      </c>
      <c r="N5227" s="17">
        <f t="shared" si="983"/>
        <v>0</v>
      </c>
      <c r="O5227" s="4"/>
      <c r="P5227" s="4">
        <v>66</v>
      </c>
      <c r="Q5227" s="4">
        <v>66</v>
      </c>
      <c r="R5227" s="4">
        <v>69</v>
      </c>
      <c r="S5227" s="4">
        <v>66</v>
      </c>
      <c r="T5227" s="4">
        <v>81</v>
      </c>
      <c r="U5227" s="4">
        <v>68</v>
      </c>
      <c r="V5227" s="13">
        <v>70</v>
      </c>
      <c r="W5227" s="4">
        <v>72</v>
      </c>
      <c r="X5227" s="4">
        <v>72</v>
      </c>
      <c r="Y5227">
        <f t="shared" ca="1" si="984"/>
        <v>0</v>
      </c>
      <c r="Z5227">
        <f t="shared" ca="1" si="985"/>
        <v>0</v>
      </c>
    </row>
    <row r="5228" spans="2:26" x14ac:dyDescent="0.25">
      <c r="B5228" s="11">
        <f t="shared" si="986"/>
        <v>44779.333333320683</v>
      </c>
      <c r="C5228" s="1">
        <f t="shared" si="977"/>
        <v>8</v>
      </c>
      <c r="D5228" s="1">
        <f t="shared" si="978"/>
        <v>6</v>
      </c>
      <c r="E5228" s="12">
        <f t="shared" si="979"/>
        <v>9</v>
      </c>
      <c r="F5228" s="124" t="str">
        <f t="shared" si="980"/>
        <v>0</v>
      </c>
      <c r="G5228" s="1">
        <f ca="1">(OFFSET(O5228,0,MATCH(Customer!$J$6,'CDH &amp; HDH'!$P$11:$X$11,0)))</f>
        <v>72</v>
      </c>
      <c r="H5228" s="1" t="str">
        <f t="shared" si="981"/>
        <v>Cooling</v>
      </c>
      <c r="I5228" s="1">
        <f ca="1">OFFSET(IF($H5228="Cooling",Customer!$C$25,Customer!$C$52),E5228,D5228)</f>
        <v>78</v>
      </c>
      <c r="J5228" s="1">
        <f ca="1">OFFSET(IF($H5228="Cooling",Customer!$L$25,Customer!$L$52),$E5228,$D5228)</f>
        <v>80</v>
      </c>
      <c r="K5228" s="16">
        <f t="shared" ca="1" si="975"/>
        <v>0</v>
      </c>
      <c r="L5228" s="16">
        <f t="shared" ca="1" si="976"/>
        <v>0</v>
      </c>
      <c r="M5228" s="17">
        <f t="shared" si="982"/>
        <v>0</v>
      </c>
      <c r="N5228" s="17">
        <f t="shared" si="983"/>
        <v>0</v>
      </c>
      <c r="O5228" s="4"/>
      <c r="P5228" s="4">
        <v>66</v>
      </c>
      <c r="Q5228" s="4">
        <v>69</v>
      </c>
      <c r="R5228" s="4">
        <v>68</v>
      </c>
      <c r="S5228" s="4">
        <v>70</v>
      </c>
      <c r="T5228" s="4">
        <v>82</v>
      </c>
      <c r="U5228" s="4">
        <v>68</v>
      </c>
      <c r="V5228" s="13">
        <v>72</v>
      </c>
      <c r="W5228" s="4">
        <v>76</v>
      </c>
      <c r="X5228" s="4">
        <v>77</v>
      </c>
      <c r="Y5228">
        <f t="shared" ca="1" si="984"/>
        <v>0</v>
      </c>
      <c r="Z5228">
        <f t="shared" ca="1" si="985"/>
        <v>0</v>
      </c>
    </row>
    <row r="5229" spans="2:26" x14ac:dyDescent="0.25">
      <c r="B5229" s="11">
        <f t="shared" si="986"/>
        <v>44779.374999987347</v>
      </c>
      <c r="C5229" s="1">
        <f t="shared" si="977"/>
        <v>8</v>
      </c>
      <c r="D5229" s="1">
        <f t="shared" si="978"/>
        <v>6</v>
      </c>
      <c r="E5229" s="12">
        <f t="shared" si="979"/>
        <v>10</v>
      </c>
      <c r="F5229" s="124" t="str">
        <f t="shared" si="980"/>
        <v>0</v>
      </c>
      <c r="G5229" s="1">
        <f ca="1">(OFFSET(O5229,0,MATCH(Customer!$J$6,'CDH &amp; HDH'!$P$11:$X$11,0)))</f>
        <v>74</v>
      </c>
      <c r="H5229" s="1" t="str">
        <f t="shared" si="981"/>
        <v>Cooling</v>
      </c>
      <c r="I5229" s="1">
        <f ca="1">OFFSET(IF($H5229="Cooling",Customer!$C$25,Customer!$C$52),E5229,D5229)</f>
        <v>78</v>
      </c>
      <c r="J5229" s="1">
        <f ca="1">OFFSET(IF($H5229="Cooling",Customer!$L$25,Customer!$L$52),$E5229,$D5229)</f>
        <v>80</v>
      </c>
      <c r="K5229" s="16">
        <f t="shared" ca="1" si="975"/>
        <v>0</v>
      </c>
      <c r="L5229" s="16">
        <f t="shared" ca="1" si="976"/>
        <v>0</v>
      </c>
      <c r="M5229" s="17">
        <f t="shared" si="982"/>
        <v>0</v>
      </c>
      <c r="N5229" s="17">
        <f t="shared" si="983"/>
        <v>0</v>
      </c>
      <c r="O5229" s="4"/>
      <c r="P5229" s="4">
        <v>69</v>
      </c>
      <c r="Q5229" s="4">
        <v>71</v>
      </c>
      <c r="R5229" s="4">
        <v>68</v>
      </c>
      <c r="S5229" s="4">
        <v>71</v>
      </c>
      <c r="T5229" s="4">
        <v>83</v>
      </c>
      <c r="U5229" s="4">
        <v>70</v>
      </c>
      <c r="V5229" s="13">
        <v>74</v>
      </c>
      <c r="W5229" s="4">
        <v>79</v>
      </c>
      <c r="X5229" s="4">
        <v>79</v>
      </c>
      <c r="Y5229">
        <f t="shared" ca="1" si="984"/>
        <v>0</v>
      </c>
      <c r="Z5229">
        <f t="shared" ca="1" si="985"/>
        <v>0</v>
      </c>
    </row>
    <row r="5230" spans="2:26" x14ac:dyDescent="0.25">
      <c r="B5230" s="11">
        <f t="shared" si="986"/>
        <v>44779.416666654011</v>
      </c>
      <c r="C5230" s="1">
        <f t="shared" si="977"/>
        <v>8</v>
      </c>
      <c r="D5230" s="1">
        <f t="shared" si="978"/>
        <v>6</v>
      </c>
      <c r="E5230" s="12">
        <f t="shared" si="979"/>
        <v>11</v>
      </c>
      <c r="F5230" s="124" t="str">
        <f t="shared" si="980"/>
        <v>0</v>
      </c>
      <c r="G5230" s="1">
        <f ca="1">(OFFSET(O5230,0,MATCH(Customer!$J$6,'CDH &amp; HDH'!$P$11:$X$11,0)))</f>
        <v>78</v>
      </c>
      <c r="H5230" s="1" t="str">
        <f t="shared" si="981"/>
        <v>Cooling</v>
      </c>
      <c r="I5230" s="1">
        <f ca="1">OFFSET(IF($H5230="Cooling",Customer!$C$25,Customer!$C$52),E5230,D5230)</f>
        <v>78</v>
      </c>
      <c r="J5230" s="1">
        <f ca="1">OFFSET(IF($H5230="Cooling",Customer!$L$25,Customer!$L$52),$E5230,$D5230)</f>
        <v>80</v>
      </c>
      <c r="K5230" s="16">
        <f t="shared" ca="1" si="975"/>
        <v>0</v>
      </c>
      <c r="L5230" s="16">
        <f t="shared" ca="1" si="976"/>
        <v>0</v>
      </c>
      <c r="M5230" s="17">
        <f t="shared" si="982"/>
        <v>0</v>
      </c>
      <c r="N5230" s="17">
        <f t="shared" si="983"/>
        <v>0</v>
      </c>
      <c r="O5230" s="4"/>
      <c r="P5230" s="4">
        <v>70</v>
      </c>
      <c r="Q5230" s="4">
        <v>76</v>
      </c>
      <c r="R5230" s="4">
        <v>68</v>
      </c>
      <c r="S5230" s="4">
        <v>73</v>
      </c>
      <c r="T5230" s="4">
        <v>87</v>
      </c>
      <c r="U5230" s="4">
        <v>72</v>
      </c>
      <c r="V5230" s="13">
        <v>78</v>
      </c>
      <c r="W5230" s="4">
        <v>82</v>
      </c>
      <c r="X5230" s="4">
        <v>81</v>
      </c>
      <c r="Y5230">
        <f t="shared" ca="1" si="984"/>
        <v>0</v>
      </c>
      <c r="Z5230">
        <f t="shared" ca="1" si="985"/>
        <v>0</v>
      </c>
    </row>
    <row r="5231" spans="2:26" x14ac:dyDescent="0.25">
      <c r="B5231" s="11">
        <f t="shared" si="986"/>
        <v>44779.458333320676</v>
      </c>
      <c r="C5231" s="1">
        <f t="shared" si="977"/>
        <v>8</v>
      </c>
      <c r="D5231" s="1">
        <f t="shared" si="978"/>
        <v>6</v>
      </c>
      <c r="E5231" s="12">
        <f t="shared" si="979"/>
        <v>12</v>
      </c>
      <c r="F5231" s="124" t="str">
        <f t="shared" si="980"/>
        <v>0</v>
      </c>
      <c r="G5231" s="1">
        <f ca="1">(OFFSET(O5231,0,MATCH(Customer!$J$6,'CDH &amp; HDH'!$P$11:$X$11,0)))</f>
        <v>81</v>
      </c>
      <c r="H5231" s="1" t="str">
        <f t="shared" si="981"/>
        <v>Cooling</v>
      </c>
      <c r="I5231" s="1">
        <f ca="1">OFFSET(IF($H5231="Cooling",Customer!$C$25,Customer!$C$52),E5231,D5231)</f>
        <v>78</v>
      </c>
      <c r="J5231" s="1">
        <f ca="1">OFFSET(IF($H5231="Cooling",Customer!$L$25,Customer!$L$52),$E5231,$D5231)</f>
        <v>80</v>
      </c>
      <c r="K5231" s="16">
        <f t="shared" ca="1" si="975"/>
        <v>3</v>
      </c>
      <c r="L5231" s="16">
        <f t="shared" ca="1" si="976"/>
        <v>1</v>
      </c>
      <c r="M5231" s="17">
        <f t="shared" si="982"/>
        <v>0</v>
      </c>
      <c r="N5231" s="17">
        <f t="shared" si="983"/>
        <v>0</v>
      </c>
      <c r="O5231" s="4"/>
      <c r="P5231" s="4">
        <v>72</v>
      </c>
      <c r="Q5231" s="4">
        <v>76</v>
      </c>
      <c r="R5231" s="4">
        <v>72</v>
      </c>
      <c r="S5231" s="4">
        <v>74</v>
      </c>
      <c r="T5231" s="4">
        <v>88</v>
      </c>
      <c r="U5231" s="4">
        <v>75</v>
      </c>
      <c r="V5231" s="13">
        <v>81</v>
      </c>
      <c r="W5231" s="4">
        <v>83</v>
      </c>
      <c r="X5231" s="4">
        <v>82</v>
      </c>
      <c r="Y5231">
        <f t="shared" ca="1" si="984"/>
        <v>1296</v>
      </c>
      <c r="Z5231">
        <f t="shared" ca="1" si="985"/>
        <v>432</v>
      </c>
    </row>
    <row r="5232" spans="2:26" x14ac:dyDescent="0.25">
      <c r="B5232" s="11">
        <f t="shared" si="986"/>
        <v>44779.49999998734</v>
      </c>
      <c r="C5232" s="1">
        <f t="shared" si="977"/>
        <v>8</v>
      </c>
      <c r="D5232" s="1">
        <f t="shared" si="978"/>
        <v>6</v>
      </c>
      <c r="E5232" s="12">
        <f t="shared" si="979"/>
        <v>13</v>
      </c>
      <c r="F5232" s="124" t="str">
        <f t="shared" si="980"/>
        <v>0</v>
      </c>
      <c r="G5232" s="1">
        <f ca="1">(OFFSET(O5232,0,MATCH(Customer!$J$6,'CDH &amp; HDH'!$P$11:$X$11,0)))</f>
        <v>82</v>
      </c>
      <c r="H5232" s="1" t="str">
        <f t="shared" si="981"/>
        <v>Cooling</v>
      </c>
      <c r="I5232" s="1">
        <f ca="1">OFFSET(IF($H5232="Cooling",Customer!$C$25,Customer!$C$52),E5232,D5232)</f>
        <v>78</v>
      </c>
      <c r="J5232" s="1">
        <f ca="1">OFFSET(IF($H5232="Cooling",Customer!$L$25,Customer!$L$52),$E5232,$D5232)</f>
        <v>80</v>
      </c>
      <c r="K5232" s="16">
        <f t="shared" ca="1" si="975"/>
        <v>4</v>
      </c>
      <c r="L5232" s="16">
        <f t="shared" ca="1" si="976"/>
        <v>2</v>
      </c>
      <c r="M5232" s="17">
        <f t="shared" si="982"/>
        <v>0</v>
      </c>
      <c r="N5232" s="17">
        <f t="shared" si="983"/>
        <v>0</v>
      </c>
      <c r="O5232" s="4"/>
      <c r="P5232" s="4">
        <v>73</v>
      </c>
      <c r="Q5232" s="4">
        <v>76</v>
      </c>
      <c r="R5232" s="4">
        <v>74</v>
      </c>
      <c r="S5232" s="4">
        <v>74</v>
      </c>
      <c r="T5232" s="4">
        <v>89</v>
      </c>
      <c r="U5232" s="4">
        <v>77</v>
      </c>
      <c r="V5232" s="13">
        <v>82</v>
      </c>
      <c r="W5232" s="4">
        <v>85</v>
      </c>
      <c r="X5232" s="4">
        <v>86</v>
      </c>
      <c r="Y5232">
        <f t="shared" ca="1" si="984"/>
        <v>1728</v>
      </c>
      <c r="Z5232">
        <f t="shared" ca="1" si="985"/>
        <v>864</v>
      </c>
    </row>
    <row r="5233" spans="2:26" x14ac:dyDescent="0.25">
      <c r="B5233" s="11">
        <f t="shared" si="986"/>
        <v>44779.541666654004</v>
      </c>
      <c r="C5233" s="1">
        <f t="shared" si="977"/>
        <v>8</v>
      </c>
      <c r="D5233" s="1">
        <f t="shared" si="978"/>
        <v>6</v>
      </c>
      <c r="E5233" s="12">
        <f t="shared" si="979"/>
        <v>14</v>
      </c>
      <c r="F5233" s="124" t="str">
        <f t="shared" si="980"/>
        <v>0</v>
      </c>
      <c r="G5233" s="1">
        <f ca="1">(OFFSET(O5233,0,MATCH(Customer!$J$6,'CDH &amp; HDH'!$P$11:$X$11,0)))</f>
        <v>83</v>
      </c>
      <c r="H5233" s="1" t="str">
        <f t="shared" si="981"/>
        <v>Cooling</v>
      </c>
      <c r="I5233" s="1">
        <f ca="1">OFFSET(IF($H5233="Cooling",Customer!$C$25,Customer!$C$52),E5233,D5233)</f>
        <v>78</v>
      </c>
      <c r="J5233" s="1">
        <f ca="1">OFFSET(IF($H5233="Cooling",Customer!$L$25,Customer!$L$52),$E5233,$D5233)</f>
        <v>80</v>
      </c>
      <c r="K5233" s="16">
        <f t="shared" ca="1" si="975"/>
        <v>5</v>
      </c>
      <c r="L5233" s="16">
        <f t="shared" ca="1" si="976"/>
        <v>3</v>
      </c>
      <c r="M5233" s="17">
        <f t="shared" si="982"/>
        <v>0</v>
      </c>
      <c r="N5233" s="17">
        <f t="shared" si="983"/>
        <v>0</v>
      </c>
      <c r="O5233" s="4"/>
      <c r="P5233" s="4">
        <v>74</v>
      </c>
      <c r="Q5233" s="4">
        <v>78</v>
      </c>
      <c r="R5233" s="4">
        <v>77</v>
      </c>
      <c r="S5233" s="4">
        <v>74</v>
      </c>
      <c r="T5233" s="4">
        <v>89</v>
      </c>
      <c r="U5233" s="4">
        <v>77</v>
      </c>
      <c r="V5233" s="13">
        <v>83</v>
      </c>
      <c r="W5233" s="4">
        <v>86</v>
      </c>
      <c r="X5233" s="4">
        <v>87</v>
      </c>
      <c r="Y5233">
        <f t="shared" ca="1" si="984"/>
        <v>2160</v>
      </c>
      <c r="Z5233">
        <f t="shared" ca="1" si="985"/>
        <v>1296</v>
      </c>
    </row>
    <row r="5234" spans="2:26" x14ac:dyDescent="0.25">
      <c r="B5234" s="11">
        <f t="shared" si="986"/>
        <v>44779.583333320668</v>
      </c>
      <c r="C5234" s="1">
        <f t="shared" si="977"/>
        <v>8</v>
      </c>
      <c r="D5234" s="1">
        <f t="shared" si="978"/>
        <v>6</v>
      </c>
      <c r="E5234" s="12">
        <f t="shared" si="979"/>
        <v>15</v>
      </c>
      <c r="F5234" s="124" t="str">
        <f t="shared" si="980"/>
        <v>0</v>
      </c>
      <c r="G5234" s="1">
        <f ca="1">(OFFSET(O5234,0,MATCH(Customer!$J$6,'CDH &amp; HDH'!$P$11:$X$11,0)))</f>
        <v>84</v>
      </c>
      <c r="H5234" s="1" t="str">
        <f t="shared" si="981"/>
        <v>Cooling</v>
      </c>
      <c r="I5234" s="1">
        <f ca="1">OFFSET(IF($H5234="Cooling",Customer!$C$25,Customer!$C$52),E5234,D5234)</f>
        <v>78</v>
      </c>
      <c r="J5234" s="1">
        <f ca="1">OFFSET(IF($H5234="Cooling",Customer!$L$25,Customer!$L$52),$E5234,$D5234)</f>
        <v>80</v>
      </c>
      <c r="K5234" s="16">
        <f t="shared" ca="1" si="975"/>
        <v>6</v>
      </c>
      <c r="L5234" s="16">
        <f t="shared" ca="1" si="976"/>
        <v>4</v>
      </c>
      <c r="M5234" s="17">
        <f t="shared" si="982"/>
        <v>0</v>
      </c>
      <c r="N5234" s="17">
        <f t="shared" si="983"/>
        <v>0</v>
      </c>
      <c r="O5234" s="4"/>
      <c r="P5234" s="4">
        <v>75</v>
      </c>
      <c r="Q5234" s="4">
        <v>78</v>
      </c>
      <c r="R5234" s="4">
        <v>68</v>
      </c>
      <c r="S5234" s="4">
        <v>75</v>
      </c>
      <c r="T5234" s="4">
        <v>90</v>
      </c>
      <c r="U5234" s="4">
        <v>76</v>
      </c>
      <c r="V5234" s="13">
        <v>84</v>
      </c>
      <c r="W5234" s="4">
        <v>86</v>
      </c>
      <c r="X5234" s="4">
        <v>88</v>
      </c>
      <c r="Y5234">
        <f t="shared" ca="1" si="984"/>
        <v>2592</v>
      </c>
      <c r="Z5234">
        <f t="shared" ca="1" si="985"/>
        <v>1728</v>
      </c>
    </row>
    <row r="5235" spans="2:26" x14ac:dyDescent="0.25">
      <c r="B5235" s="11">
        <f t="shared" si="986"/>
        <v>44779.624999987333</v>
      </c>
      <c r="C5235" s="1">
        <f t="shared" si="977"/>
        <v>8</v>
      </c>
      <c r="D5235" s="1">
        <f t="shared" si="978"/>
        <v>6</v>
      </c>
      <c r="E5235" s="12">
        <f t="shared" si="979"/>
        <v>16</v>
      </c>
      <c r="F5235" s="124" t="str">
        <f t="shared" si="980"/>
        <v>0</v>
      </c>
      <c r="G5235" s="1">
        <f ca="1">(OFFSET(O5235,0,MATCH(Customer!$J$6,'CDH &amp; HDH'!$P$11:$X$11,0)))</f>
        <v>72</v>
      </c>
      <c r="H5235" s="1" t="str">
        <f t="shared" si="981"/>
        <v>Cooling</v>
      </c>
      <c r="I5235" s="1">
        <f ca="1">OFFSET(IF($H5235="Cooling",Customer!$C$25,Customer!$C$52),E5235,D5235)</f>
        <v>78</v>
      </c>
      <c r="J5235" s="1">
        <f ca="1">OFFSET(IF($H5235="Cooling",Customer!$L$25,Customer!$L$52),$E5235,$D5235)</f>
        <v>80</v>
      </c>
      <c r="K5235" s="16">
        <f t="shared" ca="1" si="975"/>
        <v>0</v>
      </c>
      <c r="L5235" s="16">
        <f t="shared" ca="1" si="976"/>
        <v>0</v>
      </c>
      <c r="M5235" s="17">
        <f t="shared" si="982"/>
        <v>0</v>
      </c>
      <c r="N5235" s="17">
        <f t="shared" si="983"/>
        <v>0</v>
      </c>
      <c r="O5235" s="4"/>
      <c r="P5235" s="4">
        <v>73</v>
      </c>
      <c r="Q5235" s="4">
        <v>76</v>
      </c>
      <c r="R5235" s="4">
        <v>73</v>
      </c>
      <c r="S5235" s="4">
        <v>74</v>
      </c>
      <c r="T5235" s="4">
        <v>90</v>
      </c>
      <c r="U5235" s="4">
        <v>77</v>
      </c>
      <c r="V5235" s="13">
        <v>72</v>
      </c>
      <c r="W5235" s="4">
        <v>86</v>
      </c>
      <c r="X5235" s="4">
        <v>86</v>
      </c>
      <c r="Y5235">
        <f t="shared" ca="1" si="984"/>
        <v>0</v>
      </c>
      <c r="Z5235">
        <f t="shared" ca="1" si="985"/>
        <v>0</v>
      </c>
    </row>
    <row r="5236" spans="2:26" x14ac:dyDescent="0.25">
      <c r="B5236" s="11">
        <f t="shared" si="986"/>
        <v>44779.666666653997</v>
      </c>
      <c r="C5236" s="1">
        <f t="shared" si="977"/>
        <v>8</v>
      </c>
      <c r="D5236" s="1">
        <f t="shared" si="978"/>
        <v>6</v>
      </c>
      <c r="E5236" s="12">
        <f t="shared" si="979"/>
        <v>17</v>
      </c>
      <c r="F5236" s="124" t="str">
        <f t="shared" si="980"/>
        <v>0</v>
      </c>
      <c r="G5236" s="1">
        <f ca="1">(OFFSET(O5236,0,MATCH(Customer!$J$6,'CDH &amp; HDH'!$P$11:$X$11,0)))</f>
        <v>73</v>
      </c>
      <c r="H5236" s="1" t="str">
        <f t="shared" si="981"/>
        <v>Cooling</v>
      </c>
      <c r="I5236" s="1">
        <f ca="1">OFFSET(IF($H5236="Cooling",Customer!$C$25,Customer!$C$52),E5236,D5236)</f>
        <v>78</v>
      </c>
      <c r="J5236" s="1">
        <f ca="1">OFFSET(IF($H5236="Cooling",Customer!$L$25,Customer!$L$52),$E5236,$D5236)</f>
        <v>80</v>
      </c>
      <c r="K5236" s="16">
        <f t="shared" ca="1" si="975"/>
        <v>0</v>
      </c>
      <c r="L5236" s="16">
        <f t="shared" ca="1" si="976"/>
        <v>0</v>
      </c>
      <c r="M5236" s="17">
        <f t="shared" si="982"/>
        <v>0</v>
      </c>
      <c r="N5236" s="17">
        <f t="shared" si="983"/>
        <v>0</v>
      </c>
      <c r="O5236" s="4"/>
      <c r="P5236" s="4">
        <v>73</v>
      </c>
      <c r="Q5236" s="4">
        <v>76</v>
      </c>
      <c r="R5236" s="4">
        <v>75</v>
      </c>
      <c r="S5236" s="4">
        <v>75</v>
      </c>
      <c r="T5236" s="4">
        <v>89</v>
      </c>
      <c r="U5236" s="4">
        <v>76</v>
      </c>
      <c r="V5236" s="13">
        <v>73</v>
      </c>
      <c r="W5236" s="4">
        <v>82</v>
      </c>
      <c r="X5236" s="4">
        <v>86</v>
      </c>
      <c r="Y5236">
        <f t="shared" ca="1" si="984"/>
        <v>0</v>
      </c>
      <c r="Z5236">
        <f t="shared" ca="1" si="985"/>
        <v>0</v>
      </c>
    </row>
    <row r="5237" spans="2:26" x14ac:dyDescent="0.25">
      <c r="B5237" s="11">
        <f t="shared" si="986"/>
        <v>44779.708333320661</v>
      </c>
      <c r="C5237" s="1">
        <f t="shared" si="977"/>
        <v>8</v>
      </c>
      <c r="D5237" s="1">
        <f t="shared" si="978"/>
        <v>6</v>
      </c>
      <c r="E5237" s="12">
        <f t="shared" si="979"/>
        <v>18</v>
      </c>
      <c r="F5237" s="124" t="str">
        <f t="shared" si="980"/>
        <v>0</v>
      </c>
      <c r="G5237" s="1">
        <f ca="1">(OFFSET(O5237,0,MATCH(Customer!$J$6,'CDH &amp; HDH'!$P$11:$X$11,0)))</f>
        <v>73</v>
      </c>
      <c r="H5237" s="1" t="str">
        <f t="shared" si="981"/>
        <v>Cooling</v>
      </c>
      <c r="I5237" s="1">
        <f ca="1">OFFSET(IF($H5237="Cooling",Customer!$C$25,Customer!$C$52),E5237,D5237)</f>
        <v>78</v>
      </c>
      <c r="J5237" s="1">
        <f ca="1">OFFSET(IF($H5237="Cooling",Customer!$L$25,Customer!$L$52),$E5237,$D5237)</f>
        <v>80</v>
      </c>
      <c r="K5237" s="16">
        <f t="shared" ca="1" si="975"/>
        <v>0</v>
      </c>
      <c r="L5237" s="16">
        <f t="shared" ca="1" si="976"/>
        <v>0</v>
      </c>
      <c r="M5237" s="17">
        <f t="shared" si="982"/>
        <v>0</v>
      </c>
      <c r="N5237" s="17">
        <f t="shared" si="983"/>
        <v>0</v>
      </c>
      <c r="O5237" s="4"/>
      <c r="P5237" s="4">
        <v>72</v>
      </c>
      <c r="Q5237" s="4">
        <v>72</v>
      </c>
      <c r="R5237" s="4">
        <v>74</v>
      </c>
      <c r="S5237" s="4">
        <v>74</v>
      </c>
      <c r="T5237" s="4">
        <v>81</v>
      </c>
      <c r="U5237" s="4">
        <v>75</v>
      </c>
      <c r="V5237" s="13">
        <v>73</v>
      </c>
      <c r="W5237" s="4">
        <v>74</v>
      </c>
      <c r="X5237" s="4">
        <v>84</v>
      </c>
      <c r="Y5237">
        <f t="shared" ca="1" si="984"/>
        <v>0</v>
      </c>
      <c r="Z5237">
        <f t="shared" ca="1" si="985"/>
        <v>0</v>
      </c>
    </row>
    <row r="5238" spans="2:26" x14ac:dyDescent="0.25">
      <c r="B5238" s="11">
        <f t="shared" si="986"/>
        <v>44779.749999987325</v>
      </c>
      <c r="C5238" s="1">
        <f t="shared" si="977"/>
        <v>8</v>
      </c>
      <c r="D5238" s="1">
        <f t="shared" si="978"/>
        <v>6</v>
      </c>
      <c r="E5238" s="12">
        <f t="shared" si="979"/>
        <v>19</v>
      </c>
      <c r="F5238" s="124" t="str">
        <f t="shared" si="980"/>
        <v>0</v>
      </c>
      <c r="G5238" s="1">
        <f ca="1">(OFFSET(O5238,0,MATCH(Customer!$J$6,'CDH &amp; HDH'!$P$11:$X$11,0)))</f>
        <v>72</v>
      </c>
      <c r="H5238" s="1" t="str">
        <f t="shared" si="981"/>
        <v>Cooling</v>
      </c>
      <c r="I5238" s="1">
        <f ca="1">OFFSET(IF($H5238="Cooling",Customer!$C$25,Customer!$C$52),E5238,D5238)</f>
        <v>78</v>
      </c>
      <c r="J5238" s="1">
        <f ca="1">OFFSET(IF($H5238="Cooling",Customer!$L$25,Customer!$L$52),$E5238,$D5238)</f>
        <v>80</v>
      </c>
      <c r="K5238" s="16">
        <f t="shared" ca="1" si="975"/>
        <v>0</v>
      </c>
      <c r="L5238" s="16">
        <f t="shared" ca="1" si="976"/>
        <v>0</v>
      </c>
      <c r="M5238" s="17">
        <f t="shared" si="982"/>
        <v>0</v>
      </c>
      <c r="N5238" s="17">
        <f t="shared" si="983"/>
        <v>0</v>
      </c>
      <c r="O5238" s="4"/>
      <c r="P5238" s="4">
        <v>72</v>
      </c>
      <c r="Q5238" s="4">
        <v>71</v>
      </c>
      <c r="R5238" s="4">
        <v>72</v>
      </c>
      <c r="S5238" s="4">
        <v>72</v>
      </c>
      <c r="T5238" s="4">
        <v>76</v>
      </c>
      <c r="U5238" s="4">
        <v>73</v>
      </c>
      <c r="V5238" s="13">
        <v>72</v>
      </c>
      <c r="W5238" s="4">
        <v>73</v>
      </c>
      <c r="X5238" s="4">
        <v>81</v>
      </c>
      <c r="Y5238">
        <f t="shared" ca="1" si="984"/>
        <v>0</v>
      </c>
      <c r="Z5238">
        <f t="shared" ca="1" si="985"/>
        <v>0</v>
      </c>
    </row>
    <row r="5239" spans="2:26" x14ac:dyDescent="0.25">
      <c r="B5239" s="11">
        <f t="shared" si="986"/>
        <v>44779.79166665399</v>
      </c>
      <c r="C5239" s="1">
        <f t="shared" si="977"/>
        <v>8</v>
      </c>
      <c r="D5239" s="1">
        <f t="shared" si="978"/>
        <v>6</v>
      </c>
      <c r="E5239" s="12">
        <f t="shared" si="979"/>
        <v>20</v>
      </c>
      <c r="F5239" s="124" t="str">
        <f t="shared" si="980"/>
        <v>0</v>
      </c>
      <c r="G5239" s="1">
        <f ca="1">(OFFSET(O5239,0,MATCH(Customer!$J$6,'CDH &amp; HDH'!$P$11:$X$11,0)))</f>
        <v>71</v>
      </c>
      <c r="H5239" s="1" t="str">
        <f t="shared" si="981"/>
        <v>Cooling</v>
      </c>
      <c r="I5239" s="1">
        <f ca="1">OFFSET(IF($H5239="Cooling",Customer!$C$25,Customer!$C$52),E5239,D5239)</f>
        <v>78</v>
      </c>
      <c r="J5239" s="1">
        <f ca="1">OFFSET(IF($H5239="Cooling",Customer!$L$25,Customer!$L$52),$E5239,$D5239)</f>
        <v>80</v>
      </c>
      <c r="K5239" s="16">
        <f t="shared" ca="1" si="975"/>
        <v>0</v>
      </c>
      <c r="L5239" s="16">
        <f t="shared" ca="1" si="976"/>
        <v>0</v>
      </c>
      <c r="M5239" s="17">
        <f t="shared" si="982"/>
        <v>0</v>
      </c>
      <c r="N5239" s="17">
        <f t="shared" si="983"/>
        <v>0</v>
      </c>
      <c r="O5239" s="4"/>
      <c r="P5239" s="4">
        <v>71</v>
      </c>
      <c r="Q5239" s="4">
        <v>68</v>
      </c>
      <c r="R5239" s="4">
        <v>66</v>
      </c>
      <c r="S5239" s="4">
        <v>70</v>
      </c>
      <c r="T5239" s="4">
        <v>75</v>
      </c>
      <c r="U5239" s="4">
        <v>72</v>
      </c>
      <c r="V5239" s="13">
        <v>71</v>
      </c>
      <c r="W5239" s="4">
        <v>71</v>
      </c>
      <c r="X5239" s="4">
        <v>79</v>
      </c>
      <c r="Y5239">
        <f t="shared" ca="1" si="984"/>
        <v>0</v>
      </c>
      <c r="Z5239">
        <f t="shared" ca="1" si="985"/>
        <v>0</v>
      </c>
    </row>
    <row r="5240" spans="2:26" x14ac:dyDescent="0.25">
      <c r="B5240" s="11">
        <f t="shared" si="986"/>
        <v>44779.833333320654</v>
      </c>
      <c r="C5240" s="1">
        <f t="shared" si="977"/>
        <v>8</v>
      </c>
      <c r="D5240" s="1">
        <f t="shared" si="978"/>
        <v>6</v>
      </c>
      <c r="E5240" s="12">
        <f t="shared" si="979"/>
        <v>21</v>
      </c>
      <c r="F5240" s="124" t="str">
        <f t="shared" si="980"/>
        <v>0</v>
      </c>
      <c r="G5240" s="1">
        <f ca="1">(OFFSET(O5240,0,MATCH(Customer!$J$6,'CDH &amp; HDH'!$P$11:$X$11,0)))</f>
        <v>71</v>
      </c>
      <c r="H5240" s="1" t="str">
        <f t="shared" si="981"/>
        <v>Cooling</v>
      </c>
      <c r="I5240" s="1">
        <f ca="1">OFFSET(IF($H5240="Cooling",Customer!$C$25,Customer!$C$52),E5240,D5240)</f>
        <v>78</v>
      </c>
      <c r="J5240" s="1">
        <f ca="1">OFFSET(IF($H5240="Cooling",Customer!$L$25,Customer!$L$52),$E5240,$D5240)</f>
        <v>80</v>
      </c>
      <c r="K5240" s="16">
        <f t="shared" ca="1" si="975"/>
        <v>0</v>
      </c>
      <c r="L5240" s="16">
        <f t="shared" ca="1" si="976"/>
        <v>0</v>
      </c>
      <c r="M5240" s="17">
        <f t="shared" si="982"/>
        <v>0</v>
      </c>
      <c r="N5240" s="17">
        <f t="shared" si="983"/>
        <v>0</v>
      </c>
      <c r="O5240" s="4"/>
      <c r="P5240" s="4">
        <v>71</v>
      </c>
      <c r="Q5240" s="4">
        <v>67</v>
      </c>
      <c r="R5240" s="4">
        <v>64</v>
      </c>
      <c r="S5240" s="4">
        <v>68</v>
      </c>
      <c r="T5240" s="4">
        <v>73</v>
      </c>
      <c r="U5240" s="4">
        <v>70</v>
      </c>
      <c r="V5240" s="13">
        <v>71</v>
      </c>
      <c r="W5240" s="4">
        <v>70</v>
      </c>
      <c r="X5240" s="4">
        <v>76</v>
      </c>
      <c r="Y5240">
        <f t="shared" ca="1" si="984"/>
        <v>0</v>
      </c>
      <c r="Z5240">
        <f t="shared" ca="1" si="985"/>
        <v>0</v>
      </c>
    </row>
    <row r="5241" spans="2:26" x14ac:dyDescent="0.25">
      <c r="B5241" s="11">
        <f t="shared" si="986"/>
        <v>44779.874999987318</v>
      </c>
      <c r="C5241" s="1">
        <f t="shared" si="977"/>
        <v>8</v>
      </c>
      <c r="D5241" s="1">
        <f t="shared" si="978"/>
        <v>6</v>
      </c>
      <c r="E5241" s="12">
        <f t="shared" si="979"/>
        <v>22</v>
      </c>
      <c r="F5241" s="124" t="str">
        <f t="shared" si="980"/>
        <v>0</v>
      </c>
      <c r="G5241" s="1">
        <f ca="1">(OFFSET(O5241,0,MATCH(Customer!$J$6,'CDH &amp; HDH'!$P$11:$X$11,0)))</f>
        <v>71</v>
      </c>
      <c r="H5241" s="1" t="str">
        <f t="shared" si="981"/>
        <v>Cooling</v>
      </c>
      <c r="I5241" s="1">
        <f ca="1">OFFSET(IF($H5241="Cooling",Customer!$C$25,Customer!$C$52),E5241,D5241)</f>
        <v>78</v>
      </c>
      <c r="J5241" s="1">
        <f ca="1">OFFSET(IF($H5241="Cooling",Customer!$L$25,Customer!$L$52),$E5241,$D5241)</f>
        <v>80</v>
      </c>
      <c r="K5241" s="16">
        <f t="shared" ca="1" si="975"/>
        <v>0</v>
      </c>
      <c r="L5241" s="16">
        <f t="shared" ca="1" si="976"/>
        <v>0</v>
      </c>
      <c r="M5241" s="17">
        <f t="shared" si="982"/>
        <v>0</v>
      </c>
      <c r="N5241" s="17">
        <f t="shared" si="983"/>
        <v>0</v>
      </c>
      <c r="O5241" s="4"/>
      <c r="P5241" s="4">
        <v>71</v>
      </c>
      <c r="Q5241" s="4">
        <v>66</v>
      </c>
      <c r="R5241" s="4">
        <v>62</v>
      </c>
      <c r="S5241" s="4">
        <v>66</v>
      </c>
      <c r="T5241" s="4">
        <v>71</v>
      </c>
      <c r="U5241" s="4">
        <v>71</v>
      </c>
      <c r="V5241" s="13">
        <v>71</v>
      </c>
      <c r="W5241" s="4">
        <v>70</v>
      </c>
      <c r="X5241" s="4">
        <v>72</v>
      </c>
      <c r="Y5241">
        <f t="shared" ca="1" si="984"/>
        <v>0</v>
      </c>
      <c r="Z5241">
        <f t="shared" ca="1" si="985"/>
        <v>0</v>
      </c>
    </row>
    <row r="5242" spans="2:26" x14ac:dyDescent="0.25">
      <c r="B5242" s="11">
        <f t="shared" si="986"/>
        <v>44779.916666653982</v>
      </c>
      <c r="C5242" s="1">
        <f t="shared" si="977"/>
        <v>8</v>
      </c>
      <c r="D5242" s="1">
        <f t="shared" si="978"/>
        <v>6</v>
      </c>
      <c r="E5242" s="12">
        <f t="shared" si="979"/>
        <v>23</v>
      </c>
      <c r="F5242" s="124" t="str">
        <f t="shared" si="980"/>
        <v>0</v>
      </c>
      <c r="G5242" s="1">
        <f ca="1">(OFFSET(O5242,0,MATCH(Customer!$J$6,'CDH &amp; HDH'!$P$11:$X$11,0)))</f>
        <v>69</v>
      </c>
      <c r="H5242" s="1" t="str">
        <f t="shared" si="981"/>
        <v>Cooling</v>
      </c>
      <c r="I5242" s="1">
        <f ca="1">OFFSET(IF($H5242="Cooling",Customer!$C$25,Customer!$C$52),E5242,D5242)</f>
        <v>78</v>
      </c>
      <c r="J5242" s="1">
        <f ca="1">OFFSET(IF($H5242="Cooling",Customer!$L$25,Customer!$L$52),$E5242,$D5242)</f>
        <v>80</v>
      </c>
      <c r="K5242" s="16">
        <f t="shared" ca="1" si="975"/>
        <v>0</v>
      </c>
      <c r="L5242" s="16">
        <f t="shared" ca="1" si="976"/>
        <v>0</v>
      </c>
      <c r="M5242" s="17">
        <f t="shared" si="982"/>
        <v>0</v>
      </c>
      <c r="N5242" s="17">
        <f t="shared" si="983"/>
        <v>0</v>
      </c>
      <c r="O5242" s="4"/>
      <c r="P5242" s="4">
        <v>70</v>
      </c>
      <c r="Q5242" s="4">
        <v>65</v>
      </c>
      <c r="R5242" s="4">
        <v>63</v>
      </c>
      <c r="S5242" s="4">
        <v>65</v>
      </c>
      <c r="T5242" s="4">
        <v>71</v>
      </c>
      <c r="U5242" s="4">
        <v>70</v>
      </c>
      <c r="V5242" s="13">
        <v>69</v>
      </c>
      <c r="W5242" s="4">
        <v>68</v>
      </c>
      <c r="X5242" s="4">
        <v>67</v>
      </c>
      <c r="Y5242">
        <f t="shared" ca="1" si="984"/>
        <v>0</v>
      </c>
      <c r="Z5242">
        <f t="shared" ca="1" si="985"/>
        <v>0</v>
      </c>
    </row>
    <row r="5243" spans="2:26" x14ac:dyDescent="0.25">
      <c r="B5243" s="11">
        <f t="shared" si="986"/>
        <v>44779.958333320646</v>
      </c>
      <c r="C5243" s="1">
        <f t="shared" si="977"/>
        <v>8</v>
      </c>
      <c r="D5243" s="1">
        <f t="shared" si="978"/>
        <v>6</v>
      </c>
      <c r="E5243" s="12">
        <f t="shared" si="979"/>
        <v>24</v>
      </c>
      <c r="F5243" s="124" t="str">
        <f t="shared" si="980"/>
        <v>0</v>
      </c>
      <c r="G5243" s="1">
        <f ca="1">(OFFSET(O5243,0,MATCH(Customer!$J$6,'CDH &amp; HDH'!$P$11:$X$11,0)))</f>
        <v>67</v>
      </c>
      <c r="H5243" s="1" t="str">
        <f t="shared" si="981"/>
        <v>Cooling</v>
      </c>
      <c r="I5243" s="1">
        <f ca="1">OFFSET(IF($H5243="Cooling",Customer!$C$25,Customer!$C$52),E5243,D5243)</f>
        <v>78</v>
      </c>
      <c r="J5243" s="1">
        <f ca="1">OFFSET(IF($H5243="Cooling",Customer!$L$25,Customer!$L$52),$E5243,$D5243)</f>
        <v>80</v>
      </c>
      <c r="K5243" s="16">
        <f t="shared" ca="1" si="975"/>
        <v>0</v>
      </c>
      <c r="L5243" s="16">
        <f t="shared" ca="1" si="976"/>
        <v>0</v>
      </c>
      <c r="M5243" s="17">
        <f t="shared" si="982"/>
        <v>0</v>
      </c>
      <c r="N5243" s="17">
        <f t="shared" si="983"/>
        <v>0</v>
      </c>
      <c r="O5243" s="4"/>
      <c r="P5243" s="4">
        <v>70</v>
      </c>
      <c r="Q5243" s="4">
        <v>65</v>
      </c>
      <c r="R5243" s="4">
        <v>62</v>
      </c>
      <c r="S5243" s="4">
        <v>65</v>
      </c>
      <c r="T5243" s="4">
        <v>70</v>
      </c>
      <c r="U5243" s="4">
        <v>68</v>
      </c>
      <c r="V5243" s="13">
        <v>67</v>
      </c>
      <c r="W5243" s="4">
        <v>68</v>
      </c>
      <c r="X5243" s="4">
        <v>66</v>
      </c>
      <c r="Y5243">
        <f t="shared" ca="1" si="984"/>
        <v>0</v>
      </c>
      <c r="Z5243">
        <f t="shared" ca="1" si="985"/>
        <v>0</v>
      </c>
    </row>
    <row r="5244" spans="2:26" x14ac:dyDescent="0.25">
      <c r="B5244" s="11">
        <f t="shared" si="986"/>
        <v>44779.999999987311</v>
      </c>
      <c r="C5244" s="1">
        <f t="shared" si="977"/>
        <v>8</v>
      </c>
      <c r="D5244" s="1">
        <f t="shared" si="978"/>
        <v>7</v>
      </c>
      <c r="E5244" s="12">
        <f t="shared" si="979"/>
        <v>1</v>
      </c>
      <c r="F5244" s="124" t="str">
        <f t="shared" si="980"/>
        <v>0</v>
      </c>
      <c r="G5244" s="1">
        <f ca="1">(OFFSET(O5244,0,MATCH(Customer!$J$6,'CDH &amp; HDH'!$P$11:$X$11,0)))</f>
        <v>65</v>
      </c>
      <c r="H5244" s="1" t="str">
        <f t="shared" si="981"/>
        <v>Cooling</v>
      </c>
      <c r="I5244" s="1">
        <f ca="1">OFFSET(IF($H5244="Cooling",Customer!$C$25,Customer!$C$52),E5244,D5244)</f>
        <v>78</v>
      </c>
      <c r="J5244" s="1">
        <f ca="1">OFFSET(IF($H5244="Cooling",Customer!$L$25,Customer!$L$52),$E5244,$D5244)</f>
        <v>80</v>
      </c>
      <c r="K5244" s="16">
        <f t="shared" ca="1" si="975"/>
        <v>0</v>
      </c>
      <c r="L5244" s="16">
        <f t="shared" ca="1" si="976"/>
        <v>0</v>
      </c>
      <c r="M5244" s="17">
        <f t="shared" si="982"/>
        <v>0</v>
      </c>
      <c r="N5244" s="17">
        <f t="shared" si="983"/>
        <v>0</v>
      </c>
      <c r="O5244" s="4"/>
      <c r="P5244" s="4">
        <v>68</v>
      </c>
      <c r="Q5244" s="4">
        <v>64</v>
      </c>
      <c r="R5244" s="4">
        <v>61</v>
      </c>
      <c r="S5244" s="4">
        <v>65</v>
      </c>
      <c r="T5244" s="4">
        <v>70</v>
      </c>
      <c r="U5244" s="4">
        <v>68</v>
      </c>
      <c r="V5244" s="13">
        <v>65</v>
      </c>
      <c r="W5244" s="4">
        <v>67</v>
      </c>
      <c r="X5244" s="4">
        <v>63</v>
      </c>
      <c r="Y5244">
        <f t="shared" ca="1" si="984"/>
        <v>0</v>
      </c>
      <c r="Z5244">
        <f t="shared" ca="1" si="985"/>
        <v>0</v>
      </c>
    </row>
    <row r="5245" spans="2:26" x14ac:dyDescent="0.25">
      <c r="B5245" s="11">
        <f t="shared" si="986"/>
        <v>44780.041666653975</v>
      </c>
      <c r="C5245" s="1">
        <f t="shared" si="977"/>
        <v>8</v>
      </c>
      <c r="D5245" s="1">
        <f t="shared" si="978"/>
        <v>7</v>
      </c>
      <c r="E5245" s="12">
        <f t="shared" si="979"/>
        <v>2</v>
      </c>
      <c r="F5245" s="124" t="str">
        <f t="shared" si="980"/>
        <v>0</v>
      </c>
      <c r="G5245" s="1">
        <f ca="1">(OFFSET(O5245,0,MATCH(Customer!$J$6,'CDH &amp; HDH'!$P$11:$X$11,0)))</f>
        <v>64</v>
      </c>
      <c r="H5245" s="1" t="str">
        <f t="shared" si="981"/>
        <v>Cooling</v>
      </c>
      <c r="I5245" s="1">
        <f ca="1">OFFSET(IF($H5245="Cooling",Customer!$C$25,Customer!$C$52),E5245,D5245)</f>
        <v>78</v>
      </c>
      <c r="J5245" s="1">
        <f ca="1">OFFSET(IF($H5245="Cooling",Customer!$L$25,Customer!$L$52),$E5245,$D5245)</f>
        <v>80</v>
      </c>
      <c r="K5245" s="16">
        <f t="shared" ca="1" si="975"/>
        <v>0</v>
      </c>
      <c r="L5245" s="16">
        <f t="shared" ca="1" si="976"/>
        <v>0</v>
      </c>
      <c r="M5245" s="17">
        <f t="shared" si="982"/>
        <v>0</v>
      </c>
      <c r="N5245" s="17">
        <f t="shared" si="983"/>
        <v>0</v>
      </c>
      <c r="O5245" s="4"/>
      <c r="P5245" s="4">
        <v>67</v>
      </c>
      <c r="Q5245" s="4">
        <v>63</v>
      </c>
      <c r="R5245" s="4">
        <v>58</v>
      </c>
      <c r="S5245" s="4">
        <v>63</v>
      </c>
      <c r="T5245" s="4">
        <v>70</v>
      </c>
      <c r="U5245" s="4">
        <v>65</v>
      </c>
      <c r="V5245" s="13">
        <v>64</v>
      </c>
      <c r="W5245" s="4">
        <v>68</v>
      </c>
      <c r="X5245" s="4">
        <v>64</v>
      </c>
      <c r="Y5245">
        <f t="shared" ca="1" si="984"/>
        <v>0</v>
      </c>
      <c r="Z5245">
        <f t="shared" ca="1" si="985"/>
        <v>0</v>
      </c>
    </row>
    <row r="5246" spans="2:26" x14ac:dyDescent="0.25">
      <c r="B5246" s="11">
        <f t="shared" si="986"/>
        <v>44780.083333320639</v>
      </c>
      <c r="C5246" s="1">
        <f t="shared" si="977"/>
        <v>8</v>
      </c>
      <c r="D5246" s="1">
        <f t="shared" si="978"/>
        <v>7</v>
      </c>
      <c r="E5246" s="12">
        <f t="shared" si="979"/>
        <v>3</v>
      </c>
      <c r="F5246" s="124" t="str">
        <f t="shared" si="980"/>
        <v>0</v>
      </c>
      <c r="G5246" s="1">
        <f ca="1">(OFFSET(O5246,0,MATCH(Customer!$J$6,'CDH &amp; HDH'!$P$11:$X$11,0)))</f>
        <v>63</v>
      </c>
      <c r="H5246" s="1" t="str">
        <f t="shared" si="981"/>
        <v>Cooling</v>
      </c>
      <c r="I5246" s="1">
        <f ca="1">OFFSET(IF($H5246="Cooling",Customer!$C$25,Customer!$C$52),E5246,D5246)</f>
        <v>78</v>
      </c>
      <c r="J5246" s="1">
        <f ca="1">OFFSET(IF($H5246="Cooling",Customer!$L$25,Customer!$L$52),$E5246,$D5246)</f>
        <v>80</v>
      </c>
      <c r="K5246" s="16">
        <f t="shared" ca="1" si="975"/>
        <v>0</v>
      </c>
      <c r="L5246" s="16">
        <f t="shared" ca="1" si="976"/>
        <v>0</v>
      </c>
      <c r="M5246" s="17">
        <f t="shared" si="982"/>
        <v>0</v>
      </c>
      <c r="N5246" s="17">
        <f t="shared" si="983"/>
        <v>0</v>
      </c>
      <c r="O5246" s="4"/>
      <c r="P5246" s="4">
        <v>65</v>
      </c>
      <c r="Q5246" s="4">
        <v>64</v>
      </c>
      <c r="R5246" s="4">
        <v>56</v>
      </c>
      <c r="S5246" s="4">
        <v>63</v>
      </c>
      <c r="T5246" s="4">
        <v>69</v>
      </c>
      <c r="U5246" s="4">
        <v>66</v>
      </c>
      <c r="V5246" s="13">
        <v>63</v>
      </c>
      <c r="W5246" s="4">
        <v>68</v>
      </c>
      <c r="X5246" s="4">
        <v>61</v>
      </c>
      <c r="Y5246">
        <f t="shared" ca="1" si="984"/>
        <v>0</v>
      </c>
      <c r="Z5246">
        <f t="shared" ca="1" si="985"/>
        <v>0</v>
      </c>
    </row>
    <row r="5247" spans="2:26" x14ac:dyDescent="0.25">
      <c r="B5247" s="11">
        <f t="shared" si="986"/>
        <v>44780.124999987303</v>
      </c>
      <c r="C5247" s="1">
        <f t="shared" si="977"/>
        <v>8</v>
      </c>
      <c r="D5247" s="1">
        <f t="shared" si="978"/>
        <v>7</v>
      </c>
      <c r="E5247" s="12">
        <f t="shared" si="979"/>
        <v>4</v>
      </c>
      <c r="F5247" s="124" t="str">
        <f t="shared" si="980"/>
        <v>0</v>
      </c>
      <c r="G5247" s="1">
        <f ca="1">(OFFSET(O5247,0,MATCH(Customer!$J$6,'CDH &amp; HDH'!$P$11:$X$11,0)))</f>
        <v>63</v>
      </c>
      <c r="H5247" s="1" t="str">
        <f t="shared" si="981"/>
        <v>Cooling</v>
      </c>
      <c r="I5247" s="1">
        <f ca="1">OFFSET(IF($H5247="Cooling",Customer!$C$25,Customer!$C$52),E5247,D5247)</f>
        <v>78</v>
      </c>
      <c r="J5247" s="1">
        <f ca="1">OFFSET(IF($H5247="Cooling",Customer!$L$25,Customer!$L$52),$E5247,$D5247)</f>
        <v>80</v>
      </c>
      <c r="K5247" s="16">
        <f t="shared" ca="1" si="975"/>
        <v>0</v>
      </c>
      <c r="L5247" s="16">
        <f t="shared" ca="1" si="976"/>
        <v>0</v>
      </c>
      <c r="M5247" s="17">
        <f t="shared" si="982"/>
        <v>0</v>
      </c>
      <c r="N5247" s="17">
        <f t="shared" si="983"/>
        <v>0</v>
      </c>
      <c r="O5247" s="4"/>
      <c r="P5247" s="4">
        <v>65</v>
      </c>
      <c r="Q5247" s="4">
        <v>62</v>
      </c>
      <c r="R5247" s="4">
        <v>56</v>
      </c>
      <c r="S5247" s="4">
        <v>62</v>
      </c>
      <c r="T5247" s="4">
        <v>69</v>
      </c>
      <c r="U5247" s="4">
        <v>66</v>
      </c>
      <c r="V5247" s="13">
        <v>63</v>
      </c>
      <c r="W5247" s="4">
        <v>67</v>
      </c>
      <c r="X5247" s="4">
        <v>60</v>
      </c>
      <c r="Y5247">
        <f t="shared" ca="1" si="984"/>
        <v>0</v>
      </c>
      <c r="Z5247">
        <f t="shared" ca="1" si="985"/>
        <v>0</v>
      </c>
    </row>
    <row r="5248" spans="2:26" x14ac:dyDescent="0.25">
      <c r="B5248" s="11">
        <f t="shared" si="986"/>
        <v>44780.166666653968</v>
      </c>
      <c r="C5248" s="1">
        <f t="shared" si="977"/>
        <v>8</v>
      </c>
      <c r="D5248" s="1">
        <f t="shared" si="978"/>
        <v>7</v>
      </c>
      <c r="E5248" s="12">
        <f t="shared" si="979"/>
        <v>5</v>
      </c>
      <c r="F5248" s="124" t="str">
        <f t="shared" si="980"/>
        <v>0</v>
      </c>
      <c r="G5248" s="1">
        <f ca="1">(OFFSET(O5248,0,MATCH(Customer!$J$6,'CDH &amp; HDH'!$P$11:$X$11,0)))</f>
        <v>62</v>
      </c>
      <c r="H5248" s="1" t="str">
        <f t="shared" si="981"/>
        <v>Cooling</v>
      </c>
      <c r="I5248" s="1">
        <f ca="1">OFFSET(IF($H5248="Cooling",Customer!$C$25,Customer!$C$52),E5248,D5248)</f>
        <v>78</v>
      </c>
      <c r="J5248" s="1">
        <f ca="1">OFFSET(IF($H5248="Cooling",Customer!$L$25,Customer!$L$52),$E5248,$D5248)</f>
        <v>80</v>
      </c>
      <c r="K5248" s="16">
        <f t="shared" ca="1" si="975"/>
        <v>0</v>
      </c>
      <c r="L5248" s="16">
        <f t="shared" ca="1" si="976"/>
        <v>0</v>
      </c>
      <c r="M5248" s="17">
        <f t="shared" si="982"/>
        <v>0</v>
      </c>
      <c r="N5248" s="17">
        <f t="shared" si="983"/>
        <v>0</v>
      </c>
      <c r="O5248" s="4"/>
      <c r="P5248" s="4">
        <v>65</v>
      </c>
      <c r="Q5248" s="4">
        <v>63</v>
      </c>
      <c r="R5248" s="4">
        <v>56</v>
      </c>
      <c r="S5248" s="4">
        <v>60</v>
      </c>
      <c r="T5248" s="4">
        <v>70</v>
      </c>
      <c r="U5248" s="4">
        <v>65</v>
      </c>
      <c r="V5248" s="13">
        <v>62</v>
      </c>
      <c r="W5248" s="4">
        <v>65</v>
      </c>
      <c r="X5248" s="4">
        <v>59</v>
      </c>
      <c r="Y5248">
        <f t="shared" ca="1" si="984"/>
        <v>0</v>
      </c>
      <c r="Z5248">
        <f t="shared" ca="1" si="985"/>
        <v>0</v>
      </c>
    </row>
    <row r="5249" spans="2:26" x14ac:dyDescent="0.25">
      <c r="B5249" s="11">
        <f t="shared" si="986"/>
        <v>44780.208333320632</v>
      </c>
      <c r="C5249" s="1">
        <f t="shared" si="977"/>
        <v>8</v>
      </c>
      <c r="D5249" s="1">
        <f t="shared" si="978"/>
        <v>7</v>
      </c>
      <c r="E5249" s="12">
        <f t="shared" si="979"/>
        <v>6</v>
      </c>
      <c r="F5249" s="124" t="str">
        <f t="shared" si="980"/>
        <v>0</v>
      </c>
      <c r="G5249" s="1">
        <f ca="1">(OFFSET(O5249,0,MATCH(Customer!$J$6,'CDH &amp; HDH'!$P$11:$X$11,0)))</f>
        <v>61</v>
      </c>
      <c r="H5249" s="1" t="str">
        <f t="shared" si="981"/>
        <v>Cooling</v>
      </c>
      <c r="I5249" s="1">
        <f ca="1">OFFSET(IF($H5249="Cooling",Customer!$C$25,Customer!$C$52),E5249,D5249)</f>
        <v>78</v>
      </c>
      <c r="J5249" s="1">
        <f ca="1">OFFSET(IF($H5249="Cooling",Customer!$L$25,Customer!$L$52),$E5249,$D5249)</f>
        <v>80</v>
      </c>
      <c r="K5249" s="16">
        <f t="shared" ca="1" si="975"/>
        <v>0</v>
      </c>
      <c r="L5249" s="16">
        <f t="shared" ca="1" si="976"/>
        <v>0</v>
      </c>
      <c r="M5249" s="17">
        <f t="shared" si="982"/>
        <v>0</v>
      </c>
      <c r="N5249" s="17">
        <f t="shared" si="983"/>
        <v>0</v>
      </c>
      <c r="O5249" s="4"/>
      <c r="P5249" s="4">
        <v>64</v>
      </c>
      <c r="Q5249" s="4">
        <v>62</v>
      </c>
      <c r="R5249" s="4">
        <v>55</v>
      </c>
      <c r="S5249" s="4">
        <v>60</v>
      </c>
      <c r="T5249" s="4">
        <v>71</v>
      </c>
      <c r="U5249" s="4">
        <v>66</v>
      </c>
      <c r="V5249" s="13">
        <v>61</v>
      </c>
      <c r="W5249" s="4">
        <v>65</v>
      </c>
      <c r="X5249" s="4">
        <v>60</v>
      </c>
      <c r="Y5249">
        <f t="shared" ca="1" si="984"/>
        <v>0</v>
      </c>
      <c r="Z5249">
        <f t="shared" ca="1" si="985"/>
        <v>0</v>
      </c>
    </row>
    <row r="5250" spans="2:26" x14ac:dyDescent="0.25">
      <c r="B5250" s="11">
        <f t="shared" si="986"/>
        <v>44780.249999987296</v>
      </c>
      <c r="C5250" s="1">
        <f t="shared" si="977"/>
        <v>8</v>
      </c>
      <c r="D5250" s="1">
        <f t="shared" si="978"/>
        <v>7</v>
      </c>
      <c r="E5250" s="12">
        <f t="shared" si="979"/>
        <v>7</v>
      </c>
      <c r="F5250" s="124" t="str">
        <f t="shared" si="980"/>
        <v>0</v>
      </c>
      <c r="G5250" s="1">
        <f ca="1">(OFFSET(O5250,0,MATCH(Customer!$J$6,'CDH &amp; HDH'!$P$11:$X$11,0)))</f>
        <v>60</v>
      </c>
      <c r="H5250" s="1" t="str">
        <f t="shared" si="981"/>
        <v>Cooling</v>
      </c>
      <c r="I5250" s="1">
        <f ca="1">OFFSET(IF($H5250="Cooling",Customer!$C$25,Customer!$C$52),E5250,D5250)</f>
        <v>78</v>
      </c>
      <c r="J5250" s="1">
        <f ca="1">OFFSET(IF($H5250="Cooling",Customer!$L$25,Customer!$L$52),$E5250,$D5250)</f>
        <v>80</v>
      </c>
      <c r="K5250" s="16">
        <f t="shared" ca="1" si="975"/>
        <v>0</v>
      </c>
      <c r="L5250" s="16">
        <f t="shared" ca="1" si="976"/>
        <v>0</v>
      </c>
      <c r="M5250" s="17">
        <f t="shared" si="982"/>
        <v>0</v>
      </c>
      <c r="N5250" s="17">
        <f t="shared" si="983"/>
        <v>0</v>
      </c>
      <c r="O5250" s="4"/>
      <c r="P5250" s="4">
        <v>67</v>
      </c>
      <c r="Q5250" s="4">
        <v>66</v>
      </c>
      <c r="R5250" s="4">
        <v>55</v>
      </c>
      <c r="S5250" s="4">
        <v>64</v>
      </c>
      <c r="T5250" s="4">
        <v>72</v>
      </c>
      <c r="U5250" s="4">
        <v>71</v>
      </c>
      <c r="V5250" s="13">
        <v>60</v>
      </c>
      <c r="W5250" s="4">
        <v>65</v>
      </c>
      <c r="X5250" s="4">
        <v>64</v>
      </c>
      <c r="Y5250">
        <f t="shared" ca="1" si="984"/>
        <v>0</v>
      </c>
      <c r="Z5250">
        <f t="shared" ca="1" si="985"/>
        <v>0</v>
      </c>
    </row>
    <row r="5251" spans="2:26" x14ac:dyDescent="0.25">
      <c r="B5251" s="11">
        <f t="shared" si="986"/>
        <v>44780.29166665396</v>
      </c>
      <c r="C5251" s="1">
        <f t="shared" si="977"/>
        <v>8</v>
      </c>
      <c r="D5251" s="1">
        <f t="shared" si="978"/>
        <v>7</v>
      </c>
      <c r="E5251" s="12">
        <f t="shared" si="979"/>
        <v>8</v>
      </c>
      <c r="F5251" s="124" t="str">
        <f t="shared" si="980"/>
        <v>0</v>
      </c>
      <c r="G5251" s="1">
        <f ca="1">(OFFSET(O5251,0,MATCH(Customer!$J$6,'CDH &amp; HDH'!$P$11:$X$11,0)))</f>
        <v>60</v>
      </c>
      <c r="H5251" s="1" t="str">
        <f t="shared" si="981"/>
        <v>Cooling</v>
      </c>
      <c r="I5251" s="1">
        <f ca="1">OFFSET(IF($H5251="Cooling",Customer!$C$25,Customer!$C$52),E5251,D5251)</f>
        <v>78</v>
      </c>
      <c r="J5251" s="1">
        <f ca="1">OFFSET(IF($H5251="Cooling",Customer!$L$25,Customer!$L$52),$E5251,$D5251)</f>
        <v>80</v>
      </c>
      <c r="K5251" s="16">
        <f t="shared" ca="1" si="975"/>
        <v>0</v>
      </c>
      <c r="L5251" s="16">
        <f t="shared" ca="1" si="976"/>
        <v>0</v>
      </c>
      <c r="M5251" s="17">
        <f t="shared" si="982"/>
        <v>0</v>
      </c>
      <c r="N5251" s="17">
        <f t="shared" si="983"/>
        <v>0</v>
      </c>
      <c r="O5251" s="4"/>
      <c r="P5251" s="4">
        <v>71</v>
      </c>
      <c r="Q5251" s="4">
        <v>69</v>
      </c>
      <c r="R5251" s="4">
        <v>55</v>
      </c>
      <c r="S5251" s="4">
        <v>70</v>
      </c>
      <c r="T5251" s="4">
        <v>70</v>
      </c>
      <c r="U5251" s="4">
        <v>74</v>
      </c>
      <c r="V5251" s="13">
        <v>60</v>
      </c>
      <c r="W5251" s="4">
        <v>65</v>
      </c>
      <c r="X5251" s="4">
        <v>67</v>
      </c>
      <c r="Y5251">
        <f t="shared" ca="1" si="984"/>
        <v>0</v>
      </c>
      <c r="Z5251">
        <f t="shared" ca="1" si="985"/>
        <v>0</v>
      </c>
    </row>
    <row r="5252" spans="2:26" x14ac:dyDescent="0.25">
      <c r="B5252" s="11">
        <f t="shared" si="986"/>
        <v>44780.333333320625</v>
      </c>
      <c r="C5252" s="1">
        <f t="shared" si="977"/>
        <v>8</v>
      </c>
      <c r="D5252" s="1">
        <f t="shared" si="978"/>
        <v>7</v>
      </c>
      <c r="E5252" s="12">
        <f t="shared" si="979"/>
        <v>9</v>
      </c>
      <c r="F5252" s="124" t="str">
        <f t="shared" si="980"/>
        <v>0</v>
      </c>
      <c r="G5252" s="1">
        <f ca="1">(OFFSET(O5252,0,MATCH(Customer!$J$6,'CDH &amp; HDH'!$P$11:$X$11,0)))</f>
        <v>61</v>
      </c>
      <c r="H5252" s="1" t="str">
        <f t="shared" si="981"/>
        <v>Cooling</v>
      </c>
      <c r="I5252" s="1">
        <f ca="1">OFFSET(IF($H5252="Cooling",Customer!$C$25,Customer!$C$52),E5252,D5252)</f>
        <v>78</v>
      </c>
      <c r="J5252" s="1">
        <f ca="1">OFFSET(IF($H5252="Cooling",Customer!$L$25,Customer!$L$52),$E5252,$D5252)</f>
        <v>80</v>
      </c>
      <c r="K5252" s="16">
        <f t="shared" ca="1" si="975"/>
        <v>0</v>
      </c>
      <c r="L5252" s="16">
        <f t="shared" ca="1" si="976"/>
        <v>0</v>
      </c>
      <c r="M5252" s="17">
        <f t="shared" si="982"/>
        <v>0</v>
      </c>
      <c r="N5252" s="17">
        <f t="shared" si="983"/>
        <v>0</v>
      </c>
      <c r="O5252" s="4"/>
      <c r="P5252" s="4">
        <v>73</v>
      </c>
      <c r="Q5252" s="4">
        <v>68</v>
      </c>
      <c r="R5252" s="4">
        <v>58</v>
      </c>
      <c r="S5252" s="4">
        <v>75</v>
      </c>
      <c r="T5252" s="4">
        <v>70</v>
      </c>
      <c r="U5252" s="4">
        <v>76</v>
      </c>
      <c r="V5252" s="13">
        <v>61</v>
      </c>
      <c r="W5252" s="4">
        <v>67</v>
      </c>
      <c r="X5252" s="4">
        <v>75</v>
      </c>
      <c r="Y5252">
        <f t="shared" ca="1" si="984"/>
        <v>0</v>
      </c>
      <c r="Z5252">
        <f t="shared" ca="1" si="985"/>
        <v>0</v>
      </c>
    </row>
    <row r="5253" spans="2:26" x14ac:dyDescent="0.25">
      <c r="B5253" s="11">
        <f t="shared" si="986"/>
        <v>44780.374999987289</v>
      </c>
      <c r="C5253" s="1">
        <f t="shared" si="977"/>
        <v>8</v>
      </c>
      <c r="D5253" s="1">
        <f t="shared" si="978"/>
        <v>7</v>
      </c>
      <c r="E5253" s="12">
        <f t="shared" si="979"/>
        <v>10</v>
      </c>
      <c r="F5253" s="124" t="str">
        <f t="shared" si="980"/>
        <v>0</v>
      </c>
      <c r="G5253" s="1">
        <f ca="1">(OFFSET(O5253,0,MATCH(Customer!$J$6,'CDH &amp; HDH'!$P$11:$X$11,0)))</f>
        <v>61</v>
      </c>
      <c r="H5253" s="1" t="str">
        <f t="shared" si="981"/>
        <v>Cooling</v>
      </c>
      <c r="I5253" s="1">
        <f ca="1">OFFSET(IF($H5253="Cooling",Customer!$C$25,Customer!$C$52),E5253,D5253)</f>
        <v>78</v>
      </c>
      <c r="J5253" s="1">
        <f ca="1">OFFSET(IF($H5253="Cooling",Customer!$L$25,Customer!$L$52),$E5253,$D5253)</f>
        <v>80</v>
      </c>
      <c r="K5253" s="16">
        <f t="shared" ca="1" si="975"/>
        <v>0</v>
      </c>
      <c r="L5253" s="16">
        <f t="shared" ca="1" si="976"/>
        <v>0</v>
      </c>
      <c r="M5253" s="17">
        <f t="shared" si="982"/>
        <v>0</v>
      </c>
      <c r="N5253" s="17">
        <f t="shared" si="983"/>
        <v>0</v>
      </c>
      <c r="O5253" s="4"/>
      <c r="P5253" s="4">
        <v>75</v>
      </c>
      <c r="Q5253" s="4">
        <v>67</v>
      </c>
      <c r="R5253" s="4">
        <v>53</v>
      </c>
      <c r="S5253" s="4">
        <v>77</v>
      </c>
      <c r="T5253" s="4">
        <v>70</v>
      </c>
      <c r="U5253" s="4">
        <v>78</v>
      </c>
      <c r="V5253" s="13">
        <v>61</v>
      </c>
      <c r="W5253" s="4">
        <v>65</v>
      </c>
      <c r="X5253" s="4">
        <v>76</v>
      </c>
      <c r="Y5253">
        <f t="shared" ca="1" si="984"/>
        <v>0</v>
      </c>
      <c r="Z5253">
        <f t="shared" ca="1" si="985"/>
        <v>0</v>
      </c>
    </row>
    <row r="5254" spans="2:26" x14ac:dyDescent="0.25">
      <c r="B5254" s="11">
        <f t="shared" si="986"/>
        <v>44780.416666653953</v>
      </c>
      <c r="C5254" s="1">
        <f t="shared" si="977"/>
        <v>8</v>
      </c>
      <c r="D5254" s="1">
        <f t="shared" si="978"/>
        <v>7</v>
      </c>
      <c r="E5254" s="12">
        <f t="shared" si="979"/>
        <v>11</v>
      </c>
      <c r="F5254" s="124" t="str">
        <f t="shared" si="980"/>
        <v>0</v>
      </c>
      <c r="G5254" s="1">
        <f ca="1">(OFFSET(O5254,0,MATCH(Customer!$J$6,'CDH &amp; HDH'!$P$11:$X$11,0)))</f>
        <v>62</v>
      </c>
      <c r="H5254" s="1" t="str">
        <f t="shared" si="981"/>
        <v>Cooling</v>
      </c>
      <c r="I5254" s="1">
        <f ca="1">OFFSET(IF($H5254="Cooling",Customer!$C$25,Customer!$C$52),E5254,D5254)</f>
        <v>78</v>
      </c>
      <c r="J5254" s="1">
        <f ca="1">OFFSET(IF($H5254="Cooling",Customer!$L$25,Customer!$L$52),$E5254,$D5254)</f>
        <v>80</v>
      </c>
      <c r="K5254" s="16">
        <f t="shared" ca="1" si="975"/>
        <v>0</v>
      </c>
      <c r="L5254" s="16">
        <f t="shared" ca="1" si="976"/>
        <v>0</v>
      </c>
      <c r="M5254" s="17">
        <f t="shared" si="982"/>
        <v>0</v>
      </c>
      <c r="N5254" s="17">
        <f t="shared" si="983"/>
        <v>0</v>
      </c>
      <c r="O5254" s="4"/>
      <c r="P5254" s="4">
        <v>77</v>
      </c>
      <c r="Q5254" s="4">
        <v>71</v>
      </c>
      <c r="R5254" s="4">
        <v>54</v>
      </c>
      <c r="S5254" s="4">
        <v>78</v>
      </c>
      <c r="T5254" s="4">
        <v>71</v>
      </c>
      <c r="U5254" s="4">
        <v>80</v>
      </c>
      <c r="V5254" s="13">
        <v>62</v>
      </c>
      <c r="W5254" s="4">
        <v>65</v>
      </c>
      <c r="X5254" s="4">
        <v>80</v>
      </c>
      <c r="Y5254">
        <f t="shared" ca="1" si="984"/>
        <v>0</v>
      </c>
      <c r="Z5254">
        <f t="shared" ca="1" si="985"/>
        <v>0</v>
      </c>
    </row>
    <row r="5255" spans="2:26" x14ac:dyDescent="0.25">
      <c r="B5255" s="11">
        <f t="shared" si="986"/>
        <v>44780.458333320617</v>
      </c>
      <c r="C5255" s="1">
        <f t="shared" si="977"/>
        <v>8</v>
      </c>
      <c r="D5255" s="1">
        <f t="shared" si="978"/>
        <v>7</v>
      </c>
      <c r="E5255" s="12">
        <f t="shared" si="979"/>
        <v>12</v>
      </c>
      <c r="F5255" s="124" t="str">
        <f t="shared" si="980"/>
        <v>0</v>
      </c>
      <c r="G5255" s="1">
        <f ca="1">(OFFSET(O5255,0,MATCH(Customer!$J$6,'CDH &amp; HDH'!$P$11:$X$11,0)))</f>
        <v>62</v>
      </c>
      <c r="H5255" s="1" t="str">
        <f t="shared" si="981"/>
        <v>Cooling</v>
      </c>
      <c r="I5255" s="1">
        <f ca="1">OFFSET(IF($H5255="Cooling",Customer!$C$25,Customer!$C$52),E5255,D5255)</f>
        <v>78</v>
      </c>
      <c r="J5255" s="1">
        <f ca="1">OFFSET(IF($H5255="Cooling",Customer!$L$25,Customer!$L$52),$E5255,$D5255)</f>
        <v>80</v>
      </c>
      <c r="K5255" s="16">
        <f t="shared" ca="1" si="975"/>
        <v>0</v>
      </c>
      <c r="L5255" s="16">
        <f t="shared" ca="1" si="976"/>
        <v>0</v>
      </c>
      <c r="M5255" s="17">
        <f t="shared" si="982"/>
        <v>0</v>
      </c>
      <c r="N5255" s="17">
        <f t="shared" si="983"/>
        <v>0</v>
      </c>
      <c r="O5255" s="4"/>
      <c r="P5255" s="4">
        <v>79</v>
      </c>
      <c r="Q5255" s="4">
        <v>72</v>
      </c>
      <c r="R5255" s="4">
        <v>59</v>
      </c>
      <c r="S5255" s="4">
        <v>80</v>
      </c>
      <c r="T5255" s="4">
        <v>74</v>
      </c>
      <c r="U5255" s="4">
        <v>81</v>
      </c>
      <c r="V5255" s="13">
        <v>62</v>
      </c>
      <c r="W5255" s="4">
        <v>66</v>
      </c>
      <c r="X5255" s="4">
        <v>82</v>
      </c>
      <c r="Y5255">
        <f t="shared" ca="1" si="984"/>
        <v>0</v>
      </c>
      <c r="Z5255">
        <f t="shared" ca="1" si="985"/>
        <v>0</v>
      </c>
    </row>
    <row r="5256" spans="2:26" x14ac:dyDescent="0.25">
      <c r="B5256" s="11">
        <f t="shared" si="986"/>
        <v>44780.499999987282</v>
      </c>
      <c r="C5256" s="1">
        <f t="shared" si="977"/>
        <v>8</v>
      </c>
      <c r="D5256" s="1">
        <f t="shared" si="978"/>
        <v>7</v>
      </c>
      <c r="E5256" s="12">
        <f t="shared" si="979"/>
        <v>13</v>
      </c>
      <c r="F5256" s="124" t="str">
        <f t="shared" si="980"/>
        <v>0</v>
      </c>
      <c r="G5256" s="1">
        <f ca="1">(OFFSET(O5256,0,MATCH(Customer!$J$6,'CDH &amp; HDH'!$P$11:$X$11,0)))</f>
        <v>64</v>
      </c>
      <c r="H5256" s="1" t="str">
        <f t="shared" si="981"/>
        <v>Cooling</v>
      </c>
      <c r="I5256" s="1">
        <f ca="1">OFFSET(IF($H5256="Cooling",Customer!$C$25,Customer!$C$52),E5256,D5256)</f>
        <v>78</v>
      </c>
      <c r="J5256" s="1">
        <f ca="1">OFFSET(IF($H5256="Cooling",Customer!$L$25,Customer!$L$52),$E5256,$D5256)</f>
        <v>80</v>
      </c>
      <c r="K5256" s="16">
        <f t="shared" ca="1" si="975"/>
        <v>0</v>
      </c>
      <c r="L5256" s="16">
        <f t="shared" ca="1" si="976"/>
        <v>0</v>
      </c>
      <c r="M5256" s="17">
        <f t="shared" si="982"/>
        <v>0</v>
      </c>
      <c r="N5256" s="17">
        <f t="shared" si="983"/>
        <v>0</v>
      </c>
      <c r="O5256" s="4"/>
      <c r="P5256" s="4">
        <v>80</v>
      </c>
      <c r="Q5256" s="4">
        <v>76</v>
      </c>
      <c r="R5256" s="4">
        <v>55</v>
      </c>
      <c r="S5256" s="4">
        <v>81</v>
      </c>
      <c r="T5256" s="4">
        <v>77</v>
      </c>
      <c r="U5256" s="4">
        <v>83</v>
      </c>
      <c r="V5256" s="13">
        <v>64</v>
      </c>
      <c r="W5256" s="4">
        <v>67</v>
      </c>
      <c r="X5256" s="4">
        <v>84</v>
      </c>
      <c r="Y5256">
        <f t="shared" ca="1" si="984"/>
        <v>0</v>
      </c>
      <c r="Z5256">
        <f t="shared" ca="1" si="985"/>
        <v>0</v>
      </c>
    </row>
    <row r="5257" spans="2:26" x14ac:dyDescent="0.25">
      <c r="B5257" s="11">
        <f t="shared" si="986"/>
        <v>44780.541666653946</v>
      </c>
      <c r="C5257" s="1">
        <f t="shared" si="977"/>
        <v>8</v>
      </c>
      <c r="D5257" s="1">
        <f t="shared" si="978"/>
        <v>7</v>
      </c>
      <c r="E5257" s="12">
        <f t="shared" si="979"/>
        <v>14</v>
      </c>
      <c r="F5257" s="124" t="str">
        <f t="shared" si="980"/>
        <v>0</v>
      </c>
      <c r="G5257" s="1">
        <f ca="1">(OFFSET(O5257,0,MATCH(Customer!$J$6,'CDH &amp; HDH'!$P$11:$X$11,0)))</f>
        <v>64</v>
      </c>
      <c r="H5257" s="1" t="str">
        <f t="shared" si="981"/>
        <v>Cooling</v>
      </c>
      <c r="I5257" s="1">
        <f ca="1">OFFSET(IF($H5257="Cooling",Customer!$C$25,Customer!$C$52),E5257,D5257)</f>
        <v>78</v>
      </c>
      <c r="J5257" s="1">
        <f ca="1">OFFSET(IF($H5257="Cooling",Customer!$L$25,Customer!$L$52),$E5257,$D5257)</f>
        <v>80</v>
      </c>
      <c r="K5257" s="16">
        <f t="shared" ca="1" si="975"/>
        <v>0</v>
      </c>
      <c r="L5257" s="16">
        <f t="shared" ca="1" si="976"/>
        <v>0</v>
      </c>
      <c r="M5257" s="17">
        <f t="shared" si="982"/>
        <v>0</v>
      </c>
      <c r="N5257" s="17">
        <f t="shared" si="983"/>
        <v>0</v>
      </c>
      <c r="O5257" s="4"/>
      <c r="P5257" s="4">
        <v>81</v>
      </c>
      <c r="Q5257" s="4">
        <v>75</v>
      </c>
      <c r="R5257" s="4">
        <v>58</v>
      </c>
      <c r="S5257" s="4">
        <v>81</v>
      </c>
      <c r="T5257" s="4">
        <v>74</v>
      </c>
      <c r="U5257" s="4">
        <v>85</v>
      </c>
      <c r="V5257" s="13">
        <v>64</v>
      </c>
      <c r="W5257" s="4">
        <v>67</v>
      </c>
      <c r="X5257" s="4">
        <v>86</v>
      </c>
      <c r="Y5257">
        <f t="shared" ca="1" si="984"/>
        <v>0</v>
      </c>
      <c r="Z5257">
        <f t="shared" ca="1" si="985"/>
        <v>0</v>
      </c>
    </row>
    <row r="5258" spans="2:26" x14ac:dyDescent="0.25">
      <c r="B5258" s="11">
        <f t="shared" si="986"/>
        <v>44780.58333332061</v>
      </c>
      <c r="C5258" s="1">
        <f t="shared" si="977"/>
        <v>8</v>
      </c>
      <c r="D5258" s="1">
        <f t="shared" si="978"/>
        <v>7</v>
      </c>
      <c r="E5258" s="12">
        <f t="shared" si="979"/>
        <v>15</v>
      </c>
      <c r="F5258" s="124" t="str">
        <f t="shared" si="980"/>
        <v>0</v>
      </c>
      <c r="G5258" s="1">
        <f ca="1">(OFFSET(O5258,0,MATCH(Customer!$J$6,'CDH &amp; HDH'!$P$11:$X$11,0)))</f>
        <v>64</v>
      </c>
      <c r="H5258" s="1" t="str">
        <f t="shared" si="981"/>
        <v>Cooling</v>
      </c>
      <c r="I5258" s="1">
        <f ca="1">OFFSET(IF($H5258="Cooling",Customer!$C$25,Customer!$C$52),E5258,D5258)</f>
        <v>78</v>
      </c>
      <c r="J5258" s="1">
        <f ca="1">OFFSET(IF($H5258="Cooling",Customer!$L$25,Customer!$L$52),$E5258,$D5258)</f>
        <v>80</v>
      </c>
      <c r="K5258" s="16">
        <f t="shared" ca="1" si="975"/>
        <v>0</v>
      </c>
      <c r="L5258" s="16">
        <f t="shared" ca="1" si="976"/>
        <v>0</v>
      </c>
      <c r="M5258" s="17">
        <f t="shared" si="982"/>
        <v>0</v>
      </c>
      <c r="N5258" s="17">
        <f t="shared" si="983"/>
        <v>0</v>
      </c>
      <c r="O5258" s="4"/>
      <c r="P5258" s="4">
        <v>79</v>
      </c>
      <c r="Q5258" s="4">
        <v>75</v>
      </c>
      <c r="R5258" s="4">
        <v>58</v>
      </c>
      <c r="S5258" s="4">
        <v>81</v>
      </c>
      <c r="T5258" s="4">
        <v>74</v>
      </c>
      <c r="U5258" s="4">
        <v>84</v>
      </c>
      <c r="V5258" s="13">
        <v>64</v>
      </c>
      <c r="W5258" s="4">
        <v>65</v>
      </c>
      <c r="X5258" s="4">
        <v>87</v>
      </c>
      <c r="Y5258">
        <f t="shared" ca="1" si="984"/>
        <v>0</v>
      </c>
      <c r="Z5258">
        <f t="shared" ca="1" si="985"/>
        <v>0</v>
      </c>
    </row>
    <row r="5259" spans="2:26" x14ac:dyDescent="0.25">
      <c r="B5259" s="11">
        <f t="shared" si="986"/>
        <v>44780.624999987274</v>
      </c>
      <c r="C5259" s="1">
        <f t="shared" si="977"/>
        <v>8</v>
      </c>
      <c r="D5259" s="1">
        <f t="shared" si="978"/>
        <v>7</v>
      </c>
      <c r="E5259" s="12">
        <f t="shared" si="979"/>
        <v>16</v>
      </c>
      <c r="F5259" s="124" t="str">
        <f t="shared" si="980"/>
        <v>0</v>
      </c>
      <c r="G5259" s="1">
        <f ca="1">(OFFSET(O5259,0,MATCH(Customer!$J$6,'CDH &amp; HDH'!$P$11:$X$11,0)))</f>
        <v>66</v>
      </c>
      <c r="H5259" s="1" t="str">
        <f t="shared" si="981"/>
        <v>Cooling</v>
      </c>
      <c r="I5259" s="1">
        <f ca="1">OFFSET(IF($H5259="Cooling",Customer!$C$25,Customer!$C$52),E5259,D5259)</f>
        <v>78</v>
      </c>
      <c r="J5259" s="1">
        <f ca="1">OFFSET(IF($H5259="Cooling",Customer!$L$25,Customer!$L$52),$E5259,$D5259)</f>
        <v>80</v>
      </c>
      <c r="K5259" s="16">
        <f t="shared" ca="1" si="975"/>
        <v>0</v>
      </c>
      <c r="L5259" s="16">
        <f t="shared" ca="1" si="976"/>
        <v>0</v>
      </c>
      <c r="M5259" s="17">
        <f t="shared" si="982"/>
        <v>0</v>
      </c>
      <c r="N5259" s="17">
        <f t="shared" si="983"/>
        <v>0</v>
      </c>
      <c r="O5259" s="4"/>
      <c r="P5259" s="4">
        <v>80</v>
      </c>
      <c r="Q5259" s="4">
        <v>71</v>
      </c>
      <c r="R5259" s="4">
        <v>57</v>
      </c>
      <c r="S5259" s="4">
        <v>81</v>
      </c>
      <c r="T5259" s="4">
        <v>73</v>
      </c>
      <c r="U5259" s="4">
        <v>83</v>
      </c>
      <c r="V5259" s="13">
        <v>66</v>
      </c>
      <c r="W5259" s="4">
        <v>63</v>
      </c>
      <c r="X5259" s="4">
        <v>87</v>
      </c>
      <c r="Y5259">
        <f t="shared" ca="1" si="984"/>
        <v>0</v>
      </c>
      <c r="Z5259">
        <f t="shared" ca="1" si="985"/>
        <v>0</v>
      </c>
    </row>
    <row r="5260" spans="2:26" x14ac:dyDescent="0.25">
      <c r="B5260" s="11">
        <f t="shared" si="986"/>
        <v>44780.666666653939</v>
      </c>
      <c r="C5260" s="1">
        <f t="shared" si="977"/>
        <v>8</v>
      </c>
      <c r="D5260" s="1">
        <f t="shared" si="978"/>
        <v>7</v>
      </c>
      <c r="E5260" s="12">
        <f t="shared" si="979"/>
        <v>17</v>
      </c>
      <c r="F5260" s="124" t="str">
        <f t="shared" si="980"/>
        <v>0</v>
      </c>
      <c r="G5260" s="1">
        <f ca="1">(OFFSET(O5260,0,MATCH(Customer!$J$6,'CDH &amp; HDH'!$P$11:$X$11,0)))</f>
        <v>65</v>
      </c>
      <c r="H5260" s="1" t="str">
        <f t="shared" si="981"/>
        <v>Cooling</v>
      </c>
      <c r="I5260" s="1">
        <f ca="1">OFFSET(IF($H5260="Cooling",Customer!$C$25,Customer!$C$52),E5260,D5260)</f>
        <v>78</v>
      </c>
      <c r="J5260" s="1">
        <f ca="1">OFFSET(IF($H5260="Cooling",Customer!$L$25,Customer!$L$52),$E5260,$D5260)</f>
        <v>80</v>
      </c>
      <c r="K5260" s="16">
        <f t="shared" ref="K5260:K5323" ca="1" si="987">IF($H5260="Heating",0,MAX(0,$G5260-I5260))</f>
        <v>0</v>
      </c>
      <c r="L5260" s="16">
        <f t="shared" ref="L5260:L5323" ca="1" si="988">IF($H5260="Heating",0,MAX(0,$G5260-J5260))</f>
        <v>0</v>
      </c>
      <c r="M5260" s="17">
        <f t="shared" si="982"/>
        <v>0</v>
      </c>
      <c r="N5260" s="17">
        <f t="shared" si="983"/>
        <v>0</v>
      </c>
      <c r="O5260" s="4"/>
      <c r="P5260" s="4">
        <v>79</v>
      </c>
      <c r="Q5260" s="4">
        <v>66</v>
      </c>
      <c r="R5260" s="4">
        <v>58</v>
      </c>
      <c r="S5260" s="4">
        <v>79</v>
      </c>
      <c r="T5260" s="4">
        <v>72</v>
      </c>
      <c r="U5260" s="4">
        <v>82</v>
      </c>
      <c r="V5260" s="13">
        <v>65</v>
      </c>
      <c r="W5260" s="4">
        <v>63</v>
      </c>
      <c r="X5260" s="4">
        <v>86</v>
      </c>
      <c r="Y5260">
        <f t="shared" ca="1" si="984"/>
        <v>0</v>
      </c>
      <c r="Z5260">
        <f t="shared" ca="1" si="985"/>
        <v>0</v>
      </c>
    </row>
    <row r="5261" spans="2:26" x14ac:dyDescent="0.25">
      <c r="B5261" s="11">
        <f t="shared" si="986"/>
        <v>44780.708333320603</v>
      </c>
      <c r="C5261" s="1">
        <f t="shared" ref="C5261:C5324" si="989">MONTH(B5261)</f>
        <v>8</v>
      </c>
      <c r="D5261" s="1">
        <f t="shared" ref="D5261:D5324" si="990">WEEKDAY(B5261,2)</f>
        <v>7</v>
      </c>
      <c r="E5261" s="12">
        <f t="shared" ref="E5261:E5324" si="991">HOUR(B5261)+1</f>
        <v>18</v>
      </c>
      <c r="F5261" s="124" t="str">
        <f t="shared" ref="F5261:F5324" si="992">IF(AND(C5261&gt;5,C5261&lt;9,D5261&lt;6,E5261&gt;14,E5261&lt;19),"1",IF(AND(OR(E5261=8,E5261=9,E5261=19,E5261=20),C5261&lt;3,D5261&lt;6),"1","0"))</f>
        <v>0</v>
      </c>
      <c r="G5261" s="1">
        <f ca="1">(OFFSET(O5261,0,MATCH(Customer!$J$6,'CDH &amp; HDH'!$P$11:$X$11,0)))</f>
        <v>66</v>
      </c>
      <c r="H5261" s="1" t="str">
        <f t="shared" ref="H5261:H5324" si="993">IF(AND(C5261&gt;=5,C5261&lt;=9),"Cooling","Heating")</f>
        <v>Cooling</v>
      </c>
      <c r="I5261" s="1">
        <f ca="1">OFFSET(IF($H5261="Cooling",Customer!$C$25,Customer!$C$52),E5261,D5261)</f>
        <v>78</v>
      </c>
      <c r="J5261" s="1">
        <f ca="1">OFFSET(IF($H5261="Cooling",Customer!$L$25,Customer!$L$52),$E5261,$D5261)</f>
        <v>80</v>
      </c>
      <c r="K5261" s="16">
        <f t="shared" ca="1" si="987"/>
        <v>0</v>
      </c>
      <c r="L5261" s="16">
        <f t="shared" ca="1" si="988"/>
        <v>0</v>
      </c>
      <c r="M5261" s="17">
        <f t="shared" ref="M5261:M5324" si="994">IF($H5261="Cooling",0,MAX(0,I5261-$G5261))</f>
        <v>0</v>
      </c>
      <c r="N5261" s="17">
        <f t="shared" ref="N5261:N5324" si="995">IF($H5261="Cooling",0,MAX(0,J5261-$G5261))</f>
        <v>0</v>
      </c>
      <c r="O5261" s="4"/>
      <c r="P5261" s="4">
        <v>78</v>
      </c>
      <c r="Q5261" s="4">
        <v>65</v>
      </c>
      <c r="R5261" s="4">
        <v>57</v>
      </c>
      <c r="S5261" s="4">
        <v>78</v>
      </c>
      <c r="T5261" s="4">
        <v>72</v>
      </c>
      <c r="U5261" s="4">
        <v>80</v>
      </c>
      <c r="V5261" s="13">
        <v>66</v>
      </c>
      <c r="W5261" s="4">
        <v>61</v>
      </c>
      <c r="X5261" s="4">
        <v>84</v>
      </c>
      <c r="Y5261">
        <f t="shared" ref="Y5261:Y5324" ca="1" si="996">1.08*400*K5261</f>
        <v>0</v>
      </c>
      <c r="Z5261">
        <f t="shared" ref="Z5261:Z5324" ca="1" si="997">1.08*400*L5261</f>
        <v>0</v>
      </c>
    </row>
    <row r="5262" spans="2:26" x14ac:dyDescent="0.25">
      <c r="B5262" s="11">
        <f t="shared" ref="B5262:B5325" si="998">B5261+1/24</f>
        <v>44780.749999987267</v>
      </c>
      <c r="C5262" s="1">
        <f t="shared" si="989"/>
        <v>8</v>
      </c>
      <c r="D5262" s="1">
        <f t="shared" si="990"/>
        <v>7</v>
      </c>
      <c r="E5262" s="12">
        <f t="shared" si="991"/>
        <v>19</v>
      </c>
      <c r="F5262" s="124" t="str">
        <f t="shared" si="992"/>
        <v>0</v>
      </c>
      <c r="G5262" s="1">
        <f ca="1">(OFFSET(O5262,0,MATCH(Customer!$J$6,'CDH &amp; HDH'!$P$11:$X$11,0)))</f>
        <v>64</v>
      </c>
      <c r="H5262" s="1" t="str">
        <f t="shared" si="993"/>
        <v>Cooling</v>
      </c>
      <c r="I5262" s="1">
        <f ca="1">OFFSET(IF($H5262="Cooling",Customer!$C$25,Customer!$C$52),E5262,D5262)</f>
        <v>78</v>
      </c>
      <c r="J5262" s="1">
        <f ca="1">OFFSET(IF($H5262="Cooling",Customer!$L$25,Customer!$L$52),$E5262,$D5262)</f>
        <v>80</v>
      </c>
      <c r="K5262" s="16">
        <f t="shared" ca="1" si="987"/>
        <v>0</v>
      </c>
      <c r="L5262" s="16">
        <f t="shared" ca="1" si="988"/>
        <v>0</v>
      </c>
      <c r="M5262" s="17">
        <f t="shared" si="994"/>
        <v>0</v>
      </c>
      <c r="N5262" s="17">
        <f t="shared" si="995"/>
        <v>0</v>
      </c>
      <c r="O5262" s="4"/>
      <c r="P5262" s="4">
        <v>77</v>
      </c>
      <c r="Q5262" s="4">
        <v>65</v>
      </c>
      <c r="R5262" s="4">
        <v>55</v>
      </c>
      <c r="S5262" s="4">
        <v>78</v>
      </c>
      <c r="T5262" s="4">
        <v>70</v>
      </c>
      <c r="U5262" s="4">
        <v>78</v>
      </c>
      <c r="V5262" s="13">
        <v>64</v>
      </c>
      <c r="W5262" s="4">
        <v>60</v>
      </c>
      <c r="X5262" s="4">
        <v>81</v>
      </c>
      <c r="Y5262">
        <f t="shared" ca="1" si="996"/>
        <v>0</v>
      </c>
      <c r="Z5262">
        <f t="shared" ca="1" si="997"/>
        <v>0</v>
      </c>
    </row>
    <row r="5263" spans="2:26" x14ac:dyDescent="0.25">
      <c r="B5263" s="11">
        <f t="shared" si="998"/>
        <v>44780.791666653931</v>
      </c>
      <c r="C5263" s="1">
        <f t="shared" si="989"/>
        <v>8</v>
      </c>
      <c r="D5263" s="1">
        <f t="shared" si="990"/>
        <v>7</v>
      </c>
      <c r="E5263" s="12">
        <f t="shared" si="991"/>
        <v>20</v>
      </c>
      <c r="F5263" s="124" t="str">
        <f t="shared" si="992"/>
        <v>0</v>
      </c>
      <c r="G5263" s="1">
        <f ca="1">(OFFSET(O5263,0,MATCH(Customer!$J$6,'CDH &amp; HDH'!$P$11:$X$11,0)))</f>
        <v>63</v>
      </c>
      <c r="H5263" s="1" t="str">
        <f t="shared" si="993"/>
        <v>Cooling</v>
      </c>
      <c r="I5263" s="1">
        <f ca="1">OFFSET(IF($H5263="Cooling",Customer!$C$25,Customer!$C$52),E5263,D5263)</f>
        <v>78</v>
      </c>
      <c r="J5263" s="1">
        <f ca="1">OFFSET(IF($H5263="Cooling",Customer!$L$25,Customer!$L$52),$E5263,$D5263)</f>
        <v>80</v>
      </c>
      <c r="K5263" s="16">
        <f t="shared" ca="1" si="987"/>
        <v>0</v>
      </c>
      <c r="L5263" s="16">
        <f t="shared" ca="1" si="988"/>
        <v>0</v>
      </c>
      <c r="M5263" s="17">
        <f t="shared" si="994"/>
        <v>0</v>
      </c>
      <c r="N5263" s="17">
        <f t="shared" si="995"/>
        <v>0</v>
      </c>
      <c r="O5263" s="4"/>
      <c r="P5263" s="4">
        <v>74</v>
      </c>
      <c r="Q5263" s="4">
        <v>65</v>
      </c>
      <c r="R5263" s="4">
        <v>51</v>
      </c>
      <c r="S5263" s="4">
        <v>76</v>
      </c>
      <c r="T5263" s="4">
        <v>66</v>
      </c>
      <c r="U5263" s="4">
        <v>76</v>
      </c>
      <c r="V5263" s="13">
        <v>63</v>
      </c>
      <c r="W5263" s="4">
        <v>59</v>
      </c>
      <c r="X5263" s="4">
        <v>79</v>
      </c>
      <c r="Y5263">
        <f t="shared" ca="1" si="996"/>
        <v>0</v>
      </c>
      <c r="Z5263">
        <f t="shared" ca="1" si="997"/>
        <v>0</v>
      </c>
    </row>
    <row r="5264" spans="2:26" x14ac:dyDescent="0.25">
      <c r="B5264" s="11">
        <f t="shared" si="998"/>
        <v>44780.833333320596</v>
      </c>
      <c r="C5264" s="1">
        <f t="shared" si="989"/>
        <v>8</v>
      </c>
      <c r="D5264" s="1">
        <f t="shared" si="990"/>
        <v>7</v>
      </c>
      <c r="E5264" s="12">
        <f t="shared" si="991"/>
        <v>21</v>
      </c>
      <c r="F5264" s="124" t="str">
        <f t="shared" si="992"/>
        <v>0</v>
      </c>
      <c r="G5264" s="1">
        <f ca="1">(OFFSET(O5264,0,MATCH(Customer!$J$6,'CDH &amp; HDH'!$P$11:$X$11,0)))</f>
        <v>62</v>
      </c>
      <c r="H5264" s="1" t="str">
        <f t="shared" si="993"/>
        <v>Cooling</v>
      </c>
      <c r="I5264" s="1">
        <f ca="1">OFFSET(IF($H5264="Cooling",Customer!$C$25,Customer!$C$52),E5264,D5264)</f>
        <v>78</v>
      </c>
      <c r="J5264" s="1">
        <f ca="1">OFFSET(IF($H5264="Cooling",Customer!$L$25,Customer!$L$52),$E5264,$D5264)</f>
        <v>80</v>
      </c>
      <c r="K5264" s="16">
        <f t="shared" ca="1" si="987"/>
        <v>0</v>
      </c>
      <c r="L5264" s="16">
        <f t="shared" ca="1" si="988"/>
        <v>0</v>
      </c>
      <c r="M5264" s="17">
        <f t="shared" si="994"/>
        <v>0</v>
      </c>
      <c r="N5264" s="17">
        <f t="shared" si="995"/>
        <v>0</v>
      </c>
      <c r="O5264" s="4"/>
      <c r="P5264" s="4">
        <v>73</v>
      </c>
      <c r="Q5264" s="4">
        <v>64</v>
      </c>
      <c r="R5264" s="4">
        <v>50</v>
      </c>
      <c r="S5264" s="4">
        <v>73</v>
      </c>
      <c r="T5264" s="4">
        <v>64</v>
      </c>
      <c r="U5264" s="4">
        <v>75</v>
      </c>
      <c r="V5264" s="13">
        <v>62</v>
      </c>
      <c r="W5264" s="4">
        <v>57</v>
      </c>
      <c r="X5264" s="4">
        <v>78</v>
      </c>
      <c r="Y5264">
        <f t="shared" ca="1" si="996"/>
        <v>0</v>
      </c>
      <c r="Z5264">
        <f t="shared" ca="1" si="997"/>
        <v>0</v>
      </c>
    </row>
    <row r="5265" spans="2:26" x14ac:dyDescent="0.25">
      <c r="B5265" s="11">
        <f t="shared" si="998"/>
        <v>44780.87499998726</v>
      </c>
      <c r="C5265" s="1">
        <f t="shared" si="989"/>
        <v>8</v>
      </c>
      <c r="D5265" s="1">
        <f t="shared" si="990"/>
        <v>7</v>
      </c>
      <c r="E5265" s="12">
        <f t="shared" si="991"/>
        <v>22</v>
      </c>
      <c r="F5265" s="124" t="str">
        <f t="shared" si="992"/>
        <v>0</v>
      </c>
      <c r="G5265" s="1">
        <f ca="1">(OFFSET(O5265,0,MATCH(Customer!$J$6,'CDH &amp; HDH'!$P$11:$X$11,0)))</f>
        <v>58</v>
      </c>
      <c r="H5265" s="1" t="str">
        <f t="shared" si="993"/>
        <v>Cooling</v>
      </c>
      <c r="I5265" s="1">
        <f ca="1">OFFSET(IF($H5265="Cooling",Customer!$C$25,Customer!$C$52),E5265,D5265)</f>
        <v>78</v>
      </c>
      <c r="J5265" s="1">
        <f ca="1">OFFSET(IF($H5265="Cooling",Customer!$L$25,Customer!$L$52),$E5265,$D5265)</f>
        <v>80</v>
      </c>
      <c r="K5265" s="16">
        <f t="shared" ca="1" si="987"/>
        <v>0</v>
      </c>
      <c r="L5265" s="16">
        <f t="shared" ca="1" si="988"/>
        <v>0</v>
      </c>
      <c r="M5265" s="17">
        <f t="shared" si="994"/>
        <v>0</v>
      </c>
      <c r="N5265" s="17">
        <f t="shared" si="995"/>
        <v>0</v>
      </c>
      <c r="O5265" s="4"/>
      <c r="P5265" s="4">
        <v>72</v>
      </c>
      <c r="Q5265" s="4">
        <v>64</v>
      </c>
      <c r="R5265" s="4">
        <v>50</v>
      </c>
      <c r="S5265" s="4">
        <v>73</v>
      </c>
      <c r="T5265" s="4">
        <v>62</v>
      </c>
      <c r="U5265" s="4">
        <v>73</v>
      </c>
      <c r="V5265" s="13">
        <v>58</v>
      </c>
      <c r="W5265" s="4">
        <v>55</v>
      </c>
      <c r="X5265" s="4">
        <v>70</v>
      </c>
      <c r="Y5265">
        <f t="shared" ca="1" si="996"/>
        <v>0</v>
      </c>
      <c r="Z5265">
        <f t="shared" ca="1" si="997"/>
        <v>0</v>
      </c>
    </row>
    <row r="5266" spans="2:26" x14ac:dyDescent="0.25">
      <c r="B5266" s="11">
        <f t="shared" si="998"/>
        <v>44780.916666653924</v>
      </c>
      <c r="C5266" s="1">
        <f t="shared" si="989"/>
        <v>8</v>
      </c>
      <c r="D5266" s="1">
        <f t="shared" si="990"/>
        <v>7</v>
      </c>
      <c r="E5266" s="12">
        <f t="shared" si="991"/>
        <v>23</v>
      </c>
      <c r="F5266" s="124" t="str">
        <f t="shared" si="992"/>
        <v>0</v>
      </c>
      <c r="G5266" s="1">
        <f ca="1">(OFFSET(O5266,0,MATCH(Customer!$J$6,'CDH &amp; HDH'!$P$11:$X$11,0)))</f>
        <v>55</v>
      </c>
      <c r="H5266" s="1" t="str">
        <f t="shared" si="993"/>
        <v>Cooling</v>
      </c>
      <c r="I5266" s="1">
        <f ca="1">OFFSET(IF($H5266="Cooling",Customer!$C$25,Customer!$C$52),E5266,D5266)</f>
        <v>78</v>
      </c>
      <c r="J5266" s="1">
        <f ca="1">OFFSET(IF($H5266="Cooling",Customer!$L$25,Customer!$L$52),$E5266,$D5266)</f>
        <v>80</v>
      </c>
      <c r="K5266" s="16">
        <f t="shared" ca="1" si="987"/>
        <v>0</v>
      </c>
      <c r="L5266" s="16">
        <f t="shared" ca="1" si="988"/>
        <v>0</v>
      </c>
      <c r="M5266" s="17">
        <f t="shared" si="994"/>
        <v>0</v>
      </c>
      <c r="N5266" s="17">
        <f t="shared" si="995"/>
        <v>0</v>
      </c>
      <c r="O5266" s="4"/>
      <c r="P5266" s="4">
        <v>72</v>
      </c>
      <c r="Q5266" s="4">
        <v>65</v>
      </c>
      <c r="R5266" s="4">
        <v>50</v>
      </c>
      <c r="S5266" s="4">
        <v>73</v>
      </c>
      <c r="T5266" s="4">
        <v>60</v>
      </c>
      <c r="U5266" s="4">
        <v>72</v>
      </c>
      <c r="V5266" s="13">
        <v>55</v>
      </c>
      <c r="W5266" s="4">
        <v>54</v>
      </c>
      <c r="X5266" s="4">
        <v>70</v>
      </c>
      <c r="Y5266">
        <f t="shared" ca="1" si="996"/>
        <v>0</v>
      </c>
      <c r="Z5266">
        <f t="shared" ca="1" si="997"/>
        <v>0</v>
      </c>
    </row>
    <row r="5267" spans="2:26" x14ac:dyDescent="0.25">
      <c r="B5267" s="11">
        <f t="shared" si="998"/>
        <v>44780.958333320588</v>
      </c>
      <c r="C5267" s="1">
        <f t="shared" si="989"/>
        <v>8</v>
      </c>
      <c r="D5267" s="1">
        <f t="shared" si="990"/>
        <v>7</v>
      </c>
      <c r="E5267" s="12">
        <f t="shared" si="991"/>
        <v>24</v>
      </c>
      <c r="F5267" s="124" t="str">
        <f t="shared" si="992"/>
        <v>0</v>
      </c>
      <c r="G5267" s="1">
        <f ca="1">(OFFSET(O5267,0,MATCH(Customer!$J$6,'CDH &amp; HDH'!$P$11:$X$11,0)))</f>
        <v>54</v>
      </c>
      <c r="H5267" s="1" t="str">
        <f t="shared" si="993"/>
        <v>Cooling</v>
      </c>
      <c r="I5267" s="1">
        <f ca="1">OFFSET(IF($H5267="Cooling",Customer!$C$25,Customer!$C$52),E5267,D5267)</f>
        <v>78</v>
      </c>
      <c r="J5267" s="1">
        <f ca="1">OFFSET(IF($H5267="Cooling",Customer!$L$25,Customer!$L$52),$E5267,$D5267)</f>
        <v>80</v>
      </c>
      <c r="K5267" s="16">
        <f t="shared" ca="1" si="987"/>
        <v>0</v>
      </c>
      <c r="L5267" s="16">
        <f t="shared" ca="1" si="988"/>
        <v>0</v>
      </c>
      <c r="M5267" s="17">
        <f t="shared" si="994"/>
        <v>0</v>
      </c>
      <c r="N5267" s="17">
        <f t="shared" si="995"/>
        <v>0</v>
      </c>
      <c r="O5267" s="4"/>
      <c r="P5267" s="4">
        <v>71</v>
      </c>
      <c r="Q5267" s="4">
        <v>64</v>
      </c>
      <c r="R5267" s="4">
        <v>47</v>
      </c>
      <c r="S5267" s="4">
        <v>73</v>
      </c>
      <c r="T5267" s="4">
        <v>61</v>
      </c>
      <c r="U5267" s="4">
        <v>72</v>
      </c>
      <c r="V5267" s="13">
        <v>54</v>
      </c>
      <c r="W5267" s="4">
        <v>52</v>
      </c>
      <c r="X5267" s="4">
        <v>68</v>
      </c>
      <c r="Y5267">
        <f t="shared" ca="1" si="996"/>
        <v>0</v>
      </c>
      <c r="Z5267">
        <f t="shared" ca="1" si="997"/>
        <v>0</v>
      </c>
    </row>
    <row r="5268" spans="2:26" x14ac:dyDescent="0.25">
      <c r="B5268" s="11">
        <f t="shared" si="998"/>
        <v>44780.999999987253</v>
      </c>
      <c r="C5268" s="1">
        <f t="shared" si="989"/>
        <v>8</v>
      </c>
      <c r="D5268" s="1">
        <f t="shared" si="990"/>
        <v>1</v>
      </c>
      <c r="E5268" s="12">
        <f t="shared" si="991"/>
        <v>1</v>
      </c>
      <c r="F5268" s="124" t="str">
        <f t="shared" si="992"/>
        <v>0</v>
      </c>
      <c r="G5268" s="1">
        <f ca="1">(OFFSET(O5268,0,MATCH(Customer!$J$6,'CDH &amp; HDH'!$P$11:$X$11,0)))</f>
        <v>53</v>
      </c>
      <c r="H5268" s="1" t="str">
        <f t="shared" si="993"/>
        <v>Cooling</v>
      </c>
      <c r="I5268" s="1">
        <f ca="1">OFFSET(IF($H5268="Cooling",Customer!$C$25,Customer!$C$52),E5268,D5268)</f>
        <v>78</v>
      </c>
      <c r="J5268" s="1">
        <f ca="1">OFFSET(IF($H5268="Cooling",Customer!$L$25,Customer!$L$52),$E5268,$D5268)</f>
        <v>80</v>
      </c>
      <c r="K5268" s="16">
        <f t="shared" ca="1" si="987"/>
        <v>0</v>
      </c>
      <c r="L5268" s="16">
        <f t="shared" ca="1" si="988"/>
        <v>0</v>
      </c>
      <c r="M5268" s="17">
        <f t="shared" si="994"/>
        <v>0</v>
      </c>
      <c r="N5268" s="17">
        <f t="shared" si="995"/>
        <v>0</v>
      </c>
      <c r="O5268" s="4"/>
      <c r="P5268" s="4">
        <v>69</v>
      </c>
      <c r="Q5268" s="4">
        <v>64</v>
      </c>
      <c r="R5268" s="4">
        <v>46</v>
      </c>
      <c r="S5268" s="4">
        <v>73</v>
      </c>
      <c r="T5268" s="4">
        <v>55</v>
      </c>
      <c r="U5268" s="4">
        <v>72</v>
      </c>
      <c r="V5268" s="13">
        <v>53</v>
      </c>
      <c r="W5268" s="4">
        <v>50</v>
      </c>
      <c r="X5268" s="4">
        <v>68</v>
      </c>
      <c r="Y5268">
        <f t="shared" ca="1" si="996"/>
        <v>0</v>
      </c>
      <c r="Z5268">
        <f t="shared" ca="1" si="997"/>
        <v>0</v>
      </c>
    </row>
    <row r="5269" spans="2:26" x14ac:dyDescent="0.25">
      <c r="B5269" s="11">
        <f t="shared" si="998"/>
        <v>44781.041666653917</v>
      </c>
      <c r="C5269" s="1">
        <f t="shared" si="989"/>
        <v>8</v>
      </c>
      <c r="D5269" s="1">
        <f t="shared" si="990"/>
        <v>1</v>
      </c>
      <c r="E5269" s="12">
        <f t="shared" si="991"/>
        <v>2</v>
      </c>
      <c r="F5269" s="124" t="str">
        <f t="shared" si="992"/>
        <v>0</v>
      </c>
      <c r="G5269" s="1">
        <f ca="1">(OFFSET(O5269,0,MATCH(Customer!$J$6,'CDH &amp; HDH'!$P$11:$X$11,0)))</f>
        <v>52</v>
      </c>
      <c r="H5269" s="1" t="str">
        <f t="shared" si="993"/>
        <v>Cooling</v>
      </c>
      <c r="I5269" s="1">
        <f ca="1">OFFSET(IF($H5269="Cooling",Customer!$C$25,Customer!$C$52),E5269,D5269)</f>
        <v>78</v>
      </c>
      <c r="J5269" s="1">
        <f ca="1">OFFSET(IF($H5269="Cooling",Customer!$L$25,Customer!$L$52),$E5269,$D5269)</f>
        <v>80</v>
      </c>
      <c r="K5269" s="16">
        <f t="shared" ca="1" si="987"/>
        <v>0</v>
      </c>
      <c r="L5269" s="16">
        <f t="shared" ca="1" si="988"/>
        <v>0</v>
      </c>
      <c r="M5269" s="17">
        <f t="shared" si="994"/>
        <v>0</v>
      </c>
      <c r="N5269" s="17">
        <f t="shared" si="995"/>
        <v>0</v>
      </c>
      <c r="O5269" s="4"/>
      <c r="P5269" s="4">
        <v>68</v>
      </c>
      <c r="Q5269" s="4">
        <v>64</v>
      </c>
      <c r="R5269" s="4">
        <v>47</v>
      </c>
      <c r="S5269" s="4">
        <v>71</v>
      </c>
      <c r="T5269" s="4">
        <v>53</v>
      </c>
      <c r="U5269" s="4">
        <v>72</v>
      </c>
      <c r="V5269" s="13">
        <v>52</v>
      </c>
      <c r="W5269" s="4">
        <v>49</v>
      </c>
      <c r="X5269" s="4">
        <v>66</v>
      </c>
      <c r="Y5269">
        <f t="shared" ca="1" si="996"/>
        <v>0</v>
      </c>
      <c r="Z5269">
        <f t="shared" ca="1" si="997"/>
        <v>0</v>
      </c>
    </row>
    <row r="5270" spans="2:26" x14ac:dyDescent="0.25">
      <c r="B5270" s="11">
        <f t="shared" si="998"/>
        <v>44781.083333320581</v>
      </c>
      <c r="C5270" s="1">
        <f t="shared" si="989"/>
        <v>8</v>
      </c>
      <c r="D5270" s="1">
        <f t="shared" si="990"/>
        <v>1</v>
      </c>
      <c r="E5270" s="12">
        <f t="shared" si="991"/>
        <v>3</v>
      </c>
      <c r="F5270" s="124" t="str">
        <f t="shared" si="992"/>
        <v>0</v>
      </c>
      <c r="G5270" s="1">
        <f ca="1">(OFFSET(O5270,0,MATCH(Customer!$J$6,'CDH &amp; HDH'!$P$11:$X$11,0)))</f>
        <v>50</v>
      </c>
      <c r="H5270" s="1" t="str">
        <f t="shared" si="993"/>
        <v>Cooling</v>
      </c>
      <c r="I5270" s="1">
        <f ca="1">OFFSET(IF($H5270="Cooling",Customer!$C$25,Customer!$C$52),E5270,D5270)</f>
        <v>78</v>
      </c>
      <c r="J5270" s="1">
        <f ca="1">OFFSET(IF($H5270="Cooling",Customer!$L$25,Customer!$L$52),$E5270,$D5270)</f>
        <v>80</v>
      </c>
      <c r="K5270" s="16">
        <f t="shared" ca="1" si="987"/>
        <v>0</v>
      </c>
      <c r="L5270" s="16">
        <f t="shared" ca="1" si="988"/>
        <v>0</v>
      </c>
      <c r="M5270" s="17">
        <f t="shared" si="994"/>
        <v>0</v>
      </c>
      <c r="N5270" s="17">
        <f t="shared" si="995"/>
        <v>0</v>
      </c>
      <c r="O5270" s="4"/>
      <c r="P5270" s="4">
        <v>68</v>
      </c>
      <c r="Q5270" s="4">
        <v>64</v>
      </c>
      <c r="R5270" s="4">
        <v>48</v>
      </c>
      <c r="S5270" s="4">
        <v>72</v>
      </c>
      <c r="T5270" s="4">
        <v>52</v>
      </c>
      <c r="U5270" s="4">
        <v>71</v>
      </c>
      <c r="V5270" s="13">
        <v>50</v>
      </c>
      <c r="W5270" s="4">
        <v>48</v>
      </c>
      <c r="X5270" s="4">
        <v>65</v>
      </c>
      <c r="Y5270">
        <f t="shared" ca="1" si="996"/>
        <v>0</v>
      </c>
      <c r="Z5270">
        <f t="shared" ca="1" si="997"/>
        <v>0</v>
      </c>
    </row>
    <row r="5271" spans="2:26" x14ac:dyDescent="0.25">
      <c r="B5271" s="11">
        <f t="shared" si="998"/>
        <v>44781.124999987245</v>
      </c>
      <c r="C5271" s="1">
        <f t="shared" si="989"/>
        <v>8</v>
      </c>
      <c r="D5271" s="1">
        <f t="shared" si="990"/>
        <v>1</v>
      </c>
      <c r="E5271" s="12">
        <f t="shared" si="991"/>
        <v>4</v>
      </c>
      <c r="F5271" s="124" t="str">
        <f t="shared" si="992"/>
        <v>0</v>
      </c>
      <c r="G5271" s="1">
        <f ca="1">(OFFSET(O5271,0,MATCH(Customer!$J$6,'CDH &amp; HDH'!$P$11:$X$11,0)))</f>
        <v>50</v>
      </c>
      <c r="H5271" s="1" t="str">
        <f t="shared" si="993"/>
        <v>Cooling</v>
      </c>
      <c r="I5271" s="1">
        <f ca="1">OFFSET(IF($H5271="Cooling",Customer!$C$25,Customer!$C$52),E5271,D5271)</f>
        <v>78</v>
      </c>
      <c r="J5271" s="1">
        <f ca="1">OFFSET(IF($H5271="Cooling",Customer!$L$25,Customer!$L$52),$E5271,$D5271)</f>
        <v>80</v>
      </c>
      <c r="K5271" s="16">
        <f t="shared" ca="1" si="987"/>
        <v>0</v>
      </c>
      <c r="L5271" s="16">
        <f t="shared" ca="1" si="988"/>
        <v>0</v>
      </c>
      <c r="M5271" s="17">
        <f t="shared" si="994"/>
        <v>0</v>
      </c>
      <c r="N5271" s="17">
        <f t="shared" si="995"/>
        <v>0</v>
      </c>
      <c r="O5271" s="4"/>
      <c r="P5271" s="4">
        <v>67</v>
      </c>
      <c r="Q5271" s="4">
        <v>64</v>
      </c>
      <c r="R5271" s="4">
        <v>46</v>
      </c>
      <c r="S5271" s="4">
        <v>70</v>
      </c>
      <c r="T5271" s="4">
        <v>51</v>
      </c>
      <c r="U5271" s="4">
        <v>71</v>
      </c>
      <c r="V5271" s="13">
        <v>50</v>
      </c>
      <c r="W5271" s="4">
        <v>47</v>
      </c>
      <c r="X5271" s="4">
        <v>68</v>
      </c>
      <c r="Y5271">
        <f t="shared" ca="1" si="996"/>
        <v>0</v>
      </c>
      <c r="Z5271">
        <f t="shared" ca="1" si="997"/>
        <v>0</v>
      </c>
    </row>
    <row r="5272" spans="2:26" x14ac:dyDescent="0.25">
      <c r="B5272" s="11">
        <f t="shared" si="998"/>
        <v>44781.166666653909</v>
      </c>
      <c r="C5272" s="1">
        <f t="shared" si="989"/>
        <v>8</v>
      </c>
      <c r="D5272" s="1">
        <f t="shared" si="990"/>
        <v>1</v>
      </c>
      <c r="E5272" s="12">
        <f t="shared" si="991"/>
        <v>5</v>
      </c>
      <c r="F5272" s="124" t="str">
        <f t="shared" si="992"/>
        <v>0</v>
      </c>
      <c r="G5272" s="1">
        <f ca="1">(OFFSET(O5272,0,MATCH(Customer!$J$6,'CDH &amp; HDH'!$P$11:$X$11,0)))</f>
        <v>49</v>
      </c>
      <c r="H5272" s="1" t="str">
        <f t="shared" si="993"/>
        <v>Cooling</v>
      </c>
      <c r="I5272" s="1">
        <f ca="1">OFFSET(IF($H5272="Cooling",Customer!$C$25,Customer!$C$52),E5272,D5272)</f>
        <v>78</v>
      </c>
      <c r="J5272" s="1">
        <f ca="1">OFFSET(IF($H5272="Cooling",Customer!$L$25,Customer!$L$52),$E5272,$D5272)</f>
        <v>80</v>
      </c>
      <c r="K5272" s="16">
        <f t="shared" ca="1" si="987"/>
        <v>0</v>
      </c>
      <c r="L5272" s="16">
        <f t="shared" ca="1" si="988"/>
        <v>0</v>
      </c>
      <c r="M5272" s="17">
        <f t="shared" si="994"/>
        <v>0</v>
      </c>
      <c r="N5272" s="17">
        <f t="shared" si="995"/>
        <v>0</v>
      </c>
      <c r="O5272" s="4"/>
      <c r="P5272" s="4">
        <v>66</v>
      </c>
      <c r="Q5272" s="4">
        <v>64</v>
      </c>
      <c r="R5272" s="4">
        <v>44</v>
      </c>
      <c r="S5272" s="4">
        <v>71</v>
      </c>
      <c r="T5272" s="4">
        <v>52</v>
      </c>
      <c r="U5272" s="4">
        <v>71</v>
      </c>
      <c r="V5272" s="13">
        <v>49</v>
      </c>
      <c r="W5272" s="4">
        <v>47</v>
      </c>
      <c r="X5272" s="4">
        <v>69</v>
      </c>
      <c r="Y5272">
        <f t="shared" ca="1" si="996"/>
        <v>0</v>
      </c>
      <c r="Z5272">
        <f t="shared" ca="1" si="997"/>
        <v>0</v>
      </c>
    </row>
    <row r="5273" spans="2:26" x14ac:dyDescent="0.25">
      <c r="B5273" s="11">
        <f t="shared" si="998"/>
        <v>44781.208333320574</v>
      </c>
      <c r="C5273" s="1">
        <f t="shared" si="989"/>
        <v>8</v>
      </c>
      <c r="D5273" s="1">
        <f t="shared" si="990"/>
        <v>1</v>
      </c>
      <c r="E5273" s="12">
        <f t="shared" si="991"/>
        <v>6</v>
      </c>
      <c r="F5273" s="124" t="str">
        <f t="shared" si="992"/>
        <v>0</v>
      </c>
      <c r="G5273" s="1">
        <f ca="1">(OFFSET(O5273,0,MATCH(Customer!$J$6,'CDH &amp; HDH'!$P$11:$X$11,0)))</f>
        <v>49</v>
      </c>
      <c r="H5273" s="1" t="str">
        <f t="shared" si="993"/>
        <v>Cooling</v>
      </c>
      <c r="I5273" s="1">
        <f ca="1">OFFSET(IF($H5273="Cooling",Customer!$C$25,Customer!$C$52),E5273,D5273)</f>
        <v>78</v>
      </c>
      <c r="J5273" s="1">
        <f ca="1">OFFSET(IF($H5273="Cooling",Customer!$L$25,Customer!$L$52),$E5273,$D5273)</f>
        <v>80</v>
      </c>
      <c r="K5273" s="16">
        <f t="shared" ca="1" si="987"/>
        <v>0</v>
      </c>
      <c r="L5273" s="16">
        <f t="shared" ca="1" si="988"/>
        <v>0</v>
      </c>
      <c r="M5273" s="17">
        <f t="shared" si="994"/>
        <v>0</v>
      </c>
      <c r="N5273" s="17">
        <f t="shared" si="995"/>
        <v>0</v>
      </c>
      <c r="O5273" s="4"/>
      <c r="P5273" s="4">
        <v>68</v>
      </c>
      <c r="Q5273" s="4">
        <v>64</v>
      </c>
      <c r="R5273" s="4">
        <v>45</v>
      </c>
      <c r="S5273" s="4">
        <v>73</v>
      </c>
      <c r="T5273" s="4">
        <v>53</v>
      </c>
      <c r="U5273" s="4">
        <v>72</v>
      </c>
      <c r="V5273" s="13">
        <v>49</v>
      </c>
      <c r="W5273" s="4">
        <v>48</v>
      </c>
      <c r="X5273" s="4">
        <v>69</v>
      </c>
      <c r="Y5273">
        <f t="shared" ca="1" si="996"/>
        <v>0</v>
      </c>
      <c r="Z5273">
        <f t="shared" ca="1" si="997"/>
        <v>0</v>
      </c>
    </row>
    <row r="5274" spans="2:26" x14ac:dyDescent="0.25">
      <c r="B5274" s="11">
        <f t="shared" si="998"/>
        <v>44781.249999987238</v>
      </c>
      <c r="C5274" s="1">
        <f t="shared" si="989"/>
        <v>8</v>
      </c>
      <c r="D5274" s="1">
        <f t="shared" si="990"/>
        <v>1</v>
      </c>
      <c r="E5274" s="12">
        <f t="shared" si="991"/>
        <v>7</v>
      </c>
      <c r="F5274" s="124" t="str">
        <f t="shared" si="992"/>
        <v>0</v>
      </c>
      <c r="G5274" s="1">
        <f ca="1">(OFFSET(O5274,0,MATCH(Customer!$J$6,'CDH &amp; HDH'!$P$11:$X$11,0)))</f>
        <v>51</v>
      </c>
      <c r="H5274" s="1" t="str">
        <f t="shared" si="993"/>
        <v>Cooling</v>
      </c>
      <c r="I5274" s="1">
        <f ca="1">OFFSET(IF($H5274="Cooling",Customer!$C$25,Customer!$C$52),E5274,D5274)</f>
        <v>78</v>
      </c>
      <c r="J5274" s="1">
        <f ca="1">OFFSET(IF($H5274="Cooling",Customer!$L$25,Customer!$L$52),$E5274,$D5274)</f>
        <v>80</v>
      </c>
      <c r="K5274" s="16">
        <f t="shared" ca="1" si="987"/>
        <v>0</v>
      </c>
      <c r="L5274" s="16">
        <f t="shared" ca="1" si="988"/>
        <v>0</v>
      </c>
      <c r="M5274" s="17">
        <f t="shared" si="994"/>
        <v>0</v>
      </c>
      <c r="N5274" s="17">
        <f t="shared" si="995"/>
        <v>0</v>
      </c>
      <c r="O5274" s="4"/>
      <c r="P5274" s="4">
        <v>69</v>
      </c>
      <c r="Q5274" s="4">
        <v>65</v>
      </c>
      <c r="R5274" s="4">
        <v>49</v>
      </c>
      <c r="S5274" s="4">
        <v>72</v>
      </c>
      <c r="T5274" s="4">
        <v>55</v>
      </c>
      <c r="U5274" s="4">
        <v>73</v>
      </c>
      <c r="V5274" s="13">
        <v>51</v>
      </c>
      <c r="W5274" s="4">
        <v>51</v>
      </c>
      <c r="X5274" s="4">
        <v>70</v>
      </c>
      <c r="Y5274">
        <f t="shared" ca="1" si="996"/>
        <v>0</v>
      </c>
      <c r="Z5274">
        <f t="shared" ca="1" si="997"/>
        <v>0</v>
      </c>
    </row>
    <row r="5275" spans="2:26" x14ac:dyDescent="0.25">
      <c r="B5275" s="11">
        <f t="shared" si="998"/>
        <v>44781.291666653902</v>
      </c>
      <c r="C5275" s="1">
        <f t="shared" si="989"/>
        <v>8</v>
      </c>
      <c r="D5275" s="1">
        <f t="shared" si="990"/>
        <v>1</v>
      </c>
      <c r="E5275" s="12">
        <f t="shared" si="991"/>
        <v>8</v>
      </c>
      <c r="F5275" s="124" t="str">
        <f t="shared" si="992"/>
        <v>0</v>
      </c>
      <c r="G5275" s="1">
        <f ca="1">(OFFSET(O5275,0,MATCH(Customer!$J$6,'CDH &amp; HDH'!$P$11:$X$11,0)))</f>
        <v>55</v>
      </c>
      <c r="H5275" s="1" t="str">
        <f t="shared" si="993"/>
        <v>Cooling</v>
      </c>
      <c r="I5275" s="1">
        <f ca="1">OFFSET(IF($H5275="Cooling",Customer!$C$25,Customer!$C$52),E5275,D5275)</f>
        <v>72</v>
      </c>
      <c r="J5275" s="1">
        <f ca="1">OFFSET(IF($H5275="Cooling",Customer!$L$25,Customer!$L$52),$E5275,$D5275)</f>
        <v>77</v>
      </c>
      <c r="K5275" s="16">
        <f t="shared" ca="1" si="987"/>
        <v>0</v>
      </c>
      <c r="L5275" s="16">
        <f t="shared" ca="1" si="988"/>
        <v>0</v>
      </c>
      <c r="M5275" s="17">
        <f t="shared" si="994"/>
        <v>0</v>
      </c>
      <c r="N5275" s="17">
        <f t="shared" si="995"/>
        <v>0</v>
      </c>
      <c r="O5275" s="4"/>
      <c r="P5275" s="4">
        <v>71</v>
      </c>
      <c r="Q5275" s="4">
        <v>67</v>
      </c>
      <c r="R5275" s="4">
        <v>50</v>
      </c>
      <c r="S5275" s="4">
        <v>73</v>
      </c>
      <c r="T5275" s="4">
        <v>61</v>
      </c>
      <c r="U5275" s="4">
        <v>75</v>
      </c>
      <c r="V5275" s="13">
        <v>55</v>
      </c>
      <c r="W5275" s="4">
        <v>55</v>
      </c>
      <c r="X5275" s="4">
        <v>73</v>
      </c>
      <c r="Y5275">
        <f t="shared" ca="1" si="996"/>
        <v>0</v>
      </c>
      <c r="Z5275">
        <f t="shared" ca="1" si="997"/>
        <v>0</v>
      </c>
    </row>
    <row r="5276" spans="2:26" x14ac:dyDescent="0.25">
      <c r="B5276" s="11">
        <f t="shared" si="998"/>
        <v>44781.333333320566</v>
      </c>
      <c r="C5276" s="1">
        <f t="shared" si="989"/>
        <v>8</v>
      </c>
      <c r="D5276" s="1">
        <f t="shared" si="990"/>
        <v>1</v>
      </c>
      <c r="E5276" s="12">
        <f t="shared" si="991"/>
        <v>9</v>
      </c>
      <c r="F5276" s="124" t="str">
        <f t="shared" si="992"/>
        <v>0</v>
      </c>
      <c r="G5276" s="1">
        <f ca="1">(OFFSET(O5276,0,MATCH(Customer!$J$6,'CDH &amp; HDH'!$P$11:$X$11,0)))</f>
        <v>54</v>
      </c>
      <c r="H5276" s="1" t="str">
        <f t="shared" si="993"/>
        <v>Cooling</v>
      </c>
      <c r="I5276" s="1">
        <f ca="1">OFFSET(IF($H5276="Cooling",Customer!$C$25,Customer!$C$52),E5276,D5276)</f>
        <v>72</v>
      </c>
      <c r="J5276" s="1">
        <f ca="1">OFFSET(IF($H5276="Cooling",Customer!$L$25,Customer!$L$52),$E5276,$D5276)</f>
        <v>77</v>
      </c>
      <c r="K5276" s="16">
        <f t="shared" ca="1" si="987"/>
        <v>0</v>
      </c>
      <c r="L5276" s="16">
        <f t="shared" ca="1" si="988"/>
        <v>0</v>
      </c>
      <c r="M5276" s="17">
        <f t="shared" si="994"/>
        <v>0</v>
      </c>
      <c r="N5276" s="17">
        <f t="shared" si="995"/>
        <v>0</v>
      </c>
      <c r="O5276" s="4"/>
      <c r="P5276" s="4">
        <v>76</v>
      </c>
      <c r="Q5276" s="4">
        <v>70</v>
      </c>
      <c r="R5276" s="4">
        <v>52</v>
      </c>
      <c r="S5276" s="4">
        <v>73</v>
      </c>
      <c r="T5276" s="4">
        <v>65</v>
      </c>
      <c r="U5276" s="4">
        <v>78</v>
      </c>
      <c r="V5276" s="13">
        <v>54</v>
      </c>
      <c r="W5276" s="4">
        <v>58</v>
      </c>
      <c r="X5276" s="4">
        <v>73</v>
      </c>
      <c r="Y5276">
        <f t="shared" ca="1" si="996"/>
        <v>0</v>
      </c>
      <c r="Z5276">
        <f t="shared" ca="1" si="997"/>
        <v>0</v>
      </c>
    </row>
    <row r="5277" spans="2:26" x14ac:dyDescent="0.25">
      <c r="B5277" s="11">
        <f t="shared" si="998"/>
        <v>44781.374999987231</v>
      </c>
      <c r="C5277" s="1">
        <f t="shared" si="989"/>
        <v>8</v>
      </c>
      <c r="D5277" s="1">
        <f t="shared" si="990"/>
        <v>1</v>
      </c>
      <c r="E5277" s="12">
        <f t="shared" si="991"/>
        <v>10</v>
      </c>
      <c r="F5277" s="124" t="str">
        <f t="shared" si="992"/>
        <v>0</v>
      </c>
      <c r="G5277" s="1">
        <f ca="1">(OFFSET(O5277,0,MATCH(Customer!$J$6,'CDH &amp; HDH'!$P$11:$X$11,0)))</f>
        <v>59</v>
      </c>
      <c r="H5277" s="1" t="str">
        <f t="shared" si="993"/>
        <v>Cooling</v>
      </c>
      <c r="I5277" s="1">
        <f ca="1">OFFSET(IF($H5277="Cooling",Customer!$C$25,Customer!$C$52),E5277,D5277)</f>
        <v>72</v>
      </c>
      <c r="J5277" s="1">
        <f ca="1">OFFSET(IF($H5277="Cooling",Customer!$L$25,Customer!$L$52),$E5277,$D5277)</f>
        <v>77</v>
      </c>
      <c r="K5277" s="16">
        <f t="shared" ca="1" si="987"/>
        <v>0</v>
      </c>
      <c r="L5277" s="16">
        <f t="shared" ca="1" si="988"/>
        <v>0</v>
      </c>
      <c r="M5277" s="17">
        <f t="shared" si="994"/>
        <v>0</v>
      </c>
      <c r="N5277" s="17">
        <f t="shared" si="995"/>
        <v>0</v>
      </c>
      <c r="O5277" s="4"/>
      <c r="P5277" s="4">
        <v>77</v>
      </c>
      <c r="Q5277" s="4">
        <v>74</v>
      </c>
      <c r="R5277" s="4">
        <v>53</v>
      </c>
      <c r="S5277" s="4">
        <v>74</v>
      </c>
      <c r="T5277" s="4">
        <v>67</v>
      </c>
      <c r="U5277" s="4">
        <v>82</v>
      </c>
      <c r="V5277" s="13">
        <v>59</v>
      </c>
      <c r="W5277" s="4">
        <v>62</v>
      </c>
      <c r="X5277" s="4">
        <v>75</v>
      </c>
      <c r="Y5277">
        <f t="shared" ca="1" si="996"/>
        <v>0</v>
      </c>
      <c r="Z5277">
        <f t="shared" ca="1" si="997"/>
        <v>0</v>
      </c>
    </row>
    <row r="5278" spans="2:26" x14ac:dyDescent="0.25">
      <c r="B5278" s="11">
        <f t="shared" si="998"/>
        <v>44781.416666653895</v>
      </c>
      <c r="C5278" s="1">
        <f t="shared" si="989"/>
        <v>8</v>
      </c>
      <c r="D5278" s="1">
        <f t="shared" si="990"/>
        <v>1</v>
      </c>
      <c r="E5278" s="12">
        <f t="shared" si="991"/>
        <v>11</v>
      </c>
      <c r="F5278" s="124" t="str">
        <f t="shared" si="992"/>
        <v>0</v>
      </c>
      <c r="G5278" s="1">
        <f ca="1">(OFFSET(O5278,0,MATCH(Customer!$J$6,'CDH &amp; HDH'!$P$11:$X$11,0)))</f>
        <v>58</v>
      </c>
      <c r="H5278" s="1" t="str">
        <f t="shared" si="993"/>
        <v>Cooling</v>
      </c>
      <c r="I5278" s="1">
        <f ca="1">OFFSET(IF($H5278="Cooling",Customer!$C$25,Customer!$C$52),E5278,D5278)</f>
        <v>72</v>
      </c>
      <c r="J5278" s="1">
        <f ca="1">OFFSET(IF($H5278="Cooling",Customer!$L$25,Customer!$L$52),$E5278,$D5278)</f>
        <v>77</v>
      </c>
      <c r="K5278" s="16">
        <f t="shared" ca="1" si="987"/>
        <v>0</v>
      </c>
      <c r="L5278" s="16">
        <f t="shared" ca="1" si="988"/>
        <v>0</v>
      </c>
      <c r="M5278" s="17">
        <f t="shared" si="994"/>
        <v>0</v>
      </c>
      <c r="N5278" s="17">
        <f t="shared" si="995"/>
        <v>0</v>
      </c>
      <c r="O5278" s="4"/>
      <c r="P5278" s="4">
        <v>81</v>
      </c>
      <c r="Q5278" s="4">
        <v>76</v>
      </c>
      <c r="R5278" s="4">
        <v>55</v>
      </c>
      <c r="S5278" s="4">
        <v>76</v>
      </c>
      <c r="T5278" s="4">
        <v>68</v>
      </c>
      <c r="U5278" s="4">
        <v>84</v>
      </c>
      <c r="V5278" s="13">
        <v>58</v>
      </c>
      <c r="W5278" s="4">
        <v>63</v>
      </c>
      <c r="X5278" s="4">
        <v>77</v>
      </c>
      <c r="Y5278">
        <f t="shared" ca="1" si="996"/>
        <v>0</v>
      </c>
      <c r="Z5278">
        <f t="shared" ca="1" si="997"/>
        <v>0</v>
      </c>
    </row>
    <row r="5279" spans="2:26" x14ac:dyDescent="0.25">
      <c r="B5279" s="11">
        <f t="shared" si="998"/>
        <v>44781.458333320559</v>
      </c>
      <c r="C5279" s="1">
        <f t="shared" si="989"/>
        <v>8</v>
      </c>
      <c r="D5279" s="1">
        <f t="shared" si="990"/>
        <v>1</v>
      </c>
      <c r="E5279" s="12">
        <f t="shared" si="991"/>
        <v>12</v>
      </c>
      <c r="F5279" s="124" t="str">
        <f t="shared" si="992"/>
        <v>0</v>
      </c>
      <c r="G5279" s="1">
        <f ca="1">(OFFSET(O5279,0,MATCH(Customer!$J$6,'CDH &amp; HDH'!$P$11:$X$11,0)))</f>
        <v>62</v>
      </c>
      <c r="H5279" s="1" t="str">
        <f t="shared" si="993"/>
        <v>Cooling</v>
      </c>
      <c r="I5279" s="1">
        <f ca="1">OFFSET(IF($H5279="Cooling",Customer!$C$25,Customer!$C$52),E5279,D5279)</f>
        <v>72</v>
      </c>
      <c r="J5279" s="1">
        <f ca="1">OFFSET(IF($H5279="Cooling",Customer!$L$25,Customer!$L$52),$E5279,$D5279)</f>
        <v>77</v>
      </c>
      <c r="K5279" s="16">
        <f t="shared" ca="1" si="987"/>
        <v>0</v>
      </c>
      <c r="L5279" s="16">
        <f t="shared" ca="1" si="988"/>
        <v>0</v>
      </c>
      <c r="M5279" s="17">
        <f t="shared" si="994"/>
        <v>0</v>
      </c>
      <c r="N5279" s="17">
        <f t="shared" si="995"/>
        <v>0</v>
      </c>
      <c r="O5279" s="4"/>
      <c r="P5279" s="4">
        <v>85</v>
      </c>
      <c r="Q5279" s="4">
        <v>77</v>
      </c>
      <c r="R5279" s="4">
        <v>56</v>
      </c>
      <c r="S5279" s="4">
        <v>73</v>
      </c>
      <c r="T5279" s="4">
        <v>68</v>
      </c>
      <c r="U5279" s="4">
        <v>86</v>
      </c>
      <c r="V5279" s="13">
        <v>62</v>
      </c>
      <c r="W5279" s="4">
        <v>65</v>
      </c>
      <c r="X5279" s="4">
        <v>78</v>
      </c>
      <c r="Y5279">
        <f t="shared" ca="1" si="996"/>
        <v>0</v>
      </c>
      <c r="Z5279">
        <f t="shared" ca="1" si="997"/>
        <v>0</v>
      </c>
    </row>
    <row r="5280" spans="2:26" x14ac:dyDescent="0.25">
      <c r="B5280" s="11">
        <f t="shared" si="998"/>
        <v>44781.499999987223</v>
      </c>
      <c r="C5280" s="1">
        <f t="shared" si="989"/>
        <v>8</v>
      </c>
      <c r="D5280" s="1">
        <f t="shared" si="990"/>
        <v>1</v>
      </c>
      <c r="E5280" s="12">
        <f t="shared" si="991"/>
        <v>13</v>
      </c>
      <c r="F5280" s="124" t="str">
        <f t="shared" si="992"/>
        <v>0</v>
      </c>
      <c r="G5280" s="1">
        <f ca="1">(OFFSET(O5280,0,MATCH(Customer!$J$6,'CDH &amp; HDH'!$P$11:$X$11,0)))</f>
        <v>60</v>
      </c>
      <c r="H5280" s="1" t="str">
        <f t="shared" si="993"/>
        <v>Cooling</v>
      </c>
      <c r="I5280" s="1">
        <f ca="1">OFFSET(IF($H5280="Cooling",Customer!$C$25,Customer!$C$52),E5280,D5280)</f>
        <v>72</v>
      </c>
      <c r="J5280" s="1">
        <f ca="1">OFFSET(IF($H5280="Cooling",Customer!$L$25,Customer!$L$52),$E5280,$D5280)</f>
        <v>77</v>
      </c>
      <c r="K5280" s="16">
        <f t="shared" ca="1" si="987"/>
        <v>0</v>
      </c>
      <c r="L5280" s="16">
        <f t="shared" ca="1" si="988"/>
        <v>0</v>
      </c>
      <c r="M5280" s="17">
        <f t="shared" si="994"/>
        <v>0</v>
      </c>
      <c r="N5280" s="17">
        <f t="shared" si="995"/>
        <v>0</v>
      </c>
      <c r="O5280" s="4"/>
      <c r="P5280" s="4">
        <v>86</v>
      </c>
      <c r="Q5280" s="4">
        <v>79</v>
      </c>
      <c r="R5280" s="4">
        <v>56</v>
      </c>
      <c r="S5280" s="4">
        <v>73</v>
      </c>
      <c r="T5280" s="4">
        <v>70</v>
      </c>
      <c r="U5280" s="4">
        <v>87</v>
      </c>
      <c r="V5280" s="13">
        <v>60</v>
      </c>
      <c r="W5280" s="4">
        <v>61</v>
      </c>
      <c r="X5280" s="4">
        <v>82</v>
      </c>
      <c r="Y5280">
        <f t="shared" ca="1" si="996"/>
        <v>0</v>
      </c>
      <c r="Z5280">
        <f t="shared" ca="1" si="997"/>
        <v>0</v>
      </c>
    </row>
    <row r="5281" spans="2:26" x14ac:dyDescent="0.25">
      <c r="B5281" s="11">
        <f t="shared" si="998"/>
        <v>44781.541666653888</v>
      </c>
      <c r="C5281" s="1">
        <f t="shared" si="989"/>
        <v>8</v>
      </c>
      <c r="D5281" s="1">
        <f t="shared" si="990"/>
        <v>1</v>
      </c>
      <c r="E5281" s="12">
        <f t="shared" si="991"/>
        <v>14</v>
      </c>
      <c r="F5281" s="124" t="str">
        <f t="shared" si="992"/>
        <v>0</v>
      </c>
      <c r="G5281" s="1">
        <f ca="1">(OFFSET(O5281,0,MATCH(Customer!$J$6,'CDH &amp; HDH'!$P$11:$X$11,0)))</f>
        <v>61</v>
      </c>
      <c r="H5281" s="1" t="str">
        <f t="shared" si="993"/>
        <v>Cooling</v>
      </c>
      <c r="I5281" s="1">
        <f ca="1">OFFSET(IF($H5281="Cooling",Customer!$C$25,Customer!$C$52),E5281,D5281)</f>
        <v>72</v>
      </c>
      <c r="J5281" s="1">
        <f ca="1">OFFSET(IF($H5281="Cooling",Customer!$L$25,Customer!$L$52),$E5281,$D5281)</f>
        <v>77</v>
      </c>
      <c r="K5281" s="16">
        <f t="shared" ca="1" si="987"/>
        <v>0</v>
      </c>
      <c r="L5281" s="16">
        <f t="shared" ca="1" si="988"/>
        <v>0</v>
      </c>
      <c r="M5281" s="17">
        <f t="shared" si="994"/>
        <v>0</v>
      </c>
      <c r="N5281" s="17">
        <f t="shared" si="995"/>
        <v>0</v>
      </c>
      <c r="O5281" s="4"/>
      <c r="P5281" s="4">
        <v>82</v>
      </c>
      <c r="Q5281" s="4">
        <v>80</v>
      </c>
      <c r="R5281" s="4">
        <v>56</v>
      </c>
      <c r="S5281" s="4">
        <v>73</v>
      </c>
      <c r="T5281" s="4">
        <v>67</v>
      </c>
      <c r="U5281" s="4">
        <v>87</v>
      </c>
      <c r="V5281" s="13">
        <v>61</v>
      </c>
      <c r="W5281" s="4">
        <v>63</v>
      </c>
      <c r="X5281" s="4">
        <v>83</v>
      </c>
      <c r="Y5281">
        <f t="shared" ca="1" si="996"/>
        <v>0</v>
      </c>
      <c r="Z5281">
        <f t="shared" ca="1" si="997"/>
        <v>0</v>
      </c>
    </row>
    <row r="5282" spans="2:26" x14ac:dyDescent="0.25">
      <c r="B5282" s="11">
        <f t="shared" si="998"/>
        <v>44781.583333320552</v>
      </c>
      <c r="C5282" s="1">
        <f t="shared" si="989"/>
        <v>8</v>
      </c>
      <c r="D5282" s="1">
        <f t="shared" si="990"/>
        <v>1</v>
      </c>
      <c r="E5282" s="12">
        <f t="shared" si="991"/>
        <v>15</v>
      </c>
      <c r="F5282" s="124" t="str">
        <f t="shared" si="992"/>
        <v>1</v>
      </c>
      <c r="G5282" s="1">
        <f ca="1">(OFFSET(O5282,0,MATCH(Customer!$J$6,'CDH &amp; HDH'!$P$11:$X$11,0)))</f>
        <v>62</v>
      </c>
      <c r="H5282" s="1" t="str">
        <f t="shared" si="993"/>
        <v>Cooling</v>
      </c>
      <c r="I5282" s="1">
        <f ca="1">OFFSET(IF($H5282="Cooling",Customer!$C$25,Customer!$C$52),E5282,D5282)</f>
        <v>72</v>
      </c>
      <c r="J5282" s="1">
        <f ca="1">OFFSET(IF($H5282="Cooling",Customer!$L$25,Customer!$L$52),$E5282,$D5282)</f>
        <v>77</v>
      </c>
      <c r="K5282" s="16">
        <f t="shared" ca="1" si="987"/>
        <v>0</v>
      </c>
      <c r="L5282" s="16">
        <f t="shared" ca="1" si="988"/>
        <v>0</v>
      </c>
      <c r="M5282" s="17">
        <f t="shared" si="994"/>
        <v>0</v>
      </c>
      <c r="N5282" s="17">
        <f t="shared" si="995"/>
        <v>0</v>
      </c>
      <c r="O5282" s="4"/>
      <c r="P5282" s="4">
        <v>83</v>
      </c>
      <c r="Q5282" s="4">
        <v>82</v>
      </c>
      <c r="R5282" s="4">
        <v>57</v>
      </c>
      <c r="S5282" s="4">
        <v>73</v>
      </c>
      <c r="T5282" s="4">
        <v>68</v>
      </c>
      <c r="U5282" s="4">
        <v>89</v>
      </c>
      <c r="V5282" s="13">
        <v>62</v>
      </c>
      <c r="W5282" s="4">
        <v>64</v>
      </c>
      <c r="X5282" s="4">
        <v>86</v>
      </c>
      <c r="Y5282">
        <f t="shared" ca="1" si="996"/>
        <v>0</v>
      </c>
      <c r="Z5282">
        <f t="shared" ca="1" si="997"/>
        <v>0</v>
      </c>
    </row>
    <row r="5283" spans="2:26" x14ac:dyDescent="0.25">
      <c r="B5283" s="11">
        <f t="shared" si="998"/>
        <v>44781.624999987216</v>
      </c>
      <c r="C5283" s="1">
        <f t="shared" si="989"/>
        <v>8</v>
      </c>
      <c r="D5283" s="1">
        <f t="shared" si="990"/>
        <v>1</v>
      </c>
      <c r="E5283" s="12">
        <f t="shared" si="991"/>
        <v>16</v>
      </c>
      <c r="F5283" s="124" t="str">
        <f t="shared" si="992"/>
        <v>1</v>
      </c>
      <c r="G5283" s="1">
        <f ca="1">(OFFSET(O5283,0,MATCH(Customer!$J$6,'CDH &amp; HDH'!$P$11:$X$11,0)))</f>
        <v>63</v>
      </c>
      <c r="H5283" s="1" t="str">
        <f t="shared" si="993"/>
        <v>Cooling</v>
      </c>
      <c r="I5283" s="1">
        <f ca="1">OFFSET(IF($H5283="Cooling",Customer!$C$25,Customer!$C$52),E5283,D5283)</f>
        <v>72</v>
      </c>
      <c r="J5283" s="1">
        <f ca="1">OFFSET(IF($H5283="Cooling",Customer!$L$25,Customer!$L$52),$E5283,$D5283)</f>
        <v>77</v>
      </c>
      <c r="K5283" s="16">
        <f t="shared" ca="1" si="987"/>
        <v>0</v>
      </c>
      <c r="L5283" s="16">
        <f t="shared" ca="1" si="988"/>
        <v>0</v>
      </c>
      <c r="M5283" s="17">
        <f t="shared" si="994"/>
        <v>0</v>
      </c>
      <c r="N5283" s="17">
        <f t="shared" si="995"/>
        <v>0</v>
      </c>
      <c r="O5283" s="4"/>
      <c r="P5283" s="4">
        <v>85</v>
      </c>
      <c r="Q5283" s="4">
        <v>78</v>
      </c>
      <c r="R5283" s="4">
        <v>57</v>
      </c>
      <c r="S5283" s="4">
        <v>73</v>
      </c>
      <c r="T5283" s="4">
        <v>70</v>
      </c>
      <c r="U5283" s="4">
        <v>88</v>
      </c>
      <c r="V5283" s="13">
        <v>63</v>
      </c>
      <c r="W5283" s="4">
        <v>64</v>
      </c>
      <c r="X5283" s="4">
        <v>85</v>
      </c>
      <c r="Y5283">
        <f t="shared" ca="1" si="996"/>
        <v>0</v>
      </c>
      <c r="Z5283">
        <f t="shared" ca="1" si="997"/>
        <v>0</v>
      </c>
    </row>
    <row r="5284" spans="2:26" x14ac:dyDescent="0.25">
      <c r="B5284" s="11">
        <f t="shared" si="998"/>
        <v>44781.66666665388</v>
      </c>
      <c r="C5284" s="1">
        <f t="shared" si="989"/>
        <v>8</v>
      </c>
      <c r="D5284" s="1">
        <f t="shared" si="990"/>
        <v>1</v>
      </c>
      <c r="E5284" s="12">
        <f t="shared" si="991"/>
        <v>17</v>
      </c>
      <c r="F5284" s="124" t="str">
        <f t="shared" si="992"/>
        <v>1</v>
      </c>
      <c r="G5284" s="1">
        <f ca="1">(OFFSET(O5284,0,MATCH(Customer!$J$6,'CDH &amp; HDH'!$P$11:$X$11,0)))</f>
        <v>64</v>
      </c>
      <c r="H5284" s="1" t="str">
        <f t="shared" si="993"/>
        <v>Cooling</v>
      </c>
      <c r="I5284" s="1">
        <f ca="1">OFFSET(IF($H5284="Cooling",Customer!$C$25,Customer!$C$52),E5284,D5284)</f>
        <v>72</v>
      </c>
      <c r="J5284" s="1">
        <f ca="1">OFFSET(IF($H5284="Cooling",Customer!$L$25,Customer!$L$52),$E5284,$D5284)</f>
        <v>77</v>
      </c>
      <c r="K5284" s="16">
        <f t="shared" ca="1" si="987"/>
        <v>0</v>
      </c>
      <c r="L5284" s="16">
        <f t="shared" ca="1" si="988"/>
        <v>0</v>
      </c>
      <c r="M5284" s="17">
        <f t="shared" si="994"/>
        <v>0</v>
      </c>
      <c r="N5284" s="17">
        <f t="shared" si="995"/>
        <v>0</v>
      </c>
      <c r="O5284" s="4"/>
      <c r="P5284" s="4">
        <v>86</v>
      </c>
      <c r="Q5284" s="4">
        <v>80</v>
      </c>
      <c r="R5284" s="4">
        <v>57</v>
      </c>
      <c r="S5284" s="4">
        <v>73</v>
      </c>
      <c r="T5284" s="4">
        <v>68</v>
      </c>
      <c r="U5284" s="4">
        <v>88</v>
      </c>
      <c r="V5284" s="13">
        <v>64</v>
      </c>
      <c r="W5284" s="4">
        <v>64</v>
      </c>
      <c r="X5284" s="4">
        <v>85</v>
      </c>
      <c r="Y5284">
        <f t="shared" ca="1" si="996"/>
        <v>0</v>
      </c>
      <c r="Z5284">
        <f t="shared" ca="1" si="997"/>
        <v>0</v>
      </c>
    </row>
    <row r="5285" spans="2:26" x14ac:dyDescent="0.25">
      <c r="B5285" s="11">
        <f t="shared" si="998"/>
        <v>44781.708333320545</v>
      </c>
      <c r="C5285" s="1">
        <f t="shared" si="989"/>
        <v>8</v>
      </c>
      <c r="D5285" s="1">
        <f t="shared" si="990"/>
        <v>1</v>
      </c>
      <c r="E5285" s="12">
        <f t="shared" si="991"/>
        <v>18</v>
      </c>
      <c r="F5285" s="124" t="str">
        <f t="shared" si="992"/>
        <v>1</v>
      </c>
      <c r="G5285" s="1">
        <f ca="1">(OFFSET(O5285,0,MATCH(Customer!$J$6,'CDH &amp; HDH'!$P$11:$X$11,0)))</f>
        <v>63</v>
      </c>
      <c r="H5285" s="1" t="str">
        <f t="shared" si="993"/>
        <v>Cooling</v>
      </c>
      <c r="I5285" s="1">
        <f ca="1">OFFSET(IF($H5285="Cooling",Customer!$C$25,Customer!$C$52),E5285,D5285)</f>
        <v>72</v>
      </c>
      <c r="J5285" s="1">
        <f ca="1">OFFSET(IF($H5285="Cooling",Customer!$L$25,Customer!$L$52),$E5285,$D5285)</f>
        <v>77</v>
      </c>
      <c r="K5285" s="16">
        <f t="shared" ca="1" si="987"/>
        <v>0</v>
      </c>
      <c r="L5285" s="16">
        <f t="shared" ca="1" si="988"/>
        <v>0</v>
      </c>
      <c r="M5285" s="17">
        <f t="shared" si="994"/>
        <v>0</v>
      </c>
      <c r="N5285" s="17">
        <f t="shared" si="995"/>
        <v>0</v>
      </c>
      <c r="O5285" s="4"/>
      <c r="P5285" s="4">
        <v>85</v>
      </c>
      <c r="Q5285" s="4">
        <v>79</v>
      </c>
      <c r="R5285" s="4">
        <v>56</v>
      </c>
      <c r="S5285" s="4">
        <v>73</v>
      </c>
      <c r="T5285" s="4">
        <v>67</v>
      </c>
      <c r="U5285" s="4">
        <v>86</v>
      </c>
      <c r="V5285" s="13">
        <v>63</v>
      </c>
      <c r="W5285" s="4">
        <v>63</v>
      </c>
      <c r="X5285" s="4">
        <v>84</v>
      </c>
      <c r="Y5285">
        <f t="shared" ca="1" si="996"/>
        <v>0</v>
      </c>
      <c r="Z5285">
        <f t="shared" ca="1" si="997"/>
        <v>0</v>
      </c>
    </row>
    <row r="5286" spans="2:26" x14ac:dyDescent="0.25">
      <c r="B5286" s="11">
        <f t="shared" si="998"/>
        <v>44781.749999987209</v>
      </c>
      <c r="C5286" s="1">
        <f t="shared" si="989"/>
        <v>8</v>
      </c>
      <c r="D5286" s="1">
        <f t="shared" si="990"/>
        <v>1</v>
      </c>
      <c r="E5286" s="12">
        <f t="shared" si="991"/>
        <v>19</v>
      </c>
      <c r="F5286" s="124" t="str">
        <f t="shared" si="992"/>
        <v>0</v>
      </c>
      <c r="G5286" s="1">
        <f ca="1">(OFFSET(O5286,0,MATCH(Customer!$J$6,'CDH &amp; HDH'!$P$11:$X$11,0)))</f>
        <v>62</v>
      </c>
      <c r="H5286" s="1" t="str">
        <f t="shared" si="993"/>
        <v>Cooling</v>
      </c>
      <c r="I5286" s="1">
        <f ca="1">OFFSET(IF($H5286="Cooling",Customer!$C$25,Customer!$C$52),E5286,D5286)</f>
        <v>78</v>
      </c>
      <c r="J5286" s="1">
        <f ca="1">OFFSET(IF($H5286="Cooling",Customer!$L$25,Customer!$L$52),$E5286,$D5286)</f>
        <v>80</v>
      </c>
      <c r="K5286" s="16">
        <f t="shared" ca="1" si="987"/>
        <v>0</v>
      </c>
      <c r="L5286" s="16">
        <f t="shared" ca="1" si="988"/>
        <v>0</v>
      </c>
      <c r="M5286" s="17">
        <f t="shared" si="994"/>
        <v>0</v>
      </c>
      <c r="N5286" s="17">
        <f t="shared" si="995"/>
        <v>0</v>
      </c>
      <c r="O5286" s="4"/>
      <c r="P5286" s="4">
        <v>81</v>
      </c>
      <c r="Q5286" s="4">
        <v>76</v>
      </c>
      <c r="R5286" s="4">
        <v>55</v>
      </c>
      <c r="S5286" s="4">
        <v>72</v>
      </c>
      <c r="T5286" s="4">
        <v>64</v>
      </c>
      <c r="U5286" s="4">
        <v>83</v>
      </c>
      <c r="V5286" s="13">
        <v>62</v>
      </c>
      <c r="W5286" s="4">
        <v>62</v>
      </c>
      <c r="X5286" s="4">
        <v>82</v>
      </c>
      <c r="Y5286">
        <f t="shared" ca="1" si="996"/>
        <v>0</v>
      </c>
      <c r="Z5286">
        <f t="shared" ca="1" si="997"/>
        <v>0</v>
      </c>
    </row>
    <row r="5287" spans="2:26" x14ac:dyDescent="0.25">
      <c r="B5287" s="11">
        <f t="shared" si="998"/>
        <v>44781.791666653873</v>
      </c>
      <c r="C5287" s="1">
        <f t="shared" si="989"/>
        <v>8</v>
      </c>
      <c r="D5287" s="1">
        <f t="shared" si="990"/>
        <v>1</v>
      </c>
      <c r="E5287" s="12">
        <f t="shared" si="991"/>
        <v>20</v>
      </c>
      <c r="F5287" s="124" t="str">
        <f t="shared" si="992"/>
        <v>0</v>
      </c>
      <c r="G5287" s="1">
        <f ca="1">(OFFSET(O5287,0,MATCH(Customer!$J$6,'CDH &amp; HDH'!$P$11:$X$11,0)))</f>
        <v>59</v>
      </c>
      <c r="H5287" s="1" t="str">
        <f t="shared" si="993"/>
        <v>Cooling</v>
      </c>
      <c r="I5287" s="1">
        <f ca="1">OFFSET(IF($H5287="Cooling",Customer!$C$25,Customer!$C$52),E5287,D5287)</f>
        <v>78</v>
      </c>
      <c r="J5287" s="1">
        <f ca="1">OFFSET(IF($H5287="Cooling",Customer!$L$25,Customer!$L$52),$E5287,$D5287)</f>
        <v>80</v>
      </c>
      <c r="K5287" s="16">
        <f t="shared" ca="1" si="987"/>
        <v>0</v>
      </c>
      <c r="L5287" s="16">
        <f t="shared" ca="1" si="988"/>
        <v>0</v>
      </c>
      <c r="M5287" s="17">
        <f t="shared" si="994"/>
        <v>0</v>
      </c>
      <c r="N5287" s="17">
        <f t="shared" si="995"/>
        <v>0</v>
      </c>
      <c r="O5287" s="4"/>
      <c r="P5287" s="4">
        <v>78</v>
      </c>
      <c r="Q5287" s="4">
        <v>71</v>
      </c>
      <c r="R5287" s="4">
        <v>52</v>
      </c>
      <c r="S5287" s="4">
        <v>70</v>
      </c>
      <c r="T5287" s="4">
        <v>62</v>
      </c>
      <c r="U5287" s="4">
        <v>82</v>
      </c>
      <c r="V5287" s="13">
        <v>59</v>
      </c>
      <c r="W5287" s="4">
        <v>57</v>
      </c>
      <c r="X5287" s="4">
        <v>77</v>
      </c>
      <c r="Y5287">
        <f t="shared" ca="1" si="996"/>
        <v>0</v>
      </c>
      <c r="Z5287">
        <f t="shared" ca="1" si="997"/>
        <v>0</v>
      </c>
    </row>
    <row r="5288" spans="2:26" x14ac:dyDescent="0.25">
      <c r="B5288" s="11">
        <f t="shared" si="998"/>
        <v>44781.833333320537</v>
      </c>
      <c r="C5288" s="1">
        <f t="shared" si="989"/>
        <v>8</v>
      </c>
      <c r="D5288" s="1">
        <f t="shared" si="990"/>
        <v>1</v>
      </c>
      <c r="E5288" s="12">
        <f t="shared" si="991"/>
        <v>21</v>
      </c>
      <c r="F5288" s="124" t="str">
        <f t="shared" si="992"/>
        <v>0</v>
      </c>
      <c r="G5288" s="1">
        <f ca="1">(OFFSET(O5288,0,MATCH(Customer!$J$6,'CDH &amp; HDH'!$P$11:$X$11,0)))</f>
        <v>55</v>
      </c>
      <c r="H5288" s="1" t="str">
        <f t="shared" si="993"/>
        <v>Cooling</v>
      </c>
      <c r="I5288" s="1">
        <f ca="1">OFFSET(IF($H5288="Cooling",Customer!$C$25,Customer!$C$52),E5288,D5288)</f>
        <v>78</v>
      </c>
      <c r="J5288" s="1">
        <f ca="1">OFFSET(IF($H5288="Cooling",Customer!$L$25,Customer!$L$52),$E5288,$D5288)</f>
        <v>80</v>
      </c>
      <c r="K5288" s="16">
        <f t="shared" ca="1" si="987"/>
        <v>0</v>
      </c>
      <c r="L5288" s="16">
        <f t="shared" ca="1" si="988"/>
        <v>0</v>
      </c>
      <c r="M5288" s="17">
        <f t="shared" si="994"/>
        <v>0</v>
      </c>
      <c r="N5288" s="17">
        <f t="shared" si="995"/>
        <v>0</v>
      </c>
      <c r="O5288" s="4"/>
      <c r="P5288" s="4">
        <v>77</v>
      </c>
      <c r="Q5288" s="4">
        <v>69</v>
      </c>
      <c r="R5288" s="4">
        <v>49</v>
      </c>
      <c r="S5288" s="4">
        <v>69</v>
      </c>
      <c r="T5288" s="4">
        <v>59</v>
      </c>
      <c r="U5288" s="4">
        <v>80</v>
      </c>
      <c r="V5288" s="13">
        <v>55</v>
      </c>
      <c r="W5288" s="4">
        <v>57</v>
      </c>
      <c r="X5288" s="4">
        <v>78</v>
      </c>
      <c r="Y5288">
        <f t="shared" ca="1" si="996"/>
        <v>0</v>
      </c>
      <c r="Z5288">
        <f t="shared" ca="1" si="997"/>
        <v>0</v>
      </c>
    </row>
    <row r="5289" spans="2:26" x14ac:dyDescent="0.25">
      <c r="B5289" s="11">
        <f t="shared" si="998"/>
        <v>44781.874999987202</v>
      </c>
      <c r="C5289" s="1">
        <f t="shared" si="989"/>
        <v>8</v>
      </c>
      <c r="D5289" s="1">
        <f t="shared" si="990"/>
        <v>1</v>
      </c>
      <c r="E5289" s="12">
        <f t="shared" si="991"/>
        <v>22</v>
      </c>
      <c r="F5289" s="124" t="str">
        <f t="shared" si="992"/>
        <v>0</v>
      </c>
      <c r="G5289" s="1">
        <f ca="1">(OFFSET(O5289,0,MATCH(Customer!$J$6,'CDH &amp; HDH'!$P$11:$X$11,0)))</f>
        <v>55</v>
      </c>
      <c r="H5289" s="1" t="str">
        <f t="shared" si="993"/>
        <v>Cooling</v>
      </c>
      <c r="I5289" s="1">
        <f ca="1">OFFSET(IF($H5289="Cooling",Customer!$C$25,Customer!$C$52),E5289,D5289)</f>
        <v>78</v>
      </c>
      <c r="J5289" s="1">
        <f ca="1">OFFSET(IF($H5289="Cooling",Customer!$L$25,Customer!$L$52),$E5289,$D5289)</f>
        <v>80</v>
      </c>
      <c r="K5289" s="16">
        <f t="shared" ca="1" si="987"/>
        <v>0</v>
      </c>
      <c r="L5289" s="16">
        <f t="shared" ca="1" si="988"/>
        <v>0</v>
      </c>
      <c r="M5289" s="17">
        <f t="shared" si="994"/>
        <v>0</v>
      </c>
      <c r="N5289" s="17">
        <f t="shared" si="995"/>
        <v>0</v>
      </c>
      <c r="O5289" s="4"/>
      <c r="P5289" s="4">
        <v>75</v>
      </c>
      <c r="Q5289" s="4">
        <v>68</v>
      </c>
      <c r="R5289" s="4">
        <v>45</v>
      </c>
      <c r="S5289" s="4">
        <v>69</v>
      </c>
      <c r="T5289" s="4">
        <v>57</v>
      </c>
      <c r="U5289" s="4">
        <v>79</v>
      </c>
      <c r="V5289" s="13">
        <v>55</v>
      </c>
      <c r="W5289" s="4">
        <v>54</v>
      </c>
      <c r="X5289" s="4">
        <v>72</v>
      </c>
      <c r="Y5289">
        <f t="shared" ca="1" si="996"/>
        <v>0</v>
      </c>
      <c r="Z5289">
        <f t="shared" ca="1" si="997"/>
        <v>0</v>
      </c>
    </row>
    <row r="5290" spans="2:26" x14ac:dyDescent="0.25">
      <c r="B5290" s="11">
        <f t="shared" si="998"/>
        <v>44781.916666653866</v>
      </c>
      <c r="C5290" s="1">
        <f t="shared" si="989"/>
        <v>8</v>
      </c>
      <c r="D5290" s="1">
        <f t="shared" si="990"/>
        <v>1</v>
      </c>
      <c r="E5290" s="12">
        <f t="shared" si="991"/>
        <v>23</v>
      </c>
      <c r="F5290" s="124" t="str">
        <f t="shared" si="992"/>
        <v>0</v>
      </c>
      <c r="G5290" s="1">
        <f ca="1">(OFFSET(O5290,0,MATCH(Customer!$J$6,'CDH &amp; HDH'!$P$11:$X$11,0)))</f>
        <v>53</v>
      </c>
      <c r="H5290" s="1" t="str">
        <f t="shared" si="993"/>
        <v>Cooling</v>
      </c>
      <c r="I5290" s="1">
        <f ca="1">OFFSET(IF($H5290="Cooling",Customer!$C$25,Customer!$C$52),E5290,D5290)</f>
        <v>78</v>
      </c>
      <c r="J5290" s="1">
        <f ca="1">OFFSET(IF($H5290="Cooling",Customer!$L$25,Customer!$L$52),$E5290,$D5290)</f>
        <v>80</v>
      </c>
      <c r="K5290" s="16">
        <f t="shared" ca="1" si="987"/>
        <v>0</v>
      </c>
      <c r="L5290" s="16">
        <f t="shared" ca="1" si="988"/>
        <v>0</v>
      </c>
      <c r="M5290" s="17">
        <f t="shared" si="994"/>
        <v>0</v>
      </c>
      <c r="N5290" s="17">
        <f t="shared" si="995"/>
        <v>0</v>
      </c>
      <c r="O5290" s="4"/>
      <c r="P5290" s="4">
        <v>76</v>
      </c>
      <c r="Q5290" s="4">
        <v>65</v>
      </c>
      <c r="R5290" s="4">
        <v>45</v>
      </c>
      <c r="S5290" s="4">
        <v>69</v>
      </c>
      <c r="T5290" s="4">
        <v>56</v>
      </c>
      <c r="U5290" s="4">
        <v>78</v>
      </c>
      <c r="V5290" s="13">
        <v>53</v>
      </c>
      <c r="W5290" s="4">
        <v>53</v>
      </c>
      <c r="X5290" s="4">
        <v>70</v>
      </c>
      <c r="Y5290">
        <f t="shared" ca="1" si="996"/>
        <v>0</v>
      </c>
      <c r="Z5290">
        <f t="shared" ca="1" si="997"/>
        <v>0</v>
      </c>
    </row>
    <row r="5291" spans="2:26" x14ac:dyDescent="0.25">
      <c r="B5291" s="11">
        <f t="shared" si="998"/>
        <v>44781.95833332053</v>
      </c>
      <c r="C5291" s="1">
        <f t="shared" si="989"/>
        <v>8</v>
      </c>
      <c r="D5291" s="1">
        <f t="shared" si="990"/>
        <v>1</v>
      </c>
      <c r="E5291" s="12">
        <f t="shared" si="991"/>
        <v>24</v>
      </c>
      <c r="F5291" s="124" t="str">
        <f t="shared" si="992"/>
        <v>0</v>
      </c>
      <c r="G5291" s="1">
        <f ca="1">(OFFSET(O5291,0,MATCH(Customer!$J$6,'CDH &amp; HDH'!$P$11:$X$11,0)))</f>
        <v>52</v>
      </c>
      <c r="H5291" s="1" t="str">
        <f t="shared" si="993"/>
        <v>Cooling</v>
      </c>
      <c r="I5291" s="1">
        <f ca="1">OFFSET(IF($H5291="Cooling",Customer!$C$25,Customer!$C$52),E5291,D5291)</f>
        <v>78</v>
      </c>
      <c r="J5291" s="1">
        <f ca="1">OFFSET(IF($H5291="Cooling",Customer!$L$25,Customer!$L$52),$E5291,$D5291)</f>
        <v>80</v>
      </c>
      <c r="K5291" s="16">
        <f t="shared" ca="1" si="987"/>
        <v>0</v>
      </c>
      <c r="L5291" s="16">
        <f t="shared" ca="1" si="988"/>
        <v>0</v>
      </c>
      <c r="M5291" s="17">
        <f t="shared" si="994"/>
        <v>0</v>
      </c>
      <c r="N5291" s="17">
        <f t="shared" si="995"/>
        <v>0</v>
      </c>
      <c r="O5291" s="4"/>
      <c r="P5291" s="4">
        <v>73</v>
      </c>
      <c r="Q5291" s="4">
        <v>65</v>
      </c>
      <c r="R5291" s="4">
        <v>44</v>
      </c>
      <c r="S5291" s="4">
        <v>69</v>
      </c>
      <c r="T5291" s="4">
        <v>55</v>
      </c>
      <c r="U5291" s="4">
        <v>80</v>
      </c>
      <c r="V5291" s="13">
        <v>52</v>
      </c>
      <c r="W5291" s="4">
        <v>52</v>
      </c>
      <c r="X5291" s="4">
        <v>69</v>
      </c>
      <c r="Y5291">
        <f t="shared" ca="1" si="996"/>
        <v>0</v>
      </c>
      <c r="Z5291">
        <f t="shared" ca="1" si="997"/>
        <v>0</v>
      </c>
    </row>
    <row r="5292" spans="2:26" x14ac:dyDescent="0.25">
      <c r="B5292" s="11">
        <f t="shared" si="998"/>
        <v>44781.999999987194</v>
      </c>
      <c r="C5292" s="1">
        <f t="shared" si="989"/>
        <v>8</v>
      </c>
      <c r="D5292" s="1">
        <f t="shared" si="990"/>
        <v>2</v>
      </c>
      <c r="E5292" s="12">
        <f t="shared" si="991"/>
        <v>1</v>
      </c>
      <c r="F5292" s="124" t="str">
        <f t="shared" si="992"/>
        <v>0</v>
      </c>
      <c r="G5292" s="1">
        <f ca="1">(OFFSET(O5292,0,MATCH(Customer!$J$6,'CDH &amp; HDH'!$P$11:$X$11,0)))</f>
        <v>52</v>
      </c>
      <c r="H5292" s="1" t="str">
        <f t="shared" si="993"/>
        <v>Cooling</v>
      </c>
      <c r="I5292" s="1">
        <f ca="1">OFFSET(IF($H5292="Cooling",Customer!$C$25,Customer!$C$52),E5292,D5292)</f>
        <v>78</v>
      </c>
      <c r="J5292" s="1">
        <f ca="1">OFFSET(IF($H5292="Cooling",Customer!$L$25,Customer!$L$52),$E5292,$D5292)</f>
        <v>80</v>
      </c>
      <c r="K5292" s="16">
        <f t="shared" ca="1" si="987"/>
        <v>0</v>
      </c>
      <c r="L5292" s="16">
        <f t="shared" ca="1" si="988"/>
        <v>0</v>
      </c>
      <c r="M5292" s="17">
        <f t="shared" si="994"/>
        <v>0</v>
      </c>
      <c r="N5292" s="17">
        <f t="shared" si="995"/>
        <v>0</v>
      </c>
      <c r="O5292" s="4"/>
      <c r="P5292" s="4">
        <v>72</v>
      </c>
      <c r="Q5292" s="4">
        <v>65</v>
      </c>
      <c r="R5292" s="4">
        <v>44</v>
      </c>
      <c r="S5292" s="4">
        <v>68</v>
      </c>
      <c r="T5292" s="4">
        <v>54</v>
      </c>
      <c r="U5292" s="4">
        <v>79</v>
      </c>
      <c r="V5292" s="13">
        <v>52</v>
      </c>
      <c r="W5292" s="4">
        <v>50</v>
      </c>
      <c r="X5292" s="4">
        <v>71</v>
      </c>
      <c r="Y5292">
        <f t="shared" ca="1" si="996"/>
        <v>0</v>
      </c>
      <c r="Z5292">
        <f t="shared" ca="1" si="997"/>
        <v>0</v>
      </c>
    </row>
    <row r="5293" spans="2:26" x14ac:dyDescent="0.25">
      <c r="B5293" s="11">
        <f t="shared" si="998"/>
        <v>44782.041666653859</v>
      </c>
      <c r="C5293" s="1">
        <f t="shared" si="989"/>
        <v>8</v>
      </c>
      <c r="D5293" s="1">
        <f t="shared" si="990"/>
        <v>2</v>
      </c>
      <c r="E5293" s="12">
        <f t="shared" si="991"/>
        <v>2</v>
      </c>
      <c r="F5293" s="124" t="str">
        <f t="shared" si="992"/>
        <v>0</v>
      </c>
      <c r="G5293" s="1">
        <f ca="1">(OFFSET(O5293,0,MATCH(Customer!$J$6,'CDH &amp; HDH'!$P$11:$X$11,0)))</f>
        <v>50</v>
      </c>
      <c r="H5293" s="1" t="str">
        <f t="shared" si="993"/>
        <v>Cooling</v>
      </c>
      <c r="I5293" s="1">
        <f ca="1">OFFSET(IF($H5293="Cooling",Customer!$C$25,Customer!$C$52),E5293,D5293)</f>
        <v>78</v>
      </c>
      <c r="J5293" s="1">
        <f ca="1">OFFSET(IF($H5293="Cooling",Customer!$L$25,Customer!$L$52),$E5293,$D5293)</f>
        <v>80</v>
      </c>
      <c r="K5293" s="16">
        <f t="shared" ca="1" si="987"/>
        <v>0</v>
      </c>
      <c r="L5293" s="16">
        <f t="shared" ca="1" si="988"/>
        <v>0</v>
      </c>
      <c r="M5293" s="17">
        <f t="shared" si="994"/>
        <v>0</v>
      </c>
      <c r="N5293" s="17">
        <f t="shared" si="995"/>
        <v>0</v>
      </c>
      <c r="O5293" s="4"/>
      <c r="P5293" s="4">
        <v>70</v>
      </c>
      <c r="Q5293" s="4">
        <v>64</v>
      </c>
      <c r="R5293" s="4">
        <v>43</v>
      </c>
      <c r="S5293" s="4">
        <v>68</v>
      </c>
      <c r="T5293" s="4">
        <v>53</v>
      </c>
      <c r="U5293" s="4">
        <v>77</v>
      </c>
      <c r="V5293" s="13">
        <v>50</v>
      </c>
      <c r="W5293" s="4">
        <v>49</v>
      </c>
      <c r="X5293" s="4">
        <v>72</v>
      </c>
      <c r="Y5293">
        <f t="shared" ca="1" si="996"/>
        <v>0</v>
      </c>
      <c r="Z5293">
        <f t="shared" ca="1" si="997"/>
        <v>0</v>
      </c>
    </row>
    <row r="5294" spans="2:26" x14ac:dyDescent="0.25">
      <c r="B5294" s="11">
        <f t="shared" si="998"/>
        <v>44782.083333320523</v>
      </c>
      <c r="C5294" s="1">
        <f t="shared" si="989"/>
        <v>8</v>
      </c>
      <c r="D5294" s="1">
        <f t="shared" si="990"/>
        <v>2</v>
      </c>
      <c r="E5294" s="12">
        <f t="shared" si="991"/>
        <v>3</v>
      </c>
      <c r="F5294" s="124" t="str">
        <f t="shared" si="992"/>
        <v>0</v>
      </c>
      <c r="G5294" s="1">
        <f ca="1">(OFFSET(O5294,0,MATCH(Customer!$J$6,'CDH &amp; HDH'!$P$11:$X$11,0)))</f>
        <v>49</v>
      </c>
      <c r="H5294" s="1" t="str">
        <f t="shared" si="993"/>
        <v>Cooling</v>
      </c>
      <c r="I5294" s="1">
        <f ca="1">OFFSET(IF($H5294="Cooling",Customer!$C$25,Customer!$C$52),E5294,D5294)</f>
        <v>78</v>
      </c>
      <c r="J5294" s="1">
        <f ca="1">OFFSET(IF($H5294="Cooling",Customer!$L$25,Customer!$L$52),$E5294,$D5294)</f>
        <v>80</v>
      </c>
      <c r="K5294" s="16">
        <f t="shared" ca="1" si="987"/>
        <v>0</v>
      </c>
      <c r="L5294" s="16">
        <f t="shared" ca="1" si="988"/>
        <v>0</v>
      </c>
      <c r="M5294" s="17">
        <f t="shared" si="994"/>
        <v>0</v>
      </c>
      <c r="N5294" s="17">
        <f t="shared" si="995"/>
        <v>0</v>
      </c>
      <c r="O5294" s="4"/>
      <c r="P5294" s="4">
        <v>69</v>
      </c>
      <c r="Q5294" s="4">
        <v>63</v>
      </c>
      <c r="R5294" s="4">
        <v>40</v>
      </c>
      <c r="S5294" s="4">
        <v>69</v>
      </c>
      <c r="T5294" s="4">
        <v>52</v>
      </c>
      <c r="U5294" s="4">
        <v>77</v>
      </c>
      <c r="V5294" s="13">
        <v>49</v>
      </c>
      <c r="W5294" s="4">
        <v>49</v>
      </c>
      <c r="X5294" s="4">
        <v>71</v>
      </c>
      <c r="Y5294">
        <f t="shared" ca="1" si="996"/>
        <v>0</v>
      </c>
      <c r="Z5294">
        <f t="shared" ca="1" si="997"/>
        <v>0</v>
      </c>
    </row>
    <row r="5295" spans="2:26" x14ac:dyDescent="0.25">
      <c r="B5295" s="11">
        <f t="shared" si="998"/>
        <v>44782.124999987187</v>
      </c>
      <c r="C5295" s="1">
        <f t="shared" si="989"/>
        <v>8</v>
      </c>
      <c r="D5295" s="1">
        <f t="shared" si="990"/>
        <v>2</v>
      </c>
      <c r="E5295" s="12">
        <f t="shared" si="991"/>
        <v>4</v>
      </c>
      <c r="F5295" s="124" t="str">
        <f t="shared" si="992"/>
        <v>0</v>
      </c>
      <c r="G5295" s="1">
        <f ca="1">(OFFSET(O5295,0,MATCH(Customer!$J$6,'CDH &amp; HDH'!$P$11:$X$11,0)))</f>
        <v>48</v>
      </c>
      <c r="H5295" s="1" t="str">
        <f t="shared" si="993"/>
        <v>Cooling</v>
      </c>
      <c r="I5295" s="1">
        <f ca="1">OFFSET(IF($H5295="Cooling",Customer!$C$25,Customer!$C$52),E5295,D5295)</f>
        <v>78</v>
      </c>
      <c r="J5295" s="1">
        <f ca="1">OFFSET(IF($H5295="Cooling",Customer!$L$25,Customer!$L$52),$E5295,$D5295)</f>
        <v>80</v>
      </c>
      <c r="K5295" s="16">
        <f t="shared" ca="1" si="987"/>
        <v>0</v>
      </c>
      <c r="L5295" s="16">
        <f t="shared" ca="1" si="988"/>
        <v>0</v>
      </c>
      <c r="M5295" s="17">
        <f t="shared" si="994"/>
        <v>0</v>
      </c>
      <c r="N5295" s="17">
        <f t="shared" si="995"/>
        <v>0</v>
      </c>
      <c r="O5295" s="4"/>
      <c r="P5295" s="4">
        <v>69</v>
      </c>
      <c r="Q5295" s="4">
        <v>61</v>
      </c>
      <c r="R5295" s="4">
        <v>40</v>
      </c>
      <c r="S5295" s="4">
        <v>70</v>
      </c>
      <c r="T5295" s="4">
        <v>53</v>
      </c>
      <c r="U5295" s="4">
        <v>76</v>
      </c>
      <c r="V5295" s="13">
        <v>48</v>
      </c>
      <c r="W5295" s="4">
        <v>47</v>
      </c>
      <c r="X5295" s="4">
        <v>71</v>
      </c>
      <c r="Y5295">
        <f t="shared" ca="1" si="996"/>
        <v>0</v>
      </c>
      <c r="Z5295">
        <f t="shared" ca="1" si="997"/>
        <v>0</v>
      </c>
    </row>
    <row r="5296" spans="2:26" x14ac:dyDescent="0.25">
      <c r="B5296" s="11">
        <f t="shared" si="998"/>
        <v>44782.166666653851</v>
      </c>
      <c r="C5296" s="1">
        <f t="shared" si="989"/>
        <v>8</v>
      </c>
      <c r="D5296" s="1">
        <f t="shared" si="990"/>
        <v>2</v>
      </c>
      <c r="E5296" s="12">
        <f t="shared" si="991"/>
        <v>5</v>
      </c>
      <c r="F5296" s="124" t="str">
        <f t="shared" si="992"/>
        <v>0</v>
      </c>
      <c r="G5296" s="1">
        <f ca="1">(OFFSET(O5296,0,MATCH(Customer!$J$6,'CDH &amp; HDH'!$P$11:$X$11,0)))</f>
        <v>47</v>
      </c>
      <c r="H5296" s="1" t="str">
        <f t="shared" si="993"/>
        <v>Cooling</v>
      </c>
      <c r="I5296" s="1">
        <f ca="1">OFFSET(IF($H5296="Cooling",Customer!$C$25,Customer!$C$52),E5296,D5296)</f>
        <v>78</v>
      </c>
      <c r="J5296" s="1">
        <f ca="1">OFFSET(IF($H5296="Cooling",Customer!$L$25,Customer!$L$52),$E5296,$D5296)</f>
        <v>80</v>
      </c>
      <c r="K5296" s="16">
        <f t="shared" ca="1" si="987"/>
        <v>0</v>
      </c>
      <c r="L5296" s="16">
        <f t="shared" ca="1" si="988"/>
        <v>0</v>
      </c>
      <c r="M5296" s="17">
        <f t="shared" si="994"/>
        <v>0</v>
      </c>
      <c r="N5296" s="17">
        <f t="shared" si="995"/>
        <v>0</v>
      </c>
      <c r="O5296" s="4"/>
      <c r="P5296" s="4">
        <v>69</v>
      </c>
      <c r="Q5296" s="4">
        <v>59</v>
      </c>
      <c r="R5296" s="4">
        <v>40</v>
      </c>
      <c r="S5296" s="4">
        <v>69</v>
      </c>
      <c r="T5296" s="4">
        <v>53</v>
      </c>
      <c r="U5296" s="4">
        <v>75</v>
      </c>
      <c r="V5296" s="13">
        <v>47</v>
      </c>
      <c r="W5296" s="4">
        <v>47</v>
      </c>
      <c r="X5296" s="4">
        <v>70</v>
      </c>
      <c r="Y5296">
        <f t="shared" ca="1" si="996"/>
        <v>0</v>
      </c>
      <c r="Z5296">
        <f t="shared" ca="1" si="997"/>
        <v>0</v>
      </c>
    </row>
    <row r="5297" spans="2:26" x14ac:dyDescent="0.25">
      <c r="B5297" s="11">
        <f t="shared" si="998"/>
        <v>44782.208333320516</v>
      </c>
      <c r="C5297" s="1">
        <f t="shared" si="989"/>
        <v>8</v>
      </c>
      <c r="D5297" s="1">
        <f t="shared" si="990"/>
        <v>2</v>
      </c>
      <c r="E5297" s="12">
        <f t="shared" si="991"/>
        <v>6</v>
      </c>
      <c r="F5297" s="124" t="str">
        <f t="shared" si="992"/>
        <v>0</v>
      </c>
      <c r="G5297" s="1">
        <f ca="1">(OFFSET(O5297,0,MATCH(Customer!$J$6,'CDH &amp; HDH'!$P$11:$X$11,0)))</f>
        <v>48</v>
      </c>
      <c r="H5297" s="1" t="str">
        <f t="shared" si="993"/>
        <v>Cooling</v>
      </c>
      <c r="I5297" s="1">
        <f ca="1">OFFSET(IF($H5297="Cooling",Customer!$C$25,Customer!$C$52),E5297,D5297)</f>
        <v>78</v>
      </c>
      <c r="J5297" s="1">
        <f ca="1">OFFSET(IF($H5297="Cooling",Customer!$L$25,Customer!$L$52),$E5297,$D5297)</f>
        <v>80</v>
      </c>
      <c r="K5297" s="16">
        <f t="shared" ca="1" si="987"/>
        <v>0</v>
      </c>
      <c r="L5297" s="16">
        <f t="shared" ca="1" si="988"/>
        <v>0</v>
      </c>
      <c r="M5297" s="17">
        <f t="shared" si="994"/>
        <v>0</v>
      </c>
      <c r="N5297" s="17">
        <f t="shared" si="995"/>
        <v>0</v>
      </c>
      <c r="O5297" s="4"/>
      <c r="P5297" s="4">
        <v>69</v>
      </c>
      <c r="Q5297" s="4">
        <v>63</v>
      </c>
      <c r="R5297" s="4">
        <v>39</v>
      </c>
      <c r="S5297" s="4">
        <v>65</v>
      </c>
      <c r="T5297" s="4">
        <v>52</v>
      </c>
      <c r="U5297" s="4">
        <v>76</v>
      </c>
      <c r="V5297" s="13">
        <v>48</v>
      </c>
      <c r="W5297" s="4">
        <v>47</v>
      </c>
      <c r="X5297" s="4">
        <v>71</v>
      </c>
      <c r="Y5297">
        <f t="shared" ca="1" si="996"/>
        <v>0</v>
      </c>
      <c r="Z5297">
        <f t="shared" ca="1" si="997"/>
        <v>0</v>
      </c>
    </row>
    <row r="5298" spans="2:26" x14ac:dyDescent="0.25">
      <c r="B5298" s="11">
        <f t="shared" si="998"/>
        <v>44782.24999998718</v>
      </c>
      <c r="C5298" s="1">
        <f t="shared" si="989"/>
        <v>8</v>
      </c>
      <c r="D5298" s="1">
        <f t="shared" si="990"/>
        <v>2</v>
      </c>
      <c r="E5298" s="12">
        <f t="shared" si="991"/>
        <v>7</v>
      </c>
      <c r="F5298" s="124" t="str">
        <f t="shared" si="992"/>
        <v>0</v>
      </c>
      <c r="G5298" s="1">
        <f ca="1">(OFFSET(O5298,0,MATCH(Customer!$J$6,'CDH &amp; HDH'!$P$11:$X$11,0)))</f>
        <v>52</v>
      </c>
      <c r="H5298" s="1" t="str">
        <f t="shared" si="993"/>
        <v>Cooling</v>
      </c>
      <c r="I5298" s="1">
        <f ca="1">OFFSET(IF($H5298="Cooling",Customer!$C$25,Customer!$C$52),E5298,D5298)</f>
        <v>78</v>
      </c>
      <c r="J5298" s="1">
        <f ca="1">OFFSET(IF($H5298="Cooling",Customer!$L$25,Customer!$L$52),$E5298,$D5298)</f>
        <v>80</v>
      </c>
      <c r="K5298" s="16">
        <f t="shared" ca="1" si="987"/>
        <v>0</v>
      </c>
      <c r="L5298" s="16">
        <f t="shared" ca="1" si="988"/>
        <v>0</v>
      </c>
      <c r="M5298" s="17">
        <f t="shared" si="994"/>
        <v>0</v>
      </c>
      <c r="N5298" s="17">
        <f t="shared" si="995"/>
        <v>0</v>
      </c>
      <c r="O5298" s="4"/>
      <c r="P5298" s="4">
        <v>69</v>
      </c>
      <c r="Q5298" s="4">
        <v>65</v>
      </c>
      <c r="R5298" s="4">
        <v>45</v>
      </c>
      <c r="S5298" s="4">
        <v>66</v>
      </c>
      <c r="T5298" s="4">
        <v>57</v>
      </c>
      <c r="U5298" s="4">
        <v>76</v>
      </c>
      <c r="V5298" s="13">
        <v>52</v>
      </c>
      <c r="W5298" s="4">
        <v>50</v>
      </c>
      <c r="X5298" s="4">
        <v>73</v>
      </c>
      <c r="Y5298">
        <f t="shared" ca="1" si="996"/>
        <v>0</v>
      </c>
      <c r="Z5298">
        <f t="shared" ca="1" si="997"/>
        <v>0</v>
      </c>
    </row>
    <row r="5299" spans="2:26" x14ac:dyDescent="0.25">
      <c r="B5299" s="11">
        <f t="shared" si="998"/>
        <v>44782.291666653844</v>
      </c>
      <c r="C5299" s="1">
        <f t="shared" si="989"/>
        <v>8</v>
      </c>
      <c r="D5299" s="1">
        <f t="shared" si="990"/>
        <v>2</v>
      </c>
      <c r="E5299" s="12">
        <f t="shared" si="991"/>
        <v>8</v>
      </c>
      <c r="F5299" s="124" t="str">
        <f t="shared" si="992"/>
        <v>0</v>
      </c>
      <c r="G5299" s="1">
        <f ca="1">(OFFSET(O5299,0,MATCH(Customer!$J$6,'CDH &amp; HDH'!$P$11:$X$11,0)))</f>
        <v>56</v>
      </c>
      <c r="H5299" s="1" t="str">
        <f t="shared" si="993"/>
        <v>Cooling</v>
      </c>
      <c r="I5299" s="1">
        <f ca="1">OFFSET(IF($H5299="Cooling",Customer!$C$25,Customer!$C$52),E5299,D5299)</f>
        <v>72</v>
      </c>
      <c r="J5299" s="1">
        <f ca="1">OFFSET(IF($H5299="Cooling",Customer!$L$25,Customer!$L$52),$E5299,$D5299)</f>
        <v>77</v>
      </c>
      <c r="K5299" s="16">
        <f t="shared" ca="1" si="987"/>
        <v>0</v>
      </c>
      <c r="L5299" s="16">
        <f t="shared" ca="1" si="988"/>
        <v>0</v>
      </c>
      <c r="M5299" s="17">
        <f t="shared" si="994"/>
        <v>0</v>
      </c>
      <c r="N5299" s="17">
        <f t="shared" si="995"/>
        <v>0</v>
      </c>
      <c r="O5299" s="4"/>
      <c r="P5299" s="4">
        <v>69</v>
      </c>
      <c r="Q5299" s="4">
        <v>69</v>
      </c>
      <c r="R5299" s="4">
        <v>53</v>
      </c>
      <c r="S5299" s="4">
        <v>67</v>
      </c>
      <c r="T5299" s="4">
        <v>63</v>
      </c>
      <c r="U5299" s="4">
        <v>78</v>
      </c>
      <c r="V5299" s="13">
        <v>56</v>
      </c>
      <c r="W5299" s="4">
        <v>56</v>
      </c>
      <c r="X5299" s="4">
        <v>73</v>
      </c>
      <c r="Y5299">
        <f t="shared" ca="1" si="996"/>
        <v>0</v>
      </c>
      <c r="Z5299">
        <f t="shared" ca="1" si="997"/>
        <v>0</v>
      </c>
    </row>
    <row r="5300" spans="2:26" x14ac:dyDescent="0.25">
      <c r="B5300" s="11">
        <f t="shared" si="998"/>
        <v>44782.333333320508</v>
      </c>
      <c r="C5300" s="1">
        <f t="shared" si="989"/>
        <v>8</v>
      </c>
      <c r="D5300" s="1">
        <f t="shared" si="990"/>
        <v>2</v>
      </c>
      <c r="E5300" s="12">
        <f t="shared" si="991"/>
        <v>9</v>
      </c>
      <c r="F5300" s="124" t="str">
        <f t="shared" si="992"/>
        <v>0</v>
      </c>
      <c r="G5300" s="1">
        <f ca="1">(OFFSET(O5300,0,MATCH(Customer!$J$6,'CDH &amp; HDH'!$P$11:$X$11,0)))</f>
        <v>63</v>
      </c>
      <c r="H5300" s="1" t="str">
        <f t="shared" si="993"/>
        <v>Cooling</v>
      </c>
      <c r="I5300" s="1">
        <f ca="1">OFFSET(IF($H5300="Cooling",Customer!$C$25,Customer!$C$52),E5300,D5300)</f>
        <v>72</v>
      </c>
      <c r="J5300" s="1">
        <f ca="1">OFFSET(IF($H5300="Cooling",Customer!$L$25,Customer!$L$52),$E5300,$D5300)</f>
        <v>77</v>
      </c>
      <c r="K5300" s="16">
        <f t="shared" ca="1" si="987"/>
        <v>0</v>
      </c>
      <c r="L5300" s="16">
        <f t="shared" ca="1" si="988"/>
        <v>0</v>
      </c>
      <c r="M5300" s="17">
        <f t="shared" si="994"/>
        <v>0</v>
      </c>
      <c r="N5300" s="17">
        <f t="shared" si="995"/>
        <v>0</v>
      </c>
      <c r="O5300" s="4"/>
      <c r="P5300" s="4">
        <v>71</v>
      </c>
      <c r="Q5300" s="4">
        <v>73</v>
      </c>
      <c r="R5300" s="4">
        <v>56</v>
      </c>
      <c r="S5300" s="4">
        <v>69</v>
      </c>
      <c r="T5300" s="4">
        <v>65</v>
      </c>
      <c r="U5300" s="4">
        <v>79</v>
      </c>
      <c r="V5300" s="13">
        <v>63</v>
      </c>
      <c r="W5300" s="4">
        <v>60</v>
      </c>
      <c r="X5300" s="4">
        <v>73</v>
      </c>
      <c r="Y5300">
        <f t="shared" ca="1" si="996"/>
        <v>0</v>
      </c>
      <c r="Z5300">
        <f t="shared" ca="1" si="997"/>
        <v>0</v>
      </c>
    </row>
    <row r="5301" spans="2:26" x14ac:dyDescent="0.25">
      <c r="B5301" s="11">
        <f t="shared" si="998"/>
        <v>44782.374999987172</v>
      </c>
      <c r="C5301" s="1">
        <f t="shared" si="989"/>
        <v>8</v>
      </c>
      <c r="D5301" s="1">
        <f t="shared" si="990"/>
        <v>2</v>
      </c>
      <c r="E5301" s="12">
        <f t="shared" si="991"/>
        <v>10</v>
      </c>
      <c r="F5301" s="124" t="str">
        <f t="shared" si="992"/>
        <v>0</v>
      </c>
      <c r="G5301" s="1">
        <f ca="1">(OFFSET(O5301,0,MATCH(Customer!$J$6,'CDH &amp; HDH'!$P$11:$X$11,0)))</f>
        <v>67</v>
      </c>
      <c r="H5301" s="1" t="str">
        <f t="shared" si="993"/>
        <v>Cooling</v>
      </c>
      <c r="I5301" s="1">
        <f ca="1">OFFSET(IF($H5301="Cooling",Customer!$C$25,Customer!$C$52),E5301,D5301)</f>
        <v>72</v>
      </c>
      <c r="J5301" s="1">
        <f ca="1">OFFSET(IF($H5301="Cooling",Customer!$L$25,Customer!$L$52),$E5301,$D5301)</f>
        <v>77</v>
      </c>
      <c r="K5301" s="16">
        <f t="shared" ca="1" si="987"/>
        <v>0</v>
      </c>
      <c r="L5301" s="16">
        <f t="shared" ca="1" si="988"/>
        <v>0</v>
      </c>
      <c r="M5301" s="17">
        <f t="shared" si="994"/>
        <v>0</v>
      </c>
      <c r="N5301" s="17">
        <f t="shared" si="995"/>
        <v>0</v>
      </c>
      <c r="O5301" s="4"/>
      <c r="P5301" s="4">
        <v>74</v>
      </c>
      <c r="Q5301" s="4">
        <v>76</v>
      </c>
      <c r="R5301" s="4">
        <v>62</v>
      </c>
      <c r="S5301" s="4">
        <v>69</v>
      </c>
      <c r="T5301" s="4">
        <v>69</v>
      </c>
      <c r="U5301" s="4">
        <v>83</v>
      </c>
      <c r="V5301" s="13">
        <v>67</v>
      </c>
      <c r="W5301" s="4">
        <v>64</v>
      </c>
      <c r="X5301" s="4">
        <v>74</v>
      </c>
      <c r="Y5301">
        <f t="shared" ca="1" si="996"/>
        <v>0</v>
      </c>
      <c r="Z5301">
        <f t="shared" ca="1" si="997"/>
        <v>0</v>
      </c>
    </row>
    <row r="5302" spans="2:26" x14ac:dyDescent="0.25">
      <c r="B5302" s="11">
        <f t="shared" si="998"/>
        <v>44782.416666653837</v>
      </c>
      <c r="C5302" s="1">
        <f t="shared" si="989"/>
        <v>8</v>
      </c>
      <c r="D5302" s="1">
        <f t="shared" si="990"/>
        <v>2</v>
      </c>
      <c r="E5302" s="12">
        <f t="shared" si="991"/>
        <v>11</v>
      </c>
      <c r="F5302" s="124" t="str">
        <f t="shared" si="992"/>
        <v>0</v>
      </c>
      <c r="G5302" s="1">
        <f ca="1">(OFFSET(O5302,0,MATCH(Customer!$J$6,'CDH &amp; HDH'!$P$11:$X$11,0)))</f>
        <v>70</v>
      </c>
      <c r="H5302" s="1" t="str">
        <f t="shared" si="993"/>
        <v>Cooling</v>
      </c>
      <c r="I5302" s="1">
        <f ca="1">OFFSET(IF($H5302="Cooling",Customer!$C$25,Customer!$C$52),E5302,D5302)</f>
        <v>72</v>
      </c>
      <c r="J5302" s="1">
        <f ca="1">OFFSET(IF($H5302="Cooling",Customer!$L$25,Customer!$L$52),$E5302,$D5302)</f>
        <v>77</v>
      </c>
      <c r="K5302" s="16">
        <f t="shared" ca="1" si="987"/>
        <v>0</v>
      </c>
      <c r="L5302" s="16">
        <f t="shared" ca="1" si="988"/>
        <v>0</v>
      </c>
      <c r="M5302" s="17">
        <f t="shared" si="994"/>
        <v>0</v>
      </c>
      <c r="N5302" s="17">
        <f t="shared" si="995"/>
        <v>0</v>
      </c>
      <c r="O5302" s="4"/>
      <c r="P5302" s="4">
        <v>76</v>
      </c>
      <c r="Q5302" s="4">
        <v>79</v>
      </c>
      <c r="R5302" s="4">
        <v>64</v>
      </c>
      <c r="S5302" s="4">
        <v>71</v>
      </c>
      <c r="T5302" s="4">
        <v>70</v>
      </c>
      <c r="U5302" s="4">
        <v>83</v>
      </c>
      <c r="V5302" s="13">
        <v>70</v>
      </c>
      <c r="W5302" s="4">
        <v>67</v>
      </c>
      <c r="X5302" s="4">
        <v>77</v>
      </c>
      <c r="Y5302">
        <f t="shared" ca="1" si="996"/>
        <v>0</v>
      </c>
      <c r="Z5302">
        <f t="shared" ca="1" si="997"/>
        <v>0</v>
      </c>
    </row>
    <row r="5303" spans="2:26" x14ac:dyDescent="0.25">
      <c r="B5303" s="11">
        <f t="shared" si="998"/>
        <v>44782.458333320501</v>
      </c>
      <c r="C5303" s="1">
        <f t="shared" si="989"/>
        <v>8</v>
      </c>
      <c r="D5303" s="1">
        <f t="shared" si="990"/>
        <v>2</v>
      </c>
      <c r="E5303" s="12">
        <f t="shared" si="991"/>
        <v>12</v>
      </c>
      <c r="F5303" s="124" t="str">
        <f t="shared" si="992"/>
        <v>0</v>
      </c>
      <c r="G5303" s="1">
        <f ca="1">(OFFSET(O5303,0,MATCH(Customer!$J$6,'CDH &amp; HDH'!$P$11:$X$11,0)))</f>
        <v>71</v>
      </c>
      <c r="H5303" s="1" t="str">
        <f t="shared" si="993"/>
        <v>Cooling</v>
      </c>
      <c r="I5303" s="1">
        <f ca="1">OFFSET(IF($H5303="Cooling",Customer!$C$25,Customer!$C$52),E5303,D5303)</f>
        <v>72</v>
      </c>
      <c r="J5303" s="1">
        <f ca="1">OFFSET(IF($H5303="Cooling",Customer!$L$25,Customer!$L$52),$E5303,$D5303)</f>
        <v>77</v>
      </c>
      <c r="K5303" s="16">
        <f t="shared" ca="1" si="987"/>
        <v>0</v>
      </c>
      <c r="L5303" s="16">
        <f t="shared" ca="1" si="988"/>
        <v>0</v>
      </c>
      <c r="M5303" s="17">
        <f t="shared" si="994"/>
        <v>0</v>
      </c>
      <c r="N5303" s="17">
        <f t="shared" si="995"/>
        <v>0</v>
      </c>
      <c r="O5303" s="4"/>
      <c r="P5303" s="4">
        <v>78</v>
      </c>
      <c r="Q5303" s="4">
        <v>81</v>
      </c>
      <c r="R5303" s="4">
        <v>67</v>
      </c>
      <c r="S5303" s="4">
        <v>71</v>
      </c>
      <c r="T5303" s="4">
        <v>71</v>
      </c>
      <c r="U5303" s="4">
        <v>85</v>
      </c>
      <c r="V5303" s="13">
        <v>71</v>
      </c>
      <c r="W5303" s="4">
        <v>68</v>
      </c>
      <c r="X5303" s="4">
        <v>82</v>
      </c>
      <c r="Y5303">
        <f t="shared" ca="1" si="996"/>
        <v>0</v>
      </c>
      <c r="Z5303">
        <f t="shared" ca="1" si="997"/>
        <v>0</v>
      </c>
    </row>
    <row r="5304" spans="2:26" x14ac:dyDescent="0.25">
      <c r="B5304" s="11">
        <f t="shared" si="998"/>
        <v>44782.499999987165</v>
      </c>
      <c r="C5304" s="1">
        <f t="shared" si="989"/>
        <v>8</v>
      </c>
      <c r="D5304" s="1">
        <f t="shared" si="990"/>
        <v>2</v>
      </c>
      <c r="E5304" s="12">
        <f t="shared" si="991"/>
        <v>13</v>
      </c>
      <c r="F5304" s="124" t="str">
        <f t="shared" si="992"/>
        <v>0</v>
      </c>
      <c r="G5304" s="1">
        <f ca="1">(OFFSET(O5304,0,MATCH(Customer!$J$6,'CDH &amp; HDH'!$P$11:$X$11,0)))</f>
        <v>74</v>
      </c>
      <c r="H5304" s="1" t="str">
        <f t="shared" si="993"/>
        <v>Cooling</v>
      </c>
      <c r="I5304" s="1">
        <f ca="1">OFFSET(IF($H5304="Cooling",Customer!$C$25,Customer!$C$52),E5304,D5304)</f>
        <v>72</v>
      </c>
      <c r="J5304" s="1">
        <f ca="1">OFFSET(IF($H5304="Cooling",Customer!$L$25,Customer!$L$52),$E5304,$D5304)</f>
        <v>77</v>
      </c>
      <c r="K5304" s="16">
        <f t="shared" ca="1" si="987"/>
        <v>2</v>
      </c>
      <c r="L5304" s="16">
        <f t="shared" ca="1" si="988"/>
        <v>0</v>
      </c>
      <c r="M5304" s="17">
        <f t="shared" si="994"/>
        <v>0</v>
      </c>
      <c r="N5304" s="17">
        <f t="shared" si="995"/>
        <v>0</v>
      </c>
      <c r="O5304" s="4"/>
      <c r="P5304" s="4">
        <v>77</v>
      </c>
      <c r="Q5304" s="4">
        <v>83</v>
      </c>
      <c r="R5304" s="4">
        <v>70</v>
      </c>
      <c r="S5304" s="4">
        <v>74</v>
      </c>
      <c r="T5304" s="4">
        <v>73</v>
      </c>
      <c r="U5304" s="4">
        <v>87</v>
      </c>
      <c r="V5304" s="13">
        <v>74</v>
      </c>
      <c r="W5304" s="4">
        <v>70</v>
      </c>
      <c r="X5304" s="4">
        <v>82</v>
      </c>
      <c r="Y5304">
        <f t="shared" ca="1" si="996"/>
        <v>864</v>
      </c>
      <c r="Z5304">
        <f t="shared" ca="1" si="997"/>
        <v>0</v>
      </c>
    </row>
    <row r="5305" spans="2:26" x14ac:dyDescent="0.25">
      <c r="B5305" s="11">
        <f t="shared" si="998"/>
        <v>44782.541666653829</v>
      </c>
      <c r="C5305" s="1">
        <f t="shared" si="989"/>
        <v>8</v>
      </c>
      <c r="D5305" s="1">
        <f t="shared" si="990"/>
        <v>2</v>
      </c>
      <c r="E5305" s="12">
        <f t="shared" si="991"/>
        <v>14</v>
      </c>
      <c r="F5305" s="124" t="str">
        <f t="shared" si="992"/>
        <v>0</v>
      </c>
      <c r="G5305" s="1">
        <f ca="1">(OFFSET(O5305,0,MATCH(Customer!$J$6,'CDH &amp; HDH'!$P$11:$X$11,0)))</f>
        <v>76</v>
      </c>
      <c r="H5305" s="1" t="str">
        <f t="shared" si="993"/>
        <v>Cooling</v>
      </c>
      <c r="I5305" s="1">
        <f ca="1">OFFSET(IF($H5305="Cooling",Customer!$C$25,Customer!$C$52),E5305,D5305)</f>
        <v>72</v>
      </c>
      <c r="J5305" s="1">
        <f ca="1">OFFSET(IF($H5305="Cooling",Customer!$L$25,Customer!$L$52),$E5305,$D5305)</f>
        <v>77</v>
      </c>
      <c r="K5305" s="16">
        <f t="shared" ca="1" si="987"/>
        <v>4</v>
      </c>
      <c r="L5305" s="16">
        <f t="shared" ca="1" si="988"/>
        <v>0</v>
      </c>
      <c r="M5305" s="17">
        <f t="shared" si="994"/>
        <v>0</v>
      </c>
      <c r="N5305" s="17">
        <f t="shared" si="995"/>
        <v>0</v>
      </c>
      <c r="O5305" s="4"/>
      <c r="P5305" s="4">
        <v>77</v>
      </c>
      <c r="Q5305" s="4">
        <v>84</v>
      </c>
      <c r="R5305" s="4">
        <v>71</v>
      </c>
      <c r="S5305" s="4">
        <v>74</v>
      </c>
      <c r="T5305" s="4">
        <v>73</v>
      </c>
      <c r="U5305" s="4">
        <v>88</v>
      </c>
      <c r="V5305" s="13">
        <v>76</v>
      </c>
      <c r="W5305" s="4">
        <v>70</v>
      </c>
      <c r="X5305" s="4">
        <v>83</v>
      </c>
      <c r="Y5305">
        <f t="shared" ca="1" si="996"/>
        <v>1728</v>
      </c>
      <c r="Z5305">
        <f t="shared" ca="1" si="997"/>
        <v>0</v>
      </c>
    </row>
    <row r="5306" spans="2:26" x14ac:dyDescent="0.25">
      <c r="B5306" s="11">
        <f t="shared" si="998"/>
        <v>44782.583333320494</v>
      </c>
      <c r="C5306" s="1">
        <f t="shared" si="989"/>
        <v>8</v>
      </c>
      <c r="D5306" s="1">
        <f t="shared" si="990"/>
        <v>2</v>
      </c>
      <c r="E5306" s="12">
        <f t="shared" si="991"/>
        <v>15</v>
      </c>
      <c r="F5306" s="124" t="str">
        <f t="shared" si="992"/>
        <v>1</v>
      </c>
      <c r="G5306" s="1">
        <f ca="1">(OFFSET(O5306,0,MATCH(Customer!$J$6,'CDH &amp; HDH'!$P$11:$X$11,0)))</f>
        <v>76</v>
      </c>
      <c r="H5306" s="1" t="str">
        <f t="shared" si="993"/>
        <v>Cooling</v>
      </c>
      <c r="I5306" s="1">
        <f ca="1">OFFSET(IF($H5306="Cooling",Customer!$C$25,Customer!$C$52),E5306,D5306)</f>
        <v>72</v>
      </c>
      <c r="J5306" s="1">
        <f ca="1">OFFSET(IF($H5306="Cooling",Customer!$L$25,Customer!$L$52),$E5306,$D5306)</f>
        <v>77</v>
      </c>
      <c r="K5306" s="16">
        <f t="shared" ca="1" si="987"/>
        <v>4</v>
      </c>
      <c r="L5306" s="16">
        <f t="shared" ca="1" si="988"/>
        <v>0</v>
      </c>
      <c r="M5306" s="17">
        <f t="shared" si="994"/>
        <v>0</v>
      </c>
      <c r="N5306" s="17">
        <f t="shared" si="995"/>
        <v>0</v>
      </c>
      <c r="O5306" s="4"/>
      <c r="P5306" s="4">
        <v>76</v>
      </c>
      <c r="Q5306" s="4">
        <v>83</v>
      </c>
      <c r="R5306" s="4">
        <v>70</v>
      </c>
      <c r="S5306" s="4">
        <v>75</v>
      </c>
      <c r="T5306" s="4">
        <v>76</v>
      </c>
      <c r="U5306" s="4">
        <v>88</v>
      </c>
      <c r="V5306" s="13">
        <v>76</v>
      </c>
      <c r="W5306" s="4">
        <v>72</v>
      </c>
      <c r="X5306" s="4">
        <v>85</v>
      </c>
      <c r="Y5306">
        <f t="shared" ca="1" si="996"/>
        <v>1728</v>
      </c>
      <c r="Z5306">
        <f t="shared" ca="1" si="997"/>
        <v>0</v>
      </c>
    </row>
    <row r="5307" spans="2:26" x14ac:dyDescent="0.25">
      <c r="B5307" s="11">
        <f t="shared" si="998"/>
        <v>44782.624999987158</v>
      </c>
      <c r="C5307" s="1">
        <f t="shared" si="989"/>
        <v>8</v>
      </c>
      <c r="D5307" s="1">
        <f t="shared" si="990"/>
        <v>2</v>
      </c>
      <c r="E5307" s="12">
        <f t="shared" si="991"/>
        <v>16</v>
      </c>
      <c r="F5307" s="124" t="str">
        <f t="shared" si="992"/>
        <v>1</v>
      </c>
      <c r="G5307" s="1">
        <f ca="1">(OFFSET(O5307,0,MATCH(Customer!$J$6,'CDH &amp; HDH'!$P$11:$X$11,0)))</f>
        <v>78</v>
      </c>
      <c r="H5307" s="1" t="str">
        <f t="shared" si="993"/>
        <v>Cooling</v>
      </c>
      <c r="I5307" s="1">
        <f ca="1">OFFSET(IF($H5307="Cooling",Customer!$C$25,Customer!$C$52),E5307,D5307)</f>
        <v>72</v>
      </c>
      <c r="J5307" s="1">
        <f ca="1">OFFSET(IF($H5307="Cooling",Customer!$L$25,Customer!$L$52),$E5307,$D5307)</f>
        <v>77</v>
      </c>
      <c r="K5307" s="16">
        <f t="shared" ca="1" si="987"/>
        <v>6</v>
      </c>
      <c r="L5307" s="16">
        <f t="shared" ca="1" si="988"/>
        <v>1</v>
      </c>
      <c r="M5307" s="17">
        <f t="shared" si="994"/>
        <v>0</v>
      </c>
      <c r="N5307" s="17">
        <f t="shared" si="995"/>
        <v>0</v>
      </c>
      <c r="O5307" s="4"/>
      <c r="P5307" s="4">
        <v>78</v>
      </c>
      <c r="Q5307" s="4">
        <v>81</v>
      </c>
      <c r="R5307" s="4">
        <v>67</v>
      </c>
      <c r="S5307" s="4">
        <v>77</v>
      </c>
      <c r="T5307" s="4">
        <v>75</v>
      </c>
      <c r="U5307" s="4">
        <v>90</v>
      </c>
      <c r="V5307" s="13">
        <v>78</v>
      </c>
      <c r="W5307" s="4">
        <v>72</v>
      </c>
      <c r="X5307" s="4">
        <v>84</v>
      </c>
      <c r="Y5307">
        <f t="shared" ca="1" si="996"/>
        <v>2592</v>
      </c>
      <c r="Z5307">
        <f t="shared" ca="1" si="997"/>
        <v>432</v>
      </c>
    </row>
    <row r="5308" spans="2:26" x14ac:dyDescent="0.25">
      <c r="B5308" s="11">
        <f t="shared" si="998"/>
        <v>44782.666666653822</v>
      </c>
      <c r="C5308" s="1">
        <f t="shared" si="989"/>
        <v>8</v>
      </c>
      <c r="D5308" s="1">
        <f t="shared" si="990"/>
        <v>2</v>
      </c>
      <c r="E5308" s="12">
        <f t="shared" si="991"/>
        <v>17</v>
      </c>
      <c r="F5308" s="124" t="str">
        <f t="shared" si="992"/>
        <v>1</v>
      </c>
      <c r="G5308" s="1">
        <f ca="1">(OFFSET(O5308,0,MATCH(Customer!$J$6,'CDH &amp; HDH'!$P$11:$X$11,0)))</f>
        <v>77</v>
      </c>
      <c r="H5308" s="1" t="str">
        <f t="shared" si="993"/>
        <v>Cooling</v>
      </c>
      <c r="I5308" s="1">
        <f ca="1">OFFSET(IF($H5308="Cooling",Customer!$C$25,Customer!$C$52),E5308,D5308)</f>
        <v>72</v>
      </c>
      <c r="J5308" s="1">
        <f ca="1">OFFSET(IF($H5308="Cooling",Customer!$L$25,Customer!$L$52),$E5308,$D5308)</f>
        <v>77</v>
      </c>
      <c r="K5308" s="16">
        <f t="shared" ca="1" si="987"/>
        <v>5</v>
      </c>
      <c r="L5308" s="16">
        <f t="shared" ca="1" si="988"/>
        <v>0</v>
      </c>
      <c r="M5308" s="17">
        <f t="shared" si="994"/>
        <v>0</v>
      </c>
      <c r="N5308" s="17">
        <f t="shared" si="995"/>
        <v>0</v>
      </c>
      <c r="O5308" s="4"/>
      <c r="P5308" s="4">
        <v>77</v>
      </c>
      <c r="Q5308" s="4">
        <v>82</v>
      </c>
      <c r="R5308" s="4">
        <v>66</v>
      </c>
      <c r="S5308" s="4">
        <v>78</v>
      </c>
      <c r="T5308" s="4">
        <v>74</v>
      </c>
      <c r="U5308" s="4">
        <v>89</v>
      </c>
      <c r="V5308" s="13">
        <v>77</v>
      </c>
      <c r="W5308" s="4">
        <v>71</v>
      </c>
      <c r="X5308" s="4">
        <v>84</v>
      </c>
      <c r="Y5308">
        <f t="shared" ca="1" si="996"/>
        <v>2160</v>
      </c>
      <c r="Z5308">
        <f t="shared" ca="1" si="997"/>
        <v>0</v>
      </c>
    </row>
    <row r="5309" spans="2:26" x14ac:dyDescent="0.25">
      <c r="B5309" s="11">
        <f t="shared" si="998"/>
        <v>44782.708333320486</v>
      </c>
      <c r="C5309" s="1">
        <f t="shared" si="989"/>
        <v>8</v>
      </c>
      <c r="D5309" s="1">
        <f t="shared" si="990"/>
        <v>2</v>
      </c>
      <c r="E5309" s="12">
        <f t="shared" si="991"/>
        <v>18</v>
      </c>
      <c r="F5309" s="124" t="str">
        <f t="shared" si="992"/>
        <v>1</v>
      </c>
      <c r="G5309" s="1">
        <f ca="1">(OFFSET(O5309,0,MATCH(Customer!$J$6,'CDH &amp; HDH'!$P$11:$X$11,0)))</f>
        <v>76</v>
      </c>
      <c r="H5309" s="1" t="str">
        <f t="shared" si="993"/>
        <v>Cooling</v>
      </c>
      <c r="I5309" s="1">
        <f ca="1">OFFSET(IF($H5309="Cooling",Customer!$C$25,Customer!$C$52),E5309,D5309)</f>
        <v>72</v>
      </c>
      <c r="J5309" s="1">
        <f ca="1">OFFSET(IF($H5309="Cooling",Customer!$L$25,Customer!$L$52),$E5309,$D5309)</f>
        <v>77</v>
      </c>
      <c r="K5309" s="16">
        <f t="shared" ca="1" si="987"/>
        <v>4</v>
      </c>
      <c r="L5309" s="16">
        <f t="shared" ca="1" si="988"/>
        <v>0</v>
      </c>
      <c r="M5309" s="17">
        <f t="shared" si="994"/>
        <v>0</v>
      </c>
      <c r="N5309" s="17">
        <f t="shared" si="995"/>
        <v>0</v>
      </c>
      <c r="O5309" s="4"/>
      <c r="P5309" s="4">
        <v>75</v>
      </c>
      <c r="Q5309" s="4">
        <v>81</v>
      </c>
      <c r="R5309" s="4">
        <v>68</v>
      </c>
      <c r="S5309" s="4">
        <v>78</v>
      </c>
      <c r="T5309" s="4">
        <v>72</v>
      </c>
      <c r="U5309" s="4">
        <v>82</v>
      </c>
      <c r="V5309" s="13">
        <v>76</v>
      </c>
      <c r="W5309" s="4">
        <v>70</v>
      </c>
      <c r="X5309" s="4">
        <v>83</v>
      </c>
      <c r="Y5309">
        <f t="shared" ca="1" si="996"/>
        <v>1728</v>
      </c>
      <c r="Z5309">
        <f t="shared" ca="1" si="997"/>
        <v>0</v>
      </c>
    </row>
    <row r="5310" spans="2:26" x14ac:dyDescent="0.25">
      <c r="B5310" s="11">
        <f t="shared" si="998"/>
        <v>44782.749999987151</v>
      </c>
      <c r="C5310" s="1">
        <f t="shared" si="989"/>
        <v>8</v>
      </c>
      <c r="D5310" s="1">
        <f t="shared" si="990"/>
        <v>2</v>
      </c>
      <c r="E5310" s="12">
        <f t="shared" si="991"/>
        <v>19</v>
      </c>
      <c r="F5310" s="124" t="str">
        <f t="shared" si="992"/>
        <v>0</v>
      </c>
      <c r="G5310" s="1">
        <f ca="1">(OFFSET(O5310,0,MATCH(Customer!$J$6,'CDH &amp; HDH'!$P$11:$X$11,0)))</f>
        <v>73</v>
      </c>
      <c r="H5310" s="1" t="str">
        <f t="shared" si="993"/>
        <v>Cooling</v>
      </c>
      <c r="I5310" s="1">
        <f ca="1">OFFSET(IF($H5310="Cooling",Customer!$C$25,Customer!$C$52),E5310,D5310)</f>
        <v>78</v>
      </c>
      <c r="J5310" s="1">
        <f ca="1">OFFSET(IF($H5310="Cooling",Customer!$L$25,Customer!$L$52),$E5310,$D5310)</f>
        <v>80</v>
      </c>
      <c r="K5310" s="16">
        <f t="shared" ca="1" si="987"/>
        <v>0</v>
      </c>
      <c r="L5310" s="16">
        <f t="shared" ca="1" si="988"/>
        <v>0</v>
      </c>
      <c r="M5310" s="17">
        <f t="shared" si="994"/>
        <v>0</v>
      </c>
      <c r="N5310" s="17">
        <f t="shared" si="995"/>
        <v>0</v>
      </c>
      <c r="O5310" s="4"/>
      <c r="P5310" s="4">
        <v>74</v>
      </c>
      <c r="Q5310" s="4">
        <v>78</v>
      </c>
      <c r="R5310" s="4">
        <v>64</v>
      </c>
      <c r="S5310" s="4">
        <v>77</v>
      </c>
      <c r="T5310" s="4">
        <v>70</v>
      </c>
      <c r="U5310" s="4">
        <v>80</v>
      </c>
      <c r="V5310" s="13">
        <v>73</v>
      </c>
      <c r="W5310" s="4">
        <v>67</v>
      </c>
      <c r="X5310" s="4">
        <v>80</v>
      </c>
      <c r="Y5310">
        <f t="shared" ca="1" si="996"/>
        <v>0</v>
      </c>
      <c r="Z5310">
        <f t="shared" ca="1" si="997"/>
        <v>0</v>
      </c>
    </row>
    <row r="5311" spans="2:26" x14ac:dyDescent="0.25">
      <c r="B5311" s="11">
        <f t="shared" si="998"/>
        <v>44782.791666653815</v>
      </c>
      <c r="C5311" s="1">
        <f t="shared" si="989"/>
        <v>8</v>
      </c>
      <c r="D5311" s="1">
        <f t="shared" si="990"/>
        <v>2</v>
      </c>
      <c r="E5311" s="12">
        <f t="shared" si="991"/>
        <v>20</v>
      </c>
      <c r="F5311" s="124" t="str">
        <f t="shared" si="992"/>
        <v>0</v>
      </c>
      <c r="G5311" s="1">
        <f ca="1">(OFFSET(O5311,0,MATCH(Customer!$J$6,'CDH &amp; HDH'!$P$11:$X$11,0)))</f>
        <v>68</v>
      </c>
      <c r="H5311" s="1" t="str">
        <f t="shared" si="993"/>
        <v>Cooling</v>
      </c>
      <c r="I5311" s="1">
        <f ca="1">OFFSET(IF($H5311="Cooling",Customer!$C$25,Customer!$C$52),E5311,D5311)</f>
        <v>78</v>
      </c>
      <c r="J5311" s="1">
        <f ca="1">OFFSET(IF($H5311="Cooling",Customer!$L$25,Customer!$L$52),$E5311,$D5311)</f>
        <v>80</v>
      </c>
      <c r="K5311" s="16">
        <f t="shared" ca="1" si="987"/>
        <v>0</v>
      </c>
      <c r="L5311" s="16">
        <f t="shared" ca="1" si="988"/>
        <v>0</v>
      </c>
      <c r="M5311" s="17">
        <f t="shared" si="994"/>
        <v>0</v>
      </c>
      <c r="N5311" s="17">
        <f t="shared" si="995"/>
        <v>0</v>
      </c>
      <c r="O5311" s="4"/>
      <c r="P5311" s="4">
        <v>69</v>
      </c>
      <c r="Q5311" s="4">
        <v>76</v>
      </c>
      <c r="R5311" s="4">
        <v>58</v>
      </c>
      <c r="S5311" s="4">
        <v>70</v>
      </c>
      <c r="T5311" s="4">
        <v>65</v>
      </c>
      <c r="U5311" s="4">
        <v>78</v>
      </c>
      <c r="V5311" s="13">
        <v>68</v>
      </c>
      <c r="W5311" s="4">
        <v>63</v>
      </c>
      <c r="X5311" s="4">
        <v>79</v>
      </c>
      <c r="Y5311">
        <f t="shared" ca="1" si="996"/>
        <v>0</v>
      </c>
      <c r="Z5311">
        <f t="shared" ca="1" si="997"/>
        <v>0</v>
      </c>
    </row>
    <row r="5312" spans="2:26" x14ac:dyDescent="0.25">
      <c r="B5312" s="11">
        <f t="shared" si="998"/>
        <v>44782.833333320479</v>
      </c>
      <c r="C5312" s="1">
        <f t="shared" si="989"/>
        <v>8</v>
      </c>
      <c r="D5312" s="1">
        <f t="shared" si="990"/>
        <v>2</v>
      </c>
      <c r="E5312" s="12">
        <f t="shared" si="991"/>
        <v>21</v>
      </c>
      <c r="F5312" s="124" t="str">
        <f t="shared" si="992"/>
        <v>0</v>
      </c>
      <c r="G5312" s="1">
        <f ca="1">(OFFSET(O5312,0,MATCH(Customer!$J$6,'CDH &amp; HDH'!$P$11:$X$11,0)))</f>
        <v>65</v>
      </c>
      <c r="H5312" s="1" t="str">
        <f t="shared" si="993"/>
        <v>Cooling</v>
      </c>
      <c r="I5312" s="1">
        <f ca="1">OFFSET(IF($H5312="Cooling",Customer!$C$25,Customer!$C$52),E5312,D5312)</f>
        <v>78</v>
      </c>
      <c r="J5312" s="1">
        <f ca="1">OFFSET(IF($H5312="Cooling",Customer!$L$25,Customer!$L$52),$E5312,$D5312)</f>
        <v>80</v>
      </c>
      <c r="K5312" s="16">
        <f t="shared" ca="1" si="987"/>
        <v>0</v>
      </c>
      <c r="L5312" s="16">
        <f t="shared" ca="1" si="988"/>
        <v>0</v>
      </c>
      <c r="M5312" s="17">
        <f t="shared" si="994"/>
        <v>0</v>
      </c>
      <c r="N5312" s="17">
        <f t="shared" si="995"/>
        <v>0</v>
      </c>
      <c r="O5312" s="4"/>
      <c r="P5312" s="4">
        <v>70</v>
      </c>
      <c r="Q5312" s="4">
        <v>74</v>
      </c>
      <c r="R5312" s="4">
        <v>54</v>
      </c>
      <c r="S5312" s="4">
        <v>70</v>
      </c>
      <c r="T5312" s="4">
        <v>62</v>
      </c>
      <c r="U5312" s="4">
        <v>79</v>
      </c>
      <c r="V5312" s="13">
        <v>65</v>
      </c>
      <c r="W5312" s="4">
        <v>61</v>
      </c>
      <c r="X5312" s="4">
        <v>79</v>
      </c>
      <c r="Y5312">
        <f t="shared" ca="1" si="996"/>
        <v>0</v>
      </c>
      <c r="Z5312">
        <f t="shared" ca="1" si="997"/>
        <v>0</v>
      </c>
    </row>
    <row r="5313" spans="2:26" x14ac:dyDescent="0.25">
      <c r="B5313" s="11">
        <f t="shared" si="998"/>
        <v>44782.874999987143</v>
      </c>
      <c r="C5313" s="1">
        <f t="shared" si="989"/>
        <v>8</v>
      </c>
      <c r="D5313" s="1">
        <f t="shared" si="990"/>
        <v>2</v>
      </c>
      <c r="E5313" s="12">
        <f t="shared" si="991"/>
        <v>22</v>
      </c>
      <c r="F5313" s="124" t="str">
        <f t="shared" si="992"/>
        <v>0</v>
      </c>
      <c r="G5313" s="1">
        <f ca="1">(OFFSET(O5313,0,MATCH(Customer!$J$6,'CDH &amp; HDH'!$P$11:$X$11,0)))</f>
        <v>64</v>
      </c>
      <c r="H5313" s="1" t="str">
        <f t="shared" si="993"/>
        <v>Cooling</v>
      </c>
      <c r="I5313" s="1">
        <f ca="1">OFFSET(IF($H5313="Cooling",Customer!$C$25,Customer!$C$52),E5313,D5313)</f>
        <v>78</v>
      </c>
      <c r="J5313" s="1">
        <f ca="1">OFFSET(IF($H5313="Cooling",Customer!$L$25,Customer!$L$52),$E5313,$D5313)</f>
        <v>80</v>
      </c>
      <c r="K5313" s="16">
        <f t="shared" ca="1" si="987"/>
        <v>0</v>
      </c>
      <c r="L5313" s="16">
        <f t="shared" ca="1" si="988"/>
        <v>0</v>
      </c>
      <c r="M5313" s="17">
        <f t="shared" si="994"/>
        <v>0</v>
      </c>
      <c r="N5313" s="17">
        <f t="shared" si="995"/>
        <v>0</v>
      </c>
      <c r="O5313" s="4"/>
      <c r="P5313" s="4">
        <v>68</v>
      </c>
      <c r="Q5313" s="4">
        <v>73</v>
      </c>
      <c r="R5313" s="4">
        <v>53</v>
      </c>
      <c r="S5313" s="4">
        <v>70</v>
      </c>
      <c r="T5313" s="4">
        <v>60</v>
      </c>
      <c r="U5313" s="4">
        <v>75</v>
      </c>
      <c r="V5313" s="13">
        <v>64</v>
      </c>
      <c r="W5313" s="4">
        <v>58</v>
      </c>
      <c r="X5313" s="4">
        <v>78</v>
      </c>
      <c r="Y5313">
        <f t="shared" ca="1" si="996"/>
        <v>0</v>
      </c>
      <c r="Z5313">
        <f t="shared" ca="1" si="997"/>
        <v>0</v>
      </c>
    </row>
    <row r="5314" spans="2:26" x14ac:dyDescent="0.25">
      <c r="B5314" s="11">
        <f t="shared" si="998"/>
        <v>44782.916666653808</v>
      </c>
      <c r="C5314" s="1">
        <f t="shared" si="989"/>
        <v>8</v>
      </c>
      <c r="D5314" s="1">
        <f t="shared" si="990"/>
        <v>2</v>
      </c>
      <c r="E5314" s="12">
        <f t="shared" si="991"/>
        <v>23</v>
      </c>
      <c r="F5314" s="124" t="str">
        <f t="shared" si="992"/>
        <v>0</v>
      </c>
      <c r="G5314" s="1">
        <f ca="1">(OFFSET(O5314,0,MATCH(Customer!$J$6,'CDH &amp; HDH'!$P$11:$X$11,0)))</f>
        <v>61</v>
      </c>
      <c r="H5314" s="1" t="str">
        <f t="shared" si="993"/>
        <v>Cooling</v>
      </c>
      <c r="I5314" s="1">
        <f ca="1">OFFSET(IF($H5314="Cooling",Customer!$C$25,Customer!$C$52),E5314,D5314)</f>
        <v>78</v>
      </c>
      <c r="J5314" s="1">
        <f ca="1">OFFSET(IF($H5314="Cooling",Customer!$L$25,Customer!$L$52),$E5314,$D5314)</f>
        <v>80</v>
      </c>
      <c r="K5314" s="16">
        <f t="shared" ca="1" si="987"/>
        <v>0</v>
      </c>
      <c r="L5314" s="16">
        <f t="shared" ca="1" si="988"/>
        <v>0</v>
      </c>
      <c r="M5314" s="17">
        <f t="shared" si="994"/>
        <v>0</v>
      </c>
      <c r="N5314" s="17">
        <f t="shared" si="995"/>
        <v>0</v>
      </c>
      <c r="O5314" s="4"/>
      <c r="P5314" s="4">
        <v>68</v>
      </c>
      <c r="Q5314" s="4">
        <v>68</v>
      </c>
      <c r="R5314" s="4">
        <v>51</v>
      </c>
      <c r="S5314" s="4">
        <v>70</v>
      </c>
      <c r="T5314" s="4">
        <v>59</v>
      </c>
      <c r="U5314" s="4">
        <v>75</v>
      </c>
      <c r="V5314" s="13">
        <v>61</v>
      </c>
      <c r="W5314" s="4">
        <v>57</v>
      </c>
      <c r="X5314" s="4">
        <v>76</v>
      </c>
      <c r="Y5314">
        <f t="shared" ca="1" si="996"/>
        <v>0</v>
      </c>
      <c r="Z5314">
        <f t="shared" ca="1" si="997"/>
        <v>0</v>
      </c>
    </row>
    <row r="5315" spans="2:26" x14ac:dyDescent="0.25">
      <c r="B5315" s="11">
        <f t="shared" si="998"/>
        <v>44782.958333320472</v>
      </c>
      <c r="C5315" s="1">
        <f t="shared" si="989"/>
        <v>8</v>
      </c>
      <c r="D5315" s="1">
        <f t="shared" si="990"/>
        <v>2</v>
      </c>
      <c r="E5315" s="12">
        <f t="shared" si="991"/>
        <v>24</v>
      </c>
      <c r="F5315" s="124" t="str">
        <f t="shared" si="992"/>
        <v>0</v>
      </c>
      <c r="G5315" s="1">
        <f ca="1">(OFFSET(O5315,0,MATCH(Customer!$J$6,'CDH &amp; HDH'!$P$11:$X$11,0)))</f>
        <v>58</v>
      </c>
      <c r="H5315" s="1" t="str">
        <f t="shared" si="993"/>
        <v>Cooling</v>
      </c>
      <c r="I5315" s="1">
        <f ca="1">OFFSET(IF($H5315="Cooling",Customer!$C$25,Customer!$C$52),E5315,D5315)</f>
        <v>78</v>
      </c>
      <c r="J5315" s="1">
        <f ca="1">OFFSET(IF($H5315="Cooling",Customer!$L$25,Customer!$L$52),$E5315,$D5315)</f>
        <v>80</v>
      </c>
      <c r="K5315" s="16">
        <f t="shared" ca="1" si="987"/>
        <v>0</v>
      </c>
      <c r="L5315" s="16">
        <f t="shared" ca="1" si="988"/>
        <v>0</v>
      </c>
      <c r="M5315" s="17">
        <f t="shared" si="994"/>
        <v>0</v>
      </c>
      <c r="N5315" s="17">
        <f t="shared" si="995"/>
        <v>0</v>
      </c>
      <c r="O5315" s="4"/>
      <c r="P5315" s="4">
        <v>67</v>
      </c>
      <c r="Q5315" s="4">
        <v>67</v>
      </c>
      <c r="R5315" s="4">
        <v>48</v>
      </c>
      <c r="S5315" s="4">
        <v>70</v>
      </c>
      <c r="T5315" s="4">
        <v>58</v>
      </c>
      <c r="U5315" s="4">
        <v>76</v>
      </c>
      <c r="V5315" s="13">
        <v>58</v>
      </c>
      <c r="W5315" s="4">
        <v>56</v>
      </c>
      <c r="X5315" s="4">
        <v>76</v>
      </c>
      <c r="Y5315">
        <f t="shared" ca="1" si="996"/>
        <v>0</v>
      </c>
      <c r="Z5315">
        <f t="shared" ca="1" si="997"/>
        <v>0</v>
      </c>
    </row>
    <row r="5316" spans="2:26" x14ac:dyDescent="0.25">
      <c r="B5316" s="11">
        <f t="shared" si="998"/>
        <v>44782.999999987136</v>
      </c>
      <c r="C5316" s="1">
        <f t="shared" si="989"/>
        <v>8</v>
      </c>
      <c r="D5316" s="1">
        <f t="shared" si="990"/>
        <v>3</v>
      </c>
      <c r="E5316" s="12">
        <f t="shared" si="991"/>
        <v>1</v>
      </c>
      <c r="F5316" s="124" t="str">
        <f t="shared" si="992"/>
        <v>0</v>
      </c>
      <c r="G5316" s="1">
        <f ca="1">(OFFSET(O5316,0,MATCH(Customer!$J$6,'CDH &amp; HDH'!$P$11:$X$11,0)))</f>
        <v>57</v>
      </c>
      <c r="H5316" s="1" t="str">
        <f t="shared" si="993"/>
        <v>Cooling</v>
      </c>
      <c r="I5316" s="1">
        <f ca="1">OFFSET(IF($H5316="Cooling",Customer!$C$25,Customer!$C$52),E5316,D5316)</f>
        <v>78</v>
      </c>
      <c r="J5316" s="1">
        <f ca="1">OFFSET(IF($H5316="Cooling",Customer!$L$25,Customer!$L$52),$E5316,$D5316)</f>
        <v>80</v>
      </c>
      <c r="K5316" s="16">
        <f t="shared" ca="1" si="987"/>
        <v>0</v>
      </c>
      <c r="L5316" s="16">
        <f t="shared" ca="1" si="988"/>
        <v>0</v>
      </c>
      <c r="M5316" s="17">
        <f t="shared" si="994"/>
        <v>0</v>
      </c>
      <c r="N5316" s="17">
        <f t="shared" si="995"/>
        <v>0</v>
      </c>
      <c r="O5316" s="4"/>
      <c r="P5316" s="4">
        <v>68</v>
      </c>
      <c r="Q5316" s="4">
        <v>64</v>
      </c>
      <c r="R5316" s="4">
        <v>49</v>
      </c>
      <c r="S5316" s="4">
        <v>70</v>
      </c>
      <c r="T5316" s="4">
        <v>57</v>
      </c>
      <c r="U5316" s="4">
        <v>75</v>
      </c>
      <c r="V5316" s="13">
        <v>57</v>
      </c>
      <c r="W5316" s="4">
        <v>55</v>
      </c>
      <c r="X5316" s="4">
        <v>76</v>
      </c>
      <c r="Y5316">
        <f t="shared" ca="1" si="996"/>
        <v>0</v>
      </c>
      <c r="Z5316">
        <f t="shared" ca="1" si="997"/>
        <v>0</v>
      </c>
    </row>
    <row r="5317" spans="2:26" x14ac:dyDescent="0.25">
      <c r="B5317" s="11">
        <f t="shared" si="998"/>
        <v>44783.0416666538</v>
      </c>
      <c r="C5317" s="1">
        <f t="shared" si="989"/>
        <v>8</v>
      </c>
      <c r="D5317" s="1">
        <f t="shared" si="990"/>
        <v>3</v>
      </c>
      <c r="E5317" s="12">
        <f t="shared" si="991"/>
        <v>2</v>
      </c>
      <c r="F5317" s="124" t="str">
        <f t="shared" si="992"/>
        <v>0</v>
      </c>
      <c r="G5317" s="1">
        <f ca="1">(OFFSET(O5317,0,MATCH(Customer!$J$6,'CDH &amp; HDH'!$P$11:$X$11,0)))</f>
        <v>57</v>
      </c>
      <c r="H5317" s="1" t="str">
        <f t="shared" si="993"/>
        <v>Cooling</v>
      </c>
      <c r="I5317" s="1">
        <f ca="1">OFFSET(IF($H5317="Cooling",Customer!$C$25,Customer!$C$52),E5317,D5317)</f>
        <v>78</v>
      </c>
      <c r="J5317" s="1">
        <f ca="1">OFFSET(IF($H5317="Cooling",Customer!$L$25,Customer!$L$52),$E5317,$D5317)</f>
        <v>80</v>
      </c>
      <c r="K5317" s="16">
        <f t="shared" ca="1" si="987"/>
        <v>0</v>
      </c>
      <c r="L5317" s="16">
        <f t="shared" ca="1" si="988"/>
        <v>0</v>
      </c>
      <c r="M5317" s="17">
        <f t="shared" si="994"/>
        <v>0</v>
      </c>
      <c r="N5317" s="17">
        <f t="shared" si="995"/>
        <v>0</v>
      </c>
      <c r="O5317" s="4"/>
      <c r="P5317" s="4">
        <v>67</v>
      </c>
      <c r="Q5317" s="4">
        <v>64</v>
      </c>
      <c r="R5317" s="4">
        <v>46</v>
      </c>
      <c r="S5317" s="4">
        <v>68</v>
      </c>
      <c r="T5317" s="4">
        <v>56</v>
      </c>
      <c r="U5317" s="4">
        <v>75</v>
      </c>
      <c r="V5317" s="13">
        <v>57</v>
      </c>
      <c r="W5317" s="4">
        <v>53</v>
      </c>
      <c r="X5317" s="4">
        <v>75</v>
      </c>
      <c r="Y5317">
        <f t="shared" ca="1" si="996"/>
        <v>0</v>
      </c>
      <c r="Z5317">
        <f t="shared" ca="1" si="997"/>
        <v>0</v>
      </c>
    </row>
    <row r="5318" spans="2:26" x14ac:dyDescent="0.25">
      <c r="B5318" s="11">
        <f t="shared" si="998"/>
        <v>44783.083333320465</v>
      </c>
      <c r="C5318" s="1">
        <f t="shared" si="989"/>
        <v>8</v>
      </c>
      <c r="D5318" s="1">
        <f t="shared" si="990"/>
        <v>3</v>
      </c>
      <c r="E5318" s="12">
        <f t="shared" si="991"/>
        <v>3</v>
      </c>
      <c r="F5318" s="124" t="str">
        <f t="shared" si="992"/>
        <v>0</v>
      </c>
      <c r="G5318" s="1">
        <f ca="1">(OFFSET(O5318,0,MATCH(Customer!$J$6,'CDH &amp; HDH'!$P$11:$X$11,0)))</f>
        <v>55</v>
      </c>
      <c r="H5318" s="1" t="str">
        <f t="shared" si="993"/>
        <v>Cooling</v>
      </c>
      <c r="I5318" s="1">
        <f ca="1">OFFSET(IF($H5318="Cooling",Customer!$C$25,Customer!$C$52),E5318,D5318)</f>
        <v>78</v>
      </c>
      <c r="J5318" s="1">
        <f ca="1">OFFSET(IF($H5318="Cooling",Customer!$L$25,Customer!$L$52),$E5318,$D5318)</f>
        <v>80</v>
      </c>
      <c r="K5318" s="16">
        <f t="shared" ca="1" si="987"/>
        <v>0</v>
      </c>
      <c r="L5318" s="16">
        <f t="shared" ca="1" si="988"/>
        <v>0</v>
      </c>
      <c r="M5318" s="17">
        <f t="shared" si="994"/>
        <v>0</v>
      </c>
      <c r="N5318" s="17">
        <f t="shared" si="995"/>
        <v>0</v>
      </c>
      <c r="O5318" s="4"/>
      <c r="P5318" s="4">
        <v>67</v>
      </c>
      <c r="Q5318" s="4">
        <v>63</v>
      </c>
      <c r="R5318" s="4">
        <v>47</v>
      </c>
      <c r="S5318" s="4">
        <v>67</v>
      </c>
      <c r="T5318" s="4">
        <v>54</v>
      </c>
      <c r="U5318" s="4">
        <v>74</v>
      </c>
      <c r="V5318" s="13">
        <v>55</v>
      </c>
      <c r="W5318" s="4">
        <v>52</v>
      </c>
      <c r="X5318" s="4">
        <v>74</v>
      </c>
      <c r="Y5318">
        <f t="shared" ca="1" si="996"/>
        <v>0</v>
      </c>
      <c r="Z5318">
        <f t="shared" ca="1" si="997"/>
        <v>0</v>
      </c>
    </row>
    <row r="5319" spans="2:26" x14ac:dyDescent="0.25">
      <c r="B5319" s="11">
        <f t="shared" si="998"/>
        <v>44783.124999987129</v>
      </c>
      <c r="C5319" s="1">
        <f t="shared" si="989"/>
        <v>8</v>
      </c>
      <c r="D5319" s="1">
        <f t="shared" si="990"/>
        <v>3</v>
      </c>
      <c r="E5319" s="12">
        <f t="shared" si="991"/>
        <v>4</v>
      </c>
      <c r="F5319" s="124" t="str">
        <f t="shared" si="992"/>
        <v>0</v>
      </c>
      <c r="G5319" s="1">
        <f ca="1">(OFFSET(O5319,0,MATCH(Customer!$J$6,'CDH &amp; HDH'!$P$11:$X$11,0)))</f>
        <v>54</v>
      </c>
      <c r="H5319" s="1" t="str">
        <f t="shared" si="993"/>
        <v>Cooling</v>
      </c>
      <c r="I5319" s="1">
        <f ca="1">OFFSET(IF($H5319="Cooling",Customer!$C$25,Customer!$C$52),E5319,D5319)</f>
        <v>78</v>
      </c>
      <c r="J5319" s="1">
        <f ca="1">OFFSET(IF($H5319="Cooling",Customer!$L$25,Customer!$L$52),$E5319,$D5319)</f>
        <v>80</v>
      </c>
      <c r="K5319" s="16">
        <f t="shared" ca="1" si="987"/>
        <v>0</v>
      </c>
      <c r="L5319" s="16">
        <f t="shared" ca="1" si="988"/>
        <v>0</v>
      </c>
      <c r="M5319" s="17">
        <f t="shared" si="994"/>
        <v>0</v>
      </c>
      <c r="N5319" s="17">
        <f t="shared" si="995"/>
        <v>0</v>
      </c>
      <c r="O5319" s="4"/>
      <c r="P5319" s="4">
        <v>67</v>
      </c>
      <c r="Q5319" s="4">
        <v>61</v>
      </c>
      <c r="R5319" s="4">
        <v>44</v>
      </c>
      <c r="S5319" s="4">
        <v>66</v>
      </c>
      <c r="T5319" s="4">
        <v>54</v>
      </c>
      <c r="U5319" s="4">
        <v>73</v>
      </c>
      <c r="V5319" s="13">
        <v>54</v>
      </c>
      <c r="W5319" s="4">
        <v>52</v>
      </c>
      <c r="X5319" s="4">
        <v>75</v>
      </c>
      <c r="Y5319">
        <f t="shared" ca="1" si="996"/>
        <v>0</v>
      </c>
      <c r="Z5319">
        <f t="shared" ca="1" si="997"/>
        <v>0</v>
      </c>
    </row>
    <row r="5320" spans="2:26" x14ac:dyDescent="0.25">
      <c r="B5320" s="11">
        <f t="shared" si="998"/>
        <v>44783.166666653793</v>
      </c>
      <c r="C5320" s="1">
        <f t="shared" si="989"/>
        <v>8</v>
      </c>
      <c r="D5320" s="1">
        <f t="shared" si="990"/>
        <v>3</v>
      </c>
      <c r="E5320" s="12">
        <f t="shared" si="991"/>
        <v>5</v>
      </c>
      <c r="F5320" s="124" t="str">
        <f t="shared" si="992"/>
        <v>0</v>
      </c>
      <c r="G5320" s="1">
        <f ca="1">(OFFSET(O5320,0,MATCH(Customer!$J$6,'CDH &amp; HDH'!$P$11:$X$11,0)))</f>
        <v>54</v>
      </c>
      <c r="H5320" s="1" t="str">
        <f t="shared" si="993"/>
        <v>Cooling</v>
      </c>
      <c r="I5320" s="1">
        <f ca="1">OFFSET(IF($H5320="Cooling",Customer!$C$25,Customer!$C$52),E5320,D5320)</f>
        <v>78</v>
      </c>
      <c r="J5320" s="1">
        <f ca="1">OFFSET(IF($H5320="Cooling",Customer!$L$25,Customer!$L$52),$E5320,$D5320)</f>
        <v>80</v>
      </c>
      <c r="K5320" s="16">
        <f t="shared" ca="1" si="987"/>
        <v>0</v>
      </c>
      <c r="L5320" s="16">
        <f t="shared" ca="1" si="988"/>
        <v>0</v>
      </c>
      <c r="M5320" s="17">
        <f t="shared" si="994"/>
        <v>0</v>
      </c>
      <c r="N5320" s="17">
        <f t="shared" si="995"/>
        <v>0</v>
      </c>
      <c r="O5320" s="4"/>
      <c r="P5320" s="4">
        <v>67</v>
      </c>
      <c r="Q5320" s="4">
        <v>62</v>
      </c>
      <c r="R5320" s="4">
        <v>45</v>
      </c>
      <c r="S5320" s="4">
        <v>65</v>
      </c>
      <c r="T5320" s="4">
        <v>53</v>
      </c>
      <c r="U5320" s="4">
        <v>73</v>
      </c>
      <c r="V5320" s="13">
        <v>54</v>
      </c>
      <c r="W5320" s="4">
        <v>51</v>
      </c>
      <c r="X5320" s="4">
        <v>70</v>
      </c>
      <c r="Y5320">
        <f t="shared" ca="1" si="996"/>
        <v>0</v>
      </c>
      <c r="Z5320">
        <f t="shared" ca="1" si="997"/>
        <v>0</v>
      </c>
    </row>
    <row r="5321" spans="2:26" x14ac:dyDescent="0.25">
      <c r="B5321" s="11">
        <f t="shared" si="998"/>
        <v>44783.208333320457</v>
      </c>
      <c r="C5321" s="1">
        <f t="shared" si="989"/>
        <v>8</v>
      </c>
      <c r="D5321" s="1">
        <f t="shared" si="990"/>
        <v>3</v>
      </c>
      <c r="E5321" s="12">
        <f t="shared" si="991"/>
        <v>6</v>
      </c>
      <c r="F5321" s="124" t="str">
        <f t="shared" si="992"/>
        <v>0</v>
      </c>
      <c r="G5321" s="1">
        <f ca="1">(OFFSET(O5321,0,MATCH(Customer!$J$6,'CDH &amp; HDH'!$P$11:$X$11,0)))</f>
        <v>53</v>
      </c>
      <c r="H5321" s="1" t="str">
        <f t="shared" si="993"/>
        <v>Cooling</v>
      </c>
      <c r="I5321" s="1">
        <f ca="1">OFFSET(IF($H5321="Cooling",Customer!$C$25,Customer!$C$52),E5321,D5321)</f>
        <v>78</v>
      </c>
      <c r="J5321" s="1">
        <f ca="1">OFFSET(IF($H5321="Cooling",Customer!$L$25,Customer!$L$52),$E5321,$D5321)</f>
        <v>80</v>
      </c>
      <c r="K5321" s="16">
        <f t="shared" ca="1" si="987"/>
        <v>0</v>
      </c>
      <c r="L5321" s="16">
        <f t="shared" ca="1" si="988"/>
        <v>0</v>
      </c>
      <c r="M5321" s="17">
        <f t="shared" si="994"/>
        <v>0</v>
      </c>
      <c r="N5321" s="17">
        <f t="shared" si="995"/>
        <v>0</v>
      </c>
      <c r="O5321" s="4"/>
      <c r="P5321" s="4">
        <v>67</v>
      </c>
      <c r="Q5321" s="4">
        <v>62</v>
      </c>
      <c r="R5321" s="4">
        <v>47</v>
      </c>
      <c r="S5321" s="4">
        <v>64</v>
      </c>
      <c r="T5321" s="4">
        <v>53</v>
      </c>
      <c r="U5321" s="4">
        <v>74</v>
      </c>
      <c r="V5321" s="13">
        <v>53</v>
      </c>
      <c r="W5321" s="4">
        <v>51</v>
      </c>
      <c r="X5321" s="4">
        <v>70</v>
      </c>
      <c r="Y5321">
        <f t="shared" ca="1" si="996"/>
        <v>0</v>
      </c>
      <c r="Z5321">
        <f t="shared" ca="1" si="997"/>
        <v>0</v>
      </c>
    </row>
    <row r="5322" spans="2:26" x14ac:dyDescent="0.25">
      <c r="B5322" s="11">
        <f t="shared" si="998"/>
        <v>44783.249999987122</v>
      </c>
      <c r="C5322" s="1">
        <f t="shared" si="989"/>
        <v>8</v>
      </c>
      <c r="D5322" s="1">
        <f t="shared" si="990"/>
        <v>3</v>
      </c>
      <c r="E5322" s="12">
        <f t="shared" si="991"/>
        <v>7</v>
      </c>
      <c r="F5322" s="124" t="str">
        <f t="shared" si="992"/>
        <v>0</v>
      </c>
      <c r="G5322" s="1">
        <f ca="1">(OFFSET(O5322,0,MATCH(Customer!$J$6,'CDH &amp; HDH'!$P$11:$X$11,0)))</f>
        <v>58</v>
      </c>
      <c r="H5322" s="1" t="str">
        <f t="shared" si="993"/>
        <v>Cooling</v>
      </c>
      <c r="I5322" s="1">
        <f ca="1">OFFSET(IF($H5322="Cooling",Customer!$C$25,Customer!$C$52),E5322,D5322)</f>
        <v>78</v>
      </c>
      <c r="J5322" s="1">
        <f ca="1">OFFSET(IF($H5322="Cooling",Customer!$L$25,Customer!$L$52),$E5322,$D5322)</f>
        <v>80</v>
      </c>
      <c r="K5322" s="16">
        <f t="shared" ca="1" si="987"/>
        <v>0</v>
      </c>
      <c r="L5322" s="16">
        <f t="shared" ca="1" si="988"/>
        <v>0</v>
      </c>
      <c r="M5322" s="17">
        <f t="shared" si="994"/>
        <v>0</v>
      </c>
      <c r="N5322" s="17">
        <f t="shared" si="995"/>
        <v>0</v>
      </c>
      <c r="O5322" s="4"/>
      <c r="P5322" s="4">
        <v>68</v>
      </c>
      <c r="Q5322" s="4">
        <v>64</v>
      </c>
      <c r="R5322" s="4">
        <v>51</v>
      </c>
      <c r="S5322" s="4">
        <v>64</v>
      </c>
      <c r="T5322" s="4">
        <v>57</v>
      </c>
      <c r="U5322" s="4">
        <v>75</v>
      </c>
      <c r="V5322" s="13">
        <v>58</v>
      </c>
      <c r="W5322" s="4">
        <v>54</v>
      </c>
      <c r="X5322" s="4">
        <v>70</v>
      </c>
      <c r="Y5322">
        <f t="shared" ca="1" si="996"/>
        <v>0</v>
      </c>
      <c r="Z5322">
        <f t="shared" ca="1" si="997"/>
        <v>0</v>
      </c>
    </row>
    <row r="5323" spans="2:26" x14ac:dyDescent="0.25">
      <c r="B5323" s="11">
        <f t="shared" si="998"/>
        <v>44783.291666653786</v>
      </c>
      <c r="C5323" s="1">
        <f t="shared" si="989"/>
        <v>8</v>
      </c>
      <c r="D5323" s="1">
        <f t="shared" si="990"/>
        <v>3</v>
      </c>
      <c r="E5323" s="12">
        <f t="shared" si="991"/>
        <v>8</v>
      </c>
      <c r="F5323" s="124" t="str">
        <f t="shared" si="992"/>
        <v>0</v>
      </c>
      <c r="G5323" s="1">
        <f ca="1">(OFFSET(O5323,0,MATCH(Customer!$J$6,'CDH &amp; HDH'!$P$11:$X$11,0)))</f>
        <v>62</v>
      </c>
      <c r="H5323" s="1" t="str">
        <f t="shared" si="993"/>
        <v>Cooling</v>
      </c>
      <c r="I5323" s="1">
        <f ca="1">OFFSET(IF($H5323="Cooling",Customer!$C$25,Customer!$C$52),E5323,D5323)</f>
        <v>72</v>
      </c>
      <c r="J5323" s="1">
        <f ca="1">OFFSET(IF($H5323="Cooling",Customer!$L$25,Customer!$L$52),$E5323,$D5323)</f>
        <v>77</v>
      </c>
      <c r="K5323" s="16">
        <f t="shared" ca="1" si="987"/>
        <v>0</v>
      </c>
      <c r="L5323" s="16">
        <f t="shared" ca="1" si="988"/>
        <v>0</v>
      </c>
      <c r="M5323" s="17">
        <f t="shared" si="994"/>
        <v>0</v>
      </c>
      <c r="N5323" s="17">
        <f t="shared" si="995"/>
        <v>0</v>
      </c>
      <c r="O5323" s="4"/>
      <c r="P5323" s="4">
        <v>70</v>
      </c>
      <c r="Q5323" s="4">
        <v>69</v>
      </c>
      <c r="R5323" s="4">
        <v>59</v>
      </c>
      <c r="S5323" s="4">
        <v>65</v>
      </c>
      <c r="T5323" s="4">
        <v>62</v>
      </c>
      <c r="U5323" s="4">
        <v>77</v>
      </c>
      <c r="V5323" s="13">
        <v>62</v>
      </c>
      <c r="W5323" s="4">
        <v>60</v>
      </c>
      <c r="X5323" s="4">
        <v>70</v>
      </c>
      <c r="Y5323">
        <f t="shared" ca="1" si="996"/>
        <v>0</v>
      </c>
      <c r="Z5323">
        <f t="shared" ca="1" si="997"/>
        <v>0</v>
      </c>
    </row>
    <row r="5324" spans="2:26" x14ac:dyDescent="0.25">
      <c r="B5324" s="11">
        <f t="shared" si="998"/>
        <v>44783.33333332045</v>
      </c>
      <c r="C5324" s="1">
        <f t="shared" si="989"/>
        <v>8</v>
      </c>
      <c r="D5324" s="1">
        <f t="shared" si="990"/>
        <v>3</v>
      </c>
      <c r="E5324" s="12">
        <f t="shared" si="991"/>
        <v>9</v>
      </c>
      <c r="F5324" s="124" t="str">
        <f t="shared" si="992"/>
        <v>0</v>
      </c>
      <c r="G5324" s="1">
        <f ca="1">(OFFSET(O5324,0,MATCH(Customer!$J$6,'CDH &amp; HDH'!$P$11:$X$11,0)))</f>
        <v>68</v>
      </c>
      <c r="H5324" s="1" t="str">
        <f t="shared" si="993"/>
        <v>Cooling</v>
      </c>
      <c r="I5324" s="1">
        <f ca="1">OFFSET(IF($H5324="Cooling",Customer!$C$25,Customer!$C$52),E5324,D5324)</f>
        <v>72</v>
      </c>
      <c r="J5324" s="1">
        <f ca="1">OFFSET(IF($H5324="Cooling",Customer!$L$25,Customer!$L$52),$E5324,$D5324)</f>
        <v>77</v>
      </c>
      <c r="K5324" s="16">
        <f t="shared" ref="K5324:K5387" ca="1" si="999">IF($H5324="Heating",0,MAX(0,$G5324-I5324))</f>
        <v>0</v>
      </c>
      <c r="L5324" s="16">
        <f t="shared" ref="L5324:L5387" ca="1" si="1000">IF($H5324="Heating",0,MAX(0,$G5324-J5324))</f>
        <v>0</v>
      </c>
      <c r="M5324" s="17">
        <f t="shared" si="994"/>
        <v>0</v>
      </c>
      <c r="N5324" s="17">
        <f t="shared" si="995"/>
        <v>0</v>
      </c>
      <c r="O5324" s="4"/>
      <c r="P5324" s="4">
        <v>75</v>
      </c>
      <c r="Q5324" s="4">
        <v>74</v>
      </c>
      <c r="R5324" s="4">
        <v>65</v>
      </c>
      <c r="S5324" s="4">
        <v>66</v>
      </c>
      <c r="T5324" s="4">
        <v>68</v>
      </c>
      <c r="U5324" s="4">
        <v>79</v>
      </c>
      <c r="V5324" s="13">
        <v>68</v>
      </c>
      <c r="W5324" s="4">
        <v>64</v>
      </c>
      <c r="X5324" s="4">
        <v>71</v>
      </c>
      <c r="Y5324">
        <f t="shared" ca="1" si="996"/>
        <v>0</v>
      </c>
      <c r="Z5324">
        <f t="shared" ca="1" si="997"/>
        <v>0</v>
      </c>
    </row>
    <row r="5325" spans="2:26" x14ac:dyDescent="0.25">
      <c r="B5325" s="11">
        <f t="shared" si="998"/>
        <v>44783.374999987114</v>
      </c>
      <c r="C5325" s="1">
        <f t="shared" ref="C5325:C5388" si="1001">MONTH(B5325)</f>
        <v>8</v>
      </c>
      <c r="D5325" s="1">
        <f t="shared" ref="D5325:D5388" si="1002">WEEKDAY(B5325,2)</f>
        <v>3</v>
      </c>
      <c r="E5325" s="12">
        <f t="shared" ref="E5325:E5388" si="1003">HOUR(B5325)+1</f>
        <v>10</v>
      </c>
      <c r="F5325" s="124" t="str">
        <f t="shared" ref="F5325:F5388" si="1004">IF(AND(C5325&gt;5,C5325&lt;9,D5325&lt;6,E5325&gt;14,E5325&lt;19),"1",IF(AND(OR(E5325=8,E5325=9,E5325=19,E5325=20),C5325&lt;3,D5325&lt;6),"1","0"))</f>
        <v>0</v>
      </c>
      <c r="G5325" s="1">
        <f ca="1">(OFFSET(O5325,0,MATCH(Customer!$J$6,'CDH &amp; HDH'!$P$11:$X$11,0)))</f>
        <v>73</v>
      </c>
      <c r="H5325" s="1" t="str">
        <f t="shared" ref="H5325:H5388" si="1005">IF(AND(C5325&gt;=5,C5325&lt;=9),"Cooling","Heating")</f>
        <v>Cooling</v>
      </c>
      <c r="I5325" s="1">
        <f ca="1">OFFSET(IF($H5325="Cooling",Customer!$C$25,Customer!$C$52),E5325,D5325)</f>
        <v>72</v>
      </c>
      <c r="J5325" s="1">
        <f ca="1">OFFSET(IF($H5325="Cooling",Customer!$L$25,Customer!$L$52),$E5325,$D5325)</f>
        <v>77</v>
      </c>
      <c r="K5325" s="16">
        <f t="shared" ca="1" si="999"/>
        <v>1</v>
      </c>
      <c r="L5325" s="16">
        <f t="shared" ca="1" si="1000"/>
        <v>0</v>
      </c>
      <c r="M5325" s="17">
        <f t="shared" ref="M5325:M5388" si="1006">IF($H5325="Cooling",0,MAX(0,I5325-$G5325))</f>
        <v>0</v>
      </c>
      <c r="N5325" s="17">
        <f t="shared" ref="N5325:N5388" si="1007">IF($H5325="Cooling",0,MAX(0,J5325-$G5325))</f>
        <v>0</v>
      </c>
      <c r="O5325" s="4"/>
      <c r="P5325" s="4">
        <v>79</v>
      </c>
      <c r="Q5325" s="4">
        <v>78</v>
      </c>
      <c r="R5325" s="4">
        <v>67</v>
      </c>
      <c r="S5325" s="4">
        <v>66</v>
      </c>
      <c r="T5325" s="4">
        <v>71</v>
      </c>
      <c r="U5325" s="4">
        <v>80</v>
      </c>
      <c r="V5325" s="13">
        <v>73</v>
      </c>
      <c r="W5325" s="4">
        <v>70</v>
      </c>
      <c r="X5325" s="4">
        <v>72</v>
      </c>
      <c r="Y5325">
        <f t="shared" ref="Y5325:Y5388" ca="1" si="1008">1.08*400*K5325</f>
        <v>432</v>
      </c>
      <c r="Z5325">
        <f t="shared" ref="Z5325:Z5388" ca="1" si="1009">1.08*400*L5325</f>
        <v>0</v>
      </c>
    </row>
    <row r="5326" spans="2:26" x14ac:dyDescent="0.25">
      <c r="B5326" s="11">
        <f t="shared" ref="B5326:B5389" si="1010">B5325+1/24</f>
        <v>44783.416666653779</v>
      </c>
      <c r="C5326" s="1">
        <f t="shared" si="1001"/>
        <v>8</v>
      </c>
      <c r="D5326" s="1">
        <f t="shared" si="1002"/>
        <v>3</v>
      </c>
      <c r="E5326" s="12">
        <f t="shared" si="1003"/>
        <v>11</v>
      </c>
      <c r="F5326" s="124" t="str">
        <f t="shared" si="1004"/>
        <v>0</v>
      </c>
      <c r="G5326" s="1">
        <f ca="1">(OFFSET(O5326,0,MATCH(Customer!$J$6,'CDH &amp; HDH'!$P$11:$X$11,0)))</f>
        <v>76</v>
      </c>
      <c r="H5326" s="1" t="str">
        <f t="shared" si="1005"/>
        <v>Cooling</v>
      </c>
      <c r="I5326" s="1">
        <f ca="1">OFFSET(IF($H5326="Cooling",Customer!$C$25,Customer!$C$52),E5326,D5326)</f>
        <v>72</v>
      </c>
      <c r="J5326" s="1">
        <f ca="1">OFFSET(IF($H5326="Cooling",Customer!$L$25,Customer!$L$52),$E5326,$D5326)</f>
        <v>77</v>
      </c>
      <c r="K5326" s="16">
        <f t="shared" ca="1" si="999"/>
        <v>4</v>
      </c>
      <c r="L5326" s="16">
        <f t="shared" ca="1" si="1000"/>
        <v>0</v>
      </c>
      <c r="M5326" s="17">
        <f t="shared" si="1006"/>
        <v>0</v>
      </c>
      <c r="N5326" s="17">
        <f t="shared" si="1007"/>
        <v>0</v>
      </c>
      <c r="O5326" s="4"/>
      <c r="P5326" s="4">
        <v>81</v>
      </c>
      <c r="Q5326" s="4">
        <v>81</v>
      </c>
      <c r="R5326" s="4">
        <v>72</v>
      </c>
      <c r="S5326" s="4">
        <v>66</v>
      </c>
      <c r="T5326" s="4">
        <v>74</v>
      </c>
      <c r="U5326" s="4">
        <v>83</v>
      </c>
      <c r="V5326" s="13">
        <v>76</v>
      </c>
      <c r="W5326" s="4">
        <v>73</v>
      </c>
      <c r="X5326" s="4">
        <v>72</v>
      </c>
      <c r="Y5326">
        <f t="shared" ca="1" si="1008"/>
        <v>1728</v>
      </c>
      <c r="Z5326">
        <f t="shared" ca="1" si="1009"/>
        <v>0</v>
      </c>
    </row>
    <row r="5327" spans="2:26" x14ac:dyDescent="0.25">
      <c r="B5327" s="11">
        <f t="shared" si="1010"/>
        <v>44783.458333320443</v>
      </c>
      <c r="C5327" s="1">
        <f t="shared" si="1001"/>
        <v>8</v>
      </c>
      <c r="D5327" s="1">
        <f t="shared" si="1002"/>
        <v>3</v>
      </c>
      <c r="E5327" s="12">
        <f t="shared" si="1003"/>
        <v>12</v>
      </c>
      <c r="F5327" s="124" t="str">
        <f t="shared" si="1004"/>
        <v>0</v>
      </c>
      <c r="G5327" s="1">
        <f ca="1">(OFFSET(O5327,0,MATCH(Customer!$J$6,'CDH &amp; HDH'!$P$11:$X$11,0)))</f>
        <v>77</v>
      </c>
      <c r="H5327" s="1" t="str">
        <f t="shared" si="1005"/>
        <v>Cooling</v>
      </c>
      <c r="I5327" s="1">
        <f ca="1">OFFSET(IF($H5327="Cooling",Customer!$C$25,Customer!$C$52),E5327,D5327)</f>
        <v>72</v>
      </c>
      <c r="J5327" s="1">
        <f ca="1">OFFSET(IF($H5327="Cooling",Customer!$L$25,Customer!$L$52),$E5327,$D5327)</f>
        <v>77</v>
      </c>
      <c r="K5327" s="16">
        <f t="shared" ca="1" si="999"/>
        <v>5</v>
      </c>
      <c r="L5327" s="16">
        <f t="shared" ca="1" si="1000"/>
        <v>0</v>
      </c>
      <c r="M5327" s="17">
        <f t="shared" si="1006"/>
        <v>0</v>
      </c>
      <c r="N5327" s="17">
        <f t="shared" si="1007"/>
        <v>0</v>
      </c>
      <c r="O5327" s="4"/>
      <c r="P5327" s="4">
        <v>79</v>
      </c>
      <c r="Q5327" s="4">
        <v>83</v>
      </c>
      <c r="R5327" s="4">
        <v>73</v>
      </c>
      <c r="S5327" s="4">
        <v>71</v>
      </c>
      <c r="T5327" s="4">
        <v>73</v>
      </c>
      <c r="U5327" s="4">
        <v>86</v>
      </c>
      <c r="V5327" s="13">
        <v>77</v>
      </c>
      <c r="W5327" s="4">
        <v>74</v>
      </c>
      <c r="X5327" s="4">
        <v>73</v>
      </c>
      <c r="Y5327">
        <f t="shared" ca="1" si="1008"/>
        <v>2160</v>
      </c>
      <c r="Z5327">
        <f t="shared" ca="1" si="1009"/>
        <v>0</v>
      </c>
    </row>
    <row r="5328" spans="2:26" x14ac:dyDescent="0.25">
      <c r="B5328" s="11">
        <f t="shared" si="1010"/>
        <v>44783.499999987107</v>
      </c>
      <c r="C5328" s="1">
        <f t="shared" si="1001"/>
        <v>8</v>
      </c>
      <c r="D5328" s="1">
        <f t="shared" si="1002"/>
        <v>3</v>
      </c>
      <c r="E5328" s="12">
        <f t="shared" si="1003"/>
        <v>13</v>
      </c>
      <c r="F5328" s="124" t="str">
        <f t="shared" si="1004"/>
        <v>0</v>
      </c>
      <c r="G5328" s="1">
        <f ca="1">(OFFSET(O5328,0,MATCH(Customer!$J$6,'CDH &amp; HDH'!$P$11:$X$11,0)))</f>
        <v>77</v>
      </c>
      <c r="H5328" s="1" t="str">
        <f t="shared" si="1005"/>
        <v>Cooling</v>
      </c>
      <c r="I5328" s="1">
        <f ca="1">OFFSET(IF($H5328="Cooling",Customer!$C$25,Customer!$C$52),E5328,D5328)</f>
        <v>72</v>
      </c>
      <c r="J5328" s="1">
        <f ca="1">OFFSET(IF($H5328="Cooling",Customer!$L$25,Customer!$L$52),$E5328,$D5328)</f>
        <v>77</v>
      </c>
      <c r="K5328" s="16">
        <f t="shared" ca="1" si="999"/>
        <v>5</v>
      </c>
      <c r="L5328" s="16">
        <f t="shared" ca="1" si="1000"/>
        <v>0</v>
      </c>
      <c r="M5328" s="17">
        <f t="shared" si="1006"/>
        <v>0</v>
      </c>
      <c r="N5328" s="17">
        <f t="shared" si="1007"/>
        <v>0</v>
      </c>
      <c r="O5328" s="4"/>
      <c r="P5328" s="4">
        <v>77</v>
      </c>
      <c r="Q5328" s="4">
        <v>83</v>
      </c>
      <c r="R5328" s="4">
        <v>75</v>
      </c>
      <c r="S5328" s="4">
        <v>72</v>
      </c>
      <c r="T5328" s="4">
        <v>75</v>
      </c>
      <c r="U5328" s="4">
        <v>87</v>
      </c>
      <c r="V5328" s="13">
        <v>77</v>
      </c>
      <c r="W5328" s="4">
        <v>75</v>
      </c>
      <c r="X5328" s="4">
        <v>74</v>
      </c>
      <c r="Y5328">
        <f t="shared" ca="1" si="1008"/>
        <v>2160</v>
      </c>
      <c r="Z5328">
        <f t="shared" ca="1" si="1009"/>
        <v>0</v>
      </c>
    </row>
    <row r="5329" spans="2:26" x14ac:dyDescent="0.25">
      <c r="B5329" s="11">
        <f t="shared" si="1010"/>
        <v>44783.541666653771</v>
      </c>
      <c r="C5329" s="1">
        <f t="shared" si="1001"/>
        <v>8</v>
      </c>
      <c r="D5329" s="1">
        <f t="shared" si="1002"/>
        <v>3</v>
      </c>
      <c r="E5329" s="12">
        <f t="shared" si="1003"/>
        <v>14</v>
      </c>
      <c r="F5329" s="124" t="str">
        <f t="shared" si="1004"/>
        <v>0</v>
      </c>
      <c r="G5329" s="1">
        <f ca="1">(OFFSET(O5329,0,MATCH(Customer!$J$6,'CDH &amp; HDH'!$P$11:$X$11,0)))</f>
        <v>80</v>
      </c>
      <c r="H5329" s="1" t="str">
        <f t="shared" si="1005"/>
        <v>Cooling</v>
      </c>
      <c r="I5329" s="1">
        <f ca="1">OFFSET(IF($H5329="Cooling",Customer!$C$25,Customer!$C$52),E5329,D5329)</f>
        <v>72</v>
      </c>
      <c r="J5329" s="1">
        <f ca="1">OFFSET(IF($H5329="Cooling",Customer!$L$25,Customer!$L$52),$E5329,$D5329)</f>
        <v>77</v>
      </c>
      <c r="K5329" s="16">
        <f t="shared" ca="1" si="999"/>
        <v>8</v>
      </c>
      <c r="L5329" s="16">
        <f t="shared" ca="1" si="1000"/>
        <v>3</v>
      </c>
      <c r="M5329" s="17">
        <f t="shared" si="1006"/>
        <v>0</v>
      </c>
      <c r="N5329" s="17">
        <f t="shared" si="1007"/>
        <v>0</v>
      </c>
      <c r="O5329" s="4"/>
      <c r="P5329" s="4">
        <v>75</v>
      </c>
      <c r="Q5329" s="4">
        <v>84</v>
      </c>
      <c r="R5329" s="4">
        <v>75</v>
      </c>
      <c r="S5329" s="4">
        <v>72</v>
      </c>
      <c r="T5329" s="4">
        <v>77</v>
      </c>
      <c r="U5329" s="4">
        <v>84</v>
      </c>
      <c r="V5329" s="13">
        <v>80</v>
      </c>
      <c r="W5329" s="4">
        <v>76</v>
      </c>
      <c r="X5329" s="4">
        <v>75</v>
      </c>
      <c r="Y5329">
        <f t="shared" ca="1" si="1008"/>
        <v>3456</v>
      </c>
      <c r="Z5329">
        <f t="shared" ca="1" si="1009"/>
        <v>1296</v>
      </c>
    </row>
    <row r="5330" spans="2:26" x14ac:dyDescent="0.25">
      <c r="B5330" s="11">
        <f t="shared" si="1010"/>
        <v>44783.583333320435</v>
      </c>
      <c r="C5330" s="1">
        <f t="shared" si="1001"/>
        <v>8</v>
      </c>
      <c r="D5330" s="1">
        <f t="shared" si="1002"/>
        <v>3</v>
      </c>
      <c r="E5330" s="12">
        <f t="shared" si="1003"/>
        <v>15</v>
      </c>
      <c r="F5330" s="124" t="str">
        <f t="shared" si="1004"/>
        <v>1</v>
      </c>
      <c r="G5330" s="1">
        <f ca="1">(OFFSET(O5330,0,MATCH(Customer!$J$6,'CDH &amp; HDH'!$P$11:$X$11,0)))</f>
        <v>81</v>
      </c>
      <c r="H5330" s="1" t="str">
        <f t="shared" si="1005"/>
        <v>Cooling</v>
      </c>
      <c r="I5330" s="1">
        <f ca="1">OFFSET(IF($H5330="Cooling",Customer!$C$25,Customer!$C$52),E5330,D5330)</f>
        <v>72</v>
      </c>
      <c r="J5330" s="1">
        <f ca="1">OFFSET(IF($H5330="Cooling",Customer!$L$25,Customer!$L$52),$E5330,$D5330)</f>
        <v>77</v>
      </c>
      <c r="K5330" s="16">
        <f t="shared" ca="1" si="999"/>
        <v>9</v>
      </c>
      <c r="L5330" s="16">
        <f t="shared" ca="1" si="1000"/>
        <v>4</v>
      </c>
      <c r="M5330" s="17">
        <f t="shared" si="1006"/>
        <v>0</v>
      </c>
      <c r="N5330" s="17">
        <f t="shared" si="1007"/>
        <v>0</v>
      </c>
      <c r="O5330" s="4"/>
      <c r="P5330" s="4">
        <v>76</v>
      </c>
      <c r="Q5330" s="4">
        <v>80</v>
      </c>
      <c r="R5330" s="4">
        <v>75</v>
      </c>
      <c r="S5330" s="4">
        <v>72</v>
      </c>
      <c r="T5330" s="4">
        <v>73</v>
      </c>
      <c r="U5330" s="4">
        <v>83</v>
      </c>
      <c r="V5330" s="13">
        <v>81</v>
      </c>
      <c r="W5330" s="4">
        <v>76</v>
      </c>
      <c r="X5330" s="4">
        <v>74</v>
      </c>
      <c r="Y5330">
        <f t="shared" ca="1" si="1008"/>
        <v>3888</v>
      </c>
      <c r="Z5330">
        <f t="shared" ca="1" si="1009"/>
        <v>1728</v>
      </c>
    </row>
    <row r="5331" spans="2:26" x14ac:dyDescent="0.25">
      <c r="B5331" s="11">
        <f t="shared" si="1010"/>
        <v>44783.6249999871</v>
      </c>
      <c r="C5331" s="1">
        <f t="shared" si="1001"/>
        <v>8</v>
      </c>
      <c r="D5331" s="1">
        <f t="shared" si="1002"/>
        <v>3</v>
      </c>
      <c r="E5331" s="12">
        <f t="shared" si="1003"/>
        <v>16</v>
      </c>
      <c r="F5331" s="124" t="str">
        <f t="shared" si="1004"/>
        <v>1</v>
      </c>
      <c r="G5331" s="1">
        <f ca="1">(OFFSET(O5331,0,MATCH(Customer!$J$6,'CDH &amp; HDH'!$P$11:$X$11,0)))</f>
        <v>80</v>
      </c>
      <c r="H5331" s="1" t="str">
        <f t="shared" si="1005"/>
        <v>Cooling</v>
      </c>
      <c r="I5331" s="1">
        <f ca="1">OFFSET(IF($H5331="Cooling",Customer!$C$25,Customer!$C$52),E5331,D5331)</f>
        <v>72</v>
      </c>
      <c r="J5331" s="1">
        <f ca="1">OFFSET(IF($H5331="Cooling",Customer!$L$25,Customer!$L$52),$E5331,$D5331)</f>
        <v>77</v>
      </c>
      <c r="K5331" s="16">
        <f t="shared" ca="1" si="999"/>
        <v>8</v>
      </c>
      <c r="L5331" s="16">
        <f t="shared" ca="1" si="1000"/>
        <v>3</v>
      </c>
      <c r="M5331" s="17">
        <f t="shared" si="1006"/>
        <v>0</v>
      </c>
      <c r="N5331" s="17">
        <f t="shared" si="1007"/>
        <v>0</v>
      </c>
      <c r="O5331" s="4"/>
      <c r="P5331" s="4">
        <v>72</v>
      </c>
      <c r="Q5331" s="4">
        <v>83</v>
      </c>
      <c r="R5331" s="4">
        <v>75</v>
      </c>
      <c r="S5331" s="4">
        <v>73</v>
      </c>
      <c r="T5331" s="4">
        <v>75</v>
      </c>
      <c r="U5331" s="4">
        <v>83</v>
      </c>
      <c r="V5331" s="13">
        <v>80</v>
      </c>
      <c r="W5331" s="4">
        <v>76</v>
      </c>
      <c r="X5331" s="4">
        <v>73</v>
      </c>
      <c r="Y5331">
        <f t="shared" ca="1" si="1008"/>
        <v>3456</v>
      </c>
      <c r="Z5331">
        <f t="shared" ca="1" si="1009"/>
        <v>1296</v>
      </c>
    </row>
    <row r="5332" spans="2:26" x14ac:dyDescent="0.25">
      <c r="B5332" s="11">
        <f t="shared" si="1010"/>
        <v>44783.666666653764</v>
      </c>
      <c r="C5332" s="1">
        <f t="shared" si="1001"/>
        <v>8</v>
      </c>
      <c r="D5332" s="1">
        <f t="shared" si="1002"/>
        <v>3</v>
      </c>
      <c r="E5332" s="12">
        <f t="shared" si="1003"/>
        <v>17</v>
      </c>
      <c r="F5332" s="124" t="str">
        <f t="shared" si="1004"/>
        <v>1</v>
      </c>
      <c r="G5332" s="1">
        <f ca="1">(OFFSET(O5332,0,MATCH(Customer!$J$6,'CDH &amp; HDH'!$P$11:$X$11,0)))</f>
        <v>81</v>
      </c>
      <c r="H5332" s="1" t="str">
        <f t="shared" si="1005"/>
        <v>Cooling</v>
      </c>
      <c r="I5332" s="1">
        <f ca="1">OFFSET(IF($H5332="Cooling",Customer!$C$25,Customer!$C$52),E5332,D5332)</f>
        <v>72</v>
      </c>
      <c r="J5332" s="1">
        <f ca="1">OFFSET(IF($H5332="Cooling",Customer!$L$25,Customer!$L$52),$E5332,$D5332)</f>
        <v>77</v>
      </c>
      <c r="K5332" s="16">
        <f t="shared" ca="1" si="999"/>
        <v>9</v>
      </c>
      <c r="L5332" s="16">
        <f t="shared" ca="1" si="1000"/>
        <v>4</v>
      </c>
      <c r="M5332" s="17">
        <f t="shared" si="1006"/>
        <v>0</v>
      </c>
      <c r="N5332" s="17">
        <f t="shared" si="1007"/>
        <v>0</v>
      </c>
      <c r="O5332" s="4"/>
      <c r="P5332" s="4">
        <v>70</v>
      </c>
      <c r="Q5332" s="4">
        <v>80</v>
      </c>
      <c r="R5332" s="4">
        <v>76</v>
      </c>
      <c r="S5332" s="4">
        <v>73</v>
      </c>
      <c r="T5332" s="4">
        <v>72</v>
      </c>
      <c r="U5332" s="4">
        <v>80</v>
      </c>
      <c r="V5332" s="13">
        <v>81</v>
      </c>
      <c r="W5332" s="4">
        <v>74</v>
      </c>
      <c r="X5332" s="4">
        <v>74</v>
      </c>
      <c r="Y5332">
        <f t="shared" ca="1" si="1008"/>
        <v>3888</v>
      </c>
      <c r="Z5332">
        <f t="shared" ca="1" si="1009"/>
        <v>1728</v>
      </c>
    </row>
    <row r="5333" spans="2:26" x14ac:dyDescent="0.25">
      <c r="B5333" s="11">
        <f t="shared" si="1010"/>
        <v>44783.708333320428</v>
      </c>
      <c r="C5333" s="1">
        <f t="shared" si="1001"/>
        <v>8</v>
      </c>
      <c r="D5333" s="1">
        <f t="shared" si="1002"/>
        <v>3</v>
      </c>
      <c r="E5333" s="12">
        <f t="shared" si="1003"/>
        <v>18</v>
      </c>
      <c r="F5333" s="124" t="str">
        <f t="shared" si="1004"/>
        <v>1</v>
      </c>
      <c r="G5333" s="1">
        <f ca="1">(OFFSET(O5333,0,MATCH(Customer!$J$6,'CDH &amp; HDH'!$P$11:$X$11,0)))</f>
        <v>77</v>
      </c>
      <c r="H5333" s="1" t="str">
        <f t="shared" si="1005"/>
        <v>Cooling</v>
      </c>
      <c r="I5333" s="1">
        <f ca="1">OFFSET(IF($H5333="Cooling",Customer!$C$25,Customer!$C$52),E5333,D5333)</f>
        <v>72</v>
      </c>
      <c r="J5333" s="1">
        <f ca="1">OFFSET(IF($H5333="Cooling",Customer!$L$25,Customer!$L$52),$E5333,$D5333)</f>
        <v>77</v>
      </c>
      <c r="K5333" s="16">
        <f t="shared" ca="1" si="999"/>
        <v>5</v>
      </c>
      <c r="L5333" s="16">
        <f t="shared" ca="1" si="1000"/>
        <v>0</v>
      </c>
      <c r="M5333" s="17">
        <f t="shared" si="1006"/>
        <v>0</v>
      </c>
      <c r="N5333" s="17">
        <f t="shared" si="1007"/>
        <v>0</v>
      </c>
      <c r="O5333" s="4"/>
      <c r="P5333" s="4">
        <v>71</v>
      </c>
      <c r="Q5333" s="4">
        <v>79</v>
      </c>
      <c r="R5333" s="4">
        <v>73</v>
      </c>
      <c r="S5333" s="4">
        <v>73</v>
      </c>
      <c r="T5333" s="4">
        <v>71</v>
      </c>
      <c r="U5333" s="4">
        <v>77</v>
      </c>
      <c r="V5333" s="13">
        <v>77</v>
      </c>
      <c r="W5333" s="4">
        <v>71</v>
      </c>
      <c r="X5333" s="4">
        <v>71</v>
      </c>
      <c r="Y5333">
        <f t="shared" ca="1" si="1008"/>
        <v>2160</v>
      </c>
      <c r="Z5333">
        <f t="shared" ca="1" si="1009"/>
        <v>0</v>
      </c>
    </row>
    <row r="5334" spans="2:26" x14ac:dyDescent="0.25">
      <c r="B5334" s="11">
        <f t="shared" si="1010"/>
        <v>44783.749999987092</v>
      </c>
      <c r="C5334" s="1">
        <f t="shared" si="1001"/>
        <v>8</v>
      </c>
      <c r="D5334" s="1">
        <f t="shared" si="1002"/>
        <v>3</v>
      </c>
      <c r="E5334" s="12">
        <f t="shared" si="1003"/>
        <v>19</v>
      </c>
      <c r="F5334" s="124" t="str">
        <f t="shared" si="1004"/>
        <v>0</v>
      </c>
      <c r="G5334" s="1">
        <f ca="1">(OFFSET(O5334,0,MATCH(Customer!$J$6,'CDH &amp; HDH'!$P$11:$X$11,0)))</f>
        <v>75</v>
      </c>
      <c r="H5334" s="1" t="str">
        <f t="shared" si="1005"/>
        <v>Cooling</v>
      </c>
      <c r="I5334" s="1">
        <f ca="1">OFFSET(IF($H5334="Cooling",Customer!$C$25,Customer!$C$52),E5334,D5334)</f>
        <v>78</v>
      </c>
      <c r="J5334" s="1">
        <f ca="1">OFFSET(IF($H5334="Cooling",Customer!$L$25,Customer!$L$52),$E5334,$D5334)</f>
        <v>80</v>
      </c>
      <c r="K5334" s="16">
        <f t="shared" ca="1" si="999"/>
        <v>0</v>
      </c>
      <c r="L5334" s="16">
        <f t="shared" ca="1" si="1000"/>
        <v>0</v>
      </c>
      <c r="M5334" s="17">
        <f t="shared" si="1006"/>
        <v>0</v>
      </c>
      <c r="N5334" s="17">
        <f t="shared" si="1007"/>
        <v>0</v>
      </c>
      <c r="O5334" s="4"/>
      <c r="P5334" s="4">
        <v>69</v>
      </c>
      <c r="Q5334" s="4">
        <v>76</v>
      </c>
      <c r="R5334" s="4">
        <v>70</v>
      </c>
      <c r="S5334" s="4">
        <v>71</v>
      </c>
      <c r="T5334" s="4">
        <v>70</v>
      </c>
      <c r="U5334" s="4">
        <v>73</v>
      </c>
      <c r="V5334" s="13">
        <v>75</v>
      </c>
      <c r="W5334" s="4">
        <v>69</v>
      </c>
      <c r="X5334" s="4">
        <v>71</v>
      </c>
      <c r="Y5334">
        <f t="shared" ca="1" si="1008"/>
        <v>0</v>
      </c>
      <c r="Z5334">
        <f t="shared" ca="1" si="1009"/>
        <v>0</v>
      </c>
    </row>
    <row r="5335" spans="2:26" x14ac:dyDescent="0.25">
      <c r="B5335" s="11">
        <f t="shared" si="1010"/>
        <v>44783.791666653757</v>
      </c>
      <c r="C5335" s="1">
        <f t="shared" si="1001"/>
        <v>8</v>
      </c>
      <c r="D5335" s="1">
        <f t="shared" si="1002"/>
        <v>3</v>
      </c>
      <c r="E5335" s="12">
        <f t="shared" si="1003"/>
        <v>20</v>
      </c>
      <c r="F5335" s="124" t="str">
        <f t="shared" si="1004"/>
        <v>0</v>
      </c>
      <c r="G5335" s="1">
        <f ca="1">(OFFSET(O5335,0,MATCH(Customer!$J$6,'CDH &amp; HDH'!$P$11:$X$11,0)))</f>
        <v>72</v>
      </c>
      <c r="H5335" s="1" t="str">
        <f t="shared" si="1005"/>
        <v>Cooling</v>
      </c>
      <c r="I5335" s="1">
        <f ca="1">OFFSET(IF($H5335="Cooling",Customer!$C$25,Customer!$C$52),E5335,D5335)</f>
        <v>78</v>
      </c>
      <c r="J5335" s="1">
        <f ca="1">OFFSET(IF($H5335="Cooling",Customer!$L$25,Customer!$L$52),$E5335,$D5335)</f>
        <v>80</v>
      </c>
      <c r="K5335" s="16">
        <f t="shared" ca="1" si="999"/>
        <v>0</v>
      </c>
      <c r="L5335" s="16">
        <f t="shared" ca="1" si="1000"/>
        <v>0</v>
      </c>
      <c r="M5335" s="17">
        <f t="shared" si="1006"/>
        <v>0</v>
      </c>
      <c r="N5335" s="17">
        <f t="shared" si="1007"/>
        <v>0</v>
      </c>
      <c r="O5335" s="4"/>
      <c r="P5335" s="4">
        <v>67</v>
      </c>
      <c r="Q5335" s="4">
        <v>73</v>
      </c>
      <c r="R5335" s="4">
        <v>62</v>
      </c>
      <c r="S5335" s="4">
        <v>68</v>
      </c>
      <c r="T5335" s="4">
        <v>69</v>
      </c>
      <c r="U5335" s="4">
        <v>71</v>
      </c>
      <c r="V5335" s="13">
        <v>72</v>
      </c>
      <c r="W5335" s="4">
        <v>66</v>
      </c>
      <c r="X5335" s="4">
        <v>70</v>
      </c>
      <c r="Y5335">
        <f t="shared" ca="1" si="1008"/>
        <v>0</v>
      </c>
      <c r="Z5335">
        <f t="shared" ca="1" si="1009"/>
        <v>0</v>
      </c>
    </row>
    <row r="5336" spans="2:26" x14ac:dyDescent="0.25">
      <c r="B5336" s="11">
        <f t="shared" si="1010"/>
        <v>44783.833333320421</v>
      </c>
      <c r="C5336" s="1">
        <f t="shared" si="1001"/>
        <v>8</v>
      </c>
      <c r="D5336" s="1">
        <f t="shared" si="1002"/>
        <v>3</v>
      </c>
      <c r="E5336" s="12">
        <f t="shared" si="1003"/>
        <v>21</v>
      </c>
      <c r="F5336" s="124" t="str">
        <f t="shared" si="1004"/>
        <v>0</v>
      </c>
      <c r="G5336" s="1">
        <f ca="1">(OFFSET(O5336,0,MATCH(Customer!$J$6,'CDH &amp; HDH'!$P$11:$X$11,0)))</f>
        <v>70</v>
      </c>
      <c r="H5336" s="1" t="str">
        <f t="shared" si="1005"/>
        <v>Cooling</v>
      </c>
      <c r="I5336" s="1">
        <f ca="1">OFFSET(IF($H5336="Cooling",Customer!$C$25,Customer!$C$52),E5336,D5336)</f>
        <v>78</v>
      </c>
      <c r="J5336" s="1">
        <f ca="1">OFFSET(IF($H5336="Cooling",Customer!$L$25,Customer!$L$52),$E5336,$D5336)</f>
        <v>80</v>
      </c>
      <c r="K5336" s="16">
        <f t="shared" ca="1" si="999"/>
        <v>0</v>
      </c>
      <c r="L5336" s="16">
        <f t="shared" ca="1" si="1000"/>
        <v>0</v>
      </c>
      <c r="M5336" s="17">
        <f t="shared" si="1006"/>
        <v>0</v>
      </c>
      <c r="N5336" s="17">
        <f t="shared" si="1007"/>
        <v>0</v>
      </c>
      <c r="O5336" s="4"/>
      <c r="P5336" s="4">
        <v>65</v>
      </c>
      <c r="Q5336" s="4">
        <v>72</v>
      </c>
      <c r="R5336" s="4">
        <v>61</v>
      </c>
      <c r="S5336" s="4">
        <v>65</v>
      </c>
      <c r="T5336" s="4">
        <v>66</v>
      </c>
      <c r="U5336" s="4">
        <v>70</v>
      </c>
      <c r="V5336" s="13">
        <v>70</v>
      </c>
      <c r="W5336" s="4">
        <v>64</v>
      </c>
      <c r="X5336" s="4">
        <v>69</v>
      </c>
      <c r="Y5336">
        <f t="shared" ca="1" si="1008"/>
        <v>0</v>
      </c>
      <c r="Z5336">
        <f t="shared" ca="1" si="1009"/>
        <v>0</v>
      </c>
    </row>
    <row r="5337" spans="2:26" x14ac:dyDescent="0.25">
      <c r="B5337" s="11">
        <f t="shared" si="1010"/>
        <v>44783.874999987085</v>
      </c>
      <c r="C5337" s="1">
        <f t="shared" si="1001"/>
        <v>8</v>
      </c>
      <c r="D5337" s="1">
        <f t="shared" si="1002"/>
        <v>3</v>
      </c>
      <c r="E5337" s="12">
        <f t="shared" si="1003"/>
        <v>22</v>
      </c>
      <c r="F5337" s="124" t="str">
        <f t="shared" si="1004"/>
        <v>0</v>
      </c>
      <c r="G5337" s="1">
        <f ca="1">(OFFSET(O5337,0,MATCH(Customer!$J$6,'CDH &amp; HDH'!$P$11:$X$11,0)))</f>
        <v>64</v>
      </c>
      <c r="H5337" s="1" t="str">
        <f t="shared" si="1005"/>
        <v>Cooling</v>
      </c>
      <c r="I5337" s="1">
        <f ca="1">OFFSET(IF($H5337="Cooling",Customer!$C$25,Customer!$C$52),E5337,D5337)</f>
        <v>78</v>
      </c>
      <c r="J5337" s="1">
        <f ca="1">OFFSET(IF($H5337="Cooling",Customer!$L$25,Customer!$L$52),$E5337,$D5337)</f>
        <v>80</v>
      </c>
      <c r="K5337" s="16">
        <f t="shared" ca="1" si="999"/>
        <v>0</v>
      </c>
      <c r="L5337" s="16">
        <f t="shared" ca="1" si="1000"/>
        <v>0</v>
      </c>
      <c r="M5337" s="17">
        <f t="shared" si="1006"/>
        <v>0</v>
      </c>
      <c r="N5337" s="17">
        <f t="shared" si="1007"/>
        <v>0</v>
      </c>
      <c r="O5337" s="4"/>
      <c r="P5337" s="4">
        <v>63</v>
      </c>
      <c r="Q5337" s="4">
        <v>72</v>
      </c>
      <c r="R5337" s="4">
        <v>56</v>
      </c>
      <c r="S5337" s="4">
        <v>64</v>
      </c>
      <c r="T5337" s="4">
        <v>67</v>
      </c>
      <c r="U5337" s="4">
        <v>68</v>
      </c>
      <c r="V5337" s="13">
        <v>64</v>
      </c>
      <c r="W5337" s="4">
        <v>62</v>
      </c>
      <c r="X5337" s="4">
        <v>68</v>
      </c>
      <c r="Y5337">
        <f t="shared" ca="1" si="1008"/>
        <v>0</v>
      </c>
      <c r="Z5337">
        <f t="shared" ca="1" si="1009"/>
        <v>0</v>
      </c>
    </row>
    <row r="5338" spans="2:26" x14ac:dyDescent="0.25">
      <c r="B5338" s="11">
        <f t="shared" si="1010"/>
        <v>44783.916666653749</v>
      </c>
      <c r="C5338" s="1">
        <f t="shared" si="1001"/>
        <v>8</v>
      </c>
      <c r="D5338" s="1">
        <f t="shared" si="1002"/>
        <v>3</v>
      </c>
      <c r="E5338" s="12">
        <f t="shared" si="1003"/>
        <v>23</v>
      </c>
      <c r="F5338" s="124" t="str">
        <f t="shared" si="1004"/>
        <v>0</v>
      </c>
      <c r="G5338" s="1">
        <f ca="1">(OFFSET(O5338,0,MATCH(Customer!$J$6,'CDH &amp; HDH'!$P$11:$X$11,0)))</f>
        <v>66</v>
      </c>
      <c r="H5338" s="1" t="str">
        <f t="shared" si="1005"/>
        <v>Cooling</v>
      </c>
      <c r="I5338" s="1">
        <f ca="1">OFFSET(IF($H5338="Cooling",Customer!$C$25,Customer!$C$52),E5338,D5338)</f>
        <v>78</v>
      </c>
      <c r="J5338" s="1">
        <f ca="1">OFFSET(IF($H5338="Cooling",Customer!$L$25,Customer!$L$52),$E5338,$D5338)</f>
        <v>80</v>
      </c>
      <c r="K5338" s="16">
        <f t="shared" ca="1" si="999"/>
        <v>0</v>
      </c>
      <c r="L5338" s="16">
        <f t="shared" ca="1" si="1000"/>
        <v>0</v>
      </c>
      <c r="M5338" s="17">
        <f t="shared" si="1006"/>
        <v>0</v>
      </c>
      <c r="N5338" s="17">
        <f t="shared" si="1007"/>
        <v>0</v>
      </c>
      <c r="O5338" s="4"/>
      <c r="P5338" s="4">
        <v>63</v>
      </c>
      <c r="Q5338" s="4">
        <v>70</v>
      </c>
      <c r="R5338" s="4">
        <v>55</v>
      </c>
      <c r="S5338" s="4">
        <v>63</v>
      </c>
      <c r="T5338" s="4">
        <v>67</v>
      </c>
      <c r="U5338" s="4">
        <v>67</v>
      </c>
      <c r="V5338" s="13">
        <v>66</v>
      </c>
      <c r="W5338" s="4">
        <v>61</v>
      </c>
      <c r="X5338" s="4">
        <v>69</v>
      </c>
      <c r="Y5338">
        <f t="shared" ca="1" si="1008"/>
        <v>0</v>
      </c>
      <c r="Z5338">
        <f t="shared" ca="1" si="1009"/>
        <v>0</v>
      </c>
    </row>
    <row r="5339" spans="2:26" x14ac:dyDescent="0.25">
      <c r="B5339" s="11">
        <f t="shared" si="1010"/>
        <v>44783.958333320414</v>
      </c>
      <c r="C5339" s="1">
        <f t="shared" si="1001"/>
        <v>8</v>
      </c>
      <c r="D5339" s="1">
        <f t="shared" si="1002"/>
        <v>3</v>
      </c>
      <c r="E5339" s="12">
        <f t="shared" si="1003"/>
        <v>24</v>
      </c>
      <c r="F5339" s="124" t="str">
        <f t="shared" si="1004"/>
        <v>0</v>
      </c>
      <c r="G5339" s="1">
        <f ca="1">(OFFSET(O5339,0,MATCH(Customer!$J$6,'CDH &amp; HDH'!$P$11:$X$11,0)))</f>
        <v>64</v>
      </c>
      <c r="H5339" s="1" t="str">
        <f t="shared" si="1005"/>
        <v>Cooling</v>
      </c>
      <c r="I5339" s="1">
        <f ca="1">OFFSET(IF($H5339="Cooling",Customer!$C$25,Customer!$C$52),E5339,D5339)</f>
        <v>78</v>
      </c>
      <c r="J5339" s="1">
        <f ca="1">OFFSET(IF($H5339="Cooling",Customer!$L$25,Customer!$L$52),$E5339,$D5339)</f>
        <v>80</v>
      </c>
      <c r="K5339" s="16">
        <f t="shared" ca="1" si="999"/>
        <v>0</v>
      </c>
      <c r="L5339" s="16">
        <f t="shared" ca="1" si="1000"/>
        <v>0</v>
      </c>
      <c r="M5339" s="17">
        <f t="shared" si="1006"/>
        <v>0</v>
      </c>
      <c r="N5339" s="17">
        <f t="shared" si="1007"/>
        <v>0</v>
      </c>
      <c r="O5339" s="4"/>
      <c r="P5339" s="4">
        <v>63</v>
      </c>
      <c r="Q5339" s="4">
        <v>70</v>
      </c>
      <c r="R5339" s="4">
        <v>53</v>
      </c>
      <c r="S5339" s="4">
        <v>62</v>
      </c>
      <c r="T5339" s="4">
        <v>66</v>
      </c>
      <c r="U5339" s="4">
        <v>67</v>
      </c>
      <c r="V5339" s="13">
        <v>64</v>
      </c>
      <c r="W5339" s="4">
        <v>60</v>
      </c>
      <c r="X5339" s="4">
        <v>68</v>
      </c>
      <c r="Y5339">
        <f t="shared" ca="1" si="1008"/>
        <v>0</v>
      </c>
      <c r="Z5339">
        <f t="shared" ca="1" si="1009"/>
        <v>0</v>
      </c>
    </row>
    <row r="5340" spans="2:26" x14ac:dyDescent="0.25">
      <c r="B5340" s="11">
        <f t="shared" si="1010"/>
        <v>44783.999999987078</v>
      </c>
      <c r="C5340" s="1">
        <f t="shared" si="1001"/>
        <v>8</v>
      </c>
      <c r="D5340" s="1">
        <f t="shared" si="1002"/>
        <v>4</v>
      </c>
      <c r="E5340" s="12">
        <f t="shared" si="1003"/>
        <v>1</v>
      </c>
      <c r="F5340" s="124" t="str">
        <f t="shared" si="1004"/>
        <v>0</v>
      </c>
      <c r="G5340" s="1">
        <f ca="1">(OFFSET(O5340,0,MATCH(Customer!$J$6,'CDH &amp; HDH'!$P$11:$X$11,0)))</f>
        <v>62</v>
      </c>
      <c r="H5340" s="1" t="str">
        <f t="shared" si="1005"/>
        <v>Cooling</v>
      </c>
      <c r="I5340" s="1">
        <f ca="1">OFFSET(IF($H5340="Cooling",Customer!$C$25,Customer!$C$52),E5340,D5340)</f>
        <v>78</v>
      </c>
      <c r="J5340" s="1">
        <f ca="1">OFFSET(IF($H5340="Cooling",Customer!$L$25,Customer!$L$52),$E5340,$D5340)</f>
        <v>80</v>
      </c>
      <c r="K5340" s="16">
        <f t="shared" ca="1" si="999"/>
        <v>0</v>
      </c>
      <c r="L5340" s="16">
        <f t="shared" ca="1" si="1000"/>
        <v>0</v>
      </c>
      <c r="M5340" s="17">
        <f t="shared" si="1006"/>
        <v>0</v>
      </c>
      <c r="N5340" s="17">
        <f t="shared" si="1007"/>
        <v>0</v>
      </c>
      <c r="O5340" s="4"/>
      <c r="P5340" s="4">
        <v>62</v>
      </c>
      <c r="Q5340" s="4">
        <v>69</v>
      </c>
      <c r="R5340" s="4">
        <v>53</v>
      </c>
      <c r="S5340" s="4">
        <v>62</v>
      </c>
      <c r="T5340" s="4">
        <v>66</v>
      </c>
      <c r="U5340" s="4">
        <v>66</v>
      </c>
      <c r="V5340" s="13">
        <v>62</v>
      </c>
      <c r="W5340" s="4">
        <v>59</v>
      </c>
      <c r="X5340" s="4">
        <v>68</v>
      </c>
      <c r="Y5340">
        <f t="shared" ca="1" si="1008"/>
        <v>0</v>
      </c>
      <c r="Z5340">
        <f t="shared" ca="1" si="1009"/>
        <v>0</v>
      </c>
    </row>
    <row r="5341" spans="2:26" x14ac:dyDescent="0.25">
      <c r="B5341" s="11">
        <f t="shared" si="1010"/>
        <v>44784.041666653742</v>
      </c>
      <c r="C5341" s="1">
        <f t="shared" si="1001"/>
        <v>8</v>
      </c>
      <c r="D5341" s="1">
        <f t="shared" si="1002"/>
        <v>4</v>
      </c>
      <c r="E5341" s="12">
        <f t="shared" si="1003"/>
        <v>2</v>
      </c>
      <c r="F5341" s="124" t="str">
        <f t="shared" si="1004"/>
        <v>0</v>
      </c>
      <c r="G5341" s="1">
        <f ca="1">(OFFSET(O5341,0,MATCH(Customer!$J$6,'CDH &amp; HDH'!$P$11:$X$11,0)))</f>
        <v>63</v>
      </c>
      <c r="H5341" s="1" t="str">
        <f t="shared" si="1005"/>
        <v>Cooling</v>
      </c>
      <c r="I5341" s="1">
        <f ca="1">OFFSET(IF($H5341="Cooling",Customer!$C$25,Customer!$C$52),E5341,D5341)</f>
        <v>78</v>
      </c>
      <c r="J5341" s="1">
        <f ca="1">OFFSET(IF($H5341="Cooling",Customer!$L$25,Customer!$L$52),$E5341,$D5341)</f>
        <v>80</v>
      </c>
      <c r="K5341" s="16">
        <f t="shared" ca="1" si="999"/>
        <v>0</v>
      </c>
      <c r="L5341" s="16">
        <f t="shared" ca="1" si="1000"/>
        <v>0</v>
      </c>
      <c r="M5341" s="17">
        <f t="shared" si="1006"/>
        <v>0</v>
      </c>
      <c r="N5341" s="17">
        <f t="shared" si="1007"/>
        <v>0</v>
      </c>
      <c r="O5341" s="4"/>
      <c r="P5341" s="4">
        <v>62</v>
      </c>
      <c r="Q5341" s="4">
        <v>69</v>
      </c>
      <c r="R5341" s="4">
        <v>52</v>
      </c>
      <c r="S5341" s="4">
        <v>61</v>
      </c>
      <c r="T5341" s="4">
        <v>66</v>
      </c>
      <c r="U5341" s="4">
        <v>65</v>
      </c>
      <c r="V5341" s="13">
        <v>63</v>
      </c>
      <c r="W5341" s="4">
        <v>59</v>
      </c>
      <c r="X5341" s="4">
        <v>67</v>
      </c>
      <c r="Y5341">
        <f t="shared" ca="1" si="1008"/>
        <v>0</v>
      </c>
      <c r="Z5341">
        <f t="shared" ca="1" si="1009"/>
        <v>0</v>
      </c>
    </row>
    <row r="5342" spans="2:26" x14ac:dyDescent="0.25">
      <c r="B5342" s="11">
        <f t="shared" si="1010"/>
        <v>44784.083333320406</v>
      </c>
      <c r="C5342" s="1">
        <f t="shared" si="1001"/>
        <v>8</v>
      </c>
      <c r="D5342" s="1">
        <f t="shared" si="1002"/>
        <v>4</v>
      </c>
      <c r="E5342" s="12">
        <f t="shared" si="1003"/>
        <v>3</v>
      </c>
      <c r="F5342" s="124" t="str">
        <f t="shared" si="1004"/>
        <v>0</v>
      </c>
      <c r="G5342" s="1">
        <f ca="1">(OFFSET(O5342,0,MATCH(Customer!$J$6,'CDH &amp; HDH'!$P$11:$X$11,0)))</f>
        <v>62</v>
      </c>
      <c r="H5342" s="1" t="str">
        <f t="shared" si="1005"/>
        <v>Cooling</v>
      </c>
      <c r="I5342" s="1">
        <f ca="1">OFFSET(IF($H5342="Cooling",Customer!$C$25,Customer!$C$52),E5342,D5342)</f>
        <v>78</v>
      </c>
      <c r="J5342" s="1">
        <f ca="1">OFFSET(IF($H5342="Cooling",Customer!$L$25,Customer!$L$52),$E5342,$D5342)</f>
        <v>80</v>
      </c>
      <c r="K5342" s="16">
        <f t="shared" ca="1" si="999"/>
        <v>0</v>
      </c>
      <c r="L5342" s="16">
        <f t="shared" ca="1" si="1000"/>
        <v>0</v>
      </c>
      <c r="M5342" s="17">
        <f t="shared" si="1006"/>
        <v>0</v>
      </c>
      <c r="N5342" s="17">
        <f t="shared" si="1007"/>
        <v>0</v>
      </c>
      <c r="O5342" s="4"/>
      <c r="P5342" s="4">
        <v>62</v>
      </c>
      <c r="Q5342" s="4">
        <v>69</v>
      </c>
      <c r="R5342" s="4">
        <v>53</v>
      </c>
      <c r="S5342" s="4">
        <v>60</v>
      </c>
      <c r="T5342" s="4">
        <v>66</v>
      </c>
      <c r="U5342" s="4">
        <v>64</v>
      </c>
      <c r="V5342" s="13">
        <v>62</v>
      </c>
      <c r="W5342" s="4">
        <v>58</v>
      </c>
      <c r="X5342" s="4">
        <v>67</v>
      </c>
      <c r="Y5342">
        <f t="shared" ca="1" si="1008"/>
        <v>0</v>
      </c>
      <c r="Z5342">
        <f t="shared" ca="1" si="1009"/>
        <v>0</v>
      </c>
    </row>
    <row r="5343" spans="2:26" x14ac:dyDescent="0.25">
      <c r="B5343" s="11">
        <f t="shared" si="1010"/>
        <v>44784.124999987071</v>
      </c>
      <c r="C5343" s="1">
        <f t="shared" si="1001"/>
        <v>8</v>
      </c>
      <c r="D5343" s="1">
        <f t="shared" si="1002"/>
        <v>4</v>
      </c>
      <c r="E5343" s="12">
        <f t="shared" si="1003"/>
        <v>4</v>
      </c>
      <c r="F5343" s="124" t="str">
        <f t="shared" si="1004"/>
        <v>0</v>
      </c>
      <c r="G5343" s="1">
        <f ca="1">(OFFSET(O5343,0,MATCH(Customer!$J$6,'CDH &amp; HDH'!$P$11:$X$11,0)))</f>
        <v>60</v>
      </c>
      <c r="H5343" s="1" t="str">
        <f t="shared" si="1005"/>
        <v>Cooling</v>
      </c>
      <c r="I5343" s="1">
        <f ca="1">OFFSET(IF($H5343="Cooling",Customer!$C$25,Customer!$C$52),E5343,D5343)</f>
        <v>78</v>
      </c>
      <c r="J5343" s="1">
        <f ca="1">OFFSET(IF($H5343="Cooling",Customer!$L$25,Customer!$L$52),$E5343,$D5343)</f>
        <v>80</v>
      </c>
      <c r="K5343" s="16">
        <f t="shared" ca="1" si="999"/>
        <v>0</v>
      </c>
      <c r="L5343" s="16">
        <f t="shared" ca="1" si="1000"/>
        <v>0</v>
      </c>
      <c r="M5343" s="17">
        <f t="shared" si="1006"/>
        <v>0</v>
      </c>
      <c r="N5343" s="17">
        <f t="shared" si="1007"/>
        <v>0</v>
      </c>
      <c r="O5343" s="4"/>
      <c r="P5343" s="4">
        <v>59</v>
      </c>
      <c r="Q5343" s="4">
        <v>67</v>
      </c>
      <c r="R5343" s="4">
        <v>52</v>
      </c>
      <c r="S5343" s="4">
        <v>59</v>
      </c>
      <c r="T5343" s="4">
        <v>64</v>
      </c>
      <c r="U5343" s="4">
        <v>63</v>
      </c>
      <c r="V5343" s="13">
        <v>60</v>
      </c>
      <c r="W5343" s="4">
        <v>59</v>
      </c>
      <c r="X5343" s="4">
        <v>66</v>
      </c>
      <c r="Y5343">
        <f t="shared" ca="1" si="1008"/>
        <v>0</v>
      </c>
      <c r="Z5343">
        <f t="shared" ca="1" si="1009"/>
        <v>0</v>
      </c>
    </row>
    <row r="5344" spans="2:26" x14ac:dyDescent="0.25">
      <c r="B5344" s="11">
        <f t="shared" si="1010"/>
        <v>44784.166666653735</v>
      </c>
      <c r="C5344" s="1">
        <f t="shared" si="1001"/>
        <v>8</v>
      </c>
      <c r="D5344" s="1">
        <f t="shared" si="1002"/>
        <v>4</v>
      </c>
      <c r="E5344" s="12">
        <f t="shared" si="1003"/>
        <v>5</v>
      </c>
      <c r="F5344" s="124" t="str">
        <f t="shared" si="1004"/>
        <v>0</v>
      </c>
      <c r="G5344" s="1">
        <f ca="1">(OFFSET(O5344,0,MATCH(Customer!$J$6,'CDH &amp; HDH'!$P$11:$X$11,0)))</f>
        <v>60</v>
      </c>
      <c r="H5344" s="1" t="str">
        <f t="shared" si="1005"/>
        <v>Cooling</v>
      </c>
      <c r="I5344" s="1">
        <f ca="1">OFFSET(IF($H5344="Cooling",Customer!$C$25,Customer!$C$52),E5344,D5344)</f>
        <v>78</v>
      </c>
      <c r="J5344" s="1">
        <f ca="1">OFFSET(IF($H5344="Cooling",Customer!$L$25,Customer!$L$52),$E5344,$D5344)</f>
        <v>80</v>
      </c>
      <c r="K5344" s="16">
        <f t="shared" ca="1" si="999"/>
        <v>0</v>
      </c>
      <c r="L5344" s="16">
        <f t="shared" ca="1" si="1000"/>
        <v>0</v>
      </c>
      <c r="M5344" s="17">
        <f t="shared" si="1006"/>
        <v>0</v>
      </c>
      <c r="N5344" s="17">
        <f t="shared" si="1007"/>
        <v>0</v>
      </c>
      <c r="O5344" s="4"/>
      <c r="P5344" s="4">
        <v>59</v>
      </c>
      <c r="Q5344" s="4">
        <v>66</v>
      </c>
      <c r="R5344" s="4">
        <v>53</v>
      </c>
      <c r="S5344" s="4">
        <v>59</v>
      </c>
      <c r="T5344" s="4">
        <v>62</v>
      </c>
      <c r="U5344" s="4">
        <v>63</v>
      </c>
      <c r="V5344" s="13">
        <v>60</v>
      </c>
      <c r="W5344" s="4">
        <v>59</v>
      </c>
      <c r="X5344" s="4">
        <v>66</v>
      </c>
      <c r="Y5344">
        <f t="shared" ca="1" si="1008"/>
        <v>0</v>
      </c>
      <c r="Z5344">
        <f t="shared" ca="1" si="1009"/>
        <v>0</v>
      </c>
    </row>
    <row r="5345" spans="2:26" x14ac:dyDescent="0.25">
      <c r="B5345" s="11">
        <f t="shared" si="1010"/>
        <v>44784.208333320399</v>
      </c>
      <c r="C5345" s="1">
        <f t="shared" si="1001"/>
        <v>8</v>
      </c>
      <c r="D5345" s="1">
        <f t="shared" si="1002"/>
        <v>4</v>
      </c>
      <c r="E5345" s="12">
        <f t="shared" si="1003"/>
        <v>6</v>
      </c>
      <c r="F5345" s="124" t="str">
        <f t="shared" si="1004"/>
        <v>0</v>
      </c>
      <c r="G5345" s="1">
        <f ca="1">(OFFSET(O5345,0,MATCH(Customer!$J$6,'CDH &amp; HDH'!$P$11:$X$11,0)))</f>
        <v>60</v>
      </c>
      <c r="H5345" s="1" t="str">
        <f t="shared" si="1005"/>
        <v>Cooling</v>
      </c>
      <c r="I5345" s="1">
        <f ca="1">OFFSET(IF($H5345="Cooling",Customer!$C$25,Customer!$C$52),E5345,D5345)</f>
        <v>78</v>
      </c>
      <c r="J5345" s="1">
        <f ca="1">OFFSET(IF($H5345="Cooling",Customer!$L$25,Customer!$L$52),$E5345,$D5345)</f>
        <v>80</v>
      </c>
      <c r="K5345" s="16">
        <f t="shared" ca="1" si="999"/>
        <v>0</v>
      </c>
      <c r="L5345" s="16">
        <f t="shared" ca="1" si="1000"/>
        <v>0</v>
      </c>
      <c r="M5345" s="17">
        <f t="shared" si="1006"/>
        <v>0</v>
      </c>
      <c r="N5345" s="17">
        <f t="shared" si="1007"/>
        <v>0</v>
      </c>
      <c r="O5345" s="4"/>
      <c r="P5345" s="4">
        <v>59</v>
      </c>
      <c r="Q5345" s="4">
        <v>67</v>
      </c>
      <c r="R5345" s="4">
        <v>54</v>
      </c>
      <c r="S5345" s="4">
        <v>60</v>
      </c>
      <c r="T5345" s="4">
        <v>61</v>
      </c>
      <c r="U5345" s="4">
        <v>63</v>
      </c>
      <c r="V5345" s="13">
        <v>60</v>
      </c>
      <c r="W5345" s="4">
        <v>59</v>
      </c>
      <c r="X5345" s="4">
        <v>67</v>
      </c>
      <c r="Y5345">
        <f t="shared" ca="1" si="1008"/>
        <v>0</v>
      </c>
      <c r="Z5345">
        <f t="shared" ca="1" si="1009"/>
        <v>0</v>
      </c>
    </row>
    <row r="5346" spans="2:26" x14ac:dyDescent="0.25">
      <c r="B5346" s="11">
        <f t="shared" si="1010"/>
        <v>44784.249999987063</v>
      </c>
      <c r="C5346" s="1">
        <f t="shared" si="1001"/>
        <v>8</v>
      </c>
      <c r="D5346" s="1">
        <f t="shared" si="1002"/>
        <v>4</v>
      </c>
      <c r="E5346" s="12">
        <f t="shared" si="1003"/>
        <v>7</v>
      </c>
      <c r="F5346" s="124" t="str">
        <f t="shared" si="1004"/>
        <v>0</v>
      </c>
      <c r="G5346" s="1">
        <f ca="1">(OFFSET(O5346,0,MATCH(Customer!$J$6,'CDH &amp; HDH'!$P$11:$X$11,0)))</f>
        <v>61</v>
      </c>
      <c r="H5346" s="1" t="str">
        <f t="shared" si="1005"/>
        <v>Cooling</v>
      </c>
      <c r="I5346" s="1">
        <f ca="1">OFFSET(IF($H5346="Cooling",Customer!$C$25,Customer!$C$52),E5346,D5346)</f>
        <v>78</v>
      </c>
      <c r="J5346" s="1">
        <f ca="1">OFFSET(IF($H5346="Cooling",Customer!$L$25,Customer!$L$52),$E5346,$D5346)</f>
        <v>80</v>
      </c>
      <c r="K5346" s="16">
        <f t="shared" ca="1" si="999"/>
        <v>0</v>
      </c>
      <c r="L5346" s="16">
        <f t="shared" ca="1" si="1000"/>
        <v>0</v>
      </c>
      <c r="M5346" s="17">
        <f t="shared" si="1006"/>
        <v>0</v>
      </c>
      <c r="N5346" s="17">
        <f t="shared" si="1007"/>
        <v>0</v>
      </c>
      <c r="O5346" s="4"/>
      <c r="P5346" s="4">
        <v>64</v>
      </c>
      <c r="Q5346" s="4">
        <v>67</v>
      </c>
      <c r="R5346" s="4">
        <v>56</v>
      </c>
      <c r="S5346" s="4">
        <v>62</v>
      </c>
      <c r="T5346" s="4">
        <v>61</v>
      </c>
      <c r="U5346" s="4">
        <v>67</v>
      </c>
      <c r="V5346" s="13">
        <v>61</v>
      </c>
      <c r="W5346" s="4">
        <v>61</v>
      </c>
      <c r="X5346" s="4">
        <v>68</v>
      </c>
      <c r="Y5346">
        <f t="shared" ca="1" si="1008"/>
        <v>0</v>
      </c>
      <c r="Z5346">
        <f t="shared" ca="1" si="1009"/>
        <v>0</v>
      </c>
    </row>
    <row r="5347" spans="2:26" x14ac:dyDescent="0.25">
      <c r="B5347" s="11">
        <f t="shared" si="1010"/>
        <v>44784.291666653728</v>
      </c>
      <c r="C5347" s="1">
        <f t="shared" si="1001"/>
        <v>8</v>
      </c>
      <c r="D5347" s="1">
        <f t="shared" si="1002"/>
        <v>4</v>
      </c>
      <c r="E5347" s="12">
        <f t="shared" si="1003"/>
        <v>8</v>
      </c>
      <c r="F5347" s="124" t="str">
        <f t="shared" si="1004"/>
        <v>0</v>
      </c>
      <c r="G5347" s="1">
        <f ca="1">(OFFSET(O5347,0,MATCH(Customer!$J$6,'CDH &amp; HDH'!$P$11:$X$11,0)))</f>
        <v>64</v>
      </c>
      <c r="H5347" s="1" t="str">
        <f t="shared" si="1005"/>
        <v>Cooling</v>
      </c>
      <c r="I5347" s="1">
        <f ca="1">OFFSET(IF($H5347="Cooling",Customer!$C$25,Customer!$C$52),E5347,D5347)</f>
        <v>72</v>
      </c>
      <c r="J5347" s="1">
        <f ca="1">OFFSET(IF($H5347="Cooling",Customer!$L$25,Customer!$L$52),$E5347,$D5347)</f>
        <v>77</v>
      </c>
      <c r="K5347" s="16">
        <f t="shared" ca="1" si="999"/>
        <v>0</v>
      </c>
      <c r="L5347" s="16">
        <f t="shared" ca="1" si="1000"/>
        <v>0</v>
      </c>
      <c r="M5347" s="17">
        <f t="shared" si="1006"/>
        <v>0</v>
      </c>
      <c r="N5347" s="17">
        <f t="shared" si="1007"/>
        <v>0</v>
      </c>
      <c r="O5347" s="4"/>
      <c r="P5347" s="4">
        <v>69</v>
      </c>
      <c r="Q5347" s="4">
        <v>69</v>
      </c>
      <c r="R5347" s="4">
        <v>58</v>
      </c>
      <c r="S5347" s="4">
        <v>68</v>
      </c>
      <c r="T5347" s="4">
        <v>61</v>
      </c>
      <c r="U5347" s="4">
        <v>72</v>
      </c>
      <c r="V5347" s="13">
        <v>64</v>
      </c>
      <c r="W5347" s="4">
        <v>62</v>
      </c>
      <c r="X5347" s="4">
        <v>72</v>
      </c>
      <c r="Y5347">
        <f t="shared" ca="1" si="1008"/>
        <v>0</v>
      </c>
      <c r="Z5347">
        <f t="shared" ca="1" si="1009"/>
        <v>0</v>
      </c>
    </row>
    <row r="5348" spans="2:26" x14ac:dyDescent="0.25">
      <c r="B5348" s="11">
        <f t="shared" si="1010"/>
        <v>44784.333333320392</v>
      </c>
      <c r="C5348" s="1">
        <f t="shared" si="1001"/>
        <v>8</v>
      </c>
      <c r="D5348" s="1">
        <f t="shared" si="1002"/>
        <v>4</v>
      </c>
      <c r="E5348" s="12">
        <f t="shared" si="1003"/>
        <v>9</v>
      </c>
      <c r="F5348" s="124" t="str">
        <f t="shared" si="1004"/>
        <v>0</v>
      </c>
      <c r="G5348" s="1">
        <f ca="1">(OFFSET(O5348,0,MATCH(Customer!$J$6,'CDH &amp; HDH'!$P$11:$X$11,0)))</f>
        <v>65</v>
      </c>
      <c r="H5348" s="1" t="str">
        <f t="shared" si="1005"/>
        <v>Cooling</v>
      </c>
      <c r="I5348" s="1">
        <f ca="1">OFFSET(IF($H5348="Cooling",Customer!$C$25,Customer!$C$52),E5348,D5348)</f>
        <v>72</v>
      </c>
      <c r="J5348" s="1">
        <f ca="1">OFFSET(IF($H5348="Cooling",Customer!$L$25,Customer!$L$52),$E5348,$D5348)</f>
        <v>77</v>
      </c>
      <c r="K5348" s="16">
        <f t="shared" ca="1" si="999"/>
        <v>0</v>
      </c>
      <c r="L5348" s="16">
        <f t="shared" ca="1" si="1000"/>
        <v>0</v>
      </c>
      <c r="M5348" s="17">
        <f t="shared" si="1006"/>
        <v>0</v>
      </c>
      <c r="N5348" s="17">
        <f t="shared" si="1007"/>
        <v>0</v>
      </c>
      <c r="O5348" s="4"/>
      <c r="P5348" s="4">
        <v>71</v>
      </c>
      <c r="Q5348" s="4">
        <v>69</v>
      </c>
      <c r="R5348" s="4">
        <v>63</v>
      </c>
      <c r="S5348" s="4">
        <v>70</v>
      </c>
      <c r="T5348" s="4">
        <v>63</v>
      </c>
      <c r="U5348" s="4">
        <v>75</v>
      </c>
      <c r="V5348" s="13">
        <v>65</v>
      </c>
      <c r="W5348" s="4">
        <v>63</v>
      </c>
      <c r="X5348" s="4">
        <v>75</v>
      </c>
      <c r="Y5348">
        <f t="shared" ca="1" si="1008"/>
        <v>0</v>
      </c>
      <c r="Z5348">
        <f t="shared" ca="1" si="1009"/>
        <v>0</v>
      </c>
    </row>
    <row r="5349" spans="2:26" x14ac:dyDescent="0.25">
      <c r="B5349" s="11">
        <f t="shared" si="1010"/>
        <v>44784.374999987056</v>
      </c>
      <c r="C5349" s="1">
        <f t="shared" si="1001"/>
        <v>8</v>
      </c>
      <c r="D5349" s="1">
        <f t="shared" si="1002"/>
        <v>4</v>
      </c>
      <c r="E5349" s="12">
        <f t="shared" si="1003"/>
        <v>10</v>
      </c>
      <c r="F5349" s="124" t="str">
        <f t="shared" si="1004"/>
        <v>0</v>
      </c>
      <c r="G5349" s="1">
        <f ca="1">(OFFSET(O5349,0,MATCH(Customer!$J$6,'CDH &amp; HDH'!$P$11:$X$11,0)))</f>
        <v>69</v>
      </c>
      <c r="H5349" s="1" t="str">
        <f t="shared" si="1005"/>
        <v>Cooling</v>
      </c>
      <c r="I5349" s="1">
        <f ca="1">OFFSET(IF($H5349="Cooling",Customer!$C$25,Customer!$C$52),E5349,D5349)</f>
        <v>72</v>
      </c>
      <c r="J5349" s="1">
        <f ca="1">OFFSET(IF($H5349="Cooling",Customer!$L$25,Customer!$L$52),$E5349,$D5349)</f>
        <v>77</v>
      </c>
      <c r="K5349" s="16">
        <f t="shared" ca="1" si="999"/>
        <v>0</v>
      </c>
      <c r="L5349" s="16">
        <f t="shared" ca="1" si="1000"/>
        <v>0</v>
      </c>
      <c r="M5349" s="17">
        <f t="shared" si="1006"/>
        <v>0</v>
      </c>
      <c r="N5349" s="17">
        <f t="shared" si="1007"/>
        <v>0</v>
      </c>
      <c r="O5349" s="4"/>
      <c r="P5349" s="4">
        <v>75</v>
      </c>
      <c r="Q5349" s="4">
        <v>71</v>
      </c>
      <c r="R5349" s="4">
        <v>68</v>
      </c>
      <c r="S5349" s="4">
        <v>72</v>
      </c>
      <c r="T5349" s="4">
        <v>63</v>
      </c>
      <c r="U5349" s="4">
        <v>78</v>
      </c>
      <c r="V5349" s="13">
        <v>69</v>
      </c>
      <c r="W5349" s="4">
        <v>63</v>
      </c>
      <c r="X5349" s="4">
        <v>76</v>
      </c>
      <c r="Y5349">
        <f t="shared" ca="1" si="1008"/>
        <v>0</v>
      </c>
      <c r="Z5349">
        <f t="shared" ca="1" si="1009"/>
        <v>0</v>
      </c>
    </row>
    <row r="5350" spans="2:26" x14ac:dyDescent="0.25">
      <c r="B5350" s="11">
        <f t="shared" si="1010"/>
        <v>44784.41666665372</v>
      </c>
      <c r="C5350" s="1">
        <f t="shared" si="1001"/>
        <v>8</v>
      </c>
      <c r="D5350" s="1">
        <f t="shared" si="1002"/>
        <v>4</v>
      </c>
      <c r="E5350" s="12">
        <f t="shared" si="1003"/>
        <v>11</v>
      </c>
      <c r="F5350" s="124" t="str">
        <f t="shared" si="1004"/>
        <v>0</v>
      </c>
      <c r="G5350" s="1">
        <f ca="1">(OFFSET(O5350,0,MATCH(Customer!$J$6,'CDH &amp; HDH'!$P$11:$X$11,0)))</f>
        <v>72</v>
      </c>
      <c r="H5350" s="1" t="str">
        <f t="shared" si="1005"/>
        <v>Cooling</v>
      </c>
      <c r="I5350" s="1">
        <f ca="1">OFFSET(IF($H5350="Cooling",Customer!$C$25,Customer!$C$52),E5350,D5350)</f>
        <v>72</v>
      </c>
      <c r="J5350" s="1">
        <f ca="1">OFFSET(IF($H5350="Cooling",Customer!$L$25,Customer!$L$52),$E5350,$D5350)</f>
        <v>77</v>
      </c>
      <c r="K5350" s="16">
        <f t="shared" ca="1" si="999"/>
        <v>0</v>
      </c>
      <c r="L5350" s="16">
        <f t="shared" ca="1" si="1000"/>
        <v>0</v>
      </c>
      <c r="M5350" s="17">
        <f t="shared" si="1006"/>
        <v>0</v>
      </c>
      <c r="N5350" s="17">
        <f t="shared" si="1007"/>
        <v>0</v>
      </c>
      <c r="O5350" s="4"/>
      <c r="P5350" s="4">
        <v>77</v>
      </c>
      <c r="Q5350" s="4">
        <v>74</v>
      </c>
      <c r="R5350" s="4">
        <v>68</v>
      </c>
      <c r="S5350" s="4">
        <v>75</v>
      </c>
      <c r="T5350" s="4">
        <v>63</v>
      </c>
      <c r="U5350" s="4">
        <v>80</v>
      </c>
      <c r="V5350" s="13">
        <v>72</v>
      </c>
      <c r="W5350" s="4">
        <v>67</v>
      </c>
      <c r="X5350" s="4">
        <v>80</v>
      </c>
      <c r="Y5350">
        <f t="shared" ca="1" si="1008"/>
        <v>0</v>
      </c>
      <c r="Z5350">
        <f t="shared" ca="1" si="1009"/>
        <v>0</v>
      </c>
    </row>
    <row r="5351" spans="2:26" x14ac:dyDescent="0.25">
      <c r="B5351" s="11">
        <f t="shared" si="1010"/>
        <v>44784.458333320385</v>
      </c>
      <c r="C5351" s="1">
        <f t="shared" si="1001"/>
        <v>8</v>
      </c>
      <c r="D5351" s="1">
        <f t="shared" si="1002"/>
        <v>4</v>
      </c>
      <c r="E5351" s="12">
        <f t="shared" si="1003"/>
        <v>12</v>
      </c>
      <c r="F5351" s="124" t="str">
        <f t="shared" si="1004"/>
        <v>0</v>
      </c>
      <c r="G5351" s="1">
        <f ca="1">(OFFSET(O5351,0,MATCH(Customer!$J$6,'CDH &amp; HDH'!$P$11:$X$11,0)))</f>
        <v>72</v>
      </c>
      <c r="H5351" s="1" t="str">
        <f t="shared" si="1005"/>
        <v>Cooling</v>
      </c>
      <c r="I5351" s="1">
        <f ca="1">OFFSET(IF($H5351="Cooling",Customer!$C$25,Customer!$C$52),E5351,D5351)</f>
        <v>72</v>
      </c>
      <c r="J5351" s="1">
        <f ca="1">OFFSET(IF($H5351="Cooling",Customer!$L$25,Customer!$L$52),$E5351,$D5351)</f>
        <v>77</v>
      </c>
      <c r="K5351" s="16">
        <f t="shared" ca="1" si="999"/>
        <v>0</v>
      </c>
      <c r="L5351" s="16">
        <f t="shared" ca="1" si="1000"/>
        <v>0</v>
      </c>
      <c r="M5351" s="17">
        <f t="shared" si="1006"/>
        <v>0</v>
      </c>
      <c r="N5351" s="17">
        <f t="shared" si="1007"/>
        <v>0</v>
      </c>
      <c r="O5351" s="4"/>
      <c r="P5351" s="4">
        <v>79</v>
      </c>
      <c r="Q5351" s="4">
        <v>68</v>
      </c>
      <c r="R5351" s="4">
        <v>70</v>
      </c>
      <c r="S5351" s="4">
        <v>73</v>
      </c>
      <c r="T5351" s="4">
        <v>64</v>
      </c>
      <c r="U5351" s="4">
        <v>83</v>
      </c>
      <c r="V5351" s="13">
        <v>72</v>
      </c>
      <c r="W5351" s="4">
        <v>69</v>
      </c>
      <c r="X5351" s="4">
        <v>83</v>
      </c>
      <c r="Y5351">
        <f t="shared" ca="1" si="1008"/>
        <v>0</v>
      </c>
      <c r="Z5351">
        <f t="shared" ca="1" si="1009"/>
        <v>0</v>
      </c>
    </row>
    <row r="5352" spans="2:26" x14ac:dyDescent="0.25">
      <c r="B5352" s="11">
        <f t="shared" si="1010"/>
        <v>44784.499999987049</v>
      </c>
      <c r="C5352" s="1">
        <f t="shared" si="1001"/>
        <v>8</v>
      </c>
      <c r="D5352" s="1">
        <f t="shared" si="1002"/>
        <v>4</v>
      </c>
      <c r="E5352" s="12">
        <f t="shared" si="1003"/>
        <v>13</v>
      </c>
      <c r="F5352" s="124" t="str">
        <f t="shared" si="1004"/>
        <v>0</v>
      </c>
      <c r="G5352" s="1">
        <f ca="1">(OFFSET(O5352,0,MATCH(Customer!$J$6,'CDH &amp; HDH'!$P$11:$X$11,0)))</f>
        <v>74</v>
      </c>
      <c r="H5352" s="1" t="str">
        <f t="shared" si="1005"/>
        <v>Cooling</v>
      </c>
      <c r="I5352" s="1">
        <f ca="1">OFFSET(IF($H5352="Cooling",Customer!$C$25,Customer!$C$52),E5352,D5352)</f>
        <v>72</v>
      </c>
      <c r="J5352" s="1">
        <f ca="1">OFFSET(IF($H5352="Cooling",Customer!$L$25,Customer!$L$52),$E5352,$D5352)</f>
        <v>77</v>
      </c>
      <c r="K5352" s="16">
        <f t="shared" ca="1" si="999"/>
        <v>2</v>
      </c>
      <c r="L5352" s="16">
        <f t="shared" ca="1" si="1000"/>
        <v>0</v>
      </c>
      <c r="M5352" s="17">
        <f t="shared" si="1006"/>
        <v>0</v>
      </c>
      <c r="N5352" s="17">
        <f t="shared" si="1007"/>
        <v>0</v>
      </c>
      <c r="O5352" s="4"/>
      <c r="P5352" s="4">
        <v>81</v>
      </c>
      <c r="Q5352" s="4">
        <v>71</v>
      </c>
      <c r="R5352" s="4">
        <v>71</v>
      </c>
      <c r="S5352" s="4">
        <v>73</v>
      </c>
      <c r="T5352" s="4">
        <v>67</v>
      </c>
      <c r="U5352" s="4">
        <v>84</v>
      </c>
      <c r="V5352" s="13">
        <v>74</v>
      </c>
      <c r="W5352" s="4">
        <v>69</v>
      </c>
      <c r="X5352" s="4">
        <v>84</v>
      </c>
      <c r="Y5352">
        <f t="shared" ca="1" si="1008"/>
        <v>864</v>
      </c>
      <c r="Z5352">
        <f t="shared" ca="1" si="1009"/>
        <v>0</v>
      </c>
    </row>
    <row r="5353" spans="2:26" x14ac:dyDescent="0.25">
      <c r="B5353" s="11">
        <f t="shared" si="1010"/>
        <v>44784.541666653713</v>
      </c>
      <c r="C5353" s="1">
        <f t="shared" si="1001"/>
        <v>8</v>
      </c>
      <c r="D5353" s="1">
        <f t="shared" si="1002"/>
        <v>4</v>
      </c>
      <c r="E5353" s="12">
        <f t="shared" si="1003"/>
        <v>14</v>
      </c>
      <c r="F5353" s="124" t="str">
        <f t="shared" si="1004"/>
        <v>0</v>
      </c>
      <c r="G5353" s="1">
        <f ca="1">(OFFSET(O5353,0,MATCH(Customer!$J$6,'CDH &amp; HDH'!$P$11:$X$11,0)))</f>
        <v>75</v>
      </c>
      <c r="H5353" s="1" t="str">
        <f t="shared" si="1005"/>
        <v>Cooling</v>
      </c>
      <c r="I5353" s="1">
        <f ca="1">OFFSET(IF($H5353="Cooling",Customer!$C$25,Customer!$C$52),E5353,D5353)</f>
        <v>72</v>
      </c>
      <c r="J5353" s="1">
        <f ca="1">OFFSET(IF($H5353="Cooling",Customer!$L$25,Customer!$L$52),$E5353,$D5353)</f>
        <v>77</v>
      </c>
      <c r="K5353" s="16">
        <f t="shared" ca="1" si="999"/>
        <v>3</v>
      </c>
      <c r="L5353" s="16">
        <f t="shared" ca="1" si="1000"/>
        <v>0</v>
      </c>
      <c r="M5353" s="17">
        <f t="shared" si="1006"/>
        <v>0</v>
      </c>
      <c r="N5353" s="17">
        <f t="shared" si="1007"/>
        <v>0</v>
      </c>
      <c r="O5353" s="4"/>
      <c r="P5353" s="4">
        <v>80</v>
      </c>
      <c r="Q5353" s="4">
        <v>77</v>
      </c>
      <c r="R5353" s="4">
        <v>72</v>
      </c>
      <c r="S5353" s="4">
        <v>73</v>
      </c>
      <c r="T5353" s="4">
        <v>69</v>
      </c>
      <c r="U5353" s="4">
        <v>86</v>
      </c>
      <c r="V5353" s="13">
        <v>75</v>
      </c>
      <c r="W5353" s="4">
        <v>68</v>
      </c>
      <c r="X5353" s="4">
        <v>87</v>
      </c>
      <c r="Y5353">
        <f t="shared" ca="1" si="1008"/>
        <v>1296</v>
      </c>
      <c r="Z5353">
        <f t="shared" ca="1" si="1009"/>
        <v>0</v>
      </c>
    </row>
    <row r="5354" spans="2:26" x14ac:dyDescent="0.25">
      <c r="B5354" s="11">
        <f t="shared" si="1010"/>
        <v>44784.583333320377</v>
      </c>
      <c r="C5354" s="1">
        <f t="shared" si="1001"/>
        <v>8</v>
      </c>
      <c r="D5354" s="1">
        <f t="shared" si="1002"/>
        <v>4</v>
      </c>
      <c r="E5354" s="12">
        <f t="shared" si="1003"/>
        <v>15</v>
      </c>
      <c r="F5354" s="124" t="str">
        <f t="shared" si="1004"/>
        <v>1</v>
      </c>
      <c r="G5354" s="1">
        <f ca="1">(OFFSET(O5354,0,MATCH(Customer!$J$6,'CDH &amp; HDH'!$P$11:$X$11,0)))</f>
        <v>74</v>
      </c>
      <c r="H5354" s="1" t="str">
        <f t="shared" si="1005"/>
        <v>Cooling</v>
      </c>
      <c r="I5354" s="1">
        <f ca="1">OFFSET(IF($H5354="Cooling",Customer!$C$25,Customer!$C$52),E5354,D5354)</f>
        <v>72</v>
      </c>
      <c r="J5354" s="1">
        <f ca="1">OFFSET(IF($H5354="Cooling",Customer!$L$25,Customer!$L$52),$E5354,$D5354)</f>
        <v>77</v>
      </c>
      <c r="K5354" s="16">
        <f t="shared" ca="1" si="999"/>
        <v>2</v>
      </c>
      <c r="L5354" s="16">
        <f t="shared" ca="1" si="1000"/>
        <v>0</v>
      </c>
      <c r="M5354" s="17">
        <f t="shared" si="1006"/>
        <v>0</v>
      </c>
      <c r="N5354" s="17">
        <f t="shared" si="1007"/>
        <v>0</v>
      </c>
      <c r="O5354" s="4"/>
      <c r="P5354" s="4">
        <v>78</v>
      </c>
      <c r="Q5354" s="4">
        <v>78</v>
      </c>
      <c r="R5354" s="4">
        <v>72</v>
      </c>
      <c r="S5354" s="4">
        <v>73</v>
      </c>
      <c r="T5354" s="4">
        <v>70</v>
      </c>
      <c r="U5354" s="4">
        <v>85</v>
      </c>
      <c r="V5354" s="13">
        <v>74</v>
      </c>
      <c r="W5354" s="4">
        <v>65</v>
      </c>
      <c r="X5354" s="4">
        <v>85</v>
      </c>
      <c r="Y5354">
        <f t="shared" ca="1" si="1008"/>
        <v>864</v>
      </c>
      <c r="Z5354">
        <f t="shared" ca="1" si="1009"/>
        <v>0</v>
      </c>
    </row>
    <row r="5355" spans="2:26" x14ac:dyDescent="0.25">
      <c r="B5355" s="11">
        <f t="shared" si="1010"/>
        <v>44784.624999987042</v>
      </c>
      <c r="C5355" s="1">
        <f t="shared" si="1001"/>
        <v>8</v>
      </c>
      <c r="D5355" s="1">
        <f t="shared" si="1002"/>
        <v>4</v>
      </c>
      <c r="E5355" s="12">
        <f t="shared" si="1003"/>
        <v>16</v>
      </c>
      <c r="F5355" s="124" t="str">
        <f t="shared" si="1004"/>
        <v>1</v>
      </c>
      <c r="G5355" s="1">
        <f ca="1">(OFFSET(O5355,0,MATCH(Customer!$J$6,'CDH &amp; HDH'!$P$11:$X$11,0)))</f>
        <v>74</v>
      </c>
      <c r="H5355" s="1" t="str">
        <f t="shared" si="1005"/>
        <v>Cooling</v>
      </c>
      <c r="I5355" s="1">
        <f ca="1">OFFSET(IF($H5355="Cooling",Customer!$C$25,Customer!$C$52),E5355,D5355)</f>
        <v>72</v>
      </c>
      <c r="J5355" s="1">
        <f ca="1">OFFSET(IF($H5355="Cooling",Customer!$L$25,Customer!$L$52),$E5355,$D5355)</f>
        <v>77</v>
      </c>
      <c r="K5355" s="16">
        <f t="shared" ca="1" si="999"/>
        <v>2</v>
      </c>
      <c r="L5355" s="16">
        <f t="shared" ca="1" si="1000"/>
        <v>0</v>
      </c>
      <c r="M5355" s="17">
        <f t="shared" si="1006"/>
        <v>0</v>
      </c>
      <c r="N5355" s="17">
        <f t="shared" si="1007"/>
        <v>0</v>
      </c>
      <c r="O5355" s="4"/>
      <c r="P5355" s="4">
        <v>80</v>
      </c>
      <c r="Q5355" s="4">
        <v>78</v>
      </c>
      <c r="R5355" s="4">
        <v>72</v>
      </c>
      <c r="S5355" s="4">
        <v>73</v>
      </c>
      <c r="T5355" s="4">
        <v>69</v>
      </c>
      <c r="U5355" s="4">
        <v>84</v>
      </c>
      <c r="V5355" s="13">
        <v>74</v>
      </c>
      <c r="W5355" s="4">
        <v>63</v>
      </c>
      <c r="X5355" s="4">
        <v>87</v>
      </c>
      <c r="Y5355">
        <f t="shared" ca="1" si="1008"/>
        <v>864</v>
      </c>
      <c r="Z5355">
        <f t="shared" ca="1" si="1009"/>
        <v>0</v>
      </c>
    </row>
    <row r="5356" spans="2:26" x14ac:dyDescent="0.25">
      <c r="B5356" s="11">
        <f t="shared" si="1010"/>
        <v>44784.666666653706</v>
      </c>
      <c r="C5356" s="1">
        <f t="shared" si="1001"/>
        <v>8</v>
      </c>
      <c r="D5356" s="1">
        <f t="shared" si="1002"/>
        <v>4</v>
      </c>
      <c r="E5356" s="12">
        <f t="shared" si="1003"/>
        <v>17</v>
      </c>
      <c r="F5356" s="124" t="str">
        <f t="shared" si="1004"/>
        <v>1</v>
      </c>
      <c r="G5356" s="1">
        <f ca="1">(OFFSET(O5356,0,MATCH(Customer!$J$6,'CDH &amp; HDH'!$P$11:$X$11,0)))</f>
        <v>73</v>
      </c>
      <c r="H5356" s="1" t="str">
        <f t="shared" si="1005"/>
        <v>Cooling</v>
      </c>
      <c r="I5356" s="1">
        <f ca="1">OFFSET(IF($H5356="Cooling",Customer!$C$25,Customer!$C$52),E5356,D5356)</f>
        <v>72</v>
      </c>
      <c r="J5356" s="1">
        <f ca="1">OFFSET(IF($H5356="Cooling",Customer!$L$25,Customer!$L$52),$E5356,$D5356)</f>
        <v>77</v>
      </c>
      <c r="K5356" s="16">
        <f t="shared" ca="1" si="999"/>
        <v>1</v>
      </c>
      <c r="L5356" s="16">
        <f t="shared" ca="1" si="1000"/>
        <v>0</v>
      </c>
      <c r="M5356" s="17">
        <f t="shared" si="1006"/>
        <v>0</v>
      </c>
      <c r="N5356" s="17">
        <f t="shared" si="1007"/>
        <v>0</v>
      </c>
      <c r="O5356" s="4"/>
      <c r="P5356" s="4">
        <v>78</v>
      </c>
      <c r="Q5356" s="4">
        <v>77</v>
      </c>
      <c r="R5356" s="4">
        <v>70</v>
      </c>
      <c r="S5356" s="4">
        <v>73</v>
      </c>
      <c r="T5356" s="4">
        <v>66</v>
      </c>
      <c r="U5356" s="4">
        <v>82</v>
      </c>
      <c r="V5356" s="13">
        <v>73</v>
      </c>
      <c r="W5356" s="4">
        <v>63</v>
      </c>
      <c r="X5356" s="4">
        <v>87</v>
      </c>
      <c r="Y5356">
        <f t="shared" ca="1" si="1008"/>
        <v>432</v>
      </c>
      <c r="Z5356">
        <f t="shared" ca="1" si="1009"/>
        <v>0</v>
      </c>
    </row>
    <row r="5357" spans="2:26" x14ac:dyDescent="0.25">
      <c r="B5357" s="11">
        <f t="shared" si="1010"/>
        <v>44784.70833332037</v>
      </c>
      <c r="C5357" s="1">
        <f t="shared" si="1001"/>
        <v>8</v>
      </c>
      <c r="D5357" s="1">
        <f t="shared" si="1002"/>
        <v>4</v>
      </c>
      <c r="E5357" s="12">
        <f t="shared" si="1003"/>
        <v>18</v>
      </c>
      <c r="F5357" s="124" t="str">
        <f t="shared" si="1004"/>
        <v>1</v>
      </c>
      <c r="G5357" s="1">
        <f ca="1">(OFFSET(O5357,0,MATCH(Customer!$J$6,'CDH &amp; HDH'!$P$11:$X$11,0)))</f>
        <v>71</v>
      </c>
      <c r="H5357" s="1" t="str">
        <f t="shared" si="1005"/>
        <v>Cooling</v>
      </c>
      <c r="I5357" s="1">
        <f ca="1">OFFSET(IF($H5357="Cooling",Customer!$C$25,Customer!$C$52),E5357,D5357)</f>
        <v>72</v>
      </c>
      <c r="J5357" s="1">
        <f ca="1">OFFSET(IF($H5357="Cooling",Customer!$L$25,Customer!$L$52),$E5357,$D5357)</f>
        <v>77</v>
      </c>
      <c r="K5357" s="16">
        <f t="shared" ca="1" si="999"/>
        <v>0</v>
      </c>
      <c r="L5357" s="16">
        <f t="shared" ca="1" si="1000"/>
        <v>0</v>
      </c>
      <c r="M5357" s="17">
        <f t="shared" si="1006"/>
        <v>0</v>
      </c>
      <c r="N5357" s="17">
        <f t="shared" si="1007"/>
        <v>0</v>
      </c>
      <c r="O5357" s="4"/>
      <c r="P5357" s="4">
        <v>75</v>
      </c>
      <c r="Q5357" s="4">
        <v>74</v>
      </c>
      <c r="R5357" s="4">
        <v>69</v>
      </c>
      <c r="S5357" s="4">
        <v>73</v>
      </c>
      <c r="T5357" s="4">
        <v>65</v>
      </c>
      <c r="U5357" s="4">
        <v>82</v>
      </c>
      <c r="V5357" s="13">
        <v>71</v>
      </c>
      <c r="W5357" s="4">
        <v>63</v>
      </c>
      <c r="X5357" s="4">
        <v>85</v>
      </c>
      <c r="Y5357">
        <f t="shared" ca="1" si="1008"/>
        <v>0</v>
      </c>
      <c r="Z5357">
        <f t="shared" ca="1" si="1009"/>
        <v>0</v>
      </c>
    </row>
    <row r="5358" spans="2:26" x14ac:dyDescent="0.25">
      <c r="B5358" s="11">
        <f t="shared" si="1010"/>
        <v>44784.749999987034</v>
      </c>
      <c r="C5358" s="1">
        <f t="shared" si="1001"/>
        <v>8</v>
      </c>
      <c r="D5358" s="1">
        <f t="shared" si="1002"/>
        <v>4</v>
      </c>
      <c r="E5358" s="12">
        <f t="shared" si="1003"/>
        <v>19</v>
      </c>
      <c r="F5358" s="124" t="str">
        <f t="shared" si="1004"/>
        <v>0</v>
      </c>
      <c r="G5358" s="1">
        <f ca="1">(OFFSET(O5358,0,MATCH(Customer!$J$6,'CDH &amp; HDH'!$P$11:$X$11,0)))</f>
        <v>69</v>
      </c>
      <c r="H5358" s="1" t="str">
        <f t="shared" si="1005"/>
        <v>Cooling</v>
      </c>
      <c r="I5358" s="1">
        <f ca="1">OFFSET(IF($H5358="Cooling",Customer!$C$25,Customer!$C$52),E5358,D5358)</f>
        <v>78</v>
      </c>
      <c r="J5358" s="1">
        <f ca="1">OFFSET(IF($H5358="Cooling",Customer!$L$25,Customer!$L$52),$E5358,$D5358)</f>
        <v>80</v>
      </c>
      <c r="K5358" s="16">
        <f t="shared" ca="1" si="999"/>
        <v>0</v>
      </c>
      <c r="L5358" s="16">
        <f t="shared" ca="1" si="1000"/>
        <v>0</v>
      </c>
      <c r="M5358" s="17">
        <f t="shared" si="1006"/>
        <v>0</v>
      </c>
      <c r="N5358" s="17">
        <f t="shared" si="1007"/>
        <v>0</v>
      </c>
      <c r="O5358" s="4"/>
      <c r="P5358" s="4">
        <v>74</v>
      </c>
      <c r="Q5358" s="4">
        <v>70</v>
      </c>
      <c r="R5358" s="4">
        <v>67</v>
      </c>
      <c r="S5358" s="4">
        <v>71</v>
      </c>
      <c r="T5358" s="4">
        <v>65</v>
      </c>
      <c r="U5358" s="4">
        <v>79</v>
      </c>
      <c r="V5358" s="13">
        <v>69</v>
      </c>
      <c r="W5358" s="4">
        <v>62</v>
      </c>
      <c r="X5358" s="4">
        <v>80</v>
      </c>
      <c r="Y5358">
        <f t="shared" ca="1" si="1008"/>
        <v>0</v>
      </c>
      <c r="Z5358">
        <f t="shared" ca="1" si="1009"/>
        <v>0</v>
      </c>
    </row>
    <row r="5359" spans="2:26" x14ac:dyDescent="0.25">
      <c r="B5359" s="11">
        <f t="shared" si="1010"/>
        <v>44784.791666653698</v>
      </c>
      <c r="C5359" s="1">
        <f t="shared" si="1001"/>
        <v>8</v>
      </c>
      <c r="D5359" s="1">
        <f t="shared" si="1002"/>
        <v>4</v>
      </c>
      <c r="E5359" s="12">
        <f t="shared" si="1003"/>
        <v>20</v>
      </c>
      <c r="F5359" s="124" t="str">
        <f t="shared" si="1004"/>
        <v>0</v>
      </c>
      <c r="G5359" s="1">
        <f ca="1">(OFFSET(O5359,0,MATCH(Customer!$J$6,'CDH &amp; HDH'!$P$11:$X$11,0)))</f>
        <v>67</v>
      </c>
      <c r="H5359" s="1" t="str">
        <f t="shared" si="1005"/>
        <v>Cooling</v>
      </c>
      <c r="I5359" s="1">
        <f ca="1">OFFSET(IF($H5359="Cooling",Customer!$C$25,Customer!$C$52),E5359,D5359)</f>
        <v>78</v>
      </c>
      <c r="J5359" s="1">
        <f ca="1">OFFSET(IF($H5359="Cooling",Customer!$L$25,Customer!$L$52),$E5359,$D5359)</f>
        <v>80</v>
      </c>
      <c r="K5359" s="16">
        <f t="shared" ca="1" si="999"/>
        <v>0</v>
      </c>
      <c r="L5359" s="16">
        <f t="shared" ca="1" si="1000"/>
        <v>0</v>
      </c>
      <c r="M5359" s="17">
        <f t="shared" si="1006"/>
        <v>0</v>
      </c>
      <c r="N5359" s="17">
        <f t="shared" si="1007"/>
        <v>0</v>
      </c>
      <c r="O5359" s="4"/>
      <c r="P5359" s="4">
        <v>71</v>
      </c>
      <c r="Q5359" s="4">
        <v>66</v>
      </c>
      <c r="R5359" s="4">
        <v>62</v>
      </c>
      <c r="S5359" s="4">
        <v>70</v>
      </c>
      <c r="T5359" s="4">
        <v>65</v>
      </c>
      <c r="U5359" s="4">
        <v>78</v>
      </c>
      <c r="V5359" s="13">
        <v>67</v>
      </c>
      <c r="W5359" s="4">
        <v>62</v>
      </c>
      <c r="X5359" s="4">
        <v>77</v>
      </c>
      <c r="Y5359">
        <f t="shared" ca="1" si="1008"/>
        <v>0</v>
      </c>
      <c r="Z5359">
        <f t="shared" ca="1" si="1009"/>
        <v>0</v>
      </c>
    </row>
    <row r="5360" spans="2:26" x14ac:dyDescent="0.25">
      <c r="B5360" s="11">
        <f t="shared" si="1010"/>
        <v>44784.833333320363</v>
      </c>
      <c r="C5360" s="1">
        <f t="shared" si="1001"/>
        <v>8</v>
      </c>
      <c r="D5360" s="1">
        <f t="shared" si="1002"/>
        <v>4</v>
      </c>
      <c r="E5360" s="12">
        <f t="shared" si="1003"/>
        <v>21</v>
      </c>
      <c r="F5360" s="124" t="str">
        <f t="shared" si="1004"/>
        <v>0</v>
      </c>
      <c r="G5360" s="1">
        <f ca="1">(OFFSET(O5360,0,MATCH(Customer!$J$6,'CDH &amp; HDH'!$P$11:$X$11,0)))</f>
        <v>66</v>
      </c>
      <c r="H5360" s="1" t="str">
        <f t="shared" si="1005"/>
        <v>Cooling</v>
      </c>
      <c r="I5360" s="1">
        <f ca="1">OFFSET(IF($H5360="Cooling",Customer!$C$25,Customer!$C$52),E5360,D5360)</f>
        <v>78</v>
      </c>
      <c r="J5360" s="1">
        <f ca="1">OFFSET(IF($H5360="Cooling",Customer!$L$25,Customer!$L$52),$E5360,$D5360)</f>
        <v>80</v>
      </c>
      <c r="K5360" s="16">
        <f t="shared" ca="1" si="999"/>
        <v>0</v>
      </c>
      <c r="L5360" s="16">
        <f t="shared" ca="1" si="1000"/>
        <v>0</v>
      </c>
      <c r="M5360" s="17">
        <f t="shared" si="1006"/>
        <v>0</v>
      </c>
      <c r="N5360" s="17">
        <f t="shared" si="1007"/>
        <v>0</v>
      </c>
      <c r="O5360" s="4"/>
      <c r="P5360" s="4">
        <v>68</v>
      </c>
      <c r="Q5360" s="4">
        <v>64</v>
      </c>
      <c r="R5360" s="4">
        <v>62</v>
      </c>
      <c r="S5360" s="4">
        <v>68</v>
      </c>
      <c r="T5360" s="4">
        <v>64</v>
      </c>
      <c r="U5360" s="4">
        <v>74</v>
      </c>
      <c r="V5360" s="13">
        <v>66</v>
      </c>
      <c r="W5360" s="4">
        <v>62</v>
      </c>
      <c r="X5360" s="4">
        <v>75</v>
      </c>
      <c r="Y5360">
        <f t="shared" ca="1" si="1008"/>
        <v>0</v>
      </c>
      <c r="Z5360">
        <f t="shared" ca="1" si="1009"/>
        <v>0</v>
      </c>
    </row>
    <row r="5361" spans="2:26" x14ac:dyDescent="0.25">
      <c r="B5361" s="11">
        <f t="shared" si="1010"/>
        <v>44784.874999987027</v>
      </c>
      <c r="C5361" s="1">
        <f t="shared" si="1001"/>
        <v>8</v>
      </c>
      <c r="D5361" s="1">
        <f t="shared" si="1002"/>
        <v>4</v>
      </c>
      <c r="E5361" s="12">
        <f t="shared" si="1003"/>
        <v>22</v>
      </c>
      <c r="F5361" s="124" t="str">
        <f t="shared" si="1004"/>
        <v>0</v>
      </c>
      <c r="G5361" s="1">
        <f ca="1">(OFFSET(O5361,0,MATCH(Customer!$J$6,'CDH &amp; HDH'!$P$11:$X$11,0)))</f>
        <v>65</v>
      </c>
      <c r="H5361" s="1" t="str">
        <f t="shared" si="1005"/>
        <v>Cooling</v>
      </c>
      <c r="I5361" s="1">
        <f ca="1">OFFSET(IF($H5361="Cooling",Customer!$C$25,Customer!$C$52),E5361,D5361)</f>
        <v>78</v>
      </c>
      <c r="J5361" s="1">
        <f ca="1">OFFSET(IF($H5361="Cooling",Customer!$L$25,Customer!$L$52),$E5361,$D5361)</f>
        <v>80</v>
      </c>
      <c r="K5361" s="16">
        <f t="shared" ca="1" si="999"/>
        <v>0</v>
      </c>
      <c r="L5361" s="16">
        <f t="shared" ca="1" si="1000"/>
        <v>0</v>
      </c>
      <c r="M5361" s="17">
        <f t="shared" si="1006"/>
        <v>0</v>
      </c>
      <c r="N5361" s="17">
        <f t="shared" si="1007"/>
        <v>0</v>
      </c>
      <c r="O5361" s="4"/>
      <c r="P5361" s="4">
        <v>66</v>
      </c>
      <c r="Q5361" s="4">
        <v>63</v>
      </c>
      <c r="R5361" s="4">
        <v>61</v>
      </c>
      <c r="S5361" s="4">
        <v>67</v>
      </c>
      <c r="T5361" s="4">
        <v>64</v>
      </c>
      <c r="U5361" s="4">
        <v>72</v>
      </c>
      <c r="V5361" s="13">
        <v>65</v>
      </c>
      <c r="W5361" s="4">
        <v>61</v>
      </c>
      <c r="X5361" s="4">
        <v>73</v>
      </c>
      <c r="Y5361">
        <f t="shared" ca="1" si="1008"/>
        <v>0</v>
      </c>
      <c r="Z5361">
        <f t="shared" ca="1" si="1009"/>
        <v>0</v>
      </c>
    </row>
    <row r="5362" spans="2:26" x14ac:dyDescent="0.25">
      <c r="B5362" s="11">
        <f t="shared" si="1010"/>
        <v>44784.916666653691</v>
      </c>
      <c r="C5362" s="1">
        <f t="shared" si="1001"/>
        <v>8</v>
      </c>
      <c r="D5362" s="1">
        <f t="shared" si="1002"/>
        <v>4</v>
      </c>
      <c r="E5362" s="12">
        <f t="shared" si="1003"/>
        <v>23</v>
      </c>
      <c r="F5362" s="124" t="str">
        <f t="shared" si="1004"/>
        <v>0</v>
      </c>
      <c r="G5362" s="1">
        <f ca="1">(OFFSET(O5362,0,MATCH(Customer!$J$6,'CDH &amp; HDH'!$P$11:$X$11,0)))</f>
        <v>65</v>
      </c>
      <c r="H5362" s="1" t="str">
        <f t="shared" si="1005"/>
        <v>Cooling</v>
      </c>
      <c r="I5362" s="1">
        <f ca="1">OFFSET(IF($H5362="Cooling",Customer!$C$25,Customer!$C$52),E5362,D5362)</f>
        <v>78</v>
      </c>
      <c r="J5362" s="1">
        <f ca="1">OFFSET(IF($H5362="Cooling",Customer!$L$25,Customer!$L$52),$E5362,$D5362)</f>
        <v>80</v>
      </c>
      <c r="K5362" s="16">
        <f t="shared" ca="1" si="999"/>
        <v>0</v>
      </c>
      <c r="L5362" s="16">
        <f t="shared" ca="1" si="1000"/>
        <v>0</v>
      </c>
      <c r="M5362" s="17">
        <f t="shared" si="1006"/>
        <v>0</v>
      </c>
      <c r="N5362" s="17">
        <f t="shared" si="1007"/>
        <v>0</v>
      </c>
      <c r="O5362" s="4"/>
      <c r="P5362" s="4">
        <v>66</v>
      </c>
      <c r="Q5362" s="4">
        <v>62</v>
      </c>
      <c r="R5362" s="4">
        <v>60</v>
      </c>
      <c r="S5362" s="4">
        <v>64</v>
      </c>
      <c r="T5362" s="4">
        <v>64</v>
      </c>
      <c r="U5362" s="4">
        <v>71</v>
      </c>
      <c r="V5362" s="13">
        <v>65</v>
      </c>
      <c r="W5362" s="4">
        <v>61</v>
      </c>
      <c r="X5362" s="4">
        <v>69</v>
      </c>
      <c r="Y5362">
        <f t="shared" ca="1" si="1008"/>
        <v>0</v>
      </c>
      <c r="Z5362">
        <f t="shared" ca="1" si="1009"/>
        <v>0</v>
      </c>
    </row>
    <row r="5363" spans="2:26" x14ac:dyDescent="0.25">
      <c r="B5363" s="11">
        <f t="shared" si="1010"/>
        <v>44784.958333320355</v>
      </c>
      <c r="C5363" s="1">
        <f t="shared" si="1001"/>
        <v>8</v>
      </c>
      <c r="D5363" s="1">
        <f t="shared" si="1002"/>
        <v>4</v>
      </c>
      <c r="E5363" s="12">
        <f t="shared" si="1003"/>
        <v>24</v>
      </c>
      <c r="F5363" s="124" t="str">
        <f t="shared" si="1004"/>
        <v>0</v>
      </c>
      <c r="G5363" s="1">
        <f ca="1">(OFFSET(O5363,0,MATCH(Customer!$J$6,'CDH &amp; HDH'!$P$11:$X$11,0)))</f>
        <v>63</v>
      </c>
      <c r="H5363" s="1" t="str">
        <f t="shared" si="1005"/>
        <v>Cooling</v>
      </c>
      <c r="I5363" s="1">
        <f ca="1">OFFSET(IF($H5363="Cooling",Customer!$C$25,Customer!$C$52),E5363,D5363)</f>
        <v>78</v>
      </c>
      <c r="J5363" s="1">
        <f ca="1">OFFSET(IF($H5363="Cooling",Customer!$L$25,Customer!$L$52),$E5363,$D5363)</f>
        <v>80</v>
      </c>
      <c r="K5363" s="16">
        <f t="shared" ca="1" si="999"/>
        <v>0</v>
      </c>
      <c r="L5363" s="16">
        <f t="shared" ca="1" si="1000"/>
        <v>0</v>
      </c>
      <c r="M5363" s="17">
        <f t="shared" si="1006"/>
        <v>0</v>
      </c>
      <c r="N5363" s="17">
        <f t="shared" si="1007"/>
        <v>0</v>
      </c>
      <c r="O5363" s="4"/>
      <c r="P5363" s="4">
        <v>66</v>
      </c>
      <c r="Q5363" s="4">
        <v>60</v>
      </c>
      <c r="R5363" s="4">
        <v>59</v>
      </c>
      <c r="S5363" s="4">
        <v>63</v>
      </c>
      <c r="T5363" s="4">
        <v>63</v>
      </c>
      <c r="U5363" s="4">
        <v>69</v>
      </c>
      <c r="V5363" s="13">
        <v>63</v>
      </c>
      <c r="W5363" s="4">
        <v>61</v>
      </c>
      <c r="X5363" s="4">
        <v>67</v>
      </c>
      <c r="Y5363">
        <f t="shared" ca="1" si="1008"/>
        <v>0</v>
      </c>
      <c r="Z5363">
        <f t="shared" ca="1" si="1009"/>
        <v>0</v>
      </c>
    </row>
    <row r="5364" spans="2:26" x14ac:dyDescent="0.25">
      <c r="B5364" s="11">
        <f t="shared" si="1010"/>
        <v>44784.99999998702</v>
      </c>
      <c r="C5364" s="1">
        <f t="shared" si="1001"/>
        <v>8</v>
      </c>
      <c r="D5364" s="1">
        <f t="shared" si="1002"/>
        <v>5</v>
      </c>
      <c r="E5364" s="12">
        <f t="shared" si="1003"/>
        <v>1</v>
      </c>
      <c r="F5364" s="124" t="str">
        <f t="shared" si="1004"/>
        <v>0</v>
      </c>
      <c r="G5364" s="1">
        <f ca="1">(OFFSET(O5364,0,MATCH(Customer!$J$6,'CDH &amp; HDH'!$P$11:$X$11,0)))</f>
        <v>63</v>
      </c>
      <c r="H5364" s="1" t="str">
        <f t="shared" si="1005"/>
        <v>Cooling</v>
      </c>
      <c r="I5364" s="1">
        <f ca="1">OFFSET(IF($H5364="Cooling",Customer!$C$25,Customer!$C$52),E5364,D5364)</f>
        <v>78</v>
      </c>
      <c r="J5364" s="1">
        <f ca="1">OFFSET(IF($H5364="Cooling",Customer!$L$25,Customer!$L$52),$E5364,$D5364)</f>
        <v>80</v>
      </c>
      <c r="K5364" s="16">
        <f t="shared" ca="1" si="999"/>
        <v>0</v>
      </c>
      <c r="L5364" s="16">
        <f t="shared" ca="1" si="1000"/>
        <v>0</v>
      </c>
      <c r="M5364" s="17">
        <f t="shared" si="1006"/>
        <v>0</v>
      </c>
      <c r="N5364" s="17">
        <f t="shared" si="1007"/>
        <v>0</v>
      </c>
      <c r="O5364" s="4"/>
      <c r="P5364" s="4">
        <v>64</v>
      </c>
      <c r="Q5364" s="4">
        <v>60</v>
      </c>
      <c r="R5364" s="4">
        <v>60</v>
      </c>
      <c r="S5364" s="4">
        <v>62</v>
      </c>
      <c r="T5364" s="4">
        <v>64</v>
      </c>
      <c r="U5364" s="4">
        <v>69</v>
      </c>
      <c r="V5364" s="13">
        <v>63</v>
      </c>
      <c r="W5364" s="4">
        <v>61</v>
      </c>
      <c r="X5364" s="4">
        <v>68</v>
      </c>
      <c r="Y5364">
        <f t="shared" ca="1" si="1008"/>
        <v>0</v>
      </c>
      <c r="Z5364">
        <f t="shared" ca="1" si="1009"/>
        <v>0</v>
      </c>
    </row>
    <row r="5365" spans="2:26" x14ac:dyDescent="0.25">
      <c r="B5365" s="11">
        <f t="shared" si="1010"/>
        <v>44785.041666653684</v>
      </c>
      <c r="C5365" s="1">
        <f t="shared" si="1001"/>
        <v>8</v>
      </c>
      <c r="D5365" s="1">
        <f t="shared" si="1002"/>
        <v>5</v>
      </c>
      <c r="E5365" s="12">
        <f t="shared" si="1003"/>
        <v>2</v>
      </c>
      <c r="F5365" s="124" t="str">
        <f t="shared" si="1004"/>
        <v>0</v>
      </c>
      <c r="G5365" s="1">
        <f ca="1">(OFFSET(O5365,0,MATCH(Customer!$J$6,'CDH &amp; HDH'!$P$11:$X$11,0)))</f>
        <v>62</v>
      </c>
      <c r="H5365" s="1" t="str">
        <f t="shared" si="1005"/>
        <v>Cooling</v>
      </c>
      <c r="I5365" s="1">
        <f ca="1">OFFSET(IF($H5365="Cooling",Customer!$C$25,Customer!$C$52),E5365,D5365)</f>
        <v>78</v>
      </c>
      <c r="J5365" s="1">
        <f ca="1">OFFSET(IF($H5365="Cooling",Customer!$L$25,Customer!$L$52),$E5365,$D5365)</f>
        <v>80</v>
      </c>
      <c r="K5365" s="16">
        <f t="shared" ca="1" si="999"/>
        <v>0</v>
      </c>
      <c r="L5365" s="16">
        <f t="shared" ca="1" si="1000"/>
        <v>0</v>
      </c>
      <c r="M5365" s="17">
        <f t="shared" si="1006"/>
        <v>0</v>
      </c>
      <c r="N5365" s="17">
        <f t="shared" si="1007"/>
        <v>0</v>
      </c>
      <c r="O5365" s="4"/>
      <c r="P5365" s="4">
        <v>62</v>
      </c>
      <c r="Q5365" s="4">
        <v>60</v>
      </c>
      <c r="R5365" s="4">
        <v>60</v>
      </c>
      <c r="S5365" s="4">
        <v>62</v>
      </c>
      <c r="T5365" s="4">
        <v>64</v>
      </c>
      <c r="U5365" s="4">
        <v>68</v>
      </c>
      <c r="V5365" s="13">
        <v>62</v>
      </c>
      <c r="W5365" s="4">
        <v>60</v>
      </c>
      <c r="X5365" s="4">
        <v>66</v>
      </c>
      <c r="Y5365">
        <f t="shared" ca="1" si="1008"/>
        <v>0</v>
      </c>
      <c r="Z5365">
        <f t="shared" ca="1" si="1009"/>
        <v>0</v>
      </c>
    </row>
    <row r="5366" spans="2:26" x14ac:dyDescent="0.25">
      <c r="B5366" s="11">
        <f t="shared" si="1010"/>
        <v>44785.083333320348</v>
      </c>
      <c r="C5366" s="1">
        <f t="shared" si="1001"/>
        <v>8</v>
      </c>
      <c r="D5366" s="1">
        <f t="shared" si="1002"/>
        <v>5</v>
      </c>
      <c r="E5366" s="12">
        <f t="shared" si="1003"/>
        <v>3</v>
      </c>
      <c r="F5366" s="124" t="str">
        <f t="shared" si="1004"/>
        <v>0</v>
      </c>
      <c r="G5366" s="1">
        <f ca="1">(OFFSET(O5366,0,MATCH(Customer!$J$6,'CDH &amp; HDH'!$P$11:$X$11,0)))</f>
        <v>61</v>
      </c>
      <c r="H5366" s="1" t="str">
        <f t="shared" si="1005"/>
        <v>Cooling</v>
      </c>
      <c r="I5366" s="1">
        <f ca="1">OFFSET(IF($H5366="Cooling",Customer!$C$25,Customer!$C$52),E5366,D5366)</f>
        <v>78</v>
      </c>
      <c r="J5366" s="1">
        <f ca="1">OFFSET(IF($H5366="Cooling",Customer!$L$25,Customer!$L$52),$E5366,$D5366)</f>
        <v>80</v>
      </c>
      <c r="K5366" s="16">
        <f t="shared" ca="1" si="999"/>
        <v>0</v>
      </c>
      <c r="L5366" s="16">
        <f t="shared" ca="1" si="1000"/>
        <v>0</v>
      </c>
      <c r="M5366" s="17">
        <f t="shared" si="1006"/>
        <v>0</v>
      </c>
      <c r="N5366" s="17">
        <f t="shared" si="1007"/>
        <v>0</v>
      </c>
      <c r="O5366" s="4"/>
      <c r="P5366" s="4">
        <v>62</v>
      </c>
      <c r="Q5366" s="4">
        <v>59</v>
      </c>
      <c r="R5366" s="4">
        <v>59</v>
      </c>
      <c r="S5366" s="4">
        <v>66</v>
      </c>
      <c r="T5366" s="4">
        <v>64</v>
      </c>
      <c r="U5366" s="4">
        <v>68</v>
      </c>
      <c r="V5366" s="13">
        <v>61</v>
      </c>
      <c r="W5366" s="4">
        <v>60</v>
      </c>
      <c r="X5366" s="4">
        <v>65</v>
      </c>
      <c r="Y5366">
        <f t="shared" ca="1" si="1008"/>
        <v>0</v>
      </c>
      <c r="Z5366">
        <f t="shared" ca="1" si="1009"/>
        <v>0</v>
      </c>
    </row>
    <row r="5367" spans="2:26" x14ac:dyDescent="0.25">
      <c r="B5367" s="11">
        <f t="shared" si="1010"/>
        <v>44785.124999987012</v>
      </c>
      <c r="C5367" s="1">
        <f t="shared" si="1001"/>
        <v>8</v>
      </c>
      <c r="D5367" s="1">
        <f t="shared" si="1002"/>
        <v>5</v>
      </c>
      <c r="E5367" s="12">
        <f t="shared" si="1003"/>
        <v>4</v>
      </c>
      <c r="F5367" s="124" t="str">
        <f t="shared" si="1004"/>
        <v>0</v>
      </c>
      <c r="G5367" s="1">
        <f ca="1">(OFFSET(O5367,0,MATCH(Customer!$J$6,'CDH &amp; HDH'!$P$11:$X$11,0)))</f>
        <v>58</v>
      </c>
      <c r="H5367" s="1" t="str">
        <f t="shared" si="1005"/>
        <v>Cooling</v>
      </c>
      <c r="I5367" s="1">
        <f ca="1">OFFSET(IF($H5367="Cooling",Customer!$C$25,Customer!$C$52),E5367,D5367)</f>
        <v>78</v>
      </c>
      <c r="J5367" s="1">
        <f ca="1">OFFSET(IF($H5367="Cooling",Customer!$L$25,Customer!$L$52),$E5367,$D5367)</f>
        <v>80</v>
      </c>
      <c r="K5367" s="16">
        <f t="shared" ca="1" si="999"/>
        <v>0</v>
      </c>
      <c r="L5367" s="16">
        <f t="shared" ca="1" si="1000"/>
        <v>0</v>
      </c>
      <c r="M5367" s="17">
        <f t="shared" si="1006"/>
        <v>0</v>
      </c>
      <c r="N5367" s="17">
        <f t="shared" si="1007"/>
        <v>0</v>
      </c>
      <c r="O5367" s="4"/>
      <c r="P5367" s="4">
        <v>61</v>
      </c>
      <c r="Q5367" s="4">
        <v>58</v>
      </c>
      <c r="R5367" s="4">
        <v>57</v>
      </c>
      <c r="S5367" s="4">
        <v>67</v>
      </c>
      <c r="T5367" s="4">
        <v>63</v>
      </c>
      <c r="U5367" s="4">
        <v>68</v>
      </c>
      <c r="V5367" s="13">
        <v>58</v>
      </c>
      <c r="W5367" s="4">
        <v>60</v>
      </c>
      <c r="X5367" s="4">
        <v>65</v>
      </c>
      <c r="Y5367">
        <f t="shared" ca="1" si="1008"/>
        <v>0</v>
      </c>
      <c r="Z5367">
        <f t="shared" ca="1" si="1009"/>
        <v>0</v>
      </c>
    </row>
    <row r="5368" spans="2:26" x14ac:dyDescent="0.25">
      <c r="B5368" s="11">
        <f t="shared" si="1010"/>
        <v>44785.166666653677</v>
      </c>
      <c r="C5368" s="1">
        <f t="shared" si="1001"/>
        <v>8</v>
      </c>
      <c r="D5368" s="1">
        <f t="shared" si="1002"/>
        <v>5</v>
      </c>
      <c r="E5368" s="12">
        <f t="shared" si="1003"/>
        <v>5</v>
      </c>
      <c r="F5368" s="124" t="str">
        <f t="shared" si="1004"/>
        <v>0</v>
      </c>
      <c r="G5368" s="1">
        <f ca="1">(OFFSET(O5368,0,MATCH(Customer!$J$6,'CDH &amp; HDH'!$P$11:$X$11,0)))</f>
        <v>59</v>
      </c>
      <c r="H5368" s="1" t="str">
        <f t="shared" si="1005"/>
        <v>Cooling</v>
      </c>
      <c r="I5368" s="1">
        <f ca="1">OFFSET(IF($H5368="Cooling",Customer!$C$25,Customer!$C$52),E5368,D5368)</f>
        <v>78</v>
      </c>
      <c r="J5368" s="1">
        <f ca="1">OFFSET(IF($H5368="Cooling",Customer!$L$25,Customer!$L$52),$E5368,$D5368)</f>
        <v>80</v>
      </c>
      <c r="K5368" s="16">
        <f t="shared" ca="1" si="999"/>
        <v>0</v>
      </c>
      <c r="L5368" s="16">
        <f t="shared" ca="1" si="1000"/>
        <v>0</v>
      </c>
      <c r="M5368" s="17">
        <f t="shared" si="1006"/>
        <v>0</v>
      </c>
      <c r="N5368" s="17">
        <f t="shared" si="1007"/>
        <v>0</v>
      </c>
      <c r="O5368" s="4"/>
      <c r="P5368" s="4">
        <v>60</v>
      </c>
      <c r="Q5368" s="4">
        <v>57</v>
      </c>
      <c r="R5368" s="4">
        <v>57</v>
      </c>
      <c r="S5368" s="4">
        <v>64</v>
      </c>
      <c r="T5368" s="4">
        <v>63</v>
      </c>
      <c r="U5368" s="4">
        <v>67</v>
      </c>
      <c r="V5368" s="13">
        <v>59</v>
      </c>
      <c r="W5368" s="4">
        <v>60</v>
      </c>
      <c r="X5368" s="4">
        <v>65</v>
      </c>
      <c r="Y5368">
        <f t="shared" ca="1" si="1008"/>
        <v>0</v>
      </c>
      <c r="Z5368">
        <f t="shared" ca="1" si="1009"/>
        <v>0</v>
      </c>
    </row>
    <row r="5369" spans="2:26" x14ac:dyDescent="0.25">
      <c r="B5369" s="11">
        <f t="shared" si="1010"/>
        <v>44785.208333320341</v>
      </c>
      <c r="C5369" s="1">
        <f t="shared" si="1001"/>
        <v>8</v>
      </c>
      <c r="D5369" s="1">
        <f t="shared" si="1002"/>
        <v>5</v>
      </c>
      <c r="E5369" s="12">
        <f t="shared" si="1003"/>
        <v>6</v>
      </c>
      <c r="F5369" s="124" t="str">
        <f t="shared" si="1004"/>
        <v>0</v>
      </c>
      <c r="G5369" s="1">
        <f ca="1">(OFFSET(O5369,0,MATCH(Customer!$J$6,'CDH &amp; HDH'!$P$11:$X$11,0)))</f>
        <v>57</v>
      </c>
      <c r="H5369" s="1" t="str">
        <f t="shared" si="1005"/>
        <v>Cooling</v>
      </c>
      <c r="I5369" s="1">
        <f ca="1">OFFSET(IF($H5369="Cooling",Customer!$C$25,Customer!$C$52),E5369,D5369)</f>
        <v>78</v>
      </c>
      <c r="J5369" s="1">
        <f ca="1">OFFSET(IF($H5369="Cooling",Customer!$L$25,Customer!$L$52),$E5369,$D5369)</f>
        <v>80</v>
      </c>
      <c r="K5369" s="16">
        <f t="shared" ca="1" si="999"/>
        <v>0</v>
      </c>
      <c r="L5369" s="16">
        <f t="shared" ca="1" si="1000"/>
        <v>0</v>
      </c>
      <c r="M5369" s="17">
        <f t="shared" si="1006"/>
        <v>0</v>
      </c>
      <c r="N5369" s="17">
        <f t="shared" si="1007"/>
        <v>0</v>
      </c>
      <c r="O5369" s="4"/>
      <c r="P5369" s="4">
        <v>61</v>
      </c>
      <c r="Q5369" s="4">
        <v>58</v>
      </c>
      <c r="R5369" s="4">
        <v>57</v>
      </c>
      <c r="S5369" s="4">
        <v>65</v>
      </c>
      <c r="T5369" s="4">
        <v>63</v>
      </c>
      <c r="U5369" s="4">
        <v>67</v>
      </c>
      <c r="V5369" s="13">
        <v>57</v>
      </c>
      <c r="W5369" s="4">
        <v>60</v>
      </c>
      <c r="X5369" s="4">
        <v>66</v>
      </c>
      <c r="Y5369">
        <f t="shared" ca="1" si="1008"/>
        <v>0</v>
      </c>
      <c r="Z5369">
        <f t="shared" ca="1" si="1009"/>
        <v>0</v>
      </c>
    </row>
    <row r="5370" spans="2:26" x14ac:dyDescent="0.25">
      <c r="B5370" s="11">
        <f t="shared" si="1010"/>
        <v>44785.249999987005</v>
      </c>
      <c r="C5370" s="1">
        <f t="shared" si="1001"/>
        <v>8</v>
      </c>
      <c r="D5370" s="1">
        <f t="shared" si="1002"/>
        <v>5</v>
      </c>
      <c r="E5370" s="12">
        <f t="shared" si="1003"/>
        <v>7</v>
      </c>
      <c r="F5370" s="124" t="str">
        <f t="shared" si="1004"/>
        <v>0</v>
      </c>
      <c r="G5370" s="1">
        <f ca="1">(OFFSET(O5370,0,MATCH(Customer!$J$6,'CDH &amp; HDH'!$P$11:$X$11,0)))</f>
        <v>60</v>
      </c>
      <c r="H5370" s="1" t="str">
        <f t="shared" si="1005"/>
        <v>Cooling</v>
      </c>
      <c r="I5370" s="1">
        <f ca="1">OFFSET(IF($H5370="Cooling",Customer!$C$25,Customer!$C$52),E5370,D5370)</f>
        <v>78</v>
      </c>
      <c r="J5370" s="1">
        <f ca="1">OFFSET(IF($H5370="Cooling",Customer!$L$25,Customer!$L$52),$E5370,$D5370)</f>
        <v>80</v>
      </c>
      <c r="K5370" s="16">
        <f t="shared" ca="1" si="999"/>
        <v>0</v>
      </c>
      <c r="L5370" s="16">
        <f t="shared" ca="1" si="1000"/>
        <v>0</v>
      </c>
      <c r="M5370" s="17">
        <f t="shared" si="1006"/>
        <v>0</v>
      </c>
      <c r="N5370" s="17">
        <f t="shared" si="1007"/>
        <v>0</v>
      </c>
      <c r="O5370" s="4"/>
      <c r="P5370" s="4">
        <v>63</v>
      </c>
      <c r="Q5370" s="4">
        <v>60</v>
      </c>
      <c r="R5370" s="4">
        <v>59</v>
      </c>
      <c r="S5370" s="4">
        <v>68</v>
      </c>
      <c r="T5370" s="4">
        <v>64</v>
      </c>
      <c r="U5370" s="4">
        <v>69</v>
      </c>
      <c r="V5370" s="13">
        <v>60</v>
      </c>
      <c r="W5370" s="4">
        <v>61</v>
      </c>
      <c r="X5370" s="4">
        <v>69</v>
      </c>
      <c r="Y5370">
        <f t="shared" ca="1" si="1008"/>
        <v>0</v>
      </c>
      <c r="Z5370">
        <f t="shared" ca="1" si="1009"/>
        <v>0</v>
      </c>
    </row>
    <row r="5371" spans="2:26" x14ac:dyDescent="0.25">
      <c r="B5371" s="11">
        <f t="shared" si="1010"/>
        <v>44785.291666653669</v>
      </c>
      <c r="C5371" s="1">
        <f t="shared" si="1001"/>
        <v>8</v>
      </c>
      <c r="D5371" s="1">
        <f t="shared" si="1002"/>
        <v>5</v>
      </c>
      <c r="E5371" s="12">
        <f t="shared" si="1003"/>
        <v>8</v>
      </c>
      <c r="F5371" s="124" t="str">
        <f t="shared" si="1004"/>
        <v>0</v>
      </c>
      <c r="G5371" s="1">
        <f ca="1">(OFFSET(O5371,0,MATCH(Customer!$J$6,'CDH &amp; HDH'!$P$11:$X$11,0)))</f>
        <v>66</v>
      </c>
      <c r="H5371" s="1" t="str">
        <f t="shared" si="1005"/>
        <v>Cooling</v>
      </c>
      <c r="I5371" s="1">
        <f ca="1">OFFSET(IF($H5371="Cooling",Customer!$C$25,Customer!$C$52),E5371,D5371)</f>
        <v>72</v>
      </c>
      <c r="J5371" s="1">
        <f ca="1">OFFSET(IF($H5371="Cooling",Customer!$L$25,Customer!$L$52),$E5371,$D5371)</f>
        <v>77</v>
      </c>
      <c r="K5371" s="16">
        <f t="shared" ca="1" si="999"/>
        <v>0</v>
      </c>
      <c r="L5371" s="16">
        <f t="shared" ca="1" si="1000"/>
        <v>0</v>
      </c>
      <c r="M5371" s="17">
        <f t="shared" si="1006"/>
        <v>0</v>
      </c>
      <c r="N5371" s="17">
        <f t="shared" si="1007"/>
        <v>0</v>
      </c>
      <c r="O5371" s="4"/>
      <c r="P5371" s="4">
        <v>66</v>
      </c>
      <c r="Q5371" s="4">
        <v>64</v>
      </c>
      <c r="R5371" s="4">
        <v>62</v>
      </c>
      <c r="S5371" s="4">
        <v>69</v>
      </c>
      <c r="T5371" s="4">
        <v>66</v>
      </c>
      <c r="U5371" s="4">
        <v>71</v>
      </c>
      <c r="V5371" s="13">
        <v>66</v>
      </c>
      <c r="W5371" s="4">
        <v>62</v>
      </c>
      <c r="X5371" s="4">
        <v>70</v>
      </c>
      <c r="Y5371">
        <f t="shared" ca="1" si="1008"/>
        <v>0</v>
      </c>
      <c r="Z5371">
        <f t="shared" ca="1" si="1009"/>
        <v>0</v>
      </c>
    </row>
    <row r="5372" spans="2:26" x14ac:dyDescent="0.25">
      <c r="B5372" s="11">
        <f t="shared" si="1010"/>
        <v>44785.333333320334</v>
      </c>
      <c r="C5372" s="1">
        <f t="shared" si="1001"/>
        <v>8</v>
      </c>
      <c r="D5372" s="1">
        <f t="shared" si="1002"/>
        <v>5</v>
      </c>
      <c r="E5372" s="12">
        <f t="shared" si="1003"/>
        <v>9</v>
      </c>
      <c r="F5372" s="124" t="str">
        <f t="shared" si="1004"/>
        <v>0</v>
      </c>
      <c r="G5372" s="1">
        <f ca="1">(OFFSET(O5372,0,MATCH(Customer!$J$6,'CDH &amp; HDH'!$P$11:$X$11,0)))</f>
        <v>70</v>
      </c>
      <c r="H5372" s="1" t="str">
        <f t="shared" si="1005"/>
        <v>Cooling</v>
      </c>
      <c r="I5372" s="1">
        <f ca="1">OFFSET(IF($H5372="Cooling",Customer!$C$25,Customer!$C$52),E5372,D5372)</f>
        <v>72</v>
      </c>
      <c r="J5372" s="1">
        <f ca="1">OFFSET(IF($H5372="Cooling",Customer!$L$25,Customer!$L$52),$E5372,$D5372)</f>
        <v>77</v>
      </c>
      <c r="K5372" s="16">
        <f t="shared" ca="1" si="999"/>
        <v>0</v>
      </c>
      <c r="L5372" s="16">
        <f t="shared" ca="1" si="1000"/>
        <v>0</v>
      </c>
      <c r="M5372" s="17">
        <f t="shared" si="1006"/>
        <v>0</v>
      </c>
      <c r="N5372" s="17">
        <f t="shared" si="1007"/>
        <v>0</v>
      </c>
      <c r="O5372" s="4"/>
      <c r="P5372" s="4">
        <v>68</v>
      </c>
      <c r="Q5372" s="4">
        <v>66</v>
      </c>
      <c r="R5372" s="4">
        <v>65</v>
      </c>
      <c r="S5372" s="4">
        <v>74</v>
      </c>
      <c r="T5372" s="4">
        <v>66</v>
      </c>
      <c r="U5372" s="4">
        <v>75</v>
      </c>
      <c r="V5372" s="13">
        <v>70</v>
      </c>
      <c r="W5372" s="4">
        <v>63</v>
      </c>
      <c r="X5372" s="4">
        <v>72</v>
      </c>
      <c r="Y5372">
        <f t="shared" ca="1" si="1008"/>
        <v>0</v>
      </c>
      <c r="Z5372">
        <f t="shared" ca="1" si="1009"/>
        <v>0</v>
      </c>
    </row>
    <row r="5373" spans="2:26" x14ac:dyDescent="0.25">
      <c r="B5373" s="11">
        <f t="shared" si="1010"/>
        <v>44785.374999986998</v>
      </c>
      <c r="C5373" s="1">
        <f t="shared" si="1001"/>
        <v>8</v>
      </c>
      <c r="D5373" s="1">
        <f t="shared" si="1002"/>
        <v>5</v>
      </c>
      <c r="E5373" s="12">
        <f t="shared" si="1003"/>
        <v>10</v>
      </c>
      <c r="F5373" s="124" t="str">
        <f t="shared" si="1004"/>
        <v>0</v>
      </c>
      <c r="G5373" s="1">
        <f ca="1">(OFFSET(O5373,0,MATCH(Customer!$J$6,'CDH &amp; HDH'!$P$11:$X$11,0)))</f>
        <v>73</v>
      </c>
      <c r="H5373" s="1" t="str">
        <f t="shared" si="1005"/>
        <v>Cooling</v>
      </c>
      <c r="I5373" s="1">
        <f ca="1">OFFSET(IF($H5373="Cooling",Customer!$C$25,Customer!$C$52),E5373,D5373)</f>
        <v>72</v>
      </c>
      <c r="J5373" s="1">
        <f ca="1">OFFSET(IF($H5373="Cooling",Customer!$L$25,Customer!$L$52),$E5373,$D5373)</f>
        <v>77</v>
      </c>
      <c r="K5373" s="16">
        <f t="shared" ca="1" si="999"/>
        <v>1</v>
      </c>
      <c r="L5373" s="16">
        <f t="shared" ca="1" si="1000"/>
        <v>0</v>
      </c>
      <c r="M5373" s="17">
        <f t="shared" si="1006"/>
        <v>0</v>
      </c>
      <c r="N5373" s="17">
        <f t="shared" si="1007"/>
        <v>0</v>
      </c>
      <c r="O5373" s="4"/>
      <c r="P5373" s="4">
        <v>71</v>
      </c>
      <c r="Q5373" s="4">
        <v>69</v>
      </c>
      <c r="R5373" s="4">
        <v>67</v>
      </c>
      <c r="S5373" s="4">
        <v>77</v>
      </c>
      <c r="T5373" s="4">
        <v>68</v>
      </c>
      <c r="U5373" s="4">
        <v>76</v>
      </c>
      <c r="V5373" s="13">
        <v>73</v>
      </c>
      <c r="W5373" s="4">
        <v>64</v>
      </c>
      <c r="X5373" s="4">
        <v>73</v>
      </c>
      <c r="Y5373">
        <f t="shared" ca="1" si="1008"/>
        <v>432</v>
      </c>
      <c r="Z5373">
        <f t="shared" ca="1" si="1009"/>
        <v>0</v>
      </c>
    </row>
    <row r="5374" spans="2:26" x14ac:dyDescent="0.25">
      <c r="B5374" s="11">
        <f t="shared" si="1010"/>
        <v>44785.416666653662</v>
      </c>
      <c r="C5374" s="1">
        <f t="shared" si="1001"/>
        <v>8</v>
      </c>
      <c r="D5374" s="1">
        <f t="shared" si="1002"/>
        <v>5</v>
      </c>
      <c r="E5374" s="12">
        <f t="shared" si="1003"/>
        <v>11</v>
      </c>
      <c r="F5374" s="124" t="str">
        <f t="shared" si="1004"/>
        <v>0</v>
      </c>
      <c r="G5374" s="1">
        <f ca="1">(OFFSET(O5374,0,MATCH(Customer!$J$6,'CDH &amp; HDH'!$P$11:$X$11,0)))</f>
        <v>77</v>
      </c>
      <c r="H5374" s="1" t="str">
        <f t="shared" si="1005"/>
        <v>Cooling</v>
      </c>
      <c r="I5374" s="1">
        <f ca="1">OFFSET(IF($H5374="Cooling",Customer!$C$25,Customer!$C$52),E5374,D5374)</f>
        <v>72</v>
      </c>
      <c r="J5374" s="1">
        <f ca="1">OFFSET(IF($H5374="Cooling",Customer!$L$25,Customer!$L$52),$E5374,$D5374)</f>
        <v>77</v>
      </c>
      <c r="K5374" s="16">
        <f t="shared" ca="1" si="999"/>
        <v>5</v>
      </c>
      <c r="L5374" s="16">
        <f t="shared" ca="1" si="1000"/>
        <v>0</v>
      </c>
      <c r="M5374" s="17">
        <f t="shared" si="1006"/>
        <v>0</v>
      </c>
      <c r="N5374" s="17">
        <f t="shared" si="1007"/>
        <v>0</v>
      </c>
      <c r="O5374" s="4"/>
      <c r="P5374" s="4">
        <v>74</v>
      </c>
      <c r="Q5374" s="4">
        <v>72</v>
      </c>
      <c r="R5374" s="4">
        <v>69</v>
      </c>
      <c r="S5374" s="4">
        <v>80</v>
      </c>
      <c r="T5374" s="4">
        <v>70</v>
      </c>
      <c r="U5374" s="4">
        <v>78</v>
      </c>
      <c r="V5374" s="13">
        <v>77</v>
      </c>
      <c r="W5374" s="4">
        <v>65</v>
      </c>
      <c r="X5374" s="4">
        <v>74</v>
      </c>
      <c r="Y5374">
        <f t="shared" ca="1" si="1008"/>
        <v>2160</v>
      </c>
      <c r="Z5374">
        <f t="shared" ca="1" si="1009"/>
        <v>0</v>
      </c>
    </row>
    <row r="5375" spans="2:26" x14ac:dyDescent="0.25">
      <c r="B5375" s="11">
        <f t="shared" si="1010"/>
        <v>44785.458333320326</v>
      </c>
      <c r="C5375" s="1">
        <f t="shared" si="1001"/>
        <v>8</v>
      </c>
      <c r="D5375" s="1">
        <f t="shared" si="1002"/>
        <v>5</v>
      </c>
      <c r="E5375" s="12">
        <f t="shared" si="1003"/>
        <v>12</v>
      </c>
      <c r="F5375" s="124" t="str">
        <f t="shared" si="1004"/>
        <v>0</v>
      </c>
      <c r="G5375" s="1">
        <f ca="1">(OFFSET(O5375,0,MATCH(Customer!$J$6,'CDH &amp; HDH'!$P$11:$X$11,0)))</f>
        <v>79</v>
      </c>
      <c r="H5375" s="1" t="str">
        <f t="shared" si="1005"/>
        <v>Cooling</v>
      </c>
      <c r="I5375" s="1">
        <f ca="1">OFFSET(IF($H5375="Cooling",Customer!$C$25,Customer!$C$52),E5375,D5375)</f>
        <v>72</v>
      </c>
      <c r="J5375" s="1">
        <f ca="1">OFFSET(IF($H5375="Cooling",Customer!$L$25,Customer!$L$52),$E5375,$D5375)</f>
        <v>77</v>
      </c>
      <c r="K5375" s="16">
        <f t="shared" ca="1" si="999"/>
        <v>7</v>
      </c>
      <c r="L5375" s="16">
        <f t="shared" ca="1" si="1000"/>
        <v>2</v>
      </c>
      <c r="M5375" s="17">
        <f t="shared" si="1006"/>
        <v>0</v>
      </c>
      <c r="N5375" s="17">
        <f t="shared" si="1007"/>
        <v>0</v>
      </c>
      <c r="O5375" s="4"/>
      <c r="P5375" s="4">
        <v>76</v>
      </c>
      <c r="Q5375" s="4">
        <v>75</v>
      </c>
      <c r="R5375" s="4">
        <v>70</v>
      </c>
      <c r="S5375" s="4">
        <v>79</v>
      </c>
      <c r="T5375" s="4">
        <v>73</v>
      </c>
      <c r="U5375" s="4">
        <v>78</v>
      </c>
      <c r="V5375" s="13">
        <v>79</v>
      </c>
      <c r="W5375" s="4">
        <v>66</v>
      </c>
      <c r="X5375" s="4">
        <v>79</v>
      </c>
      <c r="Y5375">
        <f t="shared" ca="1" si="1008"/>
        <v>3024</v>
      </c>
      <c r="Z5375">
        <f t="shared" ca="1" si="1009"/>
        <v>864</v>
      </c>
    </row>
    <row r="5376" spans="2:26" x14ac:dyDescent="0.25">
      <c r="B5376" s="11">
        <f t="shared" si="1010"/>
        <v>44785.499999986991</v>
      </c>
      <c r="C5376" s="1">
        <f t="shared" si="1001"/>
        <v>8</v>
      </c>
      <c r="D5376" s="1">
        <f t="shared" si="1002"/>
        <v>5</v>
      </c>
      <c r="E5376" s="12">
        <f t="shared" si="1003"/>
        <v>13</v>
      </c>
      <c r="F5376" s="124" t="str">
        <f t="shared" si="1004"/>
        <v>0</v>
      </c>
      <c r="G5376" s="1">
        <f ca="1">(OFFSET(O5376,0,MATCH(Customer!$J$6,'CDH &amp; HDH'!$P$11:$X$11,0)))</f>
        <v>80</v>
      </c>
      <c r="H5376" s="1" t="str">
        <f t="shared" si="1005"/>
        <v>Cooling</v>
      </c>
      <c r="I5376" s="1">
        <f ca="1">OFFSET(IF($H5376="Cooling",Customer!$C$25,Customer!$C$52),E5376,D5376)</f>
        <v>72</v>
      </c>
      <c r="J5376" s="1">
        <f ca="1">OFFSET(IF($H5376="Cooling",Customer!$L$25,Customer!$L$52),$E5376,$D5376)</f>
        <v>77</v>
      </c>
      <c r="K5376" s="16">
        <f t="shared" ca="1" si="999"/>
        <v>8</v>
      </c>
      <c r="L5376" s="16">
        <f t="shared" ca="1" si="1000"/>
        <v>3</v>
      </c>
      <c r="M5376" s="17">
        <f t="shared" si="1006"/>
        <v>0</v>
      </c>
      <c r="N5376" s="17">
        <f t="shared" si="1007"/>
        <v>0</v>
      </c>
      <c r="O5376" s="4"/>
      <c r="P5376" s="4">
        <v>78</v>
      </c>
      <c r="Q5376" s="4">
        <v>76</v>
      </c>
      <c r="R5376" s="4">
        <v>69</v>
      </c>
      <c r="S5376" s="4">
        <v>79</v>
      </c>
      <c r="T5376" s="4">
        <v>74</v>
      </c>
      <c r="U5376" s="4">
        <v>80</v>
      </c>
      <c r="V5376" s="13">
        <v>80</v>
      </c>
      <c r="W5376" s="4">
        <v>66</v>
      </c>
      <c r="X5376" s="4">
        <v>79</v>
      </c>
      <c r="Y5376">
        <f t="shared" ca="1" si="1008"/>
        <v>3456</v>
      </c>
      <c r="Z5376">
        <f t="shared" ca="1" si="1009"/>
        <v>1296</v>
      </c>
    </row>
    <row r="5377" spans="2:26" x14ac:dyDescent="0.25">
      <c r="B5377" s="11">
        <f t="shared" si="1010"/>
        <v>44785.541666653655</v>
      </c>
      <c r="C5377" s="1">
        <f t="shared" si="1001"/>
        <v>8</v>
      </c>
      <c r="D5377" s="1">
        <f t="shared" si="1002"/>
        <v>5</v>
      </c>
      <c r="E5377" s="12">
        <f t="shared" si="1003"/>
        <v>14</v>
      </c>
      <c r="F5377" s="124" t="str">
        <f t="shared" si="1004"/>
        <v>0</v>
      </c>
      <c r="G5377" s="1">
        <f ca="1">(OFFSET(O5377,0,MATCH(Customer!$J$6,'CDH &amp; HDH'!$P$11:$X$11,0)))</f>
        <v>79</v>
      </c>
      <c r="H5377" s="1" t="str">
        <f t="shared" si="1005"/>
        <v>Cooling</v>
      </c>
      <c r="I5377" s="1">
        <f ca="1">OFFSET(IF($H5377="Cooling",Customer!$C$25,Customer!$C$52),E5377,D5377)</f>
        <v>72</v>
      </c>
      <c r="J5377" s="1">
        <f ca="1">OFFSET(IF($H5377="Cooling",Customer!$L$25,Customer!$L$52),$E5377,$D5377)</f>
        <v>77</v>
      </c>
      <c r="K5377" s="16">
        <f t="shared" ca="1" si="999"/>
        <v>7</v>
      </c>
      <c r="L5377" s="16">
        <f t="shared" ca="1" si="1000"/>
        <v>2</v>
      </c>
      <c r="M5377" s="17">
        <f t="shared" si="1006"/>
        <v>0</v>
      </c>
      <c r="N5377" s="17">
        <f t="shared" si="1007"/>
        <v>0</v>
      </c>
      <c r="O5377" s="4"/>
      <c r="P5377" s="4">
        <v>77</v>
      </c>
      <c r="Q5377" s="4">
        <v>77</v>
      </c>
      <c r="R5377" s="4">
        <v>71</v>
      </c>
      <c r="S5377" s="4">
        <v>79</v>
      </c>
      <c r="T5377" s="4">
        <v>74</v>
      </c>
      <c r="U5377" s="4">
        <v>84</v>
      </c>
      <c r="V5377" s="13">
        <v>79</v>
      </c>
      <c r="W5377" s="4">
        <v>67</v>
      </c>
      <c r="X5377" s="4">
        <v>79</v>
      </c>
      <c r="Y5377">
        <f t="shared" ca="1" si="1008"/>
        <v>3024</v>
      </c>
      <c r="Z5377">
        <f t="shared" ca="1" si="1009"/>
        <v>864</v>
      </c>
    </row>
    <row r="5378" spans="2:26" x14ac:dyDescent="0.25">
      <c r="B5378" s="11">
        <f t="shared" si="1010"/>
        <v>44785.583333320319</v>
      </c>
      <c r="C5378" s="1">
        <f t="shared" si="1001"/>
        <v>8</v>
      </c>
      <c r="D5378" s="1">
        <f t="shared" si="1002"/>
        <v>5</v>
      </c>
      <c r="E5378" s="12">
        <f t="shared" si="1003"/>
        <v>15</v>
      </c>
      <c r="F5378" s="124" t="str">
        <f t="shared" si="1004"/>
        <v>1</v>
      </c>
      <c r="G5378" s="1">
        <f ca="1">(OFFSET(O5378,0,MATCH(Customer!$J$6,'CDH &amp; HDH'!$P$11:$X$11,0)))</f>
        <v>80</v>
      </c>
      <c r="H5378" s="1" t="str">
        <f t="shared" si="1005"/>
        <v>Cooling</v>
      </c>
      <c r="I5378" s="1">
        <f ca="1">OFFSET(IF($H5378="Cooling",Customer!$C$25,Customer!$C$52),E5378,D5378)</f>
        <v>72</v>
      </c>
      <c r="J5378" s="1">
        <f ca="1">OFFSET(IF($H5378="Cooling",Customer!$L$25,Customer!$L$52),$E5378,$D5378)</f>
        <v>77</v>
      </c>
      <c r="K5378" s="16">
        <f t="shared" ca="1" si="999"/>
        <v>8</v>
      </c>
      <c r="L5378" s="16">
        <f t="shared" ca="1" si="1000"/>
        <v>3</v>
      </c>
      <c r="M5378" s="17">
        <f t="shared" si="1006"/>
        <v>0</v>
      </c>
      <c r="N5378" s="17">
        <f t="shared" si="1007"/>
        <v>0</v>
      </c>
      <c r="O5378" s="4"/>
      <c r="P5378" s="4">
        <v>80</v>
      </c>
      <c r="Q5378" s="4">
        <v>77</v>
      </c>
      <c r="R5378" s="4">
        <v>73</v>
      </c>
      <c r="S5378" s="4">
        <v>79</v>
      </c>
      <c r="T5378" s="4">
        <v>75</v>
      </c>
      <c r="U5378" s="4">
        <v>84</v>
      </c>
      <c r="V5378" s="13">
        <v>80</v>
      </c>
      <c r="W5378" s="4">
        <v>69</v>
      </c>
      <c r="X5378" s="4">
        <v>82</v>
      </c>
      <c r="Y5378">
        <f t="shared" ca="1" si="1008"/>
        <v>3456</v>
      </c>
      <c r="Z5378">
        <f t="shared" ca="1" si="1009"/>
        <v>1296</v>
      </c>
    </row>
    <row r="5379" spans="2:26" x14ac:dyDescent="0.25">
      <c r="B5379" s="11">
        <f t="shared" si="1010"/>
        <v>44785.624999986983</v>
      </c>
      <c r="C5379" s="1">
        <f t="shared" si="1001"/>
        <v>8</v>
      </c>
      <c r="D5379" s="1">
        <f t="shared" si="1002"/>
        <v>5</v>
      </c>
      <c r="E5379" s="12">
        <f t="shared" si="1003"/>
        <v>16</v>
      </c>
      <c r="F5379" s="124" t="str">
        <f t="shared" si="1004"/>
        <v>1</v>
      </c>
      <c r="G5379" s="1">
        <f ca="1">(OFFSET(O5379,0,MATCH(Customer!$J$6,'CDH &amp; HDH'!$P$11:$X$11,0)))</f>
        <v>82</v>
      </c>
      <c r="H5379" s="1" t="str">
        <f t="shared" si="1005"/>
        <v>Cooling</v>
      </c>
      <c r="I5379" s="1">
        <f ca="1">OFFSET(IF($H5379="Cooling",Customer!$C$25,Customer!$C$52),E5379,D5379)</f>
        <v>72</v>
      </c>
      <c r="J5379" s="1">
        <f ca="1">OFFSET(IF($H5379="Cooling",Customer!$L$25,Customer!$L$52),$E5379,$D5379)</f>
        <v>77</v>
      </c>
      <c r="K5379" s="16">
        <f t="shared" ca="1" si="999"/>
        <v>10</v>
      </c>
      <c r="L5379" s="16">
        <f t="shared" ca="1" si="1000"/>
        <v>5</v>
      </c>
      <c r="M5379" s="17">
        <f t="shared" si="1006"/>
        <v>0</v>
      </c>
      <c r="N5379" s="17">
        <f t="shared" si="1007"/>
        <v>0</v>
      </c>
      <c r="O5379" s="4"/>
      <c r="P5379" s="4">
        <v>80</v>
      </c>
      <c r="Q5379" s="4">
        <v>77</v>
      </c>
      <c r="R5379" s="4">
        <v>74</v>
      </c>
      <c r="S5379" s="4">
        <v>80</v>
      </c>
      <c r="T5379" s="4">
        <v>73</v>
      </c>
      <c r="U5379" s="4">
        <v>83</v>
      </c>
      <c r="V5379" s="13">
        <v>82</v>
      </c>
      <c r="W5379" s="4">
        <v>70</v>
      </c>
      <c r="X5379" s="4">
        <v>81</v>
      </c>
      <c r="Y5379">
        <f t="shared" ca="1" si="1008"/>
        <v>4320</v>
      </c>
      <c r="Z5379">
        <f t="shared" ca="1" si="1009"/>
        <v>2160</v>
      </c>
    </row>
    <row r="5380" spans="2:26" x14ac:dyDescent="0.25">
      <c r="B5380" s="11">
        <f t="shared" si="1010"/>
        <v>44785.666666653648</v>
      </c>
      <c r="C5380" s="1">
        <f t="shared" si="1001"/>
        <v>8</v>
      </c>
      <c r="D5380" s="1">
        <f t="shared" si="1002"/>
        <v>5</v>
      </c>
      <c r="E5380" s="12">
        <f t="shared" si="1003"/>
        <v>17</v>
      </c>
      <c r="F5380" s="124" t="str">
        <f t="shared" si="1004"/>
        <v>1</v>
      </c>
      <c r="G5380" s="1">
        <f ca="1">(OFFSET(O5380,0,MATCH(Customer!$J$6,'CDH &amp; HDH'!$P$11:$X$11,0)))</f>
        <v>82</v>
      </c>
      <c r="H5380" s="1" t="str">
        <f t="shared" si="1005"/>
        <v>Cooling</v>
      </c>
      <c r="I5380" s="1">
        <f ca="1">OFFSET(IF($H5380="Cooling",Customer!$C$25,Customer!$C$52),E5380,D5380)</f>
        <v>72</v>
      </c>
      <c r="J5380" s="1">
        <f ca="1">OFFSET(IF($H5380="Cooling",Customer!$L$25,Customer!$L$52),$E5380,$D5380)</f>
        <v>77</v>
      </c>
      <c r="K5380" s="16">
        <f t="shared" ca="1" si="999"/>
        <v>10</v>
      </c>
      <c r="L5380" s="16">
        <f t="shared" ca="1" si="1000"/>
        <v>5</v>
      </c>
      <c r="M5380" s="17">
        <f t="shared" si="1006"/>
        <v>0</v>
      </c>
      <c r="N5380" s="17">
        <f t="shared" si="1007"/>
        <v>0</v>
      </c>
      <c r="O5380" s="4"/>
      <c r="P5380" s="4">
        <v>78</v>
      </c>
      <c r="Q5380" s="4">
        <v>76</v>
      </c>
      <c r="R5380" s="4">
        <v>72</v>
      </c>
      <c r="S5380" s="4">
        <v>80</v>
      </c>
      <c r="T5380" s="4">
        <v>72</v>
      </c>
      <c r="U5380" s="4">
        <v>81</v>
      </c>
      <c r="V5380" s="13">
        <v>82</v>
      </c>
      <c r="W5380" s="4">
        <v>69</v>
      </c>
      <c r="X5380" s="4">
        <v>81</v>
      </c>
      <c r="Y5380">
        <f t="shared" ca="1" si="1008"/>
        <v>4320</v>
      </c>
      <c r="Z5380">
        <f t="shared" ca="1" si="1009"/>
        <v>2160</v>
      </c>
    </row>
    <row r="5381" spans="2:26" x14ac:dyDescent="0.25">
      <c r="B5381" s="11">
        <f t="shared" si="1010"/>
        <v>44785.708333320312</v>
      </c>
      <c r="C5381" s="1">
        <f t="shared" si="1001"/>
        <v>8</v>
      </c>
      <c r="D5381" s="1">
        <f t="shared" si="1002"/>
        <v>5</v>
      </c>
      <c r="E5381" s="12">
        <f t="shared" si="1003"/>
        <v>18</v>
      </c>
      <c r="F5381" s="124" t="str">
        <f t="shared" si="1004"/>
        <v>1</v>
      </c>
      <c r="G5381" s="1">
        <f ca="1">(OFFSET(O5381,0,MATCH(Customer!$J$6,'CDH &amp; HDH'!$P$11:$X$11,0)))</f>
        <v>80</v>
      </c>
      <c r="H5381" s="1" t="str">
        <f t="shared" si="1005"/>
        <v>Cooling</v>
      </c>
      <c r="I5381" s="1">
        <f ca="1">OFFSET(IF($H5381="Cooling",Customer!$C$25,Customer!$C$52),E5381,D5381)</f>
        <v>72</v>
      </c>
      <c r="J5381" s="1">
        <f ca="1">OFFSET(IF($H5381="Cooling",Customer!$L$25,Customer!$L$52),$E5381,$D5381)</f>
        <v>77</v>
      </c>
      <c r="K5381" s="16">
        <f t="shared" ca="1" si="999"/>
        <v>8</v>
      </c>
      <c r="L5381" s="16">
        <f t="shared" ca="1" si="1000"/>
        <v>3</v>
      </c>
      <c r="M5381" s="17">
        <f t="shared" si="1006"/>
        <v>0</v>
      </c>
      <c r="N5381" s="17">
        <f t="shared" si="1007"/>
        <v>0</v>
      </c>
      <c r="O5381" s="4"/>
      <c r="P5381" s="4">
        <v>76</v>
      </c>
      <c r="Q5381" s="4">
        <v>73</v>
      </c>
      <c r="R5381" s="4">
        <v>71</v>
      </c>
      <c r="S5381" s="4">
        <v>78</v>
      </c>
      <c r="T5381" s="4">
        <v>72</v>
      </c>
      <c r="U5381" s="4">
        <v>78</v>
      </c>
      <c r="V5381" s="13">
        <v>80</v>
      </c>
      <c r="W5381" s="4">
        <v>69</v>
      </c>
      <c r="X5381" s="4">
        <v>78</v>
      </c>
      <c r="Y5381">
        <f t="shared" ca="1" si="1008"/>
        <v>3456</v>
      </c>
      <c r="Z5381">
        <f t="shared" ca="1" si="1009"/>
        <v>1296</v>
      </c>
    </row>
    <row r="5382" spans="2:26" x14ac:dyDescent="0.25">
      <c r="B5382" s="11">
        <f t="shared" si="1010"/>
        <v>44785.749999986976</v>
      </c>
      <c r="C5382" s="1">
        <f t="shared" si="1001"/>
        <v>8</v>
      </c>
      <c r="D5382" s="1">
        <f t="shared" si="1002"/>
        <v>5</v>
      </c>
      <c r="E5382" s="12">
        <f t="shared" si="1003"/>
        <v>19</v>
      </c>
      <c r="F5382" s="124" t="str">
        <f t="shared" si="1004"/>
        <v>0</v>
      </c>
      <c r="G5382" s="1">
        <f ca="1">(OFFSET(O5382,0,MATCH(Customer!$J$6,'CDH &amp; HDH'!$P$11:$X$11,0)))</f>
        <v>76</v>
      </c>
      <c r="H5382" s="1" t="str">
        <f t="shared" si="1005"/>
        <v>Cooling</v>
      </c>
      <c r="I5382" s="1">
        <f ca="1">OFFSET(IF($H5382="Cooling",Customer!$C$25,Customer!$C$52),E5382,D5382)</f>
        <v>78</v>
      </c>
      <c r="J5382" s="1">
        <f ca="1">OFFSET(IF($H5382="Cooling",Customer!$L$25,Customer!$L$52),$E5382,$D5382)</f>
        <v>80</v>
      </c>
      <c r="K5382" s="16">
        <f t="shared" ca="1" si="999"/>
        <v>0</v>
      </c>
      <c r="L5382" s="16">
        <f t="shared" ca="1" si="1000"/>
        <v>0</v>
      </c>
      <c r="M5382" s="17">
        <f t="shared" si="1006"/>
        <v>0</v>
      </c>
      <c r="N5382" s="17">
        <f t="shared" si="1007"/>
        <v>0</v>
      </c>
      <c r="O5382" s="4"/>
      <c r="P5382" s="4">
        <v>73</v>
      </c>
      <c r="Q5382" s="4">
        <v>70</v>
      </c>
      <c r="R5382" s="4">
        <v>69</v>
      </c>
      <c r="S5382" s="4">
        <v>76</v>
      </c>
      <c r="T5382" s="4">
        <v>71</v>
      </c>
      <c r="U5382" s="4">
        <v>74</v>
      </c>
      <c r="V5382" s="13">
        <v>76</v>
      </c>
      <c r="W5382" s="4">
        <v>68</v>
      </c>
      <c r="X5382" s="4">
        <v>75</v>
      </c>
      <c r="Y5382">
        <f t="shared" ca="1" si="1008"/>
        <v>0</v>
      </c>
      <c r="Z5382">
        <f t="shared" ca="1" si="1009"/>
        <v>0</v>
      </c>
    </row>
    <row r="5383" spans="2:26" x14ac:dyDescent="0.25">
      <c r="B5383" s="11">
        <f t="shared" si="1010"/>
        <v>44785.79166665364</v>
      </c>
      <c r="C5383" s="1">
        <f t="shared" si="1001"/>
        <v>8</v>
      </c>
      <c r="D5383" s="1">
        <f t="shared" si="1002"/>
        <v>5</v>
      </c>
      <c r="E5383" s="12">
        <f t="shared" si="1003"/>
        <v>20</v>
      </c>
      <c r="F5383" s="124" t="str">
        <f t="shared" si="1004"/>
        <v>0</v>
      </c>
      <c r="G5383" s="1">
        <f ca="1">(OFFSET(O5383,0,MATCH(Customer!$J$6,'CDH &amp; HDH'!$P$11:$X$11,0)))</f>
        <v>73</v>
      </c>
      <c r="H5383" s="1" t="str">
        <f t="shared" si="1005"/>
        <v>Cooling</v>
      </c>
      <c r="I5383" s="1">
        <f ca="1">OFFSET(IF($H5383="Cooling",Customer!$C$25,Customer!$C$52),E5383,D5383)</f>
        <v>78</v>
      </c>
      <c r="J5383" s="1">
        <f ca="1">OFFSET(IF($H5383="Cooling",Customer!$L$25,Customer!$L$52),$E5383,$D5383)</f>
        <v>80</v>
      </c>
      <c r="K5383" s="16">
        <f t="shared" ca="1" si="999"/>
        <v>0</v>
      </c>
      <c r="L5383" s="16">
        <f t="shared" ca="1" si="1000"/>
        <v>0</v>
      </c>
      <c r="M5383" s="17">
        <f t="shared" si="1006"/>
        <v>0</v>
      </c>
      <c r="N5383" s="17">
        <f t="shared" si="1007"/>
        <v>0</v>
      </c>
      <c r="O5383" s="4"/>
      <c r="P5383" s="4">
        <v>70</v>
      </c>
      <c r="Q5383" s="4">
        <v>67</v>
      </c>
      <c r="R5383" s="4">
        <v>61</v>
      </c>
      <c r="S5383" s="4">
        <v>75</v>
      </c>
      <c r="T5383" s="4">
        <v>71</v>
      </c>
      <c r="U5383" s="4">
        <v>71</v>
      </c>
      <c r="V5383" s="13">
        <v>73</v>
      </c>
      <c r="W5383" s="4">
        <v>68</v>
      </c>
      <c r="X5383" s="4">
        <v>66</v>
      </c>
      <c r="Y5383">
        <f t="shared" ca="1" si="1008"/>
        <v>0</v>
      </c>
      <c r="Z5383">
        <f t="shared" ca="1" si="1009"/>
        <v>0</v>
      </c>
    </row>
    <row r="5384" spans="2:26" x14ac:dyDescent="0.25">
      <c r="B5384" s="11">
        <f t="shared" si="1010"/>
        <v>44785.833333320305</v>
      </c>
      <c r="C5384" s="1">
        <f t="shared" si="1001"/>
        <v>8</v>
      </c>
      <c r="D5384" s="1">
        <f t="shared" si="1002"/>
        <v>5</v>
      </c>
      <c r="E5384" s="12">
        <f t="shared" si="1003"/>
        <v>21</v>
      </c>
      <c r="F5384" s="124" t="str">
        <f t="shared" si="1004"/>
        <v>0</v>
      </c>
      <c r="G5384" s="1">
        <f ca="1">(OFFSET(O5384,0,MATCH(Customer!$J$6,'CDH &amp; HDH'!$P$11:$X$11,0)))</f>
        <v>71</v>
      </c>
      <c r="H5384" s="1" t="str">
        <f t="shared" si="1005"/>
        <v>Cooling</v>
      </c>
      <c r="I5384" s="1">
        <f ca="1">OFFSET(IF($H5384="Cooling",Customer!$C$25,Customer!$C$52),E5384,D5384)</f>
        <v>78</v>
      </c>
      <c r="J5384" s="1">
        <f ca="1">OFFSET(IF($H5384="Cooling",Customer!$L$25,Customer!$L$52),$E5384,$D5384)</f>
        <v>80</v>
      </c>
      <c r="K5384" s="16">
        <f t="shared" ca="1" si="999"/>
        <v>0</v>
      </c>
      <c r="L5384" s="16">
        <f t="shared" ca="1" si="1000"/>
        <v>0</v>
      </c>
      <c r="M5384" s="17">
        <f t="shared" si="1006"/>
        <v>0</v>
      </c>
      <c r="N5384" s="17">
        <f t="shared" si="1007"/>
        <v>0</v>
      </c>
      <c r="O5384" s="4"/>
      <c r="P5384" s="4">
        <v>69</v>
      </c>
      <c r="Q5384" s="4">
        <v>64</v>
      </c>
      <c r="R5384" s="4">
        <v>59</v>
      </c>
      <c r="S5384" s="4">
        <v>74</v>
      </c>
      <c r="T5384" s="4">
        <v>70</v>
      </c>
      <c r="U5384" s="4">
        <v>68</v>
      </c>
      <c r="V5384" s="13">
        <v>71</v>
      </c>
      <c r="W5384" s="4">
        <v>67</v>
      </c>
      <c r="X5384" s="4">
        <v>65</v>
      </c>
      <c r="Y5384">
        <f t="shared" ca="1" si="1008"/>
        <v>0</v>
      </c>
      <c r="Z5384">
        <f t="shared" ca="1" si="1009"/>
        <v>0</v>
      </c>
    </row>
    <row r="5385" spans="2:26" x14ac:dyDescent="0.25">
      <c r="B5385" s="11">
        <f t="shared" si="1010"/>
        <v>44785.874999986969</v>
      </c>
      <c r="C5385" s="1">
        <f t="shared" si="1001"/>
        <v>8</v>
      </c>
      <c r="D5385" s="1">
        <f t="shared" si="1002"/>
        <v>5</v>
      </c>
      <c r="E5385" s="12">
        <f t="shared" si="1003"/>
        <v>22</v>
      </c>
      <c r="F5385" s="124" t="str">
        <f t="shared" si="1004"/>
        <v>0</v>
      </c>
      <c r="G5385" s="1">
        <f ca="1">(OFFSET(O5385,0,MATCH(Customer!$J$6,'CDH &amp; HDH'!$P$11:$X$11,0)))</f>
        <v>69</v>
      </c>
      <c r="H5385" s="1" t="str">
        <f t="shared" si="1005"/>
        <v>Cooling</v>
      </c>
      <c r="I5385" s="1">
        <f ca="1">OFFSET(IF($H5385="Cooling",Customer!$C$25,Customer!$C$52),E5385,D5385)</f>
        <v>78</v>
      </c>
      <c r="J5385" s="1">
        <f ca="1">OFFSET(IF($H5385="Cooling",Customer!$L$25,Customer!$L$52),$E5385,$D5385)</f>
        <v>80</v>
      </c>
      <c r="K5385" s="16">
        <f t="shared" ca="1" si="999"/>
        <v>0</v>
      </c>
      <c r="L5385" s="16">
        <f t="shared" ca="1" si="1000"/>
        <v>0</v>
      </c>
      <c r="M5385" s="17">
        <f t="shared" si="1006"/>
        <v>0</v>
      </c>
      <c r="N5385" s="17">
        <f t="shared" si="1007"/>
        <v>0</v>
      </c>
      <c r="O5385" s="4"/>
      <c r="P5385" s="4">
        <v>67</v>
      </c>
      <c r="Q5385" s="4">
        <v>62</v>
      </c>
      <c r="R5385" s="4">
        <v>57</v>
      </c>
      <c r="S5385" s="4">
        <v>73</v>
      </c>
      <c r="T5385" s="4">
        <v>70</v>
      </c>
      <c r="U5385" s="4">
        <v>65</v>
      </c>
      <c r="V5385" s="13">
        <v>69</v>
      </c>
      <c r="W5385" s="4">
        <v>67</v>
      </c>
      <c r="X5385" s="4">
        <v>64</v>
      </c>
      <c r="Y5385">
        <f t="shared" ca="1" si="1008"/>
        <v>0</v>
      </c>
      <c r="Z5385">
        <f t="shared" ca="1" si="1009"/>
        <v>0</v>
      </c>
    </row>
    <row r="5386" spans="2:26" x14ac:dyDescent="0.25">
      <c r="B5386" s="11">
        <f t="shared" si="1010"/>
        <v>44785.916666653633</v>
      </c>
      <c r="C5386" s="1">
        <f t="shared" si="1001"/>
        <v>8</v>
      </c>
      <c r="D5386" s="1">
        <f t="shared" si="1002"/>
        <v>5</v>
      </c>
      <c r="E5386" s="12">
        <f t="shared" si="1003"/>
        <v>23</v>
      </c>
      <c r="F5386" s="124" t="str">
        <f t="shared" si="1004"/>
        <v>0</v>
      </c>
      <c r="G5386" s="1">
        <f ca="1">(OFFSET(O5386,0,MATCH(Customer!$J$6,'CDH &amp; HDH'!$P$11:$X$11,0)))</f>
        <v>69</v>
      </c>
      <c r="H5386" s="1" t="str">
        <f t="shared" si="1005"/>
        <v>Cooling</v>
      </c>
      <c r="I5386" s="1">
        <f ca="1">OFFSET(IF($H5386="Cooling",Customer!$C$25,Customer!$C$52),E5386,D5386)</f>
        <v>78</v>
      </c>
      <c r="J5386" s="1">
        <f ca="1">OFFSET(IF($H5386="Cooling",Customer!$L$25,Customer!$L$52),$E5386,$D5386)</f>
        <v>80</v>
      </c>
      <c r="K5386" s="16">
        <f t="shared" ca="1" si="999"/>
        <v>0</v>
      </c>
      <c r="L5386" s="16">
        <f t="shared" ca="1" si="1000"/>
        <v>0</v>
      </c>
      <c r="M5386" s="17">
        <f t="shared" si="1006"/>
        <v>0</v>
      </c>
      <c r="N5386" s="17">
        <f t="shared" si="1007"/>
        <v>0</v>
      </c>
      <c r="O5386" s="4"/>
      <c r="P5386" s="4">
        <v>64</v>
      </c>
      <c r="Q5386" s="4">
        <v>61</v>
      </c>
      <c r="R5386" s="4">
        <v>56</v>
      </c>
      <c r="S5386" s="4">
        <v>73</v>
      </c>
      <c r="T5386" s="4">
        <v>69</v>
      </c>
      <c r="U5386" s="4">
        <v>63</v>
      </c>
      <c r="V5386" s="13">
        <v>69</v>
      </c>
      <c r="W5386" s="4">
        <v>66</v>
      </c>
      <c r="X5386" s="4">
        <v>62</v>
      </c>
      <c r="Y5386">
        <f t="shared" ca="1" si="1008"/>
        <v>0</v>
      </c>
      <c r="Z5386">
        <f t="shared" ca="1" si="1009"/>
        <v>0</v>
      </c>
    </row>
    <row r="5387" spans="2:26" x14ac:dyDescent="0.25">
      <c r="B5387" s="11">
        <f t="shared" si="1010"/>
        <v>44785.958333320297</v>
      </c>
      <c r="C5387" s="1">
        <f t="shared" si="1001"/>
        <v>8</v>
      </c>
      <c r="D5387" s="1">
        <f t="shared" si="1002"/>
        <v>5</v>
      </c>
      <c r="E5387" s="12">
        <f t="shared" si="1003"/>
        <v>24</v>
      </c>
      <c r="F5387" s="124" t="str">
        <f t="shared" si="1004"/>
        <v>0</v>
      </c>
      <c r="G5387" s="1">
        <f ca="1">(OFFSET(O5387,0,MATCH(Customer!$J$6,'CDH &amp; HDH'!$P$11:$X$11,0)))</f>
        <v>67</v>
      </c>
      <c r="H5387" s="1" t="str">
        <f t="shared" si="1005"/>
        <v>Cooling</v>
      </c>
      <c r="I5387" s="1">
        <f ca="1">OFFSET(IF($H5387="Cooling",Customer!$C$25,Customer!$C$52),E5387,D5387)</f>
        <v>78</v>
      </c>
      <c r="J5387" s="1">
        <f ca="1">OFFSET(IF($H5387="Cooling",Customer!$L$25,Customer!$L$52),$E5387,$D5387)</f>
        <v>80</v>
      </c>
      <c r="K5387" s="16">
        <f t="shared" ca="1" si="999"/>
        <v>0</v>
      </c>
      <c r="L5387" s="16">
        <f t="shared" ca="1" si="1000"/>
        <v>0</v>
      </c>
      <c r="M5387" s="17">
        <f t="shared" si="1006"/>
        <v>0</v>
      </c>
      <c r="N5387" s="17">
        <f t="shared" si="1007"/>
        <v>0</v>
      </c>
      <c r="O5387" s="4"/>
      <c r="P5387" s="4">
        <v>63</v>
      </c>
      <c r="Q5387" s="4">
        <v>59</v>
      </c>
      <c r="R5387" s="4">
        <v>53</v>
      </c>
      <c r="S5387" s="4">
        <v>73</v>
      </c>
      <c r="T5387" s="4">
        <v>69</v>
      </c>
      <c r="U5387" s="4">
        <v>63</v>
      </c>
      <c r="V5387" s="13">
        <v>67</v>
      </c>
      <c r="W5387" s="4">
        <v>65</v>
      </c>
      <c r="X5387" s="4">
        <v>61</v>
      </c>
      <c r="Y5387">
        <f t="shared" ca="1" si="1008"/>
        <v>0</v>
      </c>
      <c r="Z5387">
        <f t="shared" ca="1" si="1009"/>
        <v>0</v>
      </c>
    </row>
    <row r="5388" spans="2:26" x14ac:dyDescent="0.25">
      <c r="B5388" s="11">
        <f t="shared" si="1010"/>
        <v>44785.999999986961</v>
      </c>
      <c r="C5388" s="1">
        <f t="shared" si="1001"/>
        <v>8</v>
      </c>
      <c r="D5388" s="1">
        <f t="shared" si="1002"/>
        <v>6</v>
      </c>
      <c r="E5388" s="12">
        <f t="shared" si="1003"/>
        <v>1</v>
      </c>
      <c r="F5388" s="124" t="str">
        <f t="shared" si="1004"/>
        <v>0</v>
      </c>
      <c r="G5388" s="1">
        <f ca="1">(OFFSET(O5388,0,MATCH(Customer!$J$6,'CDH &amp; HDH'!$P$11:$X$11,0)))</f>
        <v>66</v>
      </c>
      <c r="H5388" s="1" t="str">
        <f t="shared" si="1005"/>
        <v>Cooling</v>
      </c>
      <c r="I5388" s="1">
        <f ca="1">OFFSET(IF($H5388="Cooling",Customer!$C$25,Customer!$C$52),E5388,D5388)</f>
        <v>78</v>
      </c>
      <c r="J5388" s="1">
        <f ca="1">OFFSET(IF($H5388="Cooling",Customer!$L$25,Customer!$L$52),$E5388,$D5388)</f>
        <v>80</v>
      </c>
      <c r="K5388" s="16">
        <f t="shared" ref="K5388:K5451" ca="1" si="1011">IF($H5388="Heating",0,MAX(0,$G5388-I5388))</f>
        <v>0</v>
      </c>
      <c r="L5388" s="16">
        <f t="shared" ref="L5388:L5451" ca="1" si="1012">IF($H5388="Heating",0,MAX(0,$G5388-J5388))</f>
        <v>0</v>
      </c>
      <c r="M5388" s="17">
        <f t="shared" si="1006"/>
        <v>0</v>
      </c>
      <c r="N5388" s="17">
        <f t="shared" si="1007"/>
        <v>0</v>
      </c>
      <c r="O5388" s="4"/>
      <c r="P5388" s="4">
        <v>62</v>
      </c>
      <c r="Q5388" s="4">
        <v>59</v>
      </c>
      <c r="R5388" s="4">
        <v>52</v>
      </c>
      <c r="S5388" s="4">
        <v>72</v>
      </c>
      <c r="T5388" s="4">
        <v>70</v>
      </c>
      <c r="U5388" s="4">
        <v>62</v>
      </c>
      <c r="V5388" s="13">
        <v>66</v>
      </c>
      <c r="W5388" s="4">
        <v>66</v>
      </c>
      <c r="X5388" s="4">
        <v>59</v>
      </c>
      <c r="Y5388">
        <f t="shared" ca="1" si="1008"/>
        <v>0</v>
      </c>
      <c r="Z5388">
        <f t="shared" ca="1" si="1009"/>
        <v>0</v>
      </c>
    </row>
    <row r="5389" spans="2:26" x14ac:dyDescent="0.25">
      <c r="B5389" s="11">
        <f t="shared" si="1010"/>
        <v>44786.041666653626</v>
      </c>
      <c r="C5389" s="1">
        <f t="shared" ref="C5389:C5452" si="1013">MONTH(B5389)</f>
        <v>8</v>
      </c>
      <c r="D5389" s="1">
        <f t="shared" ref="D5389:D5452" si="1014">WEEKDAY(B5389,2)</f>
        <v>6</v>
      </c>
      <c r="E5389" s="12">
        <f t="shared" ref="E5389:E5452" si="1015">HOUR(B5389)+1</f>
        <v>2</v>
      </c>
      <c r="F5389" s="124" t="str">
        <f t="shared" ref="F5389:F5452" si="1016">IF(AND(C5389&gt;5,C5389&lt;9,D5389&lt;6,E5389&gt;14,E5389&lt;19),"1",IF(AND(OR(E5389=8,E5389=9,E5389=19,E5389=20),C5389&lt;3,D5389&lt;6),"1","0"))</f>
        <v>0</v>
      </c>
      <c r="G5389" s="1">
        <f ca="1">(OFFSET(O5389,0,MATCH(Customer!$J$6,'CDH &amp; HDH'!$P$11:$X$11,0)))</f>
        <v>64</v>
      </c>
      <c r="H5389" s="1" t="str">
        <f t="shared" ref="H5389:H5452" si="1017">IF(AND(C5389&gt;=5,C5389&lt;=9),"Cooling","Heating")</f>
        <v>Cooling</v>
      </c>
      <c r="I5389" s="1">
        <f ca="1">OFFSET(IF($H5389="Cooling",Customer!$C$25,Customer!$C$52),E5389,D5389)</f>
        <v>78</v>
      </c>
      <c r="J5389" s="1">
        <f ca="1">OFFSET(IF($H5389="Cooling",Customer!$L$25,Customer!$L$52),$E5389,$D5389)</f>
        <v>80</v>
      </c>
      <c r="K5389" s="16">
        <f t="shared" ca="1" si="1011"/>
        <v>0</v>
      </c>
      <c r="L5389" s="16">
        <f t="shared" ca="1" si="1012"/>
        <v>0</v>
      </c>
      <c r="M5389" s="17">
        <f t="shared" ref="M5389:M5452" si="1018">IF($H5389="Cooling",0,MAX(0,I5389-$G5389))</f>
        <v>0</v>
      </c>
      <c r="N5389" s="17">
        <f t="shared" ref="N5389:N5452" si="1019">IF($H5389="Cooling",0,MAX(0,J5389-$G5389))</f>
        <v>0</v>
      </c>
      <c r="O5389" s="4"/>
      <c r="P5389" s="4">
        <v>59</v>
      </c>
      <c r="Q5389" s="4">
        <v>59</v>
      </c>
      <c r="R5389" s="4">
        <v>51</v>
      </c>
      <c r="S5389" s="4">
        <v>71</v>
      </c>
      <c r="T5389" s="4">
        <v>70</v>
      </c>
      <c r="U5389" s="4">
        <v>62</v>
      </c>
      <c r="V5389" s="13">
        <v>64</v>
      </c>
      <c r="W5389" s="4">
        <v>66</v>
      </c>
      <c r="X5389" s="4">
        <v>57</v>
      </c>
      <c r="Y5389">
        <f t="shared" ref="Y5389:Y5452" ca="1" si="1020">1.08*400*K5389</f>
        <v>0</v>
      </c>
      <c r="Z5389">
        <f t="shared" ref="Z5389:Z5452" ca="1" si="1021">1.08*400*L5389</f>
        <v>0</v>
      </c>
    </row>
    <row r="5390" spans="2:26" x14ac:dyDescent="0.25">
      <c r="B5390" s="11">
        <f t="shared" ref="B5390:B5453" si="1022">B5389+1/24</f>
        <v>44786.08333332029</v>
      </c>
      <c r="C5390" s="1">
        <f t="shared" si="1013"/>
        <v>8</v>
      </c>
      <c r="D5390" s="1">
        <f t="shared" si="1014"/>
        <v>6</v>
      </c>
      <c r="E5390" s="12">
        <f t="shared" si="1015"/>
        <v>3</v>
      </c>
      <c r="F5390" s="124" t="str">
        <f t="shared" si="1016"/>
        <v>0</v>
      </c>
      <c r="G5390" s="1">
        <f ca="1">(OFFSET(O5390,0,MATCH(Customer!$J$6,'CDH &amp; HDH'!$P$11:$X$11,0)))</f>
        <v>62</v>
      </c>
      <c r="H5390" s="1" t="str">
        <f t="shared" si="1017"/>
        <v>Cooling</v>
      </c>
      <c r="I5390" s="1">
        <f ca="1">OFFSET(IF($H5390="Cooling",Customer!$C$25,Customer!$C$52),E5390,D5390)</f>
        <v>78</v>
      </c>
      <c r="J5390" s="1">
        <f ca="1">OFFSET(IF($H5390="Cooling",Customer!$L$25,Customer!$L$52),$E5390,$D5390)</f>
        <v>80</v>
      </c>
      <c r="K5390" s="16">
        <f t="shared" ca="1" si="1011"/>
        <v>0</v>
      </c>
      <c r="L5390" s="16">
        <f t="shared" ca="1" si="1012"/>
        <v>0</v>
      </c>
      <c r="M5390" s="17">
        <f t="shared" si="1018"/>
        <v>0</v>
      </c>
      <c r="N5390" s="17">
        <f t="shared" si="1019"/>
        <v>0</v>
      </c>
      <c r="O5390" s="4"/>
      <c r="P5390" s="4">
        <v>56</v>
      </c>
      <c r="Q5390" s="4">
        <v>57</v>
      </c>
      <c r="R5390" s="4">
        <v>50</v>
      </c>
      <c r="S5390" s="4">
        <v>71</v>
      </c>
      <c r="T5390" s="4">
        <v>70</v>
      </c>
      <c r="U5390" s="4">
        <v>61</v>
      </c>
      <c r="V5390" s="13">
        <v>62</v>
      </c>
      <c r="W5390" s="4">
        <v>66</v>
      </c>
      <c r="X5390" s="4">
        <v>56</v>
      </c>
      <c r="Y5390">
        <f t="shared" ca="1" si="1020"/>
        <v>0</v>
      </c>
      <c r="Z5390">
        <f t="shared" ca="1" si="1021"/>
        <v>0</v>
      </c>
    </row>
    <row r="5391" spans="2:26" x14ac:dyDescent="0.25">
      <c r="B5391" s="11">
        <f t="shared" si="1022"/>
        <v>44786.124999986954</v>
      </c>
      <c r="C5391" s="1">
        <f t="shared" si="1013"/>
        <v>8</v>
      </c>
      <c r="D5391" s="1">
        <f t="shared" si="1014"/>
        <v>6</v>
      </c>
      <c r="E5391" s="12">
        <f t="shared" si="1015"/>
        <v>4</v>
      </c>
      <c r="F5391" s="124" t="str">
        <f t="shared" si="1016"/>
        <v>0</v>
      </c>
      <c r="G5391" s="1">
        <f ca="1">(OFFSET(O5391,0,MATCH(Customer!$J$6,'CDH &amp; HDH'!$P$11:$X$11,0)))</f>
        <v>63</v>
      </c>
      <c r="H5391" s="1" t="str">
        <f t="shared" si="1017"/>
        <v>Cooling</v>
      </c>
      <c r="I5391" s="1">
        <f ca="1">OFFSET(IF($H5391="Cooling",Customer!$C$25,Customer!$C$52),E5391,D5391)</f>
        <v>78</v>
      </c>
      <c r="J5391" s="1">
        <f ca="1">OFFSET(IF($H5391="Cooling",Customer!$L$25,Customer!$L$52),$E5391,$D5391)</f>
        <v>80</v>
      </c>
      <c r="K5391" s="16">
        <f t="shared" ca="1" si="1011"/>
        <v>0</v>
      </c>
      <c r="L5391" s="16">
        <f t="shared" ca="1" si="1012"/>
        <v>0</v>
      </c>
      <c r="M5391" s="17">
        <f t="shared" si="1018"/>
        <v>0</v>
      </c>
      <c r="N5391" s="17">
        <f t="shared" si="1019"/>
        <v>0</v>
      </c>
      <c r="O5391" s="4"/>
      <c r="P5391" s="4">
        <v>57</v>
      </c>
      <c r="Q5391" s="4">
        <v>54</v>
      </c>
      <c r="R5391" s="4">
        <v>51</v>
      </c>
      <c r="S5391" s="4">
        <v>69</v>
      </c>
      <c r="T5391" s="4">
        <v>69</v>
      </c>
      <c r="U5391" s="4">
        <v>61</v>
      </c>
      <c r="V5391" s="13">
        <v>63</v>
      </c>
      <c r="W5391" s="4">
        <v>66</v>
      </c>
      <c r="X5391" s="4">
        <v>56</v>
      </c>
      <c r="Y5391">
        <f t="shared" ca="1" si="1020"/>
        <v>0</v>
      </c>
      <c r="Z5391">
        <f t="shared" ca="1" si="1021"/>
        <v>0</v>
      </c>
    </row>
    <row r="5392" spans="2:26" x14ac:dyDescent="0.25">
      <c r="B5392" s="11">
        <f t="shared" si="1022"/>
        <v>44786.166666653618</v>
      </c>
      <c r="C5392" s="1">
        <f t="shared" si="1013"/>
        <v>8</v>
      </c>
      <c r="D5392" s="1">
        <f t="shared" si="1014"/>
        <v>6</v>
      </c>
      <c r="E5392" s="12">
        <f t="shared" si="1015"/>
        <v>5</v>
      </c>
      <c r="F5392" s="124" t="str">
        <f t="shared" si="1016"/>
        <v>0</v>
      </c>
      <c r="G5392" s="1">
        <f ca="1">(OFFSET(O5392,0,MATCH(Customer!$J$6,'CDH &amp; HDH'!$P$11:$X$11,0)))</f>
        <v>63</v>
      </c>
      <c r="H5392" s="1" t="str">
        <f t="shared" si="1017"/>
        <v>Cooling</v>
      </c>
      <c r="I5392" s="1">
        <f ca="1">OFFSET(IF($H5392="Cooling",Customer!$C$25,Customer!$C$52),E5392,D5392)</f>
        <v>78</v>
      </c>
      <c r="J5392" s="1">
        <f ca="1">OFFSET(IF($H5392="Cooling",Customer!$L$25,Customer!$L$52),$E5392,$D5392)</f>
        <v>80</v>
      </c>
      <c r="K5392" s="16">
        <f t="shared" ca="1" si="1011"/>
        <v>0</v>
      </c>
      <c r="L5392" s="16">
        <f t="shared" ca="1" si="1012"/>
        <v>0</v>
      </c>
      <c r="M5392" s="17">
        <f t="shared" si="1018"/>
        <v>0</v>
      </c>
      <c r="N5392" s="17">
        <f t="shared" si="1019"/>
        <v>0</v>
      </c>
      <c r="O5392" s="4"/>
      <c r="P5392" s="4">
        <v>54</v>
      </c>
      <c r="Q5392" s="4">
        <v>53</v>
      </c>
      <c r="R5392" s="4">
        <v>50</v>
      </c>
      <c r="S5392" s="4">
        <v>69</v>
      </c>
      <c r="T5392" s="4">
        <v>69</v>
      </c>
      <c r="U5392" s="4">
        <v>60</v>
      </c>
      <c r="V5392" s="13">
        <v>63</v>
      </c>
      <c r="W5392" s="4">
        <v>65</v>
      </c>
      <c r="X5392" s="4">
        <v>54</v>
      </c>
      <c r="Y5392">
        <f t="shared" ca="1" si="1020"/>
        <v>0</v>
      </c>
      <c r="Z5392">
        <f t="shared" ca="1" si="1021"/>
        <v>0</v>
      </c>
    </row>
    <row r="5393" spans="2:26" x14ac:dyDescent="0.25">
      <c r="B5393" s="11">
        <f t="shared" si="1022"/>
        <v>44786.208333320283</v>
      </c>
      <c r="C5393" s="1">
        <f t="shared" si="1013"/>
        <v>8</v>
      </c>
      <c r="D5393" s="1">
        <f t="shared" si="1014"/>
        <v>6</v>
      </c>
      <c r="E5393" s="12">
        <f t="shared" si="1015"/>
        <v>6</v>
      </c>
      <c r="F5393" s="124" t="str">
        <f t="shared" si="1016"/>
        <v>0</v>
      </c>
      <c r="G5393" s="1">
        <f ca="1">(OFFSET(O5393,0,MATCH(Customer!$J$6,'CDH &amp; HDH'!$P$11:$X$11,0)))</f>
        <v>62</v>
      </c>
      <c r="H5393" s="1" t="str">
        <f t="shared" si="1017"/>
        <v>Cooling</v>
      </c>
      <c r="I5393" s="1">
        <f ca="1">OFFSET(IF($H5393="Cooling",Customer!$C$25,Customer!$C$52),E5393,D5393)</f>
        <v>78</v>
      </c>
      <c r="J5393" s="1">
        <f ca="1">OFFSET(IF($H5393="Cooling",Customer!$L$25,Customer!$L$52),$E5393,$D5393)</f>
        <v>80</v>
      </c>
      <c r="K5393" s="16">
        <f t="shared" ca="1" si="1011"/>
        <v>0</v>
      </c>
      <c r="L5393" s="16">
        <f t="shared" ca="1" si="1012"/>
        <v>0</v>
      </c>
      <c r="M5393" s="17">
        <f t="shared" si="1018"/>
        <v>0</v>
      </c>
      <c r="N5393" s="17">
        <f t="shared" si="1019"/>
        <v>0</v>
      </c>
      <c r="O5393" s="4"/>
      <c r="P5393" s="4">
        <v>55</v>
      </c>
      <c r="Q5393" s="4">
        <v>54</v>
      </c>
      <c r="R5393" s="4">
        <v>51</v>
      </c>
      <c r="S5393" s="4">
        <v>69</v>
      </c>
      <c r="T5393" s="4">
        <v>68</v>
      </c>
      <c r="U5393" s="4">
        <v>62</v>
      </c>
      <c r="V5393" s="13">
        <v>62</v>
      </c>
      <c r="W5393" s="4">
        <v>66</v>
      </c>
      <c r="X5393" s="4">
        <v>53</v>
      </c>
      <c r="Y5393">
        <f t="shared" ca="1" si="1020"/>
        <v>0</v>
      </c>
      <c r="Z5393">
        <f t="shared" ca="1" si="1021"/>
        <v>0</v>
      </c>
    </row>
    <row r="5394" spans="2:26" x14ac:dyDescent="0.25">
      <c r="B5394" s="11">
        <f t="shared" si="1022"/>
        <v>44786.249999986947</v>
      </c>
      <c r="C5394" s="1">
        <f t="shared" si="1013"/>
        <v>8</v>
      </c>
      <c r="D5394" s="1">
        <f t="shared" si="1014"/>
        <v>6</v>
      </c>
      <c r="E5394" s="12">
        <f t="shared" si="1015"/>
        <v>7</v>
      </c>
      <c r="F5394" s="124" t="str">
        <f t="shared" si="1016"/>
        <v>0</v>
      </c>
      <c r="G5394" s="1">
        <f ca="1">(OFFSET(O5394,0,MATCH(Customer!$J$6,'CDH &amp; HDH'!$P$11:$X$11,0)))</f>
        <v>63</v>
      </c>
      <c r="H5394" s="1" t="str">
        <f t="shared" si="1017"/>
        <v>Cooling</v>
      </c>
      <c r="I5394" s="1">
        <f ca="1">OFFSET(IF($H5394="Cooling",Customer!$C$25,Customer!$C$52),E5394,D5394)</f>
        <v>78</v>
      </c>
      <c r="J5394" s="1">
        <f ca="1">OFFSET(IF($H5394="Cooling",Customer!$L$25,Customer!$L$52),$E5394,$D5394)</f>
        <v>80</v>
      </c>
      <c r="K5394" s="16">
        <f t="shared" ca="1" si="1011"/>
        <v>0</v>
      </c>
      <c r="L5394" s="16">
        <f t="shared" ca="1" si="1012"/>
        <v>0</v>
      </c>
      <c r="M5394" s="17">
        <f t="shared" si="1018"/>
        <v>0</v>
      </c>
      <c r="N5394" s="17">
        <f t="shared" si="1019"/>
        <v>0</v>
      </c>
      <c r="O5394" s="4"/>
      <c r="P5394" s="4">
        <v>60</v>
      </c>
      <c r="Q5394" s="4">
        <v>60</v>
      </c>
      <c r="R5394" s="4">
        <v>54</v>
      </c>
      <c r="S5394" s="4">
        <v>70</v>
      </c>
      <c r="T5394" s="4">
        <v>71</v>
      </c>
      <c r="U5394" s="4">
        <v>66</v>
      </c>
      <c r="V5394" s="13">
        <v>63</v>
      </c>
      <c r="W5394" s="4">
        <v>67</v>
      </c>
      <c r="X5394" s="4">
        <v>57</v>
      </c>
      <c r="Y5394">
        <f t="shared" ca="1" si="1020"/>
        <v>0</v>
      </c>
      <c r="Z5394">
        <f t="shared" ca="1" si="1021"/>
        <v>0</v>
      </c>
    </row>
    <row r="5395" spans="2:26" x14ac:dyDescent="0.25">
      <c r="B5395" s="11">
        <f t="shared" si="1022"/>
        <v>44786.291666653611</v>
      </c>
      <c r="C5395" s="1">
        <f t="shared" si="1013"/>
        <v>8</v>
      </c>
      <c r="D5395" s="1">
        <f t="shared" si="1014"/>
        <v>6</v>
      </c>
      <c r="E5395" s="12">
        <f t="shared" si="1015"/>
        <v>8</v>
      </c>
      <c r="F5395" s="124" t="str">
        <f t="shared" si="1016"/>
        <v>0</v>
      </c>
      <c r="G5395" s="1">
        <f ca="1">(OFFSET(O5395,0,MATCH(Customer!$J$6,'CDH &amp; HDH'!$P$11:$X$11,0)))</f>
        <v>67</v>
      </c>
      <c r="H5395" s="1" t="str">
        <f t="shared" si="1017"/>
        <v>Cooling</v>
      </c>
      <c r="I5395" s="1">
        <f ca="1">OFFSET(IF($H5395="Cooling",Customer!$C$25,Customer!$C$52),E5395,D5395)</f>
        <v>78</v>
      </c>
      <c r="J5395" s="1">
        <f ca="1">OFFSET(IF($H5395="Cooling",Customer!$L$25,Customer!$L$52),$E5395,$D5395)</f>
        <v>80</v>
      </c>
      <c r="K5395" s="16">
        <f t="shared" ca="1" si="1011"/>
        <v>0</v>
      </c>
      <c r="L5395" s="16">
        <f t="shared" ca="1" si="1012"/>
        <v>0</v>
      </c>
      <c r="M5395" s="17">
        <f t="shared" si="1018"/>
        <v>0</v>
      </c>
      <c r="N5395" s="17">
        <f t="shared" si="1019"/>
        <v>0</v>
      </c>
      <c r="O5395" s="4"/>
      <c r="P5395" s="4">
        <v>66</v>
      </c>
      <c r="Q5395" s="4">
        <v>65</v>
      </c>
      <c r="R5395" s="4">
        <v>61</v>
      </c>
      <c r="S5395" s="4">
        <v>73</v>
      </c>
      <c r="T5395" s="4">
        <v>73</v>
      </c>
      <c r="U5395" s="4">
        <v>72</v>
      </c>
      <c r="V5395" s="13">
        <v>67</v>
      </c>
      <c r="W5395" s="4">
        <v>69</v>
      </c>
      <c r="X5395" s="4">
        <v>61</v>
      </c>
      <c r="Y5395">
        <f t="shared" ca="1" si="1020"/>
        <v>0</v>
      </c>
      <c r="Z5395">
        <f t="shared" ca="1" si="1021"/>
        <v>0</v>
      </c>
    </row>
    <row r="5396" spans="2:26" x14ac:dyDescent="0.25">
      <c r="B5396" s="11">
        <f t="shared" si="1022"/>
        <v>44786.333333320275</v>
      </c>
      <c r="C5396" s="1">
        <f t="shared" si="1013"/>
        <v>8</v>
      </c>
      <c r="D5396" s="1">
        <f t="shared" si="1014"/>
        <v>6</v>
      </c>
      <c r="E5396" s="12">
        <f t="shared" si="1015"/>
        <v>9</v>
      </c>
      <c r="F5396" s="124" t="str">
        <f t="shared" si="1016"/>
        <v>0</v>
      </c>
      <c r="G5396" s="1">
        <f ca="1">(OFFSET(O5396,0,MATCH(Customer!$J$6,'CDH &amp; HDH'!$P$11:$X$11,0)))</f>
        <v>73</v>
      </c>
      <c r="H5396" s="1" t="str">
        <f t="shared" si="1017"/>
        <v>Cooling</v>
      </c>
      <c r="I5396" s="1">
        <f ca="1">OFFSET(IF($H5396="Cooling",Customer!$C$25,Customer!$C$52),E5396,D5396)</f>
        <v>78</v>
      </c>
      <c r="J5396" s="1">
        <f ca="1">OFFSET(IF($H5396="Cooling",Customer!$L$25,Customer!$L$52),$E5396,$D5396)</f>
        <v>80</v>
      </c>
      <c r="K5396" s="16">
        <f t="shared" ca="1" si="1011"/>
        <v>0</v>
      </c>
      <c r="L5396" s="16">
        <f t="shared" ca="1" si="1012"/>
        <v>0</v>
      </c>
      <c r="M5396" s="17">
        <f t="shared" si="1018"/>
        <v>0</v>
      </c>
      <c r="N5396" s="17">
        <f t="shared" si="1019"/>
        <v>0</v>
      </c>
      <c r="O5396" s="4"/>
      <c r="P5396" s="4">
        <v>71</v>
      </c>
      <c r="Q5396" s="4">
        <v>70</v>
      </c>
      <c r="R5396" s="4">
        <v>67</v>
      </c>
      <c r="S5396" s="4">
        <v>75</v>
      </c>
      <c r="T5396" s="4">
        <v>74</v>
      </c>
      <c r="U5396" s="4">
        <v>75</v>
      </c>
      <c r="V5396" s="13">
        <v>73</v>
      </c>
      <c r="W5396" s="4">
        <v>70</v>
      </c>
      <c r="X5396" s="4">
        <v>66</v>
      </c>
      <c r="Y5396">
        <f t="shared" ca="1" si="1020"/>
        <v>0</v>
      </c>
      <c r="Z5396">
        <f t="shared" ca="1" si="1021"/>
        <v>0</v>
      </c>
    </row>
    <row r="5397" spans="2:26" x14ac:dyDescent="0.25">
      <c r="B5397" s="11">
        <f t="shared" si="1022"/>
        <v>44786.37499998694</v>
      </c>
      <c r="C5397" s="1">
        <f t="shared" si="1013"/>
        <v>8</v>
      </c>
      <c r="D5397" s="1">
        <f t="shared" si="1014"/>
        <v>6</v>
      </c>
      <c r="E5397" s="12">
        <f t="shared" si="1015"/>
        <v>10</v>
      </c>
      <c r="F5397" s="124" t="str">
        <f t="shared" si="1016"/>
        <v>0</v>
      </c>
      <c r="G5397" s="1">
        <f ca="1">(OFFSET(O5397,0,MATCH(Customer!$J$6,'CDH &amp; HDH'!$P$11:$X$11,0)))</f>
        <v>77</v>
      </c>
      <c r="H5397" s="1" t="str">
        <f t="shared" si="1017"/>
        <v>Cooling</v>
      </c>
      <c r="I5397" s="1">
        <f ca="1">OFFSET(IF($H5397="Cooling",Customer!$C$25,Customer!$C$52),E5397,D5397)</f>
        <v>78</v>
      </c>
      <c r="J5397" s="1">
        <f ca="1">OFFSET(IF($H5397="Cooling",Customer!$L$25,Customer!$L$52),$E5397,$D5397)</f>
        <v>80</v>
      </c>
      <c r="K5397" s="16">
        <f t="shared" ca="1" si="1011"/>
        <v>0</v>
      </c>
      <c r="L5397" s="16">
        <f t="shared" ca="1" si="1012"/>
        <v>0</v>
      </c>
      <c r="M5397" s="17">
        <f t="shared" si="1018"/>
        <v>0</v>
      </c>
      <c r="N5397" s="17">
        <f t="shared" si="1019"/>
        <v>0</v>
      </c>
      <c r="O5397" s="4"/>
      <c r="P5397" s="4">
        <v>73</v>
      </c>
      <c r="Q5397" s="4">
        <v>75</v>
      </c>
      <c r="R5397" s="4">
        <v>69</v>
      </c>
      <c r="S5397" s="4">
        <v>78</v>
      </c>
      <c r="T5397" s="4">
        <v>76</v>
      </c>
      <c r="U5397" s="4">
        <v>77</v>
      </c>
      <c r="V5397" s="13">
        <v>77</v>
      </c>
      <c r="W5397" s="4">
        <v>72</v>
      </c>
      <c r="X5397" s="4">
        <v>70</v>
      </c>
      <c r="Y5397">
        <f t="shared" ca="1" si="1020"/>
        <v>0</v>
      </c>
      <c r="Z5397">
        <f t="shared" ca="1" si="1021"/>
        <v>0</v>
      </c>
    </row>
    <row r="5398" spans="2:26" x14ac:dyDescent="0.25">
      <c r="B5398" s="11">
        <f t="shared" si="1022"/>
        <v>44786.416666653604</v>
      </c>
      <c r="C5398" s="1">
        <f t="shared" si="1013"/>
        <v>8</v>
      </c>
      <c r="D5398" s="1">
        <f t="shared" si="1014"/>
        <v>6</v>
      </c>
      <c r="E5398" s="12">
        <f t="shared" si="1015"/>
        <v>11</v>
      </c>
      <c r="F5398" s="124" t="str">
        <f t="shared" si="1016"/>
        <v>0</v>
      </c>
      <c r="G5398" s="1">
        <f ca="1">(OFFSET(O5398,0,MATCH(Customer!$J$6,'CDH &amp; HDH'!$P$11:$X$11,0)))</f>
        <v>80</v>
      </c>
      <c r="H5398" s="1" t="str">
        <f t="shared" si="1017"/>
        <v>Cooling</v>
      </c>
      <c r="I5398" s="1">
        <f ca="1">OFFSET(IF($H5398="Cooling",Customer!$C$25,Customer!$C$52),E5398,D5398)</f>
        <v>78</v>
      </c>
      <c r="J5398" s="1">
        <f ca="1">OFFSET(IF($H5398="Cooling",Customer!$L$25,Customer!$L$52),$E5398,$D5398)</f>
        <v>80</v>
      </c>
      <c r="K5398" s="16">
        <f t="shared" ca="1" si="1011"/>
        <v>2</v>
      </c>
      <c r="L5398" s="16">
        <f t="shared" ca="1" si="1012"/>
        <v>0</v>
      </c>
      <c r="M5398" s="17">
        <f t="shared" si="1018"/>
        <v>0</v>
      </c>
      <c r="N5398" s="17">
        <f t="shared" si="1019"/>
        <v>0</v>
      </c>
      <c r="O5398" s="4"/>
      <c r="P5398" s="4">
        <v>75</v>
      </c>
      <c r="Q5398" s="4">
        <v>78</v>
      </c>
      <c r="R5398" s="4">
        <v>70</v>
      </c>
      <c r="S5398" s="4">
        <v>81</v>
      </c>
      <c r="T5398" s="4">
        <v>78</v>
      </c>
      <c r="U5398" s="4">
        <v>79</v>
      </c>
      <c r="V5398" s="13">
        <v>80</v>
      </c>
      <c r="W5398" s="4">
        <v>74</v>
      </c>
      <c r="X5398" s="4">
        <v>73</v>
      </c>
      <c r="Y5398">
        <f t="shared" ca="1" si="1020"/>
        <v>864</v>
      </c>
      <c r="Z5398">
        <f t="shared" ca="1" si="1021"/>
        <v>0</v>
      </c>
    </row>
    <row r="5399" spans="2:26" x14ac:dyDescent="0.25">
      <c r="B5399" s="11">
        <f t="shared" si="1022"/>
        <v>44786.458333320268</v>
      </c>
      <c r="C5399" s="1">
        <f t="shared" si="1013"/>
        <v>8</v>
      </c>
      <c r="D5399" s="1">
        <f t="shared" si="1014"/>
        <v>6</v>
      </c>
      <c r="E5399" s="12">
        <f t="shared" si="1015"/>
        <v>12</v>
      </c>
      <c r="F5399" s="124" t="str">
        <f t="shared" si="1016"/>
        <v>0</v>
      </c>
      <c r="G5399" s="1">
        <f ca="1">(OFFSET(O5399,0,MATCH(Customer!$J$6,'CDH &amp; HDH'!$P$11:$X$11,0)))</f>
        <v>80</v>
      </c>
      <c r="H5399" s="1" t="str">
        <f t="shared" si="1017"/>
        <v>Cooling</v>
      </c>
      <c r="I5399" s="1">
        <f ca="1">OFFSET(IF($H5399="Cooling",Customer!$C$25,Customer!$C$52),E5399,D5399)</f>
        <v>78</v>
      </c>
      <c r="J5399" s="1">
        <f ca="1">OFFSET(IF($H5399="Cooling",Customer!$L$25,Customer!$L$52),$E5399,$D5399)</f>
        <v>80</v>
      </c>
      <c r="K5399" s="16">
        <f t="shared" ca="1" si="1011"/>
        <v>2</v>
      </c>
      <c r="L5399" s="16">
        <f t="shared" ca="1" si="1012"/>
        <v>0</v>
      </c>
      <c r="M5399" s="17">
        <f t="shared" si="1018"/>
        <v>0</v>
      </c>
      <c r="N5399" s="17">
        <f t="shared" si="1019"/>
        <v>0</v>
      </c>
      <c r="O5399" s="4"/>
      <c r="P5399" s="4">
        <v>77</v>
      </c>
      <c r="Q5399" s="4">
        <v>82</v>
      </c>
      <c r="R5399" s="4">
        <v>76</v>
      </c>
      <c r="S5399" s="4">
        <v>83</v>
      </c>
      <c r="T5399" s="4">
        <v>81</v>
      </c>
      <c r="U5399" s="4">
        <v>79</v>
      </c>
      <c r="V5399" s="13">
        <v>80</v>
      </c>
      <c r="W5399" s="4">
        <v>76</v>
      </c>
      <c r="X5399" s="4">
        <v>77</v>
      </c>
      <c r="Y5399">
        <f t="shared" ca="1" si="1020"/>
        <v>864</v>
      </c>
      <c r="Z5399">
        <f t="shared" ca="1" si="1021"/>
        <v>0</v>
      </c>
    </row>
    <row r="5400" spans="2:26" x14ac:dyDescent="0.25">
      <c r="B5400" s="11">
        <f t="shared" si="1022"/>
        <v>44786.499999986932</v>
      </c>
      <c r="C5400" s="1">
        <f t="shared" si="1013"/>
        <v>8</v>
      </c>
      <c r="D5400" s="1">
        <f t="shared" si="1014"/>
        <v>6</v>
      </c>
      <c r="E5400" s="12">
        <f t="shared" si="1015"/>
        <v>13</v>
      </c>
      <c r="F5400" s="124" t="str">
        <f t="shared" si="1016"/>
        <v>0</v>
      </c>
      <c r="G5400" s="1">
        <f ca="1">(OFFSET(O5400,0,MATCH(Customer!$J$6,'CDH &amp; HDH'!$P$11:$X$11,0)))</f>
        <v>81</v>
      </c>
      <c r="H5400" s="1" t="str">
        <f t="shared" si="1017"/>
        <v>Cooling</v>
      </c>
      <c r="I5400" s="1">
        <f ca="1">OFFSET(IF($H5400="Cooling",Customer!$C$25,Customer!$C$52),E5400,D5400)</f>
        <v>78</v>
      </c>
      <c r="J5400" s="1">
        <f ca="1">OFFSET(IF($H5400="Cooling",Customer!$L$25,Customer!$L$52),$E5400,$D5400)</f>
        <v>80</v>
      </c>
      <c r="K5400" s="16">
        <f t="shared" ca="1" si="1011"/>
        <v>3</v>
      </c>
      <c r="L5400" s="16">
        <f t="shared" ca="1" si="1012"/>
        <v>1</v>
      </c>
      <c r="M5400" s="17">
        <f t="shared" si="1018"/>
        <v>0</v>
      </c>
      <c r="N5400" s="17">
        <f t="shared" si="1019"/>
        <v>0</v>
      </c>
      <c r="O5400" s="4"/>
      <c r="P5400" s="4">
        <v>77</v>
      </c>
      <c r="Q5400" s="4">
        <v>83</v>
      </c>
      <c r="R5400" s="4">
        <v>76</v>
      </c>
      <c r="S5400" s="4">
        <v>85</v>
      </c>
      <c r="T5400" s="4">
        <v>81</v>
      </c>
      <c r="U5400" s="4">
        <v>81</v>
      </c>
      <c r="V5400" s="13">
        <v>81</v>
      </c>
      <c r="W5400" s="4">
        <v>77</v>
      </c>
      <c r="X5400" s="4">
        <v>77</v>
      </c>
      <c r="Y5400">
        <f t="shared" ca="1" si="1020"/>
        <v>1296</v>
      </c>
      <c r="Z5400">
        <f t="shared" ca="1" si="1021"/>
        <v>432</v>
      </c>
    </row>
    <row r="5401" spans="2:26" x14ac:dyDescent="0.25">
      <c r="B5401" s="11">
        <f t="shared" si="1022"/>
        <v>44786.541666653597</v>
      </c>
      <c r="C5401" s="1">
        <f t="shared" si="1013"/>
        <v>8</v>
      </c>
      <c r="D5401" s="1">
        <f t="shared" si="1014"/>
        <v>6</v>
      </c>
      <c r="E5401" s="12">
        <f t="shared" si="1015"/>
        <v>14</v>
      </c>
      <c r="F5401" s="124" t="str">
        <f t="shared" si="1016"/>
        <v>0</v>
      </c>
      <c r="G5401" s="1">
        <f ca="1">(OFFSET(O5401,0,MATCH(Customer!$J$6,'CDH &amp; HDH'!$P$11:$X$11,0)))</f>
        <v>83</v>
      </c>
      <c r="H5401" s="1" t="str">
        <f t="shared" si="1017"/>
        <v>Cooling</v>
      </c>
      <c r="I5401" s="1">
        <f ca="1">OFFSET(IF($H5401="Cooling",Customer!$C$25,Customer!$C$52),E5401,D5401)</f>
        <v>78</v>
      </c>
      <c r="J5401" s="1">
        <f ca="1">OFFSET(IF($H5401="Cooling",Customer!$L$25,Customer!$L$52),$E5401,$D5401)</f>
        <v>80</v>
      </c>
      <c r="K5401" s="16">
        <f t="shared" ca="1" si="1011"/>
        <v>5</v>
      </c>
      <c r="L5401" s="16">
        <f t="shared" ca="1" si="1012"/>
        <v>3</v>
      </c>
      <c r="M5401" s="17">
        <f t="shared" si="1018"/>
        <v>0</v>
      </c>
      <c r="N5401" s="17">
        <f t="shared" si="1019"/>
        <v>0</v>
      </c>
      <c r="O5401" s="4"/>
      <c r="P5401" s="4">
        <v>78</v>
      </c>
      <c r="Q5401" s="4">
        <v>83</v>
      </c>
      <c r="R5401" s="4">
        <v>76</v>
      </c>
      <c r="S5401" s="4">
        <v>86</v>
      </c>
      <c r="T5401" s="4">
        <v>82</v>
      </c>
      <c r="U5401" s="4">
        <v>81</v>
      </c>
      <c r="V5401" s="13">
        <v>83</v>
      </c>
      <c r="W5401" s="4">
        <v>79</v>
      </c>
      <c r="X5401" s="4">
        <v>80</v>
      </c>
      <c r="Y5401">
        <f t="shared" ca="1" si="1020"/>
        <v>2160</v>
      </c>
      <c r="Z5401">
        <f t="shared" ca="1" si="1021"/>
        <v>1296</v>
      </c>
    </row>
    <row r="5402" spans="2:26" x14ac:dyDescent="0.25">
      <c r="B5402" s="11">
        <f t="shared" si="1022"/>
        <v>44786.583333320261</v>
      </c>
      <c r="C5402" s="1">
        <f t="shared" si="1013"/>
        <v>8</v>
      </c>
      <c r="D5402" s="1">
        <f t="shared" si="1014"/>
        <v>6</v>
      </c>
      <c r="E5402" s="12">
        <f t="shared" si="1015"/>
        <v>15</v>
      </c>
      <c r="F5402" s="124" t="str">
        <f t="shared" si="1016"/>
        <v>0</v>
      </c>
      <c r="G5402" s="1">
        <f ca="1">(OFFSET(O5402,0,MATCH(Customer!$J$6,'CDH &amp; HDH'!$P$11:$X$11,0)))</f>
        <v>82</v>
      </c>
      <c r="H5402" s="1" t="str">
        <f t="shared" si="1017"/>
        <v>Cooling</v>
      </c>
      <c r="I5402" s="1">
        <f ca="1">OFFSET(IF($H5402="Cooling",Customer!$C$25,Customer!$C$52),E5402,D5402)</f>
        <v>78</v>
      </c>
      <c r="J5402" s="1">
        <f ca="1">OFFSET(IF($H5402="Cooling",Customer!$L$25,Customer!$L$52),$E5402,$D5402)</f>
        <v>80</v>
      </c>
      <c r="K5402" s="16">
        <f t="shared" ca="1" si="1011"/>
        <v>4</v>
      </c>
      <c r="L5402" s="16">
        <f t="shared" ca="1" si="1012"/>
        <v>2</v>
      </c>
      <c r="M5402" s="17">
        <f t="shared" si="1018"/>
        <v>0</v>
      </c>
      <c r="N5402" s="17">
        <f t="shared" si="1019"/>
        <v>0</v>
      </c>
      <c r="O5402" s="4"/>
      <c r="P5402" s="4">
        <v>77</v>
      </c>
      <c r="Q5402" s="4">
        <v>83</v>
      </c>
      <c r="R5402" s="4">
        <v>76</v>
      </c>
      <c r="S5402" s="4">
        <v>85</v>
      </c>
      <c r="T5402" s="4">
        <v>82</v>
      </c>
      <c r="U5402" s="4">
        <v>78</v>
      </c>
      <c r="V5402" s="13">
        <v>82</v>
      </c>
      <c r="W5402" s="4">
        <v>81</v>
      </c>
      <c r="X5402" s="4">
        <v>80</v>
      </c>
      <c r="Y5402">
        <f t="shared" ca="1" si="1020"/>
        <v>1728</v>
      </c>
      <c r="Z5402">
        <f t="shared" ca="1" si="1021"/>
        <v>864</v>
      </c>
    </row>
    <row r="5403" spans="2:26" x14ac:dyDescent="0.25">
      <c r="B5403" s="11">
        <f t="shared" si="1022"/>
        <v>44786.624999986925</v>
      </c>
      <c r="C5403" s="1">
        <f t="shared" si="1013"/>
        <v>8</v>
      </c>
      <c r="D5403" s="1">
        <f t="shared" si="1014"/>
        <v>6</v>
      </c>
      <c r="E5403" s="12">
        <f t="shared" si="1015"/>
        <v>16</v>
      </c>
      <c r="F5403" s="124" t="str">
        <f t="shared" si="1016"/>
        <v>0</v>
      </c>
      <c r="G5403" s="1">
        <f ca="1">(OFFSET(O5403,0,MATCH(Customer!$J$6,'CDH &amp; HDH'!$P$11:$X$11,0)))</f>
        <v>83</v>
      </c>
      <c r="H5403" s="1" t="str">
        <f t="shared" si="1017"/>
        <v>Cooling</v>
      </c>
      <c r="I5403" s="1">
        <f ca="1">OFFSET(IF($H5403="Cooling",Customer!$C$25,Customer!$C$52),E5403,D5403)</f>
        <v>78</v>
      </c>
      <c r="J5403" s="1">
        <f ca="1">OFFSET(IF($H5403="Cooling",Customer!$L$25,Customer!$L$52),$E5403,$D5403)</f>
        <v>80</v>
      </c>
      <c r="K5403" s="16">
        <f t="shared" ca="1" si="1011"/>
        <v>5</v>
      </c>
      <c r="L5403" s="16">
        <f t="shared" ca="1" si="1012"/>
        <v>3</v>
      </c>
      <c r="M5403" s="17">
        <f t="shared" si="1018"/>
        <v>0</v>
      </c>
      <c r="N5403" s="17">
        <f t="shared" si="1019"/>
        <v>0</v>
      </c>
      <c r="O5403" s="4"/>
      <c r="P5403" s="4">
        <v>77</v>
      </c>
      <c r="Q5403" s="4">
        <v>83</v>
      </c>
      <c r="R5403" s="4">
        <v>74</v>
      </c>
      <c r="S5403" s="4">
        <v>86</v>
      </c>
      <c r="T5403" s="4">
        <v>83</v>
      </c>
      <c r="U5403" s="4">
        <v>80</v>
      </c>
      <c r="V5403" s="13">
        <v>83</v>
      </c>
      <c r="W5403" s="4">
        <v>80</v>
      </c>
      <c r="X5403" s="4">
        <v>80</v>
      </c>
      <c r="Y5403">
        <f t="shared" ca="1" si="1020"/>
        <v>2160</v>
      </c>
      <c r="Z5403">
        <f t="shared" ca="1" si="1021"/>
        <v>1296</v>
      </c>
    </row>
    <row r="5404" spans="2:26" x14ac:dyDescent="0.25">
      <c r="B5404" s="11">
        <f t="shared" si="1022"/>
        <v>44786.666666653589</v>
      </c>
      <c r="C5404" s="1">
        <f t="shared" si="1013"/>
        <v>8</v>
      </c>
      <c r="D5404" s="1">
        <f t="shared" si="1014"/>
        <v>6</v>
      </c>
      <c r="E5404" s="12">
        <f t="shared" si="1015"/>
        <v>17</v>
      </c>
      <c r="F5404" s="124" t="str">
        <f t="shared" si="1016"/>
        <v>0</v>
      </c>
      <c r="G5404" s="1">
        <f ca="1">(OFFSET(O5404,0,MATCH(Customer!$J$6,'CDH &amp; HDH'!$P$11:$X$11,0)))</f>
        <v>82</v>
      </c>
      <c r="H5404" s="1" t="str">
        <f t="shared" si="1017"/>
        <v>Cooling</v>
      </c>
      <c r="I5404" s="1">
        <f ca="1">OFFSET(IF($H5404="Cooling",Customer!$C$25,Customer!$C$52),E5404,D5404)</f>
        <v>78</v>
      </c>
      <c r="J5404" s="1">
        <f ca="1">OFFSET(IF($H5404="Cooling",Customer!$L$25,Customer!$L$52),$E5404,$D5404)</f>
        <v>80</v>
      </c>
      <c r="K5404" s="16">
        <f t="shared" ca="1" si="1011"/>
        <v>4</v>
      </c>
      <c r="L5404" s="16">
        <f t="shared" ca="1" si="1012"/>
        <v>2</v>
      </c>
      <c r="M5404" s="17">
        <f t="shared" si="1018"/>
        <v>0</v>
      </c>
      <c r="N5404" s="17">
        <f t="shared" si="1019"/>
        <v>0</v>
      </c>
      <c r="O5404" s="4"/>
      <c r="P5404" s="4">
        <v>76</v>
      </c>
      <c r="Q5404" s="4">
        <v>82</v>
      </c>
      <c r="R5404" s="4">
        <v>73</v>
      </c>
      <c r="S5404" s="4">
        <v>86</v>
      </c>
      <c r="T5404" s="4">
        <v>82</v>
      </c>
      <c r="U5404" s="4">
        <v>79</v>
      </c>
      <c r="V5404" s="13">
        <v>82</v>
      </c>
      <c r="W5404" s="4">
        <v>80</v>
      </c>
      <c r="X5404" s="4">
        <v>80</v>
      </c>
      <c r="Y5404">
        <f t="shared" ca="1" si="1020"/>
        <v>1728</v>
      </c>
      <c r="Z5404">
        <f t="shared" ca="1" si="1021"/>
        <v>864</v>
      </c>
    </row>
    <row r="5405" spans="2:26" x14ac:dyDescent="0.25">
      <c r="B5405" s="11">
        <f t="shared" si="1022"/>
        <v>44786.708333320254</v>
      </c>
      <c r="C5405" s="1">
        <f t="shared" si="1013"/>
        <v>8</v>
      </c>
      <c r="D5405" s="1">
        <f t="shared" si="1014"/>
        <v>6</v>
      </c>
      <c r="E5405" s="12">
        <f t="shared" si="1015"/>
        <v>18</v>
      </c>
      <c r="F5405" s="124" t="str">
        <f t="shared" si="1016"/>
        <v>0</v>
      </c>
      <c r="G5405" s="1">
        <f ca="1">(OFFSET(O5405,0,MATCH(Customer!$J$6,'CDH &amp; HDH'!$P$11:$X$11,0)))</f>
        <v>80</v>
      </c>
      <c r="H5405" s="1" t="str">
        <f t="shared" si="1017"/>
        <v>Cooling</v>
      </c>
      <c r="I5405" s="1">
        <f ca="1">OFFSET(IF($H5405="Cooling",Customer!$C$25,Customer!$C$52),E5405,D5405)</f>
        <v>78</v>
      </c>
      <c r="J5405" s="1">
        <f ca="1">OFFSET(IF($H5405="Cooling",Customer!$L$25,Customer!$L$52),$E5405,$D5405)</f>
        <v>80</v>
      </c>
      <c r="K5405" s="16">
        <f t="shared" ca="1" si="1011"/>
        <v>2</v>
      </c>
      <c r="L5405" s="16">
        <f t="shared" ca="1" si="1012"/>
        <v>0</v>
      </c>
      <c r="M5405" s="17">
        <f t="shared" si="1018"/>
        <v>0</v>
      </c>
      <c r="N5405" s="17">
        <f t="shared" si="1019"/>
        <v>0</v>
      </c>
      <c r="O5405" s="4"/>
      <c r="P5405" s="4">
        <v>74</v>
      </c>
      <c r="Q5405" s="4">
        <v>78</v>
      </c>
      <c r="R5405" s="4">
        <v>69</v>
      </c>
      <c r="S5405" s="4">
        <v>84</v>
      </c>
      <c r="T5405" s="4">
        <v>81</v>
      </c>
      <c r="U5405" s="4">
        <v>76</v>
      </c>
      <c r="V5405" s="13">
        <v>80</v>
      </c>
      <c r="W5405" s="4">
        <v>79</v>
      </c>
      <c r="X5405" s="4">
        <v>79</v>
      </c>
      <c r="Y5405">
        <f t="shared" ca="1" si="1020"/>
        <v>864</v>
      </c>
      <c r="Z5405">
        <f t="shared" ca="1" si="1021"/>
        <v>0</v>
      </c>
    </row>
    <row r="5406" spans="2:26" x14ac:dyDescent="0.25">
      <c r="B5406" s="11">
        <f t="shared" si="1022"/>
        <v>44786.749999986918</v>
      </c>
      <c r="C5406" s="1">
        <f t="shared" si="1013"/>
        <v>8</v>
      </c>
      <c r="D5406" s="1">
        <f t="shared" si="1014"/>
        <v>6</v>
      </c>
      <c r="E5406" s="12">
        <f t="shared" si="1015"/>
        <v>19</v>
      </c>
      <c r="F5406" s="124" t="str">
        <f t="shared" si="1016"/>
        <v>0</v>
      </c>
      <c r="G5406" s="1">
        <f ca="1">(OFFSET(O5406,0,MATCH(Customer!$J$6,'CDH &amp; HDH'!$P$11:$X$11,0)))</f>
        <v>78</v>
      </c>
      <c r="H5406" s="1" t="str">
        <f t="shared" si="1017"/>
        <v>Cooling</v>
      </c>
      <c r="I5406" s="1">
        <f ca="1">OFFSET(IF($H5406="Cooling",Customer!$C$25,Customer!$C$52),E5406,D5406)</f>
        <v>78</v>
      </c>
      <c r="J5406" s="1">
        <f ca="1">OFFSET(IF($H5406="Cooling",Customer!$L$25,Customer!$L$52),$E5406,$D5406)</f>
        <v>80</v>
      </c>
      <c r="K5406" s="16">
        <f t="shared" ca="1" si="1011"/>
        <v>0</v>
      </c>
      <c r="L5406" s="16">
        <f t="shared" ca="1" si="1012"/>
        <v>0</v>
      </c>
      <c r="M5406" s="17">
        <f t="shared" si="1018"/>
        <v>0</v>
      </c>
      <c r="N5406" s="17">
        <f t="shared" si="1019"/>
        <v>0</v>
      </c>
      <c r="O5406" s="4"/>
      <c r="P5406" s="4">
        <v>72</v>
      </c>
      <c r="Q5406" s="4">
        <v>78</v>
      </c>
      <c r="R5406" s="4">
        <v>64</v>
      </c>
      <c r="S5406" s="4">
        <v>82</v>
      </c>
      <c r="T5406" s="4">
        <v>78</v>
      </c>
      <c r="U5406" s="4">
        <v>72</v>
      </c>
      <c r="V5406" s="13">
        <v>78</v>
      </c>
      <c r="W5406" s="4">
        <v>75</v>
      </c>
      <c r="X5406" s="4">
        <v>73</v>
      </c>
      <c r="Y5406">
        <f t="shared" ca="1" si="1020"/>
        <v>0</v>
      </c>
      <c r="Z5406">
        <f t="shared" ca="1" si="1021"/>
        <v>0</v>
      </c>
    </row>
    <row r="5407" spans="2:26" x14ac:dyDescent="0.25">
      <c r="B5407" s="11">
        <f t="shared" si="1022"/>
        <v>44786.791666653582</v>
      </c>
      <c r="C5407" s="1">
        <f t="shared" si="1013"/>
        <v>8</v>
      </c>
      <c r="D5407" s="1">
        <f t="shared" si="1014"/>
        <v>6</v>
      </c>
      <c r="E5407" s="12">
        <f t="shared" si="1015"/>
        <v>20</v>
      </c>
      <c r="F5407" s="124" t="str">
        <f t="shared" si="1016"/>
        <v>0</v>
      </c>
      <c r="G5407" s="1">
        <f ca="1">(OFFSET(O5407,0,MATCH(Customer!$J$6,'CDH &amp; HDH'!$P$11:$X$11,0)))</f>
        <v>75</v>
      </c>
      <c r="H5407" s="1" t="str">
        <f t="shared" si="1017"/>
        <v>Cooling</v>
      </c>
      <c r="I5407" s="1">
        <f ca="1">OFFSET(IF($H5407="Cooling",Customer!$C$25,Customer!$C$52),E5407,D5407)</f>
        <v>78</v>
      </c>
      <c r="J5407" s="1">
        <f ca="1">OFFSET(IF($H5407="Cooling",Customer!$L$25,Customer!$L$52),$E5407,$D5407)</f>
        <v>80</v>
      </c>
      <c r="K5407" s="16">
        <f t="shared" ca="1" si="1011"/>
        <v>0</v>
      </c>
      <c r="L5407" s="16">
        <f t="shared" ca="1" si="1012"/>
        <v>0</v>
      </c>
      <c r="M5407" s="17">
        <f t="shared" si="1018"/>
        <v>0</v>
      </c>
      <c r="N5407" s="17">
        <f t="shared" si="1019"/>
        <v>0</v>
      </c>
      <c r="O5407" s="4"/>
      <c r="P5407" s="4">
        <v>70</v>
      </c>
      <c r="Q5407" s="4">
        <v>76</v>
      </c>
      <c r="R5407" s="4">
        <v>63</v>
      </c>
      <c r="S5407" s="4">
        <v>79</v>
      </c>
      <c r="T5407" s="4">
        <v>75</v>
      </c>
      <c r="U5407" s="4">
        <v>69</v>
      </c>
      <c r="V5407" s="13">
        <v>75</v>
      </c>
      <c r="W5407" s="4">
        <v>72</v>
      </c>
      <c r="X5407" s="4">
        <v>69</v>
      </c>
      <c r="Y5407">
        <f t="shared" ca="1" si="1020"/>
        <v>0</v>
      </c>
      <c r="Z5407">
        <f t="shared" ca="1" si="1021"/>
        <v>0</v>
      </c>
    </row>
    <row r="5408" spans="2:26" x14ac:dyDescent="0.25">
      <c r="B5408" s="11">
        <f t="shared" si="1022"/>
        <v>44786.833333320246</v>
      </c>
      <c r="C5408" s="1">
        <f t="shared" si="1013"/>
        <v>8</v>
      </c>
      <c r="D5408" s="1">
        <f t="shared" si="1014"/>
        <v>6</v>
      </c>
      <c r="E5408" s="12">
        <f t="shared" si="1015"/>
        <v>21</v>
      </c>
      <c r="F5408" s="124" t="str">
        <f t="shared" si="1016"/>
        <v>0</v>
      </c>
      <c r="G5408" s="1">
        <f ca="1">(OFFSET(O5408,0,MATCH(Customer!$J$6,'CDH &amp; HDH'!$P$11:$X$11,0)))</f>
        <v>72</v>
      </c>
      <c r="H5408" s="1" t="str">
        <f t="shared" si="1017"/>
        <v>Cooling</v>
      </c>
      <c r="I5408" s="1">
        <f ca="1">OFFSET(IF($H5408="Cooling",Customer!$C$25,Customer!$C$52),E5408,D5408)</f>
        <v>78</v>
      </c>
      <c r="J5408" s="1">
        <f ca="1">OFFSET(IF($H5408="Cooling",Customer!$L$25,Customer!$L$52),$E5408,$D5408)</f>
        <v>80</v>
      </c>
      <c r="K5408" s="16">
        <f t="shared" ca="1" si="1011"/>
        <v>0</v>
      </c>
      <c r="L5408" s="16">
        <f t="shared" ca="1" si="1012"/>
        <v>0</v>
      </c>
      <c r="M5408" s="17">
        <f t="shared" si="1018"/>
        <v>0</v>
      </c>
      <c r="N5408" s="17">
        <f t="shared" si="1019"/>
        <v>0</v>
      </c>
      <c r="O5408" s="4"/>
      <c r="P5408" s="4">
        <v>67</v>
      </c>
      <c r="Q5408" s="4">
        <v>75</v>
      </c>
      <c r="R5408" s="4">
        <v>62</v>
      </c>
      <c r="S5408" s="4">
        <v>78</v>
      </c>
      <c r="T5408" s="4">
        <v>73</v>
      </c>
      <c r="U5408" s="4">
        <v>66</v>
      </c>
      <c r="V5408" s="13">
        <v>72</v>
      </c>
      <c r="W5408" s="4">
        <v>69</v>
      </c>
      <c r="X5408" s="4">
        <v>66</v>
      </c>
      <c r="Y5408">
        <f t="shared" ca="1" si="1020"/>
        <v>0</v>
      </c>
      <c r="Z5408">
        <f t="shared" ca="1" si="1021"/>
        <v>0</v>
      </c>
    </row>
    <row r="5409" spans="2:26" x14ac:dyDescent="0.25">
      <c r="B5409" s="11">
        <f t="shared" si="1022"/>
        <v>44786.874999986911</v>
      </c>
      <c r="C5409" s="1">
        <f t="shared" si="1013"/>
        <v>8</v>
      </c>
      <c r="D5409" s="1">
        <f t="shared" si="1014"/>
        <v>6</v>
      </c>
      <c r="E5409" s="12">
        <f t="shared" si="1015"/>
        <v>22</v>
      </c>
      <c r="F5409" s="124" t="str">
        <f t="shared" si="1016"/>
        <v>0</v>
      </c>
      <c r="G5409" s="1">
        <f ca="1">(OFFSET(O5409,0,MATCH(Customer!$J$6,'CDH &amp; HDH'!$P$11:$X$11,0)))</f>
        <v>69</v>
      </c>
      <c r="H5409" s="1" t="str">
        <f t="shared" si="1017"/>
        <v>Cooling</v>
      </c>
      <c r="I5409" s="1">
        <f ca="1">OFFSET(IF($H5409="Cooling",Customer!$C$25,Customer!$C$52),E5409,D5409)</f>
        <v>78</v>
      </c>
      <c r="J5409" s="1">
        <f ca="1">OFFSET(IF($H5409="Cooling",Customer!$L$25,Customer!$L$52),$E5409,$D5409)</f>
        <v>80</v>
      </c>
      <c r="K5409" s="16">
        <f t="shared" ca="1" si="1011"/>
        <v>0</v>
      </c>
      <c r="L5409" s="16">
        <f t="shared" ca="1" si="1012"/>
        <v>0</v>
      </c>
      <c r="M5409" s="17">
        <f t="shared" si="1018"/>
        <v>0</v>
      </c>
      <c r="N5409" s="17">
        <f t="shared" si="1019"/>
        <v>0</v>
      </c>
      <c r="O5409" s="4"/>
      <c r="P5409" s="4">
        <v>66</v>
      </c>
      <c r="Q5409" s="4">
        <v>74</v>
      </c>
      <c r="R5409" s="4">
        <v>62</v>
      </c>
      <c r="S5409" s="4">
        <v>77</v>
      </c>
      <c r="T5409" s="4">
        <v>73</v>
      </c>
      <c r="U5409" s="4">
        <v>64</v>
      </c>
      <c r="V5409" s="13">
        <v>69</v>
      </c>
      <c r="W5409" s="4">
        <v>68</v>
      </c>
      <c r="X5409" s="4">
        <v>65</v>
      </c>
      <c r="Y5409">
        <f t="shared" ca="1" si="1020"/>
        <v>0</v>
      </c>
      <c r="Z5409">
        <f t="shared" ca="1" si="1021"/>
        <v>0</v>
      </c>
    </row>
    <row r="5410" spans="2:26" x14ac:dyDescent="0.25">
      <c r="B5410" s="11">
        <f t="shared" si="1022"/>
        <v>44786.916666653575</v>
      </c>
      <c r="C5410" s="1">
        <f t="shared" si="1013"/>
        <v>8</v>
      </c>
      <c r="D5410" s="1">
        <f t="shared" si="1014"/>
        <v>6</v>
      </c>
      <c r="E5410" s="12">
        <f t="shared" si="1015"/>
        <v>23</v>
      </c>
      <c r="F5410" s="124" t="str">
        <f t="shared" si="1016"/>
        <v>0</v>
      </c>
      <c r="G5410" s="1">
        <f ca="1">(OFFSET(O5410,0,MATCH(Customer!$J$6,'CDH &amp; HDH'!$P$11:$X$11,0)))</f>
        <v>68</v>
      </c>
      <c r="H5410" s="1" t="str">
        <f t="shared" si="1017"/>
        <v>Cooling</v>
      </c>
      <c r="I5410" s="1">
        <f ca="1">OFFSET(IF($H5410="Cooling",Customer!$C$25,Customer!$C$52),E5410,D5410)</f>
        <v>78</v>
      </c>
      <c r="J5410" s="1">
        <f ca="1">OFFSET(IF($H5410="Cooling",Customer!$L$25,Customer!$L$52),$E5410,$D5410)</f>
        <v>80</v>
      </c>
      <c r="K5410" s="16">
        <f t="shared" ca="1" si="1011"/>
        <v>0</v>
      </c>
      <c r="L5410" s="16">
        <f t="shared" ca="1" si="1012"/>
        <v>0</v>
      </c>
      <c r="M5410" s="17">
        <f t="shared" si="1018"/>
        <v>0</v>
      </c>
      <c r="N5410" s="17">
        <f t="shared" si="1019"/>
        <v>0</v>
      </c>
      <c r="O5410" s="4"/>
      <c r="P5410" s="4">
        <v>64</v>
      </c>
      <c r="Q5410" s="4">
        <v>73</v>
      </c>
      <c r="R5410" s="4">
        <v>60</v>
      </c>
      <c r="S5410" s="4">
        <v>76</v>
      </c>
      <c r="T5410" s="4">
        <v>71</v>
      </c>
      <c r="U5410" s="4">
        <v>64</v>
      </c>
      <c r="V5410" s="13">
        <v>68</v>
      </c>
      <c r="W5410" s="4">
        <v>68</v>
      </c>
      <c r="X5410" s="4">
        <v>64</v>
      </c>
      <c r="Y5410">
        <f t="shared" ca="1" si="1020"/>
        <v>0</v>
      </c>
      <c r="Z5410">
        <f t="shared" ca="1" si="1021"/>
        <v>0</v>
      </c>
    </row>
    <row r="5411" spans="2:26" x14ac:dyDescent="0.25">
      <c r="B5411" s="11">
        <f t="shared" si="1022"/>
        <v>44786.958333320239</v>
      </c>
      <c r="C5411" s="1">
        <f t="shared" si="1013"/>
        <v>8</v>
      </c>
      <c r="D5411" s="1">
        <f t="shared" si="1014"/>
        <v>6</v>
      </c>
      <c r="E5411" s="12">
        <f t="shared" si="1015"/>
        <v>24</v>
      </c>
      <c r="F5411" s="124" t="str">
        <f t="shared" si="1016"/>
        <v>0</v>
      </c>
      <c r="G5411" s="1">
        <f ca="1">(OFFSET(O5411,0,MATCH(Customer!$J$6,'CDH &amp; HDH'!$P$11:$X$11,0)))</f>
        <v>67</v>
      </c>
      <c r="H5411" s="1" t="str">
        <f t="shared" si="1017"/>
        <v>Cooling</v>
      </c>
      <c r="I5411" s="1">
        <f ca="1">OFFSET(IF($H5411="Cooling",Customer!$C$25,Customer!$C$52),E5411,D5411)</f>
        <v>78</v>
      </c>
      <c r="J5411" s="1">
        <f ca="1">OFFSET(IF($H5411="Cooling",Customer!$L$25,Customer!$L$52),$E5411,$D5411)</f>
        <v>80</v>
      </c>
      <c r="K5411" s="16">
        <f t="shared" ca="1" si="1011"/>
        <v>0</v>
      </c>
      <c r="L5411" s="16">
        <f t="shared" ca="1" si="1012"/>
        <v>0</v>
      </c>
      <c r="M5411" s="17">
        <f t="shared" si="1018"/>
        <v>0</v>
      </c>
      <c r="N5411" s="17">
        <f t="shared" si="1019"/>
        <v>0</v>
      </c>
      <c r="O5411" s="4"/>
      <c r="P5411" s="4">
        <v>63</v>
      </c>
      <c r="Q5411" s="4">
        <v>73</v>
      </c>
      <c r="R5411" s="4">
        <v>59</v>
      </c>
      <c r="S5411" s="4">
        <v>75</v>
      </c>
      <c r="T5411" s="4">
        <v>68</v>
      </c>
      <c r="U5411" s="4">
        <v>62</v>
      </c>
      <c r="V5411" s="13">
        <v>67</v>
      </c>
      <c r="W5411" s="4">
        <v>67</v>
      </c>
      <c r="X5411" s="4">
        <v>63</v>
      </c>
      <c r="Y5411">
        <f t="shared" ca="1" si="1020"/>
        <v>0</v>
      </c>
      <c r="Z5411">
        <f t="shared" ca="1" si="1021"/>
        <v>0</v>
      </c>
    </row>
    <row r="5412" spans="2:26" x14ac:dyDescent="0.25">
      <c r="B5412" s="11">
        <f t="shared" si="1022"/>
        <v>44786.999999986903</v>
      </c>
      <c r="C5412" s="1">
        <f t="shared" si="1013"/>
        <v>8</v>
      </c>
      <c r="D5412" s="1">
        <f t="shared" si="1014"/>
        <v>7</v>
      </c>
      <c r="E5412" s="12">
        <f t="shared" si="1015"/>
        <v>1</v>
      </c>
      <c r="F5412" s="124" t="str">
        <f t="shared" si="1016"/>
        <v>0</v>
      </c>
      <c r="G5412" s="1">
        <f ca="1">(OFFSET(O5412,0,MATCH(Customer!$J$6,'CDH &amp; HDH'!$P$11:$X$11,0)))</f>
        <v>65</v>
      </c>
      <c r="H5412" s="1" t="str">
        <f t="shared" si="1017"/>
        <v>Cooling</v>
      </c>
      <c r="I5412" s="1">
        <f ca="1">OFFSET(IF($H5412="Cooling",Customer!$C$25,Customer!$C$52),E5412,D5412)</f>
        <v>78</v>
      </c>
      <c r="J5412" s="1">
        <f ca="1">OFFSET(IF($H5412="Cooling",Customer!$L$25,Customer!$L$52),$E5412,$D5412)</f>
        <v>80</v>
      </c>
      <c r="K5412" s="16">
        <f t="shared" ca="1" si="1011"/>
        <v>0</v>
      </c>
      <c r="L5412" s="16">
        <f t="shared" ca="1" si="1012"/>
        <v>0</v>
      </c>
      <c r="M5412" s="17">
        <f t="shared" si="1018"/>
        <v>0</v>
      </c>
      <c r="N5412" s="17">
        <f t="shared" si="1019"/>
        <v>0</v>
      </c>
      <c r="O5412" s="4"/>
      <c r="P5412" s="4">
        <v>60</v>
      </c>
      <c r="Q5412" s="4">
        <v>73</v>
      </c>
      <c r="R5412" s="4">
        <v>56</v>
      </c>
      <c r="S5412" s="4">
        <v>73</v>
      </c>
      <c r="T5412" s="4">
        <v>69</v>
      </c>
      <c r="U5412" s="4">
        <v>61</v>
      </c>
      <c r="V5412" s="13">
        <v>65</v>
      </c>
      <c r="W5412" s="4">
        <v>66</v>
      </c>
      <c r="X5412" s="4">
        <v>68</v>
      </c>
      <c r="Y5412">
        <f t="shared" ca="1" si="1020"/>
        <v>0</v>
      </c>
      <c r="Z5412">
        <f t="shared" ca="1" si="1021"/>
        <v>0</v>
      </c>
    </row>
    <row r="5413" spans="2:26" x14ac:dyDescent="0.25">
      <c r="B5413" s="11">
        <f t="shared" si="1022"/>
        <v>44787.041666653568</v>
      </c>
      <c r="C5413" s="1">
        <f t="shared" si="1013"/>
        <v>8</v>
      </c>
      <c r="D5413" s="1">
        <f t="shared" si="1014"/>
        <v>7</v>
      </c>
      <c r="E5413" s="12">
        <f t="shared" si="1015"/>
        <v>2</v>
      </c>
      <c r="F5413" s="124" t="str">
        <f t="shared" si="1016"/>
        <v>0</v>
      </c>
      <c r="G5413" s="1">
        <f ca="1">(OFFSET(O5413,0,MATCH(Customer!$J$6,'CDH &amp; HDH'!$P$11:$X$11,0)))</f>
        <v>62</v>
      </c>
      <c r="H5413" s="1" t="str">
        <f t="shared" si="1017"/>
        <v>Cooling</v>
      </c>
      <c r="I5413" s="1">
        <f ca="1">OFFSET(IF($H5413="Cooling",Customer!$C$25,Customer!$C$52),E5413,D5413)</f>
        <v>78</v>
      </c>
      <c r="J5413" s="1">
        <f ca="1">OFFSET(IF($H5413="Cooling",Customer!$L$25,Customer!$L$52),$E5413,$D5413)</f>
        <v>80</v>
      </c>
      <c r="K5413" s="16">
        <f t="shared" ca="1" si="1011"/>
        <v>0</v>
      </c>
      <c r="L5413" s="16">
        <f t="shared" ca="1" si="1012"/>
        <v>0</v>
      </c>
      <c r="M5413" s="17">
        <f t="shared" si="1018"/>
        <v>0</v>
      </c>
      <c r="N5413" s="17">
        <f t="shared" si="1019"/>
        <v>0</v>
      </c>
      <c r="O5413" s="4"/>
      <c r="P5413" s="4">
        <v>60</v>
      </c>
      <c r="Q5413" s="4">
        <v>73</v>
      </c>
      <c r="R5413" s="4">
        <v>55</v>
      </c>
      <c r="S5413" s="4">
        <v>72</v>
      </c>
      <c r="T5413" s="4">
        <v>67</v>
      </c>
      <c r="U5413" s="4">
        <v>61</v>
      </c>
      <c r="V5413" s="13">
        <v>62</v>
      </c>
      <c r="W5413" s="4">
        <v>65</v>
      </c>
      <c r="X5413" s="4">
        <v>70</v>
      </c>
      <c r="Y5413">
        <f t="shared" ca="1" si="1020"/>
        <v>0</v>
      </c>
      <c r="Z5413">
        <f t="shared" ca="1" si="1021"/>
        <v>0</v>
      </c>
    </row>
    <row r="5414" spans="2:26" x14ac:dyDescent="0.25">
      <c r="B5414" s="11">
        <f t="shared" si="1022"/>
        <v>44787.083333320232</v>
      </c>
      <c r="C5414" s="1">
        <f t="shared" si="1013"/>
        <v>8</v>
      </c>
      <c r="D5414" s="1">
        <f t="shared" si="1014"/>
        <v>7</v>
      </c>
      <c r="E5414" s="12">
        <f t="shared" si="1015"/>
        <v>3</v>
      </c>
      <c r="F5414" s="124" t="str">
        <f t="shared" si="1016"/>
        <v>0</v>
      </c>
      <c r="G5414" s="1">
        <f ca="1">(OFFSET(O5414,0,MATCH(Customer!$J$6,'CDH &amp; HDH'!$P$11:$X$11,0)))</f>
        <v>62</v>
      </c>
      <c r="H5414" s="1" t="str">
        <f t="shared" si="1017"/>
        <v>Cooling</v>
      </c>
      <c r="I5414" s="1">
        <f ca="1">OFFSET(IF($H5414="Cooling",Customer!$C$25,Customer!$C$52),E5414,D5414)</f>
        <v>78</v>
      </c>
      <c r="J5414" s="1">
        <f ca="1">OFFSET(IF($H5414="Cooling",Customer!$L$25,Customer!$L$52),$E5414,$D5414)</f>
        <v>80</v>
      </c>
      <c r="K5414" s="16">
        <f t="shared" ca="1" si="1011"/>
        <v>0</v>
      </c>
      <c r="L5414" s="16">
        <f t="shared" ca="1" si="1012"/>
        <v>0</v>
      </c>
      <c r="M5414" s="17">
        <f t="shared" si="1018"/>
        <v>0</v>
      </c>
      <c r="N5414" s="17">
        <f t="shared" si="1019"/>
        <v>0</v>
      </c>
      <c r="O5414" s="4"/>
      <c r="P5414" s="4">
        <v>57</v>
      </c>
      <c r="Q5414" s="4">
        <v>72</v>
      </c>
      <c r="R5414" s="4">
        <v>54</v>
      </c>
      <c r="S5414" s="4">
        <v>72</v>
      </c>
      <c r="T5414" s="4">
        <v>66</v>
      </c>
      <c r="U5414" s="4">
        <v>62</v>
      </c>
      <c r="V5414" s="13">
        <v>62</v>
      </c>
      <c r="W5414" s="4">
        <v>64</v>
      </c>
      <c r="X5414" s="4">
        <v>70</v>
      </c>
      <c r="Y5414">
        <f t="shared" ca="1" si="1020"/>
        <v>0</v>
      </c>
      <c r="Z5414">
        <f t="shared" ca="1" si="1021"/>
        <v>0</v>
      </c>
    </row>
    <row r="5415" spans="2:26" x14ac:dyDescent="0.25">
      <c r="B5415" s="11">
        <f t="shared" si="1022"/>
        <v>44787.124999986896</v>
      </c>
      <c r="C5415" s="1">
        <f t="shared" si="1013"/>
        <v>8</v>
      </c>
      <c r="D5415" s="1">
        <f t="shared" si="1014"/>
        <v>7</v>
      </c>
      <c r="E5415" s="12">
        <f t="shared" si="1015"/>
        <v>4</v>
      </c>
      <c r="F5415" s="124" t="str">
        <f t="shared" si="1016"/>
        <v>0</v>
      </c>
      <c r="G5415" s="1">
        <f ca="1">(OFFSET(O5415,0,MATCH(Customer!$J$6,'CDH &amp; HDH'!$P$11:$X$11,0)))</f>
        <v>62</v>
      </c>
      <c r="H5415" s="1" t="str">
        <f t="shared" si="1017"/>
        <v>Cooling</v>
      </c>
      <c r="I5415" s="1">
        <f ca="1">OFFSET(IF($H5415="Cooling",Customer!$C$25,Customer!$C$52),E5415,D5415)</f>
        <v>78</v>
      </c>
      <c r="J5415" s="1">
        <f ca="1">OFFSET(IF($H5415="Cooling",Customer!$L$25,Customer!$L$52),$E5415,$D5415)</f>
        <v>80</v>
      </c>
      <c r="K5415" s="16">
        <f t="shared" ca="1" si="1011"/>
        <v>0</v>
      </c>
      <c r="L5415" s="16">
        <f t="shared" ca="1" si="1012"/>
        <v>0</v>
      </c>
      <c r="M5415" s="17">
        <f t="shared" si="1018"/>
        <v>0</v>
      </c>
      <c r="N5415" s="17">
        <f t="shared" si="1019"/>
        <v>0</v>
      </c>
      <c r="O5415" s="4"/>
      <c r="P5415" s="4">
        <v>57</v>
      </c>
      <c r="Q5415" s="4">
        <v>71</v>
      </c>
      <c r="R5415" s="4">
        <v>53</v>
      </c>
      <c r="S5415" s="4">
        <v>71</v>
      </c>
      <c r="T5415" s="4">
        <v>66</v>
      </c>
      <c r="U5415" s="4">
        <v>63</v>
      </c>
      <c r="V5415" s="13">
        <v>62</v>
      </c>
      <c r="W5415" s="4">
        <v>64</v>
      </c>
      <c r="X5415" s="4">
        <v>67</v>
      </c>
      <c r="Y5415">
        <f t="shared" ca="1" si="1020"/>
        <v>0</v>
      </c>
      <c r="Z5415">
        <f t="shared" ca="1" si="1021"/>
        <v>0</v>
      </c>
    </row>
    <row r="5416" spans="2:26" x14ac:dyDescent="0.25">
      <c r="B5416" s="11">
        <f t="shared" si="1022"/>
        <v>44787.16666665356</v>
      </c>
      <c r="C5416" s="1">
        <f t="shared" si="1013"/>
        <v>8</v>
      </c>
      <c r="D5416" s="1">
        <f t="shared" si="1014"/>
        <v>7</v>
      </c>
      <c r="E5416" s="12">
        <f t="shared" si="1015"/>
        <v>5</v>
      </c>
      <c r="F5416" s="124" t="str">
        <f t="shared" si="1016"/>
        <v>0</v>
      </c>
      <c r="G5416" s="1">
        <f ca="1">(OFFSET(O5416,0,MATCH(Customer!$J$6,'CDH &amp; HDH'!$P$11:$X$11,0)))</f>
        <v>62</v>
      </c>
      <c r="H5416" s="1" t="str">
        <f t="shared" si="1017"/>
        <v>Cooling</v>
      </c>
      <c r="I5416" s="1">
        <f ca="1">OFFSET(IF($H5416="Cooling",Customer!$C$25,Customer!$C$52),E5416,D5416)</f>
        <v>78</v>
      </c>
      <c r="J5416" s="1">
        <f ca="1">OFFSET(IF($H5416="Cooling",Customer!$L$25,Customer!$L$52),$E5416,$D5416)</f>
        <v>80</v>
      </c>
      <c r="K5416" s="16">
        <f t="shared" ca="1" si="1011"/>
        <v>0</v>
      </c>
      <c r="L5416" s="16">
        <f t="shared" ca="1" si="1012"/>
        <v>0</v>
      </c>
      <c r="M5416" s="17">
        <f t="shared" si="1018"/>
        <v>0</v>
      </c>
      <c r="N5416" s="17">
        <f t="shared" si="1019"/>
        <v>0</v>
      </c>
      <c r="O5416" s="4"/>
      <c r="P5416" s="4">
        <v>57</v>
      </c>
      <c r="Q5416" s="4">
        <v>71</v>
      </c>
      <c r="R5416" s="4">
        <v>52</v>
      </c>
      <c r="S5416" s="4">
        <v>70</v>
      </c>
      <c r="T5416" s="4">
        <v>66</v>
      </c>
      <c r="U5416" s="4">
        <v>62</v>
      </c>
      <c r="V5416" s="13">
        <v>62</v>
      </c>
      <c r="W5416" s="4">
        <v>63</v>
      </c>
      <c r="X5416" s="4">
        <v>70</v>
      </c>
      <c r="Y5416">
        <f t="shared" ca="1" si="1020"/>
        <v>0</v>
      </c>
      <c r="Z5416">
        <f t="shared" ca="1" si="1021"/>
        <v>0</v>
      </c>
    </row>
    <row r="5417" spans="2:26" x14ac:dyDescent="0.25">
      <c r="B5417" s="11">
        <f t="shared" si="1022"/>
        <v>44787.208333320224</v>
      </c>
      <c r="C5417" s="1">
        <f t="shared" si="1013"/>
        <v>8</v>
      </c>
      <c r="D5417" s="1">
        <f t="shared" si="1014"/>
        <v>7</v>
      </c>
      <c r="E5417" s="12">
        <f t="shared" si="1015"/>
        <v>6</v>
      </c>
      <c r="F5417" s="124" t="str">
        <f t="shared" si="1016"/>
        <v>0</v>
      </c>
      <c r="G5417" s="1">
        <f ca="1">(OFFSET(O5417,0,MATCH(Customer!$J$6,'CDH &amp; HDH'!$P$11:$X$11,0)))</f>
        <v>60</v>
      </c>
      <c r="H5417" s="1" t="str">
        <f t="shared" si="1017"/>
        <v>Cooling</v>
      </c>
      <c r="I5417" s="1">
        <f ca="1">OFFSET(IF($H5417="Cooling",Customer!$C$25,Customer!$C$52),E5417,D5417)</f>
        <v>78</v>
      </c>
      <c r="J5417" s="1">
        <f ca="1">OFFSET(IF($H5417="Cooling",Customer!$L$25,Customer!$L$52),$E5417,$D5417)</f>
        <v>80</v>
      </c>
      <c r="K5417" s="16">
        <f t="shared" ca="1" si="1011"/>
        <v>0</v>
      </c>
      <c r="L5417" s="16">
        <f t="shared" ca="1" si="1012"/>
        <v>0</v>
      </c>
      <c r="M5417" s="17">
        <f t="shared" si="1018"/>
        <v>0</v>
      </c>
      <c r="N5417" s="17">
        <f t="shared" si="1019"/>
        <v>0</v>
      </c>
      <c r="O5417" s="4"/>
      <c r="P5417" s="4">
        <v>55</v>
      </c>
      <c r="Q5417" s="4">
        <v>71</v>
      </c>
      <c r="R5417" s="4">
        <v>51</v>
      </c>
      <c r="S5417" s="4">
        <v>70</v>
      </c>
      <c r="T5417" s="4">
        <v>66</v>
      </c>
      <c r="U5417" s="4">
        <v>64</v>
      </c>
      <c r="V5417" s="13">
        <v>60</v>
      </c>
      <c r="W5417" s="4">
        <v>64</v>
      </c>
      <c r="X5417" s="4">
        <v>69</v>
      </c>
      <c r="Y5417">
        <f t="shared" ca="1" si="1020"/>
        <v>0</v>
      </c>
      <c r="Z5417">
        <f t="shared" ca="1" si="1021"/>
        <v>0</v>
      </c>
    </row>
    <row r="5418" spans="2:26" x14ac:dyDescent="0.25">
      <c r="B5418" s="11">
        <f t="shared" si="1022"/>
        <v>44787.249999986889</v>
      </c>
      <c r="C5418" s="1">
        <f t="shared" si="1013"/>
        <v>8</v>
      </c>
      <c r="D5418" s="1">
        <f t="shared" si="1014"/>
        <v>7</v>
      </c>
      <c r="E5418" s="12">
        <f t="shared" si="1015"/>
        <v>7</v>
      </c>
      <c r="F5418" s="124" t="str">
        <f t="shared" si="1016"/>
        <v>0</v>
      </c>
      <c r="G5418" s="1">
        <f ca="1">(OFFSET(O5418,0,MATCH(Customer!$J$6,'CDH &amp; HDH'!$P$11:$X$11,0)))</f>
        <v>63</v>
      </c>
      <c r="H5418" s="1" t="str">
        <f t="shared" si="1017"/>
        <v>Cooling</v>
      </c>
      <c r="I5418" s="1">
        <f ca="1">OFFSET(IF($H5418="Cooling",Customer!$C$25,Customer!$C$52),E5418,D5418)</f>
        <v>78</v>
      </c>
      <c r="J5418" s="1">
        <f ca="1">OFFSET(IF($H5418="Cooling",Customer!$L$25,Customer!$L$52),$E5418,$D5418)</f>
        <v>80</v>
      </c>
      <c r="K5418" s="16">
        <f t="shared" ca="1" si="1011"/>
        <v>0</v>
      </c>
      <c r="L5418" s="16">
        <f t="shared" ca="1" si="1012"/>
        <v>0</v>
      </c>
      <c r="M5418" s="17">
        <f t="shared" si="1018"/>
        <v>0</v>
      </c>
      <c r="N5418" s="17">
        <f t="shared" si="1019"/>
        <v>0</v>
      </c>
      <c r="O5418" s="4"/>
      <c r="P5418" s="4">
        <v>60</v>
      </c>
      <c r="Q5418" s="4">
        <v>73</v>
      </c>
      <c r="R5418" s="4">
        <v>56</v>
      </c>
      <c r="S5418" s="4">
        <v>71</v>
      </c>
      <c r="T5418" s="4">
        <v>68</v>
      </c>
      <c r="U5418" s="4">
        <v>67</v>
      </c>
      <c r="V5418" s="13">
        <v>63</v>
      </c>
      <c r="W5418" s="4">
        <v>64</v>
      </c>
      <c r="X5418" s="4">
        <v>70</v>
      </c>
      <c r="Y5418">
        <f t="shared" ca="1" si="1020"/>
        <v>0</v>
      </c>
      <c r="Z5418">
        <f t="shared" ca="1" si="1021"/>
        <v>0</v>
      </c>
    </row>
    <row r="5419" spans="2:26" x14ac:dyDescent="0.25">
      <c r="B5419" s="11">
        <f t="shared" si="1022"/>
        <v>44787.291666653553</v>
      </c>
      <c r="C5419" s="1">
        <f t="shared" si="1013"/>
        <v>8</v>
      </c>
      <c r="D5419" s="1">
        <f t="shared" si="1014"/>
        <v>7</v>
      </c>
      <c r="E5419" s="12">
        <f t="shared" si="1015"/>
        <v>8</v>
      </c>
      <c r="F5419" s="124" t="str">
        <f t="shared" si="1016"/>
        <v>0</v>
      </c>
      <c r="G5419" s="1">
        <f ca="1">(OFFSET(O5419,0,MATCH(Customer!$J$6,'CDH &amp; HDH'!$P$11:$X$11,0)))</f>
        <v>67</v>
      </c>
      <c r="H5419" s="1" t="str">
        <f t="shared" si="1017"/>
        <v>Cooling</v>
      </c>
      <c r="I5419" s="1">
        <f ca="1">OFFSET(IF($H5419="Cooling",Customer!$C$25,Customer!$C$52),E5419,D5419)</f>
        <v>78</v>
      </c>
      <c r="J5419" s="1">
        <f ca="1">OFFSET(IF($H5419="Cooling",Customer!$L$25,Customer!$L$52),$E5419,$D5419)</f>
        <v>80</v>
      </c>
      <c r="K5419" s="16">
        <f t="shared" ca="1" si="1011"/>
        <v>0</v>
      </c>
      <c r="L5419" s="16">
        <f t="shared" ca="1" si="1012"/>
        <v>0</v>
      </c>
      <c r="M5419" s="17">
        <f t="shared" si="1018"/>
        <v>0</v>
      </c>
      <c r="N5419" s="17">
        <f t="shared" si="1019"/>
        <v>0</v>
      </c>
      <c r="O5419" s="4"/>
      <c r="P5419" s="4">
        <v>62</v>
      </c>
      <c r="Q5419" s="4">
        <v>76</v>
      </c>
      <c r="R5419" s="4">
        <v>60</v>
      </c>
      <c r="S5419" s="4">
        <v>73</v>
      </c>
      <c r="T5419" s="4">
        <v>71</v>
      </c>
      <c r="U5419" s="4">
        <v>72</v>
      </c>
      <c r="V5419" s="13">
        <v>67</v>
      </c>
      <c r="W5419" s="4">
        <v>70</v>
      </c>
      <c r="X5419" s="4">
        <v>72</v>
      </c>
      <c r="Y5419">
        <f t="shared" ca="1" si="1020"/>
        <v>0</v>
      </c>
      <c r="Z5419">
        <f t="shared" ca="1" si="1021"/>
        <v>0</v>
      </c>
    </row>
    <row r="5420" spans="2:26" x14ac:dyDescent="0.25">
      <c r="B5420" s="11">
        <f t="shared" si="1022"/>
        <v>44787.333333320217</v>
      </c>
      <c r="C5420" s="1">
        <f t="shared" si="1013"/>
        <v>8</v>
      </c>
      <c r="D5420" s="1">
        <f t="shared" si="1014"/>
        <v>7</v>
      </c>
      <c r="E5420" s="12">
        <f t="shared" si="1015"/>
        <v>9</v>
      </c>
      <c r="F5420" s="124" t="str">
        <f t="shared" si="1016"/>
        <v>0</v>
      </c>
      <c r="G5420" s="1">
        <f ca="1">(OFFSET(O5420,0,MATCH(Customer!$J$6,'CDH &amp; HDH'!$P$11:$X$11,0)))</f>
        <v>74</v>
      </c>
      <c r="H5420" s="1" t="str">
        <f t="shared" si="1017"/>
        <v>Cooling</v>
      </c>
      <c r="I5420" s="1">
        <f ca="1">OFFSET(IF($H5420="Cooling",Customer!$C$25,Customer!$C$52),E5420,D5420)</f>
        <v>78</v>
      </c>
      <c r="J5420" s="1">
        <f ca="1">OFFSET(IF($H5420="Cooling",Customer!$L$25,Customer!$L$52),$E5420,$D5420)</f>
        <v>80</v>
      </c>
      <c r="K5420" s="16">
        <f t="shared" ca="1" si="1011"/>
        <v>0</v>
      </c>
      <c r="L5420" s="16">
        <f t="shared" ca="1" si="1012"/>
        <v>0</v>
      </c>
      <c r="M5420" s="17">
        <f t="shared" si="1018"/>
        <v>0</v>
      </c>
      <c r="N5420" s="17">
        <f t="shared" si="1019"/>
        <v>0</v>
      </c>
      <c r="O5420" s="4"/>
      <c r="P5420" s="4">
        <v>69</v>
      </c>
      <c r="Q5420" s="4">
        <v>79</v>
      </c>
      <c r="R5420" s="4">
        <v>67</v>
      </c>
      <c r="S5420" s="4">
        <v>76</v>
      </c>
      <c r="T5420" s="4">
        <v>74</v>
      </c>
      <c r="U5420" s="4">
        <v>75</v>
      </c>
      <c r="V5420" s="13">
        <v>74</v>
      </c>
      <c r="W5420" s="4">
        <v>71</v>
      </c>
      <c r="X5420" s="4">
        <v>72</v>
      </c>
      <c r="Y5420">
        <f t="shared" ca="1" si="1020"/>
        <v>0</v>
      </c>
      <c r="Z5420">
        <f t="shared" ca="1" si="1021"/>
        <v>0</v>
      </c>
    </row>
    <row r="5421" spans="2:26" x14ac:dyDescent="0.25">
      <c r="B5421" s="11">
        <f t="shared" si="1022"/>
        <v>44787.374999986881</v>
      </c>
      <c r="C5421" s="1">
        <f t="shared" si="1013"/>
        <v>8</v>
      </c>
      <c r="D5421" s="1">
        <f t="shared" si="1014"/>
        <v>7</v>
      </c>
      <c r="E5421" s="12">
        <f t="shared" si="1015"/>
        <v>10</v>
      </c>
      <c r="F5421" s="124" t="str">
        <f t="shared" si="1016"/>
        <v>0</v>
      </c>
      <c r="G5421" s="1">
        <f ca="1">(OFFSET(O5421,0,MATCH(Customer!$J$6,'CDH &amp; HDH'!$P$11:$X$11,0)))</f>
        <v>79</v>
      </c>
      <c r="H5421" s="1" t="str">
        <f t="shared" si="1017"/>
        <v>Cooling</v>
      </c>
      <c r="I5421" s="1">
        <f ca="1">OFFSET(IF($H5421="Cooling",Customer!$C$25,Customer!$C$52),E5421,D5421)</f>
        <v>78</v>
      </c>
      <c r="J5421" s="1">
        <f ca="1">OFFSET(IF($H5421="Cooling",Customer!$L$25,Customer!$L$52),$E5421,$D5421)</f>
        <v>80</v>
      </c>
      <c r="K5421" s="16">
        <f t="shared" ca="1" si="1011"/>
        <v>1</v>
      </c>
      <c r="L5421" s="16">
        <f t="shared" ca="1" si="1012"/>
        <v>0</v>
      </c>
      <c r="M5421" s="17">
        <f t="shared" si="1018"/>
        <v>0</v>
      </c>
      <c r="N5421" s="17">
        <f t="shared" si="1019"/>
        <v>0</v>
      </c>
      <c r="O5421" s="4"/>
      <c r="P5421" s="4">
        <v>72</v>
      </c>
      <c r="Q5421" s="4">
        <v>80</v>
      </c>
      <c r="R5421" s="4">
        <v>71</v>
      </c>
      <c r="S5421" s="4">
        <v>79</v>
      </c>
      <c r="T5421" s="4">
        <v>76</v>
      </c>
      <c r="U5421" s="4">
        <v>77</v>
      </c>
      <c r="V5421" s="13">
        <v>79</v>
      </c>
      <c r="W5421" s="4">
        <v>77</v>
      </c>
      <c r="X5421" s="4">
        <v>73</v>
      </c>
      <c r="Y5421">
        <f t="shared" ca="1" si="1020"/>
        <v>432</v>
      </c>
      <c r="Z5421">
        <f t="shared" ca="1" si="1021"/>
        <v>0</v>
      </c>
    </row>
    <row r="5422" spans="2:26" x14ac:dyDescent="0.25">
      <c r="B5422" s="11">
        <f t="shared" si="1022"/>
        <v>44787.416666653546</v>
      </c>
      <c r="C5422" s="1">
        <f t="shared" si="1013"/>
        <v>8</v>
      </c>
      <c r="D5422" s="1">
        <f t="shared" si="1014"/>
        <v>7</v>
      </c>
      <c r="E5422" s="12">
        <f t="shared" si="1015"/>
        <v>11</v>
      </c>
      <c r="F5422" s="124" t="str">
        <f t="shared" si="1016"/>
        <v>0</v>
      </c>
      <c r="G5422" s="1">
        <f ca="1">(OFFSET(O5422,0,MATCH(Customer!$J$6,'CDH &amp; HDH'!$P$11:$X$11,0)))</f>
        <v>82</v>
      </c>
      <c r="H5422" s="1" t="str">
        <f t="shared" si="1017"/>
        <v>Cooling</v>
      </c>
      <c r="I5422" s="1">
        <f ca="1">OFFSET(IF($H5422="Cooling",Customer!$C$25,Customer!$C$52),E5422,D5422)</f>
        <v>78</v>
      </c>
      <c r="J5422" s="1">
        <f ca="1">OFFSET(IF($H5422="Cooling",Customer!$L$25,Customer!$L$52),$E5422,$D5422)</f>
        <v>80</v>
      </c>
      <c r="K5422" s="16">
        <f t="shared" ca="1" si="1011"/>
        <v>4</v>
      </c>
      <c r="L5422" s="16">
        <f t="shared" ca="1" si="1012"/>
        <v>2</v>
      </c>
      <c r="M5422" s="17">
        <f t="shared" si="1018"/>
        <v>0</v>
      </c>
      <c r="N5422" s="17">
        <f t="shared" si="1019"/>
        <v>0</v>
      </c>
      <c r="O5422" s="4"/>
      <c r="P5422" s="4">
        <v>74</v>
      </c>
      <c r="Q5422" s="4">
        <v>83</v>
      </c>
      <c r="R5422" s="4">
        <v>74</v>
      </c>
      <c r="S5422" s="4">
        <v>82</v>
      </c>
      <c r="T5422" s="4">
        <v>79</v>
      </c>
      <c r="U5422" s="4">
        <v>80</v>
      </c>
      <c r="V5422" s="13">
        <v>82</v>
      </c>
      <c r="W5422" s="4">
        <v>80</v>
      </c>
      <c r="X5422" s="4">
        <v>73</v>
      </c>
      <c r="Y5422">
        <f t="shared" ca="1" si="1020"/>
        <v>1728</v>
      </c>
      <c r="Z5422">
        <f t="shared" ca="1" si="1021"/>
        <v>864</v>
      </c>
    </row>
    <row r="5423" spans="2:26" x14ac:dyDescent="0.25">
      <c r="B5423" s="11">
        <f t="shared" si="1022"/>
        <v>44787.45833332021</v>
      </c>
      <c r="C5423" s="1">
        <f t="shared" si="1013"/>
        <v>8</v>
      </c>
      <c r="D5423" s="1">
        <f t="shared" si="1014"/>
        <v>7</v>
      </c>
      <c r="E5423" s="12">
        <f t="shared" si="1015"/>
        <v>12</v>
      </c>
      <c r="F5423" s="124" t="str">
        <f t="shared" si="1016"/>
        <v>0</v>
      </c>
      <c r="G5423" s="1">
        <f ca="1">(OFFSET(O5423,0,MATCH(Customer!$J$6,'CDH &amp; HDH'!$P$11:$X$11,0)))</f>
        <v>84</v>
      </c>
      <c r="H5423" s="1" t="str">
        <f t="shared" si="1017"/>
        <v>Cooling</v>
      </c>
      <c r="I5423" s="1">
        <f ca="1">OFFSET(IF($H5423="Cooling",Customer!$C$25,Customer!$C$52),E5423,D5423)</f>
        <v>78</v>
      </c>
      <c r="J5423" s="1">
        <f ca="1">OFFSET(IF($H5423="Cooling",Customer!$L$25,Customer!$L$52),$E5423,$D5423)</f>
        <v>80</v>
      </c>
      <c r="K5423" s="16">
        <f t="shared" ca="1" si="1011"/>
        <v>6</v>
      </c>
      <c r="L5423" s="16">
        <f t="shared" ca="1" si="1012"/>
        <v>4</v>
      </c>
      <c r="M5423" s="17">
        <f t="shared" si="1018"/>
        <v>0</v>
      </c>
      <c r="N5423" s="17">
        <f t="shared" si="1019"/>
        <v>0</v>
      </c>
      <c r="O5423" s="4"/>
      <c r="P5423" s="4">
        <v>75</v>
      </c>
      <c r="Q5423" s="4">
        <v>78</v>
      </c>
      <c r="R5423" s="4">
        <v>74</v>
      </c>
      <c r="S5423" s="4">
        <v>85</v>
      </c>
      <c r="T5423" s="4">
        <v>81</v>
      </c>
      <c r="U5423" s="4">
        <v>81</v>
      </c>
      <c r="V5423" s="13">
        <v>84</v>
      </c>
      <c r="W5423" s="4">
        <v>82</v>
      </c>
      <c r="X5423" s="4">
        <v>74</v>
      </c>
      <c r="Y5423">
        <f t="shared" ca="1" si="1020"/>
        <v>2592</v>
      </c>
      <c r="Z5423">
        <f t="shared" ca="1" si="1021"/>
        <v>1728</v>
      </c>
    </row>
    <row r="5424" spans="2:26" x14ac:dyDescent="0.25">
      <c r="B5424" s="11">
        <f t="shared" si="1022"/>
        <v>44787.499999986874</v>
      </c>
      <c r="C5424" s="1">
        <f t="shared" si="1013"/>
        <v>8</v>
      </c>
      <c r="D5424" s="1">
        <f t="shared" si="1014"/>
        <v>7</v>
      </c>
      <c r="E5424" s="12">
        <f t="shared" si="1015"/>
        <v>13</v>
      </c>
      <c r="F5424" s="124" t="str">
        <f t="shared" si="1016"/>
        <v>0</v>
      </c>
      <c r="G5424" s="1">
        <f ca="1">(OFFSET(O5424,0,MATCH(Customer!$J$6,'CDH &amp; HDH'!$P$11:$X$11,0)))</f>
        <v>83</v>
      </c>
      <c r="H5424" s="1" t="str">
        <f t="shared" si="1017"/>
        <v>Cooling</v>
      </c>
      <c r="I5424" s="1">
        <f ca="1">OFFSET(IF($H5424="Cooling",Customer!$C$25,Customer!$C$52),E5424,D5424)</f>
        <v>78</v>
      </c>
      <c r="J5424" s="1">
        <f ca="1">OFFSET(IF($H5424="Cooling",Customer!$L$25,Customer!$L$52),$E5424,$D5424)</f>
        <v>80</v>
      </c>
      <c r="K5424" s="16">
        <f t="shared" ca="1" si="1011"/>
        <v>5</v>
      </c>
      <c r="L5424" s="16">
        <f t="shared" ca="1" si="1012"/>
        <v>3</v>
      </c>
      <c r="M5424" s="17">
        <f t="shared" si="1018"/>
        <v>0</v>
      </c>
      <c r="N5424" s="17">
        <f t="shared" si="1019"/>
        <v>0</v>
      </c>
      <c r="O5424" s="4"/>
      <c r="P5424" s="4">
        <v>77</v>
      </c>
      <c r="Q5424" s="4">
        <v>89</v>
      </c>
      <c r="R5424" s="4">
        <v>75</v>
      </c>
      <c r="S5424" s="4">
        <v>87</v>
      </c>
      <c r="T5424" s="4">
        <v>81</v>
      </c>
      <c r="U5424" s="4">
        <v>80</v>
      </c>
      <c r="V5424" s="13">
        <v>83</v>
      </c>
      <c r="W5424" s="4">
        <v>84</v>
      </c>
      <c r="X5424" s="4">
        <v>75</v>
      </c>
      <c r="Y5424">
        <f t="shared" ca="1" si="1020"/>
        <v>2160</v>
      </c>
      <c r="Z5424">
        <f t="shared" ca="1" si="1021"/>
        <v>1296</v>
      </c>
    </row>
    <row r="5425" spans="2:26" x14ac:dyDescent="0.25">
      <c r="B5425" s="11">
        <f t="shared" si="1022"/>
        <v>44787.541666653538</v>
      </c>
      <c r="C5425" s="1">
        <f t="shared" si="1013"/>
        <v>8</v>
      </c>
      <c r="D5425" s="1">
        <f t="shared" si="1014"/>
        <v>7</v>
      </c>
      <c r="E5425" s="12">
        <f t="shared" si="1015"/>
        <v>14</v>
      </c>
      <c r="F5425" s="124" t="str">
        <f t="shared" si="1016"/>
        <v>0</v>
      </c>
      <c r="G5425" s="1">
        <f ca="1">(OFFSET(O5425,0,MATCH(Customer!$J$6,'CDH &amp; HDH'!$P$11:$X$11,0)))</f>
        <v>84</v>
      </c>
      <c r="H5425" s="1" t="str">
        <f t="shared" si="1017"/>
        <v>Cooling</v>
      </c>
      <c r="I5425" s="1">
        <f ca="1">OFFSET(IF($H5425="Cooling",Customer!$C$25,Customer!$C$52),E5425,D5425)</f>
        <v>78</v>
      </c>
      <c r="J5425" s="1">
        <f ca="1">OFFSET(IF($H5425="Cooling",Customer!$L$25,Customer!$L$52),$E5425,$D5425)</f>
        <v>80</v>
      </c>
      <c r="K5425" s="16">
        <f t="shared" ca="1" si="1011"/>
        <v>6</v>
      </c>
      <c r="L5425" s="16">
        <f t="shared" ca="1" si="1012"/>
        <v>4</v>
      </c>
      <c r="M5425" s="17">
        <f t="shared" si="1018"/>
        <v>0</v>
      </c>
      <c r="N5425" s="17">
        <f t="shared" si="1019"/>
        <v>0</v>
      </c>
      <c r="O5425" s="4"/>
      <c r="P5425" s="4">
        <v>79</v>
      </c>
      <c r="Q5425" s="4">
        <v>93</v>
      </c>
      <c r="R5425" s="4">
        <v>77</v>
      </c>
      <c r="S5425" s="4">
        <v>88</v>
      </c>
      <c r="T5425" s="4">
        <v>79</v>
      </c>
      <c r="U5425" s="4">
        <v>80</v>
      </c>
      <c r="V5425" s="13">
        <v>84</v>
      </c>
      <c r="W5425" s="4">
        <v>83</v>
      </c>
      <c r="X5425" s="4">
        <v>76</v>
      </c>
      <c r="Y5425">
        <f t="shared" ca="1" si="1020"/>
        <v>2592</v>
      </c>
      <c r="Z5425">
        <f t="shared" ca="1" si="1021"/>
        <v>1728</v>
      </c>
    </row>
    <row r="5426" spans="2:26" x14ac:dyDescent="0.25">
      <c r="B5426" s="11">
        <f t="shared" si="1022"/>
        <v>44787.583333320203</v>
      </c>
      <c r="C5426" s="1">
        <f t="shared" si="1013"/>
        <v>8</v>
      </c>
      <c r="D5426" s="1">
        <f t="shared" si="1014"/>
        <v>7</v>
      </c>
      <c r="E5426" s="12">
        <f t="shared" si="1015"/>
        <v>15</v>
      </c>
      <c r="F5426" s="124" t="str">
        <f t="shared" si="1016"/>
        <v>0</v>
      </c>
      <c r="G5426" s="1">
        <f ca="1">(OFFSET(O5426,0,MATCH(Customer!$J$6,'CDH &amp; HDH'!$P$11:$X$11,0)))</f>
        <v>86</v>
      </c>
      <c r="H5426" s="1" t="str">
        <f t="shared" si="1017"/>
        <v>Cooling</v>
      </c>
      <c r="I5426" s="1">
        <f ca="1">OFFSET(IF($H5426="Cooling",Customer!$C$25,Customer!$C$52),E5426,D5426)</f>
        <v>78</v>
      </c>
      <c r="J5426" s="1">
        <f ca="1">OFFSET(IF($H5426="Cooling",Customer!$L$25,Customer!$L$52),$E5426,$D5426)</f>
        <v>80</v>
      </c>
      <c r="K5426" s="16">
        <f t="shared" ca="1" si="1011"/>
        <v>8</v>
      </c>
      <c r="L5426" s="16">
        <f t="shared" ca="1" si="1012"/>
        <v>6</v>
      </c>
      <c r="M5426" s="17">
        <f t="shared" si="1018"/>
        <v>0</v>
      </c>
      <c r="N5426" s="17">
        <f t="shared" si="1019"/>
        <v>0</v>
      </c>
      <c r="O5426" s="4"/>
      <c r="P5426" s="4">
        <v>80</v>
      </c>
      <c r="Q5426" s="4">
        <v>90</v>
      </c>
      <c r="R5426" s="4">
        <v>79</v>
      </c>
      <c r="S5426" s="4">
        <v>89</v>
      </c>
      <c r="T5426" s="4">
        <v>78</v>
      </c>
      <c r="U5426" s="4">
        <v>82</v>
      </c>
      <c r="V5426" s="13">
        <v>86</v>
      </c>
      <c r="W5426" s="4">
        <v>82</v>
      </c>
      <c r="X5426" s="4">
        <v>77</v>
      </c>
      <c r="Y5426">
        <f t="shared" ca="1" si="1020"/>
        <v>3456</v>
      </c>
      <c r="Z5426">
        <f t="shared" ca="1" si="1021"/>
        <v>2592</v>
      </c>
    </row>
    <row r="5427" spans="2:26" x14ac:dyDescent="0.25">
      <c r="B5427" s="11">
        <f t="shared" si="1022"/>
        <v>44787.624999986867</v>
      </c>
      <c r="C5427" s="1">
        <f t="shared" si="1013"/>
        <v>8</v>
      </c>
      <c r="D5427" s="1">
        <f t="shared" si="1014"/>
        <v>7</v>
      </c>
      <c r="E5427" s="12">
        <f t="shared" si="1015"/>
        <v>16</v>
      </c>
      <c r="F5427" s="124" t="str">
        <f t="shared" si="1016"/>
        <v>0</v>
      </c>
      <c r="G5427" s="1">
        <f ca="1">(OFFSET(O5427,0,MATCH(Customer!$J$6,'CDH &amp; HDH'!$P$11:$X$11,0)))</f>
        <v>84</v>
      </c>
      <c r="H5427" s="1" t="str">
        <f t="shared" si="1017"/>
        <v>Cooling</v>
      </c>
      <c r="I5427" s="1">
        <f ca="1">OFFSET(IF($H5427="Cooling",Customer!$C$25,Customer!$C$52),E5427,D5427)</f>
        <v>78</v>
      </c>
      <c r="J5427" s="1">
        <f ca="1">OFFSET(IF($H5427="Cooling",Customer!$L$25,Customer!$L$52),$E5427,$D5427)</f>
        <v>80</v>
      </c>
      <c r="K5427" s="16">
        <f t="shared" ca="1" si="1011"/>
        <v>6</v>
      </c>
      <c r="L5427" s="16">
        <f t="shared" ca="1" si="1012"/>
        <v>4</v>
      </c>
      <c r="M5427" s="17">
        <f t="shared" si="1018"/>
        <v>0</v>
      </c>
      <c r="N5427" s="17">
        <f t="shared" si="1019"/>
        <v>0</v>
      </c>
      <c r="O5427" s="4"/>
      <c r="P5427" s="4">
        <v>79</v>
      </c>
      <c r="Q5427" s="4">
        <v>92</v>
      </c>
      <c r="R5427" s="4">
        <v>78</v>
      </c>
      <c r="S5427" s="4">
        <v>89</v>
      </c>
      <c r="T5427" s="4">
        <v>76</v>
      </c>
      <c r="U5427" s="4">
        <v>79</v>
      </c>
      <c r="V5427" s="13">
        <v>84</v>
      </c>
      <c r="W5427" s="4">
        <v>80</v>
      </c>
      <c r="X5427" s="4">
        <v>77</v>
      </c>
      <c r="Y5427">
        <f t="shared" ca="1" si="1020"/>
        <v>2592</v>
      </c>
      <c r="Z5427">
        <f t="shared" ca="1" si="1021"/>
        <v>1728</v>
      </c>
    </row>
    <row r="5428" spans="2:26" x14ac:dyDescent="0.25">
      <c r="B5428" s="11">
        <f t="shared" si="1022"/>
        <v>44787.666666653531</v>
      </c>
      <c r="C5428" s="1">
        <f t="shared" si="1013"/>
        <v>8</v>
      </c>
      <c r="D5428" s="1">
        <f t="shared" si="1014"/>
        <v>7</v>
      </c>
      <c r="E5428" s="12">
        <f t="shared" si="1015"/>
        <v>17</v>
      </c>
      <c r="F5428" s="124" t="str">
        <f t="shared" si="1016"/>
        <v>0</v>
      </c>
      <c r="G5428" s="1">
        <f ca="1">(OFFSET(O5428,0,MATCH(Customer!$J$6,'CDH &amp; HDH'!$P$11:$X$11,0)))</f>
        <v>82</v>
      </c>
      <c r="H5428" s="1" t="str">
        <f t="shared" si="1017"/>
        <v>Cooling</v>
      </c>
      <c r="I5428" s="1">
        <f ca="1">OFFSET(IF($H5428="Cooling",Customer!$C$25,Customer!$C$52),E5428,D5428)</f>
        <v>78</v>
      </c>
      <c r="J5428" s="1">
        <f ca="1">OFFSET(IF($H5428="Cooling",Customer!$L$25,Customer!$L$52),$E5428,$D5428)</f>
        <v>80</v>
      </c>
      <c r="K5428" s="16">
        <f t="shared" ca="1" si="1011"/>
        <v>4</v>
      </c>
      <c r="L5428" s="16">
        <f t="shared" ca="1" si="1012"/>
        <v>2</v>
      </c>
      <c r="M5428" s="17">
        <f t="shared" si="1018"/>
        <v>0</v>
      </c>
      <c r="N5428" s="17">
        <f t="shared" si="1019"/>
        <v>0</v>
      </c>
      <c r="O5428" s="4"/>
      <c r="P5428" s="4">
        <v>80</v>
      </c>
      <c r="Q5428" s="4">
        <v>83</v>
      </c>
      <c r="R5428" s="4">
        <v>79</v>
      </c>
      <c r="S5428" s="4">
        <v>89</v>
      </c>
      <c r="T5428" s="4">
        <v>73</v>
      </c>
      <c r="U5428" s="4">
        <v>80</v>
      </c>
      <c r="V5428" s="13">
        <v>82</v>
      </c>
      <c r="W5428" s="4">
        <v>76</v>
      </c>
      <c r="X5428" s="4">
        <v>77</v>
      </c>
      <c r="Y5428">
        <f t="shared" ca="1" si="1020"/>
        <v>1728</v>
      </c>
      <c r="Z5428">
        <f t="shared" ca="1" si="1021"/>
        <v>864</v>
      </c>
    </row>
    <row r="5429" spans="2:26" x14ac:dyDescent="0.25">
      <c r="B5429" s="11">
        <f t="shared" si="1022"/>
        <v>44787.708333320195</v>
      </c>
      <c r="C5429" s="1">
        <f t="shared" si="1013"/>
        <v>8</v>
      </c>
      <c r="D5429" s="1">
        <f t="shared" si="1014"/>
        <v>7</v>
      </c>
      <c r="E5429" s="12">
        <f t="shared" si="1015"/>
        <v>18</v>
      </c>
      <c r="F5429" s="124" t="str">
        <f t="shared" si="1016"/>
        <v>0</v>
      </c>
      <c r="G5429" s="1">
        <f ca="1">(OFFSET(O5429,0,MATCH(Customer!$J$6,'CDH &amp; HDH'!$P$11:$X$11,0)))</f>
        <v>82</v>
      </c>
      <c r="H5429" s="1" t="str">
        <f t="shared" si="1017"/>
        <v>Cooling</v>
      </c>
      <c r="I5429" s="1">
        <f ca="1">OFFSET(IF($H5429="Cooling",Customer!$C$25,Customer!$C$52),E5429,D5429)</f>
        <v>78</v>
      </c>
      <c r="J5429" s="1">
        <f ca="1">OFFSET(IF($H5429="Cooling",Customer!$L$25,Customer!$L$52),$E5429,$D5429)</f>
        <v>80</v>
      </c>
      <c r="K5429" s="16">
        <f t="shared" ca="1" si="1011"/>
        <v>4</v>
      </c>
      <c r="L5429" s="16">
        <f t="shared" ca="1" si="1012"/>
        <v>2</v>
      </c>
      <c r="M5429" s="17">
        <f t="shared" si="1018"/>
        <v>0</v>
      </c>
      <c r="N5429" s="17">
        <f t="shared" si="1019"/>
        <v>0</v>
      </c>
      <c r="O5429" s="4"/>
      <c r="P5429" s="4">
        <v>78</v>
      </c>
      <c r="Q5429" s="4">
        <v>77</v>
      </c>
      <c r="R5429" s="4">
        <v>76</v>
      </c>
      <c r="S5429" s="4">
        <v>87</v>
      </c>
      <c r="T5429" s="4">
        <v>73</v>
      </c>
      <c r="U5429" s="4">
        <v>80</v>
      </c>
      <c r="V5429" s="13">
        <v>82</v>
      </c>
      <c r="W5429" s="4">
        <v>75</v>
      </c>
      <c r="X5429" s="4">
        <v>77</v>
      </c>
      <c r="Y5429">
        <f t="shared" ca="1" si="1020"/>
        <v>1728</v>
      </c>
      <c r="Z5429">
        <f t="shared" ca="1" si="1021"/>
        <v>864</v>
      </c>
    </row>
    <row r="5430" spans="2:26" x14ac:dyDescent="0.25">
      <c r="B5430" s="11">
        <f t="shared" si="1022"/>
        <v>44787.74999998686</v>
      </c>
      <c r="C5430" s="1">
        <f t="shared" si="1013"/>
        <v>8</v>
      </c>
      <c r="D5430" s="1">
        <f t="shared" si="1014"/>
        <v>7</v>
      </c>
      <c r="E5430" s="12">
        <f t="shared" si="1015"/>
        <v>19</v>
      </c>
      <c r="F5430" s="124" t="str">
        <f t="shared" si="1016"/>
        <v>0</v>
      </c>
      <c r="G5430" s="1">
        <f ca="1">(OFFSET(O5430,0,MATCH(Customer!$J$6,'CDH &amp; HDH'!$P$11:$X$11,0)))</f>
        <v>79</v>
      </c>
      <c r="H5430" s="1" t="str">
        <f t="shared" si="1017"/>
        <v>Cooling</v>
      </c>
      <c r="I5430" s="1">
        <f ca="1">OFFSET(IF($H5430="Cooling",Customer!$C$25,Customer!$C$52),E5430,D5430)</f>
        <v>78</v>
      </c>
      <c r="J5430" s="1">
        <f ca="1">OFFSET(IF($H5430="Cooling",Customer!$L$25,Customer!$L$52),$E5430,$D5430)</f>
        <v>80</v>
      </c>
      <c r="K5430" s="16">
        <f t="shared" ca="1" si="1011"/>
        <v>1</v>
      </c>
      <c r="L5430" s="16">
        <f t="shared" ca="1" si="1012"/>
        <v>0</v>
      </c>
      <c r="M5430" s="17">
        <f t="shared" si="1018"/>
        <v>0</v>
      </c>
      <c r="N5430" s="17">
        <f t="shared" si="1019"/>
        <v>0</v>
      </c>
      <c r="O5430" s="4"/>
      <c r="P5430" s="4">
        <v>75</v>
      </c>
      <c r="Q5430" s="4">
        <v>77</v>
      </c>
      <c r="R5430" s="4">
        <v>71</v>
      </c>
      <c r="S5430" s="4">
        <v>82</v>
      </c>
      <c r="T5430" s="4">
        <v>72</v>
      </c>
      <c r="U5430" s="4">
        <v>77</v>
      </c>
      <c r="V5430" s="13">
        <v>79</v>
      </c>
      <c r="W5430" s="4">
        <v>73</v>
      </c>
      <c r="X5430" s="4">
        <v>75</v>
      </c>
      <c r="Y5430">
        <f t="shared" ca="1" si="1020"/>
        <v>432</v>
      </c>
      <c r="Z5430">
        <f t="shared" ca="1" si="1021"/>
        <v>0</v>
      </c>
    </row>
    <row r="5431" spans="2:26" x14ac:dyDescent="0.25">
      <c r="B5431" s="11">
        <f t="shared" si="1022"/>
        <v>44787.791666653524</v>
      </c>
      <c r="C5431" s="1">
        <f t="shared" si="1013"/>
        <v>8</v>
      </c>
      <c r="D5431" s="1">
        <f t="shared" si="1014"/>
        <v>7</v>
      </c>
      <c r="E5431" s="12">
        <f t="shared" si="1015"/>
        <v>20</v>
      </c>
      <c r="F5431" s="124" t="str">
        <f t="shared" si="1016"/>
        <v>0</v>
      </c>
      <c r="G5431" s="1">
        <f ca="1">(OFFSET(O5431,0,MATCH(Customer!$J$6,'CDH &amp; HDH'!$P$11:$X$11,0)))</f>
        <v>76</v>
      </c>
      <c r="H5431" s="1" t="str">
        <f t="shared" si="1017"/>
        <v>Cooling</v>
      </c>
      <c r="I5431" s="1">
        <f ca="1">OFFSET(IF($H5431="Cooling",Customer!$C$25,Customer!$C$52),E5431,D5431)</f>
        <v>78</v>
      </c>
      <c r="J5431" s="1">
        <f ca="1">OFFSET(IF($H5431="Cooling",Customer!$L$25,Customer!$L$52),$E5431,$D5431)</f>
        <v>80</v>
      </c>
      <c r="K5431" s="16">
        <f t="shared" ca="1" si="1011"/>
        <v>0</v>
      </c>
      <c r="L5431" s="16">
        <f t="shared" ca="1" si="1012"/>
        <v>0</v>
      </c>
      <c r="M5431" s="17">
        <f t="shared" si="1018"/>
        <v>0</v>
      </c>
      <c r="N5431" s="17">
        <f t="shared" si="1019"/>
        <v>0</v>
      </c>
      <c r="O5431" s="4"/>
      <c r="P5431" s="4">
        <v>74</v>
      </c>
      <c r="Q5431" s="4">
        <v>75</v>
      </c>
      <c r="R5431" s="4">
        <v>66</v>
      </c>
      <c r="S5431" s="4">
        <v>79</v>
      </c>
      <c r="T5431" s="4">
        <v>70</v>
      </c>
      <c r="U5431" s="4">
        <v>75</v>
      </c>
      <c r="V5431" s="13">
        <v>76</v>
      </c>
      <c r="W5431" s="4">
        <v>71</v>
      </c>
      <c r="X5431" s="4">
        <v>72</v>
      </c>
      <c r="Y5431">
        <f t="shared" ca="1" si="1020"/>
        <v>0</v>
      </c>
      <c r="Z5431">
        <f t="shared" ca="1" si="1021"/>
        <v>0</v>
      </c>
    </row>
    <row r="5432" spans="2:26" x14ac:dyDescent="0.25">
      <c r="B5432" s="11">
        <f t="shared" si="1022"/>
        <v>44787.833333320188</v>
      </c>
      <c r="C5432" s="1">
        <f t="shared" si="1013"/>
        <v>8</v>
      </c>
      <c r="D5432" s="1">
        <f t="shared" si="1014"/>
        <v>7</v>
      </c>
      <c r="E5432" s="12">
        <f t="shared" si="1015"/>
        <v>21</v>
      </c>
      <c r="F5432" s="124" t="str">
        <f t="shared" si="1016"/>
        <v>0</v>
      </c>
      <c r="G5432" s="1">
        <f ca="1">(OFFSET(O5432,0,MATCH(Customer!$J$6,'CDH &amp; HDH'!$P$11:$X$11,0)))</f>
        <v>73</v>
      </c>
      <c r="H5432" s="1" t="str">
        <f t="shared" si="1017"/>
        <v>Cooling</v>
      </c>
      <c r="I5432" s="1">
        <f ca="1">OFFSET(IF($H5432="Cooling",Customer!$C$25,Customer!$C$52),E5432,D5432)</f>
        <v>78</v>
      </c>
      <c r="J5432" s="1">
        <f ca="1">OFFSET(IF($H5432="Cooling",Customer!$L$25,Customer!$L$52),$E5432,$D5432)</f>
        <v>80</v>
      </c>
      <c r="K5432" s="16">
        <f t="shared" ca="1" si="1011"/>
        <v>0</v>
      </c>
      <c r="L5432" s="16">
        <f t="shared" ca="1" si="1012"/>
        <v>0</v>
      </c>
      <c r="M5432" s="17">
        <f t="shared" si="1018"/>
        <v>0</v>
      </c>
      <c r="N5432" s="17">
        <f t="shared" si="1019"/>
        <v>0</v>
      </c>
      <c r="O5432" s="4"/>
      <c r="P5432" s="4">
        <v>70</v>
      </c>
      <c r="Q5432" s="4">
        <v>72</v>
      </c>
      <c r="R5432" s="4">
        <v>64</v>
      </c>
      <c r="S5432" s="4">
        <v>78</v>
      </c>
      <c r="T5432" s="4">
        <v>69</v>
      </c>
      <c r="U5432" s="4">
        <v>73</v>
      </c>
      <c r="V5432" s="13">
        <v>73</v>
      </c>
      <c r="W5432" s="4">
        <v>68</v>
      </c>
      <c r="X5432" s="4">
        <v>69</v>
      </c>
      <c r="Y5432">
        <f t="shared" ca="1" si="1020"/>
        <v>0</v>
      </c>
      <c r="Z5432">
        <f t="shared" ca="1" si="1021"/>
        <v>0</v>
      </c>
    </row>
    <row r="5433" spans="2:26" x14ac:dyDescent="0.25">
      <c r="B5433" s="11">
        <f t="shared" si="1022"/>
        <v>44787.874999986852</v>
      </c>
      <c r="C5433" s="1">
        <f t="shared" si="1013"/>
        <v>8</v>
      </c>
      <c r="D5433" s="1">
        <f t="shared" si="1014"/>
        <v>7</v>
      </c>
      <c r="E5433" s="12">
        <f t="shared" si="1015"/>
        <v>22</v>
      </c>
      <c r="F5433" s="124" t="str">
        <f t="shared" si="1016"/>
        <v>0</v>
      </c>
      <c r="G5433" s="1">
        <f ca="1">(OFFSET(O5433,0,MATCH(Customer!$J$6,'CDH &amp; HDH'!$P$11:$X$11,0)))</f>
        <v>73</v>
      </c>
      <c r="H5433" s="1" t="str">
        <f t="shared" si="1017"/>
        <v>Cooling</v>
      </c>
      <c r="I5433" s="1">
        <f ca="1">OFFSET(IF($H5433="Cooling",Customer!$C$25,Customer!$C$52),E5433,D5433)</f>
        <v>78</v>
      </c>
      <c r="J5433" s="1">
        <f ca="1">OFFSET(IF($H5433="Cooling",Customer!$L$25,Customer!$L$52),$E5433,$D5433)</f>
        <v>80</v>
      </c>
      <c r="K5433" s="16">
        <f t="shared" ca="1" si="1011"/>
        <v>0</v>
      </c>
      <c r="L5433" s="16">
        <f t="shared" ca="1" si="1012"/>
        <v>0</v>
      </c>
      <c r="M5433" s="17">
        <f t="shared" si="1018"/>
        <v>0</v>
      </c>
      <c r="N5433" s="17">
        <f t="shared" si="1019"/>
        <v>0</v>
      </c>
      <c r="O5433" s="4"/>
      <c r="P5433" s="4">
        <v>67</v>
      </c>
      <c r="Q5433" s="4">
        <v>71</v>
      </c>
      <c r="R5433" s="4">
        <v>62</v>
      </c>
      <c r="S5433" s="4">
        <v>77</v>
      </c>
      <c r="T5433" s="4">
        <v>68</v>
      </c>
      <c r="U5433" s="4">
        <v>71</v>
      </c>
      <c r="V5433" s="13">
        <v>73</v>
      </c>
      <c r="W5433" s="4">
        <v>67</v>
      </c>
      <c r="X5433" s="4">
        <v>68</v>
      </c>
      <c r="Y5433">
        <f t="shared" ca="1" si="1020"/>
        <v>0</v>
      </c>
      <c r="Z5433">
        <f t="shared" ca="1" si="1021"/>
        <v>0</v>
      </c>
    </row>
    <row r="5434" spans="2:26" x14ac:dyDescent="0.25">
      <c r="B5434" s="11">
        <f t="shared" si="1022"/>
        <v>44787.916666653517</v>
      </c>
      <c r="C5434" s="1">
        <f t="shared" si="1013"/>
        <v>8</v>
      </c>
      <c r="D5434" s="1">
        <f t="shared" si="1014"/>
        <v>7</v>
      </c>
      <c r="E5434" s="12">
        <f t="shared" si="1015"/>
        <v>23</v>
      </c>
      <c r="F5434" s="124" t="str">
        <f t="shared" si="1016"/>
        <v>0</v>
      </c>
      <c r="G5434" s="1">
        <f ca="1">(OFFSET(O5434,0,MATCH(Customer!$J$6,'CDH &amp; HDH'!$P$11:$X$11,0)))</f>
        <v>70</v>
      </c>
      <c r="H5434" s="1" t="str">
        <f t="shared" si="1017"/>
        <v>Cooling</v>
      </c>
      <c r="I5434" s="1">
        <f ca="1">OFFSET(IF($H5434="Cooling",Customer!$C$25,Customer!$C$52),E5434,D5434)</f>
        <v>78</v>
      </c>
      <c r="J5434" s="1">
        <f ca="1">OFFSET(IF($H5434="Cooling",Customer!$L$25,Customer!$L$52),$E5434,$D5434)</f>
        <v>80</v>
      </c>
      <c r="K5434" s="16">
        <f t="shared" ca="1" si="1011"/>
        <v>0</v>
      </c>
      <c r="L5434" s="16">
        <f t="shared" ca="1" si="1012"/>
        <v>0</v>
      </c>
      <c r="M5434" s="17">
        <f t="shared" si="1018"/>
        <v>0</v>
      </c>
      <c r="N5434" s="17">
        <f t="shared" si="1019"/>
        <v>0</v>
      </c>
      <c r="O5434" s="4"/>
      <c r="P5434" s="4">
        <v>67</v>
      </c>
      <c r="Q5434" s="4">
        <v>73</v>
      </c>
      <c r="R5434" s="4">
        <v>64</v>
      </c>
      <c r="S5434" s="4">
        <v>73</v>
      </c>
      <c r="T5434" s="4">
        <v>68</v>
      </c>
      <c r="U5434" s="4">
        <v>70</v>
      </c>
      <c r="V5434" s="13">
        <v>70</v>
      </c>
      <c r="W5434" s="4">
        <v>66</v>
      </c>
      <c r="X5434" s="4">
        <v>70</v>
      </c>
      <c r="Y5434">
        <f t="shared" ca="1" si="1020"/>
        <v>0</v>
      </c>
      <c r="Z5434">
        <f t="shared" ca="1" si="1021"/>
        <v>0</v>
      </c>
    </row>
    <row r="5435" spans="2:26" x14ac:dyDescent="0.25">
      <c r="B5435" s="11">
        <f t="shared" si="1022"/>
        <v>44787.958333320181</v>
      </c>
      <c r="C5435" s="1">
        <f t="shared" si="1013"/>
        <v>8</v>
      </c>
      <c r="D5435" s="1">
        <f t="shared" si="1014"/>
        <v>7</v>
      </c>
      <c r="E5435" s="12">
        <f t="shared" si="1015"/>
        <v>24</v>
      </c>
      <c r="F5435" s="124" t="str">
        <f t="shared" si="1016"/>
        <v>0</v>
      </c>
      <c r="G5435" s="1">
        <f ca="1">(OFFSET(O5435,0,MATCH(Customer!$J$6,'CDH &amp; HDH'!$P$11:$X$11,0)))</f>
        <v>67</v>
      </c>
      <c r="H5435" s="1" t="str">
        <f t="shared" si="1017"/>
        <v>Cooling</v>
      </c>
      <c r="I5435" s="1">
        <f ca="1">OFFSET(IF($H5435="Cooling",Customer!$C$25,Customer!$C$52),E5435,D5435)</f>
        <v>78</v>
      </c>
      <c r="J5435" s="1">
        <f ca="1">OFFSET(IF($H5435="Cooling",Customer!$L$25,Customer!$L$52),$E5435,$D5435)</f>
        <v>80</v>
      </c>
      <c r="K5435" s="16">
        <f t="shared" ca="1" si="1011"/>
        <v>0</v>
      </c>
      <c r="L5435" s="16">
        <f t="shared" ca="1" si="1012"/>
        <v>0</v>
      </c>
      <c r="M5435" s="17">
        <f t="shared" si="1018"/>
        <v>0</v>
      </c>
      <c r="N5435" s="17">
        <f t="shared" si="1019"/>
        <v>0</v>
      </c>
      <c r="O5435" s="4"/>
      <c r="P5435" s="4">
        <v>67</v>
      </c>
      <c r="Q5435" s="4">
        <v>73</v>
      </c>
      <c r="R5435" s="4">
        <v>63</v>
      </c>
      <c r="S5435" s="4">
        <v>74</v>
      </c>
      <c r="T5435" s="4">
        <v>67</v>
      </c>
      <c r="U5435" s="4">
        <v>70</v>
      </c>
      <c r="V5435" s="13">
        <v>67</v>
      </c>
      <c r="W5435" s="4">
        <v>66</v>
      </c>
      <c r="X5435" s="4">
        <v>69</v>
      </c>
      <c r="Y5435">
        <f t="shared" ca="1" si="1020"/>
        <v>0</v>
      </c>
      <c r="Z5435">
        <f t="shared" ca="1" si="1021"/>
        <v>0</v>
      </c>
    </row>
    <row r="5436" spans="2:26" x14ac:dyDescent="0.25">
      <c r="B5436" s="11">
        <f t="shared" si="1022"/>
        <v>44787.999999986845</v>
      </c>
      <c r="C5436" s="1">
        <f t="shared" si="1013"/>
        <v>8</v>
      </c>
      <c r="D5436" s="1">
        <f t="shared" si="1014"/>
        <v>1</v>
      </c>
      <c r="E5436" s="12">
        <f t="shared" si="1015"/>
        <v>1</v>
      </c>
      <c r="F5436" s="124" t="str">
        <f t="shared" si="1016"/>
        <v>0</v>
      </c>
      <c r="G5436" s="1">
        <f ca="1">(OFFSET(O5436,0,MATCH(Customer!$J$6,'CDH &amp; HDH'!$P$11:$X$11,0)))</f>
        <v>66</v>
      </c>
      <c r="H5436" s="1" t="str">
        <f t="shared" si="1017"/>
        <v>Cooling</v>
      </c>
      <c r="I5436" s="1">
        <f ca="1">OFFSET(IF($H5436="Cooling",Customer!$C$25,Customer!$C$52),E5436,D5436)</f>
        <v>78</v>
      </c>
      <c r="J5436" s="1">
        <f ca="1">OFFSET(IF($H5436="Cooling",Customer!$L$25,Customer!$L$52),$E5436,$D5436)</f>
        <v>80</v>
      </c>
      <c r="K5436" s="16">
        <f t="shared" ca="1" si="1011"/>
        <v>0</v>
      </c>
      <c r="L5436" s="16">
        <f t="shared" ca="1" si="1012"/>
        <v>0</v>
      </c>
      <c r="M5436" s="17">
        <f t="shared" si="1018"/>
        <v>0</v>
      </c>
      <c r="N5436" s="17">
        <f t="shared" si="1019"/>
        <v>0</v>
      </c>
      <c r="O5436" s="4"/>
      <c r="P5436" s="4">
        <v>68</v>
      </c>
      <c r="Q5436" s="4">
        <v>72</v>
      </c>
      <c r="R5436" s="4">
        <v>62</v>
      </c>
      <c r="S5436" s="4">
        <v>73</v>
      </c>
      <c r="T5436" s="4">
        <v>67</v>
      </c>
      <c r="U5436" s="4">
        <v>70</v>
      </c>
      <c r="V5436" s="13">
        <v>66</v>
      </c>
      <c r="W5436" s="4">
        <v>64</v>
      </c>
      <c r="X5436" s="4">
        <v>70</v>
      </c>
      <c r="Y5436">
        <f t="shared" ca="1" si="1020"/>
        <v>0</v>
      </c>
      <c r="Z5436">
        <f t="shared" ca="1" si="1021"/>
        <v>0</v>
      </c>
    </row>
    <row r="5437" spans="2:26" x14ac:dyDescent="0.25">
      <c r="B5437" s="11">
        <f t="shared" si="1022"/>
        <v>44788.041666653509</v>
      </c>
      <c r="C5437" s="1">
        <f t="shared" si="1013"/>
        <v>8</v>
      </c>
      <c r="D5437" s="1">
        <f t="shared" si="1014"/>
        <v>1</v>
      </c>
      <c r="E5437" s="12">
        <f t="shared" si="1015"/>
        <v>2</v>
      </c>
      <c r="F5437" s="124" t="str">
        <f t="shared" si="1016"/>
        <v>0</v>
      </c>
      <c r="G5437" s="1">
        <f ca="1">(OFFSET(O5437,0,MATCH(Customer!$J$6,'CDH &amp; HDH'!$P$11:$X$11,0)))</f>
        <v>64</v>
      </c>
      <c r="H5437" s="1" t="str">
        <f t="shared" si="1017"/>
        <v>Cooling</v>
      </c>
      <c r="I5437" s="1">
        <f ca="1">OFFSET(IF($H5437="Cooling",Customer!$C$25,Customer!$C$52),E5437,D5437)</f>
        <v>78</v>
      </c>
      <c r="J5437" s="1">
        <f ca="1">OFFSET(IF($H5437="Cooling",Customer!$L$25,Customer!$L$52),$E5437,$D5437)</f>
        <v>80</v>
      </c>
      <c r="K5437" s="16">
        <f t="shared" ca="1" si="1011"/>
        <v>0</v>
      </c>
      <c r="L5437" s="16">
        <f t="shared" ca="1" si="1012"/>
        <v>0</v>
      </c>
      <c r="M5437" s="17">
        <f t="shared" si="1018"/>
        <v>0</v>
      </c>
      <c r="N5437" s="17">
        <f t="shared" si="1019"/>
        <v>0</v>
      </c>
      <c r="O5437" s="4"/>
      <c r="P5437" s="4">
        <v>67</v>
      </c>
      <c r="Q5437" s="4">
        <v>71</v>
      </c>
      <c r="R5437" s="4">
        <v>61</v>
      </c>
      <c r="S5437" s="4">
        <v>71</v>
      </c>
      <c r="T5437" s="4">
        <v>67</v>
      </c>
      <c r="U5437" s="4">
        <v>70</v>
      </c>
      <c r="V5437" s="13">
        <v>64</v>
      </c>
      <c r="W5437" s="4">
        <v>63</v>
      </c>
      <c r="X5437" s="4">
        <v>70</v>
      </c>
      <c r="Y5437">
        <f t="shared" ca="1" si="1020"/>
        <v>0</v>
      </c>
      <c r="Z5437">
        <f t="shared" ca="1" si="1021"/>
        <v>0</v>
      </c>
    </row>
    <row r="5438" spans="2:26" x14ac:dyDescent="0.25">
      <c r="B5438" s="11">
        <f t="shared" si="1022"/>
        <v>44788.083333320174</v>
      </c>
      <c r="C5438" s="1">
        <f t="shared" si="1013"/>
        <v>8</v>
      </c>
      <c r="D5438" s="1">
        <f t="shared" si="1014"/>
        <v>1</v>
      </c>
      <c r="E5438" s="12">
        <f t="shared" si="1015"/>
        <v>3</v>
      </c>
      <c r="F5438" s="124" t="str">
        <f t="shared" si="1016"/>
        <v>0</v>
      </c>
      <c r="G5438" s="1">
        <f ca="1">(OFFSET(O5438,0,MATCH(Customer!$J$6,'CDH &amp; HDH'!$P$11:$X$11,0)))</f>
        <v>63</v>
      </c>
      <c r="H5438" s="1" t="str">
        <f t="shared" si="1017"/>
        <v>Cooling</v>
      </c>
      <c r="I5438" s="1">
        <f ca="1">OFFSET(IF($H5438="Cooling",Customer!$C$25,Customer!$C$52),E5438,D5438)</f>
        <v>78</v>
      </c>
      <c r="J5438" s="1">
        <f ca="1">OFFSET(IF($H5438="Cooling",Customer!$L$25,Customer!$L$52),$E5438,$D5438)</f>
        <v>80</v>
      </c>
      <c r="K5438" s="16">
        <f t="shared" ca="1" si="1011"/>
        <v>0</v>
      </c>
      <c r="L5438" s="16">
        <f t="shared" ca="1" si="1012"/>
        <v>0</v>
      </c>
      <c r="M5438" s="17">
        <f t="shared" si="1018"/>
        <v>0</v>
      </c>
      <c r="N5438" s="17">
        <f t="shared" si="1019"/>
        <v>0</v>
      </c>
      <c r="O5438" s="4"/>
      <c r="P5438" s="4">
        <v>69</v>
      </c>
      <c r="Q5438" s="4">
        <v>72</v>
      </c>
      <c r="R5438" s="4">
        <v>58</v>
      </c>
      <c r="S5438" s="4">
        <v>71</v>
      </c>
      <c r="T5438" s="4">
        <v>67</v>
      </c>
      <c r="U5438" s="4">
        <v>70</v>
      </c>
      <c r="V5438" s="13">
        <v>63</v>
      </c>
      <c r="W5438" s="4">
        <v>62</v>
      </c>
      <c r="X5438" s="4">
        <v>68</v>
      </c>
      <c r="Y5438">
        <f t="shared" ca="1" si="1020"/>
        <v>0</v>
      </c>
      <c r="Z5438">
        <f t="shared" ca="1" si="1021"/>
        <v>0</v>
      </c>
    </row>
    <row r="5439" spans="2:26" x14ac:dyDescent="0.25">
      <c r="B5439" s="11">
        <f t="shared" si="1022"/>
        <v>44788.124999986838</v>
      </c>
      <c r="C5439" s="1">
        <f t="shared" si="1013"/>
        <v>8</v>
      </c>
      <c r="D5439" s="1">
        <f t="shared" si="1014"/>
        <v>1</v>
      </c>
      <c r="E5439" s="12">
        <f t="shared" si="1015"/>
        <v>4</v>
      </c>
      <c r="F5439" s="124" t="str">
        <f t="shared" si="1016"/>
        <v>0</v>
      </c>
      <c r="G5439" s="1">
        <f ca="1">(OFFSET(O5439,0,MATCH(Customer!$J$6,'CDH &amp; HDH'!$P$11:$X$11,0)))</f>
        <v>63</v>
      </c>
      <c r="H5439" s="1" t="str">
        <f t="shared" si="1017"/>
        <v>Cooling</v>
      </c>
      <c r="I5439" s="1">
        <f ca="1">OFFSET(IF($H5439="Cooling",Customer!$C$25,Customer!$C$52),E5439,D5439)</f>
        <v>78</v>
      </c>
      <c r="J5439" s="1">
        <f ca="1">OFFSET(IF($H5439="Cooling",Customer!$L$25,Customer!$L$52),$E5439,$D5439)</f>
        <v>80</v>
      </c>
      <c r="K5439" s="16">
        <f t="shared" ca="1" si="1011"/>
        <v>0</v>
      </c>
      <c r="L5439" s="16">
        <f t="shared" ca="1" si="1012"/>
        <v>0</v>
      </c>
      <c r="M5439" s="17">
        <f t="shared" si="1018"/>
        <v>0</v>
      </c>
      <c r="N5439" s="17">
        <f t="shared" si="1019"/>
        <v>0</v>
      </c>
      <c r="O5439" s="4"/>
      <c r="P5439" s="4">
        <v>68</v>
      </c>
      <c r="Q5439" s="4">
        <v>71</v>
      </c>
      <c r="R5439" s="4">
        <v>58</v>
      </c>
      <c r="S5439" s="4">
        <v>70</v>
      </c>
      <c r="T5439" s="4">
        <v>67</v>
      </c>
      <c r="U5439" s="4">
        <v>71</v>
      </c>
      <c r="V5439" s="13">
        <v>63</v>
      </c>
      <c r="W5439" s="4">
        <v>62</v>
      </c>
      <c r="X5439" s="4">
        <v>69</v>
      </c>
      <c r="Y5439">
        <f t="shared" ca="1" si="1020"/>
        <v>0</v>
      </c>
      <c r="Z5439">
        <f t="shared" ca="1" si="1021"/>
        <v>0</v>
      </c>
    </row>
    <row r="5440" spans="2:26" x14ac:dyDescent="0.25">
      <c r="B5440" s="11">
        <f t="shared" si="1022"/>
        <v>44788.166666653502</v>
      </c>
      <c r="C5440" s="1">
        <f t="shared" si="1013"/>
        <v>8</v>
      </c>
      <c r="D5440" s="1">
        <f t="shared" si="1014"/>
        <v>1</v>
      </c>
      <c r="E5440" s="12">
        <f t="shared" si="1015"/>
        <v>5</v>
      </c>
      <c r="F5440" s="124" t="str">
        <f t="shared" si="1016"/>
        <v>0</v>
      </c>
      <c r="G5440" s="1">
        <f ca="1">(OFFSET(O5440,0,MATCH(Customer!$J$6,'CDH &amp; HDH'!$P$11:$X$11,0)))</f>
        <v>62</v>
      </c>
      <c r="H5440" s="1" t="str">
        <f t="shared" si="1017"/>
        <v>Cooling</v>
      </c>
      <c r="I5440" s="1">
        <f ca="1">OFFSET(IF($H5440="Cooling",Customer!$C$25,Customer!$C$52),E5440,D5440)</f>
        <v>78</v>
      </c>
      <c r="J5440" s="1">
        <f ca="1">OFFSET(IF($H5440="Cooling",Customer!$L$25,Customer!$L$52),$E5440,$D5440)</f>
        <v>80</v>
      </c>
      <c r="K5440" s="16">
        <f t="shared" ca="1" si="1011"/>
        <v>0</v>
      </c>
      <c r="L5440" s="16">
        <f t="shared" ca="1" si="1012"/>
        <v>0</v>
      </c>
      <c r="M5440" s="17">
        <f t="shared" si="1018"/>
        <v>0</v>
      </c>
      <c r="N5440" s="17">
        <f t="shared" si="1019"/>
        <v>0</v>
      </c>
      <c r="O5440" s="4"/>
      <c r="P5440" s="4">
        <v>68</v>
      </c>
      <c r="Q5440" s="4">
        <v>71</v>
      </c>
      <c r="R5440" s="4">
        <v>57</v>
      </c>
      <c r="S5440" s="4">
        <v>69</v>
      </c>
      <c r="T5440" s="4">
        <v>68</v>
      </c>
      <c r="U5440" s="4">
        <v>71</v>
      </c>
      <c r="V5440" s="13">
        <v>62</v>
      </c>
      <c r="W5440" s="4">
        <v>62</v>
      </c>
      <c r="X5440" s="4">
        <v>69</v>
      </c>
      <c r="Y5440">
        <f t="shared" ca="1" si="1020"/>
        <v>0</v>
      </c>
      <c r="Z5440">
        <f t="shared" ca="1" si="1021"/>
        <v>0</v>
      </c>
    </row>
    <row r="5441" spans="2:26" x14ac:dyDescent="0.25">
      <c r="B5441" s="11">
        <f t="shared" si="1022"/>
        <v>44788.208333320166</v>
      </c>
      <c r="C5441" s="1">
        <f t="shared" si="1013"/>
        <v>8</v>
      </c>
      <c r="D5441" s="1">
        <f t="shared" si="1014"/>
        <v>1</v>
      </c>
      <c r="E5441" s="12">
        <f t="shared" si="1015"/>
        <v>6</v>
      </c>
      <c r="F5441" s="124" t="str">
        <f t="shared" si="1016"/>
        <v>0</v>
      </c>
      <c r="G5441" s="1">
        <f ca="1">(OFFSET(O5441,0,MATCH(Customer!$J$6,'CDH &amp; HDH'!$P$11:$X$11,0)))</f>
        <v>62</v>
      </c>
      <c r="H5441" s="1" t="str">
        <f t="shared" si="1017"/>
        <v>Cooling</v>
      </c>
      <c r="I5441" s="1">
        <f ca="1">OFFSET(IF($H5441="Cooling",Customer!$C$25,Customer!$C$52),E5441,D5441)</f>
        <v>78</v>
      </c>
      <c r="J5441" s="1">
        <f ca="1">OFFSET(IF($H5441="Cooling",Customer!$L$25,Customer!$L$52),$E5441,$D5441)</f>
        <v>80</v>
      </c>
      <c r="K5441" s="16">
        <f t="shared" ca="1" si="1011"/>
        <v>0</v>
      </c>
      <c r="L5441" s="16">
        <f t="shared" ca="1" si="1012"/>
        <v>0</v>
      </c>
      <c r="M5441" s="17">
        <f t="shared" si="1018"/>
        <v>0</v>
      </c>
      <c r="N5441" s="17">
        <f t="shared" si="1019"/>
        <v>0</v>
      </c>
      <c r="O5441" s="4"/>
      <c r="P5441" s="4">
        <v>68</v>
      </c>
      <c r="Q5441" s="4">
        <v>71</v>
      </c>
      <c r="R5441" s="4">
        <v>56</v>
      </c>
      <c r="S5441" s="4">
        <v>69</v>
      </c>
      <c r="T5441" s="4">
        <v>68</v>
      </c>
      <c r="U5441" s="4">
        <v>71</v>
      </c>
      <c r="V5441" s="13">
        <v>62</v>
      </c>
      <c r="W5441" s="4">
        <v>61</v>
      </c>
      <c r="X5441" s="4">
        <v>69</v>
      </c>
      <c r="Y5441">
        <f t="shared" ca="1" si="1020"/>
        <v>0</v>
      </c>
      <c r="Z5441">
        <f t="shared" ca="1" si="1021"/>
        <v>0</v>
      </c>
    </row>
    <row r="5442" spans="2:26" x14ac:dyDescent="0.25">
      <c r="B5442" s="11">
        <f t="shared" si="1022"/>
        <v>44788.249999986831</v>
      </c>
      <c r="C5442" s="1">
        <f t="shared" si="1013"/>
        <v>8</v>
      </c>
      <c r="D5442" s="1">
        <f t="shared" si="1014"/>
        <v>1</v>
      </c>
      <c r="E5442" s="12">
        <f t="shared" si="1015"/>
        <v>7</v>
      </c>
      <c r="F5442" s="124" t="str">
        <f t="shared" si="1016"/>
        <v>0</v>
      </c>
      <c r="G5442" s="1">
        <f ca="1">(OFFSET(O5442,0,MATCH(Customer!$J$6,'CDH &amp; HDH'!$P$11:$X$11,0)))</f>
        <v>64</v>
      </c>
      <c r="H5442" s="1" t="str">
        <f t="shared" si="1017"/>
        <v>Cooling</v>
      </c>
      <c r="I5442" s="1">
        <f ca="1">OFFSET(IF($H5442="Cooling",Customer!$C$25,Customer!$C$52),E5442,D5442)</f>
        <v>78</v>
      </c>
      <c r="J5442" s="1">
        <f ca="1">OFFSET(IF($H5442="Cooling",Customer!$L$25,Customer!$L$52),$E5442,$D5442)</f>
        <v>80</v>
      </c>
      <c r="K5442" s="16">
        <f t="shared" ca="1" si="1011"/>
        <v>0</v>
      </c>
      <c r="L5442" s="16">
        <f t="shared" ca="1" si="1012"/>
        <v>0</v>
      </c>
      <c r="M5442" s="17">
        <f t="shared" si="1018"/>
        <v>0</v>
      </c>
      <c r="N5442" s="17">
        <f t="shared" si="1019"/>
        <v>0</v>
      </c>
      <c r="O5442" s="4"/>
      <c r="P5442" s="4">
        <v>70</v>
      </c>
      <c r="Q5442" s="4">
        <v>72</v>
      </c>
      <c r="R5442" s="4">
        <v>60</v>
      </c>
      <c r="S5442" s="4">
        <v>70</v>
      </c>
      <c r="T5442" s="4">
        <v>69</v>
      </c>
      <c r="U5442" s="4">
        <v>72</v>
      </c>
      <c r="V5442" s="13">
        <v>64</v>
      </c>
      <c r="W5442" s="4">
        <v>65</v>
      </c>
      <c r="X5442" s="4">
        <v>69</v>
      </c>
      <c r="Y5442">
        <f t="shared" ca="1" si="1020"/>
        <v>0</v>
      </c>
      <c r="Z5442">
        <f t="shared" ca="1" si="1021"/>
        <v>0</v>
      </c>
    </row>
    <row r="5443" spans="2:26" x14ac:dyDescent="0.25">
      <c r="B5443" s="11">
        <f t="shared" si="1022"/>
        <v>44788.291666653495</v>
      </c>
      <c r="C5443" s="1">
        <f t="shared" si="1013"/>
        <v>8</v>
      </c>
      <c r="D5443" s="1">
        <f t="shared" si="1014"/>
        <v>1</v>
      </c>
      <c r="E5443" s="12">
        <f t="shared" si="1015"/>
        <v>8</v>
      </c>
      <c r="F5443" s="124" t="str">
        <f t="shared" si="1016"/>
        <v>0</v>
      </c>
      <c r="G5443" s="1">
        <f ca="1">(OFFSET(O5443,0,MATCH(Customer!$J$6,'CDH &amp; HDH'!$P$11:$X$11,0)))</f>
        <v>68</v>
      </c>
      <c r="H5443" s="1" t="str">
        <f t="shared" si="1017"/>
        <v>Cooling</v>
      </c>
      <c r="I5443" s="1">
        <f ca="1">OFFSET(IF($H5443="Cooling",Customer!$C$25,Customer!$C$52),E5443,D5443)</f>
        <v>72</v>
      </c>
      <c r="J5443" s="1">
        <f ca="1">OFFSET(IF($H5443="Cooling",Customer!$L$25,Customer!$L$52),$E5443,$D5443)</f>
        <v>77</v>
      </c>
      <c r="K5443" s="16">
        <f t="shared" ca="1" si="1011"/>
        <v>0</v>
      </c>
      <c r="L5443" s="16">
        <f t="shared" ca="1" si="1012"/>
        <v>0</v>
      </c>
      <c r="M5443" s="17">
        <f t="shared" si="1018"/>
        <v>0</v>
      </c>
      <c r="N5443" s="17">
        <f t="shared" si="1019"/>
        <v>0</v>
      </c>
      <c r="O5443" s="4"/>
      <c r="P5443" s="4">
        <v>74</v>
      </c>
      <c r="Q5443" s="4">
        <v>75</v>
      </c>
      <c r="R5443" s="4">
        <v>66</v>
      </c>
      <c r="S5443" s="4">
        <v>73</v>
      </c>
      <c r="T5443" s="4">
        <v>70</v>
      </c>
      <c r="U5443" s="4">
        <v>74</v>
      </c>
      <c r="V5443" s="13">
        <v>68</v>
      </c>
      <c r="W5443" s="4">
        <v>69</v>
      </c>
      <c r="X5443" s="4">
        <v>69</v>
      </c>
      <c r="Y5443">
        <f t="shared" ca="1" si="1020"/>
        <v>0</v>
      </c>
      <c r="Z5443">
        <f t="shared" ca="1" si="1021"/>
        <v>0</v>
      </c>
    </row>
    <row r="5444" spans="2:26" x14ac:dyDescent="0.25">
      <c r="B5444" s="11">
        <f t="shared" si="1022"/>
        <v>44788.333333320159</v>
      </c>
      <c r="C5444" s="1">
        <f t="shared" si="1013"/>
        <v>8</v>
      </c>
      <c r="D5444" s="1">
        <f t="shared" si="1014"/>
        <v>1</v>
      </c>
      <c r="E5444" s="12">
        <f t="shared" si="1015"/>
        <v>9</v>
      </c>
      <c r="F5444" s="124" t="str">
        <f t="shared" si="1016"/>
        <v>0</v>
      </c>
      <c r="G5444" s="1">
        <f ca="1">(OFFSET(O5444,0,MATCH(Customer!$J$6,'CDH &amp; HDH'!$P$11:$X$11,0)))</f>
        <v>70</v>
      </c>
      <c r="H5444" s="1" t="str">
        <f t="shared" si="1017"/>
        <v>Cooling</v>
      </c>
      <c r="I5444" s="1">
        <f ca="1">OFFSET(IF($H5444="Cooling",Customer!$C$25,Customer!$C$52),E5444,D5444)</f>
        <v>72</v>
      </c>
      <c r="J5444" s="1">
        <f ca="1">OFFSET(IF($H5444="Cooling",Customer!$L$25,Customer!$L$52),$E5444,$D5444)</f>
        <v>77</v>
      </c>
      <c r="K5444" s="16">
        <f t="shared" ca="1" si="1011"/>
        <v>0</v>
      </c>
      <c r="L5444" s="16">
        <f t="shared" ca="1" si="1012"/>
        <v>0</v>
      </c>
      <c r="M5444" s="17">
        <f t="shared" si="1018"/>
        <v>0</v>
      </c>
      <c r="N5444" s="17">
        <f t="shared" si="1019"/>
        <v>0</v>
      </c>
      <c r="O5444" s="4"/>
      <c r="P5444" s="4">
        <v>77</v>
      </c>
      <c r="Q5444" s="4">
        <v>78</v>
      </c>
      <c r="R5444" s="4">
        <v>70</v>
      </c>
      <c r="S5444" s="4">
        <v>77</v>
      </c>
      <c r="T5444" s="4">
        <v>71</v>
      </c>
      <c r="U5444" s="4">
        <v>78</v>
      </c>
      <c r="V5444" s="13">
        <v>70</v>
      </c>
      <c r="W5444" s="4">
        <v>72</v>
      </c>
      <c r="X5444" s="4">
        <v>70</v>
      </c>
      <c r="Y5444">
        <f t="shared" ca="1" si="1020"/>
        <v>0</v>
      </c>
      <c r="Z5444">
        <f t="shared" ca="1" si="1021"/>
        <v>0</v>
      </c>
    </row>
    <row r="5445" spans="2:26" x14ac:dyDescent="0.25">
      <c r="B5445" s="11">
        <f t="shared" si="1022"/>
        <v>44788.374999986823</v>
      </c>
      <c r="C5445" s="1">
        <f t="shared" si="1013"/>
        <v>8</v>
      </c>
      <c r="D5445" s="1">
        <f t="shared" si="1014"/>
        <v>1</v>
      </c>
      <c r="E5445" s="12">
        <f t="shared" si="1015"/>
        <v>10</v>
      </c>
      <c r="F5445" s="124" t="str">
        <f t="shared" si="1016"/>
        <v>0</v>
      </c>
      <c r="G5445" s="1">
        <f ca="1">(OFFSET(O5445,0,MATCH(Customer!$J$6,'CDH &amp; HDH'!$P$11:$X$11,0)))</f>
        <v>78</v>
      </c>
      <c r="H5445" s="1" t="str">
        <f t="shared" si="1017"/>
        <v>Cooling</v>
      </c>
      <c r="I5445" s="1">
        <f ca="1">OFFSET(IF($H5445="Cooling",Customer!$C$25,Customer!$C$52),E5445,D5445)</f>
        <v>72</v>
      </c>
      <c r="J5445" s="1">
        <f ca="1">OFFSET(IF($H5445="Cooling",Customer!$L$25,Customer!$L$52),$E5445,$D5445)</f>
        <v>77</v>
      </c>
      <c r="K5445" s="16">
        <f t="shared" ca="1" si="1011"/>
        <v>6</v>
      </c>
      <c r="L5445" s="16">
        <f t="shared" ca="1" si="1012"/>
        <v>1</v>
      </c>
      <c r="M5445" s="17">
        <f t="shared" si="1018"/>
        <v>0</v>
      </c>
      <c r="N5445" s="17">
        <f t="shared" si="1019"/>
        <v>0</v>
      </c>
      <c r="O5445" s="4"/>
      <c r="P5445" s="4">
        <v>77</v>
      </c>
      <c r="Q5445" s="4">
        <v>83</v>
      </c>
      <c r="R5445" s="4">
        <v>73</v>
      </c>
      <c r="S5445" s="4">
        <v>82</v>
      </c>
      <c r="T5445" s="4">
        <v>73</v>
      </c>
      <c r="U5445" s="4">
        <v>81</v>
      </c>
      <c r="V5445" s="13">
        <v>78</v>
      </c>
      <c r="W5445" s="4">
        <v>74</v>
      </c>
      <c r="X5445" s="4">
        <v>70</v>
      </c>
      <c r="Y5445">
        <f t="shared" ca="1" si="1020"/>
        <v>2592</v>
      </c>
      <c r="Z5445">
        <f t="shared" ca="1" si="1021"/>
        <v>432</v>
      </c>
    </row>
    <row r="5446" spans="2:26" x14ac:dyDescent="0.25">
      <c r="B5446" s="11">
        <f t="shared" si="1022"/>
        <v>44788.416666653487</v>
      </c>
      <c r="C5446" s="1">
        <f t="shared" si="1013"/>
        <v>8</v>
      </c>
      <c r="D5446" s="1">
        <f t="shared" si="1014"/>
        <v>1</v>
      </c>
      <c r="E5446" s="12">
        <f t="shared" si="1015"/>
        <v>11</v>
      </c>
      <c r="F5446" s="124" t="str">
        <f t="shared" si="1016"/>
        <v>0</v>
      </c>
      <c r="G5446" s="1">
        <f ca="1">(OFFSET(O5446,0,MATCH(Customer!$J$6,'CDH &amp; HDH'!$P$11:$X$11,0)))</f>
        <v>80</v>
      </c>
      <c r="H5446" s="1" t="str">
        <f t="shared" si="1017"/>
        <v>Cooling</v>
      </c>
      <c r="I5446" s="1">
        <f ca="1">OFFSET(IF($H5446="Cooling",Customer!$C$25,Customer!$C$52),E5446,D5446)</f>
        <v>72</v>
      </c>
      <c r="J5446" s="1">
        <f ca="1">OFFSET(IF($H5446="Cooling",Customer!$L$25,Customer!$L$52),$E5446,$D5446)</f>
        <v>77</v>
      </c>
      <c r="K5446" s="16">
        <f t="shared" ca="1" si="1011"/>
        <v>8</v>
      </c>
      <c r="L5446" s="16">
        <f t="shared" ca="1" si="1012"/>
        <v>3</v>
      </c>
      <c r="M5446" s="17">
        <f t="shared" si="1018"/>
        <v>0</v>
      </c>
      <c r="N5446" s="17">
        <f t="shared" si="1019"/>
        <v>0</v>
      </c>
      <c r="O5446" s="4"/>
      <c r="P5446" s="4">
        <v>79</v>
      </c>
      <c r="Q5446" s="4">
        <v>87</v>
      </c>
      <c r="R5446" s="4">
        <v>75</v>
      </c>
      <c r="S5446" s="4">
        <v>85</v>
      </c>
      <c r="T5446" s="4">
        <v>75</v>
      </c>
      <c r="U5446" s="4">
        <v>82</v>
      </c>
      <c r="V5446" s="13">
        <v>80</v>
      </c>
      <c r="W5446" s="4">
        <v>77</v>
      </c>
      <c r="X5446" s="4">
        <v>73</v>
      </c>
      <c r="Y5446">
        <f t="shared" ca="1" si="1020"/>
        <v>3456</v>
      </c>
      <c r="Z5446">
        <f t="shared" ca="1" si="1021"/>
        <v>1296</v>
      </c>
    </row>
    <row r="5447" spans="2:26" x14ac:dyDescent="0.25">
      <c r="B5447" s="11">
        <f t="shared" si="1022"/>
        <v>44788.458333320152</v>
      </c>
      <c r="C5447" s="1">
        <f t="shared" si="1013"/>
        <v>8</v>
      </c>
      <c r="D5447" s="1">
        <f t="shared" si="1014"/>
        <v>1</v>
      </c>
      <c r="E5447" s="12">
        <f t="shared" si="1015"/>
        <v>12</v>
      </c>
      <c r="F5447" s="124" t="str">
        <f t="shared" si="1016"/>
        <v>0</v>
      </c>
      <c r="G5447" s="1">
        <f ca="1">(OFFSET(O5447,0,MATCH(Customer!$J$6,'CDH &amp; HDH'!$P$11:$X$11,0)))</f>
        <v>83</v>
      </c>
      <c r="H5447" s="1" t="str">
        <f t="shared" si="1017"/>
        <v>Cooling</v>
      </c>
      <c r="I5447" s="1">
        <f ca="1">OFFSET(IF($H5447="Cooling",Customer!$C$25,Customer!$C$52),E5447,D5447)</f>
        <v>72</v>
      </c>
      <c r="J5447" s="1">
        <f ca="1">OFFSET(IF($H5447="Cooling",Customer!$L$25,Customer!$L$52),$E5447,$D5447)</f>
        <v>77</v>
      </c>
      <c r="K5447" s="16">
        <f t="shared" ca="1" si="1011"/>
        <v>11</v>
      </c>
      <c r="L5447" s="16">
        <f t="shared" ca="1" si="1012"/>
        <v>6</v>
      </c>
      <c r="M5447" s="17">
        <f t="shared" si="1018"/>
        <v>0</v>
      </c>
      <c r="N5447" s="17">
        <f t="shared" si="1019"/>
        <v>0</v>
      </c>
      <c r="O5447" s="4"/>
      <c r="P5447" s="4">
        <v>82</v>
      </c>
      <c r="Q5447" s="4">
        <v>86</v>
      </c>
      <c r="R5447" s="4">
        <v>75</v>
      </c>
      <c r="S5447" s="4">
        <v>87</v>
      </c>
      <c r="T5447" s="4">
        <v>76</v>
      </c>
      <c r="U5447" s="4">
        <v>83</v>
      </c>
      <c r="V5447" s="13">
        <v>83</v>
      </c>
      <c r="W5447" s="4">
        <v>79</v>
      </c>
      <c r="X5447" s="4">
        <v>77</v>
      </c>
      <c r="Y5447">
        <f t="shared" ca="1" si="1020"/>
        <v>4752</v>
      </c>
      <c r="Z5447">
        <f t="shared" ca="1" si="1021"/>
        <v>2592</v>
      </c>
    </row>
    <row r="5448" spans="2:26" x14ac:dyDescent="0.25">
      <c r="B5448" s="11">
        <f t="shared" si="1022"/>
        <v>44788.499999986816</v>
      </c>
      <c r="C5448" s="1">
        <f t="shared" si="1013"/>
        <v>8</v>
      </c>
      <c r="D5448" s="1">
        <f t="shared" si="1014"/>
        <v>1</v>
      </c>
      <c r="E5448" s="12">
        <f t="shared" si="1015"/>
        <v>13</v>
      </c>
      <c r="F5448" s="124" t="str">
        <f t="shared" si="1016"/>
        <v>0</v>
      </c>
      <c r="G5448" s="1">
        <f ca="1">(OFFSET(O5448,0,MATCH(Customer!$J$6,'CDH &amp; HDH'!$P$11:$X$11,0)))</f>
        <v>83</v>
      </c>
      <c r="H5448" s="1" t="str">
        <f t="shared" si="1017"/>
        <v>Cooling</v>
      </c>
      <c r="I5448" s="1">
        <f ca="1">OFFSET(IF($H5448="Cooling",Customer!$C$25,Customer!$C$52),E5448,D5448)</f>
        <v>72</v>
      </c>
      <c r="J5448" s="1">
        <f ca="1">OFFSET(IF($H5448="Cooling",Customer!$L$25,Customer!$L$52),$E5448,$D5448)</f>
        <v>77</v>
      </c>
      <c r="K5448" s="16">
        <f t="shared" ca="1" si="1011"/>
        <v>11</v>
      </c>
      <c r="L5448" s="16">
        <f t="shared" ca="1" si="1012"/>
        <v>6</v>
      </c>
      <c r="M5448" s="17">
        <f t="shared" si="1018"/>
        <v>0</v>
      </c>
      <c r="N5448" s="17">
        <f t="shared" si="1019"/>
        <v>0</v>
      </c>
      <c r="O5448" s="4"/>
      <c r="P5448" s="4">
        <v>83</v>
      </c>
      <c r="Q5448" s="4">
        <v>89</v>
      </c>
      <c r="R5448" s="4">
        <v>68</v>
      </c>
      <c r="S5448" s="4">
        <v>89</v>
      </c>
      <c r="T5448" s="4">
        <v>79</v>
      </c>
      <c r="U5448" s="4">
        <v>86</v>
      </c>
      <c r="V5448" s="13">
        <v>83</v>
      </c>
      <c r="W5448" s="4">
        <v>79</v>
      </c>
      <c r="X5448" s="4">
        <v>77</v>
      </c>
      <c r="Y5448">
        <f t="shared" ca="1" si="1020"/>
        <v>4752</v>
      </c>
      <c r="Z5448">
        <f t="shared" ca="1" si="1021"/>
        <v>2592</v>
      </c>
    </row>
    <row r="5449" spans="2:26" x14ac:dyDescent="0.25">
      <c r="B5449" s="11">
        <f t="shared" si="1022"/>
        <v>44788.54166665348</v>
      </c>
      <c r="C5449" s="1">
        <f t="shared" si="1013"/>
        <v>8</v>
      </c>
      <c r="D5449" s="1">
        <f t="shared" si="1014"/>
        <v>1</v>
      </c>
      <c r="E5449" s="12">
        <f t="shared" si="1015"/>
        <v>14</v>
      </c>
      <c r="F5449" s="124" t="str">
        <f t="shared" si="1016"/>
        <v>0</v>
      </c>
      <c r="G5449" s="1">
        <f ca="1">(OFFSET(O5449,0,MATCH(Customer!$J$6,'CDH &amp; HDH'!$P$11:$X$11,0)))</f>
        <v>84</v>
      </c>
      <c r="H5449" s="1" t="str">
        <f t="shared" si="1017"/>
        <v>Cooling</v>
      </c>
      <c r="I5449" s="1">
        <f ca="1">OFFSET(IF($H5449="Cooling",Customer!$C$25,Customer!$C$52),E5449,D5449)</f>
        <v>72</v>
      </c>
      <c r="J5449" s="1">
        <f ca="1">OFFSET(IF($H5449="Cooling",Customer!$L$25,Customer!$L$52),$E5449,$D5449)</f>
        <v>77</v>
      </c>
      <c r="K5449" s="16">
        <f t="shared" ca="1" si="1011"/>
        <v>12</v>
      </c>
      <c r="L5449" s="16">
        <f t="shared" ca="1" si="1012"/>
        <v>7</v>
      </c>
      <c r="M5449" s="17">
        <f t="shared" si="1018"/>
        <v>0</v>
      </c>
      <c r="N5449" s="17">
        <f t="shared" si="1019"/>
        <v>0</v>
      </c>
      <c r="O5449" s="4"/>
      <c r="P5449" s="4">
        <v>85</v>
      </c>
      <c r="Q5449" s="4">
        <v>90</v>
      </c>
      <c r="R5449" s="4">
        <v>78</v>
      </c>
      <c r="S5449" s="4">
        <v>90</v>
      </c>
      <c r="T5449" s="4">
        <v>79</v>
      </c>
      <c r="U5449" s="4">
        <v>87</v>
      </c>
      <c r="V5449" s="13">
        <v>84</v>
      </c>
      <c r="W5449" s="4">
        <v>82</v>
      </c>
      <c r="X5449" s="4">
        <v>76</v>
      </c>
      <c r="Y5449">
        <f t="shared" ca="1" si="1020"/>
        <v>5184</v>
      </c>
      <c r="Z5449">
        <f t="shared" ca="1" si="1021"/>
        <v>3024</v>
      </c>
    </row>
    <row r="5450" spans="2:26" x14ac:dyDescent="0.25">
      <c r="B5450" s="11">
        <f t="shared" si="1022"/>
        <v>44788.583333320144</v>
      </c>
      <c r="C5450" s="1">
        <f t="shared" si="1013"/>
        <v>8</v>
      </c>
      <c r="D5450" s="1">
        <f t="shared" si="1014"/>
        <v>1</v>
      </c>
      <c r="E5450" s="12">
        <f t="shared" si="1015"/>
        <v>15</v>
      </c>
      <c r="F5450" s="124" t="str">
        <f t="shared" si="1016"/>
        <v>1</v>
      </c>
      <c r="G5450" s="1">
        <f ca="1">(OFFSET(O5450,0,MATCH(Customer!$J$6,'CDH &amp; HDH'!$P$11:$X$11,0)))</f>
        <v>86</v>
      </c>
      <c r="H5450" s="1" t="str">
        <f t="shared" si="1017"/>
        <v>Cooling</v>
      </c>
      <c r="I5450" s="1">
        <f ca="1">OFFSET(IF($H5450="Cooling",Customer!$C$25,Customer!$C$52),E5450,D5450)</f>
        <v>72</v>
      </c>
      <c r="J5450" s="1">
        <f ca="1">OFFSET(IF($H5450="Cooling",Customer!$L$25,Customer!$L$52),$E5450,$D5450)</f>
        <v>77</v>
      </c>
      <c r="K5450" s="16">
        <f t="shared" ca="1" si="1011"/>
        <v>14</v>
      </c>
      <c r="L5450" s="16">
        <f t="shared" ca="1" si="1012"/>
        <v>9</v>
      </c>
      <c r="M5450" s="17">
        <f t="shared" si="1018"/>
        <v>0</v>
      </c>
      <c r="N5450" s="17">
        <f t="shared" si="1019"/>
        <v>0</v>
      </c>
      <c r="O5450" s="4"/>
      <c r="P5450" s="4">
        <v>86</v>
      </c>
      <c r="Q5450" s="4">
        <v>87</v>
      </c>
      <c r="R5450" s="4">
        <v>78</v>
      </c>
      <c r="S5450" s="4">
        <v>91</v>
      </c>
      <c r="T5450" s="4">
        <v>79</v>
      </c>
      <c r="U5450" s="4">
        <v>88</v>
      </c>
      <c r="V5450" s="13">
        <v>86</v>
      </c>
      <c r="W5450" s="4">
        <v>81</v>
      </c>
      <c r="X5450" s="4">
        <v>77</v>
      </c>
      <c r="Y5450">
        <f t="shared" ca="1" si="1020"/>
        <v>6048</v>
      </c>
      <c r="Z5450">
        <f t="shared" ca="1" si="1021"/>
        <v>3888</v>
      </c>
    </row>
    <row r="5451" spans="2:26" x14ac:dyDescent="0.25">
      <c r="B5451" s="11">
        <f t="shared" si="1022"/>
        <v>44788.624999986809</v>
      </c>
      <c r="C5451" s="1">
        <f t="shared" si="1013"/>
        <v>8</v>
      </c>
      <c r="D5451" s="1">
        <f t="shared" si="1014"/>
        <v>1</v>
      </c>
      <c r="E5451" s="12">
        <f t="shared" si="1015"/>
        <v>16</v>
      </c>
      <c r="F5451" s="124" t="str">
        <f t="shared" si="1016"/>
        <v>1</v>
      </c>
      <c r="G5451" s="1">
        <f ca="1">(OFFSET(O5451,0,MATCH(Customer!$J$6,'CDH &amp; HDH'!$P$11:$X$11,0)))</f>
        <v>84</v>
      </c>
      <c r="H5451" s="1" t="str">
        <f t="shared" si="1017"/>
        <v>Cooling</v>
      </c>
      <c r="I5451" s="1">
        <f ca="1">OFFSET(IF($H5451="Cooling",Customer!$C$25,Customer!$C$52),E5451,D5451)</f>
        <v>72</v>
      </c>
      <c r="J5451" s="1">
        <f ca="1">OFFSET(IF($H5451="Cooling",Customer!$L$25,Customer!$L$52),$E5451,$D5451)</f>
        <v>77</v>
      </c>
      <c r="K5451" s="16">
        <f t="shared" ca="1" si="1011"/>
        <v>12</v>
      </c>
      <c r="L5451" s="16">
        <f t="shared" ca="1" si="1012"/>
        <v>7</v>
      </c>
      <c r="M5451" s="17">
        <f t="shared" si="1018"/>
        <v>0</v>
      </c>
      <c r="N5451" s="17">
        <f t="shared" si="1019"/>
        <v>0</v>
      </c>
      <c r="O5451" s="4"/>
      <c r="P5451" s="4">
        <v>86</v>
      </c>
      <c r="Q5451" s="4">
        <v>85</v>
      </c>
      <c r="R5451" s="4">
        <v>77</v>
      </c>
      <c r="S5451" s="4">
        <v>90</v>
      </c>
      <c r="T5451" s="4">
        <v>77</v>
      </c>
      <c r="U5451" s="4">
        <v>88</v>
      </c>
      <c r="V5451" s="13">
        <v>84</v>
      </c>
      <c r="W5451" s="4">
        <v>79</v>
      </c>
      <c r="X5451" s="4">
        <v>78</v>
      </c>
      <c r="Y5451">
        <f t="shared" ca="1" si="1020"/>
        <v>5184</v>
      </c>
      <c r="Z5451">
        <f t="shared" ca="1" si="1021"/>
        <v>3024</v>
      </c>
    </row>
    <row r="5452" spans="2:26" x14ac:dyDescent="0.25">
      <c r="B5452" s="11">
        <f t="shared" si="1022"/>
        <v>44788.666666653473</v>
      </c>
      <c r="C5452" s="1">
        <f t="shared" si="1013"/>
        <v>8</v>
      </c>
      <c r="D5452" s="1">
        <f t="shared" si="1014"/>
        <v>1</v>
      </c>
      <c r="E5452" s="12">
        <f t="shared" si="1015"/>
        <v>17</v>
      </c>
      <c r="F5452" s="124" t="str">
        <f t="shared" si="1016"/>
        <v>1</v>
      </c>
      <c r="G5452" s="1">
        <f ca="1">(OFFSET(O5452,0,MATCH(Customer!$J$6,'CDH &amp; HDH'!$P$11:$X$11,0)))</f>
        <v>75</v>
      </c>
      <c r="H5452" s="1" t="str">
        <f t="shared" si="1017"/>
        <v>Cooling</v>
      </c>
      <c r="I5452" s="1">
        <f ca="1">OFFSET(IF($H5452="Cooling",Customer!$C$25,Customer!$C$52),E5452,D5452)</f>
        <v>72</v>
      </c>
      <c r="J5452" s="1">
        <f ca="1">OFFSET(IF($H5452="Cooling",Customer!$L$25,Customer!$L$52),$E5452,$D5452)</f>
        <v>77</v>
      </c>
      <c r="K5452" s="16">
        <f t="shared" ref="K5452:K5515" ca="1" si="1023">IF($H5452="Heating",0,MAX(0,$G5452-I5452))</f>
        <v>3</v>
      </c>
      <c r="L5452" s="16">
        <f t="shared" ref="L5452:L5515" ca="1" si="1024">IF($H5452="Heating",0,MAX(0,$G5452-J5452))</f>
        <v>0</v>
      </c>
      <c r="M5452" s="17">
        <f t="shared" si="1018"/>
        <v>0</v>
      </c>
      <c r="N5452" s="17">
        <f t="shared" si="1019"/>
        <v>0</v>
      </c>
      <c r="O5452" s="4"/>
      <c r="P5452" s="4">
        <v>85</v>
      </c>
      <c r="Q5452" s="4">
        <v>84</v>
      </c>
      <c r="R5452" s="4">
        <v>78</v>
      </c>
      <c r="S5452" s="4">
        <v>87</v>
      </c>
      <c r="T5452" s="4">
        <v>78</v>
      </c>
      <c r="U5452" s="4">
        <v>87</v>
      </c>
      <c r="V5452" s="13">
        <v>75</v>
      </c>
      <c r="W5452" s="4">
        <v>80</v>
      </c>
      <c r="X5452" s="4">
        <v>79</v>
      </c>
      <c r="Y5452">
        <f t="shared" ca="1" si="1020"/>
        <v>1296</v>
      </c>
      <c r="Z5452">
        <f t="shared" ca="1" si="1021"/>
        <v>0</v>
      </c>
    </row>
    <row r="5453" spans="2:26" x14ac:dyDescent="0.25">
      <c r="B5453" s="11">
        <f t="shared" si="1022"/>
        <v>44788.708333320137</v>
      </c>
      <c r="C5453" s="1">
        <f t="shared" ref="C5453:C5516" si="1025">MONTH(B5453)</f>
        <v>8</v>
      </c>
      <c r="D5453" s="1">
        <f t="shared" ref="D5453:D5516" si="1026">WEEKDAY(B5453,2)</f>
        <v>1</v>
      </c>
      <c r="E5453" s="12">
        <f t="shared" ref="E5453:E5516" si="1027">HOUR(B5453)+1</f>
        <v>18</v>
      </c>
      <c r="F5453" s="124" t="str">
        <f t="shared" ref="F5453:F5516" si="1028">IF(AND(C5453&gt;5,C5453&lt;9,D5453&lt;6,E5453&gt;14,E5453&lt;19),"1",IF(AND(OR(E5453=8,E5453=9,E5453=19,E5453=20),C5453&lt;3,D5453&lt;6),"1","0"))</f>
        <v>1</v>
      </c>
      <c r="G5453" s="1">
        <f ca="1">(OFFSET(O5453,0,MATCH(Customer!$J$6,'CDH &amp; HDH'!$P$11:$X$11,0)))</f>
        <v>81</v>
      </c>
      <c r="H5453" s="1" t="str">
        <f t="shared" ref="H5453:H5516" si="1029">IF(AND(C5453&gt;=5,C5453&lt;=9),"Cooling","Heating")</f>
        <v>Cooling</v>
      </c>
      <c r="I5453" s="1">
        <f ca="1">OFFSET(IF($H5453="Cooling",Customer!$C$25,Customer!$C$52),E5453,D5453)</f>
        <v>72</v>
      </c>
      <c r="J5453" s="1">
        <f ca="1">OFFSET(IF($H5453="Cooling",Customer!$L$25,Customer!$L$52),$E5453,$D5453)</f>
        <v>77</v>
      </c>
      <c r="K5453" s="16">
        <f t="shared" ca="1" si="1023"/>
        <v>9</v>
      </c>
      <c r="L5453" s="16">
        <f t="shared" ca="1" si="1024"/>
        <v>4</v>
      </c>
      <c r="M5453" s="17">
        <f t="shared" ref="M5453:M5516" si="1030">IF($H5453="Cooling",0,MAX(0,I5453-$G5453))</f>
        <v>0</v>
      </c>
      <c r="N5453" s="17">
        <f t="shared" ref="N5453:N5516" si="1031">IF($H5453="Cooling",0,MAX(0,J5453-$G5453))</f>
        <v>0</v>
      </c>
      <c r="O5453" s="4"/>
      <c r="P5453" s="4">
        <v>83</v>
      </c>
      <c r="Q5453" s="4">
        <v>82</v>
      </c>
      <c r="R5453" s="4">
        <v>75</v>
      </c>
      <c r="S5453" s="4">
        <v>87</v>
      </c>
      <c r="T5453" s="4">
        <v>77</v>
      </c>
      <c r="U5453" s="4">
        <v>84</v>
      </c>
      <c r="V5453" s="13">
        <v>81</v>
      </c>
      <c r="W5453" s="4">
        <v>77</v>
      </c>
      <c r="X5453" s="4">
        <v>78</v>
      </c>
      <c r="Y5453">
        <f t="shared" ref="Y5453:Y5516" ca="1" si="1032">1.08*400*K5453</f>
        <v>3888</v>
      </c>
      <c r="Z5453">
        <f t="shared" ref="Z5453:Z5516" ca="1" si="1033">1.08*400*L5453</f>
        <v>1728</v>
      </c>
    </row>
    <row r="5454" spans="2:26" x14ac:dyDescent="0.25">
      <c r="B5454" s="11">
        <f t="shared" ref="B5454:B5517" si="1034">B5453+1/24</f>
        <v>44788.749999986801</v>
      </c>
      <c r="C5454" s="1">
        <f t="shared" si="1025"/>
        <v>8</v>
      </c>
      <c r="D5454" s="1">
        <f t="shared" si="1026"/>
        <v>1</v>
      </c>
      <c r="E5454" s="12">
        <f t="shared" si="1027"/>
        <v>19</v>
      </c>
      <c r="F5454" s="124" t="str">
        <f t="shared" si="1028"/>
        <v>0</v>
      </c>
      <c r="G5454" s="1">
        <f ca="1">(OFFSET(O5454,0,MATCH(Customer!$J$6,'CDH &amp; HDH'!$P$11:$X$11,0)))</f>
        <v>77</v>
      </c>
      <c r="H5454" s="1" t="str">
        <f t="shared" si="1029"/>
        <v>Cooling</v>
      </c>
      <c r="I5454" s="1">
        <f ca="1">OFFSET(IF($H5454="Cooling",Customer!$C$25,Customer!$C$52),E5454,D5454)</f>
        <v>78</v>
      </c>
      <c r="J5454" s="1">
        <f ca="1">OFFSET(IF($H5454="Cooling",Customer!$L$25,Customer!$L$52),$E5454,$D5454)</f>
        <v>80</v>
      </c>
      <c r="K5454" s="16">
        <f t="shared" ca="1" si="1023"/>
        <v>0</v>
      </c>
      <c r="L5454" s="16">
        <f t="shared" ca="1" si="1024"/>
        <v>0</v>
      </c>
      <c r="M5454" s="17">
        <f t="shared" si="1030"/>
        <v>0</v>
      </c>
      <c r="N5454" s="17">
        <f t="shared" si="1031"/>
        <v>0</v>
      </c>
      <c r="O5454" s="4"/>
      <c r="P5454" s="4">
        <v>81</v>
      </c>
      <c r="Q5454" s="4">
        <v>80</v>
      </c>
      <c r="R5454" s="4">
        <v>72</v>
      </c>
      <c r="S5454" s="4">
        <v>83</v>
      </c>
      <c r="T5454" s="4">
        <v>75</v>
      </c>
      <c r="U5454" s="4">
        <v>80</v>
      </c>
      <c r="V5454" s="13">
        <v>77</v>
      </c>
      <c r="W5454" s="4">
        <v>75</v>
      </c>
      <c r="X5454" s="4">
        <v>77</v>
      </c>
      <c r="Y5454">
        <f t="shared" ca="1" si="1032"/>
        <v>0</v>
      </c>
      <c r="Z5454">
        <f t="shared" ca="1" si="1033"/>
        <v>0</v>
      </c>
    </row>
    <row r="5455" spans="2:26" x14ac:dyDescent="0.25">
      <c r="B5455" s="11">
        <f t="shared" si="1034"/>
        <v>44788.791666653466</v>
      </c>
      <c r="C5455" s="1">
        <f t="shared" si="1025"/>
        <v>8</v>
      </c>
      <c r="D5455" s="1">
        <f t="shared" si="1026"/>
        <v>1</v>
      </c>
      <c r="E5455" s="12">
        <f t="shared" si="1027"/>
        <v>20</v>
      </c>
      <c r="F5455" s="124" t="str">
        <f t="shared" si="1028"/>
        <v>0</v>
      </c>
      <c r="G5455" s="1">
        <f ca="1">(OFFSET(O5455,0,MATCH(Customer!$J$6,'CDH &amp; HDH'!$P$11:$X$11,0)))</f>
        <v>74</v>
      </c>
      <c r="H5455" s="1" t="str">
        <f t="shared" si="1029"/>
        <v>Cooling</v>
      </c>
      <c r="I5455" s="1">
        <f ca="1">OFFSET(IF($H5455="Cooling",Customer!$C$25,Customer!$C$52),E5455,D5455)</f>
        <v>78</v>
      </c>
      <c r="J5455" s="1">
        <f ca="1">OFFSET(IF($H5455="Cooling",Customer!$L$25,Customer!$L$52),$E5455,$D5455)</f>
        <v>80</v>
      </c>
      <c r="K5455" s="16">
        <f t="shared" ca="1" si="1023"/>
        <v>0</v>
      </c>
      <c r="L5455" s="16">
        <f t="shared" ca="1" si="1024"/>
        <v>0</v>
      </c>
      <c r="M5455" s="17">
        <f t="shared" si="1030"/>
        <v>0</v>
      </c>
      <c r="N5455" s="17">
        <f t="shared" si="1031"/>
        <v>0</v>
      </c>
      <c r="O5455" s="4"/>
      <c r="P5455" s="4">
        <v>78</v>
      </c>
      <c r="Q5455" s="4">
        <v>75</v>
      </c>
      <c r="R5455" s="4">
        <v>69</v>
      </c>
      <c r="S5455" s="4">
        <v>79</v>
      </c>
      <c r="T5455" s="4">
        <v>74</v>
      </c>
      <c r="U5455" s="4">
        <v>76</v>
      </c>
      <c r="V5455" s="13">
        <v>74</v>
      </c>
      <c r="W5455" s="4">
        <v>74</v>
      </c>
      <c r="X5455" s="4">
        <v>75</v>
      </c>
      <c r="Y5455">
        <f t="shared" ca="1" si="1032"/>
        <v>0</v>
      </c>
      <c r="Z5455">
        <f t="shared" ca="1" si="1033"/>
        <v>0</v>
      </c>
    </row>
    <row r="5456" spans="2:26" x14ac:dyDescent="0.25">
      <c r="B5456" s="11">
        <f t="shared" si="1034"/>
        <v>44788.83333332013</v>
      </c>
      <c r="C5456" s="1">
        <f t="shared" si="1025"/>
        <v>8</v>
      </c>
      <c r="D5456" s="1">
        <f t="shared" si="1026"/>
        <v>1</v>
      </c>
      <c r="E5456" s="12">
        <f t="shared" si="1027"/>
        <v>21</v>
      </c>
      <c r="F5456" s="124" t="str">
        <f t="shared" si="1028"/>
        <v>0</v>
      </c>
      <c r="G5456" s="1">
        <f ca="1">(OFFSET(O5456,0,MATCH(Customer!$J$6,'CDH &amp; HDH'!$P$11:$X$11,0)))</f>
        <v>72</v>
      </c>
      <c r="H5456" s="1" t="str">
        <f t="shared" si="1029"/>
        <v>Cooling</v>
      </c>
      <c r="I5456" s="1">
        <f ca="1">OFFSET(IF($H5456="Cooling",Customer!$C$25,Customer!$C$52),E5456,D5456)</f>
        <v>78</v>
      </c>
      <c r="J5456" s="1">
        <f ca="1">OFFSET(IF($H5456="Cooling",Customer!$L$25,Customer!$L$52),$E5456,$D5456)</f>
        <v>80</v>
      </c>
      <c r="K5456" s="16">
        <f t="shared" ca="1" si="1023"/>
        <v>0</v>
      </c>
      <c r="L5456" s="16">
        <f t="shared" ca="1" si="1024"/>
        <v>0</v>
      </c>
      <c r="M5456" s="17">
        <f t="shared" si="1030"/>
        <v>0</v>
      </c>
      <c r="N5456" s="17">
        <f t="shared" si="1031"/>
        <v>0</v>
      </c>
      <c r="O5456" s="4"/>
      <c r="P5456" s="4">
        <v>76</v>
      </c>
      <c r="Q5456" s="4">
        <v>72</v>
      </c>
      <c r="R5456" s="4">
        <v>64</v>
      </c>
      <c r="S5456" s="4">
        <v>76</v>
      </c>
      <c r="T5456" s="4">
        <v>73</v>
      </c>
      <c r="U5456" s="4">
        <v>75</v>
      </c>
      <c r="V5456" s="13">
        <v>72</v>
      </c>
      <c r="W5456" s="4">
        <v>73</v>
      </c>
      <c r="X5456" s="4">
        <v>74</v>
      </c>
      <c r="Y5456">
        <f t="shared" ca="1" si="1032"/>
        <v>0</v>
      </c>
      <c r="Z5456">
        <f t="shared" ca="1" si="1033"/>
        <v>0</v>
      </c>
    </row>
    <row r="5457" spans="2:26" x14ac:dyDescent="0.25">
      <c r="B5457" s="11">
        <f t="shared" si="1034"/>
        <v>44788.874999986794</v>
      </c>
      <c r="C5457" s="1">
        <f t="shared" si="1025"/>
        <v>8</v>
      </c>
      <c r="D5457" s="1">
        <f t="shared" si="1026"/>
        <v>1</v>
      </c>
      <c r="E5457" s="12">
        <f t="shared" si="1027"/>
        <v>22</v>
      </c>
      <c r="F5457" s="124" t="str">
        <f t="shared" si="1028"/>
        <v>0</v>
      </c>
      <c r="G5457" s="1">
        <f ca="1">(OFFSET(O5457,0,MATCH(Customer!$J$6,'CDH &amp; HDH'!$P$11:$X$11,0)))</f>
        <v>71</v>
      </c>
      <c r="H5457" s="1" t="str">
        <f t="shared" si="1029"/>
        <v>Cooling</v>
      </c>
      <c r="I5457" s="1">
        <f ca="1">OFFSET(IF($H5457="Cooling",Customer!$C$25,Customer!$C$52),E5457,D5457)</f>
        <v>78</v>
      </c>
      <c r="J5457" s="1">
        <f ca="1">OFFSET(IF($H5457="Cooling",Customer!$L$25,Customer!$L$52),$E5457,$D5457)</f>
        <v>80</v>
      </c>
      <c r="K5457" s="16">
        <f t="shared" ca="1" si="1023"/>
        <v>0</v>
      </c>
      <c r="L5457" s="16">
        <f t="shared" ca="1" si="1024"/>
        <v>0</v>
      </c>
      <c r="M5457" s="17">
        <f t="shared" si="1030"/>
        <v>0</v>
      </c>
      <c r="N5457" s="17">
        <f t="shared" si="1031"/>
        <v>0</v>
      </c>
      <c r="O5457" s="4"/>
      <c r="P5457" s="4">
        <v>74</v>
      </c>
      <c r="Q5457" s="4">
        <v>72</v>
      </c>
      <c r="R5457" s="4">
        <v>68</v>
      </c>
      <c r="S5457" s="4">
        <v>76</v>
      </c>
      <c r="T5457" s="4">
        <v>73</v>
      </c>
      <c r="U5457" s="4">
        <v>74</v>
      </c>
      <c r="V5457" s="13">
        <v>71</v>
      </c>
      <c r="W5457" s="4">
        <v>72</v>
      </c>
      <c r="X5457" s="4">
        <v>73</v>
      </c>
      <c r="Y5457">
        <f t="shared" ca="1" si="1032"/>
        <v>0</v>
      </c>
      <c r="Z5457">
        <f t="shared" ca="1" si="1033"/>
        <v>0</v>
      </c>
    </row>
    <row r="5458" spans="2:26" x14ac:dyDescent="0.25">
      <c r="B5458" s="11">
        <f t="shared" si="1034"/>
        <v>44788.916666653458</v>
      </c>
      <c r="C5458" s="1">
        <f t="shared" si="1025"/>
        <v>8</v>
      </c>
      <c r="D5458" s="1">
        <f t="shared" si="1026"/>
        <v>1</v>
      </c>
      <c r="E5458" s="12">
        <f t="shared" si="1027"/>
        <v>23</v>
      </c>
      <c r="F5458" s="124" t="str">
        <f t="shared" si="1028"/>
        <v>0</v>
      </c>
      <c r="G5458" s="1">
        <f ca="1">(OFFSET(O5458,0,MATCH(Customer!$J$6,'CDH &amp; HDH'!$P$11:$X$11,0)))</f>
        <v>70</v>
      </c>
      <c r="H5458" s="1" t="str">
        <f t="shared" si="1029"/>
        <v>Cooling</v>
      </c>
      <c r="I5458" s="1">
        <f ca="1">OFFSET(IF($H5458="Cooling",Customer!$C$25,Customer!$C$52),E5458,D5458)</f>
        <v>78</v>
      </c>
      <c r="J5458" s="1">
        <f ca="1">OFFSET(IF($H5458="Cooling",Customer!$L$25,Customer!$L$52),$E5458,$D5458)</f>
        <v>80</v>
      </c>
      <c r="K5458" s="16">
        <f t="shared" ca="1" si="1023"/>
        <v>0</v>
      </c>
      <c r="L5458" s="16">
        <f t="shared" ca="1" si="1024"/>
        <v>0</v>
      </c>
      <c r="M5458" s="17">
        <f t="shared" si="1030"/>
        <v>0</v>
      </c>
      <c r="N5458" s="17">
        <f t="shared" si="1031"/>
        <v>0</v>
      </c>
      <c r="O5458" s="4"/>
      <c r="P5458" s="4">
        <v>74</v>
      </c>
      <c r="Q5458" s="4">
        <v>70</v>
      </c>
      <c r="R5458" s="4">
        <v>62</v>
      </c>
      <c r="S5458" s="4">
        <v>75</v>
      </c>
      <c r="T5458" s="4">
        <v>72</v>
      </c>
      <c r="U5458" s="4">
        <v>73</v>
      </c>
      <c r="V5458" s="13">
        <v>70</v>
      </c>
      <c r="W5458" s="4">
        <v>72</v>
      </c>
      <c r="X5458" s="4">
        <v>72</v>
      </c>
      <c r="Y5458">
        <f t="shared" ca="1" si="1032"/>
        <v>0</v>
      </c>
      <c r="Z5458">
        <f t="shared" ca="1" si="1033"/>
        <v>0</v>
      </c>
    </row>
    <row r="5459" spans="2:26" x14ac:dyDescent="0.25">
      <c r="B5459" s="11">
        <f t="shared" si="1034"/>
        <v>44788.958333320123</v>
      </c>
      <c r="C5459" s="1">
        <f t="shared" si="1025"/>
        <v>8</v>
      </c>
      <c r="D5459" s="1">
        <f t="shared" si="1026"/>
        <v>1</v>
      </c>
      <c r="E5459" s="12">
        <f t="shared" si="1027"/>
        <v>24</v>
      </c>
      <c r="F5459" s="124" t="str">
        <f t="shared" si="1028"/>
        <v>0</v>
      </c>
      <c r="G5459" s="1">
        <f ca="1">(OFFSET(O5459,0,MATCH(Customer!$J$6,'CDH &amp; HDH'!$P$11:$X$11,0)))</f>
        <v>69</v>
      </c>
      <c r="H5459" s="1" t="str">
        <f t="shared" si="1029"/>
        <v>Cooling</v>
      </c>
      <c r="I5459" s="1">
        <f ca="1">OFFSET(IF($H5459="Cooling",Customer!$C$25,Customer!$C$52),E5459,D5459)</f>
        <v>78</v>
      </c>
      <c r="J5459" s="1">
        <f ca="1">OFFSET(IF($H5459="Cooling",Customer!$L$25,Customer!$L$52),$E5459,$D5459)</f>
        <v>80</v>
      </c>
      <c r="K5459" s="16">
        <f t="shared" ca="1" si="1023"/>
        <v>0</v>
      </c>
      <c r="L5459" s="16">
        <f t="shared" ca="1" si="1024"/>
        <v>0</v>
      </c>
      <c r="M5459" s="17">
        <f t="shared" si="1030"/>
        <v>0</v>
      </c>
      <c r="N5459" s="17">
        <f t="shared" si="1031"/>
        <v>0</v>
      </c>
      <c r="O5459" s="4"/>
      <c r="P5459" s="4">
        <v>72</v>
      </c>
      <c r="Q5459" s="4">
        <v>69</v>
      </c>
      <c r="R5459" s="4">
        <v>61</v>
      </c>
      <c r="S5459" s="4">
        <v>74</v>
      </c>
      <c r="T5459" s="4">
        <v>71</v>
      </c>
      <c r="U5459" s="4">
        <v>71</v>
      </c>
      <c r="V5459" s="13">
        <v>69</v>
      </c>
      <c r="W5459" s="4">
        <v>71</v>
      </c>
      <c r="X5459" s="4">
        <v>71</v>
      </c>
      <c r="Y5459">
        <f t="shared" ca="1" si="1032"/>
        <v>0</v>
      </c>
      <c r="Z5459">
        <f t="shared" ca="1" si="1033"/>
        <v>0</v>
      </c>
    </row>
    <row r="5460" spans="2:26" x14ac:dyDescent="0.25">
      <c r="B5460" s="11">
        <f t="shared" si="1034"/>
        <v>44788.999999986787</v>
      </c>
      <c r="C5460" s="1">
        <f t="shared" si="1025"/>
        <v>8</v>
      </c>
      <c r="D5460" s="1">
        <f t="shared" si="1026"/>
        <v>2</v>
      </c>
      <c r="E5460" s="12">
        <f t="shared" si="1027"/>
        <v>1</v>
      </c>
      <c r="F5460" s="124" t="str">
        <f t="shared" si="1028"/>
        <v>0</v>
      </c>
      <c r="G5460" s="1">
        <f ca="1">(OFFSET(O5460,0,MATCH(Customer!$J$6,'CDH &amp; HDH'!$P$11:$X$11,0)))</f>
        <v>68</v>
      </c>
      <c r="H5460" s="1" t="str">
        <f t="shared" si="1029"/>
        <v>Cooling</v>
      </c>
      <c r="I5460" s="1">
        <f ca="1">OFFSET(IF($H5460="Cooling",Customer!$C$25,Customer!$C$52),E5460,D5460)</f>
        <v>78</v>
      </c>
      <c r="J5460" s="1">
        <f ca="1">OFFSET(IF($H5460="Cooling",Customer!$L$25,Customer!$L$52),$E5460,$D5460)</f>
        <v>80</v>
      </c>
      <c r="K5460" s="16">
        <f t="shared" ca="1" si="1023"/>
        <v>0</v>
      </c>
      <c r="L5460" s="16">
        <f t="shared" ca="1" si="1024"/>
        <v>0</v>
      </c>
      <c r="M5460" s="17">
        <f t="shared" si="1030"/>
        <v>0</v>
      </c>
      <c r="N5460" s="17">
        <f t="shared" si="1031"/>
        <v>0</v>
      </c>
      <c r="O5460" s="4"/>
      <c r="P5460" s="4">
        <v>71</v>
      </c>
      <c r="Q5460" s="4">
        <v>67</v>
      </c>
      <c r="R5460" s="4">
        <v>61</v>
      </c>
      <c r="S5460" s="4">
        <v>73</v>
      </c>
      <c r="T5460" s="4">
        <v>71</v>
      </c>
      <c r="U5460" s="4">
        <v>71</v>
      </c>
      <c r="V5460" s="13">
        <v>68</v>
      </c>
      <c r="W5460" s="4">
        <v>71</v>
      </c>
      <c r="X5460" s="4">
        <v>71</v>
      </c>
      <c r="Y5460">
        <f t="shared" ca="1" si="1032"/>
        <v>0</v>
      </c>
      <c r="Z5460">
        <f t="shared" ca="1" si="1033"/>
        <v>0</v>
      </c>
    </row>
    <row r="5461" spans="2:26" x14ac:dyDescent="0.25">
      <c r="B5461" s="11">
        <f t="shared" si="1034"/>
        <v>44789.041666653451</v>
      </c>
      <c r="C5461" s="1">
        <f t="shared" si="1025"/>
        <v>8</v>
      </c>
      <c r="D5461" s="1">
        <f t="shared" si="1026"/>
        <v>2</v>
      </c>
      <c r="E5461" s="12">
        <f t="shared" si="1027"/>
        <v>2</v>
      </c>
      <c r="F5461" s="124" t="str">
        <f t="shared" si="1028"/>
        <v>0</v>
      </c>
      <c r="G5461" s="1">
        <f ca="1">(OFFSET(O5461,0,MATCH(Customer!$J$6,'CDH &amp; HDH'!$P$11:$X$11,0)))</f>
        <v>67</v>
      </c>
      <c r="H5461" s="1" t="str">
        <f t="shared" si="1029"/>
        <v>Cooling</v>
      </c>
      <c r="I5461" s="1">
        <f ca="1">OFFSET(IF($H5461="Cooling",Customer!$C$25,Customer!$C$52),E5461,D5461)</f>
        <v>78</v>
      </c>
      <c r="J5461" s="1">
        <f ca="1">OFFSET(IF($H5461="Cooling",Customer!$L$25,Customer!$L$52),$E5461,$D5461)</f>
        <v>80</v>
      </c>
      <c r="K5461" s="16">
        <f t="shared" ca="1" si="1023"/>
        <v>0</v>
      </c>
      <c r="L5461" s="16">
        <f t="shared" ca="1" si="1024"/>
        <v>0</v>
      </c>
      <c r="M5461" s="17">
        <f t="shared" si="1030"/>
        <v>0</v>
      </c>
      <c r="N5461" s="17">
        <f t="shared" si="1031"/>
        <v>0</v>
      </c>
      <c r="O5461" s="4"/>
      <c r="P5461" s="4">
        <v>67</v>
      </c>
      <c r="Q5461" s="4">
        <v>67</v>
      </c>
      <c r="R5461" s="4">
        <v>61</v>
      </c>
      <c r="S5461" s="4">
        <v>73</v>
      </c>
      <c r="T5461" s="4">
        <v>70</v>
      </c>
      <c r="U5461" s="4">
        <v>70</v>
      </c>
      <c r="V5461" s="13">
        <v>67</v>
      </c>
      <c r="W5461" s="4">
        <v>71</v>
      </c>
      <c r="X5461" s="4">
        <v>70</v>
      </c>
      <c r="Y5461">
        <f t="shared" ca="1" si="1032"/>
        <v>0</v>
      </c>
      <c r="Z5461">
        <f t="shared" ca="1" si="1033"/>
        <v>0</v>
      </c>
    </row>
    <row r="5462" spans="2:26" x14ac:dyDescent="0.25">
      <c r="B5462" s="11">
        <f t="shared" si="1034"/>
        <v>44789.083333320115</v>
      </c>
      <c r="C5462" s="1">
        <f t="shared" si="1025"/>
        <v>8</v>
      </c>
      <c r="D5462" s="1">
        <f t="shared" si="1026"/>
        <v>2</v>
      </c>
      <c r="E5462" s="12">
        <f t="shared" si="1027"/>
        <v>3</v>
      </c>
      <c r="F5462" s="124" t="str">
        <f t="shared" si="1028"/>
        <v>0</v>
      </c>
      <c r="G5462" s="1">
        <f ca="1">(OFFSET(O5462,0,MATCH(Customer!$J$6,'CDH &amp; HDH'!$P$11:$X$11,0)))</f>
        <v>66</v>
      </c>
      <c r="H5462" s="1" t="str">
        <f t="shared" si="1029"/>
        <v>Cooling</v>
      </c>
      <c r="I5462" s="1">
        <f ca="1">OFFSET(IF($H5462="Cooling",Customer!$C$25,Customer!$C$52),E5462,D5462)</f>
        <v>78</v>
      </c>
      <c r="J5462" s="1">
        <f ca="1">OFFSET(IF($H5462="Cooling",Customer!$L$25,Customer!$L$52),$E5462,$D5462)</f>
        <v>80</v>
      </c>
      <c r="K5462" s="16">
        <f t="shared" ca="1" si="1023"/>
        <v>0</v>
      </c>
      <c r="L5462" s="16">
        <f t="shared" ca="1" si="1024"/>
        <v>0</v>
      </c>
      <c r="M5462" s="17">
        <f t="shared" si="1030"/>
        <v>0</v>
      </c>
      <c r="N5462" s="17">
        <f t="shared" si="1031"/>
        <v>0</v>
      </c>
      <c r="O5462" s="4"/>
      <c r="P5462" s="4">
        <v>67</v>
      </c>
      <c r="Q5462" s="4">
        <v>65</v>
      </c>
      <c r="R5462" s="4">
        <v>61</v>
      </c>
      <c r="S5462" s="4">
        <v>73</v>
      </c>
      <c r="T5462" s="4">
        <v>69</v>
      </c>
      <c r="U5462" s="4">
        <v>70</v>
      </c>
      <c r="V5462" s="13">
        <v>66</v>
      </c>
      <c r="W5462" s="4">
        <v>70</v>
      </c>
      <c r="X5462" s="4">
        <v>69</v>
      </c>
      <c r="Y5462">
        <f t="shared" ca="1" si="1032"/>
        <v>0</v>
      </c>
      <c r="Z5462">
        <f t="shared" ca="1" si="1033"/>
        <v>0</v>
      </c>
    </row>
    <row r="5463" spans="2:26" x14ac:dyDescent="0.25">
      <c r="B5463" s="11">
        <f t="shared" si="1034"/>
        <v>44789.12499998678</v>
      </c>
      <c r="C5463" s="1">
        <f t="shared" si="1025"/>
        <v>8</v>
      </c>
      <c r="D5463" s="1">
        <f t="shared" si="1026"/>
        <v>2</v>
      </c>
      <c r="E5463" s="12">
        <f t="shared" si="1027"/>
        <v>4</v>
      </c>
      <c r="F5463" s="124" t="str">
        <f t="shared" si="1028"/>
        <v>0</v>
      </c>
      <c r="G5463" s="1">
        <f ca="1">(OFFSET(O5463,0,MATCH(Customer!$J$6,'CDH &amp; HDH'!$P$11:$X$11,0)))</f>
        <v>65</v>
      </c>
      <c r="H5463" s="1" t="str">
        <f t="shared" si="1029"/>
        <v>Cooling</v>
      </c>
      <c r="I5463" s="1">
        <f ca="1">OFFSET(IF($H5463="Cooling",Customer!$C$25,Customer!$C$52),E5463,D5463)</f>
        <v>78</v>
      </c>
      <c r="J5463" s="1">
        <f ca="1">OFFSET(IF($H5463="Cooling",Customer!$L$25,Customer!$L$52),$E5463,$D5463)</f>
        <v>80</v>
      </c>
      <c r="K5463" s="16">
        <f t="shared" ca="1" si="1023"/>
        <v>0</v>
      </c>
      <c r="L5463" s="16">
        <f t="shared" ca="1" si="1024"/>
        <v>0</v>
      </c>
      <c r="M5463" s="17">
        <f t="shared" si="1030"/>
        <v>0</v>
      </c>
      <c r="N5463" s="17">
        <f t="shared" si="1031"/>
        <v>0</v>
      </c>
      <c r="O5463" s="4"/>
      <c r="P5463" s="4">
        <v>64</v>
      </c>
      <c r="Q5463" s="4">
        <v>64</v>
      </c>
      <c r="R5463" s="4">
        <v>63</v>
      </c>
      <c r="S5463" s="4">
        <v>72</v>
      </c>
      <c r="T5463" s="4">
        <v>69</v>
      </c>
      <c r="U5463" s="4">
        <v>69</v>
      </c>
      <c r="V5463" s="13">
        <v>65</v>
      </c>
      <c r="W5463" s="4">
        <v>70</v>
      </c>
      <c r="X5463" s="4">
        <v>68</v>
      </c>
      <c r="Y5463">
        <f t="shared" ca="1" si="1032"/>
        <v>0</v>
      </c>
      <c r="Z5463">
        <f t="shared" ca="1" si="1033"/>
        <v>0</v>
      </c>
    </row>
    <row r="5464" spans="2:26" x14ac:dyDescent="0.25">
      <c r="B5464" s="11">
        <f t="shared" si="1034"/>
        <v>44789.166666653444</v>
      </c>
      <c r="C5464" s="1">
        <f t="shared" si="1025"/>
        <v>8</v>
      </c>
      <c r="D5464" s="1">
        <f t="shared" si="1026"/>
        <v>2</v>
      </c>
      <c r="E5464" s="12">
        <f t="shared" si="1027"/>
        <v>5</v>
      </c>
      <c r="F5464" s="124" t="str">
        <f t="shared" si="1028"/>
        <v>0</v>
      </c>
      <c r="G5464" s="1">
        <f ca="1">(OFFSET(O5464,0,MATCH(Customer!$J$6,'CDH &amp; HDH'!$P$11:$X$11,0)))</f>
        <v>66</v>
      </c>
      <c r="H5464" s="1" t="str">
        <f t="shared" si="1029"/>
        <v>Cooling</v>
      </c>
      <c r="I5464" s="1">
        <f ca="1">OFFSET(IF($H5464="Cooling",Customer!$C$25,Customer!$C$52),E5464,D5464)</f>
        <v>78</v>
      </c>
      <c r="J5464" s="1">
        <f ca="1">OFFSET(IF($H5464="Cooling",Customer!$L$25,Customer!$L$52),$E5464,$D5464)</f>
        <v>80</v>
      </c>
      <c r="K5464" s="16">
        <f t="shared" ca="1" si="1023"/>
        <v>0</v>
      </c>
      <c r="L5464" s="16">
        <f t="shared" ca="1" si="1024"/>
        <v>0</v>
      </c>
      <c r="M5464" s="17">
        <f t="shared" si="1030"/>
        <v>0</v>
      </c>
      <c r="N5464" s="17">
        <f t="shared" si="1031"/>
        <v>0</v>
      </c>
      <c r="O5464" s="4"/>
      <c r="P5464" s="4">
        <v>64</v>
      </c>
      <c r="Q5464" s="4">
        <v>63</v>
      </c>
      <c r="R5464" s="4">
        <v>61</v>
      </c>
      <c r="S5464" s="4">
        <v>71</v>
      </c>
      <c r="T5464" s="4">
        <v>69</v>
      </c>
      <c r="U5464" s="4">
        <v>68</v>
      </c>
      <c r="V5464" s="13">
        <v>66</v>
      </c>
      <c r="W5464" s="4">
        <v>70</v>
      </c>
      <c r="X5464" s="4">
        <v>68</v>
      </c>
      <c r="Y5464">
        <f t="shared" ca="1" si="1032"/>
        <v>0</v>
      </c>
      <c r="Z5464">
        <f t="shared" ca="1" si="1033"/>
        <v>0</v>
      </c>
    </row>
    <row r="5465" spans="2:26" x14ac:dyDescent="0.25">
      <c r="B5465" s="11">
        <f t="shared" si="1034"/>
        <v>44789.208333320108</v>
      </c>
      <c r="C5465" s="1">
        <f t="shared" si="1025"/>
        <v>8</v>
      </c>
      <c r="D5465" s="1">
        <f t="shared" si="1026"/>
        <v>2</v>
      </c>
      <c r="E5465" s="12">
        <f t="shared" si="1027"/>
        <v>6</v>
      </c>
      <c r="F5465" s="124" t="str">
        <f t="shared" si="1028"/>
        <v>0</v>
      </c>
      <c r="G5465" s="1">
        <f ca="1">(OFFSET(O5465,0,MATCH(Customer!$J$6,'CDH &amp; HDH'!$P$11:$X$11,0)))</f>
        <v>67</v>
      </c>
      <c r="H5465" s="1" t="str">
        <f t="shared" si="1029"/>
        <v>Cooling</v>
      </c>
      <c r="I5465" s="1">
        <f ca="1">OFFSET(IF($H5465="Cooling",Customer!$C$25,Customer!$C$52),E5465,D5465)</f>
        <v>78</v>
      </c>
      <c r="J5465" s="1">
        <f ca="1">OFFSET(IF($H5465="Cooling",Customer!$L$25,Customer!$L$52),$E5465,$D5465)</f>
        <v>80</v>
      </c>
      <c r="K5465" s="16">
        <f t="shared" ca="1" si="1023"/>
        <v>0</v>
      </c>
      <c r="L5465" s="16">
        <f t="shared" ca="1" si="1024"/>
        <v>0</v>
      </c>
      <c r="M5465" s="17">
        <f t="shared" si="1030"/>
        <v>0</v>
      </c>
      <c r="N5465" s="17">
        <f t="shared" si="1031"/>
        <v>0</v>
      </c>
      <c r="O5465" s="4"/>
      <c r="P5465" s="4">
        <v>63</v>
      </c>
      <c r="Q5465" s="4">
        <v>62</v>
      </c>
      <c r="R5465" s="4">
        <v>61</v>
      </c>
      <c r="S5465" s="4">
        <v>71</v>
      </c>
      <c r="T5465" s="4">
        <v>70</v>
      </c>
      <c r="U5465" s="4">
        <v>70</v>
      </c>
      <c r="V5465" s="13">
        <v>67</v>
      </c>
      <c r="W5465" s="4">
        <v>69</v>
      </c>
      <c r="X5465" s="4">
        <v>68</v>
      </c>
      <c r="Y5465">
        <f t="shared" ca="1" si="1032"/>
        <v>0</v>
      </c>
      <c r="Z5465">
        <f t="shared" ca="1" si="1033"/>
        <v>0</v>
      </c>
    </row>
    <row r="5466" spans="2:26" x14ac:dyDescent="0.25">
      <c r="B5466" s="11">
        <f t="shared" si="1034"/>
        <v>44789.249999986772</v>
      </c>
      <c r="C5466" s="1">
        <f t="shared" si="1025"/>
        <v>8</v>
      </c>
      <c r="D5466" s="1">
        <f t="shared" si="1026"/>
        <v>2</v>
      </c>
      <c r="E5466" s="12">
        <f t="shared" si="1027"/>
        <v>7</v>
      </c>
      <c r="F5466" s="124" t="str">
        <f t="shared" si="1028"/>
        <v>0</v>
      </c>
      <c r="G5466" s="1">
        <f ca="1">(OFFSET(O5466,0,MATCH(Customer!$J$6,'CDH &amp; HDH'!$P$11:$X$11,0)))</f>
        <v>68</v>
      </c>
      <c r="H5466" s="1" t="str">
        <f t="shared" si="1029"/>
        <v>Cooling</v>
      </c>
      <c r="I5466" s="1">
        <f ca="1">OFFSET(IF($H5466="Cooling",Customer!$C$25,Customer!$C$52),E5466,D5466)</f>
        <v>78</v>
      </c>
      <c r="J5466" s="1">
        <f ca="1">OFFSET(IF($H5466="Cooling",Customer!$L$25,Customer!$L$52),$E5466,$D5466)</f>
        <v>80</v>
      </c>
      <c r="K5466" s="16">
        <f t="shared" ca="1" si="1023"/>
        <v>0</v>
      </c>
      <c r="L5466" s="16">
        <f t="shared" ca="1" si="1024"/>
        <v>0</v>
      </c>
      <c r="M5466" s="17">
        <f t="shared" si="1030"/>
        <v>0</v>
      </c>
      <c r="N5466" s="17">
        <f t="shared" si="1031"/>
        <v>0</v>
      </c>
      <c r="O5466" s="4"/>
      <c r="P5466" s="4">
        <v>67</v>
      </c>
      <c r="Q5466" s="4">
        <v>63</v>
      </c>
      <c r="R5466" s="4">
        <v>62</v>
      </c>
      <c r="S5466" s="4">
        <v>73</v>
      </c>
      <c r="T5466" s="4">
        <v>70</v>
      </c>
      <c r="U5466" s="4">
        <v>74</v>
      </c>
      <c r="V5466" s="13">
        <v>68</v>
      </c>
      <c r="W5466" s="4">
        <v>70</v>
      </c>
      <c r="X5466" s="4">
        <v>69</v>
      </c>
      <c r="Y5466">
        <f t="shared" ca="1" si="1032"/>
        <v>0</v>
      </c>
      <c r="Z5466">
        <f t="shared" ca="1" si="1033"/>
        <v>0</v>
      </c>
    </row>
    <row r="5467" spans="2:26" x14ac:dyDescent="0.25">
      <c r="B5467" s="11">
        <f t="shared" si="1034"/>
        <v>44789.291666653437</v>
      </c>
      <c r="C5467" s="1">
        <f t="shared" si="1025"/>
        <v>8</v>
      </c>
      <c r="D5467" s="1">
        <f t="shared" si="1026"/>
        <v>2</v>
      </c>
      <c r="E5467" s="12">
        <f t="shared" si="1027"/>
        <v>8</v>
      </c>
      <c r="F5467" s="124" t="str">
        <f t="shared" si="1028"/>
        <v>0</v>
      </c>
      <c r="G5467" s="1">
        <f ca="1">(OFFSET(O5467,0,MATCH(Customer!$J$6,'CDH &amp; HDH'!$P$11:$X$11,0)))</f>
        <v>69</v>
      </c>
      <c r="H5467" s="1" t="str">
        <f t="shared" si="1029"/>
        <v>Cooling</v>
      </c>
      <c r="I5467" s="1">
        <f ca="1">OFFSET(IF($H5467="Cooling",Customer!$C$25,Customer!$C$52),E5467,D5467)</f>
        <v>72</v>
      </c>
      <c r="J5467" s="1">
        <f ca="1">OFFSET(IF($H5467="Cooling",Customer!$L$25,Customer!$L$52),$E5467,$D5467)</f>
        <v>77</v>
      </c>
      <c r="K5467" s="16">
        <f t="shared" ca="1" si="1023"/>
        <v>0</v>
      </c>
      <c r="L5467" s="16">
        <f t="shared" ca="1" si="1024"/>
        <v>0</v>
      </c>
      <c r="M5467" s="17">
        <f t="shared" si="1030"/>
        <v>0</v>
      </c>
      <c r="N5467" s="17">
        <f t="shared" si="1031"/>
        <v>0</v>
      </c>
      <c r="O5467" s="4"/>
      <c r="P5467" s="4">
        <v>73</v>
      </c>
      <c r="Q5467" s="4">
        <v>63</v>
      </c>
      <c r="R5467" s="4">
        <v>63</v>
      </c>
      <c r="S5467" s="4">
        <v>78</v>
      </c>
      <c r="T5467" s="4">
        <v>71</v>
      </c>
      <c r="U5467" s="4">
        <v>79</v>
      </c>
      <c r="V5467" s="13">
        <v>69</v>
      </c>
      <c r="W5467" s="4">
        <v>71</v>
      </c>
      <c r="X5467" s="4">
        <v>72</v>
      </c>
      <c r="Y5467">
        <f t="shared" ca="1" si="1032"/>
        <v>0</v>
      </c>
      <c r="Z5467">
        <f t="shared" ca="1" si="1033"/>
        <v>0</v>
      </c>
    </row>
    <row r="5468" spans="2:26" x14ac:dyDescent="0.25">
      <c r="B5468" s="11">
        <f t="shared" si="1034"/>
        <v>44789.333333320101</v>
      </c>
      <c r="C5468" s="1">
        <f t="shared" si="1025"/>
        <v>8</v>
      </c>
      <c r="D5468" s="1">
        <f t="shared" si="1026"/>
        <v>2</v>
      </c>
      <c r="E5468" s="12">
        <f t="shared" si="1027"/>
        <v>9</v>
      </c>
      <c r="F5468" s="124" t="str">
        <f t="shared" si="1028"/>
        <v>0</v>
      </c>
      <c r="G5468" s="1">
        <f ca="1">(OFFSET(O5468,0,MATCH(Customer!$J$6,'CDH &amp; HDH'!$P$11:$X$11,0)))</f>
        <v>71</v>
      </c>
      <c r="H5468" s="1" t="str">
        <f t="shared" si="1029"/>
        <v>Cooling</v>
      </c>
      <c r="I5468" s="1">
        <f ca="1">OFFSET(IF($H5468="Cooling",Customer!$C$25,Customer!$C$52),E5468,D5468)</f>
        <v>72</v>
      </c>
      <c r="J5468" s="1">
        <f ca="1">OFFSET(IF($H5468="Cooling",Customer!$L$25,Customer!$L$52),$E5468,$D5468)</f>
        <v>77</v>
      </c>
      <c r="K5468" s="16">
        <f t="shared" ca="1" si="1023"/>
        <v>0</v>
      </c>
      <c r="L5468" s="16">
        <f t="shared" ca="1" si="1024"/>
        <v>0</v>
      </c>
      <c r="M5468" s="17">
        <f t="shared" si="1030"/>
        <v>0</v>
      </c>
      <c r="N5468" s="17">
        <f t="shared" si="1031"/>
        <v>0</v>
      </c>
      <c r="O5468" s="4"/>
      <c r="P5468" s="4">
        <v>78</v>
      </c>
      <c r="Q5468" s="4">
        <v>63</v>
      </c>
      <c r="R5468" s="4">
        <v>64</v>
      </c>
      <c r="S5468" s="4">
        <v>81</v>
      </c>
      <c r="T5468" s="4">
        <v>75</v>
      </c>
      <c r="U5468" s="4">
        <v>82</v>
      </c>
      <c r="V5468" s="13">
        <v>71</v>
      </c>
      <c r="W5468" s="4">
        <v>74</v>
      </c>
      <c r="X5468" s="4">
        <v>74</v>
      </c>
      <c r="Y5468">
        <f t="shared" ca="1" si="1032"/>
        <v>0</v>
      </c>
      <c r="Z5468">
        <f t="shared" ca="1" si="1033"/>
        <v>0</v>
      </c>
    </row>
    <row r="5469" spans="2:26" x14ac:dyDescent="0.25">
      <c r="B5469" s="11">
        <f t="shared" si="1034"/>
        <v>44789.374999986765</v>
      </c>
      <c r="C5469" s="1">
        <f t="shared" si="1025"/>
        <v>8</v>
      </c>
      <c r="D5469" s="1">
        <f t="shared" si="1026"/>
        <v>2</v>
      </c>
      <c r="E5469" s="12">
        <f t="shared" si="1027"/>
        <v>10</v>
      </c>
      <c r="F5469" s="124" t="str">
        <f t="shared" si="1028"/>
        <v>0</v>
      </c>
      <c r="G5469" s="1">
        <f ca="1">(OFFSET(O5469,0,MATCH(Customer!$J$6,'CDH &amp; HDH'!$P$11:$X$11,0)))</f>
        <v>72</v>
      </c>
      <c r="H5469" s="1" t="str">
        <f t="shared" si="1029"/>
        <v>Cooling</v>
      </c>
      <c r="I5469" s="1">
        <f ca="1">OFFSET(IF($H5469="Cooling",Customer!$C$25,Customer!$C$52),E5469,D5469)</f>
        <v>72</v>
      </c>
      <c r="J5469" s="1">
        <f ca="1">OFFSET(IF($H5469="Cooling",Customer!$L$25,Customer!$L$52),$E5469,$D5469)</f>
        <v>77</v>
      </c>
      <c r="K5469" s="16">
        <f t="shared" ca="1" si="1023"/>
        <v>0</v>
      </c>
      <c r="L5469" s="16">
        <f t="shared" ca="1" si="1024"/>
        <v>0</v>
      </c>
      <c r="M5469" s="17">
        <f t="shared" si="1030"/>
        <v>0</v>
      </c>
      <c r="N5469" s="17">
        <f t="shared" si="1031"/>
        <v>0</v>
      </c>
      <c r="O5469" s="4"/>
      <c r="P5469" s="4">
        <v>80</v>
      </c>
      <c r="Q5469" s="4">
        <v>64</v>
      </c>
      <c r="R5469" s="4">
        <v>68</v>
      </c>
      <c r="S5469" s="4">
        <v>85</v>
      </c>
      <c r="T5469" s="4">
        <v>78</v>
      </c>
      <c r="U5469" s="4">
        <v>85</v>
      </c>
      <c r="V5469" s="13">
        <v>72</v>
      </c>
      <c r="W5469" s="4">
        <v>75</v>
      </c>
      <c r="X5469" s="4">
        <v>76</v>
      </c>
      <c r="Y5469">
        <f t="shared" ca="1" si="1032"/>
        <v>0</v>
      </c>
      <c r="Z5469">
        <f t="shared" ca="1" si="1033"/>
        <v>0</v>
      </c>
    </row>
    <row r="5470" spans="2:26" x14ac:dyDescent="0.25">
      <c r="B5470" s="11">
        <f t="shared" si="1034"/>
        <v>44789.416666653429</v>
      </c>
      <c r="C5470" s="1">
        <f t="shared" si="1025"/>
        <v>8</v>
      </c>
      <c r="D5470" s="1">
        <f t="shared" si="1026"/>
        <v>2</v>
      </c>
      <c r="E5470" s="12">
        <f t="shared" si="1027"/>
        <v>11</v>
      </c>
      <c r="F5470" s="124" t="str">
        <f t="shared" si="1028"/>
        <v>0</v>
      </c>
      <c r="G5470" s="1">
        <f ca="1">(OFFSET(O5470,0,MATCH(Customer!$J$6,'CDH &amp; HDH'!$P$11:$X$11,0)))</f>
        <v>76</v>
      </c>
      <c r="H5470" s="1" t="str">
        <f t="shared" si="1029"/>
        <v>Cooling</v>
      </c>
      <c r="I5470" s="1">
        <f ca="1">OFFSET(IF($H5470="Cooling",Customer!$C$25,Customer!$C$52),E5470,D5470)</f>
        <v>72</v>
      </c>
      <c r="J5470" s="1">
        <f ca="1">OFFSET(IF($H5470="Cooling",Customer!$L$25,Customer!$L$52),$E5470,$D5470)</f>
        <v>77</v>
      </c>
      <c r="K5470" s="16">
        <f t="shared" ca="1" si="1023"/>
        <v>4</v>
      </c>
      <c r="L5470" s="16">
        <f t="shared" ca="1" si="1024"/>
        <v>0</v>
      </c>
      <c r="M5470" s="17">
        <f t="shared" si="1030"/>
        <v>0</v>
      </c>
      <c r="N5470" s="17">
        <f t="shared" si="1031"/>
        <v>0</v>
      </c>
      <c r="O5470" s="4"/>
      <c r="P5470" s="4">
        <v>83</v>
      </c>
      <c r="Q5470" s="4">
        <v>66</v>
      </c>
      <c r="R5470" s="4">
        <v>70</v>
      </c>
      <c r="S5470" s="4">
        <v>87</v>
      </c>
      <c r="T5470" s="4">
        <v>81</v>
      </c>
      <c r="U5470" s="4">
        <v>86</v>
      </c>
      <c r="V5470" s="13">
        <v>76</v>
      </c>
      <c r="W5470" s="4">
        <v>79</v>
      </c>
      <c r="X5470" s="4">
        <v>80</v>
      </c>
      <c r="Y5470">
        <f t="shared" ca="1" si="1032"/>
        <v>1728</v>
      </c>
      <c r="Z5470">
        <f t="shared" ca="1" si="1033"/>
        <v>0</v>
      </c>
    </row>
    <row r="5471" spans="2:26" x14ac:dyDescent="0.25">
      <c r="B5471" s="11">
        <f t="shared" si="1034"/>
        <v>44789.458333320094</v>
      </c>
      <c r="C5471" s="1">
        <f t="shared" si="1025"/>
        <v>8</v>
      </c>
      <c r="D5471" s="1">
        <f t="shared" si="1026"/>
        <v>2</v>
      </c>
      <c r="E5471" s="12">
        <f t="shared" si="1027"/>
        <v>12</v>
      </c>
      <c r="F5471" s="124" t="str">
        <f t="shared" si="1028"/>
        <v>0</v>
      </c>
      <c r="G5471" s="1">
        <f ca="1">(OFFSET(O5471,0,MATCH(Customer!$J$6,'CDH &amp; HDH'!$P$11:$X$11,0)))</f>
        <v>80</v>
      </c>
      <c r="H5471" s="1" t="str">
        <f t="shared" si="1029"/>
        <v>Cooling</v>
      </c>
      <c r="I5471" s="1">
        <f ca="1">OFFSET(IF($H5471="Cooling",Customer!$C$25,Customer!$C$52),E5471,D5471)</f>
        <v>72</v>
      </c>
      <c r="J5471" s="1">
        <f ca="1">OFFSET(IF($H5471="Cooling",Customer!$L$25,Customer!$L$52),$E5471,$D5471)</f>
        <v>77</v>
      </c>
      <c r="K5471" s="16">
        <f t="shared" ca="1" si="1023"/>
        <v>8</v>
      </c>
      <c r="L5471" s="16">
        <f t="shared" ca="1" si="1024"/>
        <v>3</v>
      </c>
      <c r="M5471" s="17">
        <f t="shared" si="1030"/>
        <v>0</v>
      </c>
      <c r="N5471" s="17">
        <f t="shared" si="1031"/>
        <v>0</v>
      </c>
      <c r="O5471" s="4"/>
      <c r="P5471" s="4">
        <v>85</v>
      </c>
      <c r="Q5471" s="4">
        <v>67</v>
      </c>
      <c r="R5471" s="4">
        <v>72</v>
      </c>
      <c r="S5471" s="4">
        <v>89</v>
      </c>
      <c r="T5471" s="4">
        <v>83</v>
      </c>
      <c r="U5471" s="4">
        <v>87</v>
      </c>
      <c r="V5471" s="13">
        <v>80</v>
      </c>
      <c r="W5471" s="4">
        <v>74</v>
      </c>
      <c r="X5471" s="4">
        <v>82</v>
      </c>
      <c r="Y5471">
        <f t="shared" ca="1" si="1032"/>
        <v>3456</v>
      </c>
      <c r="Z5471">
        <f t="shared" ca="1" si="1033"/>
        <v>1296</v>
      </c>
    </row>
    <row r="5472" spans="2:26" x14ac:dyDescent="0.25">
      <c r="B5472" s="11">
        <f t="shared" si="1034"/>
        <v>44789.499999986758</v>
      </c>
      <c r="C5472" s="1">
        <f t="shared" si="1025"/>
        <v>8</v>
      </c>
      <c r="D5472" s="1">
        <f t="shared" si="1026"/>
        <v>2</v>
      </c>
      <c r="E5472" s="12">
        <f t="shared" si="1027"/>
        <v>13</v>
      </c>
      <c r="F5472" s="124" t="str">
        <f t="shared" si="1028"/>
        <v>0</v>
      </c>
      <c r="G5472" s="1">
        <f ca="1">(OFFSET(O5472,0,MATCH(Customer!$J$6,'CDH &amp; HDH'!$P$11:$X$11,0)))</f>
        <v>80</v>
      </c>
      <c r="H5472" s="1" t="str">
        <f t="shared" si="1029"/>
        <v>Cooling</v>
      </c>
      <c r="I5472" s="1">
        <f ca="1">OFFSET(IF($H5472="Cooling",Customer!$C$25,Customer!$C$52),E5472,D5472)</f>
        <v>72</v>
      </c>
      <c r="J5472" s="1">
        <f ca="1">OFFSET(IF($H5472="Cooling",Customer!$L$25,Customer!$L$52),$E5472,$D5472)</f>
        <v>77</v>
      </c>
      <c r="K5472" s="16">
        <f t="shared" ca="1" si="1023"/>
        <v>8</v>
      </c>
      <c r="L5472" s="16">
        <f t="shared" ca="1" si="1024"/>
        <v>3</v>
      </c>
      <c r="M5472" s="17">
        <f t="shared" si="1030"/>
        <v>0</v>
      </c>
      <c r="N5472" s="17">
        <f t="shared" si="1031"/>
        <v>0</v>
      </c>
      <c r="O5472" s="4"/>
      <c r="P5472" s="4">
        <v>85</v>
      </c>
      <c r="Q5472" s="4">
        <v>71</v>
      </c>
      <c r="R5472" s="4">
        <v>73</v>
      </c>
      <c r="S5472" s="4">
        <v>89</v>
      </c>
      <c r="T5472" s="4">
        <v>83</v>
      </c>
      <c r="U5472" s="4">
        <v>88</v>
      </c>
      <c r="V5472" s="13">
        <v>80</v>
      </c>
      <c r="W5472" s="4">
        <v>76</v>
      </c>
      <c r="X5472" s="4">
        <v>84</v>
      </c>
      <c r="Y5472">
        <f t="shared" ca="1" si="1032"/>
        <v>3456</v>
      </c>
      <c r="Z5472">
        <f t="shared" ca="1" si="1033"/>
        <v>1296</v>
      </c>
    </row>
    <row r="5473" spans="2:26" x14ac:dyDescent="0.25">
      <c r="B5473" s="11">
        <f t="shared" si="1034"/>
        <v>44789.541666653422</v>
      </c>
      <c r="C5473" s="1">
        <f t="shared" si="1025"/>
        <v>8</v>
      </c>
      <c r="D5473" s="1">
        <f t="shared" si="1026"/>
        <v>2</v>
      </c>
      <c r="E5473" s="12">
        <f t="shared" si="1027"/>
        <v>14</v>
      </c>
      <c r="F5473" s="124" t="str">
        <f t="shared" si="1028"/>
        <v>0</v>
      </c>
      <c r="G5473" s="1">
        <f ca="1">(OFFSET(O5473,0,MATCH(Customer!$J$6,'CDH &amp; HDH'!$P$11:$X$11,0)))</f>
        <v>83</v>
      </c>
      <c r="H5473" s="1" t="str">
        <f t="shared" si="1029"/>
        <v>Cooling</v>
      </c>
      <c r="I5473" s="1">
        <f ca="1">OFFSET(IF($H5473="Cooling",Customer!$C$25,Customer!$C$52),E5473,D5473)</f>
        <v>72</v>
      </c>
      <c r="J5473" s="1">
        <f ca="1">OFFSET(IF($H5473="Cooling",Customer!$L$25,Customer!$L$52),$E5473,$D5473)</f>
        <v>77</v>
      </c>
      <c r="K5473" s="16">
        <f t="shared" ca="1" si="1023"/>
        <v>11</v>
      </c>
      <c r="L5473" s="16">
        <f t="shared" ca="1" si="1024"/>
        <v>6</v>
      </c>
      <c r="M5473" s="17">
        <f t="shared" si="1030"/>
        <v>0</v>
      </c>
      <c r="N5473" s="17">
        <f t="shared" si="1031"/>
        <v>0</v>
      </c>
      <c r="O5473" s="4"/>
      <c r="P5473" s="4">
        <v>86</v>
      </c>
      <c r="Q5473" s="4">
        <v>71</v>
      </c>
      <c r="R5473" s="4">
        <v>71</v>
      </c>
      <c r="S5473" s="4">
        <v>91</v>
      </c>
      <c r="T5473" s="4">
        <v>83</v>
      </c>
      <c r="U5473" s="4">
        <v>90</v>
      </c>
      <c r="V5473" s="13">
        <v>83</v>
      </c>
      <c r="W5473" s="4">
        <v>73</v>
      </c>
      <c r="X5473" s="4">
        <v>85</v>
      </c>
      <c r="Y5473">
        <f t="shared" ca="1" si="1032"/>
        <v>4752</v>
      </c>
      <c r="Z5473">
        <f t="shared" ca="1" si="1033"/>
        <v>2592</v>
      </c>
    </row>
    <row r="5474" spans="2:26" x14ac:dyDescent="0.25">
      <c r="B5474" s="11">
        <f t="shared" si="1034"/>
        <v>44789.583333320086</v>
      </c>
      <c r="C5474" s="1">
        <f t="shared" si="1025"/>
        <v>8</v>
      </c>
      <c r="D5474" s="1">
        <f t="shared" si="1026"/>
        <v>2</v>
      </c>
      <c r="E5474" s="12">
        <f t="shared" si="1027"/>
        <v>15</v>
      </c>
      <c r="F5474" s="124" t="str">
        <f t="shared" si="1028"/>
        <v>1</v>
      </c>
      <c r="G5474" s="1">
        <f ca="1">(OFFSET(O5474,0,MATCH(Customer!$J$6,'CDH &amp; HDH'!$P$11:$X$11,0)))</f>
        <v>83</v>
      </c>
      <c r="H5474" s="1" t="str">
        <f t="shared" si="1029"/>
        <v>Cooling</v>
      </c>
      <c r="I5474" s="1">
        <f ca="1">OFFSET(IF($H5474="Cooling",Customer!$C$25,Customer!$C$52),E5474,D5474)</f>
        <v>72</v>
      </c>
      <c r="J5474" s="1">
        <f ca="1">OFFSET(IF($H5474="Cooling",Customer!$L$25,Customer!$L$52),$E5474,$D5474)</f>
        <v>77</v>
      </c>
      <c r="K5474" s="16">
        <f t="shared" ca="1" si="1023"/>
        <v>11</v>
      </c>
      <c r="L5474" s="16">
        <f t="shared" ca="1" si="1024"/>
        <v>6</v>
      </c>
      <c r="M5474" s="17">
        <f t="shared" si="1030"/>
        <v>0</v>
      </c>
      <c r="N5474" s="17">
        <f t="shared" si="1031"/>
        <v>0</v>
      </c>
      <c r="O5474" s="4"/>
      <c r="P5474" s="4">
        <v>87</v>
      </c>
      <c r="Q5474" s="4">
        <v>71</v>
      </c>
      <c r="R5474" s="4">
        <v>73</v>
      </c>
      <c r="S5474" s="4">
        <v>87</v>
      </c>
      <c r="T5474" s="4">
        <v>83</v>
      </c>
      <c r="U5474" s="4">
        <v>90</v>
      </c>
      <c r="V5474" s="13">
        <v>83</v>
      </c>
      <c r="W5474" s="4">
        <v>74</v>
      </c>
      <c r="X5474" s="4">
        <v>86</v>
      </c>
      <c r="Y5474">
        <f t="shared" ca="1" si="1032"/>
        <v>4752</v>
      </c>
      <c r="Z5474">
        <f t="shared" ca="1" si="1033"/>
        <v>2592</v>
      </c>
    </row>
    <row r="5475" spans="2:26" x14ac:dyDescent="0.25">
      <c r="B5475" s="11">
        <f t="shared" si="1034"/>
        <v>44789.62499998675</v>
      </c>
      <c r="C5475" s="1">
        <f t="shared" si="1025"/>
        <v>8</v>
      </c>
      <c r="D5475" s="1">
        <f t="shared" si="1026"/>
        <v>2</v>
      </c>
      <c r="E5475" s="12">
        <f t="shared" si="1027"/>
        <v>16</v>
      </c>
      <c r="F5475" s="124" t="str">
        <f t="shared" si="1028"/>
        <v>1</v>
      </c>
      <c r="G5475" s="1">
        <f ca="1">(OFFSET(O5475,0,MATCH(Customer!$J$6,'CDH &amp; HDH'!$P$11:$X$11,0)))</f>
        <v>81</v>
      </c>
      <c r="H5475" s="1" t="str">
        <f t="shared" si="1029"/>
        <v>Cooling</v>
      </c>
      <c r="I5475" s="1">
        <f ca="1">OFFSET(IF($H5475="Cooling",Customer!$C$25,Customer!$C$52),E5475,D5475)</f>
        <v>72</v>
      </c>
      <c r="J5475" s="1">
        <f ca="1">OFFSET(IF($H5475="Cooling",Customer!$L$25,Customer!$L$52),$E5475,$D5475)</f>
        <v>77</v>
      </c>
      <c r="K5475" s="16">
        <f t="shared" ca="1" si="1023"/>
        <v>9</v>
      </c>
      <c r="L5475" s="16">
        <f t="shared" ca="1" si="1024"/>
        <v>4</v>
      </c>
      <c r="M5475" s="17">
        <f t="shared" si="1030"/>
        <v>0</v>
      </c>
      <c r="N5475" s="17">
        <f t="shared" si="1031"/>
        <v>0</v>
      </c>
      <c r="O5475" s="4"/>
      <c r="P5475" s="4">
        <v>87</v>
      </c>
      <c r="Q5475" s="4">
        <v>73</v>
      </c>
      <c r="R5475" s="4">
        <v>73</v>
      </c>
      <c r="S5475" s="4">
        <v>86</v>
      </c>
      <c r="T5475" s="4">
        <v>84</v>
      </c>
      <c r="U5475" s="4">
        <v>89</v>
      </c>
      <c r="V5475" s="13">
        <v>81</v>
      </c>
      <c r="W5475" s="4">
        <v>72</v>
      </c>
      <c r="X5475" s="4">
        <v>83</v>
      </c>
      <c r="Y5475">
        <f t="shared" ca="1" si="1032"/>
        <v>3888</v>
      </c>
      <c r="Z5475">
        <f t="shared" ca="1" si="1033"/>
        <v>1728</v>
      </c>
    </row>
    <row r="5476" spans="2:26" x14ac:dyDescent="0.25">
      <c r="B5476" s="11">
        <f t="shared" si="1034"/>
        <v>44789.666666653415</v>
      </c>
      <c r="C5476" s="1">
        <f t="shared" si="1025"/>
        <v>8</v>
      </c>
      <c r="D5476" s="1">
        <f t="shared" si="1026"/>
        <v>2</v>
      </c>
      <c r="E5476" s="12">
        <f t="shared" si="1027"/>
        <v>17</v>
      </c>
      <c r="F5476" s="124" t="str">
        <f t="shared" si="1028"/>
        <v>1</v>
      </c>
      <c r="G5476" s="1">
        <f ca="1">(OFFSET(O5476,0,MATCH(Customer!$J$6,'CDH &amp; HDH'!$P$11:$X$11,0)))</f>
        <v>82</v>
      </c>
      <c r="H5476" s="1" t="str">
        <f t="shared" si="1029"/>
        <v>Cooling</v>
      </c>
      <c r="I5476" s="1">
        <f ca="1">OFFSET(IF($H5476="Cooling",Customer!$C$25,Customer!$C$52),E5476,D5476)</f>
        <v>72</v>
      </c>
      <c r="J5476" s="1">
        <f ca="1">OFFSET(IF($H5476="Cooling",Customer!$L$25,Customer!$L$52),$E5476,$D5476)</f>
        <v>77</v>
      </c>
      <c r="K5476" s="16">
        <f t="shared" ca="1" si="1023"/>
        <v>10</v>
      </c>
      <c r="L5476" s="16">
        <f t="shared" ca="1" si="1024"/>
        <v>5</v>
      </c>
      <c r="M5476" s="17">
        <f t="shared" si="1030"/>
        <v>0</v>
      </c>
      <c r="N5476" s="17">
        <f t="shared" si="1031"/>
        <v>0</v>
      </c>
      <c r="O5476" s="4"/>
      <c r="P5476" s="4">
        <v>86</v>
      </c>
      <c r="Q5476" s="4">
        <v>72</v>
      </c>
      <c r="R5476" s="4">
        <v>70</v>
      </c>
      <c r="S5476" s="4">
        <v>86</v>
      </c>
      <c r="T5476" s="4">
        <v>83</v>
      </c>
      <c r="U5476" s="4">
        <v>87</v>
      </c>
      <c r="V5476" s="13">
        <v>82</v>
      </c>
      <c r="W5476" s="4">
        <v>75</v>
      </c>
      <c r="X5476" s="4">
        <v>84</v>
      </c>
      <c r="Y5476">
        <f t="shared" ca="1" si="1032"/>
        <v>4320</v>
      </c>
      <c r="Z5476">
        <f t="shared" ca="1" si="1033"/>
        <v>2160</v>
      </c>
    </row>
    <row r="5477" spans="2:26" x14ac:dyDescent="0.25">
      <c r="B5477" s="11">
        <f t="shared" si="1034"/>
        <v>44789.708333320079</v>
      </c>
      <c r="C5477" s="1">
        <f t="shared" si="1025"/>
        <v>8</v>
      </c>
      <c r="D5477" s="1">
        <f t="shared" si="1026"/>
        <v>2</v>
      </c>
      <c r="E5477" s="12">
        <f t="shared" si="1027"/>
        <v>18</v>
      </c>
      <c r="F5477" s="124" t="str">
        <f t="shared" si="1028"/>
        <v>1</v>
      </c>
      <c r="G5477" s="1">
        <f ca="1">(OFFSET(O5477,0,MATCH(Customer!$J$6,'CDH &amp; HDH'!$P$11:$X$11,0)))</f>
        <v>81</v>
      </c>
      <c r="H5477" s="1" t="str">
        <f t="shared" si="1029"/>
        <v>Cooling</v>
      </c>
      <c r="I5477" s="1">
        <f ca="1">OFFSET(IF($H5477="Cooling",Customer!$C$25,Customer!$C$52),E5477,D5477)</f>
        <v>72</v>
      </c>
      <c r="J5477" s="1">
        <f ca="1">OFFSET(IF($H5477="Cooling",Customer!$L$25,Customer!$L$52),$E5477,$D5477)</f>
        <v>77</v>
      </c>
      <c r="K5477" s="16">
        <f t="shared" ca="1" si="1023"/>
        <v>9</v>
      </c>
      <c r="L5477" s="16">
        <f t="shared" ca="1" si="1024"/>
        <v>4</v>
      </c>
      <c r="M5477" s="17">
        <f t="shared" si="1030"/>
        <v>0</v>
      </c>
      <c r="N5477" s="17">
        <f t="shared" si="1031"/>
        <v>0</v>
      </c>
      <c r="O5477" s="4"/>
      <c r="P5477" s="4">
        <v>84</v>
      </c>
      <c r="Q5477" s="4">
        <v>71</v>
      </c>
      <c r="R5477" s="4">
        <v>69</v>
      </c>
      <c r="S5477" s="4">
        <v>86</v>
      </c>
      <c r="T5477" s="4">
        <v>82</v>
      </c>
      <c r="U5477" s="4">
        <v>86</v>
      </c>
      <c r="V5477" s="13">
        <v>81</v>
      </c>
      <c r="W5477" s="4">
        <v>73</v>
      </c>
      <c r="X5477" s="4">
        <v>83</v>
      </c>
      <c r="Y5477">
        <f t="shared" ca="1" si="1032"/>
        <v>3888</v>
      </c>
      <c r="Z5477">
        <f t="shared" ca="1" si="1033"/>
        <v>1728</v>
      </c>
    </row>
    <row r="5478" spans="2:26" x14ac:dyDescent="0.25">
      <c r="B5478" s="11">
        <f t="shared" si="1034"/>
        <v>44789.749999986743</v>
      </c>
      <c r="C5478" s="1">
        <f t="shared" si="1025"/>
        <v>8</v>
      </c>
      <c r="D5478" s="1">
        <f t="shared" si="1026"/>
        <v>2</v>
      </c>
      <c r="E5478" s="12">
        <f t="shared" si="1027"/>
        <v>19</v>
      </c>
      <c r="F5478" s="124" t="str">
        <f t="shared" si="1028"/>
        <v>0</v>
      </c>
      <c r="G5478" s="1">
        <f ca="1">(OFFSET(O5478,0,MATCH(Customer!$J$6,'CDH &amp; HDH'!$P$11:$X$11,0)))</f>
        <v>78</v>
      </c>
      <c r="H5478" s="1" t="str">
        <f t="shared" si="1029"/>
        <v>Cooling</v>
      </c>
      <c r="I5478" s="1">
        <f ca="1">OFFSET(IF($H5478="Cooling",Customer!$C$25,Customer!$C$52),E5478,D5478)</f>
        <v>78</v>
      </c>
      <c r="J5478" s="1">
        <f ca="1">OFFSET(IF($H5478="Cooling",Customer!$L$25,Customer!$L$52),$E5478,$D5478)</f>
        <v>80</v>
      </c>
      <c r="K5478" s="16">
        <f t="shared" ca="1" si="1023"/>
        <v>0</v>
      </c>
      <c r="L5478" s="16">
        <f t="shared" ca="1" si="1024"/>
        <v>0</v>
      </c>
      <c r="M5478" s="17">
        <f t="shared" si="1030"/>
        <v>0</v>
      </c>
      <c r="N5478" s="17">
        <f t="shared" si="1031"/>
        <v>0</v>
      </c>
      <c r="O5478" s="4"/>
      <c r="P5478" s="4">
        <v>82</v>
      </c>
      <c r="Q5478" s="4">
        <v>69</v>
      </c>
      <c r="R5478" s="4">
        <v>68</v>
      </c>
      <c r="S5478" s="4">
        <v>84</v>
      </c>
      <c r="T5478" s="4">
        <v>80</v>
      </c>
      <c r="U5478" s="4">
        <v>83</v>
      </c>
      <c r="V5478" s="13">
        <v>78</v>
      </c>
      <c r="W5478" s="4">
        <v>72</v>
      </c>
      <c r="X5478" s="4">
        <v>81</v>
      </c>
      <c r="Y5478">
        <f t="shared" ca="1" si="1032"/>
        <v>0</v>
      </c>
      <c r="Z5478">
        <f t="shared" ca="1" si="1033"/>
        <v>0</v>
      </c>
    </row>
    <row r="5479" spans="2:26" x14ac:dyDescent="0.25">
      <c r="B5479" s="11">
        <f t="shared" si="1034"/>
        <v>44789.791666653407</v>
      </c>
      <c r="C5479" s="1">
        <f t="shared" si="1025"/>
        <v>8</v>
      </c>
      <c r="D5479" s="1">
        <f t="shared" si="1026"/>
        <v>2</v>
      </c>
      <c r="E5479" s="12">
        <f t="shared" si="1027"/>
        <v>20</v>
      </c>
      <c r="F5479" s="124" t="str">
        <f t="shared" si="1028"/>
        <v>0</v>
      </c>
      <c r="G5479" s="1">
        <f ca="1">(OFFSET(O5479,0,MATCH(Customer!$J$6,'CDH &amp; HDH'!$P$11:$X$11,0)))</f>
        <v>75</v>
      </c>
      <c r="H5479" s="1" t="str">
        <f t="shared" si="1029"/>
        <v>Cooling</v>
      </c>
      <c r="I5479" s="1">
        <f ca="1">OFFSET(IF($H5479="Cooling",Customer!$C$25,Customer!$C$52),E5479,D5479)</f>
        <v>78</v>
      </c>
      <c r="J5479" s="1">
        <f ca="1">OFFSET(IF($H5479="Cooling",Customer!$L$25,Customer!$L$52),$E5479,$D5479)</f>
        <v>80</v>
      </c>
      <c r="K5479" s="16">
        <f t="shared" ca="1" si="1023"/>
        <v>0</v>
      </c>
      <c r="L5479" s="16">
        <f t="shared" ca="1" si="1024"/>
        <v>0</v>
      </c>
      <c r="M5479" s="17">
        <f t="shared" si="1030"/>
        <v>0</v>
      </c>
      <c r="N5479" s="17">
        <f t="shared" si="1031"/>
        <v>0</v>
      </c>
      <c r="O5479" s="4"/>
      <c r="P5479" s="4">
        <v>81</v>
      </c>
      <c r="Q5479" s="4">
        <v>66</v>
      </c>
      <c r="R5479" s="4">
        <v>61</v>
      </c>
      <c r="S5479" s="4">
        <v>81</v>
      </c>
      <c r="T5479" s="4">
        <v>75</v>
      </c>
      <c r="U5479" s="4">
        <v>82</v>
      </c>
      <c r="V5479" s="13">
        <v>75</v>
      </c>
      <c r="W5479" s="4">
        <v>68</v>
      </c>
      <c r="X5479" s="4">
        <v>78</v>
      </c>
      <c r="Y5479">
        <f t="shared" ca="1" si="1032"/>
        <v>0</v>
      </c>
      <c r="Z5479">
        <f t="shared" ca="1" si="1033"/>
        <v>0</v>
      </c>
    </row>
    <row r="5480" spans="2:26" x14ac:dyDescent="0.25">
      <c r="B5480" s="11">
        <f t="shared" si="1034"/>
        <v>44789.833333320072</v>
      </c>
      <c r="C5480" s="1">
        <f t="shared" si="1025"/>
        <v>8</v>
      </c>
      <c r="D5480" s="1">
        <f t="shared" si="1026"/>
        <v>2</v>
      </c>
      <c r="E5480" s="12">
        <f t="shared" si="1027"/>
        <v>21</v>
      </c>
      <c r="F5480" s="124" t="str">
        <f t="shared" si="1028"/>
        <v>0</v>
      </c>
      <c r="G5480" s="1">
        <f ca="1">(OFFSET(O5480,0,MATCH(Customer!$J$6,'CDH &amp; HDH'!$P$11:$X$11,0)))</f>
        <v>73</v>
      </c>
      <c r="H5480" s="1" t="str">
        <f t="shared" si="1029"/>
        <v>Cooling</v>
      </c>
      <c r="I5480" s="1">
        <f ca="1">OFFSET(IF($H5480="Cooling",Customer!$C$25,Customer!$C$52),E5480,D5480)</f>
        <v>78</v>
      </c>
      <c r="J5480" s="1">
        <f ca="1">OFFSET(IF($H5480="Cooling",Customer!$L$25,Customer!$L$52),$E5480,$D5480)</f>
        <v>80</v>
      </c>
      <c r="K5480" s="16">
        <f t="shared" ca="1" si="1023"/>
        <v>0</v>
      </c>
      <c r="L5480" s="16">
        <f t="shared" ca="1" si="1024"/>
        <v>0</v>
      </c>
      <c r="M5480" s="17">
        <f t="shared" si="1030"/>
        <v>0</v>
      </c>
      <c r="N5480" s="17">
        <f t="shared" si="1031"/>
        <v>0</v>
      </c>
      <c r="O5480" s="4"/>
      <c r="P5480" s="4">
        <v>79</v>
      </c>
      <c r="Q5480" s="4">
        <v>65</v>
      </c>
      <c r="R5480" s="4">
        <v>59</v>
      </c>
      <c r="S5480" s="4">
        <v>78</v>
      </c>
      <c r="T5480" s="4">
        <v>75</v>
      </c>
      <c r="U5480" s="4">
        <v>80</v>
      </c>
      <c r="V5480" s="13">
        <v>73</v>
      </c>
      <c r="W5480" s="4">
        <v>69</v>
      </c>
      <c r="X5480" s="4">
        <v>75</v>
      </c>
      <c r="Y5480">
        <f t="shared" ca="1" si="1032"/>
        <v>0</v>
      </c>
      <c r="Z5480">
        <f t="shared" ca="1" si="1033"/>
        <v>0</v>
      </c>
    </row>
    <row r="5481" spans="2:26" x14ac:dyDescent="0.25">
      <c r="B5481" s="11">
        <f t="shared" si="1034"/>
        <v>44789.874999986736</v>
      </c>
      <c r="C5481" s="1">
        <f t="shared" si="1025"/>
        <v>8</v>
      </c>
      <c r="D5481" s="1">
        <f t="shared" si="1026"/>
        <v>2</v>
      </c>
      <c r="E5481" s="12">
        <f t="shared" si="1027"/>
        <v>22</v>
      </c>
      <c r="F5481" s="124" t="str">
        <f t="shared" si="1028"/>
        <v>0</v>
      </c>
      <c r="G5481" s="1">
        <f ca="1">(OFFSET(O5481,0,MATCH(Customer!$J$6,'CDH &amp; HDH'!$P$11:$X$11,0)))</f>
        <v>70</v>
      </c>
      <c r="H5481" s="1" t="str">
        <f t="shared" si="1029"/>
        <v>Cooling</v>
      </c>
      <c r="I5481" s="1">
        <f ca="1">OFFSET(IF($H5481="Cooling",Customer!$C$25,Customer!$C$52),E5481,D5481)</f>
        <v>78</v>
      </c>
      <c r="J5481" s="1">
        <f ca="1">OFFSET(IF($H5481="Cooling",Customer!$L$25,Customer!$L$52),$E5481,$D5481)</f>
        <v>80</v>
      </c>
      <c r="K5481" s="16">
        <f t="shared" ca="1" si="1023"/>
        <v>0</v>
      </c>
      <c r="L5481" s="16">
        <f t="shared" ca="1" si="1024"/>
        <v>0</v>
      </c>
      <c r="M5481" s="17">
        <f t="shared" si="1030"/>
        <v>0</v>
      </c>
      <c r="N5481" s="17">
        <f t="shared" si="1031"/>
        <v>0</v>
      </c>
      <c r="O5481" s="4"/>
      <c r="P5481" s="4">
        <v>79</v>
      </c>
      <c r="Q5481" s="4">
        <v>64</v>
      </c>
      <c r="R5481" s="4">
        <v>56</v>
      </c>
      <c r="S5481" s="4">
        <v>77</v>
      </c>
      <c r="T5481" s="4">
        <v>72</v>
      </c>
      <c r="U5481" s="4">
        <v>79</v>
      </c>
      <c r="V5481" s="13">
        <v>70</v>
      </c>
      <c r="W5481" s="4">
        <v>68</v>
      </c>
      <c r="X5481" s="4">
        <v>73</v>
      </c>
      <c r="Y5481">
        <f t="shared" ca="1" si="1032"/>
        <v>0</v>
      </c>
      <c r="Z5481">
        <f t="shared" ca="1" si="1033"/>
        <v>0</v>
      </c>
    </row>
    <row r="5482" spans="2:26" x14ac:dyDescent="0.25">
      <c r="B5482" s="11">
        <f t="shared" si="1034"/>
        <v>44789.9166666534</v>
      </c>
      <c r="C5482" s="1">
        <f t="shared" si="1025"/>
        <v>8</v>
      </c>
      <c r="D5482" s="1">
        <f t="shared" si="1026"/>
        <v>2</v>
      </c>
      <c r="E5482" s="12">
        <f t="shared" si="1027"/>
        <v>23</v>
      </c>
      <c r="F5482" s="124" t="str">
        <f t="shared" si="1028"/>
        <v>0</v>
      </c>
      <c r="G5482" s="1">
        <f ca="1">(OFFSET(O5482,0,MATCH(Customer!$J$6,'CDH &amp; HDH'!$P$11:$X$11,0)))</f>
        <v>69</v>
      </c>
      <c r="H5482" s="1" t="str">
        <f t="shared" si="1029"/>
        <v>Cooling</v>
      </c>
      <c r="I5482" s="1">
        <f ca="1">OFFSET(IF($H5482="Cooling",Customer!$C$25,Customer!$C$52),E5482,D5482)</f>
        <v>78</v>
      </c>
      <c r="J5482" s="1">
        <f ca="1">OFFSET(IF($H5482="Cooling",Customer!$L$25,Customer!$L$52),$E5482,$D5482)</f>
        <v>80</v>
      </c>
      <c r="K5482" s="16">
        <f t="shared" ca="1" si="1023"/>
        <v>0</v>
      </c>
      <c r="L5482" s="16">
        <f t="shared" ca="1" si="1024"/>
        <v>0</v>
      </c>
      <c r="M5482" s="17">
        <f t="shared" si="1030"/>
        <v>0</v>
      </c>
      <c r="N5482" s="17">
        <f t="shared" si="1031"/>
        <v>0</v>
      </c>
      <c r="O5482" s="4"/>
      <c r="P5482" s="4">
        <v>78</v>
      </c>
      <c r="Q5482" s="4">
        <v>64</v>
      </c>
      <c r="R5482" s="4">
        <v>55</v>
      </c>
      <c r="S5482" s="4">
        <v>77</v>
      </c>
      <c r="T5482" s="4">
        <v>72</v>
      </c>
      <c r="U5482" s="4">
        <v>77</v>
      </c>
      <c r="V5482" s="13">
        <v>69</v>
      </c>
      <c r="W5482" s="4">
        <v>67</v>
      </c>
      <c r="X5482" s="4">
        <v>74</v>
      </c>
      <c r="Y5482">
        <f t="shared" ca="1" si="1032"/>
        <v>0</v>
      </c>
      <c r="Z5482">
        <f t="shared" ca="1" si="1033"/>
        <v>0</v>
      </c>
    </row>
    <row r="5483" spans="2:26" x14ac:dyDescent="0.25">
      <c r="B5483" s="11">
        <f t="shared" si="1034"/>
        <v>44789.958333320064</v>
      </c>
      <c r="C5483" s="1">
        <f t="shared" si="1025"/>
        <v>8</v>
      </c>
      <c r="D5483" s="1">
        <f t="shared" si="1026"/>
        <v>2</v>
      </c>
      <c r="E5483" s="12">
        <f t="shared" si="1027"/>
        <v>24</v>
      </c>
      <c r="F5483" s="124" t="str">
        <f t="shared" si="1028"/>
        <v>0</v>
      </c>
      <c r="G5483" s="1">
        <f ca="1">(OFFSET(O5483,0,MATCH(Customer!$J$6,'CDH &amp; HDH'!$P$11:$X$11,0)))</f>
        <v>68</v>
      </c>
      <c r="H5483" s="1" t="str">
        <f t="shared" si="1029"/>
        <v>Cooling</v>
      </c>
      <c r="I5483" s="1">
        <f ca="1">OFFSET(IF($H5483="Cooling",Customer!$C$25,Customer!$C$52),E5483,D5483)</f>
        <v>78</v>
      </c>
      <c r="J5483" s="1">
        <f ca="1">OFFSET(IF($H5483="Cooling",Customer!$L$25,Customer!$L$52),$E5483,$D5483)</f>
        <v>80</v>
      </c>
      <c r="K5483" s="16">
        <f t="shared" ca="1" si="1023"/>
        <v>0</v>
      </c>
      <c r="L5483" s="16">
        <f t="shared" ca="1" si="1024"/>
        <v>0</v>
      </c>
      <c r="M5483" s="17">
        <f t="shared" si="1030"/>
        <v>0</v>
      </c>
      <c r="N5483" s="17">
        <f t="shared" si="1031"/>
        <v>0</v>
      </c>
      <c r="O5483" s="4"/>
      <c r="P5483" s="4">
        <v>77</v>
      </c>
      <c r="Q5483" s="4">
        <v>63</v>
      </c>
      <c r="R5483" s="4">
        <v>54</v>
      </c>
      <c r="S5483" s="4">
        <v>76</v>
      </c>
      <c r="T5483" s="4">
        <v>71</v>
      </c>
      <c r="U5483" s="4">
        <v>76</v>
      </c>
      <c r="V5483" s="13">
        <v>68</v>
      </c>
      <c r="W5483" s="4">
        <v>66</v>
      </c>
      <c r="X5483" s="4">
        <v>72</v>
      </c>
      <c r="Y5483">
        <f t="shared" ca="1" si="1032"/>
        <v>0</v>
      </c>
      <c r="Z5483">
        <f t="shared" ca="1" si="1033"/>
        <v>0</v>
      </c>
    </row>
    <row r="5484" spans="2:26" x14ac:dyDescent="0.25">
      <c r="B5484" s="11">
        <f t="shared" si="1034"/>
        <v>44789.999999986729</v>
      </c>
      <c r="C5484" s="1">
        <f t="shared" si="1025"/>
        <v>8</v>
      </c>
      <c r="D5484" s="1">
        <f t="shared" si="1026"/>
        <v>3</v>
      </c>
      <c r="E5484" s="12">
        <f t="shared" si="1027"/>
        <v>1</v>
      </c>
      <c r="F5484" s="124" t="str">
        <f t="shared" si="1028"/>
        <v>0</v>
      </c>
      <c r="G5484" s="1">
        <f ca="1">(OFFSET(O5484,0,MATCH(Customer!$J$6,'CDH &amp; HDH'!$P$11:$X$11,0)))</f>
        <v>66</v>
      </c>
      <c r="H5484" s="1" t="str">
        <f t="shared" si="1029"/>
        <v>Cooling</v>
      </c>
      <c r="I5484" s="1">
        <f ca="1">OFFSET(IF($H5484="Cooling",Customer!$C$25,Customer!$C$52),E5484,D5484)</f>
        <v>78</v>
      </c>
      <c r="J5484" s="1">
        <f ca="1">OFFSET(IF($H5484="Cooling",Customer!$L$25,Customer!$L$52),$E5484,$D5484)</f>
        <v>80</v>
      </c>
      <c r="K5484" s="16">
        <f t="shared" ca="1" si="1023"/>
        <v>0</v>
      </c>
      <c r="L5484" s="16">
        <f t="shared" ca="1" si="1024"/>
        <v>0</v>
      </c>
      <c r="M5484" s="17">
        <f t="shared" si="1030"/>
        <v>0</v>
      </c>
      <c r="N5484" s="17">
        <f t="shared" si="1031"/>
        <v>0</v>
      </c>
      <c r="O5484" s="4"/>
      <c r="P5484" s="4">
        <v>72</v>
      </c>
      <c r="Q5484" s="4">
        <v>61</v>
      </c>
      <c r="R5484" s="4">
        <v>55</v>
      </c>
      <c r="S5484" s="4">
        <v>79</v>
      </c>
      <c r="T5484" s="4">
        <v>68</v>
      </c>
      <c r="U5484" s="4">
        <v>76</v>
      </c>
      <c r="V5484" s="13">
        <v>66</v>
      </c>
      <c r="W5484" s="4">
        <v>64</v>
      </c>
      <c r="X5484" s="4">
        <v>72</v>
      </c>
      <c r="Y5484">
        <f t="shared" ca="1" si="1032"/>
        <v>0</v>
      </c>
      <c r="Z5484">
        <f t="shared" ca="1" si="1033"/>
        <v>0</v>
      </c>
    </row>
    <row r="5485" spans="2:26" x14ac:dyDescent="0.25">
      <c r="B5485" s="11">
        <f t="shared" si="1034"/>
        <v>44790.041666653393</v>
      </c>
      <c r="C5485" s="1">
        <f t="shared" si="1025"/>
        <v>8</v>
      </c>
      <c r="D5485" s="1">
        <f t="shared" si="1026"/>
        <v>3</v>
      </c>
      <c r="E5485" s="12">
        <f t="shared" si="1027"/>
        <v>2</v>
      </c>
      <c r="F5485" s="124" t="str">
        <f t="shared" si="1028"/>
        <v>0</v>
      </c>
      <c r="G5485" s="1">
        <f ca="1">(OFFSET(O5485,0,MATCH(Customer!$J$6,'CDH &amp; HDH'!$P$11:$X$11,0)))</f>
        <v>65</v>
      </c>
      <c r="H5485" s="1" t="str">
        <f t="shared" si="1029"/>
        <v>Cooling</v>
      </c>
      <c r="I5485" s="1">
        <f ca="1">OFFSET(IF($H5485="Cooling",Customer!$C$25,Customer!$C$52),E5485,D5485)</f>
        <v>78</v>
      </c>
      <c r="J5485" s="1">
        <f ca="1">OFFSET(IF($H5485="Cooling",Customer!$L$25,Customer!$L$52),$E5485,$D5485)</f>
        <v>80</v>
      </c>
      <c r="K5485" s="16">
        <f t="shared" ca="1" si="1023"/>
        <v>0</v>
      </c>
      <c r="L5485" s="16">
        <f t="shared" ca="1" si="1024"/>
        <v>0</v>
      </c>
      <c r="M5485" s="17">
        <f t="shared" si="1030"/>
        <v>0</v>
      </c>
      <c r="N5485" s="17">
        <f t="shared" si="1031"/>
        <v>0</v>
      </c>
      <c r="O5485" s="4"/>
      <c r="P5485" s="4">
        <v>72</v>
      </c>
      <c r="Q5485" s="4">
        <v>60</v>
      </c>
      <c r="R5485" s="4">
        <v>50</v>
      </c>
      <c r="S5485" s="4">
        <v>78</v>
      </c>
      <c r="T5485" s="4">
        <v>70</v>
      </c>
      <c r="U5485" s="4">
        <v>76</v>
      </c>
      <c r="V5485" s="13">
        <v>65</v>
      </c>
      <c r="W5485" s="4">
        <v>62</v>
      </c>
      <c r="X5485" s="4">
        <v>74</v>
      </c>
      <c r="Y5485">
        <f t="shared" ca="1" si="1032"/>
        <v>0</v>
      </c>
      <c r="Z5485">
        <f t="shared" ca="1" si="1033"/>
        <v>0</v>
      </c>
    </row>
    <row r="5486" spans="2:26" x14ac:dyDescent="0.25">
      <c r="B5486" s="11">
        <f t="shared" si="1034"/>
        <v>44790.083333320057</v>
      </c>
      <c r="C5486" s="1">
        <f t="shared" si="1025"/>
        <v>8</v>
      </c>
      <c r="D5486" s="1">
        <f t="shared" si="1026"/>
        <v>3</v>
      </c>
      <c r="E5486" s="12">
        <f t="shared" si="1027"/>
        <v>3</v>
      </c>
      <c r="F5486" s="124" t="str">
        <f t="shared" si="1028"/>
        <v>0</v>
      </c>
      <c r="G5486" s="1">
        <f ca="1">(OFFSET(O5486,0,MATCH(Customer!$J$6,'CDH &amp; HDH'!$P$11:$X$11,0)))</f>
        <v>64</v>
      </c>
      <c r="H5486" s="1" t="str">
        <f t="shared" si="1029"/>
        <v>Cooling</v>
      </c>
      <c r="I5486" s="1">
        <f ca="1">OFFSET(IF($H5486="Cooling",Customer!$C$25,Customer!$C$52),E5486,D5486)</f>
        <v>78</v>
      </c>
      <c r="J5486" s="1">
        <f ca="1">OFFSET(IF($H5486="Cooling",Customer!$L$25,Customer!$L$52),$E5486,$D5486)</f>
        <v>80</v>
      </c>
      <c r="K5486" s="16">
        <f t="shared" ca="1" si="1023"/>
        <v>0</v>
      </c>
      <c r="L5486" s="16">
        <f t="shared" ca="1" si="1024"/>
        <v>0</v>
      </c>
      <c r="M5486" s="17">
        <f t="shared" si="1030"/>
        <v>0</v>
      </c>
      <c r="N5486" s="17">
        <f t="shared" si="1031"/>
        <v>0</v>
      </c>
      <c r="O5486" s="4"/>
      <c r="P5486" s="4">
        <v>70</v>
      </c>
      <c r="Q5486" s="4">
        <v>58</v>
      </c>
      <c r="R5486" s="4">
        <v>50</v>
      </c>
      <c r="S5486" s="4">
        <v>78</v>
      </c>
      <c r="T5486" s="4">
        <v>68</v>
      </c>
      <c r="U5486" s="4">
        <v>76</v>
      </c>
      <c r="V5486" s="13">
        <v>64</v>
      </c>
      <c r="W5486" s="4">
        <v>62</v>
      </c>
      <c r="X5486" s="4">
        <v>74</v>
      </c>
      <c r="Y5486">
        <f t="shared" ca="1" si="1032"/>
        <v>0</v>
      </c>
      <c r="Z5486">
        <f t="shared" ca="1" si="1033"/>
        <v>0</v>
      </c>
    </row>
    <row r="5487" spans="2:26" x14ac:dyDescent="0.25">
      <c r="B5487" s="11">
        <f t="shared" si="1034"/>
        <v>44790.124999986721</v>
      </c>
      <c r="C5487" s="1">
        <f t="shared" si="1025"/>
        <v>8</v>
      </c>
      <c r="D5487" s="1">
        <f t="shared" si="1026"/>
        <v>3</v>
      </c>
      <c r="E5487" s="12">
        <f t="shared" si="1027"/>
        <v>4</v>
      </c>
      <c r="F5487" s="124" t="str">
        <f t="shared" si="1028"/>
        <v>0</v>
      </c>
      <c r="G5487" s="1">
        <f ca="1">(OFFSET(O5487,0,MATCH(Customer!$J$6,'CDH &amp; HDH'!$P$11:$X$11,0)))</f>
        <v>63</v>
      </c>
      <c r="H5487" s="1" t="str">
        <f t="shared" si="1029"/>
        <v>Cooling</v>
      </c>
      <c r="I5487" s="1">
        <f ca="1">OFFSET(IF($H5487="Cooling",Customer!$C$25,Customer!$C$52),E5487,D5487)</f>
        <v>78</v>
      </c>
      <c r="J5487" s="1">
        <f ca="1">OFFSET(IF($H5487="Cooling",Customer!$L$25,Customer!$L$52),$E5487,$D5487)</f>
        <v>80</v>
      </c>
      <c r="K5487" s="16">
        <f t="shared" ca="1" si="1023"/>
        <v>0</v>
      </c>
      <c r="L5487" s="16">
        <f t="shared" ca="1" si="1024"/>
        <v>0</v>
      </c>
      <c r="M5487" s="17">
        <f t="shared" si="1030"/>
        <v>0</v>
      </c>
      <c r="N5487" s="17">
        <f t="shared" si="1031"/>
        <v>0</v>
      </c>
      <c r="O5487" s="4"/>
      <c r="P5487" s="4">
        <v>70</v>
      </c>
      <c r="Q5487" s="4">
        <v>57</v>
      </c>
      <c r="R5487" s="4">
        <v>49</v>
      </c>
      <c r="S5487" s="4">
        <v>77</v>
      </c>
      <c r="T5487" s="4">
        <v>67</v>
      </c>
      <c r="U5487" s="4">
        <v>76</v>
      </c>
      <c r="V5487" s="13">
        <v>63</v>
      </c>
      <c r="W5487" s="4">
        <v>61</v>
      </c>
      <c r="X5487" s="4">
        <v>72</v>
      </c>
      <c r="Y5487">
        <f t="shared" ca="1" si="1032"/>
        <v>0</v>
      </c>
      <c r="Z5487">
        <f t="shared" ca="1" si="1033"/>
        <v>0</v>
      </c>
    </row>
    <row r="5488" spans="2:26" x14ac:dyDescent="0.25">
      <c r="B5488" s="11">
        <f t="shared" si="1034"/>
        <v>44790.166666653386</v>
      </c>
      <c r="C5488" s="1">
        <f t="shared" si="1025"/>
        <v>8</v>
      </c>
      <c r="D5488" s="1">
        <f t="shared" si="1026"/>
        <v>3</v>
      </c>
      <c r="E5488" s="12">
        <f t="shared" si="1027"/>
        <v>5</v>
      </c>
      <c r="F5488" s="124" t="str">
        <f t="shared" si="1028"/>
        <v>0</v>
      </c>
      <c r="G5488" s="1">
        <f ca="1">(OFFSET(O5488,0,MATCH(Customer!$J$6,'CDH &amp; HDH'!$P$11:$X$11,0)))</f>
        <v>63</v>
      </c>
      <c r="H5488" s="1" t="str">
        <f t="shared" si="1029"/>
        <v>Cooling</v>
      </c>
      <c r="I5488" s="1">
        <f ca="1">OFFSET(IF($H5488="Cooling",Customer!$C$25,Customer!$C$52),E5488,D5488)</f>
        <v>78</v>
      </c>
      <c r="J5488" s="1">
        <f ca="1">OFFSET(IF($H5488="Cooling",Customer!$L$25,Customer!$L$52),$E5488,$D5488)</f>
        <v>80</v>
      </c>
      <c r="K5488" s="16">
        <f t="shared" ca="1" si="1023"/>
        <v>0</v>
      </c>
      <c r="L5488" s="16">
        <f t="shared" ca="1" si="1024"/>
        <v>0</v>
      </c>
      <c r="M5488" s="17">
        <f t="shared" si="1030"/>
        <v>0</v>
      </c>
      <c r="N5488" s="17">
        <f t="shared" si="1031"/>
        <v>0</v>
      </c>
      <c r="O5488" s="4"/>
      <c r="P5488" s="4">
        <v>70</v>
      </c>
      <c r="Q5488" s="4">
        <v>57</v>
      </c>
      <c r="R5488" s="4">
        <v>51</v>
      </c>
      <c r="S5488" s="4">
        <v>75</v>
      </c>
      <c r="T5488" s="4">
        <v>67</v>
      </c>
      <c r="U5488" s="4">
        <v>76</v>
      </c>
      <c r="V5488" s="13">
        <v>63</v>
      </c>
      <c r="W5488" s="4">
        <v>60</v>
      </c>
      <c r="X5488" s="4">
        <v>71</v>
      </c>
      <c r="Y5488">
        <f t="shared" ca="1" si="1032"/>
        <v>0</v>
      </c>
      <c r="Z5488">
        <f t="shared" ca="1" si="1033"/>
        <v>0</v>
      </c>
    </row>
    <row r="5489" spans="2:26" x14ac:dyDescent="0.25">
      <c r="B5489" s="11">
        <f t="shared" si="1034"/>
        <v>44790.20833332005</v>
      </c>
      <c r="C5489" s="1">
        <f t="shared" si="1025"/>
        <v>8</v>
      </c>
      <c r="D5489" s="1">
        <f t="shared" si="1026"/>
        <v>3</v>
      </c>
      <c r="E5489" s="12">
        <f t="shared" si="1027"/>
        <v>6</v>
      </c>
      <c r="F5489" s="124" t="str">
        <f t="shared" si="1028"/>
        <v>0</v>
      </c>
      <c r="G5489" s="1">
        <f ca="1">(OFFSET(O5489,0,MATCH(Customer!$J$6,'CDH &amp; HDH'!$P$11:$X$11,0)))</f>
        <v>63</v>
      </c>
      <c r="H5489" s="1" t="str">
        <f t="shared" si="1029"/>
        <v>Cooling</v>
      </c>
      <c r="I5489" s="1">
        <f ca="1">OFFSET(IF($H5489="Cooling",Customer!$C$25,Customer!$C$52),E5489,D5489)</f>
        <v>78</v>
      </c>
      <c r="J5489" s="1">
        <f ca="1">OFFSET(IF($H5489="Cooling",Customer!$L$25,Customer!$L$52),$E5489,$D5489)</f>
        <v>80</v>
      </c>
      <c r="K5489" s="16">
        <f t="shared" ca="1" si="1023"/>
        <v>0</v>
      </c>
      <c r="L5489" s="16">
        <f t="shared" ca="1" si="1024"/>
        <v>0</v>
      </c>
      <c r="M5489" s="17">
        <f t="shared" si="1030"/>
        <v>0</v>
      </c>
      <c r="N5489" s="17">
        <f t="shared" si="1031"/>
        <v>0</v>
      </c>
      <c r="O5489" s="4"/>
      <c r="P5489" s="4">
        <v>70</v>
      </c>
      <c r="Q5489" s="4">
        <v>58</v>
      </c>
      <c r="R5489" s="4">
        <v>53</v>
      </c>
      <c r="S5489" s="4">
        <v>76</v>
      </c>
      <c r="T5489" s="4">
        <v>68</v>
      </c>
      <c r="U5489" s="4">
        <v>75</v>
      </c>
      <c r="V5489" s="13">
        <v>63</v>
      </c>
      <c r="W5489" s="4">
        <v>60</v>
      </c>
      <c r="X5489" s="4">
        <v>70</v>
      </c>
      <c r="Y5489">
        <f t="shared" ca="1" si="1032"/>
        <v>0</v>
      </c>
      <c r="Z5489">
        <f t="shared" ca="1" si="1033"/>
        <v>0</v>
      </c>
    </row>
    <row r="5490" spans="2:26" x14ac:dyDescent="0.25">
      <c r="B5490" s="11">
        <f t="shared" si="1034"/>
        <v>44790.249999986714</v>
      </c>
      <c r="C5490" s="1">
        <f t="shared" si="1025"/>
        <v>8</v>
      </c>
      <c r="D5490" s="1">
        <f t="shared" si="1026"/>
        <v>3</v>
      </c>
      <c r="E5490" s="12">
        <f t="shared" si="1027"/>
        <v>7</v>
      </c>
      <c r="F5490" s="124" t="str">
        <f t="shared" si="1028"/>
        <v>0</v>
      </c>
      <c r="G5490" s="1">
        <f ca="1">(OFFSET(O5490,0,MATCH(Customer!$J$6,'CDH &amp; HDH'!$P$11:$X$11,0)))</f>
        <v>64</v>
      </c>
      <c r="H5490" s="1" t="str">
        <f t="shared" si="1029"/>
        <v>Cooling</v>
      </c>
      <c r="I5490" s="1">
        <f ca="1">OFFSET(IF($H5490="Cooling",Customer!$C$25,Customer!$C$52),E5490,D5490)</f>
        <v>78</v>
      </c>
      <c r="J5490" s="1">
        <f ca="1">OFFSET(IF($H5490="Cooling",Customer!$L$25,Customer!$L$52),$E5490,$D5490)</f>
        <v>80</v>
      </c>
      <c r="K5490" s="16">
        <f t="shared" ca="1" si="1023"/>
        <v>0</v>
      </c>
      <c r="L5490" s="16">
        <f t="shared" ca="1" si="1024"/>
        <v>0</v>
      </c>
      <c r="M5490" s="17">
        <f t="shared" si="1030"/>
        <v>0</v>
      </c>
      <c r="N5490" s="17">
        <f t="shared" si="1031"/>
        <v>0</v>
      </c>
      <c r="O5490" s="4"/>
      <c r="P5490" s="4">
        <v>74</v>
      </c>
      <c r="Q5490" s="4">
        <v>59</v>
      </c>
      <c r="R5490" s="4">
        <v>56</v>
      </c>
      <c r="S5490" s="4">
        <v>77</v>
      </c>
      <c r="T5490" s="4">
        <v>69</v>
      </c>
      <c r="U5490" s="4">
        <v>77</v>
      </c>
      <c r="V5490" s="13">
        <v>64</v>
      </c>
      <c r="W5490" s="4">
        <v>62</v>
      </c>
      <c r="X5490" s="4">
        <v>69</v>
      </c>
      <c r="Y5490">
        <f t="shared" ca="1" si="1032"/>
        <v>0</v>
      </c>
      <c r="Z5490">
        <f t="shared" ca="1" si="1033"/>
        <v>0</v>
      </c>
    </row>
    <row r="5491" spans="2:26" x14ac:dyDescent="0.25">
      <c r="B5491" s="11">
        <f t="shared" si="1034"/>
        <v>44790.291666653378</v>
      </c>
      <c r="C5491" s="1">
        <f t="shared" si="1025"/>
        <v>8</v>
      </c>
      <c r="D5491" s="1">
        <f t="shared" si="1026"/>
        <v>3</v>
      </c>
      <c r="E5491" s="12">
        <f t="shared" si="1027"/>
        <v>8</v>
      </c>
      <c r="F5491" s="124" t="str">
        <f t="shared" si="1028"/>
        <v>0</v>
      </c>
      <c r="G5491" s="1">
        <f ca="1">(OFFSET(O5491,0,MATCH(Customer!$J$6,'CDH &amp; HDH'!$P$11:$X$11,0)))</f>
        <v>68</v>
      </c>
      <c r="H5491" s="1" t="str">
        <f t="shared" si="1029"/>
        <v>Cooling</v>
      </c>
      <c r="I5491" s="1">
        <f ca="1">OFFSET(IF($H5491="Cooling",Customer!$C$25,Customer!$C$52),E5491,D5491)</f>
        <v>72</v>
      </c>
      <c r="J5491" s="1">
        <f ca="1">OFFSET(IF($H5491="Cooling",Customer!$L$25,Customer!$L$52),$E5491,$D5491)</f>
        <v>77</v>
      </c>
      <c r="K5491" s="16">
        <f t="shared" ca="1" si="1023"/>
        <v>0</v>
      </c>
      <c r="L5491" s="16">
        <f t="shared" ca="1" si="1024"/>
        <v>0</v>
      </c>
      <c r="M5491" s="17">
        <f t="shared" si="1030"/>
        <v>0</v>
      </c>
      <c r="N5491" s="17">
        <f t="shared" si="1031"/>
        <v>0</v>
      </c>
      <c r="O5491" s="4"/>
      <c r="P5491" s="4">
        <v>79</v>
      </c>
      <c r="Q5491" s="4">
        <v>64</v>
      </c>
      <c r="R5491" s="4">
        <v>59</v>
      </c>
      <c r="S5491" s="4">
        <v>80</v>
      </c>
      <c r="T5491" s="4">
        <v>72</v>
      </c>
      <c r="U5491" s="4">
        <v>80</v>
      </c>
      <c r="V5491" s="13">
        <v>68</v>
      </c>
      <c r="W5491" s="4">
        <v>67</v>
      </c>
      <c r="X5491" s="4">
        <v>67</v>
      </c>
      <c r="Y5491">
        <f t="shared" ca="1" si="1032"/>
        <v>0</v>
      </c>
      <c r="Z5491">
        <f t="shared" ca="1" si="1033"/>
        <v>0</v>
      </c>
    </row>
    <row r="5492" spans="2:26" x14ac:dyDescent="0.25">
      <c r="B5492" s="11">
        <f t="shared" si="1034"/>
        <v>44790.333333320043</v>
      </c>
      <c r="C5492" s="1">
        <f t="shared" si="1025"/>
        <v>8</v>
      </c>
      <c r="D5492" s="1">
        <f t="shared" si="1026"/>
        <v>3</v>
      </c>
      <c r="E5492" s="12">
        <f t="shared" si="1027"/>
        <v>9</v>
      </c>
      <c r="F5492" s="124" t="str">
        <f t="shared" si="1028"/>
        <v>0</v>
      </c>
      <c r="G5492" s="1">
        <f ca="1">(OFFSET(O5492,0,MATCH(Customer!$J$6,'CDH &amp; HDH'!$P$11:$X$11,0)))</f>
        <v>71</v>
      </c>
      <c r="H5492" s="1" t="str">
        <f t="shared" si="1029"/>
        <v>Cooling</v>
      </c>
      <c r="I5492" s="1">
        <f ca="1">OFFSET(IF($H5492="Cooling",Customer!$C$25,Customer!$C$52),E5492,D5492)</f>
        <v>72</v>
      </c>
      <c r="J5492" s="1">
        <f ca="1">OFFSET(IF($H5492="Cooling",Customer!$L$25,Customer!$L$52),$E5492,$D5492)</f>
        <v>77</v>
      </c>
      <c r="K5492" s="16">
        <f t="shared" ca="1" si="1023"/>
        <v>0</v>
      </c>
      <c r="L5492" s="16">
        <f t="shared" ca="1" si="1024"/>
        <v>0</v>
      </c>
      <c r="M5492" s="17">
        <f t="shared" si="1030"/>
        <v>0</v>
      </c>
      <c r="N5492" s="17">
        <f t="shared" si="1031"/>
        <v>0</v>
      </c>
      <c r="O5492" s="4"/>
      <c r="P5492" s="4">
        <v>82</v>
      </c>
      <c r="Q5492" s="4">
        <v>68</v>
      </c>
      <c r="R5492" s="4">
        <v>65</v>
      </c>
      <c r="S5492" s="4">
        <v>81</v>
      </c>
      <c r="T5492" s="4">
        <v>74</v>
      </c>
      <c r="U5492" s="4">
        <v>84</v>
      </c>
      <c r="V5492" s="13">
        <v>71</v>
      </c>
      <c r="W5492" s="4">
        <v>70</v>
      </c>
      <c r="X5492" s="4">
        <v>68</v>
      </c>
      <c r="Y5492">
        <f t="shared" ca="1" si="1032"/>
        <v>0</v>
      </c>
      <c r="Z5492">
        <f t="shared" ca="1" si="1033"/>
        <v>0</v>
      </c>
    </row>
    <row r="5493" spans="2:26" x14ac:dyDescent="0.25">
      <c r="B5493" s="11">
        <f t="shared" si="1034"/>
        <v>44790.374999986707</v>
      </c>
      <c r="C5493" s="1">
        <f t="shared" si="1025"/>
        <v>8</v>
      </c>
      <c r="D5493" s="1">
        <f t="shared" si="1026"/>
        <v>3</v>
      </c>
      <c r="E5493" s="12">
        <f t="shared" si="1027"/>
        <v>10</v>
      </c>
      <c r="F5493" s="124" t="str">
        <f t="shared" si="1028"/>
        <v>0</v>
      </c>
      <c r="G5493" s="1">
        <f ca="1">(OFFSET(O5493,0,MATCH(Customer!$J$6,'CDH &amp; HDH'!$P$11:$X$11,0)))</f>
        <v>71</v>
      </c>
      <c r="H5493" s="1" t="str">
        <f t="shared" si="1029"/>
        <v>Cooling</v>
      </c>
      <c r="I5493" s="1">
        <f ca="1">OFFSET(IF($H5493="Cooling",Customer!$C$25,Customer!$C$52),E5493,D5493)</f>
        <v>72</v>
      </c>
      <c r="J5493" s="1">
        <f ca="1">OFFSET(IF($H5493="Cooling",Customer!$L$25,Customer!$L$52),$E5493,$D5493)</f>
        <v>77</v>
      </c>
      <c r="K5493" s="16">
        <f t="shared" ca="1" si="1023"/>
        <v>0</v>
      </c>
      <c r="L5493" s="16">
        <f t="shared" ca="1" si="1024"/>
        <v>0</v>
      </c>
      <c r="M5493" s="17">
        <f t="shared" si="1030"/>
        <v>0</v>
      </c>
      <c r="N5493" s="17">
        <f t="shared" si="1031"/>
        <v>0</v>
      </c>
      <c r="O5493" s="4"/>
      <c r="P5493" s="4">
        <v>83</v>
      </c>
      <c r="Q5493" s="4">
        <v>72</v>
      </c>
      <c r="R5493" s="4">
        <v>66</v>
      </c>
      <c r="S5493" s="4">
        <v>84</v>
      </c>
      <c r="T5493" s="4">
        <v>77</v>
      </c>
      <c r="U5493" s="4">
        <v>87</v>
      </c>
      <c r="V5493" s="13">
        <v>71</v>
      </c>
      <c r="W5493" s="4">
        <v>71</v>
      </c>
      <c r="X5493" s="4">
        <v>68</v>
      </c>
      <c r="Y5493">
        <f t="shared" ca="1" si="1032"/>
        <v>0</v>
      </c>
      <c r="Z5493">
        <f t="shared" ca="1" si="1033"/>
        <v>0</v>
      </c>
    </row>
    <row r="5494" spans="2:26" x14ac:dyDescent="0.25">
      <c r="B5494" s="11">
        <f t="shared" si="1034"/>
        <v>44790.416666653371</v>
      </c>
      <c r="C5494" s="1">
        <f t="shared" si="1025"/>
        <v>8</v>
      </c>
      <c r="D5494" s="1">
        <f t="shared" si="1026"/>
        <v>3</v>
      </c>
      <c r="E5494" s="12">
        <f t="shared" si="1027"/>
        <v>11</v>
      </c>
      <c r="F5494" s="124" t="str">
        <f t="shared" si="1028"/>
        <v>0</v>
      </c>
      <c r="G5494" s="1">
        <f ca="1">(OFFSET(O5494,0,MATCH(Customer!$J$6,'CDH &amp; HDH'!$P$11:$X$11,0)))</f>
        <v>73</v>
      </c>
      <c r="H5494" s="1" t="str">
        <f t="shared" si="1029"/>
        <v>Cooling</v>
      </c>
      <c r="I5494" s="1">
        <f ca="1">OFFSET(IF($H5494="Cooling",Customer!$C$25,Customer!$C$52),E5494,D5494)</f>
        <v>72</v>
      </c>
      <c r="J5494" s="1">
        <f ca="1">OFFSET(IF($H5494="Cooling",Customer!$L$25,Customer!$L$52),$E5494,$D5494)</f>
        <v>77</v>
      </c>
      <c r="K5494" s="16">
        <f t="shared" ca="1" si="1023"/>
        <v>1</v>
      </c>
      <c r="L5494" s="16">
        <f t="shared" ca="1" si="1024"/>
        <v>0</v>
      </c>
      <c r="M5494" s="17">
        <f t="shared" si="1030"/>
        <v>0</v>
      </c>
      <c r="N5494" s="17">
        <f t="shared" si="1031"/>
        <v>0</v>
      </c>
      <c r="O5494" s="4"/>
      <c r="P5494" s="4">
        <v>86</v>
      </c>
      <c r="Q5494" s="4">
        <v>74</v>
      </c>
      <c r="R5494" s="4">
        <v>69</v>
      </c>
      <c r="S5494" s="4">
        <v>86</v>
      </c>
      <c r="T5494" s="4">
        <v>80</v>
      </c>
      <c r="U5494" s="4">
        <v>89</v>
      </c>
      <c r="V5494" s="13">
        <v>73</v>
      </c>
      <c r="W5494" s="4">
        <v>72</v>
      </c>
      <c r="X5494" s="4">
        <v>69</v>
      </c>
      <c r="Y5494">
        <f t="shared" ca="1" si="1032"/>
        <v>432</v>
      </c>
      <c r="Z5494">
        <f t="shared" ca="1" si="1033"/>
        <v>0</v>
      </c>
    </row>
    <row r="5495" spans="2:26" x14ac:dyDescent="0.25">
      <c r="B5495" s="11">
        <f t="shared" si="1034"/>
        <v>44790.458333320035</v>
      </c>
      <c r="C5495" s="1">
        <f t="shared" si="1025"/>
        <v>8</v>
      </c>
      <c r="D5495" s="1">
        <f t="shared" si="1026"/>
        <v>3</v>
      </c>
      <c r="E5495" s="12">
        <f t="shared" si="1027"/>
        <v>12</v>
      </c>
      <c r="F5495" s="124" t="str">
        <f t="shared" si="1028"/>
        <v>0</v>
      </c>
      <c r="G5495" s="1">
        <f ca="1">(OFFSET(O5495,0,MATCH(Customer!$J$6,'CDH &amp; HDH'!$P$11:$X$11,0)))</f>
        <v>77</v>
      </c>
      <c r="H5495" s="1" t="str">
        <f t="shared" si="1029"/>
        <v>Cooling</v>
      </c>
      <c r="I5495" s="1">
        <f ca="1">OFFSET(IF($H5495="Cooling",Customer!$C$25,Customer!$C$52),E5495,D5495)</f>
        <v>72</v>
      </c>
      <c r="J5495" s="1">
        <f ca="1">OFFSET(IF($H5495="Cooling",Customer!$L$25,Customer!$L$52),$E5495,$D5495)</f>
        <v>77</v>
      </c>
      <c r="K5495" s="16">
        <f t="shared" ca="1" si="1023"/>
        <v>5</v>
      </c>
      <c r="L5495" s="16">
        <f t="shared" ca="1" si="1024"/>
        <v>0</v>
      </c>
      <c r="M5495" s="17">
        <f t="shared" si="1030"/>
        <v>0</v>
      </c>
      <c r="N5495" s="17">
        <f t="shared" si="1031"/>
        <v>0</v>
      </c>
      <c r="O5495" s="4"/>
      <c r="P5495" s="4">
        <v>88</v>
      </c>
      <c r="Q5495" s="4">
        <v>76</v>
      </c>
      <c r="R5495" s="4">
        <v>71</v>
      </c>
      <c r="S5495" s="4">
        <v>84</v>
      </c>
      <c r="T5495" s="4">
        <v>80</v>
      </c>
      <c r="U5495" s="4">
        <v>91</v>
      </c>
      <c r="V5495" s="13">
        <v>77</v>
      </c>
      <c r="W5495" s="4">
        <v>73</v>
      </c>
      <c r="X5495" s="4">
        <v>70</v>
      </c>
      <c r="Y5495">
        <f t="shared" ca="1" si="1032"/>
        <v>2160</v>
      </c>
      <c r="Z5495">
        <f t="shared" ca="1" si="1033"/>
        <v>0</v>
      </c>
    </row>
    <row r="5496" spans="2:26" x14ac:dyDescent="0.25">
      <c r="B5496" s="11">
        <f t="shared" si="1034"/>
        <v>44790.4999999867</v>
      </c>
      <c r="C5496" s="1">
        <f t="shared" si="1025"/>
        <v>8</v>
      </c>
      <c r="D5496" s="1">
        <f t="shared" si="1026"/>
        <v>3</v>
      </c>
      <c r="E5496" s="12">
        <f t="shared" si="1027"/>
        <v>13</v>
      </c>
      <c r="F5496" s="124" t="str">
        <f t="shared" si="1028"/>
        <v>0</v>
      </c>
      <c r="G5496" s="1">
        <f ca="1">(OFFSET(O5496,0,MATCH(Customer!$J$6,'CDH &amp; HDH'!$P$11:$X$11,0)))</f>
        <v>78</v>
      </c>
      <c r="H5496" s="1" t="str">
        <f t="shared" si="1029"/>
        <v>Cooling</v>
      </c>
      <c r="I5496" s="1">
        <f ca="1">OFFSET(IF($H5496="Cooling",Customer!$C$25,Customer!$C$52),E5496,D5496)</f>
        <v>72</v>
      </c>
      <c r="J5496" s="1">
        <f ca="1">OFFSET(IF($H5496="Cooling",Customer!$L$25,Customer!$L$52),$E5496,$D5496)</f>
        <v>77</v>
      </c>
      <c r="K5496" s="16">
        <f t="shared" ca="1" si="1023"/>
        <v>6</v>
      </c>
      <c r="L5496" s="16">
        <f t="shared" ca="1" si="1024"/>
        <v>1</v>
      </c>
      <c r="M5496" s="17">
        <f t="shared" si="1030"/>
        <v>0</v>
      </c>
      <c r="N5496" s="17">
        <f t="shared" si="1031"/>
        <v>0</v>
      </c>
      <c r="O5496" s="4"/>
      <c r="P5496" s="4">
        <v>90</v>
      </c>
      <c r="Q5496" s="4">
        <v>79</v>
      </c>
      <c r="R5496" s="4">
        <v>69</v>
      </c>
      <c r="S5496" s="4">
        <v>85</v>
      </c>
      <c r="T5496" s="4">
        <v>82</v>
      </c>
      <c r="U5496" s="4">
        <v>92</v>
      </c>
      <c r="V5496" s="13">
        <v>78</v>
      </c>
      <c r="W5496" s="4">
        <v>75</v>
      </c>
      <c r="X5496" s="4">
        <v>70</v>
      </c>
      <c r="Y5496">
        <f t="shared" ca="1" si="1032"/>
        <v>2592</v>
      </c>
      <c r="Z5496">
        <f t="shared" ca="1" si="1033"/>
        <v>432</v>
      </c>
    </row>
    <row r="5497" spans="2:26" x14ac:dyDescent="0.25">
      <c r="B5497" s="11">
        <f t="shared" si="1034"/>
        <v>44790.541666653364</v>
      </c>
      <c r="C5497" s="1">
        <f t="shared" si="1025"/>
        <v>8</v>
      </c>
      <c r="D5497" s="1">
        <f t="shared" si="1026"/>
        <v>3</v>
      </c>
      <c r="E5497" s="12">
        <f t="shared" si="1027"/>
        <v>14</v>
      </c>
      <c r="F5497" s="124" t="str">
        <f t="shared" si="1028"/>
        <v>0</v>
      </c>
      <c r="G5497" s="1">
        <f ca="1">(OFFSET(O5497,0,MATCH(Customer!$J$6,'CDH &amp; HDH'!$P$11:$X$11,0)))</f>
        <v>79</v>
      </c>
      <c r="H5497" s="1" t="str">
        <f t="shared" si="1029"/>
        <v>Cooling</v>
      </c>
      <c r="I5497" s="1">
        <f ca="1">OFFSET(IF($H5497="Cooling",Customer!$C$25,Customer!$C$52),E5497,D5497)</f>
        <v>72</v>
      </c>
      <c r="J5497" s="1">
        <f ca="1">OFFSET(IF($H5497="Cooling",Customer!$L$25,Customer!$L$52),$E5497,$D5497)</f>
        <v>77</v>
      </c>
      <c r="K5497" s="16">
        <f t="shared" ca="1" si="1023"/>
        <v>7</v>
      </c>
      <c r="L5497" s="16">
        <f t="shared" ca="1" si="1024"/>
        <v>2</v>
      </c>
      <c r="M5497" s="17">
        <f t="shared" si="1030"/>
        <v>0</v>
      </c>
      <c r="N5497" s="17">
        <f t="shared" si="1031"/>
        <v>0</v>
      </c>
      <c r="O5497" s="4"/>
      <c r="P5497" s="4">
        <v>85</v>
      </c>
      <c r="Q5497" s="4">
        <v>81</v>
      </c>
      <c r="R5497" s="4">
        <v>70</v>
      </c>
      <c r="S5497" s="4">
        <v>82</v>
      </c>
      <c r="T5497" s="4">
        <v>80</v>
      </c>
      <c r="U5497" s="4">
        <v>93</v>
      </c>
      <c r="V5497" s="13">
        <v>79</v>
      </c>
      <c r="W5497" s="4">
        <v>76</v>
      </c>
      <c r="X5497" s="4">
        <v>70</v>
      </c>
      <c r="Y5497">
        <f t="shared" ca="1" si="1032"/>
        <v>3024</v>
      </c>
      <c r="Z5497">
        <f t="shared" ca="1" si="1033"/>
        <v>864</v>
      </c>
    </row>
    <row r="5498" spans="2:26" x14ac:dyDescent="0.25">
      <c r="B5498" s="11">
        <f t="shared" si="1034"/>
        <v>44790.583333320028</v>
      </c>
      <c r="C5498" s="1">
        <f t="shared" si="1025"/>
        <v>8</v>
      </c>
      <c r="D5498" s="1">
        <f t="shared" si="1026"/>
        <v>3</v>
      </c>
      <c r="E5498" s="12">
        <f t="shared" si="1027"/>
        <v>15</v>
      </c>
      <c r="F5498" s="124" t="str">
        <f t="shared" si="1028"/>
        <v>1</v>
      </c>
      <c r="G5498" s="1">
        <f ca="1">(OFFSET(O5498,0,MATCH(Customer!$J$6,'CDH &amp; HDH'!$P$11:$X$11,0)))</f>
        <v>81</v>
      </c>
      <c r="H5498" s="1" t="str">
        <f t="shared" si="1029"/>
        <v>Cooling</v>
      </c>
      <c r="I5498" s="1">
        <f ca="1">OFFSET(IF($H5498="Cooling",Customer!$C$25,Customer!$C$52),E5498,D5498)</f>
        <v>72</v>
      </c>
      <c r="J5498" s="1">
        <f ca="1">OFFSET(IF($H5498="Cooling",Customer!$L$25,Customer!$L$52),$E5498,$D5498)</f>
        <v>77</v>
      </c>
      <c r="K5498" s="16">
        <f t="shared" ca="1" si="1023"/>
        <v>9</v>
      </c>
      <c r="L5498" s="16">
        <f t="shared" ca="1" si="1024"/>
        <v>4</v>
      </c>
      <c r="M5498" s="17">
        <f t="shared" si="1030"/>
        <v>0</v>
      </c>
      <c r="N5498" s="17">
        <f t="shared" si="1031"/>
        <v>0</v>
      </c>
      <c r="O5498" s="4"/>
      <c r="P5498" s="4">
        <v>81</v>
      </c>
      <c r="Q5498" s="4">
        <v>82</v>
      </c>
      <c r="R5498" s="4">
        <v>71</v>
      </c>
      <c r="S5498" s="4">
        <v>81</v>
      </c>
      <c r="T5498" s="4">
        <v>82</v>
      </c>
      <c r="U5498" s="4">
        <v>94</v>
      </c>
      <c r="V5498" s="13">
        <v>81</v>
      </c>
      <c r="W5498" s="4">
        <v>76</v>
      </c>
      <c r="X5498" s="4">
        <v>71</v>
      </c>
      <c r="Y5498">
        <f t="shared" ca="1" si="1032"/>
        <v>3888</v>
      </c>
      <c r="Z5498">
        <f t="shared" ca="1" si="1033"/>
        <v>1728</v>
      </c>
    </row>
    <row r="5499" spans="2:26" x14ac:dyDescent="0.25">
      <c r="B5499" s="11">
        <f t="shared" si="1034"/>
        <v>44790.624999986692</v>
      </c>
      <c r="C5499" s="1">
        <f t="shared" si="1025"/>
        <v>8</v>
      </c>
      <c r="D5499" s="1">
        <f t="shared" si="1026"/>
        <v>3</v>
      </c>
      <c r="E5499" s="12">
        <f t="shared" si="1027"/>
        <v>16</v>
      </c>
      <c r="F5499" s="124" t="str">
        <f t="shared" si="1028"/>
        <v>1</v>
      </c>
      <c r="G5499" s="1">
        <f ca="1">(OFFSET(O5499,0,MATCH(Customer!$J$6,'CDH &amp; HDH'!$P$11:$X$11,0)))</f>
        <v>81</v>
      </c>
      <c r="H5499" s="1" t="str">
        <f t="shared" si="1029"/>
        <v>Cooling</v>
      </c>
      <c r="I5499" s="1">
        <f ca="1">OFFSET(IF($H5499="Cooling",Customer!$C$25,Customer!$C$52),E5499,D5499)</f>
        <v>72</v>
      </c>
      <c r="J5499" s="1">
        <f ca="1">OFFSET(IF($H5499="Cooling",Customer!$L$25,Customer!$L$52),$E5499,$D5499)</f>
        <v>77</v>
      </c>
      <c r="K5499" s="16">
        <f t="shared" ca="1" si="1023"/>
        <v>9</v>
      </c>
      <c r="L5499" s="16">
        <f t="shared" ca="1" si="1024"/>
        <v>4</v>
      </c>
      <c r="M5499" s="17">
        <f t="shared" si="1030"/>
        <v>0</v>
      </c>
      <c r="N5499" s="17">
        <f t="shared" si="1031"/>
        <v>0</v>
      </c>
      <c r="O5499" s="4"/>
      <c r="P5499" s="4">
        <v>82</v>
      </c>
      <c r="Q5499" s="4">
        <v>80</v>
      </c>
      <c r="R5499" s="4">
        <v>72</v>
      </c>
      <c r="S5499" s="4">
        <v>80</v>
      </c>
      <c r="T5499" s="4">
        <v>80</v>
      </c>
      <c r="U5499" s="4">
        <v>94</v>
      </c>
      <c r="V5499" s="13">
        <v>81</v>
      </c>
      <c r="W5499" s="4">
        <v>76</v>
      </c>
      <c r="X5499" s="4">
        <v>71</v>
      </c>
      <c r="Y5499">
        <f t="shared" ca="1" si="1032"/>
        <v>3888</v>
      </c>
      <c r="Z5499">
        <f t="shared" ca="1" si="1033"/>
        <v>1728</v>
      </c>
    </row>
    <row r="5500" spans="2:26" x14ac:dyDescent="0.25">
      <c r="B5500" s="11">
        <f t="shared" si="1034"/>
        <v>44790.666666653357</v>
      </c>
      <c r="C5500" s="1">
        <f t="shared" si="1025"/>
        <v>8</v>
      </c>
      <c r="D5500" s="1">
        <f t="shared" si="1026"/>
        <v>3</v>
      </c>
      <c r="E5500" s="12">
        <f t="shared" si="1027"/>
        <v>17</v>
      </c>
      <c r="F5500" s="124" t="str">
        <f t="shared" si="1028"/>
        <v>1</v>
      </c>
      <c r="G5500" s="1">
        <f ca="1">(OFFSET(O5500,0,MATCH(Customer!$J$6,'CDH &amp; HDH'!$P$11:$X$11,0)))</f>
        <v>80</v>
      </c>
      <c r="H5500" s="1" t="str">
        <f t="shared" si="1029"/>
        <v>Cooling</v>
      </c>
      <c r="I5500" s="1">
        <f ca="1">OFFSET(IF($H5500="Cooling",Customer!$C$25,Customer!$C$52),E5500,D5500)</f>
        <v>72</v>
      </c>
      <c r="J5500" s="1">
        <f ca="1">OFFSET(IF($H5500="Cooling",Customer!$L$25,Customer!$L$52),$E5500,$D5500)</f>
        <v>77</v>
      </c>
      <c r="K5500" s="16">
        <f t="shared" ca="1" si="1023"/>
        <v>8</v>
      </c>
      <c r="L5500" s="16">
        <f t="shared" ca="1" si="1024"/>
        <v>3</v>
      </c>
      <c r="M5500" s="17">
        <f t="shared" si="1030"/>
        <v>0</v>
      </c>
      <c r="N5500" s="17">
        <f t="shared" si="1031"/>
        <v>0</v>
      </c>
      <c r="O5500" s="4"/>
      <c r="P5500" s="4">
        <v>84</v>
      </c>
      <c r="Q5500" s="4">
        <v>79</v>
      </c>
      <c r="R5500" s="4">
        <v>71</v>
      </c>
      <c r="S5500" s="4">
        <v>80</v>
      </c>
      <c r="T5500" s="4">
        <v>79</v>
      </c>
      <c r="U5500" s="4">
        <v>92</v>
      </c>
      <c r="V5500" s="13">
        <v>80</v>
      </c>
      <c r="W5500" s="4">
        <v>75</v>
      </c>
      <c r="X5500" s="4">
        <v>72</v>
      </c>
      <c r="Y5500">
        <f t="shared" ca="1" si="1032"/>
        <v>3456</v>
      </c>
      <c r="Z5500">
        <f t="shared" ca="1" si="1033"/>
        <v>1296</v>
      </c>
    </row>
    <row r="5501" spans="2:26" x14ac:dyDescent="0.25">
      <c r="B5501" s="11">
        <f t="shared" si="1034"/>
        <v>44790.708333320021</v>
      </c>
      <c r="C5501" s="1">
        <f t="shared" si="1025"/>
        <v>8</v>
      </c>
      <c r="D5501" s="1">
        <f t="shared" si="1026"/>
        <v>3</v>
      </c>
      <c r="E5501" s="12">
        <f t="shared" si="1027"/>
        <v>18</v>
      </c>
      <c r="F5501" s="124" t="str">
        <f t="shared" si="1028"/>
        <v>1</v>
      </c>
      <c r="G5501" s="1">
        <f ca="1">(OFFSET(O5501,0,MATCH(Customer!$J$6,'CDH &amp; HDH'!$P$11:$X$11,0)))</f>
        <v>78</v>
      </c>
      <c r="H5501" s="1" t="str">
        <f t="shared" si="1029"/>
        <v>Cooling</v>
      </c>
      <c r="I5501" s="1">
        <f ca="1">OFFSET(IF($H5501="Cooling",Customer!$C$25,Customer!$C$52),E5501,D5501)</f>
        <v>72</v>
      </c>
      <c r="J5501" s="1">
        <f ca="1">OFFSET(IF($H5501="Cooling",Customer!$L$25,Customer!$L$52),$E5501,$D5501)</f>
        <v>77</v>
      </c>
      <c r="K5501" s="16">
        <f t="shared" ca="1" si="1023"/>
        <v>6</v>
      </c>
      <c r="L5501" s="16">
        <f t="shared" ca="1" si="1024"/>
        <v>1</v>
      </c>
      <c r="M5501" s="17">
        <f t="shared" si="1030"/>
        <v>0</v>
      </c>
      <c r="N5501" s="17">
        <f t="shared" si="1031"/>
        <v>0</v>
      </c>
      <c r="O5501" s="4"/>
      <c r="P5501" s="4">
        <v>83</v>
      </c>
      <c r="Q5501" s="4">
        <v>77</v>
      </c>
      <c r="R5501" s="4">
        <v>70</v>
      </c>
      <c r="S5501" s="4">
        <v>79</v>
      </c>
      <c r="T5501" s="4">
        <v>78</v>
      </c>
      <c r="U5501" s="4">
        <v>91</v>
      </c>
      <c r="V5501" s="13">
        <v>78</v>
      </c>
      <c r="W5501" s="4">
        <v>73</v>
      </c>
      <c r="X5501" s="4">
        <v>72</v>
      </c>
      <c r="Y5501">
        <f t="shared" ca="1" si="1032"/>
        <v>2592</v>
      </c>
      <c r="Z5501">
        <f t="shared" ca="1" si="1033"/>
        <v>432</v>
      </c>
    </row>
    <row r="5502" spans="2:26" x14ac:dyDescent="0.25">
      <c r="B5502" s="11">
        <f t="shared" si="1034"/>
        <v>44790.749999986685</v>
      </c>
      <c r="C5502" s="1">
        <f t="shared" si="1025"/>
        <v>8</v>
      </c>
      <c r="D5502" s="1">
        <f t="shared" si="1026"/>
        <v>3</v>
      </c>
      <c r="E5502" s="12">
        <f t="shared" si="1027"/>
        <v>19</v>
      </c>
      <c r="F5502" s="124" t="str">
        <f t="shared" si="1028"/>
        <v>0</v>
      </c>
      <c r="G5502" s="1">
        <f ca="1">(OFFSET(O5502,0,MATCH(Customer!$J$6,'CDH &amp; HDH'!$P$11:$X$11,0)))</f>
        <v>76</v>
      </c>
      <c r="H5502" s="1" t="str">
        <f t="shared" si="1029"/>
        <v>Cooling</v>
      </c>
      <c r="I5502" s="1">
        <f ca="1">OFFSET(IF($H5502="Cooling",Customer!$C$25,Customer!$C$52),E5502,D5502)</f>
        <v>78</v>
      </c>
      <c r="J5502" s="1">
        <f ca="1">OFFSET(IF($H5502="Cooling",Customer!$L$25,Customer!$L$52),$E5502,$D5502)</f>
        <v>80</v>
      </c>
      <c r="K5502" s="16">
        <f t="shared" ca="1" si="1023"/>
        <v>0</v>
      </c>
      <c r="L5502" s="16">
        <f t="shared" ca="1" si="1024"/>
        <v>0</v>
      </c>
      <c r="M5502" s="17">
        <f t="shared" si="1030"/>
        <v>0</v>
      </c>
      <c r="N5502" s="17">
        <f t="shared" si="1031"/>
        <v>0</v>
      </c>
      <c r="O5502" s="4"/>
      <c r="P5502" s="4">
        <v>82</v>
      </c>
      <c r="Q5502" s="4">
        <v>73</v>
      </c>
      <c r="R5502" s="4">
        <v>68</v>
      </c>
      <c r="S5502" s="4">
        <v>78</v>
      </c>
      <c r="T5502" s="4">
        <v>76</v>
      </c>
      <c r="U5502" s="4">
        <v>88</v>
      </c>
      <c r="V5502" s="13">
        <v>76</v>
      </c>
      <c r="W5502" s="4">
        <v>68</v>
      </c>
      <c r="X5502" s="4">
        <v>72</v>
      </c>
      <c r="Y5502">
        <f t="shared" ca="1" si="1032"/>
        <v>0</v>
      </c>
      <c r="Z5502">
        <f t="shared" ca="1" si="1033"/>
        <v>0</v>
      </c>
    </row>
    <row r="5503" spans="2:26" x14ac:dyDescent="0.25">
      <c r="B5503" s="11">
        <f t="shared" si="1034"/>
        <v>44790.791666653349</v>
      </c>
      <c r="C5503" s="1">
        <f t="shared" si="1025"/>
        <v>8</v>
      </c>
      <c r="D5503" s="1">
        <f t="shared" si="1026"/>
        <v>3</v>
      </c>
      <c r="E5503" s="12">
        <f t="shared" si="1027"/>
        <v>20</v>
      </c>
      <c r="F5503" s="124" t="str">
        <f t="shared" si="1028"/>
        <v>0</v>
      </c>
      <c r="G5503" s="1">
        <f ca="1">(OFFSET(O5503,0,MATCH(Customer!$J$6,'CDH &amp; HDH'!$P$11:$X$11,0)))</f>
        <v>75</v>
      </c>
      <c r="H5503" s="1" t="str">
        <f t="shared" si="1029"/>
        <v>Cooling</v>
      </c>
      <c r="I5503" s="1">
        <f ca="1">OFFSET(IF($H5503="Cooling",Customer!$C$25,Customer!$C$52),E5503,D5503)</f>
        <v>78</v>
      </c>
      <c r="J5503" s="1">
        <f ca="1">OFFSET(IF($H5503="Cooling",Customer!$L$25,Customer!$L$52),$E5503,$D5503)</f>
        <v>80</v>
      </c>
      <c r="K5503" s="16">
        <f t="shared" ca="1" si="1023"/>
        <v>0</v>
      </c>
      <c r="L5503" s="16">
        <f t="shared" ca="1" si="1024"/>
        <v>0</v>
      </c>
      <c r="M5503" s="17">
        <f t="shared" si="1030"/>
        <v>0</v>
      </c>
      <c r="N5503" s="17">
        <f t="shared" si="1031"/>
        <v>0</v>
      </c>
      <c r="O5503" s="4"/>
      <c r="P5503" s="4">
        <v>79</v>
      </c>
      <c r="Q5503" s="4">
        <v>70</v>
      </c>
      <c r="R5503" s="4">
        <v>62</v>
      </c>
      <c r="S5503" s="4">
        <v>77</v>
      </c>
      <c r="T5503" s="4">
        <v>71</v>
      </c>
      <c r="U5503" s="4">
        <v>86</v>
      </c>
      <c r="V5503" s="13">
        <v>75</v>
      </c>
      <c r="W5503" s="4">
        <v>66</v>
      </c>
      <c r="X5503" s="4">
        <v>70</v>
      </c>
      <c r="Y5503">
        <f t="shared" ca="1" si="1032"/>
        <v>0</v>
      </c>
      <c r="Z5503">
        <f t="shared" ca="1" si="1033"/>
        <v>0</v>
      </c>
    </row>
    <row r="5504" spans="2:26" x14ac:dyDescent="0.25">
      <c r="B5504" s="11">
        <f t="shared" si="1034"/>
        <v>44790.833333320013</v>
      </c>
      <c r="C5504" s="1">
        <f t="shared" si="1025"/>
        <v>8</v>
      </c>
      <c r="D5504" s="1">
        <f t="shared" si="1026"/>
        <v>3</v>
      </c>
      <c r="E5504" s="12">
        <f t="shared" si="1027"/>
        <v>21</v>
      </c>
      <c r="F5504" s="124" t="str">
        <f t="shared" si="1028"/>
        <v>0</v>
      </c>
      <c r="G5504" s="1">
        <f ca="1">(OFFSET(O5504,0,MATCH(Customer!$J$6,'CDH &amp; HDH'!$P$11:$X$11,0)))</f>
        <v>71</v>
      </c>
      <c r="H5504" s="1" t="str">
        <f t="shared" si="1029"/>
        <v>Cooling</v>
      </c>
      <c r="I5504" s="1">
        <f ca="1">OFFSET(IF($H5504="Cooling",Customer!$C$25,Customer!$C$52),E5504,D5504)</f>
        <v>78</v>
      </c>
      <c r="J5504" s="1">
        <f ca="1">OFFSET(IF($H5504="Cooling",Customer!$L$25,Customer!$L$52),$E5504,$D5504)</f>
        <v>80</v>
      </c>
      <c r="K5504" s="16">
        <f t="shared" ca="1" si="1023"/>
        <v>0</v>
      </c>
      <c r="L5504" s="16">
        <f t="shared" ca="1" si="1024"/>
        <v>0</v>
      </c>
      <c r="M5504" s="17">
        <f t="shared" si="1030"/>
        <v>0</v>
      </c>
      <c r="N5504" s="17">
        <f t="shared" si="1031"/>
        <v>0</v>
      </c>
      <c r="O5504" s="4"/>
      <c r="P5504" s="4">
        <v>79</v>
      </c>
      <c r="Q5504" s="4">
        <v>69</v>
      </c>
      <c r="R5504" s="4">
        <v>60</v>
      </c>
      <c r="S5504" s="4">
        <v>76</v>
      </c>
      <c r="T5504" s="4">
        <v>68</v>
      </c>
      <c r="U5504" s="4">
        <v>83</v>
      </c>
      <c r="V5504" s="13">
        <v>71</v>
      </c>
      <c r="W5504" s="4">
        <v>64</v>
      </c>
      <c r="X5504" s="4">
        <v>69</v>
      </c>
      <c r="Y5504">
        <f t="shared" ca="1" si="1032"/>
        <v>0</v>
      </c>
      <c r="Z5504">
        <f t="shared" ca="1" si="1033"/>
        <v>0</v>
      </c>
    </row>
    <row r="5505" spans="2:26" x14ac:dyDescent="0.25">
      <c r="B5505" s="11">
        <f t="shared" si="1034"/>
        <v>44790.874999986678</v>
      </c>
      <c r="C5505" s="1">
        <f t="shared" si="1025"/>
        <v>8</v>
      </c>
      <c r="D5505" s="1">
        <f t="shared" si="1026"/>
        <v>3</v>
      </c>
      <c r="E5505" s="12">
        <f t="shared" si="1027"/>
        <v>22</v>
      </c>
      <c r="F5505" s="124" t="str">
        <f t="shared" si="1028"/>
        <v>0</v>
      </c>
      <c r="G5505" s="1">
        <f ca="1">(OFFSET(O5505,0,MATCH(Customer!$J$6,'CDH &amp; HDH'!$P$11:$X$11,0)))</f>
        <v>69</v>
      </c>
      <c r="H5505" s="1" t="str">
        <f t="shared" si="1029"/>
        <v>Cooling</v>
      </c>
      <c r="I5505" s="1">
        <f ca="1">OFFSET(IF($H5505="Cooling",Customer!$C$25,Customer!$C$52),E5505,D5505)</f>
        <v>78</v>
      </c>
      <c r="J5505" s="1">
        <f ca="1">OFFSET(IF($H5505="Cooling",Customer!$L$25,Customer!$L$52),$E5505,$D5505)</f>
        <v>80</v>
      </c>
      <c r="K5505" s="16">
        <f t="shared" ca="1" si="1023"/>
        <v>0</v>
      </c>
      <c r="L5505" s="16">
        <f t="shared" ca="1" si="1024"/>
        <v>0</v>
      </c>
      <c r="M5505" s="17">
        <f t="shared" si="1030"/>
        <v>0</v>
      </c>
      <c r="N5505" s="17">
        <f t="shared" si="1031"/>
        <v>0</v>
      </c>
      <c r="O5505" s="4"/>
      <c r="P5505" s="4">
        <v>77</v>
      </c>
      <c r="Q5505" s="4">
        <v>65</v>
      </c>
      <c r="R5505" s="4">
        <v>56</v>
      </c>
      <c r="S5505" s="4">
        <v>76</v>
      </c>
      <c r="T5505" s="4">
        <v>66</v>
      </c>
      <c r="U5505" s="4">
        <v>81</v>
      </c>
      <c r="V5505" s="13">
        <v>69</v>
      </c>
      <c r="W5505" s="4">
        <v>62</v>
      </c>
      <c r="X5505" s="4">
        <v>68</v>
      </c>
      <c r="Y5505">
        <f t="shared" ca="1" si="1032"/>
        <v>0</v>
      </c>
      <c r="Z5505">
        <f t="shared" ca="1" si="1033"/>
        <v>0</v>
      </c>
    </row>
    <row r="5506" spans="2:26" x14ac:dyDescent="0.25">
      <c r="B5506" s="11">
        <f t="shared" si="1034"/>
        <v>44790.916666653342</v>
      </c>
      <c r="C5506" s="1">
        <f t="shared" si="1025"/>
        <v>8</v>
      </c>
      <c r="D5506" s="1">
        <f t="shared" si="1026"/>
        <v>3</v>
      </c>
      <c r="E5506" s="12">
        <f t="shared" si="1027"/>
        <v>23</v>
      </c>
      <c r="F5506" s="124" t="str">
        <f t="shared" si="1028"/>
        <v>0</v>
      </c>
      <c r="G5506" s="1">
        <f ca="1">(OFFSET(O5506,0,MATCH(Customer!$J$6,'CDH &amp; HDH'!$P$11:$X$11,0)))</f>
        <v>66</v>
      </c>
      <c r="H5506" s="1" t="str">
        <f t="shared" si="1029"/>
        <v>Cooling</v>
      </c>
      <c r="I5506" s="1">
        <f ca="1">OFFSET(IF($H5506="Cooling",Customer!$C$25,Customer!$C$52),E5506,D5506)</f>
        <v>78</v>
      </c>
      <c r="J5506" s="1">
        <f ca="1">OFFSET(IF($H5506="Cooling",Customer!$L$25,Customer!$L$52),$E5506,$D5506)</f>
        <v>80</v>
      </c>
      <c r="K5506" s="16">
        <f t="shared" ca="1" si="1023"/>
        <v>0</v>
      </c>
      <c r="L5506" s="16">
        <f t="shared" ca="1" si="1024"/>
        <v>0</v>
      </c>
      <c r="M5506" s="17">
        <f t="shared" si="1030"/>
        <v>0</v>
      </c>
      <c r="N5506" s="17">
        <f t="shared" si="1031"/>
        <v>0</v>
      </c>
      <c r="O5506" s="4"/>
      <c r="P5506" s="4">
        <v>76</v>
      </c>
      <c r="Q5506" s="4">
        <v>64</v>
      </c>
      <c r="R5506" s="4">
        <v>57</v>
      </c>
      <c r="S5506" s="4">
        <v>76</v>
      </c>
      <c r="T5506" s="4">
        <v>64</v>
      </c>
      <c r="U5506" s="4">
        <v>80</v>
      </c>
      <c r="V5506" s="13">
        <v>66</v>
      </c>
      <c r="W5506" s="4">
        <v>60</v>
      </c>
      <c r="X5506" s="4">
        <v>70</v>
      </c>
      <c r="Y5506">
        <f t="shared" ca="1" si="1032"/>
        <v>0</v>
      </c>
      <c r="Z5506">
        <f t="shared" ca="1" si="1033"/>
        <v>0</v>
      </c>
    </row>
    <row r="5507" spans="2:26" x14ac:dyDescent="0.25">
      <c r="B5507" s="11">
        <f t="shared" si="1034"/>
        <v>44790.958333320006</v>
      </c>
      <c r="C5507" s="1">
        <f t="shared" si="1025"/>
        <v>8</v>
      </c>
      <c r="D5507" s="1">
        <f t="shared" si="1026"/>
        <v>3</v>
      </c>
      <c r="E5507" s="12">
        <f t="shared" si="1027"/>
        <v>24</v>
      </c>
      <c r="F5507" s="124" t="str">
        <f t="shared" si="1028"/>
        <v>0</v>
      </c>
      <c r="G5507" s="1">
        <f ca="1">(OFFSET(O5507,0,MATCH(Customer!$J$6,'CDH &amp; HDH'!$P$11:$X$11,0)))</f>
        <v>64</v>
      </c>
      <c r="H5507" s="1" t="str">
        <f t="shared" si="1029"/>
        <v>Cooling</v>
      </c>
      <c r="I5507" s="1">
        <f ca="1">OFFSET(IF($H5507="Cooling",Customer!$C$25,Customer!$C$52),E5507,D5507)</f>
        <v>78</v>
      </c>
      <c r="J5507" s="1">
        <f ca="1">OFFSET(IF($H5507="Cooling",Customer!$L$25,Customer!$L$52),$E5507,$D5507)</f>
        <v>80</v>
      </c>
      <c r="K5507" s="16">
        <f t="shared" ca="1" si="1023"/>
        <v>0</v>
      </c>
      <c r="L5507" s="16">
        <f t="shared" ca="1" si="1024"/>
        <v>0</v>
      </c>
      <c r="M5507" s="17">
        <f t="shared" si="1030"/>
        <v>0</v>
      </c>
      <c r="N5507" s="17">
        <f t="shared" si="1031"/>
        <v>0</v>
      </c>
      <c r="O5507" s="4"/>
      <c r="P5507" s="4">
        <v>76</v>
      </c>
      <c r="Q5507" s="4">
        <v>62</v>
      </c>
      <c r="R5507" s="4">
        <v>55</v>
      </c>
      <c r="S5507" s="4">
        <v>75</v>
      </c>
      <c r="T5507" s="4">
        <v>63</v>
      </c>
      <c r="U5507" s="4">
        <v>80</v>
      </c>
      <c r="V5507" s="13">
        <v>64</v>
      </c>
      <c r="W5507" s="4">
        <v>58</v>
      </c>
      <c r="X5507" s="4">
        <v>69</v>
      </c>
      <c r="Y5507">
        <f t="shared" ca="1" si="1032"/>
        <v>0</v>
      </c>
      <c r="Z5507">
        <f t="shared" ca="1" si="1033"/>
        <v>0</v>
      </c>
    </row>
    <row r="5508" spans="2:26" x14ac:dyDescent="0.25">
      <c r="B5508" s="11">
        <f t="shared" si="1034"/>
        <v>44790.99999998667</v>
      </c>
      <c r="C5508" s="1">
        <f t="shared" si="1025"/>
        <v>8</v>
      </c>
      <c r="D5508" s="1">
        <f t="shared" si="1026"/>
        <v>4</v>
      </c>
      <c r="E5508" s="12">
        <f t="shared" si="1027"/>
        <v>1</v>
      </c>
      <c r="F5508" s="124" t="str">
        <f t="shared" si="1028"/>
        <v>0</v>
      </c>
      <c r="G5508" s="1">
        <f ca="1">(OFFSET(O5508,0,MATCH(Customer!$J$6,'CDH &amp; HDH'!$P$11:$X$11,0)))</f>
        <v>64</v>
      </c>
      <c r="H5508" s="1" t="str">
        <f t="shared" si="1029"/>
        <v>Cooling</v>
      </c>
      <c r="I5508" s="1">
        <f ca="1">OFFSET(IF($H5508="Cooling",Customer!$C$25,Customer!$C$52),E5508,D5508)</f>
        <v>78</v>
      </c>
      <c r="J5508" s="1">
        <f ca="1">OFFSET(IF($H5508="Cooling",Customer!$L$25,Customer!$L$52),$E5508,$D5508)</f>
        <v>80</v>
      </c>
      <c r="K5508" s="16">
        <f t="shared" ca="1" si="1023"/>
        <v>0</v>
      </c>
      <c r="L5508" s="16">
        <f t="shared" ca="1" si="1024"/>
        <v>0</v>
      </c>
      <c r="M5508" s="17">
        <f t="shared" si="1030"/>
        <v>0</v>
      </c>
      <c r="N5508" s="17">
        <f t="shared" si="1031"/>
        <v>0</v>
      </c>
      <c r="O5508" s="4"/>
      <c r="P5508" s="4">
        <v>77</v>
      </c>
      <c r="Q5508" s="4">
        <v>61</v>
      </c>
      <c r="R5508" s="4">
        <v>54</v>
      </c>
      <c r="S5508" s="4">
        <v>74</v>
      </c>
      <c r="T5508" s="4">
        <v>63</v>
      </c>
      <c r="U5508" s="4">
        <v>80</v>
      </c>
      <c r="V5508" s="13">
        <v>64</v>
      </c>
      <c r="W5508" s="4">
        <v>57</v>
      </c>
      <c r="X5508" s="4">
        <v>69</v>
      </c>
      <c r="Y5508">
        <f t="shared" ca="1" si="1032"/>
        <v>0</v>
      </c>
      <c r="Z5508">
        <f t="shared" ca="1" si="1033"/>
        <v>0</v>
      </c>
    </row>
    <row r="5509" spans="2:26" x14ac:dyDescent="0.25">
      <c r="B5509" s="11">
        <f t="shared" si="1034"/>
        <v>44791.041666653335</v>
      </c>
      <c r="C5509" s="1">
        <f t="shared" si="1025"/>
        <v>8</v>
      </c>
      <c r="D5509" s="1">
        <f t="shared" si="1026"/>
        <v>4</v>
      </c>
      <c r="E5509" s="12">
        <f t="shared" si="1027"/>
        <v>2</v>
      </c>
      <c r="F5509" s="124" t="str">
        <f t="shared" si="1028"/>
        <v>0</v>
      </c>
      <c r="G5509" s="1">
        <f ca="1">(OFFSET(O5509,0,MATCH(Customer!$J$6,'CDH &amp; HDH'!$P$11:$X$11,0)))</f>
        <v>63</v>
      </c>
      <c r="H5509" s="1" t="str">
        <f t="shared" si="1029"/>
        <v>Cooling</v>
      </c>
      <c r="I5509" s="1">
        <f ca="1">OFFSET(IF($H5509="Cooling",Customer!$C$25,Customer!$C$52),E5509,D5509)</f>
        <v>78</v>
      </c>
      <c r="J5509" s="1">
        <f ca="1">OFFSET(IF($H5509="Cooling",Customer!$L$25,Customer!$L$52),$E5509,$D5509)</f>
        <v>80</v>
      </c>
      <c r="K5509" s="16">
        <f t="shared" ca="1" si="1023"/>
        <v>0</v>
      </c>
      <c r="L5509" s="16">
        <f t="shared" ca="1" si="1024"/>
        <v>0</v>
      </c>
      <c r="M5509" s="17">
        <f t="shared" si="1030"/>
        <v>0</v>
      </c>
      <c r="N5509" s="17">
        <f t="shared" si="1031"/>
        <v>0</v>
      </c>
      <c r="O5509" s="4"/>
      <c r="P5509" s="4">
        <v>77</v>
      </c>
      <c r="Q5509" s="4">
        <v>59</v>
      </c>
      <c r="R5509" s="4">
        <v>52</v>
      </c>
      <c r="S5509" s="4">
        <v>73</v>
      </c>
      <c r="T5509" s="4">
        <v>64</v>
      </c>
      <c r="U5509" s="4">
        <v>78</v>
      </c>
      <c r="V5509" s="13">
        <v>63</v>
      </c>
      <c r="W5509" s="4">
        <v>56</v>
      </c>
      <c r="X5509" s="4">
        <v>69</v>
      </c>
      <c r="Y5509">
        <f t="shared" ca="1" si="1032"/>
        <v>0</v>
      </c>
      <c r="Z5509">
        <f t="shared" ca="1" si="1033"/>
        <v>0</v>
      </c>
    </row>
    <row r="5510" spans="2:26" x14ac:dyDescent="0.25">
      <c r="B5510" s="11">
        <f t="shared" si="1034"/>
        <v>44791.083333319999</v>
      </c>
      <c r="C5510" s="1">
        <f t="shared" si="1025"/>
        <v>8</v>
      </c>
      <c r="D5510" s="1">
        <f t="shared" si="1026"/>
        <v>4</v>
      </c>
      <c r="E5510" s="12">
        <f t="shared" si="1027"/>
        <v>3</v>
      </c>
      <c r="F5510" s="124" t="str">
        <f t="shared" si="1028"/>
        <v>0</v>
      </c>
      <c r="G5510" s="1">
        <f ca="1">(OFFSET(O5510,0,MATCH(Customer!$J$6,'CDH &amp; HDH'!$P$11:$X$11,0)))</f>
        <v>61</v>
      </c>
      <c r="H5510" s="1" t="str">
        <f t="shared" si="1029"/>
        <v>Cooling</v>
      </c>
      <c r="I5510" s="1">
        <f ca="1">OFFSET(IF($H5510="Cooling",Customer!$C$25,Customer!$C$52),E5510,D5510)</f>
        <v>78</v>
      </c>
      <c r="J5510" s="1">
        <f ca="1">OFFSET(IF($H5510="Cooling",Customer!$L$25,Customer!$L$52),$E5510,$D5510)</f>
        <v>80</v>
      </c>
      <c r="K5510" s="16">
        <f t="shared" ca="1" si="1023"/>
        <v>0</v>
      </c>
      <c r="L5510" s="16">
        <f t="shared" ca="1" si="1024"/>
        <v>0</v>
      </c>
      <c r="M5510" s="17">
        <f t="shared" si="1030"/>
        <v>0</v>
      </c>
      <c r="N5510" s="17">
        <f t="shared" si="1031"/>
        <v>0</v>
      </c>
      <c r="O5510" s="4"/>
      <c r="P5510" s="4">
        <v>74</v>
      </c>
      <c r="Q5510" s="4">
        <v>58</v>
      </c>
      <c r="R5510" s="4">
        <v>49</v>
      </c>
      <c r="S5510" s="4">
        <v>72</v>
      </c>
      <c r="T5510" s="4">
        <v>65</v>
      </c>
      <c r="U5510" s="4">
        <v>78</v>
      </c>
      <c r="V5510" s="13">
        <v>61</v>
      </c>
      <c r="W5510" s="4">
        <v>55</v>
      </c>
      <c r="X5510" s="4">
        <v>70</v>
      </c>
      <c r="Y5510">
        <f t="shared" ca="1" si="1032"/>
        <v>0</v>
      </c>
      <c r="Z5510">
        <f t="shared" ca="1" si="1033"/>
        <v>0</v>
      </c>
    </row>
    <row r="5511" spans="2:26" x14ac:dyDescent="0.25">
      <c r="B5511" s="11">
        <f t="shared" si="1034"/>
        <v>44791.124999986663</v>
      </c>
      <c r="C5511" s="1">
        <f t="shared" si="1025"/>
        <v>8</v>
      </c>
      <c r="D5511" s="1">
        <f t="shared" si="1026"/>
        <v>4</v>
      </c>
      <c r="E5511" s="12">
        <f t="shared" si="1027"/>
        <v>4</v>
      </c>
      <c r="F5511" s="124" t="str">
        <f t="shared" si="1028"/>
        <v>0</v>
      </c>
      <c r="G5511" s="1">
        <f ca="1">(OFFSET(O5511,0,MATCH(Customer!$J$6,'CDH &amp; HDH'!$P$11:$X$11,0)))</f>
        <v>62</v>
      </c>
      <c r="H5511" s="1" t="str">
        <f t="shared" si="1029"/>
        <v>Cooling</v>
      </c>
      <c r="I5511" s="1">
        <f ca="1">OFFSET(IF($H5511="Cooling",Customer!$C$25,Customer!$C$52),E5511,D5511)</f>
        <v>78</v>
      </c>
      <c r="J5511" s="1">
        <f ca="1">OFFSET(IF($H5511="Cooling",Customer!$L$25,Customer!$L$52),$E5511,$D5511)</f>
        <v>80</v>
      </c>
      <c r="K5511" s="16">
        <f t="shared" ca="1" si="1023"/>
        <v>0</v>
      </c>
      <c r="L5511" s="16">
        <f t="shared" ca="1" si="1024"/>
        <v>0</v>
      </c>
      <c r="M5511" s="17">
        <f t="shared" si="1030"/>
        <v>0</v>
      </c>
      <c r="N5511" s="17">
        <f t="shared" si="1031"/>
        <v>0</v>
      </c>
      <c r="O5511" s="4"/>
      <c r="P5511" s="4">
        <v>74</v>
      </c>
      <c r="Q5511" s="4">
        <v>57</v>
      </c>
      <c r="R5511" s="4">
        <v>50</v>
      </c>
      <c r="S5511" s="4">
        <v>72</v>
      </c>
      <c r="T5511" s="4">
        <v>64</v>
      </c>
      <c r="U5511" s="4">
        <v>77</v>
      </c>
      <c r="V5511" s="13">
        <v>62</v>
      </c>
      <c r="W5511" s="4">
        <v>54</v>
      </c>
      <c r="X5511" s="4">
        <v>68</v>
      </c>
      <c r="Y5511">
        <f t="shared" ca="1" si="1032"/>
        <v>0</v>
      </c>
      <c r="Z5511">
        <f t="shared" ca="1" si="1033"/>
        <v>0</v>
      </c>
    </row>
    <row r="5512" spans="2:26" x14ac:dyDescent="0.25">
      <c r="B5512" s="11">
        <f t="shared" si="1034"/>
        <v>44791.166666653327</v>
      </c>
      <c r="C5512" s="1">
        <f t="shared" si="1025"/>
        <v>8</v>
      </c>
      <c r="D5512" s="1">
        <f t="shared" si="1026"/>
        <v>4</v>
      </c>
      <c r="E5512" s="12">
        <f t="shared" si="1027"/>
        <v>5</v>
      </c>
      <c r="F5512" s="124" t="str">
        <f t="shared" si="1028"/>
        <v>0</v>
      </c>
      <c r="G5512" s="1">
        <f ca="1">(OFFSET(O5512,0,MATCH(Customer!$J$6,'CDH &amp; HDH'!$P$11:$X$11,0)))</f>
        <v>62</v>
      </c>
      <c r="H5512" s="1" t="str">
        <f t="shared" si="1029"/>
        <v>Cooling</v>
      </c>
      <c r="I5512" s="1">
        <f ca="1">OFFSET(IF($H5512="Cooling",Customer!$C$25,Customer!$C$52),E5512,D5512)</f>
        <v>78</v>
      </c>
      <c r="J5512" s="1">
        <f ca="1">OFFSET(IF($H5512="Cooling",Customer!$L$25,Customer!$L$52),$E5512,$D5512)</f>
        <v>80</v>
      </c>
      <c r="K5512" s="16">
        <f t="shared" ca="1" si="1023"/>
        <v>0</v>
      </c>
      <c r="L5512" s="16">
        <f t="shared" ca="1" si="1024"/>
        <v>0</v>
      </c>
      <c r="M5512" s="17">
        <f t="shared" si="1030"/>
        <v>0</v>
      </c>
      <c r="N5512" s="17">
        <f t="shared" si="1031"/>
        <v>0</v>
      </c>
      <c r="O5512" s="4"/>
      <c r="P5512" s="4">
        <v>74</v>
      </c>
      <c r="Q5512" s="4">
        <v>56</v>
      </c>
      <c r="R5512" s="4">
        <v>50</v>
      </c>
      <c r="S5512" s="4">
        <v>71</v>
      </c>
      <c r="T5512" s="4">
        <v>63</v>
      </c>
      <c r="U5512" s="4">
        <v>78</v>
      </c>
      <c r="V5512" s="13">
        <v>62</v>
      </c>
      <c r="W5512" s="4">
        <v>53</v>
      </c>
      <c r="X5512" s="4">
        <v>69</v>
      </c>
      <c r="Y5512">
        <f t="shared" ca="1" si="1032"/>
        <v>0</v>
      </c>
      <c r="Z5512">
        <f t="shared" ca="1" si="1033"/>
        <v>0</v>
      </c>
    </row>
    <row r="5513" spans="2:26" x14ac:dyDescent="0.25">
      <c r="B5513" s="11">
        <f t="shared" si="1034"/>
        <v>44791.208333319992</v>
      </c>
      <c r="C5513" s="1">
        <f t="shared" si="1025"/>
        <v>8</v>
      </c>
      <c r="D5513" s="1">
        <f t="shared" si="1026"/>
        <v>4</v>
      </c>
      <c r="E5513" s="12">
        <f t="shared" si="1027"/>
        <v>6</v>
      </c>
      <c r="F5513" s="124" t="str">
        <f t="shared" si="1028"/>
        <v>0</v>
      </c>
      <c r="G5513" s="1">
        <f ca="1">(OFFSET(O5513,0,MATCH(Customer!$J$6,'CDH &amp; HDH'!$P$11:$X$11,0)))</f>
        <v>62</v>
      </c>
      <c r="H5513" s="1" t="str">
        <f t="shared" si="1029"/>
        <v>Cooling</v>
      </c>
      <c r="I5513" s="1">
        <f ca="1">OFFSET(IF($H5513="Cooling",Customer!$C$25,Customer!$C$52),E5513,D5513)</f>
        <v>78</v>
      </c>
      <c r="J5513" s="1">
        <f ca="1">OFFSET(IF($H5513="Cooling",Customer!$L$25,Customer!$L$52),$E5513,$D5513)</f>
        <v>80</v>
      </c>
      <c r="K5513" s="16">
        <f t="shared" ca="1" si="1023"/>
        <v>0</v>
      </c>
      <c r="L5513" s="16">
        <f t="shared" ca="1" si="1024"/>
        <v>0</v>
      </c>
      <c r="M5513" s="17">
        <f t="shared" si="1030"/>
        <v>0</v>
      </c>
      <c r="N5513" s="17">
        <f t="shared" si="1031"/>
        <v>0</v>
      </c>
      <c r="O5513" s="4"/>
      <c r="P5513" s="4">
        <v>73</v>
      </c>
      <c r="Q5513" s="4">
        <v>56</v>
      </c>
      <c r="R5513" s="4">
        <v>50</v>
      </c>
      <c r="S5513" s="4">
        <v>70</v>
      </c>
      <c r="T5513" s="4">
        <v>63</v>
      </c>
      <c r="U5513" s="4">
        <v>79</v>
      </c>
      <c r="V5513" s="13">
        <v>62</v>
      </c>
      <c r="W5513" s="4">
        <v>53</v>
      </c>
      <c r="X5513" s="4">
        <v>69</v>
      </c>
      <c r="Y5513">
        <f t="shared" ca="1" si="1032"/>
        <v>0</v>
      </c>
      <c r="Z5513">
        <f t="shared" ca="1" si="1033"/>
        <v>0</v>
      </c>
    </row>
    <row r="5514" spans="2:26" x14ac:dyDescent="0.25">
      <c r="B5514" s="11">
        <f t="shared" si="1034"/>
        <v>44791.249999986656</v>
      </c>
      <c r="C5514" s="1">
        <f t="shared" si="1025"/>
        <v>8</v>
      </c>
      <c r="D5514" s="1">
        <f t="shared" si="1026"/>
        <v>4</v>
      </c>
      <c r="E5514" s="12">
        <f t="shared" si="1027"/>
        <v>7</v>
      </c>
      <c r="F5514" s="124" t="str">
        <f t="shared" si="1028"/>
        <v>0</v>
      </c>
      <c r="G5514" s="1">
        <f ca="1">(OFFSET(O5514,0,MATCH(Customer!$J$6,'CDH &amp; HDH'!$P$11:$X$11,0)))</f>
        <v>62</v>
      </c>
      <c r="H5514" s="1" t="str">
        <f t="shared" si="1029"/>
        <v>Cooling</v>
      </c>
      <c r="I5514" s="1">
        <f ca="1">OFFSET(IF($H5514="Cooling",Customer!$C$25,Customer!$C$52),E5514,D5514)</f>
        <v>78</v>
      </c>
      <c r="J5514" s="1">
        <f ca="1">OFFSET(IF($H5514="Cooling",Customer!$L$25,Customer!$L$52),$E5514,$D5514)</f>
        <v>80</v>
      </c>
      <c r="K5514" s="16">
        <f t="shared" ca="1" si="1023"/>
        <v>0</v>
      </c>
      <c r="L5514" s="16">
        <f t="shared" ca="1" si="1024"/>
        <v>0</v>
      </c>
      <c r="M5514" s="17">
        <f t="shared" si="1030"/>
        <v>0</v>
      </c>
      <c r="N5514" s="17">
        <f t="shared" si="1031"/>
        <v>0</v>
      </c>
      <c r="O5514" s="4"/>
      <c r="P5514" s="4">
        <v>76</v>
      </c>
      <c r="Q5514" s="4">
        <v>61</v>
      </c>
      <c r="R5514" s="4">
        <v>51</v>
      </c>
      <c r="S5514" s="4">
        <v>72</v>
      </c>
      <c r="T5514" s="4">
        <v>64</v>
      </c>
      <c r="U5514" s="4">
        <v>80</v>
      </c>
      <c r="V5514" s="13">
        <v>62</v>
      </c>
      <c r="W5514" s="4">
        <v>55</v>
      </c>
      <c r="X5514" s="4">
        <v>70</v>
      </c>
      <c r="Y5514">
        <f t="shared" ca="1" si="1032"/>
        <v>0</v>
      </c>
      <c r="Z5514">
        <f t="shared" ca="1" si="1033"/>
        <v>0</v>
      </c>
    </row>
    <row r="5515" spans="2:26" x14ac:dyDescent="0.25">
      <c r="B5515" s="11">
        <f t="shared" si="1034"/>
        <v>44791.29166665332</v>
      </c>
      <c r="C5515" s="1">
        <f t="shared" si="1025"/>
        <v>8</v>
      </c>
      <c r="D5515" s="1">
        <f t="shared" si="1026"/>
        <v>4</v>
      </c>
      <c r="E5515" s="12">
        <f t="shared" si="1027"/>
        <v>8</v>
      </c>
      <c r="F5515" s="124" t="str">
        <f t="shared" si="1028"/>
        <v>0</v>
      </c>
      <c r="G5515" s="1">
        <f ca="1">(OFFSET(O5515,0,MATCH(Customer!$J$6,'CDH &amp; HDH'!$P$11:$X$11,0)))</f>
        <v>65</v>
      </c>
      <c r="H5515" s="1" t="str">
        <f t="shared" si="1029"/>
        <v>Cooling</v>
      </c>
      <c r="I5515" s="1">
        <f ca="1">OFFSET(IF($H5515="Cooling",Customer!$C$25,Customer!$C$52),E5515,D5515)</f>
        <v>72</v>
      </c>
      <c r="J5515" s="1">
        <f ca="1">OFFSET(IF($H5515="Cooling",Customer!$L$25,Customer!$L$52),$E5515,$D5515)</f>
        <v>77</v>
      </c>
      <c r="K5515" s="16">
        <f t="shared" ca="1" si="1023"/>
        <v>0</v>
      </c>
      <c r="L5515" s="16">
        <f t="shared" ca="1" si="1024"/>
        <v>0</v>
      </c>
      <c r="M5515" s="17">
        <f t="shared" si="1030"/>
        <v>0</v>
      </c>
      <c r="N5515" s="17">
        <f t="shared" si="1031"/>
        <v>0</v>
      </c>
      <c r="O5515" s="4"/>
      <c r="P5515" s="4">
        <v>78</v>
      </c>
      <c r="Q5515" s="4">
        <v>65</v>
      </c>
      <c r="R5515" s="4">
        <v>55</v>
      </c>
      <c r="S5515" s="4">
        <v>74</v>
      </c>
      <c r="T5515" s="4">
        <v>66</v>
      </c>
      <c r="U5515" s="4">
        <v>83</v>
      </c>
      <c r="V5515" s="13">
        <v>65</v>
      </c>
      <c r="W5515" s="4">
        <v>58</v>
      </c>
      <c r="X5515" s="4">
        <v>71</v>
      </c>
      <c r="Y5515">
        <f t="shared" ca="1" si="1032"/>
        <v>0</v>
      </c>
      <c r="Z5515">
        <f t="shared" ca="1" si="1033"/>
        <v>0</v>
      </c>
    </row>
    <row r="5516" spans="2:26" x14ac:dyDescent="0.25">
      <c r="B5516" s="11">
        <f t="shared" si="1034"/>
        <v>44791.333333319984</v>
      </c>
      <c r="C5516" s="1">
        <f t="shared" si="1025"/>
        <v>8</v>
      </c>
      <c r="D5516" s="1">
        <f t="shared" si="1026"/>
        <v>4</v>
      </c>
      <c r="E5516" s="12">
        <f t="shared" si="1027"/>
        <v>9</v>
      </c>
      <c r="F5516" s="124" t="str">
        <f t="shared" si="1028"/>
        <v>0</v>
      </c>
      <c r="G5516" s="1">
        <f ca="1">(OFFSET(O5516,0,MATCH(Customer!$J$6,'CDH &amp; HDH'!$P$11:$X$11,0)))</f>
        <v>67</v>
      </c>
      <c r="H5516" s="1" t="str">
        <f t="shared" si="1029"/>
        <v>Cooling</v>
      </c>
      <c r="I5516" s="1">
        <f ca="1">OFFSET(IF($H5516="Cooling",Customer!$C$25,Customer!$C$52),E5516,D5516)</f>
        <v>72</v>
      </c>
      <c r="J5516" s="1">
        <f ca="1">OFFSET(IF($H5516="Cooling",Customer!$L$25,Customer!$L$52),$E5516,$D5516)</f>
        <v>77</v>
      </c>
      <c r="K5516" s="16">
        <f t="shared" ref="K5516:K5579" ca="1" si="1035">IF($H5516="Heating",0,MAX(0,$G5516-I5516))</f>
        <v>0</v>
      </c>
      <c r="L5516" s="16">
        <f t="shared" ref="L5516:L5579" ca="1" si="1036">IF($H5516="Heating",0,MAX(0,$G5516-J5516))</f>
        <v>0</v>
      </c>
      <c r="M5516" s="17">
        <f t="shared" si="1030"/>
        <v>0</v>
      </c>
      <c r="N5516" s="17">
        <f t="shared" si="1031"/>
        <v>0</v>
      </c>
      <c r="O5516" s="4"/>
      <c r="P5516" s="4">
        <v>80</v>
      </c>
      <c r="Q5516" s="4">
        <v>71</v>
      </c>
      <c r="R5516" s="4">
        <v>58</v>
      </c>
      <c r="S5516" s="4">
        <v>75</v>
      </c>
      <c r="T5516" s="4">
        <v>68</v>
      </c>
      <c r="U5516" s="4">
        <v>84</v>
      </c>
      <c r="V5516" s="13">
        <v>67</v>
      </c>
      <c r="W5516" s="4">
        <v>62</v>
      </c>
      <c r="X5516" s="4">
        <v>71</v>
      </c>
      <c r="Y5516">
        <f t="shared" ca="1" si="1032"/>
        <v>0</v>
      </c>
      <c r="Z5516">
        <f t="shared" ca="1" si="1033"/>
        <v>0</v>
      </c>
    </row>
    <row r="5517" spans="2:26" x14ac:dyDescent="0.25">
      <c r="B5517" s="11">
        <f t="shared" si="1034"/>
        <v>44791.374999986649</v>
      </c>
      <c r="C5517" s="1">
        <f t="shared" ref="C5517:C5580" si="1037">MONTH(B5517)</f>
        <v>8</v>
      </c>
      <c r="D5517" s="1">
        <f t="shared" ref="D5517:D5580" si="1038">WEEKDAY(B5517,2)</f>
        <v>4</v>
      </c>
      <c r="E5517" s="12">
        <f t="shared" ref="E5517:E5580" si="1039">HOUR(B5517)+1</f>
        <v>10</v>
      </c>
      <c r="F5517" s="124" t="str">
        <f t="shared" ref="F5517:F5580" si="1040">IF(AND(C5517&gt;5,C5517&lt;9,D5517&lt;6,E5517&gt;14,E5517&lt;19),"1",IF(AND(OR(E5517=8,E5517=9,E5517=19,E5517=20),C5517&lt;3,D5517&lt;6),"1","0"))</f>
        <v>0</v>
      </c>
      <c r="G5517" s="1">
        <f ca="1">(OFFSET(O5517,0,MATCH(Customer!$J$6,'CDH &amp; HDH'!$P$11:$X$11,0)))</f>
        <v>70</v>
      </c>
      <c r="H5517" s="1" t="str">
        <f t="shared" ref="H5517:H5580" si="1041">IF(AND(C5517&gt;=5,C5517&lt;=9),"Cooling","Heating")</f>
        <v>Cooling</v>
      </c>
      <c r="I5517" s="1">
        <f ca="1">OFFSET(IF($H5517="Cooling",Customer!$C$25,Customer!$C$52),E5517,D5517)</f>
        <v>72</v>
      </c>
      <c r="J5517" s="1">
        <f ca="1">OFFSET(IF($H5517="Cooling",Customer!$L$25,Customer!$L$52),$E5517,$D5517)</f>
        <v>77</v>
      </c>
      <c r="K5517" s="16">
        <f t="shared" ca="1" si="1035"/>
        <v>0</v>
      </c>
      <c r="L5517" s="16">
        <f t="shared" ca="1" si="1036"/>
        <v>0</v>
      </c>
      <c r="M5517" s="17">
        <f t="shared" ref="M5517:M5580" si="1042">IF($H5517="Cooling",0,MAX(0,I5517-$G5517))</f>
        <v>0</v>
      </c>
      <c r="N5517" s="17">
        <f t="shared" ref="N5517:N5580" si="1043">IF($H5517="Cooling",0,MAX(0,J5517-$G5517))</f>
        <v>0</v>
      </c>
      <c r="O5517" s="4"/>
      <c r="P5517" s="4">
        <v>82</v>
      </c>
      <c r="Q5517" s="4">
        <v>74</v>
      </c>
      <c r="R5517" s="4">
        <v>61</v>
      </c>
      <c r="S5517" s="4">
        <v>76</v>
      </c>
      <c r="T5517" s="4">
        <v>69</v>
      </c>
      <c r="U5517" s="4">
        <v>86</v>
      </c>
      <c r="V5517" s="13">
        <v>70</v>
      </c>
      <c r="W5517" s="4">
        <v>66</v>
      </c>
      <c r="X5517" s="4">
        <v>72</v>
      </c>
      <c r="Y5517">
        <f t="shared" ref="Y5517:Y5580" ca="1" si="1044">1.08*400*K5517</f>
        <v>0</v>
      </c>
      <c r="Z5517">
        <f t="shared" ref="Z5517:Z5580" ca="1" si="1045">1.08*400*L5517</f>
        <v>0</v>
      </c>
    </row>
    <row r="5518" spans="2:26" x14ac:dyDescent="0.25">
      <c r="B5518" s="11">
        <f t="shared" ref="B5518:B5581" si="1046">B5517+1/24</f>
        <v>44791.416666653313</v>
      </c>
      <c r="C5518" s="1">
        <f t="shared" si="1037"/>
        <v>8</v>
      </c>
      <c r="D5518" s="1">
        <f t="shared" si="1038"/>
        <v>4</v>
      </c>
      <c r="E5518" s="12">
        <f t="shared" si="1039"/>
        <v>11</v>
      </c>
      <c r="F5518" s="124" t="str">
        <f t="shared" si="1040"/>
        <v>0</v>
      </c>
      <c r="G5518" s="1">
        <f ca="1">(OFFSET(O5518,0,MATCH(Customer!$J$6,'CDH &amp; HDH'!$P$11:$X$11,0)))</f>
        <v>73</v>
      </c>
      <c r="H5518" s="1" t="str">
        <f t="shared" si="1041"/>
        <v>Cooling</v>
      </c>
      <c r="I5518" s="1">
        <f ca="1">OFFSET(IF($H5518="Cooling",Customer!$C$25,Customer!$C$52),E5518,D5518)</f>
        <v>72</v>
      </c>
      <c r="J5518" s="1">
        <f ca="1">OFFSET(IF($H5518="Cooling",Customer!$L$25,Customer!$L$52),$E5518,$D5518)</f>
        <v>77</v>
      </c>
      <c r="K5518" s="16">
        <f t="shared" ca="1" si="1035"/>
        <v>1</v>
      </c>
      <c r="L5518" s="16">
        <f t="shared" ca="1" si="1036"/>
        <v>0</v>
      </c>
      <c r="M5518" s="17">
        <f t="shared" si="1042"/>
        <v>0</v>
      </c>
      <c r="N5518" s="17">
        <f t="shared" si="1043"/>
        <v>0</v>
      </c>
      <c r="O5518" s="4"/>
      <c r="P5518" s="4">
        <v>83</v>
      </c>
      <c r="Q5518" s="4">
        <v>77</v>
      </c>
      <c r="R5518" s="4">
        <v>67</v>
      </c>
      <c r="S5518" s="4">
        <v>78</v>
      </c>
      <c r="T5518" s="4">
        <v>71</v>
      </c>
      <c r="U5518" s="4">
        <v>88</v>
      </c>
      <c r="V5518" s="13">
        <v>73</v>
      </c>
      <c r="W5518" s="4">
        <v>70</v>
      </c>
      <c r="X5518" s="4">
        <v>72</v>
      </c>
      <c r="Y5518">
        <f t="shared" ca="1" si="1044"/>
        <v>432</v>
      </c>
      <c r="Z5518">
        <f t="shared" ca="1" si="1045"/>
        <v>0</v>
      </c>
    </row>
    <row r="5519" spans="2:26" x14ac:dyDescent="0.25">
      <c r="B5519" s="11">
        <f t="shared" si="1046"/>
        <v>44791.458333319977</v>
      </c>
      <c r="C5519" s="1">
        <f t="shared" si="1037"/>
        <v>8</v>
      </c>
      <c r="D5519" s="1">
        <f t="shared" si="1038"/>
        <v>4</v>
      </c>
      <c r="E5519" s="12">
        <f t="shared" si="1039"/>
        <v>12</v>
      </c>
      <c r="F5519" s="124" t="str">
        <f t="shared" si="1040"/>
        <v>0</v>
      </c>
      <c r="G5519" s="1">
        <f ca="1">(OFFSET(O5519,0,MATCH(Customer!$J$6,'CDH &amp; HDH'!$P$11:$X$11,0)))</f>
        <v>74</v>
      </c>
      <c r="H5519" s="1" t="str">
        <f t="shared" si="1041"/>
        <v>Cooling</v>
      </c>
      <c r="I5519" s="1">
        <f ca="1">OFFSET(IF($H5519="Cooling",Customer!$C$25,Customer!$C$52),E5519,D5519)</f>
        <v>72</v>
      </c>
      <c r="J5519" s="1">
        <f ca="1">OFFSET(IF($H5519="Cooling",Customer!$L$25,Customer!$L$52),$E5519,$D5519)</f>
        <v>77</v>
      </c>
      <c r="K5519" s="16">
        <f t="shared" ca="1" si="1035"/>
        <v>2</v>
      </c>
      <c r="L5519" s="16">
        <f t="shared" ca="1" si="1036"/>
        <v>0</v>
      </c>
      <c r="M5519" s="17">
        <f t="shared" si="1042"/>
        <v>0</v>
      </c>
      <c r="N5519" s="17">
        <f t="shared" si="1043"/>
        <v>0</v>
      </c>
      <c r="O5519" s="4"/>
      <c r="P5519" s="4">
        <v>84</v>
      </c>
      <c r="Q5519" s="4">
        <v>77</v>
      </c>
      <c r="R5519" s="4">
        <v>70</v>
      </c>
      <c r="S5519" s="4">
        <v>78</v>
      </c>
      <c r="T5519" s="4">
        <v>73</v>
      </c>
      <c r="U5519" s="4">
        <v>89</v>
      </c>
      <c r="V5519" s="13">
        <v>74</v>
      </c>
      <c r="W5519" s="4">
        <v>72</v>
      </c>
      <c r="X5519" s="4">
        <v>72</v>
      </c>
      <c r="Y5519">
        <f t="shared" ca="1" si="1044"/>
        <v>864</v>
      </c>
      <c r="Z5519">
        <f t="shared" ca="1" si="1045"/>
        <v>0</v>
      </c>
    </row>
    <row r="5520" spans="2:26" x14ac:dyDescent="0.25">
      <c r="B5520" s="11">
        <f t="shared" si="1046"/>
        <v>44791.499999986641</v>
      </c>
      <c r="C5520" s="1">
        <f t="shared" si="1037"/>
        <v>8</v>
      </c>
      <c r="D5520" s="1">
        <f t="shared" si="1038"/>
        <v>4</v>
      </c>
      <c r="E5520" s="12">
        <f t="shared" si="1039"/>
        <v>13</v>
      </c>
      <c r="F5520" s="124" t="str">
        <f t="shared" si="1040"/>
        <v>0</v>
      </c>
      <c r="G5520" s="1">
        <f ca="1">(OFFSET(O5520,0,MATCH(Customer!$J$6,'CDH &amp; HDH'!$P$11:$X$11,0)))</f>
        <v>73</v>
      </c>
      <c r="H5520" s="1" t="str">
        <f t="shared" si="1041"/>
        <v>Cooling</v>
      </c>
      <c r="I5520" s="1">
        <f ca="1">OFFSET(IF($H5520="Cooling",Customer!$C$25,Customer!$C$52),E5520,D5520)</f>
        <v>72</v>
      </c>
      <c r="J5520" s="1">
        <f ca="1">OFFSET(IF($H5520="Cooling",Customer!$L$25,Customer!$L$52),$E5520,$D5520)</f>
        <v>77</v>
      </c>
      <c r="K5520" s="16">
        <f t="shared" ca="1" si="1035"/>
        <v>1</v>
      </c>
      <c r="L5520" s="16">
        <f t="shared" ca="1" si="1036"/>
        <v>0</v>
      </c>
      <c r="M5520" s="17">
        <f t="shared" si="1042"/>
        <v>0</v>
      </c>
      <c r="N5520" s="17">
        <f t="shared" si="1043"/>
        <v>0</v>
      </c>
      <c r="O5520" s="4"/>
      <c r="P5520" s="4">
        <v>85</v>
      </c>
      <c r="Q5520" s="4">
        <v>79</v>
      </c>
      <c r="R5520" s="4">
        <v>73</v>
      </c>
      <c r="S5520" s="4">
        <v>78</v>
      </c>
      <c r="T5520" s="4">
        <v>73</v>
      </c>
      <c r="U5520" s="4">
        <v>90</v>
      </c>
      <c r="V5520" s="13">
        <v>73</v>
      </c>
      <c r="W5520" s="4">
        <v>73</v>
      </c>
      <c r="X5520" s="4">
        <v>73</v>
      </c>
      <c r="Y5520">
        <f t="shared" ca="1" si="1044"/>
        <v>432</v>
      </c>
      <c r="Z5520">
        <f t="shared" ca="1" si="1045"/>
        <v>0</v>
      </c>
    </row>
    <row r="5521" spans="2:26" x14ac:dyDescent="0.25">
      <c r="B5521" s="11">
        <f t="shared" si="1046"/>
        <v>44791.541666653306</v>
      </c>
      <c r="C5521" s="1">
        <f t="shared" si="1037"/>
        <v>8</v>
      </c>
      <c r="D5521" s="1">
        <f t="shared" si="1038"/>
        <v>4</v>
      </c>
      <c r="E5521" s="12">
        <f t="shared" si="1039"/>
        <v>14</v>
      </c>
      <c r="F5521" s="124" t="str">
        <f t="shared" si="1040"/>
        <v>0</v>
      </c>
      <c r="G5521" s="1">
        <f ca="1">(OFFSET(O5521,0,MATCH(Customer!$J$6,'CDH &amp; HDH'!$P$11:$X$11,0)))</f>
        <v>72</v>
      </c>
      <c r="H5521" s="1" t="str">
        <f t="shared" si="1041"/>
        <v>Cooling</v>
      </c>
      <c r="I5521" s="1">
        <f ca="1">OFFSET(IF($H5521="Cooling",Customer!$C$25,Customer!$C$52),E5521,D5521)</f>
        <v>72</v>
      </c>
      <c r="J5521" s="1">
        <f ca="1">OFFSET(IF($H5521="Cooling",Customer!$L$25,Customer!$L$52),$E5521,$D5521)</f>
        <v>77</v>
      </c>
      <c r="K5521" s="16">
        <f t="shared" ca="1" si="1035"/>
        <v>0</v>
      </c>
      <c r="L5521" s="16">
        <f t="shared" ca="1" si="1036"/>
        <v>0</v>
      </c>
      <c r="M5521" s="17">
        <f t="shared" si="1042"/>
        <v>0</v>
      </c>
      <c r="N5521" s="17">
        <f t="shared" si="1043"/>
        <v>0</v>
      </c>
      <c r="O5521" s="4"/>
      <c r="P5521" s="4">
        <v>86</v>
      </c>
      <c r="Q5521" s="4">
        <v>78</v>
      </c>
      <c r="R5521" s="4">
        <v>70</v>
      </c>
      <c r="S5521" s="4">
        <v>79</v>
      </c>
      <c r="T5521" s="4">
        <v>73</v>
      </c>
      <c r="U5521" s="4">
        <v>91</v>
      </c>
      <c r="V5521" s="13">
        <v>72</v>
      </c>
      <c r="W5521" s="4">
        <v>74</v>
      </c>
      <c r="X5521" s="4">
        <v>72</v>
      </c>
      <c r="Y5521">
        <f t="shared" ca="1" si="1044"/>
        <v>0</v>
      </c>
      <c r="Z5521">
        <f t="shared" ca="1" si="1045"/>
        <v>0</v>
      </c>
    </row>
    <row r="5522" spans="2:26" x14ac:dyDescent="0.25">
      <c r="B5522" s="11">
        <f t="shared" si="1046"/>
        <v>44791.58333331997</v>
      </c>
      <c r="C5522" s="1">
        <f t="shared" si="1037"/>
        <v>8</v>
      </c>
      <c r="D5522" s="1">
        <f t="shared" si="1038"/>
        <v>4</v>
      </c>
      <c r="E5522" s="12">
        <f t="shared" si="1039"/>
        <v>15</v>
      </c>
      <c r="F5522" s="124" t="str">
        <f t="shared" si="1040"/>
        <v>1</v>
      </c>
      <c r="G5522" s="1">
        <f ca="1">(OFFSET(O5522,0,MATCH(Customer!$J$6,'CDH &amp; HDH'!$P$11:$X$11,0)))</f>
        <v>74</v>
      </c>
      <c r="H5522" s="1" t="str">
        <f t="shared" si="1041"/>
        <v>Cooling</v>
      </c>
      <c r="I5522" s="1">
        <f ca="1">OFFSET(IF($H5522="Cooling",Customer!$C$25,Customer!$C$52),E5522,D5522)</f>
        <v>72</v>
      </c>
      <c r="J5522" s="1">
        <f ca="1">OFFSET(IF($H5522="Cooling",Customer!$L$25,Customer!$L$52),$E5522,$D5522)</f>
        <v>77</v>
      </c>
      <c r="K5522" s="16">
        <f t="shared" ca="1" si="1035"/>
        <v>2</v>
      </c>
      <c r="L5522" s="16">
        <f t="shared" ca="1" si="1036"/>
        <v>0</v>
      </c>
      <c r="M5522" s="17">
        <f t="shared" si="1042"/>
        <v>0</v>
      </c>
      <c r="N5522" s="17">
        <f t="shared" si="1043"/>
        <v>0</v>
      </c>
      <c r="O5522" s="4"/>
      <c r="P5522" s="4">
        <v>87</v>
      </c>
      <c r="Q5522" s="4">
        <v>76</v>
      </c>
      <c r="R5522" s="4">
        <v>71</v>
      </c>
      <c r="S5522" s="4">
        <v>78</v>
      </c>
      <c r="T5522" s="4">
        <v>73</v>
      </c>
      <c r="U5522" s="4">
        <v>92</v>
      </c>
      <c r="V5522" s="13">
        <v>74</v>
      </c>
      <c r="W5522" s="4">
        <v>74</v>
      </c>
      <c r="X5522" s="4">
        <v>73</v>
      </c>
      <c r="Y5522">
        <f t="shared" ca="1" si="1044"/>
        <v>864</v>
      </c>
      <c r="Z5522">
        <f t="shared" ca="1" si="1045"/>
        <v>0</v>
      </c>
    </row>
    <row r="5523" spans="2:26" x14ac:dyDescent="0.25">
      <c r="B5523" s="11">
        <f t="shared" si="1046"/>
        <v>44791.624999986634</v>
      </c>
      <c r="C5523" s="1">
        <f t="shared" si="1037"/>
        <v>8</v>
      </c>
      <c r="D5523" s="1">
        <f t="shared" si="1038"/>
        <v>4</v>
      </c>
      <c r="E5523" s="12">
        <f t="shared" si="1039"/>
        <v>16</v>
      </c>
      <c r="F5523" s="124" t="str">
        <f t="shared" si="1040"/>
        <v>1</v>
      </c>
      <c r="G5523" s="1">
        <f ca="1">(OFFSET(O5523,0,MATCH(Customer!$J$6,'CDH &amp; HDH'!$P$11:$X$11,0)))</f>
        <v>73</v>
      </c>
      <c r="H5523" s="1" t="str">
        <f t="shared" si="1041"/>
        <v>Cooling</v>
      </c>
      <c r="I5523" s="1">
        <f ca="1">OFFSET(IF($H5523="Cooling",Customer!$C$25,Customer!$C$52),E5523,D5523)</f>
        <v>72</v>
      </c>
      <c r="J5523" s="1">
        <f ca="1">OFFSET(IF($H5523="Cooling",Customer!$L$25,Customer!$L$52),$E5523,$D5523)</f>
        <v>77</v>
      </c>
      <c r="K5523" s="16">
        <f t="shared" ca="1" si="1035"/>
        <v>1</v>
      </c>
      <c r="L5523" s="16">
        <f t="shared" ca="1" si="1036"/>
        <v>0</v>
      </c>
      <c r="M5523" s="17">
        <f t="shared" si="1042"/>
        <v>0</v>
      </c>
      <c r="N5523" s="17">
        <f t="shared" si="1043"/>
        <v>0</v>
      </c>
      <c r="O5523" s="4"/>
      <c r="P5523" s="4">
        <v>87</v>
      </c>
      <c r="Q5523" s="4">
        <v>74</v>
      </c>
      <c r="R5523" s="4">
        <v>72</v>
      </c>
      <c r="S5523" s="4">
        <v>78</v>
      </c>
      <c r="T5523" s="4">
        <v>75</v>
      </c>
      <c r="U5523" s="4">
        <v>91</v>
      </c>
      <c r="V5523" s="13">
        <v>73</v>
      </c>
      <c r="W5523" s="4">
        <v>72</v>
      </c>
      <c r="X5523" s="4">
        <v>72</v>
      </c>
      <c r="Y5523">
        <f t="shared" ca="1" si="1044"/>
        <v>432</v>
      </c>
      <c r="Z5523">
        <f t="shared" ca="1" si="1045"/>
        <v>0</v>
      </c>
    </row>
    <row r="5524" spans="2:26" x14ac:dyDescent="0.25">
      <c r="B5524" s="11">
        <f t="shared" si="1046"/>
        <v>44791.666666653298</v>
      </c>
      <c r="C5524" s="1">
        <f t="shared" si="1037"/>
        <v>8</v>
      </c>
      <c r="D5524" s="1">
        <f t="shared" si="1038"/>
        <v>4</v>
      </c>
      <c r="E5524" s="12">
        <f t="shared" si="1039"/>
        <v>17</v>
      </c>
      <c r="F5524" s="124" t="str">
        <f t="shared" si="1040"/>
        <v>1</v>
      </c>
      <c r="G5524" s="1">
        <f ca="1">(OFFSET(O5524,0,MATCH(Customer!$J$6,'CDH &amp; HDH'!$P$11:$X$11,0)))</f>
        <v>72</v>
      </c>
      <c r="H5524" s="1" t="str">
        <f t="shared" si="1041"/>
        <v>Cooling</v>
      </c>
      <c r="I5524" s="1">
        <f ca="1">OFFSET(IF($H5524="Cooling",Customer!$C$25,Customer!$C$52),E5524,D5524)</f>
        <v>72</v>
      </c>
      <c r="J5524" s="1">
        <f ca="1">OFFSET(IF($H5524="Cooling",Customer!$L$25,Customer!$L$52),$E5524,$D5524)</f>
        <v>77</v>
      </c>
      <c r="K5524" s="16">
        <f t="shared" ca="1" si="1035"/>
        <v>0</v>
      </c>
      <c r="L5524" s="16">
        <f t="shared" ca="1" si="1036"/>
        <v>0</v>
      </c>
      <c r="M5524" s="17">
        <f t="shared" si="1042"/>
        <v>0</v>
      </c>
      <c r="N5524" s="17">
        <f t="shared" si="1043"/>
        <v>0</v>
      </c>
      <c r="O5524" s="4"/>
      <c r="P5524" s="4">
        <v>86</v>
      </c>
      <c r="Q5524" s="4">
        <v>73</v>
      </c>
      <c r="R5524" s="4">
        <v>72</v>
      </c>
      <c r="S5524" s="4">
        <v>78</v>
      </c>
      <c r="T5524" s="4">
        <v>72</v>
      </c>
      <c r="U5524" s="4">
        <v>89</v>
      </c>
      <c r="V5524" s="13">
        <v>72</v>
      </c>
      <c r="W5524" s="4">
        <v>71</v>
      </c>
      <c r="X5524" s="4">
        <v>71</v>
      </c>
      <c r="Y5524">
        <f t="shared" ca="1" si="1044"/>
        <v>0</v>
      </c>
      <c r="Z5524">
        <f t="shared" ca="1" si="1045"/>
        <v>0</v>
      </c>
    </row>
    <row r="5525" spans="2:26" x14ac:dyDescent="0.25">
      <c r="B5525" s="11">
        <f t="shared" si="1046"/>
        <v>44791.708333319963</v>
      </c>
      <c r="C5525" s="1">
        <f t="shared" si="1037"/>
        <v>8</v>
      </c>
      <c r="D5525" s="1">
        <f t="shared" si="1038"/>
        <v>4</v>
      </c>
      <c r="E5525" s="12">
        <f t="shared" si="1039"/>
        <v>18</v>
      </c>
      <c r="F5525" s="124" t="str">
        <f t="shared" si="1040"/>
        <v>1</v>
      </c>
      <c r="G5525" s="1">
        <f ca="1">(OFFSET(O5525,0,MATCH(Customer!$J$6,'CDH &amp; HDH'!$P$11:$X$11,0)))</f>
        <v>67</v>
      </c>
      <c r="H5525" s="1" t="str">
        <f t="shared" si="1041"/>
        <v>Cooling</v>
      </c>
      <c r="I5525" s="1">
        <f ca="1">OFFSET(IF($H5525="Cooling",Customer!$C$25,Customer!$C$52),E5525,D5525)</f>
        <v>72</v>
      </c>
      <c r="J5525" s="1">
        <f ca="1">OFFSET(IF($H5525="Cooling",Customer!$L$25,Customer!$L$52),$E5525,$D5525)</f>
        <v>77</v>
      </c>
      <c r="K5525" s="16">
        <f t="shared" ca="1" si="1035"/>
        <v>0</v>
      </c>
      <c r="L5525" s="16">
        <f t="shared" ca="1" si="1036"/>
        <v>0</v>
      </c>
      <c r="M5525" s="17">
        <f t="shared" si="1042"/>
        <v>0</v>
      </c>
      <c r="N5525" s="17">
        <f t="shared" si="1043"/>
        <v>0</v>
      </c>
      <c r="O5525" s="4"/>
      <c r="P5525" s="4">
        <v>84</v>
      </c>
      <c r="Q5525" s="4">
        <v>69</v>
      </c>
      <c r="R5525" s="4">
        <v>71</v>
      </c>
      <c r="S5525" s="4">
        <v>77</v>
      </c>
      <c r="T5525" s="4">
        <v>71</v>
      </c>
      <c r="U5525" s="4">
        <v>88</v>
      </c>
      <c r="V5525" s="13">
        <v>67</v>
      </c>
      <c r="W5525" s="4">
        <v>70</v>
      </c>
      <c r="X5525" s="4">
        <v>69</v>
      </c>
      <c r="Y5525">
        <f t="shared" ca="1" si="1044"/>
        <v>0</v>
      </c>
      <c r="Z5525">
        <f t="shared" ca="1" si="1045"/>
        <v>0</v>
      </c>
    </row>
    <row r="5526" spans="2:26" x14ac:dyDescent="0.25">
      <c r="B5526" s="11">
        <f t="shared" si="1046"/>
        <v>44791.749999986627</v>
      </c>
      <c r="C5526" s="1">
        <f t="shared" si="1037"/>
        <v>8</v>
      </c>
      <c r="D5526" s="1">
        <f t="shared" si="1038"/>
        <v>4</v>
      </c>
      <c r="E5526" s="12">
        <f t="shared" si="1039"/>
        <v>19</v>
      </c>
      <c r="F5526" s="124" t="str">
        <f t="shared" si="1040"/>
        <v>0</v>
      </c>
      <c r="G5526" s="1">
        <f ca="1">(OFFSET(O5526,0,MATCH(Customer!$J$6,'CDH &amp; HDH'!$P$11:$X$11,0)))</f>
        <v>66</v>
      </c>
      <c r="H5526" s="1" t="str">
        <f t="shared" si="1041"/>
        <v>Cooling</v>
      </c>
      <c r="I5526" s="1">
        <f ca="1">OFFSET(IF($H5526="Cooling",Customer!$C$25,Customer!$C$52),E5526,D5526)</f>
        <v>78</v>
      </c>
      <c r="J5526" s="1">
        <f ca="1">OFFSET(IF($H5526="Cooling",Customer!$L$25,Customer!$L$52),$E5526,$D5526)</f>
        <v>80</v>
      </c>
      <c r="K5526" s="16">
        <f t="shared" ca="1" si="1035"/>
        <v>0</v>
      </c>
      <c r="L5526" s="16">
        <f t="shared" ca="1" si="1036"/>
        <v>0</v>
      </c>
      <c r="M5526" s="17">
        <f t="shared" si="1042"/>
        <v>0</v>
      </c>
      <c r="N5526" s="17">
        <f t="shared" si="1043"/>
        <v>0</v>
      </c>
      <c r="O5526" s="4"/>
      <c r="P5526" s="4">
        <v>79</v>
      </c>
      <c r="Q5526" s="4">
        <v>67</v>
      </c>
      <c r="R5526" s="4">
        <v>65</v>
      </c>
      <c r="S5526" s="4">
        <v>73</v>
      </c>
      <c r="T5526" s="4">
        <v>70</v>
      </c>
      <c r="U5526" s="4">
        <v>82</v>
      </c>
      <c r="V5526" s="13">
        <v>66</v>
      </c>
      <c r="W5526" s="4">
        <v>68</v>
      </c>
      <c r="X5526" s="4">
        <v>66</v>
      </c>
      <c r="Y5526">
        <f t="shared" ca="1" si="1044"/>
        <v>0</v>
      </c>
      <c r="Z5526">
        <f t="shared" ca="1" si="1045"/>
        <v>0</v>
      </c>
    </row>
    <row r="5527" spans="2:26" x14ac:dyDescent="0.25">
      <c r="B5527" s="11">
        <f t="shared" si="1046"/>
        <v>44791.791666653291</v>
      </c>
      <c r="C5527" s="1">
        <f t="shared" si="1037"/>
        <v>8</v>
      </c>
      <c r="D5527" s="1">
        <f t="shared" si="1038"/>
        <v>4</v>
      </c>
      <c r="E5527" s="12">
        <f t="shared" si="1039"/>
        <v>20</v>
      </c>
      <c r="F5527" s="124" t="str">
        <f t="shared" si="1040"/>
        <v>0</v>
      </c>
      <c r="G5527" s="1">
        <f ca="1">(OFFSET(O5527,0,MATCH(Customer!$J$6,'CDH &amp; HDH'!$P$11:$X$11,0)))</f>
        <v>65</v>
      </c>
      <c r="H5527" s="1" t="str">
        <f t="shared" si="1041"/>
        <v>Cooling</v>
      </c>
      <c r="I5527" s="1">
        <f ca="1">OFFSET(IF($H5527="Cooling",Customer!$C$25,Customer!$C$52),E5527,D5527)</f>
        <v>78</v>
      </c>
      <c r="J5527" s="1">
        <f ca="1">OFFSET(IF($H5527="Cooling",Customer!$L$25,Customer!$L$52),$E5527,$D5527)</f>
        <v>80</v>
      </c>
      <c r="K5527" s="16">
        <f t="shared" ca="1" si="1035"/>
        <v>0</v>
      </c>
      <c r="L5527" s="16">
        <f t="shared" ca="1" si="1036"/>
        <v>0</v>
      </c>
      <c r="M5527" s="17">
        <f t="shared" si="1042"/>
        <v>0</v>
      </c>
      <c r="N5527" s="17">
        <f t="shared" si="1043"/>
        <v>0</v>
      </c>
      <c r="O5527" s="4"/>
      <c r="P5527" s="4">
        <v>76</v>
      </c>
      <c r="Q5527" s="4">
        <v>65</v>
      </c>
      <c r="R5527" s="4">
        <v>60</v>
      </c>
      <c r="S5527" s="4">
        <v>71</v>
      </c>
      <c r="T5527" s="4">
        <v>70</v>
      </c>
      <c r="U5527" s="4">
        <v>82</v>
      </c>
      <c r="V5527" s="13">
        <v>65</v>
      </c>
      <c r="W5527" s="4">
        <v>67</v>
      </c>
      <c r="X5527" s="4">
        <v>64</v>
      </c>
      <c r="Y5527">
        <f t="shared" ca="1" si="1044"/>
        <v>0</v>
      </c>
      <c r="Z5527">
        <f t="shared" ca="1" si="1045"/>
        <v>0</v>
      </c>
    </row>
    <row r="5528" spans="2:26" x14ac:dyDescent="0.25">
      <c r="B5528" s="11">
        <f t="shared" si="1046"/>
        <v>44791.833333319955</v>
      </c>
      <c r="C5528" s="1">
        <f t="shared" si="1037"/>
        <v>8</v>
      </c>
      <c r="D5528" s="1">
        <f t="shared" si="1038"/>
        <v>4</v>
      </c>
      <c r="E5528" s="12">
        <f t="shared" si="1039"/>
        <v>21</v>
      </c>
      <c r="F5528" s="124" t="str">
        <f t="shared" si="1040"/>
        <v>0</v>
      </c>
      <c r="G5528" s="1">
        <f ca="1">(OFFSET(O5528,0,MATCH(Customer!$J$6,'CDH &amp; HDH'!$P$11:$X$11,0)))</f>
        <v>65</v>
      </c>
      <c r="H5528" s="1" t="str">
        <f t="shared" si="1041"/>
        <v>Cooling</v>
      </c>
      <c r="I5528" s="1">
        <f ca="1">OFFSET(IF($H5528="Cooling",Customer!$C$25,Customer!$C$52),E5528,D5528)</f>
        <v>78</v>
      </c>
      <c r="J5528" s="1">
        <f ca="1">OFFSET(IF($H5528="Cooling",Customer!$L$25,Customer!$L$52),$E5528,$D5528)</f>
        <v>80</v>
      </c>
      <c r="K5528" s="16">
        <f t="shared" ca="1" si="1035"/>
        <v>0</v>
      </c>
      <c r="L5528" s="16">
        <f t="shared" ca="1" si="1036"/>
        <v>0</v>
      </c>
      <c r="M5528" s="17">
        <f t="shared" si="1042"/>
        <v>0</v>
      </c>
      <c r="N5528" s="17">
        <f t="shared" si="1043"/>
        <v>0</v>
      </c>
      <c r="O5528" s="4"/>
      <c r="P5528" s="4">
        <v>73</v>
      </c>
      <c r="Q5528" s="4">
        <v>64</v>
      </c>
      <c r="R5528" s="4">
        <v>58</v>
      </c>
      <c r="S5528" s="4">
        <v>69</v>
      </c>
      <c r="T5528" s="4">
        <v>69</v>
      </c>
      <c r="U5528" s="4">
        <v>80</v>
      </c>
      <c r="V5528" s="13">
        <v>65</v>
      </c>
      <c r="W5528" s="4">
        <v>66</v>
      </c>
      <c r="X5528" s="4">
        <v>63</v>
      </c>
      <c r="Y5528">
        <f t="shared" ca="1" si="1044"/>
        <v>0</v>
      </c>
      <c r="Z5528">
        <f t="shared" ca="1" si="1045"/>
        <v>0</v>
      </c>
    </row>
    <row r="5529" spans="2:26" x14ac:dyDescent="0.25">
      <c r="B5529" s="11">
        <f t="shared" si="1046"/>
        <v>44791.87499998662</v>
      </c>
      <c r="C5529" s="1">
        <f t="shared" si="1037"/>
        <v>8</v>
      </c>
      <c r="D5529" s="1">
        <f t="shared" si="1038"/>
        <v>4</v>
      </c>
      <c r="E5529" s="12">
        <f t="shared" si="1039"/>
        <v>22</v>
      </c>
      <c r="F5529" s="124" t="str">
        <f t="shared" si="1040"/>
        <v>0</v>
      </c>
      <c r="G5529" s="1">
        <f ca="1">(OFFSET(O5529,0,MATCH(Customer!$J$6,'CDH &amp; HDH'!$P$11:$X$11,0)))</f>
        <v>65</v>
      </c>
      <c r="H5529" s="1" t="str">
        <f t="shared" si="1041"/>
        <v>Cooling</v>
      </c>
      <c r="I5529" s="1">
        <f ca="1">OFFSET(IF($H5529="Cooling",Customer!$C$25,Customer!$C$52),E5529,D5529)</f>
        <v>78</v>
      </c>
      <c r="J5529" s="1">
        <f ca="1">OFFSET(IF($H5529="Cooling",Customer!$L$25,Customer!$L$52),$E5529,$D5529)</f>
        <v>80</v>
      </c>
      <c r="K5529" s="16">
        <f t="shared" ca="1" si="1035"/>
        <v>0</v>
      </c>
      <c r="L5529" s="16">
        <f t="shared" ca="1" si="1036"/>
        <v>0</v>
      </c>
      <c r="M5529" s="17">
        <f t="shared" si="1042"/>
        <v>0</v>
      </c>
      <c r="N5529" s="17">
        <f t="shared" si="1043"/>
        <v>0</v>
      </c>
      <c r="O5529" s="4"/>
      <c r="P5529" s="4">
        <v>72</v>
      </c>
      <c r="Q5529" s="4">
        <v>62</v>
      </c>
      <c r="R5529" s="4">
        <v>56</v>
      </c>
      <c r="S5529" s="4">
        <v>67</v>
      </c>
      <c r="T5529" s="4">
        <v>69</v>
      </c>
      <c r="U5529" s="4">
        <v>77</v>
      </c>
      <c r="V5529" s="13">
        <v>65</v>
      </c>
      <c r="W5529" s="4">
        <v>65</v>
      </c>
      <c r="X5529" s="4">
        <v>62</v>
      </c>
      <c r="Y5529">
        <f t="shared" ca="1" si="1044"/>
        <v>0</v>
      </c>
      <c r="Z5529">
        <f t="shared" ca="1" si="1045"/>
        <v>0</v>
      </c>
    </row>
    <row r="5530" spans="2:26" x14ac:dyDescent="0.25">
      <c r="B5530" s="11">
        <f t="shared" si="1046"/>
        <v>44791.916666653284</v>
      </c>
      <c r="C5530" s="1">
        <f t="shared" si="1037"/>
        <v>8</v>
      </c>
      <c r="D5530" s="1">
        <f t="shared" si="1038"/>
        <v>4</v>
      </c>
      <c r="E5530" s="12">
        <f t="shared" si="1039"/>
        <v>23</v>
      </c>
      <c r="F5530" s="124" t="str">
        <f t="shared" si="1040"/>
        <v>0</v>
      </c>
      <c r="G5530" s="1">
        <f ca="1">(OFFSET(O5530,0,MATCH(Customer!$J$6,'CDH &amp; HDH'!$P$11:$X$11,0)))</f>
        <v>65</v>
      </c>
      <c r="H5530" s="1" t="str">
        <f t="shared" si="1041"/>
        <v>Cooling</v>
      </c>
      <c r="I5530" s="1">
        <f ca="1">OFFSET(IF($H5530="Cooling",Customer!$C$25,Customer!$C$52),E5530,D5530)</f>
        <v>78</v>
      </c>
      <c r="J5530" s="1">
        <f ca="1">OFFSET(IF($H5530="Cooling",Customer!$L$25,Customer!$L$52),$E5530,$D5530)</f>
        <v>80</v>
      </c>
      <c r="K5530" s="16">
        <f t="shared" ca="1" si="1035"/>
        <v>0</v>
      </c>
      <c r="L5530" s="16">
        <f t="shared" ca="1" si="1036"/>
        <v>0</v>
      </c>
      <c r="M5530" s="17">
        <f t="shared" si="1042"/>
        <v>0</v>
      </c>
      <c r="N5530" s="17">
        <f t="shared" si="1043"/>
        <v>0</v>
      </c>
      <c r="O5530" s="4"/>
      <c r="P5530" s="4">
        <v>70</v>
      </c>
      <c r="Q5530" s="4">
        <v>61</v>
      </c>
      <c r="R5530" s="4">
        <v>54</v>
      </c>
      <c r="S5530" s="4">
        <v>69</v>
      </c>
      <c r="T5530" s="4">
        <v>68</v>
      </c>
      <c r="U5530" s="4">
        <v>77</v>
      </c>
      <c r="V5530" s="13">
        <v>65</v>
      </c>
      <c r="W5530" s="4">
        <v>65</v>
      </c>
      <c r="X5530" s="4">
        <v>60</v>
      </c>
      <c r="Y5530">
        <f t="shared" ca="1" si="1044"/>
        <v>0</v>
      </c>
      <c r="Z5530">
        <f t="shared" ca="1" si="1045"/>
        <v>0</v>
      </c>
    </row>
    <row r="5531" spans="2:26" x14ac:dyDescent="0.25">
      <c r="B5531" s="11">
        <f t="shared" si="1046"/>
        <v>44791.958333319948</v>
      </c>
      <c r="C5531" s="1">
        <f t="shared" si="1037"/>
        <v>8</v>
      </c>
      <c r="D5531" s="1">
        <f t="shared" si="1038"/>
        <v>4</v>
      </c>
      <c r="E5531" s="12">
        <f t="shared" si="1039"/>
        <v>24</v>
      </c>
      <c r="F5531" s="124" t="str">
        <f t="shared" si="1040"/>
        <v>0</v>
      </c>
      <c r="G5531" s="1">
        <f ca="1">(OFFSET(O5531,0,MATCH(Customer!$J$6,'CDH &amp; HDH'!$P$11:$X$11,0)))</f>
        <v>65</v>
      </c>
      <c r="H5531" s="1" t="str">
        <f t="shared" si="1041"/>
        <v>Cooling</v>
      </c>
      <c r="I5531" s="1">
        <f ca="1">OFFSET(IF($H5531="Cooling",Customer!$C$25,Customer!$C$52),E5531,D5531)</f>
        <v>78</v>
      </c>
      <c r="J5531" s="1">
        <f ca="1">OFFSET(IF($H5531="Cooling",Customer!$L$25,Customer!$L$52),$E5531,$D5531)</f>
        <v>80</v>
      </c>
      <c r="K5531" s="16">
        <f t="shared" ca="1" si="1035"/>
        <v>0</v>
      </c>
      <c r="L5531" s="16">
        <f t="shared" ca="1" si="1036"/>
        <v>0</v>
      </c>
      <c r="M5531" s="17">
        <f t="shared" si="1042"/>
        <v>0</v>
      </c>
      <c r="N5531" s="17">
        <f t="shared" si="1043"/>
        <v>0</v>
      </c>
      <c r="O5531" s="4"/>
      <c r="P5531" s="4">
        <v>69</v>
      </c>
      <c r="Q5531" s="4">
        <v>60</v>
      </c>
      <c r="R5531" s="4">
        <v>55</v>
      </c>
      <c r="S5531" s="4">
        <v>68</v>
      </c>
      <c r="T5531" s="4">
        <v>68</v>
      </c>
      <c r="U5531" s="4">
        <v>76</v>
      </c>
      <c r="V5531" s="13">
        <v>65</v>
      </c>
      <c r="W5531" s="4">
        <v>65</v>
      </c>
      <c r="X5531" s="4">
        <v>59</v>
      </c>
      <c r="Y5531">
        <f t="shared" ca="1" si="1044"/>
        <v>0</v>
      </c>
      <c r="Z5531">
        <f t="shared" ca="1" si="1045"/>
        <v>0</v>
      </c>
    </row>
    <row r="5532" spans="2:26" x14ac:dyDescent="0.25">
      <c r="B5532" s="11">
        <f t="shared" si="1046"/>
        <v>44791.999999986612</v>
      </c>
      <c r="C5532" s="1">
        <f t="shared" si="1037"/>
        <v>8</v>
      </c>
      <c r="D5532" s="1">
        <f t="shared" si="1038"/>
        <v>5</v>
      </c>
      <c r="E5532" s="12">
        <f t="shared" si="1039"/>
        <v>1</v>
      </c>
      <c r="F5532" s="124" t="str">
        <f t="shared" si="1040"/>
        <v>0</v>
      </c>
      <c r="G5532" s="1">
        <f ca="1">(OFFSET(O5532,0,MATCH(Customer!$J$6,'CDH &amp; HDH'!$P$11:$X$11,0)))</f>
        <v>65</v>
      </c>
      <c r="H5532" s="1" t="str">
        <f t="shared" si="1041"/>
        <v>Cooling</v>
      </c>
      <c r="I5532" s="1">
        <f ca="1">OFFSET(IF($H5532="Cooling",Customer!$C$25,Customer!$C$52),E5532,D5532)</f>
        <v>78</v>
      </c>
      <c r="J5532" s="1">
        <f ca="1">OFFSET(IF($H5532="Cooling",Customer!$L$25,Customer!$L$52),$E5532,$D5532)</f>
        <v>80</v>
      </c>
      <c r="K5532" s="16">
        <f t="shared" ca="1" si="1035"/>
        <v>0</v>
      </c>
      <c r="L5532" s="16">
        <f t="shared" ca="1" si="1036"/>
        <v>0</v>
      </c>
      <c r="M5532" s="17">
        <f t="shared" si="1042"/>
        <v>0</v>
      </c>
      <c r="N5532" s="17">
        <f t="shared" si="1043"/>
        <v>0</v>
      </c>
      <c r="O5532" s="4"/>
      <c r="P5532" s="4">
        <v>68</v>
      </c>
      <c r="Q5532" s="4">
        <v>59</v>
      </c>
      <c r="R5532" s="4">
        <v>52</v>
      </c>
      <c r="S5532" s="4">
        <v>67</v>
      </c>
      <c r="T5532" s="4">
        <v>68</v>
      </c>
      <c r="U5532" s="4">
        <v>73</v>
      </c>
      <c r="V5532" s="13">
        <v>65</v>
      </c>
      <c r="W5532" s="4">
        <v>64</v>
      </c>
      <c r="X5532" s="4">
        <v>57</v>
      </c>
      <c r="Y5532">
        <f t="shared" ca="1" si="1044"/>
        <v>0</v>
      </c>
      <c r="Z5532">
        <f t="shared" ca="1" si="1045"/>
        <v>0</v>
      </c>
    </row>
    <row r="5533" spans="2:26" x14ac:dyDescent="0.25">
      <c r="B5533" s="11">
        <f t="shared" si="1046"/>
        <v>44792.041666653276</v>
      </c>
      <c r="C5533" s="1">
        <f t="shared" si="1037"/>
        <v>8</v>
      </c>
      <c r="D5533" s="1">
        <f t="shared" si="1038"/>
        <v>5</v>
      </c>
      <c r="E5533" s="12">
        <f t="shared" si="1039"/>
        <v>2</v>
      </c>
      <c r="F5533" s="124" t="str">
        <f t="shared" si="1040"/>
        <v>0</v>
      </c>
      <c r="G5533" s="1">
        <f ca="1">(OFFSET(O5533,0,MATCH(Customer!$J$6,'CDH &amp; HDH'!$P$11:$X$11,0)))</f>
        <v>65</v>
      </c>
      <c r="H5533" s="1" t="str">
        <f t="shared" si="1041"/>
        <v>Cooling</v>
      </c>
      <c r="I5533" s="1">
        <f ca="1">OFFSET(IF($H5533="Cooling",Customer!$C$25,Customer!$C$52),E5533,D5533)</f>
        <v>78</v>
      </c>
      <c r="J5533" s="1">
        <f ca="1">OFFSET(IF($H5533="Cooling",Customer!$L$25,Customer!$L$52),$E5533,$D5533)</f>
        <v>80</v>
      </c>
      <c r="K5533" s="16">
        <f t="shared" ca="1" si="1035"/>
        <v>0</v>
      </c>
      <c r="L5533" s="16">
        <f t="shared" ca="1" si="1036"/>
        <v>0</v>
      </c>
      <c r="M5533" s="17">
        <f t="shared" si="1042"/>
        <v>0</v>
      </c>
      <c r="N5533" s="17">
        <f t="shared" si="1043"/>
        <v>0</v>
      </c>
      <c r="O5533" s="4"/>
      <c r="P5533" s="4">
        <v>66</v>
      </c>
      <c r="Q5533" s="4">
        <v>60</v>
      </c>
      <c r="R5533" s="4">
        <v>51</v>
      </c>
      <c r="S5533" s="4">
        <v>68</v>
      </c>
      <c r="T5533" s="4">
        <v>64</v>
      </c>
      <c r="U5533" s="4">
        <v>74</v>
      </c>
      <c r="V5533" s="13">
        <v>65</v>
      </c>
      <c r="W5533" s="4">
        <v>64</v>
      </c>
      <c r="X5533" s="4">
        <v>55</v>
      </c>
      <c r="Y5533">
        <f t="shared" ca="1" si="1044"/>
        <v>0</v>
      </c>
      <c r="Z5533">
        <f t="shared" ca="1" si="1045"/>
        <v>0</v>
      </c>
    </row>
    <row r="5534" spans="2:26" x14ac:dyDescent="0.25">
      <c r="B5534" s="11">
        <f t="shared" si="1046"/>
        <v>44792.083333319941</v>
      </c>
      <c r="C5534" s="1">
        <f t="shared" si="1037"/>
        <v>8</v>
      </c>
      <c r="D5534" s="1">
        <f t="shared" si="1038"/>
        <v>5</v>
      </c>
      <c r="E5534" s="12">
        <f t="shared" si="1039"/>
        <v>3</v>
      </c>
      <c r="F5534" s="124" t="str">
        <f t="shared" si="1040"/>
        <v>0</v>
      </c>
      <c r="G5534" s="1">
        <f ca="1">(OFFSET(O5534,0,MATCH(Customer!$J$6,'CDH &amp; HDH'!$P$11:$X$11,0)))</f>
        <v>64</v>
      </c>
      <c r="H5534" s="1" t="str">
        <f t="shared" si="1041"/>
        <v>Cooling</v>
      </c>
      <c r="I5534" s="1">
        <f ca="1">OFFSET(IF($H5534="Cooling",Customer!$C$25,Customer!$C$52),E5534,D5534)</f>
        <v>78</v>
      </c>
      <c r="J5534" s="1">
        <f ca="1">OFFSET(IF($H5534="Cooling",Customer!$L$25,Customer!$L$52),$E5534,$D5534)</f>
        <v>80</v>
      </c>
      <c r="K5534" s="16">
        <f t="shared" ca="1" si="1035"/>
        <v>0</v>
      </c>
      <c r="L5534" s="16">
        <f t="shared" ca="1" si="1036"/>
        <v>0</v>
      </c>
      <c r="M5534" s="17">
        <f t="shared" si="1042"/>
        <v>0</v>
      </c>
      <c r="N5534" s="17">
        <f t="shared" si="1043"/>
        <v>0</v>
      </c>
      <c r="O5534" s="4"/>
      <c r="P5534" s="4">
        <v>63</v>
      </c>
      <c r="Q5534" s="4">
        <v>61</v>
      </c>
      <c r="R5534" s="4">
        <v>49</v>
      </c>
      <c r="S5534" s="4">
        <v>67</v>
      </c>
      <c r="T5534" s="4">
        <v>60</v>
      </c>
      <c r="U5534" s="4">
        <v>72</v>
      </c>
      <c r="V5534" s="13">
        <v>64</v>
      </c>
      <c r="W5534" s="4">
        <v>64</v>
      </c>
      <c r="X5534" s="4">
        <v>54</v>
      </c>
      <c r="Y5534">
        <f t="shared" ca="1" si="1044"/>
        <v>0</v>
      </c>
      <c r="Z5534">
        <f t="shared" ca="1" si="1045"/>
        <v>0</v>
      </c>
    </row>
    <row r="5535" spans="2:26" x14ac:dyDescent="0.25">
      <c r="B5535" s="11">
        <f t="shared" si="1046"/>
        <v>44792.124999986605</v>
      </c>
      <c r="C5535" s="1">
        <f t="shared" si="1037"/>
        <v>8</v>
      </c>
      <c r="D5535" s="1">
        <f t="shared" si="1038"/>
        <v>5</v>
      </c>
      <c r="E5535" s="12">
        <f t="shared" si="1039"/>
        <v>4</v>
      </c>
      <c r="F5535" s="124" t="str">
        <f t="shared" si="1040"/>
        <v>0</v>
      </c>
      <c r="G5535" s="1">
        <f ca="1">(OFFSET(O5535,0,MATCH(Customer!$J$6,'CDH &amp; HDH'!$P$11:$X$11,0)))</f>
        <v>64</v>
      </c>
      <c r="H5535" s="1" t="str">
        <f t="shared" si="1041"/>
        <v>Cooling</v>
      </c>
      <c r="I5535" s="1">
        <f ca="1">OFFSET(IF($H5535="Cooling",Customer!$C$25,Customer!$C$52),E5535,D5535)</f>
        <v>78</v>
      </c>
      <c r="J5535" s="1">
        <f ca="1">OFFSET(IF($H5535="Cooling",Customer!$L$25,Customer!$L$52),$E5535,$D5535)</f>
        <v>80</v>
      </c>
      <c r="K5535" s="16">
        <f t="shared" ca="1" si="1035"/>
        <v>0</v>
      </c>
      <c r="L5535" s="16">
        <f t="shared" ca="1" si="1036"/>
        <v>0</v>
      </c>
      <c r="M5535" s="17">
        <f t="shared" si="1042"/>
        <v>0</v>
      </c>
      <c r="N5535" s="17">
        <f t="shared" si="1043"/>
        <v>0</v>
      </c>
      <c r="O5535" s="4"/>
      <c r="P5535" s="4">
        <v>61</v>
      </c>
      <c r="Q5535" s="4">
        <v>60</v>
      </c>
      <c r="R5535" s="4">
        <v>51</v>
      </c>
      <c r="S5535" s="4">
        <v>67</v>
      </c>
      <c r="T5535" s="4">
        <v>60</v>
      </c>
      <c r="U5535" s="4">
        <v>70</v>
      </c>
      <c r="V5535" s="13">
        <v>64</v>
      </c>
      <c r="W5535" s="4">
        <v>64</v>
      </c>
      <c r="X5535" s="4">
        <v>54</v>
      </c>
      <c r="Y5535">
        <f t="shared" ca="1" si="1044"/>
        <v>0</v>
      </c>
      <c r="Z5535">
        <f t="shared" ca="1" si="1045"/>
        <v>0</v>
      </c>
    </row>
    <row r="5536" spans="2:26" x14ac:dyDescent="0.25">
      <c r="B5536" s="11">
        <f t="shared" si="1046"/>
        <v>44792.166666653269</v>
      </c>
      <c r="C5536" s="1">
        <f t="shared" si="1037"/>
        <v>8</v>
      </c>
      <c r="D5536" s="1">
        <f t="shared" si="1038"/>
        <v>5</v>
      </c>
      <c r="E5536" s="12">
        <f t="shared" si="1039"/>
        <v>5</v>
      </c>
      <c r="F5536" s="124" t="str">
        <f t="shared" si="1040"/>
        <v>0</v>
      </c>
      <c r="G5536" s="1">
        <f ca="1">(OFFSET(O5536,0,MATCH(Customer!$J$6,'CDH &amp; HDH'!$P$11:$X$11,0)))</f>
        <v>64</v>
      </c>
      <c r="H5536" s="1" t="str">
        <f t="shared" si="1041"/>
        <v>Cooling</v>
      </c>
      <c r="I5536" s="1">
        <f ca="1">OFFSET(IF($H5536="Cooling",Customer!$C$25,Customer!$C$52),E5536,D5536)</f>
        <v>78</v>
      </c>
      <c r="J5536" s="1">
        <f ca="1">OFFSET(IF($H5536="Cooling",Customer!$L$25,Customer!$L$52),$E5536,$D5536)</f>
        <v>80</v>
      </c>
      <c r="K5536" s="16">
        <f t="shared" ca="1" si="1035"/>
        <v>0</v>
      </c>
      <c r="L5536" s="16">
        <f t="shared" ca="1" si="1036"/>
        <v>0</v>
      </c>
      <c r="M5536" s="17">
        <f t="shared" si="1042"/>
        <v>0</v>
      </c>
      <c r="N5536" s="17">
        <f t="shared" si="1043"/>
        <v>0</v>
      </c>
      <c r="O5536" s="4"/>
      <c r="P5536" s="4">
        <v>62</v>
      </c>
      <c r="Q5536" s="4">
        <v>61</v>
      </c>
      <c r="R5536" s="4">
        <v>51</v>
      </c>
      <c r="S5536" s="4">
        <v>66</v>
      </c>
      <c r="T5536" s="4">
        <v>60</v>
      </c>
      <c r="U5536" s="4">
        <v>72</v>
      </c>
      <c r="V5536" s="13">
        <v>64</v>
      </c>
      <c r="W5536" s="4">
        <v>61</v>
      </c>
      <c r="X5536" s="4">
        <v>50</v>
      </c>
      <c r="Y5536">
        <f t="shared" ca="1" si="1044"/>
        <v>0</v>
      </c>
      <c r="Z5536">
        <f t="shared" ca="1" si="1045"/>
        <v>0</v>
      </c>
    </row>
    <row r="5537" spans="2:26" x14ac:dyDescent="0.25">
      <c r="B5537" s="11">
        <f t="shared" si="1046"/>
        <v>44792.208333319933</v>
      </c>
      <c r="C5537" s="1">
        <f t="shared" si="1037"/>
        <v>8</v>
      </c>
      <c r="D5537" s="1">
        <f t="shared" si="1038"/>
        <v>5</v>
      </c>
      <c r="E5537" s="12">
        <f t="shared" si="1039"/>
        <v>6</v>
      </c>
      <c r="F5537" s="124" t="str">
        <f t="shared" si="1040"/>
        <v>0</v>
      </c>
      <c r="G5537" s="1">
        <f ca="1">(OFFSET(O5537,0,MATCH(Customer!$J$6,'CDH &amp; HDH'!$P$11:$X$11,0)))</f>
        <v>64</v>
      </c>
      <c r="H5537" s="1" t="str">
        <f t="shared" si="1041"/>
        <v>Cooling</v>
      </c>
      <c r="I5537" s="1">
        <f ca="1">OFFSET(IF($H5537="Cooling",Customer!$C$25,Customer!$C$52),E5537,D5537)</f>
        <v>78</v>
      </c>
      <c r="J5537" s="1">
        <f ca="1">OFFSET(IF($H5537="Cooling",Customer!$L$25,Customer!$L$52),$E5537,$D5537)</f>
        <v>80</v>
      </c>
      <c r="K5537" s="16">
        <f t="shared" ca="1" si="1035"/>
        <v>0</v>
      </c>
      <c r="L5537" s="16">
        <f t="shared" ca="1" si="1036"/>
        <v>0</v>
      </c>
      <c r="M5537" s="17">
        <f t="shared" si="1042"/>
        <v>0</v>
      </c>
      <c r="N5537" s="17">
        <f t="shared" si="1043"/>
        <v>0</v>
      </c>
      <c r="O5537" s="4"/>
      <c r="P5537" s="4">
        <v>62</v>
      </c>
      <c r="Q5537" s="4">
        <v>61</v>
      </c>
      <c r="R5537" s="4">
        <v>53</v>
      </c>
      <c r="S5537" s="4">
        <v>66</v>
      </c>
      <c r="T5537" s="4">
        <v>61</v>
      </c>
      <c r="U5537" s="4">
        <v>73</v>
      </c>
      <c r="V5537" s="13">
        <v>64</v>
      </c>
      <c r="W5537" s="4">
        <v>62</v>
      </c>
      <c r="X5537" s="4">
        <v>49</v>
      </c>
      <c r="Y5537">
        <f t="shared" ca="1" si="1044"/>
        <v>0</v>
      </c>
      <c r="Z5537">
        <f t="shared" ca="1" si="1045"/>
        <v>0</v>
      </c>
    </row>
    <row r="5538" spans="2:26" x14ac:dyDescent="0.25">
      <c r="B5538" s="11">
        <f t="shared" si="1046"/>
        <v>44792.249999986598</v>
      </c>
      <c r="C5538" s="1">
        <f t="shared" si="1037"/>
        <v>8</v>
      </c>
      <c r="D5538" s="1">
        <f t="shared" si="1038"/>
        <v>5</v>
      </c>
      <c r="E5538" s="12">
        <f t="shared" si="1039"/>
        <v>7</v>
      </c>
      <c r="F5538" s="124" t="str">
        <f t="shared" si="1040"/>
        <v>0</v>
      </c>
      <c r="G5538" s="1">
        <f ca="1">(OFFSET(O5538,0,MATCH(Customer!$J$6,'CDH &amp; HDH'!$P$11:$X$11,0)))</f>
        <v>64</v>
      </c>
      <c r="H5538" s="1" t="str">
        <f t="shared" si="1041"/>
        <v>Cooling</v>
      </c>
      <c r="I5538" s="1">
        <f ca="1">OFFSET(IF($H5538="Cooling",Customer!$C$25,Customer!$C$52),E5538,D5538)</f>
        <v>78</v>
      </c>
      <c r="J5538" s="1">
        <f ca="1">OFFSET(IF($H5538="Cooling",Customer!$L$25,Customer!$L$52),$E5538,$D5538)</f>
        <v>80</v>
      </c>
      <c r="K5538" s="16">
        <f t="shared" ca="1" si="1035"/>
        <v>0</v>
      </c>
      <c r="L5538" s="16">
        <f t="shared" ca="1" si="1036"/>
        <v>0</v>
      </c>
      <c r="M5538" s="17">
        <f t="shared" si="1042"/>
        <v>0</v>
      </c>
      <c r="N5538" s="17">
        <f t="shared" si="1043"/>
        <v>0</v>
      </c>
      <c r="O5538" s="4"/>
      <c r="P5538" s="4">
        <v>65</v>
      </c>
      <c r="Q5538" s="4">
        <v>63</v>
      </c>
      <c r="R5538" s="4">
        <v>57</v>
      </c>
      <c r="S5538" s="4">
        <v>69</v>
      </c>
      <c r="T5538" s="4">
        <v>61</v>
      </c>
      <c r="U5538" s="4">
        <v>73</v>
      </c>
      <c r="V5538" s="13">
        <v>64</v>
      </c>
      <c r="W5538" s="4">
        <v>62</v>
      </c>
      <c r="X5538" s="4">
        <v>54</v>
      </c>
      <c r="Y5538">
        <f t="shared" ca="1" si="1044"/>
        <v>0</v>
      </c>
      <c r="Z5538">
        <f t="shared" ca="1" si="1045"/>
        <v>0</v>
      </c>
    </row>
    <row r="5539" spans="2:26" x14ac:dyDescent="0.25">
      <c r="B5539" s="11">
        <f t="shared" si="1046"/>
        <v>44792.291666653262</v>
      </c>
      <c r="C5539" s="1">
        <f t="shared" si="1037"/>
        <v>8</v>
      </c>
      <c r="D5539" s="1">
        <f t="shared" si="1038"/>
        <v>5</v>
      </c>
      <c r="E5539" s="12">
        <f t="shared" si="1039"/>
        <v>8</v>
      </c>
      <c r="F5539" s="124" t="str">
        <f t="shared" si="1040"/>
        <v>0</v>
      </c>
      <c r="G5539" s="1">
        <f ca="1">(OFFSET(O5539,0,MATCH(Customer!$J$6,'CDH &amp; HDH'!$P$11:$X$11,0)))</f>
        <v>62</v>
      </c>
      <c r="H5539" s="1" t="str">
        <f t="shared" si="1041"/>
        <v>Cooling</v>
      </c>
      <c r="I5539" s="1">
        <f ca="1">OFFSET(IF($H5539="Cooling",Customer!$C$25,Customer!$C$52),E5539,D5539)</f>
        <v>72</v>
      </c>
      <c r="J5539" s="1">
        <f ca="1">OFFSET(IF($H5539="Cooling",Customer!$L$25,Customer!$L$52),$E5539,$D5539)</f>
        <v>77</v>
      </c>
      <c r="K5539" s="16">
        <f t="shared" ca="1" si="1035"/>
        <v>0</v>
      </c>
      <c r="L5539" s="16">
        <f t="shared" ca="1" si="1036"/>
        <v>0</v>
      </c>
      <c r="M5539" s="17">
        <f t="shared" si="1042"/>
        <v>0</v>
      </c>
      <c r="N5539" s="17">
        <f t="shared" si="1043"/>
        <v>0</v>
      </c>
      <c r="O5539" s="4"/>
      <c r="P5539" s="4">
        <v>73</v>
      </c>
      <c r="Q5539" s="4">
        <v>65</v>
      </c>
      <c r="R5539" s="4">
        <v>62</v>
      </c>
      <c r="S5539" s="4">
        <v>69</v>
      </c>
      <c r="T5539" s="4">
        <v>62</v>
      </c>
      <c r="U5539" s="4">
        <v>75</v>
      </c>
      <c r="V5539" s="13">
        <v>62</v>
      </c>
      <c r="W5539" s="4">
        <v>61</v>
      </c>
      <c r="X5539" s="4">
        <v>57</v>
      </c>
      <c r="Y5539">
        <f t="shared" ca="1" si="1044"/>
        <v>0</v>
      </c>
      <c r="Z5539">
        <f t="shared" ca="1" si="1045"/>
        <v>0</v>
      </c>
    </row>
    <row r="5540" spans="2:26" x14ac:dyDescent="0.25">
      <c r="B5540" s="11">
        <f t="shared" si="1046"/>
        <v>44792.333333319926</v>
      </c>
      <c r="C5540" s="1">
        <f t="shared" si="1037"/>
        <v>8</v>
      </c>
      <c r="D5540" s="1">
        <f t="shared" si="1038"/>
        <v>5</v>
      </c>
      <c r="E5540" s="12">
        <f t="shared" si="1039"/>
        <v>9</v>
      </c>
      <c r="F5540" s="124" t="str">
        <f t="shared" si="1040"/>
        <v>0</v>
      </c>
      <c r="G5540" s="1">
        <f ca="1">(OFFSET(O5540,0,MATCH(Customer!$J$6,'CDH &amp; HDH'!$P$11:$X$11,0)))</f>
        <v>63</v>
      </c>
      <c r="H5540" s="1" t="str">
        <f t="shared" si="1041"/>
        <v>Cooling</v>
      </c>
      <c r="I5540" s="1">
        <f ca="1">OFFSET(IF($H5540="Cooling",Customer!$C$25,Customer!$C$52),E5540,D5540)</f>
        <v>72</v>
      </c>
      <c r="J5540" s="1">
        <f ca="1">OFFSET(IF($H5540="Cooling",Customer!$L$25,Customer!$L$52),$E5540,$D5540)</f>
        <v>77</v>
      </c>
      <c r="K5540" s="16">
        <f t="shared" ca="1" si="1035"/>
        <v>0</v>
      </c>
      <c r="L5540" s="16">
        <f t="shared" ca="1" si="1036"/>
        <v>0</v>
      </c>
      <c r="M5540" s="17">
        <f t="shared" si="1042"/>
        <v>0</v>
      </c>
      <c r="N5540" s="17">
        <f t="shared" si="1043"/>
        <v>0</v>
      </c>
      <c r="O5540" s="4"/>
      <c r="P5540" s="4">
        <v>74</v>
      </c>
      <c r="Q5540" s="4">
        <v>67</v>
      </c>
      <c r="R5540" s="4">
        <v>66</v>
      </c>
      <c r="S5540" s="4">
        <v>72</v>
      </c>
      <c r="T5540" s="4">
        <v>62</v>
      </c>
      <c r="U5540" s="4">
        <v>78</v>
      </c>
      <c r="V5540" s="13">
        <v>63</v>
      </c>
      <c r="W5540" s="4">
        <v>63</v>
      </c>
      <c r="X5540" s="4">
        <v>61</v>
      </c>
      <c r="Y5540">
        <f t="shared" ca="1" si="1044"/>
        <v>0</v>
      </c>
      <c r="Z5540">
        <f t="shared" ca="1" si="1045"/>
        <v>0</v>
      </c>
    </row>
    <row r="5541" spans="2:26" x14ac:dyDescent="0.25">
      <c r="B5541" s="11">
        <f t="shared" si="1046"/>
        <v>44792.37499998659</v>
      </c>
      <c r="C5541" s="1">
        <f t="shared" si="1037"/>
        <v>8</v>
      </c>
      <c r="D5541" s="1">
        <f t="shared" si="1038"/>
        <v>5</v>
      </c>
      <c r="E5541" s="12">
        <f t="shared" si="1039"/>
        <v>10</v>
      </c>
      <c r="F5541" s="124" t="str">
        <f t="shared" si="1040"/>
        <v>0</v>
      </c>
      <c r="G5541" s="1">
        <f ca="1">(OFFSET(O5541,0,MATCH(Customer!$J$6,'CDH &amp; HDH'!$P$11:$X$11,0)))</f>
        <v>66</v>
      </c>
      <c r="H5541" s="1" t="str">
        <f t="shared" si="1041"/>
        <v>Cooling</v>
      </c>
      <c r="I5541" s="1">
        <f ca="1">OFFSET(IF($H5541="Cooling",Customer!$C$25,Customer!$C$52),E5541,D5541)</f>
        <v>72</v>
      </c>
      <c r="J5541" s="1">
        <f ca="1">OFFSET(IF($H5541="Cooling",Customer!$L$25,Customer!$L$52),$E5541,$D5541)</f>
        <v>77</v>
      </c>
      <c r="K5541" s="16">
        <f t="shared" ca="1" si="1035"/>
        <v>0</v>
      </c>
      <c r="L5541" s="16">
        <f t="shared" ca="1" si="1036"/>
        <v>0</v>
      </c>
      <c r="M5541" s="17">
        <f t="shared" si="1042"/>
        <v>0</v>
      </c>
      <c r="N5541" s="17">
        <f t="shared" si="1043"/>
        <v>0</v>
      </c>
      <c r="O5541" s="4"/>
      <c r="P5541" s="4">
        <v>78</v>
      </c>
      <c r="Q5541" s="4">
        <v>69</v>
      </c>
      <c r="R5541" s="4">
        <v>69</v>
      </c>
      <c r="S5541" s="4">
        <v>73</v>
      </c>
      <c r="T5541" s="4">
        <v>61</v>
      </c>
      <c r="U5541" s="4">
        <v>83</v>
      </c>
      <c r="V5541" s="13">
        <v>66</v>
      </c>
      <c r="W5541" s="4">
        <v>66</v>
      </c>
      <c r="X5541" s="4">
        <v>62</v>
      </c>
      <c r="Y5541">
        <f t="shared" ca="1" si="1044"/>
        <v>0</v>
      </c>
      <c r="Z5541">
        <f t="shared" ca="1" si="1045"/>
        <v>0</v>
      </c>
    </row>
    <row r="5542" spans="2:26" x14ac:dyDescent="0.25">
      <c r="B5542" s="11">
        <f t="shared" si="1046"/>
        <v>44792.416666653255</v>
      </c>
      <c r="C5542" s="1">
        <f t="shared" si="1037"/>
        <v>8</v>
      </c>
      <c r="D5542" s="1">
        <f t="shared" si="1038"/>
        <v>5</v>
      </c>
      <c r="E5542" s="12">
        <f t="shared" si="1039"/>
        <v>11</v>
      </c>
      <c r="F5542" s="124" t="str">
        <f t="shared" si="1040"/>
        <v>0</v>
      </c>
      <c r="G5542" s="1">
        <f ca="1">(OFFSET(O5542,0,MATCH(Customer!$J$6,'CDH &amp; HDH'!$P$11:$X$11,0)))</f>
        <v>69</v>
      </c>
      <c r="H5542" s="1" t="str">
        <f t="shared" si="1041"/>
        <v>Cooling</v>
      </c>
      <c r="I5542" s="1">
        <f ca="1">OFFSET(IF($H5542="Cooling",Customer!$C$25,Customer!$C$52),E5542,D5542)</f>
        <v>72</v>
      </c>
      <c r="J5542" s="1">
        <f ca="1">OFFSET(IF($H5542="Cooling",Customer!$L$25,Customer!$L$52),$E5542,$D5542)</f>
        <v>77</v>
      </c>
      <c r="K5542" s="16">
        <f t="shared" ca="1" si="1035"/>
        <v>0</v>
      </c>
      <c r="L5542" s="16">
        <f t="shared" ca="1" si="1036"/>
        <v>0</v>
      </c>
      <c r="M5542" s="17">
        <f t="shared" si="1042"/>
        <v>0</v>
      </c>
      <c r="N5542" s="17">
        <f t="shared" si="1043"/>
        <v>0</v>
      </c>
      <c r="O5542" s="4"/>
      <c r="P5542" s="4">
        <v>82</v>
      </c>
      <c r="Q5542" s="4">
        <v>72</v>
      </c>
      <c r="R5542" s="4">
        <v>67</v>
      </c>
      <c r="S5542" s="4">
        <v>75</v>
      </c>
      <c r="T5542" s="4">
        <v>62</v>
      </c>
      <c r="U5542" s="4">
        <v>87</v>
      </c>
      <c r="V5542" s="13">
        <v>69</v>
      </c>
      <c r="W5542" s="4">
        <v>71</v>
      </c>
      <c r="X5542" s="4">
        <v>65</v>
      </c>
      <c r="Y5542">
        <f t="shared" ca="1" si="1044"/>
        <v>0</v>
      </c>
      <c r="Z5542">
        <f t="shared" ca="1" si="1045"/>
        <v>0</v>
      </c>
    </row>
    <row r="5543" spans="2:26" x14ac:dyDescent="0.25">
      <c r="B5543" s="11">
        <f t="shared" si="1046"/>
        <v>44792.458333319919</v>
      </c>
      <c r="C5543" s="1">
        <f t="shared" si="1037"/>
        <v>8</v>
      </c>
      <c r="D5543" s="1">
        <f t="shared" si="1038"/>
        <v>5</v>
      </c>
      <c r="E5543" s="12">
        <f t="shared" si="1039"/>
        <v>12</v>
      </c>
      <c r="F5543" s="124" t="str">
        <f t="shared" si="1040"/>
        <v>0</v>
      </c>
      <c r="G5543" s="1">
        <f ca="1">(OFFSET(O5543,0,MATCH(Customer!$J$6,'CDH &amp; HDH'!$P$11:$X$11,0)))</f>
        <v>71</v>
      </c>
      <c r="H5543" s="1" t="str">
        <f t="shared" si="1041"/>
        <v>Cooling</v>
      </c>
      <c r="I5543" s="1">
        <f ca="1">OFFSET(IF($H5543="Cooling",Customer!$C$25,Customer!$C$52),E5543,D5543)</f>
        <v>72</v>
      </c>
      <c r="J5543" s="1">
        <f ca="1">OFFSET(IF($H5543="Cooling",Customer!$L$25,Customer!$L$52),$E5543,$D5543)</f>
        <v>77</v>
      </c>
      <c r="K5543" s="16">
        <f t="shared" ca="1" si="1035"/>
        <v>0</v>
      </c>
      <c r="L5543" s="16">
        <f t="shared" ca="1" si="1036"/>
        <v>0</v>
      </c>
      <c r="M5543" s="17">
        <f t="shared" si="1042"/>
        <v>0</v>
      </c>
      <c r="N5543" s="17">
        <f t="shared" si="1043"/>
        <v>0</v>
      </c>
      <c r="O5543" s="4"/>
      <c r="P5543" s="4">
        <v>83</v>
      </c>
      <c r="Q5543" s="4">
        <v>76</v>
      </c>
      <c r="R5543" s="4">
        <v>67</v>
      </c>
      <c r="S5543" s="4">
        <v>76</v>
      </c>
      <c r="T5543" s="4">
        <v>64</v>
      </c>
      <c r="U5543" s="4">
        <v>88</v>
      </c>
      <c r="V5543" s="13">
        <v>71</v>
      </c>
      <c r="W5543" s="4">
        <v>69</v>
      </c>
      <c r="X5543" s="4">
        <v>67</v>
      </c>
      <c r="Y5543">
        <f t="shared" ca="1" si="1044"/>
        <v>0</v>
      </c>
      <c r="Z5543">
        <f t="shared" ca="1" si="1045"/>
        <v>0</v>
      </c>
    </row>
    <row r="5544" spans="2:26" x14ac:dyDescent="0.25">
      <c r="B5544" s="11">
        <f t="shared" si="1046"/>
        <v>44792.499999986583</v>
      </c>
      <c r="C5544" s="1">
        <f t="shared" si="1037"/>
        <v>8</v>
      </c>
      <c r="D5544" s="1">
        <f t="shared" si="1038"/>
        <v>5</v>
      </c>
      <c r="E5544" s="12">
        <f t="shared" si="1039"/>
        <v>13</v>
      </c>
      <c r="F5544" s="124" t="str">
        <f t="shared" si="1040"/>
        <v>0</v>
      </c>
      <c r="G5544" s="1">
        <f ca="1">(OFFSET(O5544,0,MATCH(Customer!$J$6,'CDH &amp; HDH'!$P$11:$X$11,0)))</f>
        <v>73</v>
      </c>
      <c r="H5544" s="1" t="str">
        <f t="shared" si="1041"/>
        <v>Cooling</v>
      </c>
      <c r="I5544" s="1">
        <f ca="1">OFFSET(IF($H5544="Cooling",Customer!$C$25,Customer!$C$52),E5544,D5544)</f>
        <v>72</v>
      </c>
      <c r="J5544" s="1">
        <f ca="1">OFFSET(IF($H5544="Cooling",Customer!$L$25,Customer!$L$52),$E5544,$D5544)</f>
        <v>77</v>
      </c>
      <c r="K5544" s="16">
        <f t="shared" ca="1" si="1035"/>
        <v>1</v>
      </c>
      <c r="L5544" s="16">
        <f t="shared" ca="1" si="1036"/>
        <v>0</v>
      </c>
      <c r="M5544" s="17">
        <f t="shared" si="1042"/>
        <v>0</v>
      </c>
      <c r="N5544" s="17">
        <f t="shared" si="1043"/>
        <v>0</v>
      </c>
      <c r="O5544" s="4"/>
      <c r="P5544" s="4">
        <v>85</v>
      </c>
      <c r="Q5544" s="4">
        <v>74</v>
      </c>
      <c r="R5544" s="4">
        <v>65</v>
      </c>
      <c r="S5544" s="4">
        <v>77</v>
      </c>
      <c r="T5544" s="4">
        <v>64</v>
      </c>
      <c r="U5544" s="4">
        <v>85</v>
      </c>
      <c r="V5544" s="13">
        <v>73</v>
      </c>
      <c r="W5544" s="4">
        <v>69</v>
      </c>
      <c r="X5544" s="4">
        <v>69</v>
      </c>
      <c r="Y5544">
        <f t="shared" ca="1" si="1044"/>
        <v>432</v>
      </c>
      <c r="Z5544">
        <f t="shared" ca="1" si="1045"/>
        <v>0</v>
      </c>
    </row>
    <row r="5545" spans="2:26" x14ac:dyDescent="0.25">
      <c r="B5545" s="11">
        <f t="shared" si="1046"/>
        <v>44792.541666653247</v>
      </c>
      <c r="C5545" s="1">
        <f t="shared" si="1037"/>
        <v>8</v>
      </c>
      <c r="D5545" s="1">
        <f t="shared" si="1038"/>
        <v>5</v>
      </c>
      <c r="E5545" s="12">
        <f t="shared" si="1039"/>
        <v>14</v>
      </c>
      <c r="F5545" s="124" t="str">
        <f t="shared" si="1040"/>
        <v>0</v>
      </c>
      <c r="G5545" s="1">
        <f ca="1">(OFFSET(O5545,0,MATCH(Customer!$J$6,'CDH &amp; HDH'!$P$11:$X$11,0)))</f>
        <v>73</v>
      </c>
      <c r="H5545" s="1" t="str">
        <f t="shared" si="1041"/>
        <v>Cooling</v>
      </c>
      <c r="I5545" s="1">
        <f ca="1">OFFSET(IF($H5545="Cooling",Customer!$C$25,Customer!$C$52),E5545,D5545)</f>
        <v>72</v>
      </c>
      <c r="J5545" s="1">
        <f ca="1">OFFSET(IF($H5545="Cooling",Customer!$L$25,Customer!$L$52),$E5545,$D5545)</f>
        <v>77</v>
      </c>
      <c r="K5545" s="16">
        <f t="shared" ca="1" si="1035"/>
        <v>1</v>
      </c>
      <c r="L5545" s="16">
        <f t="shared" ca="1" si="1036"/>
        <v>0</v>
      </c>
      <c r="M5545" s="17">
        <f t="shared" si="1042"/>
        <v>0</v>
      </c>
      <c r="N5545" s="17">
        <f t="shared" si="1043"/>
        <v>0</v>
      </c>
      <c r="O5545" s="4"/>
      <c r="P5545" s="4">
        <v>85</v>
      </c>
      <c r="Q5545" s="4">
        <v>79</v>
      </c>
      <c r="R5545" s="4">
        <v>66</v>
      </c>
      <c r="S5545" s="4">
        <v>78</v>
      </c>
      <c r="T5545" s="4">
        <v>64</v>
      </c>
      <c r="U5545" s="4">
        <v>84</v>
      </c>
      <c r="V5545" s="13">
        <v>73</v>
      </c>
      <c r="W5545" s="4">
        <v>68</v>
      </c>
      <c r="X5545" s="4">
        <v>72</v>
      </c>
      <c r="Y5545">
        <f t="shared" ca="1" si="1044"/>
        <v>432</v>
      </c>
      <c r="Z5545">
        <f t="shared" ca="1" si="1045"/>
        <v>0</v>
      </c>
    </row>
    <row r="5546" spans="2:26" x14ac:dyDescent="0.25">
      <c r="B5546" s="11">
        <f t="shared" si="1046"/>
        <v>44792.583333319912</v>
      </c>
      <c r="C5546" s="1">
        <f t="shared" si="1037"/>
        <v>8</v>
      </c>
      <c r="D5546" s="1">
        <f t="shared" si="1038"/>
        <v>5</v>
      </c>
      <c r="E5546" s="12">
        <f t="shared" si="1039"/>
        <v>15</v>
      </c>
      <c r="F5546" s="124" t="str">
        <f t="shared" si="1040"/>
        <v>1</v>
      </c>
      <c r="G5546" s="1">
        <f ca="1">(OFFSET(O5546,0,MATCH(Customer!$J$6,'CDH &amp; HDH'!$P$11:$X$11,0)))</f>
        <v>75</v>
      </c>
      <c r="H5546" s="1" t="str">
        <f t="shared" si="1041"/>
        <v>Cooling</v>
      </c>
      <c r="I5546" s="1">
        <f ca="1">OFFSET(IF($H5546="Cooling",Customer!$C$25,Customer!$C$52),E5546,D5546)</f>
        <v>72</v>
      </c>
      <c r="J5546" s="1">
        <f ca="1">OFFSET(IF($H5546="Cooling",Customer!$L$25,Customer!$L$52),$E5546,$D5546)</f>
        <v>77</v>
      </c>
      <c r="K5546" s="16">
        <f t="shared" ca="1" si="1035"/>
        <v>3</v>
      </c>
      <c r="L5546" s="16">
        <f t="shared" ca="1" si="1036"/>
        <v>0</v>
      </c>
      <c r="M5546" s="17">
        <f t="shared" si="1042"/>
        <v>0</v>
      </c>
      <c r="N5546" s="17">
        <f t="shared" si="1043"/>
        <v>0</v>
      </c>
      <c r="O5546" s="4"/>
      <c r="P5546" s="4">
        <v>86</v>
      </c>
      <c r="Q5546" s="4">
        <v>79</v>
      </c>
      <c r="R5546" s="4">
        <v>67</v>
      </c>
      <c r="S5546" s="4">
        <v>78</v>
      </c>
      <c r="T5546" s="4">
        <v>65</v>
      </c>
      <c r="U5546" s="4">
        <v>85</v>
      </c>
      <c r="V5546" s="13">
        <v>75</v>
      </c>
      <c r="W5546" s="4">
        <v>68</v>
      </c>
      <c r="X5546" s="4">
        <v>73</v>
      </c>
      <c r="Y5546">
        <f t="shared" ca="1" si="1044"/>
        <v>1296</v>
      </c>
      <c r="Z5546">
        <f t="shared" ca="1" si="1045"/>
        <v>0</v>
      </c>
    </row>
    <row r="5547" spans="2:26" x14ac:dyDescent="0.25">
      <c r="B5547" s="11">
        <f t="shared" si="1046"/>
        <v>44792.624999986576</v>
      </c>
      <c r="C5547" s="1">
        <f t="shared" si="1037"/>
        <v>8</v>
      </c>
      <c r="D5547" s="1">
        <f t="shared" si="1038"/>
        <v>5</v>
      </c>
      <c r="E5547" s="12">
        <f t="shared" si="1039"/>
        <v>16</v>
      </c>
      <c r="F5547" s="124" t="str">
        <f t="shared" si="1040"/>
        <v>1</v>
      </c>
      <c r="G5547" s="1">
        <f ca="1">(OFFSET(O5547,0,MATCH(Customer!$J$6,'CDH &amp; HDH'!$P$11:$X$11,0)))</f>
        <v>78</v>
      </c>
      <c r="H5547" s="1" t="str">
        <f t="shared" si="1041"/>
        <v>Cooling</v>
      </c>
      <c r="I5547" s="1">
        <f ca="1">OFFSET(IF($H5547="Cooling",Customer!$C$25,Customer!$C$52),E5547,D5547)</f>
        <v>72</v>
      </c>
      <c r="J5547" s="1">
        <f ca="1">OFFSET(IF($H5547="Cooling",Customer!$L$25,Customer!$L$52),$E5547,$D5547)</f>
        <v>77</v>
      </c>
      <c r="K5547" s="16">
        <f t="shared" ca="1" si="1035"/>
        <v>6</v>
      </c>
      <c r="L5547" s="16">
        <f t="shared" ca="1" si="1036"/>
        <v>1</v>
      </c>
      <c r="M5547" s="17">
        <f t="shared" si="1042"/>
        <v>0</v>
      </c>
      <c r="N5547" s="17">
        <f t="shared" si="1043"/>
        <v>0</v>
      </c>
      <c r="O5547" s="4"/>
      <c r="P5547" s="4">
        <v>86</v>
      </c>
      <c r="Q5547" s="4">
        <v>79</v>
      </c>
      <c r="R5547" s="4">
        <v>66</v>
      </c>
      <c r="S5547" s="4">
        <v>76</v>
      </c>
      <c r="T5547" s="4">
        <v>66</v>
      </c>
      <c r="U5547" s="4">
        <v>85</v>
      </c>
      <c r="V5547" s="13">
        <v>78</v>
      </c>
      <c r="W5547" s="4">
        <v>67</v>
      </c>
      <c r="X5547" s="4">
        <v>73</v>
      </c>
      <c r="Y5547">
        <f t="shared" ca="1" si="1044"/>
        <v>2592</v>
      </c>
      <c r="Z5547">
        <f t="shared" ca="1" si="1045"/>
        <v>432</v>
      </c>
    </row>
    <row r="5548" spans="2:26" x14ac:dyDescent="0.25">
      <c r="B5548" s="11">
        <f t="shared" si="1046"/>
        <v>44792.66666665324</v>
      </c>
      <c r="C5548" s="1">
        <f t="shared" si="1037"/>
        <v>8</v>
      </c>
      <c r="D5548" s="1">
        <f t="shared" si="1038"/>
        <v>5</v>
      </c>
      <c r="E5548" s="12">
        <f t="shared" si="1039"/>
        <v>17</v>
      </c>
      <c r="F5548" s="124" t="str">
        <f t="shared" si="1040"/>
        <v>1</v>
      </c>
      <c r="G5548" s="1">
        <f ca="1">(OFFSET(O5548,0,MATCH(Customer!$J$6,'CDH &amp; HDH'!$P$11:$X$11,0)))</f>
        <v>78</v>
      </c>
      <c r="H5548" s="1" t="str">
        <f t="shared" si="1041"/>
        <v>Cooling</v>
      </c>
      <c r="I5548" s="1">
        <f ca="1">OFFSET(IF($H5548="Cooling",Customer!$C$25,Customer!$C$52),E5548,D5548)</f>
        <v>72</v>
      </c>
      <c r="J5548" s="1">
        <f ca="1">OFFSET(IF($H5548="Cooling",Customer!$L$25,Customer!$L$52),$E5548,$D5548)</f>
        <v>77</v>
      </c>
      <c r="K5548" s="16">
        <f t="shared" ca="1" si="1035"/>
        <v>6</v>
      </c>
      <c r="L5548" s="16">
        <f t="shared" ca="1" si="1036"/>
        <v>1</v>
      </c>
      <c r="M5548" s="17">
        <f t="shared" si="1042"/>
        <v>0</v>
      </c>
      <c r="N5548" s="17">
        <f t="shared" si="1043"/>
        <v>0</v>
      </c>
      <c r="O5548" s="4"/>
      <c r="P5548" s="4">
        <v>85</v>
      </c>
      <c r="Q5548" s="4">
        <v>78</v>
      </c>
      <c r="R5548" s="4">
        <v>66</v>
      </c>
      <c r="S5548" s="4">
        <v>77</v>
      </c>
      <c r="T5548" s="4">
        <v>67</v>
      </c>
      <c r="U5548" s="4">
        <v>85</v>
      </c>
      <c r="V5548" s="13">
        <v>78</v>
      </c>
      <c r="W5548" s="4">
        <v>64</v>
      </c>
      <c r="X5548" s="4">
        <v>72</v>
      </c>
      <c r="Y5548">
        <f t="shared" ca="1" si="1044"/>
        <v>2592</v>
      </c>
      <c r="Z5548">
        <f t="shared" ca="1" si="1045"/>
        <v>432</v>
      </c>
    </row>
    <row r="5549" spans="2:26" x14ac:dyDescent="0.25">
      <c r="B5549" s="11">
        <f t="shared" si="1046"/>
        <v>44792.708333319904</v>
      </c>
      <c r="C5549" s="1">
        <f t="shared" si="1037"/>
        <v>8</v>
      </c>
      <c r="D5549" s="1">
        <f t="shared" si="1038"/>
        <v>5</v>
      </c>
      <c r="E5549" s="12">
        <f t="shared" si="1039"/>
        <v>18</v>
      </c>
      <c r="F5549" s="124" t="str">
        <f t="shared" si="1040"/>
        <v>1</v>
      </c>
      <c r="G5549" s="1">
        <f ca="1">(OFFSET(O5549,0,MATCH(Customer!$J$6,'CDH &amp; HDH'!$P$11:$X$11,0)))</f>
        <v>74</v>
      </c>
      <c r="H5549" s="1" t="str">
        <f t="shared" si="1041"/>
        <v>Cooling</v>
      </c>
      <c r="I5549" s="1">
        <f ca="1">OFFSET(IF($H5549="Cooling",Customer!$C$25,Customer!$C$52),E5549,D5549)</f>
        <v>72</v>
      </c>
      <c r="J5549" s="1">
        <f ca="1">OFFSET(IF($H5549="Cooling",Customer!$L$25,Customer!$L$52),$E5549,$D5549)</f>
        <v>77</v>
      </c>
      <c r="K5549" s="16">
        <f t="shared" ca="1" si="1035"/>
        <v>2</v>
      </c>
      <c r="L5549" s="16">
        <f t="shared" ca="1" si="1036"/>
        <v>0</v>
      </c>
      <c r="M5549" s="17">
        <f t="shared" si="1042"/>
        <v>0</v>
      </c>
      <c r="N5549" s="17">
        <f t="shared" si="1043"/>
        <v>0</v>
      </c>
      <c r="O5549" s="4"/>
      <c r="P5549" s="4">
        <v>83</v>
      </c>
      <c r="Q5549" s="4">
        <v>76</v>
      </c>
      <c r="R5549" s="4">
        <v>64</v>
      </c>
      <c r="S5549" s="4">
        <v>75</v>
      </c>
      <c r="T5549" s="4">
        <v>67</v>
      </c>
      <c r="U5549" s="4">
        <v>83</v>
      </c>
      <c r="V5549" s="13">
        <v>74</v>
      </c>
      <c r="W5549" s="4">
        <v>64</v>
      </c>
      <c r="X5549" s="4">
        <v>70</v>
      </c>
      <c r="Y5549">
        <f t="shared" ca="1" si="1044"/>
        <v>864</v>
      </c>
      <c r="Z5549">
        <f t="shared" ca="1" si="1045"/>
        <v>0</v>
      </c>
    </row>
    <row r="5550" spans="2:26" x14ac:dyDescent="0.25">
      <c r="B5550" s="11">
        <f t="shared" si="1046"/>
        <v>44792.749999986569</v>
      </c>
      <c r="C5550" s="1">
        <f t="shared" si="1037"/>
        <v>8</v>
      </c>
      <c r="D5550" s="1">
        <f t="shared" si="1038"/>
        <v>5</v>
      </c>
      <c r="E5550" s="12">
        <f t="shared" si="1039"/>
        <v>19</v>
      </c>
      <c r="F5550" s="124" t="str">
        <f t="shared" si="1040"/>
        <v>0</v>
      </c>
      <c r="G5550" s="1">
        <f ca="1">(OFFSET(O5550,0,MATCH(Customer!$J$6,'CDH &amp; HDH'!$P$11:$X$11,0)))</f>
        <v>73</v>
      </c>
      <c r="H5550" s="1" t="str">
        <f t="shared" si="1041"/>
        <v>Cooling</v>
      </c>
      <c r="I5550" s="1">
        <f ca="1">OFFSET(IF($H5550="Cooling",Customer!$C$25,Customer!$C$52),E5550,D5550)</f>
        <v>78</v>
      </c>
      <c r="J5550" s="1">
        <f ca="1">OFFSET(IF($H5550="Cooling",Customer!$L$25,Customer!$L$52),$E5550,$D5550)</f>
        <v>80</v>
      </c>
      <c r="K5550" s="16">
        <f t="shared" ca="1" si="1035"/>
        <v>0</v>
      </c>
      <c r="L5550" s="16">
        <f t="shared" ca="1" si="1036"/>
        <v>0</v>
      </c>
      <c r="M5550" s="17">
        <f t="shared" si="1042"/>
        <v>0</v>
      </c>
      <c r="N5550" s="17">
        <f t="shared" si="1043"/>
        <v>0</v>
      </c>
      <c r="O5550" s="4"/>
      <c r="P5550" s="4">
        <v>80</v>
      </c>
      <c r="Q5550" s="4">
        <v>74</v>
      </c>
      <c r="R5550" s="4">
        <v>63</v>
      </c>
      <c r="S5550" s="4">
        <v>73</v>
      </c>
      <c r="T5550" s="4">
        <v>67</v>
      </c>
      <c r="U5550" s="4">
        <v>81</v>
      </c>
      <c r="V5550" s="13">
        <v>73</v>
      </c>
      <c r="W5550" s="4">
        <v>64</v>
      </c>
      <c r="X5550" s="4">
        <v>66</v>
      </c>
      <c r="Y5550">
        <f t="shared" ca="1" si="1044"/>
        <v>0</v>
      </c>
      <c r="Z5550">
        <f t="shared" ca="1" si="1045"/>
        <v>0</v>
      </c>
    </row>
    <row r="5551" spans="2:26" x14ac:dyDescent="0.25">
      <c r="B5551" s="11">
        <f t="shared" si="1046"/>
        <v>44792.791666653233</v>
      </c>
      <c r="C5551" s="1">
        <f t="shared" si="1037"/>
        <v>8</v>
      </c>
      <c r="D5551" s="1">
        <f t="shared" si="1038"/>
        <v>5</v>
      </c>
      <c r="E5551" s="12">
        <f t="shared" si="1039"/>
        <v>20</v>
      </c>
      <c r="F5551" s="124" t="str">
        <f t="shared" si="1040"/>
        <v>0</v>
      </c>
      <c r="G5551" s="1">
        <f ca="1">(OFFSET(O5551,0,MATCH(Customer!$J$6,'CDH &amp; HDH'!$P$11:$X$11,0)))</f>
        <v>65</v>
      </c>
      <c r="H5551" s="1" t="str">
        <f t="shared" si="1041"/>
        <v>Cooling</v>
      </c>
      <c r="I5551" s="1">
        <f ca="1">OFFSET(IF($H5551="Cooling",Customer!$C$25,Customer!$C$52),E5551,D5551)</f>
        <v>78</v>
      </c>
      <c r="J5551" s="1">
        <f ca="1">OFFSET(IF($H5551="Cooling",Customer!$L$25,Customer!$L$52),$E5551,$D5551)</f>
        <v>80</v>
      </c>
      <c r="K5551" s="16">
        <f t="shared" ca="1" si="1035"/>
        <v>0</v>
      </c>
      <c r="L5551" s="16">
        <f t="shared" ca="1" si="1036"/>
        <v>0</v>
      </c>
      <c r="M5551" s="17">
        <f t="shared" si="1042"/>
        <v>0</v>
      </c>
      <c r="N5551" s="17">
        <f t="shared" si="1043"/>
        <v>0</v>
      </c>
      <c r="O5551" s="4"/>
      <c r="P5551" s="4">
        <v>78</v>
      </c>
      <c r="Q5551" s="4">
        <v>70</v>
      </c>
      <c r="R5551" s="4">
        <v>63</v>
      </c>
      <c r="S5551" s="4">
        <v>73</v>
      </c>
      <c r="T5551" s="4">
        <v>66</v>
      </c>
      <c r="U5551" s="4">
        <v>80</v>
      </c>
      <c r="V5551" s="13">
        <v>65</v>
      </c>
      <c r="W5551" s="4">
        <v>63</v>
      </c>
      <c r="X5551" s="4">
        <v>58</v>
      </c>
      <c r="Y5551">
        <f t="shared" ca="1" si="1044"/>
        <v>0</v>
      </c>
      <c r="Z5551">
        <f t="shared" ca="1" si="1045"/>
        <v>0</v>
      </c>
    </row>
    <row r="5552" spans="2:26" x14ac:dyDescent="0.25">
      <c r="B5552" s="11">
        <f t="shared" si="1046"/>
        <v>44792.833333319897</v>
      </c>
      <c r="C5552" s="1">
        <f t="shared" si="1037"/>
        <v>8</v>
      </c>
      <c r="D5552" s="1">
        <f t="shared" si="1038"/>
        <v>5</v>
      </c>
      <c r="E5552" s="12">
        <f t="shared" si="1039"/>
        <v>21</v>
      </c>
      <c r="F5552" s="124" t="str">
        <f t="shared" si="1040"/>
        <v>0</v>
      </c>
      <c r="G5552" s="1">
        <f ca="1">(OFFSET(O5552,0,MATCH(Customer!$J$6,'CDH &amp; HDH'!$P$11:$X$11,0)))</f>
        <v>62</v>
      </c>
      <c r="H5552" s="1" t="str">
        <f t="shared" si="1041"/>
        <v>Cooling</v>
      </c>
      <c r="I5552" s="1">
        <f ca="1">OFFSET(IF($H5552="Cooling",Customer!$C$25,Customer!$C$52),E5552,D5552)</f>
        <v>78</v>
      </c>
      <c r="J5552" s="1">
        <f ca="1">OFFSET(IF($H5552="Cooling",Customer!$L$25,Customer!$L$52),$E5552,$D5552)</f>
        <v>80</v>
      </c>
      <c r="K5552" s="16">
        <f t="shared" ca="1" si="1035"/>
        <v>0</v>
      </c>
      <c r="L5552" s="16">
        <f t="shared" ca="1" si="1036"/>
        <v>0</v>
      </c>
      <c r="M5552" s="17">
        <f t="shared" si="1042"/>
        <v>0</v>
      </c>
      <c r="N5552" s="17">
        <f t="shared" si="1043"/>
        <v>0</v>
      </c>
      <c r="O5552" s="4"/>
      <c r="P5552" s="4">
        <v>74</v>
      </c>
      <c r="Q5552" s="4">
        <v>69</v>
      </c>
      <c r="R5552" s="4">
        <v>62</v>
      </c>
      <c r="S5552" s="4">
        <v>68</v>
      </c>
      <c r="T5552" s="4">
        <v>64</v>
      </c>
      <c r="U5552" s="4">
        <v>78</v>
      </c>
      <c r="V5552" s="13">
        <v>62</v>
      </c>
      <c r="W5552" s="4">
        <v>64</v>
      </c>
      <c r="X5552" s="4">
        <v>58</v>
      </c>
      <c r="Y5552">
        <f t="shared" ca="1" si="1044"/>
        <v>0</v>
      </c>
      <c r="Z5552">
        <f t="shared" ca="1" si="1045"/>
        <v>0</v>
      </c>
    </row>
    <row r="5553" spans="2:26" x14ac:dyDescent="0.25">
      <c r="B5553" s="11">
        <f t="shared" si="1046"/>
        <v>44792.874999986561</v>
      </c>
      <c r="C5553" s="1">
        <f t="shared" si="1037"/>
        <v>8</v>
      </c>
      <c r="D5553" s="1">
        <f t="shared" si="1038"/>
        <v>5</v>
      </c>
      <c r="E5553" s="12">
        <f t="shared" si="1039"/>
        <v>22</v>
      </c>
      <c r="F5553" s="124" t="str">
        <f t="shared" si="1040"/>
        <v>0</v>
      </c>
      <c r="G5553" s="1">
        <f ca="1">(OFFSET(O5553,0,MATCH(Customer!$J$6,'CDH &amp; HDH'!$P$11:$X$11,0)))</f>
        <v>62</v>
      </c>
      <c r="H5553" s="1" t="str">
        <f t="shared" si="1041"/>
        <v>Cooling</v>
      </c>
      <c r="I5553" s="1">
        <f ca="1">OFFSET(IF($H5553="Cooling",Customer!$C$25,Customer!$C$52),E5553,D5553)</f>
        <v>78</v>
      </c>
      <c r="J5553" s="1">
        <f ca="1">OFFSET(IF($H5553="Cooling",Customer!$L$25,Customer!$L$52),$E5553,$D5553)</f>
        <v>80</v>
      </c>
      <c r="K5553" s="16">
        <f t="shared" ca="1" si="1035"/>
        <v>0</v>
      </c>
      <c r="L5553" s="16">
        <f t="shared" ca="1" si="1036"/>
        <v>0</v>
      </c>
      <c r="M5553" s="17">
        <f t="shared" si="1042"/>
        <v>0</v>
      </c>
      <c r="N5553" s="17">
        <f t="shared" si="1043"/>
        <v>0</v>
      </c>
      <c r="O5553" s="4"/>
      <c r="P5553" s="4">
        <v>70</v>
      </c>
      <c r="Q5553" s="4">
        <v>68</v>
      </c>
      <c r="R5553" s="4">
        <v>61</v>
      </c>
      <c r="S5553" s="4">
        <v>67</v>
      </c>
      <c r="T5553" s="4">
        <v>64</v>
      </c>
      <c r="U5553" s="4">
        <v>76</v>
      </c>
      <c r="V5553" s="13">
        <v>62</v>
      </c>
      <c r="W5553" s="4">
        <v>64</v>
      </c>
      <c r="X5553" s="4">
        <v>55</v>
      </c>
      <c r="Y5553">
        <f t="shared" ca="1" si="1044"/>
        <v>0</v>
      </c>
      <c r="Z5553">
        <f t="shared" ca="1" si="1045"/>
        <v>0</v>
      </c>
    </row>
    <row r="5554" spans="2:26" x14ac:dyDescent="0.25">
      <c r="B5554" s="11">
        <f t="shared" si="1046"/>
        <v>44792.916666653226</v>
      </c>
      <c r="C5554" s="1">
        <f t="shared" si="1037"/>
        <v>8</v>
      </c>
      <c r="D5554" s="1">
        <f t="shared" si="1038"/>
        <v>5</v>
      </c>
      <c r="E5554" s="12">
        <f t="shared" si="1039"/>
        <v>23</v>
      </c>
      <c r="F5554" s="124" t="str">
        <f t="shared" si="1040"/>
        <v>0</v>
      </c>
      <c r="G5554" s="1">
        <f ca="1">(OFFSET(O5554,0,MATCH(Customer!$J$6,'CDH &amp; HDH'!$P$11:$X$11,0)))</f>
        <v>62</v>
      </c>
      <c r="H5554" s="1" t="str">
        <f t="shared" si="1041"/>
        <v>Cooling</v>
      </c>
      <c r="I5554" s="1">
        <f ca="1">OFFSET(IF($H5554="Cooling",Customer!$C$25,Customer!$C$52),E5554,D5554)</f>
        <v>78</v>
      </c>
      <c r="J5554" s="1">
        <f ca="1">OFFSET(IF($H5554="Cooling",Customer!$L$25,Customer!$L$52),$E5554,$D5554)</f>
        <v>80</v>
      </c>
      <c r="K5554" s="16">
        <f t="shared" ca="1" si="1035"/>
        <v>0</v>
      </c>
      <c r="L5554" s="16">
        <f t="shared" ca="1" si="1036"/>
        <v>0</v>
      </c>
      <c r="M5554" s="17">
        <f t="shared" si="1042"/>
        <v>0</v>
      </c>
      <c r="N5554" s="17">
        <f t="shared" si="1043"/>
        <v>0</v>
      </c>
      <c r="O5554" s="4"/>
      <c r="P5554" s="4">
        <v>69</v>
      </c>
      <c r="Q5554" s="4">
        <v>65</v>
      </c>
      <c r="R5554" s="4">
        <v>61</v>
      </c>
      <c r="S5554" s="4">
        <v>72</v>
      </c>
      <c r="T5554" s="4">
        <v>63</v>
      </c>
      <c r="U5554" s="4">
        <v>74</v>
      </c>
      <c r="V5554" s="13">
        <v>62</v>
      </c>
      <c r="W5554" s="4">
        <v>64</v>
      </c>
      <c r="X5554" s="4">
        <v>52</v>
      </c>
      <c r="Y5554">
        <f t="shared" ca="1" si="1044"/>
        <v>0</v>
      </c>
      <c r="Z5554">
        <f t="shared" ca="1" si="1045"/>
        <v>0</v>
      </c>
    </row>
    <row r="5555" spans="2:26" x14ac:dyDescent="0.25">
      <c r="B5555" s="11">
        <f t="shared" si="1046"/>
        <v>44792.95833331989</v>
      </c>
      <c r="C5555" s="1">
        <f t="shared" si="1037"/>
        <v>8</v>
      </c>
      <c r="D5555" s="1">
        <f t="shared" si="1038"/>
        <v>5</v>
      </c>
      <c r="E5555" s="12">
        <f t="shared" si="1039"/>
        <v>24</v>
      </c>
      <c r="F5555" s="124" t="str">
        <f t="shared" si="1040"/>
        <v>0</v>
      </c>
      <c r="G5555" s="1">
        <f ca="1">(OFFSET(O5555,0,MATCH(Customer!$J$6,'CDH &amp; HDH'!$P$11:$X$11,0)))</f>
        <v>61</v>
      </c>
      <c r="H5555" s="1" t="str">
        <f t="shared" si="1041"/>
        <v>Cooling</v>
      </c>
      <c r="I5555" s="1">
        <f ca="1">OFFSET(IF($H5555="Cooling",Customer!$C$25,Customer!$C$52),E5555,D5555)</f>
        <v>78</v>
      </c>
      <c r="J5555" s="1">
        <f ca="1">OFFSET(IF($H5555="Cooling",Customer!$L$25,Customer!$L$52),$E5555,$D5555)</f>
        <v>80</v>
      </c>
      <c r="K5555" s="16">
        <f t="shared" ca="1" si="1035"/>
        <v>0</v>
      </c>
      <c r="L5555" s="16">
        <f t="shared" ca="1" si="1036"/>
        <v>0</v>
      </c>
      <c r="M5555" s="17">
        <f t="shared" si="1042"/>
        <v>0</v>
      </c>
      <c r="N5555" s="17">
        <f t="shared" si="1043"/>
        <v>0</v>
      </c>
      <c r="O5555" s="4"/>
      <c r="P5555" s="4">
        <v>68</v>
      </c>
      <c r="Q5555" s="4">
        <v>64</v>
      </c>
      <c r="R5555" s="4">
        <v>61</v>
      </c>
      <c r="S5555" s="4">
        <v>72</v>
      </c>
      <c r="T5555" s="4">
        <v>64</v>
      </c>
      <c r="U5555" s="4">
        <v>74</v>
      </c>
      <c r="V5555" s="13">
        <v>61</v>
      </c>
      <c r="W5555" s="4">
        <v>64</v>
      </c>
      <c r="X5555" s="4">
        <v>53</v>
      </c>
      <c r="Y5555">
        <f t="shared" ca="1" si="1044"/>
        <v>0</v>
      </c>
      <c r="Z5555">
        <f t="shared" ca="1" si="1045"/>
        <v>0</v>
      </c>
    </row>
    <row r="5556" spans="2:26" x14ac:dyDescent="0.25">
      <c r="B5556" s="11">
        <f t="shared" si="1046"/>
        <v>44792.999999986554</v>
      </c>
      <c r="C5556" s="1">
        <f t="shared" si="1037"/>
        <v>8</v>
      </c>
      <c r="D5556" s="1">
        <f t="shared" si="1038"/>
        <v>6</v>
      </c>
      <c r="E5556" s="12">
        <f t="shared" si="1039"/>
        <v>1</v>
      </c>
      <c r="F5556" s="124" t="str">
        <f t="shared" si="1040"/>
        <v>0</v>
      </c>
      <c r="G5556" s="1">
        <f ca="1">(OFFSET(O5556,0,MATCH(Customer!$J$6,'CDH &amp; HDH'!$P$11:$X$11,0)))</f>
        <v>61</v>
      </c>
      <c r="H5556" s="1" t="str">
        <f t="shared" si="1041"/>
        <v>Cooling</v>
      </c>
      <c r="I5556" s="1">
        <f ca="1">OFFSET(IF($H5556="Cooling",Customer!$C$25,Customer!$C$52),E5556,D5556)</f>
        <v>78</v>
      </c>
      <c r="J5556" s="1">
        <f ca="1">OFFSET(IF($H5556="Cooling",Customer!$L$25,Customer!$L$52),$E5556,$D5556)</f>
        <v>80</v>
      </c>
      <c r="K5556" s="16">
        <f t="shared" ca="1" si="1035"/>
        <v>0</v>
      </c>
      <c r="L5556" s="16">
        <f t="shared" ca="1" si="1036"/>
        <v>0</v>
      </c>
      <c r="M5556" s="17">
        <f t="shared" si="1042"/>
        <v>0</v>
      </c>
      <c r="N5556" s="17">
        <f t="shared" si="1043"/>
        <v>0</v>
      </c>
      <c r="O5556" s="4"/>
      <c r="P5556" s="4">
        <v>67</v>
      </c>
      <c r="Q5556" s="4">
        <v>63</v>
      </c>
      <c r="R5556" s="4">
        <v>61</v>
      </c>
      <c r="S5556" s="4">
        <v>71</v>
      </c>
      <c r="T5556" s="4">
        <v>65</v>
      </c>
      <c r="U5556" s="4">
        <v>73</v>
      </c>
      <c r="V5556" s="13">
        <v>61</v>
      </c>
      <c r="W5556" s="4">
        <v>65</v>
      </c>
      <c r="X5556" s="4">
        <v>51</v>
      </c>
      <c r="Y5556">
        <f t="shared" ca="1" si="1044"/>
        <v>0</v>
      </c>
      <c r="Z5556">
        <f t="shared" ca="1" si="1045"/>
        <v>0</v>
      </c>
    </row>
    <row r="5557" spans="2:26" x14ac:dyDescent="0.25">
      <c r="B5557" s="11">
        <f t="shared" si="1046"/>
        <v>44793.041666653218</v>
      </c>
      <c r="C5557" s="1">
        <f t="shared" si="1037"/>
        <v>8</v>
      </c>
      <c r="D5557" s="1">
        <f t="shared" si="1038"/>
        <v>6</v>
      </c>
      <c r="E5557" s="12">
        <f t="shared" si="1039"/>
        <v>2</v>
      </c>
      <c r="F5557" s="124" t="str">
        <f t="shared" si="1040"/>
        <v>0</v>
      </c>
      <c r="G5557" s="1">
        <f ca="1">(OFFSET(O5557,0,MATCH(Customer!$J$6,'CDH &amp; HDH'!$P$11:$X$11,0)))</f>
        <v>61</v>
      </c>
      <c r="H5557" s="1" t="str">
        <f t="shared" si="1041"/>
        <v>Cooling</v>
      </c>
      <c r="I5557" s="1">
        <f ca="1">OFFSET(IF($H5557="Cooling",Customer!$C$25,Customer!$C$52),E5557,D5557)</f>
        <v>78</v>
      </c>
      <c r="J5557" s="1">
        <f ca="1">OFFSET(IF($H5557="Cooling",Customer!$L$25,Customer!$L$52),$E5557,$D5557)</f>
        <v>80</v>
      </c>
      <c r="K5557" s="16">
        <f t="shared" ca="1" si="1035"/>
        <v>0</v>
      </c>
      <c r="L5557" s="16">
        <f t="shared" ca="1" si="1036"/>
        <v>0</v>
      </c>
      <c r="M5557" s="17">
        <f t="shared" si="1042"/>
        <v>0</v>
      </c>
      <c r="N5557" s="17">
        <f t="shared" si="1043"/>
        <v>0</v>
      </c>
      <c r="O5557" s="4"/>
      <c r="P5557" s="4">
        <v>65</v>
      </c>
      <c r="Q5557" s="4">
        <v>62</v>
      </c>
      <c r="R5557" s="4">
        <v>60</v>
      </c>
      <c r="S5557" s="4">
        <v>71</v>
      </c>
      <c r="T5557" s="4">
        <v>66</v>
      </c>
      <c r="U5557" s="4">
        <v>72</v>
      </c>
      <c r="V5557" s="13">
        <v>61</v>
      </c>
      <c r="W5557" s="4">
        <v>64</v>
      </c>
      <c r="X5557" s="4">
        <v>50</v>
      </c>
      <c r="Y5557">
        <f t="shared" ca="1" si="1044"/>
        <v>0</v>
      </c>
      <c r="Z5557">
        <f t="shared" ca="1" si="1045"/>
        <v>0</v>
      </c>
    </row>
    <row r="5558" spans="2:26" x14ac:dyDescent="0.25">
      <c r="B5558" s="11">
        <f t="shared" si="1046"/>
        <v>44793.083333319883</v>
      </c>
      <c r="C5558" s="1">
        <f t="shared" si="1037"/>
        <v>8</v>
      </c>
      <c r="D5558" s="1">
        <f t="shared" si="1038"/>
        <v>6</v>
      </c>
      <c r="E5558" s="12">
        <f t="shared" si="1039"/>
        <v>3</v>
      </c>
      <c r="F5558" s="124" t="str">
        <f t="shared" si="1040"/>
        <v>0</v>
      </c>
      <c r="G5558" s="1">
        <f ca="1">(OFFSET(O5558,0,MATCH(Customer!$J$6,'CDH &amp; HDH'!$P$11:$X$11,0)))</f>
        <v>61</v>
      </c>
      <c r="H5558" s="1" t="str">
        <f t="shared" si="1041"/>
        <v>Cooling</v>
      </c>
      <c r="I5558" s="1">
        <f ca="1">OFFSET(IF($H5558="Cooling",Customer!$C$25,Customer!$C$52),E5558,D5558)</f>
        <v>78</v>
      </c>
      <c r="J5558" s="1">
        <f ca="1">OFFSET(IF($H5558="Cooling",Customer!$L$25,Customer!$L$52),$E5558,$D5558)</f>
        <v>80</v>
      </c>
      <c r="K5558" s="16">
        <f t="shared" ca="1" si="1035"/>
        <v>0</v>
      </c>
      <c r="L5558" s="16">
        <f t="shared" ca="1" si="1036"/>
        <v>0</v>
      </c>
      <c r="M5558" s="17">
        <f t="shared" si="1042"/>
        <v>0</v>
      </c>
      <c r="N5558" s="17">
        <f t="shared" si="1043"/>
        <v>0</v>
      </c>
      <c r="O5558" s="4"/>
      <c r="P5558" s="4">
        <v>64</v>
      </c>
      <c r="Q5558" s="4">
        <v>61</v>
      </c>
      <c r="R5558" s="4">
        <v>60</v>
      </c>
      <c r="S5558" s="4">
        <v>70</v>
      </c>
      <c r="T5558" s="4">
        <v>66</v>
      </c>
      <c r="U5558" s="4">
        <v>71</v>
      </c>
      <c r="V5558" s="13">
        <v>61</v>
      </c>
      <c r="W5558" s="4">
        <v>64</v>
      </c>
      <c r="X5558" s="4">
        <v>49</v>
      </c>
      <c r="Y5558">
        <f t="shared" ca="1" si="1044"/>
        <v>0</v>
      </c>
      <c r="Z5558">
        <f t="shared" ca="1" si="1045"/>
        <v>0</v>
      </c>
    </row>
    <row r="5559" spans="2:26" x14ac:dyDescent="0.25">
      <c r="B5559" s="11">
        <f t="shared" si="1046"/>
        <v>44793.124999986547</v>
      </c>
      <c r="C5559" s="1">
        <f t="shared" si="1037"/>
        <v>8</v>
      </c>
      <c r="D5559" s="1">
        <f t="shared" si="1038"/>
        <v>6</v>
      </c>
      <c r="E5559" s="12">
        <f t="shared" si="1039"/>
        <v>4</v>
      </c>
      <c r="F5559" s="124" t="str">
        <f t="shared" si="1040"/>
        <v>0</v>
      </c>
      <c r="G5559" s="1">
        <f ca="1">(OFFSET(O5559,0,MATCH(Customer!$J$6,'CDH &amp; HDH'!$P$11:$X$11,0)))</f>
        <v>60</v>
      </c>
      <c r="H5559" s="1" t="str">
        <f t="shared" si="1041"/>
        <v>Cooling</v>
      </c>
      <c r="I5559" s="1">
        <f ca="1">OFFSET(IF($H5559="Cooling",Customer!$C$25,Customer!$C$52),E5559,D5559)</f>
        <v>78</v>
      </c>
      <c r="J5559" s="1">
        <f ca="1">OFFSET(IF($H5559="Cooling",Customer!$L$25,Customer!$L$52),$E5559,$D5559)</f>
        <v>80</v>
      </c>
      <c r="K5559" s="16">
        <f t="shared" ca="1" si="1035"/>
        <v>0</v>
      </c>
      <c r="L5559" s="16">
        <f t="shared" ca="1" si="1036"/>
        <v>0</v>
      </c>
      <c r="M5559" s="17">
        <f t="shared" si="1042"/>
        <v>0</v>
      </c>
      <c r="N5559" s="17">
        <f t="shared" si="1043"/>
        <v>0</v>
      </c>
      <c r="O5559" s="4"/>
      <c r="P5559" s="4">
        <v>66</v>
      </c>
      <c r="Q5559" s="4">
        <v>61</v>
      </c>
      <c r="R5559" s="4">
        <v>60</v>
      </c>
      <c r="S5559" s="4">
        <v>69</v>
      </c>
      <c r="T5559" s="4">
        <v>66</v>
      </c>
      <c r="U5559" s="4">
        <v>70</v>
      </c>
      <c r="V5559" s="13">
        <v>60</v>
      </c>
      <c r="W5559" s="4">
        <v>64</v>
      </c>
      <c r="X5559" s="4">
        <v>48</v>
      </c>
      <c r="Y5559">
        <f t="shared" ca="1" si="1044"/>
        <v>0</v>
      </c>
      <c r="Z5559">
        <f t="shared" ca="1" si="1045"/>
        <v>0</v>
      </c>
    </row>
    <row r="5560" spans="2:26" x14ac:dyDescent="0.25">
      <c r="B5560" s="11">
        <f t="shared" si="1046"/>
        <v>44793.166666653211</v>
      </c>
      <c r="C5560" s="1">
        <f t="shared" si="1037"/>
        <v>8</v>
      </c>
      <c r="D5560" s="1">
        <f t="shared" si="1038"/>
        <v>6</v>
      </c>
      <c r="E5560" s="12">
        <f t="shared" si="1039"/>
        <v>5</v>
      </c>
      <c r="F5560" s="124" t="str">
        <f t="shared" si="1040"/>
        <v>0</v>
      </c>
      <c r="G5560" s="1">
        <f ca="1">(OFFSET(O5560,0,MATCH(Customer!$J$6,'CDH &amp; HDH'!$P$11:$X$11,0)))</f>
        <v>60</v>
      </c>
      <c r="H5560" s="1" t="str">
        <f t="shared" si="1041"/>
        <v>Cooling</v>
      </c>
      <c r="I5560" s="1">
        <f ca="1">OFFSET(IF($H5560="Cooling",Customer!$C$25,Customer!$C$52),E5560,D5560)</f>
        <v>78</v>
      </c>
      <c r="J5560" s="1">
        <f ca="1">OFFSET(IF($H5560="Cooling",Customer!$L$25,Customer!$L$52),$E5560,$D5560)</f>
        <v>80</v>
      </c>
      <c r="K5560" s="16">
        <f t="shared" ca="1" si="1035"/>
        <v>0</v>
      </c>
      <c r="L5560" s="16">
        <f t="shared" ca="1" si="1036"/>
        <v>0</v>
      </c>
      <c r="M5560" s="17">
        <f t="shared" si="1042"/>
        <v>0</v>
      </c>
      <c r="N5560" s="17">
        <f t="shared" si="1043"/>
        <v>0</v>
      </c>
      <c r="O5560" s="4"/>
      <c r="P5560" s="4">
        <v>65</v>
      </c>
      <c r="Q5560" s="4">
        <v>60</v>
      </c>
      <c r="R5560" s="4">
        <v>60</v>
      </c>
      <c r="S5560" s="4">
        <v>68</v>
      </c>
      <c r="T5560" s="4">
        <v>66</v>
      </c>
      <c r="U5560" s="4">
        <v>69</v>
      </c>
      <c r="V5560" s="13">
        <v>60</v>
      </c>
      <c r="W5560" s="4">
        <v>64</v>
      </c>
      <c r="X5560" s="4">
        <v>47</v>
      </c>
      <c r="Y5560">
        <f t="shared" ca="1" si="1044"/>
        <v>0</v>
      </c>
      <c r="Z5560">
        <f t="shared" ca="1" si="1045"/>
        <v>0</v>
      </c>
    </row>
    <row r="5561" spans="2:26" x14ac:dyDescent="0.25">
      <c r="B5561" s="11">
        <f t="shared" si="1046"/>
        <v>44793.208333319875</v>
      </c>
      <c r="C5561" s="1">
        <f t="shared" si="1037"/>
        <v>8</v>
      </c>
      <c r="D5561" s="1">
        <f t="shared" si="1038"/>
        <v>6</v>
      </c>
      <c r="E5561" s="12">
        <f t="shared" si="1039"/>
        <v>6</v>
      </c>
      <c r="F5561" s="124" t="str">
        <f t="shared" si="1040"/>
        <v>0</v>
      </c>
      <c r="G5561" s="1">
        <f ca="1">(OFFSET(O5561,0,MATCH(Customer!$J$6,'CDH &amp; HDH'!$P$11:$X$11,0)))</f>
        <v>62</v>
      </c>
      <c r="H5561" s="1" t="str">
        <f t="shared" si="1041"/>
        <v>Cooling</v>
      </c>
      <c r="I5561" s="1">
        <f ca="1">OFFSET(IF($H5561="Cooling",Customer!$C$25,Customer!$C$52),E5561,D5561)</f>
        <v>78</v>
      </c>
      <c r="J5561" s="1">
        <f ca="1">OFFSET(IF($H5561="Cooling",Customer!$L$25,Customer!$L$52),$E5561,$D5561)</f>
        <v>80</v>
      </c>
      <c r="K5561" s="16">
        <f t="shared" ca="1" si="1035"/>
        <v>0</v>
      </c>
      <c r="L5561" s="16">
        <f t="shared" ca="1" si="1036"/>
        <v>0</v>
      </c>
      <c r="M5561" s="17">
        <f t="shared" si="1042"/>
        <v>0</v>
      </c>
      <c r="N5561" s="17">
        <f t="shared" si="1043"/>
        <v>0</v>
      </c>
      <c r="O5561" s="4"/>
      <c r="P5561" s="4">
        <v>65</v>
      </c>
      <c r="Q5561" s="4">
        <v>60</v>
      </c>
      <c r="R5561" s="4">
        <v>60</v>
      </c>
      <c r="S5561" s="4">
        <v>67</v>
      </c>
      <c r="T5561" s="4">
        <v>66</v>
      </c>
      <c r="U5561" s="4">
        <v>69</v>
      </c>
      <c r="V5561" s="13">
        <v>62</v>
      </c>
      <c r="W5561" s="4">
        <v>64</v>
      </c>
      <c r="X5561" s="4">
        <v>48</v>
      </c>
      <c r="Y5561">
        <f t="shared" ca="1" si="1044"/>
        <v>0</v>
      </c>
      <c r="Z5561">
        <f t="shared" ca="1" si="1045"/>
        <v>0</v>
      </c>
    </row>
    <row r="5562" spans="2:26" x14ac:dyDescent="0.25">
      <c r="B5562" s="11">
        <f t="shared" si="1046"/>
        <v>44793.249999986539</v>
      </c>
      <c r="C5562" s="1">
        <f t="shared" si="1037"/>
        <v>8</v>
      </c>
      <c r="D5562" s="1">
        <f t="shared" si="1038"/>
        <v>6</v>
      </c>
      <c r="E5562" s="12">
        <f t="shared" si="1039"/>
        <v>7</v>
      </c>
      <c r="F5562" s="124" t="str">
        <f t="shared" si="1040"/>
        <v>0</v>
      </c>
      <c r="G5562" s="1">
        <f ca="1">(OFFSET(O5562,0,MATCH(Customer!$J$6,'CDH &amp; HDH'!$P$11:$X$11,0)))</f>
        <v>62</v>
      </c>
      <c r="H5562" s="1" t="str">
        <f t="shared" si="1041"/>
        <v>Cooling</v>
      </c>
      <c r="I5562" s="1">
        <f ca="1">OFFSET(IF($H5562="Cooling",Customer!$C$25,Customer!$C$52),E5562,D5562)</f>
        <v>78</v>
      </c>
      <c r="J5562" s="1">
        <f ca="1">OFFSET(IF($H5562="Cooling",Customer!$L$25,Customer!$L$52),$E5562,$D5562)</f>
        <v>80</v>
      </c>
      <c r="K5562" s="16">
        <f t="shared" ca="1" si="1035"/>
        <v>0</v>
      </c>
      <c r="L5562" s="16">
        <f t="shared" ca="1" si="1036"/>
        <v>0</v>
      </c>
      <c r="M5562" s="17">
        <f t="shared" si="1042"/>
        <v>0</v>
      </c>
      <c r="N5562" s="17">
        <f t="shared" si="1043"/>
        <v>0</v>
      </c>
      <c r="O5562" s="4"/>
      <c r="P5562" s="4">
        <v>68</v>
      </c>
      <c r="Q5562" s="4">
        <v>62</v>
      </c>
      <c r="R5562" s="4">
        <v>61</v>
      </c>
      <c r="S5562" s="4">
        <v>69</v>
      </c>
      <c r="T5562" s="4">
        <v>67</v>
      </c>
      <c r="U5562" s="4">
        <v>72</v>
      </c>
      <c r="V5562" s="13">
        <v>62</v>
      </c>
      <c r="W5562" s="4">
        <v>65</v>
      </c>
      <c r="X5562" s="4">
        <v>49</v>
      </c>
      <c r="Y5562">
        <f t="shared" ca="1" si="1044"/>
        <v>0</v>
      </c>
      <c r="Z5562">
        <f t="shared" ca="1" si="1045"/>
        <v>0</v>
      </c>
    </row>
    <row r="5563" spans="2:26" x14ac:dyDescent="0.25">
      <c r="B5563" s="11">
        <f t="shared" si="1046"/>
        <v>44793.291666653204</v>
      </c>
      <c r="C5563" s="1">
        <f t="shared" si="1037"/>
        <v>8</v>
      </c>
      <c r="D5563" s="1">
        <f t="shared" si="1038"/>
        <v>6</v>
      </c>
      <c r="E5563" s="12">
        <f t="shared" si="1039"/>
        <v>8</v>
      </c>
      <c r="F5563" s="124" t="str">
        <f t="shared" si="1040"/>
        <v>0</v>
      </c>
      <c r="G5563" s="1">
        <f ca="1">(OFFSET(O5563,0,MATCH(Customer!$J$6,'CDH &amp; HDH'!$P$11:$X$11,0)))</f>
        <v>65</v>
      </c>
      <c r="H5563" s="1" t="str">
        <f t="shared" si="1041"/>
        <v>Cooling</v>
      </c>
      <c r="I5563" s="1">
        <f ca="1">OFFSET(IF($H5563="Cooling",Customer!$C$25,Customer!$C$52),E5563,D5563)</f>
        <v>78</v>
      </c>
      <c r="J5563" s="1">
        <f ca="1">OFFSET(IF($H5563="Cooling",Customer!$L$25,Customer!$L$52),$E5563,$D5563)</f>
        <v>80</v>
      </c>
      <c r="K5563" s="16">
        <f t="shared" ca="1" si="1035"/>
        <v>0</v>
      </c>
      <c r="L5563" s="16">
        <f t="shared" ca="1" si="1036"/>
        <v>0</v>
      </c>
      <c r="M5563" s="17">
        <f t="shared" si="1042"/>
        <v>0</v>
      </c>
      <c r="N5563" s="17">
        <f t="shared" si="1043"/>
        <v>0</v>
      </c>
      <c r="O5563" s="4"/>
      <c r="P5563" s="4">
        <v>70</v>
      </c>
      <c r="Q5563" s="4">
        <v>63</v>
      </c>
      <c r="R5563" s="4">
        <v>60</v>
      </c>
      <c r="S5563" s="4">
        <v>70</v>
      </c>
      <c r="T5563" s="4">
        <v>68</v>
      </c>
      <c r="U5563" s="4">
        <v>76</v>
      </c>
      <c r="V5563" s="13">
        <v>65</v>
      </c>
      <c r="W5563" s="4">
        <v>65</v>
      </c>
      <c r="X5563" s="4">
        <v>50</v>
      </c>
      <c r="Y5563">
        <f t="shared" ca="1" si="1044"/>
        <v>0</v>
      </c>
      <c r="Z5563">
        <f t="shared" ca="1" si="1045"/>
        <v>0</v>
      </c>
    </row>
    <row r="5564" spans="2:26" x14ac:dyDescent="0.25">
      <c r="B5564" s="11">
        <f t="shared" si="1046"/>
        <v>44793.333333319868</v>
      </c>
      <c r="C5564" s="1">
        <f t="shared" si="1037"/>
        <v>8</v>
      </c>
      <c r="D5564" s="1">
        <f t="shared" si="1038"/>
        <v>6</v>
      </c>
      <c r="E5564" s="12">
        <f t="shared" si="1039"/>
        <v>9</v>
      </c>
      <c r="F5564" s="124" t="str">
        <f t="shared" si="1040"/>
        <v>0</v>
      </c>
      <c r="G5564" s="1">
        <f ca="1">(OFFSET(O5564,0,MATCH(Customer!$J$6,'CDH &amp; HDH'!$P$11:$X$11,0)))</f>
        <v>67</v>
      </c>
      <c r="H5564" s="1" t="str">
        <f t="shared" si="1041"/>
        <v>Cooling</v>
      </c>
      <c r="I5564" s="1">
        <f ca="1">OFFSET(IF($H5564="Cooling",Customer!$C$25,Customer!$C$52),E5564,D5564)</f>
        <v>78</v>
      </c>
      <c r="J5564" s="1">
        <f ca="1">OFFSET(IF($H5564="Cooling",Customer!$L$25,Customer!$L$52),$E5564,$D5564)</f>
        <v>80</v>
      </c>
      <c r="K5564" s="16">
        <f t="shared" ca="1" si="1035"/>
        <v>0</v>
      </c>
      <c r="L5564" s="16">
        <f t="shared" ca="1" si="1036"/>
        <v>0</v>
      </c>
      <c r="M5564" s="17">
        <f t="shared" si="1042"/>
        <v>0</v>
      </c>
      <c r="N5564" s="17">
        <f t="shared" si="1043"/>
        <v>0</v>
      </c>
      <c r="O5564" s="4"/>
      <c r="P5564" s="4">
        <v>72</v>
      </c>
      <c r="Q5564" s="4">
        <v>67</v>
      </c>
      <c r="R5564" s="4">
        <v>62</v>
      </c>
      <c r="S5564" s="4">
        <v>72</v>
      </c>
      <c r="T5564" s="4">
        <v>69</v>
      </c>
      <c r="U5564" s="4">
        <v>79</v>
      </c>
      <c r="V5564" s="13">
        <v>67</v>
      </c>
      <c r="W5564" s="4">
        <v>68</v>
      </c>
      <c r="X5564" s="4">
        <v>54</v>
      </c>
      <c r="Y5564">
        <f t="shared" ca="1" si="1044"/>
        <v>0</v>
      </c>
      <c r="Z5564">
        <f t="shared" ca="1" si="1045"/>
        <v>0</v>
      </c>
    </row>
    <row r="5565" spans="2:26" x14ac:dyDescent="0.25">
      <c r="B5565" s="11">
        <f t="shared" si="1046"/>
        <v>44793.374999986532</v>
      </c>
      <c r="C5565" s="1">
        <f t="shared" si="1037"/>
        <v>8</v>
      </c>
      <c r="D5565" s="1">
        <f t="shared" si="1038"/>
        <v>6</v>
      </c>
      <c r="E5565" s="12">
        <f t="shared" si="1039"/>
        <v>10</v>
      </c>
      <c r="F5565" s="124" t="str">
        <f t="shared" si="1040"/>
        <v>0</v>
      </c>
      <c r="G5565" s="1">
        <f ca="1">(OFFSET(O5565,0,MATCH(Customer!$J$6,'CDH &amp; HDH'!$P$11:$X$11,0)))</f>
        <v>71</v>
      </c>
      <c r="H5565" s="1" t="str">
        <f t="shared" si="1041"/>
        <v>Cooling</v>
      </c>
      <c r="I5565" s="1">
        <f ca="1">OFFSET(IF($H5565="Cooling",Customer!$C$25,Customer!$C$52),E5565,D5565)</f>
        <v>78</v>
      </c>
      <c r="J5565" s="1">
        <f ca="1">OFFSET(IF($H5565="Cooling",Customer!$L$25,Customer!$L$52),$E5565,$D5565)</f>
        <v>80</v>
      </c>
      <c r="K5565" s="16">
        <f t="shared" ca="1" si="1035"/>
        <v>0</v>
      </c>
      <c r="L5565" s="16">
        <f t="shared" ca="1" si="1036"/>
        <v>0</v>
      </c>
      <c r="M5565" s="17">
        <f t="shared" si="1042"/>
        <v>0</v>
      </c>
      <c r="N5565" s="17">
        <f t="shared" si="1043"/>
        <v>0</v>
      </c>
      <c r="O5565" s="4"/>
      <c r="P5565" s="4">
        <v>76</v>
      </c>
      <c r="Q5565" s="4">
        <v>73</v>
      </c>
      <c r="R5565" s="4">
        <v>65</v>
      </c>
      <c r="S5565" s="4">
        <v>72</v>
      </c>
      <c r="T5565" s="4">
        <v>74</v>
      </c>
      <c r="U5565" s="4">
        <v>82</v>
      </c>
      <c r="V5565" s="13">
        <v>71</v>
      </c>
      <c r="W5565" s="4">
        <v>68</v>
      </c>
      <c r="X5565" s="4">
        <v>59</v>
      </c>
      <c r="Y5565">
        <f t="shared" ca="1" si="1044"/>
        <v>0</v>
      </c>
      <c r="Z5565">
        <f t="shared" ca="1" si="1045"/>
        <v>0</v>
      </c>
    </row>
    <row r="5566" spans="2:26" x14ac:dyDescent="0.25">
      <c r="B5566" s="11">
        <f t="shared" si="1046"/>
        <v>44793.416666653196</v>
      </c>
      <c r="C5566" s="1">
        <f t="shared" si="1037"/>
        <v>8</v>
      </c>
      <c r="D5566" s="1">
        <f t="shared" si="1038"/>
        <v>6</v>
      </c>
      <c r="E5566" s="12">
        <f t="shared" si="1039"/>
        <v>11</v>
      </c>
      <c r="F5566" s="124" t="str">
        <f t="shared" si="1040"/>
        <v>0</v>
      </c>
      <c r="G5566" s="1">
        <f ca="1">(OFFSET(O5566,0,MATCH(Customer!$J$6,'CDH &amp; HDH'!$P$11:$X$11,0)))</f>
        <v>77</v>
      </c>
      <c r="H5566" s="1" t="str">
        <f t="shared" si="1041"/>
        <v>Cooling</v>
      </c>
      <c r="I5566" s="1">
        <f ca="1">OFFSET(IF($H5566="Cooling",Customer!$C$25,Customer!$C$52),E5566,D5566)</f>
        <v>78</v>
      </c>
      <c r="J5566" s="1">
        <f ca="1">OFFSET(IF($H5566="Cooling",Customer!$L$25,Customer!$L$52),$E5566,$D5566)</f>
        <v>80</v>
      </c>
      <c r="K5566" s="16">
        <f t="shared" ca="1" si="1035"/>
        <v>0</v>
      </c>
      <c r="L5566" s="16">
        <f t="shared" ca="1" si="1036"/>
        <v>0</v>
      </c>
      <c r="M5566" s="17">
        <f t="shared" si="1042"/>
        <v>0</v>
      </c>
      <c r="N5566" s="17">
        <f t="shared" si="1043"/>
        <v>0</v>
      </c>
      <c r="O5566" s="4"/>
      <c r="P5566" s="4">
        <v>79</v>
      </c>
      <c r="Q5566" s="4">
        <v>73</v>
      </c>
      <c r="R5566" s="4">
        <v>67</v>
      </c>
      <c r="S5566" s="4">
        <v>73</v>
      </c>
      <c r="T5566" s="4">
        <v>78</v>
      </c>
      <c r="U5566" s="4">
        <v>83</v>
      </c>
      <c r="V5566" s="13">
        <v>77</v>
      </c>
      <c r="W5566" s="4">
        <v>71</v>
      </c>
      <c r="X5566" s="4">
        <v>65</v>
      </c>
      <c r="Y5566">
        <f t="shared" ca="1" si="1044"/>
        <v>0</v>
      </c>
      <c r="Z5566">
        <f t="shared" ca="1" si="1045"/>
        <v>0</v>
      </c>
    </row>
    <row r="5567" spans="2:26" x14ac:dyDescent="0.25">
      <c r="B5567" s="11">
        <f t="shared" si="1046"/>
        <v>44793.458333319861</v>
      </c>
      <c r="C5567" s="1">
        <f t="shared" si="1037"/>
        <v>8</v>
      </c>
      <c r="D5567" s="1">
        <f t="shared" si="1038"/>
        <v>6</v>
      </c>
      <c r="E5567" s="12">
        <f t="shared" si="1039"/>
        <v>12</v>
      </c>
      <c r="F5567" s="124" t="str">
        <f t="shared" si="1040"/>
        <v>0</v>
      </c>
      <c r="G5567" s="1">
        <f ca="1">(OFFSET(O5567,0,MATCH(Customer!$J$6,'CDH &amp; HDH'!$P$11:$X$11,0)))</f>
        <v>76</v>
      </c>
      <c r="H5567" s="1" t="str">
        <f t="shared" si="1041"/>
        <v>Cooling</v>
      </c>
      <c r="I5567" s="1">
        <f ca="1">OFFSET(IF($H5567="Cooling",Customer!$C$25,Customer!$C$52),E5567,D5567)</f>
        <v>78</v>
      </c>
      <c r="J5567" s="1">
        <f ca="1">OFFSET(IF($H5567="Cooling",Customer!$L$25,Customer!$L$52),$E5567,$D5567)</f>
        <v>80</v>
      </c>
      <c r="K5567" s="16">
        <f t="shared" ca="1" si="1035"/>
        <v>0</v>
      </c>
      <c r="L5567" s="16">
        <f t="shared" ca="1" si="1036"/>
        <v>0</v>
      </c>
      <c r="M5567" s="17">
        <f t="shared" si="1042"/>
        <v>0</v>
      </c>
      <c r="N5567" s="17">
        <f t="shared" si="1043"/>
        <v>0</v>
      </c>
      <c r="O5567" s="4"/>
      <c r="P5567" s="4">
        <v>78</v>
      </c>
      <c r="Q5567" s="4">
        <v>69</v>
      </c>
      <c r="R5567" s="4">
        <v>68</v>
      </c>
      <c r="S5567" s="4">
        <v>74</v>
      </c>
      <c r="T5567" s="4">
        <v>80</v>
      </c>
      <c r="U5567" s="4">
        <v>85</v>
      </c>
      <c r="V5567" s="13">
        <v>76</v>
      </c>
      <c r="W5567" s="4">
        <v>72</v>
      </c>
      <c r="X5567" s="4">
        <v>69</v>
      </c>
      <c r="Y5567">
        <f t="shared" ca="1" si="1044"/>
        <v>0</v>
      </c>
      <c r="Z5567">
        <f t="shared" ca="1" si="1045"/>
        <v>0</v>
      </c>
    </row>
    <row r="5568" spans="2:26" x14ac:dyDescent="0.25">
      <c r="B5568" s="11">
        <f t="shared" si="1046"/>
        <v>44793.499999986525</v>
      </c>
      <c r="C5568" s="1">
        <f t="shared" si="1037"/>
        <v>8</v>
      </c>
      <c r="D5568" s="1">
        <f t="shared" si="1038"/>
        <v>6</v>
      </c>
      <c r="E5568" s="12">
        <f t="shared" si="1039"/>
        <v>13</v>
      </c>
      <c r="F5568" s="124" t="str">
        <f t="shared" si="1040"/>
        <v>0</v>
      </c>
      <c r="G5568" s="1">
        <f ca="1">(OFFSET(O5568,0,MATCH(Customer!$J$6,'CDH &amp; HDH'!$P$11:$X$11,0)))</f>
        <v>70</v>
      </c>
      <c r="H5568" s="1" t="str">
        <f t="shared" si="1041"/>
        <v>Cooling</v>
      </c>
      <c r="I5568" s="1">
        <f ca="1">OFFSET(IF($H5568="Cooling",Customer!$C$25,Customer!$C$52),E5568,D5568)</f>
        <v>78</v>
      </c>
      <c r="J5568" s="1">
        <f ca="1">OFFSET(IF($H5568="Cooling",Customer!$L$25,Customer!$L$52),$E5568,$D5568)</f>
        <v>80</v>
      </c>
      <c r="K5568" s="16">
        <f t="shared" ca="1" si="1035"/>
        <v>0</v>
      </c>
      <c r="L5568" s="16">
        <f t="shared" ca="1" si="1036"/>
        <v>0</v>
      </c>
      <c r="M5568" s="17">
        <f t="shared" si="1042"/>
        <v>0</v>
      </c>
      <c r="N5568" s="17">
        <f t="shared" si="1043"/>
        <v>0</v>
      </c>
      <c r="O5568" s="4"/>
      <c r="P5568" s="4">
        <v>80</v>
      </c>
      <c r="Q5568" s="4">
        <v>71</v>
      </c>
      <c r="R5568" s="4">
        <v>68</v>
      </c>
      <c r="S5568" s="4">
        <v>74</v>
      </c>
      <c r="T5568" s="4">
        <v>82</v>
      </c>
      <c r="U5568" s="4">
        <v>87</v>
      </c>
      <c r="V5568" s="13">
        <v>70</v>
      </c>
      <c r="W5568" s="4">
        <v>74</v>
      </c>
      <c r="X5568" s="4">
        <v>72</v>
      </c>
      <c r="Y5568">
        <f t="shared" ca="1" si="1044"/>
        <v>0</v>
      </c>
      <c r="Z5568">
        <f t="shared" ca="1" si="1045"/>
        <v>0</v>
      </c>
    </row>
    <row r="5569" spans="2:26" x14ac:dyDescent="0.25">
      <c r="B5569" s="11">
        <f t="shared" si="1046"/>
        <v>44793.541666653189</v>
      </c>
      <c r="C5569" s="1">
        <f t="shared" si="1037"/>
        <v>8</v>
      </c>
      <c r="D5569" s="1">
        <f t="shared" si="1038"/>
        <v>6</v>
      </c>
      <c r="E5569" s="12">
        <f t="shared" si="1039"/>
        <v>14</v>
      </c>
      <c r="F5569" s="124" t="str">
        <f t="shared" si="1040"/>
        <v>0</v>
      </c>
      <c r="G5569" s="1">
        <f ca="1">(OFFSET(O5569,0,MATCH(Customer!$J$6,'CDH &amp; HDH'!$P$11:$X$11,0)))</f>
        <v>73</v>
      </c>
      <c r="H5569" s="1" t="str">
        <f t="shared" si="1041"/>
        <v>Cooling</v>
      </c>
      <c r="I5569" s="1">
        <f ca="1">OFFSET(IF($H5569="Cooling",Customer!$C$25,Customer!$C$52),E5569,D5569)</f>
        <v>78</v>
      </c>
      <c r="J5569" s="1">
        <f ca="1">OFFSET(IF($H5569="Cooling",Customer!$L$25,Customer!$L$52),$E5569,$D5569)</f>
        <v>80</v>
      </c>
      <c r="K5569" s="16">
        <f t="shared" ca="1" si="1035"/>
        <v>0</v>
      </c>
      <c r="L5569" s="16">
        <f t="shared" ca="1" si="1036"/>
        <v>0</v>
      </c>
      <c r="M5569" s="17">
        <f t="shared" si="1042"/>
        <v>0</v>
      </c>
      <c r="N5569" s="17">
        <f t="shared" si="1043"/>
        <v>0</v>
      </c>
      <c r="O5569" s="4"/>
      <c r="P5569" s="4">
        <v>78</v>
      </c>
      <c r="Q5569" s="4">
        <v>73</v>
      </c>
      <c r="R5569" s="4">
        <v>66</v>
      </c>
      <c r="S5569" s="4">
        <v>74</v>
      </c>
      <c r="T5569" s="4">
        <v>83</v>
      </c>
      <c r="U5569" s="4">
        <v>83</v>
      </c>
      <c r="V5569" s="13">
        <v>73</v>
      </c>
      <c r="W5569" s="4">
        <v>74</v>
      </c>
      <c r="X5569" s="4">
        <v>74</v>
      </c>
      <c r="Y5569">
        <f t="shared" ca="1" si="1044"/>
        <v>0</v>
      </c>
      <c r="Z5569">
        <f t="shared" ca="1" si="1045"/>
        <v>0</v>
      </c>
    </row>
    <row r="5570" spans="2:26" x14ac:dyDescent="0.25">
      <c r="B5570" s="11">
        <f t="shared" si="1046"/>
        <v>44793.583333319853</v>
      </c>
      <c r="C5570" s="1">
        <f t="shared" si="1037"/>
        <v>8</v>
      </c>
      <c r="D5570" s="1">
        <f t="shared" si="1038"/>
        <v>6</v>
      </c>
      <c r="E5570" s="12">
        <f t="shared" si="1039"/>
        <v>15</v>
      </c>
      <c r="F5570" s="124" t="str">
        <f t="shared" si="1040"/>
        <v>0</v>
      </c>
      <c r="G5570" s="1">
        <f ca="1">(OFFSET(O5570,0,MATCH(Customer!$J$6,'CDH &amp; HDH'!$P$11:$X$11,0)))</f>
        <v>77</v>
      </c>
      <c r="H5570" s="1" t="str">
        <f t="shared" si="1041"/>
        <v>Cooling</v>
      </c>
      <c r="I5570" s="1">
        <f ca="1">OFFSET(IF($H5570="Cooling",Customer!$C$25,Customer!$C$52),E5570,D5570)</f>
        <v>78</v>
      </c>
      <c r="J5570" s="1">
        <f ca="1">OFFSET(IF($H5570="Cooling",Customer!$L$25,Customer!$L$52),$E5570,$D5570)</f>
        <v>80</v>
      </c>
      <c r="K5570" s="16">
        <f t="shared" ca="1" si="1035"/>
        <v>0</v>
      </c>
      <c r="L5570" s="16">
        <f t="shared" ca="1" si="1036"/>
        <v>0</v>
      </c>
      <c r="M5570" s="17">
        <f t="shared" si="1042"/>
        <v>0</v>
      </c>
      <c r="N5570" s="17">
        <f t="shared" si="1043"/>
        <v>0</v>
      </c>
      <c r="O5570" s="4"/>
      <c r="P5570" s="4">
        <v>81</v>
      </c>
      <c r="Q5570" s="4">
        <v>74</v>
      </c>
      <c r="R5570" s="4">
        <v>64</v>
      </c>
      <c r="S5570" s="4">
        <v>74</v>
      </c>
      <c r="T5570" s="4">
        <v>84</v>
      </c>
      <c r="U5570" s="4">
        <v>83</v>
      </c>
      <c r="V5570" s="13">
        <v>77</v>
      </c>
      <c r="W5570" s="4">
        <v>74</v>
      </c>
      <c r="X5570" s="4">
        <v>74</v>
      </c>
      <c r="Y5570">
        <f t="shared" ca="1" si="1044"/>
        <v>0</v>
      </c>
      <c r="Z5570">
        <f t="shared" ca="1" si="1045"/>
        <v>0</v>
      </c>
    </row>
    <row r="5571" spans="2:26" x14ac:dyDescent="0.25">
      <c r="B5571" s="11">
        <f t="shared" si="1046"/>
        <v>44793.624999986518</v>
      </c>
      <c r="C5571" s="1">
        <f t="shared" si="1037"/>
        <v>8</v>
      </c>
      <c r="D5571" s="1">
        <f t="shared" si="1038"/>
        <v>6</v>
      </c>
      <c r="E5571" s="12">
        <f t="shared" si="1039"/>
        <v>16</v>
      </c>
      <c r="F5571" s="124" t="str">
        <f t="shared" si="1040"/>
        <v>0</v>
      </c>
      <c r="G5571" s="1">
        <f ca="1">(OFFSET(O5571,0,MATCH(Customer!$J$6,'CDH &amp; HDH'!$P$11:$X$11,0)))</f>
        <v>80</v>
      </c>
      <c r="H5571" s="1" t="str">
        <f t="shared" si="1041"/>
        <v>Cooling</v>
      </c>
      <c r="I5571" s="1">
        <f ca="1">OFFSET(IF($H5571="Cooling",Customer!$C$25,Customer!$C$52),E5571,D5571)</f>
        <v>78</v>
      </c>
      <c r="J5571" s="1">
        <f ca="1">OFFSET(IF($H5571="Cooling",Customer!$L$25,Customer!$L$52),$E5571,$D5571)</f>
        <v>80</v>
      </c>
      <c r="K5571" s="16">
        <f t="shared" ca="1" si="1035"/>
        <v>2</v>
      </c>
      <c r="L5571" s="16">
        <f t="shared" ca="1" si="1036"/>
        <v>0</v>
      </c>
      <c r="M5571" s="17">
        <f t="shared" si="1042"/>
        <v>0</v>
      </c>
      <c r="N5571" s="17">
        <f t="shared" si="1043"/>
        <v>0</v>
      </c>
      <c r="O5571" s="4"/>
      <c r="P5571" s="4">
        <v>79</v>
      </c>
      <c r="Q5571" s="4">
        <v>73</v>
      </c>
      <c r="R5571" s="4">
        <v>63</v>
      </c>
      <c r="S5571" s="4">
        <v>74</v>
      </c>
      <c r="T5571" s="4">
        <v>82</v>
      </c>
      <c r="U5571" s="4">
        <v>83</v>
      </c>
      <c r="V5571" s="13">
        <v>80</v>
      </c>
      <c r="W5571" s="4">
        <v>75</v>
      </c>
      <c r="X5571" s="4">
        <v>75</v>
      </c>
      <c r="Y5571">
        <f t="shared" ca="1" si="1044"/>
        <v>864</v>
      </c>
      <c r="Z5571">
        <f t="shared" ca="1" si="1045"/>
        <v>0</v>
      </c>
    </row>
    <row r="5572" spans="2:26" x14ac:dyDescent="0.25">
      <c r="B5572" s="11">
        <f t="shared" si="1046"/>
        <v>44793.666666653182</v>
      </c>
      <c r="C5572" s="1">
        <f t="shared" si="1037"/>
        <v>8</v>
      </c>
      <c r="D5572" s="1">
        <f t="shared" si="1038"/>
        <v>6</v>
      </c>
      <c r="E5572" s="12">
        <f t="shared" si="1039"/>
        <v>17</v>
      </c>
      <c r="F5572" s="124" t="str">
        <f t="shared" si="1040"/>
        <v>0</v>
      </c>
      <c r="G5572" s="1">
        <f ca="1">(OFFSET(O5572,0,MATCH(Customer!$J$6,'CDH &amp; HDH'!$P$11:$X$11,0)))</f>
        <v>78</v>
      </c>
      <c r="H5572" s="1" t="str">
        <f t="shared" si="1041"/>
        <v>Cooling</v>
      </c>
      <c r="I5572" s="1">
        <f ca="1">OFFSET(IF($H5572="Cooling",Customer!$C$25,Customer!$C$52),E5572,D5572)</f>
        <v>78</v>
      </c>
      <c r="J5572" s="1">
        <f ca="1">OFFSET(IF($H5572="Cooling",Customer!$L$25,Customer!$L$52),$E5572,$D5572)</f>
        <v>80</v>
      </c>
      <c r="K5572" s="16">
        <f t="shared" ca="1" si="1035"/>
        <v>0</v>
      </c>
      <c r="L5572" s="16">
        <f t="shared" ca="1" si="1036"/>
        <v>0</v>
      </c>
      <c r="M5572" s="17">
        <f t="shared" si="1042"/>
        <v>0</v>
      </c>
      <c r="N5572" s="17">
        <f t="shared" si="1043"/>
        <v>0</v>
      </c>
      <c r="O5572" s="4"/>
      <c r="P5572" s="4">
        <v>80</v>
      </c>
      <c r="Q5572" s="4">
        <v>71</v>
      </c>
      <c r="R5572" s="4">
        <v>65</v>
      </c>
      <c r="S5572" s="4">
        <v>75</v>
      </c>
      <c r="T5572" s="4">
        <v>81</v>
      </c>
      <c r="U5572" s="4">
        <v>84</v>
      </c>
      <c r="V5572" s="13">
        <v>78</v>
      </c>
      <c r="W5572" s="4">
        <v>74</v>
      </c>
      <c r="X5572" s="4">
        <v>75</v>
      </c>
      <c r="Y5572">
        <f t="shared" ca="1" si="1044"/>
        <v>0</v>
      </c>
      <c r="Z5572">
        <f t="shared" ca="1" si="1045"/>
        <v>0</v>
      </c>
    </row>
    <row r="5573" spans="2:26" x14ac:dyDescent="0.25">
      <c r="B5573" s="11">
        <f t="shared" si="1046"/>
        <v>44793.708333319846</v>
      </c>
      <c r="C5573" s="1">
        <f t="shared" si="1037"/>
        <v>8</v>
      </c>
      <c r="D5573" s="1">
        <f t="shared" si="1038"/>
        <v>6</v>
      </c>
      <c r="E5573" s="12">
        <f t="shared" si="1039"/>
        <v>18</v>
      </c>
      <c r="F5573" s="124" t="str">
        <f t="shared" si="1040"/>
        <v>0</v>
      </c>
      <c r="G5573" s="1">
        <f ca="1">(OFFSET(O5573,0,MATCH(Customer!$J$6,'CDH &amp; HDH'!$P$11:$X$11,0)))</f>
        <v>76</v>
      </c>
      <c r="H5573" s="1" t="str">
        <f t="shared" si="1041"/>
        <v>Cooling</v>
      </c>
      <c r="I5573" s="1">
        <f ca="1">OFFSET(IF($H5573="Cooling",Customer!$C$25,Customer!$C$52),E5573,D5573)</f>
        <v>78</v>
      </c>
      <c r="J5573" s="1">
        <f ca="1">OFFSET(IF($H5573="Cooling",Customer!$L$25,Customer!$L$52),$E5573,$D5573)</f>
        <v>80</v>
      </c>
      <c r="K5573" s="16">
        <f t="shared" ca="1" si="1035"/>
        <v>0</v>
      </c>
      <c r="L5573" s="16">
        <f t="shared" ca="1" si="1036"/>
        <v>0</v>
      </c>
      <c r="M5573" s="17">
        <f t="shared" si="1042"/>
        <v>0</v>
      </c>
      <c r="N5573" s="17">
        <f t="shared" si="1043"/>
        <v>0</v>
      </c>
      <c r="O5573" s="4"/>
      <c r="P5573" s="4">
        <v>78</v>
      </c>
      <c r="Q5573" s="4">
        <v>69</v>
      </c>
      <c r="R5573" s="4">
        <v>64</v>
      </c>
      <c r="S5573" s="4">
        <v>74</v>
      </c>
      <c r="T5573" s="4">
        <v>80</v>
      </c>
      <c r="U5573" s="4">
        <v>82</v>
      </c>
      <c r="V5573" s="13">
        <v>76</v>
      </c>
      <c r="W5573" s="4">
        <v>72</v>
      </c>
      <c r="X5573" s="4">
        <v>73</v>
      </c>
      <c r="Y5573">
        <f t="shared" ca="1" si="1044"/>
        <v>0</v>
      </c>
      <c r="Z5573">
        <f t="shared" ca="1" si="1045"/>
        <v>0</v>
      </c>
    </row>
    <row r="5574" spans="2:26" x14ac:dyDescent="0.25">
      <c r="B5574" s="11">
        <f t="shared" si="1046"/>
        <v>44793.74999998651</v>
      </c>
      <c r="C5574" s="1">
        <f t="shared" si="1037"/>
        <v>8</v>
      </c>
      <c r="D5574" s="1">
        <f t="shared" si="1038"/>
        <v>6</v>
      </c>
      <c r="E5574" s="12">
        <f t="shared" si="1039"/>
        <v>19</v>
      </c>
      <c r="F5574" s="124" t="str">
        <f t="shared" si="1040"/>
        <v>0</v>
      </c>
      <c r="G5574" s="1">
        <f ca="1">(OFFSET(O5574,0,MATCH(Customer!$J$6,'CDH &amp; HDH'!$P$11:$X$11,0)))</f>
        <v>76</v>
      </c>
      <c r="H5574" s="1" t="str">
        <f t="shared" si="1041"/>
        <v>Cooling</v>
      </c>
      <c r="I5574" s="1">
        <f ca="1">OFFSET(IF($H5574="Cooling",Customer!$C$25,Customer!$C$52),E5574,D5574)</f>
        <v>78</v>
      </c>
      <c r="J5574" s="1">
        <f ca="1">OFFSET(IF($H5574="Cooling",Customer!$L$25,Customer!$L$52),$E5574,$D5574)</f>
        <v>80</v>
      </c>
      <c r="K5574" s="16">
        <f t="shared" ca="1" si="1035"/>
        <v>0</v>
      </c>
      <c r="L5574" s="16">
        <f t="shared" ca="1" si="1036"/>
        <v>0</v>
      </c>
      <c r="M5574" s="17">
        <f t="shared" si="1042"/>
        <v>0</v>
      </c>
      <c r="N5574" s="17">
        <f t="shared" si="1043"/>
        <v>0</v>
      </c>
      <c r="O5574" s="4"/>
      <c r="P5574" s="4">
        <v>75</v>
      </c>
      <c r="Q5574" s="4">
        <v>67</v>
      </c>
      <c r="R5574" s="4">
        <v>65</v>
      </c>
      <c r="S5574" s="4">
        <v>71</v>
      </c>
      <c r="T5574" s="4">
        <v>79</v>
      </c>
      <c r="U5574" s="4">
        <v>76</v>
      </c>
      <c r="V5574" s="13">
        <v>76</v>
      </c>
      <c r="W5574" s="4">
        <v>72</v>
      </c>
      <c r="X5574" s="4">
        <v>70</v>
      </c>
      <c r="Y5574">
        <f t="shared" ca="1" si="1044"/>
        <v>0</v>
      </c>
      <c r="Z5574">
        <f t="shared" ca="1" si="1045"/>
        <v>0</v>
      </c>
    </row>
    <row r="5575" spans="2:26" x14ac:dyDescent="0.25">
      <c r="B5575" s="11">
        <f t="shared" si="1046"/>
        <v>44793.791666653175</v>
      </c>
      <c r="C5575" s="1">
        <f t="shared" si="1037"/>
        <v>8</v>
      </c>
      <c r="D5575" s="1">
        <f t="shared" si="1038"/>
        <v>6</v>
      </c>
      <c r="E5575" s="12">
        <f t="shared" si="1039"/>
        <v>20</v>
      </c>
      <c r="F5575" s="124" t="str">
        <f t="shared" si="1040"/>
        <v>0</v>
      </c>
      <c r="G5575" s="1">
        <f ca="1">(OFFSET(O5575,0,MATCH(Customer!$J$6,'CDH &amp; HDH'!$P$11:$X$11,0)))</f>
        <v>75</v>
      </c>
      <c r="H5575" s="1" t="str">
        <f t="shared" si="1041"/>
        <v>Cooling</v>
      </c>
      <c r="I5575" s="1">
        <f ca="1">OFFSET(IF($H5575="Cooling",Customer!$C$25,Customer!$C$52),E5575,D5575)</f>
        <v>78</v>
      </c>
      <c r="J5575" s="1">
        <f ca="1">OFFSET(IF($H5575="Cooling",Customer!$L$25,Customer!$L$52),$E5575,$D5575)</f>
        <v>80</v>
      </c>
      <c r="K5575" s="16">
        <f t="shared" ca="1" si="1035"/>
        <v>0</v>
      </c>
      <c r="L5575" s="16">
        <f t="shared" ca="1" si="1036"/>
        <v>0</v>
      </c>
      <c r="M5575" s="17">
        <f t="shared" si="1042"/>
        <v>0</v>
      </c>
      <c r="N5575" s="17">
        <f t="shared" si="1043"/>
        <v>0</v>
      </c>
      <c r="O5575" s="4"/>
      <c r="P5575" s="4">
        <v>70</v>
      </c>
      <c r="Q5575" s="4">
        <v>64</v>
      </c>
      <c r="R5575" s="4">
        <v>66</v>
      </c>
      <c r="S5575" s="4">
        <v>67</v>
      </c>
      <c r="T5575" s="4">
        <v>78</v>
      </c>
      <c r="U5575" s="4">
        <v>74</v>
      </c>
      <c r="V5575" s="13">
        <v>75</v>
      </c>
      <c r="W5575" s="4">
        <v>71</v>
      </c>
      <c r="X5575" s="4">
        <v>65</v>
      </c>
      <c r="Y5575">
        <f t="shared" ca="1" si="1044"/>
        <v>0</v>
      </c>
      <c r="Z5575">
        <f t="shared" ca="1" si="1045"/>
        <v>0</v>
      </c>
    </row>
    <row r="5576" spans="2:26" x14ac:dyDescent="0.25">
      <c r="B5576" s="11">
        <f t="shared" si="1046"/>
        <v>44793.833333319839</v>
      </c>
      <c r="C5576" s="1">
        <f t="shared" si="1037"/>
        <v>8</v>
      </c>
      <c r="D5576" s="1">
        <f t="shared" si="1038"/>
        <v>6</v>
      </c>
      <c r="E5576" s="12">
        <f t="shared" si="1039"/>
        <v>21</v>
      </c>
      <c r="F5576" s="124" t="str">
        <f t="shared" si="1040"/>
        <v>0</v>
      </c>
      <c r="G5576" s="1">
        <f ca="1">(OFFSET(O5576,0,MATCH(Customer!$J$6,'CDH &amp; HDH'!$P$11:$X$11,0)))</f>
        <v>75</v>
      </c>
      <c r="H5576" s="1" t="str">
        <f t="shared" si="1041"/>
        <v>Cooling</v>
      </c>
      <c r="I5576" s="1">
        <f ca="1">OFFSET(IF($H5576="Cooling",Customer!$C$25,Customer!$C$52),E5576,D5576)</f>
        <v>78</v>
      </c>
      <c r="J5576" s="1">
        <f ca="1">OFFSET(IF($H5576="Cooling",Customer!$L$25,Customer!$L$52),$E5576,$D5576)</f>
        <v>80</v>
      </c>
      <c r="K5576" s="16">
        <f t="shared" ca="1" si="1035"/>
        <v>0</v>
      </c>
      <c r="L5576" s="16">
        <f t="shared" ca="1" si="1036"/>
        <v>0</v>
      </c>
      <c r="M5576" s="17">
        <f t="shared" si="1042"/>
        <v>0</v>
      </c>
      <c r="N5576" s="17">
        <f t="shared" si="1043"/>
        <v>0</v>
      </c>
      <c r="O5576" s="4"/>
      <c r="P5576" s="4">
        <v>67</v>
      </c>
      <c r="Q5576" s="4">
        <v>61</v>
      </c>
      <c r="R5576" s="4">
        <v>67</v>
      </c>
      <c r="S5576" s="4">
        <v>64</v>
      </c>
      <c r="T5576" s="4">
        <v>77</v>
      </c>
      <c r="U5576" s="4">
        <v>72</v>
      </c>
      <c r="V5576" s="13">
        <v>75</v>
      </c>
      <c r="W5576" s="4">
        <v>71</v>
      </c>
      <c r="X5576" s="4">
        <v>61</v>
      </c>
      <c r="Y5576">
        <f t="shared" ca="1" si="1044"/>
        <v>0</v>
      </c>
      <c r="Z5576">
        <f t="shared" ca="1" si="1045"/>
        <v>0</v>
      </c>
    </row>
    <row r="5577" spans="2:26" x14ac:dyDescent="0.25">
      <c r="B5577" s="11">
        <f t="shared" si="1046"/>
        <v>44793.874999986503</v>
      </c>
      <c r="C5577" s="1">
        <f t="shared" si="1037"/>
        <v>8</v>
      </c>
      <c r="D5577" s="1">
        <f t="shared" si="1038"/>
        <v>6</v>
      </c>
      <c r="E5577" s="12">
        <f t="shared" si="1039"/>
        <v>22</v>
      </c>
      <c r="F5577" s="124" t="str">
        <f t="shared" si="1040"/>
        <v>0</v>
      </c>
      <c r="G5577" s="1">
        <f ca="1">(OFFSET(O5577,0,MATCH(Customer!$J$6,'CDH &amp; HDH'!$P$11:$X$11,0)))</f>
        <v>74</v>
      </c>
      <c r="H5577" s="1" t="str">
        <f t="shared" si="1041"/>
        <v>Cooling</v>
      </c>
      <c r="I5577" s="1">
        <f ca="1">OFFSET(IF($H5577="Cooling",Customer!$C$25,Customer!$C$52),E5577,D5577)</f>
        <v>78</v>
      </c>
      <c r="J5577" s="1">
        <f ca="1">OFFSET(IF($H5577="Cooling",Customer!$L$25,Customer!$L$52),$E5577,$D5577)</f>
        <v>80</v>
      </c>
      <c r="K5577" s="16">
        <f t="shared" ca="1" si="1035"/>
        <v>0</v>
      </c>
      <c r="L5577" s="16">
        <f t="shared" ca="1" si="1036"/>
        <v>0</v>
      </c>
      <c r="M5577" s="17">
        <f t="shared" si="1042"/>
        <v>0</v>
      </c>
      <c r="N5577" s="17">
        <f t="shared" si="1043"/>
        <v>0</v>
      </c>
      <c r="O5577" s="4"/>
      <c r="P5577" s="4">
        <v>65</v>
      </c>
      <c r="Q5577" s="4">
        <v>60</v>
      </c>
      <c r="R5577" s="4">
        <v>67</v>
      </c>
      <c r="S5577" s="4">
        <v>63</v>
      </c>
      <c r="T5577" s="4">
        <v>77</v>
      </c>
      <c r="U5577" s="4">
        <v>71</v>
      </c>
      <c r="V5577" s="13">
        <v>74</v>
      </c>
      <c r="W5577" s="4">
        <v>70</v>
      </c>
      <c r="X5577" s="4">
        <v>60</v>
      </c>
      <c r="Y5577">
        <f t="shared" ca="1" si="1044"/>
        <v>0</v>
      </c>
      <c r="Z5577">
        <f t="shared" ca="1" si="1045"/>
        <v>0</v>
      </c>
    </row>
    <row r="5578" spans="2:26" x14ac:dyDescent="0.25">
      <c r="B5578" s="11">
        <f t="shared" si="1046"/>
        <v>44793.916666653167</v>
      </c>
      <c r="C5578" s="1">
        <f t="shared" si="1037"/>
        <v>8</v>
      </c>
      <c r="D5578" s="1">
        <f t="shared" si="1038"/>
        <v>6</v>
      </c>
      <c r="E5578" s="12">
        <f t="shared" si="1039"/>
        <v>23</v>
      </c>
      <c r="F5578" s="124" t="str">
        <f t="shared" si="1040"/>
        <v>0</v>
      </c>
      <c r="G5578" s="1">
        <f ca="1">(OFFSET(O5578,0,MATCH(Customer!$J$6,'CDH &amp; HDH'!$P$11:$X$11,0)))</f>
        <v>73</v>
      </c>
      <c r="H5578" s="1" t="str">
        <f t="shared" si="1041"/>
        <v>Cooling</v>
      </c>
      <c r="I5578" s="1">
        <f ca="1">OFFSET(IF($H5578="Cooling",Customer!$C$25,Customer!$C$52),E5578,D5578)</f>
        <v>78</v>
      </c>
      <c r="J5578" s="1">
        <f ca="1">OFFSET(IF($H5578="Cooling",Customer!$L$25,Customer!$L$52),$E5578,$D5578)</f>
        <v>80</v>
      </c>
      <c r="K5578" s="16">
        <f t="shared" ca="1" si="1035"/>
        <v>0</v>
      </c>
      <c r="L5578" s="16">
        <f t="shared" ca="1" si="1036"/>
        <v>0</v>
      </c>
      <c r="M5578" s="17">
        <f t="shared" si="1042"/>
        <v>0</v>
      </c>
      <c r="N5578" s="17">
        <f t="shared" si="1043"/>
        <v>0</v>
      </c>
      <c r="O5578" s="4"/>
      <c r="P5578" s="4">
        <v>63</v>
      </c>
      <c r="Q5578" s="4">
        <v>59</v>
      </c>
      <c r="R5578" s="4">
        <v>67</v>
      </c>
      <c r="S5578" s="4">
        <v>62</v>
      </c>
      <c r="T5578" s="4">
        <v>75</v>
      </c>
      <c r="U5578" s="4">
        <v>70</v>
      </c>
      <c r="V5578" s="13">
        <v>73</v>
      </c>
      <c r="W5578" s="4">
        <v>68</v>
      </c>
      <c r="X5578" s="4">
        <v>58</v>
      </c>
      <c r="Y5578">
        <f t="shared" ca="1" si="1044"/>
        <v>0</v>
      </c>
      <c r="Z5578">
        <f t="shared" ca="1" si="1045"/>
        <v>0</v>
      </c>
    </row>
    <row r="5579" spans="2:26" x14ac:dyDescent="0.25">
      <c r="B5579" s="11">
        <f t="shared" si="1046"/>
        <v>44793.958333319832</v>
      </c>
      <c r="C5579" s="1">
        <f t="shared" si="1037"/>
        <v>8</v>
      </c>
      <c r="D5579" s="1">
        <f t="shared" si="1038"/>
        <v>6</v>
      </c>
      <c r="E5579" s="12">
        <f t="shared" si="1039"/>
        <v>24</v>
      </c>
      <c r="F5579" s="124" t="str">
        <f t="shared" si="1040"/>
        <v>0</v>
      </c>
      <c r="G5579" s="1">
        <f ca="1">(OFFSET(O5579,0,MATCH(Customer!$J$6,'CDH &amp; HDH'!$P$11:$X$11,0)))</f>
        <v>73</v>
      </c>
      <c r="H5579" s="1" t="str">
        <f t="shared" si="1041"/>
        <v>Cooling</v>
      </c>
      <c r="I5579" s="1">
        <f ca="1">OFFSET(IF($H5579="Cooling",Customer!$C$25,Customer!$C$52),E5579,D5579)</f>
        <v>78</v>
      </c>
      <c r="J5579" s="1">
        <f ca="1">OFFSET(IF($H5579="Cooling",Customer!$L$25,Customer!$L$52),$E5579,$D5579)</f>
        <v>80</v>
      </c>
      <c r="K5579" s="16">
        <f t="shared" ca="1" si="1035"/>
        <v>0</v>
      </c>
      <c r="L5579" s="16">
        <f t="shared" ca="1" si="1036"/>
        <v>0</v>
      </c>
      <c r="M5579" s="17">
        <f t="shared" si="1042"/>
        <v>0</v>
      </c>
      <c r="N5579" s="17">
        <f t="shared" si="1043"/>
        <v>0</v>
      </c>
      <c r="O5579" s="4"/>
      <c r="P5579" s="4">
        <v>62</v>
      </c>
      <c r="Q5579" s="4">
        <v>58</v>
      </c>
      <c r="R5579" s="4">
        <v>67</v>
      </c>
      <c r="S5579" s="4">
        <v>61</v>
      </c>
      <c r="T5579" s="4">
        <v>73</v>
      </c>
      <c r="U5579" s="4">
        <v>68</v>
      </c>
      <c r="V5579" s="13">
        <v>73</v>
      </c>
      <c r="W5579" s="4">
        <v>68</v>
      </c>
      <c r="X5579" s="4">
        <v>56</v>
      </c>
      <c r="Y5579">
        <f t="shared" ca="1" si="1044"/>
        <v>0</v>
      </c>
      <c r="Z5579">
        <f t="shared" ca="1" si="1045"/>
        <v>0</v>
      </c>
    </row>
    <row r="5580" spans="2:26" x14ac:dyDescent="0.25">
      <c r="B5580" s="11">
        <f t="shared" si="1046"/>
        <v>44793.999999986496</v>
      </c>
      <c r="C5580" s="1">
        <f t="shared" si="1037"/>
        <v>8</v>
      </c>
      <c r="D5580" s="1">
        <f t="shared" si="1038"/>
        <v>7</v>
      </c>
      <c r="E5580" s="12">
        <f t="shared" si="1039"/>
        <v>1</v>
      </c>
      <c r="F5580" s="124" t="str">
        <f t="shared" si="1040"/>
        <v>0</v>
      </c>
      <c r="G5580" s="1">
        <f ca="1">(OFFSET(O5580,0,MATCH(Customer!$J$6,'CDH &amp; HDH'!$P$11:$X$11,0)))</f>
        <v>72</v>
      </c>
      <c r="H5580" s="1" t="str">
        <f t="shared" si="1041"/>
        <v>Cooling</v>
      </c>
      <c r="I5580" s="1">
        <f ca="1">OFFSET(IF($H5580="Cooling",Customer!$C$25,Customer!$C$52),E5580,D5580)</f>
        <v>78</v>
      </c>
      <c r="J5580" s="1">
        <f ca="1">OFFSET(IF($H5580="Cooling",Customer!$L$25,Customer!$L$52),$E5580,$D5580)</f>
        <v>80</v>
      </c>
      <c r="K5580" s="16">
        <f t="shared" ref="K5580:K5643" ca="1" si="1047">IF($H5580="Heating",0,MAX(0,$G5580-I5580))</f>
        <v>0</v>
      </c>
      <c r="L5580" s="16">
        <f t="shared" ref="L5580:L5643" ca="1" si="1048">IF($H5580="Heating",0,MAX(0,$G5580-J5580))</f>
        <v>0</v>
      </c>
      <c r="M5580" s="17">
        <f t="shared" si="1042"/>
        <v>0</v>
      </c>
      <c r="N5580" s="17">
        <f t="shared" si="1043"/>
        <v>0</v>
      </c>
      <c r="O5580" s="4"/>
      <c r="P5580" s="4">
        <v>61</v>
      </c>
      <c r="Q5580" s="4">
        <v>59</v>
      </c>
      <c r="R5580" s="4">
        <v>67</v>
      </c>
      <c r="S5580" s="4">
        <v>61</v>
      </c>
      <c r="T5580" s="4">
        <v>73</v>
      </c>
      <c r="U5580" s="4">
        <v>67</v>
      </c>
      <c r="V5580" s="13">
        <v>72</v>
      </c>
      <c r="W5580" s="4">
        <v>69</v>
      </c>
      <c r="X5580" s="4">
        <v>55</v>
      </c>
      <c r="Y5580">
        <f t="shared" ca="1" si="1044"/>
        <v>0</v>
      </c>
      <c r="Z5580">
        <f t="shared" ca="1" si="1045"/>
        <v>0</v>
      </c>
    </row>
    <row r="5581" spans="2:26" x14ac:dyDescent="0.25">
      <c r="B5581" s="11">
        <f t="shared" si="1046"/>
        <v>44794.04166665316</v>
      </c>
      <c r="C5581" s="1">
        <f t="shared" ref="C5581:C5644" si="1049">MONTH(B5581)</f>
        <v>8</v>
      </c>
      <c r="D5581" s="1">
        <f t="shared" ref="D5581:D5644" si="1050">WEEKDAY(B5581,2)</f>
        <v>7</v>
      </c>
      <c r="E5581" s="12">
        <f t="shared" ref="E5581:E5644" si="1051">HOUR(B5581)+1</f>
        <v>2</v>
      </c>
      <c r="F5581" s="124" t="str">
        <f t="shared" ref="F5581:F5644" si="1052">IF(AND(C5581&gt;5,C5581&lt;9,D5581&lt;6,E5581&gt;14,E5581&lt;19),"1",IF(AND(OR(E5581=8,E5581=9,E5581=19,E5581=20),C5581&lt;3,D5581&lt;6),"1","0"))</f>
        <v>0</v>
      </c>
      <c r="G5581" s="1">
        <f ca="1">(OFFSET(O5581,0,MATCH(Customer!$J$6,'CDH &amp; HDH'!$P$11:$X$11,0)))</f>
        <v>72</v>
      </c>
      <c r="H5581" s="1" t="str">
        <f t="shared" ref="H5581:H5644" si="1053">IF(AND(C5581&gt;=5,C5581&lt;=9),"Cooling","Heating")</f>
        <v>Cooling</v>
      </c>
      <c r="I5581" s="1">
        <f ca="1">OFFSET(IF($H5581="Cooling",Customer!$C$25,Customer!$C$52),E5581,D5581)</f>
        <v>78</v>
      </c>
      <c r="J5581" s="1">
        <f ca="1">OFFSET(IF($H5581="Cooling",Customer!$L$25,Customer!$L$52),$E5581,$D5581)</f>
        <v>80</v>
      </c>
      <c r="K5581" s="16">
        <f t="shared" ca="1" si="1047"/>
        <v>0</v>
      </c>
      <c r="L5581" s="16">
        <f t="shared" ca="1" si="1048"/>
        <v>0</v>
      </c>
      <c r="M5581" s="17">
        <f t="shared" ref="M5581:M5644" si="1054">IF($H5581="Cooling",0,MAX(0,I5581-$G5581))</f>
        <v>0</v>
      </c>
      <c r="N5581" s="17">
        <f t="shared" ref="N5581:N5644" si="1055">IF($H5581="Cooling",0,MAX(0,J5581-$G5581))</f>
        <v>0</v>
      </c>
      <c r="O5581" s="4"/>
      <c r="P5581" s="4">
        <v>59</v>
      </c>
      <c r="Q5581" s="4">
        <v>58</v>
      </c>
      <c r="R5581" s="4">
        <v>67</v>
      </c>
      <c r="S5581" s="4">
        <v>61</v>
      </c>
      <c r="T5581" s="4">
        <v>75</v>
      </c>
      <c r="U5581" s="4">
        <v>66</v>
      </c>
      <c r="V5581" s="13">
        <v>72</v>
      </c>
      <c r="W5581" s="4">
        <v>67</v>
      </c>
      <c r="X5581" s="4">
        <v>54</v>
      </c>
      <c r="Y5581">
        <f t="shared" ref="Y5581:Y5644" ca="1" si="1056">1.08*400*K5581</f>
        <v>0</v>
      </c>
      <c r="Z5581">
        <f t="shared" ref="Z5581:Z5644" ca="1" si="1057">1.08*400*L5581</f>
        <v>0</v>
      </c>
    </row>
    <row r="5582" spans="2:26" x14ac:dyDescent="0.25">
      <c r="B5582" s="11">
        <f t="shared" ref="B5582:B5645" si="1058">B5581+1/24</f>
        <v>44794.083333319824</v>
      </c>
      <c r="C5582" s="1">
        <f t="shared" si="1049"/>
        <v>8</v>
      </c>
      <c r="D5582" s="1">
        <f t="shared" si="1050"/>
        <v>7</v>
      </c>
      <c r="E5582" s="12">
        <f t="shared" si="1051"/>
        <v>3</v>
      </c>
      <c r="F5582" s="124" t="str">
        <f t="shared" si="1052"/>
        <v>0</v>
      </c>
      <c r="G5582" s="1">
        <f ca="1">(OFFSET(O5582,0,MATCH(Customer!$J$6,'CDH &amp; HDH'!$P$11:$X$11,0)))</f>
        <v>72</v>
      </c>
      <c r="H5582" s="1" t="str">
        <f t="shared" si="1053"/>
        <v>Cooling</v>
      </c>
      <c r="I5582" s="1">
        <f ca="1">OFFSET(IF($H5582="Cooling",Customer!$C$25,Customer!$C$52),E5582,D5582)</f>
        <v>78</v>
      </c>
      <c r="J5582" s="1">
        <f ca="1">OFFSET(IF($H5582="Cooling",Customer!$L$25,Customer!$L$52),$E5582,$D5582)</f>
        <v>80</v>
      </c>
      <c r="K5582" s="16">
        <f t="shared" ca="1" si="1047"/>
        <v>0</v>
      </c>
      <c r="L5582" s="16">
        <f t="shared" ca="1" si="1048"/>
        <v>0</v>
      </c>
      <c r="M5582" s="17">
        <f t="shared" si="1054"/>
        <v>0</v>
      </c>
      <c r="N5582" s="17">
        <f t="shared" si="1055"/>
        <v>0</v>
      </c>
      <c r="O5582" s="4"/>
      <c r="P5582" s="4">
        <v>58</v>
      </c>
      <c r="Q5582" s="4">
        <v>58</v>
      </c>
      <c r="R5582" s="4">
        <v>67</v>
      </c>
      <c r="S5582" s="4">
        <v>59</v>
      </c>
      <c r="T5582" s="4">
        <v>75</v>
      </c>
      <c r="U5582" s="4">
        <v>66</v>
      </c>
      <c r="V5582" s="13">
        <v>72</v>
      </c>
      <c r="W5582" s="4">
        <v>67</v>
      </c>
      <c r="X5582" s="4">
        <v>54</v>
      </c>
      <c r="Y5582">
        <f t="shared" ca="1" si="1056"/>
        <v>0</v>
      </c>
      <c r="Z5582">
        <f t="shared" ca="1" si="1057"/>
        <v>0</v>
      </c>
    </row>
    <row r="5583" spans="2:26" x14ac:dyDescent="0.25">
      <c r="B5583" s="11">
        <f t="shared" si="1058"/>
        <v>44794.124999986489</v>
      </c>
      <c r="C5583" s="1">
        <f t="shared" si="1049"/>
        <v>8</v>
      </c>
      <c r="D5583" s="1">
        <f t="shared" si="1050"/>
        <v>7</v>
      </c>
      <c r="E5583" s="12">
        <f t="shared" si="1051"/>
        <v>4</v>
      </c>
      <c r="F5583" s="124" t="str">
        <f t="shared" si="1052"/>
        <v>0</v>
      </c>
      <c r="G5583" s="1">
        <f ca="1">(OFFSET(O5583,0,MATCH(Customer!$J$6,'CDH &amp; HDH'!$P$11:$X$11,0)))</f>
        <v>72</v>
      </c>
      <c r="H5583" s="1" t="str">
        <f t="shared" si="1053"/>
        <v>Cooling</v>
      </c>
      <c r="I5583" s="1">
        <f ca="1">OFFSET(IF($H5583="Cooling",Customer!$C$25,Customer!$C$52),E5583,D5583)</f>
        <v>78</v>
      </c>
      <c r="J5583" s="1">
        <f ca="1">OFFSET(IF($H5583="Cooling",Customer!$L$25,Customer!$L$52),$E5583,$D5583)</f>
        <v>80</v>
      </c>
      <c r="K5583" s="16">
        <f t="shared" ca="1" si="1047"/>
        <v>0</v>
      </c>
      <c r="L5583" s="16">
        <f t="shared" ca="1" si="1048"/>
        <v>0</v>
      </c>
      <c r="M5583" s="17">
        <f t="shared" si="1054"/>
        <v>0</v>
      </c>
      <c r="N5583" s="17">
        <f t="shared" si="1055"/>
        <v>0</v>
      </c>
      <c r="O5583" s="4"/>
      <c r="P5583" s="4">
        <v>56</v>
      </c>
      <c r="Q5583" s="4">
        <v>57</v>
      </c>
      <c r="R5583" s="4">
        <v>67</v>
      </c>
      <c r="S5583" s="4">
        <v>59</v>
      </c>
      <c r="T5583" s="4">
        <v>72</v>
      </c>
      <c r="U5583" s="4">
        <v>63</v>
      </c>
      <c r="V5583" s="13">
        <v>72</v>
      </c>
      <c r="W5583" s="4">
        <v>69</v>
      </c>
      <c r="X5583" s="4">
        <v>54</v>
      </c>
      <c r="Y5583">
        <f t="shared" ca="1" si="1056"/>
        <v>0</v>
      </c>
      <c r="Z5583">
        <f t="shared" ca="1" si="1057"/>
        <v>0</v>
      </c>
    </row>
    <row r="5584" spans="2:26" x14ac:dyDescent="0.25">
      <c r="B5584" s="11">
        <f t="shared" si="1058"/>
        <v>44794.166666653153</v>
      </c>
      <c r="C5584" s="1">
        <f t="shared" si="1049"/>
        <v>8</v>
      </c>
      <c r="D5584" s="1">
        <f t="shared" si="1050"/>
        <v>7</v>
      </c>
      <c r="E5584" s="12">
        <f t="shared" si="1051"/>
        <v>5</v>
      </c>
      <c r="F5584" s="124" t="str">
        <f t="shared" si="1052"/>
        <v>0</v>
      </c>
      <c r="G5584" s="1">
        <f ca="1">(OFFSET(O5584,0,MATCH(Customer!$J$6,'CDH &amp; HDH'!$P$11:$X$11,0)))</f>
        <v>72</v>
      </c>
      <c r="H5584" s="1" t="str">
        <f t="shared" si="1053"/>
        <v>Cooling</v>
      </c>
      <c r="I5584" s="1">
        <f ca="1">OFFSET(IF($H5584="Cooling",Customer!$C$25,Customer!$C$52),E5584,D5584)</f>
        <v>78</v>
      </c>
      <c r="J5584" s="1">
        <f ca="1">OFFSET(IF($H5584="Cooling",Customer!$L$25,Customer!$L$52),$E5584,$D5584)</f>
        <v>80</v>
      </c>
      <c r="K5584" s="16">
        <f t="shared" ca="1" si="1047"/>
        <v>0</v>
      </c>
      <c r="L5584" s="16">
        <f t="shared" ca="1" si="1048"/>
        <v>0</v>
      </c>
      <c r="M5584" s="17">
        <f t="shared" si="1054"/>
        <v>0</v>
      </c>
      <c r="N5584" s="17">
        <f t="shared" si="1055"/>
        <v>0</v>
      </c>
      <c r="O5584" s="4"/>
      <c r="P5584" s="4">
        <v>57</v>
      </c>
      <c r="Q5584" s="4">
        <v>57</v>
      </c>
      <c r="R5584" s="4">
        <v>66</v>
      </c>
      <c r="S5584" s="4">
        <v>60</v>
      </c>
      <c r="T5584" s="4">
        <v>72</v>
      </c>
      <c r="U5584" s="4">
        <v>62</v>
      </c>
      <c r="V5584" s="13">
        <v>72</v>
      </c>
      <c r="W5584" s="4">
        <v>68</v>
      </c>
      <c r="X5584" s="4">
        <v>55</v>
      </c>
      <c r="Y5584">
        <f t="shared" ca="1" si="1056"/>
        <v>0</v>
      </c>
      <c r="Z5584">
        <f t="shared" ca="1" si="1057"/>
        <v>0</v>
      </c>
    </row>
    <row r="5585" spans="2:26" x14ac:dyDescent="0.25">
      <c r="B5585" s="11">
        <f t="shared" si="1058"/>
        <v>44794.208333319817</v>
      </c>
      <c r="C5585" s="1">
        <f t="shared" si="1049"/>
        <v>8</v>
      </c>
      <c r="D5585" s="1">
        <f t="shared" si="1050"/>
        <v>7</v>
      </c>
      <c r="E5585" s="12">
        <f t="shared" si="1051"/>
        <v>6</v>
      </c>
      <c r="F5585" s="124" t="str">
        <f t="shared" si="1052"/>
        <v>0</v>
      </c>
      <c r="G5585" s="1">
        <f ca="1">(OFFSET(O5585,0,MATCH(Customer!$J$6,'CDH &amp; HDH'!$P$11:$X$11,0)))</f>
        <v>72</v>
      </c>
      <c r="H5585" s="1" t="str">
        <f t="shared" si="1053"/>
        <v>Cooling</v>
      </c>
      <c r="I5585" s="1">
        <f ca="1">OFFSET(IF($H5585="Cooling",Customer!$C$25,Customer!$C$52),E5585,D5585)</f>
        <v>78</v>
      </c>
      <c r="J5585" s="1">
        <f ca="1">OFFSET(IF($H5585="Cooling",Customer!$L$25,Customer!$L$52),$E5585,$D5585)</f>
        <v>80</v>
      </c>
      <c r="K5585" s="16">
        <f t="shared" ca="1" si="1047"/>
        <v>0</v>
      </c>
      <c r="L5585" s="16">
        <f t="shared" ca="1" si="1048"/>
        <v>0</v>
      </c>
      <c r="M5585" s="17">
        <f t="shared" si="1054"/>
        <v>0</v>
      </c>
      <c r="N5585" s="17">
        <f t="shared" si="1055"/>
        <v>0</v>
      </c>
      <c r="O5585" s="4"/>
      <c r="P5585" s="4">
        <v>55</v>
      </c>
      <c r="Q5585" s="4">
        <v>56</v>
      </c>
      <c r="R5585" s="4">
        <v>66</v>
      </c>
      <c r="S5585" s="4">
        <v>61</v>
      </c>
      <c r="T5585" s="4">
        <v>71</v>
      </c>
      <c r="U5585" s="4">
        <v>63</v>
      </c>
      <c r="V5585" s="13">
        <v>72</v>
      </c>
      <c r="W5585" s="4">
        <v>69</v>
      </c>
      <c r="X5585" s="4">
        <v>56</v>
      </c>
      <c r="Y5585">
        <f t="shared" ca="1" si="1056"/>
        <v>0</v>
      </c>
      <c r="Z5585">
        <f t="shared" ca="1" si="1057"/>
        <v>0</v>
      </c>
    </row>
    <row r="5586" spans="2:26" x14ac:dyDescent="0.25">
      <c r="B5586" s="11">
        <f t="shared" si="1058"/>
        <v>44794.249999986481</v>
      </c>
      <c r="C5586" s="1">
        <f t="shared" si="1049"/>
        <v>8</v>
      </c>
      <c r="D5586" s="1">
        <f t="shared" si="1050"/>
        <v>7</v>
      </c>
      <c r="E5586" s="12">
        <f t="shared" si="1051"/>
        <v>7</v>
      </c>
      <c r="F5586" s="124" t="str">
        <f t="shared" si="1052"/>
        <v>0</v>
      </c>
      <c r="G5586" s="1">
        <f ca="1">(OFFSET(O5586,0,MATCH(Customer!$J$6,'CDH &amp; HDH'!$P$11:$X$11,0)))</f>
        <v>73</v>
      </c>
      <c r="H5586" s="1" t="str">
        <f t="shared" si="1053"/>
        <v>Cooling</v>
      </c>
      <c r="I5586" s="1">
        <f ca="1">OFFSET(IF($H5586="Cooling",Customer!$C$25,Customer!$C$52),E5586,D5586)</f>
        <v>78</v>
      </c>
      <c r="J5586" s="1">
        <f ca="1">OFFSET(IF($H5586="Cooling",Customer!$L$25,Customer!$L$52),$E5586,$D5586)</f>
        <v>80</v>
      </c>
      <c r="K5586" s="16">
        <f t="shared" ca="1" si="1047"/>
        <v>0</v>
      </c>
      <c r="L5586" s="16">
        <f t="shared" ca="1" si="1048"/>
        <v>0</v>
      </c>
      <c r="M5586" s="17">
        <f t="shared" si="1054"/>
        <v>0</v>
      </c>
      <c r="N5586" s="17">
        <f t="shared" si="1055"/>
        <v>0</v>
      </c>
      <c r="O5586" s="4"/>
      <c r="P5586" s="4">
        <v>60</v>
      </c>
      <c r="Q5586" s="4">
        <v>59</v>
      </c>
      <c r="R5586" s="4">
        <v>67</v>
      </c>
      <c r="S5586" s="4">
        <v>64</v>
      </c>
      <c r="T5586" s="4">
        <v>73</v>
      </c>
      <c r="U5586" s="4">
        <v>68</v>
      </c>
      <c r="V5586" s="13">
        <v>73</v>
      </c>
      <c r="W5586" s="4">
        <v>70</v>
      </c>
      <c r="X5586" s="4">
        <v>57</v>
      </c>
      <c r="Y5586">
        <f t="shared" ca="1" si="1056"/>
        <v>0</v>
      </c>
      <c r="Z5586">
        <f t="shared" ca="1" si="1057"/>
        <v>0</v>
      </c>
    </row>
    <row r="5587" spans="2:26" x14ac:dyDescent="0.25">
      <c r="B5587" s="11">
        <f t="shared" si="1058"/>
        <v>44794.291666653146</v>
      </c>
      <c r="C5587" s="1">
        <f t="shared" si="1049"/>
        <v>8</v>
      </c>
      <c r="D5587" s="1">
        <f t="shared" si="1050"/>
        <v>7</v>
      </c>
      <c r="E5587" s="12">
        <f t="shared" si="1051"/>
        <v>8</v>
      </c>
      <c r="F5587" s="124" t="str">
        <f t="shared" si="1052"/>
        <v>0</v>
      </c>
      <c r="G5587" s="1">
        <f ca="1">(OFFSET(O5587,0,MATCH(Customer!$J$6,'CDH &amp; HDH'!$P$11:$X$11,0)))</f>
        <v>74</v>
      </c>
      <c r="H5587" s="1" t="str">
        <f t="shared" si="1053"/>
        <v>Cooling</v>
      </c>
      <c r="I5587" s="1">
        <f ca="1">OFFSET(IF($H5587="Cooling",Customer!$C$25,Customer!$C$52),E5587,D5587)</f>
        <v>78</v>
      </c>
      <c r="J5587" s="1">
        <f ca="1">OFFSET(IF($H5587="Cooling",Customer!$L$25,Customer!$L$52),$E5587,$D5587)</f>
        <v>80</v>
      </c>
      <c r="K5587" s="16">
        <f t="shared" ca="1" si="1047"/>
        <v>0</v>
      </c>
      <c r="L5587" s="16">
        <f t="shared" ca="1" si="1048"/>
        <v>0</v>
      </c>
      <c r="M5587" s="17">
        <f t="shared" si="1054"/>
        <v>0</v>
      </c>
      <c r="N5587" s="17">
        <f t="shared" si="1055"/>
        <v>0</v>
      </c>
      <c r="O5587" s="4"/>
      <c r="P5587" s="4">
        <v>66</v>
      </c>
      <c r="Q5587" s="4">
        <v>63</v>
      </c>
      <c r="R5587" s="4">
        <v>67</v>
      </c>
      <c r="S5587" s="4">
        <v>67</v>
      </c>
      <c r="T5587" s="4">
        <v>75</v>
      </c>
      <c r="U5587" s="4">
        <v>74</v>
      </c>
      <c r="V5587" s="13">
        <v>74</v>
      </c>
      <c r="W5587" s="4">
        <v>72</v>
      </c>
      <c r="X5587" s="4">
        <v>60</v>
      </c>
      <c r="Y5587">
        <f t="shared" ca="1" si="1056"/>
        <v>0</v>
      </c>
      <c r="Z5587">
        <f t="shared" ca="1" si="1057"/>
        <v>0</v>
      </c>
    </row>
    <row r="5588" spans="2:26" x14ac:dyDescent="0.25">
      <c r="B5588" s="11">
        <f t="shared" si="1058"/>
        <v>44794.33333331981</v>
      </c>
      <c r="C5588" s="1">
        <f t="shared" si="1049"/>
        <v>8</v>
      </c>
      <c r="D5588" s="1">
        <f t="shared" si="1050"/>
        <v>7</v>
      </c>
      <c r="E5588" s="12">
        <f t="shared" si="1051"/>
        <v>9</v>
      </c>
      <c r="F5588" s="124" t="str">
        <f t="shared" si="1052"/>
        <v>0</v>
      </c>
      <c r="G5588" s="1">
        <f ca="1">(OFFSET(O5588,0,MATCH(Customer!$J$6,'CDH &amp; HDH'!$P$11:$X$11,0)))</f>
        <v>76</v>
      </c>
      <c r="H5588" s="1" t="str">
        <f t="shared" si="1053"/>
        <v>Cooling</v>
      </c>
      <c r="I5588" s="1">
        <f ca="1">OFFSET(IF($H5588="Cooling",Customer!$C$25,Customer!$C$52),E5588,D5588)</f>
        <v>78</v>
      </c>
      <c r="J5588" s="1">
        <f ca="1">OFFSET(IF($H5588="Cooling",Customer!$L$25,Customer!$L$52),$E5588,$D5588)</f>
        <v>80</v>
      </c>
      <c r="K5588" s="16">
        <f t="shared" ca="1" si="1047"/>
        <v>0</v>
      </c>
      <c r="L5588" s="16">
        <f t="shared" ca="1" si="1048"/>
        <v>0</v>
      </c>
      <c r="M5588" s="17">
        <f t="shared" si="1054"/>
        <v>0</v>
      </c>
      <c r="N5588" s="17">
        <f t="shared" si="1055"/>
        <v>0</v>
      </c>
      <c r="O5588" s="4"/>
      <c r="P5588" s="4">
        <v>70</v>
      </c>
      <c r="Q5588" s="4">
        <v>65</v>
      </c>
      <c r="R5588" s="4">
        <v>68</v>
      </c>
      <c r="S5588" s="4">
        <v>69</v>
      </c>
      <c r="T5588" s="4">
        <v>77</v>
      </c>
      <c r="U5588" s="4">
        <v>78</v>
      </c>
      <c r="V5588" s="13">
        <v>76</v>
      </c>
      <c r="W5588" s="4">
        <v>73</v>
      </c>
      <c r="X5588" s="4">
        <v>67</v>
      </c>
      <c r="Y5588">
        <f t="shared" ca="1" si="1056"/>
        <v>0</v>
      </c>
      <c r="Z5588">
        <f t="shared" ca="1" si="1057"/>
        <v>0</v>
      </c>
    </row>
    <row r="5589" spans="2:26" x14ac:dyDescent="0.25">
      <c r="B5589" s="11">
        <f t="shared" si="1058"/>
        <v>44794.374999986474</v>
      </c>
      <c r="C5589" s="1">
        <f t="shared" si="1049"/>
        <v>8</v>
      </c>
      <c r="D5589" s="1">
        <f t="shared" si="1050"/>
        <v>7</v>
      </c>
      <c r="E5589" s="12">
        <f t="shared" si="1051"/>
        <v>10</v>
      </c>
      <c r="F5589" s="124" t="str">
        <f t="shared" si="1052"/>
        <v>0</v>
      </c>
      <c r="G5589" s="1">
        <f ca="1">(OFFSET(O5589,0,MATCH(Customer!$J$6,'CDH &amp; HDH'!$P$11:$X$11,0)))</f>
        <v>78</v>
      </c>
      <c r="H5589" s="1" t="str">
        <f t="shared" si="1053"/>
        <v>Cooling</v>
      </c>
      <c r="I5589" s="1">
        <f ca="1">OFFSET(IF($H5589="Cooling",Customer!$C$25,Customer!$C$52),E5589,D5589)</f>
        <v>78</v>
      </c>
      <c r="J5589" s="1">
        <f ca="1">OFFSET(IF($H5589="Cooling",Customer!$L$25,Customer!$L$52),$E5589,$D5589)</f>
        <v>80</v>
      </c>
      <c r="K5589" s="16">
        <f t="shared" ca="1" si="1047"/>
        <v>0</v>
      </c>
      <c r="L5589" s="16">
        <f t="shared" ca="1" si="1048"/>
        <v>0</v>
      </c>
      <c r="M5589" s="17">
        <f t="shared" si="1054"/>
        <v>0</v>
      </c>
      <c r="N5589" s="17">
        <f t="shared" si="1055"/>
        <v>0</v>
      </c>
      <c r="O5589" s="4"/>
      <c r="P5589" s="4">
        <v>75</v>
      </c>
      <c r="Q5589" s="4">
        <v>65</v>
      </c>
      <c r="R5589" s="4">
        <v>71</v>
      </c>
      <c r="S5589" s="4">
        <v>71</v>
      </c>
      <c r="T5589" s="4">
        <v>78</v>
      </c>
      <c r="U5589" s="4">
        <v>79</v>
      </c>
      <c r="V5589" s="13">
        <v>78</v>
      </c>
      <c r="W5589" s="4">
        <v>76</v>
      </c>
      <c r="X5589" s="4">
        <v>70</v>
      </c>
      <c r="Y5589">
        <f t="shared" ca="1" si="1056"/>
        <v>0</v>
      </c>
      <c r="Z5589">
        <f t="shared" ca="1" si="1057"/>
        <v>0</v>
      </c>
    </row>
    <row r="5590" spans="2:26" x14ac:dyDescent="0.25">
      <c r="B5590" s="11">
        <f t="shared" si="1058"/>
        <v>44794.416666653138</v>
      </c>
      <c r="C5590" s="1">
        <f t="shared" si="1049"/>
        <v>8</v>
      </c>
      <c r="D5590" s="1">
        <f t="shared" si="1050"/>
        <v>7</v>
      </c>
      <c r="E5590" s="12">
        <f t="shared" si="1051"/>
        <v>11</v>
      </c>
      <c r="F5590" s="124" t="str">
        <f t="shared" si="1052"/>
        <v>0</v>
      </c>
      <c r="G5590" s="1">
        <f ca="1">(OFFSET(O5590,0,MATCH(Customer!$J$6,'CDH &amp; HDH'!$P$11:$X$11,0)))</f>
        <v>80</v>
      </c>
      <c r="H5590" s="1" t="str">
        <f t="shared" si="1053"/>
        <v>Cooling</v>
      </c>
      <c r="I5590" s="1">
        <f ca="1">OFFSET(IF($H5590="Cooling",Customer!$C$25,Customer!$C$52),E5590,D5590)</f>
        <v>78</v>
      </c>
      <c r="J5590" s="1">
        <f ca="1">OFFSET(IF($H5590="Cooling",Customer!$L$25,Customer!$L$52),$E5590,$D5590)</f>
        <v>80</v>
      </c>
      <c r="K5590" s="16">
        <f t="shared" ca="1" si="1047"/>
        <v>2</v>
      </c>
      <c r="L5590" s="16">
        <f t="shared" ca="1" si="1048"/>
        <v>0</v>
      </c>
      <c r="M5590" s="17">
        <f t="shared" si="1054"/>
        <v>0</v>
      </c>
      <c r="N5590" s="17">
        <f t="shared" si="1055"/>
        <v>0</v>
      </c>
      <c r="O5590" s="4"/>
      <c r="P5590" s="4">
        <v>77</v>
      </c>
      <c r="Q5590" s="4">
        <v>66</v>
      </c>
      <c r="R5590" s="4">
        <v>70</v>
      </c>
      <c r="S5590" s="4">
        <v>79</v>
      </c>
      <c r="T5590" s="4">
        <v>81</v>
      </c>
      <c r="U5590" s="4">
        <v>82</v>
      </c>
      <c r="V5590" s="13">
        <v>80</v>
      </c>
      <c r="W5590" s="4">
        <v>78</v>
      </c>
      <c r="X5590" s="4">
        <v>76</v>
      </c>
      <c r="Y5590">
        <f t="shared" ca="1" si="1056"/>
        <v>864</v>
      </c>
      <c r="Z5590">
        <f t="shared" ca="1" si="1057"/>
        <v>0</v>
      </c>
    </row>
    <row r="5591" spans="2:26" x14ac:dyDescent="0.25">
      <c r="B5591" s="11">
        <f t="shared" si="1058"/>
        <v>44794.458333319802</v>
      </c>
      <c r="C5591" s="1">
        <f t="shared" si="1049"/>
        <v>8</v>
      </c>
      <c r="D5591" s="1">
        <f t="shared" si="1050"/>
        <v>7</v>
      </c>
      <c r="E5591" s="12">
        <f t="shared" si="1051"/>
        <v>12</v>
      </c>
      <c r="F5591" s="124" t="str">
        <f t="shared" si="1052"/>
        <v>0</v>
      </c>
      <c r="G5591" s="1">
        <f ca="1">(OFFSET(O5591,0,MATCH(Customer!$J$6,'CDH &amp; HDH'!$P$11:$X$11,0)))</f>
        <v>82</v>
      </c>
      <c r="H5591" s="1" t="str">
        <f t="shared" si="1053"/>
        <v>Cooling</v>
      </c>
      <c r="I5591" s="1">
        <f ca="1">OFFSET(IF($H5591="Cooling",Customer!$C$25,Customer!$C$52),E5591,D5591)</f>
        <v>78</v>
      </c>
      <c r="J5591" s="1">
        <f ca="1">OFFSET(IF($H5591="Cooling",Customer!$L$25,Customer!$L$52),$E5591,$D5591)</f>
        <v>80</v>
      </c>
      <c r="K5591" s="16">
        <f t="shared" ca="1" si="1047"/>
        <v>4</v>
      </c>
      <c r="L5591" s="16">
        <f t="shared" ca="1" si="1048"/>
        <v>2</v>
      </c>
      <c r="M5591" s="17">
        <f t="shared" si="1054"/>
        <v>0</v>
      </c>
      <c r="N5591" s="17">
        <f t="shared" si="1055"/>
        <v>0</v>
      </c>
      <c r="O5591" s="4"/>
      <c r="P5591" s="4">
        <v>78</v>
      </c>
      <c r="Q5591" s="4">
        <v>65</v>
      </c>
      <c r="R5591" s="4">
        <v>70</v>
      </c>
      <c r="S5591" s="4">
        <v>83</v>
      </c>
      <c r="T5591" s="4">
        <v>82</v>
      </c>
      <c r="U5591" s="4">
        <v>85</v>
      </c>
      <c r="V5591" s="13">
        <v>82</v>
      </c>
      <c r="W5591" s="4">
        <v>80</v>
      </c>
      <c r="X5591" s="4">
        <v>79</v>
      </c>
      <c r="Y5591">
        <f t="shared" ca="1" si="1056"/>
        <v>1728</v>
      </c>
      <c r="Z5591">
        <f t="shared" ca="1" si="1057"/>
        <v>864</v>
      </c>
    </row>
    <row r="5592" spans="2:26" x14ac:dyDescent="0.25">
      <c r="B5592" s="11">
        <f t="shared" si="1058"/>
        <v>44794.499999986467</v>
      </c>
      <c r="C5592" s="1">
        <f t="shared" si="1049"/>
        <v>8</v>
      </c>
      <c r="D5592" s="1">
        <f t="shared" si="1050"/>
        <v>7</v>
      </c>
      <c r="E5592" s="12">
        <f t="shared" si="1051"/>
        <v>13</v>
      </c>
      <c r="F5592" s="124" t="str">
        <f t="shared" si="1052"/>
        <v>0</v>
      </c>
      <c r="G5592" s="1">
        <f ca="1">(OFFSET(O5592,0,MATCH(Customer!$J$6,'CDH &amp; HDH'!$P$11:$X$11,0)))</f>
        <v>84</v>
      </c>
      <c r="H5592" s="1" t="str">
        <f t="shared" si="1053"/>
        <v>Cooling</v>
      </c>
      <c r="I5592" s="1">
        <f ca="1">OFFSET(IF($H5592="Cooling",Customer!$C$25,Customer!$C$52),E5592,D5592)</f>
        <v>78</v>
      </c>
      <c r="J5592" s="1">
        <f ca="1">OFFSET(IF($H5592="Cooling",Customer!$L$25,Customer!$L$52),$E5592,$D5592)</f>
        <v>80</v>
      </c>
      <c r="K5592" s="16">
        <f t="shared" ca="1" si="1047"/>
        <v>6</v>
      </c>
      <c r="L5592" s="16">
        <f t="shared" ca="1" si="1048"/>
        <v>4</v>
      </c>
      <c r="M5592" s="17">
        <f t="shared" si="1054"/>
        <v>0</v>
      </c>
      <c r="N5592" s="17">
        <f t="shared" si="1055"/>
        <v>0</v>
      </c>
      <c r="O5592" s="4"/>
      <c r="P5592" s="4">
        <v>79</v>
      </c>
      <c r="Q5592" s="4">
        <v>64</v>
      </c>
      <c r="R5592" s="4">
        <v>76</v>
      </c>
      <c r="S5592" s="4">
        <v>82</v>
      </c>
      <c r="T5592" s="4">
        <v>84</v>
      </c>
      <c r="U5592" s="4">
        <v>85</v>
      </c>
      <c r="V5592" s="13">
        <v>84</v>
      </c>
      <c r="W5592" s="4">
        <v>80</v>
      </c>
      <c r="X5592" s="4">
        <v>82</v>
      </c>
      <c r="Y5592">
        <f t="shared" ca="1" si="1056"/>
        <v>2592</v>
      </c>
      <c r="Z5592">
        <f t="shared" ca="1" si="1057"/>
        <v>1728</v>
      </c>
    </row>
    <row r="5593" spans="2:26" x14ac:dyDescent="0.25">
      <c r="B5593" s="11">
        <f t="shared" si="1058"/>
        <v>44794.541666653131</v>
      </c>
      <c r="C5593" s="1">
        <f t="shared" si="1049"/>
        <v>8</v>
      </c>
      <c r="D5593" s="1">
        <f t="shared" si="1050"/>
        <v>7</v>
      </c>
      <c r="E5593" s="12">
        <f t="shared" si="1051"/>
        <v>14</v>
      </c>
      <c r="F5593" s="124" t="str">
        <f t="shared" si="1052"/>
        <v>0</v>
      </c>
      <c r="G5593" s="1">
        <f ca="1">(OFFSET(O5593,0,MATCH(Customer!$J$6,'CDH &amp; HDH'!$P$11:$X$11,0)))</f>
        <v>85</v>
      </c>
      <c r="H5593" s="1" t="str">
        <f t="shared" si="1053"/>
        <v>Cooling</v>
      </c>
      <c r="I5593" s="1">
        <f ca="1">OFFSET(IF($H5593="Cooling",Customer!$C$25,Customer!$C$52),E5593,D5593)</f>
        <v>78</v>
      </c>
      <c r="J5593" s="1">
        <f ca="1">OFFSET(IF($H5593="Cooling",Customer!$L$25,Customer!$L$52),$E5593,$D5593)</f>
        <v>80</v>
      </c>
      <c r="K5593" s="16">
        <f t="shared" ca="1" si="1047"/>
        <v>7</v>
      </c>
      <c r="L5593" s="16">
        <f t="shared" ca="1" si="1048"/>
        <v>5</v>
      </c>
      <c r="M5593" s="17">
        <f t="shared" si="1054"/>
        <v>0</v>
      </c>
      <c r="N5593" s="17">
        <f t="shared" si="1055"/>
        <v>0</v>
      </c>
      <c r="O5593" s="4"/>
      <c r="P5593" s="4">
        <v>81</v>
      </c>
      <c r="Q5593" s="4">
        <v>65</v>
      </c>
      <c r="R5593" s="4">
        <v>76</v>
      </c>
      <c r="S5593" s="4">
        <v>82</v>
      </c>
      <c r="T5593" s="4">
        <v>85</v>
      </c>
      <c r="U5593" s="4">
        <v>85</v>
      </c>
      <c r="V5593" s="13">
        <v>85</v>
      </c>
      <c r="W5593" s="4">
        <v>81</v>
      </c>
      <c r="X5593" s="4">
        <v>83</v>
      </c>
      <c r="Y5593">
        <f t="shared" ca="1" si="1056"/>
        <v>3024</v>
      </c>
      <c r="Z5593">
        <f t="shared" ca="1" si="1057"/>
        <v>2160</v>
      </c>
    </row>
    <row r="5594" spans="2:26" x14ac:dyDescent="0.25">
      <c r="B5594" s="11">
        <f t="shared" si="1058"/>
        <v>44794.583333319795</v>
      </c>
      <c r="C5594" s="1">
        <f t="shared" si="1049"/>
        <v>8</v>
      </c>
      <c r="D5594" s="1">
        <f t="shared" si="1050"/>
        <v>7</v>
      </c>
      <c r="E5594" s="12">
        <f t="shared" si="1051"/>
        <v>15</v>
      </c>
      <c r="F5594" s="124" t="str">
        <f t="shared" si="1052"/>
        <v>0</v>
      </c>
      <c r="G5594" s="1">
        <f ca="1">(OFFSET(O5594,0,MATCH(Customer!$J$6,'CDH &amp; HDH'!$P$11:$X$11,0)))</f>
        <v>85</v>
      </c>
      <c r="H5594" s="1" t="str">
        <f t="shared" si="1053"/>
        <v>Cooling</v>
      </c>
      <c r="I5594" s="1">
        <f ca="1">OFFSET(IF($H5594="Cooling",Customer!$C$25,Customer!$C$52),E5594,D5594)</f>
        <v>78</v>
      </c>
      <c r="J5594" s="1">
        <f ca="1">OFFSET(IF($H5594="Cooling",Customer!$L$25,Customer!$L$52),$E5594,$D5594)</f>
        <v>80</v>
      </c>
      <c r="K5594" s="16">
        <f t="shared" ca="1" si="1047"/>
        <v>7</v>
      </c>
      <c r="L5594" s="16">
        <f t="shared" ca="1" si="1048"/>
        <v>5</v>
      </c>
      <c r="M5594" s="17">
        <f t="shared" si="1054"/>
        <v>0</v>
      </c>
      <c r="N5594" s="17">
        <f t="shared" si="1055"/>
        <v>0</v>
      </c>
      <c r="O5594" s="4"/>
      <c r="P5594" s="4">
        <v>82</v>
      </c>
      <c r="Q5594" s="4">
        <v>65</v>
      </c>
      <c r="R5594" s="4">
        <v>77</v>
      </c>
      <c r="S5594" s="4">
        <v>83</v>
      </c>
      <c r="T5594" s="4">
        <v>85</v>
      </c>
      <c r="U5594" s="4">
        <v>86</v>
      </c>
      <c r="V5594" s="13">
        <v>85</v>
      </c>
      <c r="W5594" s="4">
        <v>80</v>
      </c>
      <c r="X5594" s="4">
        <v>84</v>
      </c>
      <c r="Y5594">
        <f t="shared" ca="1" si="1056"/>
        <v>3024</v>
      </c>
      <c r="Z5594">
        <f t="shared" ca="1" si="1057"/>
        <v>2160</v>
      </c>
    </row>
    <row r="5595" spans="2:26" x14ac:dyDescent="0.25">
      <c r="B5595" s="11">
        <f t="shared" si="1058"/>
        <v>44794.624999986459</v>
      </c>
      <c r="C5595" s="1">
        <f t="shared" si="1049"/>
        <v>8</v>
      </c>
      <c r="D5595" s="1">
        <f t="shared" si="1050"/>
        <v>7</v>
      </c>
      <c r="E5595" s="12">
        <f t="shared" si="1051"/>
        <v>16</v>
      </c>
      <c r="F5595" s="124" t="str">
        <f t="shared" si="1052"/>
        <v>0</v>
      </c>
      <c r="G5595" s="1">
        <f ca="1">(OFFSET(O5595,0,MATCH(Customer!$J$6,'CDH &amp; HDH'!$P$11:$X$11,0)))</f>
        <v>85</v>
      </c>
      <c r="H5595" s="1" t="str">
        <f t="shared" si="1053"/>
        <v>Cooling</v>
      </c>
      <c r="I5595" s="1">
        <f ca="1">OFFSET(IF($H5595="Cooling",Customer!$C$25,Customer!$C$52),E5595,D5595)</f>
        <v>78</v>
      </c>
      <c r="J5595" s="1">
        <f ca="1">OFFSET(IF($H5595="Cooling",Customer!$L$25,Customer!$L$52),$E5595,$D5595)</f>
        <v>80</v>
      </c>
      <c r="K5595" s="16">
        <f t="shared" ca="1" si="1047"/>
        <v>7</v>
      </c>
      <c r="L5595" s="16">
        <f t="shared" ca="1" si="1048"/>
        <v>5</v>
      </c>
      <c r="M5595" s="17">
        <f t="shared" si="1054"/>
        <v>0</v>
      </c>
      <c r="N5595" s="17">
        <f t="shared" si="1055"/>
        <v>0</v>
      </c>
      <c r="O5595" s="4"/>
      <c r="P5595" s="4">
        <v>83</v>
      </c>
      <c r="Q5595" s="4">
        <v>64</v>
      </c>
      <c r="R5595" s="4">
        <v>78</v>
      </c>
      <c r="S5595" s="4">
        <v>81</v>
      </c>
      <c r="T5595" s="4">
        <v>85</v>
      </c>
      <c r="U5595" s="4">
        <v>85</v>
      </c>
      <c r="V5595" s="13">
        <v>85</v>
      </c>
      <c r="W5595" s="4">
        <v>81</v>
      </c>
      <c r="X5595" s="4">
        <v>85</v>
      </c>
      <c r="Y5595">
        <f t="shared" ca="1" si="1056"/>
        <v>3024</v>
      </c>
      <c r="Z5595">
        <f t="shared" ca="1" si="1057"/>
        <v>2160</v>
      </c>
    </row>
    <row r="5596" spans="2:26" x14ac:dyDescent="0.25">
      <c r="B5596" s="11">
        <f t="shared" si="1058"/>
        <v>44794.666666653124</v>
      </c>
      <c r="C5596" s="1">
        <f t="shared" si="1049"/>
        <v>8</v>
      </c>
      <c r="D5596" s="1">
        <f t="shared" si="1050"/>
        <v>7</v>
      </c>
      <c r="E5596" s="12">
        <f t="shared" si="1051"/>
        <v>17</v>
      </c>
      <c r="F5596" s="124" t="str">
        <f t="shared" si="1052"/>
        <v>0</v>
      </c>
      <c r="G5596" s="1">
        <f ca="1">(OFFSET(O5596,0,MATCH(Customer!$J$6,'CDH &amp; HDH'!$P$11:$X$11,0)))</f>
        <v>82</v>
      </c>
      <c r="H5596" s="1" t="str">
        <f t="shared" si="1053"/>
        <v>Cooling</v>
      </c>
      <c r="I5596" s="1">
        <f ca="1">OFFSET(IF($H5596="Cooling",Customer!$C$25,Customer!$C$52),E5596,D5596)</f>
        <v>78</v>
      </c>
      <c r="J5596" s="1">
        <f ca="1">OFFSET(IF($H5596="Cooling",Customer!$L$25,Customer!$L$52),$E5596,$D5596)</f>
        <v>80</v>
      </c>
      <c r="K5596" s="16">
        <f t="shared" ca="1" si="1047"/>
        <v>4</v>
      </c>
      <c r="L5596" s="16">
        <f t="shared" ca="1" si="1048"/>
        <v>2</v>
      </c>
      <c r="M5596" s="17">
        <f t="shared" si="1054"/>
        <v>0</v>
      </c>
      <c r="N5596" s="17">
        <f t="shared" si="1055"/>
        <v>0</v>
      </c>
      <c r="O5596" s="4"/>
      <c r="P5596" s="4">
        <v>83</v>
      </c>
      <c r="Q5596" s="4">
        <v>63</v>
      </c>
      <c r="R5596" s="4">
        <v>74</v>
      </c>
      <c r="S5596" s="4">
        <v>80</v>
      </c>
      <c r="T5596" s="4">
        <v>83</v>
      </c>
      <c r="U5596" s="4">
        <v>84</v>
      </c>
      <c r="V5596" s="13">
        <v>82</v>
      </c>
      <c r="W5596" s="4">
        <v>80</v>
      </c>
      <c r="X5596" s="4">
        <v>81</v>
      </c>
      <c r="Y5596">
        <f t="shared" ca="1" si="1056"/>
        <v>1728</v>
      </c>
      <c r="Z5596">
        <f t="shared" ca="1" si="1057"/>
        <v>864</v>
      </c>
    </row>
    <row r="5597" spans="2:26" x14ac:dyDescent="0.25">
      <c r="B5597" s="11">
        <f t="shared" si="1058"/>
        <v>44794.708333319788</v>
      </c>
      <c r="C5597" s="1">
        <f t="shared" si="1049"/>
        <v>8</v>
      </c>
      <c r="D5597" s="1">
        <f t="shared" si="1050"/>
        <v>7</v>
      </c>
      <c r="E5597" s="12">
        <f t="shared" si="1051"/>
        <v>18</v>
      </c>
      <c r="F5597" s="124" t="str">
        <f t="shared" si="1052"/>
        <v>0</v>
      </c>
      <c r="G5597" s="1">
        <f ca="1">(OFFSET(O5597,0,MATCH(Customer!$J$6,'CDH &amp; HDH'!$P$11:$X$11,0)))</f>
        <v>81</v>
      </c>
      <c r="H5597" s="1" t="str">
        <f t="shared" si="1053"/>
        <v>Cooling</v>
      </c>
      <c r="I5597" s="1">
        <f ca="1">OFFSET(IF($H5597="Cooling",Customer!$C$25,Customer!$C$52),E5597,D5597)</f>
        <v>78</v>
      </c>
      <c r="J5597" s="1">
        <f ca="1">OFFSET(IF($H5597="Cooling",Customer!$L$25,Customer!$L$52),$E5597,$D5597)</f>
        <v>80</v>
      </c>
      <c r="K5597" s="16">
        <f t="shared" ca="1" si="1047"/>
        <v>3</v>
      </c>
      <c r="L5597" s="16">
        <f t="shared" ca="1" si="1048"/>
        <v>1</v>
      </c>
      <c r="M5597" s="17">
        <f t="shared" si="1054"/>
        <v>0</v>
      </c>
      <c r="N5597" s="17">
        <f t="shared" si="1055"/>
        <v>0</v>
      </c>
      <c r="O5597" s="4"/>
      <c r="P5597" s="4">
        <v>80</v>
      </c>
      <c r="Q5597" s="4">
        <v>63</v>
      </c>
      <c r="R5597" s="4">
        <v>73</v>
      </c>
      <c r="S5597" s="4">
        <v>79</v>
      </c>
      <c r="T5597" s="4">
        <v>81</v>
      </c>
      <c r="U5597" s="4">
        <v>82</v>
      </c>
      <c r="V5597" s="13">
        <v>81</v>
      </c>
      <c r="W5597" s="4">
        <v>78</v>
      </c>
      <c r="X5597" s="4">
        <v>76</v>
      </c>
      <c r="Y5597">
        <f t="shared" ca="1" si="1056"/>
        <v>1296</v>
      </c>
      <c r="Z5597">
        <f t="shared" ca="1" si="1057"/>
        <v>432</v>
      </c>
    </row>
    <row r="5598" spans="2:26" x14ac:dyDescent="0.25">
      <c r="B5598" s="11">
        <f t="shared" si="1058"/>
        <v>44794.749999986452</v>
      </c>
      <c r="C5598" s="1">
        <f t="shared" si="1049"/>
        <v>8</v>
      </c>
      <c r="D5598" s="1">
        <f t="shared" si="1050"/>
        <v>7</v>
      </c>
      <c r="E5598" s="12">
        <f t="shared" si="1051"/>
        <v>19</v>
      </c>
      <c r="F5598" s="124" t="str">
        <f t="shared" si="1052"/>
        <v>0</v>
      </c>
      <c r="G5598" s="1">
        <f ca="1">(OFFSET(O5598,0,MATCH(Customer!$J$6,'CDH &amp; HDH'!$P$11:$X$11,0)))</f>
        <v>78</v>
      </c>
      <c r="H5598" s="1" t="str">
        <f t="shared" si="1053"/>
        <v>Cooling</v>
      </c>
      <c r="I5598" s="1">
        <f ca="1">OFFSET(IF($H5598="Cooling",Customer!$C$25,Customer!$C$52),E5598,D5598)</f>
        <v>78</v>
      </c>
      <c r="J5598" s="1">
        <f ca="1">OFFSET(IF($H5598="Cooling",Customer!$L$25,Customer!$L$52),$E5598,$D5598)</f>
        <v>80</v>
      </c>
      <c r="K5598" s="16">
        <f t="shared" ca="1" si="1047"/>
        <v>0</v>
      </c>
      <c r="L5598" s="16">
        <f t="shared" ca="1" si="1048"/>
        <v>0</v>
      </c>
      <c r="M5598" s="17">
        <f t="shared" si="1054"/>
        <v>0</v>
      </c>
      <c r="N5598" s="17">
        <f t="shared" si="1055"/>
        <v>0</v>
      </c>
      <c r="O5598" s="4"/>
      <c r="P5598" s="4">
        <v>77</v>
      </c>
      <c r="Q5598" s="4">
        <v>61</v>
      </c>
      <c r="R5598" s="4">
        <v>68</v>
      </c>
      <c r="S5598" s="4">
        <v>75</v>
      </c>
      <c r="T5598" s="4">
        <v>79</v>
      </c>
      <c r="U5598" s="4">
        <v>78</v>
      </c>
      <c r="V5598" s="13">
        <v>78</v>
      </c>
      <c r="W5598" s="4">
        <v>75</v>
      </c>
      <c r="X5598" s="4">
        <v>72</v>
      </c>
      <c r="Y5598">
        <f t="shared" ca="1" si="1056"/>
        <v>0</v>
      </c>
      <c r="Z5598">
        <f t="shared" ca="1" si="1057"/>
        <v>0</v>
      </c>
    </row>
    <row r="5599" spans="2:26" x14ac:dyDescent="0.25">
      <c r="B5599" s="11">
        <f t="shared" si="1058"/>
        <v>44794.791666653116</v>
      </c>
      <c r="C5599" s="1">
        <f t="shared" si="1049"/>
        <v>8</v>
      </c>
      <c r="D5599" s="1">
        <f t="shared" si="1050"/>
        <v>7</v>
      </c>
      <c r="E5599" s="12">
        <f t="shared" si="1051"/>
        <v>20</v>
      </c>
      <c r="F5599" s="124" t="str">
        <f t="shared" si="1052"/>
        <v>0</v>
      </c>
      <c r="G5599" s="1">
        <f ca="1">(OFFSET(O5599,0,MATCH(Customer!$J$6,'CDH &amp; HDH'!$P$11:$X$11,0)))</f>
        <v>75</v>
      </c>
      <c r="H5599" s="1" t="str">
        <f t="shared" si="1053"/>
        <v>Cooling</v>
      </c>
      <c r="I5599" s="1">
        <f ca="1">OFFSET(IF($H5599="Cooling",Customer!$C$25,Customer!$C$52),E5599,D5599)</f>
        <v>78</v>
      </c>
      <c r="J5599" s="1">
        <f ca="1">OFFSET(IF($H5599="Cooling",Customer!$L$25,Customer!$L$52),$E5599,$D5599)</f>
        <v>80</v>
      </c>
      <c r="K5599" s="16">
        <f t="shared" ca="1" si="1047"/>
        <v>0</v>
      </c>
      <c r="L5599" s="16">
        <f t="shared" ca="1" si="1048"/>
        <v>0</v>
      </c>
      <c r="M5599" s="17">
        <f t="shared" si="1054"/>
        <v>0</v>
      </c>
      <c r="N5599" s="17">
        <f t="shared" si="1055"/>
        <v>0</v>
      </c>
      <c r="O5599" s="4"/>
      <c r="P5599" s="4">
        <v>74</v>
      </c>
      <c r="Q5599" s="4">
        <v>60</v>
      </c>
      <c r="R5599" s="4">
        <v>65</v>
      </c>
      <c r="S5599" s="4">
        <v>73</v>
      </c>
      <c r="T5599" s="4">
        <v>77</v>
      </c>
      <c r="U5599" s="4">
        <v>76</v>
      </c>
      <c r="V5599" s="13">
        <v>75</v>
      </c>
      <c r="W5599" s="4">
        <v>74</v>
      </c>
      <c r="X5599" s="4">
        <v>71</v>
      </c>
      <c r="Y5599">
        <f t="shared" ca="1" si="1056"/>
        <v>0</v>
      </c>
      <c r="Z5599">
        <f t="shared" ca="1" si="1057"/>
        <v>0</v>
      </c>
    </row>
    <row r="5600" spans="2:26" x14ac:dyDescent="0.25">
      <c r="B5600" s="11">
        <f t="shared" si="1058"/>
        <v>44794.833333319781</v>
      </c>
      <c r="C5600" s="1">
        <f t="shared" si="1049"/>
        <v>8</v>
      </c>
      <c r="D5600" s="1">
        <f t="shared" si="1050"/>
        <v>7</v>
      </c>
      <c r="E5600" s="12">
        <f t="shared" si="1051"/>
        <v>21</v>
      </c>
      <c r="F5600" s="124" t="str">
        <f t="shared" si="1052"/>
        <v>0</v>
      </c>
      <c r="G5600" s="1">
        <f ca="1">(OFFSET(O5600,0,MATCH(Customer!$J$6,'CDH &amp; HDH'!$P$11:$X$11,0)))</f>
        <v>74</v>
      </c>
      <c r="H5600" s="1" t="str">
        <f t="shared" si="1053"/>
        <v>Cooling</v>
      </c>
      <c r="I5600" s="1">
        <f ca="1">OFFSET(IF($H5600="Cooling",Customer!$C$25,Customer!$C$52),E5600,D5600)</f>
        <v>78</v>
      </c>
      <c r="J5600" s="1">
        <f ca="1">OFFSET(IF($H5600="Cooling",Customer!$L$25,Customer!$L$52),$E5600,$D5600)</f>
        <v>80</v>
      </c>
      <c r="K5600" s="16">
        <f t="shared" ca="1" si="1047"/>
        <v>0</v>
      </c>
      <c r="L5600" s="16">
        <f t="shared" ca="1" si="1048"/>
        <v>0</v>
      </c>
      <c r="M5600" s="17">
        <f t="shared" si="1054"/>
        <v>0</v>
      </c>
      <c r="N5600" s="17">
        <f t="shared" si="1055"/>
        <v>0</v>
      </c>
      <c r="O5600" s="4"/>
      <c r="P5600" s="4">
        <v>69</v>
      </c>
      <c r="Q5600" s="4">
        <v>60</v>
      </c>
      <c r="R5600" s="4">
        <v>62</v>
      </c>
      <c r="S5600" s="4">
        <v>71</v>
      </c>
      <c r="T5600" s="4">
        <v>76</v>
      </c>
      <c r="U5600" s="4">
        <v>75</v>
      </c>
      <c r="V5600" s="13">
        <v>74</v>
      </c>
      <c r="W5600" s="4">
        <v>71</v>
      </c>
      <c r="X5600" s="4">
        <v>68</v>
      </c>
      <c r="Y5600">
        <f t="shared" ca="1" si="1056"/>
        <v>0</v>
      </c>
      <c r="Z5600">
        <f t="shared" ca="1" si="1057"/>
        <v>0</v>
      </c>
    </row>
    <row r="5601" spans="2:26" x14ac:dyDescent="0.25">
      <c r="B5601" s="11">
        <f t="shared" si="1058"/>
        <v>44794.874999986445</v>
      </c>
      <c r="C5601" s="1">
        <f t="shared" si="1049"/>
        <v>8</v>
      </c>
      <c r="D5601" s="1">
        <f t="shared" si="1050"/>
        <v>7</v>
      </c>
      <c r="E5601" s="12">
        <f t="shared" si="1051"/>
        <v>22</v>
      </c>
      <c r="F5601" s="124" t="str">
        <f t="shared" si="1052"/>
        <v>0</v>
      </c>
      <c r="G5601" s="1">
        <f ca="1">(OFFSET(O5601,0,MATCH(Customer!$J$6,'CDH &amp; HDH'!$P$11:$X$11,0)))</f>
        <v>70</v>
      </c>
      <c r="H5601" s="1" t="str">
        <f t="shared" si="1053"/>
        <v>Cooling</v>
      </c>
      <c r="I5601" s="1">
        <f ca="1">OFFSET(IF($H5601="Cooling",Customer!$C$25,Customer!$C$52),E5601,D5601)</f>
        <v>78</v>
      </c>
      <c r="J5601" s="1">
        <f ca="1">OFFSET(IF($H5601="Cooling",Customer!$L$25,Customer!$L$52),$E5601,$D5601)</f>
        <v>80</v>
      </c>
      <c r="K5601" s="16">
        <f t="shared" ca="1" si="1047"/>
        <v>0</v>
      </c>
      <c r="L5601" s="16">
        <f t="shared" ca="1" si="1048"/>
        <v>0</v>
      </c>
      <c r="M5601" s="17">
        <f t="shared" si="1054"/>
        <v>0</v>
      </c>
      <c r="N5601" s="17">
        <f t="shared" si="1055"/>
        <v>0</v>
      </c>
      <c r="O5601" s="4"/>
      <c r="P5601" s="4">
        <v>69</v>
      </c>
      <c r="Q5601" s="4">
        <v>60</v>
      </c>
      <c r="R5601" s="4">
        <v>60</v>
      </c>
      <c r="S5601" s="4">
        <v>72</v>
      </c>
      <c r="T5601" s="4">
        <v>75</v>
      </c>
      <c r="U5601" s="4">
        <v>71</v>
      </c>
      <c r="V5601" s="13">
        <v>70</v>
      </c>
      <c r="W5601" s="4">
        <v>71</v>
      </c>
      <c r="X5601" s="4">
        <v>69</v>
      </c>
      <c r="Y5601">
        <f t="shared" ca="1" si="1056"/>
        <v>0</v>
      </c>
      <c r="Z5601">
        <f t="shared" ca="1" si="1057"/>
        <v>0</v>
      </c>
    </row>
    <row r="5602" spans="2:26" x14ac:dyDescent="0.25">
      <c r="B5602" s="11">
        <f t="shared" si="1058"/>
        <v>44794.916666653109</v>
      </c>
      <c r="C5602" s="1">
        <f t="shared" si="1049"/>
        <v>8</v>
      </c>
      <c r="D5602" s="1">
        <f t="shared" si="1050"/>
        <v>7</v>
      </c>
      <c r="E5602" s="12">
        <f t="shared" si="1051"/>
        <v>23</v>
      </c>
      <c r="F5602" s="124" t="str">
        <f t="shared" si="1052"/>
        <v>0</v>
      </c>
      <c r="G5602" s="1">
        <f ca="1">(OFFSET(O5602,0,MATCH(Customer!$J$6,'CDH &amp; HDH'!$P$11:$X$11,0)))</f>
        <v>68</v>
      </c>
      <c r="H5602" s="1" t="str">
        <f t="shared" si="1053"/>
        <v>Cooling</v>
      </c>
      <c r="I5602" s="1">
        <f ca="1">OFFSET(IF($H5602="Cooling",Customer!$C$25,Customer!$C$52),E5602,D5602)</f>
        <v>78</v>
      </c>
      <c r="J5602" s="1">
        <f ca="1">OFFSET(IF($H5602="Cooling",Customer!$L$25,Customer!$L$52),$E5602,$D5602)</f>
        <v>80</v>
      </c>
      <c r="K5602" s="16">
        <f t="shared" ca="1" si="1047"/>
        <v>0</v>
      </c>
      <c r="L5602" s="16">
        <f t="shared" ca="1" si="1048"/>
        <v>0</v>
      </c>
      <c r="M5602" s="17">
        <f t="shared" si="1054"/>
        <v>0</v>
      </c>
      <c r="N5602" s="17">
        <f t="shared" si="1055"/>
        <v>0</v>
      </c>
      <c r="O5602" s="4"/>
      <c r="P5602" s="4">
        <v>65</v>
      </c>
      <c r="Q5602" s="4">
        <v>59</v>
      </c>
      <c r="R5602" s="4">
        <v>59</v>
      </c>
      <c r="S5602" s="4">
        <v>69</v>
      </c>
      <c r="T5602" s="4">
        <v>72</v>
      </c>
      <c r="U5602" s="4">
        <v>72</v>
      </c>
      <c r="V5602" s="13">
        <v>68</v>
      </c>
      <c r="W5602" s="4">
        <v>70</v>
      </c>
      <c r="X5602" s="4">
        <v>69</v>
      </c>
      <c r="Y5602">
        <f t="shared" ca="1" si="1056"/>
        <v>0</v>
      </c>
      <c r="Z5602">
        <f t="shared" ca="1" si="1057"/>
        <v>0</v>
      </c>
    </row>
    <row r="5603" spans="2:26" x14ac:dyDescent="0.25">
      <c r="B5603" s="11">
        <f t="shared" si="1058"/>
        <v>44794.958333319773</v>
      </c>
      <c r="C5603" s="1">
        <f t="shared" si="1049"/>
        <v>8</v>
      </c>
      <c r="D5603" s="1">
        <f t="shared" si="1050"/>
        <v>7</v>
      </c>
      <c r="E5603" s="12">
        <f t="shared" si="1051"/>
        <v>24</v>
      </c>
      <c r="F5603" s="124" t="str">
        <f t="shared" si="1052"/>
        <v>0</v>
      </c>
      <c r="G5603" s="1">
        <f ca="1">(OFFSET(O5603,0,MATCH(Customer!$J$6,'CDH &amp; HDH'!$P$11:$X$11,0)))</f>
        <v>67</v>
      </c>
      <c r="H5603" s="1" t="str">
        <f t="shared" si="1053"/>
        <v>Cooling</v>
      </c>
      <c r="I5603" s="1">
        <f ca="1">OFFSET(IF($H5603="Cooling",Customer!$C$25,Customer!$C$52),E5603,D5603)</f>
        <v>78</v>
      </c>
      <c r="J5603" s="1">
        <f ca="1">OFFSET(IF($H5603="Cooling",Customer!$L$25,Customer!$L$52),$E5603,$D5603)</f>
        <v>80</v>
      </c>
      <c r="K5603" s="16">
        <f t="shared" ca="1" si="1047"/>
        <v>0</v>
      </c>
      <c r="L5603" s="16">
        <f t="shared" ca="1" si="1048"/>
        <v>0</v>
      </c>
      <c r="M5603" s="17">
        <f t="shared" si="1054"/>
        <v>0</v>
      </c>
      <c r="N5603" s="17">
        <f t="shared" si="1055"/>
        <v>0</v>
      </c>
      <c r="O5603" s="4"/>
      <c r="P5603" s="4">
        <v>63</v>
      </c>
      <c r="Q5603" s="4">
        <v>57</v>
      </c>
      <c r="R5603" s="4">
        <v>58</v>
      </c>
      <c r="S5603" s="4">
        <v>69</v>
      </c>
      <c r="T5603" s="4">
        <v>70</v>
      </c>
      <c r="U5603" s="4">
        <v>71</v>
      </c>
      <c r="V5603" s="13">
        <v>67</v>
      </c>
      <c r="W5603" s="4">
        <v>70</v>
      </c>
      <c r="X5603" s="4">
        <v>68</v>
      </c>
      <c r="Y5603">
        <f t="shared" ca="1" si="1056"/>
        <v>0</v>
      </c>
      <c r="Z5603">
        <f t="shared" ca="1" si="1057"/>
        <v>0</v>
      </c>
    </row>
    <row r="5604" spans="2:26" x14ac:dyDescent="0.25">
      <c r="B5604" s="11">
        <f t="shared" si="1058"/>
        <v>44794.999999986438</v>
      </c>
      <c r="C5604" s="1">
        <f t="shared" si="1049"/>
        <v>8</v>
      </c>
      <c r="D5604" s="1">
        <f t="shared" si="1050"/>
        <v>1</v>
      </c>
      <c r="E5604" s="12">
        <f t="shared" si="1051"/>
        <v>1</v>
      </c>
      <c r="F5604" s="124" t="str">
        <f t="shared" si="1052"/>
        <v>0</v>
      </c>
      <c r="G5604" s="1">
        <f ca="1">(OFFSET(O5604,0,MATCH(Customer!$J$6,'CDH &amp; HDH'!$P$11:$X$11,0)))</f>
        <v>69</v>
      </c>
      <c r="H5604" s="1" t="str">
        <f t="shared" si="1053"/>
        <v>Cooling</v>
      </c>
      <c r="I5604" s="1">
        <f ca="1">OFFSET(IF($H5604="Cooling",Customer!$C$25,Customer!$C$52),E5604,D5604)</f>
        <v>78</v>
      </c>
      <c r="J5604" s="1">
        <f ca="1">OFFSET(IF($H5604="Cooling",Customer!$L$25,Customer!$L$52),$E5604,$D5604)</f>
        <v>80</v>
      </c>
      <c r="K5604" s="16">
        <f t="shared" ca="1" si="1047"/>
        <v>0</v>
      </c>
      <c r="L5604" s="16">
        <f t="shared" ca="1" si="1048"/>
        <v>0</v>
      </c>
      <c r="M5604" s="17">
        <f t="shared" si="1054"/>
        <v>0</v>
      </c>
      <c r="N5604" s="17">
        <f t="shared" si="1055"/>
        <v>0</v>
      </c>
      <c r="O5604" s="4"/>
      <c r="P5604" s="4">
        <v>63</v>
      </c>
      <c r="Q5604" s="4">
        <v>57</v>
      </c>
      <c r="R5604" s="4">
        <v>56</v>
      </c>
      <c r="S5604" s="4">
        <v>70</v>
      </c>
      <c r="T5604" s="4">
        <v>70</v>
      </c>
      <c r="U5604" s="4">
        <v>70</v>
      </c>
      <c r="V5604" s="13">
        <v>69</v>
      </c>
      <c r="W5604" s="4">
        <v>67</v>
      </c>
      <c r="X5604" s="4">
        <v>66</v>
      </c>
      <c r="Y5604">
        <f t="shared" ca="1" si="1056"/>
        <v>0</v>
      </c>
      <c r="Z5604">
        <f t="shared" ca="1" si="1057"/>
        <v>0</v>
      </c>
    </row>
    <row r="5605" spans="2:26" x14ac:dyDescent="0.25">
      <c r="B5605" s="11">
        <f t="shared" si="1058"/>
        <v>44795.041666653102</v>
      </c>
      <c r="C5605" s="1">
        <f t="shared" si="1049"/>
        <v>8</v>
      </c>
      <c r="D5605" s="1">
        <f t="shared" si="1050"/>
        <v>1</v>
      </c>
      <c r="E5605" s="12">
        <f t="shared" si="1051"/>
        <v>2</v>
      </c>
      <c r="F5605" s="124" t="str">
        <f t="shared" si="1052"/>
        <v>0</v>
      </c>
      <c r="G5605" s="1">
        <f ca="1">(OFFSET(O5605,0,MATCH(Customer!$J$6,'CDH &amp; HDH'!$P$11:$X$11,0)))</f>
        <v>69</v>
      </c>
      <c r="H5605" s="1" t="str">
        <f t="shared" si="1053"/>
        <v>Cooling</v>
      </c>
      <c r="I5605" s="1">
        <f ca="1">OFFSET(IF($H5605="Cooling",Customer!$C$25,Customer!$C$52),E5605,D5605)</f>
        <v>78</v>
      </c>
      <c r="J5605" s="1">
        <f ca="1">OFFSET(IF($H5605="Cooling",Customer!$L$25,Customer!$L$52),$E5605,$D5605)</f>
        <v>80</v>
      </c>
      <c r="K5605" s="16">
        <f t="shared" ca="1" si="1047"/>
        <v>0</v>
      </c>
      <c r="L5605" s="16">
        <f t="shared" ca="1" si="1048"/>
        <v>0</v>
      </c>
      <c r="M5605" s="17">
        <f t="shared" si="1054"/>
        <v>0</v>
      </c>
      <c r="N5605" s="17">
        <f t="shared" si="1055"/>
        <v>0</v>
      </c>
      <c r="O5605" s="4"/>
      <c r="P5605" s="4">
        <v>64</v>
      </c>
      <c r="Q5605" s="4">
        <v>56</v>
      </c>
      <c r="R5605" s="4">
        <v>54</v>
      </c>
      <c r="S5605" s="4">
        <v>68</v>
      </c>
      <c r="T5605" s="4">
        <v>70</v>
      </c>
      <c r="U5605" s="4">
        <v>71</v>
      </c>
      <c r="V5605" s="13">
        <v>69</v>
      </c>
      <c r="W5605" s="4">
        <v>65</v>
      </c>
      <c r="X5605" s="4">
        <v>65</v>
      </c>
      <c r="Y5605">
        <f t="shared" ca="1" si="1056"/>
        <v>0</v>
      </c>
      <c r="Z5605">
        <f t="shared" ca="1" si="1057"/>
        <v>0</v>
      </c>
    </row>
    <row r="5606" spans="2:26" x14ac:dyDescent="0.25">
      <c r="B5606" s="11">
        <f t="shared" si="1058"/>
        <v>44795.083333319766</v>
      </c>
      <c r="C5606" s="1">
        <f t="shared" si="1049"/>
        <v>8</v>
      </c>
      <c r="D5606" s="1">
        <f t="shared" si="1050"/>
        <v>1</v>
      </c>
      <c r="E5606" s="12">
        <f t="shared" si="1051"/>
        <v>3</v>
      </c>
      <c r="F5606" s="124" t="str">
        <f t="shared" si="1052"/>
        <v>0</v>
      </c>
      <c r="G5606" s="1">
        <f ca="1">(OFFSET(O5606,0,MATCH(Customer!$J$6,'CDH &amp; HDH'!$P$11:$X$11,0)))</f>
        <v>68</v>
      </c>
      <c r="H5606" s="1" t="str">
        <f t="shared" si="1053"/>
        <v>Cooling</v>
      </c>
      <c r="I5606" s="1">
        <f ca="1">OFFSET(IF($H5606="Cooling",Customer!$C$25,Customer!$C$52),E5606,D5606)</f>
        <v>78</v>
      </c>
      <c r="J5606" s="1">
        <f ca="1">OFFSET(IF($H5606="Cooling",Customer!$L$25,Customer!$L$52),$E5606,$D5606)</f>
        <v>80</v>
      </c>
      <c r="K5606" s="16">
        <f t="shared" ca="1" si="1047"/>
        <v>0</v>
      </c>
      <c r="L5606" s="16">
        <f t="shared" ca="1" si="1048"/>
        <v>0</v>
      </c>
      <c r="M5606" s="17">
        <f t="shared" si="1054"/>
        <v>0</v>
      </c>
      <c r="N5606" s="17">
        <f t="shared" si="1055"/>
        <v>0</v>
      </c>
      <c r="O5606" s="4"/>
      <c r="P5606" s="4">
        <v>66</v>
      </c>
      <c r="Q5606" s="4">
        <v>56</v>
      </c>
      <c r="R5606" s="4">
        <v>54</v>
      </c>
      <c r="S5606" s="4">
        <v>69</v>
      </c>
      <c r="T5606" s="4">
        <v>68</v>
      </c>
      <c r="U5606" s="4">
        <v>72</v>
      </c>
      <c r="V5606" s="13">
        <v>68</v>
      </c>
      <c r="W5606" s="4">
        <v>66</v>
      </c>
      <c r="X5606" s="4">
        <v>64</v>
      </c>
      <c r="Y5606">
        <f t="shared" ca="1" si="1056"/>
        <v>0</v>
      </c>
      <c r="Z5606">
        <f t="shared" ca="1" si="1057"/>
        <v>0</v>
      </c>
    </row>
    <row r="5607" spans="2:26" x14ac:dyDescent="0.25">
      <c r="B5607" s="11">
        <f t="shared" si="1058"/>
        <v>44795.12499998643</v>
      </c>
      <c r="C5607" s="1">
        <f t="shared" si="1049"/>
        <v>8</v>
      </c>
      <c r="D5607" s="1">
        <f t="shared" si="1050"/>
        <v>1</v>
      </c>
      <c r="E5607" s="12">
        <f t="shared" si="1051"/>
        <v>4</v>
      </c>
      <c r="F5607" s="124" t="str">
        <f t="shared" si="1052"/>
        <v>0</v>
      </c>
      <c r="G5607" s="1">
        <f ca="1">(OFFSET(O5607,0,MATCH(Customer!$J$6,'CDH &amp; HDH'!$P$11:$X$11,0)))</f>
        <v>67</v>
      </c>
      <c r="H5607" s="1" t="str">
        <f t="shared" si="1053"/>
        <v>Cooling</v>
      </c>
      <c r="I5607" s="1">
        <f ca="1">OFFSET(IF($H5607="Cooling",Customer!$C$25,Customer!$C$52),E5607,D5607)</f>
        <v>78</v>
      </c>
      <c r="J5607" s="1">
        <f ca="1">OFFSET(IF($H5607="Cooling",Customer!$L$25,Customer!$L$52),$E5607,$D5607)</f>
        <v>80</v>
      </c>
      <c r="K5607" s="16">
        <f t="shared" ca="1" si="1047"/>
        <v>0</v>
      </c>
      <c r="L5607" s="16">
        <f t="shared" ca="1" si="1048"/>
        <v>0</v>
      </c>
      <c r="M5607" s="17">
        <f t="shared" si="1054"/>
        <v>0</v>
      </c>
      <c r="N5607" s="17">
        <f t="shared" si="1055"/>
        <v>0</v>
      </c>
      <c r="O5607" s="4"/>
      <c r="P5607" s="4">
        <v>67</v>
      </c>
      <c r="Q5607" s="4">
        <v>55</v>
      </c>
      <c r="R5607" s="4">
        <v>54</v>
      </c>
      <c r="S5607" s="4">
        <v>69</v>
      </c>
      <c r="T5607" s="4">
        <v>66</v>
      </c>
      <c r="U5607" s="4">
        <v>72</v>
      </c>
      <c r="V5607" s="13">
        <v>67</v>
      </c>
      <c r="W5607" s="4">
        <v>62</v>
      </c>
      <c r="X5607" s="4">
        <v>64</v>
      </c>
      <c r="Y5607">
        <f t="shared" ca="1" si="1056"/>
        <v>0</v>
      </c>
      <c r="Z5607">
        <f t="shared" ca="1" si="1057"/>
        <v>0</v>
      </c>
    </row>
    <row r="5608" spans="2:26" x14ac:dyDescent="0.25">
      <c r="B5608" s="11">
        <f t="shared" si="1058"/>
        <v>44795.166666653095</v>
      </c>
      <c r="C5608" s="1">
        <f t="shared" si="1049"/>
        <v>8</v>
      </c>
      <c r="D5608" s="1">
        <f t="shared" si="1050"/>
        <v>1</v>
      </c>
      <c r="E5608" s="12">
        <f t="shared" si="1051"/>
        <v>5</v>
      </c>
      <c r="F5608" s="124" t="str">
        <f t="shared" si="1052"/>
        <v>0</v>
      </c>
      <c r="G5608" s="1">
        <f ca="1">(OFFSET(O5608,0,MATCH(Customer!$J$6,'CDH &amp; HDH'!$P$11:$X$11,0)))</f>
        <v>67</v>
      </c>
      <c r="H5608" s="1" t="str">
        <f t="shared" si="1053"/>
        <v>Cooling</v>
      </c>
      <c r="I5608" s="1">
        <f ca="1">OFFSET(IF($H5608="Cooling",Customer!$C$25,Customer!$C$52),E5608,D5608)</f>
        <v>78</v>
      </c>
      <c r="J5608" s="1">
        <f ca="1">OFFSET(IF($H5608="Cooling",Customer!$L$25,Customer!$L$52),$E5608,$D5608)</f>
        <v>80</v>
      </c>
      <c r="K5608" s="16">
        <f t="shared" ca="1" si="1047"/>
        <v>0</v>
      </c>
      <c r="L5608" s="16">
        <f t="shared" ca="1" si="1048"/>
        <v>0</v>
      </c>
      <c r="M5608" s="17">
        <f t="shared" si="1054"/>
        <v>0</v>
      </c>
      <c r="N5608" s="17">
        <f t="shared" si="1055"/>
        <v>0</v>
      </c>
      <c r="O5608" s="4"/>
      <c r="P5608" s="4">
        <v>68</v>
      </c>
      <c r="Q5608" s="4">
        <v>56</v>
      </c>
      <c r="R5608" s="4">
        <v>50</v>
      </c>
      <c r="S5608" s="4">
        <v>68</v>
      </c>
      <c r="T5608" s="4">
        <v>64</v>
      </c>
      <c r="U5608" s="4">
        <v>72</v>
      </c>
      <c r="V5608" s="13">
        <v>67</v>
      </c>
      <c r="W5608" s="4">
        <v>61</v>
      </c>
      <c r="X5608" s="4">
        <v>64</v>
      </c>
      <c r="Y5608">
        <f t="shared" ca="1" si="1056"/>
        <v>0</v>
      </c>
      <c r="Z5608">
        <f t="shared" ca="1" si="1057"/>
        <v>0</v>
      </c>
    </row>
    <row r="5609" spans="2:26" x14ac:dyDescent="0.25">
      <c r="B5609" s="11">
        <f t="shared" si="1058"/>
        <v>44795.208333319759</v>
      </c>
      <c r="C5609" s="1">
        <f t="shared" si="1049"/>
        <v>8</v>
      </c>
      <c r="D5609" s="1">
        <f t="shared" si="1050"/>
        <v>1</v>
      </c>
      <c r="E5609" s="12">
        <f t="shared" si="1051"/>
        <v>6</v>
      </c>
      <c r="F5609" s="124" t="str">
        <f t="shared" si="1052"/>
        <v>0</v>
      </c>
      <c r="G5609" s="1">
        <f ca="1">(OFFSET(O5609,0,MATCH(Customer!$J$6,'CDH &amp; HDH'!$P$11:$X$11,0)))</f>
        <v>68</v>
      </c>
      <c r="H5609" s="1" t="str">
        <f t="shared" si="1053"/>
        <v>Cooling</v>
      </c>
      <c r="I5609" s="1">
        <f ca="1">OFFSET(IF($H5609="Cooling",Customer!$C$25,Customer!$C$52),E5609,D5609)</f>
        <v>78</v>
      </c>
      <c r="J5609" s="1">
        <f ca="1">OFFSET(IF($H5609="Cooling",Customer!$L$25,Customer!$L$52),$E5609,$D5609)</f>
        <v>80</v>
      </c>
      <c r="K5609" s="16">
        <f t="shared" ca="1" si="1047"/>
        <v>0</v>
      </c>
      <c r="L5609" s="16">
        <f t="shared" ca="1" si="1048"/>
        <v>0</v>
      </c>
      <c r="M5609" s="17">
        <f t="shared" si="1054"/>
        <v>0</v>
      </c>
      <c r="N5609" s="17">
        <f t="shared" si="1055"/>
        <v>0</v>
      </c>
      <c r="O5609" s="4"/>
      <c r="P5609" s="4">
        <v>70</v>
      </c>
      <c r="Q5609" s="4">
        <v>55</v>
      </c>
      <c r="R5609" s="4">
        <v>49</v>
      </c>
      <c r="S5609" s="4">
        <v>68</v>
      </c>
      <c r="T5609" s="4">
        <v>63</v>
      </c>
      <c r="U5609" s="4">
        <v>74</v>
      </c>
      <c r="V5609" s="13">
        <v>68</v>
      </c>
      <c r="W5609" s="4">
        <v>60</v>
      </c>
      <c r="X5609" s="4">
        <v>64</v>
      </c>
      <c r="Y5609">
        <f t="shared" ca="1" si="1056"/>
        <v>0</v>
      </c>
      <c r="Z5609">
        <f t="shared" ca="1" si="1057"/>
        <v>0</v>
      </c>
    </row>
    <row r="5610" spans="2:26" x14ac:dyDescent="0.25">
      <c r="B5610" s="11">
        <f t="shared" si="1058"/>
        <v>44795.249999986423</v>
      </c>
      <c r="C5610" s="1">
        <f t="shared" si="1049"/>
        <v>8</v>
      </c>
      <c r="D5610" s="1">
        <f t="shared" si="1050"/>
        <v>1</v>
      </c>
      <c r="E5610" s="12">
        <f t="shared" si="1051"/>
        <v>7</v>
      </c>
      <c r="F5610" s="124" t="str">
        <f t="shared" si="1052"/>
        <v>0</v>
      </c>
      <c r="G5610" s="1">
        <f ca="1">(OFFSET(O5610,0,MATCH(Customer!$J$6,'CDH &amp; HDH'!$P$11:$X$11,0)))</f>
        <v>69</v>
      </c>
      <c r="H5610" s="1" t="str">
        <f t="shared" si="1053"/>
        <v>Cooling</v>
      </c>
      <c r="I5610" s="1">
        <f ca="1">OFFSET(IF($H5610="Cooling",Customer!$C$25,Customer!$C$52),E5610,D5610)</f>
        <v>78</v>
      </c>
      <c r="J5610" s="1">
        <f ca="1">OFFSET(IF($H5610="Cooling",Customer!$L$25,Customer!$L$52),$E5610,$D5610)</f>
        <v>80</v>
      </c>
      <c r="K5610" s="16">
        <f t="shared" ca="1" si="1047"/>
        <v>0</v>
      </c>
      <c r="L5610" s="16">
        <f t="shared" ca="1" si="1048"/>
        <v>0</v>
      </c>
      <c r="M5610" s="17">
        <f t="shared" si="1054"/>
        <v>0</v>
      </c>
      <c r="N5610" s="17">
        <f t="shared" si="1055"/>
        <v>0</v>
      </c>
      <c r="O5610" s="4"/>
      <c r="P5610" s="4">
        <v>70</v>
      </c>
      <c r="Q5610" s="4">
        <v>57</v>
      </c>
      <c r="R5610" s="4">
        <v>57</v>
      </c>
      <c r="S5610" s="4">
        <v>69</v>
      </c>
      <c r="T5610" s="4">
        <v>69</v>
      </c>
      <c r="U5610" s="4">
        <v>75</v>
      </c>
      <c r="V5610" s="13">
        <v>69</v>
      </c>
      <c r="W5610" s="4">
        <v>64</v>
      </c>
      <c r="X5610" s="4">
        <v>65</v>
      </c>
      <c r="Y5610">
        <f t="shared" ca="1" si="1056"/>
        <v>0</v>
      </c>
      <c r="Z5610">
        <f t="shared" ca="1" si="1057"/>
        <v>0</v>
      </c>
    </row>
    <row r="5611" spans="2:26" x14ac:dyDescent="0.25">
      <c r="B5611" s="11">
        <f t="shared" si="1058"/>
        <v>44795.291666653087</v>
      </c>
      <c r="C5611" s="1">
        <f t="shared" si="1049"/>
        <v>8</v>
      </c>
      <c r="D5611" s="1">
        <f t="shared" si="1050"/>
        <v>1</v>
      </c>
      <c r="E5611" s="12">
        <f t="shared" si="1051"/>
        <v>8</v>
      </c>
      <c r="F5611" s="124" t="str">
        <f t="shared" si="1052"/>
        <v>0</v>
      </c>
      <c r="G5611" s="1">
        <f ca="1">(OFFSET(O5611,0,MATCH(Customer!$J$6,'CDH &amp; HDH'!$P$11:$X$11,0)))</f>
        <v>72</v>
      </c>
      <c r="H5611" s="1" t="str">
        <f t="shared" si="1053"/>
        <v>Cooling</v>
      </c>
      <c r="I5611" s="1">
        <f ca="1">OFFSET(IF($H5611="Cooling",Customer!$C$25,Customer!$C$52),E5611,D5611)</f>
        <v>72</v>
      </c>
      <c r="J5611" s="1">
        <f ca="1">OFFSET(IF($H5611="Cooling",Customer!$L$25,Customer!$L$52),$E5611,$D5611)</f>
        <v>77</v>
      </c>
      <c r="K5611" s="16">
        <f t="shared" ca="1" si="1047"/>
        <v>0</v>
      </c>
      <c r="L5611" s="16">
        <f t="shared" ca="1" si="1048"/>
        <v>0</v>
      </c>
      <c r="M5611" s="17">
        <f t="shared" si="1054"/>
        <v>0</v>
      </c>
      <c r="N5611" s="17">
        <f t="shared" si="1055"/>
        <v>0</v>
      </c>
      <c r="O5611" s="4"/>
      <c r="P5611" s="4">
        <v>66</v>
      </c>
      <c r="Q5611" s="4">
        <v>60</v>
      </c>
      <c r="R5611" s="4">
        <v>61</v>
      </c>
      <c r="S5611" s="4">
        <v>72</v>
      </c>
      <c r="T5611" s="4">
        <v>72</v>
      </c>
      <c r="U5611" s="4">
        <v>74</v>
      </c>
      <c r="V5611" s="13">
        <v>72</v>
      </c>
      <c r="W5611" s="4">
        <v>67</v>
      </c>
      <c r="X5611" s="4">
        <v>68</v>
      </c>
      <c r="Y5611">
        <f t="shared" ca="1" si="1056"/>
        <v>0</v>
      </c>
      <c r="Z5611">
        <f t="shared" ca="1" si="1057"/>
        <v>0</v>
      </c>
    </row>
    <row r="5612" spans="2:26" x14ac:dyDescent="0.25">
      <c r="B5612" s="11">
        <f t="shared" si="1058"/>
        <v>44795.333333319752</v>
      </c>
      <c r="C5612" s="1">
        <f t="shared" si="1049"/>
        <v>8</v>
      </c>
      <c r="D5612" s="1">
        <f t="shared" si="1050"/>
        <v>1</v>
      </c>
      <c r="E5612" s="12">
        <f t="shared" si="1051"/>
        <v>9</v>
      </c>
      <c r="F5612" s="124" t="str">
        <f t="shared" si="1052"/>
        <v>0</v>
      </c>
      <c r="G5612" s="1">
        <f ca="1">(OFFSET(O5612,0,MATCH(Customer!$J$6,'CDH &amp; HDH'!$P$11:$X$11,0)))</f>
        <v>74</v>
      </c>
      <c r="H5612" s="1" t="str">
        <f t="shared" si="1053"/>
        <v>Cooling</v>
      </c>
      <c r="I5612" s="1">
        <f ca="1">OFFSET(IF($H5612="Cooling",Customer!$C$25,Customer!$C$52),E5612,D5612)</f>
        <v>72</v>
      </c>
      <c r="J5612" s="1">
        <f ca="1">OFFSET(IF($H5612="Cooling",Customer!$L$25,Customer!$L$52),$E5612,$D5612)</f>
        <v>77</v>
      </c>
      <c r="K5612" s="16">
        <f t="shared" ca="1" si="1047"/>
        <v>2</v>
      </c>
      <c r="L5612" s="16">
        <f t="shared" ca="1" si="1048"/>
        <v>0</v>
      </c>
      <c r="M5612" s="17">
        <f t="shared" si="1054"/>
        <v>0</v>
      </c>
      <c r="N5612" s="17">
        <f t="shared" si="1055"/>
        <v>0</v>
      </c>
      <c r="O5612" s="4"/>
      <c r="P5612" s="4">
        <v>66</v>
      </c>
      <c r="Q5612" s="4">
        <v>64</v>
      </c>
      <c r="R5612" s="4">
        <v>67</v>
      </c>
      <c r="S5612" s="4">
        <v>76</v>
      </c>
      <c r="T5612" s="4">
        <v>77</v>
      </c>
      <c r="U5612" s="4">
        <v>74</v>
      </c>
      <c r="V5612" s="13">
        <v>74</v>
      </c>
      <c r="W5612" s="4">
        <v>70</v>
      </c>
      <c r="X5612" s="4">
        <v>69</v>
      </c>
      <c r="Y5612">
        <f t="shared" ca="1" si="1056"/>
        <v>864</v>
      </c>
      <c r="Z5612">
        <f t="shared" ca="1" si="1057"/>
        <v>0</v>
      </c>
    </row>
    <row r="5613" spans="2:26" x14ac:dyDescent="0.25">
      <c r="B5613" s="11">
        <f t="shared" si="1058"/>
        <v>44795.374999986416</v>
      </c>
      <c r="C5613" s="1">
        <f t="shared" si="1049"/>
        <v>8</v>
      </c>
      <c r="D5613" s="1">
        <f t="shared" si="1050"/>
        <v>1</v>
      </c>
      <c r="E5613" s="12">
        <f t="shared" si="1051"/>
        <v>10</v>
      </c>
      <c r="F5613" s="124" t="str">
        <f t="shared" si="1052"/>
        <v>0</v>
      </c>
      <c r="G5613" s="1">
        <f ca="1">(OFFSET(O5613,0,MATCH(Customer!$J$6,'CDH &amp; HDH'!$P$11:$X$11,0)))</f>
        <v>77</v>
      </c>
      <c r="H5613" s="1" t="str">
        <f t="shared" si="1053"/>
        <v>Cooling</v>
      </c>
      <c r="I5613" s="1">
        <f ca="1">OFFSET(IF($H5613="Cooling",Customer!$C$25,Customer!$C$52),E5613,D5613)</f>
        <v>72</v>
      </c>
      <c r="J5613" s="1">
        <f ca="1">OFFSET(IF($H5613="Cooling",Customer!$L$25,Customer!$L$52),$E5613,$D5613)</f>
        <v>77</v>
      </c>
      <c r="K5613" s="16">
        <f t="shared" ca="1" si="1047"/>
        <v>5</v>
      </c>
      <c r="L5613" s="16">
        <f t="shared" ca="1" si="1048"/>
        <v>0</v>
      </c>
      <c r="M5613" s="17">
        <f t="shared" si="1054"/>
        <v>0</v>
      </c>
      <c r="N5613" s="17">
        <f t="shared" si="1055"/>
        <v>0</v>
      </c>
      <c r="O5613" s="4"/>
      <c r="P5613" s="4">
        <v>68</v>
      </c>
      <c r="Q5613" s="4">
        <v>63</v>
      </c>
      <c r="R5613" s="4">
        <v>72</v>
      </c>
      <c r="S5613" s="4">
        <v>74</v>
      </c>
      <c r="T5613" s="4">
        <v>79</v>
      </c>
      <c r="U5613" s="4">
        <v>73</v>
      </c>
      <c r="V5613" s="13">
        <v>77</v>
      </c>
      <c r="W5613" s="4">
        <v>72</v>
      </c>
      <c r="X5613" s="4">
        <v>74</v>
      </c>
      <c r="Y5613">
        <f t="shared" ca="1" si="1056"/>
        <v>2160</v>
      </c>
      <c r="Z5613">
        <f t="shared" ca="1" si="1057"/>
        <v>0</v>
      </c>
    </row>
    <row r="5614" spans="2:26" x14ac:dyDescent="0.25">
      <c r="B5614" s="11">
        <f t="shared" si="1058"/>
        <v>44795.41666665308</v>
      </c>
      <c r="C5614" s="1">
        <f t="shared" si="1049"/>
        <v>8</v>
      </c>
      <c r="D5614" s="1">
        <f t="shared" si="1050"/>
        <v>1</v>
      </c>
      <c r="E5614" s="12">
        <f t="shared" si="1051"/>
        <v>11</v>
      </c>
      <c r="F5614" s="124" t="str">
        <f t="shared" si="1052"/>
        <v>0</v>
      </c>
      <c r="G5614" s="1">
        <f ca="1">(OFFSET(O5614,0,MATCH(Customer!$J$6,'CDH &amp; HDH'!$P$11:$X$11,0)))</f>
        <v>79</v>
      </c>
      <c r="H5614" s="1" t="str">
        <f t="shared" si="1053"/>
        <v>Cooling</v>
      </c>
      <c r="I5614" s="1">
        <f ca="1">OFFSET(IF($H5614="Cooling",Customer!$C$25,Customer!$C$52),E5614,D5614)</f>
        <v>72</v>
      </c>
      <c r="J5614" s="1">
        <f ca="1">OFFSET(IF($H5614="Cooling",Customer!$L$25,Customer!$L$52),$E5614,$D5614)</f>
        <v>77</v>
      </c>
      <c r="K5614" s="16">
        <f t="shared" ca="1" si="1047"/>
        <v>7</v>
      </c>
      <c r="L5614" s="16">
        <f t="shared" ca="1" si="1048"/>
        <v>2</v>
      </c>
      <c r="M5614" s="17">
        <f t="shared" si="1054"/>
        <v>0</v>
      </c>
      <c r="N5614" s="17">
        <f t="shared" si="1055"/>
        <v>0</v>
      </c>
      <c r="O5614" s="4"/>
      <c r="P5614" s="4">
        <v>72</v>
      </c>
      <c r="Q5614" s="4">
        <v>65</v>
      </c>
      <c r="R5614" s="4">
        <v>75</v>
      </c>
      <c r="S5614" s="4">
        <v>73</v>
      </c>
      <c r="T5614" s="4">
        <v>81</v>
      </c>
      <c r="U5614" s="4">
        <v>73</v>
      </c>
      <c r="V5614" s="13">
        <v>79</v>
      </c>
      <c r="W5614" s="4">
        <v>74</v>
      </c>
      <c r="X5614" s="4">
        <v>77</v>
      </c>
      <c r="Y5614">
        <f t="shared" ca="1" si="1056"/>
        <v>3024</v>
      </c>
      <c r="Z5614">
        <f t="shared" ca="1" si="1057"/>
        <v>864</v>
      </c>
    </row>
    <row r="5615" spans="2:26" x14ac:dyDescent="0.25">
      <c r="B5615" s="11">
        <f t="shared" si="1058"/>
        <v>44795.458333319744</v>
      </c>
      <c r="C5615" s="1">
        <f t="shared" si="1049"/>
        <v>8</v>
      </c>
      <c r="D5615" s="1">
        <f t="shared" si="1050"/>
        <v>1</v>
      </c>
      <c r="E5615" s="12">
        <f t="shared" si="1051"/>
        <v>12</v>
      </c>
      <c r="F5615" s="124" t="str">
        <f t="shared" si="1052"/>
        <v>0</v>
      </c>
      <c r="G5615" s="1">
        <f ca="1">(OFFSET(O5615,0,MATCH(Customer!$J$6,'CDH &amp; HDH'!$P$11:$X$11,0)))</f>
        <v>80</v>
      </c>
      <c r="H5615" s="1" t="str">
        <f t="shared" si="1053"/>
        <v>Cooling</v>
      </c>
      <c r="I5615" s="1">
        <f ca="1">OFFSET(IF($H5615="Cooling",Customer!$C$25,Customer!$C$52),E5615,D5615)</f>
        <v>72</v>
      </c>
      <c r="J5615" s="1">
        <f ca="1">OFFSET(IF($H5615="Cooling",Customer!$L$25,Customer!$L$52),$E5615,$D5615)</f>
        <v>77</v>
      </c>
      <c r="K5615" s="16">
        <f t="shared" ca="1" si="1047"/>
        <v>8</v>
      </c>
      <c r="L5615" s="16">
        <f t="shared" ca="1" si="1048"/>
        <v>3</v>
      </c>
      <c r="M5615" s="17">
        <f t="shared" si="1054"/>
        <v>0</v>
      </c>
      <c r="N5615" s="17">
        <f t="shared" si="1055"/>
        <v>0</v>
      </c>
      <c r="O5615" s="4"/>
      <c r="P5615" s="4">
        <v>77</v>
      </c>
      <c r="Q5615" s="4">
        <v>64</v>
      </c>
      <c r="R5615" s="4">
        <v>78</v>
      </c>
      <c r="S5615" s="4">
        <v>74</v>
      </c>
      <c r="T5615" s="4">
        <v>82</v>
      </c>
      <c r="U5615" s="4">
        <v>74</v>
      </c>
      <c r="V5615" s="13">
        <v>80</v>
      </c>
      <c r="W5615" s="4">
        <v>76</v>
      </c>
      <c r="X5615" s="4">
        <v>80</v>
      </c>
      <c r="Y5615">
        <f t="shared" ca="1" si="1056"/>
        <v>3456</v>
      </c>
      <c r="Z5615">
        <f t="shared" ca="1" si="1057"/>
        <v>1296</v>
      </c>
    </row>
    <row r="5616" spans="2:26" x14ac:dyDescent="0.25">
      <c r="B5616" s="11">
        <f t="shared" si="1058"/>
        <v>44795.499999986409</v>
      </c>
      <c r="C5616" s="1">
        <f t="shared" si="1049"/>
        <v>8</v>
      </c>
      <c r="D5616" s="1">
        <f t="shared" si="1050"/>
        <v>1</v>
      </c>
      <c r="E5616" s="12">
        <f t="shared" si="1051"/>
        <v>13</v>
      </c>
      <c r="F5616" s="124" t="str">
        <f t="shared" si="1052"/>
        <v>0</v>
      </c>
      <c r="G5616" s="1">
        <f ca="1">(OFFSET(O5616,0,MATCH(Customer!$J$6,'CDH &amp; HDH'!$P$11:$X$11,0)))</f>
        <v>82</v>
      </c>
      <c r="H5616" s="1" t="str">
        <f t="shared" si="1053"/>
        <v>Cooling</v>
      </c>
      <c r="I5616" s="1">
        <f ca="1">OFFSET(IF($H5616="Cooling",Customer!$C$25,Customer!$C$52),E5616,D5616)</f>
        <v>72</v>
      </c>
      <c r="J5616" s="1">
        <f ca="1">OFFSET(IF($H5616="Cooling",Customer!$L$25,Customer!$L$52),$E5616,$D5616)</f>
        <v>77</v>
      </c>
      <c r="K5616" s="16">
        <f t="shared" ca="1" si="1047"/>
        <v>10</v>
      </c>
      <c r="L5616" s="16">
        <f t="shared" ca="1" si="1048"/>
        <v>5</v>
      </c>
      <c r="M5616" s="17">
        <f t="shared" si="1054"/>
        <v>0</v>
      </c>
      <c r="N5616" s="17">
        <f t="shared" si="1055"/>
        <v>0</v>
      </c>
      <c r="O5616" s="4"/>
      <c r="P5616" s="4">
        <v>80</v>
      </c>
      <c r="Q5616" s="4">
        <v>63</v>
      </c>
      <c r="R5616" s="4">
        <v>76</v>
      </c>
      <c r="S5616" s="4">
        <v>73</v>
      </c>
      <c r="T5616" s="4">
        <v>84</v>
      </c>
      <c r="U5616" s="4">
        <v>79</v>
      </c>
      <c r="V5616" s="13">
        <v>82</v>
      </c>
      <c r="W5616" s="4">
        <v>78</v>
      </c>
      <c r="X5616" s="4">
        <v>82</v>
      </c>
      <c r="Y5616">
        <f t="shared" ca="1" si="1056"/>
        <v>4320</v>
      </c>
      <c r="Z5616">
        <f t="shared" ca="1" si="1057"/>
        <v>2160</v>
      </c>
    </row>
    <row r="5617" spans="2:26" x14ac:dyDescent="0.25">
      <c r="B5617" s="11">
        <f t="shared" si="1058"/>
        <v>44795.541666653073</v>
      </c>
      <c r="C5617" s="1">
        <f t="shared" si="1049"/>
        <v>8</v>
      </c>
      <c r="D5617" s="1">
        <f t="shared" si="1050"/>
        <v>1</v>
      </c>
      <c r="E5617" s="12">
        <f t="shared" si="1051"/>
        <v>14</v>
      </c>
      <c r="F5617" s="124" t="str">
        <f t="shared" si="1052"/>
        <v>0</v>
      </c>
      <c r="G5617" s="1">
        <f ca="1">(OFFSET(O5617,0,MATCH(Customer!$J$6,'CDH &amp; HDH'!$P$11:$X$11,0)))</f>
        <v>80</v>
      </c>
      <c r="H5617" s="1" t="str">
        <f t="shared" si="1053"/>
        <v>Cooling</v>
      </c>
      <c r="I5617" s="1">
        <f ca="1">OFFSET(IF($H5617="Cooling",Customer!$C$25,Customer!$C$52),E5617,D5617)</f>
        <v>72</v>
      </c>
      <c r="J5617" s="1">
        <f ca="1">OFFSET(IF($H5617="Cooling",Customer!$L$25,Customer!$L$52),$E5617,$D5617)</f>
        <v>77</v>
      </c>
      <c r="K5617" s="16">
        <f t="shared" ca="1" si="1047"/>
        <v>8</v>
      </c>
      <c r="L5617" s="16">
        <f t="shared" ca="1" si="1048"/>
        <v>3</v>
      </c>
      <c r="M5617" s="17">
        <f t="shared" si="1054"/>
        <v>0</v>
      </c>
      <c r="N5617" s="17">
        <f t="shared" si="1055"/>
        <v>0</v>
      </c>
      <c r="O5617" s="4"/>
      <c r="P5617" s="4">
        <v>79</v>
      </c>
      <c r="Q5617" s="4">
        <v>62</v>
      </c>
      <c r="R5617" s="4">
        <v>74</v>
      </c>
      <c r="S5617" s="4">
        <v>73</v>
      </c>
      <c r="T5617" s="4">
        <v>85</v>
      </c>
      <c r="U5617" s="4">
        <v>81</v>
      </c>
      <c r="V5617" s="13">
        <v>80</v>
      </c>
      <c r="W5617" s="4">
        <v>79</v>
      </c>
      <c r="X5617" s="4">
        <v>83</v>
      </c>
      <c r="Y5617">
        <f t="shared" ca="1" si="1056"/>
        <v>3456</v>
      </c>
      <c r="Z5617">
        <f t="shared" ca="1" si="1057"/>
        <v>1296</v>
      </c>
    </row>
    <row r="5618" spans="2:26" x14ac:dyDescent="0.25">
      <c r="B5618" s="11">
        <f t="shared" si="1058"/>
        <v>44795.583333319737</v>
      </c>
      <c r="C5618" s="1">
        <f t="shared" si="1049"/>
        <v>8</v>
      </c>
      <c r="D5618" s="1">
        <f t="shared" si="1050"/>
        <v>1</v>
      </c>
      <c r="E5618" s="12">
        <f t="shared" si="1051"/>
        <v>15</v>
      </c>
      <c r="F5618" s="124" t="str">
        <f t="shared" si="1052"/>
        <v>1</v>
      </c>
      <c r="G5618" s="1">
        <f ca="1">(OFFSET(O5618,0,MATCH(Customer!$J$6,'CDH &amp; HDH'!$P$11:$X$11,0)))</f>
        <v>80</v>
      </c>
      <c r="H5618" s="1" t="str">
        <f t="shared" si="1053"/>
        <v>Cooling</v>
      </c>
      <c r="I5618" s="1">
        <f ca="1">OFFSET(IF($H5618="Cooling",Customer!$C$25,Customer!$C$52),E5618,D5618)</f>
        <v>72</v>
      </c>
      <c r="J5618" s="1">
        <f ca="1">OFFSET(IF($H5618="Cooling",Customer!$L$25,Customer!$L$52),$E5618,$D5618)</f>
        <v>77</v>
      </c>
      <c r="K5618" s="16">
        <f t="shared" ca="1" si="1047"/>
        <v>8</v>
      </c>
      <c r="L5618" s="16">
        <f t="shared" ca="1" si="1048"/>
        <v>3</v>
      </c>
      <c r="M5618" s="17">
        <f t="shared" si="1054"/>
        <v>0</v>
      </c>
      <c r="N5618" s="17">
        <f t="shared" si="1055"/>
        <v>0</v>
      </c>
      <c r="O5618" s="4"/>
      <c r="P5618" s="4">
        <v>82</v>
      </c>
      <c r="Q5618" s="4">
        <v>63</v>
      </c>
      <c r="R5618" s="4">
        <v>73</v>
      </c>
      <c r="S5618" s="4">
        <v>75</v>
      </c>
      <c r="T5618" s="4">
        <v>85</v>
      </c>
      <c r="U5618" s="4">
        <v>80</v>
      </c>
      <c r="V5618" s="13">
        <v>80</v>
      </c>
      <c r="W5618" s="4">
        <v>80</v>
      </c>
      <c r="X5618" s="4">
        <v>85</v>
      </c>
      <c r="Y5618">
        <f t="shared" ca="1" si="1056"/>
        <v>3456</v>
      </c>
      <c r="Z5618">
        <f t="shared" ca="1" si="1057"/>
        <v>1296</v>
      </c>
    </row>
    <row r="5619" spans="2:26" x14ac:dyDescent="0.25">
      <c r="B5619" s="11">
        <f t="shared" si="1058"/>
        <v>44795.624999986401</v>
      </c>
      <c r="C5619" s="1">
        <f t="shared" si="1049"/>
        <v>8</v>
      </c>
      <c r="D5619" s="1">
        <f t="shared" si="1050"/>
        <v>1</v>
      </c>
      <c r="E5619" s="12">
        <f t="shared" si="1051"/>
        <v>16</v>
      </c>
      <c r="F5619" s="124" t="str">
        <f t="shared" si="1052"/>
        <v>1</v>
      </c>
      <c r="G5619" s="1">
        <f ca="1">(OFFSET(O5619,0,MATCH(Customer!$J$6,'CDH &amp; HDH'!$P$11:$X$11,0)))</f>
        <v>77</v>
      </c>
      <c r="H5619" s="1" t="str">
        <f t="shared" si="1053"/>
        <v>Cooling</v>
      </c>
      <c r="I5619" s="1">
        <f ca="1">OFFSET(IF($H5619="Cooling",Customer!$C$25,Customer!$C$52),E5619,D5619)</f>
        <v>72</v>
      </c>
      <c r="J5619" s="1">
        <f ca="1">OFFSET(IF($H5619="Cooling",Customer!$L$25,Customer!$L$52),$E5619,$D5619)</f>
        <v>77</v>
      </c>
      <c r="K5619" s="16">
        <f t="shared" ca="1" si="1047"/>
        <v>5</v>
      </c>
      <c r="L5619" s="16">
        <f t="shared" ca="1" si="1048"/>
        <v>0</v>
      </c>
      <c r="M5619" s="17">
        <f t="shared" si="1054"/>
        <v>0</v>
      </c>
      <c r="N5619" s="17">
        <f t="shared" si="1055"/>
        <v>0</v>
      </c>
      <c r="O5619" s="4"/>
      <c r="P5619" s="4">
        <v>82</v>
      </c>
      <c r="Q5619" s="4">
        <v>67</v>
      </c>
      <c r="R5619" s="4">
        <v>71</v>
      </c>
      <c r="S5619" s="4">
        <v>75</v>
      </c>
      <c r="T5619" s="4">
        <v>87</v>
      </c>
      <c r="U5619" s="4">
        <v>79</v>
      </c>
      <c r="V5619" s="13">
        <v>77</v>
      </c>
      <c r="W5619" s="4">
        <v>79</v>
      </c>
      <c r="X5619" s="4">
        <v>83</v>
      </c>
      <c r="Y5619">
        <f t="shared" ca="1" si="1056"/>
        <v>2160</v>
      </c>
      <c r="Z5619">
        <f t="shared" ca="1" si="1057"/>
        <v>0</v>
      </c>
    </row>
    <row r="5620" spans="2:26" x14ac:dyDescent="0.25">
      <c r="B5620" s="11">
        <f t="shared" si="1058"/>
        <v>44795.666666653065</v>
      </c>
      <c r="C5620" s="1">
        <f t="shared" si="1049"/>
        <v>8</v>
      </c>
      <c r="D5620" s="1">
        <f t="shared" si="1050"/>
        <v>1</v>
      </c>
      <c r="E5620" s="12">
        <f t="shared" si="1051"/>
        <v>17</v>
      </c>
      <c r="F5620" s="124" t="str">
        <f t="shared" si="1052"/>
        <v>1</v>
      </c>
      <c r="G5620" s="1">
        <f ca="1">(OFFSET(O5620,0,MATCH(Customer!$J$6,'CDH &amp; HDH'!$P$11:$X$11,0)))</f>
        <v>78</v>
      </c>
      <c r="H5620" s="1" t="str">
        <f t="shared" si="1053"/>
        <v>Cooling</v>
      </c>
      <c r="I5620" s="1">
        <f ca="1">OFFSET(IF($H5620="Cooling",Customer!$C$25,Customer!$C$52),E5620,D5620)</f>
        <v>72</v>
      </c>
      <c r="J5620" s="1">
        <f ca="1">OFFSET(IF($H5620="Cooling",Customer!$L$25,Customer!$L$52),$E5620,$D5620)</f>
        <v>77</v>
      </c>
      <c r="K5620" s="16">
        <f t="shared" ca="1" si="1047"/>
        <v>6</v>
      </c>
      <c r="L5620" s="16">
        <f t="shared" ca="1" si="1048"/>
        <v>1</v>
      </c>
      <c r="M5620" s="17">
        <f t="shared" si="1054"/>
        <v>0</v>
      </c>
      <c r="N5620" s="17">
        <f t="shared" si="1055"/>
        <v>0</v>
      </c>
      <c r="O5620" s="4"/>
      <c r="P5620" s="4">
        <v>81</v>
      </c>
      <c r="Q5620" s="4">
        <v>64</v>
      </c>
      <c r="R5620" s="4">
        <v>67</v>
      </c>
      <c r="S5620" s="4">
        <v>75</v>
      </c>
      <c r="T5620" s="4">
        <v>85</v>
      </c>
      <c r="U5620" s="4">
        <v>80</v>
      </c>
      <c r="V5620" s="13">
        <v>78</v>
      </c>
      <c r="W5620" s="4">
        <v>78</v>
      </c>
      <c r="X5620" s="4">
        <v>83</v>
      </c>
      <c r="Y5620">
        <f t="shared" ca="1" si="1056"/>
        <v>2592</v>
      </c>
      <c r="Z5620">
        <f t="shared" ca="1" si="1057"/>
        <v>432</v>
      </c>
    </row>
    <row r="5621" spans="2:26" x14ac:dyDescent="0.25">
      <c r="B5621" s="11">
        <f t="shared" si="1058"/>
        <v>44795.70833331973</v>
      </c>
      <c r="C5621" s="1">
        <f t="shared" si="1049"/>
        <v>8</v>
      </c>
      <c r="D5621" s="1">
        <f t="shared" si="1050"/>
        <v>1</v>
      </c>
      <c r="E5621" s="12">
        <f t="shared" si="1051"/>
        <v>18</v>
      </c>
      <c r="F5621" s="124" t="str">
        <f t="shared" si="1052"/>
        <v>1</v>
      </c>
      <c r="G5621" s="1">
        <f ca="1">(OFFSET(O5621,0,MATCH(Customer!$J$6,'CDH &amp; HDH'!$P$11:$X$11,0)))</f>
        <v>76</v>
      </c>
      <c r="H5621" s="1" t="str">
        <f t="shared" si="1053"/>
        <v>Cooling</v>
      </c>
      <c r="I5621" s="1">
        <f ca="1">OFFSET(IF($H5621="Cooling",Customer!$C$25,Customer!$C$52),E5621,D5621)</f>
        <v>72</v>
      </c>
      <c r="J5621" s="1">
        <f ca="1">OFFSET(IF($H5621="Cooling",Customer!$L$25,Customer!$L$52),$E5621,$D5621)</f>
        <v>77</v>
      </c>
      <c r="K5621" s="16">
        <f t="shared" ca="1" si="1047"/>
        <v>4</v>
      </c>
      <c r="L5621" s="16">
        <f t="shared" ca="1" si="1048"/>
        <v>0</v>
      </c>
      <c r="M5621" s="17">
        <f t="shared" si="1054"/>
        <v>0</v>
      </c>
      <c r="N5621" s="17">
        <f t="shared" si="1055"/>
        <v>0</v>
      </c>
      <c r="O5621" s="4"/>
      <c r="P5621" s="4">
        <v>78</v>
      </c>
      <c r="Q5621" s="4">
        <v>64</v>
      </c>
      <c r="R5621" s="4">
        <v>67</v>
      </c>
      <c r="S5621" s="4">
        <v>73</v>
      </c>
      <c r="T5621" s="4">
        <v>82</v>
      </c>
      <c r="U5621" s="4">
        <v>78</v>
      </c>
      <c r="V5621" s="13">
        <v>76</v>
      </c>
      <c r="W5621" s="4">
        <v>77</v>
      </c>
      <c r="X5621" s="4">
        <v>82</v>
      </c>
      <c r="Y5621">
        <f t="shared" ca="1" si="1056"/>
        <v>1728</v>
      </c>
      <c r="Z5621">
        <f t="shared" ca="1" si="1057"/>
        <v>0</v>
      </c>
    </row>
    <row r="5622" spans="2:26" x14ac:dyDescent="0.25">
      <c r="B5622" s="11">
        <f t="shared" si="1058"/>
        <v>44795.749999986394</v>
      </c>
      <c r="C5622" s="1">
        <f t="shared" si="1049"/>
        <v>8</v>
      </c>
      <c r="D5622" s="1">
        <f t="shared" si="1050"/>
        <v>1</v>
      </c>
      <c r="E5622" s="12">
        <f t="shared" si="1051"/>
        <v>19</v>
      </c>
      <c r="F5622" s="124" t="str">
        <f t="shared" si="1052"/>
        <v>0</v>
      </c>
      <c r="G5622" s="1">
        <f ca="1">(OFFSET(O5622,0,MATCH(Customer!$J$6,'CDH &amp; HDH'!$P$11:$X$11,0)))</f>
        <v>75</v>
      </c>
      <c r="H5622" s="1" t="str">
        <f t="shared" si="1053"/>
        <v>Cooling</v>
      </c>
      <c r="I5622" s="1">
        <f ca="1">OFFSET(IF($H5622="Cooling",Customer!$C$25,Customer!$C$52),E5622,D5622)</f>
        <v>78</v>
      </c>
      <c r="J5622" s="1">
        <f ca="1">OFFSET(IF($H5622="Cooling",Customer!$L$25,Customer!$L$52),$E5622,$D5622)</f>
        <v>80</v>
      </c>
      <c r="K5622" s="16">
        <f t="shared" ca="1" si="1047"/>
        <v>0</v>
      </c>
      <c r="L5622" s="16">
        <f t="shared" ca="1" si="1048"/>
        <v>0</v>
      </c>
      <c r="M5622" s="17">
        <f t="shared" si="1054"/>
        <v>0</v>
      </c>
      <c r="N5622" s="17">
        <f t="shared" si="1055"/>
        <v>0</v>
      </c>
      <c r="O5622" s="4"/>
      <c r="P5622" s="4">
        <v>78</v>
      </c>
      <c r="Q5622" s="4">
        <v>61</v>
      </c>
      <c r="R5622" s="4">
        <v>67</v>
      </c>
      <c r="S5622" s="4">
        <v>69</v>
      </c>
      <c r="T5622" s="4">
        <v>81</v>
      </c>
      <c r="U5622" s="4">
        <v>78</v>
      </c>
      <c r="V5622" s="13">
        <v>75</v>
      </c>
      <c r="W5622" s="4">
        <v>75</v>
      </c>
      <c r="X5622" s="4">
        <v>75</v>
      </c>
      <c r="Y5622">
        <f t="shared" ca="1" si="1056"/>
        <v>0</v>
      </c>
      <c r="Z5622">
        <f t="shared" ca="1" si="1057"/>
        <v>0</v>
      </c>
    </row>
    <row r="5623" spans="2:26" x14ac:dyDescent="0.25">
      <c r="B5623" s="11">
        <f t="shared" si="1058"/>
        <v>44795.791666653058</v>
      </c>
      <c r="C5623" s="1">
        <f t="shared" si="1049"/>
        <v>8</v>
      </c>
      <c r="D5623" s="1">
        <f t="shared" si="1050"/>
        <v>1</v>
      </c>
      <c r="E5623" s="12">
        <f t="shared" si="1051"/>
        <v>20</v>
      </c>
      <c r="F5623" s="124" t="str">
        <f t="shared" si="1052"/>
        <v>0</v>
      </c>
      <c r="G5623" s="1">
        <f ca="1">(OFFSET(O5623,0,MATCH(Customer!$J$6,'CDH &amp; HDH'!$P$11:$X$11,0)))</f>
        <v>73</v>
      </c>
      <c r="H5623" s="1" t="str">
        <f t="shared" si="1053"/>
        <v>Cooling</v>
      </c>
      <c r="I5623" s="1">
        <f ca="1">OFFSET(IF($H5623="Cooling",Customer!$C$25,Customer!$C$52),E5623,D5623)</f>
        <v>78</v>
      </c>
      <c r="J5623" s="1">
        <f ca="1">OFFSET(IF($H5623="Cooling",Customer!$L$25,Customer!$L$52),$E5623,$D5623)</f>
        <v>80</v>
      </c>
      <c r="K5623" s="16">
        <f t="shared" ca="1" si="1047"/>
        <v>0</v>
      </c>
      <c r="L5623" s="16">
        <f t="shared" ca="1" si="1048"/>
        <v>0</v>
      </c>
      <c r="M5623" s="17">
        <f t="shared" si="1054"/>
        <v>0</v>
      </c>
      <c r="N5623" s="17">
        <f t="shared" si="1055"/>
        <v>0</v>
      </c>
      <c r="O5623" s="4"/>
      <c r="P5623" s="4">
        <v>76</v>
      </c>
      <c r="Q5623" s="4">
        <v>59</v>
      </c>
      <c r="R5623" s="4">
        <v>68</v>
      </c>
      <c r="S5623" s="4">
        <v>66</v>
      </c>
      <c r="T5623" s="4">
        <v>80</v>
      </c>
      <c r="U5623" s="4">
        <v>78</v>
      </c>
      <c r="V5623" s="13">
        <v>73</v>
      </c>
      <c r="W5623" s="4">
        <v>74</v>
      </c>
      <c r="X5623" s="4">
        <v>74</v>
      </c>
      <c r="Y5623">
        <f t="shared" ca="1" si="1056"/>
        <v>0</v>
      </c>
      <c r="Z5623">
        <f t="shared" ca="1" si="1057"/>
        <v>0</v>
      </c>
    </row>
    <row r="5624" spans="2:26" x14ac:dyDescent="0.25">
      <c r="B5624" s="11">
        <f t="shared" si="1058"/>
        <v>44795.833333319722</v>
      </c>
      <c r="C5624" s="1">
        <f t="shared" si="1049"/>
        <v>8</v>
      </c>
      <c r="D5624" s="1">
        <f t="shared" si="1050"/>
        <v>1</v>
      </c>
      <c r="E5624" s="12">
        <f t="shared" si="1051"/>
        <v>21</v>
      </c>
      <c r="F5624" s="124" t="str">
        <f t="shared" si="1052"/>
        <v>0</v>
      </c>
      <c r="G5624" s="1">
        <f ca="1">(OFFSET(O5624,0,MATCH(Customer!$J$6,'CDH &amp; HDH'!$P$11:$X$11,0)))</f>
        <v>71</v>
      </c>
      <c r="H5624" s="1" t="str">
        <f t="shared" si="1053"/>
        <v>Cooling</v>
      </c>
      <c r="I5624" s="1">
        <f ca="1">OFFSET(IF($H5624="Cooling",Customer!$C$25,Customer!$C$52),E5624,D5624)</f>
        <v>78</v>
      </c>
      <c r="J5624" s="1">
        <f ca="1">OFFSET(IF($H5624="Cooling",Customer!$L$25,Customer!$L$52),$E5624,$D5624)</f>
        <v>80</v>
      </c>
      <c r="K5624" s="16">
        <f t="shared" ca="1" si="1047"/>
        <v>0</v>
      </c>
      <c r="L5624" s="16">
        <f t="shared" ca="1" si="1048"/>
        <v>0</v>
      </c>
      <c r="M5624" s="17">
        <f t="shared" si="1054"/>
        <v>0</v>
      </c>
      <c r="N5624" s="17">
        <f t="shared" si="1055"/>
        <v>0</v>
      </c>
      <c r="O5624" s="4"/>
      <c r="P5624" s="4">
        <v>75</v>
      </c>
      <c r="Q5624" s="4">
        <v>58</v>
      </c>
      <c r="R5624" s="4">
        <v>68</v>
      </c>
      <c r="S5624" s="4">
        <v>65</v>
      </c>
      <c r="T5624" s="4">
        <v>78</v>
      </c>
      <c r="U5624" s="4">
        <v>78</v>
      </c>
      <c r="V5624" s="13">
        <v>71</v>
      </c>
      <c r="W5624" s="4">
        <v>72</v>
      </c>
      <c r="X5624" s="4">
        <v>70</v>
      </c>
      <c r="Y5624">
        <f t="shared" ca="1" si="1056"/>
        <v>0</v>
      </c>
      <c r="Z5624">
        <f t="shared" ca="1" si="1057"/>
        <v>0</v>
      </c>
    </row>
    <row r="5625" spans="2:26" x14ac:dyDescent="0.25">
      <c r="B5625" s="11">
        <f t="shared" si="1058"/>
        <v>44795.874999986387</v>
      </c>
      <c r="C5625" s="1">
        <f t="shared" si="1049"/>
        <v>8</v>
      </c>
      <c r="D5625" s="1">
        <f t="shared" si="1050"/>
        <v>1</v>
      </c>
      <c r="E5625" s="12">
        <f t="shared" si="1051"/>
        <v>22</v>
      </c>
      <c r="F5625" s="124" t="str">
        <f t="shared" si="1052"/>
        <v>0</v>
      </c>
      <c r="G5625" s="1">
        <f ca="1">(OFFSET(O5625,0,MATCH(Customer!$J$6,'CDH &amp; HDH'!$P$11:$X$11,0)))</f>
        <v>71</v>
      </c>
      <c r="H5625" s="1" t="str">
        <f t="shared" si="1053"/>
        <v>Cooling</v>
      </c>
      <c r="I5625" s="1">
        <f ca="1">OFFSET(IF($H5625="Cooling",Customer!$C$25,Customer!$C$52),E5625,D5625)</f>
        <v>78</v>
      </c>
      <c r="J5625" s="1">
        <f ca="1">OFFSET(IF($H5625="Cooling",Customer!$L$25,Customer!$L$52),$E5625,$D5625)</f>
        <v>80</v>
      </c>
      <c r="K5625" s="16">
        <f t="shared" ca="1" si="1047"/>
        <v>0</v>
      </c>
      <c r="L5625" s="16">
        <f t="shared" ca="1" si="1048"/>
        <v>0</v>
      </c>
      <c r="M5625" s="17">
        <f t="shared" si="1054"/>
        <v>0</v>
      </c>
      <c r="N5625" s="17">
        <f t="shared" si="1055"/>
        <v>0</v>
      </c>
      <c r="O5625" s="4"/>
      <c r="P5625" s="4">
        <v>75</v>
      </c>
      <c r="Q5625" s="4">
        <v>58</v>
      </c>
      <c r="R5625" s="4">
        <v>68</v>
      </c>
      <c r="S5625" s="4">
        <v>65</v>
      </c>
      <c r="T5625" s="4">
        <v>77</v>
      </c>
      <c r="U5625" s="4">
        <v>77</v>
      </c>
      <c r="V5625" s="13">
        <v>71</v>
      </c>
      <c r="W5625" s="4">
        <v>73</v>
      </c>
      <c r="X5625" s="4">
        <v>69</v>
      </c>
      <c r="Y5625">
        <f t="shared" ca="1" si="1056"/>
        <v>0</v>
      </c>
      <c r="Z5625">
        <f t="shared" ca="1" si="1057"/>
        <v>0</v>
      </c>
    </row>
    <row r="5626" spans="2:26" x14ac:dyDescent="0.25">
      <c r="B5626" s="11">
        <f t="shared" si="1058"/>
        <v>44795.916666653051</v>
      </c>
      <c r="C5626" s="1">
        <f t="shared" si="1049"/>
        <v>8</v>
      </c>
      <c r="D5626" s="1">
        <f t="shared" si="1050"/>
        <v>1</v>
      </c>
      <c r="E5626" s="12">
        <f t="shared" si="1051"/>
        <v>23</v>
      </c>
      <c r="F5626" s="124" t="str">
        <f t="shared" si="1052"/>
        <v>0</v>
      </c>
      <c r="G5626" s="1">
        <f ca="1">(OFFSET(O5626,0,MATCH(Customer!$J$6,'CDH &amp; HDH'!$P$11:$X$11,0)))</f>
        <v>71</v>
      </c>
      <c r="H5626" s="1" t="str">
        <f t="shared" si="1053"/>
        <v>Cooling</v>
      </c>
      <c r="I5626" s="1">
        <f ca="1">OFFSET(IF($H5626="Cooling",Customer!$C$25,Customer!$C$52),E5626,D5626)</f>
        <v>78</v>
      </c>
      <c r="J5626" s="1">
        <f ca="1">OFFSET(IF($H5626="Cooling",Customer!$L$25,Customer!$L$52),$E5626,$D5626)</f>
        <v>80</v>
      </c>
      <c r="K5626" s="16">
        <f t="shared" ca="1" si="1047"/>
        <v>0</v>
      </c>
      <c r="L5626" s="16">
        <f t="shared" ca="1" si="1048"/>
        <v>0</v>
      </c>
      <c r="M5626" s="17">
        <f t="shared" si="1054"/>
        <v>0</v>
      </c>
      <c r="N5626" s="17">
        <f t="shared" si="1055"/>
        <v>0</v>
      </c>
      <c r="O5626" s="4"/>
      <c r="P5626" s="4">
        <v>74</v>
      </c>
      <c r="Q5626" s="4">
        <v>56</v>
      </c>
      <c r="R5626" s="4">
        <v>68</v>
      </c>
      <c r="S5626" s="4">
        <v>64</v>
      </c>
      <c r="T5626" s="4">
        <v>75</v>
      </c>
      <c r="U5626" s="4">
        <v>77</v>
      </c>
      <c r="V5626" s="13">
        <v>71</v>
      </c>
      <c r="W5626" s="4">
        <v>71</v>
      </c>
      <c r="X5626" s="4">
        <v>68</v>
      </c>
      <c r="Y5626">
        <f t="shared" ca="1" si="1056"/>
        <v>0</v>
      </c>
      <c r="Z5626">
        <f t="shared" ca="1" si="1057"/>
        <v>0</v>
      </c>
    </row>
    <row r="5627" spans="2:26" x14ac:dyDescent="0.25">
      <c r="B5627" s="11">
        <f t="shared" si="1058"/>
        <v>44795.958333319715</v>
      </c>
      <c r="C5627" s="1">
        <f t="shared" si="1049"/>
        <v>8</v>
      </c>
      <c r="D5627" s="1">
        <f t="shared" si="1050"/>
        <v>1</v>
      </c>
      <c r="E5627" s="12">
        <f t="shared" si="1051"/>
        <v>24</v>
      </c>
      <c r="F5627" s="124" t="str">
        <f t="shared" si="1052"/>
        <v>0</v>
      </c>
      <c r="G5627" s="1">
        <f ca="1">(OFFSET(O5627,0,MATCH(Customer!$J$6,'CDH &amp; HDH'!$P$11:$X$11,0)))</f>
        <v>71</v>
      </c>
      <c r="H5627" s="1" t="str">
        <f t="shared" si="1053"/>
        <v>Cooling</v>
      </c>
      <c r="I5627" s="1">
        <f ca="1">OFFSET(IF($H5627="Cooling",Customer!$C$25,Customer!$C$52),E5627,D5627)</f>
        <v>78</v>
      </c>
      <c r="J5627" s="1">
        <f ca="1">OFFSET(IF($H5627="Cooling",Customer!$L$25,Customer!$L$52),$E5627,$D5627)</f>
        <v>80</v>
      </c>
      <c r="K5627" s="16">
        <f t="shared" ca="1" si="1047"/>
        <v>0</v>
      </c>
      <c r="L5627" s="16">
        <f t="shared" ca="1" si="1048"/>
        <v>0</v>
      </c>
      <c r="M5627" s="17">
        <f t="shared" si="1054"/>
        <v>0</v>
      </c>
      <c r="N5627" s="17">
        <f t="shared" si="1055"/>
        <v>0</v>
      </c>
      <c r="O5627" s="4"/>
      <c r="P5627" s="4">
        <v>74</v>
      </c>
      <c r="Q5627" s="4">
        <v>55</v>
      </c>
      <c r="R5627" s="4">
        <v>69</v>
      </c>
      <c r="S5627" s="4">
        <v>63</v>
      </c>
      <c r="T5627" s="4">
        <v>74</v>
      </c>
      <c r="U5627" s="4">
        <v>77</v>
      </c>
      <c r="V5627" s="13">
        <v>71</v>
      </c>
      <c r="W5627" s="4">
        <v>70</v>
      </c>
      <c r="X5627" s="4">
        <v>68</v>
      </c>
      <c r="Y5627">
        <f t="shared" ca="1" si="1056"/>
        <v>0</v>
      </c>
      <c r="Z5627">
        <f t="shared" ca="1" si="1057"/>
        <v>0</v>
      </c>
    </row>
    <row r="5628" spans="2:26" x14ac:dyDescent="0.25">
      <c r="B5628" s="11">
        <f t="shared" si="1058"/>
        <v>44795.999999986379</v>
      </c>
      <c r="C5628" s="1">
        <f t="shared" si="1049"/>
        <v>8</v>
      </c>
      <c r="D5628" s="1">
        <f t="shared" si="1050"/>
        <v>2</v>
      </c>
      <c r="E5628" s="12">
        <f t="shared" si="1051"/>
        <v>1</v>
      </c>
      <c r="F5628" s="124" t="str">
        <f t="shared" si="1052"/>
        <v>0</v>
      </c>
      <c r="G5628" s="1">
        <f ca="1">(OFFSET(O5628,0,MATCH(Customer!$J$6,'CDH &amp; HDH'!$P$11:$X$11,0)))</f>
        <v>71</v>
      </c>
      <c r="H5628" s="1" t="str">
        <f t="shared" si="1053"/>
        <v>Cooling</v>
      </c>
      <c r="I5628" s="1">
        <f ca="1">OFFSET(IF($H5628="Cooling",Customer!$C$25,Customer!$C$52),E5628,D5628)</f>
        <v>78</v>
      </c>
      <c r="J5628" s="1">
        <f ca="1">OFFSET(IF($H5628="Cooling",Customer!$L$25,Customer!$L$52),$E5628,$D5628)</f>
        <v>80</v>
      </c>
      <c r="K5628" s="16">
        <f t="shared" ca="1" si="1047"/>
        <v>0</v>
      </c>
      <c r="L5628" s="16">
        <f t="shared" ca="1" si="1048"/>
        <v>0</v>
      </c>
      <c r="M5628" s="17">
        <f t="shared" si="1054"/>
        <v>0</v>
      </c>
      <c r="N5628" s="17">
        <f t="shared" si="1055"/>
        <v>0</v>
      </c>
      <c r="O5628" s="4"/>
      <c r="P5628" s="4">
        <v>72</v>
      </c>
      <c r="Q5628" s="4">
        <v>53</v>
      </c>
      <c r="R5628" s="4">
        <v>68</v>
      </c>
      <c r="S5628" s="4">
        <v>64</v>
      </c>
      <c r="T5628" s="4">
        <v>73</v>
      </c>
      <c r="U5628" s="4">
        <v>75</v>
      </c>
      <c r="V5628" s="13">
        <v>71</v>
      </c>
      <c r="W5628" s="4">
        <v>70</v>
      </c>
      <c r="X5628" s="4">
        <v>69</v>
      </c>
      <c r="Y5628">
        <f t="shared" ca="1" si="1056"/>
        <v>0</v>
      </c>
      <c r="Z5628">
        <f t="shared" ca="1" si="1057"/>
        <v>0</v>
      </c>
    </row>
    <row r="5629" spans="2:26" x14ac:dyDescent="0.25">
      <c r="B5629" s="11">
        <f t="shared" si="1058"/>
        <v>44796.041666653044</v>
      </c>
      <c r="C5629" s="1">
        <f t="shared" si="1049"/>
        <v>8</v>
      </c>
      <c r="D5629" s="1">
        <f t="shared" si="1050"/>
        <v>2</v>
      </c>
      <c r="E5629" s="12">
        <f t="shared" si="1051"/>
        <v>2</v>
      </c>
      <c r="F5629" s="124" t="str">
        <f t="shared" si="1052"/>
        <v>0</v>
      </c>
      <c r="G5629" s="1">
        <f ca="1">(OFFSET(O5629,0,MATCH(Customer!$J$6,'CDH &amp; HDH'!$P$11:$X$11,0)))</f>
        <v>72</v>
      </c>
      <c r="H5629" s="1" t="str">
        <f t="shared" si="1053"/>
        <v>Cooling</v>
      </c>
      <c r="I5629" s="1">
        <f ca="1">OFFSET(IF($H5629="Cooling",Customer!$C$25,Customer!$C$52),E5629,D5629)</f>
        <v>78</v>
      </c>
      <c r="J5629" s="1">
        <f ca="1">OFFSET(IF($H5629="Cooling",Customer!$L$25,Customer!$L$52),$E5629,$D5629)</f>
        <v>80</v>
      </c>
      <c r="K5629" s="16">
        <f t="shared" ca="1" si="1047"/>
        <v>0</v>
      </c>
      <c r="L5629" s="16">
        <f t="shared" ca="1" si="1048"/>
        <v>0</v>
      </c>
      <c r="M5629" s="17">
        <f t="shared" si="1054"/>
        <v>0</v>
      </c>
      <c r="N5629" s="17">
        <f t="shared" si="1055"/>
        <v>0</v>
      </c>
      <c r="O5629" s="4"/>
      <c r="P5629" s="4">
        <v>69</v>
      </c>
      <c r="Q5629" s="4">
        <v>53</v>
      </c>
      <c r="R5629" s="4">
        <v>69</v>
      </c>
      <c r="S5629" s="4">
        <v>63</v>
      </c>
      <c r="T5629" s="4">
        <v>73</v>
      </c>
      <c r="U5629" s="4">
        <v>75</v>
      </c>
      <c r="V5629" s="13">
        <v>72</v>
      </c>
      <c r="W5629" s="4">
        <v>70</v>
      </c>
      <c r="X5629" s="4">
        <v>69</v>
      </c>
      <c r="Y5629">
        <f t="shared" ca="1" si="1056"/>
        <v>0</v>
      </c>
      <c r="Z5629">
        <f t="shared" ca="1" si="1057"/>
        <v>0</v>
      </c>
    </row>
    <row r="5630" spans="2:26" x14ac:dyDescent="0.25">
      <c r="B5630" s="11">
        <f t="shared" si="1058"/>
        <v>44796.083333319708</v>
      </c>
      <c r="C5630" s="1">
        <f t="shared" si="1049"/>
        <v>8</v>
      </c>
      <c r="D5630" s="1">
        <f t="shared" si="1050"/>
        <v>2</v>
      </c>
      <c r="E5630" s="12">
        <f t="shared" si="1051"/>
        <v>3</v>
      </c>
      <c r="F5630" s="124" t="str">
        <f t="shared" si="1052"/>
        <v>0</v>
      </c>
      <c r="G5630" s="1">
        <f ca="1">(OFFSET(O5630,0,MATCH(Customer!$J$6,'CDH &amp; HDH'!$P$11:$X$11,0)))</f>
        <v>72</v>
      </c>
      <c r="H5630" s="1" t="str">
        <f t="shared" si="1053"/>
        <v>Cooling</v>
      </c>
      <c r="I5630" s="1">
        <f ca="1">OFFSET(IF($H5630="Cooling",Customer!$C$25,Customer!$C$52),E5630,D5630)</f>
        <v>78</v>
      </c>
      <c r="J5630" s="1">
        <f ca="1">OFFSET(IF($H5630="Cooling",Customer!$L$25,Customer!$L$52),$E5630,$D5630)</f>
        <v>80</v>
      </c>
      <c r="K5630" s="16">
        <f t="shared" ca="1" si="1047"/>
        <v>0</v>
      </c>
      <c r="L5630" s="16">
        <f t="shared" ca="1" si="1048"/>
        <v>0</v>
      </c>
      <c r="M5630" s="17">
        <f t="shared" si="1054"/>
        <v>0</v>
      </c>
      <c r="N5630" s="17">
        <f t="shared" si="1055"/>
        <v>0</v>
      </c>
      <c r="O5630" s="4"/>
      <c r="P5630" s="4">
        <v>66</v>
      </c>
      <c r="Q5630" s="4">
        <v>52</v>
      </c>
      <c r="R5630" s="4">
        <v>68</v>
      </c>
      <c r="S5630" s="4">
        <v>63</v>
      </c>
      <c r="T5630" s="4">
        <v>71</v>
      </c>
      <c r="U5630" s="4">
        <v>74</v>
      </c>
      <c r="V5630" s="13">
        <v>72</v>
      </c>
      <c r="W5630" s="4">
        <v>70</v>
      </c>
      <c r="X5630" s="4">
        <v>69</v>
      </c>
      <c r="Y5630">
        <f t="shared" ca="1" si="1056"/>
        <v>0</v>
      </c>
      <c r="Z5630">
        <f t="shared" ca="1" si="1057"/>
        <v>0</v>
      </c>
    </row>
    <row r="5631" spans="2:26" x14ac:dyDescent="0.25">
      <c r="B5631" s="11">
        <f t="shared" si="1058"/>
        <v>44796.124999986372</v>
      </c>
      <c r="C5631" s="1">
        <f t="shared" si="1049"/>
        <v>8</v>
      </c>
      <c r="D5631" s="1">
        <f t="shared" si="1050"/>
        <v>2</v>
      </c>
      <c r="E5631" s="12">
        <f t="shared" si="1051"/>
        <v>4</v>
      </c>
      <c r="F5631" s="124" t="str">
        <f t="shared" si="1052"/>
        <v>0</v>
      </c>
      <c r="G5631" s="1">
        <f ca="1">(OFFSET(O5631,0,MATCH(Customer!$J$6,'CDH &amp; HDH'!$P$11:$X$11,0)))</f>
        <v>71</v>
      </c>
      <c r="H5631" s="1" t="str">
        <f t="shared" si="1053"/>
        <v>Cooling</v>
      </c>
      <c r="I5631" s="1">
        <f ca="1">OFFSET(IF($H5631="Cooling",Customer!$C$25,Customer!$C$52),E5631,D5631)</f>
        <v>78</v>
      </c>
      <c r="J5631" s="1">
        <f ca="1">OFFSET(IF($H5631="Cooling",Customer!$L$25,Customer!$L$52),$E5631,$D5631)</f>
        <v>80</v>
      </c>
      <c r="K5631" s="16">
        <f t="shared" ca="1" si="1047"/>
        <v>0</v>
      </c>
      <c r="L5631" s="16">
        <f t="shared" ca="1" si="1048"/>
        <v>0</v>
      </c>
      <c r="M5631" s="17">
        <f t="shared" si="1054"/>
        <v>0</v>
      </c>
      <c r="N5631" s="17">
        <f t="shared" si="1055"/>
        <v>0</v>
      </c>
      <c r="O5631" s="4"/>
      <c r="P5631" s="4">
        <v>64</v>
      </c>
      <c r="Q5631" s="4">
        <v>51</v>
      </c>
      <c r="R5631" s="4">
        <v>69</v>
      </c>
      <c r="S5631" s="4">
        <v>63</v>
      </c>
      <c r="T5631" s="4">
        <v>71</v>
      </c>
      <c r="U5631" s="4">
        <v>72</v>
      </c>
      <c r="V5631" s="13">
        <v>71</v>
      </c>
      <c r="W5631" s="4">
        <v>70</v>
      </c>
      <c r="X5631" s="4">
        <v>68</v>
      </c>
      <c r="Y5631">
        <f t="shared" ca="1" si="1056"/>
        <v>0</v>
      </c>
      <c r="Z5631">
        <f t="shared" ca="1" si="1057"/>
        <v>0</v>
      </c>
    </row>
    <row r="5632" spans="2:26" x14ac:dyDescent="0.25">
      <c r="B5632" s="11">
        <f t="shared" si="1058"/>
        <v>44796.166666653036</v>
      </c>
      <c r="C5632" s="1">
        <f t="shared" si="1049"/>
        <v>8</v>
      </c>
      <c r="D5632" s="1">
        <f t="shared" si="1050"/>
        <v>2</v>
      </c>
      <c r="E5632" s="12">
        <f t="shared" si="1051"/>
        <v>5</v>
      </c>
      <c r="F5632" s="124" t="str">
        <f t="shared" si="1052"/>
        <v>0</v>
      </c>
      <c r="G5632" s="1">
        <f ca="1">(OFFSET(O5632,0,MATCH(Customer!$J$6,'CDH &amp; HDH'!$P$11:$X$11,0)))</f>
        <v>71</v>
      </c>
      <c r="H5632" s="1" t="str">
        <f t="shared" si="1053"/>
        <v>Cooling</v>
      </c>
      <c r="I5632" s="1">
        <f ca="1">OFFSET(IF($H5632="Cooling",Customer!$C$25,Customer!$C$52),E5632,D5632)</f>
        <v>78</v>
      </c>
      <c r="J5632" s="1">
        <f ca="1">OFFSET(IF($H5632="Cooling",Customer!$L$25,Customer!$L$52),$E5632,$D5632)</f>
        <v>80</v>
      </c>
      <c r="K5632" s="16">
        <f t="shared" ca="1" si="1047"/>
        <v>0</v>
      </c>
      <c r="L5632" s="16">
        <f t="shared" ca="1" si="1048"/>
        <v>0</v>
      </c>
      <c r="M5632" s="17">
        <f t="shared" si="1054"/>
        <v>0</v>
      </c>
      <c r="N5632" s="17">
        <f t="shared" si="1055"/>
        <v>0</v>
      </c>
      <c r="O5632" s="4"/>
      <c r="P5632" s="4">
        <v>61</v>
      </c>
      <c r="Q5632" s="4">
        <v>49</v>
      </c>
      <c r="R5632" s="4">
        <v>67</v>
      </c>
      <c r="S5632" s="4">
        <v>64</v>
      </c>
      <c r="T5632" s="4">
        <v>71</v>
      </c>
      <c r="U5632" s="4">
        <v>68</v>
      </c>
      <c r="V5632" s="13">
        <v>71</v>
      </c>
      <c r="W5632" s="4">
        <v>70</v>
      </c>
      <c r="X5632" s="4">
        <v>69</v>
      </c>
      <c r="Y5632">
        <f t="shared" ca="1" si="1056"/>
        <v>0</v>
      </c>
      <c r="Z5632">
        <f t="shared" ca="1" si="1057"/>
        <v>0</v>
      </c>
    </row>
    <row r="5633" spans="2:26" x14ac:dyDescent="0.25">
      <c r="B5633" s="11">
        <f t="shared" si="1058"/>
        <v>44796.208333319701</v>
      </c>
      <c r="C5633" s="1">
        <f t="shared" si="1049"/>
        <v>8</v>
      </c>
      <c r="D5633" s="1">
        <f t="shared" si="1050"/>
        <v>2</v>
      </c>
      <c r="E5633" s="12">
        <f t="shared" si="1051"/>
        <v>6</v>
      </c>
      <c r="F5633" s="124" t="str">
        <f t="shared" si="1052"/>
        <v>0</v>
      </c>
      <c r="G5633" s="1">
        <f ca="1">(OFFSET(O5633,0,MATCH(Customer!$J$6,'CDH &amp; HDH'!$P$11:$X$11,0)))</f>
        <v>70</v>
      </c>
      <c r="H5633" s="1" t="str">
        <f t="shared" si="1053"/>
        <v>Cooling</v>
      </c>
      <c r="I5633" s="1">
        <f ca="1">OFFSET(IF($H5633="Cooling",Customer!$C$25,Customer!$C$52),E5633,D5633)</f>
        <v>78</v>
      </c>
      <c r="J5633" s="1">
        <f ca="1">OFFSET(IF($H5633="Cooling",Customer!$L$25,Customer!$L$52),$E5633,$D5633)</f>
        <v>80</v>
      </c>
      <c r="K5633" s="16">
        <f t="shared" ca="1" si="1047"/>
        <v>0</v>
      </c>
      <c r="L5633" s="16">
        <f t="shared" ca="1" si="1048"/>
        <v>0</v>
      </c>
      <c r="M5633" s="17">
        <f t="shared" si="1054"/>
        <v>0</v>
      </c>
      <c r="N5633" s="17">
        <f t="shared" si="1055"/>
        <v>0</v>
      </c>
      <c r="O5633" s="4"/>
      <c r="P5633" s="4">
        <v>60</v>
      </c>
      <c r="Q5633" s="4">
        <v>49</v>
      </c>
      <c r="R5633" s="4">
        <v>67</v>
      </c>
      <c r="S5633" s="4">
        <v>64</v>
      </c>
      <c r="T5633" s="4">
        <v>72</v>
      </c>
      <c r="U5633" s="4">
        <v>67</v>
      </c>
      <c r="V5633" s="13">
        <v>70</v>
      </c>
      <c r="W5633" s="4">
        <v>69</v>
      </c>
      <c r="X5633" s="4">
        <v>70</v>
      </c>
      <c r="Y5633">
        <f t="shared" ca="1" si="1056"/>
        <v>0</v>
      </c>
      <c r="Z5633">
        <f t="shared" ca="1" si="1057"/>
        <v>0</v>
      </c>
    </row>
    <row r="5634" spans="2:26" x14ac:dyDescent="0.25">
      <c r="B5634" s="11">
        <f t="shared" si="1058"/>
        <v>44796.249999986365</v>
      </c>
      <c r="C5634" s="1">
        <f t="shared" si="1049"/>
        <v>8</v>
      </c>
      <c r="D5634" s="1">
        <f t="shared" si="1050"/>
        <v>2</v>
      </c>
      <c r="E5634" s="12">
        <f t="shared" si="1051"/>
        <v>7</v>
      </c>
      <c r="F5634" s="124" t="str">
        <f t="shared" si="1052"/>
        <v>0</v>
      </c>
      <c r="G5634" s="1">
        <f ca="1">(OFFSET(O5634,0,MATCH(Customer!$J$6,'CDH &amp; HDH'!$P$11:$X$11,0)))</f>
        <v>71</v>
      </c>
      <c r="H5634" s="1" t="str">
        <f t="shared" si="1053"/>
        <v>Cooling</v>
      </c>
      <c r="I5634" s="1">
        <f ca="1">OFFSET(IF($H5634="Cooling",Customer!$C$25,Customer!$C$52),E5634,D5634)</f>
        <v>78</v>
      </c>
      <c r="J5634" s="1">
        <f ca="1">OFFSET(IF($H5634="Cooling",Customer!$L$25,Customer!$L$52),$E5634,$D5634)</f>
        <v>80</v>
      </c>
      <c r="K5634" s="16">
        <f t="shared" ca="1" si="1047"/>
        <v>0</v>
      </c>
      <c r="L5634" s="16">
        <f t="shared" ca="1" si="1048"/>
        <v>0</v>
      </c>
      <c r="M5634" s="17">
        <f t="shared" si="1054"/>
        <v>0</v>
      </c>
      <c r="N5634" s="17">
        <f t="shared" si="1055"/>
        <v>0</v>
      </c>
      <c r="O5634" s="4"/>
      <c r="P5634" s="4">
        <v>63</v>
      </c>
      <c r="Q5634" s="4">
        <v>52</v>
      </c>
      <c r="R5634" s="4">
        <v>68</v>
      </c>
      <c r="S5634" s="4">
        <v>64</v>
      </c>
      <c r="T5634" s="4">
        <v>73</v>
      </c>
      <c r="U5634" s="4">
        <v>67</v>
      </c>
      <c r="V5634" s="13">
        <v>71</v>
      </c>
      <c r="W5634" s="4">
        <v>71</v>
      </c>
      <c r="X5634" s="4">
        <v>69</v>
      </c>
      <c r="Y5634">
        <f t="shared" ca="1" si="1056"/>
        <v>0</v>
      </c>
      <c r="Z5634">
        <f t="shared" ca="1" si="1057"/>
        <v>0</v>
      </c>
    </row>
    <row r="5635" spans="2:26" x14ac:dyDescent="0.25">
      <c r="B5635" s="11">
        <f t="shared" si="1058"/>
        <v>44796.291666653029</v>
      </c>
      <c r="C5635" s="1">
        <f t="shared" si="1049"/>
        <v>8</v>
      </c>
      <c r="D5635" s="1">
        <f t="shared" si="1050"/>
        <v>2</v>
      </c>
      <c r="E5635" s="12">
        <f t="shared" si="1051"/>
        <v>8</v>
      </c>
      <c r="F5635" s="124" t="str">
        <f t="shared" si="1052"/>
        <v>0</v>
      </c>
      <c r="G5635" s="1">
        <f ca="1">(OFFSET(O5635,0,MATCH(Customer!$J$6,'CDH &amp; HDH'!$P$11:$X$11,0)))</f>
        <v>73</v>
      </c>
      <c r="H5635" s="1" t="str">
        <f t="shared" si="1053"/>
        <v>Cooling</v>
      </c>
      <c r="I5635" s="1">
        <f ca="1">OFFSET(IF($H5635="Cooling",Customer!$C$25,Customer!$C$52),E5635,D5635)</f>
        <v>72</v>
      </c>
      <c r="J5635" s="1">
        <f ca="1">OFFSET(IF($H5635="Cooling",Customer!$L$25,Customer!$L$52),$E5635,$D5635)</f>
        <v>77</v>
      </c>
      <c r="K5635" s="16">
        <f t="shared" ca="1" si="1047"/>
        <v>1</v>
      </c>
      <c r="L5635" s="16">
        <f t="shared" ca="1" si="1048"/>
        <v>0</v>
      </c>
      <c r="M5635" s="17">
        <f t="shared" si="1054"/>
        <v>0</v>
      </c>
      <c r="N5635" s="17">
        <f t="shared" si="1055"/>
        <v>0</v>
      </c>
      <c r="O5635" s="4"/>
      <c r="P5635" s="4">
        <v>64</v>
      </c>
      <c r="Q5635" s="4">
        <v>58</v>
      </c>
      <c r="R5635" s="4">
        <v>68</v>
      </c>
      <c r="S5635" s="4">
        <v>64</v>
      </c>
      <c r="T5635" s="4">
        <v>74</v>
      </c>
      <c r="U5635" s="4">
        <v>69</v>
      </c>
      <c r="V5635" s="13">
        <v>73</v>
      </c>
      <c r="W5635" s="4">
        <v>73</v>
      </c>
      <c r="X5635" s="4">
        <v>70</v>
      </c>
      <c r="Y5635">
        <f t="shared" ca="1" si="1056"/>
        <v>432</v>
      </c>
      <c r="Z5635">
        <f t="shared" ca="1" si="1057"/>
        <v>0</v>
      </c>
    </row>
    <row r="5636" spans="2:26" x14ac:dyDescent="0.25">
      <c r="B5636" s="11">
        <f t="shared" si="1058"/>
        <v>44796.333333319693</v>
      </c>
      <c r="C5636" s="1">
        <f t="shared" si="1049"/>
        <v>8</v>
      </c>
      <c r="D5636" s="1">
        <f t="shared" si="1050"/>
        <v>2</v>
      </c>
      <c r="E5636" s="12">
        <f t="shared" si="1051"/>
        <v>9</v>
      </c>
      <c r="F5636" s="124" t="str">
        <f t="shared" si="1052"/>
        <v>0</v>
      </c>
      <c r="G5636" s="1">
        <f ca="1">(OFFSET(O5636,0,MATCH(Customer!$J$6,'CDH &amp; HDH'!$P$11:$X$11,0)))</f>
        <v>75</v>
      </c>
      <c r="H5636" s="1" t="str">
        <f t="shared" si="1053"/>
        <v>Cooling</v>
      </c>
      <c r="I5636" s="1">
        <f ca="1">OFFSET(IF($H5636="Cooling",Customer!$C$25,Customer!$C$52),E5636,D5636)</f>
        <v>72</v>
      </c>
      <c r="J5636" s="1">
        <f ca="1">OFFSET(IF($H5636="Cooling",Customer!$L$25,Customer!$L$52),$E5636,$D5636)</f>
        <v>77</v>
      </c>
      <c r="K5636" s="16">
        <f t="shared" ca="1" si="1047"/>
        <v>3</v>
      </c>
      <c r="L5636" s="16">
        <f t="shared" ca="1" si="1048"/>
        <v>0</v>
      </c>
      <c r="M5636" s="17">
        <f t="shared" si="1054"/>
        <v>0</v>
      </c>
      <c r="N5636" s="17">
        <f t="shared" si="1055"/>
        <v>0</v>
      </c>
      <c r="O5636" s="4"/>
      <c r="P5636" s="4">
        <v>66</v>
      </c>
      <c r="Q5636" s="4">
        <v>62</v>
      </c>
      <c r="R5636" s="4">
        <v>71</v>
      </c>
      <c r="S5636" s="4">
        <v>66</v>
      </c>
      <c r="T5636" s="4">
        <v>77</v>
      </c>
      <c r="U5636" s="4">
        <v>71</v>
      </c>
      <c r="V5636" s="13">
        <v>75</v>
      </c>
      <c r="W5636" s="4">
        <v>75</v>
      </c>
      <c r="X5636" s="4">
        <v>71</v>
      </c>
      <c r="Y5636">
        <f t="shared" ca="1" si="1056"/>
        <v>1296</v>
      </c>
      <c r="Z5636">
        <f t="shared" ca="1" si="1057"/>
        <v>0</v>
      </c>
    </row>
    <row r="5637" spans="2:26" x14ac:dyDescent="0.25">
      <c r="B5637" s="11">
        <f t="shared" si="1058"/>
        <v>44796.374999986358</v>
      </c>
      <c r="C5637" s="1">
        <f t="shared" si="1049"/>
        <v>8</v>
      </c>
      <c r="D5637" s="1">
        <f t="shared" si="1050"/>
        <v>2</v>
      </c>
      <c r="E5637" s="12">
        <f t="shared" si="1051"/>
        <v>10</v>
      </c>
      <c r="F5637" s="124" t="str">
        <f t="shared" si="1052"/>
        <v>0</v>
      </c>
      <c r="G5637" s="1">
        <f ca="1">(OFFSET(O5637,0,MATCH(Customer!$J$6,'CDH &amp; HDH'!$P$11:$X$11,0)))</f>
        <v>75</v>
      </c>
      <c r="H5637" s="1" t="str">
        <f t="shared" si="1053"/>
        <v>Cooling</v>
      </c>
      <c r="I5637" s="1">
        <f ca="1">OFFSET(IF($H5637="Cooling",Customer!$C$25,Customer!$C$52),E5637,D5637)</f>
        <v>72</v>
      </c>
      <c r="J5637" s="1">
        <f ca="1">OFFSET(IF($H5637="Cooling",Customer!$L$25,Customer!$L$52),$E5637,$D5637)</f>
        <v>77</v>
      </c>
      <c r="K5637" s="16">
        <f t="shared" ca="1" si="1047"/>
        <v>3</v>
      </c>
      <c r="L5637" s="16">
        <f t="shared" ca="1" si="1048"/>
        <v>0</v>
      </c>
      <c r="M5637" s="17">
        <f t="shared" si="1054"/>
        <v>0</v>
      </c>
      <c r="N5637" s="17">
        <f t="shared" si="1055"/>
        <v>0</v>
      </c>
      <c r="O5637" s="4"/>
      <c r="P5637" s="4">
        <v>68</v>
      </c>
      <c r="Q5637" s="4">
        <v>66</v>
      </c>
      <c r="R5637" s="4">
        <v>71</v>
      </c>
      <c r="S5637" s="4">
        <v>65</v>
      </c>
      <c r="T5637" s="4">
        <v>82</v>
      </c>
      <c r="U5637" s="4">
        <v>72</v>
      </c>
      <c r="V5637" s="13">
        <v>75</v>
      </c>
      <c r="W5637" s="4">
        <v>77</v>
      </c>
      <c r="X5637" s="4">
        <v>73</v>
      </c>
      <c r="Y5637">
        <f t="shared" ca="1" si="1056"/>
        <v>1296</v>
      </c>
      <c r="Z5637">
        <f t="shared" ca="1" si="1057"/>
        <v>0</v>
      </c>
    </row>
    <row r="5638" spans="2:26" x14ac:dyDescent="0.25">
      <c r="B5638" s="11">
        <f t="shared" si="1058"/>
        <v>44796.416666653022</v>
      </c>
      <c r="C5638" s="1">
        <f t="shared" si="1049"/>
        <v>8</v>
      </c>
      <c r="D5638" s="1">
        <f t="shared" si="1050"/>
        <v>2</v>
      </c>
      <c r="E5638" s="12">
        <f t="shared" si="1051"/>
        <v>11</v>
      </c>
      <c r="F5638" s="124" t="str">
        <f t="shared" si="1052"/>
        <v>0</v>
      </c>
      <c r="G5638" s="1">
        <f ca="1">(OFFSET(O5638,0,MATCH(Customer!$J$6,'CDH &amp; HDH'!$P$11:$X$11,0)))</f>
        <v>77</v>
      </c>
      <c r="H5638" s="1" t="str">
        <f t="shared" si="1053"/>
        <v>Cooling</v>
      </c>
      <c r="I5638" s="1">
        <f ca="1">OFFSET(IF($H5638="Cooling",Customer!$C$25,Customer!$C$52),E5638,D5638)</f>
        <v>72</v>
      </c>
      <c r="J5638" s="1">
        <f ca="1">OFFSET(IF($H5638="Cooling",Customer!$L$25,Customer!$L$52),$E5638,$D5638)</f>
        <v>77</v>
      </c>
      <c r="K5638" s="16">
        <f t="shared" ca="1" si="1047"/>
        <v>5</v>
      </c>
      <c r="L5638" s="16">
        <f t="shared" ca="1" si="1048"/>
        <v>0</v>
      </c>
      <c r="M5638" s="17">
        <f t="shared" si="1054"/>
        <v>0</v>
      </c>
      <c r="N5638" s="17">
        <f t="shared" si="1055"/>
        <v>0</v>
      </c>
      <c r="O5638" s="4"/>
      <c r="P5638" s="4">
        <v>70</v>
      </c>
      <c r="Q5638" s="4">
        <v>68</v>
      </c>
      <c r="R5638" s="4">
        <v>75</v>
      </c>
      <c r="S5638" s="4">
        <v>67</v>
      </c>
      <c r="T5638" s="4">
        <v>83</v>
      </c>
      <c r="U5638" s="4">
        <v>73</v>
      </c>
      <c r="V5638" s="13">
        <v>77</v>
      </c>
      <c r="W5638" s="4">
        <v>80</v>
      </c>
      <c r="X5638" s="4">
        <v>77</v>
      </c>
      <c r="Y5638">
        <f t="shared" ca="1" si="1056"/>
        <v>2160</v>
      </c>
      <c r="Z5638">
        <f t="shared" ca="1" si="1057"/>
        <v>0</v>
      </c>
    </row>
    <row r="5639" spans="2:26" x14ac:dyDescent="0.25">
      <c r="B5639" s="11">
        <f t="shared" si="1058"/>
        <v>44796.458333319686</v>
      </c>
      <c r="C5639" s="1">
        <f t="shared" si="1049"/>
        <v>8</v>
      </c>
      <c r="D5639" s="1">
        <f t="shared" si="1050"/>
        <v>2</v>
      </c>
      <c r="E5639" s="12">
        <f t="shared" si="1051"/>
        <v>12</v>
      </c>
      <c r="F5639" s="124" t="str">
        <f t="shared" si="1052"/>
        <v>0</v>
      </c>
      <c r="G5639" s="1">
        <f ca="1">(OFFSET(O5639,0,MATCH(Customer!$J$6,'CDH &amp; HDH'!$P$11:$X$11,0)))</f>
        <v>80</v>
      </c>
      <c r="H5639" s="1" t="str">
        <f t="shared" si="1053"/>
        <v>Cooling</v>
      </c>
      <c r="I5639" s="1">
        <f ca="1">OFFSET(IF($H5639="Cooling",Customer!$C$25,Customer!$C$52),E5639,D5639)</f>
        <v>72</v>
      </c>
      <c r="J5639" s="1">
        <f ca="1">OFFSET(IF($H5639="Cooling",Customer!$L$25,Customer!$L$52),$E5639,$D5639)</f>
        <v>77</v>
      </c>
      <c r="K5639" s="16">
        <f t="shared" ca="1" si="1047"/>
        <v>8</v>
      </c>
      <c r="L5639" s="16">
        <f t="shared" ca="1" si="1048"/>
        <v>3</v>
      </c>
      <c r="M5639" s="17">
        <f t="shared" si="1054"/>
        <v>0</v>
      </c>
      <c r="N5639" s="17">
        <f t="shared" si="1055"/>
        <v>0</v>
      </c>
      <c r="O5639" s="4"/>
      <c r="P5639" s="4">
        <v>71</v>
      </c>
      <c r="Q5639" s="4">
        <v>69</v>
      </c>
      <c r="R5639" s="4">
        <v>77</v>
      </c>
      <c r="S5639" s="4">
        <v>68</v>
      </c>
      <c r="T5639" s="4">
        <v>87</v>
      </c>
      <c r="U5639" s="4">
        <v>75</v>
      </c>
      <c r="V5639" s="13">
        <v>80</v>
      </c>
      <c r="W5639" s="4">
        <v>82</v>
      </c>
      <c r="X5639" s="4">
        <v>82</v>
      </c>
      <c r="Y5639">
        <f t="shared" ca="1" si="1056"/>
        <v>3456</v>
      </c>
      <c r="Z5639">
        <f t="shared" ca="1" si="1057"/>
        <v>1296</v>
      </c>
    </row>
    <row r="5640" spans="2:26" x14ac:dyDescent="0.25">
      <c r="B5640" s="11">
        <f t="shared" si="1058"/>
        <v>44796.49999998635</v>
      </c>
      <c r="C5640" s="1">
        <f t="shared" si="1049"/>
        <v>8</v>
      </c>
      <c r="D5640" s="1">
        <f t="shared" si="1050"/>
        <v>2</v>
      </c>
      <c r="E5640" s="12">
        <f t="shared" si="1051"/>
        <v>13</v>
      </c>
      <c r="F5640" s="124" t="str">
        <f t="shared" si="1052"/>
        <v>0</v>
      </c>
      <c r="G5640" s="1">
        <f ca="1">(OFFSET(O5640,0,MATCH(Customer!$J$6,'CDH &amp; HDH'!$P$11:$X$11,0)))</f>
        <v>84</v>
      </c>
      <c r="H5640" s="1" t="str">
        <f t="shared" si="1053"/>
        <v>Cooling</v>
      </c>
      <c r="I5640" s="1">
        <f ca="1">OFFSET(IF($H5640="Cooling",Customer!$C$25,Customer!$C$52),E5640,D5640)</f>
        <v>72</v>
      </c>
      <c r="J5640" s="1">
        <f ca="1">OFFSET(IF($H5640="Cooling",Customer!$L$25,Customer!$L$52),$E5640,$D5640)</f>
        <v>77</v>
      </c>
      <c r="K5640" s="16">
        <f t="shared" ca="1" si="1047"/>
        <v>12</v>
      </c>
      <c r="L5640" s="16">
        <f t="shared" ca="1" si="1048"/>
        <v>7</v>
      </c>
      <c r="M5640" s="17">
        <f t="shared" si="1054"/>
        <v>0</v>
      </c>
      <c r="N5640" s="17">
        <f t="shared" si="1055"/>
        <v>0</v>
      </c>
      <c r="O5640" s="4"/>
      <c r="P5640" s="4">
        <v>70</v>
      </c>
      <c r="Q5640" s="4">
        <v>72</v>
      </c>
      <c r="R5640" s="4">
        <v>76</v>
      </c>
      <c r="S5640" s="4">
        <v>68</v>
      </c>
      <c r="T5640" s="4">
        <v>87</v>
      </c>
      <c r="U5640" s="4">
        <v>76</v>
      </c>
      <c r="V5640" s="13">
        <v>84</v>
      </c>
      <c r="W5640" s="4">
        <v>81</v>
      </c>
      <c r="X5640" s="4">
        <v>84</v>
      </c>
      <c r="Y5640">
        <f t="shared" ca="1" si="1056"/>
        <v>5184</v>
      </c>
      <c r="Z5640">
        <f t="shared" ca="1" si="1057"/>
        <v>3024</v>
      </c>
    </row>
    <row r="5641" spans="2:26" x14ac:dyDescent="0.25">
      <c r="B5641" s="11">
        <f t="shared" si="1058"/>
        <v>44796.541666653015</v>
      </c>
      <c r="C5641" s="1">
        <f t="shared" si="1049"/>
        <v>8</v>
      </c>
      <c r="D5641" s="1">
        <f t="shared" si="1050"/>
        <v>2</v>
      </c>
      <c r="E5641" s="12">
        <f t="shared" si="1051"/>
        <v>14</v>
      </c>
      <c r="F5641" s="124" t="str">
        <f t="shared" si="1052"/>
        <v>0</v>
      </c>
      <c r="G5641" s="1">
        <f ca="1">(OFFSET(O5641,0,MATCH(Customer!$J$6,'CDH &amp; HDH'!$P$11:$X$11,0)))</f>
        <v>83</v>
      </c>
      <c r="H5641" s="1" t="str">
        <f t="shared" si="1053"/>
        <v>Cooling</v>
      </c>
      <c r="I5641" s="1">
        <f ca="1">OFFSET(IF($H5641="Cooling",Customer!$C$25,Customer!$C$52),E5641,D5641)</f>
        <v>72</v>
      </c>
      <c r="J5641" s="1">
        <f ca="1">OFFSET(IF($H5641="Cooling",Customer!$L$25,Customer!$L$52),$E5641,$D5641)</f>
        <v>77</v>
      </c>
      <c r="K5641" s="16">
        <f t="shared" ca="1" si="1047"/>
        <v>11</v>
      </c>
      <c r="L5641" s="16">
        <f t="shared" ca="1" si="1048"/>
        <v>6</v>
      </c>
      <c r="M5641" s="17">
        <f t="shared" si="1054"/>
        <v>0</v>
      </c>
      <c r="N5641" s="17">
        <f t="shared" si="1055"/>
        <v>0</v>
      </c>
      <c r="O5641" s="4"/>
      <c r="P5641" s="4">
        <v>72</v>
      </c>
      <c r="Q5641" s="4">
        <v>73</v>
      </c>
      <c r="R5641" s="4">
        <v>75</v>
      </c>
      <c r="S5641" s="4">
        <v>69</v>
      </c>
      <c r="T5641" s="4">
        <v>88</v>
      </c>
      <c r="U5641" s="4">
        <v>75</v>
      </c>
      <c r="V5641" s="13">
        <v>83</v>
      </c>
      <c r="W5641" s="4">
        <v>83</v>
      </c>
      <c r="X5641" s="4">
        <v>84</v>
      </c>
      <c r="Y5641">
        <f t="shared" ca="1" si="1056"/>
        <v>4752</v>
      </c>
      <c r="Z5641">
        <f t="shared" ca="1" si="1057"/>
        <v>2592</v>
      </c>
    </row>
    <row r="5642" spans="2:26" x14ac:dyDescent="0.25">
      <c r="B5642" s="11">
        <f t="shared" si="1058"/>
        <v>44796.583333319679</v>
      </c>
      <c r="C5642" s="1">
        <f t="shared" si="1049"/>
        <v>8</v>
      </c>
      <c r="D5642" s="1">
        <f t="shared" si="1050"/>
        <v>2</v>
      </c>
      <c r="E5642" s="12">
        <f t="shared" si="1051"/>
        <v>15</v>
      </c>
      <c r="F5642" s="124" t="str">
        <f t="shared" si="1052"/>
        <v>1</v>
      </c>
      <c r="G5642" s="1">
        <f ca="1">(OFFSET(O5642,0,MATCH(Customer!$J$6,'CDH &amp; HDH'!$P$11:$X$11,0)))</f>
        <v>84</v>
      </c>
      <c r="H5642" s="1" t="str">
        <f t="shared" si="1053"/>
        <v>Cooling</v>
      </c>
      <c r="I5642" s="1">
        <f ca="1">OFFSET(IF($H5642="Cooling",Customer!$C$25,Customer!$C$52),E5642,D5642)</f>
        <v>72</v>
      </c>
      <c r="J5642" s="1">
        <f ca="1">OFFSET(IF($H5642="Cooling",Customer!$L$25,Customer!$L$52),$E5642,$D5642)</f>
        <v>77</v>
      </c>
      <c r="K5642" s="16">
        <f t="shared" ca="1" si="1047"/>
        <v>12</v>
      </c>
      <c r="L5642" s="16">
        <f t="shared" ca="1" si="1048"/>
        <v>7</v>
      </c>
      <c r="M5642" s="17">
        <f t="shared" si="1054"/>
        <v>0</v>
      </c>
      <c r="N5642" s="17">
        <f t="shared" si="1055"/>
        <v>0</v>
      </c>
      <c r="O5642" s="4"/>
      <c r="P5642" s="4">
        <v>72</v>
      </c>
      <c r="Q5642" s="4">
        <v>73</v>
      </c>
      <c r="R5642" s="4">
        <v>70</v>
      </c>
      <c r="S5642" s="4">
        <v>67</v>
      </c>
      <c r="T5642" s="4">
        <v>89</v>
      </c>
      <c r="U5642" s="4">
        <v>74</v>
      </c>
      <c r="V5642" s="13">
        <v>84</v>
      </c>
      <c r="W5642" s="4">
        <v>72</v>
      </c>
      <c r="X5642" s="4">
        <v>84</v>
      </c>
      <c r="Y5642">
        <f t="shared" ca="1" si="1056"/>
        <v>5184</v>
      </c>
      <c r="Z5642">
        <f t="shared" ca="1" si="1057"/>
        <v>3024</v>
      </c>
    </row>
    <row r="5643" spans="2:26" x14ac:dyDescent="0.25">
      <c r="B5643" s="11">
        <f t="shared" si="1058"/>
        <v>44796.624999986343</v>
      </c>
      <c r="C5643" s="1">
        <f t="shared" si="1049"/>
        <v>8</v>
      </c>
      <c r="D5643" s="1">
        <f t="shared" si="1050"/>
        <v>2</v>
      </c>
      <c r="E5643" s="12">
        <f t="shared" si="1051"/>
        <v>16</v>
      </c>
      <c r="F5643" s="124" t="str">
        <f t="shared" si="1052"/>
        <v>1</v>
      </c>
      <c r="G5643" s="1">
        <f ca="1">(OFFSET(O5643,0,MATCH(Customer!$J$6,'CDH &amp; HDH'!$P$11:$X$11,0)))</f>
        <v>84</v>
      </c>
      <c r="H5643" s="1" t="str">
        <f t="shared" si="1053"/>
        <v>Cooling</v>
      </c>
      <c r="I5643" s="1">
        <f ca="1">OFFSET(IF($H5643="Cooling",Customer!$C$25,Customer!$C$52),E5643,D5643)</f>
        <v>72</v>
      </c>
      <c r="J5643" s="1">
        <f ca="1">OFFSET(IF($H5643="Cooling",Customer!$L$25,Customer!$L$52),$E5643,$D5643)</f>
        <v>77</v>
      </c>
      <c r="K5643" s="16">
        <f t="shared" ca="1" si="1047"/>
        <v>12</v>
      </c>
      <c r="L5643" s="16">
        <f t="shared" ca="1" si="1048"/>
        <v>7</v>
      </c>
      <c r="M5643" s="17">
        <f t="shared" si="1054"/>
        <v>0</v>
      </c>
      <c r="N5643" s="17">
        <f t="shared" si="1055"/>
        <v>0</v>
      </c>
      <c r="O5643" s="4"/>
      <c r="P5643" s="4">
        <v>73</v>
      </c>
      <c r="Q5643" s="4">
        <v>73</v>
      </c>
      <c r="R5643" s="4">
        <v>71</v>
      </c>
      <c r="S5643" s="4">
        <v>68</v>
      </c>
      <c r="T5643" s="4">
        <v>88</v>
      </c>
      <c r="U5643" s="4">
        <v>74</v>
      </c>
      <c r="V5643" s="13">
        <v>84</v>
      </c>
      <c r="W5643" s="4">
        <v>73</v>
      </c>
      <c r="X5643" s="4">
        <v>86</v>
      </c>
      <c r="Y5643">
        <f t="shared" ca="1" si="1056"/>
        <v>5184</v>
      </c>
      <c r="Z5643">
        <f t="shared" ca="1" si="1057"/>
        <v>3024</v>
      </c>
    </row>
    <row r="5644" spans="2:26" x14ac:dyDescent="0.25">
      <c r="B5644" s="11">
        <f t="shared" si="1058"/>
        <v>44796.666666653007</v>
      </c>
      <c r="C5644" s="1">
        <f t="shared" si="1049"/>
        <v>8</v>
      </c>
      <c r="D5644" s="1">
        <f t="shared" si="1050"/>
        <v>2</v>
      </c>
      <c r="E5644" s="12">
        <f t="shared" si="1051"/>
        <v>17</v>
      </c>
      <c r="F5644" s="124" t="str">
        <f t="shared" si="1052"/>
        <v>1</v>
      </c>
      <c r="G5644" s="1">
        <f ca="1">(OFFSET(O5644,0,MATCH(Customer!$J$6,'CDH &amp; HDH'!$P$11:$X$11,0)))</f>
        <v>82</v>
      </c>
      <c r="H5644" s="1" t="str">
        <f t="shared" si="1053"/>
        <v>Cooling</v>
      </c>
      <c r="I5644" s="1">
        <f ca="1">OFFSET(IF($H5644="Cooling",Customer!$C$25,Customer!$C$52),E5644,D5644)</f>
        <v>72</v>
      </c>
      <c r="J5644" s="1">
        <f ca="1">OFFSET(IF($H5644="Cooling",Customer!$L$25,Customer!$L$52),$E5644,$D5644)</f>
        <v>77</v>
      </c>
      <c r="K5644" s="16">
        <f t="shared" ref="K5644:K5707" ca="1" si="1059">IF($H5644="Heating",0,MAX(0,$G5644-I5644))</f>
        <v>10</v>
      </c>
      <c r="L5644" s="16">
        <f t="shared" ref="L5644:L5707" ca="1" si="1060">IF($H5644="Heating",0,MAX(0,$G5644-J5644))</f>
        <v>5</v>
      </c>
      <c r="M5644" s="17">
        <f t="shared" si="1054"/>
        <v>0</v>
      </c>
      <c r="N5644" s="17">
        <f t="shared" si="1055"/>
        <v>0</v>
      </c>
      <c r="O5644" s="4"/>
      <c r="P5644" s="4">
        <v>72</v>
      </c>
      <c r="Q5644" s="4">
        <v>71</v>
      </c>
      <c r="R5644" s="4">
        <v>70</v>
      </c>
      <c r="S5644" s="4">
        <v>66</v>
      </c>
      <c r="T5644" s="4">
        <v>86</v>
      </c>
      <c r="U5644" s="4">
        <v>76</v>
      </c>
      <c r="V5644" s="13">
        <v>82</v>
      </c>
      <c r="W5644" s="4">
        <v>76</v>
      </c>
      <c r="X5644" s="4">
        <v>85</v>
      </c>
      <c r="Y5644">
        <f t="shared" ca="1" si="1056"/>
        <v>4320</v>
      </c>
      <c r="Z5644">
        <f t="shared" ca="1" si="1057"/>
        <v>2160</v>
      </c>
    </row>
    <row r="5645" spans="2:26" x14ac:dyDescent="0.25">
      <c r="B5645" s="11">
        <f t="shared" si="1058"/>
        <v>44796.708333319672</v>
      </c>
      <c r="C5645" s="1">
        <f t="shared" ref="C5645:C5708" si="1061">MONTH(B5645)</f>
        <v>8</v>
      </c>
      <c r="D5645" s="1">
        <f t="shared" ref="D5645:D5708" si="1062">WEEKDAY(B5645,2)</f>
        <v>2</v>
      </c>
      <c r="E5645" s="12">
        <f t="shared" ref="E5645:E5708" si="1063">HOUR(B5645)+1</f>
        <v>18</v>
      </c>
      <c r="F5645" s="124" t="str">
        <f t="shared" ref="F5645:F5708" si="1064">IF(AND(C5645&gt;5,C5645&lt;9,D5645&lt;6,E5645&gt;14,E5645&lt;19),"1",IF(AND(OR(E5645=8,E5645=9,E5645=19,E5645=20),C5645&lt;3,D5645&lt;6),"1","0"))</f>
        <v>1</v>
      </c>
      <c r="G5645" s="1">
        <f ca="1">(OFFSET(O5645,0,MATCH(Customer!$J$6,'CDH &amp; HDH'!$P$11:$X$11,0)))</f>
        <v>79</v>
      </c>
      <c r="H5645" s="1" t="str">
        <f t="shared" ref="H5645:H5708" si="1065">IF(AND(C5645&gt;=5,C5645&lt;=9),"Cooling","Heating")</f>
        <v>Cooling</v>
      </c>
      <c r="I5645" s="1">
        <f ca="1">OFFSET(IF($H5645="Cooling",Customer!$C$25,Customer!$C$52),E5645,D5645)</f>
        <v>72</v>
      </c>
      <c r="J5645" s="1">
        <f ca="1">OFFSET(IF($H5645="Cooling",Customer!$L$25,Customer!$L$52),$E5645,$D5645)</f>
        <v>77</v>
      </c>
      <c r="K5645" s="16">
        <f t="shared" ca="1" si="1059"/>
        <v>7</v>
      </c>
      <c r="L5645" s="16">
        <f t="shared" ca="1" si="1060"/>
        <v>2</v>
      </c>
      <c r="M5645" s="17">
        <f t="shared" ref="M5645:M5708" si="1066">IF($H5645="Cooling",0,MAX(0,I5645-$G5645))</f>
        <v>0</v>
      </c>
      <c r="N5645" s="17">
        <f t="shared" ref="N5645:N5708" si="1067">IF($H5645="Cooling",0,MAX(0,J5645-$G5645))</f>
        <v>0</v>
      </c>
      <c r="O5645" s="4"/>
      <c r="P5645" s="4">
        <v>70</v>
      </c>
      <c r="Q5645" s="4">
        <v>70</v>
      </c>
      <c r="R5645" s="4">
        <v>68</v>
      </c>
      <c r="S5645" s="4">
        <v>65</v>
      </c>
      <c r="T5645" s="4">
        <v>84</v>
      </c>
      <c r="U5645" s="4">
        <v>73</v>
      </c>
      <c r="V5645" s="13">
        <v>79</v>
      </c>
      <c r="W5645" s="4">
        <v>74</v>
      </c>
      <c r="X5645" s="4">
        <v>83</v>
      </c>
      <c r="Y5645">
        <f t="shared" ref="Y5645:Y5708" ca="1" si="1068">1.08*400*K5645</f>
        <v>3024</v>
      </c>
      <c r="Z5645">
        <f t="shared" ref="Z5645:Z5708" ca="1" si="1069">1.08*400*L5645</f>
        <v>864</v>
      </c>
    </row>
    <row r="5646" spans="2:26" x14ac:dyDescent="0.25">
      <c r="B5646" s="11">
        <f t="shared" ref="B5646:B5709" si="1070">B5645+1/24</f>
        <v>44796.749999986336</v>
      </c>
      <c r="C5646" s="1">
        <f t="shared" si="1061"/>
        <v>8</v>
      </c>
      <c r="D5646" s="1">
        <f t="shared" si="1062"/>
        <v>2</v>
      </c>
      <c r="E5646" s="12">
        <f t="shared" si="1063"/>
        <v>19</v>
      </c>
      <c r="F5646" s="124" t="str">
        <f t="shared" si="1064"/>
        <v>0</v>
      </c>
      <c r="G5646" s="1">
        <f ca="1">(OFFSET(O5646,0,MATCH(Customer!$J$6,'CDH &amp; HDH'!$P$11:$X$11,0)))</f>
        <v>76</v>
      </c>
      <c r="H5646" s="1" t="str">
        <f t="shared" si="1065"/>
        <v>Cooling</v>
      </c>
      <c r="I5646" s="1">
        <f ca="1">OFFSET(IF($H5646="Cooling",Customer!$C$25,Customer!$C$52),E5646,D5646)</f>
        <v>78</v>
      </c>
      <c r="J5646" s="1">
        <f ca="1">OFFSET(IF($H5646="Cooling",Customer!$L$25,Customer!$L$52),$E5646,$D5646)</f>
        <v>80</v>
      </c>
      <c r="K5646" s="16">
        <f t="shared" ca="1" si="1059"/>
        <v>0</v>
      </c>
      <c r="L5646" s="16">
        <f t="shared" ca="1" si="1060"/>
        <v>0</v>
      </c>
      <c r="M5646" s="17">
        <f t="shared" si="1066"/>
        <v>0</v>
      </c>
      <c r="N5646" s="17">
        <f t="shared" si="1067"/>
        <v>0</v>
      </c>
      <c r="O5646" s="4"/>
      <c r="P5646" s="4">
        <v>65</v>
      </c>
      <c r="Q5646" s="4">
        <v>65</v>
      </c>
      <c r="R5646" s="4">
        <v>68</v>
      </c>
      <c r="S5646" s="4">
        <v>65</v>
      </c>
      <c r="T5646" s="4">
        <v>82</v>
      </c>
      <c r="U5646" s="4">
        <v>69</v>
      </c>
      <c r="V5646" s="13">
        <v>76</v>
      </c>
      <c r="W5646" s="4">
        <v>71</v>
      </c>
      <c r="X5646" s="4">
        <v>81</v>
      </c>
      <c r="Y5646">
        <f t="shared" ca="1" si="1068"/>
        <v>0</v>
      </c>
      <c r="Z5646">
        <f t="shared" ca="1" si="1069"/>
        <v>0</v>
      </c>
    </row>
    <row r="5647" spans="2:26" x14ac:dyDescent="0.25">
      <c r="B5647" s="11">
        <f t="shared" si="1070"/>
        <v>44796.791666653</v>
      </c>
      <c r="C5647" s="1">
        <f t="shared" si="1061"/>
        <v>8</v>
      </c>
      <c r="D5647" s="1">
        <f t="shared" si="1062"/>
        <v>2</v>
      </c>
      <c r="E5647" s="12">
        <f t="shared" si="1063"/>
        <v>20</v>
      </c>
      <c r="F5647" s="124" t="str">
        <f t="shared" si="1064"/>
        <v>0</v>
      </c>
      <c r="G5647" s="1">
        <f ca="1">(OFFSET(O5647,0,MATCH(Customer!$J$6,'CDH &amp; HDH'!$P$11:$X$11,0)))</f>
        <v>75</v>
      </c>
      <c r="H5647" s="1" t="str">
        <f t="shared" si="1065"/>
        <v>Cooling</v>
      </c>
      <c r="I5647" s="1">
        <f ca="1">OFFSET(IF($H5647="Cooling",Customer!$C$25,Customer!$C$52),E5647,D5647)</f>
        <v>78</v>
      </c>
      <c r="J5647" s="1">
        <f ca="1">OFFSET(IF($H5647="Cooling",Customer!$L$25,Customer!$L$52),$E5647,$D5647)</f>
        <v>80</v>
      </c>
      <c r="K5647" s="16">
        <f t="shared" ca="1" si="1059"/>
        <v>0</v>
      </c>
      <c r="L5647" s="16">
        <f t="shared" ca="1" si="1060"/>
        <v>0</v>
      </c>
      <c r="M5647" s="17">
        <f t="shared" si="1066"/>
        <v>0</v>
      </c>
      <c r="N5647" s="17">
        <f t="shared" si="1067"/>
        <v>0</v>
      </c>
      <c r="O5647" s="4"/>
      <c r="P5647" s="4">
        <v>63</v>
      </c>
      <c r="Q5647" s="4">
        <v>63</v>
      </c>
      <c r="R5647" s="4">
        <v>65</v>
      </c>
      <c r="S5647" s="4">
        <v>65</v>
      </c>
      <c r="T5647" s="4">
        <v>79</v>
      </c>
      <c r="U5647" s="4">
        <v>67</v>
      </c>
      <c r="V5647" s="13">
        <v>75</v>
      </c>
      <c r="W5647" s="4">
        <v>70</v>
      </c>
      <c r="X5647" s="4">
        <v>79</v>
      </c>
      <c r="Y5647">
        <f t="shared" ca="1" si="1068"/>
        <v>0</v>
      </c>
      <c r="Z5647">
        <f t="shared" ca="1" si="1069"/>
        <v>0</v>
      </c>
    </row>
    <row r="5648" spans="2:26" x14ac:dyDescent="0.25">
      <c r="B5648" s="11">
        <f t="shared" si="1070"/>
        <v>44796.833333319664</v>
      </c>
      <c r="C5648" s="1">
        <f t="shared" si="1061"/>
        <v>8</v>
      </c>
      <c r="D5648" s="1">
        <f t="shared" si="1062"/>
        <v>2</v>
      </c>
      <c r="E5648" s="12">
        <f t="shared" si="1063"/>
        <v>21</v>
      </c>
      <c r="F5648" s="124" t="str">
        <f t="shared" si="1064"/>
        <v>0</v>
      </c>
      <c r="G5648" s="1">
        <f ca="1">(OFFSET(O5648,0,MATCH(Customer!$J$6,'CDH &amp; HDH'!$P$11:$X$11,0)))</f>
        <v>72</v>
      </c>
      <c r="H5648" s="1" t="str">
        <f t="shared" si="1065"/>
        <v>Cooling</v>
      </c>
      <c r="I5648" s="1">
        <f ca="1">OFFSET(IF($H5648="Cooling",Customer!$C$25,Customer!$C$52),E5648,D5648)</f>
        <v>78</v>
      </c>
      <c r="J5648" s="1">
        <f ca="1">OFFSET(IF($H5648="Cooling",Customer!$L$25,Customer!$L$52),$E5648,$D5648)</f>
        <v>80</v>
      </c>
      <c r="K5648" s="16">
        <f t="shared" ca="1" si="1059"/>
        <v>0</v>
      </c>
      <c r="L5648" s="16">
        <f t="shared" ca="1" si="1060"/>
        <v>0</v>
      </c>
      <c r="M5648" s="17">
        <f t="shared" si="1066"/>
        <v>0</v>
      </c>
      <c r="N5648" s="17">
        <f t="shared" si="1067"/>
        <v>0</v>
      </c>
      <c r="O5648" s="4"/>
      <c r="P5648" s="4">
        <v>62</v>
      </c>
      <c r="Q5648" s="4">
        <v>62</v>
      </c>
      <c r="R5648" s="4">
        <v>63</v>
      </c>
      <c r="S5648" s="4">
        <v>64</v>
      </c>
      <c r="T5648" s="4">
        <v>78</v>
      </c>
      <c r="U5648" s="4">
        <v>63</v>
      </c>
      <c r="V5648" s="13">
        <v>72</v>
      </c>
      <c r="W5648" s="4">
        <v>68</v>
      </c>
      <c r="X5648" s="4">
        <v>78</v>
      </c>
      <c r="Y5648">
        <f t="shared" ca="1" si="1068"/>
        <v>0</v>
      </c>
      <c r="Z5648">
        <f t="shared" ca="1" si="1069"/>
        <v>0</v>
      </c>
    </row>
    <row r="5649" spans="2:26" x14ac:dyDescent="0.25">
      <c r="B5649" s="11">
        <f t="shared" si="1070"/>
        <v>44796.874999986328</v>
      </c>
      <c r="C5649" s="1">
        <f t="shared" si="1061"/>
        <v>8</v>
      </c>
      <c r="D5649" s="1">
        <f t="shared" si="1062"/>
        <v>2</v>
      </c>
      <c r="E5649" s="12">
        <f t="shared" si="1063"/>
        <v>22</v>
      </c>
      <c r="F5649" s="124" t="str">
        <f t="shared" si="1064"/>
        <v>0</v>
      </c>
      <c r="G5649" s="1">
        <f ca="1">(OFFSET(O5649,0,MATCH(Customer!$J$6,'CDH &amp; HDH'!$P$11:$X$11,0)))</f>
        <v>71</v>
      </c>
      <c r="H5649" s="1" t="str">
        <f t="shared" si="1065"/>
        <v>Cooling</v>
      </c>
      <c r="I5649" s="1">
        <f ca="1">OFFSET(IF($H5649="Cooling",Customer!$C$25,Customer!$C$52),E5649,D5649)</f>
        <v>78</v>
      </c>
      <c r="J5649" s="1">
        <f ca="1">OFFSET(IF($H5649="Cooling",Customer!$L$25,Customer!$L$52),$E5649,$D5649)</f>
        <v>80</v>
      </c>
      <c r="K5649" s="16">
        <f t="shared" ca="1" si="1059"/>
        <v>0</v>
      </c>
      <c r="L5649" s="16">
        <f t="shared" ca="1" si="1060"/>
        <v>0</v>
      </c>
      <c r="M5649" s="17">
        <f t="shared" si="1066"/>
        <v>0</v>
      </c>
      <c r="N5649" s="17">
        <f t="shared" si="1067"/>
        <v>0</v>
      </c>
      <c r="O5649" s="4"/>
      <c r="P5649" s="4">
        <v>57</v>
      </c>
      <c r="Q5649" s="4">
        <v>61</v>
      </c>
      <c r="R5649" s="4">
        <v>61</v>
      </c>
      <c r="S5649" s="4">
        <v>63</v>
      </c>
      <c r="T5649" s="4">
        <v>77</v>
      </c>
      <c r="U5649" s="4">
        <v>61</v>
      </c>
      <c r="V5649" s="13">
        <v>71</v>
      </c>
      <c r="W5649" s="4">
        <v>66</v>
      </c>
      <c r="X5649" s="4">
        <v>74</v>
      </c>
      <c r="Y5649">
        <f t="shared" ca="1" si="1068"/>
        <v>0</v>
      </c>
      <c r="Z5649">
        <f t="shared" ca="1" si="1069"/>
        <v>0</v>
      </c>
    </row>
    <row r="5650" spans="2:26" x14ac:dyDescent="0.25">
      <c r="B5650" s="11">
        <f t="shared" si="1070"/>
        <v>44796.916666652993</v>
      </c>
      <c r="C5650" s="1">
        <f t="shared" si="1061"/>
        <v>8</v>
      </c>
      <c r="D5650" s="1">
        <f t="shared" si="1062"/>
        <v>2</v>
      </c>
      <c r="E5650" s="12">
        <f t="shared" si="1063"/>
        <v>23</v>
      </c>
      <c r="F5650" s="124" t="str">
        <f t="shared" si="1064"/>
        <v>0</v>
      </c>
      <c r="G5650" s="1">
        <f ca="1">(OFFSET(O5650,0,MATCH(Customer!$J$6,'CDH &amp; HDH'!$P$11:$X$11,0)))</f>
        <v>71</v>
      </c>
      <c r="H5650" s="1" t="str">
        <f t="shared" si="1065"/>
        <v>Cooling</v>
      </c>
      <c r="I5650" s="1">
        <f ca="1">OFFSET(IF($H5650="Cooling",Customer!$C$25,Customer!$C$52),E5650,D5650)</f>
        <v>78</v>
      </c>
      <c r="J5650" s="1">
        <f ca="1">OFFSET(IF($H5650="Cooling",Customer!$L$25,Customer!$L$52),$E5650,$D5650)</f>
        <v>80</v>
      </c>
      <c r="K5650" s="16">
        <f t="shared" ca="1" si="1059"/>
        <v>0</v>
      </c>
      <c r="L5650" s="16">
        <f t="shared" ca="1" si="1060"/>
        <v>0</v>
      </c>
      <c r="M5650" s="17">
        <f t="shared" si="1066"/>
        <v>0</v>
      </c>
      <c r="N5650" s="17">
        <f t="shared" si="1067"/>
        <v>0</v>
      </c>
      <c r="O5650" s="4"/>
      <c r="P5650" s="4">
        <v>58</v>
      </c>
      <c r="Q5650" s="4">
        <v>58</v>
      </c>
      <c r="R5650" s="4">
        <v>61</v>
      </c>
      <c r="S5650" s="4">
        <v>63</v>
      </c>
      <c r="T5650" s="4">
        <v>74</v>
      </c>
      <c r="U5650" s="4">
        <v>61</v>
      </c>
      <c r="V5650" s="13">
        <v>71</v>
      </c>
      <c r="W5650" s="4">
        <v>64</v>
      </c>
      <c r="X5650" s="4">
        <v>72</v>
      </c>
      <c r="Y5650">
        <f t="shared" ca="1" si="1068"/>
        <v>0</v>
      </c>
      <c r="Z5650">
        <f t="shared" ca="1" si="1069"/>
        <v>0</v>
      </c>
    </row>
    <row r="5651" spans="2:26" x14ac:dyDescent="0.25">
      <c r="B5651" s="11">
        <f t="shared" si="1070"/>
        <v>44796.958333319657</v>
      </c>
      <c r="C5651" s="1">
        <f t="shared" si="1061"/>
        <v>8</v>
      </c>
      <c r="D5651" s="1">
        <f t="shared" si="1062"/>
        <v>2</v>
      </c>
      <c r="E5651" s="12">
        <f t="shared" si="1063"/>
        <v>24</v>
      </c>
      <c r="F5651" s="124" t="str">
        <f t="shared" si="1064"/>
        <v>0</v>
      </c>
      <c r="G5651" s="1">
        <f ca="1">(OFFSET(O5651,0,MATCH(Customer!$J$6,'CDH &amp; HDH'!$P$11:$X$11,0)))</f>
        <v>69</v>
      </c>
      <c r="H5651" s="1" t="str">
        <f t="shared" si="1065"/>
        <v>Cooling</v>
      </c>
      <c r="I5651" s="1">
        <f ca="1">OFFSET(IF($H5651="Cooling",Customer!$C$25,Customer!$C$52),E5651,D5651)</f>
        <v>78</v>
      </c>
      <c r="J5651" s="1">
        <f ca="1">OFFSET(IF($H5651="Cooling",Customer!$L$25,Customer!$L$52),$E5651,$D5651)</f>
        <v>80</v>
      </c>
      <c r="K5651" s="16">
        <f t="shared" ca="1" si="1059"/>
        <v>0</v>
      </c>
      <c r="L5651" s="16">
        <f t="shared" ca="1" si="1060"/>
        <v>0</v>
      </c>
      <c r="M5651" s="17">
        <f t="shared" si="1066"/>
        <v>0</v>
      </c>
      <c r="N5651" s="17">
        <f t="shared" si="1067"/>
        <v>0</v>
      </c>
      <c r="O5651" s="4"/>
      <c r="P5651" s="4">
        <v>55</v>
      </c>
      <c r="Q5651" s="4">
        <v>58</v>
      </c>
      <c r="R5651" s="4">
        <v>58</v>
      </c>
      <c r="S5651" s="4">
        <v>63</v>
      </c>
      <c r="T5651" s="4">
        <v>74</v>
      </c>
      <c r="U5651" s="4">
        <v>61</v>
      </c>
      <c r="V5651" s="13">
        <v>69</v>
      </c>
      <c r="W5651" s="4">
        <v>63</v>
      </c>
      <c r="X5651" s="4">
        <v>71</v>
      </c>
      <c r="Y5651">
        <f t="shared" ca="1" si="1068"/>
        <v>0</v>
      </c>
      <c r="Z5651">
        <f t="shared" ca="1" si="1069"/>
        <v>0</v>
      </c>
    </row>
    <row r="5652" spans="2:26" x14ac:dyDescent="0.25">
      <c r="B5652" s="11">
        <f t="shared" si="1070"/>
        <v>44796.999999986321</v>
      </c>
      <c r="C5652" s="1">
        <f t="shared" si="1061"/>
        <v>8</v>
      </c>
      <c r="D5652" s="1">
        <f t="shared" si="1062"/>
        <v>3</v>
      </c>
      <c r="E5652" s="12">
        <f t="shared" si="1063"/>
        <v>1</v>
      </c>
      <c r="F5652" s="124" t="str">
        <f t="shared" si="1064"/>
        <v>0</v>
      </c>
      <c r="G5652" s="1">
        <f ca="1">(OFFSET(O5652,0,MATCH(Customer!$J$6,'CDH &amp; HDH'!$P$11:$X$11,0)))</f>
        <v>68</v>
      </c>
      <c r="H5652" s="1" t="str">
        <f t="shared" si="1065"/>
        <v>Cooling</v>
      </c>
      <c r="I5652" s="1">
        <f ca="1">OFFSET(IF($H5652="Cooling",Customer!$C$25,Customer!$C$52),E5652,D5652)</f>
        <v>78</v>
      </c>
      <c r="J5652" s="1">
        <f ca="1">OFFSET(IF($H5652="Cooling",Customer!$L$25,Customer!$L$52),$E5652,$D5652)</f>
        <v>80</v>
      </c>
      <c r="K5652" s="16">
        <f t="shared" ca="1" si="1059"/>
        <v>0</v>
      </c>
      <c r="L5652" s="16">
        <f t="shared" ca="1" si="1060"/>
        <v>0</v>
      </c>
      <c r="M5652" s="17">
        <f t="shared" si="1066"/>
        <v>0</v>
      </c>
      <c r="N5652" s="17">
        <f t="shared" si="1067"/>
        <v>0</v>
      </c>
      <c r="O5652" s="4"/>
      <c r="P5652" s="4">
        <v>56</v>
      </c>
      <c r="Q5652" s="4">
        <v>58</v>
      </c>
      <c r="R5652" s="4">
        <v>56</v>
      </c>
      <c r="S5652" s="4">
        <v>62</v>
      </c>
      <c r="T5652" s="4">
        <v>73</v>
      </c>
      <c r="U5652" s="4">
        <v>60</v>
      </c>
      <c r="V5652" s="13">
        <v>68</v>
      </c>
      <c r="W5652" s="4">
        <v>62</v>
      </c>
      <c r="X5652" s="4">
        <v>69</v>
      </c>
      <c r="Y5652">
        <f t="shared" ca="1" si="1068"/>
        <v>0</v>
      </c>
      <c r="Z5652">
        <f t="shared" ca="1" si="1069"/>
        <v>0</v>
      </c>
    </row>
    <row r="5653" spans="2:26" x14ac:dyDescent="0.25">
      <c r="B5653" s="11">
        <f t="shared" si="1070"/>
        <v>44797.041666652985</v>
      </c>
      <c r="C5653" s="1">
        <f t="shared" si="1061"/>
        <v>8</v>
      </c>
      <c r="D5653" s="1">
        <f t="shared" si="1062"/>
        <v>3</v>
      </c>
      <c r="E5653" s="12">
        <f t="shared" si="1063"/>
        <v>2</v>
      </c>
      <c r="F5653" s="124" t="str">
        <f t="shared" si="1064"/>
        <v>0</v>
      </c>
      <c r="G5653" s="1">
        <f ca="1">(OFFSET(O5653,0,MATCH(Customer!$J$6,'CDH &amp; HDH'!$P$11:$X$11,0)))</f>
        <v>67</v>
      </c>
      <c r="H5653" s="1" t="str">
        <f t="shared" si="1065"/>
        <v>Cooling</v>
      </c>
      <c r="I5653" s="1">
        <f ca="1">OFFSET(IF($H5653="Cooling",Customer!$C$25,Customer!$C$52),E5653,D5653)</f>
        <v>78</v>
      </c>
      <c r="J5653" s="1">
        <f ca="1">OFFSET(IF($H5653="Cooling",Customer!$L$25,Customer!$L$52),$E5653,$D5653)</f>
        <v>80</v>
      </c>
      <c r="K5653" s="16">
        <f t="shared" ca="1" si="1059"/>
        <v>0</v>
      </c>
      <c r="L5653" s="16">
        <f t="shared" ca="1" si="1060"/>
        <v>0</v>
      </c>
      <c r="M5653" s="17">
        <f t="shared" si="1066"/>
        <v>0</v>
      </c>
      <c r="N5653" s="17">
        <f t="shared" si="1067"/>
        <v>0</v>
      </c>
      <c r="O5653" s="4"/>
      <c r="P5653" s="4">
        <v>56</v>
      </c>
      <c r="Q5653" s="4">
        <v>56</v>
      </c>
      <c r="R5653" s="4">
        <v>56</v>
      </c>
      <c r="S5653" s="4">
        <v>61</v>
      </c>
      <c r="T5653" s="4">
        <v>71</v>
      </c>
      <c r="U5653" s="4">
        <v>61</v>
      </c>
      <c r="V5653" s="13">
        <v>67</v>
      </c>
      <c r="W5653" s="4">
        <v>60</v>
      </c>
      <c r="X5653" s="4">
        <v>70</v>
      </c>
      <c r="Y5653">
        <f t="shared" ca="1" si="1068"/>
        <v>0</v>
      </c>
      <c r="Z5653">
        <f t="shared" ca="1" si="1069"/>
        <v>0</v>
      </c>
    </row>
    <row r="5654" spans="2:26" x14ac:dyDescent="0.25">
      <c r="B5654" s="11">
        <f t="shared" si="1070"/>
        <v>44797.08333331965</v>
      </c>
      <c r="C5654" s="1">
        <f t="shared" si="1061"/>
        <v>8</v>
      </c>
      <c r="D5654" s="1">
        <f t="shared" si="1062"/>
        <v>3</v>
      </c>
      <c r="E5654" s="12">
        <f t="shared" si="1063"/>
        <v>3</v>
      </c>
      <c r="F5654" s="124" t="str">
        <f t="shared" si="1064"/>
        <v>0</v>
      </c>
      <c r="G5654" s="1">
        <f ca="1">(OFFSET(O5654,0,MATCH(Customer!$J$6,'CDH &amp; HDH'!$P$11:$X$11,0)))</f>
        <v>67</v>
      </c>
      <c r="H5654" s="1" t="str">
        <f t="shared" si="1065"/>
        <v>Cooling</v>
      </c>
      <c r="I5654" s="1">
        <f ca="1">OFFSET(IF($H5654="Cooling",Customer!$C$25,Customer!$C$52),E5654,D5654)</f>
        <v>78</v>
      </c>
      <c r="J5654" s="1">
        <f ca="1">OFFSET(IF($H5654="Cooling",Customer!$L$25,Customer!$L$52),$E5654,$D5654)</f>
        <v>80</v>
      </c>
      <c r="K5654" s="16">
        <f t="shared" ca="1" si="1059"/>
        <v>0</v>
      </c>
      <c r="L5654" s="16">
        <f t="shared" ca="1" si="1060"/>
        <v>0</v>
      </c>
      <c r="M5654" s="17">
        <f t="shared" si="1066"/>
        <v>0</v>
      </c>
      <c r="N5654" s="17">
        <f t="shared" si="1067"/>
        <v>0</v>
      </c>
      <c r="O5654" s="4"/>
      <c r="P5654" s="4">
        <v>54</v>
      </c>
      <c r="Q5654" s="4">
        <v>56</v>
      </c>
      <c r="R5654" s="4">
        <v>54</v>
      </c>
      <c r="S5654" s="4">
        <v>60</v>
      </c>
      <c r="T5654" s="4">
        <v>69</v>
      </c>
      <c r="U5654" s="4">
        <v>60</v>
      </c>
      <c r="V5654" s="13">
        <v>67</v>
      </c>
      <c r="W5654" s="4">
        <v>59</v>
      </c>
      <c r="X5654" s="4">
        <v>68</v>
      </c>
      <c r="Y5654">
        <f t="shared" ca="1" si="1068"/>
        <v>0</v>
      </c>
      <c r="Z5654">
        <f t="shared" ca="1" si="1069"/>
        <v>0</v>
      </c>
    </row>
    <row r="5655" spans="2:26" x14ac:dyDescent="0.25">
      <c r="B5655" s="11">
        <f t="shared" si="1070"/>
        <v>44797.124999986314</v>
      </c>
      <c r="C5655" s="1">
        <f t="shared" si="1061"/>
        <v>8</v>
      </c>
      <c r="D5655" s="1">
        <f t="shared" si="1062"/>
        <v>3</v>
      </c>
      <c r="E5655" s="12">
        <f t="shared" si="1063"/>
        <v>4</v>
      </c>
      <c r="F5655" s="124" t="str">
        <f t="shared" si="1064"/>
        <v>0</v>
      </c>
      <c r="G5655" s="1">
        <f ca="1">(OFFSET(O5655,0,MATCH(Customer!$J$6,'CDH &amp; HDH'!$P$11:$X$11,0)))</f>
        <v>65</v>
      </c>
      <c r="H5655" s="1" t="str">
        <f t="shared" si="1065"/>
        <v>Cooling</v>
      </c>
      <c r="I5655" s="1">
        <f ca="1">OFFSET(IF($H5655="Cooling",Customer!$C$25,Customer!$C$52),E5655,D5655)</f>
        <v>78</v>
      </c>
      <c r="J5655" s="1">
        <f ca="1">OFFSET(IF($H5655="Cooling",Customer!$L$25,Customer!$L$52),$E5655,$D5655)</f>
        <v>80</v>
      </c>
      <c r="K5655" s="16">
        <f t="shared" ca="1" si="1059"/>
        <v>0</v>
      </c>
      <c r="L5655" s="16">
        <f t="shared" ca="1" si="1060"/>
        <v>0</v>
      </c>
      <c r="M5655" s="17">
        <f t="shared" si="1066"/>
        <v>0</v>
      </c>
      <c r="N5655" s="17">
        <f t="shared" si="1067"/>
        <v>0</v>
      </c>
      <c r="O5655" s="4"/>
      <c r="P5655" s="4">
        <v>52</v>
      </c>
      <c r="Q5655" s="4">
        <v>56</v>
      </c>
      <c r="R5655" s="4">
        <v>53</v>
      </c>
      <c r="S5655" s="4">
        <v>60</v>
      </c>
      <c r="T5655" s="4">
        <v>68</v>
      </c>
      <c r="U5655" s="4">
        <v>59</v>
      </c>
      <c r="V5655" s="13">
        <v>65</v>
      </c>
      <c r="W5655" s="4">
        <v>59</v>
      </c>
      <c r="X5655" s="4">
        <v>67</v>
      </c>
      <c r="Y5655">
        <f t="shared" ca="1" si="1068"/>
        <v>0</v>
      </c>
      <c r="Z5655">
        <f t="shared" ca="1" si="1069"/>
        <v>0</v>
      </c>
    </row>
    <row r="5656" spans="2:26" x14ac:dyDescent="0.25">
      <c r="B5656" s="11">
        <f t="shared" si="1070"/>
        <v>44797.166666652978</v>
      </c>
      <c r="C5656" s="1">
        <f t="shared" si="1061"/>
        <v>8</v>
      </c>
      <c r="D5656" s="1">
        <f t="shared" si="1062"/>
        <v>3</v>
      </c>
      <c r="E5656" s="12">
        <f t="shared" si="1063"/>
        <v>5</v>
      </c>
      <c r="F5656" s="124" t="str">
        <f t="shared" si="1064"/>
        <v>0</v>
      </c>
      <c r="G5656" s="1">
        <f ca="1">(OFFSET(O5656,0,MATCH(Customer!$J$6,'CDH &amp; HDH'!$P$11:$X$11,0)))</f>
        <v>66</v>
      </c>
      <c r="H5656" s="1" t="str">
        <f t="shared" si="1065"/>
        <v>Cooling</v>
      </c>
      <c r="I5656" s="1">
        <f ca="1">OFFSET(IF($H5656="Cooling",Customer!$C$25,Customer!$C$52),E5656,D5656)</f>
        <v>78</v>
      </c>
      <c r="J5656" s="1">
        <f ca="1">OFFSET(IF($H5656="Cooling",Customer!$L$25,Customer!$L$52),$E5656,$D5656)</f>
        <v>80</v>
      </c>
      <c r="K5656" s="16">
        <f t="shared" ca="1" si="1059"/>
        <v>0</v>
      </c>
      <c r="L5656" s="16">
        <f t="shared" ca="1" si="1060"/>
        <v>0</v>
      </c>
      <c r="M5656" s="17">
        <f t="shared" si="1066"/>
        <v>0</v>
      </c>
      <c r="N5656" s="17">
        <f t="shared" si="1067"/>
        <v>0</v>
      </c>
      <c r="O5656" s="4"/>
      <c r="P5656" s="4">
        <v>52</v>
      </c>
      <c r="Q5656" s="4">
        <v>56</v>
      </c>
      <c r="R5656" s="4">
        <v>52</v>
      </c>
      <c r="S5656" s="4">
        <v>60</v>
      </c>
      <c r="T5656" s="4">
        <v>67</v>
      </c>
      <c r="U5656" s="4">
        <v>57</v>
      </c>
      <c r="V5656" s="13">
        <v>66</v>
      </c>
      <c r="W5656" s="4">
        <v>56</v>
      </c>
      <c r="X5656" s="4">
        <v>66</v>
      </c>
      <c r="Y5656">
        <f t="shared" ca="1" si="1068"/>
        <v>0</v>
      </c>
      <c r="Z5656">
        <f t="shared" ca="1" si="1069"/>
        <v>0</v>
      </c>
    </row>
    <row r="5657" spans="2:26" x14ac:dyDescent="0.25">
      <c r="B5657" s="11">
        <f t="shared" si="1070"/>
        <v>44797.208333319642</v>
      </c>
      <c r="C5657" s="1">
        <f t="shared" si="1061"/>
        <v>8</v>
      </c>
      <c r="D5657" s="1">
        <f t="shared" si="1062"/>
        <v>3</v>
      </c>
      <c r="E5657" s="12">
        <f t="shared" si="1063"/>
        <v>6</v>
      </c>
      <c r="F5657" s="124" t="str">
        <f t="shared" si="1064"/>
        <v>0</v>
      </c>
      <c r="G5657" s="1">
        <f ca="1">(OFFSET(O5657,0,MATCH(Customer!$J$6,'CDH &amp; HDH'!$P$11:$X$11,0)))</f>
        <v>65</v>
      </c>
      <c r="H5657" s="1" t="str">
        <f t="shared" si="1065"/>
        <v>Cooling</v>
      </c>
      <c r="I5657" s="1">
        <f ca="1">OFFSET(IF($H5657="Cooling",Customer!$C$25,Customer!$C$52),E5657,D5657)</f>
        <v>78</v>
      </c>
      <c r="J5657" s="1">
        <f ca="1">OFFSET(IF($H5657="Cooling",Customer!$L$25,Customer!$L$52),$E5657,$D5657)</f>
        <v>80</v>
      </c>
      <c r="K5657" s="16">
        <f t="shared" ca="1" si="1059"/>
        <v>0</v>
      </c>
      <c r="L5657" s="16">
        <f t="shared" ca="1" si="1060"/>
        <v>0</v>
      </c>
      <c r="M5657" s="17">
        <f t="shared" si="1066"/>
        <v>0</v>
      </c>
      <c r="N5657" s="17">
        <f t="shared" si="1067"/>
        <v>0</v>
      </c>
      <c r="O5657" s="4"/>
      <c r="P5657" s="4">
        <v>53</v>
      </c>
      <c r="Q5657" s="4">
        <v>56</v>
      </c>
      <c r="R5657" s="4">
        <v>53</v>
      </c>
      <c r="S5657" s="4">
        <v>60</v>
      </c>
      <c r="T5657" s="4">
        <v>66</v>
      </c>
      <c r="U5657" s="4">
        <v>58</v>
      </c>
      <c r="V5657" s="13">
        <v>65</v>
      </c>
      <c r="W5657" s="4">
        <v>58</v>
      </c>
      <c r="X5657" s="4">
        <v>66</v>
      </c>
      <c r="Y5657">
        <f t="shared" ca="1" si="1068"/>
        <v>0</v>
      </c>
      <c r="Z5657">
        <f t="shared" ca="1" si="1069"/>
        <v>0</v>
      </c>
    </row>
    <row r="5658" spans="2:26" x14ac:dyDescent="0.25">
      <c r="B5658" s="11">
        <f t="shared" si="1070"/>
        <v>44797.249999986307</v>
      </c>
      <c r="C5658" s="1">
        <f t="shared" si="1061"/>
        <v>8</v>
      </c>
      <c r="D5658" s="1">
        <f t="shared" si="1062"/>
        <v>3</v>
      </c>
      <c r="E5658" s="12">
        <f t="shared" si="1063"/>
        <v>7</v>
      </c>
      <c r="F5658" s="124" t="str">
        <f t="shared" si="1064"/>
        <v>0</v>
      </c>
      <c r="G5658" s="1">
        <f ca="1">(OFFSET(O5658,0,MATCH(Customer!$J$6,'CDH &amp; HDH'!$P$11:$X$11,0)))</f>
        <v>66</v>
      </c>
      <c r="H5658" s="1" t="str">
        <f t="shared" si="1065"/>
        <v>Cooling</v>
      </c>
      <c r="I5658" s="1">
        <f ca="1">OFFSET(IF($H5658="Cooling",Customer!$C$25,Customer!$C$52),E5658,D5658)</f>
        <v>78</v>
      </c>
      <c r="J5658" s="1">
        <f ca="1">OFFSET(IF($H5658="Cooling",Customer!$L$25,Customer!$L$52),$E5658,$D5658)</f>
        <v>80</v>
      </c>
      <c r="K5658" s="16">
        <f t="shared" ca="1" si="1059"/>
        <v>0</v>
      </c>
      <c r="L5658" s="16">
        <f t="shared" ca="1" si="1060"/>
        <v>0</v>
      </c>
      <c r="M5658" s="17">
        <f t="shared" si="1066"/>
        <v>0</v>
      </c>
      <c r="N5658" s="17">
        <f t="shared" si="1067"/>
        <v>0</v>
      </c>
      <c r="O5658" s="4"/>
      <c r="P5658" s="4">
        <v>56</v>
      </c>
      <c r="Q5658" s="4">
        <v>57</v>
      </c>
      <c r="R5658" s="4">
        <v>54</v>
      </c>
      <c r="S5658" s="4">
        <v>60</v>
      </c>
      <c r="T5658" s="4">
        <v>69</v>
      </c>
      <c r="U5658" s="4">
        <v>61</v>
      </c>
      <c r="V5658" s="13">
        <v>66</v>
      </c>
      <c r="W5658" s="4">
        <v>59</v>
      </c>
      <c r="X5658" s="4">
        <v>68</v>
      </c>
      <c r="Y5658">
        <f t="shared" ca="1" si="1068"/>
        <v>0</v>
      </c>
      <c r="Z5658">
        <f t="shared" ca="1" si="1069"/>
        <v>0</v>
      </c>
    </row>
    <row r="5659" spans="2:26" x14ac:dyDescent="0.25">
      <c r="B5659" s="11">
        <f t="shared" si="1070"/>
        <v>44797.291666652971</v>
      </c>
      <c r="C5659" s="1">
        <f t="shared" si="1061"/>
        <v>8</v>
      </c>
      <c r="D5659" s="1">
        <f t="shared" si="1062"/>
        <v>3</v>
      </c>
      <c r="E5659" s="12">
        <f t="shared" si="1063"/>
        <v>8</v>
      </c>
      <c r="F5659" s="124" t="str">
        <f t="shared" si="1064"/>
        <v>0</v>
      </c>
      <c r="G5659" s="1">
        <f ca="1">(OFFSET(O5659,0,MATCH(Customer!$J$6,'CDH &amp; HDH'!$P$11:$X$11,0)))</f>
        <v>67</v>
      </c>
      <c r="H5659" s="1" t="str">
        <f t="shared" si="1065"/>
        <v>Cooling</v>
      </c>
      <c r="I5659" s="1">
        <f ca="1">OFFSET(IF($H5659="Cooling",Customer!$C$25,Customer!$C$52),E5659,D5659)</f>
        <v>72</v>
      </c>
      <c r="J5659" s="1">
        <f ca="1">OFFSET(IF($H5659="Cooling",Customer!$L$25,Customer!$L$52),$E5659,$D5659)</f>
        <v>77</v>
      </c>
      <c r="K5659" s="16">
        <f t="shared" ca="1" si="1059"/>
        <v>0</v>
      </c>
      <c r="L5659" s="16">
        <f t="shared" ca="1" si="1060"/>
        <v>0</v>
      </c>
      <c r="M5659" s="17">
        <f t="shared" si="1066"/>
        <v>0</v>
      </c>
      <c r="N5659" s="17">
        <f t="shared" si="1067"/>
        <v>0</v>
      </c>
      <c r="O5659" s="4"/>
      <c r="P5659" s="4">
        <v>60</v>
      </c>
      <c r="Q5659" s="4">
        <v>60</v>
      </c>
      <c r="R5659" s="4">
        <v>61</v>
      </c>
      <c r="S5659" s="4">
        <v>61</v>
      </c>
      <c r="T5659" s="4">
        <v>70</v>
      </c>
      <c r="U5659" s="4">
        <v>65</v>
      </c>
      <c r="V5659" s="13">
        <v>67</v>
      </c>
      <c r="W5659" s="4">
        <v>62</v>
      </c>
      <c r="X5659" s="4">
        <v>73</v>
      </c>
      <c r="Y5659">
        <f t="shared" ca="1" si="1068"/>
        <v>0</v>
      </c>
      <c r="Z5659">
        <f t="shared" ca="1" si="1069"/>
        <v>0</v>
      </c>
    </row>
    <row r="5660" spans="2:26" x14ac:dyDescent="0.25">
      <c r="B5660" s="11">
        <f t="shared" si="1070"/>
        <v>44797.333333319635</v>
      </c>
      <c r="C5660" s="1">
        <f t="shared" si="1061"/>
        <v>8</v>
      </c>
      <c r="D5660" s="1">
        <f t="shared" si="1062"/>
        <v>3</v>
      </c>
      <c r="E5660" s="12">
        <f t="shared" si="1063"/>
        <v>9</v>
      </c>
      <c r="F5660" s="124" t="str">
        <f t="shared" si="1064"/>
        <v>0</v>
      </c>
      <c r="G5660" s="1">
        <f ca="1">(OFFSET(O5660,0,MATCH(Customer!$J$6,'CDH &amp; HDH'!$P$11:$X$11,0)))</f>
        <v>69</v>
      </c>
      <c r="H5660" s="1" t="str">
        <f t="shared" si="1065"/>
        <v>Cooling</v>
      </c>
      <c r="I5660" s="1">
        <f ca="1">OFFSET(IF($H5660="Cooling",Customer!$C$25,Customer!$C$52),E5660,D5660)</f>
        <v>72</v>
      </c>
      <c r="J5660" s="1">
        <f ca="1">OFFSET(IF($H5660="Cooling",Customer!$L$25,Customer!$L$52),$E5660,$D5660)</f>
        <v>77</v>
      </c>
      <c r="K5660" s="16">
        <f t="shared" ca="1" si="1059"/>
        <v>0</v>
      </c>
      <c r="L5660" s="16">
        <f t="shared" ca="1" si="1060"/>
        <v>0</v>
      </c>
      <c r="M5660" s="17">
        <f t="shared" si="1066"/>
        <v>0</v>
      </c>
      <c r="N5660" s="17">
        <f t="shared" si="1067"/>
        <v>0</v>
      </c>
      <c r="O5660" s="4"/>
      <c r="P5660" s="4">
        <v>63</v>
      </c>
      <c r="Q5660" s="4">
        <v>62</v>
      </c>
      <c r="R5660" s="4">
        <v>65</v>
      </c>
      <c r="S5660" s="4">
        <v>62</v>
      </c>
      <c r="T5660" s="4">
        <v>73</v>
      </c>
      <c r="U5660" s="4">
        <v>67</v>
      </c>
      <c r="V5660" s="13">
        <v>69</v>
      </c>
      <c r="W5660" s="4">
        <v>66</v>
      </c>
      <c r="X5660" s="4">
        <v>78</v>
      </c>
      <c r="Y5660">
        <f t="shared" ca="1" si="1068"/>
        <v>0</v>
      </c>
      <c r="Z5660">
        <f t="shared" ca="1" si="1069"/>
        <v>0</v>
      </c>
    </row>
    <row r="5661" spans="2:26" x14ac:dyDescent="0.25">
      <c r="B5661" s="11">
        <f t="shared" si="1070"/>
        <v>44797.374999986299</v>
      </c>
      <c r="C5661" s="1">
        <f t="shared" si="1061"/>
        <v>8</v>
      </c>
      <c r="D5661" s="1">
        <f t="shared" si="1062"/>
        <v>3</v>
      </c>
      <c r="E5661" s="12">
        <f t="shared" si="1063"/>
        <v>10</v>
      </c>
      <c r="F5661" s="124" t="str">
        <f t="shared" si="1064"/>
        <v>0</v>
      </c>
      <c r="G5661" s="1">
        <f ca="1">(OFFSET(O5661,0,MATCH(Customer!$J$6,'CDH &amp; HDH'!$P$11:$X$11,0)))</f>
        <v>72</v>
      </c>
      <c r="H5661" s="1" t="str">
        <f t="shared" si="1065"/>
        <v>Cooling</v>
      </c>
      <c r="I5661" s="1">
        <f ca="1">OFFSET(IF($H5661="Cooling",Customer!$C$25,Customer!$C$52),E5661,D5661)</f>
        <v>72</v>
      </c>
      <c r="J5661" s="1">
        <f ca="1">OFFSET(IF($H5661="Cooling",Customer!$L$25,Customer!$L$52),$E5661,$D5661)</f>
        <v>77</v>
      </c>
      <c r="K5661" s="16">
        <f t="shared" ca="1" si="1059"/>
        <v>0</v>
      </c>
      <c r="L5661" s="16">
        <f t="shared" ca="1" si="1060"/>
        <v>0</v>
      </c>
      <c r="M5661" s="17">
        <f t="shared" si="1066"/>
        <v>0</v>
      </c>
      <c r="N5661" s="17">
        <f t="shared" si="1067"/>
        <v>0</v>
      </c>
      <c r="O5661" s="4"/>
      <c r="P5661" s="4">
        <v>66</v>
      </c>
      <c r="Q5661" s="4">
        <v>66</v>
      </c>
      <c r="R5661" s="4">
        <v>66</v>
      </c>
      <c r="S5661" s="4">
        <v>65</v>
      </c>
      <c r="T5661" s="4">
        <v>74</v>
      </c>
      <c r="U5661" s="4">
        <v>69</v>
      </c>
      <c r="V5661" s="13">
        <v>72</v>
      </c>
      <c r="W5661" s="4">
        <v>68</v>
      </c>
      <c r="X5661" s="4">
        <v>83</v>
      </c>
      <c r="Y5661">
        <f t="shared" ca="1" si="1068"/>
        <v>0</v>
      </c>
      <c r="Z5661">
        <f t="shared" ca="1" si="1069"/>
        <v>0</v>
      </c>
    </row>
    <row r="5662" spans="2:26" x14ac:dyDescent="0.25">
      <c r="B5662" s="11">
        <f t="shared" si="1070"/>
        <v>44797.416666652964</v>
      </c>
      <c r="C5662" s="1">
        <f t="shared" si="1061"/>
        <v>8</v>
      </c>
      <c r="D5662" s="1">
        <f t="shared" si="1062"/>
        <v>3</v>
      </c>
      <c r="E5662" s="12">
        <f t="shared" si="1063"/>
        <v>11</v>
      </c>
      <c r="F5662" s="124" t="str">
        <f t="shared" si="1064"/>
        <v>0</v>
      </c>
      <c r="G5662" s="1">
        <f ca="1">(OFFSET(O5662,0,MATCH(Customer!$J$6,'CDH &amp; HDH'!$P$11:$X$11,0)))</f>
        <v>75</v>
      </c>
      <c r="H5662" s="1" t="str">
        <f t="shared" si="1065"/>
        <v>Cooling</v>
      </c>
      <c r="I5662" s="1">
        <f ca="1">OFFSET(IF($H5662="Cooling",Customer!$C$25,Customer!$C$52),E5662,D5662)</f>
        <v>72</v>
      </c>
      <c r="J5662" s="1">
        <f ca="1">OFFSET(IF($H5662="Cooling",Customer!$L$25,Customer!$L$52),$E5662,$D5662)</f>
        <v>77</v>
      </c>
      <c r="K5662" s="16">
        <f t="shared" ca="1" si="1059"/>
        <v>3</v>
      </c>
      <c r="L5662" s="16">
        <f t="shared" ca="1" si="1060"/>
        <v>0</v>
      </c>
      <c r="M5662" s="17">
        <f t="shared" si="1066"/>
        <v>0</v>
      </c>
      <c r="N5662" s="17">
        <f t="shared" si="1067"/>
        <v>0</v>
      </c>
      <c r="O5662" s="4"/>
      <c r="P5662" s="4">
        <v>68</v>
      </c>
      <c r="Q5662" s="4">
        <v>69</v>
      </c>
      <c r="R5662" s="4">
        <v>70</v>
      </c>
      <c r="S5662" s="4">
        <v>66</v>
      </c>
      <c r="T5662" s="4">
        <v>76</v>
      </c>
      <c r="U5662" s="4">
        <v>71</v>
      </c>
      <c r="V5662" s="13">
        <v>75</v>
      </c>
      <c r="W5662" s="4">
        <v>71</v>
      </c>
      <c r="X5662" s="4">
        <v>82</v>
      </c>
      <c r="Y5662">
        <f t="shared" ca="1" si="1068"/>
        <v>1296</v>
      </c>
      <c r="Z5662">
        <f t="shared" ca="1" si="1069"/>
        <v>0</v>
      </c>
    </row>
    <row r="5663" spans="2:26" x14ac:dyDescent="0.25">
      <c r="B5663" s="11">
        <f t="shared" si="1070"/>
        <v>44797.458333319628</v>
      </c>
      <c r="C5663" s="1">
        <f t="shared" si="1061"/>
        <v>8</v>
      </c>
      <c r="D5663" s="1">
        <f t="shared" si="1062"/>
        <v>3</v>
      </c>
      <c r="E5663" s="12">
        <f t="shared" si="1063"/>
        <v>12</v>
      </c>
      <c r="F5663" s="124" t="str">
        <f t="shared" si="1064"/>
        <v>0</v>
      </c>
      <c r="G5663" s="1">
        <f ca="1">(OFFSET(O5663,0,MATCH(Customer!$J$6,'CDH &amp; HDH'!$P$11:$X$11,0)))</f>
        <v>78</v>
      </c>
      <c r="H5663" s="1" t="str">
        <f t="shared" si="1065"/>
        <v>Cooling</v>
      </c>
      <c r="I5663" s="1">
        <f ca="1">OFFSET(IF($H5663="Cooling",Customer!$C$25,Customer!$C$52),E5663,D5663)</f>
        <v>72</v>
      </c>
      <c r="J5663" s="1">
        <f ca="1">OFFSET(IF($H5663="Cooling",Customer!$L$25,Customer!$L$52),$E5663,$D5663)</f>
        <v>77</v>
      </c>
      <c r="K5663" s="16">
        <f t="shared" ca="1" si="1059"/>
        <v>6</v>
      </c>
      <c r="L5663" s="16">
        <f t="shared" ca="1" si="1060"/>
        <v>1</v>
      </c>
      <c r="M5663" s="17">
        <f t="shared" si="1066"/>
        <v>0</v>
      </c>
      <c r="N5663" s="17">
        <f t="shared" si="1067"/>
        <v>0</v>
      </c>
      <c r="O5663" s="4"/>
      <c r="P5663" s="4">
        <v>67</v>
      </c>
      <c r="Q5663" s="4">
        <v>74</v>
      </c>
      <c r="R5663" s="4">
        <v>70</v>
      </c>
      <c r="S5663" s="4">
        <v>66</v>
      </c>
      <c r="T5663" s="4">
        <v>77</v>
      </c>
      <c r="U5663" s="4">
        <v>72</v>
      </c>
      <c r="V5663" s="13">
        <v>78</v>
      </c>
      <c r="W5663" s="4">
        <v>73</v>
      </c>
      <c r="X5663" s="4">
        <v>77</v>
      </c>
      <c r="Y5663">
        <f t="shared" ca="1" si="1068"/>
        <v>2592</v>
      </c>
      <c r="Z5663">
        <f t="shared" ca="1" si="1069"/>
        <v>432</v>
      </c>
    </row>
    <row r="5664" spans="2:26" x14ac:dyDescent="0.25">
      <c r="B5664" s="11">
        <f t="shared" si="1070"/>
        <v>44797.499999986292</v>
      </c>
      <c r="C5664" s="1">
        <f t="shared" si="1061"/>
        <v>8</v>
      </c>
      <c r="D5664" s="1">
        <f t="shared" si="1062"/>
        <v>3</v>
      </c>
      <c r="E5664" s="12">
        <f t="shared" si="1063"/>
        <v>13</v>
      </c>
      <c r="F5664" s="124" t="str">
        <f t="shared" si="1064"/>
        <v>0</v>
      </c>
      <c r="G5664" s="1">
        <f ca="1">(OFFSET(O5664,0,MATCH(Customer!$J$6,'CDH &amp; HDH'!$P$11:$X$11,0)))</f>
        <v>77</v>
      </c>
      <c r="H5664" s="1" t="str">
        <f t="shared" si="1065"/>
        <v>Cooling</v>
      </c>
      <c r="I5664" s="1">
        <f ca="1">OFFSET(IF($H5664="Cooling",Customer!$C$25,Customer!$C$52),E5664,D5664)</f>
        <v>72</v>
      </c>
      <c r="J5664" s="1">
        <f ca="1">OFFSET(IF($H5664="Cooling",Customer!$L$25,Customer!$L$52),$E5664,$D5664)</f>
        <v>77</v>
      </c>
      <c r="K5664" s="16">
        <f t="shared" ca="1" si="1059"/>
        <v>5</v>
      </c>
      <c r="L5664" s="16">
        <f t="shared" ca="1" si="1060"/>
        <v>0</v>
      </c>
      <c r="M5664" s="17">
        <f t="shared" si="1066"/>
        <v>0</v>
      </c>
      <c r="N5664" s="17">
        <f t="shared" si="1067"/>
        <v>0</v>
      </c>
      <c r="O5664" s="4"/>
      <c r="P5664" s="4">
        <v>68</v>
      </c>
      <c r="Q5664" s="4">
        <v>74</v>
      </c>
      <c r="R5664" s="4">
        <v>72</v>
      </c>
      <c r="S5664" s="4">
        <v>66</v>
      </c>
      <c r="T5664" s="4">
        <v>78</v>
      </c>
      <c r="U5664" s="4">
        <v>74</v>
      </c>
      <c r="V5664" s="13">
        <v>77</v>
      </c>
      <c r="W5664" s="4">
        <v>73</v>
      </c>
      <c r="X5664" s="4">
        <v>73</v>
      </c>
      <c r="Y5664">
        <f t="shared" ca="1" si="1068"/>
        <v>2160</v>
      </c>
      <c r="Z5664">
        <f t="shared" ca="1" si="1069"/>
        <v>0</v>
      </c>
    </row>
    <row r="5665" spans="2:26" x14ac:dyDescent="0.25">
      <c r="B5665" s="11">
        <f t="shared" si="1070"/>
        <v>44797.541666652956</v>
      </c>
      <c r="C5665" s="1">
        <f t="shared" si="1061"/>
        <v>8</v>
      </c>
      <c r="D5665" s="1">
        <f t="shared" si="1062"/>
        <v>3</v>
      </c>
      <c r="E5665" s="12">
        <f t="shared" si="1063"/>
        <v>14</v>
      </c>
      <c r="F5665" s="124" t="str">
        <f t="shared" si="1064"/>
        <v>0</v>
      </c>
      <c r="G5665" s="1">
        <f ca="1">(OFFSET(O5665,0,MATCH(Customer!$J$6,'CDH &amp; HDH'!$P$11:$X$11,0)))</f>
        <v>78</v>
      </c>
      <c r="H5665" s="1" t="str">
        <f t="shared" si="1065"/>
        <v>Cooling</v>
      </c>
      <c r="I5665" s="1">
        <f ca="1">OFFSET(IF($H5665="Cooling",Customer!$C$25,Customer!$C$52),E5665,D5665)</f>
        <v>72</v>
      </c>
      <c r="J5665" s="1">
        <f ca="1">OFFSET(IF($H5665="Cooling",Customer!$L$25,Customer!$L$52),$E5665,$D5665)</f>
        <v>77</v>
      </c>
      <c r="K5665" s="16">
        <f t="shared" ca="1" si="1059"/>
        <v>6</v>
      </c>
      <c r="L5665" s="16">
        <f t="shared" ca="1" si="1060"/>
        <v>1</v>
      </c>
      <c r="M5665" s="17">
        <f t="shared" si="1066"/>
        <v>0</v>
      </c>
      <c r="N5665" s="17">
        <f t="shared" si="1067"/>
        <v>0</v>
      </c>
      <c r="O5665" s="4"/>
      <c r="P5665" s="4">
        <v>70</v>
      </c>
      <c r="Q5665" s="4">
        <v>73</v>
      </c>
      <c r="R5665" s="4">
        <v>73</v>
      </c>
      <c r="S5665" s="4">
        <v>65</v>
      </c>
      <c r="T5665" s="4">
        <v>80</v>
      </c>
      <c r="U5665" s="4">
        <v>73</v>
      </c>
      <c r="V5665" s="13">
        <v>78</v>
      </c>
      <c r="W5665" s="4">
        <v>74</v>
      </c>
      <c r="X5665" s="4">
        <v>78</v>
      </c>
      <c r="Y5665">
        <f t="shared" ca="1" si="1068"/>
        <v>2592</v>
      </c>
      <c r="Z5665">
        <f t="shared" ca="1" si="1069"/>
        <v>432</v>
      </c>
    </row>
    <row r="5666" spans="2:26" x14ac:dyDescent="0.25">
      <c r="B5666" s="11">
        <f t="shared" si="1070"/>
        <v>44797.583333319621</v>
      </c>
      <c r="C5666" s="1">
        <f t="shared" si="1061"/>
        <v>8</v>
      </c>
      <c r="D5666" s="1">
        <f t="shared" si="1062"/>
        <v>3</v>
      </c>
      <c r="E5666" s="12">
        <f t="shared" si="1063"/>
        <v>15</v>
      </c>
      <c r="F5666" s="124" t="str">
        <f t="shared" si="1064"/>
        <v>1</v>
      </c>
      <c r="G5666" s="1">
        <f ca="1">(OFFSET(O5666,0,MATCH(Customer!$J$6,'CDH &amp; HDH'!$P$11:$X$11,0)))</f>
        <v>78</v>
      </c>
      <c r="H5666" s="1" t="str">
        <f t="shared" si="1065"/>
        <v>Cooling</v>
      </c>
      <c r="I5666" s="1">
        <f ca="1">OFFSET(IF($H5666="Cooling",Customer!$C$25,Customer!$C$52),E5666,D5666)</f>
        <v>72</v>
      </c>
      <c r="J5666" s="1">
        <f ca="1">OFFSET(IF($H5666="Cooling",Customer!$L$25,Customer!$L$52),$E5666,$D5666)</f>
        <v>77</v>
      </c>
      <c r="K5666" s="16">
        <f t="shared" ca="1" si="1059"/>
        <v>6</v>
      </c>
      <c r="L5666" s="16">
        <f t="shared" ca="1" si="1060"/>
        <v>1</v>
      </c>
      <c r="M5666" s="17">
        <f t="shared" si="1066"/>
        <v>0</v>
      </c>
      <c r="N5666" s="17">
        <f t="shared" si="1067"/>
        <v>0</v>
      </c>
      <c r="O5666" s="4"/>
      <c r="P5666" s="4">
        <v>72</v>
      </c>
      <c r="Q5666" s="4">
        <v>73</v>
      </c>
      <c r="R5666" s="4">
        <v>74</v>
      </c>
      <c r="S5666" s="4">
        <v>66</v>
      </c>
      <c r="T5666" s="4">
        <v>81</v>
      </c>
      <c r="U5666" s="4">
        <v>74</v>
      </c>
      <c r="V5666" s="13">
        <v>78</v>
      </c>
      <c r="W5666" s="4">
        <v>75</v>
      </c>
      <c r="X5666" s="4">
        <v>82</v>
      </c>
      <c r="Y5666">
        <f t="shared" ca="1" si="1068"/>
        <v>2592</v>
      </c>
      <c r="Z5666">
        <f t="shared" ca="1" si="1069"/>
        <v>432</v>
      </c>
    </row>
    <row r="5667" spans="2:26" x14ac:dyDescent="0.25">
      <c r="B5667" s="11">
        <f t="shared" si="1070"/>
        <v>44797.624999986285</v>
      </c>
      <c r="C5667" s="1">
        <f t="shared" si="1061"/>
        <v>8</v>
      </c>
      <c r="D5667" s="1">
        <f t="shared" si="1062"/>
        <v>3</v>
      </c>
      <c r="E5667" s="12">
        <f t="shared" si="1063"/>
        <v>16</v>
      </c>
      <c r="F5667" s="124" t="str">
        <f t="shared" si="1064"/>
        <v>1</v>
      </c>
      <c r="G5667" s="1">
        <f ca="1">(OFFSET(O5667,0,MATCH(Customer!$J$6,'CDH &amp; HDH'!$P$11:$X$11,0)))</f>
        <v>80</v>
      </c>
      <c r="H5667" s="1" t="str">
        <f t="shared" si="1065"/>
        <v>Cooling</v>
      </c>
      <c r="I5667" s="1">
        <f ca="1">OFFSET(IF($H5667="Cooling",Customer!$C$25,Customer!$C$52),E5667,D5667)</f>
        <v>72</v>
      </c>
      <c r="J5667" s="1">
        <f ca="1">OFFSET(IF($H5667="Cooling",Customer!$L$25,Customer!$L$52),$E5667,$D5667)</f>
        <v>77</v>
      </c>
      <c r="K5667" s="16">
        <f t="shared" ca="1" si="1059"/>
        <v>8</v>
      </c>
      <c r="L5667" s="16">
        <f t="shared" ca="1" si="1060"/>
        <v>3</v>
      </c>
      <c r="M5667" s="17">
        <f t="shared" si="1066"/>
        <v>0</v>
      </c>
      <c r="N5667" s="17">
        <f t="shared" si="1067"/>
        <v>0</v>
      </c>
      <c r="O5667" s="4"/>
      <c r="P5667" s="4">
        <v>71</v>
      </c>
      <c r="Q5667" s="4">
        <v>72</v>
      </c>
      <c r="R5667" s="4">
        <v>73</v>
      </c>
      <c r="S5667" s="4">
        <v>65</v>
      </c>
      <c r="T5667" s="4">
        <v>79</v>
      </c>
      <c r="U5667" s="4">
        <v>74</v>
      </c>
      <c r="V5667" s="13">
        <v>80</v>
      </c>
      <c r="W5667" s="4">
        <v>73</v>
      </c>
      <c r="X5667" s="4">
        <v>84</v>
      </c>
      <c r="Y5667">
        <f t="shared" ca="1" si="1068"/>
        <v>3456</v>
      </c>
      <c r="Z5667">
        <f t="shared" ca="1" si="1069"/>
        <v>1296</v>
      </c>
    </row>
    <row r="5668" spans="2:26" x14ac:dyDescent="0.25">
      <c r="B5668" s="11">
        <f t="shared" si="1070"/>
        <v>44797.666666652949</v>
      </c>
      <c r="C5668" s="1">
        <f t="shared" si="1061"/>
        <v>8</v>
      </c>
      <c r="D5668" s="1">
        <f t="shared" si="1062"/>
        <v>3</v>
      </c>
      <c r="E5668" s="12">
        <f t="shared" si="1063"/>
        <v>17</v>
      </c>
      <c r="F5668" s="124" t="str">
        <f t="shared" si="1064"/>
        <v>1</v>
      </c>
      <c r="G5668" s="1">
        <f ca="1">(OFFSET(O5668,0,MATCH(Customer!$J$6,'CDH &amp; HDH'!$P$11:$X$11,0)))</f>
        <v>81</v>
      </c>
      <c r="H5668" s="1" t="str">
        <f t="shared" si="1065"/>
        <v>Cooling</v>
      </c>
      <c r="I5668" s="1">
        <f ca="1">OFFSET(IF($H5668="Cooling",Customer!$C$25,Customer!$C$52),E5668,D5668)</f>
        <v>72</v>
      </c>
      <c r="J5668" s="1">
        <f ca="1">OFFSET(IF($H5668="Cooling",Customer!$L$25,Customer!$L$52),$E5668,$D5668)</f>
        <v>77</v>
      </c>
      <c r="K5668" s="16">
        <f t="shared" ca="1" si="1059"/>
        <v>9</v>
      </c>
      <c r="L5668" s="16">
        <f t="shared" ca="1" si="1060"/>
        <v>4</v>
      </c>
      <c r="M5668" s="17">
        <f t="shared" si="1066"/>
        <v>0</v>
      </c>
      <c r="N5668" s="17">
        <f t="shared" si="1067"/>
        <v>0</v>
      </c>
      <c r="O5668" s="4"/>
      <c r="P5668" s="4">
        <v>71</v>
      </c>
      <c r="Q5668" s="4">
        <v>71</v>
      </c>
      <c r="R5668" s="4">
        <v>74</v>
      </c>
      <c r="S5668" s="4">
        <v>65</v>
      </c>
      <c r="T5668" s="4">
        <v>80</v>
      </c>
      <c r="U5668" s="4">
        <v>72</v>
      </c>
      <c r="V5668" s="13">
        <v>81</v>
      </c>
      <c r="W5668" s="4">
        <v>74</v>
      </c>
      <c r="X5668" s="4">
        <v>85</v>
      </c>
      <c r="Y5668">
        <f t="shared" ca="1" si="1068"/>
        <v>3888</v>
      </c>
      <c r="Z5668">
        <f t="shared" ca="1" si="1069"/>
        <v>1728</v>
      </c>
    </row>
    <row r="5669" spans="2:26" x14ac:dyDescent="0.25">
      <c r="B5669" s="11">
        <f t="shared" si="1070"/>
        <v>44797.708333319613</v>
      </c>
      <c r="C5669" s="1">
        <f t="shared" si="1061"/>
        <v>8</v>
      </c>
      <c r="D5669" s="1">
        <f t="shared" si="1062"/>
        <v>3</v>
      </c>
      <c r="E5669" s="12">
        <f t="shared" si="1063"/>
        <v>18</v>
      </c>
      <c r="F5669" s="124" t="str">
        <f t="shared" si="1064"/>
        <v>1</v>
      </c>
      <c r="G5669" s="1">
        <f ca="1">(OFFSET(O5669,0,MATCH(Customer!$J$6,'CDH &amp; HDH'!$P$11:$X$11,0)))</f>
        <v>79</v>
      </c>
      <c r="H5669" s="1" t="str">
        <f t="shared" si="1065"/>
        <v>Cooling</v>
      </c>
      <c r="I5669" s="1">
        <f ca="1">OFFSET(IF($H5669="Cooling",Customer!$C$25,Customer!$C$52),E5669,D5669)</f>
        <v>72</v>
      </c>
      <c r="J5669" s="1">
        <f ca="1">OFFSET(IF($H5669="Cooling",Customer!$L$25,Customer!$L$52),$E5669,$D5669)</f>
        <v>77</v>
      </c>
      <c r="K5669" s="16">
        <f t="shared" ca="1" si="1059"/>
        <v>7</v>
      </c>
      <c r="L5669" s="16">
        <f t="shared" ca="1" si="1060"/>
        <v>2</v>
      </c>
      <c r="M5669" s="17">
        <f t="shared" si="1066"/>
        <v>0</v>
      </c>
      <c r="N5669" s="17">
        <f t="shared" si="1067"/>
        <v>0</v>
      </c>
      <c r="O5669" s="4"/>
      <c r="P5669" s="4">
        <v>69</v>
      </c>
      <c r="Q5669" s="4">
        <v>69</v>
      </c>
      <c r="R5669" s="4">
        <v>71</v>
      </c>
      <c r="S5669" s="4">
        <v>64</v>
      </c>
      <c r="T5669" s="4">
        <v>77</v>
      </c>
      <c r="U5669" s="4">
        <v>71</v>
      </c>
      <c r="V5669" s="13">
        <v>79</v>
      </c>
      <c r="W5669" s="4">
        <v>72</v>
      </c>
      <c r="X5669" s="4">
        <v>83</v>
      </c>
      <c r="Y5669">
        <f t="shared" ca="1" si="1068"/>
        <v>3024</v>
      </c>
      <c r="Z5669">
        <f t="shared" ca="1" si="1069"/>
        <v>864</v>
      </c>
    </row>
    <row r="5670" spans="2:26" x14ac:dyDescent="0.25">
      <c r="B5670" s="11">
        <f t="shared" si="1070"/>
        <v>44797.749999986278</v>
      </c>
      <c r="C5670" s="1">
        <f t="shared" si="1061"/>
        <v>8</v>
      </c>
      <c r="D5670" s="1">
        <f t="shared" si="1062"/>
        <v>3</v>
      </c>
      <c r="E5670" s="12">
        <f t="shared" si="1063"/>
        <v>19</v>
      </c>
      <c r="F5670" s="124" t="str">
        <f t="shared" si="1064"/>
        <v>0</v>
      </c>
      <c r="G5670" s="1">
        <f ca="1">(OFFSET(O5670,0,MATCH(Customer!$J$6,'CDH &amp; HDH'!$P$11:$X$11,0)))</f>
        <v>76</v>
      </c>
      <c r="H5670" s="1" t="str">
        <f t="shared" si="1065"/>
        <v>Cooling</v>
      </c>
      <c r="I5670" s="1">
        <f ca="1">OFFSET(IF($H5670="Cooling",Customer!$C$25,Customer!$C$52),E5670,D5670)</f>
        <v>78</v>
      </c>
      <c r="J5670" s="1">
        <f ca="1">OFFSET(IF($H5670="Cooling",Customer!$L$25,Customer!$L$52),$E5670,$D5670)</f>
        <v>80</v>
      </c>
      <c r="K5670" s="16">
        <f t="shared" ca="1" si="1059"/>
        <v>0</v>
      </c>
      <c r="L5670" s="16">
        <f t="shared" ca="1" si="1060"/>
        <v>0</v>
      </c>
      <c r="M5670" s="17">
        <f t="shared" si="1066"/>
        <v>0</v>
      </c>
      <c r="N5670" s="17">
        <f t="shared" si="1067"/>
        <v>0</v>
      </c>
      <c r="O5670" s="4"/>
      <c r="P5670" s="4">
        <v>66</v>
      </c>
      <c r="Q5670" s="4">
        <v>68</v>
      </c>
      <c r="R5670" s="4">
        <v>65</v>
      </c>
      <c r="S5670" s="4">
        <v>62</v>
      </c>
      <c r="T5670" s="4">
        <v>74</v>
      </c>
      <c r="U5670" s="4">
        <v>67</v>
      </c>
      <c r="V5670" s="13">
        <v>76</v>
      </c>
      <c r="W5670" s="4">
        <v>67</v>
      </c>
      <c r="X5670" s="4">
        <v>80</v>
      </c>
      <c r="Y5670">
        <f t="shared" ca="1" si="1068"/>
        <v>0</v>
      </c>
      <c r="Z5670">
        <f t="shared" ca="1" si="1069"/>
        <v>0</v>
      </c>
    </row>
    <row r="5671" spans="2:26" x14ac:dyDescent="0.25">
      <c r="B5671" s="11">
        <f t="shared" si="1070"/>
        <v>44797.791666652942</v>
      </c>
      <c r="C5671" s="1">
        <f t="shared" si="1061"/>
        <v>8</v>
      </c>
      <c r="D5671" s="1">
        <f t="shared" si="1062"/>
        <v>3</v>
      </c>
      <c r="E5671" s="12">
        <f t="shared" si="1063"/>
        <v>20</v>
      </c>
      <c r="F5671" s="124" t="str">
        <f t="shared" si="1064"/>
        <v>0</v>
      </c>
      <c r="G5671" s="1">
        <f ca="1">(OFFSET(O5671,0,MATCH(Customer!$J$6,'CDH &amp; HDH'!$P$11:$X$11,0)))</f>
        <v>73</v>
      </c>
      <c r="H5671" s="1" t="str">
        <f t="shared" si="1065"/>
        <v>Cooling</v>
      </c>
      <c r="I5671" s="1">
        <f ca="1">OFFSET(IF($H5671="Cooling",Customer!$C$25,Customer!$C$52),E5671,D5671)</f>
        <v>78</v>
      </c>
      <c r="J5671" s="1">
        <f ca="1">OFFSET(IF($H5671="Cooling",Customer!$L$25,Customer!$L$52),$E5671,$D5671)</f>
        <v>80</v>
      </c>
      <c r="K5671" s="16">
        <f t="shared" ca="1" si="1059"/>
        <v>0</v>
      </c>
      <c r="L5671" s="16">
        <f t="shared" ca="1" si="1060"/>
        <v>0</v>
      </c>
      <c r="M5671" s="17">
        <f t="shared" si="1066"/>
        <v>0</v>
      </c>
      <c r="N5671" s="17">
        <f t="shared" si="1067"/>
        <v>0</v>
      </c>
      <c r="O5671" s="4"/>
      <c r="P5671" s="4">
        <v>63</v>
      </c>
      <c r="Q5671" s="4">
        <v>66</v>
      </c>
      <c r="R5671" s="4">
        <v>61</v>
      </c>
      <c r="S5671" s="4">
        <v>58</v>
      </c>
      <c r="T5671" s="4">
        <v>69</v>
      </c>
      <c r="U5671" s="4">
        <v>65</v>
      </c>
      <c r="V5671" s="13">
        <v>73</v>
      </c>
      <c r="W5671" s="4">
        <v>64</v>
      </c>
      <c r="X5671" s="4">
        <v>77</v>
      </c>
      <c r="Y5671">
        <f t="shared" ca="1" si="1068"/>
        <v>0</v>
      </c>
      <c r="Z5671">
        <f t="shared" ca="1" si="1069"/>
        <v>0</v>
      </c>
    </row>
    <row r="5672" spans="2:26" x14ac:dyDescent="0.25">
      <c r="B5672" s="11">
        <f t="shared" si="1070"/>
        <v>44797.833333319606</v>
      </c>
      <c r="C5672" s="1">
        <f t="shared" si="1061"/>
        <v>8</v>
      </c>
      <c r="D5672" s="1">
        <f t="shared" si="1062"/>
        <v>3</v>
      </c>
      <c r="E5672" s="12">
        <f t="shared" si="1063"/>
        <v>21</v>
      </c>
      <c r="F5672" s="124" t="str">
        <f t="shared" si="1064"/>
        <v>0</v>
      </c>
      <c r="G5672" s="1">
        <f ca="1">(OFFSET(O5672,0,MATCH(Customer!$J$6,'CDH &amp; HDH'!$P$11:$X$11,0)))</f>
        <v>73</v>
      </c>
      <c r="H5672" s="1" t="str">
        <f t="shared" si="1065"/>
        <v>Cooling</v>
      </c>
      <c r="I5672" s="1">
        <f ca="1">OFFSET(IF($H5672="Cooling",Customer!$C$25,Customer!$C$52),E5672,D5672)</f>
        <v>78</v>
      </c>
      <c r="J5672" s="1">
        <f ca="1">OFFSET(IF($H5672="Cooling",Customer!$L$25,Customer!$L$52),$E5672,$D5672)</f>
        <v>80</v>
      </c>
      <c r="K5672" s="16">
        <f t="shared" ca="1" si="1059"/>
        <v>0</v>
      </c>
      <c r="L5672" s="16">
        <f t="shared" ca="1" si="1060"/>
        <v>0</v>
      </c>
      <c r="M5672" s="17">
        <f t="shared" si="1066"/>
        <v>0</v>
      </c>
      <c r="N5672" s="17">
        <f t="shared" si="1067"/>
        <v>0</v>
      </c>
      <c r="O5672" s="4"/>
      <c r="P5672" s="4">
        <v>59</v>
      </c>
      <c r="Q5672" s="4">
        <v>63</v>
      </c>
      <c r="R5672" s="4">
        <v>58</v>
      </c>
      <c r="S5672" s="4">
        <v>57</v>
      </c>
      <c r="T5672" s="4">
        <v>66</v>
      </c>
      <c r="U5672" s="4">
        <v>63</v>
      </c>
      <c r="V5672" s="13">
        <v>73</v>
      </c>
      <c r="W5672" s="4">
        <v>62</v>
      </c>
      <c r="X5672" s="4">
        <v>75</v>
      </c>
      <c r="Y5672">
        <f t="shared" ca="1" si="1068"/>
        <v>0</v>
      </c>
      <c r="Z5672">
        <f t="shared" ca="1" si="1069"/>
        <v>0</v>
      </c>
    </row>
    <row r="5673" spans="2:26" x14ac:dyDescent="0.25">
      <c r="B5673" s="11">
        <f t="shared" si="1070"/>
        <v>44797.87499998627</v>
      </c>
      <c r="C5673" s="1">
        <f t="shared" si="1061"/>
        <v>8</v>
      </c>
      <c r="D5673" s="1">
        <f t="shared" si="1062"/>
        <v>3</v>
      </c>
      <c r="E5673" s="12">
        <f t="shared" si="1063"/>
        <v>22</v>
      </c>
      <c r="F5673" s="124" t="str">
        <f t="shared" si="1064"/>
        <v>0</v>
      </c>
      <c r="G5673" s="1">
        <f ca="1">(OFFSET(O5673,0,MATCH(Customer!$J$6,'CDH &amp; HDH'!$P$11:$X$11,0)))</f>
        <v>69</v>
      </c>
      <c r="H5673" s="1" t="str">
        <f t="shared" si="1065"/>
        <v>Cooling</v>
      </c>
      <c r="I5673" s="1">
        <f ca="1">OFFSET(IF($H5673="Cooling",Customer!$C$25,Customer!$C$52),E5673,D5673)</f>
        <v>78</v>
      </c>
      <c r="J5673" s="1">
        <f ca="1">OFFSET(IF($H5673="Cooling",Customer!$L$25,Customer!$L$52),$E5673,$D5673)</f>
        <v>80</v>
      </c>
      <c r="K5673" s="16">
        <f t="shared" ca="1" si="1059"/>
        <v>0</v>
      </c>
      <c r="L5673" s="16">
        <f t="shared" ca="1" si="1060"/>
        <v>0</v>
      </c>
      <c r="M5673" s="17">
        <f t="shared" si="1066"/>
        <v>0</v>
      </c>
      <c r="N5673" s="17">
        <f t="shared" si="1067"/>
        <v>0</v>
      </c>
      <c r="O5673" s="4"/>
      <c r="P5673" s="4">
        <v>59</v>
      </c>
      <c r="Q5673" s="4">
        <v>62</v>
      </c>
      <c r="R5673" s="4">
        <v>56</v>
      </c>
      <c r="S5673" s="4">
        <v>56</v>
      </c>
      <c r="T5673" s="4">
        <v>65</v>
      </c>
      <c r="U5673" s="4">
        <v>62</v>
      </c>
      <c r="V5673" s="13">
        <v>69</v>
      </c>
      <c r="W5673" s="4">
        <v>59</v>
      </c>
      <c r="X5673" s="4">
        <v>74</v>
      </c>
      <c r="Y5673">
        <f t="shared" ca="1" si="1068"/>
        <v>0</v>
      </c>
      <c r="Z5673">
        <f t="shared" ca="1" si="1069"/>
        <v>0</v>
      </c>
    </row>
    <row r="5674" spans="2:26" x14ac:dyDescent="0.25">
      <c r="B5674" s="11">
        <f t="shared" si="1070"/>
        <v>44797.916666652935</v>
      </c>
      <c r="C5674" s="1">
        <f t="shared" si="1061"/>
        <v>8</v>
      </c>
      <c r="D5674" s="1">
        <f t="shared" si="1062"/>
        <v>3</v>
      </c>
      <c r="E5674" s="12">
        <f t="shared" si="1063"/>
        <v>23</v>
      </c>
      <c r="F5674" s="124" t="str">
        <f t="shared" si="1064"/>
        <v>0</v>
      </c>
      <c r="G5674" s="1">
        <f ca="1">(OFFSET(O5674,0,MATCH(Customer!$J$6,'CDH &amp; HDH'!$P$11:$X$11,0)))</f>
        <v>68</v>
      </c>
      <c r="H5674" s="1" t="str">
        <f t="shared" si="1065"/>
        <v>Cooling</v>
      </c>
      <c r="I5674" s="1">
        <f ca="1">OFFSET(IF($H5674="Cooling",Customer!$C$25,Customer!$C$52),E5674,D5674)</f>
        <v>78</v>
      </c>
      <c r="J5674" s="1">
        <f ca="1">OFFSET(IF($H5674="Cooling",Customer!$L$25,Customer!$L$52),$E5674,$D5674)</f>
        <v>80</v>
      </c>
      <c r="K5674" s="16">
        <f t="shared" ca="1" si="1059"/>
        <v>0</v>
      </c>
      <c r="L5674" s="16">
        <f t="shared" ca="1" si="1060"/>
        <v>0</v>
      </c>
      <c r="M5674" s="17">
        <f t="shared" si="1066"/>
        <v>0</v>
      </c>
      <c r="N5674" s="17">
        <f t="shared" si="1067"/>
        <v>0</v>
      </c>
      <c r="O5674" s="4"/>
      <c r="P5674" s="4">
        <v>56</v>
      </c>
      <c r="Q5674" s="4">
        <v>60</v>
      </c>
      <c r="R5674" s="4">
        <v>54</v>
      </c>
      <c r="S5674" s="4">
        <v>54</v>
      </c>
      <c r="T5674" s="4">
        <v>66</v>
      </c>
      <c r="U5674" s="4">
        <v>59</v>
      </c>
      <c r="V5674" s="13">
        <v>68</v>
      </c>
      <c r="W5674" s="4">
        <v>58</v>
      </c>
      <c r="X5674" s="4">
        <v>74</v>
      </c>
      <c r="Y5674">
        <f t="shared" ca="1" si="1068"/>
        <v>0</v>
      </c>
      <c r="Z5674">
        <f t="shared" ca="1" si="1069"/>
        <v>0</v>
      </c>
    </row>
    <row r="5675" spans="2:26" x14ac:dyDescent="0.25">
      <c r="B5675" s="11">
        <f t="shared" si="1070"/>
        <v>44797.958333319599</v>
      </c>
      <c r="C5675" s="1">
        <f t="shared" si="1061"/>
        <v>8</v>
      </c>
      <c r="D5675" s="1">
        <f t="shared" si="1062"/>
        <v>3</v>
      </c>
      <c r="E5675" s="12">
        <f t="shared" si="1063"/>
        <v>24</v>
      </c>
      <c r="F5675" s="124" t="str">
        <f t="shared" si="1064"/>
        <v>0</v>
      </c>
      <c r="G5675" s="1">
        <f ca="1">(OFFSET(O5675,0,MATCH(Customer!$J$6,'CDH &amp; HDH'!$P$11:$X$11,0)))</f>
        <v>66</v>
      </c>
      <c r="H5675" s="1" t="str">
        <f t="shared" si="1065"/>
        <v>Cooling</v>
      </c>
      <c r="I5675" s="1">
        <f ca="1">OFFSET(IF($H5675="Cooling",Customer!$C$25,Customer!$C$52),E5675,D5675)</f>
        <v>78</v>
      </c>
      <c r="J5675" s="1">
        <f ca="1">OFFSET(IF($H5675="Cooling",Customer!$L$25,Customer!$L$52),$E5675,$D5675)</f>
        <v>80</v>
      </c>
      <c r="K5675" s="16">
        <f t="shared" ca="1" si="1059"/>
        <v>0</v>
      </c>
      <c r="L5675" s="16">
        <f t="shared" ca="1" si="1060"/>
        <v>0</v>
      </c>
      <c r="M5675" s="17">
        <f t="shared" si="1066"/>
        <v>0</v>
      </c>
      <c r="N5675" s="17">
        <f t="shared" si="1067"/>
        <v>0</v>
      </c>
      <c r="O5675" s="4"/>
      <c r="P5675" s="4">
        <v>52</v>
      </c>
      <c r="Q5675" s="4">
        <v>60</v>
      </c>
      <c r="R5675" s="4">
        <v>53</v>
      </c>
      <c r="S5675" s="4">
        <v>53</v>
      </c>
      <c r="T5675" s="4">
        <v>66</v>
      </c>
      <c r="U5675" s="4">
        <v>59</v>
      </c>
      <c r="V5675" s="13">
        <v>66</v>
      </c>
      <c r="W5675" s="4">
        <v>55</v>
      </c>
      <c r="X5675" s="4">
        <v>72</v>
      </c>
      <c r="Y5675">
        <f t="shared" ca="1" si="1068"/>
        <v>0</v>
      </c>
      <c r="Z5675">
        <f t="shared" ca="1" si="1069"/>
        <v>0</v>
      </c>
    </row>
    <row r="5676" spans="2:26" x14ac:dyDescent="0.25">
      <c r="B5676" s="11">
        <f t="shared" si="1070"/>
        <v>44797.999999986263</v>
      </c>
      <c r="C5676" s="1">
        <f t="shared" si="1061"/>
        <v>8</v>
      </c>
      <c r="D5676" s="1">
        <f t="shared" si="1062"/>
        <v>4</v>
      </c>
      <c r="E5676" s="12">
        <f t="shared" si="1063"/>
        <v>1</v>
      </c>
      <c r="F5676" s="124" t="str">
        <f t="shared" si="1064"/>
        <v>0</v>
      </c>
      <c r="G5676" s="1">
        <f ca="1">(OFFSET(O5676,0,MATCH(Customer!$J$6,'CDH &amp; HDH'!$P$11:$X$11,0)))</f>
        <v>63</v>
      </c>
      <c r="H5676" s="1" t="str">
        <f t="shared" si="1065"/>
        <v>Cooling</v>
      </c>
      <c r="I5676" s="1">
        <f ca="1">OFFSET(IF($H5676="Cooling",Customer!$C$25,Customer!$C$52),E5676,D5676)</f>
        <v>78</v>
      </c>
      <c r="J5676" s="1">
        <f ca="1">OFFSET(IF($H5676="Cooling",Customer!$L$25,Customer!$L$52),$E5676,$D5676)</f>
        <v>80</v>
      </c>
      <c r="K5676" s="16">
        <f t="shared" ca="1" si="1059"/>
        <v>0</v>
      </c>
      <c r="L5676" s="16">
        <f t="shared" ca="1" si="1060"/>
        <v>0</v>
      </c>
      <c r="M5676" s="17">
        <f t="shared" si="1066"/>
        <v>0</v>
      </c>
      <c r="N5676" s="17">
        <f t="shared" si="1067"/>
        <v>0</v>
      </c>
      <c r="O5676" s="4"/>
      <c r="P5676" s="4">
        <v>50</v>
      </c>
      <c r="Q5676" s="4">
        <v>59</v>
      </c>
      <c r="R5676" s="4">
        <v>50</v>
      </c>
      <c r="S5676" s="4">
        <v>51</v>
      </c>
      <c r="T5676" s="4">
        <v>64</v>
      </c>
      <c r="U5676" s="4">
        <v>58</v>
      </c>
      <c r="V5676" s="13">
        <v>63</v>
      </c>
      <c r="W5676" s="4">
        <v>54</v>
      </c>
      <c r="X5676" s="4">
        <v>73</v>
      </c>
      <c r="Y5676">
        <f t="shared" ca="1" si="1068"/>
        <v>0</v>
      </c>
      <c r="Z5676">
        <f t="shared" ca="1" si="1069"/>
        <v>0</v>
      </c>
    </row>
    <row r="5677" spans="2:26" x14ac:dyDescent="0.25">
      <c r="B5677" s="11">
        <f t="shared" si="1070"/>
        <v>44798.041666652927</v>
      </c>
      <c r="C5677" s="1">
        <f t="shared" si="1061"/>
        <v>8</v>
      </c>
      <c r="D5677" s="1">
        <f t="shared" si="1062"/>
        <v>4</v>
      </c>
      <c r="E5677" s="12">
        <f t="shared" si="1063"/>
        <v>2</v>
      </c>
      <c r="F5677" s="124" t="str">
        <f t="shared" si="1064"/>
        <v>0</v>
      </c>
      <c r="G5677" s="1">
        <f ca="1">(OFFSET(O5677,0,MATCH(Customer!$J$6,'CDH &amp; HDH'!$P$11:$X$11,0)))</f>
        <v>62</v>
      </c>
      <c r="H5677" s="1" t="str">
        <f t="shared" si="1065"/>
        <v>Cooling</v>
      </c>
      <c r="I5677" s="1">
        <f ca="1">OFFSET(IF($H5677="Cooling",Customer!$C$25,Customer!$C$52),E5677,D5677)</f>
        <v>78</v>
      </c>
      <c r="J5677" s="1">
        <f ca="1">OFFSET(IF($H5677="Cooling",Customer!$L$25,Customer!$L$52),$E5677,$D5677)</f>
        <v>80</v>
      </c>
      <c r="K5677" s="16">
        <f t="shared" ca="1" si="1059"/>
        <v>0</v>
      </c>
      <c r="L5677" s="16">
        <f t="shared" ca="1" si="1060"/>
        <v>0</v>
      </c>
      <c r="M5677" s="17">
        <f t="shared" si="1066"/>
        <v>0</v>
      </c>
      <c r="N5677" s="17">
        <f t="shared" si="1067"/>
        <v>0</v>
      </c>
      <c r="O5677" s="4"/>
      <c r="P5677" s="4">
        <v>51</v>
      </c>
      <c r="Q5677" s="4">
        <v>59</v>
      </c>
      <c r="R5677" s="4">
        <v>50</v>
      </c>
      <c r="S5677" s="4">
        <v>51</v>
      </c>
      <c r="T5677" s="4">
        <v>62</v>
      </c>
      <c r="U5677" s="4">
        <v>56</v>
      </c>
      <c r="V5677" s="13">
        <v>62</v>
      </c>
      <c r="W5677" s="4">
        <v>53</v>
      </c>
      <c r="X5677" s="4">
        <v>70</v>
      </c>
      <c r="Y5677">
        <f t="shared" ca="1" si="1068"/>
        <v>0</v>
      </c>
      <c r="Z5677">
        <f t="shared" ca="1" si="1069"/>
        <v>0</v>
      </c>
    </row>
    <row r="5678" spans="2:26" x14ac:dyDescent="0.25">
      <c r="B5678" s="11">
        <f t="shared" si="1070"/>
        <v>44798.083333319591</v>
      </c>
      <c r="C5678" s="1">
        <f t="shared" si="1061"/>
        <v>8</v>
      </c>
      <c r="D5678" s="1">
        <f t="shared" si="1062"/>
        <v>4</v>
      </c>
      <c r="E5678" s="12">
        <f t="shared" si="1063"/>
        <v>3</v>
      </c>
      <c r="F5678" s="124" t="str">
        <f t="shared" si="1064"/>
        <v>0</v>
      </c>
      <c r="G5678" s="1">
        <f ca="1">(OFFSET(O5678,0,MATCH(Customer!$J$6,'CDH &amp; HDH'!$P$11:$X$11,0)))</f>
        <v>62</v>
      </c>
      <c r="H5678" s="1" t="str">
        <f t="shared" si="1065"/>
        <v>Cooling</v>
      </c>
      <c r="I5678" s="1">
        <f ca="1">OFFSET(IF($H5678="Cooling",Customer!$C$25,Customer!$C$52),E5678,D5678)</f>
        <v>78</v>
      </c>
      <c r="J5678" s="1">
        <f ca="1">OFFSET(IF($H5678="Cooling",Customer!$L$25,Customer!$L$52),$E5678,$D5678)</f>
        <v>80</v>
      </c>
      <c r="K5678" s="16">
        <f t="shared" ca="1" si="1059"/>
        <v>0</v>
      </c>
      <c r="L5678" s="16">
        <f t="shared" ca="1" si="1060"/>
        <v>0</v>
      </c>
      <c r="M5678" s="17">
        <f t="shared" si="1066"/>
        <v>0</v>
      </c>
      <c r="N5678" s="17">
        <f t="shared" si="1067"/>
        <v>0</v>
      </c>
      <c r="O5678" s="4"/>
      <c r="P5678" s="4">
        <v>50</v>
      </c>
      <c r="Q5678" s="4">
        <v>58</v>
      </c>
      <c r="R5678" s="4">
        <v>47</v>
      </c>
      <c r="S5678" s="4">
        <v>50</v>
      </c>
      <c r="T5678" s="4">
        <v>60</v>
      </c>
      <c r="U5678" s="4">
        <v>58</v>
      </c>
      <c r="V5678" s="13">
        <v>62</v>
      </c>
      <c r="W5678" s="4">
        <v>51</v>
      </c>
      <c r="X5678" s="4">
        <v>69</v>
      </c>
      <c r="Y5678">
        <f t="shared" ca="1" si="1068"/>
        <v>0</v>
      </c>
      <c r="Z5678">
        <f t="shared" ca="1" si="1069"/>
        <v>0</v>
      </c>
    </row>
    <row r="5679" spans="2:26" x14ac:dyDescent="0.25">
      <c r="B5679" s="11">
        <f t="shared" si="1070"/>
        <v>44798.124999986256</v>
      </c>
      <c r="C5679" s="1">
        <f t="shared" si="1061"/>
        <v>8</v>
      </c>
      <c r="D5679" s="1">
        <f t="shared" si="1062"/>
        <v>4</v>
      </c>
      <c r="E5679" s="12">
        <f t="shared" si="1063"/>
        <v>4</v>
      </c>
      <c r="F5679" s="124" t="str">
        <f t="shared" si="1064"/>
        <v>0</v>
      </c>
      <c r="G5679" s="1">
        <f ca="1">(OFFSET(O5679,0,MATCH(Customer!$J$6,'CDH &amp; HDH'!$P$11:$X$11,0)))</f>
        <v>61</v>
      </c>
      <c r="H5679" s="1" t="str">
        <f t="shared" si="1065"/>
        <v>Cooling</v>
      </c>
      <c r="I5679" s="1">
        <f ca="1">OFFSET(IF($H5679="Cooling",Customer!$C$25,Customer!$C$52),E5679,D5679)</f>
        <v>78</v>
      </c>
      <c r="J5679" s="1">
        <f ca="1">OFFSET(IF($H5679="Cooling",Customer!$L$25,Customer!$L$52),$E5679,$D5679)</f>
        <v>80</v>
      </c>
      <c r="K5679" s="16">
        <f t="shared" ca="1" si="1059"/>
        <v>0</v>
      </c>
      <c r="L5679" s="16">
        <f t="shared" ca="1" si="1060"/>
        <v>0</v>
      </c>
      <c r="M5679" s="17">
        <f t="shared" si="1066"/>
        <v>0</v>
      </c>
      <c r="N5679" s="17">
        <f t="shared" si="1067"/>
        <v>0</v>
      </c>
      <c r="O5679" s="4"/>
      <c r="P5679" s="4">
        <v>48</v>
      </c>
      <c r="Q5679" s="4">
        <v>58</v>
      </c>
      <c r="R5679" s="4">
        <v>47</v>
      </c>
      <c r="S5679" s="4">
        <v>50</v>
      </c>
      <c r="T5679" s="4">
        <v>59</v>
      </c>
      <c r="U5679" s="4">
        <v>57</v>
      </c>
      <c r="V5679" s="13">
        <v>61</v>
      </c>
      <c r="W5679" s="4">
        <v>50</v>
      </c>
      <c r="X5679" s="4">
        <v>66</v>
      </c>
      <c r="Y5679">
        <f t="shared" ca="1" si="1068"/>
        <v>0</v>
      </c>
      <c r="Z5679">
        <f t="shared" ca="1" si="1069"/>
        <v>0</v>
      </c>
    </row>
    <row r="5680" spans="2:26" x14ac:dyDescent="0.25">
      <c r="B5680" s="11">
        <f t="shared" si="1070"/>
        <v>44798.16666665292</v>
      </c>
      <c r="C5680" s="1">
        <f t="shared" si="1061"/>
        <v>8</v>
      </c>
      <c r="D5680" s="1">
        <f t="shared" si="1062"/>
        <v>4</v>
      </c>
      <c r="E5680" s="12">
        <f t="shared" si="1063"/>
        <v>5</v>
      </c>
      <c r="F5680" s="124" t="str">
        <f t="shared" si="1064"/>
        <v>0</v>
      </c>
      <c r="G5680" s="1">
        <f ca="1">(OFFSET(O5680,0,MATCH(Customer!$J$6,'CDH &amp; HDH'!$P$11:$X$11,0)))</f>
        <v>60</v>
      </c>
      <c r="H5680" s="1" t="str">
        <f t="shared" si="1065"/>
        <v>Cooling</v>
      </c>
      <c r="I5680" s="1">
        <f ca="1">OFFSET(IF($H5680="Cooling",Customer!$C$25,Customer!$C$52),E5680,D5680)</f>
        <v>78</v>
      </c>
      <c r="J5680" s="1">
        <f ca="1">OFFSET(IF($H5680="Cooling",Customer!$L$25,Customer!$L$52),$E5680,$D5680)</f>
        <v>80</v>
      </c>
      <c r="K5680" s="16">
        <f t="shared" ca="1" si="1059"/>
        <v>0</v>
      </c>
      <c r="L5680" s="16">
        <f t="shared" ca="1" si="1060"/>
        <v>0</v>
      </c>
      <c r="M5680" s="17">
        <f t="shared" si="1066"/>
        <v>0</v>
      </c>
      <c r="N5680" s="17">
        <f t="shared" si="1067"/>
        <v>0</v>
      </c>
      <c r="O5680" s="4"/>
      <c r="P5680" s="4">
        <v>48</v>
      </c>
      <c r="Q5680" s="4">
        <v>58</v>
      </c>
      <c r="R5680" s="4">
        <v>47</v>
      </c>
      <c r="S5680" s="4">
        <v>51</v>
      </c>
      <c r="T5680" s="4">
        <v>58</v>
      </c>
      <c r="U5680" s="4">
        <v>57</v>
      </c>
      <c r="V5680" s="13">
        <v>60</v>
      </c>
      <c r="W5680" s="4">
        <v>49</v>
      </c>
      <c r="X5680" s="4">
        <v>65</v>
      </c>
      <c r="Y5680">
        <f t="shared" ca="1" si="1068"/>
        <v>0</v>
      </c>
      <c r="Z5680">
        <f t="shared" ca="1" si="1069"/>
        <v>0</v>
      </c>
    </row>
    <row r="5681" spans="2:26" x14ac:dyDescent="0.25">
      <c r="B5681" s="11">
        <f t="shared" si="1070"/>
        <v>44798.208333319584</v>
      </c>
      <c r="C5681" s="1">
        <f t="shared" si="1061"/>
        <v>8</v>
      </c>
      <c r="D5681" s="1">
        <f t="shared" si="1062"/>
        <v>4</v>
      </c>
      <c r="E5681" s="12">
        <f t="shared" si="1063"/>
        <v>6</v>
      </c>
      <c r="F5681" s="124" t="str">
        <f t="shared" si="1064"/>
        <v>0</v>
      </c>
      <c r="G5681" s="1">
        <f ca="1">(OFFSET(O5681,0,MATCH(Customer!$J$6,'CDH &amp; HDH'!$P$11:$X$11,0)))</f>
        <v>59</v>
      </c>
      <c r="H5681" s="1" t="str">
        <f t="shared" si="1065"/>
        <v>Cooling</v>
      </c>
      <c r="I5681" s="1">
        <f ca="1">OFFSET(IF($H5681="Cooling",Customer!$C$25,Customer!$C$52),E5681,D5681)</f>
        <v>78</v>
      </c>
      <c r="J5681" s="1">
        <f ca="1">OFFSET(IF($H5681="Cooling",Customer!$L$25,Customer!$L$52),$E5681,$D5681)</f>
        <v>80</v>
      </c>
      <c r="K5681" s="16">
        <f t="shared" ca="1" si="1059"/>
        <v>0</v>
      </c>
      <c r="L5681" s="16">
        <f t="shared" ca="1" si="1060"/>
        <v>0</v>
      </c>
      <c r="M5681" s="17">
        <f t="shared" si="1066"/>
        <v>0</v>
      </c>
      <c r="N5681" s="17">
        <f t="shared" si="1067"/>
        <v>0</v>
      </c>
      <c r="O5681" s="4"/>
      <c r="P5681" s="4">
        <v>48</v>
      </c>
      <c r="Q5681" s="4">
        <v>58</v>
      </c>
      <c r="R5681" s="4">
        <v>46</v>
      </c>
      <c r="S5681" s="4">
        <v>51</v>
      </c>
      <c r="T5681" s="4">
        <v>58</v>
      </c>
      <c r="U5681" s="4">
        <v>57</v>
      </c>
      <c r="V5681" s="13">
        <v>59</v>
      </c>
      <c r="W5681" s="4">
        <v>49</v>
      </c>
      <c r="X5681" s="4">
        <v>65</v>
      </c>
      <c r="Y5681">
        <f t="shared" ca="1" si="1068"/>
        <v>0</v>
      </c>
      <c r="Z5681">
        <f t="shared" ca="1" si="1069"/>
        <v>0</v>
      </c>
    </row>
    <row r="5682" spans="2:26" x14ac:dyDescent="0.25">
      <c r="B5682" s="11">
        <f t="shared" si="1070"/>
        <v>44798.249999986248</v>
      </c>
      <c r="C5682" s="1">
        <f t="shared" si="1061"/>
        <v>8</v>
      </c>
      <c r="D5682" s="1">
        <f t="shared" si="1062"/>
        <v>4</v>
      </c>
      <c r="E5682" s="12">
        <f t="shared" si="1063"/>
        <v>7</v>
      </c>
      <c r="F5682" s="124" t="str">
        <f t="shared" si="1064"/>
        <v>0</v>
      </c>
      <c r="G5682" s="1">
        <f ca="1">(OFFSET(O5682,0,MATCH(Customer!$J$6,'CDH &amp; HDH'!$P$11:$X$11,0)))</f>
        <v>61</v>
      </c>
      <c r="H5682" s="1" t="str">
        <f t="shared" si="1065"/>
        <v>Cooling</v>
      </c>
      <c r="I5682" s="1">
        <f ca="1">OFFSET(IF($H5682="Cooling",Customer!$C$25,Customer!$C$52),E5682,D5682)</f>
        <v>78</v>
      </c>
      <c r="J5682" s="1">
        <f ca="1">OFFSET(IF($H5682="Cooling",Customer!$L$25,Customer!$L$52),$E5682,$D5682)</f>
        <v>80</v>
      </c>
      <c r="K5682" s="16">
        <f t="shared" ca="1" si="1059"/>
        <v>0</v>
      </c>
      <c r="L5682" s="16">
        <f t="shared" ca="1" si="1060"/>
        <v>0</v>
      </c>
      <c r="M5682" s="17">
        <f t="shared" si="1066"/>
        <v>0</v>
      </c>
      <c r="N5682" s="17">
        <f t="shared" si="1067"/>
        <v>0</v>
      </c>
      <c r="O5682" s="4"/>
      <c r="P5682" s="4">
        <v>51</v>
      </c>
      <c r="Q5682" s="4">
        <v>59</v>
      </c>
      <c r="R5682" s="4">
        <v>48</v>
      </c>
      <c r="S5682" s="4">
        <v>53</v>
      </c>
      <c r="T5682" s="4">
        <v>59</v>
      </c>
      <c r="U5682" s="4">
        <v>58</v>
      </c>
      <c r="V5682" s="13">
        <v>61</v>
      </c>
      <c r="W5682" s="4">
        <v>51</v>
      </c>
      <c r="X5682" s="4">
        <v>67</v>
      </c>
      <c r="Y5682">
        <f t="shared" ca="1" si="1068"/>
        <v>0</v>
      </c>
      <c r="Z5682">
        <f t="shared" ca="1" si="1069"/>
        <v>0</v>
      </c>
    </row>
    <row r="5683" spans="2:26" x14ac:dyDescent="0.25">
      <c r="B5683" s="11">
        <f t="shared" si="1070"/>
        <v>44798.291666652913</v>
      </c>
      <c r="C5683" s="1">
        <f t="shared" si="1061"/>
        <v>8</v>
      </c>
      <c r="D5683" s="1">
        <f t="shared" si="1062"/>
        <v>4</v>
      </c>
      <c r="E5683" s="12">
        <f t="shared" si="1063"/>
        <v>8</v>
      </c>
      <c r="F5683" s="124" t="str">
        <f t="shared" si="1064"/>
        <v>0</v>
      </c>
      <c r="G5683" s="1">
        <f ca="1">(OFFSET(O5683,0,MATCH(Customer!$J$6,'CDH &amp; HDH'!$P$11:$X$11,0)))</f>
        <v>64</v>
      </c>
      <c r="H5683" s="1" t="str">
        <f t="shared" si="1065"/>
        <v>Cooling</v>
      </c>
      <c r="I5683" s="1">
        <f ca="1">OFFSET(IF($H5683="Cooling",Customer!$C$25,Customer!$C$52),E5683,D5683)</f>
        <v>72</v>
      </c>
      <c r="J5683" s="1">
        <f ca="1">OFFSET(IF($H5683="Cooling",Customer!$L$25,Customer!$L$52),$E5683,$D5683)</f>
        <v>77</v>
      </c>
      <c r="K5683" s="16">
        <f t="shared" ca="1" si="1059"/>
        <v>0</v>
      </c>
      <c r="L5683" s="16">
        <f t="shared" ca="1" si="1060"/>
        <v>0</v>
      </c>
      <c r="M5683" s="17">
        <f t="shared" si="1066"/>
        <v>0</v>
      </c>
      <c r="N5683" s="17">
        <f t="shared" si="1067"/>
        <v>0</v>
      </c>
      <c r="O5683" s="4"/>
      <c r="P5683" s="4">
        <v>53</v>
      </c>
      <c r="Q5683" s="4">
        <v>60</v>
      </c>
      <c r="R5683" s="4">
        <v>52</v>
      </c>
      <c r="S5683" s="4">
        <v>56</v>
      </c>
      <c r="T5683" s="4">
        <v>64</v>
      </c>
      <c r="U5683" s="4">
        <v>62</v>
      </c>
      <c r="V5683" s="13">
        <v>64</v>
      </c>
      <c r="W5683" s="4">
        <v>55</v>
      </c>
      <c r="X5683" s="4">
        <v>71</v>
      </c>
      <c r="Y5683">
        <f t="shared" ca="1" si="1068"/>
        <v>0</v>
      </c>
      <c r="Z5683">
        <f t="shared" ca="1" si="1069"/>
        <v>0</v>
      </c>
    </row>
    <row r="5684" spans="2:26" x14ac:dyDescent="0.25">
      <c r="B5684" s="11">
        <f t="shared" si="1070"/>
        <v>44798.333333319577</v>
      </c>
      <c r="C5684" s="1">
        <f t="shared" si="1061"/>
        <v>8</v>
      </c>
      <c r="D5684" s="1">
        <f t="shared" si="1062"/>
        <v>4</v>
      </c>
      <c r="E5684" s="12">
        <f t="shared" si="1063"/>
        <v>9</v>
      </c>
      <c r="F5684" s="124" t="str">
        <f t="shared" si="1064"/>
        <v>0</v>
      </c>
      <c r="G5684" s="1">
        <f ca="1">(OFFSET(O5684,0,MATCH(Customer!$J$6,'CDH &amp; HDH'!$P$11:$X$11,0)))</f>
        <v>69</v>
      </c>
      <c r="H5684" s="1" t="str">
        <f t="shared" si="1065"/>
        <v>Cooling</v>
      </c>
      <c r="I5684" s="1">
        <f ca="1">OFFSET(IF($H5684="Cooling",Customer!$C$25,Customer!$C$52),E5684,D5684)</f>
        <v>72</v>
      </c>
      <c r="J5684" s="1">
        <f ca="1">OFFSET(IF($H5684="Cooling",Customer!$L$25,Customer!$L$52),$E5684,$D5684)</f>
        <v>77</v>
      </c>
      <c r="K5684" s="16">
        <f t="shared" ca="1" si="1059"/>
        <v>0</v>
      </c>
      <c r="L5684" s="16">
        <f t="shared" ca="1" si="1060"/>
        <v>0</v>
      </c>
      <c r="M5684" s="17">
        <f t="shared" si="1066"/>
        <v>0</v>
      </c>
      <c r="N5684" s="17">
        <f t="shared" si="1067"/>
        <v>0</v>
      </c>
      <c r="O5684" s="4"/>
      <c r="P5684" s="4">
        <v>59</v>
      </c>
      <c r="Q5684" s="4">
        <v>61</v>
      </c>
      <c r="R5684" s="4">
        <v>58</v>
      </c>
      <c r="S5684" s="4">
        <v>59</v>
      </c>
      <c r="T5684" s="4">
        <v>65</v>
      </c>
      <c r="U5684" s="4">
        <v>69</v>
      </c>
      <c r="V5684" s="13">
        <v>69</v>
      </c>
      <c r="W5684" s="4">
        <v>59</v>
      </c>
      <c r="X5684" s="4">
        <v>74</v>
      </c>
      <c r="Y5684">
        <f t="shared" ca="1" si="1068"/>
        <v>0</v>
      </c>
      <c r="Z5684">
        <f t="shared" ca="1" si="1069"/>
        <v>0</v>
      </c>
    </row>
    <row r="5685" spans="2:26" x14ac:dyDescent="0.25">
      <c r="B5685" s="11">
        <f t="shared" si="1070"/>
        <v>44798.374999986241</v>
      </c>
      <c r="C5685" s="1">
        <f t="shared" si="1061"/>
        <v>8</v>
      </c>
      <c r="D5685" s="1">
        <f t="shared" si="1062"/>
        <v>4</v>
      </c>
      <c r="E5685" s="12">
        <f t="shared" si="1063"/>
        <v>10</v>
      </c>
      <c r="F5685" s="124" t="str">
        <f t="shared" si="1064"/>
        <v>0</v>
      </c>
      <c r="G5685" s="1">
        <f ca="1">(OFFSET(O5685,0,MATCH(Customer!$J$6,'CDH &amp; HDH'!$P$11:$X$11,0)))</f>
        <v>73</v>
      </c>
      <c r="H5685" s="1" t="str">
        <f t="shared" si="1065"/>
        <v>Cooling</v>
      </c>
      <c r="I5685" s="1">
        <f ca="1">OFFSET(IF($H5685="Cooling",Customer!$C$25,Customer!$C$52),E5685,D5685)</f>
        <v>72</v>
      </c>
      <c r="J5685" s="1">
        <f ca="1">OFFSET(IF($H5685="Cooling",Customer!$L$25,Customer!$L$52),$E5685,$D5685)</f>
        <v>77</v>
      </c>
      <c r="K5685" s="16">
        <f t="shared" ca="1" si="1059"/>
        <v>1</v>
      </c>
      <c r="L5685" s="16">
        <f t="shared" ca="1" si="1060"/>
        <v>0</v>
      </c>
      <c r="M5685" s="17">
        <f t="shared" si="1066"/>
        <v>0</v>
      </c>
      <c r="N5685" s="17">
        <f t="shared" si="1067"/>
        <v>0</v>
      </c>
      <c r="O5685" s="4"/>
      <c r="P5685" s="4">
        <v>62</v>
      </c>
      <c r="Q5685" s="4">
        <v>63</v>
      </c>
      <c r="R5685" s="4">
        <v>61</v>
      </c>
      <c r="S5685" s="4">
        <v>63</v>
      </c>
      <c r="T5685" s="4">
        <v>67</v>
      </c>
      <c r="U5685" s="4">
        <v>73</v>
      </c>
      <c r="V5685" s="13">
        <v>73</v>
      </c>
      <c r="W5685" s="4">
        <v>62</v>
      </c>
      <c r="X5685" s="4">
        <v>77</v>
      </c>
      <c r="Y5685">
        <f t="shared" ca="1" si="1068"/>
        <v>432</v>
      </c>
      <c r="Z5685">
        <f t="shared" ca="1" si="1069"/>
        <v>0</v>
      </c>
    </row>
    <row r="5686" spans="2:26" x14ac:dyDescent="0.25">
      <c r="B5686" s="11">
        <f t="shared" si="1070"/>
        <v>44798.416666652905</v>
      </c>
      <c r="C5686" s="1">
        <f t="shared" si="1061"/>
        <v>8</v>
      </c>
      <c r="D5686" s="1">
        <f t="shared" si="1062"/>
        <v>4</v>
      </c>
      <c r="E5686" s="12">
        <f t="shared" si="1063"/>
        <v>11</v>
      </c>
      <c r="F5686" s="124" t="str">
        <f t="shared" si="1064"/>
        <v>0</v>
      </c>
      <c r="G5686" s="1">
        <f ca="1">(OFFSET(O5686,0,MATCH(Customer!$J$6,'CDH &amp; HDH'!$P$11:$X$11,0)))</f>
        <v>76</v>
      </c>
      <c r="H5686" s="1" t="str">
        <f t="shared" si="1065"/>
        <v>Cooling</v>
      </c>
      <c r="I5686" s="1">
        <f ca="1">OFFSET(IF($H5686="Cooling",Customer!$C$25,Customer!$C$52),E5686,D5686)</f>
        <v>72</v>
      </c>
      <c r="J5686" s="1">
        <f ca="1">OFFSET(IF($H5686="Cooling",Customer!$L$25,Customer!$L$52),$E5686,$D5686)</f>
        <v>77</v>
      </c>
      <c r="K5686" s="16">
        <f t="shared" ca="1" si="1059"/>
        <v>4</v>
      </c>
      <c r="L5686" s="16">
        <f t="shared" ca="1" si="1060"/>
        <v>0</v>
      </c>
      <c r="M5686" s="17">
        <f t="shared" si="1066"/>
        <v>0</v>
      </c>
      <c r="N5686" s="17">
        <f t="shared" si="1067"/>
        <v>0</v>
      </c>
      <c r="O5686" s="4"/>
      <c r="P5686" s="4">
        <v>64</v>
      </c>
      <c r="Q5686" s="4">
        <v>66</v>
      </c>
      <c r="R5686" s="4">
        <v>65</v>
      </c>
      <c r="S5686" s="4">
        <v>66</v>
      </c>
      <c r="T5686" s="4">
        <v>70</v>
      </c>
      <c r="U5686" s="4">
        <v>74</v>
      </c>
      <c r="V5686" s="13">
        <v>76</v>
      </c>
      <c r="W5686" s="4">
        <v>64</v>
      </c>
      <c r="X5686" s="4">
        <v>77</v>
      </c>
      <c r="Y5686">
        <f t="shared" ca="1" si="1068"/>
        <v>1728</v>
      </c>
      <c r="Z5686">
        <f t="shared" ca="1" si="1069"/>
        <v>0</v>
      </c>
    </row>
    <row r="5687" spans="2:26" x14ac:dyDescent="0.25">
      <c r="B5687" s="11">
        <f t="shared" si="1070"/>
        <v>44798.45833331957</v>
      </c>
      <c r="C5687" s="1">
        <f t="shared" si="1061"/>
        <v>8</v>
      </c>
      <c r="D5687" s="1">
        <f t="shared" si="1062"/>
        <v>4</v>
      </c>
      <c r="E5687" s="12">
        <f t="shared" si="1063"/>
        <v>12</v>
      </c>
      <c r="F5687" s="124" t="str">
        <f t="shared" si="1064"/>
        <v>0</v>
      </c>
      <c r="G5687" s="1">
        <f ca="1">(OFFSET(O5687,0,MATCH(Customer!$J$6,'CDH &amp; HDH'!$P$11:$X$11,0)))</f>
        <v>78</v>
      </c>
      <c r="H5687" s="1" t="str">
        <f t="shared" si="1065"/>
        <v>Cooling</v>
      </c>
      <c r="I5687" s="1">
        <f ca="1">OFFSET(IF($H5687="Cooling",Customer!$C$25,Customer!$C$52),E5687,D5687)</f>
        <v>72</v>
      </c>
      <c r="J5687" s="1">
        <f ca="1">OFFSET(IF($H5687="Cooling",Customer!$L$25,Customer!$L$52),$E5687,$D5687)</f>
        <v>77</v>
      </c>
      <c r="K5687" s="16">
        <f t="shared" ca="1" si="1059"/>
        <v>6</v>
      </c>
      <c r="L5687" s="16">
        <f t="shared" ca="1" si="1060"/>
        <v>1</v>
      </c>
      <c r="M5687" s="17">
        <f t="shared" si="1066"/>
        <v>0</v>
      </c>
      <c r="N5687" s="17">
        <f t="shared" si="1067"/>
        <v>0</v>
      </c>
      <c r="O5687" s="4"/>
      <c r="P5687" s="4">
        <v>66</v>
      </c>
      <c r="Q5687" s="4">
        <v>69</v>
      </c>
      <c r="R5687" s="4">
        <v>68</v>
      </c>
      <c r="S5687" s="4">
        <v>67</v>
      </c>
      <c r="T5687" s="4">
        <v>72</v>
      </c>
      <c r="U5687" s="4">
        <v>76</v>
      </c>
      <c r="V5687" s="13">
        <v>78</v>
      </c>
      <c r="W5687" s="4">
        <v>66</v>
      </c>
      <c r="X5687" s="4">
        <v>76</v>
      </c>
      <c r="Y5687">
        <f t="shared" ca="1" si="1068"/>
        <v>2592</v>
      </c>
      <c r="Z5687">
        <f t="shared" ca="1" si="1069"/>
        <v>432</v>
      </c>
    </row>
    <row r="5688" spans="2:26" x14ac:dyDescent="0.25">
      <c r="B5688" s="11">
        <f t="shared" si="1070"/>
        <v>44798.499999986234</v>
      </c>
      <c r="C5688" s="1">
        <f t="shared" si="1061"/>
        <v>8</v>
      </c>
      <c r="D5688" s="1">
        <f t="shared" si="1062"/>
        <v>4</v>
      </c>
      <c r="E5688" s="12">
        <f t="shared" si="1063"/>
        <v>13</v>
      </c>
      <c r="F5688" s="124" t="str">
        <f t="shared" si="1064"/>
        <v>0</v>
      </c>
      <c r="G5688" s="1">
        <f ca="1">(OFFSET(O5688,0,MATCH(Customer!$J$6,'CDH &amp; HDH'!$P$11:$X$11,0)))</f>
        <v>81</v>
      </c>
      <c r="H5688" s="1" t="str">
        <f t="shared" si="1065"/>
        <v>Cooling</v>
      </c>
      <c r="I5688" s="1">
        <f ca="1">OFFSET(IF($H5688="Cooling",Customer!$C$25,Customer!$C$52),E5688,D5688)</f>
        <v>72</v>
      </c>
      <c r="J5688" s="1">
        <f ca="1">OFFSET(IF($H5688="Cooling",Customer!$L$25,Customer!$L$52),$E5688,$D5688)</f>
        <v>77</v>
      </c>
      <c r="K5688" s="16">
        <f t="shared" ca="1" si="1059"/>
        <v>9</v>
      </c>
      <c r="L5688" s="16">
        <f t="shared" ca="1" si="1060"/>
        <v>4</v>
      </c>
      <c r="M5688" s="17">
        <f t="shared" si="1066"/>
        <v>0</v>
      </c>
      <c r="N5688" s="17">
        <f t="shared" si="1067"/>
        <v>0</v>
      </c>
      <c r="O5688" s="4"/>
      <c r="P5688" s="4">
        <v>68</v>
      </c>
      <c r="Q5688" s="4">
        <v>69</v>
      </c>
      <c r="R5688" s="4">
        <v>69</v>
      </c>
      <c r="S5688" s="4">
        <v>70</v>
      </c>
      <c r="T5688" s="4">
        <v>74</v>
      </c>
      <c r="U5688" s="4">
        <v>74</v>
      </c>
      <c r="V5688" s="13">
        <v>81</v>
      </c>
      <c r="W5688" s="4">
        <v>69</v>
      </c>
      <c r="X5688" s="4">
        <v>75</v>
      </c>
      <c r="Y5688">
        <f t="shared" ca="1" si="1068"/>
        <v>3888</v>
      </c>
      <c r="Z5688">
        <f t="shared" ca="1" si="1069"/>
        <v>1728</v>
      </c>
    </row>
    <row r="5689" spans="2:26" x14ac:dyDescent="0.25">
      <c r="B5689" s="11">
        <f t="shared" si="1070"/>
        <v>44798.541666652898</v>
      </c>
      <c r="C5689" s="1">
        <f t="shared" si="1061"/>
        <v>8</v>
      </c>
      <c r="D5689" s="1">
        <f t="shared" si="1062"/>
        <v>4</v>
      </c>
      <c r="E5689" s="12">
        <f t="shared" si="1063"/>
        <v>14</v>
      </c>
      <c r="F5689" s="124" t="str">
        <f t="shared" si="1064"/>
        <v>0</v>
      </c>
      <c r="G5689" s="1">
        <f ca="1">(OFFSET(O5689,0,MATCH(Customer!$J$6,'CDH &amp; HDH'!$P$11:$X$11,0)))</f>
        <v>83</v>
      </c>
      <c r="H5689" s="1" t="str">
        <f t="shared" si="1065"/>
        <v>Cooling</v>
      </c>
      <c r="I5689" s="1">
        <f ca="1">OFFSET(IF($H5689="Cooling",Customer!$C$25,Customer!$C$52),E5689,D5689)</f>
        <v>72</v>
      </c>
      <c r="J5689" s="1">
        <f ca="1">OFFSET(IF($H5689="Cooling",Customer!$L$25,Customer!$L$52),$E5689,$D5689)</f>
        <v>77</v>
      </c>
      <c r="K5689" s="16">
        <f t="shared" ca="1" si="1059"/>
        <v>11</v>
      </c>
      <c r="L5689" s="16">
        <f t="shared" ca="1" si="1060"/>
        <v>6</v>
      </c>
      <c r="M5689" s="17">
        <f t="shared" si="1066"/>
        <v>0</v>
      </c>
      <c r="N5689" s="17">
        <f t="shared" si="1067"/>
        <v>0</v>
      </c>
      <c r="O5689" s="4"/>
      <c r="P5689" s="4">
        <v>69</v>
      </c>
      <c r="Q5689" s="4">
        <v>68</v>
      </c>
      <c r="R5689" s="4">
        <v>72</v>
      </c>
      <c r="S5689" s="4">
        <v>70</v>
      </c>
      <c r="T5689" s="4">
        <v>76</v>
      </c>
      <c r="U5689" s="4">
        <v>75</v>
      </c>
      <c r="V5689" s="13">
        <v>83</v>
      </c>
      <c r="W5689" s="4">
        <v>70</v>
      </c>
      <c r="X5689" s="4">
        <v>75</v>
      </c>
      <c r="Y5689">
        <f t="shared" ca="1" si="1068"/>
        <v>4752</v>
      </c>
      <c r="Z5689">
        <f t="shared" ca="1" si="1069"/>
        <v>2592</v>
      </c>
    </row>
    <row r="5690" spans="2:26" x14ac:dyDescent="0.25">
      <c r="B5690" s="11">
        <f t="shared" si="1070"/>
        <v>44798.583333319562</v>
      </c>
      <c r="C5690" s="1">
        <f t="shared" si="1061"/>
        <v>8</v>
      </c>
      <c r="D5690" s="1">
        <f t="shared" si="1062"/>
        <v>4</v>
      </c>
      <c r="E5690" s="12">
        <f t="shared" si="1063"/>
        <v>15</v>
      </c>
      <c r="F5690" s="124" t="str">
        <f t="shared" si="1064"/>
        <v>1</v>
      </c>
      <c r="G5690" s="1">
        <f ca="1">(OFFSET(O5690,0,MATCH(Customer!$J$6,'CDH &amp; HDH'!$P$11:$X$11,0)))</f>
        <v>84</v>
      </c>
      <c r="H5690" s="1" t="str">
        <f t="shared" si="1065"/>
        <v>Cooling</v>
      </c>
      <c r="I5690" s="1">
        <f ca="1">OFFSET(IF($H5690="Cooling",Customer!$C$25,Customer!$C$52),E5690,D5690)</f>
        <v>72</v>
      </c>
      <c r="J5690" s="1">
        <f ca="1">OFFSET(IF($H5690="Cooling",Customer!$L$25,Customer!$L$52),$E5690,$D5690)</f>
        <v>77</v>
      </c>
      <c r="K5690" s="16">
        <f t="shared" ca="1" si="1059"/>
        <v>12</v>
      </c>
      <c r="L5690" s="16">
        <f t="shared" ca="1" si="1060"/>
        <v>7</v>
      </c>
      <c r="M5690" s="17">
        <f t="shared" si="1066"/>
        <v>0</v>
      </c>
      <c r="N5690" s="17">
        <f t="shared" si="1067"/>
        <v>0</v>
      </c>
      <c r="O5690" s="4"/>
      <c r="P5690" s="4">
        <v>71</v>
      </c>
      <c r="Q5690" s="4">
        <v>68</v>
      </c>
      <c r="R5690" s="4">
        <v>72</v>
      </c>
      <c r="S5690" s="4">
        <v>69</v>
      </c>
      <c r="T5690" s="4">
        <v>76</v>
      </c>
      <c r="U5690" s="4">
        <v>74</v>
      </c>
      <c r="V5690" s="13">
        <v>84</v>
      </c>
      <c r="W5690" s="4">
        <v>71</v>
      </c>
      <c r="X5690" s="4">
        <v>77</v>
      </c>
      <c r="Y5690">
        <f t="shared" ca="1" si="1068"/>
        <v>5184</v>
      </c>
      <c r="Z5690">
        <f t="shared" ca="1" si="1069"/>
        <v>3024</v>
      </c>
    </row>
    <row r="5691" spans="2:26" x14ac:dyDescent="0.25">
      <c r="B5691" s="11">
        <f t="shared" si="1070"/>
        <v>44798.624999986227</v>
      </c>
      <c r="C5691" s="1">
        <f t="shared" si="1061"/>
        <v>8</v>
      </c>
      <c r="D5691" s="1">
        <f t="shared" si="1062"/>
        <v>4</v>
      </c>
      <c r="E5691" s="12">
        <f t="shared" si="1063"/>
        <v>16</v>
      </c>
      <c r="F5691" s="124" t="str">
        <f t="shared" si="1064"/>
        <v>1</v>
      </c>
      <c r="G5691" s="1">
        <f ca="1">(OFFSET(O5691,0,MATCH(Customer!$J$6,'CDH &amp; HDH'!$P$11:$X$11,0)))</f>
        <v>83</v>
      </c>
      <c r="H5691" s="1" t="str">
        <f t="shared" si="1065"/>
        <v>Cooling</v>
      </c>
      <c r="I5691" s="1">
        <f ca="1">OFFSET(IF($H5691="Cooling",Customer!$C$25,Customer!$C$52),E5691,D5691)</f>
        <v>72</v>
      </c>
      <c r="J5691" s="1">
        <f ca="1">OFFSET(IF($H5691="Cooling",Customer!$L$25,Customer!$L$52),$E5691,$D5691)</f>
        <v>77</v>
      </c>
      <c r="K5691" s="16">
        <f t="shared" ca="1" si="1059"/>
        <v>11</v>
      </c>
      <c r="L5691" s="16">
        <f t="shared" ca="1" si="1060"/>
        <v>6</v>
      </c>
      <c r="M5691" s="17">
        <f t="shared" si="1066"/>
        <v>0</v>
      </c>
      <c r="N5691" s="17">
        <f t="shared" si="1067"/>
        <v>0</v>
      </c>
      <c r="O5691" s="4"/>
      <c r="P5691" s="4">
        <v>72</v>
      </c>
      <c r="Q5691" s="4">
        <v>69</v>
      </c>
      <c r="R5691" s="4">
        <v>72</v>
      </c>
      <c r="S5691" s="4">
        <v>69</v>
      </c>
      <c r="T5691" s="4">
        <v>78</v>
      </c>
      <c r="U5691" s="4">
        <v>73</v>
      </c>
      <c r="V5691" s="13">
        <v>83</v>
      </c>
      <c r="W5691" s="4">
        <v>71</v>
      </c>
      <c r="X5691" s="4">
        <v>77</v>
      </c>
      <c r="Y5691">
        <f t="shared" ca="1" si="1068"/>
        <v>4752</v>
      </c>
      <c r="Z5691">
        <f t="shared" ca="1" si="1069"/>
        <v>2592</v>
      </c>
    </row>
    <row r="5692" spans="2:26" x14ac:dyDescent="0.25">
      <c r="B5692" s="11">
        <f t="shared" si="1070"/>
        <v>44798.666666652891</v>
      </c>
      <c r="C5692" s="1">
        <f t="shared" si="1061"/>
        <v>8</v>
      </c>
      <c r="D5692" s="1">
        <f t="shared" si="1062"/>
        <v>4</v>
      </c>
      <c r="E5692" s="12">
        <f t="shared" si="1063"/>
        <v>17</v>
      </c>
      <c r="F5692" s="124" t="str">
        <f t="shared" si="1064"/>
        <v>1</v>
      </c>
      <c r="G5692" s="1">
        <f ca="1">(OFFSET(O5692,0,MATCH(Customer!$J$6,'CDH &amp; HDH'!$P$11:$X$11,0)))</f>
        <v>82</v>
      </c>
      <c r="H5692" s="1" t="str">
        <f t="shared" si="1065"/>
        <v>Cooling</v>
      </c>
      <c r="I5692" s="1">
        <f ca="1">OFFSET(IF($H5692="Cooling",Customer!$C$25,Customer!$C$52),E5692,D5692)</f>
        <v>72</v>
      </c>
      <c r="J5692" s="1">
        <f ca="1">OFFSET(IF($H5692="Cooling",Customer!$L$25,Customer!$L$52),$E5692,$D5692)</f>
        <v>77</v>
      </c>
      <c r="K5692" s="16">
        <f t="shared" ca="1" si="1059"/>
        <v>10</v>
      </c>
      <c r="L5692" s="16">
        <f t="shared" ca="1" si="1060"/>
        <v>5</v>
      </c>
      <c r="M5692" s="17">
        <f t="shared" si="1066"/>
        <v>0</v>
      </c>
      <c r="N5692" s="17">
        <f t="shared" si="1067"/>
        <v>0</v>
      </c>
      <c r="O5692" s="4"/>
      <c r="P5692" s="4">
        <v>70</v>
      </c>
      <c r="Q5692" s="4">
        <v>68</v>
      </c>
      <c r="R5692" s="4">
        <v>72</v>
      </c>
      <c r="S5692" s="4">
        <v>67</v>
      </c>
      <c r="T5692" s="4">
        <v>76</v>
      </c>
      <c r="U5692" s="4">
        <v>73</v>
      </c>
      <c r="V5692" s="13">
        <v>82</v>
      </c>
      <c r="W5692" s="4">
        <v>71</v>
      </c>
      <c r="X5692" s="4">
        <v>77</v>
      </c>
      <c r="Y5692">
        <f t="shared" ca="1" si="1068"/>
        <v>4320</v>
      </c>
      <c r="Z5692">
        <f t="shared" ca="1" si="1069"/>
        <v>2160</v>
      </c>
    </row>
    <row r="5693" spans="2:26" x14ac:dyDescent="0.25">
      <c r="B5693" s="11">
        <f t="shared" si="1070"/>
        <v>44798.708333319555</v>
      </c>
      <c r="C5693" s="1">
        <f t="shared" si="1061"/>
        <v>8</v>
      </c>
      <c r="D5693" s="1">
        <f t="shared" si="1062"/>
        <v>4</v>
      </c>
      <c r="E5693" s="12">
        <f t="shared" si="1063"/>
        <v>18</v>
      </c>
      <c r="F5693" s="124" t="str">
        <f t="shared" si="1064"/>
        <v>1</v>
      </c>
      <c r="G5693" s="1">
        <f ca="1">(OFFSET(O5693,0,MATCH(Customer!$J$6,'CDH &amp; HDH'!$P$11:$X$11,0)))</f>
        <v>80</v>
      </c>
      <c r="H5693" s="1" t="str">
        <f t="shared" si="1065"/>
        <v>Cooling</v>
      </c>
      <c r="I5693" s="1">
        <f ca="1">OFFSET(IF($H5693="Cooling",Customer!$C$25,Customer!$C$52),E5693,D5693)</f>
        <v>72</v>
      </c>
      <c r="J5693" s="1">
        <f ca="1">OFFSET(IF($H5693="Cooling",Customer!$L$25,Customer!$L$52),$E5693,$D5693)</f>
        <v>77</v>
      </c>
      <c r="K5693" s="16">
        <f t="shared" ca="1" si="1059"/>
        <v>8</v>
      </c>
      <c r="L5693" s="16">
        <f t="shared" ca="1" si="1060"/>
        <v>3</v>
      </c>
      <c r="M5693" s="17">
        <f t="shared" si="1066"/>
        <v>0</v>
      </c>
      <c r="N5693" s="17">
        <f t="shared" si="1067"/>
        <v>0</v>
      </c>
      <c r="O5693" s="4"/>
      <c r="P5693" s="4">
        <v>69</v>
      </c>
      <c r="Q5693" s="4">
        <v>67</v>
      </c>
      <c r="R5693" s="4">
        <v>72</v>
      </c>
      <c r="S5693" s="4">
        <v>66</v>
      </c>
      <c r="T5693" s="4">
        <v>75</v>
      </c>
      <c r="U5693" s="4">
        <v>70</v>
      </c>
      <c r="V5693" s="13">
        <v>80</v>
      </c>
      <c r="W5693" s="4">
        <v>69</v>
      </c>
      <c r="X5693" s="4">
        <v>77</v>
      </c>
      <c r="Y5693">
        <f t="shared" ca="1" si="1068"/>
        <v>3456</v>
      </c>
      <c r="Z5693">
        <f t="shared" ca="1" si="1069"/>
        <v>1296</v>
      </c>
    </row>
    <row r="5694" spans="2:26" x14ac:dyDescent="0.25">
      <c r="B5694" s="11">
        <f t="shared" si="1070"/>
        <v>44798.749999986219</v>
      </c>
      <c r="C5694" s="1">
        <f t="shared" si="1061"/>
        <v>8</v>
      </c>
      <c r="D5694" s="1">
        <f t="shared" si="1062"/>
        <v>4</v>
      </c>
      <c r="E5694" s="12">
        <f t="shared" si="1063"/>
        <v>19</v>
      </c>
      <c r="F5694" s="124" t="str">
        <f t="shared" si="1064"/>
        <v>0</v>
      </c>
      <c r="G5694" s="1">
        <f ca="1">(OFFSET(O5694,0,MATCH(Customer!$J$6,'CDH &amp; HDH'!$P$11:$X$11,0)))</f>
        <v>77</v>
      </c>
      <c r="H5694" s="1" t="str">
        <f t="shared" si="1065"/>
        <v>Cooling</v>
      </c>
      <c r="I5694" s="1">
        <f ca="1">OFFSET(IF($H5694="Cooling",Customer!$C$25,Customer!$C$52),E5694,D5694)</f>
        <v>78</v>
      </c>
      <c r="J5694" s="1">
        <f ca="1">OFFSET(IF($H5694="Cooling",Customer!$L$25,Customer!$L$52),$E5694,$D5694)</f>
        <v>80</v>
      </c>
      <c r="K5694" s="16">
        <f t="shared" ca="1" si="1059"/>
        <v>0</v>
      </c>
      <c r="L5694" s="16">
        <f t="shared" ca="1" si="1060"/>
        <v>0</v>
      </c>
      <c r="M5694" s="17">
        <f t="shared" si="1066"/>
        <v>0</v>
      </c>
      <c r="N5694" s="17">
        <f t="shared" si="1067"/>
        <v>0</v>
      </c>
      <c r="O5694" s="4"/>
      <c r="P5694" s="4">
        <v>64</v>
      </c>
      <c r="Q5694" s="4">
        <v>66</v>
      </c>
      <c r="R5694" s="4">
        <v>63</v>
      </c>
      <c r="S5694" s="4">
        <v>65</v>
      </c>
      <c r="T5694" s="4">
        <v>67</v>
      </c>
      <c r="U5694" s="4">
        <v>68</v>
      </c>
      <c r="V5694" s="13">
        <v>77</v>
      </c>
      <c r="W5694" s="4">
        <v>67</v>
      </c>
      <c r="X5694" s="4">
        <v>74</v>
      </c>
      <c r="Y5694">
        <f t="shared" ca="1" si="1068"/>
        <v>0</v>
      </c>
      <c r="Z5694">
        <f t="shared" ca="1" si="1069"/>
        <v>0</v>
      </c>
    </row>
    <row r="5695" spans="2:26" x14ac:dyDescent="0.25">
      <c r="B5695" s="11">
        <f t="shared" si="1070"/>
        <v>44798.791666652884</v>
      </c>
      <c r="C5695" s="1">
        <f t="shared" si="1061"/>
        <v>8</v>
      </c>
      <c r="D5695" s="1">
        <f t="shared" si="1062"/>
        <v>4</v>
      </c>
      <c r="E5695" s="12">
        <f t="shared" si="1063"/>
        <v>20</v>
      </c>
      <c r="F5695" s="124" t="str">
        <f t="shared" si="1064"/>
        <v>0</v>
      </c>
      <c r="G5695" s="1">
        <f ca="1">(OFFSET(O5695,0,MATCH(Customer!$J$6,'CDH &amp; HDH'!$P$11:$X$11,0)))</f>
        <v>73</v>
      </c>
      <c r="H5695" s="1" t="str">
        <f t="shared" si="1065"/>
        <v>Cooling</v>
      </c>
      <c r="I5695" s="1">
        <f ca="1">OFFSET(IF($H5695="Cooling",Customer!$C$25,Customer!$C$52),E5695,D5695)</f>
        <v>78</v>
      </c>
      <c r="J5695" s="1">
        <f ca="1">OFFSET(IF($H5695="Cooling",Customer!$L$25,Customer!$L$52),$E5695,$D5695)</f>
        <v>80</v>
      </c>
      <c r="K5695" s="16">
        <f t="shared" ca="1" si="1059"/>
        <v>0</v>
      </c>
      <c r="L5695" s="16">
        <f t="shared" ca="1" si="1060"/>
        <v>0</v>
      </c>
      <c r="M5695" s="17">
        <f t="shared" si="1066"/>
        <v>0</v>
      </c>
      <c r="N5695" s="17">
        <f t="shared" si="1067"/>
        <v>0</v>
      </c>
      <c r="O5695" s="4"/>
      <c r="P5695" s="4">
        <v>63</v>
      </c>
      <c r="Q5695" s="4">
        <v>66</v>
      </c>
      <c r="R5695" s="4">
        <v>55</v>
      </c>
      <c r="S5695" s="4">
        <v>61</v>
      </c>
      <c r="T5695" s="4">
        <v>63</v>
      </c>
      <c r="U5695" s="4">
        <v>67</v>
      </c>
      <c r="V5695" s="13">
        <v>73</v>
      </c>
      <c r="W5695" s="4">
        <v>61</v>
      </c>
      <c r="X5695" s="4">
        <v>70</v>
      </c>
      <c r="Y5695">
        <f t="shared" ca="1" si="1068"/>
        <v>0</v>
      </c>
      <c r="Z5695">
        <f t="shared" ca="1" si="1069"/>
        <v>0</v>
      </c>
    </row>
    <row r="5696" spans="2:26" x14ac:dyDescent="0.25">
      <c r="B5696" s="11">
        <f t="shared" si="1070"/>
        <v>44798.833333319548</v>
      </c>
      <c r="C5696" s="1">
        <f t="shared" si="1061"/>
        <v>8</v>
      </c>
      <c r="D5696" s="1">
        <f t="shared" si="1062"/>
        <v>4</v>
      </c>
      <c r="E5696" s="12">
        <f t="shared" si="1063"/>
        <v>21</v>
      </c>
      <c r="F5696" s="124" t="str">
        <f t="shared" si="1064"/>
        <v>0</v>
      </c>
      <c r="G5696" s="1">
        <f ca="1">(OFFSET(O5696,0,MATCH(Customer!$J$6,'CDH &amp; HDH'!$P$11:$X$11,0)))</f>
        <v>72</v>
      </c>
      <c r="H5696" s="1" t="str">
        <f t="shared" si="1065"/>
        <v>Cooling</v>
      </c>
      <c r="I5696" s="1">
        <f ca="1">OFFSET(IF($H5696="Cooling",Customer!$C$25,Customer!$C$52),E5696,D5696)</f>
        <v>78</v>
      </c>
      <c r="J5696" s="1">
        <f ca="1">OFFSET(IF($H5696="Cooling",Customer!$L$25,Customer!$L$52),$E5696,$D5696)</f>
        <v>80</v>
      </c>
      <c r="K5696" s="16">
        <f t="shared" ca="1" si="1059"/>
        <v>0</v>
      </c>
      <c r="L5696" s="16">
        <f t="shared" ca="1" si="1060"/>
        <v>0</v>
      </c>
      <c r="M5696" s="17">
        <f t="shared" si="1066"/>
        <v>0</v>
      </c>
      <c r="N5696" s="17">
        <f t="shared" si="1067"/>
        <v>0</v>
      </c>
      <c r="O5696" s="4"/>
      <c r="P5696" s="4">
        <v>62</v>
      </c>
      <c r="Q5696" s="4">
        <v>66</v>
      </c>
      <c r="R5696" s="4">
        <v>53</v>
      </c>
      <c r="S5696" s="4">
        <v>60</v>
      </c>
      <c r="T5696" s="4">
        <v>61</v>
      </c>
      <c r="U5696" s="4">
        <v>63</v>
      </c>
      <c r="V5696" s="13">
        <v>72</v>
      </c>
      <c r="W5696" s="4">
        <v>58</v>
      </c>
      <c r="X5696" s="4">
        <v>70</v>
      </c>
      <c r="Y5696">
        <f t="shared" ca="1" si="1068"/>
        <v>0</v>
      </c>
      <c r="Z5696">
        <f t="shared" ca="1" si="1069"/>
        <v>0</v>
      </c>
    </row>
    <row r="5697" spans="2:26" x14ac:dyDescent="0.25">
      <c r="B5697" s="11">
        <f t="shared" si="1070"/>
        <v>44798.874999986212</v>
      </c>
      <c r="C5697" s="1">
        <f t="shared" si="1061"/>
        <v>8</v>
      </c>
      <c r="D5697" s="1">
        <f t="shared" si="1062"/>
        <v>4</v>
      </c>
      <c r="E5697" s="12">
        <f t="shared" si="1063"/>
        <v>22</v>
      </c>
      <c r="F5697" s="124" t="str">
        <f t="shared" si="1064"/>
        <v>0</v>
      </c>
      <c r="G5697" s="1">
        <f ca="1">(OFFSET(O5697,0,MATCH(Customer!$J$6,'CDH &amp; HDH'!$P$11:$X$11,0)))</f>
        <v>69</v>
      </c>
      <c r="H5697" s="1" t="str">
        <f t="shared" si="1065"/>
        <v>Cooling</v>
      </c>
      <c r="I5697" s="1">
        <f ca="1">OFFSET(IF($H5697="Cooling",Customer!$C$25,Customer!$C$52),E5697,D5697)</f>
        <v>78</v>
      </c>
      <c r="J5697" s="1">
        <f ca="1">OFFSET(IF($H5697="Cooling",Customer!$L$25,Customer!$L$52),$E5697,$D5697)</f>
        <v>80</v>
      </c>
      <c r="K5697" s="16">
        <f t="shared" ca="1" si="1059"/>
        <v>0</v>
      </c>
      <c r="L5697" s="16">
        <f t="shared" ca="1" si="1060"/>
        <v>0</v>
      </c>
      <c r="M5697" s="17">
        <f t="shared" si="1066"/>
        <v>0</v>
      </c>
      <c r="N5697" s="17">
        <f t="shared" si="1067"/>
        <v>0</v>
      </c>
      <c r="O5697" s="4"/>
      <c r="P5697" s="4">
        <v>60</v>
      </c>
      <c r="Q5697" s="4">
        <v>65</v>
      </c>
      <c r="R5697" s="4">
        <v>51</v>
      </c>
      <c r="S5697" s="4">
        <v>59</v>
      </c>
      <c r="T5697" s="4">
        <v>59</v>
      </c>
      <c r="U5697" s="4">
        <v>64</v>
      </c>
      <c r="V5697" s="13">
        <v>69</v>
      </c>
      <c r="W5697" s="4">
        <v>55</v>
      </c>
      <c r="X5697" s="4">
        <v>70</v>
      </c>
      <c r="Y5697">
        <f t="shared" ca="1" si="1068"/>
        <v>0</v>
      </c>
      <c r="Z5697">
        <f t="shared" ca="1" si="1069"/>
        <v>0</v>
      </c>
    </row>
    <row r="5698" spans="2:26" x14ac:dyDescent="0.25">
      <c r="B5698" s="11">
        <f t="shared" si="1070"/>
        <v>44798.916666652876</v>
      </c>
      <c r="C5698" s="1">
        <f t="shared" si="1061"/>
        <v>8</v>
      </c>
      <c r="D5698" s="1">
        <f t="shared" si="1062"/>
        <v>4</v>
      </c>
      <c r="E5698" s="12">
        <f t="shared" si="1063"/>
        <v>23</v>
      </c>
      <c r="F5698" s="124" t="str">
        <f t="shared" si="1064"/>
        <v>0</v>
      </c>
      <c r="G5698" s="1">
        <f ca="1">(OFFSET(O5698,0,MATCH(Customer!$J$6,'CDH &amp; HDH'!$P$11:$X$11,0)))</f>
        <v>68</v>
      </c>
      <c r="H5698" s="1" t="str">
        <f t="shared" si="1065"/>
        <v>Cooling</v>
      </c>
      <c r="I5698" s="1">
        <f ca="1">OFFSET(IF($H5698="Cooling",Customer!$C$25,Customer!$C$52),E5698,D5698)</f>
        <v>78</v>
      </c>
      <c r="J5698" s="1">
        <f ca="1">OFFSET(IF($H5698="Cooling",Customer!$L$25,Customer!$L$52),$E5698,$D5698)</f>
        <v>80</v>
      </c>
      <c r="K5698" s="16">
        <f t="shared" ca="1" si="1059"/>
        <v>0</v>
      </c>
      <c r="L5698" s="16">
        <f t="shared" ca="1" si="1060"/>
        <v>0</v>
      </c>
      <c r="M5698" s="17">
        <f t="shared" si="1066"/>
        <v>0</v>
      </c>
      <c r="N5698" s="17">
        <f t="shared" si="1067"/>
        <v>0</v>
      </c>
      <c r="O5698" s="4"/>
      <c r="P5698" s="4">
        <v>59</v>
      </c>
      <c r="Q5698" s="4">
        <v>65</v>
      </c>
      <c r="R5698" s="4">
        <v>49</v>
      </c>
      <c r="S5698" s="4">
        <v>59</v>
      </c>
      <c r="T5698" s="4">
        <v>58</v>
      </c>
      <c r="U5698" s="4">
        <v>63</v>
      </c>
      <c r="V5698" s="13">
        <v>68</v>
      </c>
      <c r="W5698" s="4">
        <v>53</v>
      </c>
      <c r="X5698" s="4">
        <v>68</v>
      </c>
      <c r="Y5698">
        <f t="shared" ca="1" si="1068"/>
        <v>0</v>
      </c>
      <c r="Z5698">
        <f t="shared" ca="1" si="1069"/>
        <v>0</v>
      </c>
    </row>
    <row r="5699" spans="2:26" x14ac:dyDescent="0.25">
      <c r="B5699" s="11">
        <f t="shared" si="1070"/>
        <v>44798.958333319541</v>
      </c>
      <c r="C5699" s="1">
        <f t="shared" si="1061"/>
        <v>8</v>
      </c>
      <c r="D5699" s="1">
        <f t="shared" si="1062"/>
        <v>4</v>
      </c>
      <c r="E5699" s="12">
        <f t="shared" si="1063"/>
        <v>24</v>
      </c>
      <c r="F5699" s="124" t="str">
        <f t="shared" si="1064"/>
        <v>0</v>
      </c>
      <c r="G5699" s="1">
        <f ca="1">(OFFSET(O5699,0,MATCH(Customer!$J$6,'CDH &amp; HDH'!$P$11:$X$11,0)))</f>
        <v>67</v>
      </c>
      <c r="H5699" s="1" t="str">
        <f t="shared" si="1065"/>
        <v>Cooling</v>
      </c>
      <c r="I5699" s="1">
        <f ca="1">OFFSET(IF($H5699="Cooling",Customer!$C$25,Customer!$C$52),E5699,D5699)</f>
        <v>78</v>
      </c>
      <c r="J5699" s="1">
        <f ca="1">OFFSET(IF($H5699="Cooling",Customer!$L$25,Customer!$L$52),$E5699,$D5699)</f>
        <v>80</v>
      </c>
      <c r="K5699" s="16">
        <f t="shared" ca="1" si="1059"/>
        <v>0</v>
      </c>
      <c r="L5699" s="16">
        <f t="shared" ca="1" si="1060"/>
        <v>0</v>
      </c>
      <c r="M5699" s="17">
        <f t="shared" si="1066"/>
        <v>0</v>
      </c>
      <c r="N5699" s="17">
        <f t="shared" si="1067"/>
        <v>0</v>
      </c>
      <c r="O5699" s="4"/>
      <c r="P5699" s="4">
        <v>58</v>
      </c>
      <c r="Q5699" s="4">
        <v>65</v>
      </c>
      <c r="R5699" s="4">
        <v>47</v>
      </c>
      <c r="S5699" s="4">
        <v>58</v>
      </c>
      <c r="T5699" s="4">
        <v>57</v>
      </c>
      <c r="U5699" s="4">
        <v>61</v>
      </c>
      <c r="V5699" s="13">
        <v>67</v>
      </c>
      <c r="W5699" s="4">
        <v>52</v>
      </c>
      <c r="X5699" s="4">
        <v>68</v>
      </c>
      <c r="Y5699">
        <f t="shared" ca="1" si="1068"/>
        <v>0</v>
      </c>
      <c r="Z5699">
        <f t="shared" ca="1" si="1069"/>
        <v>0</v>
      </c>
    </row>
    <row r="5700" spans="2:26" x14ac:dyDescent="0.25">
      <c r="B5700" s="11">
        <f t="shared" si="1070"/>
        <v>44798.999999986205</v>
      </c>
      <c r="C5700" s="1">
        <f t="shared" si="1061"/>
        <v>8</v>
      </c>
      <c r="D5700" s="1">
        <f t="shared" si="1062"/>
        <v>5</v>
      </c>
      <c r="E5700" s="12">
        <f t="shared" si="1063"/>
        <v>1</v>
      </c>
      <c r="F5700" s="124" t="str">
        <f t="shared" si="1064"/>
        <v>0</v>
      </c>
      <c r="G5700" s="1">
        <f ca="1">(OFFSET(O5700,0,MATCH(Customer!$J$6,'CDH &amp; HDH'!$P$11:$X$11,0)))</f>
        <v>63</v>
      </c>
      <c r="H5700" s="1" t="str">
        <f t="shared" si="1065"/>
        <v>Cooling</v>
      </c>
      <c r="I5700" s="1">
        <f ca="1">OFFSET(IF($H5700="Cooling",Customer!$C$25,Customer!$C$52),E5700,D5700)</f>
        <v>78</v>
      </c>
      <c r="J5700" s="1">
        <f ca="1">OFFSET(IF($H5700="Cooling",Customer!$L$25,Customer!$L$52),$E5700,$D5700)</f>
        <v>80</v>
      </c>
      <c r="K5700" s="16">
        <f t="shared" ca="1" si="1059"/>
        <v>0</v>
      </c>
      <c r="L5700" s="16">
        <f t="shared" ca="1" si="1060"/>
        <v>0</v>
      </c>
      <c r="M5700" s="17">
        <f t="shared" si="1066"/>
        <v>0</v>
      </c>
      <c r="N5700" s="17">
        <f t="shared" si="1067"/>
        <v>0</v>
      </c>
      <c r="O5700" s="4"/>
      <c r="P5700" s="4">
        <v>56</v>
      </c>
      <c r="Q5700" s="4">
        <v>64</v>
      </c>
      <c r="R5700" s="4">
        <v>47</v>
      </c>
      <c r="S5700" s="4">
        <v>56</v>
      </c>
      <c r="T5700" s="4">
        <v>57</v>
      </c>
      <c r="U5700" s="4">
        <v>62</v>
      </c>
      <c r="V5700" s="13">
        <v>63</v>
      </c>
      <c r="W5700" s="4">
        <v>50</v>
      </c>
      <c r="X5700" s="4">
        <v>68</v>
      </c>
      <c r="Y5700">
        <f t="shared" ca="1" si="1068"/>
        <v>0</v>
      </c>
      <c r="Z5700">
        <f t="shared" ca="1" si="1069"/>
        <v>0</v>
      </c>
    </row>
    <row r="5701" spans="2:26" x14ac:dyDescent="0.25">
      <c r="B5701" s="11">
        <f t="shared" si="1070"/>
        <v>44799.041666652869</v>
      </c>
      <c r="C5701" s="1">
        <f t="shared" si="1061"/>
        <v>8</v>
      </c>
      <c r="D5701" s="1">
        <f t="shared" si="1062"/>
        <v>5</v>
      </c>
      <c r="E5701" s="12">
        <f t="shared" si="1063"/>
        <v>2</v>
      </c>
      <c r="F5701" s="124" t="str">
        <f t="shared" si="1064"/>
        <v>0</v>
      </c>
      <c r="G5701" s="1">
        <f ca="1">(OFFSET(O5701,0,MATCH(Customer!$J$6,'CDH &amp; HDH'!$P$11:$X$11,0)))</f>
        <v>63</v>
      </c>
      <c r="H5701" s="1" t="str">
        <f t="shared" si="1065"/>
        <v>Cooling</v>
      </c>
      <c r="I5701" s="1">
        <f ca="1">OFFSET(IF($H5701="Cooling",Customer!$C$25,Customer!$C$52),E5701,D5701)</f>
        <v>78</v>
      </c>
      <c r="J5701" s="1">
        <f ca="1">OFFSET(IF($H5701="Cooling",Customer!$L$25,Customer!$L$52),$E5701,$D5701)</f>
        <v>80</v>
      </c>
      <c r="K5701" s="16">
        <f t="shared" ca="1" si="1059"/>
        <v>0</v>
      </c>
      <c r="L5701" s="16">
        <f t="shared" ca="1" si="1060"/>
        <v>0</v>
      </c>
      <c r="M5701" s="17">
        <f t="shared" si="1066"/>
        <v>0</v>
      </c>
      <c r="N5701" s="17">
        <f t="shared" si="1067"/>
        <v>0</v>
      </c>
      <c r="O5701" s="4"/>
      <c r="P5701" s="4">
        <v>55</v>
      </c>
      <c r="Q5701" s="4">
        <v>64</v>
      </c>
      <c r="R5701" s="4">
        <v>46</v>
      </c>
      <c r="S5701" s="4">
        <v>56</v>
      </c>
      <c r="T5701" s="4">
        <v>57</v>
      </c>
      <c r="U5701" s="4">
        <v>60</v>
      </c>
      <c r="V5701" s="13">
        <v>63</v>
      </c>
      <c r="W5701" s="4">
        <v>50</v>
      </c>
      <c r="X5701" s="4">
        <v>68</v>
      </c>
      <c r="Y5701">
        <f t="shared" ca="1" si="1068"/>
        <v>0</v>
      </c>
      <c r="Z5701">
        <f t="shared" ca="1" si="1069"/>
        <v>0</v>
      </c>
    </row>
    <row r="5702" spans="2:26" x14ac:dyDescent="0.25">
      <c r="B5702" s="11">
        <f t="shared" si="1070"/>
        <v>44799.083333319533</v>
      </c>
      <c r="C5702" s="1">
        <f t="shared" si="1061"/>
        <v>8</v>
      </c>
      <c r="D5702" s="1">
        <f t="shared" si="1062"/>
        <v>5</v>
      </c>
      <c r="E5702" s="12">
        <f t="shared" si="1063"/>
        <v>3</v>
      </c>
      <c r="F5702" s="124" t="str">
        <f t="shared" si="1064"/>
        <v>0</v>
      </c>
      <c r="G5702" s="1">
        <f ca="1">(OFFSET(O5702,0,MATCH(Customer!$J$6,'CDH &amp; HDH'!$P$11:$X$11,0)))</f>
        <v>61</v>
      </c>
      <c r="H5702" s="1" t="str">
        <f t="shared" si="1065"/>
        <v>Cooling</v>
      </c>
      <c r="I5702" s="1">
        <f ca="1">OFFSET(IF($H5702="Cooling",Customer!$C$25,Customer!$C$52),E5702,D5702)</f>
        <v>78</v>
      </c>
      <c r="J5702" s="1">
        <f ca="1">OFFSET(IF($H5702="Cooling",Customer!$L$25,Customer!$L$52),$E5702,$D5702)</f>
        <v>80</v>
      </c>
      <c r="K5702" s="16">
        <f t="shared" ca="1" si="1059"/>
        <v>0</v>
      </c>
      <c r="L5702" s="16">
        <f t="shared" ca="1" si="1060"/>
        <v>0</v>
      </c>
      <c r="M5702" s="17">
        <f t="shared" si="1066"/>
        <v>0</v>
      </c>
      <c r="N5702" s="17">
        <f t="shared" si="1067"/>
        <v>0</v>
      </c>
      <c r="O5702" s="4"/>
      <c r="P5702" s="4">
        <v>54</v>
      </c>
      <c r="Q5702" s="4">
        <v>64</v>
      </c>
      <c r="R5702" s="4">
        <v>46</v>
      </c>
      <c r="S5702" s="4">
        <v>56</v>
      </c>
      <c r="T5702" s="4">
        <v>56</v>
      </c>
      <c r="U5702" s="4">
        <v>60</v>
      </c>
      <c r="V5702" s="13">
        <v>61</v>
      </c>
      <c r="W5702" s="4">
        <v>49</v>
      </c>
      <c r="X5702" s="4">
        <v>68</v>
      </c>
      <c r="Y5702">
        <f t="shared" ca="1" si="1068"/>
        <v>0</v>
      </c>
      <c r="Z5702">
        <f t="shared" ca="1" si="1069"/>
        <v>0</v>
      </c>
    </row>
    <row r="5703" spans="2:26" x14ac:dyDescent="0.25">
      <c r="B5703" s="11">
        <f t="shared" si="1070"/>
        <v>44799.124999986198</v>
      </c>
      <c r="C5703" s="1">
        <f t="shared" si="1061"/>
        <v>8</v>
      </c>
      <c r="D5703" s="1">
        <f t="shared" si="1062"/>
        <v>5</v>
      </c>
      <c r="E5703" s="12">
        <f t="shared" si="1063"/>
        <v>4</v>
      </c>
      <c r="F5703" s="124" t="str">
        <f t="shared" si="1064"/>
        <v>0</v>
      </c>
      <c r="G5703" s="1">
        <f ca="1">(OFFSET(O5703,0,MATCH(Customer!$J$6,'CDH &amp; HDH'!$P$11:$X$11,0)))</f>
        <v>59</v>
      </c>
      <c r="H5703" s="1" t="str">
        <f t="shared" si="1065"/>
        <v>Cooling</v>
      </c>
      <c r="I5703" s="1">
        <f ca="1">OFFSET(IF($H5703="Cooling",Customer!$C$25,Customer!$C$52),E5703,D5703)</f>
        <v>78</v>
      </c>
      <c r="J5703" s="1">
        <f ca="1">OFFSET(IF($H5703="Cooling",Customer!$L$25,Customer!$L$52),$E5703,$D5703)</f>
        <v>80</v>
      </c>
      <c r="K5703" s="16">
        <f t="shared" ca="1" si="1059"/>
        <v>0</v>
      </c>
      <c r="L5703" s="16">
        <f t="shared" ca="1" si="1060"/>
        <v>0</v>
      </c>
      <c r="M5703" s="17">
        <f t="shared" si="1066"/>
        <v>0</v>
      </c>
      <c r="N5703" s="17">
        <f t="shared" si="1067"/>
        <v>0</v>
      </c>
      <c r="O5703" s="4"/>
      <c r="P5703" s="4">
        <v>53</v>
      </c>
      <c r="Q5703" s="4">
        <v>64</v>
      </c>
      <c r="R5703" s="4">
        <v>46</v>
      </c>
      <c r="S5703" s="4">
        <v>56</v>
      </c>
      <c r="T5703" s="4">
        <v>56</v>
      </c>
      <c r="U5703" s="4">
        <v>60</v>
      </c>
      <c r="V5703" s="13">
        <v>59</v>
      </c>
      <c r="W5703" s="4">
        <v>48</v>
      </c>
      <c r="X5703" s="4">
        <v>68</v>
      </c>
      <c r="Y5703">
        <f t="shared" ca="1" si="1068"/>
        <v>0</v>
      </c>
      <c r="Z5703">
        <f t="shared" ca="1" si="1069"/>
        <v>0</v>
      </c>
    </row>
    <row r="5704" spans="2:26" x14ac:dyDescent="0.25">
      <c r="B5704" s="11">
        <f t="shared" si="1070"/>
        <v>44799.166666652862</v>
      </c>
      <c r="C5704" s="1">
        <f t="shared" si="1061"/>
        <v>8</v>
      </c>
      <c r="D5704" s="1">
        <f t="shared" si="1062"/>
        <v>5</v>
      </c>
      <c r="E5704" s="12">
        <f t="shared" si="1063"/>
        <v>5</v>
      </c>
      <c r="F5704" s="124" t="str">
        <f t="shared" si="1064"/>
        <v>0</v>
      </c>
      <c r="G5704" s="1">
        <f ca="1">(OFFSET(O5704,0,MATCH(Customer!$J$6,'CDH &amp; HDH'!$P$11:$X$11,0)))</f>
        <v>58</v>
      </c>
      <c r="H5704" s="1" t="str">
        <f t="shared" si="1065"/>
        <v>Cooling</v>
      </c>
      <c r="I5704" s="1">
        <f ca="1">OFFSET(IF($H5704="Cooling",Customer!$C$25,Customer!$C$52),E5704,D5704)</f>
        <v>78</v>
      </c>
      <c r="J5704" s="1">
        <f ca="1">OFFSET(IF($H5704="Cooling",Customer!$L$25,Customer!$L$52),$E5704,$D5704)</f>
        <v>80</v>
      </c>
      <c r="K5704" s="16">
        <f t="shared" ca="1" si="1059"/>
        <v>0</v>
      </c>
      <c r="L5704" s="16">
        <f t="shared" ca="1" si="1060"/>
        <v>0</v>
      </c>
      <c r="M5704" s="17">
        <f t="shared" si="1066"/>
        <v>0</v>
      </c>
      <c r="N5704" s="17">
        <f t="shared" si="1067"/>
        <v>0</v>
      </c>
      <c r="O5704" s="4"/>
      <c r="P5704" s="4">
        <v>52</v>
      </c>
      <c r="Q5704" s="4">
        <v>65</v>
      </c>
      <c r="R5704" s="4">
        <v>45</v>
      </c>
      <c r="S5704" s="4">
        <v>57</v>
      </c>
      <c r="T5704" s="4">
        <v>57</v>
      </c>
      <c r="U5704" s="4">
        <v>61</v>
      </c>
      <c r="V5704" s="13">
        <v>58</v>
      </c>
      <c r="W5704" s="4">
        <v>47</v>
      </c>
      <c r="X5704" s="4">
        <v>68</v>
      </c>
      <c r="Y5704">
        <f t="shared" ca="1" si="1068"/>
        <v>0</v>
      </c>
      <c r="Z5704">
        <f t="shared" ca="1" si="1069"/>
        <v>0</v>
      </c>
    </row>
    <row r="5705" spans="2:26" x14ac:dyDescent="0.25">
      <c r="B5705" s="11">
        <f t="shared" si="1070"/>
        <v>44799.208333319526</v>
      </c>
      <c r="C5705" s="1">
        <f t="shared" si="1061"/>
        <v>8</v>
      </c>
      <c r="D5705" s="1">
        <f t="shared" si="1062"/>
        <v>5</v>
      </c>
      <c r="E5705" s="12">
        <f t="shared" si="1063"/>
        <v>6</v>
      </c>
      <c r="F5705" s="124" t="str">
        <f t="shared" si="1064"/>
        <v>0</v>
      </c>
      <c r="G5705" s="1">
        <f ca="1">(OFFSET(O5705,0,MATCH(Customer!$J$6,'CDH &amp; HDH'!$P$11:$X$11,0)))</f>
        <v>57</v>
      </c>
      <c r="H5705" s="1" t="str">
        <f t="shared" si="1065"/>
        <v>Cooling</v>
      </c>
      <c r="I5705" s="1">
        <f ca="1">OFFSET(IF($H5705="Cooling",Customer!$C$25,Customer!$C$52),E5705,D5705)</f>
        <v>78</v>
      </c>
      <c r="J5705" s="1">
        <f ca="1">OFFSET(IF($H5705="Cooling",Customer!$L$25,Customer!$L$52),$E5705,$D5705)</f>
        <v>80</v>
      </c>
      <c r="K5705" s="16">
        <f t="shared" ca="1" si="1059"/>
        <v>0</v>
      </c>
      <c r="L5705" s="16">
        <f t="shared" ca="1" si="1060"/>
        <v>0</v>
      </c>
      <c r="M5705" s="17">
        <f t="shared" si="1066"/>
        <v>0</v>
      </c>
      <c r="N5705" s="17">
        <f t="shared" si="1067"/>
        <v>0</v>
      </c>
      <c r="O5705" s="4"/>
      <c r="P5705" s="4">
        <v>52</v>
      </c>
      <c r="Q5705" s="4">
        <v>65</v>
      </c>
      <c r="R5705" s="4">
        <v>44</v>
      </c>
      <c r="S5705" s="4">
        <v>58</v>
      </c>
      <c r="T5705" s="4">
        <v>56</v>
      </c>
      <c r="U5705" s="4">
        <v>62</v>
      </c>
      <c r="V5705" s="13">
        <v>57</v>
      </c>
      <c r="W5705" s="4">
        <v>48</v>
      </c>
      <c r="X5705" s="4">
        <v>68</v>
      </c>
      <c r="Y5705">
        <f t="shared" ca="1" si="1068"/>
        <v>0</v>
      </c>
      <c r="Z5705">
        <f t="shared" ca="1" si="1069"/>
        <v>0</v>
      </c>
    </row>
    <row r="5706" spans="2:26" x14ac:dyDescent="0.25">
      <c r="B5706" s="11">
        <f t="shared" si="1070"/>
        <v>44799.24999998619</v>
      </c>
      <c r="C5706" s="1">
        <f t="shared" si="1061"/>
        <v>8</v>
      </c>
      <c r="D5706" s="1">
        <f t="shared" si="1062"/>
        <v>5</v>
      </c>
      <c r="E5706" s="12">
        <f t="shared" si="1063"/>
        <v>7</v>
      </c>
      <c r="F5706" s="124" t="str">
        <f t="shared" si="1064"/>
        <v>0</v>
      </c>
      <c r="G5706" s="1">
        <f ca="1">(OFFSET(O5706,0,MATCH(Customer!$J$6,'CDH &amp; HDH'!$P$11:$X$11,0)))</f>
        <v>60</v>
      </c>
      <c r="H5706" s="1" t="str">
        <f t="shared" si="1065"/>
        <v>Cooling</v>
      </c>
      <c r="I5706" s="1">
        <f ca="1">OFFSET(IF($H5706="Cooling",Customer!$C$25,Customer!$C$52),E5706,D5706)</f>
        <v>78</v>
      </c>
      <c r="J5706" s="1">
        <f ca="1">OFFSET(IF($H5706="Cooling",Customer!$L$25,Customer!$L$52),$E5706,$D5706)</f>
        <v>80</v>
      </c>
      <c r="K5706" s="16">
        <f t="shared" ca="1" si="1059"/>
        <v>0</v>
      </c>
      <c r="L5706" s="16">
        <f t="shared" ca="1" si="1060"/>
        <v>0</v>
      </c>
      <c r="M5706" s="17">
        <f t="shared" si="1066"/>
        <v>0</v>
      </c>
      <c r="N5706" s="17">
        <f t="shared" si="1067"/>
        <v>0</v>
      </c>
      <c r="O5706" s="4"/>
      <c r="P5706" s="4">
        <v>58</v>
      </c>
      <c r="Q5706" s="4">
        <v>65</v>
      </c>
      <c r="R5706" s="4">
        <v>48</v>
      </c>
      <c r="S5706" s="4">
        <v>60</v>
      </c>
      <c r="T5706" s="4">
        <v>60</v>
      </c>
      <c r="U5706" s="4">
        <v>63</v>
      </c>
      <c r="V5706" s="13">
        <v>60</v>
      </c>
      <c r="W5706" s="4">
        <v>50</v>
      </c>
      <c r="X5706" s="4">
        <v>68</v>
      </c>
      <c r="Y5706">
        <f t="shared" ca="1" si="1068"/>
        <v>0</v>
      </c>
      <c r="Z5706">
        <f t="shared" ca="1" si="1069"/>
        <v>0</v>
      </c>
    </row>
    <row r="5707" spans="2:26" x14ac:dyDescent="0.25">
      <c r="B5707" s="11">
        <f t="shared" si="1070"/>
        <v>44799.291666652854</v>
      </c>
      <c r="C5707" s="1">
        <f t="shared" si="1061"/>
        <v>8</v>
      </c>
      <c r="D5707" s="1">
        <f t="shared" si="1062"/>
        <v>5</v>
      </c>
      <c r="E5707" s="12">
        <f t="shared" si="1063"/>
        <v>8</v>
      </c>
      <c r="F5707" s="124" t="str">
        <f t="shared" si="1064"/>
        <v>0</v>
      </c>
      <c r="G5707" s="1">
        <f ca="1">(OFFSET(O5707,0,MATCH(Customer!$J$6,'CDH &amp; HDH'!$P$11:$X$11,0)))</f>
        <v>65</v>
      </c>
      <c r="H5707" s="1" t="str">
        <f t="shared" si="1065"/>
        <v>Cooling</v>
      </c>
      <c r="I5707" s="1">
        <f ca="1">OFFSET(IF($H5707="Cooling",Customer!$C$25,Customer!$C$52),E5707,D5707)</f>
        <v>72</v>
      </c>
      <c r="J5707" s="1">
        <f ca="1">OFFSET(IF($H5707="Cooling",Customer!$L$25,Customer!$L$52),$E5707,$D5707)</f>
        <v>77</v>
      </c>
      <c r="K5707" s="16">
        <f t="shared" ca="1" si="1059"/>
        <v>0</v>
      </c>
      <c r="L5707" s="16">
        <f t="shared" ca="1" si="1060"/>
        <v>0</v>
      </c>
      <c r="M5707" s="17">
        <f t="shared" si="1066"/>
        <v>0</v>
      </c>
      <c r="N5707" s="17">
        <f t="shared" si="1067"/>
        <v>0</v>
      </c>
      <c r="O5707" s="4"/>
      <c r="P5707" s="4">
        <v>60</v>
      </c>
      <c r="Q5707" s="4">
        <v>67</v>
      </c>
      <c r="R5707" s="4">
        <v>56</v>
      </c>
      <c r="S5707" s="4">
        <v>63</v>
      </c>
      <c r="T5707" s="4">
        <v>65</v>
      </c>
      <c r="U5707" s="4">
        <v>65</v>
      </c>
      <c r="V5707" s="13">
        <v>65</v>
      </c>
      <c r="W5707" s="4">
        <v>56</v>
      </c>
      <c r="X5707" s="4">
        <v>71</v>
      </c>
      <c r="Y5707">
        <f t="shared" ca="1" si="1068"/>
        <v>0</v>
      </c>
      <c r="Z5707">
        <f t="shared" ca="1" si="1069"/>
        <v>0</v>
      </c>
    </row>
    <row r="5708" spans="2:26" x14ac:dyDescent="0.25">
      <c r="B5708" s="11">
        <f t="shared" si="1070"/>
        <v>44799.333333319519</v>
      </c>
      <c r="C5708" s="1">
        <f t="shared" si="1061"/>
        <v>8</v>
      </c>
      <c r="D5708" s="1">
        <f t="shared" si="1062"/>
        <v>5</v>
      </c>
      <c r="E5708" s="12">
        <f t="shared" si="1063"/>
        <v>9</v>
      </c>
      <c r="F5708" s="124" t="str">
        <f t="shared" si="1064"/>
        <v>0</v>
      </c>
      <c r="G5708" s="1">
        <f ca="1">(OFFSET(O5708,0,MATCH(Customer!$J$6,'CDH &amp; HDH'!$P$11:$X$11,0)))</f>
        <v>71</v>
      </c>
      <c r="H5708" s="1" t="str">
        <f t="shared" si="1065"/>
        <v>Cooling</v>
      </c>
      <c r="I5708" s="1">
        <f ca="1">OFFSET(IF($H5708="Cooling",Customer!$C$25,Customer!$C$52),E5708,D5708)</f>
        <v>72</v>
      </c>
      <c r="J5708" s="1">
        <f ca="1">OFFSET(IF($H5708="Cooling",Customer!$L$25,Customer!$L$52),$E5708,$D5708)</f>
        <v>77</v>
      </c>
      <c r="K5708" s="16">
        <f t="shared" ref="K5708:K5771" ca="1" si="1071">IF($H5708="Heating",0,MAX(0,$G5708-I5708))</f>
        <v>0</v>
      </c>
      <c r="L5708" s="16">
        <f t="shared" ref="L5708:L5771" ca="1" si="1072">IF($H5708="Heating",0,MAX(0,$G5708-J5708))</f>
        <v>0</v>
      </c>
      <c r="M5708" s="17">
        <f t="shared" si="1066"/>
        <v>0</v>
      </c>
      <c r="N5708" s="17">
        <f t="shared" si="1067"/>
        <v>0</v>
      </c>
      <c r="O5708" s="4"/>
      <c r="P5708" s="4">
        <v>66</v>
      </c>
      <c r="Q5708" s="4">
        <v>69</v>
      </c>
      <c r="R5708" s="4">
        <v>63</v>
      </c>
      <c r="S5708" s="4">
        <v>64</v>
      </c>
      <c r="T5708" s="4">
        <v>68</v>
      </c>
      <c r="U5708" s="4">
        <v>71</v>
      </c>
      <c r="V5708" s="13">
        <v>71</v>
      </c>
      <c r="W5708" s="4">
        <v>60</v>
      </c>
      <c r="X5708" s="4">
        <v>73</v>
      </c>
      <c r="Y5708">
        <f t="shared" ca="1" si="1068"/>
        <v>0</v>
      </c>
      <c r="Z5708">
        <f t="shared" ca="1" si="1069"/>
        <v>0</v>
      </c>
    </row>
    <row r="5709" spans="2:26" x14ac:dyDescent="0.25">
      <c r="B5709" s="11">
        <f t="shared" si="1070"/>
        <v>44799.374999986183</v>
      </c>
      <c r="C5709" s="1">
        <f t="shared" ref="C5709:C5772" si="1073">MONTH(B5709)</f>
        <v>8</v>
      </c>
      <c r="D5709" s="1">
        <f t="shared" ref="D5709:D5772" si="1074">WEEKDAY(B5709,2)</f>
        <v>5</v>
      </c>
      <c r="E5709" s="12">
        <f t="shared" ref="E5709:E5772" si="1075">HOUR(B5709)+1</f>
        <v>10</v>
      </c>
      <c r="F5709" s="124" t="str">
        <f t="shared" ref="F5709:F5772" si="1076">IF(AND(C5709&gt;5,C5709&lt;9,D5709&lt;6,E5709&gt;14,E5709&lt;19),"1",IF(AND(OR(E5709=8,E5709=9,E5709=19,E5709=20),C5709&lt;3,D5709&lt;6),"1","0"))</f>
        <v>0</v>
      </c>
      <c r="G5709" s="1">
        <f ca="1">(OFFSET(O5709,0,MATCH(Customer!$J$6,'CDH &amp; HDH'!$P$11:$X$11,0)))</f>
        <v>76</v>
      </c>
      <c r="H5709" s="1" t="str">
        <f t="shared" ref="H5709:H5772" si="1077">IF(AND(C5709&gt;=5,C5709&lt;=9),"Cooling","Heating")</f>
        <v>Cooling</v>
      </c>
      <c r="I5709" s="1">
        <f ca="1">OFFSET(IF($H5709="Cooling",Customer!$C$25,Customer!$C$52),E5709,D5709)</f>
        <v>72</v>
      </c>
      <c r="J5709" s="1">
        <f ca="1">OFFSET(IF($H5709="Cooling",Customer!$L$25,Customer!$L$52),$E5709,$D5709)</f>
        <v>77</v>
      </c>
      <c r="K5709" s="16">
        <f t="shared" ca="1" si="1071"/>
        <v>4</v>
      </c>
      <c r="L5709" s="16">
        <f t="shared" ca="1" si="1072"/>
        <v>0</v>
      </c>
      <c r="M5709" s="17">
        <f t="shared" ref="M5709:M5772" si="1078">IF($H5709="Cooling",0,MAX(0,I5709-$G5709))</f>
        <v>0</v>
      </c>
      <c r="N5709" s="17">
        <f t="shared" ref="N5709:N5772" si="1079">IF($H5709="Cooling",0,MAX(0,J5709-$G5709))</f>
        <v>0</v>
      </c>
      <c r="O5709" s="4"/>
      <c r="P5709" s="4">
        <v>67</v>
      </c>
      <c r="Q5709" s="4">
        <v>71</v>
      </c>
      <c r="R5709" s="4">
        <v>69</v>
      </c>
      <c r="S5709" s="4">
        <v>64</v>
      </c>
      <c r="T5709" s="4">
        <v>71</v>
      </c>
      <c r="U5709" s="4">
        <v>74</v>
      </c>
      <c r="V5709" s="13">
        <v>76</v>
      </c>
      <c r="W5709" s="4">
        <v>65</v>
      </c>
      <c r="X5709" s="4">
        <v>75</v>
      </c>
      <c r="Y5709">
        <f t="shared" ref="Y5709:Y5772" ca="1" si="1080">1.08*400*K5709</f>
        <v>1728</v>
      </c>
      <c r="Z5709">
        <f t="shared" ref="Z5709:Z5772" ca="1" si="1081">1.08*400*L5709</f>
        <v>0</v>
      </c>
    </row>
    <row r="5710" spans="2:26" x14ac:dyDescent="0.25">
      <c r="B5710" s="11">
        <f t="shared" ref="B5710:B5773" si="1082">B5709+1/24</f>
        <v>44799.416666652847</v>
      </c>
      <c r="C5710" s="1">
        <f t="shared" si="1073"/>
        <v>8</v>
      </c>
      <c r="D5710" s="1">
        <f t="shared" si="1074"/>
        <v>5</v>
      </c>
      <c r="E5710" s="12">
        <f t="shared" si="1075"/>
        <v>11</v>
      </c>
      <c r="F5710" s="124" t="str">
        <f t="shared" si="1076"/>
        <v>0</v>
      </c>
      <c r="G5710" s="1">
        <f ca="1">(OFFSET(O5710,0,MATCH(Customer!$J$6,'CDH &amp; HDH'!$P$11:$X$11,0)))</f>
        <v>79</v>
      </c>
      <c r="H5710" s="1" t="str">
        <f t="shared" si="1077"/>
        <v>Cooling</v>
      </c>
      <c r="I5710" s="1">
        <f ca="1">OFFSET(IF($H5710="Cooling",Customer!$C$25,Customer!$C$52),E5710,D5710)</f>
        <v>72</v>
      </c>
      <c r="J5710" s="1">
        <f ca="1">OFFSET(IF($H5710="Cooling",Customer!$L$25,Customer!$L$52),$E5710,$D5710)</f>
        <v>77</v>
      </c>
      <c r="K5710" s="16">
        <f t="shared" ca="1" si="1071"/>
        <v>7</v>
      </c>
      <c r="L5710" s="16">
        <f t="shared" ca="1" si="1072"/>
        <v>2</v>
      </c>
      <c r="M5710" s="17">
        <f t="shared" si="1078"/>
        <v>0</v>
      </c>
      <c r="N5710" s="17">
        <f t="shared" si="1079"/>
        <v>0</v>
      </c>
      <c r="O5710" s="4"/>
      <c r="P5710" s="4">
        <v>73</v>
      </c>
      <c r="Q5710" s="4">
        <v>74</v>
      </c>
      <c r="R5710" s="4">
        <v>71</v>
      </c>
      <c r="S5710" s="4">
        <v>63</v>
      </c>
      <c r="T5710" s="4">
        <v>75</v>
      </c>
      <c r="U5710" s="4">
        <v>76</v>
      </c>
      <c r="V5710" s="13">
        <v>79</v>
      </c>
      <c r="W5710" s="4">
        <v>69</v>
      </c>
      <c r="X5710" s="4">
        <v>79</v>
      </c>
      <c r="Y5710">
        <f t="shared" ca="1" si="1080"/>
        <v>3024</v>
      </c>
      <c r="Z5710">
        <f t="shared" ca="1" si="1081"/>
        <v>864</v>
      </c>
    </row>
    <row r="5711" spans="2:26" x14ac:dyDescent="0.25">
      <c r="B5711" s="11">
        <f t="shared" si="1082"/>
        <v>44799.458333319511</v>
      </c>
      <c r="C5711" s="1">
        <f t="shared" si="1073"/>
        <v>8</v>
      </c>
      <c r="D5711" s="1">
        <f t="shared" si="1074"/>
        <v>5</v>
      </c>
      <c r="E5711" s="12">
        <f t="shared" si="1075"/>
        <v>12</v>
      </c>
      <c r="F5711" s="124" t="str">
        <f t="shared" si="1076"/>
        <v>0</v>
      </c>
      <c r="G5711" s="1">
        <f ca="1">(OFFSET(O5711,0,MATCH(Customer!$J$6,'CDH &amp; HDH'!$P$11:$X$11,0)))</f>
        <v>81</v>
      </c>
      <c r="H5711" s="1" t="str">
        <f t="shared" si="1077"/>
        <v>Cooling</v>
      </c>
      <c r="I5711" s="1">
        <f ca="1">OFFSET(IF($H5711="Cooling",Customer!$C$25,Customer!$C$52),E5711,D5711)</f>
        <v>72</v>
      </c>
      <c r="J5711" s="1">
        <f ca="1">OFFSET(IF($H5711="Cooling",Customer!$L$25,Customer!$L$52),$E5711,$D5711)</f>
        <v>77</v>
      </c>
      <c r="K5711" s="16">
        <f t="shared" ca="1" si="1071"/>
        <v>9</v>
      </c>
      <c r="L5711" s="16">
        <f t="shared" ca="1" si="1072"/>
        <v>4</v>
      </c>
      <c r="M5711" s="17">
        <f t="shared" si="1078"/>
        <v>0</v>
      </c>
      <c r="N5711" s="17">
        <f t="shared" si="1079"/>
        <v>0</v>
      </c>
      <c r="O5711" s="4"/>
      <c r="P5711" s="4">
        <v>74</v>
      </c>
      <c r="Q5711" s="4">
        <v>75</v>
      </c>
      <c r="R5711" s="4">
        <v>73</v>
      </c>
      <c r="S5711" s="4">
        <v>63</v>
      </c>
      <c r="T5711" s="4">
        <v>77</v>
      </c>
      <c r="U5711" s="4">
        <v>78</v>
      </c>
      <c r="V5711" s="13">
        <v>81</v>
      </c>
      <c r="W5711" s="4">
        <v>70</v>
      </c>
      <c r="X5711" s="4">
        <v>81</v>
      </c>
      <c r="Y5711">
        <f t="shared" ca="1" si="1080"/>
        <v>3888</v>
      </c>
      <c r="Z5711">
        <f t="shared" ca="1" si="1081"/>
        <v>1728</v>
      </c>
    </row>
    <row r="5712" spans="2:26" x14ac:dyDescent="0.25">
      <c r="B5712" s="11">
        <f t="shared" si="1082"/>
        <v>44799.499999986176</v>
      </c>
      <c r="C5712" s="1">
        <f t="shared" si="1073"/>
        <v>8</v>
      </c>
      <c r="D5712" s="1">
        <f t="shared" si="1074"/>
        <v>5</v>
      </c>
      <c r="E5712" s="12">
        <f t="shared" si="1075"/>
        <v>13</v>
      </c>
      <c r="F5712" s="124" t="str">
        <f t="shared" si="1076"/>
        <v>0</v>
      </c>
      <c r="G5712" s="1">
        <f ca="1">(OFFSET(O5712,0,MATCH(Customer!$J$6,'CDH &amp; HDH'!$P$11:$X$11,0)))</f>
        <v>83</v>
      </c>
      <c r="H5712" s="1" t="str">
        <f t="shared" si="1077"/>
        <v>Cooling</v>
      </c>
      <c r="I5712" s="1">
        <f ca="1">OFFSET(IF($H5712="Cooling",Customer!$C$25,Customer!$C$52),E5712,D5712)</f>
        <v>72</v>
      </c>
      <c r="J5712" s="1">
        <f ca="1">OFFSET(IF($H5712="Cooling",Customer!$L$25,Customer!$L$52),$E5712,$D5712)</f>
        <v>77</v>
      </c>
      <c r="K5712" s="16">
        <f t="shared" ca="1" si="1071"/>
        <v>11</v>
      </c>
      <c r="L5712" s="16">
        <f t="shared" ca="1" si="1072"/>
        <v>6</v>
      </c>
      <c r="M5712" s="17">
        <f t="shared" si="1078"/>
        <v>0</v>
      </c>
      <c r="N5712" s="17">
        <f t="shared" si="1079"/>
        <v>0</v>
      </c>
      <c r="O5712" s="4"/>
      <c r="P5712" s="4">
        <v>76</v>
      </c>
      <c r="Q5712" s="4">
        <v>78</v>
      </c>
      <c r="R5712" s="4">
        <v>76</v>
      </c>
      <c r="S5712" s="4">
        <v>61</v>
      </c>
      <c r="T5712" s="4">
        <v>77</v>
      </c>
      <c r="U5712" s="4">
        <v>79</v>
      </c>
      <c r="V5712" s="13">
        <v>83</v>
      </c>
      <c r="W5712" s="4">
        <v>73</v>
      </c>
      <c r="X5712" s="4">
        <v>85</v>
      </c>
      <c r="Y5712">
        <f t="shared" ca="1" si="1080"/>
        <v>4752</v>
      </c>
      <c r="Z5712">
        <f t="shared" ca="1" si="1081"/>
        <v>2592</v>
      </c>
    </row>
    <row r="5713" spans="2:26" x14ac:dyDescent="0.25">
      <c r="B5713" s="11">
        <f t="shared" si="1082"/>
        <v>44799.54166665284</v>
      </c>
      <c r="C5713" s="1">
        <f t="shared" si="1073"/>
        <v>8</v>
      </c>
      <c r="D5713" s="1">
        <f t="shared" si="1074"/>
        <v>5</v>
      </c>
      <c r="E5713" s="12">
        <f t="shared" si="1075"/>
        <v>14</v>
      </c>
      <c r="F5713" s="124" t="str">
        <f t="shared" si="1076"/>
        <v>0</v>
      </c>
      <c r="G5713" s="1">
        <f ca="1">(OFFSET(O5713,0,MATCH(Customer!$J$6,'CDH &amp; HDH'!$P$11:$X$11,0)))</f>
        <v>84</v>
      </c>
      <c r="H5713" s="1" t="str">
        <f t="shared" si="1077"/>
        <v>Cooling</v>
      </c>
      <c r="I5713" s="1">
        <f ca="1">OFFSET(IF($H5713="Cooling",Customer!$C$25,Customer!$C$52),E5713,D5713)</f>
        <v>72</v>
      </c>
      <c r="J5713" s="1">
        <f ca="1">OFFSET(IF($H5713="Cooling",Customer!$L$25,Customer!$L$52),$E5713,$D5713)</f>
        <v>77</v>
      </c>
      <c r="K5713" s="16">
        <f t="shared" ca="1" si="1071"/>
        <v>12</v>
      </c>
      <c r="L5713" s="16">
        <f t="shared" ca="1" si="1072"/>
        <v>7</v>
      </c>
      <c r="M5713" s="17">
        <f t="shared" si="1078"/>
        <v>0</v>
      </c>
      <c r="N5713" s="17">
        <f t="shared" si="1079"/>
        <v>0</v>
      </c>
      <c r="O5713" s="4"/>
      <c r="P5713" s="4">
        <v>75</v>
      </c>
      <c r="Q5713" s="4">
        <v>76</v>
      </c>
      <c r="R5713" s="4">
        <v>78</v>
      </c>
      <c r="S5713" s="4">
        <v>61</v>
      </c>
      <c r="T5713" s="4">
        <v>79</v>
      </c>
      <c r="U5713" s="4">
        <v>79</v>
      </c>
      <c r="V5713" s="13">
        <v>84</v>
      </c>
      <c r="W5713" s="4">
        <v>74</v>
      </c>
      <c r="X5713" s="4">
        <v>86</v>
      </c>
      <c r="Y5713">
        <f t="shared" ca="1" si="1080"/>
        <v>5184</v>
      </c>
      <c r="Z5713">
        <f t="shared" ca="1" si="1081"/>
        <v>3024</v>
      </c>
    </row>
    <row r="5714" spans="2:26" x14ac:dyDescent="0.25">
      <c r="B5714" s="11">
        <f t="shared" si="1082"/>
        <v>44799.583333319504</v>
      </c>
      <c r="C5714" s="1">
        <f t="shared" si="1073"/>
        <v>8</v>
      </c>
      <c r="D5714" s="1">
        <f t="shared" si="1074"/>
        <v>5</v>
      </c>
      <c r="E5714" s="12">
        <f t="shared" si="1075"/>
        <v>15</v>
      </c>
      <c r="F5714" s="124" t="str">
        <f t="shared" si="1076"/>
        <v>1</v>
      </c>
      <c r="G5714" s="1">
        <f ca="1">(OFFSET(O5714,0,MATCH(Customer!$J$6,'CDH &amp; HDH'!$P$11:$X$11,0)))</f>
        <v>84</v>
      </c>
      <c r="H5714" s="1" t="str">
        <f t="shared" si="1077"/>
        <v>Cooling</v>
      </c>
      <c r="I5714" s="1">
        <f ca="1">OFFSET(IF($H5714="Cooling",Customer!$C$25,Customer!$C$52),E5714,D5714)</f>
        <v>72</v>
      </c>
      <c r="J5714" s="1">
        <f ca="1">OFFSET(IF($H5714="Cooling",Customer!$L$25,Customer!$L$52),$E5714,$D5714)</f>
        <v>77</v>
      </c>
      <c r="K5714" s="16">
        <f t="shared" ca="1" si="1071"/>
        <v>12</v>
      </c>
      <c r="L5714" s="16">
        <f t="shared" ca="1" si="1072"/>
        <v>7</v>
      </c>
      <c r="M5714" s="17">
        <f t="shared" si="1078"/>
        <v>0</v>
      </c>
      <c r="N5714" s="17">
        <f t="shared" si="1079"/>
        <v>0</v>
      </c>
      <c r="O5714" s="4"/>
      <c r="P5714" s="4">
        <v>74</v>
      </c>
      <c r="Q5714" s="4">
        <v>77</v>
      </c>
      <c r="R5714" s="4">
        <v>78</v>
      </c>
      <c r="S5714" s="4">
        <v>60</v>
      </c>
      <c r="T5714" s="4">
        <v>78</v>
      </c>
      <c r="U5714" s="4">
        <v>79</v>
      </c>
      <c r="V5714" s="13">
        <v>84</v>
      </c>
      <c r="W5714" s="4">
        <v>74</v>
      </c>
      <c r="X5714" s="4">
        <v>86</v>
      </c>
      <c r="Y5714">
        <f t="shared" ca="1" si="1080"/>
        <v>5184</v>
      </c>
      <c r="Z5714">
        <f t="shared" ca="1" si="1081"/>
        <v>3024</v>
      </c>
    </row>
    <row r="5715" spans="2:26" x14ac:dyDescent="0.25">
      <c r="B5715" s="11">
        <f t="shared" si="1082"/>
        <v>44799.624999986168</v>
      </c>
      <c r="C5715" s="1">
        <f t="shared" si="1073"/>
        <v>8</v>
      </c>
      <c r="D5715" s="1">
        <f t="shared" si="1074"/>
        <v>5</v>
      </c>
      <c r="E5715" s="12">
        <f t="shared" si="1075"/>
        <v>16</v>
      </c>
      <c r="F5715" s="124" t="str">
        <f t="shared" si="1076"/>
        <v>1</v>
      </c>
      <c r="G5715" s="1">
        <f ca="1">(OFFSET(O5715,0,MATCH(Customer!$J$6,'CDH &amp; HDH'!$P$11:$X$11,0)))</f>
        <v>83</v>
      </c>
      <c r="H5715" s="1" t="str">
        <f t="shared" si="1077"/>
        <v>Cooling</v>
      </c>
      <c r="I5715" s="1">
        <f ca="1">OFFSET(IF($H5715="Cooling",Customer!$C$25,Customer!$C$52),E5715,D5715)</f>
        <v>72</v>
      </c>
      <c r="J5715" s="1">
        <f ca="1">OFFSET(IF($H5715="Cooling",Customer!$L$25,Customer!$L$52),$E5715,$D5715)</f>
        <v>77</v>
      </c>
      <c r="K5715" s="16">
        <f t="shared" ca="1" si="1071"/>
        <v>11</v>
      </c>
      <c r="L5715" s="16">
        <f t="shared" ca="1" si="1072"/>
        <v>6</v>
      </c>
      <c r="M5715" s="17">
        <f t="shared" si="1078"/>
        <v>0</v>
      </c>
      <c r="N5715" s="17">
        <f t="shared" si="1079"/>
        <v>0</v>
      </c>
      <c r="O5715" s="4"/>
      <c r="P5715" s="4">
        <v>73</v>
      </c>
      <c r="Q5715" s="4">
        <v>78</v>
      </c>
      <c r="R5715" s="4">
        <v>78</v>
      </c>
      <c r="S5715" s="4">
        <v>59</v>
      </c>
      <c r="T5715" s="4">
        <v>79</v>
      </c>
      <c r="U5715" s="4">
        <v>77</v>
      </c>
      <c r="V5715" s="13">
        <v>83</v>
      </c>
      <c r="W5715" s="4">
        <v>74</v>
      </c>
      <c r="X5715" s="4">
        <v>85</v>
      </c>
      <c r="Y5715">
        <f t="shared" ca="1" si="1080"/>
        <v>4752</v>
      </c>
      <c r="Z5715">
        <f t="shared" ca="1" si="1081"/>
        <v>2592</v>
      </c>
    </row>
    <row r="5716" spans="2:26" x14ac:dyDescent="0.25">
      <c r="B5716" s="11">
        <f t="shared" si="1082"/>
        <v>44799.666666652833</v>
      </c>
      <c r="C5716" s="1">
        <f t="shared" si="1073"/>
        <v>8</v>
      </c>
      <c r="D5716" s="1">
        <f t="shared" si="1074"/>
        <v>5</v>
      </c>
      <c r="E5716" s="12">
        <f t="shared" si="1075"/>
        <v>17</v>
      </c>
      <c r="F5716" s="124" t="str">
        <f t="shared" si="1076"/>
        <v>1</v>
      </c>
      <c r="G5716" s="1">
        <f ca="1">(OFFSET(O5716,0,MATCH(Customer!$J$6,'CDH &amp; HDH'!$P$11:$X$11,0)))</f>
        <v>83</v>
      </c>
      <c r="H5716" s="1" t="str">
        <f t="shared" si="1077"/>
        <v>Cooling</v>
      </c>
      <c r="I5716" s="1">
        <f ca="1">OFFSET(IF($H5716="Cooling",Customer!$C$25,Customer!$C$52),E5716,D5716)</f>
        <v>72</v>
      </c>
      <c r="J5716" s="1">
        <f ca="1">OFFSET(IF($H5716="Cooling",Customer!$L$25,Customer!$L$52),$E5716,$D5716)</f>
        <v>77</v>
      </c>
      <c r="K5716" s="16">
        <f t="shared" ca="1" si="1071"/>
        <v>11</v>
      </c>
      <c r="L5716" s="16">
        <f t="shared" ca="1" si="1072"/>
        <v>6</v>
      </c>
      <c r="M5716" s="17">
        <f t="shared" si="1078"/>
        <v>0</v>
      </c>
      <c r="N5716" s="17">
        <f t="shared" si="1079"/>
        <v>0</v>
      </c>
      <c r="O5716" s="4"/>
      <c r="P5716" s="4">
        <v>72</v>
      </c>
      <c r="Q5716" s="4">
        <v>75</v>
      </c>
      <c r="R5716" s="4">
        <v>77</v>
      </c>
      <c r="S5716" s="4">
        <v>59</v>
      </c>
      <c r="T5716" s="4">
        <v>79</v>
      </c>
      <c r="U5716" s="4">
        <v>76</v>
      </c>
      <c r="V5716" s="13">
        <v>83</v>
      </c>
      <c r="W5716" s="4">
        <v>74</v>
      </c>
      <c r="X5716" s="4">
        <v>83</v>
      </c>
      <c r="Y5716">
        <f t="shared" ca="1" si="1080"/>
        <v>4752</v>
      </c>
      <c r="Z5716">
        <f t="shared" ca="1" si="1081"/>
        <v>2592</v>
      </c>
    </row>
    <row r="5717" spans="2:26" x14ac:dyDescent="0.25">
      <c r="B5717" s="11">
        <f t="shared" si="1082"/>
        <v>44799.708333319497</v>
      </c>
      <c r="C5717" s="1">
        <f t="shared" si="1073"/>
        <v>8</v>
      </c>
      <c r="D5717" s="1">
        <f t="shared" si="1074"/>
        <v>5</v>
      </c>
      <c r="E5717" s="12">
        <f t="shared" si="1075"/>
        <v>18</v>
      </c>
      <c r="F5717" s="124" t="str">
        <f t="shared" si="1076"/>
        <v>1</v>
      </c>
      <c r="G5717" s="1">
        <f ca="1">(OFFSET(O5717,0,MATCH(Customer!$J$6,'CDH &amp; HDH'!$P$11:$X$11,0)))</f>
        <v>80</v>
      </c>
      <c r="H5717" s="1" t="str">
        <f t="shared" si="1077"/>
        <v>Cooling</v>
      </c>
      <c r="I5717" s="1">
        <f ca="1">OFFSET(IF($H5717="Cooling",Customer!$C$25,Customer!$C$52),E5717,D5717)</f>
        <v>72</v>
      </c>
      <c r="J5717" s="1">
        <f ca="1">OFFSET(IF($H5717="Cooling",Customer!$L$25,Customer!$L$52),$E5717,$D5717)</f>
        <v>77</v>
      </c>
      <c r="K5717" s="16">
        <f t="shared" ca="1" si="1071"/>
        <v>8</v>
      </c>
      <c r="L5717" s="16">
        <f t="shared" ca="1" si="1072"/>
        <v>3</v>
      </c>
      <c r="M5717" s="17">
        <f t="shared" si="1078"/>
        <v>0</v>
      </c>
      <c r="N5717" s="17">
        <f t="shared" si="1079"/>
        <v>0</v>
      </c>
      <c r="O5717" s="4"/>
      <c r="P5717" s="4">
        <v>71</v>
      </c>
      <c r="Q5717" s="4">
        <v>74</v>
      </c>
      <c r="R5717" s="4">
        <v>75</v>
      </c>
      <c r="S5717" s="4">
        <v>59</v>
      </c>
      <c r="T5717" s="4">
        <v>79</v>
      </c>
      <c r="U5717" s="4">
        <v>74</v>
      </c>
      <c r="V5717" s="13">
        <v>80</v>
      </c>
      <c r="W5717" s="4">
        <v>72</v>
      </c>
      <c r="X5717" s="4">
        <v>81</v>
      </c>
      <c r="Y5717">
        <f t="shared" ca="1" si="1080"/>
        <v>3456</v>
      </c>
      <c r="Z5717">
        <f t="shared" ca="1" si="1081"/>
        <v>1296</v>
      </c>
    </row>
    <row r="5718" spans="2:26" x14ac:dyDescent="0.25">
      <c r="B5718" s="11">
        <f t="shared" si="1082"/>
        <v>44799.749999986161</v>
      </c>
      <c r="C5718" s="1">
        <f t="shared" si="1073"/>
        <v>8</v>
      </c>
      <c r="D5718" s="1">
        <f t="shared" si="1074"/>
        <v>5</v>
      </c>
      <c r="E5718" s="12">
        <f t="shared" si="1075"/>
        <v>19</v>
      </c>
      <c r="F5718" s="124" t="str">
        <f t="shared" si="1076"/>
        <v>0</v>
      </c>
      <c r="G5718" s="1">
        <f ca="1">(OFFSET(O5718,0,MATCH(Customer!$J$6,'CDH &amp; HDH'!$P$11:$X$11,0)))</f>
        <v>77</v>
      </c>
      <c r="H5718" s="1" t="str">
        <f t="shared" si="1077"/>
        <v>Cooling</v>
      </c>
      <c r="I5718" s="1">
        <f ca="1">OFFSET(IF($H5718="Cooling",Customer!$C$25,Customer!$C$52),E5718,D5718)</f>
        <v>78</v>
      </c>
      <c r="J5718" s="1">
        <f ca="1">OFFSET(IF($H5718="Cooling",Customer!$L$25,Customer!$L$52),$E5718,$D5718)</f>
        <v>80</v>
      </c>
      <c r="K5718" s="16">
        <f t="shared" ca="1" si="1071"/>
        <v>0</v>
      </c>
      <c r="L5718" s="16">
        <f t="shared" ca="1" si="1072"/>
        <v>0</v>
      </c>
      <c r="M5718" s="17">
        <f t="shared" si="1078"/>
        <v>0</v>
      </c>
      <c r="N5718" s="17">
        <f t="shared" si="1079"/>
        <v>0</v>
      </c>
      <c r="O5718" s="4"/>
      <c r="P5718" s="4">
        <v>69</v>
      </c>
      <c r="Q5718" s="4">
        <v>72</v>
      </c>
      <c r="R5718" s="4">
        <v>70</v>
      </c>
      <c r="S5718" s="4">
        <v>59</v>
      </c>
      <c r="T5718" s="4">
        <v>74</v>
      </c>
      <c r="U5718" s="4">
        <v>72</v>
      </c>
      <c r="V5718" s="13">
        <v>77</v>
      </c>
      <c r="W5718" s="4">
        <v>69</v>
      </c>
      <c r="X5718" s="4">
        <v>79</v>
      </c>
      <c r="Y5718">
        <f t="shared" ca="1" si="1080"/>
        <v>0</v>
      </c>
      <c r="Z5718">
        <f t="shared" ca="1" si="1081"/>
        <v>0</v>
      </c>
    </row>
    <row r="5719" spans="2:26" x14ac:dyDescent="0.25">
      <c r="B5719" s="11">
        <f t="shared" si="1082"/>
        <v>44799.791666652825</v>
      </c>
      <c r="C5719" s="1">
        <f t="shared" si="1073"/>
        <v>8</v>
      </c>
      <c r="D5719" s="1">
        <f t="shared" si="1074"/>
        <v>5</v>
      </c>
      <c r="E5719" s="12">
        <f t="shared" si="1075"/>
        <v>20</v>
      </c>
      <c r="F5719" s="124" t="str">
        <f t="shared" si="1076"/>
        <v>0</v>
      </c>
      <c r="G5719" s="1">
        <f ca="1">(OFFSET(O5719,0,MATCH(Customer!$J$6,'CDH &amp; HDH'!$P$11:$X$11,0)))</f>
        <v>74</v>
      </c>
      <c r="H5719" s="1" t="str">
        <f t="shared" si="1077"/>
        <v>Cooling</v>
      </c>
      <c r="I5719" s="1">
        <f ca="1">OFFSET(IF($H5719="Cooling",Customer!$C$25,Customer!$C$52),E5719,D5719)</f>
        <v>78</v>
      </c>
      <c r="J5719" s="1">
        <f ca="1">OFFSET(IF($H5719="Cooling",Customer!$L$25,Customer!$L$52),$E5719,$D5719)</f>
        <v>80</v>
      </c>
      <c r="K5719" s="16">
        <f t="shared" ca="1" si="1071"/>
        <v>0</v>
      </c>
      <c r="L5719" s="16">
        <f t="shared" ca="1" si="1072"/>
        <v>0</v>
      </c>
      <c r="M5719" s="17">
        <f t="shared" si="1078"/>
        <v>0</v>
      </c>
      <c r="N5719" s="17">
        <f t="shared" si="1079"/>
        <v>0</v>
      </c>
      <c r="O5719" s="4"/>
      <c r="P5719" s="4">
        <v>68</v>
      </c>
      <c r="Q5719" s="4">
        <v>71</v>
      </c>
      <c r="R5719" s="4">
        <v>59</v>
      </c>
      <c r="S5719" s="4">
        <v>59</v>
      </c>
      <c r="T5719" s="4">
        <v>71</v>
      </c>
      <c r="U5719" s="4">
        <v>71</v>
      </c>
      <c r="V5719" s="13">
        <v>74</v>
      </c>
      <c r="W5719" s="4">
        <v>64</v>
      </c>
      <c r="X5719" s="4">
        <v>76</v>
      </c>
      <c r="Y5719">
        <f t="shared" ca="1" si="1080"/>
        <v>0</v>
      </c>
      <c r="Z5719">
        <f t="shared" ca="1" si="1081"/>
        <v>0</v>
      </c>
    </row>
    <row r="5720" spans="2:26" x14ac:dyDescent="0.25">
      <c r="B5720" s="11">
        <f t="shared" si="1082"/>
        <v>44799.83333331949</v>
      </c>
      <c r="C5720" s="1">
        <f t="shared" si="1073"/>
        <v>8</v>
      </c>
      <c r="D5720" s="1">
        <f t="shared" si="1074"/>
        <v>5</v>
      </c>
      <c r="E5720" s="12">
        <f t="shared" si="1075"/>
        <v>21</v>
      </c>
      <c r="F5720" s="124" t="str">
        <f t="shared" si="1076"/>
        <v>0</v>
      </c>
      <c r="G5720" s="1">
        <f ca="1">(OFFSET(O5720,0,MATCH(Customer!$J$6,'CDH &amp; HDH'!$P$11:$X$11,0)))</f>
        <v>71</v>
      </c>
      <c r="H5720" s="1" t="str">
        <f t="shared" si="1077"/>
        <v>Cooling</v>
      </c>
      <c r="I5720" s="1">
        <f ca="1">OFFSET(IF($H5720="Cooling",Customer!$C$25,Customer!$C$52),E5720,D5720)</f>
        <v>78</v>
      </c>
      <c r="J5720" s="1">
        <f ca="1">OFFSET(IF($H5720="Cooling",Customer!$L$25,Customer!$L$52),$E5720,$D5720)</f>
        <v>80</v>
      </c>
      <c r="K5720" s="16">
        <f t="shared" ca="1" si="1071"/>
        <v>0</v>
      </c>
      <c r="L5720" s="16">
        <f t="shared" ca="1" si="1072"/>
        <v>0</v>
      </c>
      <c r="M5720" s="17">
        <f t="shared" si="1078"/>
        <v>0</v>
      </c>
      <c r="N5720" s="17">
        <f t="shared" si="1079"/>
        <v>0</v>
      </c>
      <c r="O5720" s="4"/>
      <c r="P5720" s="4">
        <v>67</v>
      </c>
      <c r="Q5720" s="4">
        <v>69</v>
      </c>
      <c r="R5720" s="4">
        <v>55</v>
      </c>
      <c r="S5720" s="4">
        <v>60</v>
      </c>
      <c r="T5720" s="4">
        <v>68</v>
      </c>
      <c r="U5720" s="4">
        <v>70</v>
      </c>
      <c r="V5720" s="13">
        <v>71</v>
      </c>
      <c r="W5720" s="4">
        <v>61</v>
      </c>
      <c r="X5720" s="4">
        <v>75</v>
      </c>
      <c r="Y5720">
        <f t="shared" ca="1" si="1080"/>
        <v>0</v>
      </c>
      <c r="Z5720">
        <f t="shared" ca="1" si="1081"/>
        <v>0</v>
      </c>
    </row>
    <row r="5721" spans="2:26" x14ac:dyDescent="0.25">
      <c r="B5721" s="11">
        <f t="shared" si="1082"/>
        <v>44799.874999986154</v>
      </c>
      <c r="C5721" s="1">
        <f t="shared" si="1073"/>
        <v>8</v>
      </c>
      <c r="D5721" s="1">
        <f t="shared" si="1074"/>
        <v>5</v>
      </c>
      <c r="E5721" s="12">
        <f t="shared" si="1075"/>
        <v>22</v>
      </c>
      <c r="F5721" s="124" t="str">
        <f t="shared" si="1076"/>
        <v>0</v>
      </c>
      <c r="G5721" s="1">
        <f ca="1">(OFFSET(O5721,0,MATCH(Customer!$J$6,'CDH &amp; HDH'!$P$11:$X$11,0)))</f>
        <v>73</v>
      </c>
      <c r="H5721" s="1" t="str">
        <f t="shared" si="1077"/>
        <v>Cooling</v>
      </c>
      <c r="I5721" s="1">
        <f ca="1">OFFSET(IF($H5721="Cooling",Customer!$C$25,Customer!$C$52),E5721,D5721)</f>
        <v>78</v>
      </c>
      <c r="J5721" s="1">
        <f ca="1">OFFSET(IF($H5721="Cooling",Customer!$L$25,Customer!$L$52),$E5721,$D5721)</f>
        <v>80</v>
      </c>
      <c r="K5721" s="16">
        <f t="shared" ca="1" si="1071"/>
        <v>0</v>
      </c>
      <c r="L5721" s="16">
        <f t="shared" ca="1" si="1072"/>
        <v>0</v>
      </c>
      <c r="M5721" s="17">
        <f t="shared" si="1078"/>
        <v>0</v>
      </c>
      <c r="N5721" s="17">
        <f t="shared" si="1079"/>
        <v>0</v>
      </c>
      <c r="O5721" s="4"/>
      <c r="P5721" s="4">
        <v>66</v>
      </c>
      <c r="Q5721" s="4">
        <v>69</v>
      </c>
      <c r="R5721" s="4">
        <v>54</v>
      </c>
      <c r="S5721" s="4">
        <v>60</v>
      </c>
      <c r="T5721" s="4">
        <v>66</v>
      </c>
      <c r="U5721" s="4">
        <v>70</v>
      </c>
      <c r="V5721" s="13">
        <v>73</v>
      </c>
      <c r="W5721" s="4">
        <v>59</v>
      </c>
      <c r="X5721" s="4">
        <v>70</v>
      </c>
      <c r="Y5721">
        <f t="shared" ca="1" si="1080"/>
        <v>0</v>
      </c>
      <c r="Z5721">
        <f t="shared" ca="1" si="1081"/>
        <v>0</v>
      </c>
    </row>
    <row r="5722" spans="2:26" x14ac:dyDescent="0.25">
      <c r="B5722" s="11">
        <f t="shared" si="1082"/>
        <v>44799.916666652818</v>
      </c>
      <c r="C5722" s="1">
        <f t="shared" si="1073"/>
        <v>8</v>
      </c>
      <c r="D5722" s="1">
        <f t="shared" si="1074"/>
        <v>5</v>
      </c>
      <c r="E5722" s="12">
        <f t="shared" si="1075"/>
        <v>23</v>
      </c>
      <c r="F5722" s="124" t="str">
        <f t="shared" si="1076"/>
        <v>0</v>
      </c>
      <c r="G5722" s="1">
        <f ca="1">(OFFSET(O5722,0,MATCH(Customer!$J$6,'CDH &amp; HDH'!$P$11:$X$11,0)))</f>
        <v>69</v>
      </c>
      <c r="H5722" s="1" t="str">
        <f t="shared" si="1077"/>
        <v>Cooling</v>
      </c>
      <c r="I5722" s="1">
        <f ca="1">OFFSET(IF($H5722="Cooling",Customer!$C$25,Customer!$C$52),E5722,D5722)</f>
        <v>78</v>
      </c>
      <c r="J5722" s="1">
        <f ca="1">OFFSET(IF($H5722="Cooling",Customer!$L$25,Customer!$L$52),$E5722,$D5722)</f>
        <v>80</v>
      </c>
      <c r="K5722" s="16">
        <f t="shared" ca="1" si="1071"/>
        <v>0</v>
      </c>
      <c r="L5722" s="16">
        <f t="shared" ca="1" si="1072"/>
        <v>0</v>
      </c>
      <c r="M5722" s="17">
        <f t="shared" si="1078"/>
        <v>0</v>
      </c>
      <c r="N5722" s="17">
        <f t="shared" si="1079"/>
        <v>0</v>
      </c>
      <c r="O5722" s="4"/>
      <c r="P5722" s="4">
        <v>65</v>
      </c>
      <c r="Q5722" s="4">
        <v>66</v>
      </c>
      <c r="R5722" s="4">
        <v>53</v>
      </c>
      <c r="S5722" s="4">
        <v>60</v>
      </c>
      <c r="T5722" s="4">
        <v>64</v>
      </c>
      <c r="U5722" s="4">
        <v>70</v>
      </c>
      <c r="V5722" s="13">
        <v>69</v>
      </c>
      <c r="W5722" s="4">
        <v>57</v>
      </c>
      <c r="X5722" s="4">
        <v>71</v>
      </c>
      <c r="Y5722">
        <f t="shared" ca="1" si="1080"/>
        <v>0</v>
      </c>
      <c r="Z5722">
        <f t="shared" ca="1" si="1081"/>
        <v>0</v>
      </c>
    </row>
    <row r="5723" spans="2:26" x14ac:dyDescent="0.25">
      <c r="B5723" s="11">
        <f t="shared" si="1082"/>
        <v>44799.958333319482</v>
      </c>
      <c r="C5723" s="1">
        <f t="shared" si="1073"/>
        <v>8</v>
      </c>
      <c r="D5723" s="1">
        <f t="shared" si="1074"/>
        <v>5</v>
      </c>
      <c r="E5723" s="12">
        <f t="shared" si="1075"/>
        <v>24</v>
      </c>
      <c r="F5723" s="124" t="str">
        <f t="shared" si="1076"/>
        <v>0</v>
      </c>
      <c r="G5723" s="1">
        <f ca="1">(OFFSET(O5723,0,MATCH(Customer!$J$6,'CDH &amp; HDH'!$P$11:$X$11,0)))</f>
        <v>68</v>
      </c>
      <c r="H5723" s="1" t="str">
        <f t="shared" si="1077"/>
        <v>Cooling</v>
      </c>
      <c r="I5723" s="1">
        <f ca="1">OFFSET(IF($H5723="Cooling",Customer!$C$25,Customer!$C$52),E5723,D5723)</f>
        <v>78</v>
      </c>
      <c r="J5723" s="1">
        <f ca="1">OFFSET(IF($H5723="Cooling",Customer!$L$25,Customer!$L$52),$E5723,$D5723)</f>
        <v>80</v>
      </c>
      <c r="K5723" s="16">
        <f t="shared" ca="1" si="1071"/>
        <v>0</v>
      </c>
      <c r="L5723" s="16">
        <f t="shared" ca="1" si="1072"/>
        <v>0</v>
      </c>
      <c r="M5723" s="17">
        <f t="shared" si="1078"/>
        <v>0</v>
      </c>
      <c r="N5723" s="17">
        <f t="shared" si="1079"/>
        <v>0</v>
      </c>
      <c r="O5723" s="4"/>
      <c r="P5723" s="4">
        <v>65</v>
      </c>
      <c r="Q5723" s="4">
        <v>65</v>
      </c>
      <c r="R5723" s="4">
        <v>52</v>
      </c>
      <c r="S5723" s="4">
        <v>60</v>
      </c>
      <c r="T5723" s="4">
        <v>65</v>
      </c>
      <c r="U5723" s="4">
        <v>66</v>
      </c>
      <c r="V5723" s="13">
        <v>68</v>
      </c>
      <c r="W5723" s="4">
        <v>56</v>
      </c>
      <c r="X5723" s="4">
        <v>68</v>
      </c>
      <c r="Y5723">
        <f t="shared" ca="1" si="1080"/>
        <v>0</v>
      </c>
      <c r="Z5723">
        <f t="shared" ca="1" si="1081"/>
        <v>0</v>
      </c>
    </row>
    <row r="5724" spans="2:26" x14ac:dyDescent="0.25">
      <c r="B5724" s="11">
        <f t="shared" si="1082"/>
        <v>44799.999999986147</v>
      </c>
      <c r="C5724" s="1">
        <f t="shared" si="1073"/>
        <v>8</v>
      </c>
      <c r="D5724" s="1">
        <f t="shared" si="1074"/>
        <v>6</v>
      </c>
      <c r="E5724" s="12">
        <f t="shared" si="1075"/>
        <v>1</v>
      </c>
      <c r="F5724" s="124" t="str">
        <f t="shared" si="1076"/>
        <v>0</v>
      </c>
      <c r="G5724" s="1">
        <f ca="1">(OFFSET(O5724,0,MATCH(Customer!$J$6,'CDH &amp; HDH'!$P$11:$X$11,0)))</f>
        <v>67</v>
      </c>
      <c r="H5724" s="1" t="str">
        <f t="shared" si="1077"/>
        <v>Cooling</v>
      </c>
      <c r="I5724" s="1">
        <f ca="1">OFFSET(IF($H5724="Cooling",Customer!$C$25,Customer!$C$52),E5724,D5724)</f>
        <v>78</v>
      </c>
      <c r="J5724" s="1">
        <f ca="1">OFFSET(IF($H5724="Cooling",Customer!$L$25,Customer!$L$52),$E5724,$D5724)</f>
        <v>80</v>
      </c>
      <c r="K5724" s="16">
        <f t="shared" ca="1" si="1071"/>
        <v>0</v>
      </c>
      <c r="L5724" s="16">
        <f t="shared" ca="1" si="1072"/>
        <v>0</v>
      </c>
      <c r="M5724" s="17">
        <f t="shared" si="1078"/>
        <v>0</v>
      </c>
      <c r="N5724" s="17">
        <f t="shared" si="1079"/>
        <v>0</v>
      </c>
      <c r="O5724" s="4"/>
      <c r="P5724" s="4">
        <v>63</v>
      </c>
      <c r="Q5724" s="4">
        <v>64</v>
      </c>
      <c r="R5724" s="4">
        <v>53</v>
      </c>
      <c r="S5724" s="4">
        <v>61</v>
      </c>
      <c r="T5724" s="4">
        <v>63</v>
      </c>
      <c r="U5724" s="4">
        <v>67</v>
      </c>
      <c r="V5724" s="13">
        <v>67</v>
      </c>
      <c r="W5724" s="4">
        <v>54</v>
      </c>
      <c r="X5724" s="4">
        <v>66</v>
      </c>
      <c r="Y5724">
        <f t="shared" ca="1" si="1080"/>
        <v>0</v>
      </c>
      <c r="Z5724">
        <f t="shared" ca="1" si="1081"/>
        <v>0</v>
      </c>
    </row>
    <row r="5725" spans="2:26" x14ac:dyDescent="0.25">
      <c r="B5725" s="11">
        <f t="shared" si="1082"/>
        <v>44800.041666652811</v>
      </c>
      <c r="C5725" s="1">
        <f t="shared" si="1073"/>
        <v>8</v>
      </c>
      <c r="D5725" s="1">
        <f t="shared" si="1074"/>
        <v>6</v>
      </c>
      <c r="E5725" s="12">
        <f t="shared" si="1075"/>
        <v>2</v>
      </c>
      <c r="F5725" s="124" t="str">
        <f t="shared" si="1076"/>
        <v>0</v>
      </c>
      <c r="G5725" s="1">
        <f ca="1">(OFFSET(O5725,0,MATCH(Customer!$J$6,'CDH &amp; HDH'!$P$11:$X$11,0)))</f>
        <v>67</v>
      </c>
      <c r="H5725" s="1" t="str">
        <f t="shared" si="1077"/>
        <v>Cooling</v>
      </c>
      <c r="I5725" s="1">
        <f ca="1">OFFSET(IF($H5725="Cooling",Customer!$C$25,Customer!$C$52),E5725,D5725)</f>
        <v>78</v>
      </c>
      <c r="J5725" s="1">
        <f ca="1">OFFSET(IF($H5725="Cooling",Customer!$L$25,Customer!$L$52),$E5725,$D5725)</f>
        <v>80</v>
      </c>
      <c r="K5725" s="16">
        <f t="shared" ca="1" si="1071"/>
        <v>0</v>
      </c>
      <c r="L5725" s="16">
        <f t="shared" ca="1" si="1072"/>
        <v>0</v>
      </c>
      <c r="M5725" s="17">
        <f t="shared" si="1078"/>
        <v>0</v>
      </c>
      <c r="N5725" s="17">
        <f t="shared" si="1079"/>
        <v>0</v>
      </c>
      <c r="O5725" s="4"/>
      <c r="P5725" s="4">
        <v>62</v>
      </c>
      <c r="Q5725" s="4">
        <v>63</v>
      </c>
      <c r="R5725" s="4">
        <v>54</v>
      </c>
      <c r="S5725" s="4">
        <v>63</v>
      </c>
      <c r="T5725" s="4">
        <v>63</v>
      </c>
      <c r="U5725" s="4">
        <v>66</v>
      </c>
      <c r="V5725" s="13">
        <v>67</v>
      </c>
      <c r="W5725" s="4">
        <v>53</v>
      </c>
      <c r="X5725" s="4">
        <v>64</v>
      </c>
      <c r="Y5725">
        <f t="shared" ca="1" si="1080"/>
        <v>0</v>
      </c>
      <c r="Z5725">
        <f t="shared" ca="1" si="1081"/>
        <v>0</v>
      </c>
    </row>
    <row r="5726" spans="2:26" x14ac:dyDescent="0.25">
      <c r="B5726" s="11">
        <f t="shared" si="1082"/>
        <v>44800.083333319475</v>
      </c>
      <c r="C5726" s="1">
        <f t="shared" si="1073"/>
        <v>8</v>
      </c>
      <c r="D5726" s="1">
        <f t="shared" si="1074"/>
        <v>6</v>
      </c>
      <c r="E5726" s="12">
        <f t="shared" si="1075"/>
        <v>3</v>
      </c>
      <c r="F5726" s="124" t="str">
        <f t="shared" si="1076"/>
        <v>0</v>
      </c>
      <c r="G5726" s="1">
        <f ca="1">(OFFSET(O5726,0,MATCH(Customer!$J$6,'CDH &amp; HDH'!$P$11:$X$11,0)))</f>
        <v>60</v>
      </c>
      <c r="H5726" s="1" t="str">
        <f t="shared" si="1077"/>
        <v>Cooling</v>
      </c>
      <c r="I5726" s="1">
        <f ca="1">OFFSET(IF($H5726="Cooling",Customer!$C$25,Customer!$C$52),E5726,D5726)</f>
        <v>78</v>
      </c>
      <c r="J5726" s="1">
        <f ca="1">OFFSET(IF($H5726="Cooling",Customer!$L$25,Customer!$L$52),$E5726,$D5726)</f>
        <v>80</v>
      </c>
      <c r="K5726" s="16">
        <f t="shared" ca="1" si="1071"/>
        <v>0</v>
      </c>
      <c r="L5726" s="16">
        <f t="shared" ca="1" si="1072"/>
        <v>0</v>
      </c>
      <c r="M5726" s="17">
        <f t="shared" si="1078"/>
        <v>0</v>
      </c>
      <c r="N5726" s="17">
        <f t="shared" si="1079"/>
        <v>0</v>
      </c>
      <c r="O5726" s="4"/>
      <c r="P5726" s="4">
        <v>62</v>
      </c>
      <c r="Q5726" s="4">
        <v>63</v>
      </c>
      <c r="R5726" s="4">
        <v>54</v>
      </c>
      <c r="S5726" s="4">
        <v>64</v>
      </c>
      <c r="T5726" s="4">
        <v>64</v>
      </c>
      <c r="U5726" s="4">
        <v>67</v>
      </c>
      <c r="V5726" s="13">
        <v>60</v>
      </c>
      <c r="W5726" s="4">
        <v>53</v>
      </c>
      <c r="X5726" s="4">
        <v>64</v>
      </c>
      <c r="Y5726">
        <f t="shared" ca="1" si="1080"/>
        <v>0</v>
      </c>
      <c r="Z5726">
        <f t="shared" ca="1" si="1081"/>
        <v>0</v>
      </c>
    </row>
    <row r="5727" spans="2:26" x14ac:dyDescent="0.25">
      <c r="B5727" s="11">
        <f t="shared" si="1082"/>
        <v>44800.124999986139</v>
      </c>
      <c r="C5727" s="1">
        <f t="shared" si="1073"/>
        <v>8</v>
      </c>
      <c r="D5727" s="1">
        <f t="shared" si="1074"/>
        <v>6</v>
      </c>
      <c r="E5727" s="12">
        <f t="shared" si="1075"/>
        <v>4</v>
      </c>
      <c r="F5727" s="124" t="str">
        <f t="shared" si="1076"/>
        <v>0</v>
      </c>
      <c r="G5727" s="1">
        <f ca="1">(OFFSET(O5727,0,MATCH(Customer!$J$6,'CDH &amp; HDH'!$P$11:$X$11,0)))</f>
        <v>58</v>
      </c>
      <c r="H5727" s="1" t="str">
        <f t="shared" si="1077"/>
        <v>Cooling</v>
      </c>
      <c r="I5727" s="1">
        <f ca="1">OFFSET(IF($H5727="Cooling",Customer!$C$25,Customer!$C$52),E5727,D5727)</f>
        <v>78</v>
      </c>
      <c r="J5727" s="1">
        <f ca="1">OFFSET(IF($H5727="Cooling",Customer!$L$25,Customer!$L$52),$E5727,$D5727)</f>
        <v>80</v>
      </c>
      <c r="K5727" s="16">
        <f t="shared" ca="1" si="1071"/>
        <v>0</v>
      </c>
      <c r="L5727" s="16">
        <f t="shared" ca="1" si="1072"/>
        <v>0</v>
      </c>
      <c r="M5727" s="17">
        <f t="shared" si="1078"/>
        <v>0</v>
      </c>
      <c r="N5727" s="17">
        <f t="shared" si="1079"/>
        <v>0</v>
      </c>
      <c r="O5727" s="4"/>
      <c r="P5727" s="4">
        <v>61</v>
      </c>
      <c r="Q5727" s="4">
        <v>62</v>
      </c>
      <c r="R5727" s="4">
        <v>54</v>
      </c>
      <c r="S5727" s="4">
        <v>65</v>
      </c>
      <c r="T5727" s="4">
        <v>62</v>
      </c>
      <c r="U5727" s="4">
        <v>66</v>
      </c>
      <c r="V5727" s="13">
        <v>58</v>
      </c>
      <c r="W5727" s="4">
        <v>51</v>
      </c>
      <c r="X5727" s="4">
        <v>64</v>
      </c>
      <c r="Y5727">
        <f t="shared" ca="1" si="1080"/>
        <v>0</v>
      </c>
      <c r="Z5727">
        <f t="shared" ca="1" si="1081"/>
        <v>0</v>
      </c>
    </row>
    <row r="5728" spans="2:26" x14ac:dyDescent="0.25">
      <c r="B5728" s="11">
        <f t="shared" si="1082"/>
        <v>44800.166666652804</v>
      </c>
      <c r="C5728" s="1">
        <f t="shared" si="1073"/>
        <v>8</v>
      </c>
      <c r="D5728" s="1">
        <f t="shared" si="1074"/>
        <v>6</v>
      </c>
      <c r="E5728" s="12">
        <f t="shared" si="1075"/>
        <v>5</v>
      </c>
      <c r="F5728" s="124" t="str">
        <f t="shared" si="1076"/>
        <v>0</v>
      </c>
      <c r="G5728" s="1">
        <f ca="1">(OFFSET(O5728,0,MATCH(Customer!$J$6,'CDH &amp; HDH'!$P$11:$X$11,0)))</f>
        <v>59</v>
      </c>
      <c r="H5728" s="1" t="str">
        <f t="shared" si="1077"/>
        <v>Cooling</v>
      </c>
      <c r="I5728" s="1">
        <f ca="1">OFFSET(IF($H5728="Cooling",Customer!$C$25,Customer!$C$52),E5728,D5728)</f>
        <v>78</v>
      </c>
      <c r="J5728" s="1">
        <f ca="1">OFFSET(IF($H5728="Cooling",Customer!$L$25,Customer!$L$52),$E5728,$D5728)</f>
        <v>80</v>
      </c>
      <c r="K5728" s="16">
        <f t="shared" ca="1" si="1071"/>
        <v>0</v>
      </c>
      <c r="L5728" s="16">
        <f t="shared" ca="1" si="1072"/>
        <v>0</v>
      </c>
      <c r="M5728" s="17">
        <f t="shared" si="1078"/>
        <v>0</v>
      </c>
      <c r="N5728" s="17">
        <f t="shared" si="1079"/>
        <v>0</v>
      </c>
      <c r="O5728" s="4"/>
      <c r="P5728" s="4">
        <v>60</v>
      </c>
      <c r="Q5728" s="4">
        <v>62</v>
      </c>
      <c r="R5728" s="4">
        <v>52</v>
      </c>
      <c r="S5728" s="4">
        <v>65</v>
      </c>
      <c r="T5728" s="4">
        <v>62</v>
      </c>
      <c r="U5728" s="4">
        <v>65</v>
      </c>
      <c r="V5728" s="13">
        <v>59</v>
      </c>
      <c r="W5728" s="4">
        <v>50</v>
      </c>
      <c r="X5728" s="4">
        <v>63</v>
      </c>
      <c r="Y5728">
        <f t="shared" ca="1" si="1080"/>
        <v>0</v>
      </c>
      <c r="Z5728">
        <f t="shared" ca="1" si="1081"/>
        <v>0</v>
      </c>
    </row>
    <row r="5729" spans="2:26" x14ac:dyDescent="0.25">
      <c r="B5729" s="11">
        <f t="shared" si="1082"/>
        <v>44800.208333319468</v>
      </c>
      <c r="C5729" s="1">
        <f t="shared" si="1073"/>
        <v>8</v>
      </c>
      <c r="D5729" s="1">
        <f t="shared" si="1074"/>
        <v>6</v>
      </c>
      <c r="E5729" s="12">
        <f t="shared" si="1075"/>
        <v>6</v>
      </c>
      <c r="F5729" s="124" t="str">
        <f t="shared" si="1076"/>
        <v>0</v>
      </c>
      <c r="G5729" s="1">
        <f ca="1">(OFFSET(O5729,0,MATCH(Customer!$J$6,'CDH &amp; HDH'!$P$11:$X$11,0)))</f>
        <v>59</v>
      </c>
      <c r="H5729" s="1" t="str">
        <f t="shared" si="1077"/>
        <v>Cooling</v>
      </c>
      <c r="I5729" s="1">
        <f ca="1">OFFSET(IF($H5729="Cooling",Customer!$C$25,Customer!$C$52),E5729,D5729)</f>
        <v>78</v>
      </c>
      <c r="J5729" s="1">
        <f ca="1">OFFSET(IF($H5729="Cooling",Customer!$L$25,Customer!$L$52),$E5729,$D5729)</f>
        <v>80</v>
      </c>
      <c r="K5729" s="16">
        <f t="shared" ca="1" si="1071"/>
        <v>0</v>
      </c>
      <c r="L5729" s="16">
        <f t="shared" ca="1" si="1072"/>
        <v>0</v>
      </c>
      <c r="M5729" s="17">
        <f t="shared" si="1078"/>
        <v>0</v>
      </c>
      <c r="N5729" s="17">
        <f t="shared" si="1079"/>
        <v>0</v>
      </c>
      <c r="O5729" s="4"/>
      <c r="P5729" s="4">
        <v>60</v>
      </c>
      <c r="Q5729" s="4">
        <v>62</v>
      </c>
      <c r="R5729" s="4">
        <v>53</v>
      </c>
      <c r="S5729" s="4">
        <v>65</v>
      </c>
      <c r="T5729" s="4">
        <v>61</v>
      </c>
      <c r="U5729" s="4">
        <v>65</v>
      </c>
      <c r="V5729" s="13">
        <v>59</v>
      </c>
      <c r="W5729" s="4">
        <v>50</v>
      </c>
      <c r="X5729" s="4">
        <v>62</v>
      </c>
      <c r="Y5729">
        <f t="shared" ca="1" si="1080"/>
        <v>0</v>
      </c>
      <c r="Z5729">
        <f t="shared" ca="1" si="1081"/>
        <v>0</v>
      </c>
    </row>
    <row r="5730" spans="2:26" x14ac:dyDescent="0.25">
      <c r="B5730" s="11">
        <f t="shared" si="1082"/>
        <v>44800.249999986132</v>
      </c>
      <c r="C5730" s="1">
        <f t="shared" si="1073"/>
        <v>8</v>
      </c>
      <c r="D5730" s="1">
        <f t="shared" si="1074"/>
        <v>6</v>
      </c>
      <c r="E5730" s="12">
        <f t="shared" si="1075"/>
        <v>7</v>
      </c>
      <c r="F5730" s="124" t="str">
        <f t="shared" si="1076"/>
        <v>0</v>
      </c>
      <c r="G5730" s="1">
        <f ca="1">(OFFSET(O5730,0,MATCH(Customer!$J$6,'CDH &amp; HDH'!$P$11:$X$11,0)))</f>
        <v>62</v>
      </c>
      <c r="H5730" s="1" t="str">
        <f t="shared" si="1077"/>
        <v>Cooling</v>
      </c>
      <c r="I5730" s="1">
        <f ca="1">OFFSET(IF($H5730="Cooling",Customer!$C$25,Customer!$C$52),E5730,D5730)</f>
        <v>78</v>
      </c>
      <c r="J5730" s="1">
        <f ca="1">OFFSET(IF($H5730="Cooling",Customer!$L$25,Customer!$L$52),$E5730,$D5730)</f>
        <v>80</v>
      </c>
      <c r="K5730" s="16">
        <f t="shared" ca="1" si="1071"/>
        <v>0</v>
      </c>
      <c r="L5730" s="16">
        <f t="shared" ca="1" si="1072"/>
        <v>0</v>
      </c>
      <c r="M5730" s="17">
        <f t="shared" si="1078"/>
        <v>0</v>
      </c>
      <c r="N5730" s="17">
        <f t="shared" si="1079"/>
        <v>0</v>
      </c>
      <c r="O5730" s="4"/>
      <c r="P5730" s="4">
        <v>60</v>
      </c>
      <c r="Q5730" s="4">
        <v>62</v>
      </c>
      <c r="R5730" s="4">
        <v>55</v>
      </c>
      <c r="S5730" s="4">
        <v>64</v>
      </c>
      <c r="T5730" s="4">
        <v>62</v>
      </c>
      <c r="U5730" s="4">
        <v>64</v>
      </c>
      <c r="V5730" s="13">
        <v>62</v>
      </c>
      <c r="W5730" s="4">
        <v>55</v>
      </c>
      <c r="X5730" s="4">
        <v>65</v>
      </c>
      <c r="Y5730">
        <f t="shared" ca="1" si="1080"/>
        <v>0</v>
      </c>
      <c r="Z5730">
        <f t="shared" ca="1" si="1081"/>
        <v>0</v>
      </c>
    </row>
    <row r="5731" spans="2:26" x14ac:dyDescent="0.25">
      <c r="B5731" s="11">
        <f t="shared" si="1082"/>
        <v>44800.291666652796</v>
      </c>
      <c r="C5731" s="1">
        <f t="shared" si="1073"/>
        <v>8</v>
      </c>
      <c r="D5731" s="1">
        <f t="shared" si="1074"/>
        <v>6</v>
      </c>
      <c r="E5731" s="12">
        <f t="shared" si="1075"/>
        <v>8</v>
      </c>
      <c r="F5731" s="124" t="str">
        <f t="shared" si="1076"/>
        <v>0</v>
      </c>
      <c r="G5731" s="1">
        <f ca="1">(OFFSET(O5731,0,MATCH(Customer!$J$6,'CDH &amp; HDH'!$P$11:$X$11,0)))</f>
        <v>63</v>
      </c>
      <c r="H5731" s="1" t="str">
        <f t="shared" si="1077"/>
        <v>Cooling</v>
      </c>
      <c r="I5731" s="1">
        <f ca="1">OFFSET(IF($H5731="Cooling",Customer!$C$25,Customer!$C$52),E5731,D5731)</f>
        <v>78</v>
      </c>
      <c r="J5731" s="1">
        <f ca="1">OFFSET(IF($H5731="Cooling",Customer!$L$25,Customer!$L$52),$E5731,$D5731)</f>
        <v>80</v>
      </c>
      <c r="K5731" s="16">
        <f t="shared" ca="1" si="1071"/>
        <v>0</v>
      </c>
      <c r="L5731" s="16">
        <f t="shared" ca="1" si="1072"/>
        <v>0</v>
      </c>
      <c r="M5731" s="17">
        <f t="shared" si="1078"/>
        <v>0</v>
      </c>
      <c r="N5731" s="17">
        <f t="shared" si="1079"/>
        <v>0</v>
      </c>
      <c r="O5731" s="4"/>
      <c r="P5731" s="4">
        <v>60</v>
      </c>
      <c r="Q5731" s="4">
        <v>64</v>
      </c>
      <c r="R5731" s="4">
        <v>59</v>
      </c>
      <c r="S5731" s="4">
        <v>63</v>
      </c>
      <c r="T5731" s="4">
        <v>65</v>
      </c>
      <c r="U5731" s="4">
        <v>65</v>
      </c>
      <c r="V5731" s="13">
        <v>63</v>
      </c>
      <c r="W5731" s="4">
        <v>60</v>
      </c>
      <c r="X5731" s="4">
        <v>68</v>
      </c>
      <c r="Y5731">
        <f t="shared" ca="1" si="1080"/>
        <v>0</v>
      </c>
      <c r="Z5731">
        <f t="shared" ca="1" si="1081"/>
        <v>0</v>
      </c>
    </row>
    <row r="5732" spans="2:26" x14ac:dyDescent="0.25">
      <c r="B5732" s="11">
        <f t="shared" si="1082"/>
        <v>44800.333333319461</v>
      </c>
      <c r="C5732" s="1">
        <f t="shared" si="1073"/>
        <v>8</v>
      </c>
      <c r="D5732" s="1">
        <f t="shared" si="1074"/>
        <v>6</v>
      </c>
      <c r="E5732" s="12">
        <f t="shared" si="1075"/>
        <v>9</v>
      </c>
      <c r="F5732" s="124" t="str">
        <f t="shared" si="1076"/>
        <v>0</v>
      </c>
      <c r="G5732" s="1">
        <f ca="1">(OFFSET(O5732,0,MATCH(Customer!$J$6,'CDH &amp; HDH'!$P$11:$X$11,0)))</f>
        <v>67</v>
      </c>
      <c r="H5732" s="1" t="str">
        <f t="shared" si="1077"/>
        <v>Cooling</v>
      </c>
      <c r="I5732" s="1">
        <f ca="1">OFFSET(IF($H5732="Cooling",Customer!$C$25,Customer!$C$52),E5732,D5732)</f>
        <v>78</v>
      </c>
      <c r="J5732" s="1">
        <f ca="1">OFFSET(IF($H5732="Cooling",Customer!$L$25,Customer!$L$52),$E5732,$D5732)</f>
        <v>80</v>
      </c>
      <c r="K5732" s="16">
        <f t="shared" ca="1" si="1071"/>
        <v>0</v>
      </c>
      <c r="L5732" s="16">
        <f t="shared" ca="1" si="1072"/>
        <v>0</v>
      </c>
      <c r="M5732" s="17">
        <f t="shared" si="1078"/>
        <v>0</v>
      </c>
      <c r="N5732" s="17">
        <f t="shared" si="1079"/>
        <v>0</v>
      </c>
      <c r="O5732" s="4"/>
      <c r="P5732" s="4">
        <v>61</v>
      </c>
      <c r="Q5732" s="4">
        <v>66</v>
      </c>
      <c r="R5732" s="4">
        <v>64</v>
      </c>
      <c r="S5732" s="4">
        <v>63</v>
      </c>
      <c r="T5732" s="4">
        <v>68</v>
      </c>
      <c r="U5732" s="4">
        <v>65</v>
      </c>
      <c r="V5732" s="13">
        <v>67</v>
      </c>
      <c r="W5732" s="4">
        <v>63</v>
      </c>
      <c r="X5732" s="4">
        <v>75</v>
      </c>
      <c r="Y5732">
        <f t="shared" ca="1" si="1080"/>
        <v>0</v>
      </c>
      <c r="Z5732">
        <f t="shared" ca="1" si="1081"/>
        <v>0</v>
      </c>
    </row>
    <row r="5733" spans="2:26" x14ac:dyDescent="0.25">
      <c r="B5733" s="11">
        <f t="shared" si="1082"/>
        <v>44800.374999986125</v>
      </c>
      <c r="C5733" s="1">
        <f t="shared" si="1073"/>
        <v>8</v>
      </c>
      <c r="D5733" s="1">
        <f t="shared" si="1074"/>
        <v>6</v>
      </c>
      <c r="E5733" s="12">
        <f t="shared" si="1075"/>
        <v>10</v>
      </c>
      <c r="F5733" s="124" t="str">
        <f t="shared" si="1076"/>
        <v>0</v>
      </c>
      <c r="G5733" s="1">
        <f ca="1">(OFFSET(O5733,0,MATCH(Customer!$J$6,'CDH &amp; HDH'!$P$11:$X$11,0)))</f>
        <v>74</v>
      </c>
      <c r="H5733" s="1" t="str">
        <f t="shared" si="1077"/>
        <v>Cooling</v>
      </c>
      <c r="I5733" s="1">
        <f ca="1">OFFSET(IF($H5733="Cooling",Customer!$C$25,Customer!$C$52),E5733,D5733)</f>
        <v>78</v>
      </c>
      <c r="J5733" s="1">
        <f ca="1">OFFSET(IF($H5733="Cooling",Customer!$L$25,Customer!$L$52),$E5733,$D5733)</f>
        <v>80</v>
      </c>
      <c r="K5733" s="16">
        <f t="shared" ca="1" si="1071"/>
        <v>0</v>
      </c>
      <c r="L5733" s="16">
        <f t="shared" ca="1" si="1072"/>
        <v>0</v>
      </c>
      <c r="M5733" s="17">
        <f t="shared" si="1078"/>
        <v>0</v>
      </c>
      <c r="N5733" s="17">
        <f t="shared" si="1079"/>
        <v>0</v>
      </c>
      <c r="O5733" s="4"/>
      <c r="P5733" s="4">
        <v>59</v>
      </c>
      <c r="Q5733" s="4">
        <v>67</v>
      </c>
      <c r="R5733" s="4">
        <v>65</v>
      </c>
      <c r="S5733" s="4">
        <v>63</v>
      </c>
      <c r="T5733" s="4">
        <v>70</v>
      </c>
      <c r="U5733" s="4">
        <v>66</v>
      </c>
      <c r="V5733" s="13">
        <v>74</v>
      </c>
      <c r="W5733" s="4">
        <v>68</v>
      </c>
      <c r="X5733" s="4">
        <v>78</v>
      </c>
      <c r="Y5733">
        <f t="shared" ca="1" si="1080"/>
        <v>0</v>
      </c>
      <c r="Z5733">
        <f t="shared" ca="1" si="1081"/>
        <v>0</v>
      </c>
    </row>
    <row r="5734" spans="2:26" x14ac:dyDescent="0.25">
      <c r="B5734" s="11">
        <f t="shared" si="1082"/>
        <v>44800.416666652789</v>
      </c>
      <c r="C5734" s="1">
        <f t="shared" si="1073"/>
        <v>8</v>
      </c>
      <c r="D5734" s="1">
        <f t="shared" si="1074"/>
        <v>6</v>
      </c>
      <c r="E5734" s="12">
        <f t="shared" si="1075"/>
        <v>11</v>
      </c>
      <c r="F5734" s="124" t="str">
        <f t="shared" si="1076"/>
        <v>0</v>
      </c>
      <c r="G5734" s="1">
        <f ca="1">(OFFSET(O5734,0,MATCH(Customer!$J$6,'CDH &amp; HDH'!$P$11:$X$11,0)))</f>
        <v>79</v>
      </c>
      <c r="H5734" s="1" t="str">
        <f t="shared" si="1077"/>
        <v>Cooling</v>
      </c>
      <c r="I5734" s="1">
        <f ca="1">OFFSET(IF($H5734="Cooling",Customer!$C$25,Customer!$C$52),E5734,D5734)</f>
        <v>78</v>
      </c>
      <c r="J5734" s="1">
        <f ca="1">OFFSET(IF($H5734="Cooling",Customer!$L$25,Customer!$L$52),$E5734,$D5734)</f>
        <v>80</v>
      </c>
      <c r="K5734" s="16">
        <f t="shared" ca="1" si="1071"/>
        <v>1</v>
      </c>
      <c r="L5734" s="16">
        <f t="shared" ca="1" si="1072"/>
        <v>0</v>
      </c>
      <c r="M5734" s="17">
        <f t="shared" si="1078"/>
        <v>0</v>
      </c>
      <c r="N5734" s="17">
        <f t="shared" si="1079"/>
        <v>0</v>
      </c>
      <c r="O5734" s="4"/>
      <c r="P5734" s="4">
        <v>59</v>
      </c>
      <c r="Q5734" s="4">
        <v>70</v>
      </c>
      <c r="R5734" s="4">
        <v>66</v>
      </c>
      <c r="S5734" s="4">
        <v>64</v>
      </c>
      <c r="T5734" s="4">
        <v>72</v>
      </c>
      <c r="U5734" s="4">
        <v>67</v>
      </c>
      <c r="V5734" s="13">
        <v>79</v>
      </c>
      <c r="W5734" s="4">
        <v>69</v>
      </c>
      <c r="X5734" s="4">
        <v>81</v>
      </c>
      <c r="Y5734">
        <f t="shared" ca="1" si="1080"/>
        <v>432</v>
      </c>
      <c r="Z5734">
        <f t="shared" ca="1" si="1081"/>
        <v>0</v>
      </c>
    </row>
    <row r="5735" spans="2:26" x14ac:dyDescent="0.25">
      <c r="B5735" s="11">
        <f t="shared" si="1082"/>
        <v>44800.458333319453</v>
      </c>
      <c r="C5735" s="1">
        <f t="shared" si="1073"/>
        <v>8</v>
      </c>
      <c r="D5735" s="1">
        <f t="shared" si="1074"/>
        <v>6</v>
      </c>
      <c r="E5735" s="12">
        <f t="shared" si="1075"/>
        <v>12</v>
      </c>
      <c r="F5735" s="124" t="str">
        <f t="shared" si="1076"/>
        <v>0</v>
      </c>
      <c r="G5735" s="1">
        <f ca="1">(OFFSET(O5735,0,MATCH(Customer!$J$6,'CDH &amp; HDH'!$P$11:$X$11,0)))</f>
        <v>82</v>
      </c>
      <c r="H5735" s="1" t="str">
        <f t="shared" si="1077"/>
        <v>Cooling</v>
      </c>
      <c r="I5735" s="1">
        <f ca="1">OFFSET(IF($H5735="Cooling",Customer!$C$25,Customer!$C$52),E5735,D5735)</f>
        <v>78</v>
      </c>
      <c r="J5735" s="1">
        <f ca="1">OFFSET(IF($H5735="Cooling",Customer!$L$25,Customer!$L$52),$E5735,$D5735)</f>
        <v>80</v>
      </c>
      <c r="K5735" s="16">
        <f t="shared" ca="1" si="1071"/>
        <v>4</v>
      </c>
      <c r="L5735" s="16">
        <f t="shared" ca="1" si="1072"/>
        <v>2</v>
      </c>
      <c r="M5735" s="17">
        <f t="shared" si="1078"/>
        <v>0</v>
      </c>
      <c r="N5735" s="17">
        <f t="shared" si="1079"/>
        <v>0</v>
      </c>
      <c r="O5735" s="4"/>
      <c r="P5735" s="4">
        <v>60</v>
      </c>
      <c r="Q5735" s="4">
        <v>71</v>
      </c>
      <c r="R5735" s="4">
        <v>70</v>
      </c>
      <c r="S5735" s="4">
        <v>64</v>
      </c>
      <c r="T5735" s="4">
        <v>75</v>
      </c>
      <c r="U5735" s="4">
        <v>69</v>
      </c>
      <c r="V5735" s="13">
        <v>82</v>
      </c>
      <c r="W5735" s="4">
        <v>72</v>
      </c>
      <c r="X5735" s="4">
        <v>83</v>
      </c>
      <c r="Y5735">
        <f t="shared" ca="1" si="1080"/>
        <v>1728</v>
      </c>
      <c r="Z5735">
        <f t="shared" ca="1" si="1081"/>
        <v>864</v>
      </c>
    </row>
    <row r="5736" spans="2:26" x14ac:dyDescent="0.25">
      <c r="B5736" s="11">
        <f t="shared" si="1082"/>
        <v>44800.499999986117</v>
      </c>
      <c r="C5736" s="1">
        <f t="shared" si="1073"/>
        <v>8</v>
      </c>
      <c r="D5736" s="1">
        <f t="shared" si="1074"/>
        <v>6</v>
      </c>
      <c r="E5736" s="12">
        <f t="shared" si="1075"/>
        <v>13</v>
      </c>
      <c r="F5736" s="124" t="str">
        <f t="shared" si="1076"/>
        <v>0</v>
      </c>
      <c r="G5736" s="1">
        <f ca="1">(OFFSET(O5736,0,MATCH(Customer!$J$6,'CDH &amp; HDH'!$P$11:$X$11,0)))</f>
        <v>84</v>
      </c>
      <c r="H5736" s="1" t="str">
        <f t="shared" si="1077"/>
        <v>Cooling</v>
      </c>
      <c r="I5736" s="1">
        <f ca="1">OFFSET(IF($H5736="Cooling",Customer!$C$25,Customer!$C$52),E5736,D5736)</f>
        <v>78</v>
      </c>
      <c r="J5736" s="1">
        <f ca="1">OFFSET(IF($H5736="Cooling",Customer!$L$25,Customer!$L$52),$E5736,$D5736)</f>
        <v>80</v>
      </c>
      <c r="K5736" s="16">
        <f t="shared" ca="1" si="1071"/>
        <v>6</v>
      </c>
      <c r="L5736" s="16">
        <f t="shared" ca="1" si="1072"/>
        <v>4</v>
      </c>
      <c r="M5736" s="17">
        <f t="shared" si="1078"/>
        <v>0</v>
      </c>
      <c r="N5736" s="17">
        <f t="shared" si="1079"/>
        <v>0</v>
      </c>
      <c r="O5736" s="4"/>
      <c r="P5736" s="4">
        <v>60</v>
      </c>
      <c r="Q5736" s="4">
        <v>72</v>
      </c>
      <c r="R5736" s="4">
        <v>75</v>
      </c>
      <c r="S5736" s="4">
        <v>64</v>
      </c>
      <c r="T5736" s="4">
        <v>75</v>
      </c>
      <c r="U5736" s="4">
        <v>71</v>
      </c>
      <c r="V5736" s="13">
        <v>84</v>
      </c>
      <c r="W5736" s="4">
        <v>74</v>
      </c>
      <c r="X5736" s="4">
        <v>84</v>
      </c>
      <c r="Y5736">
        <f t="shared" ca="1" si="1080"/>
        <v>2592</v>
      </c>
      <c r="Z5736">
        <f t="shared" ca="1" si="1081"/>
        <v>1728</v>
      </c>
    </row>
    <row r="5737" spans="2:26" x14ac:dyDescent="0.25">
      <c r="B5737" s="11">
        <f t="shared" si="1082"/>
        <v>44800.541666652782</v>
      </c>
      <c r="C5737" s="1">
        <f t="shared" si="1073"/>
        <v>8</v>
      </c>
      <c r="D5737" s="1">
        <f t="shared" si="1074"/>
        <v>6</v>
      </c>
      <c r="E5737" s="12">
        <f t="shared" si="1075"/>
        <v>14</v>
      </c>
      <c r="F5737" s="124" t="str">
        <f t="shared" si="1076"/>
        <v>0</v>
      </c>
      <c r="G5737" s="1">
        <f ca="1">(OFFSET(O5737,0,MATCH(Customer!$J$6,'CDH &amp; HDH'!$P$11:$X$11,0)))</f>
        <v>84</v>
      </c>
      <c r="H5737" s="1" t="str">
        <f t="shared" si="1077"/>
        <v>Cooling</v>
      </c>
      <c r="I5737" s="1">
        <f ca="1">OFFSET(IF($H5737="Cooling",Customer!$C$25,Customer!$C$52),E5737,D5737)</f>
        <v>78</v>
      </c>
      <c r="J5737" s="1">
        <f ca="1">OFFSET(IF($H5737="Cooling",Customer!$L$25,Customer!$L$52),$E5737,$D5737)</f>
        <v>80</v>
      </c>
      <c r="K5737" s="16">
        <f t="shared" ca="1" si="1071"/>
        <v>6</v>
      </c>
      <c r="L5737" s="16">
        <f t="shared" ca="1" si="1072"/>
        <v>4</v>
      </c>
      <c r="M5737" s="17">
        <f t="shared" si="1078"/>
        <v>0</v>
      </c>
      <c r="N5737" s="17">
        <f t="shared" si="1079"/>
        <v>0</v>
      </c>
      <c r="O5737" s="4"/>
      <c r="P5737" s="4">
        <v>61</v>
      </c>
      <c r="Q5737" s="4">
        <v>74</v>
      </c>
      <c r="R5737" s="4">
        <v>76</v>
      </c>
      <c r="S5737" s="4">
        <v>64</v>
      </c>
      <c r="T5737" s="4">
        <v>75</v>
      </c>
      <c r="U5737" s="4">
        <v>74</v>
      </c>
      <c r="V5737" s="13">
        <v>84</v>
      </c>
      <c r="W5737" s="4">
        <v>74</v>
      </c>
      <c r="X5737" s="4">
        <v>85</v>
      </c>
      <c r="Y5737">
        <f t="shared" ca="1" si="1080"/>
        <v>2592</v>
      </c>
      <c r="Z5737">
        <f t="shared" ca="1" si="1081"/>
        <v>1728</v>
      </c>
    </row>
    <row r="5738" spans="2:26" x14ac:dyDescent="0.25">
      <c r="B5738" s="11">
        <f t="shared" si="1082"/>
        <v>44800.583333319446</v>
      </c>
      <c r="C5738" s="1">
        <f t="shared" si="1073"/>
        <v>8</v>
      </c>
      <c r="D5738" s="1">
        <f t="shared" si="1074"/>
        <v>6</v>
      </c>
      <c r="E5738" s="12">
        <f t="shared" si="1075"/>
        <v>15</v>
      </c>
      <c r="F5738" s="124" t="str">
        <f t="shared" si="1076"/>
        <v>0</v>
      </c>
      <c r="G5738" s="1">
        <f ca="1">(OFFSET(O5738,0,MATCH(Customer!$J$6,'CDH &amp; HDH'!$P$11:$X$11,0)))</f>
        <v>84</v>
      </c>
      <c r="H5738" s="1" t="str">
        <f t="shared" si="1077"/>
        <v>Cooling</v>
      </c>
      <c r="I5738" s="1">
        <f ca="1">OFFSET(IF($H5738="Cooling",Customer!$C$25,Customer!$C$52),E5738,D5738)</f>
        <v>78</v>
      </c>
      <c r="J5738" s="1">
        <f ca="1">OFFSET(IF($H5738="Cooling",Customer!$L$25,Customer!$L$52),$E5738,$D5738)</f>
        <v>80</v>
      </c>
      <c r="K5738" s="16">
        <f t="shared" ca="1" si="1071"/>
        <v>6</v>
      </c>
      <c r="L5738" s="16">
        <f t="shared" ca="1" si="1072"/>
        <v>4</v>
      </c>
      <c r="M5738" s="17">
        <f t="shared" si="1078"/>
        <v>0</v>
      </c>
      <c r="N5738" s="17">
        <f t="shared" si="1079"/>
        <v>0</v>
      </c>
      <c r="O5738" s="4"/>
      <c r="P5738" s="4">
        <v>61</v>
      </c>
      <c r="Q5738" s="4">
        <v>73</v>
      </c>
      <c r="R5738" s="4">
        <v>75</v>
      </c>
      <c r="S5738" s="4">
        <v>64</v>
      </c>
      <c r="T5738" s="4">
        <v>76</v>
      </c>
      <c r="U5738" s="4">
        <v>73</v>
      </c>
      <c r="V5738" s="13">
        <v>84</v>
      </c>
      <c r="W5738" s="4">
        <v>74</v>
      </c>
      <c r="X5738" s="4">
        <v>86</v>
      </c>
      <c r="Y5738">
        <f t="shared" ca="1" si="1080"/>
        <v>2592</v>
      </c>
      <c r="Z5738">
        <f t="shared" ca="1" si="1081"/>
        <v>1728</v>
      </c>
    </row>
    <row r="5739" spans="2:26" x14ac:dyDescent="0.25">
      <c r="B5739" s="11">
        <f t="shared" si="1082"/>
        <v>44800.62499998611</v>
      </c>
      <c r="C5739" s="1">
        <f t="shared" si="1073"/>
        <v>8</v>
      </c>
      <c r="D5739" s="1">
        <f t="shared" si="1074"/>
        <v>6</v>
      </c>
      <c r="E5739" s="12">
        <f t="shared" si="1075"/>
        <v>16</v>
      </c>
      <c r="F5739" s="124" t="str">
        <f t="shared" si="1076"/>
        <v>0</v>
      </c>
      <c r="G5739" s="1">
        <f ca="1">(OFFSET(O5739,0,MATCH(Customer!$J$6,'CDH &amp; HDH'!$P$11:$X$11,0)))</f>
        <v>83</v>
      </c>
      <c r="H5739" s="1" t="str">
        <f t="shared" si="1077"/>
        <v>Cooling</v>
      </c>
      <c r="I5739" s="1">
        <f ca="1">OFFSET(IF($H5739="Cooling",Customer!$C$25,Customer!$C$52),E5739,D5739)</f>
        <v>78</v>
      </c>
      <c r="J5739" s="1">
        <f ca="1">OFFSET(IF($H5739="Cooling",Customer!$L$25,Customer!$L$52),$E5739,$D5739)</f>
        <v>80</v>
      </c>
      <c r="K5739" s="16">
        <f t="shared" ca="1" si="1071"/>
        <v>5</v>
      </c>
      <c r="L5739" s="16">
        <f t="shared" ca="1" si="1072"/>
        <v>3</v>
      </c>
      <c r="M5739" s="17">
        <f t="shared" si="1078"/>
        <v>0</v>
      </c>
      <c r="N5739" s="17">
        <f t="shared" si="1079"/>
        <v>0</v>
      </c>
      <c r="O5739" s="4"/>
      <c r="P5739" s="4">
        <v>62</v>
      </c>
      <c r="Q5739" s="4">
        <v>74</v>
      </c>
      <c r="R5739" s="4">
        <v>74</v>
      </c>
      <c r="S5739" s="4">
        <v>65</v>
      </c>
      <c r="T5739" s="4">
        <v>77</v>
      </c>
      <c r="U5739" s="4">
        <v>75</v>
      </c>
      <c r="V5739" s="13">
        <v>83</v>
      </c>
      <c r="W5739" s="4">
        <v>75</v>
      </c>
      <c r="X5739" s="4">
        <v>86</v>
      </c>
      <c r="Y5739">
        <f t="shared" ca="1" si="1080"/>
        <v>2160</v>
      </c>
      <c r="Z5739">
        <f t="shared" ca="1" si="1081"/>
        <v>1296</v>
      </c>
    </row>
    <row r="5740" spans="2:26" x14ac:dyDescent="0.25">
      <c r="B5740" s="11">
        <f t="shared" si="1082"/>
        <v>44800.666666652774</v>
      </c>
      <c r="C5740" s="1">
        <f t="shared" si="1073"/>
        <v>8</v>
      </c>
      <c r="D5740" s="1">
        <f t="shared" si="1074"/>
        <v>6</v>
      </c>
      <c r="E5740" s="12">
        <f t="shared" si="1075"/>
        <v>17</v>
      </c>
      <c r="F5740" s="124" t="str">
        <f t="shared" si="1076"/>
        <v>0</v>
      </c>
      <c r="G5740" s="1">
        <f ca="1">(OFFSET(O5740,0,MATCH(Customer!$J$6,'CDH &amp; HDH'!$P$11:$X$11,0)))</f>
        <v>81</v>
      </c>
      <c r="H5740" s="1" t="str">
        <f t="shared" si="1077"/>
        <v>Cooling</v>
      </c>
      <c r="I5740" s="1">
        <f ca="1">OFFSET(IF($H5740="Cooling",Customer!$C$25,Customer!$C$52),E5740,D5740)</f>
        <v>78</v>
      </c>
      <c r="J5740" s="1">
        <f ca="1">OFFSET(IF($H5740="Cooling",Customer!$L$25,Customer!$L$52),$E5740,$D5740)</f>
        <v>80</v>
      </c>
      <c r="K5740" s="16">
        <f t="shared" ca="1" si="1071"/>
        <v>3</v>
      </c>
      <c r="L5740" s="16">
        <f t="shared" ca="1" si="1072"/>
        <v>1</v>
      </c>
      <c r="M5740" s="17">
        <f t="shared" si="1078"/>
        <v>0</v>
      </c>
      <c r="N5740" s="17">
        <f t="shared" si="1079"/>
        <v>0</v>
      </c>
      <c r="O5740" s="4"/>
      <c r="P5740" s="4">
        <v>62</v>
      </c>
      <c r="Q5740" s="4">
        <v>72</v>
      </c>
      <c r="R5740" s="4">
        <v>73</v>
      </c>
      <c r="S5740" s="4">
        <v>63</v>
      </c>
      <c r="T5740" s="4">
        <v>76</v>
      </c>
      <c r="U5740" s="4">
        <v>72</v>
      </c>
      <c r="V5740" s="13">
        <v>81</v>
      </c>
      <c r="W5740" s="4">
        <v>75</v>
      </c>
      <c r="X5740" s="4">
        <v>85</v>
      </c>
      <c r="Y5740">
        <f t="shared" ca="1" si="1080"/>
        <v>1296</v>
      </c>
      <c r="Z5740">
        <f t="shared" ca="1" si="1081"/>
        <v>432</v>
      </c>
    </row>
    <row r="5741" spans="2:26" x14ac:dyDescent="0.25">
      <c r="B5741" s="11">
        <f t="shared" si="1082"/>
        <v>44800.708333319439</v>
      </c>
      <c r="C5741" s="1">
        <f t="shared" si="1073"/>
        <v>8</v>
      </c>
      <c r="D5741" s="1">
        <f t="shared" si="1074"/>
        <v>6</v>
      </c>
      <c r="E5741" s="12">
        <f t="shared" si="1075"/>
        <v>18</v>
      </c>
      <c r="F5741" s="124" t="str">
        <f t="shared" si="1076"/>
        <v>0</v>
      </c>
      <c r="G5741" s="1">
        <f ca="1">(OFFSET(O5741,0,MATCH(Customer!$J$6,'CDH &amp; HDH'!$P$11:$X$11,0)))</f>
        <v>79</v>
      </c>
      <c r="H5741" s="1" t="str">
        <f t="shared" si="1077"/>
        <v>Cooling</v>
      </c>
      <c r="I5741" s="1">
        <f ca="1">OFFSET(IF($H5741="Cooling",Customer!$C$25,Customer!$C$52),E5741,D5741)</f>
        <v>78</v>
      </c>
      <c r="J5741" s="1">
        <f ca="1">OFFSET(IF($H5741="Cooling",Customer!$L$25,Customer!$L$52),$E5741,$D5741)</f>
        <v>80</v>
      </c>
      <c r="K5741" s="16">
        <f t="shared" ca="1" si="1071"/>
        <v>1</v>
      </c>
      <c r="L5741" s="16">
        <f t="shared" ca="1" si="1072"/>
        <v>0</v>
      </c>
      <c r="M5741" s="17">
        <f t="shared" si="1078"/>
        <v>0</v>
      </c>
      <c r="N5741" s="17">
        <f t="shared" si="1079"/>
        <v>0</v>
      </c>
      <c r="O5741" s="4"/>
      <c r="P5741" s="4">
        <v>62</v>
      </c>
      <c r="Q5741" s="4">
        <v>69</v>
      </c>
      <c r="R5741" s="4">
        <v>72</v>
      </c>
      <c r="S5741" s="4">
        <v>63</v>
      </c>
      <c r="T5741" s="4">
        <v>75</v>
      </c>
      <c r="U5741" s="4">
        <v>70</v>
      </c>
      <c r="V5741" s="13">
        <v>79</v>
      </c>
      <c r="W5741" s="4">
        <v>73</v>
      </c>
      <c r="X5741" s="4">
        <v>83</v>
      </c>
      <c r="Y5741">
        <f t="shared" ca="1" si="1080"/>
        <v>432</v>
      </c>
      <c r="Z5741">
        <f t="shared" ca="1" si="1081"/>
        <v>0</v>
      </c>
    </row>
    <row r="5742" spans="2:26" x14ac:dyDescent="0.25">
      <c r="B5742" s="11">
        <f t="shared" si="1082"/>
        <v>44800.749999986103</v>
      </c>
      <c r="C5742" s="1">
        <f t="shared" si="1073"/>
        <v>8</v>
      </c>
      <c r="D5742" s="1">
        <f t="shared" si="1074"/>
        <v>6</v>
      </c>
      <c r="E5742" s="12">
        <f t="shared" si="1075"/>
        <v>19</v>
      </c>
      <c r="F5742" s="124" t="str">
        <f t="shared" si="1076"/>
        <v>0</v>
      </c>
      <c r="G5742" s="1">
        <f ca="1">(OFFSET(O5742,0,MATCH(Customer!$J$6,'CDH &amp; HDH'!$P$11:$X$11,0)))</f>
        <v>78</v>
      </c>
      <c r="H5742" s="1" t="str">
        <f t="shared" si="1077"/>
        <v>Cooling</v>
      </c>
      <c r="I5742" s="1">
        <f ca="1">OFFSET(IF($H5742="Cooling",Customer!$C$25,Customer!$C$52),E5742,D5742)</f>
        <v>78</v>
      </c>
      <c r="J5742" s="1">
        <f ca="1">OFFSET(IF($H5742="Cooling",Customer!$L$25,Customer!$L$52),$E5742,$D5742)</f>
        <v>80</v>
      </c>
      <c r="K5742" s="16">
        <f t="shared" ca="1" si="1071"/>
        <v>0</v>
      </c>
      <c r="L5742" s="16">
        <f t="shared" ca="1" si="1072"/>
        <v>0</v>
      </c>
      <c r="M5742" s="17">
        <f t="shared" si="1078"/>
        <v>0</v>
      </c>
      <c r="N5742" s="17">
        <f t="shared" si="1079"/>
        <v>0</v>
      </c>
      <c r="O5742" s="4"/>
      <c r="P5742" s="4">
        <v>61</v>
      </c>
      <c r="Q5742" s="4">
        <v>68</v>
      </c>
      <c r="R5742" s="4">
        <v>69</v>
      </c>
      <c r="S5742" s="4">
        <v>62</v>
      </c>
      <c r="T5742" s="4">
        <v>73</v>
      </c>
      <c r="U5742" s="4">
        <v>69</v>
      </c>
      <c r="V5742" s="13">
        <v>78</v>
      </c>
      <c r="W5742" s="4">
        <v>70</v>
      </c>
      <c r="X5742" s="4">
        <v>73</v>
      </c>
      <c r="Y5742">
        <f t="shared" ca="1" si="1080"/>
        <v>0</v>
      </c>
      <c r="Z5742">
        <f t="shared" ca="1" si="1081"/>
        <v>0</v>
      </c>
    </row>
    <row r="5743" spans="2:26" x14ac:dyDescent="0.25">
      <c r="B5743" s="11">
        <f t="shared" si="1082"/>
        <v>44800.791666652767</v>
      </c>
      <c r="C5743" s="1">
        <f t="shared" si="1073"/>
        <v>8</v>
      </c>
      <c r="D5743" s="1">
        <f t="shared" si="1074"/>
        <v>6</v>
      </c>
      <c r="E5743" s="12">
        <f t="shared" si="1075"/>
        <v>20</v>
      </c>
      <c r="F5743" s="124" t="str">
        <f t="shared" si="1076"/>
        <v>0</v>
      </c>
      <c r="G5743" s="1">
        <f ca="1">(OFFSET(O5743,0,MATCH(Customer!$J$6,'CDH &amp; HDH'!$P$11:$X$11,0)))</f>
        <v>77</v>
      </c>
      <c r="H5743" s="1" t="str">
        <f t="shared" si="1077"/>
        <v>Cooling</v>
      </c>
      <c r="I5743" s="1">
        <f ca="1">OFFSET(IF($H5743="Cooling",Customer!$C$25,Customer!$C$52),E5743,D5743)</f>
        <v>78</v>
      </c>
      <c r="J5743" s="1">
        <f ca="1">OFFSET(IF($H5743="Cooling",Customer!$L$25,Customer!$L$52),$E5743,$D5743)</f>
        <v>80</v>
      </c>
      <c r="K5743" s="16">
        <f t="shared" ca="1" si="1071"/>
        <v>0</v>
      </c>
      <c r="L5743" s="16">
        <f t="shared" ca="1" si="1072"/>
        <v>0</v>
      </c>
      <c r="M5743" s="17">
        <f t="shared" si="1078"/>
        <v>0</v>
      </c>
      <c r="N5743" s="17">
        <f t="shared" si="1079"/>
        <v>0</v>
      </c>
      <c r="O5743" s="4"/>
      <c r="P5743" s="4">
        <v>61</v>
      </c>
      <c r="Q5743" s="4">
        <v>66</v>
      </c>
      <c r="R5743" s="4">
        <v>64</v>
      </c>
      <c r="S5743" s="4">
        <v>62</v>
      </c>
      <c r="T5743" s="4">
        <v>71</v>
      </c>
      <c r="U5743" s="4">
        <v>68</v>
      </c>
      <c r="V5743" s="13">
        <v>77</v>
      </c>
      <c r="W5743" s="4">
        <v>69</v>
      </c>
      <c r="X5743" s="4">
        <v>71</v>
      </c>
      <c r="Y5743">
        <f t="shared" ca="1" si="1080"/>
        <v>0</v>
      </c>
      <c r="Z5743">
        <f t="shared" ca="1" si="1081"/>
        <v>0</v>
      </c>
    </row>
    <row r="5744" spans="2:26" x14ac:dyDescent="0.25">
      <c r="B5744" s="11">
        <f t="shared" si="1082"/>
        <v>44800.833333319431</v>
      </c>
      <c r="C5744" s="1">
        <f t="shared" si="1073"/>
        <v>8</v>
      </c>
      <c r="D5744" s="1">
        <f t="shared" si="1074"/>
        <v>6</v>
      </c>
      <c r="E5744" s="12">
        <f t="shared" si="1075"/>
        <v>21</v>
      </c>
      <c r="F5744" s="124" t="str">
        <f t="shared" si="1076"/>
        <v>0</v>
      </c>
      <c r="G5744" s="1">
        <f ca="1">(OFFSET(O5744,0,MATCH(Customer!$J$6,'CDH &amp; HDH'!$P$11:$X$11,0)))</f>
        <v>77</v>
      </c>
      <c r="H5744" s="1" t="str">
        <f t="shared" si="1077"/>
        <v>Cooling</v>
      </c>
      <c r="I5744" s="1">
        <f ca="1">OFFSET(IF($H5744="Cooling",Customer!$C$25,Customer!$C$52),E5744,D5744)</f>
        <v>78</v>
      </c>
      <c r="J5744" s="1">
        <f ca="1">OFFSET(IF($H5744="Cooling",Customer!$L$25,Customer!$L$52),$E5744,$D5744)</f>
        <v>80</v>
      </c>
      <c r="K5744" s="16">
        <f t="shared" ca="1" si="1071"/>
        <v>0</v>
      </c>
      <c r="L5744" s="16">
        <f t="shared" ca="1" si="1072"/>
        <v>0</v>
      </c>
      <c r="M5744" s="17">
        <f t="shared" si="1078"/>
        <v>0</v>
      </c>
      <c r="N5744" s="17">
        <f t="shared" si="1079"/>
        <v>0</v>
      </c>
      <c r="O5744" s="4"/>
      <c r="P5744" s="4">
        <v>61</v>
      </c>
      <c r="Q5744" s="4">
        <v>64</v>
      </c>
      <c r="R5744" s="4">
        <v>66</v>
      </c>
      <c r="S5744" s="4">
        <v>63</v>
      </c>
      <c r="T5744" s="4">
        <v>68</v>
      </c>
      <c r="U5744" s="4">
        <v>66</v>
      </c>
      <c r="V5744" s="13">
        <v>77</v>
      </c>
      <c r="W5744" s="4">
        <v>68</v>
      </c>
      <c r="X5744" s="4">
        <v>68</v>
      </c>
      <c r="Y5744">
        <f t="shared" ca="1" si="1080"/>
        <v>0</v>
      </c>
      <c r="Z5744">
        <f t="shared" ca="1" si="1081"/>
        <v>0</v>
      </c>
    </row>
    <row r="5745" spans="2:26" x14ac:dyDescent="0.25">
      <c r="B5745" s="11">
        <f t="shared" si="1082"/>
        <v>44800.874999986096</v>
      </c>
      <c r="C5745" s="1">
        <f t="shared" si="1073"/>
        <v>8</v>
      </c>
      <c r="D5745" s="1">
        <f t="shared" si="1074"/>
        <v>6</v>
      </c>
      <c r="E5745" s="12">
        <f t="shared" si="1075"/>
        <v>22</v>
      </c>
      <c r="F5745" s="124" t="str">
        <f t="shared" si="1076"/>
        <v>0</v>
      </c>
      <c r="G5745" s="1">
        <f ca="1">(OFFSET(O5745,0,MATCH(Customer!$J$6,'CDH &amp; HDH'!$P$11:$X$11,0)))</f>
        <v>77</v>
      </c>
      <c r="H5745" s="1" t="str">
        <f t="shared" si="1077"/>
        <v>Cooling</v>
      </c>
      <c r="I5745" s="1">
        <f ca="1">OFFSET(IF($H5745="Cooling",Customer!$C$25,Customer!$C$52),E5745,D5745)</f>
        <v>78</v>
      </c>
      <c r="J5745" s="1">
        <f ca="1">OFFSET(IF($H5745="Cooling",Customer!$L$25,Customer!$L$52),$E5745,$D5745)</f>
        <v>80</v>
      </c>
      <c r="K5745" s="16">
        <f t="shared" ca="1" si="1071"/>
        <v>0</v>
      </c>
      <c r="L5745" s="16">
        <f t="shared" ca="1" si="1072"/>
        <v>0</v>
      </c>
      <c r="M5745" s="17">
        <f t="shared" si="1078"/>
        <v>0</v>
      </c>
      <c r="N5745" s="17">
        <f t="shared" si="1079"/>
        <v>0</v>
      </c>
      <c r="O5745" s="4"/>
      <c r="P5745" s="4">
        <v>60</v>
      </c>
      <c r="Q5745" s="4">
        <v>63</v>
      </c>
      <c r="R5745" s="4">
        <v>64</v>
      </c>
      <c r="S5745" s="4">
        <v>62</v>
      </c>
      <c r="T5745" s="4">
        <v>67</v>
      </c>
      <c r="U5745" s="4">
        <v>65</v>
      </c>
      <c r="V5745" s="13">
        <v>77</v>
      </c>
      <c r="W5745" s="4">
        <v>68</v>
      </c>
      <c r="X5745" s="4">
        <v>65</v>
      </c>
      <c r="Y5745">
        <f t="shared" ca="1" si="1080"/>
        <v>0</v>
      </c>
      <c r="Z5745">
        <f t="shared" ca="1" si="1081"/>
        <v>0</v>
      </c>
    </row>
    <row r="5746" spans="2:26" x14ac:dyDescent="0.25">
      <c r="B5746" s="11">
        <f t="shared" si="1082"/>
        <v>44800.91666665276</v>
      </c>
      <c r="C5746" s="1">
        <f t="shared" si="1073"/>
        <v>8</v>
      </c>
      <c r="D5746" s="1">
        <f t="shared" si="1074"/>
        <v>6</v>
      </c>
      <c r="E5746" s="12">
        <f t="shared" si="1075"/>
        <v>23</v>
      </c>
      <c r="F5746" s="124" t="str">
        <f t="shared" si="1076"/>
        <v>0</v>
      </c>
      <c r="G5746" s="1">
        <f ca="1">(OFFSET(O5746,0,MATCH(Customer!$J$6,'CDH &amp; HDH'!$P$11:$X$11,0)))</f>
        <v>75</v>
      </c>
      <c r="H5746" s="1" t="str">
        <f t="shared" si="1077"/>
        <v>Cooling</v>
      </c>
      <c r="I5746" s="1">
        <f ca="1">OFFSET(IF($H5746="Cooling",Customer!$C$25,Customer!$C$52),E5746,D5746)</f>
        <v>78</v>
      </c>
      <c r="J5746" s="1">
        <f ca="1">OFFSET(IF($H5746="Cooling",Customer!$L$25,Customer!$L$52),$E5746,$D5746)</f>
        <v>80</v>
      </c>
      <c r="K5746" s="16">
        <f t="shared" ca="1" si="1071"/>
        <v>0</v>
      </c>
      <c r="L5746" s="16">
        <f t="shared" ca="1" si="1072"/>
        <v>0</v>
      </c>
      <c r="M5746" s="17">
        <f t="shared" si="1078"/>
        <v>0</v>
      </c>
      <c r="N5746" s="17">
        <f t="shared" si="1079"/>
        <v>0</v>
      </c>
      <c r="O5746" s="4"/>
      <c r="P5746" s="4">
        <v>60</v>
      </c>
      <c r="Q5746" s="4">
        <v>61</v>
      </c>
      <c r="R5746" s="4">
        <v>63</v>
      </c>
      <c r="S5746" s="4">
        <v>62</v>
      </c>
      <c r="T5746" s="4">
        <v>67</v>
      </c>
      <c r="U5746" s="4">
        <v>65</v>
      </c>
      <c r="V5746" s="13">
        <v>75</v>
      </c>
      <c r="W5746" s="4">
        <v>67</v>
      </c>
      <c r="X5746" s="4">
        <v>66</v>
      </c>
      <c r="Y5746">
        <f t="shared" ca="1" si="1080"/>
        <v>0</v>
      </c>
      <c r="Z5746">
        <f t="shared" ca="1" si="1081"/>
        <v>0</v>
      </c>
    </row>
    <row r="5747" spans="2:26" x14ac:dyDescent="0.25">
      <c r="B5747" s="11">
        <f t="shared" si="1082"/>
        <v>44800.958333319424</v>
      </c>
      <c r="C5747" s="1">
        <f t="shared" si="1073"/>
        <v>8</v>
      </c>
      <c r="D5747" s="1">
        <f t="shared" si="1074"/>
        <v>6</v>
      </c>
      <c r="E5747" s="12">
        <f t="shared" si="1075"/>
        <v>24</v>
      </c>
      <c r="F5747" s="124" t="str">
        <f t="shared" si="1076"/>
        <v>0</v>
      </c>
      <c r="G5747" s="1">
        <f ca="1">(OFFSET(O5747,0,MATCH(Customer!$J$6,'CDH &amp; HDH'!$P$11:$X$11,0)))</f>
        <v>73</v>
      </c>
      <c r="H5747" s="1" t="str">
        <f t="shared" si="1077"/>
        <v>Cooling</v>
      </c>
      <c r="I5747" s="1">
        <f ca="1">OFFSET(IF($H5747="Cooling",Customer!$C$25,Customer!$C$52),E5747,D5747)</f>
        <v>78</v>
      </c>
      <c r="J5747" s="1">
        <f ca="1">OFFSET(IF($H5747="Cooling",Customer!$L$25,Customer!$L$52),$E5747,$D5747)</f>
        <v>80</v>
      </c>
      <c r="K5747" s="16">
        <f t="shared" ca="1" si="1071"/>
        <v>0</v>
      </c>
      <c r="L5747" s="16">
        <f t="shared" ca="1" si="1072"/>
        <v>0</v>
      </c>
      <c r="M5747" s="17">
        <f t="shared" si="1078"/>
        <v>0</v>
      </c>
      <c r="N5747" s="17">
        <f t="shared" si="1079"/>
        <v>0</v>
      </c>
      <c r="O5747" s="4"/>
      <c r="P5747" s="4">
        <v>60</v>
      </c>
      <c r="Q5747" s="4">
        <v>60</v>
      </c>
      <c r="R5747" s="4">
        <v>63</v>
      </c>
      <c r="S5747" s="4">
        <v>62</v>
      </c>
      <c r="T5747" s="4">
        <v>68</v>
      </c>
      <c r="U5747" s="4">
        <v>64</v>
      </c>
      <c r="V5747" s="13">
        <v>73</v>
      </c>
      <c r="W5747" s="4">
        <v>67</v>
      </c>
      <c r="X5747" s="4">
        <v>63</v>
      </c>
      <c r="Y5747">
        <f t="shared" ca="1" si="1080"/>
        <v>0</v>
      </c>
      <c r="Z5747">
        <f t="shared" ca="1" si="1081"/>
        <v>0</v>
      </c>
    </row>
    <row r="5748" spans="2:26" x14ac:dyDescent="0.25">
      <c r="B5748" s="11">
        <f t="shared" si="1082"/>
        <v>44800.999999986088</v>
      </c>
      <c r="C5748" s="1">
        <f t="shared" si="1073"/>
        <v>8</v>
      </c>
      <c r="D5748" s="1">
        <f t="shared" si="1074"/>
        <v>7</v>
      </c>
      <c r="E5748" s="12">
        <f t="shared" si="1075"/>
        <v>1</v>
      </c>
      <c r="F5748" s="124" t="str">
        <f t="shared" si="1076"/>
        <v>0</v>
      </c>
      <c r="G5748" s="1">
        <f ca="1">(OFFSET(O5748,0,MATCH(Customer!$J$6,'CDH &amp; HDH'!$P$11:$X$11,0)))</f>
        <v>70</v>
      </c>
      <c r="H5748" s="1" t="str">
        <f t="shared" si="1077"/>
        <v>Cooling</v>
      </c>
      <c r="I5748" s="1">
        <f ca="1">OFFSET(IF($H5748="Cooling",Customer!$C$25,Customer!$C$52),E5748,D5748)</f>
        <v>78</v>
      </c>
      <c r="J5748" s="1">
        <f ca="1">OFFSET(IF($H5748="Cooling",Customer!$L$25,Customer!$L$52),$E5748,$D5748)</f>
        <v>80</v>
      </c>
      <c r="K5748" s="16">
        <f t="shared" ca="1" si="1071"/>
        <v>0</v>
      </c>
      <c r="L5748" s="16">
        <f t="shared" ca="1" si="1072"/>
        <v>0</v>
      </c>
      <c r="M5748" s="17">
        <f t="shared" si="1078"/>
        <v>0</v>
      </c>
      <c r="N5748" s="17">
        <f t="shared" si="1079"/>
        <v>0</v>
      </c>
      <c r="O5748" s="4"/>
      <c r="P5748" s="4">
        <v>60</v>
      </c>
      <c r="Q5748" s="4">
        <v>57</v>
      </c>
      <c r="R5748" s="4">
        <v>62</v>
      </c>
      <c r="S5748" s="4">
        <v>61</v>
      </c>
      <c r="T5748" s="4">
        <v>67</v>
      </c>
      <c r="U5748" s="4">
        <v>64</v>
      </c>
      <c r="V5748" s="13">
        <v>70</v>
      </c>
      <c r="W5748" s="4">
        <v>67</v>
      </c>
      <c r="X5748" s="4">
        <v>63</v>
      </c>
      <c r="Y5748">
        <f t="shared" ca="1" si="1080"/>
        <v>0</v>
      </c>
      <c r="Z5748">
        <f t="shared" ca="1" si="1081"/>
        <v>0</v>
      </c>
    </row>
    <row r="5749" spans="2:26" x14ac:dyDescent="0.25">
      <c r="B5749" s="11">
        <f t="shared" si="1082"/>
        <v>44801.041666652753</v>
      </c>
      <c r="C5749" s="1">
        <f t="shared" si="1073"/>
        <v>8</v>
      </c>
      <c r="D5749" s="1">
        <f t="shared" si="1074"/>
        <v>7</v>
      </c>
      <c r="E5749" s="12">
        <f t="shared" si="1075"/>
        <v>2</v>
      </c>
      <c r="F5749" s="124" t="str">
        <f t="shared" si="1076"/>
        <v>0</v>
      </c>
      <c r="G5749" s="1">
        <f ca="1">(OFFSET(O5749,0,MATCH(Customer!$J$6,'CDH &amp; HDH'!$P$11:$X$11,0)))</f>
        <v>66</v>
      </c>
      <c r="H5749" s="1" t="str">
        <f t="shared" si="1077"/>
        <v>Cooling</v>
      </c>
      <c r="I5749" s="1">
        <f ca="1">OFFSET(IF($H5749="Cooling",Customer!$C$25,Customer!$C$52),E5749,D5749)</f>
        <v>78</v>
      </c>
      <c r="J5749" s="1">
        <f ca="1">OFFSET(IF($H5749="Cooling",Customer!$L$25,Customer!$L$52),$E5749,$D5749)</f>
        <v>80</v>
      </c>
      <c r="K5749" s="16">
        <f t="shared" ca="1" si="1071"/>
        <v>0</v>
      </c>
      <c r="L5749" s="16">
        <f t="shared" ca="1" si="1072"/>
        <v>0</v>
      </c>
      <c r="M5749" s="17">
        <f t="shared" si="1078"/>
        <v>0</v>
      </c>
      <c r="N5749" s="17">
        <f t="shared" si="1079"/>
        <v>0</v>
      </c>
      <c r="O5749" s="4"/>
      <c r="P5749" s="4">
        <v>60</v>
      </c>
      <c r="Q5749" s="4">
        <v>58</v>
      </c>
      <c r="R5749" s="4">
        <v>60</v>
      </c>
      <c r="S5749" s="4">
        <v>61</v>
      </c>
      <c r="T5749" s="4">
        <v>66</v>
      </c>
      <c r="U5749" s="4">
        <v>64</v>
      </c>
      <c r="V5749" s="13">
        <v>66</v>
      </c>
      <c r="W5749" s="4">
        <v>66</v>
      </c>
      <c r="X5749" s="4">
        <v>62</v>
      </c>
      <c r="Y5749">
        <f t="shared" ca="1" si="1080"/>
        <v>0</v>
      </c>
      <c r="Z5749">
        <f t="shared" ca="1" si="1081"/>
        <v>0</v>
      </c>
    </row>
    <row r="5750" spans="2:26" x14ac:dyDescent="0.25">
      <c r="B5750" s="11">
        <f t="shared" si="1082"/>
        <v>44801.083333319417</v>
      </c>
      <c r="C5750" s="1">
        <f t="shared" si="1073"/>
        <v>8</v>
      </c>
      <c r="D5750" s="1">
        <f t="shared" si="1074"/>
        <v>7</v>
      </c>
      <c r="E5750" s="12">
        <f t="shared" si="1075"/>
        <v>3</v>
      </c>
      <c r="F5750" s="124" t="str">
        <f t="shared" si="1076"/>
        <v>0</v>
      </c>
      <c r="G5750" s="1">
        <f ca="1">(OFFSET(O5750,0,MATCH(Customer!$J$6,'CDH &amp; HDH'!$P$11:$X$11,0)))</f>
        <v>65</v>
      </c>
      <c r="H5750" s="1" t="str">
        <f t="shared" si="1077"/>
        <v>Cooling</v>
      </c>
      <c r="I5750" s="1">
        <f ca="1">OFFSET(IF($H5750="Cooling",Customer!$C$25,Customer!$C$52),E5750,D5750)</f>
        <v>78</v>
      </c>
      <c r="J5750" s="1">
        <f ca="1">OFFSET(IF($H5750="Cooling",Customer!$L$25,Customer!$L$52),$E5750,$D5750)</f>
        <v>80</v>
      </c>
      <c r="K5750" s="16">
        <f t="shared" ca="1" si="1071"/>
        <v>0</v>
      </c>
      <c r="L5750" s="16">
        <f t="shared" ca="1" si="1072"/>
        <v>0</v>
      </c>
      <c r="M5750" s="17">
        <f t="shared" si="1078"/>
        <v>0</v>
      </c>
      <c r="N5750" s="17">
        <f t="shared" si="1079"/>
        <v>0</v>
      </c>
      <c r="O5750" s="4"/>
      <c r="P5750" s="4">
        <v>60</v>
      </c>
      <c r="Q5750" s="4">
        <v>57</v>
      </c>
      <c r="R5750" s="4">
        <v>58</v>
      </c>
      <c r="S5750" s="4">
        <v>61</v>
      </c>
      <c r="T5750" s="4">
        <v>67</v>
      </c>
      <c r="U5750" s="4">
        <v>64</v>
      </c>
      <c r="V5750" s="13">
        <v>65</v>
      </c>
      <c r="W5750" s="4">
        <v>64</v>
      </c>
      <c r="X5750" s="4">
        <v>62</v>
      </c>
      <c r="Y5750">
        <f t="shared" ca="1" si="1080"/>
        <v>0</v>
      </c>
      <c r="Z5750">
        <f t="shared" ca="1" si="1081"/>
        <v>0</v>
      </c>
    </row>
    <row r="5751" spans="2:26" x14ac:dyDescent="0.25">
      <c r="B5751" s="11">
        <f t="shared" si="1082"/>
        <v>44801.124999986081</v>
      </c>
      <c r="C5751" s="1">
        <f t="shared" si="1073"/>
        <v>8</v>
      </c>
      <c r="D5751" s="1">
        <f t="shared" si="1074"/>
        <v>7</v>
      </c>
      <c r="E5751" s="12">
        <f t="shared" si="1075"/>
        <v>4</v>
      </c>
      <c r="F5751" s="124" t="str">
        <f t="shared" si="1076"/>
        <v>0</v>
      </c>
      <c r="G5751" s="1">
        <f ca="1">(OFFSET(O5751,0,MATCH(Customer!$J$6,'CDH &amp; HDH'!$P$11:$X$11,0)))</f>
        <v>63</v>
      </c>
      <c r="H5751" s="1" t="str">
        <f t="shared" si="1077"/>
        <v>Cooling</v>
      </c>
      <c r="I5751" s="1">
        <f ca="1">OFFSET(IF($H5751="Cooling",Customer!$C$25,Customer!$C$52),E5751,D5751)</f>
        <v>78</v>
      </c>
      <c r="J5751" s="1">
        <f ca="1">OFFSET(IF($H5751="Cooling",Customer!$L$25,Customer!$L$52),$E5751,$D5751)</f>
        <v>80</v>
      </c>
      <c r="K5751" s="16">
        <f t="shared" ca="1" si="1071"/>
        <v>0</v>
      </c>
      <c r="L5751" s="16">
        <f t="shared" ca="1" si="1072"/>
        <v>0</v>
      </c>
      <c r="M5751" s="17">
        <f t="shared" si="1078"/>
        <v>0</v>
      </c>
      <c r="N5751" s="17">
        <f t="shared" si="1079"/>
        <v>0</v>
      </c>
      <c r="O5751" s="4"/>
      <c r="P5751" s="4">
        <v>61</v>
      </c>
      <c r="Q5751" s="4">
        <v>57</v>
      </c>
      <c r="R5751" s="4">
        <v>56</v>
      </c>
      <c r="S5751" s="4">
        <v>61</v>
      </c>
      <c r="T5751" s="4">
        <v>66</v>
      </c>
      <c r="U5751" s="4">
        <v>64</v>
      </c>
      <c r="V5751" s="13">
        <v>63</v>
      </c>
      <c r="W5751" s="4">
        <v>65</v>
      </c>
      <c r="X5751" s="4">
        <v>60</v>
      </c>
      <c r="Y5751">
        <f t="shared" ca="1" si="1080"/>
        <v>0</v>
      </c>
      <c r="Z5751">
        <f t="shared" ca="1" si="1081"/>
        <v>0</v>
      </c>
    </row>
    <row r="5752" spans="2:26" x14ac:dyDescent="0.25">
      <c r="B5752" s="11">
        <f t="shared" si="1082"/>
        <v>44801.166666652745</v>
      </c>
      <c r="C5752" s="1">
        <f t="shared" si="1073"/>
        <v>8</v>
      </c>
      <c r="D5752" s="1">
        <f t="shared" si="1074"/>
        <v>7</v>
      </c>
      <c r="E5752" s="12">
        <f t="shared" si="1075"/>
        <v>5</v>
      </c>
      <c r="F5752" s="124" t="str">
        <f t="shared" si="1076"/>
        <v>0</v>
      </c>
      <c r="G5752" s="1">
        <f ca="1">(OFFSET(O5752,0,MATCH(Customer!$J$6,'CDH &amp; HDH'!$P$11:$X$11,0)))</f>
        <v>61</v>
      </c>
      <c r="H5752" s="1" t="str">
        <f t="shared" si="1077"/>
        <v>Cooling</v>
      </c>
      <c r="I5752" s="1">
        <f ca="1">OFFSET(IF($H5752="Cooling",Customer!$C$25,Customer!$C$52),E5752,D5752)</f>
        <v>78</v>
      </c>
      <c r="J5752" s="1">
        <f ca="1">OFFSET(IF($H5752="Cooling",Customer!$L$25,Customer!$L$52),$E5752,$D5752)</f>
        <v>80</v>
      </c>
      <c r="K5752" s="16">
        <f t="shared" ca="1" si="1071"/>
        <v>0</v>
      </c>
      <c r="L5752" s="16">
        <f t="shared" ca="1" si="1072"/>
        <v>0</v>
      </c>
      <c r="M5752" s="17">
        <f t="shared" si="1078"/>
        <v>0</v>
      </c>
      <c r="N5752" s="17">
        <f t="shared" si="1079"/>
        <v>0</v>
      </c>
      <c r="O5752" s="4"/>
      <c r="P5752" s="4">
        <v>61</v>
      </c>
      <c r="Q5752" s="4">
        <v>55</v>
      </c>
      <c r="R5752" s="4">
        <v>55</v>
      </c>
      <c r="S5752" s="4">
        <v>61</v>
      </c>
      <c r="T5752" s="4">
        <v>67</v>
      </c>
      <c r="U5752" s="4">
        <v>65</v>
      </c>
      <c r="V5752" s="13">
        <v>61</v>
      </c>
      <c r="W5752" s="4">
        <v>64</v>
      </c>
      <c r="X5752" s="4">
        <v>60</v>
      </c>
      <c r="Y5752">
        <f t="shared" ca="1" si="1080"/>
        <v>0</v>
      </c>
      <c r="Z5752">
        <f t="shared" ca="1" si="1081"/>
        <v>0</v>
      </c>
    </row>
    <row r="5753" spans="2:26" x14ac:dyDescent="0.25">
      <c r="B5753" s="11">
        <f t="shared" si="1082"/>
        <v>44801.20833331941</v>
      </c>
      <c r="C5753" s="1">
        <f t="shared" si="1073"/>
        <v>8</v>
      </c>
      <c r="D5753" s="1">
        <f t="shared" si="1074"/>
        <v>7</v>
      </c>
      <c r="E5753" s="12">
        <f t="shared" si="1075"/>
        <v>6</v>
      </c>
      <c r="F5753" s="124" t="str">
        <f t="shared" si="1076"/>
        <v>0</v>
      </c>
      <c r="G5753" s="1">
        <f ca="1">(OFFSET(O5753,0,MATCH(Customer!$J$6,'CDH &amp; HDH'!$P$11:$X$11,0)))</f>
        <v>61</v>
      </c>
      <c r="H5753" s="1" t="str">
        <f t="shared" si="1077"/>
        <v>Cooling</v>
      </c>
      <c r="I5753" s="1">
        <f ca="1">OFFSET(IF($H5753="Cooling",Customer!$C$25,Customer!$C$52),E5753,D5753)</f>
        <v>78</v>
      </c>
      <c r="J5753" s="1">
        <f ca="1">OFFSET(IF($H5753="Cooling",Customer!$L$25,Customer!$L$52),$E5753,$D5753)</f>
        <v>80</v>
      </c>
      <c r="K5753" s="16">
        <f t="shared" ca="1" si="1071"/>
        <v>0</v>
      </c>
      <c r="L5753" s="16">
        <f t="shared" ca="1" si="1072"/>
        <v>0</v>
      </c>
      <c r="M5753" s="17">
        <f t="shared" si="1078"/>
        <v>0</v>
      </c>
      <c r="N5753" s="17">
        <f t="shared" si="1079"/>
        <v>0</v>
      </c>
      <c r="O5753" s="4"/>
      <c r="P5753" s="4">
        <v>61</v>
      </c>
      <c r="Q5753" s="4">
        <v>55</v>
      </c>
      <c r="R5753" s="4">
        <v>51</v>
      </c>
      <c r="S5753" s="4">
        <v>60</v>
      </c>
      <c r="T5753" s="4">
        <v>68</v>
      </c>
      <c r="U5753" s="4">
        <v>65</v>
      </c>
      <c r="V5753" s="13">
        <v>61</v>
      </c>
      <c r="W5753" s="4">
        <v>65</v>
      </c>
      <c r="X5753" s="4">
        <v>60</v>
      </c>
      <c r="Y5753">
        <f t="shared" ca="1" si="1080"/>
        <v>0</v>
      </c>
      <c r="Z5753">
        <f t="shared" ca="1" si="1081"/>
        <v>0</v>
      </c>
    </row>
    <row r="5754" spans="2:26" x14ac:dyDescent="0.25">
      <c r="B5754" s="11">
        <f t="shared" si="1082"/>
        <v>44801.249999986074</v>
      </c>
      <c r="C5754" s="1">
        <f t="shared" si="1073"/>
        <v>8</v>
      </c>
      <c r="D5754" s="1">
        <f t="shared" si="1074"/>
        <v>7</v>
      </c>
      <c r="E5754" s="12">
        <f t="shared" si="1075"/>
        <v>7</v>
      </c>
      <c r="F5754" s="124" t="str">
        <f t="shared" si="1076"/>
        <v>0</v>
      </c>
      <c r="G5754" s="1">
        <f ca="1">(OFFSET(O5754,0,MATCH(Customer!$J$6,'CDH &amp; HDH'!$P$11:$X$11,0)))</f>
        <v>64</v>
      </c>
      <c r="H5754" s="1" t="str">
        <f t="shared" si="1077"/>
        <v>Cooling</v>
      </c>
      <c r="I5754" s="1">
        <f ca="1">OFFSET(IF($H5754="Cooling",Customer!$C$25,Customer!$C$52),E5754,D5754)</f>
        <v>78</v>
      </c>
      <c r="J5754" s="1">
        <f ca="1">OFFSET(IF($H5754="Cooling",Customer!$L$25,Customer!$L$52),$E5754,$D5754)</f>
        <v>80</v>
      </c>
      <c r="K5754" s="16">
        <f t="shared" ca="1" si="1071"/>
        <v>0</v>
      </c>
      <c r="L5754" s="16">
        <f t="shared" ca="1" si="1072"/>
        <v>0</v>
      </c>
      <c r="M5754" s="17">
        <f t="shared" si="1078"/>
        <v>0</v>
      </c>
      <c r="N5754" s="17">
        <f t="shared" si="1079"/>
        <v>0</v>
      </c>
      <c r="O5754" s="4"/>
      <c r="P5754" s="4">
        <v>61</v>
      </c>
      <c r="Q5754" s="4">
        <v>57</v>
      </c>
      <c r="R5754" s="4">
        <v>54</v>
      </c>
      <c r="S5754" s="4">
        <v>60</v>
      </c>
      <c r="T5754" s="4">
        <v>69</v>
      </c>
      <c r="U5754" s="4">
        <v>67</v>
      </c>
      <c r="V5754" s="13">
        <v>64</v>
      </c>
      <c r="W5754" s="4">
        <v>66</v>
      </c>
      <c r="X5754" s="4">
        <v>63</v>
      </c>
      <c r="Y5754">
        <f t="shared" ca="1" si="1080"/>
        <v>0</v>
      </c>
      <c r="Z5754">
        <f t="shared" ca="1" si="1081"/>
        <v>0</v>
      </c>
    </row>
    <row r="5755" spans="2:26" x14ac:dyDescent="0.25">
      <c r="B5755" s="11">
        <f t="shared" si="1082"/>
        <v>44801.291666652738</v>
      </c>
      <c r="C5755" s="1">
        <f t="shared" si="1073"/>
        <v>8</v>
      </c>
      <c r="D5755" s="1">
        <f t="shared" si="1074"/>
        <v>7</v>
      </c>
      <c r="E5755" s="12">
        <f t="shared" si="1075"/>
        <v>8</v>
      </c>
      <c r="F5755" s="124" t="str">
        <f t="shared" si="1076"/>
        <v>0</v>
      </c>
      <c r="G5755" s="1">
        <f ca="1">(OFFSET(O5755,0,MATCH(Customer!$J$6,'CDH &amp; HDH'!$P$11:$X$11,0)))</f>
        <v>72</v>
      </c>
      <c r="H5755" s="1" t="str">
        <f t="shared" si="1077"/>
        <v>Cooling</v>
      </c>
      <c r="I5755" s="1">
        <f ca="1">OFFSET(IF($H5755="Cooling",Customer!$C$25,Customer!$C$52),E5755,D5755)</f>
        <v>78</v>
      </c>
      <c r="J5755" s="1">
        <f ca="1">OFFSET(IF($H5755="Cooling",Customer!$L$25,Customer!$L$52),$E5755,$D5755)</f>
        <v>80</v>
      </c>
      <c r="K5755" s="16">
        <f t="shared" ca="1" si="1071"/>
        <v>0</v>
      </c>
      <c r="L5755" s="16">
        <f t="shared" ca="1" si="1072"/>
        <v>0</v>
      </c>
      <c r="M5755" s="17">
        <f t="shared" si="1078"/>
        <v>0</v>
      </c>
      <c r="N5755" s="17">
        <f t="shared" si="1079"/>
        <v>0</v>
      </c>
      <c r="O5755" s="4"/>
      <c r="P5755" s="4">
        <v>61</v>
      </c>
      <c r="Q5755" s="4">
        <v>60</v>
      </c>
      <c r="R5755" s="4">
        <v>66</v>
      </c>
      <c r="S5755" s="4">
        <v>61</v>
      </c>
      <c r="T5755" s="4">
        <v>70</v>
      </c>
      <c r="U5755" s="4">
        <v>68</v>
      </c>
      <c r="V5755" s="13">
        <v>72</v>
      </c>
      <c r="W5755" s="4">
        <v>68</v>
      </c>
      <c r="X5755" s="4">
        <v>66</v>
      </c>
      <c r="Y5755">
        <f t="shared" ca="1" si="1080"/>
        <v>0</v>
      </c>
      <c r="Z5755">
        <f t="shared" ca="1" si="1081"/>
        <v>0</v>
      </c>
    </row>
    <row r="5756" spans="2:26" x14ac:dyDescent="0.25">
      <c r="B5756" s="11">
        <f t="shared" si="1082"/>
        <v>44801.333333319402</v>
      </c>
      <c r="C5756" s="1">
        <f t="shared" si="1073"/>
        <v>8</v>
      </c>
      <c r="D5756" s="1">
        <f t="shared" si="1074"/>
        <v>7</v>
      </c>
      <c r="E5756" s="12">
        <f t="shared" si="1075"/>
        <v>9</v>
      </c>
      <c r="F5756" s="124" t="str">
        <f t="shared" si="1076"/>
        <v>0</v>
      </c>
      <c r="G5756" s="1">
        <f ca="1">(OFFSET(O5756,0,MATCH(Customer!$J$6,'CDH &amp; HDH'!$P$11:$X$11,0)))</f>
        <v>77</v>
      </c>
      <c r="H5756" s="1" t="str">
        <f t="shared" si="1077"/>
        <v>Cooling</v>
      </c>
      <c r="I5756" s="1">
        <f ca="1">OFFSET(IF($H5756="Cooling",Customer!$C$25,Customer!$C$52),E5756,D5756)</f>
        <v>78</v>
      </c>
      <c r="J5756" s="1">
        <f ca="1">OFFSET(IF($H5756="Cooling",Customer!$L$25,Customer!$L$52),$E5756,$D5756)</f>
        <v>80</v>
      </c>
      <c r="K5756" s="16">
        <f t="shared" ca="1" si="1071"/>
        <v>0</v>
      </c>
      <c r="L5756" s="16">
        <f t="shared" ca="1" si="1072"/>
        <v>0</v>
      </c>
      <c r="M5756" s="17">
        <f t="shared" si="1078"/>
        <v>0</v>
      </c>
      <c r="N5756" s="17">
        <f t="shared" si="1079"/>
        <v>0</v>
      </c>
      <c r="O5756" s="4"/>
      <c r="P5756" s="4">
        <v>62</v>
      </c>
      <c r="Q5756" s="4">
        <v>64</v>
      </c>
      <c r="R5756" s="4">
        <v>73</v>
      </c>
      <c r="S5756" s="4">
        <v>61</v>
      </c>
      <c r="T5756" s="4">
        <v>71</v>
      </c>
      <c r="U5756" s="4">
        <v>69</v>
      </c>
      <c r="V5756" s="13">
        <v>77</v>
      </c>
      <c r="W5756" s="4">
        <v>70</v>
      </c>
      <c r="X5756" s="4">
        <v>72</v>
      </c>
      <c r="Y5756">
        <f t="shared" ca="1" si="1080"/>
        <v>0</v>
      </c>
      <c r="Z5756">
        <f t="shared" ca="1" si="1081"/>
        <v>0</v>
      </c>
    </row>
    <row r="5757" spans="2:26" x14ac:dyDescent="0.25">
      <c r="B5757" s="11">
        <f t="shared" si="1082"/>
        <v>44801.374999986067</v>
      </c>
      <c r="C5757" s="1">
        <f t="shared" si="1073"/>
        <v>8</v>
      </c>
      <c r="D5757" s="1">
        <f t="shared" si="1074"/>
        <v>7</v>
      </c>
      <c r="E5757" s="12">
        <f t="shared" si="1075"/>
        <v>10</v>
      </c>
      <c r="F5757" s="124" t="str">
        <f t="shared" si="1076"/>
        <v>0</v>
      </c>
      <c r="G5757" s="1">
        <f ca="1">(OFFSET(O5757,0,MATCH(Customer!$J$6,'CDH &amp; HDH'!$P$11:$X$11,0)))</f>
        <v>80</v>
      </c>
      <c r="H5757" s="1" t="str">
        <f t="shared" si="1077"/>
        <v>Cooling</v>
      </c>
      <c r="I5757" s="1">
        <f ca="1">OFFSET(IF($H5757="Cooling",Customer!$C$25,Customer!$C$52),E5757,D5757)</f>
        <v>78</v>
      </c>
      <c r="J5757" s="1">
        <f ca="1">OFFSET(IF($H5757="Cooling",Customer!$L$25,Customer!$L$52),$E5757,$D5757)</f>
        <v>80</v>
      </c>
      <c r="K5757" s="16">
        <f t="shared" ca="1" si="1071"/>
        <v>2</v>
      </c>
      <c r="L5757" s="16">
        <f t="shared" ca="1" si="1072"/>
        <v>0</v>
      </c>
      <c r="M5757" s="17">
        <f t="shared" si="1078"/>
        <v>0</v>
      </c>
      <c r="N5757" s="17">
        <f t="shared" si="1079"/>
        <v>0</v>
      </c>
      <c r="O5757" s="4"/>
      <c r="P5757" s="4">
        <v>62</v>
      </c>
      <c r="Q5757" s="4">
        <v>67</v>
      </c>
      <c r="R5757" s="4">
        <v>75</v>
      </c>
      <c r="S5757" s="4">
        <v>64</v>
      </c>
      <c r="T5757" s="4">
        <v>73</v>
      </c>
      <c r="U5757" s="4">
        <v>71</v>
      </c>
      <c r="V5757" s="13">
        <v>80</v>
      </c>
      <c r="W5757" s="4">
        <v>73</v>
      </c>
      <c r="X5757" s="4">
        <v>75</v>
      </c>
      <c r="Y5757">
        <f t="shared" ca="1" si="1080"/>
        <v>864</v>
      </c>
      <c r="Z5757">
        <f t="shared" ca="1" si="1081"/>
        <v>0</v>
      </c>
    </row>
    <row r="5758" spans="2:26" x14ac:dyDescent="0.25">
      <c r="B5758" s="11">
        <f t="shared" si="1082"/>
        <v>44801.416666652731</v>
      </c>
      <c r="C5758" s="1">
        <f t="shared" si="1073"/>
        <v>8</v>
      </c>
      <c r="D5758" s="1">
        <f t="shared" si="1074"/>
        <v>7</v>
      </c>
      <c r="E5758" s="12">
        <f t="shared" si="1075"/>
        <v>11</v>
      </c>
      <c r="F5758" s="124" t="str">
        <f t="shared" si="1076"/>
        <v>0</v>
      </c>
      <c r="G5758" s="1">
        <f ca="1">(OFFSET(O5758,0,MATCH(Customer!$J$6,'CDH &amp; HDH'!$P$11:$X$11,0)))</f>
        <v>81</v>
      </c>
      <c r="H5758" s="1" t="str">
        <f t="shared" si="1077"/>
        <v>Cooling</v>
      </c>
      <c r="I5758" s="1">
        <f ca="1">OFFSET(IF($H5758="Cooling",Customer!$C$25,Customer!$C$52),E5758,D5758)</f>
        <v>78</v>
      </c>
      <c r="J5758" s="1">
        <f ca="1">OFFSET(IF($H5758="Cooling",Customer!$L$25,Customer!$L$52),$E5758,$D5758)</f>
        <v>80</v>
      </c>
      <c r="K5758" s="16">
        <f t="shared" ca="1" si="1071"/>
        <v>3</v>
      </c>
      <c r="L5758" s="16">
        <f t="shared" ca="1" si="1072"/>
        <v>1</v>
      </c>
      <c r="M5758" s="17">
        <f t="shared" si="1078"/>
        <v>0</v>
      </c>
      <c r="N5758" s="17">
        <f t="shared" si="1079"/>
        <v>0</v>
      </c>
      <c r="O5758" s="4"/>
      <c r="P5758" s="4">
        <v>63</v>
      </c>
      <c r="Q5758" s="4">
        <v>70</v>
      </c>
      <c r="R5758" s="4">
        <v>77</v>
      </c>
      <c r="S5758" s="4">
        <v>65</v>
      </c>
      <c r="T5758" s="4">
        <v>76</v>
      </c>
      <c r="U5758" s="4">
        <v>71</v>
      </c>
      <c r="V5758" s="13">
        <v>81</v>
      </c>
      <c r="W5758" s="4">
        <v>77</v>
      </c>
      <c r="X5758" s="4">
        <v>81</v>
      </c>
      <c r="Y5758">
        <f t="shared" ca="1" si="1080"/>
        <v>1296</v>
      </c>
      <c r="Z5758">
        <f t="shared" ca="1" si="1081"/>
        <v>432</v>
      </c>
    </row>
    <row r="5759" spans="2:26" x14ac:dyDescent="0.25">
      <c r="B5759" s="11">
        <f t="shared" si="1082"/>
        <v>44801.458333319395</v>
      </c>
      <c r="C5759" s="1">
        <f t="shared" si="1073"/>
        <v>8</v>
      </c>
      <c r="D5759" s="1">
        <f t="shared" si="1074"/>
        <v>7</v>
      </c>
      <c r="E5759" s="12">
        <f t="shared" si="1075"/>
        <v>12</v>
      </c>
      <c r="F5759" s="124" t="str">
        <f t="shared" si="1076"/>
        <v>0</v>
      </c>
      <c r="G5759" s="1">
        <f ca="1">(OFFSET(O5759,0,MATCH(Customer!$J$6,'CDH &amp; HDH'!$P$11:$X$11,0)))</f>
        <v>83</v>
      </c>
      <c r="H5759" s="1" t="str">
        <f t="shared" si="1077"/>
        <v>Cooling</v>
      </c>
      <c r="I5759" s="1">
        <f ca="1">OFFSET(IF($H5759="Cooling",Customer!$C$25,Customer!$C$52),E5759,D5759)</f>
        <v>78</v>
      </c>
      <c r="J5759" s="1">
        <f ca="1">OFFSET(IF($H5759="Cooling",Customer!$L$25,Customer!$L$52),$E5759,$D5759)</f>
        <v>80</v>
      </c>
      <c r="K5759" s="16">
        <f t="shared" ca="1" si="1071"/>
        <v>5</v>
      </c>
      <c r="L5759" s="16">
        <f t="shared" ca="1" si="1072"/>
        <v>3</v>
      </c>
      <c r="M5759" s="17">
        <f t="shared" si="1078"/>
        <v>0</v>
      </c>
      <c r="N5759" s="17">
        <f t="shared" si="1079"/>
        <v>0</v>
      </c>
      <c r="O5759" s="4"/>
      <c r="P5759" s="4">
        <v>63</v>
      </c>
      <c r="Q5759" s="4">
        <v>73</v>
      </c>
      <c r="R5759" s="4">
        <v>77</v>
      </c>
      <c r="S5759" s="4">
        <v>66</v>
      </c>
      <c r="T5759" s="4">
        <v>81</v>
      </c>
      <c r="U5759" s="4">
        <v>72</v>
      </c>
      <c r="V5759" s="13">
        <v>83</v>
      </c>
      <c r="W5759" s="4">
        <v>80</v>
      </c>
      <c r="X5759" s="4">
        <v>83</v>
      </c>
      <c r="Y5759">
        <f t="shared" ca="1" si="1080"/>
        <v>2160</v>
      </c>
      <c r="Z5759">
        <f t="shared" ca="1" si="1081"/>
        <v>1296</v>
      </c>
    </row>
    <row r="5760" spans="2:26" x14ac:dyDescent="0.25">
      <c r="B5760" s="11">
        <f t="shared" si="1082"/>
        <v>44801.499999986059</v>
      </c>
      <c r="C5760" s="1">
        <f t="shared" si="1073"/>
        <v>8</v>
      </c>
      <c r="D5760" s="1">
        <f t="shared" si="1074"/>
        <v>7</v>
      </c>
      <c r="E5760" s="12">
        <f t="shared" si="1075"/>
        <v>13</v>
      </c>
      <c r="F5760" s="124" t="str">
        <f t="shared" si="1076"/>
        <v>0</v>
      </c>
      <c r="G5760" s="1">
        <f ca="1">(OFFSET(O5760,0,MATCH(Customer!$J$6,'CDH &amp; HDH'!$P$11:$X$11,0)))</f>
        <v>84</v>
      </c>
      <c r="H5760" s="1" t="str">
        <f t="shared" si="1077"/>
        <v>Cooling</v>
      </c>
      <c r="I5760" s="1">
        <f ca="1">OFFSET(IF($H5760="Cooling",Customer!$C$25,Customer!$C$52),E5760,D5760)</f>
        <v>78</v>
      </c>
      <c r="J5760" s="1">
        <f ca="1">OFFSET(IF($H5760="Cooling",Customer!$L$25,Customer!$L$52),$E5760,$D5760)</f>
        <v>80</v>
      </c>
      <c r="K5760" s="16">
        <f t="shared" ca="1" si="1071"/>
        <v>6</v>
      </c>
      <c r="L5760" s="16">
        <f t="shared" ca="1" si="1072"/>
        <v>4</v>
      </c>
      <c r="M5760" s="17">
        <f t="shared" si="1078"/>
        <v>0</v>
      </c>
      <c r="N5760" s="17">
        <f t="shared" si="1079"/>
        <v>0</v>
      </c>
      <c r="O5760" s="4"/>
      <c r="P5760" s="4">
        <v>62</v>
      </c>
      <c r="Q5760" s="4">
        <v>73</v>
      </c>
      <c r="R5760" s="4">
        <v>79</v>
      </c>
      <c r="S5760" s="4">
        <v>66</v>
      </c>
      <c r="T5760" s="4">
        <v>80</v>
      </c>
      <c r="U5760" s="4">
        <v>72</v>
      </c>
      <c r="V5760" s="13">
        <v>84</v>
      </c>
      <c r="W5760" s="4">
        <v>80</v>
      </c>
      <c r="X5760" s="4">
        <v>85</v>
      </c>
      <c r="Y5760">
        <f t="shared" ca="1" si="1080"/>
        <v>2592</v>
      </c>
      <c r="Z5760">
        <f t="shared" ca="1" si="1081"/>
        <v>1728</v>
      </c>
    </row>
    <row r="5761" spans="2:26" x14ac:dyDescent="0.25">
      <c r="B5761" s="11">
        <f t="shared" si="1082"/>
        <v>44801.541666652724</v>
      </c>
      <c r="C5761" s="1">
        <f t="shared" si="1073"/>
        <v>8</v>
      </c>
      <c r="D5761" s="1">
        <f t="shared" si="1074"/>
        <v>7</v>
      </c>
      <c r="E5761" s="12">
        <f t="shared" si="1075"/>
        <v>14</v>
      </c>
      <c r="F5761" s="124" t="str">
        <f t="shared" si="1076"/>
        <v>0</v>
      </c>
      <c r="G5761" s="1">
        <f ca="1">(OFFSET(O5761,0,MATCH(Customer!$J$6,'CDH &amp; HDH'!$P$11:$X$11,0)))</f>
        <v>87</v>
      </c>
      <c r="H5761" s="1" t="str">
        <f t="shared" si="1077"/>
        <v>Cooling</v>
      </c>
      <c r="I5761" s="1">
        <f ca="1">OFFSET(IF($H5761="Cooling",Customer!$C$25,Customer!$C$52),E5761,D5761)</f>
        <v>78</v>
      </c>
      <c r="J5761" s="1">
        <f ca="1">OFFSET(IF($H5761="Cooling",Customer!$L$25,Customer!$L$52),$E5761,$D5761)</f>
        <v>80</v>
      </c>
      <c r="K5761" s="16">
        <f t="shared" ca="1" si="1071"/>
        <v>9</v>
      </c>
      <c r="L5761" s="16">
        <f t="shared" ca="1" si="1072"/>
        <v>7</v>
      </c>
      <c r="M5761" s="17">
        <f t="shared" si="1078"/>
        <v>0</v>
      </c>
      <c r="N5761" s="17">
        <f t="shared" si="1079"/>
        <v>0</v>
      </c>
      <c r="O5761" s="4"/>
      <c r="P5761" s="4">
        <v>63</v>
      </c>
      <c r="Q5761" s="4">
        <v>75</v>
      </c>
      <c r="R5761" s="4">
        <v>80</v>
      </c>
      <c r="S5761" s="4">
        <v>65</v>
      </c>
      <c r="T5761" s="4">
        <v>81</v>
      </c>
      <c r="U5761" s="4">
        <v>73</v>
      </c>
      <c r="V5761" s="13">
        <v>87</v>
      </c>
      <c r="W5761" s="4">
        <v>80</v>
      </c>
      <c r="X5761" s="4">
        <v>86</v>
      </c>
      <c r="Y5761">
        <f t="shared" ca="1" si="1080"/>
        <v>3888</v>
      </c>
      <c r="Z5761">
        <f t="shared" ca="1" si="1081"/>
        <v>3024</v>
      </c>
    </row>
    <row r="5762" spans="2:26" x14ac:dyDescent="0.25">
      <c r="B5762" s="11">
        <f t="shared" si="1082"/>
        <v>44801.583333319388</v>
      </c>
      <c r="C5762" s="1">
        <f t="shared" si="1073"/>
        <v>8</v>
      </c>
      <c r="D5762" s="1">
        <f t="shared" si="1074"/>
        <v>7</v>
      </c>
      <c r="E5762" s="12">
        <f t="shared" si="1075"/>
        <v>15</v>
      </c>
      <c r="F5762" s="124" t="str">
        <f t="shared" si="1076"/>
        <v>0</v>
      </c>
      <c r="G5762" s="1">
        <f ca="1">(OFFSET(O5762,0,MATCH(Customer!$J$6,'CDH &amp; HDH'!$P$11:$X$11,0)))</f>
        <v>87</v>
      </c>
      <c r="H5762" s="1" t="str">
        <f t="shared" si="1077"/>
        <v>Cooling</v>
      </c>
      <c r="I5762" s="1">
        <f ca="1">OFFSET(IF($H5762="Cooling",Customer!$C$25,Customer!$C$52),E5762,D5762)</f>
        <v>78</v>
      </c>
      <c r="J5762" s="1">
        <f ca="1">OFFSET(IF($H5762="Cooling",Customer!$L$25,Customer!$L$52),$E5762,$D5762)</f>
        <v>80</v>
      </c>
      <c r="K5762" s="16">
        <f t="shared" ca="1" si="1071"/>
        <v>9</v>
      </c>
      <c r="L5762" s="16">
        <f t="shared" ca="1" si="1072"/>
        <v>7</v>
      </c>
      <c r="M5762" s="17">
        <f t="shared" si="1078"/>
        <v>0</v>
      </c>
      <c r="N5762" s="17">
        <f t="shared" si="1079"/>
        <v>0</v>
      </c>
      <c r="O5762" s="4"/>
      <c r="P5762" s="4">
        <v>63</v>
      </c>
      <c r="Q5762" s="4">
        <v>75</v>
      </c>
      <c r="R5762" s="4">
        <v>77</v>
      </c>
      <c r="S5762" s="4">
        <v>65</v>
      </c>
      <c r="T5762" s="4">
        <v>84</v>
      </c>
      <c r="U5762" s="4">
        <v>73</v>
      </c>
      <c r="V5762" s="13">
        <v>87</v>
      </c>
      <c r="W5762" s="4">
        <v>80</v>
      </c>
      <c r="X5762" s="4">
        <v>87</v>
      </c>
      <c r="Y5762">
        <f t="shared" ca="1" si="1080"/>
        <v>3888</v>
      </c>
      <c r="Z5762">
        <f t="shared" ca="1" si="1081"/>
        <v>3024</v>
      </c>
    </row>
    <row r="5763" spans="2:26" x14ac:dyDescent="0.25">
      <c r="B5763" s="11">
        <f t="shared" si="1082"/>
        <v>44801.624999986052</v>
      </c>
      <c r="C5763" s="1">
        <f t="shared" si="1073"/>
        <v>8</v>
      </c>
      <c r="D5763" s="1">
        <f t="shared" si="1074"/>
        <v>7</v>
      </c>
      <c r="E5763" s="12">
        <f t="shared" si="1075"/>
        <v>16</v>
      </c>
      <c r="F5763" s="124" t="str">
        <f t="shared" si="1076"/>
        <v>0</v>
      </c>
      <c r="G5763" s="1">
        <f ca="1">(OFFSET(O5763,0,MATCH(Customer!$J$6,'CDH &amp; HDH'!$P$11:$X$11,0)))</f>
        <v>85</v>
      </c>
      <c r="H5763" s="1" t="str">
        <f t="shared" si="1077"/>
        <v>Cooling</v>
      </c>
      <c r="I5763" s="1">
        <f ca="1">OFFSET(IF($H5763="Cooling",Customer!$C$25,Customer!$C$52),E5763,D5763)</f>
        <v>78</v>
      </c>
      <c r="J5763" s="1">
        <f ca="1">OFFSET(IF($H5763="Cooling",Customer!$L$25,Customer!$L$52),$E5763,$D5763)</f>
        <v>80</v>
      </c>
      <c r="K5763" s="16">
        <f t="shared" ca="1" si="1071"/>
        <v>7</v>
      </c>
      <c r="L5763" s="16">
        <f t="shared" ca="1" si="1072"/>
        <v>5</v>
      </c>
      <c r="M5763" s="17">
        <f t="shared" si="1078"/>
        <v>0</v>
      </c>
      <c r="N5763" s="17">
        <f t="shared" si="1079"/>
        <v>0</v>
      </c>
      <c r="O5763" s="4"/>
      <c r="P5763" s="4">
        <v>63</v>
      </c>
      <c r="Q5763" s="4">
        <v>75</v>
      </c>
      <c r="R5763" s="4">
        <v>79</v>
      </c>
      <c r="S5763" s="4">
        <v>63</v>
      </c>
      <c r="T5763" s="4">
        <v>81</v>
      </c>
      <c r="U5763" s="4">
        <v>73</v>
      </c>
      <c r="V5763" s="13">
        <v>85</v>
      </c>
      <c r="W5763" s="4">
        <v>80</v>
      </c>
      <c r="X5763" s="4">
        <v>87</v>
      </c>
      <c r="Y5763">
        <f t="shared" ca="1" si="1080"/>
        <v>3024</v>
      </c>
      <c r="Z5763">
        <f t="shared" ca="1" si="1081"/>
        <v>2160</v>
      </c>
    </row>
    <row r="5764" spans="2:26" x14ac:dyDescent="0.25">
      <c r="B5764" s="11">
        <f t="shared" si="1082"/>
        <v>44801.666666652716</v>
      </c>
      <c r="C5764" s="1">
        <f t="shared" si="1073"/>
        <v>8</v>
      </c>
      <c r="D5764" s="1">
        <f t="shared" si="1074"/>
        <v>7</v>
      </c>
      <c r="E5764" s="12">
        <f t="shared" si="1075"/>
        <v>17</v>
      </c>
      <c r="F5764" s="124" t="str">
        <f t="shared" si="1076"/>
        <v>0</v>
      </c>
      <c r="G5764" s="1">
        <f ca="1">(OFFSET(O5764,0,MATCH(Customer!$J$6,'CDH &amp; HDH'!$P$11:$X$11,0)))</f>
        <v>83</v>
      </c>
      <c r="H5764" s="1" t="str">
        <f t="shared" si="1077"/>
        <v>Cooling</v>
      </c>
      <c r="I5764" s="1">
        <f ca="1">OFFSET(IF($H5764="Cooling",Customer!$C$25,Customer!$C$52),E5764,D5764)</f>
        <v>78</v>
      </c>
      <c r="J5764" s="1">
        <f ca="1">OFFSET(IF($H5764="Cooling",Customer!$L$25,Customer!$L$52),$E5764,$D5764)</f>
        <v>80</v>
      </c>
      <c r="K5764" s="16">
        <f t="shared" ca="1" si="1071"/>
        <v>5</v>
      </c>
      <c r="L5764" s="16">
        <f t="shared" ca="1" si="1072"/>
        <v>3</v>
      </c>
      <c r="M5764" s="17">
        <f t="shared" si="1078"/>
        <v>0</v>
      </c>
      <c r="N5764" s="17">
        <f t="shared" si="1079"/>
        <v>0</v>
      </c>
      <c r="O5764" s="4"/>
      <c r="P5764" s="4">
        <v>62</v>
      </c>
      <c r="Q5764" s="4">
        <v>73</v>
      </c>
      <c r="R5764" s="4">
        <v>79</v>
      </c>
      <c r="S5764" s="4">
        <v>62</v>
      </c>
      <c r="T5764" s="4">
        <v>82</v>
      </c>
      <c r="U5764" s="4">
        <v>73</v>
      </c>
      <c r="V5764" s="13">
        <v>83</v>
      </c>
      <c r="W5764" s="4">
        <v>78</v>
      </c>
      <c r="X5764" s="4">
        <v>85</v>
      </c>
      <c r="Y5764">
        <f t="shared" ca="1" si="1080"/>
        <v>2160</v>
      </c>
      <c r="Z5764">
        <f t="shared" ca="1" si="1081"/>
        <v>1296</v>
      </c>
    </row>
    <row r="5765" spans="2:26" x14ac:dyDescent="0.25">
      <c r="B5765" s="11">
        <f t="shared" si="1082"/>
        <v>44801.70833331938</v>
      </c>
      <c r="C5765" s="1">
        <f t="shared" si="1073"/>
        <v>8</v>
      </c>
      <c r="D5765" s="1">
        <f t="shared" si="1074"/>
        <v>7</v>
      </c>
      <c r="E5765" s="12">
        <f t="shared" si="1075"/>
        <v>18</v>
      </c>
      <c r="F5765" s="124" t="str">
        <f t="shared" si="1076"/>
        <v>0</v>
      </c>
      <c r="G5765" s="1">
        <f ca="1">(OFFSET(O5765,0,MATCH(Customer!$J$6,'CDH &amp; HDH'!$P$11:$X$11,0)))</f>
        <v>82</v>
      </c>
      <c r="H5765" s="1" t="str">
        <f t="shared" si="1077"/>
        <v>Cooling</v>
      </c>
      <c r="I5765" s="1">
        <f ca="1">OFFSET(IF($H5765="Cooling",Customer!$C$25,Customer!$C$52),E5765,D5765)</f>
        <v>78</v>
      </c>
      <c r="J5765" s="1">
        <f ca="1">OFFSET(IF($H5765="Cooling",Customer!$L$25,Customer!$L$52),$E5765,$D5765)</f>
        <v>80</v>
      </c>
      <c r="K5765" s="16">
        <f t="shared" ca="1" si="1071"/>
        <v>4</v>
      </c>
      <c r="L5765" s="16">
        <f t="shared" ca="1" si="1072"/>
        <v>2</v>
      </c>
      <c r="M5765" s="17">
        <f t="shared" si="1078"/>
        <v>0</v>
      </c>
      <c r="N5765" s="17">
        <f t="shared" si="1079"/>
        <v>0</v>
      </c>
      <c r="O5765" s="4"/>
      <c r="P5765" s="4">
        <v>62</v>
      </c>
      <c r="Q5765" s="4">
        <v>72</v>
      </c>
      <c r="R5765" s="4">
        <v>75</v>
      </c>
      <c r="S5765" s="4">
        <v>62</v>
      </c>
      <c r="T5765" s="4">
        <v>80</v>
      </c>
      <c r="U5765" s="4">
        <v>72</v>
      </c>
      <c r="V5765" s="13">
        <v>82</v>
      </c>
      <c r="W5765" s="4">
        <v>77</v>
      </c>
      <c r="X5765" s="4">
        <v>83</v>
      </c>
      <c r="Y5765">
        <f t="shared" ca="1" si="1080"/>
        <v>1728</v>
      </c>
      <c r="Z5765">
        <f t="shared" ca="1" si="1081"/>
        <v>864</v>
      </c>
    </row>
    <row r="5766" spans="2:26" x14ac:dyDescent="0.25">
      <c r="B5766" s="11">
        <f t="shared" si="1082"/>
        <v>44801.749999986045</v>
      </c>
      <c r="C5766" s="1">
        <f t="shared" si="1073"/>
        <v>8</v>
      </c>
      <c r="D5766" s="1">
        <f t="shared" si="1074"/>
        <v>7</v>
      </c>
      <c r="E5766" s="12">
        <f t="shared" si="1075"/>
        <v>19</v>
      </c>
      <c r="F5766" s="124" t="str">
        <f t="shared" si="1076"/>
        <v>0</v>
      </c>
      <c r="G5766" s="1">
        <f ca="1">(OFFSET(O5766,0,MATCH(Customer!$J$6,'CDH &amp; HDH'!$P$11:$X$11,0)))</f>
        <v>79</v>
      </c>
      <c r="H5766" s="1" t="str">
        <f t="shared" si="1077"/>
        <v>Cooling</v>
      </c>
      <c r="I5766" s="1">
        <f ca="1">OFFSET(IF($H5766="Cooling",Customer!$C$25,Customer!$C$52),E5766,D5766)</f>
        <v>78</v>
      </c>
      <c r="J5766" s="1">
        <f ca="1">OFFSET(IF($H5766="Cooling",Customer!$L$25,Customer!$L$52),$E5766,$D5766)</f>
        <v>80</v>
      </c>
      <c r="K5766" s="16">
        <f t="shared" ca="1" si="1071"/>
        <v>1</v>
      </c>
      <c r="L5766" s="16">
        <f t="shared" ca="1" si="1072"/>
        <v>0</v>
      </c>
      <c r="M5766" s="17">
        <f t="shared" si="1078"/>
        <v>0</v>
      </c>
      <c r="N5766" s="17">
        <f t="shared" si="1079"/>
        <v>0</v>
      </c>
      <c r="O5766" s="4"/>
      <c r="P5766" s="4">
        <v>62</v>
      </c>
      <c r="Q5766" s="4">
        <v>69</v>
      </c>
      <c r="R5766" s="4">
        <v>70</v>
      </c>
      <c r="S5766" s="4">
        <v>62</v>
      </c>
      <c r="T5766" s="4">
        <v>78</v>
      </c>
      <c r="U5766" s="4">
        <v>70</v>
      </c>
      <c r="V5766" s="13">
        <v>79</v>
      </c>
      <c r="W5766" s="4">
        <v>74</v>
      </c>
      <c r="X5766" s="4">
        <v>80</v>
      </c>
      <c r="Y5766">
        <f t="shared" ca="1" si="1080"/>
        <v>432</v>
      </c>
      <c r="Z5766">
        <f t="shared" ca="1" si="1081"/>
        <v>0</v>
      </c>
    </row>
    <row r="5767" spans="2:26" x14ac:dyDescent="0.25">
      <c r="B5767" s="11">
        <f t="shared" si="1082"/>
        <v>44801.791666652709</v>
      </c>
      <c r="C5767" s="1">
        <f t="shared" si="1073"/>
        <v>8</v>
      </c>
      <c r="D5767" s="1">
        <f t="shared" si="1074"/>
        <v>7</v>
      </c>
      <c r="E5767" s="12">
        <f t="shared" si="1075"/>
        <v>20</v>
      </c>
      <c r="F5767" s="124" t="str">
        <f t="shared" si="1076"/>
        <v>0</v>
      </c>
      <c r="G5767" s="1">
        <f ca="1">(OFFSET(O5767,0,MATCH(Customer!$J$6,'CDH &amp; HDH'!$P$11:$X$11,0)))</f>
        <v>75</v>
      </c>
      <c r="H5767" s="1" t="str">
        <f t="shared" si="1077"/>
        <v>Cooling</v>
      </c>
      <c r="I5767" s="1">
        <f ca="1">OFFSET(IF($H5767="Cooling",Customer!$C$25,Customer!$C$52),E5767,D5767)</f>
        <v>78</v>
      </c>
      <c r="J5767" s="1">
        <f ca="1">OFFSET(IF($H5767="Cooling",Customer!$L$25,Customer!$L$52),$E5767,$D5767)</f>
        <v>80</v>
      </c>
      <c r="K5767" s="16">
        <f t="shared" ca="1" si="1071"/>
        <v>0</v>
      </c>
      <c r="L5767" s="16">
        <f t="shared" ca="1" si="1072"/>
        <v>0</v>
      </c>
      <c r="M5767" s="17">
        <f t="shared" si="1078"/>
        <v>0</v>
      </c>
      <c r="N5767" s="17">
        <f t="shared" si="1079"/>
        <v>0</v>
      </c>
      <c r="O5767" s="4"/>
      <c r="P5767" s="4">
        <v>62</v>
      </c>
      <c r="Q5767" s="4">
        <v>68</v>
      </c>
      <c r="R5767" s="4">
        <v>68</v>
      </c>
      <c r="S5767" s="4">
        <v>62</v>
      </c>
      <c r="T5767" s="4">
        <v>76</v>
      </c>
      <c r="U5767" s="4">
        <v>69</v>
      </c>
      <c r="V5767" s="13">
        <v>75</v>
      </c>
      <c r="W5767" s="4">
        <v>72</v>
      </c>
      <c r="X5767" s="4">
        <v>77</v>
      </c>
      <c r="Y5767">
        <f t="shared" ca="1" si="1080"/>
        <v>0</v>
      </c>
      <c r="Z5767">
        <f t="shared" ca="1" si="1081"/>
        <v>0</v>
      </c>
    </row>
    <row r="5768" spans="2:26" x14ac:dyDescent="0.25">
      <c r="B5768" s="11">
        <f t="shared" si="1082"/>
        <v>44801.833333319373</v>
      </c>
      <c r="C5768" s="1">
        <f t="shared" si="1073"/>
        <v>8</v>
      </c>
      <c r="D5768" s="1">
        <f t="shared" si="1074"/>
        <v>7</v>
      </c>
      <c r="E5768" s="12">
        <f t="shared" si="1075"/>
        <v>21</v>
      </c>
      <c r="F5768" s="124" t="str">
        <f t="shared" si="1076"/>
        <v>0</v>
      </c>
      <c r="G5768" s="1">
        <f ca="1">(OFFSET(O5768,0,MATCH(Customer!$J$6,'CDH &amp; HDH'!$P$11:$X$11,0)))</f>
        <v>74</v>
      </c>
      <c r="H5768" s="1" t="str">
        <f t="shared" si="1077"/>
        <v>Cooling</v>
      </c>
      <c r="I5768" s="1">
        <f ca="1">OFFSET(IF($H5768="Cooling",Customer!$C$25,Customer!$C$52),E5768,D5768)</f>
        <v>78</v>
      </c>
      <c r="J5768" s="1">
        <f ca="1">OFFSET(IF($H5768="Cooling",Customer!$L$25,Customer!$L$52),$E5768,$D5768)</f>
        <v>80</v>
      </c>
      <c r="K5768" s="16">
        <f t="shared" ca="1" si="1071"/>
        <v>0</v>
      </c>
      <c r="L5768" s="16">
        <f t="shared" ca="1" si="1072"/>
        <v>0</v>
      </c>
      <c r="M5768" s="17">
        <f t="shared" si="1078"/>
        <v>0</v>
      </c>
      <c r="N5768" s="17">
        <f t="shared" si="1079"/>
        <v>0</v>
      </c>
      <c r="O5768" s="4"/>
      <c r="P5768" s="4">
        <v>62</v>
      </c>
      <c r="Q5768" s="4">
        <v>64</v>
      </c>
      <c r="R5768" s="4">
        <v>67</v>
      </c>
      <c r="S5768" s="4">
        <v>62</v>
      </c>
      <c r="T5768" s="4">
        <v>74</v>
      </c>
      <c r="U5768" s="4">
        <v>68</v>
      </c>
      <c r="V5768" s="13">
        <v>74</v>
      </c>
      <c r="W5768" s="4">
        <v>70</v>
      </c>
      <c r="X5768" s="4">
        <v>72</v>
      </c>
      <c r="Y5768">
        <f t="shared" ca="1" si="1080"/>
        <v>0</v>
      </c>
      <c r="Z5768">
        <f t="shared" ca="1" si="1081"/>
        <v>0</v>
      </c>
    </row>
    <row r="5769" spans="2:26" x14ac:dyDescent="0.25">
      <c r="B5769" s="11">
        <f t="shared" si="1082"/>
        <v>44801.874999986037</v>
      </c>
      <c r="C5769" s="1">
        <f t="shared" si="1073"/>
        <v>8</v>
      </c>
      <c r="D5769" s="1">
        <f t="shared" si="1074"/>
        <v>7</v>
      </c>
      <c r="E5769" s="12">
        <f t="shared" si="1075"/>
        <v>22</v>
      </c>
      <c r="F5769" s="124" t="str">
        <f t="shared" si="1076"/>
        <v>0</v>
      </c>
      <c r="G5769" s="1">
        <f ca="1">(OFFSET(O5769,0,MATCH(Customer!$J$6,'CDH &amp; HDH'!$P$11:$X$11,0)))</f>
        <v>73</v>
      </c>
      <c r="H5769" s="1" t="str">
        <f t="shared" si="1077"/>
        <v>Cooling</v>
      </c>
      <c r="I5769" s="1">
        <f ca="1">OFFSET(IF($H5769="Cooling",Customer!$C$25,Customer!$C$52),E5769,D5769)</f>
        <v>78</v>
      </c>
      <c r="J5769" s="1">
        <f ca="1">OFFSET(IF($H5769="Cooling",Customer!$L$25,Customer!$L$52),$E5769,$D5769)</f>
        <v>80</v>
      </c>
      <c r="K5769" s="16">
        <f t="shared" ca="1" si="1071"/>
        <v>0</v>
      </c>
      <c r="L5769" s="16">
        <f t="shared" ca="1" si="1072"/>
        <v>0</v>
      </c>
      <c r="M5769" s="17">
        <f t="shared" si="1078"/>
        <v>0</v>
      </c>
      <c r="N5769" s="17">
        <f t="shared" si="1079"/>
        <v>0</v>
      </c>
      <c r="O5769" s="4"/>
      <c r="P5769" s="4">
        <v>62</v>
      </c>
      <c r="Q5769" s="4">
        <v>64</v>
      </c>
      <c r="R5769" s="4">
        <v>64</v>
      </c>
      <c r="S5769" s="4">
        <v>62</v>
      </c>
      <c r="T5769" s="4">
        <v>74</v>
      </c>
      <c r="U5769" s="4">
        <v>67</v>
      </c>
      <c r="V5769" s="13">
        <v>73</v>
      </c>
      <c r="W5769" s="4">
        <v>69</v>
      </c>
      <c r="X5769" s="4">
        <v>69</v>
      </c>
      <c r="Y5769">
        <f t="shared" ca="1" si="1080"/>
        <v>0</v>
      </c>
      <c r="Z5769">
        <f t="shared" ca="1" si="1081"/>
        <v>0</v>
      </c>
    </row>
    <row r="5770" spans="2:26" x14ac:dyDescent="0.25">
      <c r="B5770" s="11">
        <f t="shared" si="1082"/>
        <v>44801.916666652702</v>
      </c>
      <c r="C5770" s="1">
        <f t="shared" si="1073"/>
        <v>8</v>
      </c>
      <c r="D5770" s="1">
        <f t="shared" si="1074"/>
        <v>7</v>
      </c>
      <c r="E5770" s="12">
        <f t="shared" si="1075"/>
        <v>23</v>
      </c>
      <c r="F5770" s="124" t="str">
        <f t="shared" si="1076"/>
        <v>0</v>
      </c>
      <c r="G5770" s="1">
        <f ca="1">(OFFSET(O5770,0,MATCH(Customer!$J$6,'CDH &amp; HDH'!$P$11:$X$11,0)))</f>
        <v>71</v>
      </c>
      <c r="H5770" s="1" t="str">
        <f t="shared" si="1077"/>
        <v>Cooling</v>
      </c>
      <c r="I5770" s="1">
        <f ca="1">OFFSET(IF($H5770="Cooling",Customer!$C$25,Customer!$C$52),E5770,D5770)</f>
        <v>78</v>
      </c>
      <c r="J5770" s="1">
        <f ca="1">OFFSET(IF($H5770="Cooling",Customer!$L$25,Customer!$L$52),$E5770,$D5770)</f>
        <v>80</v>
      </c>
      <c r="K5770" s="16">
        <f t="shared" ca="1" si="1071"/>
        <v>0</v>
      </c>
      <c r="L5770" s="16">
        <f t="shared" ca="1" si="1072"/>
        <v>0</v>
      </c>
      <c r="M5770" s="17">
        <f t="shared" si="1078"/>
        <v>0</v>
      </c>
      <c r="N5770" s="17">
        <f t="shared" si="1079"/>
        <v>0</v>
      </c>
      <c r="O5770" s="4"/>
      <c r="P5770" s="4">
        <v>62</v>
      </c>
      <c r="Q5770" s="4">
        <v>62</v>
      </c>
      <c r="R5770" s="4">
        <v>65</v>
      </c>
      <c r="S5770" s="4">
        <v>61</v>
      </c>
      <c r="T5770" s="4">
        <v>72</v>
      </c>
      <c r="U5770" s="4">
        <v>67</v>
      </c>
      <c r="V5770" s="13">
        <v>71</v>
      </c>
      <c r="W5770" s="4">
        <v>69</v>
      </c>
      <c r="X5770" s="4">
        <v>68</v>
      </c>
      <c r="Y5770">
        <f t="shared" ca="1" si="1080"/>
        <v>0</v>
      </c>
      <c r="Z5770">
        <f t="shared" ca="1" si="1081"/>
        <v>0</v>
      </c>
    </row>
    <row r="5771" spans="2:26" x14ac:dyDescent="0.25">
      <c r="B5771" s="11">
        <f t="shared" si="1082"/>
        <v>44801.958333319366</v>
      </c>
      <c r="C5771" s="1">
        <f t="shared" si="1073"/>
        <v>8</v>
      </c>
      <c r="D5771" s="1">
        <f t="shared" si="1074"/>
        <v>7</v>
      </c>
      <c r="E5771" s="12">
        <f t="shared" si="1075"/>
        <v>24</v>
      </c>
      <c r="F5771" s="124" t="str">
        <f t="shared" si="1076"/>
        <v>0</v>
      </c>
      <c r="G5771" s="1">
        <f ca="1">(OFFSET(O5771,0,MATCH(Customer!$J$6,'CDH &amp; HDH'!$P$11:$X$11,0)))</f>
        <v>71</v>
      </c>
      <c r="H5771" s="1" t="str">
        <f t="shared" si="1077"/>
        <v>Cooling</v>
      </c>
      <c r="I5771" s="1">
        <f ca="1">OFFSET(IF($H5771="Cooling",Customer!$C$25,Customer!$C$52),E5771,D5771)</f>
        <v>78</v>
      </c>
      <c r="J5771" s="1">
        <f ca="1">OFFSET(IF($H5771="Cooling",Customer!$L$25,Customer!$L$52),$E5771,$D5771)</f>
        <v>80</v>
      </c>
      <c r="K5771" s="16">
        <f t="shared" ca="1" si="1071"/>
        <v>0</v>
      </c>
      <c r="L5771" s="16">
        <f t="shared" ca="1" si="1072"/>
        <v>0</v>
      </c>
      <c r="M5771" s="17">
        <f t="shared" si="1078"/>
        <v>0</v>
      </c>
      <c r="N5771" s="17">
        <f t="shared" si="1079"/>
        <v>0</v>
      </c>
      <c r="O5771" s="4"/>
      <c r="P5771" s="4">
        <v>62</v>
      </c>
      <c r="Q5771" s="4">
        <v>62</v>
      </c>
      <c r="R5771" s="4">
        <v>64</v>
      </c>
      <c r="S5771" s="4">
        <v>61</v>
      </c>
      <c r="T5771" s="4">
        <v>73</v>
      </c>
      <c r="U5771" s="4">
        <v>67</v>
      </c>
      <c r="V5771" s="13">
        <v>71</v>
      </c>
      <c r="W5771" s="4">
        <v>69</v>
      </c>
      <c r="X5771" s="4">
        <v>67</v>
      </c>
      <c r="Y5771">
        <f t="shared" ca="1" si="1080"/>
        <v>0</v>
      </c>
      <c r="Z5771">
        <f t="shared" ca="1" si="1081"/>
        <v>0</v>
      </c>
    </row>
    <row r="5772" spans="2:26" x14ac:dyDescent="0.25">
      <c r="B5772" s="11">
        <f t="shared" si="1082"/>
        <v>44801.99999998603</v>
      </c>
      <c r="C5772" s="1">
        <f t="shared" si="1073"/>
        <v>8</v>
      </c>
      <c r="D5772" s="1">
        <f t="shared" si="1074"/>
        <v>1</v>
      </c>
      <c r="E5772" s="12">
        <f t="shared" si="1075"/>
        <v>1</v>
      </c>
      <c r="F5772" s="124" t="str">
        <f t="shared" si="1076"/>
        <v>0</v>
      </c>
      <c r="G5772" s="1">
        <f ca="1">(OFFSET(O5772,0,MATCH(Customer!$J$6,'CDH &amp; HDH'!$P$11:$X$11,0)))</f>
        <v>70</v>
      </c>
      <c r="H5772" s="1" t="str">
        <f t="shared" si="1077"/>
        <v>Cooling</v>
      </c>
      <c r="I5772" s="1">
        <f ca="1">OFFSET(IF($H5772="Cooling",Customer!$C$25,Customer!$C$52),E5772,D5772)</f>
        <v>78</v>
      </c>
      <c r="J5772" s="1">
        <f ca="1">OFFSET(IF($H5772="Cooling",Customer!$L$25,Customer!$L$52),$E5772,$D5772)</f>
        <v>80</v>
      </c>
      <c r="K5772" s="16">
        <f t="shared" ref="K5772:K5835" ca="1" si="1083">IF($H5772="Heating",0,MAX(0,$G5772-I5772))</f>
        <v>0</v>
      </c>
      <c r="L5772" s="16">
        <f t="shared" ref="L5772:L5835" ca="1" si="1084">IF($H5772="Heating",0,MAX(0,$G5772-J5772))</f>
        <v>0</v>
      </c>
      <c r="M5772" s="17">
        <f t="shared" si="1078"/>
        <v>0</v>
      </c>
      <c r="N5772" s="17">
        <f t="shared" si="1079"/>
        <v>0</v>
      </c>
      <c r="O5772" s="4"/>
      <c r="P5772" s="4">
        <v>62</v>
      </c>
      <c r="Q5772" s="4">
        <v>62</v>
      </c>
      <c r="R5772" s="4">
        <v>65</v>
      </c>
      <c r="S5772" s="4">
        <v>60</v>
      </c>
      <c r="T5772" s="4">
        <v>72</v>
      </c>
      <c r="U5772" s="4">
        <v>67</v>
      </c>
      <c r="V5772" s="13">
        <v>70</v>
      </c>
      <c r="W5772" s="4">
        <v>68</v>
      </c>
      <c r="X5772" s="4">
        <v>67</v>
      </c>
      <c r="Y5772">
        <f t="shared" ca="1" si="1080"/>
        <v>0</v>
      </c>
      <c r="Z5772">
        <f t="shared" ca="1" si="1081"/>
        <v>0</v>
      </c>
    </row>
    <row r="5773" spans="2:26" x14ac:dyDescent="0.25">
      <c r="B5773" s="11">
        <f t="shared" si="1082"/>
        <v>44802.041666652694</v>
      </c>
      <c r="C5773" s="1">
        <f t="shared" ref="C5773:C5836" si="1085">MONTH(B5773)</f>
        <v>8</v>
      </c>
      <c r="D5773" s="1">
        <f t="shared" ref="D5773:D5836" si="1086">WEEKDAY(B5773,2)</f>
        <v>1</v>
      </c>
      <c r="E5773" s="12">
        <f t="shared" ref="E5773:E5836" si="1087">HOUR(B5773)+1</f>
        <v>2</v>
      </c>
      <c r="F5773" s="124" t="str">
        <f t="shared" ref="F5773:F5836" si="1088">IF(AND(C5773&gt;5,C5773&lt;9,D5773&lt;6,E5773&gt;14,E5773&lt;19),"1",IF(AND(OR(E5773=8,E5773=9,E5773=19,E5773=20),C5773&lt;3,D5773&lt;6),"1","0"))</f>
        <v>0</v>
      </c>
      <c r="G5773" s="1">
        <f ca="1">(OFFSET(O5773,0,MATCH(Customer!$J$6,'CDH &amp; HDH'!$P$11:$X$11,0)))</f>
        <v>70</v>
      </c>
      <c r="H5773" s="1" t="str">
        <f t="shared" ref="H5773:H5836" si="1089">IF(AND(C5773&gt;=5,C5773&lt;=9),"Cooling","Heating")</f>
        <v>Cooling</v>
      </c>
      <c r="I5773" s="1">
        <f ca="1">OFFSET(IF($H5773="Cooling",Customer!$C$25,Customer!$C$52),E5773,D5773)</f>
        <v>78</v>
      </c>
      <c r="J5773" s="1">
        <f ca="1">OFFSET(IF($H5773="Cooling",Customer!$L$25,Customer!$L$52),$E5773,$D5773)</f>
        <v>80</v>
      </c>
      <c r="K5773" s="16">
        <f t="shared" ca="1" si="1083"/>
        <v>0</v>
      </c>
      <c r="L5773" s="16">
        <f t="shared" ca="1" si="1084"/>
        <v>0</v>
      </c>
      <c r="M5773" s="17">
        <f t="shared" ref="M5773:M5836" si="1090">IF($H5773="Cooling",0,MAX(0,I5773-$G5773))</f>
        <v>0</v>
      </c>
      <c r="N5773" s="17">
        <f t="shared" ref="N5773:N5836" si="1091">IF($H5773="Cooling",0,MAX(0,J5773-$G5773))</f>
        <v>0</v>
      </c>
      <c r="O5773" s="4"/>
      <c r="P5773" s="4">
        <v>62</v>
      </c>
      <c r="Q5773" s="4">
        <v>61</v>
      </c>
      <c r="R5773" s="4">
        <v>64</v>
      </c>
      <c r="S5773" s="4">
        <v>59</v>
      </c>
      <c r="T5773" s="4">
        <v>71</v>
      </c>
      <c r="U5773" s="4">
        <v>66</v>
      </c>
      <c r="V5773" s="13">
        <v>70</v>
      </c>
      <c r="W5773" s="4">
        <v>68</v>
      </c>
      <c r="X5773" s="4">
        <v>65</v>
      </c>
      <c r="Y5773">
        <f t="shared" ref="Y5773:Y5836" ca="1" si="1092">1.08*400*K5773</f>
        <v>0</v>
      </c>
      <c r="Z5773">
        <f t="shared" ref="Z5773:Z5836" ca="1" si="1093">1.08*400*L5773</f>
        <v>0</v>
      </c>
    </row>
    <row r="5774" spans="2:26" x14ac:dyDescent="0.25">
      <c r="B5774" s="11">
        <f t="shared" ref="B5774:B5837" si="1094">B5773+1/24</f>
        <v>44802.083333319359</v>
      </c>
      <c r="C5774" s="1">
        <f t="shared" si="1085"/>
        <v>8</v>
      </c>
      <c r="D5774" s="1">
        <f t="shared" si="1086"/>
        <v>1</v>
      </c>
      <c r="E5774" s="12">
        <f t="shared" si="1087"/>
        <v>3</v>
      </c>
      <c r="F5774" s="124" t="str">
        <f t="shared" si="1088"/>
        <v>0</v>
      </c>
      <c r="G5774" s="1">
        <f ca="1">(OFFSET(O5774,0,MATCH(Customer!$J$6,'CDH &amp; HDH'!$P$11:$X$11,0)))</f>
        <v>70</v>
      </c>
      <c r="H5774" s="1" t="str">
        <f t="shared" si="1089"/>
        <v>Cooling</v>
      </c>
      <c r="I5774" s="1">
        <f ca="1">OFFSET(IF($H5774="Cooling",Customer!$C$25,Customer!$C$52),E5774,D5774)</f>
        <v>78</v>
      </c>
      <c r="J5774" s="1">
        <f ca="1">OFFSET(IF($H5774="Cooling",Customer!$L$25,Customer!$L$52),$E5774,$D5774)</f>
        <v>80</v>
      </c>
      <c r="K5774" s="16">
        <f t="shared" ca="1" si="1083"/>
        <v>0</v>
      </c>
      <c r="L5774" s="16">
        <f t="shared" ca="1" si="1084"/>
        <v>0</v>
      </c>
      <c r="M5774" s="17">
        <f t="shared" si="1090"/>
        <v>0</v>
      </c>
      <c r="N5774" s="17">
        <f t="shared" si="1091"/>
        <v>0</v>
      </c>
      <c r="O5774" s="4"/>
      <c r="P5774" s="4">
        <v>61</v>
      </c>
      <c r="Q5774" s="4">
        <v>60</v>
      </c>
      <c r="R5774" s="4">
        <v>63</v>
      </c>
      <c r="S5774" s="4">
        <v>59</v>
      </c>
      <c r="T5774" s="4">
        <v>71</v>
      </c>
      <c r="U5774" s="4">
        <v>68</v>
      </c>
      <c r="V5774" s="13">
        <v>70</v>
      </c>
      <c r="W5774" s="4">
        <v>68</v>
      </c>
      <c r="X5774" s="4">
        <v>65</v>
      </c>
      <c r="Y5774">
        <f t="shared" ca="1" si="1092"/>
        <v>0</v>
      </c>
      <c r="Z5774">
        <f t="shared" ca="1" si="1093"/>
        <v>0</v>
      </c>
    </row>
    <row r="5775" spans="2:26" x14ac:dyDescent="0.25">
      <c r="B5775" s="11">
        <f t="shared" si="1094"/>
        <v>44802.124999986023</v>
      </c>
      <c r="C5775" s="1">
        <f t="shared" si="1085"/>
        <v>8</v>
      </c>
      <c r="D5775" s="1">
        <f t="shared" si="1086"/>
        <v>1</v>
      </c>
      <c r="E5775" s="12">
        <f t="shared" si="1087"/>
        <v>4</v>
      </c>
      <c r="F5775" s="124" t="str">
        <f t="shared" si="1088"/>
        <v>0</v>
      </c>
      <c r="G5775" s="1">
        <f ca="1">(OFFSET(O5775,0,MATCH(Customer!$J$6,'CDH &amp; HDH'!$P$11:$X$11,0)))</f>
        <v>70</v>
      </c>
      <c r="H5775" s="1" t="str">
        <f t="shared" si="1089"/>
        <v>Cooling</v>
      </c>
      <c r="I5775" s="1">
        <f ca="1">OFFSET(IF($H5775="Cooling",Customer!$C$25,Customer!$C$52),E5775,D5775)</f>
        <v>78</v>
      </c>
      <c r="J5775" s="1">
        <f ca="1">OFFSET(IF($H5775="Cooling",Customer!$L$25,Customer!$L$52),$E5775,$D5775)</f>
        <v>80</v>
      </c>
      <c r="K5775" s="16">
        <f t="shared" ca="1" si="1083"/>
        <v>0</v>
      </c>
      <c r="L5775" s="16">
        <f t="shared" ca="1" si="1084"/>
        <v>0</v>
      </c>
      <c r="M5775" s="17">
        <f t="shared" si="1090"/>
        <v>0</v>
      </c>
      <c r="N5775" s="17">
        <f t="shared" si="1091"/>
        <v>0</v>
      </c>
      <c r="O5775" s="4"/>
      <c r="P5775" s="4">
        <v>61</v>
      </c>
      <c r="Q5775" s="4">
        <v>59</v>
      </c>
      <c r="R5775" s="4">
        <v>62</v>
      </c>
      <c r="S5775" s="4">
        <v>60</v>
      </c>
      <c r="T5775" s="4">
        <v>71</v>
      </c>
      <c r="U5775" s="4">
        <v>67</v>
      </c>
      <c r="V5775" s="13">
        <v>70</v>
      </c>
      <c r="W5775" s="4">
        <v>69</v>
      </c>
      <c r="X5775" s="4">
        <v>64</v>
      </c>
      <c r="Y5775">
        <f t="shared" ca="1" si="1092"/>
        <v>0</v>
      </c>
      <c r="Z5775">
        <f t="shared" ca="1" si="1093"/>
        <v>0</v>
      </c>
    </row>
    <row r="5776" spans="2:26" x14ac:dyDescent="0.25">
      <c r="B5776" s="11">
        <f t="shared" si="1094"/>
        <v>44802.166666652687</v>
      </c>
      <c r="C5776" s="1">
        <f t="shared" si="1085"/>
        <v>8</v>
      </c>
      <c r="D5776" s="1">
        <f t="shared" si="1086"/>
        <v>1</v>
      </c>
      <c r="E5776" s="12">
        <f t="shared" si="1087"/>
        <v>5</v>
      </c>
      <c r="F5776" s="124" t="str">
        <f t="shared" si="1088"/>
        <v>0</v>
      </c>
      <c r="G5776" s="1">
        <f ca="1">(OFFSET(O5776,0,MATCH(Customer!$J$6,'CDH &amp; HDH'!$P$11:$X$11,0)))</f>
        <v>70</v>
      </c>
      <c r="H5776" s="1" t="str">
        <f t="shared" si="1089"/>
        <v>Cooling</v>
      </c>
      <c r="I5776" s="1">
        <f ca="1">OFFSET(IF($H5776="Cooling",Customer!$C$25,Customer!$C$52),E5776,D5776)</f>
        <v>78</v>
      </c>
      <c r="J5776" s="1">
        <f ca="1">OFFSET(IF($H5776="Cooling",Customer!$L$25,Customer!$L$52),$E5776,$D5776)</f>
        <v>80</v>
      </c>
      <c r="K5776" s="16">
        <f t="shared" ca="1" si="1083"/>
        <v>0</v>
      </c>
      <c r="L5776" s="16">
        <f t="shared" ca="1" si="1084"/>
        <v>0</v>
      </c>
      <c r="M5776" s="17">
        <f t="shared" si="1090"/>
        <v>0</v>
      </c>
      <c r="N5776" s="17">
        <f t="shared" si="1091"/>
        <v>0</v>
      </c>
      <c r="O5776" s="4"/>
      <c r="P5776" s="4">
        <v>61</v>
      </c>
      <c r="Q5776" s="4">
        <v>58</v>
      </c>
      <c r="R5776" s="4">
        <v>62</v>
      </c>
      <c r="S5776" s="4">
        <v>60</v>
      </c>
      <c r="T5776" s="4">
        <v>72</v>
      </c>
      <c r="U5776" s="4">
        <v>67</v>
      </c>
      <c r="V5776" s="13">
        <v>70</v>
      </c>
      <c r="W5776" s="4">
        <v>68</v>
      </c>
      <c r="X5776" s="4">
        <v>63</v>
      </c>
      <c r="Y5776">
        <f t="shared" ca="1" si="1092"/>
        <v>0</v>
      </c>
      <c r="Z5776">
        <f t="shared" ca="1" si="1093"/>
        <v>0</v>
      </c>
    </row>
    <row r="5777" spans="2:26" x14ac:dyDescent="0.25">
      <c r="B5777" s="11">
        <f t="shared" si="1094"/>
        <v>44802.208333319351</v>
      </c>
      <c r="C5777" s="1">
        <f t="shared" si="1085"/>
        <v>8</v>
      </c>
      <c r="D5777" s="1">
        <f t="shared" si="1086"/>
        <v>1</v>
      </c>
      <c r="E5777" s="12">
        <f t="shared" si="1087"/>
        <v>6</v>
      </c>
      <c r="F5777" s="124" t="str">
        <f t="shared" si="1088"/>
        <v>0</v>
      </c>
      <c r="G5777" s="1">
        <f ca="1">(OFFSET(O5777,0,MATCH(Customer!$J$6,'CDH &amp; HDH'!$P$11:$X$11,0)))</f>
        <v>72</v>
      </c>
      <c r="H5777" s="1" t="str">
        <f t="shared" si="1089"/>
        <v>Cooling</v>
      </c>
      <c r="I5777" s="1">
        <f ca="1">OFFSET(IF($H5777="Cooling",Customer!$C$25,Customer!$C$52),E5777,D5777)</f>
        <v>78</v>
      </c>
      <c r="J5777" s="1">
        <f ca="1">OFFSET(IF($H5777="Cooling",Customer!$L$25,Customer!$L$52),$E5777,$D5777)</f>
        <v>80</v>
      </c>
      <c r="K5777" s="16">
        <f t="shared" ca="1" si="1083"/>
        <v>0</v>
      </c>
      <c r="L5777" s="16">
        <f t="shared" ca="1" si="1084"/>
        <v>0</v>
      </c>
      <c r="M5777" s="17">
        <f t="shared" si="1090"/>
        <v>0</v>
      </c>
      <c r="N5777" s="17">
        <f t="shared" si="1091"/>
        <v>0</v>
      </c>
      <c r="O5777" s="4"/>
      <c r="P5777" s="4">
        <v>61</v>
      </c>
      <c r="Q5777" s="4">
        <v>58</v>
      </c>
      <c r="R5777" s="4">
        <v>62</v>
      </c>
      <c r="S5777" s="4">
        <v>59</v>
      </c>
      <c r="T5777" s="4">
        <v>72</v>
      </c>
      <c r="U5777" s="4">
        <v>66</v>
      </c>
      <c r="V5777" s="13">
        <v>72</v>
      </c>
      <c r="W5777" s="4">
        <v>68</v>
      </c>
      <c r="X5777" s="4">
        <v>63</v>
      </c>
      <c r="Y5777">
        <f t="shared" ca="1" si="1092"/>
        <v>0</v>
      </c>
      <c r="Z5777">
        <f t="shared" ca="1" si="1093"/>
        <v>0</v>
      </c>
    </row>
    <row r="5778" spans="2:26" x14ac:dyDescent="0.25">
      <c r="B5778" s="11">
        <f t="shared" si="1094"/>
        <v>44802.249999986016</v>
      </c>
      <c r="C5778" s="1">
        <f t="shared" si="1085"/>
        <v>8</v>
      </c>
      <c r="D5778" s="1">
        <f t="shared" si="1086"/>
        <v>1</v>
      </c>
      <c r="E5778" s="12">
        <f t="shared" si="1087"/>
        <v>7</v>
      </c>
      <c r="F5778" s="124" t="str">
        <f t="shared" si="1088"/>
        <v>0</v>
      </c>
      <c r="G5778" s="1">
        <f ca="1">(OFFSET(O5778,0,MATCH(Customer!$J$6,'CDH &amp; HDH'!$P$11:$X$11,0)))</f>
        <v>71</v>
      </c>
      <c r="H5778" s="1" t="str">
        <f t="shared" si="1089"/>
        <v>Cooling</v>
      </c>
      <c r="I5778" s="1">
        <f ca="1">OFFSET(IF($H5778="Cooling",Customer!$C$25,Customer!$C$52),E5778,D5778)</f>
        <v>78</v>
      </c>
      <c r="J5778" s="1">
        <f ca="1">OFFSET(IF($H5778="Cooling",Customer!$L$25,Customer!$L$52),$E5778,$D5778)</f>
        <v>80</v>
      </c>
      <c r="K5778" s="16">
        <f t="shared" ca="1" si="1083"/>
        <v>0</v>
      </c>
      <c r="L5778" s="16">
        <f t="shared" ca="1" si="1084"/>
        <v>0</v>
      </c>
      <c r="M5778" s="17">
        <f t="shared" si="1090"/>
        <v>0</v>
      </c>
      <c r="N5778" s="17">
        <f t="shared" si="1091"/>
        <v>0</v>
      </c>
      <c r="O5778" s="4"/>
      <c r="P5778" s="4">
        <v>62</v>
      </c>
      <c r="Q5778" s="4">
        <v>59</v>
      </c>
      <c r="R5778" s="4">
        <v>66</v>
      </c>
      <c r="S5778" s="4">
        <v>60</v>
      </c>
      <c r="T5778" s="4">
        <v>73</v>
      </c>
      <c r="U5778" s="4">
        <v>68</v>
      </c>
      <c r="V5778" s="13">
        <v>71</v>
      </c>
      <c r="W5778" s="4">
        <v>68</v>
      </c>
      <c r="X5778" s="4">
        <v>65</v>
      </c>
      <c r="Y5778">
        <f t="shared" ca="1" si="1092"/>
        <v>0</v>
      </c>
      <c r="Z5778">
        <f t="shared" ca="1" si="1093"/>
        <v>0</v>
      </c>
    </row>
    <row r="5779" spans="2:26" x14ac:dyDescent="0.25">
      <c r="B5779" s="11">
        <f t="shared" si="1094"/>
        <v>44802.29166665268</v>
      </c>
      <c r="C5779" s="1">
        <f t="shared" si="1085"/>
        <v>8</v>
      </c>
      <c r="D5779" s="1">
        <f t="shared" si="1086"/>
        <v>1</v>
      </c>
      <c r="E5779" s="12">
        <f t="shared" si="1087"/>
        <v>8</v>
      </c>
      <c r="F5779" s="124" t="str">
        <f t="shared" si="1088"/>
        <v>0</v>
      </c>
      <c r="G5779" s="1">
        <f ca="1">(OFFSET(O5779,0,MATCH(Customer!$J$6,'CDH &amp; HDH'!$P$11:$X$11,0)))</f>
        <v>72</v>
      </c>
      <c r="H5779" s="1" t="str">
        <f t="shared" si="1089"/>
        <v>Cooling</v>
      </c>
      <c r="I5779" s="1">
        <f ca="1">OFFSET(IF($H5779="Cooling",Customer!$C$25,Customer!$C$52),E5779,D5779)</f>
        <v>72</v>
      </c>
      <c r="J5779" s="1">
        <f ca="1">OFFSET(IF($H5779="Cooling",Customer!$L$25,Customer!$L$52),$E5779,$D5779)</f>
        <v>77</v>
      </c>
      <c r="K5779" s="16">
        <f t="shared" ca="1" si="1083"/>
        <v>0</v>
      </c>
      <c r="L5779" s="16">
        <f t="shared" ca="1" si="1084"/>
        <v>0</v>
      </c>
      <c r="M5779" s="17">
        <f t="shared" si="1090"/>
        <v>0</v>
      </c>
      <c r="N5779" s="17">
        <f t="shared" si="1091"/>
        <v>0</v>
      </c>
      <c r="O5779" s="4"/>
      <c r="P5779" s="4">
        <v>64</v>
      </c>
      <c r="Q5779" s="4">
        <v>62</v>
      </c>
      <c r="R5779" s="4">
        <v>64</v>
      </c>
      <c r="S5779" s="4">
        <v>62</v>
      </c>
      <c r="T5779" s="4">
        <v>73</v>
      </c>
      <c r="U5779" s="4">
        <v>71</v>
      </c>
      <c r="V5779" s="13">
        <v>72</v>
      </c>
      <c r="W5779" s="4">
        <v>69</v>
      </c>
      <c r="X5779" s="4">
        <v>66</v>
      </c>
      <c r="Y5779">
        <f t="shared" ca="1" si="1092"/>
        <v>0</v>
      </c>
      <c r="Z5779">
        <f t="shared" ca="1" si="1093"/>
        <v>0</v>
      </c>
    </row>
    <row r="5780" spans="2:26" x14ac:dyDescent="0.25">
      <c r="B5780" s="11">
        <f t="shared" si="1094"/>
        <v>44802.333333319344</v>
      </c>
      <c r="C5780" s="1">
        <f t="shared" si="1085"/>
        <v>8</v>
      </c>
      <c r="D5780" s="1">
        <f t="shared" si="1086"/>
        <v>1</v>
      </c>
      <c r="E5780" s="12">
        <f t="shared" si="1087"/>
        <v>9</v>
      </c>
      <c r="F5780" s="124" t="str">
        <f t="shared" si="1088"/>
        <v>0</v>
      </c>
      <c r="G5780" s="1">
        <f ca="1">(OFFSET(O5780,0,MATCH(Customer!$J$6,'CDH &amp; HDH'!$P$11:$X$11,0)))</f>
        <v>72</v>
      </c>
      <c r="H5780" s="1" t="str">
        <f t="shared" si="1089"/>
        <v>Cooling</v>
      </c>
      <c r="I5780" s="1">
        <f ca="1">OFFSET(IF($H5780="Cooling",Customer!$C$25,Customer!$C$52),E5780,D5780)</f>
        <v>72</v>
      </c>
      <c r="J5780" s="1">
        <f ca="1">OFFSET(IF($H5780="Cooling",Customer!$L$25,Customer!$L$52),$E5780,$D5780)</f>
        <v>77</v>
      </c>
      <c r="K5780" s="16">
        <f t="shared" ca="1" si="1083"/>
        <v>0</v>
      </c>
      <c r="L5780" s="16">
        <f t="shared" ca="1" si="1084"/>
        <v>0</v>
      </c>
      <c r="M5780" s="17">
        <f t="shared" si="1090"/>
        <v>0</v>
      </c>
      <c r="N5780" s="17">
        <f t="shared" si="1091"/>
        <v>0</v>
      </c>
      <c r="O5780" s="4"/>
      <c r="P5780" s="4">
        <v>69</v>
      </c>
      <c r="Q5780" s="4">
        <v>66</v>
      </c>
      <c r="R5780" s="4">
        <v>64</v>
      </c>
      <c r="S5780" s="4">
        <v>63</v>
      </c>
      <c r="T5780" s="4">
        <v>74</v>
      </c>
      <c r="U5780" s="4">
        <v>74</v>
      </c>
      <c r="V5780" s="13">
        <v>72</v>
      </c>
      <c r="W5780" s="4">
        <v>69</v>
      </c>
      <c r="X5780" s="4">
        <v>69</v>
      </c>
      <c r="Y5780">
        <f t="shared" ca="1" si="1092"/>
        <v>0</v>
      </c>
      <c r="Z5780">
        <f t="shared" ca="1" si="1093"/>
        <v>0</v>
      </c>
    </row>
    <row r="5781" spans="2:26" x14ac:dyDescent="0.25">
      <c r="B5781" s="11">
        <f t="shared" si="1094"/>
        <v>44802.374999986008</v>
      </c>
      <c r="C5781" s="1">
        <f t="shared" si="1085"/>
        <v>8</v>
      </c>
      <c r="D5781" s="1">
        <f t="shared" si="1086"/>
        <v>1</v>
      </c>
      <c r="E5781" s="12">
        <f t="shared" si="1087"/>
        <v>10</v>
      </c>
      <c r="F5781" s="124" t="str">
        <f t="shared" si="1088"/>
        <v>0</v>
      </c>
      <c r="G5781" s="1">
        <f ca="1">(OFFSET(O5781,0,MATCH(Customer!$J$6,'CDH &amp; HDH'!$P$11:$X$11,0)))</f>
        <v>76</v>
      </c>
      <c r="H5781" s="1" t="str">
        <f t="shared" si="1089"/>
        <v>Cooling</v>
      </c>
      <c r="I5781" s="1">
        <f ca="1">OFFSET(IF($H5781="Cooling",Customer!$C$25,Customer!$C$52),E5781,D5781)</f>
        <v>72</v>
      </c>
      <c r="J5781" s="1">
        <f ca="1">OFFSET(IF($H5781="Cooling",Customer!$L$25,Customer!$L$52),$E5781,$D5781)</f>
        <v>77</v>
      </c>
      <c r="K5781" s="16">
        <f t="shared" ca="1" si="1083"/>
        <v>4</v>
      </c>
      <c r="L5781" s="16">
        <f t="shared" ca="1" si="1084"/>
        <v>0</v>
      </c>
      <c r="M5781" s="17">
        <f t="shared" si="1090"/>
        <v>0</v>
      </c>
      <c r="N5781" s="17">
        <f t="shared" si="1091"/>
        <v>0</v>
      </c>
      <c r="O5781" s="4"/>
      <c r="P5781" s="4">
        <v>72</v>
      </c>
      <c r="Q5781" s="4">
        <v>67</v>
      </c>
      <c r="R5781" s="4">
        <v>65</v>
      </c>
      <c r="S5781" s="4">
        <v>64</v>
      </c>
      <c r="T5781" s="4">
        <v>74</v>
      </c>
      <c r="U5781" s="4">
        <v>76</v>
      </c>
      <c r="V5781" s="13">
        <v>76</v>
      </c>
      <c r="W5781" s="4">
        <v>72</v>
      </c>
      <c r="X5781" s="4">
        <v>71</v>
      </c>
      <c r="Y5781">
        <f t="shared" ca="1" si="1092"/>
        <v>1728</v>
      </c>
      <c r="Z5781">
        <f t="shared" ca="1" si="1093"/>
        <v>0</v>
      </c>
    </row>
    <row r="5782" spans="2:26" x14ac:dyDescent="0.25">
      <c r="B5782" s="11">
        <f t="shared" si="1094"/>
        <v>44802.416666652673</v>
      </c>
      <c r="C5782" s="1">
        <f t="shared" si="1085"/>
        <v>8</v>
      </c>
      <c r="D5782" s="1">
        <f t="shared" si="1086"/>
        <v>1</v>
      </c>
      <c r="E5782" s="12">
        <f t="shared" si="1087"/>
        <v>11</v>
      </c>
      <c r="F5782" s="124" t="str">
        <f t="shared" si="1088"/>
        <v>0</v>
      </c>
      <c r="G5782" s="1">
        <f ca="1">(OFFSET(O5782,0,MATCH(Customer!$J$6,'CDH &amp; HDH'!$P$11:$X$11,0)))</f>
        <v>80</v>
      </c>
      <c r="H5782" s="1" t="str">
        <f t="shared" si="1089"/>
        <v>Cooling</v>
      </c>
      <c r="I5782" s="1">
        <f ca="1">OFFSET(IF($H5782="Cooling",Customer!$C$25,Customer!$C$52),E5782,D5782)</f>
        <v>72</v>
      </c>
      <c r="J5782" s="1">
        <f ca="1">OFFSET(IF($H5782="Cooling",Customer!$L$25,Customer!$L$52),$E5782,$D5782)</f>
        <v>77</v>
      </c>
      <c r="K5782" s="16">
        <f t="shared" ca="1" si="1083"/>
        <v>8</v>
      </c>
      <c r="L5782" s="16">
        <f t="shared" ca="1" si="1084"/>
        <v>3</v>
      </c>
      <c r="M5782" s="17">
        <f t="shared" si="1090"/>
        <v>0</v>
      </c>
      <c r="N5782" s="17">
        <f t="shared" si="1091"/>
        <v>0</v>
      </c>
      <c r="O5782" s="4"/>
      <c r="P5782" s="4">
        <v>74</v>
      </c>
      <c r="Q5782" s="4">
        <v>65</v>
      </c>
      <c r="R5782" s="4">
        <v>66</v>
      </c>
      <c r="S5782" s="4">
        <v>66</v>
      </c>
      <c r="T5782" s="4">
        <v>76</v>
      </c>
      <c r="U5782" s="4">
        <v>76</v>
      </c>
      <c r="V5782" s="13">
        <v>80</v>
      </c>
      <c r="W5782" s="4">
        <v>72</v>
      </c>
      <c r="X5782" s="4">
        <v>72</v>
      </c>
      <c r="Y5782">
        <f t="shared" ca="1" si="1092"/>
        <v>3456</v>
      </c>
      <c r="Z5782">
        <f t="shared" ca="1" si="1093"/>
        <v>1296</v>
      </c>
    </row>
    <row r="5783" spans="2:26" x14ac:dyDescent="0.25">
      <c r="B5783" s="11">
        <f t="shared" si="1094"/>
        <v>44802.458333319337</v>
      </c>
      <c r="C5783" s="1">
        <f t="shared" si="1085"/>
        <v>8</v>
      </c>
      <c r="D5783" s="1">
        <f t="shared" si="1086"/>
        <v>1</v>
      </c>
      <c r="E5783" s="12">
        <f t="shared" si="1087"/>
        <v>12</v>
      </c>
      <c r="F5783" s="124" t="str">
        <f t="shared" si="1088"/>
        <v>0</v>
      </c>
      <c r="G5783" s="1">
        <f ca="1">(OFFSET(O5783,0,MATCH(Customer!$J$6,'CDH &amp; HDH'!$P$11:$X$11,0)))</f>
        <v>81</v>
      </c>
      <c r="H5783" s="1" t="str">
        <f t="shared" si="1089"/>
        <v>Cooling</v>
      </c>
      <c r="I5783" s="1">
        <f ca="1">OFFSET(IF($H5783="Cooling",Customer!$C$25,Customer!$C$52),E5783,D5783)</f>
        <v>72</v>
      </c>
      <c r="J5783" s="1">
        <f ca="1">OFFSET(IF($H5783="Cooling",Customer!$L$25,Customer!$L$52),$E5783,$D5783)</f>
        <v>77</v>
      </c>
      <c r="K5783" s="16">
        <f t="shared" ca="1" si="1083"/>
        <v>9</v>
      </c>
      <c r="L5783" s="16">
        <f t="shared" ca="1" si="1084"/>
        <v>4</v>
      </c>
      <c r="M5783" s="17">
        <f t="shared" si="1090"/>
        <v>0</v>
      </c>
      <c r="N5783" s="17">
        <f t="shared" si="1091"/>
        <v>0</v>
      </c>
      <c r="O5783" s="4"/>
      <c r="P5783" s="4">
        <v>73</v>
      </c>
      <c r="Q5783" s="4">
        <v>65</v>
      </c>
      <c r="R5783" s="4">
        <v>69</v>
      </c>
      <c r="S5783" s="4">
        <v>68</v>
      </c>
      <c r="T5783" s="4">
        <v>78</v>
      </c>
      <c r="U5783" s="4">
        <v>77</v>
      </c>
      <c r="V5783" s="13">
        <v>81</v>
      </c>
      <c r="W5783" s="4">
        <v>73</v>
      </c>
      <c r="X5783" s="4">
        <v>75</v>
      </c>
      <c r="Y5783">
        <f t="shared" ca="1" si="1092"/>
        <v>3888</v>
      </c>
      <c r="Z5783">
        <f t="shared" ca="1" si="1093"/>
        <v>1728</v>
      </c>
    </row>
    <row r="5784" spans="2:26" x14ac:dyDescent="0.25">
      <c r="B5784" s="11">
        <f t="shared" si="1094"/>
        <v>44802.499999986001</v>
      </c>
      <c r="C5784" s="1">
        <f t="shared" si="1085"/>
        <v>8</v>
      </c>
      <c r="D5784" s="1">
        <f t="shared" si="1086"/>
        <v>1</v>
      </c>
      <c r="E5784" s="12">
        <f t="shared" si="1087"/>
        <v>13</v>
      </c>
      <c r="F5784" s="124" t="str">
        <f t="shared" si="1088"/>
        <v>0</v>
      </c>
      <c r="G5784" s="1">
        <f ca="1">(OFFSET(O5784,0,MATCH(Customer!$J$6,'CDH &amp; HDH'!$P$11:$X$11,0)))</f>
        <v>84</v>
      </c>
      <c r="H5784" s="1" t="str">
        <f t="shared" si="1089"/>
        <v>Cooling</v>
      </c>
      <c r="I5784" s="1">
        <f ca="1">OFFSET(IF($H5784="Cooling",Customer!$C$25,Customer!$C$52),E5784,D5784)</f>
        <v>72</v>
      </c>
      <c r="J5784" s="1">
        <f ca="1">OFFSET(IF($H5784="Cooling",Customer!$L$25,Customer!$L$52),$E5784,$D5784)</f>
        <v>77</v>
      </c>
      <c r="K5784" s="16">
        <f t="shared" ca="1" si="1083"/>
        <v>12</v>
      </c>
      <c r="L5784" s="16">
        <f t="shared" ca="1" si="1084"/>
        <v>7</v>
      </c>
      <c r="M5784" s="17">
        <f t="shared" si="1090"/>
        <v>0</v>
      </c>
      <c r="N5784" s="17">
        <f t="shared" si="1091"/>
        <v>0</v>
      </c>
      <c r="O5784" s="4"/>
      <c r="P5784" s="4">
        <v>74</v>
      </c>
      <c r="Q5784" s="4">
        <v>66</v>
      </c>
      <c r="R5784" s="4">
        <v>68</v>
      </c>
      <c r="S5784" s="4">
        <v>68</v>
      </c>
      <c r="T5784" s="4">
        <v>80</v>
      </c>
      <c r="U5784" s="4">
        <v>77</v>
      </c>
      <c r="V5784" s="13">
        <v>84</v>
      </c>
      <c r="W5784" s="4">
        <v>74</v>
      </c>
      <c r="X5784" s="4">
        <v>75</v>
      </c>
      <c r="Y5784">
        <f t="shared" ca="1" si="1092"/>
        <v>5184</v>
      </c>
      <c r="Z5784">
        <f t="shared" ca="1" si="1093"/>
        <v>3024</v>
      </c>
    </row>
    <row r="5785" spans="2:26" x14ac:dyDescent="0.25">
      <c r="B5785" s="11">
        <f t="shared" si="1094"/>
        <v>44802.541666652665</v>
      </c>
      <c r="C5785" s="1">
        <f t="shared" si="1085"/>
        <v>8</v>
      </c>
      <c r="D5785" s="1">
        <f t="shared" si="1086"/>
        <v>1</v>
      </c>
      <c r="E5785" s="12">
        <f t="shared" si="1087"/>
        <v>14</v>
      </c>
      <c r="F5785" s="124" t="str">
        <f t="shared" si="1088"/>
        <v>0</v>
      </c>
      <c r="G5785" s="1">
        <f ca="1">(OFFSET(O5785,0,MATCH(Customer!$J$6,'CDH &amp; HDH'!$P$11:$X$11,0)))</f>
        <v>85</v>
      </c>
      <c r="H5785" s="1" t="str">
        <f t="shared" si="1089"/>
        <v>Cooling</v>
      </c>
      <c r="I5785" s="1">
        <f ca="1">OFFSET(IF($H5785="Cooling",Customer!$C$25,Customer!$C$52),E5785,D5785)</f>
        <v>72</v>
      </c>
      <c r="J5785" s="1">
        <f ca="1">OFFSET(IF($H5785="Cooling",Customer!$L$25,Customer!$L$52),$E5785,$D5785)</f>
        <v>77</v>
      </c>
      <c r="K5785" s="16">
        <f t="shared" ca="1" si="1083"/>
        <v>13</v>
      </c>
      <c r="L5785" s="16">
        <f t="shared" ca="1" si="1084"/>
        <v>8</v>
      </c>
      <c r="M5785" s="17">
        <f t="shared" si="1090"/>
        <v>0</v>
      </c>
      <c r="N5785" s="17">
        <f t="shared" si="1091"/>
        <v>0</v>
      </c>
      <c r="O5785" s="4"/>
      <c r="P5785" s="4">
        <v>72</v>
      </c>
      <c r="Q5785" s="4">
        <v>66</v>
      </c>
      <c r="R5785" s="4">
        <v>70</v>
      </c>
      <c r="S5785" s="4">
        <v>68</v>
      </c>
      <c r="T5785" s="4">
        <v>82</v>
      </c>
      <c r="U5785" s="4">
        <v>79</v>
      </c>
      <c r="V5785" s="13">
        <v>85</v>
      </c>
      <c r="W5785" s="4">
        <v>73</v>
      </c>
      <c r="X5785" s="4">
        <v>78</v>
      </c>
      <c r="Y5785">
        <f t="shared" ca="1" si="1092"/>
        <v>5616</v>
      </c>
      <c r="Z5785">
        <f t="shared" ca="1" si="1093"/>
        <v>3456</v>
      </c>
    </row>
    <row r="5786" spans="2:26" x14ac:dyDescent="0.25">
      <c r="B5786" s="11">
        <f t="shared" si="1094"/>
        <v>44802.58333331933</v>
      </c>
      <c r="C5786" s="1">
        <f t="shared" si="1085"/>
        <v>8</v>
      </c>
      <c r="D5786" s="1">
        <f t="shared" si="1086"/>
        <v>1</v>
      </c>
      <c r="E5786" s="12">
        <f t="shared" si="1087"/>
        <v>15</v>
      </c>
      <c r="F5786" s="124" t="str">
        <f t="shared" si="1088"/>
        <v>1</v>
      </c>
      <c r="G5786" s="1">
        <f ca="1">(OFFSET(O5786,0,MATCH(Customer!$J$6,'CDH &amp; HDH'!$P$11:$X$11,0)))</f>
        <v>85</v>
      </c>
      <c r="H5786" s="1" t="str">
        <f t="shared" si="1089"/>
        <v>Cooling</v>
      </c>
      <c r="I5786" s="1">
        <f ca="1">OFFSET(IF($H5786="Cooling",Customer!$C$25,Customer!$C$52),E5786,D5786)</f>
        <v>72</v>
      </c>
      <c r="J5786" s="1">
        <f ca="1">OFFSET(IF($H5786="Cooling",Customer!$L$25,Customer!$L$52),$E5786,$D5786)</f>
        <v>77</v>
      </c>
      <c r="K5786" s="16">
        <f t="shared" ca="1" si="1083"/>
        <v>13</v>
      </c>
      <c r="L5786" s="16">
        <f t="shared" ca="1" si="1084"/>
        <v>8</v>
      </c>
      <c r="M5786" s="17">
        <f t="shared" si="1090"/>
        <v>0</v>
      </c>
      <c r="N5786" s="17">
        <f t="shared" si="1091"/>
        <v>0</v>
      </c>
      <c r="O5786" s="4"/>
      <c r="P5786" s="4">
        <v>71</v>
      </c>
      <c r="Q5786" s="4">
        <v>66</v>
      </c>
      <c r="R5786" s="4">
        <v>73</v>
      </c>
      <c r="S5786" s="4">
        <v>68</v>
      </c>
      <c r="T5786" s="4">
        <v>82</v>
      </c>
      <c r="U5786" s="4">
        <v>77</v>
      </c>
      <c r="V5786" s="13">
        <v>85</v>
      </c>
      <c r="W5786" s="4">
        <v>72</v>
      </c>
      <c r="X5786" s="4">
        <v>81</v>
      </c>
      <c r="Y5786">
        <f t="shared" ca="1" si="1092"/>
        <v>5616</v>
      </c>
      <c r="Z5786">
        <f t="shared" ca="1" si="1093"/>
        <v>3456</v>
      </c>
    </row>
    <row r="5787" spans="2:26" x14ac:dyDescent="0.25">
      <c r="B5787" s="11">
        <f t="shared" si="1094"/>
        <v>44802.624999985994</v>
      </c>
      <c r="C5787" s="1">
        <f t="shared" si="1085"/>
        <v>8</v>
      </c>
      <c r="D5787" s="1">
        <f t="shared" si="1086"/>
        <v>1</v>
      </c>
      <c r="E5787" s="12">
        <f t="shared" si="1087"/>
        <v>16</v>
      </c>
      <c r="F5787" s="124" t="str">
        <f t="shared" si="1088"/>
        <v>1</v>
      </c>
      <c r="G5787" s="1">
        <f ca="1">(OFFSET(O5787,0,MATCH(Customer!$J$6,'CDH &amp; HDH'!$P$11:$X$11,0)))</f>
        <v>84</v>
      </c>
      <c r="H5787" s="1" t="str">
        <f t="shared" si="1089"/>
        <v>Cooling</v>
      </c>
      <c r="I5787" s="1">
        <f ca="1">OFFSET(IF($H5787="Cooling",Customer!$C$25,Customer!$C$52),E5787,D5787)</f>
        <v>72</v>
      </c>
      <c r="J5787" s="1">
        <f ca="1">OFFSET(IF($H5787="Cooling",Customer!$L$25,Customer!$L$52),$E5787,$D5787)</f>
        <v>77</v>
      </c>
      <c r="K5787" s="16">
        <f t="shared" ca="1" si="1083"/>
        <v>12</v>
      </c>
      <c r="L5787" s="16">
        <f t="shared" ca="1" si="1084"/>
        <v>7</v>
      </c>
      <c r="M5787" s="17">
        <f t="shared" si="1090"/>
        <v>0</v>
      </c>
      <c r="N5787" s="17">
        <f t="shared" si="1091"/>
        <v>0</v>
      </c>
      <c r="O5787" s="4"/>
      <c r="P5787" s="4">
        <v>70</v>
      </c>
      <c r="Q5787" s="4">
        <v>66</v>
      </c>
      <c r="R5787" s="4">
        <v>73</v>
      </c>
      <c r="S5787" s="4">
        <v>68</v>
      </c>
      <c r="T5787" s="4">
        <v>82</v>
      </c>
      <c r="U5787" s="4">
        <v>76</v>
      </c>
      <c r="V5787" s="13">
        <v>84</v>
      </c>
      <c r="W5787" s="4">
        <v>71</v>
      </c>
      <c r="X5787" s="4">
        <v>81</v>
      </c>
      <c r="Y5787">
        <f t="shared" ca="1" si="1092"/>
        <v>5184</v>
      </c>
      <c r="Z5787">
        <f t="shared" ca="1" si="1093"/>
        <v>3024</v>
      </c>
    </row>
    <row r="5788" spans="2:26" x14ac:dyDescent="0.25">
      <c r="B5788" s="11">
        <f t="shared" si="1094"/>
        <v>44802.666666652658</v>
      </c>
      <c r="C5788" s="1">
        <f t="shared" si="1085"/>
        <v>8</v>
      </c>
      <c r="D5788" s="1">
        <f t="shared" si="1086"/>
        <v>1</v>
      </c>
      <c r="E5788" s="12">
        <f t="shared" si="1087"/>
        <v>17</v>
      </c>
      <c r="F5788" s="124" t="str">
        <f t="shared" si="1088"/>
        <v>1</v>
      </c>
      <c r="G5788" s="1">
        <f ca="1">(OFFSET(O5788,0,MATCH(Customer!$J$6,'CDH &amp; HDH'!$P$11:$X$11,0)))</f>
        <v>85</v>
      </c>
      <c r="H5788" s="1" t="str">
        <f t="shared" si="1089"/>
        <v>Cooling</v>
      </c>
      <c r="I5788" s="1">
        <f ca="1">OFFSET(IF($H5788="Cooling",Customer!$C$25,Customer!$C$52),E5788,D5788)</f>
        <v>72</v>
      </c>
      <c r="J5788" s="1">
        <f ca="1">OFFSET(IF($H5788="Cooling",Customer!$L$25,Customer!$L$52),$E5788,$D5788)</f>
        <v>77</v>
      </c>
      <c r="K5788" s="16">
        <f t="shared" ca="1" si="1083"/>
        <v>13</v>
      </c>
      <c r="L5788" s="16">
        <f t="shared" ca="1" si="1084"/>
        <v>8</v>
      </c>
      <c r="M5788" s="17">
        <f t="shared" si="1090"/>
        <v>0</v>
      </c>
      <c r="N5788" s="17">
        <f t="shared" si="1091"/>
        <v>0</v>
      </c>
      <c r="O5788" s="4"/>
      <c r="P5788" s="4">
        <v>71</v>
      </c>
      <c r="Q5788" s="4">
        <v>64</v>
      </c>
      <c r="R5788" s="4">
        <v>72</v>
      </c>
      <c r="S5788" s="4">
        <v>67</v>
      </c>
      <c r="T5788" s="4">
        <v>80</v>
      </c>
      <c r="U5788" s="4">
        <v>75</v>
      </c>
      <c r="V5788" s="13">
        <v>85</v>
      </c>
      <c r="W5788" s="4">
        <v>72</v>
      </c>
      <c r="X5788" s="4">
        <v>79</v>
      </c>
      <c r="Y5788">
        <f t="shared" ca="1" si="1092"/>
        <v>5616</v>
      </c>
      <c r="Z5788">
        <f t="shared" ca="1" si="1093"/>
        <v>3456</v>
      </c>
    </row>
    <row r="5789" spans="2:26" x14ac:dyDescent="0.25">
      <c r="B5789" s="11">
        <f t="shared" si="1094"/>
        <v>44802.708333319322</v>
      </c>
      <c r="C5789" s="1">
        <f t="shared" si="1085"/>
        <v>8</v>
      </c>
      <c r="D5789" s="1">
        <f t="shared" si="1086"/>
        <v>1</v>
      </c>
      <c r="E5789" s="12">
        <f t="shared" si="1087"/>
        <v>18</v>
      </c>
      <c r="F5789" s="124" t="str">
        <f t="shared" si="1088"/>
        <v>1</v>
      </c>
      <c r="G5789" s="1">
        <f ca="1">(OFFSET(O5789,0,MATCH(Customer!$J$6,'CDH &amp; HDH'!$P$11:$X$11,0)))</f>
        <v>82</v>
      </c>
      <c r="H5789" s="1" t="str">
        <f t="shared" si="1089"/>
        <v>Cooling</v>
      </c>
      <c r="I5789" s="1">
        <f ca="1">OFFSET(IF($H5789="Cooling",Customer!$C$25,Customer!$C$52),E5789,D5789)</f>
        <v>72</v>
      </c>
      <c r="J5789" s="1">
        <f ca="1">OFFSET(IF($H5789="Cooling",Customer!$L$25,Customer!$L$52),$E5789,$D5789)</f>
        <v>77</v>
      </c>
      <c r="K5789" s="16">
        <f t="shared" ca="1" si="1083"/>
        <v>10</v>
      </c>
      <c r="L5789" s="16">
        <f t="shared" ca="1" si="1084"/>
        <v>5</v>
      </c>
      <c r="M5789" s="17">
        <f t="shared" si="1090"/>
        <v>0</v>
      </c>
      <c r="N5789" s="17">
        <f t="shared" si="1091"/>
        <v>0</v>
      </c>
      <c r="O5789" s="4"/>
      <c r="P5789" s="4">
        <v>68</v>
      </c>
      <c r="Q5789" s="4">
        <v>63</v>
      </c>
      <c r="R5789" s="4">
        <v>72</v>
      </c>
      <c r="S5789" s="4">
        <v>67</v>
      </c>
      <c r="T5789" s="4">
        <v>78</v>
      </c>
      <c r="U5789" s="4">
        <v>72</v>
      </c>
      <c r="V5789" s="13">
        <v>82</v>
      </c>
      <c r="W5789" s="4">
        <v>72</v>
      </c>
      <c r="X5789" s="4">
        <v>78</v>
      </c>
      <c r="Y5789">
        <f t="shared" ca="1" si="1092"/>
        <v>4320</v>
      </c>
      <c r="Z5789">
        <f t="shared" ca="1" si="1093"/>
        <v>2160</v>
      </c>
    </row>
    <row r="5790" spans="2:26" x14ac:dyDescent="0.25">
      <c r="B5790" s="11">
        <f t="shared" si="1094"/>
        <v>44802.749999985987</v>
      </c>
      <c r="C5790" s="1">
        <f t="shared" si="1085"/>
        <v>8</v>
      </c>
      <c r="D5790" s="1">
        <f t="shared" si="1086"/>
        <v>1</v>
      </c>
      <c r="E5790" s="12">
        <f t="shared" si="1087"/>
        <v>19</v>
      </c>
      <c r="F5790" s="124" t="str">
        <f t="shared" si="1088"/>
        <v>0</v>
      </c>
      <c r="G5790" s="1">
        <f ca="1">(OFFSET(O5790,0,MATCH(Customer!$J$6,'CDH &amp; HDH'!$P$11:$X$11,0)))</f>
        <v>80</v>
      </c>
      <c r="H5790" s="1" t="str">
        <f t="shared" si="1089"/>
        <v>Cooling</v>
      </c>
      <c r="I5790" s="1">
        <f ca="1">OFFSET(IF($H5790="Cooling",Customer!$C$25,Customer!$C$52),E5790,D5790)</f>
        <v>78</v>
      </c>
      <c r="J5790" s="1">
        <f ca="1">OFFSET(IF($H5790="Cooling",Customer!$L$25,Customer!$L$52),$E5790,$D5790)</f>
        <v>80</v>
      </c>
      <c r="K5790" s="16">
        <f t="shared" ca="1" si="1083"/>
        <v>2</v>
      </c>
      <c r="L5790" s="16">
        <f t="shared" ca="1" si="1084"/>
        <v>0</v>
      </c>
      <c r="M5790" s="17">
        <f t="shared" si="1090"/>
        <v>0</v>
      </c>
      <c r="N5790" s="17">
        <f t="shared" si="1091"/>
        <v>0</v>
      </c>
      <c r="O5790" s="4"/>
      <c r="P5790" s="4">
        <v>66</v>
      </c>
      <c r="Q5790" s="4">
        <v>62</v>
      </c>
      <c r="R5790" s="4">
        <v>70</v>
      </c>
      <c r="S5790" s="4">
        <v>64</v>
      </c>
      <c r="T5790" s="4">
        <v>76</v>
      </c>
      <c r="U5790" s="4">
        <v>69</v>
      </c>
      <c r="V5790" s="13">
        <v>80</v>
      </c>
      <c r="W5790" s="4">
        <v>71</v>
      </c>
      <c r="X5790" s="4">
        <v>73</v>
      </c>
      <c r="Y5790">
        <f t="shared" ca="1" si="1092"/>
        <v>864</v>
      </c>
      <c r="Z5790">
        <f t="shared" ca="1" si="1093"/>
        <v>0</v>
      </c>
    </row>
    <row r="5791" spans="2:26" x14ac:dyDescent="0.25">
      <c r="B5791" s="11">
        <f t="shared" si="1094"/>
        <v>44802.791666652651</v>
      </c>
      <c r="C5791" s="1">
        <f t="shared" si="1085"/>
        <v>8</v>
      </c>
      <c r="D5791" s="1">
        <f t="shared" si="1086"/>
        <v>1</v>
      </c>
      <c r="E5791" s="12">
        <f t="shared" si="1087"/>
        <v>20</v>
      </c>
      <c r="F5791" s="124" t="str">
        <f t="shared" si="1088"/>
        <v>0</v>
      </c>
      <c r="G5791" s="1">
        <f ca="1">(OFFSET(O5791,0,MATCH(Customer!$J$6,'CDH &amp; HDH'!$P$11:$X$11,0)))</f>
        <v>77</v>
      </c>
      <c r="H5791" s="1" t="str">
        <f t="shared" si="1089"/>
        <v>Cooling</v>
      </c>
      <c r="I5791" s="1">
        <f ca="1">OFFSET(IF($H5791="Cooling",Customer!$C$25,Customer!$C$52),E5791,D5791)</f>
        <v>78</v>
      </c>
      <c r="J5791" s="1">
        <f ca="1">OFFSET(IF($H5791="Cooling",Customer!$L$25,Customer!$L$52),$E5791,$D5791)</f>
        <v>80</v>
      </c>
      <c r="K5791" s="16">
        <f t="shared" ca="1" si="1083"/>
        <v>0</v>
      </c>
      <c r="L5791" s="16">
        <f t="shared" ca="1" si="1084"/>
        <v>0</v>
      </c>
      <c r="M5791" s="17">
        <f t="shared" si="1090"/>
        <v>0</v>
      </c>
      <c r="N5791" s="17">
        <f t="shared" si="1091"/>
        <v>0</v>
      </c>
      <c r="O5791" s="4"/>
      <c r="P5791" s="4">
        <v>65</v>
      </c>
      <c r="Q5791" s="4">
        <v>62</v>
      </c>
      <c r="R5791" s="4">
        <v>69</v>
      </c>
      <c r="S5791" s="4">
        <v>60</v>
      </c>
      <c r="T5791" s="4">
        <v>74</v>
      </c>
      <c r="U5791" s="4">
        <v>67</v>
      </c>
      <c r="V5791" s="13">
        <v>77</v>
      </c>
      <c r="W5791" s="4">
        <v>71</v>
      </c>
      <c r="X5791" s="4">
        <v>73</v>
      </c>
      <c r="Y5791">
        <f t="shared" ca="1" si="1092"/>
        <v>0</v>
      </c>
      <c r="Z5791">
        <f t="shared" ca="1" si="1093"/>
        <v>0</v>
      </c>
    </row>
    <row r="5792" spans="2:26" x14ac:dyDescent="0.25">
      <c r="B5792" s="11">
        <f t="shared" si="1094"/>
        <v>44802.833333319315</v>
      </c>
      <c r="C5792" s="1">
        <f t="shared" si="1085"/>
        <v>8</v>
      </c>
      <c r="D5792" s="1">
        <f t="shared" si="1086"/>
        <v>1</v>
      </c>
      <c r="E5792" s="12">
        <f t="shared" si="1087"/>
        <v>21</v>
      </c>
      <c r="F5792" s="124" t="str">
        <f t="shared" si="1088"/>
        <v>0</v>
      </c>
      <c r="G5792" s="1">
        <f ca="1">(OFFSET(O5792,0,MATCH(Customer!$J$6,'CDH &amp; HDH'!$P$11:$X$11,0)))</f>
        <v>76</v>
      </c>
      <c r="H5792" s="1" t="str">
        <f t="shared" si="1089"/>
        <v>Cooling</v>
      </c>
      <c r="I5792" s="1">
        <f ca="1">OFFSET(IF($H5792="Cooling",Customer!$C$25,Customer!$C$52),E5792,D5792)</f>
        <v>78</v>
      </c>
      <c r="J5792" s="1">
        <f ca="1">OFFSET(IF($H5792="Cooling",Customer!$L$25,Customer!$L$52),$E5792,$D5792)</f>
        <v>80</v>
      </c>
      <c r="K5792" s="16">
        <f t="shared" ca="1" si="1083"/>
        <v>0</v>
      </c>
      <c r="L5792" s="16">
        <f t="shared" ca="1" si="1084"/>
        <v>0</v>
      </c>
      <c r="M5792" s="17">
        <f t="shared" si="1090"/>
        <v>0</v>
      </c>
      <c r="N5792" s="17">
        <f t="shared" si="1091"/>
        <v>0</v>
      </c>
      <c r="O5792" s="4"/>
      <c r="P5792" s="4">
        <v>61</v>
      </c>
      <c r="Q5792" s="4">
        <v>60</v>
      </c>
      <c r="R5792" s="4">
        <v>69</v>
      </c>
      <c r="S5792" s="4">
        <v>58</v>
      </c>
      <c r="T5792" s="4">
        <v>73</v>
      </c>
      <c r="U5792" s="4">
        <v>65</v>
      </c>
      <c r="V5792" s="13">
        <v>76</v>
      </c>
      <c r="W5792" s="4">
        <v>70</v>
      </c>
      <c r="X5792" s="4">
        <v>69</v>
      </c>
      <c r="Y5792">
        <f t="shared" ca="1" si="1092"/>
        <v>0</v>
      </c>
      <c r="Z5792">
        <f t="shared" ca="1" si="1093"/>
        <v>0</v>
      </c>
    </row>
    <row r="5793" spans="2:26" x14ac:dyDescent="0.25">
      <c r="B5793" s="11">
        <f t="shared" si="1094"/>
        <v>44802.874999985979</v>
      </c>
      <c r="C5793" s="1">
        <f t="shared" si="1085"/>
        <v>8</v>
      </c>
      <c r="D5793" s="1">
        <f t="shared" si="1086"/>
        <v>1</v>
      </c>
      <c r="E5793" s="12">
        <f t="shared" si="1087"/>
        <v>22</v>
      </c>
      <c r="F5793" s="124" t="str">
        <f t="shared" si="1088"/>
        <v>0</v>
      </c>
      <c r="G5793" s="1">
        <f ca="1">(OFFSET(O5793,0,MATCH(Customer!$J$6,'CDH &amp; HDH'!$P$11:$X$11,0)))</f>
        <v>76</v>
      </c>
      <c r="H5793" s="1" t="str">
        <f t="shared" si="1089"/>
        <v>Cooling</v>
      </c>
      <c r="I5793" s="1">
        <f ca="1">OFFSET(IF($H5793="Cooling",Customer!$C$25,Customer!$C$52),E5793,D5793)</f>
        <v>78</v>
      </c>
      <c r="J5793" s="1">
        <f ca="1">OFFSET(IF($H5793="Cooling",Customer!$L$25,Customer!$L$52),$E5793,$D5793)</f>
        <v>80</v>
      </c>
      <c r="K5793" s="16">
        <f t="shared" ca="1" si="1083"/>
        <v>0</v>
      </c>
      <c r="L5793" s="16">
        <f t="shared" ca="1" si="1084"/>
        <v>0</v>
      </c>
      <c r="M5793" s="17">
        <f t="shared" si="1090"/>
        <v>0</v>
      </c>
      <c r="N5793" s="17">
        <f t="shared" si="1091"/>
        <v>0</v>
      </c>
      <c r="O5793" s="4"/>
      <c r="P5793" s="4">
        <v>60</v>
      </c>
      <c r="Q5793" s="4">
        <v>60</v>
      </c>
      <c r="R5793" s="4">
        <v>68</v>
      </c>
      <c r="S5793" s="4">
        <v>56</v>
      </c>
      <c r="T5793" s="4">
        <v>72</v>
      </c>
      <c r="U5793" s="4">
        <v>63</v>
      </c>
      <c r="V5793" s="13">
        <v>76</v>
      </c>
      <c r="W5793" s="4">
        <v>69</v>
      </c>
      <c r="X5793" s="4">
        <v>67</v>
      </c>
      <c r="Y5793">
        <f t="shared" ca="1" si="1092"/>
        <v>0</v>
      </c>
      <c r="Z5793">
        <f t="shared" ca="1" si="1093"/>
        <v>0</v>
      </c>
    </row>
    <row r="5794" spans="2:26" x14ac:dyDescent="0.25">
      <c r="B5794" s="11">
        <f t="shared" si="1094"/>
        <v>44802.916666652643</v>
      </c>
      <c r="C5794" s="1">
        <f t="shared" si="1085"/>
        <v>8</v>
      </c>
      <c r="D5794" s="1">
        <f t="shared" si="1086"/>
        <v>1</v>
      </c>
      <c r="E5794" s="12">
        <f t="shared" si="1087"/>
        <v>23</v>
      </c>
      <c r="F5794" s="124" t="str">
        <f t="shared" si="1088"/>
        <v>0</v>
      </c>
      <c r="G5794" s="1">
        <f ca="1">(OFFSET(O5794,0,MATCH(Customer!$J$6,'CDH &amp; HDH'!$P$11:$X$11,0)))</f>
        <v>71</v>
      </c>
      <c r="H5794" s="1" t="str">
        <f t="shared" si="1089"/>
        <v>Cooling</v>
      </c>
      <c r="I5794" s="1">
        <f ca="1">OFFSET(IF($H5794="Cooling",Customer!$C$25,Customer!$C$52),E5794,D5794)</f>
        <v>78</v>
      </c>
      <c r="J5794" s="1">
        <f ca="1">OFFSET(IF($H5794="Cooling",Customer!$L$25,Customer!$L$52),$E5794,$D5794)</f>
        <v>80</v>
      </c>
      <c r="K5794" s="16">
        <f t="shared" ca="1" si="1083"/>
        <v>0</v>
      </c>
      <c r="L5794" s="16">
        <f t="shared" ca="1" si="1084"/>
        <v>0</v>
      </c>
      <c r="M5794" s="17">
        <f t="shared" si="1090"/>
        <v>0</v>
      </c>
      <c r="N5794" s="17">
        <f t="shared" si="1091"/>
        <v>0</v>
      </c>
      <c r="O5794" s="4"/>
      <c r="P5794" s="4">
        <v>60</v>
      </c>
      <c r="Q5794" s="4">
        <v>61</v>
      </c>
      <c r="R5794" s="4">
        <v>68</v>
      </c>
      <c r="S5794" s="4">
        <v>55</v>
      </c>
      <c r="T5794" s="4">
        <v>71</v>
      </c>
      <c r="U5794" s="4">
        <v>63</v>
      </c>
      <c r="V5794" s="13">
        <v>71</v>
      </c>
      <c r="W5794" s="4">
        <v>69</v>
      </c>
      <c r="X5794" s="4">
        <v>65</v>
      </c>
      <c r="Y5794">
        <f t="shared" ca="1" si="1092"/>
        <v>0</v>
      </c>
      <c r="Z5794">
        <f t="shared" ca="1" si="1093"/>
        <v>0</v>
      </c>
    </row>
    <row r="5795" spans="2:26" x14ac:dyDescent="0.25">
      <c r="B5795" s="11">
        <f t="shared" si="1094"/>
        <v>44802.958333319308</v>
      </c>
      <c r="C5795" s="1">
        <f t="shared" si="1085"/>
        <v>8</v>
      </c>
      <c r="D5795" s="1">
        <f t="shared" si="1086"/>
        <v>1</v>
      </c>
      <c r="E5795" s="12">
        <f t="shared" si="1087"/>
        <v>24</v>
      </c>
      <c r="F5795" s="124" t="str">
        <f t="shared" si="1088"/>
        <v>0</v>
      </c>
      <c r="G5795" s="1">
        <f ca="1">(OFFSET(O5795,0,MATCH(Customer!$J$6,'CDH &amp; HDH'!$P$11:$X$11,0)))</f>
        <v>70</v>
      </c>
      <c r="H5795" s="1" t="str">
        <f t="shared" si="1089"/>
        <v>Cooling</v>
      </c>
      <c r="I5795" s="1">
        <f ca="1">OFFSET(IF($H5795="Cooling",Customer!$C$25,Customer!$C$52),E5795,D5795)</f>
        <v>78</v>
      </c>
      <c r="J5795" s="1">
        <f ca="1">OFFSET(IF($H5795="Cooling",Customer!$L$25,Customer!$L$52),$E5795,$D5795)</f>
        <v>80</v>
      </c>
      <c r="K5795" s="16">
        <f t="shared" ca="1" si="1083"/>
        <v>0</v>
      </c>
      <c r="L5795" s="16">
        <f t="shared" ca="1" si="1084"/>
        <v>0</v>
      </c>
      <c r="M5795" s="17">
        <f t="shared" si="1090"/>
        <v>0</v>
      </c>
      <c r="N5795" s="17">
        <f t="shared" si="1091"/>
        <v>0</v>
      </c>
      <c r="O5795" s="4"/>
      <c r="P5795" s="4">
        <v>60</v>
      </c>
      <c r="Q5795" s="4">
        <v>60</v>
      </c>
      <c r="R5795" s="4">
        <v>68</v>
      </c>
      <c r="S5795" s="4">
        <v>54</v>
      </c>
      <c r="T5795" s="4">
        <v>71</v>
      </c>
      <c r="U5795" s="4">
        <v>62</v>
      </c>
      <c r="V5795" s="13">
        <v>70</v>
      </c>
      <c r="W5795" s="4">
        <v>70</v>
      </c>
      <c r="X5795" s="4">
        <v>64</v>
      </c>
      <c r="Y5795">
        <f t="shared" ca="1" si="1092"/>
        <v>0</v>
      </c>
      <c r="Z5795">
        <f t="shared" ca="1" si="1093"/>
        <v>0</v>
      </c>
    </row>
    <row r="5796" spans="2:26" x14ac:dyDescent="0.25">
      <c r="B5796" s="11">
        <f t="shared" si="1094"/>
        <v>44802.999999985972</v>
      </c>
      <c r="C5796" s="1">
        <f t="shared" si="1085"/>
        <v>8</v>
      </c>
      <c r="D5796" s="1">
        <f t="shared" si="1086"/>
        <v>2</v>
      </c>
      <c r="E5796" s="12">
        <f t="shared" si="1087"/>
        <v>1</v>
      </c>
      <c r="F5796" s="124" t="str">
        <f t="shared" si="1088"/>
        <v>0</v>
      </c>
      <c r="G5796" s="1">
        <f ca="1">(OFFSET(O5796,0,MATCH(Customer!$J$6,'CDH &amp; HDH'!$P$11:$X$11,0)))</f>
        <v>70</v>
      </c>
      <c r="H5796" s="1" t="str">
        <f t="shared" si="1089"/>
        <v>Cooling</v>
      </c>
      <c r="I5796" s="1">
        <f ca="1">OFFSET(IF($H5796="Cooling",Customer!$C$25,Customer!$C$52),E5796,D5796)</f>
        <v>78</v>
      </c>
      <c r="J5796" s="1">
        <f ca="1">OFFSET(IF($H5796="Cooling",Customer!$L$25,Customer!$L$52),$E5796,$D5796)</f>
        <v>80</v>
      </c>
      <c r="K5796" s="16">
        <f t="shared" ca="1" si="1083"/>
        <v>0</v>
      </c>
      <c r="L5796" s="16">
        <f t="shared" ca="1" si="1084"/>
        <v>0</v>
      </c>
      <c r="M5796" s="17">
        <f t="shared" si="1090"/>
        <v>0</v>
      </c>
      <c r="N5796" s="17">
        <f t="shared" si="1091"/>
        <v>0</v>
      </c>
      <c r="O5796" s="4"/>
      <c r="P5796" s="4">
        <v>58</v>
      </c>
      <c r="Q5796" s="4">
        <v>59</v>
      </c>
      <c r="R5796" s="4">
        <v>67</v>
      </c>
      <c r="S5796" s="4">
        <v>54</v>
      </c>
      <c r="T5796" s="4">
        <v>71</v>
      </c>
      <c r="U5796" s="4">
        <v>62</v>
      </c>
      <c r="V5796" s="13">
        <v>70</v>
      </c>
      <c r="W5796" s="4">
        <v>70</v>
      </c>
      <c r="X5796" s="4">
        <v>63</v>
      </c>
      <c r="Y5796">
        <f t="shared" ca="1" si="1092"/>
        <v>0</v>
      </c>
      <c r="Z5796">
        <f t="shared" ca="1" si="1093"/>
        <v>0</v>
      </c>
    </row>
    <row r="5797" spans="2:26" x14ac:dyDescent="0.25">
      <c r="B5797" s="11">
        <f t="shared" si="1094"/>
        <v>44803.041666652636</v>
      </c>
      <c r="C5797" s="1">
        <f t="shared" si="1085"/>
        <v>8</v>
      </c>
      <c r="D5797" s="1">
        <f t="shared" si="1086"/>
        <v>2</v>
      </c>
      <c r="E5797" s="12">
        <f t="shared" si="1087"/>
        <v>2</v>
      </c>
      <c r="F5797" s="124" t="str">
        <f t="shared" si="1088"/>
        <v>0</v>
      </c>
      <c r="G5797" s="1">
        <f ca="1">(OFFSET(O5797,0,MATCH(Customer!$J$6,'CDH &amp; HDH'!$P$11:$X$11,0)))</f>
        <v>68</v>
      </c>
      <c r="H5797" s="1" t="str">
        <f t="shared" si="1089"/>
        <v>Cooling</v>
      </c>
      <c r="I5797" s="1">
        <f ca="1">OFFSET(IF($H5797="Cooling",Customer!$C$25,Customer!$C$52),E5797,D5797)</f>
        <v>78</v>
      </c>
      <c r="J5797" s="1">
        <f ca="1">OFFSET(IF($H5797="Cooling",Customer!$L$25,Customer!$L$52),$E5797,$D5797)</f>
        <v>80</v>
      </c>
      <c r="K5797" s="16">
        <f t="shared" ca="1" si="1083"/>
        <v>0</v>
      </c>
      <c r="L5797" s="16">
        <f t="shared" ca="1" si="1084"/>
        <v>0</v>
      </c>
      <c r="M5797" s="17">
        <f t="shared" si="1090"/>
        <v>0</v>
      </c>
      <c r="N5797" s="17">
        <f t="shared" si="1091"/>
        <v>0</v>
      </c>
      <c r="O5797" s="4"/>
      <c r="P5797" s="4">
        <v>56</v>
      </c>
      <c r="Q5797" s="4">
        <v>60</v>
      </c>
      <c r="R5797" s="4">
        <v>68</v>
      </c>
      <c r="S5797" s="4">
        <v>54</v>
      </c>
      <c r="T5797" s="4">
        <v>71</v>
      </c>
      <c r="U5797" s="4">
        <v>61</v>
      </c>
      <c r="V5797" s="13">
        <v>68</v>
      </c>
      <c r="W5797" s="4">
        <v>70</v>
      </c>
      <c r="X5797" s="4">
        <v>64</v>
      </c>
      <c r="Y5797">
        <f t="shared" ca="1" si="1092"/>
        <v>0</v>
      </c>
      <c r="Z5797">
        <f t="shared" ca="1" si="1093"/>
        <v>0</v>
      </c>
    </row>
    <row r="5798" spans="2:26" x14ac:dyDescent="0.25">
      <c r="B5798" s="11">
        <f t="shared" si="1094"/>
        <v>44803.0833333193</v>
      </c>
      <c r="C5798" s="1">
        <f t="shared" si="1085"/>
        <v>8</v>
      </c>
      <c r="D5798" s="1">
        <f t="shared" si="1086"/>
        <v>2</v>
      </c>
      <c r="E5798" s="12">
        <f t="shared" si="1087"/>
        <v>3</v>
      </c>
      <c r="F5798" s="124" t="str">
        <f t="shared" si="1088"/>
        <v>0</v>
      </c>
      <c r="G5798" s="1">
        <f ca="1">(OFFSET(O5798,0,MATCH(Customer!$J$6,'CDH &amp; HDH'!$P$11:$X$11,0)))</f>
        <v>68</v>
      </c>
      <c r="H5798" s="1" t="str">
        <f t="shared" si="1089"/>
        <v>Cooling</v>
      </c>
      <c r="I5798" s="1">
        <f ca="1">OFFSET(IF($H5798="Cooling",Customer!$C$25,Customer!$C$52),E5798,D5798)</f>
        <v>78</v>
      </c>
      <c r="J5798" s="1">
        <f ca="1">OFFSET(IF($H5798="Cooling",Customer!$L$25,Customer!$L$52),$E5798,$D5798)</f>
        <v>80</v>
      </c>
      <c r="K5798" s="16">
        <f t="shared" ca="1" si="1083"/>
        <v>0</v>
      </c>
      <c r="L5798" s="16">
        <f t="shared" ca="1" si="1084"/>
        <v>0</v>
      </c>
      <c r="M5798" s="17">
        <f t="shared" si="1090"/>
        <v>0</v>
      </c>
      <c r="N5798" s="17">
        <f t="shared" si="1091"/>
        <v>0</v>
      </c>
      <c r="O5798" s="4"/>
      <c r="P5798" s="4">
        <v>54</v>
      </c>
      <c r="Q5798" s="4">
        <v>60</v>
      </c>
      <c r="R5798" s="4">
        <v>67</v>
      </c>
      <c r="S5798" s="4">
        <v>54</v>
      </c>
      <c r="T5798" s="4">
        <v>71</v>
      </c>
      <c r="U5798" s="4">
        <v>60</v>
      </c>
      <c r="V5798" s="13">
        <v>68</v>
      </c>
      <c r="W5798" s="4">
        <v>70</v>
      </c>
      <c r="X5798" s="4">
        <v>63</v>
      </c>
      <c r="Y5798">
        <f t="shared" ca="1" si="1092"/>
        <v>0</v>
      </c>
      <c r="Z5798">
        <f t="shared" ca="1" si="1093"/>
        <v>0</v>
      </c>
    </row>
    <row r="5799" spans="2:26" x14ac:dyDescent="0.25">
      <c r="B5799" s="11">
        <f t="shared" si="1094"/>
        <v>44803.124999985965</v>
      </c>
      <c r="C5799" s="1">
        <f t="shared" si="1085"/>
        <v>8</v>
      </c>
      <c r="D5799" s="1">
        <f t="shared" si="1086"/>
        <v>2</v>
      </c>
      <c r="E5799" s="12">
        <f t="shared" si="1087"/>
        <v>4</v>
      </c>
      <c r="F5799" s="124" t="str">
        <f t="shared" si="1088"/>
        <v>0</v>
      </c>
      <c r="G5799" s="1">
        <f ca="1">(OFFSET(O5799,0,MATCH(Customer!$J$6,'CDH &amp; HDH'!$P$11:$X$11,0)))</f>
        <v>69</v>
      </c>
      <c r="H5799" s="1" t="str">
        <f t="shared" si="1089"/>
        <v>Cooling</v>
      </c>
      <c r="I5799" s="1">
        <f ca="1">OFFSET(IF($H5799="Cooling",Customer!$C$25,Customer!$C$52),E5799,D5799)</f>
        <v>78</v>
      </c>
      <c r="J5799" s="1">
        <f ca="1">OFFSET(IF($H5799="Cooling",Customer!$L$25,Customer!$L$52),$E5799,$D5799)</f>
        <v>80</v>
      </c>
      <c r="K5799" s="16">
        <f t="shared" ca="1" si="1083"/>
        <v>0</v>
      </c>
      <c r="L5799" s="16">
        <f t="shared" ca="1" si="1084"/>
        <v>0</v>
      </c>
      <c r="M5799" s="17">
        <f t="shared" si="1090"/>
        <v>0</v>
      </c>
      <c r="N5799" s="17">
        <f t="shared" si="1091"/>
        <v>0</v>
      </c>
      <c r="O5799" s="4"/>
      <c r="P5799" s="4">
        <v>54</v>
      </c>
      <c r="Q5799" s="4">
        <v>60</v>
      </c>
      <c r="R5799" s="4">
        <v>68</v>
      </c>
      <c r="S5799" s="4">
        <v>54</v>
      </c>
      <c r="T5799" s="4">
        <v>72</v>
      </c>
      <c r="U5799" s="4">
        <v>58</v>
      </c>
      <c r="V5799" s="13">
        <v>69</v>
      </c>
      <c r="W5799" s="4">
        <v>70</v>
      </c>
      <c r="X5799" s="4">
        <v>64</v>
      </c>
      <c r="Y5799">
        <f t="shared" ca="1" si="1092"/>
        <v>0</v>
      </c>
      <c r="Z5799">
        <f t="shared" ca="1" si="1093"/>
        <v>0</v>
      </c>
    </row>
    <row r="5800" spans="2:26" x14ac:dyDescent="0.25">
      <c r="B5800" s="11">
        <f t="shared" si="1094"/>
        <v>44803.166666652629</v>
      </c>
      <c r="C5800" s="1">
        <f t="shared" si="1085"/>
        <v>8</v>
      </c>
      <c r="D5800" s="1">
        <f t="shared" si="1086"/>
        <v>2</v>
      </c>
      <c r="E5800" s="12">
        <f t="shared" si="1087"/>
        <v>5</v>
      </c>
      <c r="F5800" s="124" t="str">
        <f t="shared" si="1088"/>
        <v>0</v>
      </c>
      <c r="G5800" s="1">
        <f ca="1">(OFFSET(O5800,0,MATCH(Customer!$J$6,'CDH &amp; HDH'!$P$11:$X$11,0)))</f>
        <v>69</v>
      </c>
      <c r="H5800" s="1" t="str">
        <f t="shared" si="1089"/>
        <v>Cooling</v>
      </c>
      <c r="I5800" s="1">
        <f ca="1">OFFSET(IF($H5800="Cooling",Customer!$C$25,Customer!$C$52),E5800,D5800)</f>
        <v>78</v>
      </c>
      <c r="J5800" s="1">
        <f ca="1">OFFSET(IF($H5800="Cooling",Customer!$L$25,Customer!$L$52),$E5800,$D5800)</f>
        <v>80</v>
      </c>
      <c r="K5800" s="16">
        <f t="shared" ca="1" si="1083"/>
        <v>0</v>
      </c>
      <c r="L5800" s="16">
        <f t="shared" ca="1" si="1084"/>
        <v>0</v>
      </c>
      <c r="M5800" s="17">
        <f t="shared" si="1090"/>
        <v>0</v>
      </c>
      <c r="N5800" s="17">
        <f t="shared" si="1091"/>
        <v>0</v>
      </c>
      <c r="O5800" s="4"/>
      <c r="P5800" s="4">
        <v>52</v>
      </c>
      <c r="Q5800" s="4">
        <v>60</v>
      </c>
      <c r="R5800" s="4">
        <v>67</v>
      </c>
      <c r="S5800" s="4">
        <v>54</v>
      </c>
      <c r="T5800" s="4">
        <v>72</v>
      </c>
      <c r="U5800" s="4">
        <v>57</v>
      </c>
      <c r="V5800" s="13">
        <v>69</v>
      </c>
      <c r="W5800" s="4">
        <v>69</v>
      </c>
      <c r="X5800" s="4">
        <v>63</v>
      </c>
      <c r="Y5800">
        <f t="shared" ca="1" si="1092"/>
        <v>0</v>
      </c>
      <c r="Z5800">
        <f t="shared" ca="1" si="1093"/>
        <v>0</v>
      </c>
    </row>
    <row r="5801" spans="2:26" x14ac:dyDescent="0.25">
      <c r="B5801" s="11">
        <f t="shared" si="1094"/>
        <v>44803.208333319293</v>
      </c>
      <c r="C5801" s="1">
        <f t="shared" si="1085"/>
        <v>8</v>
      </c>
      <c r="D5801" s="1">
        <f t="shared" si="1086"/>
        <v>2</v>
      </c>
      <c r="E5801" s="12">
        <f t="shared" si="1087"/>
        <v>6</v>
      </c>
      <c r="F5801" s="124" t="str">
        <f t="shared" si="1088"/>
        <v>0</v>
      </c>
      <c r="G5801" s="1">
        <f ca="1">(OFFSET(O5801,0,MATCH(Customer!$J$6,'CDH &amp; HDH'!$P$11:$X$11,0)))</f>
        <v>68</v>
      </c>
      <c r="H5801" s="1" t="str">
        <f t="shared" si="1089"/>
        <v>Cooling</v>
      </c>
      <c r="I5801" s="1">
        <f ca="1">OFFSET(IF($H5801="Cooling",Customer!$C$25,Customer!$C$52),E5801,D5801)</f>
        <v>78</v>
      </c>
      <c r="J5801" s="1">
        <f ca="1">OFFSET(IF($H5801="Cooling",Customer!$L$25,Customer!$L$52),$E5801,$D5801)</f>
        <v>80</v>
      </c>
      <c r="K5801" s="16">
        <f t="shared" ca="1" si="1083"/>
        <v>0</v>
      </c>
      <c r="L5801" s="16">
        <f t="shared" ca="1" si="1084"/>
        <v>0</v>
      </c>
      <c r="M5801" s="17">
        <f t="shared" si="1090"/>
        <v>0</v>
      </c>
      <c r="N5801" s="17">
        <f t="shared" si="1091"/>
        <v>0</v>
      </c>
      <c r="O5801" s="4"/>
      <c r="P5801" s="4">
        <v>53</v>
      </c>
      <c r="Q5801" s="4">
        <v>60</v>
      </c>
      <c r="R5801" s="4">
        <v>66</v>
      </c>
      <c r="S5801" s="4">
        <v>54</v>
      </c>
      <c r="T5801" s="4">
        <v>72</v>
      </c>
      <c r="U5801" s="4">
        <v>57</v>
      </c>
      <c r="V5801" s="13">
        <v>68</v>
      </c>
      <c r="W5801" s="4">
        <v>69</v>
      </c>
      <c r="X5801" s="4">
        <v>62</v>
      </c>
      <c r="Y5801">
        <f t="shared" ca="1" si="1092"/>
        <v>0</v>
      </c>
      <c r="Z5801">
        <f t="shared" ca="1" si="1093"/>
        <v>0</v>
      </c>
    </row>
    <row r="5802" spans="2:26" x14ac:dyDescent="0.25">
      <c r="B5802" s="11">
        <f t="shared" si="1094"/>
        <v>44803.249999985957</v>
      </c>
      <c r="C5802" s="1">
        <f t="shared" si="1085"/>
        <v>8</v>
      </c>
      <c r="D5802" s="1">
        <f t="shared" si="1086"/>
        <v>2</v>
      </c>
      <c r="E5802" s="12">
        <f t="shared" si="1087"/>
        <v>7</v>
      </c>
      <c r="F5802" s="124" t="str">
        <f t="shared" si="1088"/>
        <v>0</v>
      </c>
      <c r="G5802" s="1">
        <f ca="1">(OFFSET(O5802,0,MATCH(Customer!$J$6,'CDH &amp; HDH'!$P$11:$X$11,0)))</f>
        <v>68</v>
      </c>
      <c r="H5802" s="1" t="str">
        <f t="shared" si="1089"/>
        <v>Cooling</v>
      </c>
      <c r="I5802" s="1">
        <f ca="1">OFFSET(IF($H5802="Cooling",Customer!$C$25,Customer!$C$52),E5802,D5802)</f>
        <v>78</v>
      </c>
      <c r="J5802" s="1">
        <f ca="1">OFFSET(IF($H5802="Cooling",Customer!$L$25,Customer!$L$52),$E5802,$D5802)</f>
        <v>80</v>
      </c>
      <c r="K5802" s="16">
        <f t="shared" ca="1" si="1083"/>
        <v>0</v>
      </c>
      <c r="L5802" s="16">
        <f t="shared" ca="1" si="1084"/>
        <v>0</v>
      </c>
      <c r="M5802" s="17">
        <f t="shared" si="1090"/>
        <v>0</v>
      </c>
      <c r="N5802" s="17">
        <f t="shared" si="1091"/>
        <v>0</v>
      </c>
      <c r="O5802" s="4"/>
      <c r="P5802" s="4">
        <v>57</v>
      </c>
      <c r="Q5802" s="4">
        <v>62</v>
      </c>
      <c r="R5802" s="4">
        <v>65</v>
      </c>
      <c r="S5802" s="4">
        <v>56</v>
      </c>
      <c r="T5802" s="4">
        <v>72</v>
      </c>
      <c r="U5802" s="4">
        <v>60</v>
      </c>
      <c r="V5802" s="13">
        <v>68</v>
      </c>
      <c r="W5802" s="4">
        <v>70</v>
      </c>
      <c r="X5802" s="4">
        <v>67</v>
      </c>
      <c r="Y5802">
        <f t="shared" ca="1" si="1092"/>
        <v>0</v>
      </c>
      <c r="Z5802">
        <f t="shared" ca="1" si="1093"/>
        <v>0</v>
      </c>
    </row>
    <row r="5803" spans="2:26" x14ac:dyDescent="0.25">
      <c r="B5803" s="11">
        <f t="shared" si="1094"/>
        <v>44803.291666652622</v>
      </c>
      <c r="C5803" s="1">
        <f t="shared" si="1085"/>
        <v>8</v>
      </c>
      <c r="D5803" s="1">
        <f t="shared" si="1086"/>
        <v>2</v>
      </c>
      <c r="E5803" s="12">
        <f t="shared" si="1087"/>
        <v>8</v>
      </c>
      <c r="F5803" s="124" t="str">
        <f t="shared" si="1088"/>
        <v>0</v>
      </c>
      <c r="G5803" s="1">
        <f ca="1">(OFFSET(O5803,0,MATCH(Customer!$J$6,'CDH &amp; HDH'!$P$11:$X$11,0)))</f>
        <v>70</v>
      </c>
      <c r="H5803" s="1" t="str">
        <f t="shared" si="1089"/>
        <v>Cooling</v>
      </c>
      <c r="I5803" s="1">
        <f ca="1">OFFSET(IF($H5803="Cooling",Customer!$C$25,Customer!$C$52),E5803,D5803)</f>
        <v>72</v>
      </c>
      <c r="J5803" s="1">
        <f ca="1">OFFSET(IF($H5803="Cooling",Customer!$L$25,Customer!$L$52),$E5803,$D5803)</f>
        <v>77</v>
      </c>
      <c r="K5803" s="16">
        <f t="shared" ca="1" si="1083"/>
        <v>0</v>
      </c>
      <c r="L5803" s="16">
        <f t="shared" ca="1" si="1084"/>
        <v>0</v>
      </c>
      <c r="M5803" s="17">
        <f t="shared" si="1090"/>
        <v>0</v>
      </c>
      <c r="N5803" s="17">
        <f t="shared" si="1091"/>
        <v>0</v>
      </c>
      <c r="O5803" s="4"/>
      <c r="P5803" s="4">
        <v>61</v>
      </c>
      <c r="Q5803" s="4">
        <v>64</v>
      </c>
      <c r="R5803" s="4">
        <v>66</v>
      </c>
      <c r="S5803" s="4">
        <v>61</v>
      </c>
      <c r="T5803" s="4">
        <v>74</v>
      </c>
      <c r="U5803" s="4">
        <v>65</v>
      </c>
      <c r="V5803" s="13">
        <v>70</v>
      </c>
      <c r="W5803" s="4">
        <v>71</v>
      </c>
      <c r="X5803" s="4">
        <v>70</v>
      </c>
      <c r="Y5803">
        <f t="shared" ca="1" si="1092"/>
        <v>0</v>
      </c>
      <c r="Z5803">
        <f t="shared" ca="1" si="1093"/>
        <v>0</v>
      </c>
    </row>
    <row r="5804" spans="2:26" x14ac:dyDescent="0.25">
      <c r="B5804" s="11">
        <f t="shared" si="1094"/>
        <v>44803.333333319286</v>
      </c>
      <c r="C5804" s="1">
        <f t="shared" si="1085"/>
        <v>8</v>
      </c>
      <c r="D5804" s="1">
        <f t="shared" si="1086"/>
        <v>2</v>
      </c>
      <c r="E5804" s="12">
        <f t="shared" si="1087"/>
        <v>9</v>
      </c>
      <c r="F5804" s="124" t="str">
        <f t="shared" si="1088"/>
        <v>0</v>
      </c>
      <c r="G5804" s="1">
        <f ca="1">(OFFSET(O5804,0,MATCH(Customer!$J$6,'CDH &amp; HDH'!$P$11:$X$11,0)))</f>
        <v>73</v>
      </c>
      <c r="H5804" s="1" t="str">
        <f t="shared" si="1089"/>
        <v>Cooling</v>
      </c>
      <c r="I5804" s="1">
        <f ca="1">OFFSET(IF($H5804="Cooling",Customer!$C$25,Customer!$C$52),E5804,D5804)</f>
        <v>72</v>
      </c>
      <c r="J5804" s="1">
        <f ca="1">OFFSET(IF($H5804="Cooling",Customer!$L$25,Customer!$L$52),$E5804,$D5804)</f>
        <v>77</v>
      </c>
      <c r="K5804" s="16">
        <f t="shared" ca="1" si="1083"/>
        <v>1</v>
      </c>
      <c r="L5804" s="16">
        <f t="shared" ca="1" si="1084"/>
        <v>0</v>
      </c>
      <c r="M5804" s="17">
        <f t="shared" si="1090"/>
        <v>0</v>
      </c>
      <c r="N5804" s="17">
        <f t="shared" si="1091"/>
        <v>0</v>
      </c>
      <c r="O5804" s="4"/>
      <c r="P5804" s="4">
        <v>65</v>
      </c>
      <c r="Q5804" s="4">
        <v>66</v>
      </c>
      <c r="R5804" s="4">
        <v>68</v>
      </c>
      <c r="S5804" s="4">
        <v>66</v>
      </c>
      <c r="T5804" s="4">
        <v>78</v>
      </c>
      <c r="U5804" s="4">
        <v>69</v>
      </c>
      <c r="V5804" s="13">
        <v>73</v>
      </c>
      <c r="W5804" s="4">
        <v>73</v>
      </c>
      <c r="X5804" s="4">
        <v>74</v>
      </c>
      <c r="Y5804">
        <f t="shared" ca="1" si="1092"/>
        <v>432</v>
      </c>
      <c r="Z5804">
        <f t="shared" ca="1" si="1093"/>
        <v>0</v>
      </c>
    </row>
    <row r="5805" spans="2:26" x14ac:dyDescent="0.25">
      <c r="B5805" s="11">
        <f t="shared" si="1094"/>
        <v>44803.37499998595</v>
      </c>
      <c r="C5805" s="1">
        <f t="shared" si="1085"/>
        <v>8</v>
      </c>
      <c r="D5805" s="1">
        <f t="shared" si="1086"/>
        <v>2</v>
      </c>
      <c r="E5805" s="12">
        <f t="shared" si="1087"/>
        <v>10</v>
      </c>
      <c r="F5805" s="124" t="str">
        <f t="shared" si="1088"/>
        <v>0</v>
      </c>
      <c r="G5805" s="1">
        <f ca="1">(OFFSET(O5805,0,MATCH(Customer!$J$6,'CDH &amp; HDH'!$P$11:$X$11,0)))</f>
        <v>76</v>
      </c>
      <c r="H5805" s="1" t="str">
        <f t="shared" si="1089"/>
        <v>Cooling</v>
      </c>
      <c r="I5805" s="1">
        <f ca="1">OFFSET(IF($H5805="Cooling",Customer!$C$25,Customer!$C$52),E5805,D5805)</f>
        <v>72</v>
      </c>
      <c r="J5805" s="1">
        <f ca="1">OFFSET(IF($H5805="Cooling",Customer!$L$25,Customer!$L$52),$E5805,$D5805)</f>
        <v>77</v>
      </c>
      <c r="K5805" s="16">
        <f t="shared" ca="1" si="1083"/>
        <v>4</v>
      </c>
      <c r="L5805" s="16">
        <f t="shared" ca="1" si="1084"/>
        <v>0</v>
      </c>
      <c r="M5805" s="17">
        <f t="shared" si="1090"/>
        <v>0</v>
      </c>
      <c r="N5805" s="17">
        <f t="shared" si="1091"/>
        <v>0</v>
      </c>
      <c r="O5805" s="4"/>
      <c r="P5805" s="4">
        <v>71</v>
      </c>
      <c r="Q5805" s="4">
        <v>65</v>
      </c>
      <c r="R5805" s="4">
        <v>70</v>
      </c>
      <c r="S5805" s="4">
        <v>69</v>
      </c>
      <c r="T5805" s="4">
        <v>81</v>
      </c>
      <c r="U5805" s="4">
        <v>73</v>
      </c>
      <c r="V5805" s="13">
        <v>76</v>
      </c>
      <c r="W5805" s="4">
        <v>76</v>
      </c>
      <c r="X5805" s="4">
        <v>76</v>
      </c>
      <c r="Y5805">
        <f t="shared" ca="1" si="1092"/>
        <v>1728</v>
      </c>
      <c r="Z5805">
        <f t="shared" ca="1" si="1093"/>
        <v>0</v>
      </c>
    </row>
    <row r="5806" spans="2:26" x14ac:dyDescent="0.25">
      <c r="B5806" s="11">
        <f t="shared" si="1094"/>
        <v>44803.416666652614</v>
      </c>
      <c r="C5806" s="1">
        <f t="shared" si="1085"/>
        <v>8</v>
      </c>
      <c r="D5806" s="1">
        <f t="shared" si="1086"/>
        <v>2</v>
      </c>
      <c r="E5806" s="12">
        <f t="shared" si="1087"/>
        <v>11</v>
      </c>
      <c r="F5806" s="124" t="str">
        <f t="shared" si="1088"/>
        <v>0</v>
      </c>
      <c r="G5806" s="1">
        <f ca="1">(OFFSET(O5806,0,MATCH(Customer!$J$6,'CDH &amp; HDH'!$P$11:$X$11,0)))</f>
        <v>79</v>
      </c>
      <c r="H5806" s="1" t="str">
        <f t="shared" si="1089"/>
        <v>Cooling</v>
      </c>
      <c r="I5806" s="1">
        <f ca="1">OFFSET(IF($H5806="Cooling",Customer!$C$25,Customer!$C$52),E5806,D5806)</f>
        <v>72</v>
      </c>
      <c r="J5806" s="1">
        <f ca="1">OFFSET(IF($H5806="Cooling",Customer!$L$25,Customer!$L$52),$E5806,$D5806)</f>
        <v>77</v>
      </c>
      <c r="K5806" s="16">
        <f t="shared" ca="1" si="1083"/>
        <v>7</v>
      </c>
      <c r="L5806" s="16">
        <f t="shared" ca="1" si="1084"/>
        <v>2</v>
      </c>
      <c r="M5806" s="17">
        <f t="shared" si="1090"/>
        <v>0</v>
      </c>
      <c r="N5806" s="17">
        <f t="shared" si="1091"/>
        <v>0</v>
      </c>
      <c r="O5806" s="4"/>
      <c r="P5806" s="4">
        <v>73</v>
      </c>
      <c r="Q5806" s="4">
        <v>64</v>
      </c>
      <c r="R5806" s="4">
        <v>71</v>
      </c>
      <c r="S5806" s="4">
        <v>72</v>
      </c>
      <c r="T5806" s="4">
        <v>83</v>
      </c>
      <c r="U5806" s="4">
        <v>76</v>
      </c>
      <c r="V5806" s="13">
        <v>79</v>
      </c>
      <c r="W5806" s="4">
        <v>80</v>
      </c>
      <c r="X5806" s="4">
        <v>80</v>
      </c>
      <c r="Y5806">
        <f t="shared" ca="1" si="1092"/>
        <v>3024</v>
      </c>
      <c r="Z5806">
        <f t="shared" ca="1" si="1093"/>
        <v>864</v>
      </c>
    </row>
    <row r="5807" spans="2:26" x14ac:dyDescent="0.25">
      <c r="B5807" s="11">
        <f t="shared" si="1094"/>
        <v>44803.458333319279</v>
      </c>
      <c r="C5807" s="1">
        <f t="shared" si="1085"/>
        <v>8</v>
      </c>
      <c r="D5807" s="1">
        <f t="shared" si="1086"/>
        <v>2</v>
      </c>
      <c r="E5807" s="12">
        <f t="shared" si="1087"/>
        <v>12</v>
      </c>
      <c r="F5807" s="124" t="str">
        <f t="shared" si="1088"/>
        <v>0</v>
      </c>
      <c r="G5807" s="1">
        <f ca="1">(OFFSET(O5807,0,MATCH(Customer!$J$6,'CDH &amp; HDH'!$P$11:$X$11,0)))</f>
        <v>81</v>
      </c>
      <c r="H5807" s="1" t="str">
        <f t="shared" si="1089"/>
        <v>Cooling</v>
      </c>
      <c r="I5807" s="1">
        <f ca="1">OFFSET(IF($H5807="Cooling",Customer!$C$25,Customer!$C$52),E5807,D5807)</f>
        <v>72</v>
      </c>
      <c r="J5807" s="1">
        <f ca="1">OFFSET(IF($H5807="Cooling",Customer!$L$25,Customer!$L$52),$E5807,$D5807)</f>
        <v>77</v>
      </c>
      <c r="K5807" s="16">
        <f t="shared" ca="1" si="1083"/>
        <v>9</v>
      </c>
      <c r="L5807" s="16">
        <f t="shared" ca="1" si="1084"/>
        <v>4</v>
      </c>
      <c r="M5807" s="17">
        <f t="shared" si="1090"/>
        <v>0</v>
      </c>
      <c r="N5807" s="17">
        <f t="shared" si="1091"/>
        <v>0</v>
      </c>
      <c r="O5807" s="4"/>
      <c r="P5807" s="4">
        <v>76</v>
      </c>
      <c r="Q5807" s="4">
        <v>64</v>
      </c>
      <c r="R5807" s="4">
        <v>72</v>
      </c>
      <c r="S5807" s="4">
        <v>73</v>
      </c>
      <c r="T5807" s="4">
        <v>84</v>
      </c>
      <c r="U5807" s="4">
        <v>78</v>
      </c>
      <c r="V5807" s="13">
        <v>81</v>
      </c>
      <c r="W5807" s="4">
        <v>82</v>
      </c>
      <c r="X5807" s="4">
        <v>82</v>
      </c>
      <c r="Y5807">
        <f t="shared" ca="1" si="1092"/>
        <v>3888</v>
      </c>
      <c r="Z5807">
        <f t="shared" ca="1" si="1093"/>
        <v>1728</v>
      </c>
    </row>
    <row r="5808" spans="2:26" x14ac:dyDescent="0.25">
      <c r="B5808" s="11">
        <f t="shared" si="1094"/>
        <v>44803.499999985943</v>
      </c>
      <c r="C5808" s="1">
        <f t="shared" si="1085"/>
        <v>8</v>
      </c>
      <c r="D5808" s="1">
        <f t="shared" si="1086"/>
        <v>2</v>
      </c>
      <c r="E5808" s="12">
        <f t="shared" si="1087"/>
        <v>13</v>
      </c>
      <c r="F5808" s="124" t="str">
        <f t="shared" si="1088"/>
        <v>0</v>
      </c>
      <c r="G5808" s="1">
        <f ca="1">(OFFSET(O5808,0,MATCH(Customer!$J$6,'CDH &amp; HDH'!$P$11:$X$11,0)))</f>
        <v>83</v>
      </c>
      <c r="H5808" s="1" t="str">
        <f t="shared" si="1089"/>
        <v>Cooling</v>
      </c>
      <c r="I5808" s="1">
        <f ca="1">OFFSET(IF($H5808="Cooling",Customer!$C$25,Customer!$C$52),E5808,D5808)</f>
        <v>72</v>
      </c>
      <c r="J5808" s="1">
        <f ca="1">OFFSET(IF($H5808="Cooling",Customer!$L$25,Customer!$L$52),$E5808,$D5808)</f>
        <v>77</v>
      </c>
      <c r="K5808" s="16">
        <f t="shared" ca="1" si="1083"/>
        <v>11</v>
      </c>
      <c r="L5808" s="16">
        <f t="shared" ca="1" si="1084"/>
        <v>6</v>
      </c>
      <c r="M5808" s="17">
        <f t="shared" si="1090"/>
        <v>0</v>
      </c>
      <c r="N5808" s="17">
        <f t="shared" si="1091"/>
        <v>0</v>
      </c>
      <c r="O5808" s="4"/>
      <c r="P5808" s="4">
        <v>76</v>
      </c>
      <c r="Q5808" s="4">
        <v>62</v>
      </c>
      <c r="R5808" s="4">
        <v>73</v>
      </c>
      <c r="S5808" s="4">
        <v>76</v>
      </c>
      <c r="T5808" s="4">
        <v>85</v>
      </c>
      <c r="U5808" s="4">
        <v>79</v>
      </c>
      <c r="V5808" s="13">
        <v>83</v>
      </c>
      <c r="W5808" s="4">
        <v>80</v>
      </c>
      <c r="X5808" s="4">
        <v>84</v>
      </c>
      <c r="Y5808">
        <f t="shared" ca="1" si="1092"/>
        <v>4752</v>
      </c>
      <c r="Z5808">
        <f t="shared" ca="1" si="1093"/>
        <v>2592</v>
      </c>
    </row>
    <row r="5809" spans="2:26" x14ac:dyDescent="0.25">
      <c r="B5809" s="11">
        <f t="shared" si="1094"/>
        <v>44803.541666652607</v>
      </c>
      <c r="C5809" s="1">
        <f t="shared" si="1085"/>
        <v>8</v>
      </c>
      <c r="D5809" s="1">
        <f t="shared" si="1086"/>
        <v>2</v>
      </c>
      <c r="E5809" s="12">
        <f t="shared" si="1087"/>
        <v>14</v>
      </c>
      <c r="F5809" s="124" t="str">
        <f t="shared" si="1088"/>
        <v>0</v>
      </c>
      <c r="G5809" s="1">
        <f ca="1">(OFFSET(O5809,0,MATCH(Customer!$J$6,'CDH &amp; HDH'!$P$11:$X$11,0)))</f>
        <v>83</v>
      </c>
      <c r="H5809" s="1" t="str">
        <f t="shared" si="1089"/>
        <v>Cooling</v>
      </c>
      <c r="I5809" s="1">
        <f ca="1">OFFSET(IF($H5809="Cooling",Customer!$C$25,Customer!$C$52),E5809,D5809)</f>
        <v>72</v>
      </c>
      <c r="J5809" s="1">
        <f ca="1">OFFSET(IF($H5809="Cooling",Customer!$L$25,Customer!$L$52),$E5809,$D5809)</f>
        <v>77</v>
      </c>
      <c r="K5809" s="16">
        <f t="shared" ca="1" si="1083"/>
        <v>11</v>
      </c>
      <c r="L5809" s="16">
        <f t="shared" ca="1" si="1084"/>
        <v>6</v>
      </c>
      <c r="M5809" s="17">
        <f t="shared" si="1090"/>
        <v>0</v>
      </c>
      <c r="N5809" s="17">
        <f t="shared" si="1091"/>
        <v>0</v>
      </c>
      <c r="O5809" s="4"/>
      <c r="P5809" s="4">
        <v>78</v>
      </c>
      <c r="Q5809" s="4">
        <v>62</v>
      </c>
      <c r="R5809" s="4">
        <v>74</v>
      </c>
      <c r="S5809" s="4">
        <v>75</v>
      </c>
      <c r="T5809" s="4">
        <v>86</v>
      </c>
      <c r="U5809" s="4">
        <v>80</v>
      </c>
      <c r="V5809" s="13">
        <v>83</v>
      </c>
      <c r="W5809" s="4">
        <v>82</v>
      </c>
      <c r="X5809" s="4">
        <v>83</v>
      </c>
      <c r="Y5809">
        <f t="shared" ca="1" si="1092"/>
        <v>4752</v>
      </c>
      <c r="Z5809">
        <f t="shared" ca="1" si="1093"/>
        <v>2592</v>
      </c>
    </row>
    <row r="5810" spans="2:26" x14ac:dyDescent="0.25">
      <c r="B5810" s="11">
        <f t="shared" si="1094"/>
        <v>44803.583333319271</v>
      </c>
      <c r="C5810" s="1">
        <f t="shared" si="1085"/>
        <v>8</v>
      </c>
      <c r="D5810" s="1">
        <f t="shared" si="1086"/>
        <v>2</v>
      </c>
      <c r="E5810" s="12">
        <f t="shared" si="1087"/>
        <v>15</v>
      </c>
      <c r="F5810" s="124" t="str">
        <f t="shared" si="1088"/>
        <v>1</v>
      </c>
      <c r="G5810" s="1">
        <f ca="1">(OFFSET(O5810,0,MATCH(Customer!$J$6,'CDH &amp; HDH'!$P$11:$X$11,0)))</f>
        <v>83</v>
      </c>
      <c r="H5810" s="1" t="str">
        <f t="shared" si="1089"/>
        <v>Cooling</v>
      </c>
      <c r="I5810" s="1">
        <f ca="1">OFFSET(IF($H5810="Cooling",Customer!$C$25,Customer!$C$52),E5810,D5810)</f>
        <v>72</v>
      </c>
      <c r="J5810" s="1">
        <f ca="1">OFFSET(IF($H5810="Cooling",Customer!$L$25,Customer!$L$52),$E5810,$D5810)</f>
        <v>77</v>
      </c>
      <c r="K5810" s="16">
        <f t="shared" ca="1" si="1083"/>
        <v>11</v>
      </c>
      <c r="L5810" s="16">
        <f t="shared" ca="1" si="1084"/>
        <v>6</v>
      </c>
      <c r="M5810" s="17">
        <f t="shared" si="1090"/>
        <v>0</v>
      </c>
      <c r="N5810" s="17">
        <f t="shared" si="1091"/>
        <v>0</v>
      </c>
      <c r="O5810" s="4"/>
      <c r="P5810" s="4">
        <v>78</v>
      </c>
      <c r="Q5810" s="4">
        <v>62</v>
      </c>
      <c r="R5810" s="4">
        <v>74</v>
      </c>
      <c r="S5810" s="4">
        <v>77</v>
      </c>
      <c r="T5810" s="4">
        <v>86</v>
      </c>
      <c r="U5810" s="4">
        <v>80</v>
      </c>
      <c r="V5810" s="13">
        <v>83</v>
      </c>
      <c r="W5810" s="4">
        <v>81</v>
      </c>
      <c r="X5810" s="4">
        <v>83</v>
      </c>
      <c r="Y5810">
        <f t="shared" ca="1" si="1092"/>
        <v>4752</v>
      </c>
      <c r="Z5810">
        <f t="shared" ca="1" si="1093"/>
        <v>2592</v>
      </c>
    </row>
    <row r="5811" spans="2:26" x14ac:dyDescent="0.25">
      <c r="B5811" s="11">
        <f t="shared" si="1094"/>
        <v>44803.624999985936</v>
      </c>
      <c r="C5811" s="1">
        <f t="shared" si="1085"/>
        <v>8</v>
      </c>
      <c r="D5811" s="1">
        <f t="shared" si="1086"/>
        <v>2</v>
      </c>
      <c r="E5811" s="12">
        <f t="shared" si="1087"/>
        <v>16</v>
      </c>
      <c r="F5811" s="124" t="str">
        <f t="shared" si="1088"/>
        <v>1</v>
      </c>
      <c r="G5811" s="1">
        <f ca="1">(OFFSET(O5811,0,MATCH(Customer!$J$6,'CDH &amp; HDH'!$P$11:$X$11,0)))</f>
        <v>83</v>
      </c>
      <c r="H5811" s="1" t="str">
        <f t="shared" si="1089"/>
        <v>Cooling</v>
      </c>
      <c r="I5811" s="1">
        <f ca="1">OFFSET(IF($H5811="Cooling",Customer!$C$25,Customer!$C$52),E5811,D5811)</f>
        <v>72</v>
      </c>
      <c r="J5811" s="1">
        <f ca="1">OFFSET(IF($H5811="Cooling",Customer!$L$25,Customer!$L$52),$E5811,$D5811)</f>
        <v>77</v>
      </c>
      <c r="K5811" s="16">
        <f t="shared" ca="1" si="1083"/>
        <v>11</v>
      </c>
      <c r="L5811" s="16">
        <f t="shared" ca="1" si="1084"/>
        <v>6</v>
      </c>
      <c r="M5811" s="17">
        <f t="shared" si="1090"/>
        <v>0</v>
      </c>
      <c r="N5811" s="17">
        <f t="shared" si="1091"/>
        <v>0</v>
      </c>
      <c r="O5811" s="4"/>
      <c r="P5811" s="4">
        <v>77</v>
      </c>
      <c r="Q5811" s="4">
        <v>62</v>
      </c>
      <c r="R5811" s="4">
        <v>72</v>
      </c>
      <c r="S5811" s="4">
        <v>75</v>
      </c>
      <c r="T5811" s="4">
        <v>86</v>
      </c>
      <c r="U5811" s="4">
        <v>79</v>
      </c>
      <c r="V5811" s="13">
        <v>83</v>
      </c>
      <c r="W5811" s="4">
        <v>80</v>
      </c>
      <c r="X5811" s="4">
        <v>84</v>
      </c>
      <c r="Y5811">
        <f t="shared" ca="1" si="1092"/>
        <v>4752</v>
      </c>
      <c r="Z5811">
        <f t="shared" ca="1" si="1093"/>
        <v>2592</v>
      </c>
    </row>
    <row r="5812" spans="2:26" x14ac:dyDescent="0.25">
      <c r="B5812" s="11">
        <f t="shared" si="1094"/>
        <v>44803.6666666526</v>
      </c>
      <c r="C5812" s="1">
        <f t="shared" si="1085"/>
        <v>8</v>
      </c>
      <c r="D5812" s="1">
        <f t="shared" si="1086"/>
        <v>2</v>
      </c>
      <c r="E5812" s="12">
        <f t="shared" si="1087"/>
        <v>17</v>
      </c>
      <c r="F5812" s="124" t="str">
        <f t="shared" si="1088"/>
        <v>1</v>
      </c>
      <c r="G5812" s="1">
        <f ca="1">(OFFSET(O5812,0,MATCH(Customer!$J$6,'CDH &amp; HDH'!$P$11:$X$11,0)))</f>
        <v>82</v>
      </c>
      <c r="H5812" s="1" t="str">
        <f t="shared" si="1089"/>
        <v>Cooling</v>
      </c>
      <c r="I5812" s="1">
        <f ca="1">OFFSET(IF($H5812="Cooling",Customer!$C$25,Customer!$C$52),E5812,D5812)</f>
        <v>72</v>
      </c>
      <c r="J5812" s="1">
        <f ca="1">OFFSET(IF($H5812="Cooling",Customer!$L$25,Customer!$L$52),$E5812,$D5812)</f>
        <v>77</v>
      </c>
      <c r="K5812" s="16">
        <f t="shared" ca="1" si="1083"/>
        <v>10</v>
      </c>
      <c r="L5812" s="16">
        <f t="shared" ca="1" si="1084"/>
        <v>5</v>
      </c>
      <c r="M5812" s="17">
        <f t="shared" si="1090"/>
        <v>0</v>
      </c>
      <c r="N5812" s="17">
        <f t="shared" si="1091"/>
        <v>0</v>
      </c>
      <c r="O5812" s="4"/>
      <c r="P5812" s="4">
        <v>76</v>
      </c>
      <c r="Q5812" s="4">
        <v>61</v>
      </c>
      <c r="R5812" s="4">
        <v>69</v>
      </c>
      <c r="S5812" s="4">
        <v>75</v>
      </c>
      <c r="T5812" s="4">
        <v>85</v>
      </c>
      <c r="U5812" s="4">
        <v>77</v>
      </c>
      <c r="V5812" s="13">
        <v>82</v>
      </c>
      <c r="W5812" s="4">
        <v>79</v>
      </c>
      <c r="X5812" s="4">
        <v>82</v>
      </c>
      <c r="Y5812">
        <f t="shared" ca="1" si="1092"/>
        <v>4320</v>
      </c>
      <c r="Z5812">
        <f t="shared" ca="1" si="1093"/>
        <v>2160</v>
      </c>
    </row>
    <row r="5813" spans="2:26" x14ac:dyDescent="0.25">
      <c r="B5813" s="11">
        <f t="shared" si="1094"/>
        <v>44803.708333319264</v>
      </c>
      <c r="C5813" s="1">
        <f t="shared" si="1085"/>
        <v>8</v>
      </c>
      <c r="D5813" s="1">
        <f t="shared" si="1086"/>
        <v>2</v>
      </c>
      <c r="E5813" s="12">
        <f t="shared" si="1087"/>
        <v>18</v>
      </c>
      <c r="F5813" s="124" t="str">
        <f t="shared" si="1088"/>
        <v>1</v>
      </c>
      <c r="G5813" s="1">
        <f ca="1">(OFFSET(O5813,0,MATCH(Customer!$J$6,'CDH &amp; HDH'!$P$11:$X$11,0)))</f>
        <v>80</v>
      </c>
      <c r="H5813" s="1" t="str">
        <f t="shared" si="1089"/>
        <v>Cooling</v>
      </c>
      <c r="I5813" s="1">
        <f ca="1">OFFSET(IF($H5813="Cooling",Customer!$C$25,Customer!$C$52),E5813,D5813)</f>
        <v>72</v>
      </c>
      <c r="J5813" s="1">
        <f ca="1">OFFSET(IF($H5813="Cooling",Customer!$L$25,Customer!$L$52),$E5813,$D5813)</f>
        <v>77</v>
      </c>
      <c r="K5813" s="16">
        <f t="shared" ca="1" si="1083"/>
        <v>8</v>
      </c>
      <c r="L5813" s="16">
        <f t="shared" ca="1" si="1084"/>
        <v>3</v>
      </c>
      <c r="M5813" s="17">
        <f t="shared" si="1090"/>
        <v>0</v>
      </c>
      <c r="N5813" s="17">
        <f t="shared" si="1091"/>
        <v>0</v>
      </c>
      <c r="O5813" s="4"/>
      <c r="P5813" s="4">
        <v>74</v>
      </c>
      <c r="Q5813" s="4">
        <v>61</v>
      </c>
      <c r="R5813" s="4">
        <v>68</v>
      </c>
      <c r="S5813" s="4">
        <v>74</v>
      </c>
      <c r="T5813" s="4">
        <v>83</v>
      </c>
      <c r="U5813" s="4">
        <v>74</v>
      </c>
      <c r="V5813" s="13">
        <v>80</v>
      </c>
      <c r="W5813" s="4">
        <v>76</v>
      </c>
      <c r="X5813" s="4">
        <v>77</v>
      </c>
      <c r="Y5813">
        <f t="shared" ca="1" si="1092"/>
        <v>3456</v>
      </c>
      <c r="Z5813">
        <f t="shared" ca="1" si="1093"/>
        <v>1296</v>
      </c>
    </row>
    <row r="5814" spans="2:26" x14ac:dyDescent="0.25">
      <c r="B5814" s="11">
        <f t="shared" si="1094"/>
        <v>44803.749999985928</v>
      </c>
      <c r="C5814" s="1">
        <f t="shared" si="1085"/>
        <v>8</v>
      </c>
      <c r="D5814" s="1">
        <f t="shared" si="1086"/>
        <v>2</v>
      </c>
      <c r="E5814" s="12">
        <f t="shared" si="1087"/>
        <v>19</v>
      </c>
      <c r="F5814" s="124" t="str">
        <f t="shared" si="1088"/>
        <v>0</v>
      </c>
      <c r="G5814" s="1">
        <f ca="1">(OFFSET(O5814,0,MATCH(Customer!$J$6,'CDH &amp; HDH'!$P$11:$X$11,0)))</f>
        <v>77</v>
      </c>
      <c r="H5814" s="1" t="str">
        <f t="shared" si="1089"/>
        <v>Cooling</v>
      </c>
      <c r="I5814" s="1">
        <f ca="1">OFFSET(IF($H5814="Cooling",Customer!$C$25,Customer!$C$52),E5814,D5814)</f>
        <v>78</v>
      </c>
      <c r="J5814" s="1">
        <f ca="1">OFFSET(IF($H5814="Cooling",Customer!$L$25,Customer!$L$52),$E5814,$D5814)</f>
        <v>80</v>
      </c>
      <c r="K5814" s="16">
        <f t="shared" ca="1" si="1083"/>
        <v>0</v>
      </c>
      <c r="L5814" s="16">
        <f t="shared" ca="1" si="1084"/>
        <v>0</v>
      </c>
      <c r="M5814" s="17">
        <f t="shared" si="1090"/>
        <v>0</v>
      </c>
      <c r="N5814" s="17">
        <f t="shared" si="1091"/>
        <v>0</v>
      </c>
      <c r="O5814" s="4"/>
      <c r="P5814" s="4">
        <v>70</v>
      </c>
      <c r="Q5814" s="4">
        <v>60</v>
      </c>
      <c r="R5814" s="4">
        <v>64</v>
      </c>
      <c r="S5814" s="4">
        <v>69</v>
      </c>
      <c r="T5814" s="4">
        <v>78</v>
      </c>
      <c r="U5814" s="4">
        <v>70</v>
      </c>
      <c r="V5814" s="13">
        <v>77</v>
      </c>
      <c r="W5814" s="4">
        <v>72</v>
      </c>
      <c r="X5814" s="4">
        <v>72</v>
      </c>
      <c r="Y5814">
        <f t="shared" ca="1" si="1092"/>
        <v>0</v>
      </c>
      <c r="Z5814">
        <f t="shared" ca="1" si="1093"/>
        <v>0</v>
      </c>
    </row>
    <row r="5815" spans="2:26" x14ac:dyDescent="0.25">
      <c r="B5815" s="11">
        <f t="shared" si="1094"/>
        <v>44803.791666652593</v>
      </c>
      <c r="C5815" s="1">
        <f t="shared" si="1085"/>
        <v>8</v>
      </c>
      <c r="D5815" s="1">
        <f t="shared" si="1086"/>
        <v>2</v>
      </c>
      <c r="E5815" s="12">
        <f t="shared" si="1087"/>
        <v>20</v>
      </c>
      <c r="F5815" s="124" t="str">
        <f t="shared" si="1088"/>
        <v>0</v>
      </c>
      <c r="G5815" s="1">
        <f ca="1">(OFFSET(O5815,0,MATCH(Customer!$J$6,'CDH &amp; HDH'!$P$11:$X$11,0)))</f>
        <v>74</v>
      </c>
      <c r="H5815" s="1" t="str">
        <f t="shared" si="1089"/>
        <v>Cooling</v>
      </c>
      <c r="I5815" s="1">
        <f ca="1">OFFSET(IF($H5815="Cooling",Customer!$C$25,Customer!$C$52),E5815,D5815)</f>
        <v>78</v>
      </c>
      <c r="J5815" s="1">
        <f ca="1">OFFSET(IF($H5815="Cooling",Customer!$L$25,Customer!$L$52),$E5815,$D5815)</f>
        <v>80</v>
      </c>
      <c r="K5815" s="16">
        <f t="shared" ca="1" si="1083"/>
        <v>0</v>
      </c>
      <c r="L5815" s="16">
        <f t="shared" ca="1" si="1084"/>
        <v>0</v>
      </c>
      <c r="M5815" s="17">
        <f t="shared" si="1090"/>
        <v>0</v>
      </c>
      <c r="N5815" s="17">
        <f t="shared" si="1091"/>
        <v>0</v>
      </c>
      <c r="O5815" s="4"/>
      <c r="P5815" s="4">
        <v>67</v>
      </c>
      <c r="Q5815" s="4">
        <v>60</v>
      </c>
      <c r="R5815" s="4">
        <v>62</v>
      </c>
      <c r="S5815" s="4">
        <v>66</v>
      </c>
      <c r="T5815" s="4">
        <v>75</v>
      </c>
      <c r="U5815" s="4">
        <v>67</v>
      </c>
      <c r="V5815" s="13">
        <v>74</v>
      </c>
      <c r="W5815" s="4">
        <v>70</v>
      </c>
      <c r="X5815" s="4">
        <v>70</v>
      </c>
      <c r="Y5815">
        <f t="shared" ca="1" si="1092"/>
        <v>0</v>
      </c>
      <c r="Z5815">
        <f t="shared" ca="1" si="1093"/>
        <v>0</v>
      </c>
    </row>
    <row r="5816" spans="2:26" x14ac:dyDescent="0.25">
      <c r="B5816" s="11">
        <f t="shared" si="1094"/>
        <v>44803.833333319257</v>
      </c>
      <c r="C5816" s="1">
        <f t="shared" si="1085"/>
        <v>8</v>
      </c>
      <c r="D5816" s="1">
        <f t="shared" si="1086"/>
        <v>2</v>
      </c>
      <c r="E5816" s="12">
        <f t="shared" si="1087"/>
        <v>21</v>
      </c>
      <c r="F5816" s="124" t="str">
        <f t="shared" si="1088"/>
        <v>0</v>
      </c>
      <c r="G5816" s="1">
        <f ca="1">(OFFSET(O5816,0,MATCH(Customer!$J$6,'CDH &amp; HDH'!$P$11:$X$11,0)))</f>
        <v>71</v>
      </c>
      <c r="H5816" s="1" t="str">
        <f t="shared" si="1089"/>
        <v>Cooling</v>
      </c>
      <c r="I5816" s="1">
        <f ca="1">OFFSET(IF($H5816="Cooling",Customer!$C$25,Customer!$C$52),E5816,D5816)</f>
        <v>78</v>
      </c>
      <c r="J5816" s="1">
        <f ca="1">OFFSET(IF($H5816="Cooling",Customer!$L$25,Customer!$L$52),$E5816,$D5816)</f>
        <v>80</v>
      </c>
      <c r="K5816" s="16">
        <f t="shared" ca="1" si="1083"/>
        <v>0</v>
      </c>
      <c r="L5816" s="16">
        <f t="shared" ca="1" si="1084"/>
        <v>0</v>
      </c>
      <c r="M5816" s="17">
        <f t="shared" si="1090"/>
        <v>0</v>
      </c>
      <c r="N5816" s="17">
        <f t="shared" si="1091"/>
        <v>0</v>
      </c>
      <c r="O5816" s="4"/>
      <c r="P5816" s="4">
        <v>66</v>
      </c>
      <c r="Q5816" s="4">
        <v>60</v>
      </c>
      <c r="R5816" s="4">
        <v>60</v>
      </c>
      <c r="S5816" s="4">
        <v>65</v>
      </c>
      <c r="T5816" s="4">
        <v>71</v>
      </c>
      <c r="U5816" s="4">
        <v>64</v>
      </c>
      <c r="V5816" s="13">
        <v>71</v>
      </c>
      <c r="W5816" s="4">
        <v>69</v>
      </c>
      <c r="X5816" s="4">
        <v>72</v>
      </c>
      <c r="Y5816">
        <f t="shared" ca="1" si="1092"/>
        <v>0</v>
      </c>
      <c r="Z5816">
        <f t="shared" ca="1" si="1093"/>
        <v>0</v>
      </c>
    </row>
    <row r="5817" spans="2:26" x14ac:dyDescent="0.25">
      <c r="B5817" s="11">
        <f t="shared" si="1094"/>
        <v>44803.874999985921</v>
      </c>
      <c r="C5817" s="1">
        <f t="shared" si="1085"/>
        <v>8</v>
      </c>
      <c r="D5817" s="1">
        <f t="shared" si="1086"/>
        <v>2</v>
      </c>
      <c r="E5817" s="12">
        <f t="shared" si="1087"/>
        <v>22</v>
      </c>
      <c r="F5817" s="124" t="str">
        <f t="shared" si="1088"/>
        <v>0</v>
      </c>
      <c r="G5817" s="1">
        <f ca="1">(OFFSET(O5817,0,MATCH(Customer!$J$6,'CDH &amp; HDH'!$P$11:$X$11,0)))</f>
        <v>68</v>
      </c>
      <c r="H5817" s="1" t="str">
        <f t="shared" si="1089"/>
        <v>Cooling</v>
      </c>
      <c r="I5817" s="1">
        <f ca="1">OFFSET(IF($H5817="Cooling",Customer!$C$25,Customer!$C$52),E5817,D5817)</f>
        <v>78</v>
      </c>
      <c r="J5817" s="1">
        <f ca="1">OFFSET(IF($H5817="Cooling",Customer!$L$25,Customer!$L$52),$E5817,$D5817)</f>
        <v>80</v>
      </c>
      <c r="K5817" s="16">
        <f t="shared" ca="1" si="1083"/>
        <v>0</v>
      </c>
      <c r="L5817" s="16">
        <f t="shared" ca="1" si="1084"/>
        <v>0</v>
      </c>
      <c r="M5817" s="17">
        <f t="shared" si="1090"/>
        <v>0</v>
      </c>
      <c r="N5817" s="17">
        <f t="shared" si="1091"/>
        <v>0</v>
      </c>
      <c r="O5817" s="4"/>
      <c r="P5817" s="4">
        <v>65</v>
      </c>
      <c r="Q5817" s="4">
        <v>59</v>
      </c>
      <c r="R5817" s="4">
        <v>57</v>
      </c>
      <c r="S5817" s="4">
        <v>64</v>
      </c>
      <c r="T5817" s="4">
        <v>68</v>
      </c>
      <c r="U5817" s="4">
        <v>63</v>
      </c>
      <c r="V5817" s="13">
        <v>68</v>
      </c>
      <c r="W5817" s="4">
        <v>68</v>
      </c>
      <c r="X5817" s="4">
        <v>68</v>
      </c>
      <c r="Y5817">
        <f t="shared" ca="1" si="1092"/>
        <v>0</v>
      </c>
      <c r="Z5817">
        <f t="shared" ca="1" si="1093"/>
        <v>0</v>
      </c>
    </row>
    <row r="5818" spans="2:26" x14ac:dyDescent="0.25">
      <c r="B5818" s="11">
        <f t="shared" si="1094"/>
        <v>44803.916666652585</v>
      </c>
      <c r="C5818" s="1">
        <f t="shared" si="1085"/>
        <v>8</v>
      </c>
      <c r="D5818" s="1">
        <f t="shared" si="1086"/>
        <v>2</v>
      </c>
      <c r="E5818" s="12">
        <f t="shared" si="1087"/>
        <v>23</v>
      </c>
      <c r="F5818" s="124" t="str">
        <f t="shared" si="1088"/>
        <v>0</v>
      </c>
      <c r="G5818" s="1">
        <f ca="1">(OFFSET(O5818,0,MATCH(Customer!$J$6,'CDH &amp; HDH'!$P$11:$X$11,0)))</f>
        <v>63</v>
      </c>
      <c r="H5818" s="1" t="str">
        <f t="shared" si="1089"/>
        <v>Cooling</v>
      </c>
      <c r="I5818" s="1">
        <f ca="1">OFFSET(IF($H5818="Cooling",Customer!$C$25,Customer!$C$52),E5818,D5818)</f>
        <v>78</v>
      </c>
      <c r="J5818" s="1">
        <f ca="1">OFFSET(IF($H5818="Cooling",Customer!$L$25,Customer!$L$52),$E5818,$D5818)</f>
        <v>80</v>
      </c>
      <c r="K5818" s="16">
        <f t="shared" ca="1" si="1083"/>
        <v>0</v>
      </c>
      <c r="L5818" s="16">
        <f t="shared" ca="1" si="1084"/>
        <v>0</v>
      </c>
      <c r="M5818" s="17">
        <f t="shared" si="1090"/>
        <v>0</v>
      </c>
      <c r="N5818" s="17">
        <f t="shared" si="1091"/>
        <v>0</v>
      </c>
      <c r="O5818" s="4"/>
      <c r="P5818" s="4">
        <v>64</v>
      </c>
      <c r="Q5818" s="4">
        <v>59</v>
      </c>
      <c r="R5818" s="4">
        <v>56</v>
      </c>
      <c r="S5818" s="4">
        <v>63</v>
      </c>
      <c r="T5818" s="4">
        <v>70</v>
      </c>
      <c r="U5818" s="4">
        <v>61</v>
      </c>
      <c r="V5818" s="13">
        <v>63</v>
      </c>
      <c r="W5818" s="4">
        <v>66</v>
      </c>
      <c r="X5818" s="4">
        <v>67</v>
      </c>
      <c r="Y5818">
        <f t="shared" ca="1" si="1092"/>
        <v>0</v>
      </c>
      <c r="Z5818">
        <f t="shared" ca="1" si="1093"/>
        <v>0</v>
      </c>
    </row>
    <row r="5819" spans="2:26" x14ac:dyDescent="0.25">
      <c r="B5819" s="11">
        <f t="shared" si="1094"/>
        <v>44803.95833331925</v>
      </c>
      <c r="C5819" s="1">
        <f t="shared" si="1085"/>
        <v>8</v>
      </c>
      <c r="D5819" s="1">
        <f t="shared" si="1086"/>
        <v>2</v>
      </c>
      <c r="E5819" s="12">
        <f t="shared" si="1087"/>
        <v>24</v>
      </c>
      <c r="F5819" s="124" t="str">
        <f t="shared" si="1088"/>
        <v>0</v>
      </c>
      <c r="G5819" s="1">
        <f ca="1">(OFFSET(O5819,0,MATCH(Customer!$J$6,'CDH &amp; HDH'!$P$11:$X$11,0)))</f>
        <v>59</v>
      </c>
      <c r="H5819" s="1" t="str">
        <f t="shared" si="1089"/>
        <v>Cooling</v>
      </c>
      <c r="I5819" s="1">
        <f ca="1">OFFSET(IF($H5819="Cooling",Customer!$C$25,Customer!$C$52),E5819,D5819)</f>
        <v>78</v>
      </c>
      <c r="J5819" s="1">
        <f ca="1">OFFSET(IF($H5819="Cooling",Customer!$L$25,Customer!$L$52),$E5819,$D5819)</f>
        <v>80</v>
      </c>
      <c r="K5819" s="16">
        <f t="shared" ca="1" si="1083"/>
        <v>0</v>
      </c>
      <c r="L5819" s="16">
        <f t="shared" ca="1" si="1084"/>
        <v>0</v>
      </c>
      <c r="M5819" s="17">
        <f t="shared" si="1090"/>
        <v>0</v>
      </c>
      <c r="N5819" s="17">
        <f t="shared" si="1091"/>
        <v>0</v>
      </c>
      <c r="O5819" s="4"/>
      <c r="P5819" s="4">
        <v>59</v>
      </c>
      <c r="Q5819" s="4">
        <v>56</v>
      </c>
      <c r="R5819" s="4">
        <v>55</v>
      </c>
      <c r="S5819" s="4">
        <v>63</v>
      </c>
      <c r="T5819" s="4">
        <v>68</v>
      </c>
      <c r="U5819" s="4">
        <v>61</v>
      </c>
      <c r="V5819" s="13">
        <v>59</v>
      </c>
      <c r="W5819" s="4">
        <v>66</v>
      </c>
      <c r="X5819" s="4">
        <v>65</v>
      </c>
      <c r="Y5819">
        <f t="shared" ca="1" si="1092"/>
        <v>0</v>
      </c>
      <c r="Z5819">
        <f t="shared" ca="1" si="1093"/>
        <v>0</v>
      </c>
    </row>
    <row r="5820" spans="2:26" x14ac:dyDescent="0.25">
      <c r="B5820" s="11">
        <f t="shared" si="1094"/>
        <v>44803.999999985914</v>
      </c>
      <c r="C5820" s="1">
        <f t="shared" si="1085"/>
        <v>8</v>
      </c>
      <c r="D5820" s="1">
        <f t="shared" si="1086"/>
        <v>3</v>
      </c>
      <c r="E5820" s="12">
        <f t="shared" si="1087"/>
        <v>1</v>
      </c>
      <c r="F5820" s="124" t="str">
        <f t="shared" si="1088"/>
        <v>0</v>
      </c>
      <c r="G5820" s="1">
        <f ca="1">(OFFSET(O5820,0,MATCH(Customer!$J$6,'CDH &amp; HDH'!$P$11:$X$11,0)))</f>
        <v>61</v>
      </c>
      <c r="H5820" s="1" t="str">
        <f t="shared" si="1089"/>
        <v>Cooling</v>
      </c>
      <c r="I5820" s="1">
        <f ca="1">OFFSET(IF($H5820="Cooling",Customer!$C$25,Customer!$C$52),E5820,D5820)</f>
        <v>78</v>
      </c>
      <c r="J5820" s="1">
        <f ca="1">OFFSET(IF($H5820="Cooling",Customer!$L$25,Customer!$L$52),$E5820,$D5820)</f>
        <v>80</v>
      </c>
      <c r="K5820" s="16">
        <f t="shared" ca="1" si="1083"/>
        <v>0</v>
      </c>
      <c r="L5820" s="16">
        <f t="shared" ca="1" si="1084"/>
        <v>0</v>
      </c>
      <c r="M5820" s="17">
        <f t="shared" si="1090"/>
        <v>0</v>
      </c>
      <c r="N5820" s="17">
        <f t="shared" si="1091"/>
        <v>0</v>
      </c>
      <c r="O5820" s="4"/>
      <c r="P5820" s="4">
        <v>55</v>
      </c>
      <c r="Q5820" s="4">
        <v>55</v>
      </c>
      <c r="R5820" s="4">
        <v>51</v>
      </c>
      <c r="S5820" s="4">
        <v>63</v>
      </c>
      <c r="T5820" s="4">
        <v>68</v>
      </c>
      <c r="U5820" s="4">
        <v>60</v>
      </c>
      <c r="V5820" s="13">
        <v>61</v>
      </c>
      <c r="W5820" s="4">
        <v>63</v>
      </c>
      <c r="X5820" s="4">
        <v>63</v>
      </c>
      <c r="Y5820">
        <f t="shared" ca="1" si="1092"/>
        <v>0</v>
      </c>
      <c r="Z5820">
        <f t="shared" ca="1" si="1093"/>
        <v>0</v>
      </c>
    </row>
    <row r="5821" spans="2:26" x14ac:dyDescent="0.25">
      <c r="B5821" s="11">
        <f t="shared" si="1094"/>
        <v>44804.041666652578</v>
      </c>
      <c r="C5821" s="1">
        <f t="shared" si="1085"/>
        <v>8</v>
      </c>
      <c r="D5821" s="1">
        <f t="shared" si="1086"/>
        <v>3</v>
      </c>
      <c r="E5821" s="12">
        <f t="shared" si="1087"/>
        <v>2</v>
      </c>
      <c r="F5821" s="124" t="str">
        <f t="shared" si="1088"/>
        <v>0</v>
      </c>
      <c r="G5821" s="1">
        <f ca="1">(OFFSET(O5821,0,MATCH(Customer!$J$6,'CDH &amp; HDH'!$P$11:$X$11,0)))</f>
        <v>62</v>
      </c>
      <c r="H5821" s="1" t="str">
        <f t="shared" si="1089"/>
        <v>Cooling</v>
      </c>
      <c r="I5821" s="1">
        <f ca="1">OFFSET(IF($H5821="Cooling",Customer!$C$25,Customer!$C$52),E5821,D5821)</f>
        <v>78</v>
      </c>
      <c r="J5821" s="1">
        <f ca="1">OFFSET(IF($H5821="Cooling",Customer!$L$25,Customer!$L$52),$E5821,$D5821)</f>
        <v>80</v>
      </c>
      <c r="K5821" s="16">
        <f t="shared" ca="1" si="1083"/>
        <v>0</v>
      </c>
      <c r="L5821" s="16">
        <f t="shared" ca="1" si="1084"/>
        <v>0</v>
      </c>
      <c r="M5821" s="17">
        <f t="shared" si="1090"/>
        <v>0</v>
      </c>
      <c r="N5821" s="17">
        <f t="shared" si="1091"/>
        <v>0</v>
      </c>
      <c r="O5821" s="4"/>
      <c r="P5821" s="4">
        <v>56</v>
      </c>
      <c r="Q5821" s="4">
        <v>54</v>
      </c>
      <c r="R5821" s="4">
        <v>50</v>
      </c>
      <c r="S5821" s="4">
        <v>63</v>
      </c>
      <c r="T5821" s="4">
        <v>64</v>
      </c>
      <c r="U5821" s="4">
        <v>59</v>
      </c>
      <c r="V5821" s="13">
        <v>62</v>
      </c>
      <c r="W5821" s="4">
        <v>62</v>
      </c>
      <c r="X5821" s="4">
        <v>64</v>
      </c>
      <c r="Y5821">
        <f t="shared" ca="1" si="1092"/>
        <v>0</v>
      </c>
      <c r="Z5821">
        <f t="shared" ca="1" si="1093"/>
        <v>0</v>
      </c>
    </row>
    <row r="5822" spans="2:26" x14ac:dyDescent="0.25">
      <c r="B5822" s="11">
        <f t="shared" si="1094"/>
        <v>44804.083333319242</v>
      </c>
      <c r="C5822" s="1">
        <f t="shared" si="1085"/>
        <v>8</v>
      </c>
      <c r="D5822" s="1">
        <f t="shared" si="1086"/>
        <v>3</v>
      </c>
      <c r="E5822" s="12">
        <f t="shared" si="1087"/>
        <v>3</v>
      </c>
      <c r="F5822" s="124" t="str">
        <f t="shared" si="1088"/>
        <v>0</v>
      </c>
      <c r="G5822" s="1">
        <f ca="1">(OFFSET(O5822,0,MATCH(Customer!$J$6,'CDH &amp; HDH'!$P$11:$X$11,0)))</f>
        <v>58</v>
      </c>
      <c r="H5822" s="1" t="str">
        <f t="shared" si="1089"/>
        <v>Cooling</v>
      </c>
      <c r="I5822" s="1">
        <f ca="1">OFFSET(IF($H5822="Cooling",Customer!$C$25,Customer!$C$52),E5822,D5822)</f>
        <v>78</v>
      </c>
      <c r="J5822" s="1">
        <f ca="1">OFFSET(IF($H5822="Cooling",Customer!$L$25,Customer!$L$52),$E5822,$D5822)</f>
        <v>80</v>
      </c>
      <c r="K5822" s="16">
        <f t="shared" ca="1" si="1083"/>
        <v>0</v>
      </c>
      <c r="L5822" s="16">
        <f t="shared" ca="1" si="1084"/>
        <v>0</v>
      </c>
      <c r="M5822" s="17">
        <f t="shared" si="1090"/>
        <v>0</v>
      </c>
      <c r="N5822" s="17">
        <f t="shared" si="1091"/>
        <v>0</v>
      </c>
      <c r="O5822" s="4"/>
      <c r="P5822" s="4">
        <v>54</v>
      </c>
      <c r="Q5822" s="4">
        <v>53</v>
      </c>
      <c r="R5822" s="4">
        <v>49</v>
      </c>
      <c r="S5822" s="4">
        <v>62</v>
      </c>
      <c r="T5822" s="4">
        <v>64</v>
      </c>
      <c r="U5822" s="4">
        <v>59</v>
      </c>
      <c r="V5822" s="13">
        <v>58</v>
      </c>
      <c r="W5822" s="4">
        <v>62</v>
      </c>
      <c r="X5822" s="4">
        <v>64</v>
      </c>
      <c r="Y5822">
        <f t="shared" ca="1" si="1092"/>
        <v>0</v>
      </c>
      <c r="Z5822">
        <f t="shared" ca="1" si="1093"/>
        <v>0</v>
      </c>
    </row>
    <row r="5823" spans="2:26" x14ac:dyDescent="0.25">
      <c r="B5823" s="11">
        <f t="shared" si="1094"/>
        <v>44804.124999985906</v>
      </c>
      <c r="C5823" s="1">
        <f t="shared" si="1085"/>
        <v>8</v>
      </c>
      <c r="D5823" s="1">
        <f t="shared" si="1086"/>
        <v>3</v>
      </c>
      <c r="E5823" s="12">
        <f t="shared" si="1087"/>
        <v>4</v>
      </c>
      <c r="F5823" s="124" t="str">
        <f t="shared" si="1088"/>
        <v>0</v>
      </c>
      <c r="G5823" s="1">
        <f ca="1">(OFFSET(O5823,0,MATCH(Customer!$J$6,'CDH &amp; HDH'!$P$11:$X$11,0)))</f>
        <v>57</v>
      </c>
      <c r="H5823" s="1" t="str">
        <f t="shared" si="1089"/>
        <v>Cooling</v>
      </c>
      <c r="I5823" s="1">
        <f ca="1">OFFSET(IF($H5823="Cooling",Customer!$C$25,Customer!$C$52),E5823,D5823)</f>
        <v>78</v>
      </c>
      <c r="J5823" s="1">
        <f ca="1">OFFSET(IF($H5823="Cooling",Customer!$L$25,Customer!$L$52),$E5823,$D5823)</f>
        <v>80</v>
      </c>
      <c r="K5823" s="16">
        <f t="shared" ca="1" si="1083"/>
        <v>0</v>
      </c>
      <c r="L5823" s="16">
        <f t="shared" ca="1" si="1084"/>
        <v>0</v>
      </c>
      <c r="M5823" s="17">
        <f t="shared" si="1090"/>
        <v>0</v>
      </c>
      <c r="N5823" s="17">
        <f t="shared" si="1091"/>
        <v>0</v>
      </c>
      <c r="O5823" s="4"/>
      <c r="P5823" s="4">
        <v>51</v>
      </c>
      <c r="Q5823" s="4">
        <v>53</v>
      </c>
      <c r="R5823" s="4">
        <v>52</v>
      </c>
      <c r="S5823" s="4">
        <v>64</v>
      </c>
      <c r="T5823" s="4">
        <v>62</v>
      </c>
      <c r="U5823" s="4">
        <v>57</v>
      </c>
      <c r="V5823" s="13">
        <v>57</v>
      </c>
      <c r="W5823" s="4">
        <v>60</v>
      </c>
      <c r="X5823" s="4">
        <v>65</v>
      </c>
      <c r="Y5823">
        <f t="shared" ca="1" si="1092"/>
        <v>0</v>
      </c>
      <c r="Z5823">
        <f t="shared" ca="1" si="1093"/>
        <v>0</v>
      </c>
    </row>
    <row r="5824" spans="2:26" x14ac:dyDescent="0.25">
      <c r="B5824" s="11">
        <f t="shared" si="1094"/>
        <v>44804.166666652571</v>
      </c>
      <c r="C5824" s="1">
        <f t="shared" si="1085"/>
        <v>8</v>
      </c>
      <c r="D5824" s="1">
        <f t="shared" si="1086"/>
        <v>3</v>
      </c>
      <c r="E5824" s="12">
        <f t="shared" si="1087"/>
        <v>5</v>
      </c>
      <c r="F5824" s="124" t="str">
        <f t="shared" si="1088"/>
        <v>0</v>
      </c>
      <c r="G5824" s="1">
        <f ca="1">(OFFSET(O5824,0,MATCH(Customer!$J$6,'CDH &amp; HDH'!$P$11:$X$11,0)))</f>
        <v>57</v>
      </c>
      <c r="H5824" s="1" t="str">
        <f t="shared" si="1089"/>
        <v>Cooling</v>
      </c>
      <c r="I5824" s="1">
        <f ca="1">OFFSET(IF($H5824="Cooling",Customer!$C$25,Customer!$C$52),E5824,D5824)</f>
        <v>78</v>
      </c>
      <c r="J5824" s="1">
        <f ca="1">OFFSET(IF($H5824="Cooling",Customer!$L$25,Customer!$L$52),$E5824,$D5824)</f>
        <v>80</v>
      </c>
      <c r="K5824" s="16">
        <f t="shared" ca="1" si="1083"/>
        <v>0</v>
      </c>
      <c r="L5824" s="16">
        <f t="shared" ca="1" si="1084"/>
        <v>0</v>
      </c>
      <c r="M5824" s="17">
        <f t="shared" si="1090"/>
        <v>0</v>
      </c>
      <c r="N5824" s="17">
        <f t="shared" si="1091"/>
        <v>0</v>
      </c>
      <c r="O5824" s="4"/>
      <c r="P5824" s="4">
        <v>52</v>
      </c>
      <c r="Q5824" s="4">
        <v>53</v>
      </c>
      <c r="R5824" s="4">
        <v>49</v>
      </c>
      <c r="S5824" s="4">
        <v>64</v>
      </c>
      <c r="T5824" s="4">
        <v>60</v>
      </c>
      <c r="U5824" s="4">
        <v>58</v>
      </c>
      <c r="V5824" s="13">
        <v>57</v>
      </c>
      <c r="W5824" s="4">
        <v>59</v>
      </c>
      <c r="X5824" s="4">
        <v>65</v>
      </c>
      <c r="Y5824">
        <f t="shared" ca="1" si="1092"/>
        <v>0</v>
      </c>
      <c r="Z5824">
        <f t="shared" ca="1" si="1093"/>
        <v>0</v>
      </c>
    </row>
    <row r="5825" spans="2:26" x14ac:dyDescent="0.25">
      <c r="B5825" s="11">
        <f t="shared" si="1094"/>
        <v>44804.208333319235</v>
      </c>
      <c r="C5825" s="1">
        <f t="shared" si="1085"/>
        <v>8</v>
      </c>
      <c r="D5825" s="1">
        <f t="shared" si="1086"/>
        <v>3</v>
      </c>
      <c r="E5825" s="12">
        <f t="shared" si="1087"/>
        <v>6</v>
      </c>
      <c r="F5825" s="124" t="str">
        <f t="shared" si="1088"/>
        <v>0</v>
      </c>
      <c r="G5825" s="1">
        <f ca="1">(OFFSET(O5825,0,MATCH(Customer!$J$6,'CDH &amp; HDH'!$P$11:$X$11,0)))</f>
        <v>57</v>
      </c>
      <c r="H5825" s="1" t="str">
        <f t="shared" si="1089"/>
        <v>Cooling</v>
      </c>
      <c r="I5825" s="1">
        <f ca="1">OFFSET(IF($H5825="Cooling",Customer!$C$25,Customer!$C$52),E5825,D5825)</f>
        <v>78</v>
      </c>
      <c r="J5825" s="1">
        <f ca="1">OFFSET(IF($H5825="Cooling",Customer!$L$25,Customer!$L$52),$E5825,$D5825)</f>
        <v>80</v>
      </c>
      <c r="K5825" s="16">
        <f t="shared" ca="1" si="1083"/>
        <v>0</v>
      </c>
      <c r="L5825" s="16">
        <f t="shared" ca="1" si="1084"/>
        <v>0</v>
      </c>
      <c r="M5825" s="17">
        <f t="shared" si="1090"/>
        <v>0</v>
      </c>
      <c r="N5825" s="17">
        <f t="shared" si="1091"/>
        <v>0</v>
      </c>
      <c r="O5825" s="4"/>
      <c r="P5825" s="4">
        <v>53</v>
      </c>
      <c r="Q5825" s="4">
        <v>52</v>
      </c>
      <c r="R5825" s="4">
        <v>50</v>
      </c>
      <c r="S5825" s="4">
        <v>64</v>
      </c>
      <c r="T5825" s="4">
        <v>61</v>
      </c>
      <c r="U5825" s="4">
        <v>58</v>
      </c>
      <c r="V5825" s="13">
        <v>57</v>
      </c>
      <c r="W5825" s="4">
        <v>59</v>
      </c>
      <c r="X5825" s="4">
        <v>63</v>
      </c>
      <c r="Y5825">
        <f t="shared" ca="1" si="1092"/>
        <v>0</v>
      </c>
      <c r="Z5825">
        <f t="shared" ca="1" si="1093"/>
        <v>0</v>
      </c>
    </row>
    <row r="5826" spans="2:26" x14ac:dyDescent="0.25">
      <c r="B5826" s="11">
        <f t="shared" si="1094"/>
        <v>44804.249999985899</v>
      </c>
      <c r="C5826" s="1">
        <f t="shared" si="1085"/>
        <v>8</v>
      </c>
      <c r="D5826" s="1">
        <f t="shared" si="1086"/>
        <v>3</v>
      </c>
      <c r="E5826" s="12">
        <f t="shared" si="1087"/>
        <v>7</v>
      </c>
      <c r="F5826" s="124" t="str">
        <f t="shared" si="1088"/>
        <v>0</v>
      </c>
      <c r="G5826" s="1">
        <f ca="1">(OFFSET(O5826,0,MATCH(Customer!$J$6,'CDH &amp; HDH'!$P$11:$X$11,0)))</f>
        <v>58</v>
      </c>
      <c r="H5826" s="1" t="str">
        <f t="shared" si="1089"/>
        <v>Cooling</v>
      </c>
      <c r="I5826" s="1">
        <f ca="1">OFFSET(IF($H5826="Cooling",Customer!$C$25,Customer!$C$52),E5826,D5826)</f>
        <v>78</v>
      </c>
      <c r="J5826" s="1">
        <f ca="1">OFFSET(IF($H5826="Cooling",Customer!$L$25,Customer!$L$52),$E5826,$D5826)</f>
        <v>80</v>
      </c>
      <c r="K5826" s="16">
        <f t="shared" ca="1" si="1083"/>
        <v>0</v>
      </c>
      <c r="L5826" s="16">
        <f t="shared" ca="1" si="1084"/>
        <v>0</v>
      </c>
      <c r="M5826" s="17">
        <f t="shared" si="1090"/>
        <v>0</v>
      </c>
      <c r="N5826" s="17">
        <f t="shared" si="1091"/>
        <v>0</v>
      </c>
      <c r="O5826" s="4"/>
      <c r="P5826" s="4">
        <v>56</v>
      </c>
      <c r="Q5826" s="4">
        <v>52</v>
      </c>
      <c r="R5826" s="4">
        <v>55</v>
      </c>
      <c r="S5826" s="4">
        <v>65</v>
      </c>
      <c r="T5826" s="4">
        <v>65</v>
      </c>
      <c r="U5826" s="4">
        <v>62</v>
      </c>
      <c r="V5826" s="13">
        <v>58</v>
      </c>
      <c r="W5826" s="4">
        <v>62</v>
      </c>
      <c r="X5826" s="4">
        <v>65</v>
      </c>
      <c r="Y5826">
        <f t="shared" ca="1" si="1092"/>
        <v>0</v>
      </c>
      <c r="Z5826">
        <f t="shared" ca="1" si="1093"/>
        <v>0</v>
      </c>
    </row>
    <row r="5827" spans="2:26" x14ac:dyDescent="0.25">
      <c r="B5827" s="11">
        <f t="shared" si="1094"/>
        <v>44804.291666652563</v>
      </c>
      <c r="C5827" s="1">
        <f t="shared" si="1085"/>
        <v>8</v>
      </c>
      <c r="D5827" s="1">
        <f t="shared" si="1086"/>
        <v>3</v>
      </c>
      <c r="E5827" s="12">
        <f t="shared" si="1087"/>
        <v>8</v>
      </c>
      <c r="F5827" s="124" t="str">
        <f t="shared" si="1088"/>
        <v>0</v>
      </c>
      <c r="G5827" s="1">
        <f ca="1">(OFFSET(O5827,0,MATCH(Customer!$J$6,'CDH &amp; HDH'!$P$11:$X$11,0)))</f>
        <v>65</v>
      </c>
      <c r="H5827" s="1" t="str">
        <f t="shared" si="1089"/>
        <v>Cooling</v>
      </c>
      <c r="I5827" s="1">
        <f ca="1">OFFSET(IF($H5827="Cooling",Customer!$C$25,Customer!$C$52),E5827,D5827)</f>
        <v>72</v>
      </c>
      <c r="J5827" s="1">
        <f ca="1">OFFSET(IF($H5827="Cooling",Customer!$L$25,Customer!$L$52),$E5827,$D5827)</f>
        <v>77</v>
      </c>
      <c r="K5827" s="16">
        <f t="shared" ca="1" si="1083"/>
        <v>0</v>
      </c>
      <c r="L5827" s="16">
        <f t="shared" ca="1" si="1084"/>
        <v>0</v>
      </c>
      <c r="M5827" s="17">
        <f t="shared" si="1090"/>
        <v>0</v>
      </c>
      <c r="N5827" s="17">
        <f t="shared" si="1091"/>
        <v>0</v>
      </c>
      <c r="O5827" s="4"/>
      <c r="P5827" s="4">
        <v>62</v>
      </c>
      <c r="Q5827" s="4">
        <v>53</v>
      </c>
      <c r="R5827" s="4">
        <v>61</v>
      </c>
      <c r="S5827" s="4">
        <v>66</v>
      </c>
      <c r="T5827" s="4">
        <v>69</v>
      </c>
      <c r="U5827" s="4">
        <v>67</v>
      </c>
      <c r="V5827" s="13">
        <v>65</v>
      </c>
      <c r="W5827" s="4">
        <v>64</v>
      </c>
      <c r="X5827" s="4">
        <v>68</v>
      </c>
      <c r="Y5827">
        <f t="shared" ca="1" si="1092"/>
        <v>0</v>
      </c>
      <c r="Z5827">
        <f t="shared" ca="1" si="1093"/>
        <v>0</v>
      </c>
    </row>
    <row r="5828" spans="2:26" x14ac:dyDescent="0.25">
      <c r="B5828" s="11">
        <f t="shared" si="1094"/>
        <v>44804.333333319228</v>
      </c>
      <c r="C5828" s="1">
        <f t="shared" si="1085"/>
        <v>8</v>
      </c>
      <c r="D5828" s="1">
        <f t="shared" si="1086"/>
        <v>3</v>
      </c>
      <c r="E5828" s="12">
        <f t="shared" si="1087"/>
        <v>9</v>
      </c>
      <c r="F5828" s="124" t="str">
        <f t="shared" si="1088"/>
        <v>0</v>
      </c>
      <c r="G5828" s="1">
        <f ca="1">(OFFSET(O5828,0,MATCH(Customer!$J$6,'CDH &amp; HDH'!$P$11:$X$11,0)))</f>
        <v>70</v>
      </c>
      <c r="H5828" s="1" t="str">
        <f t="shared" si="1089"/>
        <v>Cooling</v>
      </c>
      <c r="I5828" s="1">
        <f ca="1">OFFSET(IF($H5828="Cooling",Customer!$C$25,Customer!$C$52),E5828,D5828)</f>
        <v>72</v>
      </c>
      <c r="J5828" s="1">
        <f ca="1">OFFSET(IF($H5828="Cooling",Customer!$L$25,Customer!$L$52),$E5828,$D5828)</f>
        <v>77</v>
      </c>
      <c r="K5828" s="16">
        <f t="shared" ca="1" si="1083"/>
        <v>0</v>
      </c>
      <c r="L5828" s="16">
        <f t="shared" ca="1" si="1084"/>
        <v>0</v>
      </c>
      <c r="M5828" s="17">
        <f t="shared" si="1090"/>
        <v>0</v>
      </c>
      <c r="N5828" s="17">
        <f t="shared" si="1091"/>
        <v>0</v>
      </c>
      <c r="O5828" s="4"/>
      <c r="P5828" s="4">
        <v>67</v>
      </c>
      <c r="Q5828" s="4">
        <v>53</v>
      </c>
      <c r="R5828" s="4">
        <v>65</v>
      </c>
      <c r="S5828" s="4">
        <v>64</v>
      </c>
      <c r="T5828" s="4">
        <v>72</v>
      </c>
      <c r="U5828" s="4">
        <v>71</v>
      </c>
      <c r="V5828" s="13">
        <v>70</v>
      </c>
      <c r="W5828" s="4">
        <v>66</v>
      </c>
      <c r="X5828" s="4">
        <v>73</v>
      </c>
      <c r="Y5828">
        <f t="shared" ca="1" si="1092"/>
        <v>0</v>
      </c>
      <c r="Z5828">
        <f t="shared" ca="1" si="1093"/>
        <v>0</v>
      </c>
    </row>
    <row r="5829" spans="2:26" x14ac:dyDescent="0.25">
      <c r="B5829" s="11">
        <f t="shared" si="1094"/>
        <v>44804.374999985892</v>
      </c>
      <c r="C5829" s="1">
        <f t="shared" si="1085"/>
        <v>8</v>
      </c>
      <c r="D5829" s="1">
        <f t="shared" si="1086"/>
        <v>3</v>
      </c>
      <c r="E5829" s="12">
        <f t="shared" si="1087"/>
        <v>10</v>
      </c>
      <c r="F5829" s="124" t="str">
        <f t="shared" si="1088"/>
        <v>0</v>
      </c>
      <c r="G5829" s="1">
        <f ca="1">(OFFSET(O5829,0,MATCH(Customer!$J$6,'CDH &amp; HDH'!$P$11:$X$11,0)))</f>
        <v>75</v>
      </c>
      <c r="H5829" s="1" t="str">
        <f t="shared" si="1089"/>
        <v>Cooling</v>
      </c>
      <c r="I5829" s="1">
        <f ca="1">OFFSET(IF($H5829="Cooling",Customer!$C$25,Customer!$C$52),E5829,D5829)</f>
        <v>72</v>
      </c>
      <c r="J5829" s="1">
        <f ca="1">OFFSET(IF($H5829="Cooling",Customer!$L$25,Customer!$L$52),$E5829,$D5829)</f>
        <v>77</v>
      </c>
      <c r="K5829" s="16">
        <f t="shared" ca="1" si="1083"/>
        <v>3</v>
      </c>
      <c r="L5829" s="16">
        <f t="shared" ca="1" si="1084"/>
        <v>0</v>
      </c>
      <c r="M5829" s="17">
        <f t="shared" si="1090"/>
        <v>0</v>
      </c>
      <c r="N5829" s="17">
        <f t="shared" si="1091"/>
        <v>0</v>
      </c>
      <c r="O5829" s="4"/>
      <c r="P5829" s="4">
        <v>69</v>
      </c>
      <c r="Q5829" s="4">
        <v>54</v>
      </c>
      <c r="R5829" s="4">
        <v>66</v>
      </c>
      <c r="S5829" s="4">
        <v>61</v>
      </c>
      <c r="T5829" s="4">
        <v>74</v>
      </c>
      <c r="U5829" s="4">
        <v>75</v>
      </c>
      <c r="V5829" s="13">
        <v>75</v>
      </c>
      <c r="W5829" s="4">
        <v>69</v>
      </c>
      <c r="X5829" s="4">
        <v>76</v>
      </c>
      <c r="Y5829">
        <f t="shared" ca="1" si="1092"/>
        <v>1296</v>
      </c>
      <c r="Z5829">
        <f t="shared" ca="1" si="1093"/>
        <v>0</v>
      </c>
    </row>
    <row r="5830" spans="2:26" x14ac:dyDescent="0.25">
      <c r="B5830" s="11">
        <f t="shared" si="1094"/>
        <v>44804.416666652556</v>
      </c>
      <c r="C5830" s="1">
        <f t="shared" si="1085"/>
        <v>8</v>
      </c>
      <c r="D5830" s="1">
        <f t="shared" si="1086"/>
        <v>3</v>
      </c>
      <c r="E5830" s="12">
        <f t="shared" si="1087"/>
        <v>11</v>
      </c>
      <c r="F5830" s="124" t="str">
        <f t="shared" si="1088"/>
        <v>0</v>
      </c>
      <c r="G5830" s="1">
        <f ca="1">(OFFSET(O5830,0,MATCH(Customer!$J$6,'CDH &amp; HDH'!$P$11:$X$11,0)))</f>
        <v>77</v>
      </c>
      <c r="H5830" s="1" t="str">
        <f t="shared" si="1089"/>
        <v>Cooling</v>
      </c>
      <c r="I5830" s="1">
        <f ca="1">OFFSET(IF($H5830="Cooling",Customer!$C$25,Customer!$C$52),E5830,D5830)</f>
        <v>72</v>
      </c>
      <c r="J5830" s="1">
        <f ca="1">OFFSET(IF($H5830="Cooling",Customer!$L$25,Customer!$L$52),$E5830,$D5830)</f>
        <v>77</v>
      </c>
      <c r="K5830" s="16">
        <f t="shared" ca="1" si="1083"/>
        <v>5</v>
      </c>
      <c r="L5830" s="16">
        <f t="shared" ca="1" si="1084"/>
        <v>0</v>
      </c>
      <c r="M5830" s="17">
        <f t="shared" si="1090"/>
        <v>0</v>
      </c>
      <c r="N5830" s="17">
        <f t="shared" si="1091"/>
        <v>0</v>
      </c>
      <c r="O5830" s="4"/>
      <c r="P5830" s="4">
        <v>72</v>
      </c>
      <c r="Q5830" s="4">
        <v>54</v>
      </c>
      <c r="R5830" s="4">
        <v>68</v>
      </c>
      <c r="S5830" s="4">
        <v>63</v>
      </c>
      <c r="T5830" s="4">
        <v>76</v>
      </c>
      <c r="U5830" s="4">
        <v>77</v>
      </c>
      <c r="V5830" s="13">
        <v>77</v>
      </c>
      <c r="W5830" s="4">
        <v>71</v>
      </c>
      <c r="X5830" s="4">
        <v>77</v>
      </c>
      <c r="Y5830">
        <f t="shared" ca="1" si="1092"/>
        <v>2160</v>
      </c>
      <c r="Z5830">
        <f t="shared" ca="1" si="1093"/>
        <v>0</v>
      </c>
    </row>
    <row r="5831" spans="2:26" x14ac:dyDescent="0.25">
      <c r="B5831" s="11">
        <f t="shared" si="1094"/>
        <v>44804.45833331922</v>
      </c>
      <c r="C5831" s="1">
        <f t="shared" si="1085"/>
        <v>8</v>
      </c>
      <c r="D5831" s="1">
        <f t="shared" si="1086"/>
        <v>3</v>
      </c>
      <c r="E5831" s="12">
        <f t="shared" si="1087"/>
        <v>12</v>
      </c>
      <c r="F5831" s="124" t="str">
        <f t="shared" si="1088"/>
        <v>0</v>
      </c>
      <c r="G5831" s="1">
        <f ca="1">(OFFSET(O5831,0,MATCH(Customer!$J$6,'CDH &amp; HDH'!$P$11:$X$11,0)))</f>
        <v>79</v>
      </c>
      <c r="H5831" s="1" t="str">
        <f t="shared" si="1089"/>
        <v>Cooling</v>
      </c>
      <c r="I5831" s="1">
        <f ca="1">OFFSET(IF($H5831="Cooling",Customer!$C$25,Customer!$C$52),E5831,D5831)</f>
        <v>72</v>
      </c>
      <c r="J5831" s="1">
        <f ca="1">OFFSET(IF($H5831="Cooling",Customer!$L$25,Customer!$L$52),$E5831,$D5831)</f>
        <v>77</v>
      </c>
      <c r="K5831" s="16">
        <f t="shared" ca="1" si="1083"/>
        <v>7</v>
      </c>
      <c r="L5831" s="16">
        <f t="shared" ca="1" si="1084"/>
        <v>2</v>
      </c>
      <c r="M5831" s="17">
        <f t="shared" si="1090"/>
        <v>0</v>
      </c>
      <c r="N5831" s="17">
        <f t="shared" si="1091"/>
        <v>0</v>
      </c>
      <c r="O5831" s="4"/>
      <c r="P5831" s="4">
        <v>74</v>
      </c>
      <c r="Q5831" s="4">
        <v>55</v>
      </c>
      <c r="R5831" s="4">
        <v>71</v>
      </c>
      <c r="S5831" s="4">
        <v>67</v>
      </c>
      <c r="T5831" s="4">
        <v>78</v>
      </c>
      <c r="U5831" s="4">
        <v>77</v>
      </c>
      <c r="V5831" s="13">
        <v>79</v>
      </c>
      <c r="W5831" s="4">
        <v>73</v>
      </c>
      <c r="X5831" s="4">
        <v>78</v>
      </c>
      <c r="Y5831">
        <f t="shared" ca="1" si="1092"/>
        <v>3024</v>
      </c>
      <c r="Z5831">
        <f t="shared" ca="1" si="1093"/>
        <v>864</v>
      </c>
    </row>
    <row r="5832" spans="2:26" x14ac:dyDescent="0.25">
      <c r="B5832" s="11">
        <f t="shared" si="1094"/>
        <v>44804.499999985885</v>
      </c>
      <c r="C5832" s="1">
        <f t="shared" si="1085"/>
        <v>8</v>
      </c>
      <c r="D5832" s="1">
        <f t="shared" si="1086"/>
        <v>3</v>
      </c>
      <c r="E5832" s="12">
        <f t="shared" si="1087"/>
        <v>13</v>
      </c>
      <c r="F5832" s="124" t="str">
        <f t="shared" si="1088"/>
        <v>0</v>
      </c>
      <c r="G5832" s="1">
        <f ca="1">(OFFSET(O5832,0,MATCH(Customer!$J$6,'CDH &amp; HDH'!$P$11:$X$11,0)))</f>
        <v>82</v>
      </c>
      <c r="H5832" s="1" t="str">
        <f t="shared" si="1089"/>
        <v>Cooling</v>
      </c>
      <c r="I5832" s="1">
        <f ca="1">OFFSET(IF($H5832="Cooling",Customer!$C$25,Customer!$C$52),E5832,D5832)</f>
        <v>72</v>
      </c>
      <c r="J5832" s="1">
        <f ca="1">OFFSET(IF($H5832="Cooling",Customer!$L$25,Customer!$L$52),$E5832,$D5832)</f>
        <v>77</v>
      </c>
      <c r="K5832" s="16">
        <f t="shared" ca="1" si="1083"/>
        <v>10</v>
      </c>
      <c r="L5832" s="16">
        <f t="shared" ca="1" si="1084"/>
        <v>5</v>
      </c>
      <c r="M5832" s="17">
        <f t="shared" si="1090"/>
        <v>0</v>
      </c>
      <c r="N5832" s="17">
        <f t="shared" si="1091"/>
        <v>0</v>
      </c>
      <c r="O5832" s="4"/>
      <c r="P5832" s="4">
        <v>74</v>
      </c>
      <c r="Q5832" s="4">
        <v>55</v>
      </c>
      <c r="R5832" s="4">
        <v>72</v>
      </c>
      <c r="S5832" s="4">
        <v>67</v>
      </c>
      <c r="T5832" s="4">
        <v>80</v>
      </c>
      <c r="U5832" s="4">
        <v>80</v>
      </c>
      <c r="V5832" s="13">
        <v>82</v>
      </c>
      <c r="W5832" s="4">
        <v>74</v>
      </c>
      <c r="X5832" s="4">
        <v>81</v>
      </c>
      <c r="Y5832">
        <f t="shared" ca="1" si="1092"/>
        <v>4320</v>
      </c>
      <c r="Z5832">
        <f t="shared" ca="1" si="1093"/>
        <v>2160</v>
      </c>
    </row>
    <row r="5833" spans="2:26" x14ac:dyDescent="0.25">
      <c r="B5833" s="11">
        <f t="shared" si="1094"/>
        <v>44804.541666652549</v>
      </c>
      <c r="C5833" s="1">
        <f t="shared" si="1085"/>
        <v>8</v>
      </c>
      <c r="D5833" s="1">
        <f t="shared" si="1086"/>
        <v>3</v>
      </c>
      <c r="E5833" s="12">
        <f t="shared" si="1087"/>
        <v>14</v>
      </c>
      <c r="F5833" s="124" t="str">
        <f t="shared" si="1088"/>
        <v>0</v>
      </c>
      <c r="G5833" s="1">
        <f ca="1">(OFFSET(O5833,0,MATCH(Customer!$J$6,'CDH &amp; HDH'!$P$11:$X$11,0)))</f>
        <v>83</v>
      </c>
      <c r="H5833" s="1" t="str">
        <f t="shared" si="1089"/>
        <v>Cooling</v>
      </c>
      <c r="I5833" s="1">
        <f ca="1">OFFSET(IF($H5833="Cooling",Customer!$C$25,Customer!$C$52),E5833,D5833)</f>
        <v>72</v>
      </c>
      <c r="J5833" s="1">
        <f ca="1">OFFSET(IF($H5833="Cooling",Customer!$L$25,Customer!$L$52),$E5833,$D5833)</f>
        <v>77</v>
      </c>
      <c r="K5833" s="16">
        <f t="shared" ca="1" si="1083"/>
        <v>11</v>
      </c>
      <c r="L5833" s="16">
        <f t="shared" ca="1" si="1084"/>
        <v>6</v>
      </c>
      <c r="M5833" s="17">
        <f t="shared" si="1090"/>
        <v>0</v>
      </c>
      <c r="N5833" s="17">
        <f t="shared" si="1091"/>
        <v>0</v>
      </c>
      <c r="O5833" s="4"/>
      <c r="P5833" s="4">
        <v>76</v>
      </c>
      <c r="Q5833" s="4">
        <v>55</v>
      </c>
      <c r="R5833" s="4">
        <v>75</v>
      </c>
      <c r="S5833" s="4">
        <v>68</v>
      </c>
      <c r="T5833" s="4">
        <v>80</v>
      </c>
      <c r="U5833" s="4">
        <v>79</v>
      </c>
      <c r="V5833" s="13">
        <v>83</v>
      </c>
      <c r="W5833" s="4">
        <v>76</v>
      </c>
      <c r="X5833" s="4">
        <v>82</v>
      </c>
      <c r="Y5833">
        <f t="shared" ca="1" si="1092"/>
        <v>4752</v>
      </c>
      <c r="Z5833">
        <f t="shared" ca="1" si="1093"/>
        <v>2592</v>
      </c>
    </row>
    <row r="5834" spans="2:26" x14ac:dyDescent="0.25">
      <c r="B5834" s="11">
        <f t="shared" si="1094"/>
        <v>44804.583333319213</v>
      </c>
      <c r="C5834" s="1">
        <f t="shared" si="1085"/>
        <v>8</v>
      </c>
      <c r="D5834" s="1">
        <f t="shared" si="1086"/>
        <v>3</v>
      </c>
      <c r="E5834" s="12">
        <f t="shared" si="1087"/>
        <v>15</v>
      </c>
      <c r="F5834" s="124" t="str">
        <f t="shared" si="1088"/>
        <v>1</v>
      </c>
      <c r="G5834" s="1">
        <f ca="1">(OFFSET(O5834,0,MATCH(Customer!$J$6,'CDH &amp; HDH'!$P$11:$X$11,0)))</f>
        <v>85</v>
      </c>
      <c r="H5834" s="1" t="str">
        <f t="shared" si="1089"/>
        <v>Cooling</v>
      </c>
      <c r="I5834" s="1">
        <f ca="1">OFFSET(IF($H5834="Cooling",Customer!$C$25,Customer!$C$52),E5834,D5834)</f>
        <v>72</v>
      </c>
      <c r="J5834" s="1">
        <f ca="1">OFFSET(IF($H5834="Cooling",Customer!$L$25,Customer!$L$52),$E5834,$D5834)</f>
        <v>77</v>
      </c>
      <c r="K5834" s="16">
        <f t="shared" ca="1" si="1083"/>
        <v>13</v>
      </c>
      <c r="L5834" s="16">
        <f t="shared" ca="1" si="1084"/>
        <v>8</v>
      </c>
      <c r="M5834" s="17">
        <f t="shared" si="1090"/>
        <v>0</v>
      </c>
      <c r="N5834" s="17">
        <f t="shared" si="1091"/>
        <v>0</v>
      </c>
      <c r="O5834" s="4"/>
      <c r="P5834" s="4">
        <v>76</v>
      </c>
      <c r="Q5834" s="4">
        <v>56</v>
      </c>
      <c r="R5834" s="4">
        <v>76</v>
      </c>
      <c r="S5834" s="4">
        <v>70</v>
      </c>
      <c r="T5834" s="4">
        <v>82</v>
      </c>
      <c r="U5834" s="4">
        <v>77</v>
      </c>
      <c r="V5834" s="13">
        <v>85</v>
      </c>
      <c r="W5834" s="4">
        <v>77</v>
      </c>
      <c r="X5834" s="4">
        <v>83</v>
      </c>
      <c r="Y5834">
        <f t="shared" ca="1" si="1092"/>
        <v>5616</v>
      </c>
      <c r="Z5834">
        <f t="shared" ca="1" si="1093"/>
        <v>3456</v>
      </c>
    </row>
    <row r="5835" spans="2:26" x14ac:dyDescent="0.25">
      <c r="B5835" s="11">
        <f t="shared" si="1094"/>
        <v>44804.624999985877</v>
      </c>
      <c r="C5835" s="1">
        <f t="shared" si="1085"/>
        <v>8</v>
      </c>
      <c r="D5835" s="1">
        <f t="shared" si="1086"/>
        <v>3</v>
      </c>
      <c r="E5835" s="12">
        <f t="shared" si="1087"/>
        <v>16</v>
      </c>
      <c r="F5835" s="124" t="str">
        <f t="shared" si="1088"/>
        <v>1</v>
      </c>
      <c r="G5835" s="1">
        <f ca="1">(OFFSET(O5835,0,MATCH(Customer!$J$6,'CDH &amp; HDH'!$P$11:$X$11,0)))</f>
        <v>85</v>
      </c>
      <c r="H5835" s="1" t="str">
        <f t="shared" si="1089"/>
        <v>Cooling</v>
      </c>
      <c r="I5835" s="1">
        <f ca="1">OFFSET(IF($H5835="Cooling",Customer!$C$25,Customer!$C$52),E5835,D5835)</f>
        <v>72</v>
      </c>
      <c r="J5835" s="1">
        <f ca="1">OFFSET(IF($H5835="Cooling",Customer!$L$25,Customer!$L$52),$E5835,$D5835)</f>
        <v>77</v>
      </c>
      <c r="K5835" s="16">
        <f t="shared" ca="1" si="1083"/>
        <v>13</v>
      </c>
      <c r="L5835" s="16">
        <f t="shared" ca="1" si="1084"/>
        <v>8</v>
      </c>
      <c r="M5835" s="17">
        <f t="shared" si="1090"/>
        <v>0</v>
      </c>
      <c r="N5835" s="17">
        <f t="shared" si="1091"/>
        <v>0</v>
      </c>
      <c r="O5835" s="4"/>
      <c r="P5835" s="4">
        <v>74</v>
      </c>
      <c r="Q5835" s="4">
        <v>56</v>
      </c>
      <c r="R5835" s="4">
        <v>75</v>
      </c>
      <c r="S5835" s="4">
        <v>71</v>
      </c>
      <c r="T5835" s="4">
        <v>82</v>
      </c>
      <c r="U5835" s="4">
        <v>76</v>
      </c>
      <c r="V5835" s="13">
        <v>85</v>
      </c>
      <c r="W5835" s="4">
        <v>78</v>
      </c>
      <c r="X5835" s="4">
        <v>82</v>
      </c>
      <c r="Y5835">
        <f t="shared" ca="1" si="1092"/>
        <v>5616</v>
      </c>
      <c r="Z5835">
        <f t="shared" ca="1" si="1093"/>
        <v>3456</v>
      </c>
    </row>
    <row r="5836" spans="2:26" x14ac:dyDescent="0.25">
      <c r="B5836" s="11">
        <f t="shared" si="1094"/>
        <v>44804.666666652542</v>
      </c>
      <c r="C5836" s="1">
        <f t="shared" si="1085"/>
        <v>8</v>
      </c>
      <c r="D5836" s="1">
        <f t="shared" si="1086"/>
        <v>3</v>
      </c>
      <c r="E5836" s="12">
        <f t="shared" si="1087"/>
        <v>17</v>
      </c>
      <c r="F5836" s="124" t="str">
        <f t="shared" si="1088"/>
        <v>1</v>
      </c>
      <c r="G5836" s="1">
        <f ca="1">(OFFSET(O5836,0,MATCH(Customer!$J$6,'CDH &amp; HDH'!$P$11:$X$11,0)))</f>
        <v>84</v>
      </c>
      <c r="H5836" s="1" t="str">
        <f t="shared" si="1089"/>
        <v>Cooling</v>
      </c>
      <c r="I5836" s="1">
        <f ca="1">OFFSET(IF($H5836="Cooling",Customer!$C$25,Customer!$C$52),E5836,D5836)</f>
        <v>72</v>
      </c>
      <c r="J5836" s="1">
        <f ca="1">OFFSET(IF($H5836="Cooling",Customer!$L$25,Customer!$L$52),$E5836,$D5836)</f>
        <v>77</v>
      </c>
      <c r="K5836" s="16">
        <f t="shared" ref="K5836:K5899" ca="1" si="1095">IF($H5836="Heating",0,MAX(0,$G5836-I5836))</f>
        <v>12</v>
      </c>
      <c r="L5836" s="16">
        <f t="shared" ref="L5836:L5899" ca="1" si="1096">IF($H5836="Heating",0,MAX(0,$G5836-J5836))</f>
        <v>7</v>
      </c>
      <c r="M5836" s="17">
        <f t="shared" si="1090"/>
        <v>0</v>
      </c>
      <c r="N5836" s="17">
        <f t="shared" si="1091"/>
        <v>0</v>
      </c>
      <c r="O5836" s="4"/>
      <c r="P5836" s="4">
        <v>74</v>
      </c>
      <c r="Q5836" s="4">
        <v>55</v>
      </c>
      <c r="R5836" s="4">
        <v>76</v>
      </c>
      <c r="S5836" s="4">
        <v>65</v>
      </c>
      <c r="T5836" s="4">
        <v>82</v>
      </c>
      <c r="U5836" s="4">
        <v>76</v>
      </c>
      <c r="V5836" s="13">
        <v>84</v>
      </c>
      <c r="W5836" s="4">
        <v>77</v>
      </c>
      <c r="X5836" s="4">
        <v>82</v>
      </c>
      <c r="Y5836">
        <f t="shared" ca="1" si="1092"/>
        <v>5184</v>
      </c>
      <c r="Z5836">
        <f t="shared" ca="1" si="1093"/>
        <v>3024</v>
      </c>
    </row>
    <row r="5837" spans="2:26" x14ac:dyDescent="0.25">
      <c r="B5837" s="11">
        <f t="shared" si="1094"/>
        <v>44804.708333319206</v>
      </c>
      <c r="C5837" s="1">
        <f t="shared" ref="C5837:C5900" si="1097">MONTH(B5837)</f>
        <v>8</v>
      </c>
      <c r="D5837" s="1">
        <f t="shared" ref="D5837:D5900" si="1098">WEEKDAY(B5837,2)</f>
        <v>3</v>
      </c>
      <c r="E5837" s="12">
        <f t="shared" ref="E5837:E5900" si="1099">HOUR(B5837)+1</f>
        <v>18</v>
      </c>
      <c r="F5837" s="124" t="str">
        <f t="shared" ref="F5837:F5900" si="1100">IF(AND(C5837&gt;5,C5837&lt;9,D5837&lt;6,E5837&gt;14,E5837&lt;19),"1",IF(AND(OR(E5837=8,E5837=9,E5837=19,E5837=20),C5837&lt;3,D5837&lt;6),"1","0"))</f>
        <v>1</v>
      </c>
      <c r="G5837" s="1">
        <f ca="1">(OFFSET(O5837,0,MATCH(Customer!$J$6,'CDH &amp; HDH'!$P$11:$X$11,0)))</f>
        <v>81</v>
      </c>
      <c r="H5837" s="1" t="str">
        <f t="shared" ref="H5837:H5900" si="1101">IF(AND(C5837&gt;=5,C5837&lt;=9),"Cooling","Heating")</f>
        <v>Cooling</v>
      </c>
      <c r="I5837" s="1">
        <f ca="1">OFFSET(IF($H5837="Cooling",Customer!$C$25,Customer!$C$52),E5837,D5837)</f>
        <v>72</v>
      </c>
      <c r="J5837" s="1">
        <f ca="1">OFFSET(IF($H5837="Cooling",Customer!$L$25,Customer!$L$52),$E5837,$D5837)</f>
        <v>77</v>
      </c>
      <c r="K5837" s="16">
        <f t="shared" ca="1" si="1095"/>
        <v>9</v>
      </c>
      <c r="L5837" s="16">
        <f t="shared" ca="1" si="1096"/>
        <v>4</v>
      </c>
      <c r="M5837" s="17">
        <f t="shared" ref="M5837:M5900" si="1102">IF($H5837="Cooling",0,MAX(0,I5837-$G5837))</f>
        <v>0</v>
      </c>
      <c r="N5837" s="17">
        <f t="shared" ref="N5837:N5900" si="1103">IF($H5837="Cooling",0,MAX(0,J5837-$G5837))</f>
        <v>0</v>
      </c>
      <c r="O5837" s="4"/>
      <c r="P5837" s="4">
        <v>73</v>
      </c>
      <c r="Q5837" s="4">
        <v>55</v>
      </c>
      <c r="R5837" s="4">
        <v>74</v>
      </c>
      <c r="S5837" s="4">
        <v>65</v>
      </c>
      <c r="T5837" s="4">
        <v>83</v>
      </c>
      <c r="U5837" s="4">
        <v>74</v>
      </c>
      <c r="V5837" s="13">
        <v>81</v>
      </c>
      <c r="W5837" s="4">
        <v>76</v>
      </c>
      <c r="X5837" s="4">
        <v>79</v>
      </c>
      <c r="Y5837">
        <f t="shared" ref="Y5837:Y5900" ca="1" si="1104">1.08*400*K5837</f>
        <v>3888</v>
      </c>
      <c r="Z5837">
        <f t="shared" ref="Z5837:Z5900" ca="1" si="1105">1.08*400*L5837</f>
        <v>1728</v>
      </c>
    </row>
    <row r="5838" spans="2:26" x14ac:dyDescent="0.25">
      <c r="B5838" s="11">
        <f t="shared" ref="B5838:B5901" si="1106">B5837+1/24</f>
        <v>44804.74999998587</v>
      </c>
      <c r="C5838" s="1">
        <f t="shared" si="1097"/>
        <v>8</v>
      </c>
      <c r="D5838" s="1">
        <f t="shared" si="1098"/>
        <v>3</v>
      </c>
      <c r="E5838" s="12">
        <f t="shared" si="1099"/>
        <v>19</v>
      </c>
      <c r="F5838" s="124" t="str">
        <f t="shared" si="1100"/>
        <v>0</v>
      </c>
      <c r="G5838" s="1">
        <f ca="1">(OFFSET(O5838,0,MATCH(Customer!$J$6,'CDH &amp; HDH'!$P$11:$X$11,0)))</f>
        <v>77</v>
      </c>
      <c r="H5838" s="1" t="str">
        <f t="shared" si="1101"/>
        <v>Cooling</v>
      </c>
      <c r="I5838" s="1">
        <f ca="1">OFFSET(IF($H5838="Cooling",Customer!$C$25,Customer!$C$52),E5838,D5838)</f>
        <v>78</v>
      </c>
      <c r="J5838" s="1">
        <f ca="1">OFFSET(IF($H5838="Cooling",Customer!$L$25,Customer!$L$52),$E5838,$D5838)</f>
        <v>80</v>
      </c>
      <c r="K5838" s="16">
        <f t="shared" ca="1" si="1095"/>
        <v>0</v>
      </c>
      <c r="L5838" s="16">
        <f t="shared" ca="1" si="1096"/>
        <v>0</v>
      </c>
      <c r="M5838" s="17">
        <f t="shared" si="1102"/>
        <v>0</v>
      </c>
      <c r="N5838" s="17">
        <f t="shared" si="1103"/>
        <v>0</v>
      </c>
      <c r="O5838" s="4"/>
      <c r="P5838" s="4">
        <v>71</v>
      </c>
      <c r="Q5838" s="4">
        <v>54</v>
      </c>
      <c r="R5838" s="4">
        <v>68</v>
      </c>
      <c r="S5838" s="4">
        <v>64</v>
      </c>
      <c r="T5838" s="4">
        <v>77</v>
      </c>
      <c r="U5838" s="4">
        <v>72</v>
      </c>
      <c r="V5838" s="13">
        <v>77</v>
      </c>
      <c r="W5838" s="4">
        <v>70</v>
      </c>
      <c r="X5838" s="4">
        <v>70</v>
      </c>
      <c r="Y5838">
        <f t="shared" ca="1" si="1104"/>
        <v>0</v>
      </c>
      <c r="Z5838">
        <f t="shared" ca="1" si="1105"/>
        <v>0</v>
      </c>
    </row>
    <row r="5839" spans="2:26" x14ac:dyDescent="0.25">
      <c r="B5839" s="11">
        <f t="shared" si="1106"/>
        <v>44804.791666652534</v>
      </c>
      <c r="C5839" s="1">
        <f t="shared" si="1097"/>
        <v>8</v>
      </c>
      <c r="D5839" s="1">
        <f t="shared" si="1098"/>
        <v>3</v>
      </c>
      <c r="E5839" s="12">
        <f t="shared" si="1099"/>
        <v>20</v>
      </c>
      <c r="F5839" s="124" t="str">
        <f t="shared" si="1100"/>
        <v>0</v>
      </c>
      <c r="G5839" s="1">
        <f ca="1">(OFFSET(O5839,0,MATCH(Customer!$J$6,'CDH &amp; HDH'!$P$11:$X$11,0)))</f>
        <v>74</v>
      </c>
      <c r="H5839" s="1" t="str">
        <f t="shared" si="1101"/>
        <v>Cooling</v>
      </c>
      <c r="I5839" s="1">
        <f ca="1">OFFSET(IF($H5839="Cooling",Customer!$C$25,Customer!$C$52),E5839,D5839)</f>
        <v>78</v>
      </c>
      <c r="J5839" s="1">
        <f ca="1">OFFSET(IF($H5839="Cooling",Customer!$L$25,Customer!$L$52),$E5839,$D5839)</f>
        <v>80</v>
      </c>
      <c r="K5839" s="16">
        <f t="shared" ca="1" si="1095"/>
        <v>0</v>
      </c>
      <c r="L5839" s="16">
        <f t="shared" ca="1" si="1096"/>
        <v>0</v>
      </c>
      <c r="M5839" s="17">
        <f t="shared" si="1102"/>
        <v>0</v>
      </c>
      <c r="N5839" s="17">
        <f t="shared" si="1103"/>
        <v>0</v>
      </c>
      <c r="O5839" s="4"/>
      <c r="P5839" s="4">
        <v>71</v>
      </c>
      <c r="Q5839" s="4">
        <v>53</v>
      </c>
      <c r="R5839" s="4">
        <v>64</v>
      </c>
      <c r="S5839" s="4">
        <v>60</v>
      </c>
      <c r="T5839" s="4">
        <v>71</v>
      </c>
      <c r="U5839" s="4">
        <v>70</v>
      </c>
      <c r="V5839" s="13">
        <v>74</v>
      </c>
      <c r="W5839" s="4">
        <v>67</v>
      </c>
      <c r="X5839" s="4">
        <v>66</v>
      </c>
      <c r="Y5839">
        <f t="shared" ca="1" si="1104"/>
        <v>0</v>
      </c>
      <c r="Z5839">
        <f t="shared" ca="1" si="1105"/>
        <v>0</v>
      </c>
    </row>
    <row r="5840" spans="2:26" x14ac:dyDescent="0.25">
      <c r="B5840" s="11">
        <f t="shared" si="1106"/>
        <v>44804.833333319199</v>
      </c>
      <c r="C5840" s="1">
        <f t="shared" si="1097"/>
        <v>8</v>
      </c>
      <c r="D5840" s="1">
        <f t="shared" si="1098"/>
        <v>3</v>
      </c>
      <c r="E5840" s="12">
        <f t="shared" si="1099"/>
        <v>21</v>
      </c>
      <c r="F5840" s="124" t="str">
        <f t="shared" si="1100"/>
        <v>0</v>
      </c>
      <c r="G5840" s="1">
        <f ca="1">(OFFSET(O5840,0,MATCH(Customer!$J$6,'CDH &amp; HDH'!$P$11:$X$11,0)))</f>
        <v>72</v>
      </c>
      <c r="H5840" s="1" t="str">
        <f t="shared" si="1101"/>
        <v>Cooling</v>
      </c>
      <c r="I5840" s="1">
        <f ca="1">OFFSET(IF($H5840="Cooling",Customer!$C$25,Customer!$C$52),E5840,D5840)</f>
        <v>78</v>
      </c>
      <c r="J5840" s="1">
        <f ca="1">OFFSET(IF($H5840="Cooling",Customer!$L$25,Customer!$L$52),$E5840,$D5840)</f>
        <v>80</v>
      </c>
      <c r="K5840" s="16">
        <f t="shared" ca="1" si="1095"/>
        <v>0</v>
      </c>
      <c r="L5840" s="16">
        <f t="shared" ca="1" si="1096"/>
        <v>0</v>
      </c>
      <c r="M5840" s="17">
        <f t="shared" si="1102"/>
        <v>0</v>
      </c>
      <c r="N5840" s="17">
        <f t="shared" si="1103"/>
        <v>0</v>
      </c>
      <c r="O5840" s="4"/>
      <c r="P5840" s="4">
        <v>65</v>
      </c>
      <c r="Q5840" s="4">
        <v>52</v>
      </c>
      <c r="R5840" s="4">
        <v>64</v>
      </c>
      <c r="S5840" s="4">
        <v>61</v>
      </c>
      <c r="T5840" s="4">
        <v>71</v>
      </c>
      <c r="U5840" s="4">
        <v>70</v>
      </c>
      <c r="V5840" s="13">
        <v>72</v>
      </c>
      <c r="W5840" s="4">
        <v>66</v>
      </c>
      <c r="X5840" s="4">
        <v>62</v>
      </c>
      <c r="Y5840">
        <f t="shared" ca="1" si="1104"/>
        <v>0</v>
      </c>
      <c r="Z5840">
        <f t="shared" ca="1" si="1105"/>
        <v>0</v>
      </c>
    </row>
    <row r="5841" spans="2:26" x14ac:dyDescent="0.25">
      <c r="B5841" s="11">
        <f t="shared" si="1106"/>
        <v>44804.874999985863</v>
      </c>
      <c r="C5841" s="1">
        <f t="shared" si="1097"/>
        <v>8</v>
      </c>
      <c r="D5841" s="1">
        <f t="shared" si="1098"/>
        <v>3</v>
      </c>
      <c r="E5841" s="12">
        <f t="shared" si="1099"/>
        <v>22</v>
      </c>
      <c r="F5841" s="124" t="str">
        <f t="shared" si="1100"/>
        <v>0</v>
      </c>
      <c r="G5841" s="1">
        <f ca="1">(OFFSET(O5841,0,MATCH(Customer!$J$6,'CDH &amp; HDH'!$P$11:$X$11,0)))</f>
        <v>71</v>
      </c>
      <c r="H5841" s="1" t="str">
        <f t="shared" si="1101"/>
        <v>Cooling</v>
      </c>
      <c r="I5841" s="1">
        <f ca="1">OFFSET(IF($H5841="Cooling",Customer!$C$25,Customer!$C$52),E5841,D5841)</f>
        <v>78</v>
      </c>
      <c r="J5841" s="1">
        <f ca="1">OFFSET(IF($H5841="Cooling",Customer!$L$25,Customer!$L$52),$E5841,$D5841)</f>
        <v>80</v>
      </c>
      <c r="K5841" s="16">
        <f t="shared" ca="1" si="1095"/>
        <v>0</v>
      </c>
      <c r="L5841" s="16">
        <f t="shared" ca="1" si="1096"/>
        <v>0</v>
      </c>
      <c r="M5841" s="17">
        <f t="shared" si="1102"/>
        <v>0</v>
      </c>
      <c r="N5841" s="17">
        <f t="shared" si="1103"/>
        <v>0</v>
      </c>
      <c r="O5841" s="4"/>
      <c r="P5841" s="4">
        <v>63</v>
      </c>
      <c r="Q5841" s="4">
        <v>53</v>
      </c>
      <c r="R5841" s="4">
        <v>61</v>
      </c>
      <c r="S5841" s="4">
        <v>63</v>
      </c>
      <c r="T5841" s="4">
        <v>69</v>
      </c>
      <c r="U5841" s="4">
        <v>71</v>
      </c>
      <c r="V5841" s="13">
        <v>71</v>
      </c>
      <c r="W5841" s="4">
        <v>64</v>
      </c>
      <c r="X5841" s="4">
        <v>62</v>
      </c>
      <c r="Y5841">
        <f t="shared" ca="1" si="1104"/>
        <v>0</v>
      </c>
      <c r="Z5841">
        <f t="shared" ca="1" si="1105"/>
        <v>0</v>
      </c>
    </row>
    <row r="5842" spans="2:26" x14ac:dyDescent="0.25">
      <c r="B5842" s="11">
        <f t="shared" si="1106"/>
        <v>44804.916666652527</v>
      </c>
      <c r="C5842" s="1">
        <f t="shared" si="1097"/>
        <v>8</v>
      </c>
      <c r="D5842" s="1">
        <f t="shared" si="1098"/>
        <v>3</v>
      </c>
      <c r="E5842" s="12">
        <f t="shared" si="1099"/>
        <v>23</v>
      </c>
      <c r="F5842" s="124" t="str">
        <f t="shared" si="1100"/>
        <v>0</v>
      </c>
      <c r="G5842" s="1">
        <f ca="1">(OFFSET(O5842,0,MATCH(Customer!$J$6,'CDH &amp; HDH'!$P$11:$X$11,0)))</f>
        <v>70</v>
      </c>
      <c r="H5842" s="1" t="str">
        <f t="shared" si="1101"/>
        <v>Cooling</v>
      </c>
      <c r="I5842" s="1">
        <f ca="1">OFFSET(IF($H5842="Cooling",Customer!$C$25,Customer!$C$52),E5842,D5842)</f>
        <v>78</v>
      </c>
      <c r="J5842" s="1">
        <f ca="1">OFFSET(IF($H5842="Cooling",Customer!$L$25,Customer!$L$52),$E5842,$D5842)</f>
        <v>80</v>
      </c>
      <c r="K5842" s="16">
        <f t="shared" ca="1" si="1095"/>
        <v>0</v>
      </c>
      <c r="L5842" s="16">
        <f t="shared" ca="1" si="1096"/>
        <v>0</v>
      </c>
      <c r="M5842" s="17">
        <f t="shared" si="1102"/>
        <v>0</v>
      </c>
      <c r="N5842" s="17">
        <f t="shared" si="1103"/>
        <v>0</v>
      </c>
      <c r="O5842" s="4"/>
      <c r="P5842" s="4">
        <v>60</v>
      </c>
      <c r="Q5842" s="4">
        <v>53</v>
      </c>
      <c r="R5842" s="4">
        <v>58</v>
      </c>
      <c r="S5842" s="4">
        <v>64</v>
      </c>
      <c r="T5842" s="4">
        <v>68</v>
      </c>
      <c r="U5842" s="4">
        <v>72</v>
      </c>
      <c r="V5842" s="13">
        <v>70</v>
      </c>
      <c r="W5842" s="4">
        <v>62</v>
      </c>
      <c r="X5842" s="4">
        <v>63</v>
      </c>
      <c r="Y5842">
        <f t="shared" ca="1" si="1104"/>
        <v>0</v>
      </c>
      <c r="Z5842">
        <f t="shared" ca="1" si="1105"/>
        <v>0</v>
      </c>
    </row>
    <row r="5843" spans="2:26" x14ac:dyDescent="0.25">
      <c r="B5843" s="11">
        <f t="shared" si="1106"/>
        <v>44804.958333319191</v>
      </c>
      <c r="C5843" s="1">
        <f t="shared" si="1097"/>
        <v>8</v>
      </c>
      <c r="D5843" s="1">
        <f t="shared" si="1098"/>
        <v>3</v>
      </c>
      <c r="E5843" s="12">
        <f t="shared" si="1099"/>
        <v>24</v>
      </c>
      <c r="F5843" s="124" t="str">
        <f t="shared" si="1100"/>
        <v>0</v>
      </c>
      <c r="G5843" s="1">
        <f ca="1">(OFFSET(O5843,0,MATCH(Customer!$J$6,'CDH &amp; HDH'!$P$11:$X$11,0)))</f>
        <v>69</v>
      </c>
      <c r="H5843" s="1" t="str">
        <f t="shared" si="1101"/>
        <v>Cooling</v>
      </c>
      <c r="I5843" s="1">
        <f ca="1">OFFSET(IF($H5843="Cooling",Customer!$C$25,Customer!$C$52),E5843,D5843)</f>
        <v>78</v>
      </c>
      <c r="J5843" s="1">
        <f ca="1">OFFSET(IF($H5843="Cooling",Customer!$L$25,Customer!$L$52),$E5843,$D5843)</f>
        <v>80</v>
      </c>
      <c r="K5843" s="16">
        <f t="shared" ca="1" si="1095"/>
        <v>0</v>
      </c>
      <c r="L5843" s="16">
        <f t="shared" ca="1" si="1096"/>
        <v>0</v>
      </c>
      <c r="M5843" s="17">
        <f t="shared" si="1102"/>
        <v>0</v>
      </c>
      <c r="N5843" s="17">
        <f t="shared" si="1103"/>
        <v>0</v>
      </c>
      <c r="O5843" s="4"/>
      <c r="P5843" s="4">
        <v>58</v>
      </c>
      <c r="Q5843" s="4">
        <v>54</v>
      </c>
      <c r="R5843" s="4">
        <v>55</v>
      </c>
      <c r="S5843" s="4">
        <v>66</v>
      </c>
      <c r="T5843" s="4">
        <v>66</v>
      </c>
      <c r="U5843" s="4">
        <v>73</v>
      </c>
      <c r="V5843" s="13">
        <v>69</v>
      </c>
      <c r="W5843" s="4">
        <v>60</v>
      </c>
      <c r="X5843" s="4">
        <v>63</v>
      </c>
      <c r="Y5843">
        <f t="shared" ca="1" si="1104"/>
        <v>0</v>
      </c>
      <c r="Z5843">
        <f t="shared" ca="1" si="1105"/>
        <v>0</v>
      </c>
    </row>
    <row r="5844" spans="2:26" x14ac:dyDescent="0.25">
      <c r="B5844" s="11">
        <f t="shared" si="1106"/>
        <v>44804.999999985856</v>
      </c>
      <c r="C5844" s="1">
        <f t="shared" si="1097"/>
        <v>9</v>
      </c>
      <c r="D5844" s="1">
        <f t="shared" si="1098"/>
        <v>4</v>
      </c>
      <c r="E5844" s="12">
        <f t="shared" si="1099"/>
        <v>1</v>
      </c>
      <c r="F5844" s="124" t="str">
        <f t="shared" si="1100"/>
        <v>0</v>
      </c>
      <c r="G5844" s="1">
        <f ca="1">(OFFSET(O5844,0,MATCH(Customer!$J$6,'CDH &amp; HDH'!$P$11:$X$11,0)))</f>
        <v>67</v>
      </c>
      <c r="H5844" s="1" t="str">
        <f t="shared" si="1101"/>
        <v>Cooling</v>
      </c>
      <c r="I5844" s="1">
        <f ca="1">OFFSET(IF($H5844="Cooling",Customer!$C$25,Customer!$C$52),E5844,D5844)</f>
        <v>78</v>
      </c>
      <c r="J5844" s="1">
        <f ca="1">OFFSET(IF($H5844="Cooling",Customer!$L$25,Customer!$L$52),$E5844,$D5844)</f>
        <v>80</v>
      </c>
      <c r="K5844" s="16">
        <f t="shared" ca="1" si="1095"/>
        <v>0</v>
      </c>
      <c r="L5844" s="16">
        <f t="shared" ca="1" si="1096"/>
        <v>0</v>
      </c>
      <c r="M5844" s="17">
        <f t="shared" si="1102"/>
        <v>0</v>
      </c>
      <c r="N5844" s="17">
        <f t="shared" si="1103"/>
        <v>0</v>
      </c>
      <c r="O5844" s="4"/>
      <c r="P5844" s="4">
        <v>56</v>
      </c>
      <c r="Q5844" s="4">
        <v>54</v>
      </c>
      <c r="R5844" s="4">
        <v>51</v>
      </c>
      <c r="S5844" s="4">
        <v>67</v>
      </c>
      <c r="T5844" s="4">
        <v>64</v>
      </c>
      <c r="U5844" s="4">
        <v>73</v>
      </c>
      <c r="V5844" s="13">
        <v>67</v>
      </c>
      <c r="W5844" s="4">
        <v>58</v>
      </c>
      <c r="X5844" s="4">
        <v>63</v>
      </c>
      <c r="Y5844">
        <f t="shared" ca="1" si="1104"/>
        <v>0</v>
      </c>
      <c r="Z5844">
        <f t="shared" ca="1" si="1105"/>
        <v>0</v>
      </c>
    </row>
    <row r="5845" spans="2:26" x14ac:dyDescent="0.25">
      <c r="B5845" s="11">
        <f t="shared" si="1106"/>
        <v>44805.04166665252</v>
      </c>
      <c r="C5845" s="1">
        <f t="shared" si="1097"/>
        <v>9</v>
      </c>
      <c r="D5845" s="1">
        <f t="shared" si="1098"/>
        <v>4</v>
      </c>
      <c r="E5845" s="12">
        <f t="shared" si="1099"/>
        <v>2</v>
      </c>
      <c r="F5845" s="124" t="str">
        <f t="shared" si="1100"/>
        <v>0</v>
      </c>
      <c r="G5845" s="1">
        <f ca="1">(OFFSET(O5845,0,MATCH(Customer!$J$6,'CDH &amp; HDH'!$P$11:$X$11,0)))</f>
        <v>66</v>
      </c>
      <c r="H5845" s="1" t="str">
        <f t="shared" si="1101"/>
        <v>Cooling</v>
      </c>
      <c r="I5845" s="1">
        <f ca="1">OFFSET(IF($H5845="Cooling",Customer!$C$25,Customer!$C$52),E5845,D5845)</f>
        <v>78</v>
      </c>
      <c r="J5845" s="1">
        <f ca="1">OFFSET(IF($H5845="Cooling",Customer!$L$25,Customer!$L$52),$E5845,$D5845)</f>
        <v>80</v>
      </c>
      <c r="K5845" s="16">
        <f t="shared" ca="1" si="1095"/>
        <v>0</v>
      </c>
      <c r="L5845" s="16">
        <f t="shared" ca="1" si="1096"/>
        <v>0</v>
      </c>
      <c r="M5845" s="17">
        <f t="shared" si="1102"/>
        <v>0</v>
      </c>
      <c r="N5845" s="17">
        <f t="shared" si="1103"/>
        <v>0</v>
      </c>
      <c r="O5845" s="4"/>
      <c r="P5845" s="4">
        <v>53</v>
      </c>
      <c r="Q5845" s="4">
        <v>55</v>
      </c>
      <c r="R5845" s="4">
        <v>48</v>
      </c>
      <c r="S5845" s="4">
        <v>69</v>
      </c>
      <c r="T5845" s="4">
        <v>62</v>
      </c>
      <c r="U5845" s="4">
        <v>74</v>
      </c>
      <c r="V5845" s="13">
        <v>66</v>
      </c>
      <c r="W5845" s="4">
        <v>55</v>
      </c>
      <c r="X5845" s="4">
        <v>64</v>
      </c>
      <c r="Y5845">
        <f t="shared" ca="1" si="1104"/>
        <v>0</v>
      </c>
      <c r="Z5845">
        <f t="shared" ca="1" si="1105"/>
        <v>0</v>
      </c>
    </row>
    <row r="5846" spans="2:26" x14ac:dyDescent="0.25">
      <c r="B5846" s="11">
        <f t="shared" si="1106"/>
        <v>44805.083333319184</v>
      </c>
      <c r="C5846" s="1">
        <f t="shared" si="1097"/>
        <v>9</v>
      </c>
      <c r="D5846" s="1">
        <f t="shared" si="1098"/>
        <v>4</v>
      </c>
      <c r="E5846" s="12">
        <f t="shared" si="1099"/>
        <v>3</v>
      </c>
      <c r="F5846" s="124" t="str">
        <f t="shared" si="1100"/>
        <v>0</v>
      </c>
      <c r="G5846" s="1">
        <f ca="1">(OFFSET(O5846,0,MATCH(Customer!$J$6,'CDH &amp; HDH'!$P$11:$X$11,0)))</f>
        <v>65</v>
      </c>
      <c r="H5846" s="1" t="str">
        <f t="shared" si="1101"/>
        <v>Cooling</v>
      </c>
      <c r="I5846" s="1">
        <f ca="1">OFFSET(IF($H5846="Cooling",Customer!$C$25,Customer!$C$52),E5846,D5846)</f>
        <v>78</v>
      </c>
      <c r="J5846" s="1">
        <f ca="1">OFFSET(IF($H5846="Cooling",Customer!$L$25,Customer!$L$52),$E5846,$D5846)</f>
        <v>80</v>
      </c>
      <c r="K5846" s="16">
        <f t="shared" ca="1" si="1095"/>
        <v>0</v>
      </c>
      <c r="L5846" s="16">
        <f t="shared" ca="1" si="1096"/>
        <v>0</v>
      </c>
      <c r="M5846" s="17">
        <f t="shared" si="1102"/>
        <v>0</v>
      </c>
      <c r="N5846" s="17">
        <f t="shared" si="1103"/>
        <v>0</v>
      </c>
      <c r="O5846" s="4"/>
      <c r="P5846" s="4">
        <v>51</v>
      </c>
      <c r="Q5846" s="4">
        <v>55</v>
      </c>
      <c r="R5846" s="4">
        <v>45</v>
      </c>
      <c r="S5846" s="4">
        <v>70</v>
      </c>
      <c r="T5846" s="4">
        <v>61</v>
      </c>
      <c r="U5846" s="4">
        <v>75</v>
      </c>
      <c r="V5846" s="13">
        <v>65</v>
      </c>
      <c r="W5846" s="4">
        <v>53</v>
      </c>
      <c r="X5846" s="4">
        <v>64</v>
      </c>
      <c r="Y5846">
        <f t="shared" ca="1" si="1104"/>
        <v>0</v>
      </c>
      <c r="Z5846">
        <f t="shared" ca="1" si="1105"/>
        <v>0</v>
      </c>
    </row>
    <row r="5847" spans="2:26" x14ac:dyDescent="0.25">
      <c r="B5847" s="11">
        <f t="shared" si="1106"/>
        <v>44805.124999985848</v>
      </c>
      <c r="C5847" s="1">
        <f t="shared" si="1097"/>
        <v>9</v>
      </c>
      <c r="D5847" s="1">
        <f t="shared" si="1098"/>
        <v>4</v>
      </c>
      <c r="E5847" s="12">
        <f t="shared" si="1099"/>
        <v>4</v>
      </c>
      <c r="F5847" s="124" t="str">
        <f t="shared" si="1100"/>
        <v>0</v>
      </c>
      <c r="G5847" s="1">
        <f ca="1">(OFFSET(O5847,0,MATCH(Customer!$J$6,'CDH &amp; HDH'!$P$11:$X$11,0)))</f>
        <v>64</v>
      </c>
      <c r="H5847" s="1" t="str">
        <f t="shared" si="1101"/>
        <v>Cooling</v>
      </c>
      <c r="I5847" s="1">
        <f ca="1">OFFSET(IF($H5847="Cooling",Customer!$C$25,Customer!$C$52),E5847,D5847)</f>
        <v>78</v>
      </c>
      <c r="J5847" s="1">
        <f ca="1">OFFSET(IF($H5847="Cooling",Customer!$L$25,Customer!$L$52),$E5847,$D5847)</f>
        <v>80</v>
      </c>
      <c r="K5847" s="16">
        <f t="shared" ca="1" si="1095"/>
        <v>0</v>
      </c>
      <c r="L5847" s="16">
        <f t="shared" ca="1" si="1096"/>
        <v>0</v>
      </c>
      <c r="M5847" s="17">
        <f t="shared" si="1102"/>
        <v>0</v>
      </c>
      <c r="N5847" s="17">
        <f t="shared" si="1103"/>
        <v>0</v>
      </c>
      <c r="O5847" s="4"/>
      <c r="P5847" s="4">
        <v>49</v>
      </c>
      <c r="Q5847" s="4">
        <v>56</v>
      </c>
      <c r="R5847" s="4">
        <v>42</v>
      </c>
      <c r="S5847" s="4">
        <v>72</v>
      </c>
      <c r="T5847" s="4">
        <v>59</v>
      </c>
      <c r="U5847" s="4">
        <v>76</v>
      </c>
      <c r="V5847" s="13">
        <v>64</v>
      </c>
      <c r="W5847" s="4">
        <v>51</v>
      </c>
      <c r="X5847" s="4">
        <v>64</v>
      </c>
      <c r="Y5847">
        <f t="shared" ca="1" si="1104"/>
        <v>0</v>
      </c>
      <c r="Z5847">
        <f t="shared" ca="1" si="1105"/>
        <v>0</v>
      </c>
    </row>
    <row r="5848" spans="2:26" x14ac:dyDescent="0.25">
      <c r="B5848" s="11">
        <f t="shared" si="1106"/>
        <v>44805.166666652513</v>
      </c>
      <c r="C5848" s="1">
        <f t="shared" si="1097"/>
        <v>9</v>
      </c>
      <c r="D5848" s="1">
        <f t="shared" si="1098"/>
        <v>4</v>
      </c>
      <c r="E5848" s="12">
        <f t="shared" si="1099"/>
        <v>5</v>
      </c>
      <c r="F5848" s="124" t="str">
        <f t="shared" si="1100"/>
        <v>0</v>
      </c>
      <c r="G5848" s="1">
        <f ca="1">(OFFSET(O5848,0,MATCH(Customer!$J$6,'CDH &amp; HDH'!$P$11:$X$11,0)))</f>
        <v>64</v>
      </c>
      <c r="H5848" s="1" t="str">
        <f t="shared" si="1101"/>
        <v>Cooling</v>
      </c>
      <c r="I5848" s="1">
        <f ca="1">OFFSET(IF($H5848="Cooling",Customer!$C$25,Customer!$C$52),E5848,D5848)</f>
        <v>78</v>
      </c>
      <c r="J5848" s="1">
        <f ca="1">OFFSET(IF($H5848="Cooling",Customer!$L$25,Customer!$L$52),$E5848,$D5848)</f>
        <v>80</v>
      </c>
      <c r="K5848" s="16">
        <f t="shared" ca="1" si="1095"/>
        <v>0</v>
      </c>
      <c r="L5848" s="16">
        <f t="shared" ca="1" si="1096"/>
        <v>0</v>
      </c>
      <c r="M5848" s="17">
        <f t="shared" si="1102"/>
        <v>0</v>
      </c>
      <c r="N5848" s="17">
        <f t="shared" si="1103"/>
        <v>0</v>
      </c>
      <c r="O5848" s="4"/>
      <c r="P5848" s="4">
        <v>51</v>
      </c>
      <c r="Q5848" s="4">
        <v>57</v>
      </c>
      <c r="R5848" s="4">
        <v>41</v>
      </c>
      <c r="S5848" s="4">
        <v>71</v>
      </c>
      <c r="T5848" s="4">
        <v>60</v>
      </c>
      <c r="U5848" s="4">
        <v>76</v>
      </c>
      <c r="V5848" s="13">
        <v>64</v>
      </c>
      <c r="W5848" s="4">
        <v>52</v>
      </c>
      <c r="X5848" s="4">
        <v>63</v>
      </c>
      <c r="Y5848">
        <f t="shared" ca="1" si="1104"/>
        <v>0</v>
      </c>
      <c r="Z5848">
        <f t="shared" ca="1" si="1105"/>
        <v>0</v>
      </c>
    </row>
    <row r="5849" spans="2:26" x14ac:dyDescent="0.25">
      <c r="B5849" s="11">
        <f t="shared" si="1106"/>
        <v>44805.208333319177</v>
      </c>
      <c r="C5849" s="1">
        <f t="shared" si="1097"/>
        <v>9</v>
      </c>
      <c r="D5849" s="1">
        <f t="shared" si="1098"/>
        <v>4</v>
      </c>
      <c r="E5849" s="12">
        <f t="shared" si="1099"/>
        <v>6</v>
      </c>
      <c r="F5849" s="124" t="str">
        <f t="shared" si="1100"/>
        <v>0</v>
      </c>
      <c r="G5849" s="1">
        <f ca="1">(OFFSET(O5849,0,MATCH(Customer!$J$6,'CDH &amp; HDH'!$P$11:$X$11,0)))</f>
        <v>63</v>
      </c>
      <c r="H5849" s="1" t="str">
        <f t="shared" si="1101"/>
        <v>Cooling</v>
      </c>
      <c r="I5849" s="1">
        <f ca="1">OFFSET(IF($H5849="Cooling",Customer!$C$25,Customer!$C$52),E5849,D5849)</f>
        <v>78</v>
      </c>
      <c r="J5849" s="1">
        <f ca="1">OFFSET(IF($H5849="Cooling",Customer!$L$25,Customer!$L$52),$E5849,$D5849)</f>
        <v>80</v>
      </c>
      <c r="K5849" s="16">
        <f t="shared" ca="1" si="1095"/>
        <v>0</v>
      </c>
      <c r="L5849" s="16">
        <f t="shared" ca="1" si="1096"/>
        <v>0</v>
      </c>
      <c r="M5849" s="17">
        <f t="shared" si="1102"/>
        <v>0</v>
      </c>
      <c r="N5849" s="17">
        <f t="shared" si="1103"/>
        <v>0</v>
      </c>
      <c r="O5849" s="4"/>
      <c r="P5849" s="4">
        <v>52</v>
      </c>
      <c r="Q5849" s="4">
        <v>57</v>
      </c>
      <c r="R5849" s="4">
        <v>42</v>
      </c>
      <c r="S5849" s="4">
        <v>71</v>
      </c>
      <c r="T5849" s="4">
        <v>57</v>
      </c>
      <c r="U5849" s="4">
        <v>77</v>
      </c>
      <c r="V5849" s="13">
        <v>63</v>
      </c>
      <c r="W5849" s="4">
        <v>52</v>
      </c>
      <c r="X5849" s="4">
        <v>62</v>
      </c>
      <c r="Y5849">
        <f t="shared" ca="1" si="1104"/>
        <v>0</v>
      </c>
      <c r="Z5849">
        <f t="shared" ca="1" si="1105"/>
        <v>0</v>
      </c>
    </row>
    <row r="5850" spans="2:26" x14ac:dyDescent="0.25">
      <c r="B5850" s="11">
        <f t="shared" si="1106"/>
        <v>44805.249999985841</v>
      </c>
      <c r="C5850" s="1">
        <f t="shared" si="1097"/>
        <v>9</v>
      </c>
      <c r="D5850" s="1">
        <f t="shared" si="1098"/>
        <v>4</v>
      </c>
      <c r="E5850" s="12">
        <f t="shared" si="1099"/>
        <v>7</v>
      </c>
      <c r="F5850" s="124" t="str">
        <f t="shared" si="1100"/>
        <v>0</v>
      </c>
      <c r="G5850" s="1">
        <f ca="1">(OFFSET(O5850,0,MATCH(Customer!$J$6,'CDH &amp; HDH'!$P$11:$X$11,0)))</f>
        <v>64</v>
      </c>
      <c r="H5850" s="1" t="str">
        <f t="shared" si="1101"/>
        <v>Cooling</v>
      </c>
      <c r="I5850" s="1">
        <f ca="1">OFFSET(IF($H5850="Cooling",Customer!$C$25,Customer!$C$52),E5850,D5850)</f>
        <v>78</v>
      </c>
      <c r="J5850" s="1">
        <f ca="1">OFFSET(IF($H5850="Cooling",Customer!$L$25,Customer!$L$52),$E5850,$D5850)</f>
        <v>80</v>
      </c>
      <c r="K5850" s="16">
        <f t="shared" ca="1" si="1095"/>
        <v>0</v>
      </c>
      <c r="L5850" s="16">
        <f t="shared" ca="1" si="1096"/>
        <v>0</v>
      </c>
      <c r="M5850" s="17">
        <f t="shared" si="1102"/>
        <v>0</v>
      </c>
      <c r="N5850" s="17">
        <f t="shared" si="1103"/>
        <v>0</v>
      </c>
      <c r="O5850" s="4"/>
      <c r="P5850" s="4">
        <v>54</v>
      </c>
      <c r="Q5850" s="4">
        <v>58</v>
      </c>
      <c r="R5850" s="4">
        <v>46</v>
      </c>
      <c r="S5850" s="4">
        <v>72</v>
      </c>
      <c r="T5850" s="4">
        <v>59</v>
      </c>
      <c r="U5850" s="4">
        <v>78</v>
      </c>
      <c r="V5850" s="13">
        <v>64</v>
      </c>
      <c r="W5850" s="4">
        <v>53</v>
      </c>
      <c r="X5850" s="4">
        <v>62</v>
      </c>
      <c r="Y5850">
        <f t="shared" ca="1" si="1104"/>
        <v>0</v>
      </c>
      <c r="Z5850">
        <f t="shared" ca="1" si="1105"/>
        <v>0</v>
      </c>
    </row>
    <row r="5851" spans="2:26" x14ac:dyDescent="0.25">
      <c r="B5851" s="11">
        <f t="shared" si="1106"/>
        <v>44805.291666652505</v>
      </c>
      <c r="C5851" s="1">
        <f t="shared" si="1097"/>
        <v>9</v>
      </c>
      <c r="D5851" s="1">
        <f t="shared" si="1098"/>
        <v>4</v>
      </c>
      <c r="E5851" s="12">
        <f t="shared" si="1099"/>
        <v>8</v>
      </c>
      <c r="F5851" s="124" t="str">
        <f t="shared" si="1100"/>
        <v>0</v>
      </c>
      <c r="G5851" s="1">
        <f ca="1">(OFFSET(O5851,0,MATCH(Customer!$J$6,'CDH &amp; HDH'!$P$11:$X$11,0)))</f>
        <v>68</v>
      </c>
      <c r="H5851" s="1" t="str">
        <f t="shared" si="1101"/>
        <v>Cooling</v>
      </c>
      <c r="I5851" s="1">
        <f ca="1">OFFSET(IF($H5851="Cooling",Customer!$C$25,Customer!$C$52),E5851,D5851)</f>
        <v>72</v>
      </c>
      <c r="J5851" s="1">
        <f ca="1">OFFSET(IF($H5851="Cooling",Customer!$L$25,Customer!$L$52),$E5851,$D5851)</f>
        <v>77</v>
      </c>
      <c r="K5851" s="16">
        <f t="shared" ca="1" si="1095"/>
        <v>0</v>
      </c>
      <c r="L5851" s="16">
        <f t="shared" ca="1" si="1096"/>
        <v>0</v>
      </c>
      <c r="M5851" s="17">
        <f t="shared" si="1102"/>
        <v>0</v>
      </c>
      <c r="N5851" s="17">
        <f t="shared" si="1103"/>
        <v>0</v>
      </c>
      <c r="O5851" s="4"/>
      <c r="P5851" s="4">
        <v>60</v>
      </c>
      <c r="Q5851" s="4">
        <v>61</v>
      </c>
      <c r="R5851" s="4">
        <v>54</v>
      </c>
      <c r="S5851" s="4">
        <v>76</v>
      </c>
      <c r="T5851" s="4">
        <v>64</v>
      </c>
      <c r="U5851" s="4">
        <v>80</v>
      </c>
      <c r="V5851" s="13">
        <v>68</v>
      </c>
      <c r="W5851" s="4">
        <v>59</v>
      </c>
      <c r="X5851" s="4">
        <v>64</v>
      </c>
      <c r="Y5851">
        <f t="shared" ca="1" si="1104"/>
        <v>0</v>
      </c>
      <c r="Z5851">
        <f t="shared" ca="1" si="1105"/>
        <v>0</v>
      </c>
    </row>
    <row r="5852" spans="2:26" x14ac:dyDescent="0.25">
      <c r="B5852" s="11">
        <f t="shared" si="1106"/>
        <v>44805.333333319169</v>
      </c>
      <c r="C5852" s="1">
        <f t="shared" si="1097"/>
        <v>9</v>
      </c>
      <c r="D5852" s="1">
        <f t="shared" si="1098"/>
        <v>4</v>
      </c>
      <c r="E5852" s="12">
        <f t="shared" si="1099"/>
        <v>9</v>
      </c>
      <c r="F5852" s="124" t="str">
        <f t="shared" si="1100"/>
        <v>0</v>
      </c>
      <c r="G5852" s="1">
        <f ca="1">(OFFSET(O5852,0,MATCH(Customer!$J$6,'CDH &amp; HDH'!$P$11:$X$11,0)))</f>
        <v>72</v>
      </c>
      <c r="H5852" s="1" t="str">
        <f t="shared" si="1101"/>
        <v>Cooling</v>
      </c>
      <c r="I5852" s="1">
        <f ca="1">OFFSET(IF($H5852="Cooling",Customer!$C$25,Customer!$C$52),E5852,D5852)</f>
        <v>72</v>
      </c>
      <c r="J5852" s="1">
        <f ca="1">OFFSET(IF($H5852="Cooling",Customer!$L$25,Customer!$L$52),$E5852,$D5852)</f>
        <v>77</v>
      </c>
      <c r="K5852" s="16">
        <f t="shared" ca="1" si="1095"/>
        <v>0</v>
      </c>
      <c r="L5852" s="16">
        <f t="shared" ca="1" si="1096"/>
        <v>0</v>
      </c>
      <c r="M5852" s="17">
        <f t="shared" si="1102"/>
        <v>0</v>
      </c>
      <c r="N5852" s="17">
        <f t="shared" si="1103"/>
        <v>0</v>
      </c>
      <c r="O5852" s="4"/>
      <c r="P5852" s="4">
        <v>65</v>
      </c>
      <c r="Q5852" s="4">
        <v>64</v>
      </c>
      <c r="R5852" s="4">
        <v>64</v>
      </c>
      <c r="S5852" s="4">
        <v>78</v>
      </c>
      <c r="T5852" s="4">
        <v>67</v>
      </c>
      <c r="U5852" s="4">
        <v>82</v>
      </c>
      <c r="V5852" s="13">
        <v>72</v>
      </c>
      <c r="W5852" s="4">
        <v>65</v>
      </c>
      <c r="X5852" s="4">
        <v>68</v>
      </c>
      <c r="Y5852">
        <f t="shared" ca="1" si="1104"/>
        <v>0</v>
      </c>
      <c r="Z5852">
        <f t="shared" ca="1" si="1105"/>
        <v>0</v>
      </c>
    </row>
    <row r="5853" spans="2:26" x14ac:dyDescent="0.25">
      <c r="B5853" s="11">
        <f t="shared" si="1106"/>
        <v>44805.374999985834</v>
      </c>
      <c r="C5853" s="1">
        <f t="shared" si="1097"/>
        <v>9</v>
      </c>
      <c r="D5853" s="1">
        <f t="shared" si="1098"/>
        <v>4</v>
      </c>
      <c r="E5853" s="12">
        <f t="shared" si="1099"/>
        <v>10</v>
      </c>
      <c r="F5853" s="124" t="str">
        <f t="shared" si="1100"/>
        <v>0</v>
      </c>
      <c r="G5853" s="1">
        <f ca="1">(OFFSET(O5853,0,MATCH(Customer!$J$6,'CDH &amp; HDH'!$P$11:$X$11,0)))</f>
        <v>77</v>
      </c>
      <c r="H5853" s="1" t="str">
        <f t="shared" si="1101"/>
        <v>Cooling</v>
      </c>
      <c r="I5853" s="1">
        <f ca="1">OFFSET(IF($H5853="Cooling",Customer!$C$25,Customer!$C$52),E5853,D5853)</f>
        <v>72</v>
      </c>
      <c r="J5853" s="1">
        <f ca="1">OFFSET(IF($H5853="Cooling",Customer!$L$25,Customer!$L$52),$E5853,$D5853)</f>
        <v>77</v>
      </c>
      <c r="K5853" s="16">
        <f t="shared" ca="1" si="1095"/>
        <v>5</v>
      </c>
      <c r="L5853" s="16">
        <f t="shared" ca="1" si="1096"/>
        <v>0</v>
      </c>
      <c r="M5853" s="17">
        <f t="shared" si="1102"/>
        <v>0</v>
      </c>
      <c r="N5853" s="17">
        <f t="shared" si="1103"/>
        <v>0</v>
      </c>
      <c r="O5853" s="4"/>
      <c r="P5853" s="4">
        <v>71</v>
      </c>
      <c r="Q5853" s="4">
        <v>67</v>
      </c>
      <c r="R5853" s="4">
        <v>68</v>
      </c>
      <c r="S5853" s="4">
        <v>74</v>
      </c>
      <c r="T5853" s="4">
        <v>69</v>
      </c>
      <c r="U5853" s="4">
        <v>84</v>
      </c>
      <c r="V5853" s="13">
        <v>77</v>
      </c>
      <c r="W5853" s="4">
        <v>71</v>
      </c>
      <c r="X5853" s="4">
        <v>71</v>
      </c>
      <c r="Y5853">
        <f t="shared" ca="1" si="1104"/>
        <v>2160</v>
      </c>
      <c r="Z5853">
        <f t="shared" ca="1" si="1105"/>
        <v>0</v>
      </c>
    </row>
    <row r="5854" spans="2:26" x14ac:dyDescent="0.25">
      <c r="B5854" s="11">
        <f t="shared" si="1106"/>
        <v>44805.416666652498</v>
      </c>
      <c r="C5854" s="1">
        <f t="shared" si="1097"/>
        <v>9</v>
      </c>
      <c r="D5854" s="1">
        <f t="shared" si="1098"/>
        <v>4</v>
      </c>
      <c r="E5854" s="12">
        <f t="shared" si="1099"/>
        <v>11</v>
      </c>
      <c r="F5854" s="124" t="str">
        <f t="shared" si="1100"/>
        <v>0</v>
      </c>
      <c r="G5854" s="1">
        <f ca="1">(OFFSET(O5854,0,MATCH(Customer!$J$6,'CDH &amp; HDH'!$P$11:$X$11,0)))</f>
        <v>79</v>
      </c>
      <c r="H5854" s="1" t="str">
        <f t="shared" si="1101"/>
        <v>Cooling</v>
      </c>
      <c r="I5854" s="1">
        <f ca="1">OFFSET(IF($H5854="Cooling",Customer!$C$25,Customer!$C$52),E5854,D5854)</f>
        <v>72</v>
      </c>
      <c r="J5854" s="1">
        <f ca="1">OFFSET(IF($H5854="Cooling",Customer!$L$25,Customer!$L$52),$E5854,$D5854)</f>
        <v>77</v>
      </c>
      <c r="K5854" s="16">
        <f t="shared" ca="1" si="1095"/>
        <v>7</v>
      </c>
      <c r="L5854" s="16">
        <f t="shared" ca="1" si="1096"/>
        <v>2</v>
      </c>
      <c r="M5854" s="17">
        <f t="shared" si="1102"/>
        <v>0</v>
      </c>
      <c r="N5854" s="17">
        <f t="shared" si="1103"/>
        <v>0</v>
      </c>
      <c r="O5854" s="4"/>
      <c r="P5854" s="4">
        <v>73</v>
      </c>
      <c r="Q5854" s="4">
        <v>69</v>
      </c>
      <c r="R5854" s="4">
        <v>70</v>
      </c>
      <c r="S5854" s="4">
        <v>77</v>
      </c>
      <c r="T5854" s="4">
        <v>68</v>
      </c>
      <c r="U5854" s="4">
        <v>86</v>
      </c>
      <c r="V5854" s="13">
        <v>79</v>
      </c>
      <c r="W5854" s="4">
        <v>73</v>
      </c>
      <c r="X5854" s="4">
        <v>73</v>
      </c>
      <c r="Y5854">
        <f t="shared" ca="1" si="1104"/>
        <v>3024</v>
      </c>
      <c r="Z5854">
        <f t="shared" ca="1" si="1105"/>
        <v>864</v>
      </c>
    </row>
    <row r="5855" spans="2:26" x14ac:dyDescent="0.25">
      <c r="B5855" s="11">
        <f t="shared" si="1106"/>
        <v>44805.458333319162</v>
      </c>
      <c r="C5855" s="1">
        <f t="shared" si="1097"/>
        <v>9</v>
      </c>
      <c r="D5855" s="1">
        <f t="shared" si="1098"/>
        <v>4</v>
      </c>
      <c r="E5855" s="12">
        <f t="shared" si="1099"/>
        <v>12</v>
      </c>
      <c r="F5855" s="124" t="str">
        <f t="shared" si="1100"/>
        <v>0</v>
      </c>
      <c r="G5855" s="1">
        <f ca="1">(OFFSET(O5855,0,MATCH(Customer!$J$6,'CDH &amp; HDH'!$P$11:$X$11,0)))</f>
        <v>81</v>
      </c>
      <c r="H5855" s="1" t="str">
        <f t="shared" si="1101"/>
        <v>Cooling</v>
      </c>
      <c r="I5855" s="1">
        <f ca="1">OFFSET(IF($H5855="Cooling",Customer!$C$25,Customer!$C$52),E5855,D5855)</f>
        <v>72</v>
      </c>
      <c r="J5855" s="1">
        <f ca="1">OFFSET(IF($H5855="Cooling",Customer!$L$25,Customer!$L$52),$E5855,$D5855)</f>
        <v>77</v>
      </c>
      <c r="K5855" s="16">
        <f t="shared" ca="1" si="1095"/>
        <v>9</v>
      </c>
      <c r="L5855" s="16">
        <f t="shared" ca="1" si="1096"/>
        <v>4</v>
      </c>
      <c r="M5855" s="17">
        <f t="shared" si="1102"/>
        <v>0</v>
      </c>
      <c r="N5855" s="17">
        <f t="shared" si="1103"/>
        <v>0</v>
      </c>
      <c r="O5855" s="4"/>
      <c r="P5855" s="4">
        <v>75</v>
      </c>
      <c r="Q5855" s="4">
        <v>72</v>
      </c>
      <c r="R5855" s="4">
        <v>71</v>
      </c>
      <c r="S5855" s="4">
        <v>81</v>
      </c>
      <c r="T5855" s="4">
        <v>68</v>
      </c>
      <c r="U5855" s="4">
        <v>88</v>
      </c>
      <c r="V5855" s="13">
        <v>81</v>
      </c>
      <c r="W5855" s="4">
        <v>75</v>
      </c>
      <c r="X5855" s="4">
        <v>75</v>
      </c>
      <c r="Y5855">
        <f t="shared" ca="1" si="1104"/>
        <v>3888</v>
      </c>
      <c r="Z5855">
        <f t="shared" ca="1" si="1105"/>
        <v>1728</v>
      </c>
    </row>
    <row r="5856" spans="2:26" x14ac:dyDescent="0.25">
      <c r="B5856" s="11">
        <f t="shared" si="1106"/>
        <v>44805.499999985826</v>
      </c>
      <c r="C5856" s="1">
        <f t="shared" si="1097"/>
        <v>9</v>
      </c>
      <c r="D5856" s="1">
        <f t="shared" si="1098"/>
        <v>4</v>
      </c>
      <c r="E5856" s="12">
        <f t="shared" si="1099"/>
        <v>13</v>
      </c>
      <c r="F5856" s="124" t="str">
        <f t="shared" si="1100"/>
        <v>0</v>
      </c>
      <c r="G5856" s="1">
        <f ca="1">(OFFSET(O5856,0,MATCH(Customer!$J$6,'CDH &amp; HDH'!$P$11:$X$11,0)))</f>
        <v>82</v>
      </c>
      <c r="H5856" s="1" t="str">
        <f t="shared" si="1101"/>
        <v>Cooling</v>
      </c>
      <c r="I5856" s="1">
        <f ca="1">OFFSET(IF($H5856="Cooling",Customer!$C$25,Customer!$C$52),E5856,D5856)</f>
        <v>72</v>
      </c>
      <c r="J5856" s="1">
        <f ca="1">OFFSET(IF($H5856="Cooling",Customer!$L$25,Customer!$L$52),$E5856,$D5856)</f>
        <v>77</v>
      </c>
      <c r="K5856" s="16">
        <f t="shared" ca="1" si="1095"/>
        <v>10</v>
      </c>
      <c r="L5856" s="16">
        <f t="shared" ca="1" si="1096"/>
        <v>5</v>
      </c>
      <c r="M5856" s="17">
        <f t="shared" si="1102"/>
        <v>0</v>
      </c>
      <c r="N5856" s="17">
        <f t="shared" si="1103"/>
        <v>0</v>
      </c>
      <c r="O5856" s="4"/>
      <c r="P5856" s="4">
        <v>77</v>
      </c>
      <c r="Q5856" s="4">
        <v>74</v>
      </c>
      <c r="R5856" s="4">
        <v>74</v>
      </c>
      <c r="S5856" s="4">
        <v>78</v>
      </c>
      <c r="T5856" s="4">
        <v>70</v>
      </c>
      <c r="U5856" s="4">
        <v>89</v>
      </c>
      <c r="V5856" s="13">
        <v>82</v>
      </c>
      <c r="W5856" s="4">
        <v>77</v>
      </c>
      <c r="X5856" s="4">
        <v>77</v>
      </c>
      <c r="Y5856">
        <f t="shared" ca="1" si="1104"/>
        <v>4320</v>
      </c>
      <c r="Z5856">
        <f t="shared" ca="1" si="1105"/>
        <v>2160</v>
      </c>
    </row>
    <row r="5857" spans="2:26" x14ac:dyDescent="0.25">
      <c r="B5857" s="11">
        <f t="shared" si="1106"/>
        <v>44805.541666652491</v>
      </c>
      <c r="C5857" s="1">
        <f t="shared" si="1097"/>
        <v>9</v>
      </c>
      <c r="D5857" s="1">
        <f t="shared" si="1098"/>
        <v>4</v>
      </c>
      <c r="E5857" s="12">
        <f t="shared" si="1099"/>
        <v>14</v>
      </c>
      <c r="F5857" s="124" t="str">
        <f t="shared" si="1100"/>
        <v>0</v>
      </c>
      <c r="G5857" s="1">
        <f ca="1">(OFFSET(O5857,0,MATCH(Customer!$J$6,'CDH &amp; HDH'!$P$11:$X$11,0)))</f>
        <v>82</v>
      </c>
      <c r="H5857" s="1" t="str">
        <f t="shared" si="1101"/>
        <v>Cooling</v>
      </c>
      <c r="I5857" s="1">
        <f ca="1">OFFSET(IF($H5857="Cooling",Customer!$C$25,Customer!$C$52),E5857,D5857)</f>
        <v>72</v>
      </c>
      <c r="J5857" s="1">
        <f ca="1">OFFSET(IF($H5857="Cooling",Customer!$L$25,Customer!$L$52),$E5857,$D5857)</f>
        <v>77</v>
      </c>
      <c r="K5857" s="16">
        <f t="shared" ca="1" si="1095"/>
        <v>10</v>
      </c>
      <c r="L5857" s="16">
        <f t="shared" ca="1" si="1096"/>
        <v>5</v>
      </c>
      <c r="M5857" s="17">
        <f t="shared" si="1102"/>
        <v>0</v>
      </c>
      <c r="N5857" s="17">
        <f t="shared" si="1103"/>
        <v>0</v>
      </c>
      <c r="O5857" s="4"/>
      <c r="P5857" s="4">
        <v>77</v>
      </c>
      <c r="Q5857" s="4">
        <v>73</v>
      </c>
      <c r="R5857" s="4">
        <v>74</v>
      </c>
      <c r="S5857" s="4">
        <v>81</v>
      </c>
      <c r="T5857" s="4">
        <v>71</v>
      </c>
      <c r="U5857" s="4">
        <v>88</v>
      </c>
      <c r="V5857" s="13">
        <v>82</v>
      </c>
      <c r="W5857" s="4">
        <v>77</v>
      </c>
      <c r="X5857" s="4">
        <v>78</v>
      </c>
      <c r="Y5857">
        <f t="shared" ca="1" si="1104"/>
        <v>4320</v>
      </c>
      <c r="Z5857">
        <f t="shared" ca="1" si="1105"/>
        <v>2160</v>
      </c>
    </row>
    <row r="5858" spans="2:26" x14ac:dyDescent="0.25">
      <c r="B5858" s="11">
        <f t="shared" si="1106"/>
        <v>44805.583333319155</v>
      </c>
      <c r="C5858" s="1">
        <f t="shared" si="1097"/>
        <v>9</v>
      </c>
      <c r="D5858" s="1">
        <f t="shared" si="1098"/>
        <v>4</v>
      </c>
      <c r="E5858" s="12">
        <f t="shared" si="1099"/>
        <v>15</v>
      </c>
      <c r="F5858" s="124" t="str">
        <f t="shared" si="1100"/>
        <v>0</v>
      </c>
      <c r="G5858" s="1">
        <f ca="1">(OFFSET(O5858,0,MATCH(Customer!$J$6,'CDH &amp; HDH'!$P$11:$X$11,0)))</f>
        <v>83</v>
      </c>
      <c r="H5858" s="1" t="str">
        <f t="shared" si="1101"/>
        <v>Cooling</v>
      </c>
      <c r="I5858" s="1">
        <f ca="1">OFFSET(IF($H5858="Cooling",Customer!$C$25,Customer!$C$52),E5858,D5858)</f>
        <v>72</v>
      </c>
      <c r="J5858" s="1">
        <f ca="1">OFFSET(IF($H5858="Cooling",Customer!$L$25,Customer!$L$52),$E5858,$D5858)</f>
        <v>77</v>
      </c>
      <c r="K5858" s="16">
        <f t="shared" ca="1" si="1095"/>
        <v>11</v>
      </c>
      <c r="L5858" s="16">
        <f t="shared" ca="1" si="1096"/>
        <v>6</v>
      </c>
      <c r="M5858" s="17">
        <f t="shared" si="1102"/>
        <v>0</v>
      </c>
      <c r="N5858" s="17">
        <f t="shared" si="1103"/>
        <v>0</v>
      </c>
      <c r="O5858" s="4"/>
      <c r="P5858" s="4">
        <v>78</v>
      </c>
      <c r="Q5858" s="4">
        <v>73</v>
      </c>
      <c r="R5858" s="4">
        <v>73</v>
      </c>
      <c r="S5858" s="4">
        <v>78</v>
      </c>
      <c r="T5858" s="4">
        <v>71</v>
      </c>
      <c r="U5858" s="4">
        <v>88</v>
      </c>
      <c r="V5858" s="13">
        <v>83</v>
      </c>
      <c r="W5858" s="4">
        <v>76</v>
      </c>
      <c r="X5858" s="4">
        <v>79</v>
      </c>
      <c r="Y5858">
        <f t="shared" ca="1" si="1104"/>
        <v>4752</v>
      </c>
      <c r="Z5858">
        <f t="shared" ca="1" si="1105"/>
        <v>2592</v>
      </c>
    </row>
    <row r="5859" spans="2:26" x14ac:dyDescent="0.25">
      <c r="B5859" s="11">
        <f t="shared" si="1106"/>
        <v>44805.624999985819</v>
      </c>
      <c r="C5859" s="1">
        <f t="shared" si="1097"/>
        <v>9</v>
      </c>
      <c r="D5859" s="1">
        <f t="shared" si="1098"/>
        <v>4</v>
      </c>
      <c r="E5859" s="12">
        <f t="shared" si="1099"/>
        <v>16</v>
      </c>
      <c r="F5859" s="124" t="str">
        <f t="shared" si="1100"/>
        <v>0</v>
      </c>
      <c r="G5859" s="1">
        <f ca="1">(OFFSET(O5859,0,MATCH(Customer!$J$6,'CDH &amp; HDH'!$P$11:$X$11,0)))</f>
        <v>83</v>
      </c>
      <c r="H5859" s="1" t="str">
        <f t="shared" si="1101"/>
        <v>Cooling</v>
      </c>
      <c r="I5859" s="1">
        <f ca="1">OFFSET(IF($H5859="Cooling",Customer!$C$25,Customer!$C$52),E5859,D5859)</f>
        <v>72</v>
      </c>
      <c r="J5859" s="1">
        <f ca="1">OFFSET(IF($H5859="Cooling",Customer!$L$25,Customer!$L$52),$E5859,$D5859)</f>
        <v>77</v>
      </c>
      <c r="K5859" s="16">
        <f t="shared" ca="1" si="1095"/>
        <v>11</v>
      </c>
      <c r="L5859" s="16">
        <f t="shared" ca="1" si="1096"/>
        <v>6</v>
      </c>
      <c r="M5859" s="17">
        <f t="shared" si="1102"/>
        <v>0</v>
      </c>
      <c r="N5859" s="17">
        <f t="shared" si="1103"/>
        <v>0</v>
      </c>
      <c r="O5859" s="4"/>
      <c r="P5859" s="4">
        <v>78</v>
      </c>
      <c r="Q5859" s="4">
        <v>72</v>
      </c>
      <c r="R5859" s="4">
        <v>73</v>
      </c>
      <c r="S5859" s="4">
        <v>80</v>
      </c>
      <c r="T5859" s="4">
        <v>73</v>
      </c>
      <c r="U5859" s="4">
        <v>87</v>
      </c>
      <c r="V5859" s="13">
        <v>83</v>
      </c>
      <c r="W5859" s="4">
        <v>76</v>
      </c>
      <c r="X5859" s="4">
        <v>79</v>
      </c>
      <c r="Y5859">
        <f t="shared" ca="1" si="1104"/>
        <v>4752</v>
      </c>
      <c r="Z5859">
        <f t="shared" ca="1" si="1105"/>
        <v>2592</v>
      </c>
    </row>
    <row r="5860" spans="2:26" x14ac:dyDescent="0.25">
      <c r="B5860" s="11">
        <f t="shared" si="1106"/>
        <v>44805.666666652483</v>
      </c>
      <c r="C5860" s="1">
        <f t="shared" si="1097"/>
        <v>9</v>
      </c>
      <c r="D5860" s="1">
        <f t="shared" si="1098"/>
        <v>4</v>
      </c>
      <c r="E5860" s="12">
        <f t="shared" si="1099"/>
        <v>17</v>
      </c>
      <c r="F5860" s="124" t="str">
        <f t="shared" si="1100"/>
        <v>0</v>
      </c>
      <c r="G5860" s="1">
        <f ca="1">(OFFSET(O5860,0,MATCH(Customer!$J$6,'CDH &amp; HDH'!$P$11:$X$11,0)))</f>
        <v>81</v>
      </c>
      <c r="H5860" s="1" t="str">
        <f t="shared" si="1101"/>
        <v>Cooling</v>
      </c>
      <c r="I5860" s="1">
        <f ca="1">OFFSET(IF($H5860="Cooling",Customer!$C$25,Customer!$C$52),E5860,D5860)</f>
        <v>72</v>
      </c>
      <c r="J5860" s="1">
        <f ca="1">OFFSET(IF($H5860="Cooling",Customer!$L$25,Customer!$L$52),$E5860,$D5860)</f>
        <v>77</v>
      </c>
      <c r="K5860" s="16">
        <f t="shared" ca="1" si="1095"/>
        <v>9</v>
      </c>
      <c r="L5860" s="16">
        <f t="shared" ca="1" si="1096"/>
        <v>4</v>
      </c>
      <c r="M5860" s="17">
        <f t="shared" si="1102"/>
        <v>0</v>
      </c>
      <c r="N5860" s="17">
        <f t="shared" si="1103"/>
        <v>0</v>
      </c>
      <c r="O5860" s="4"/>
      <c r="P5860" s="4">
        <v>76</v>
      </c>
      <c r="Q5860" s="4">
        <v>69</v>
      </c>
      <c r="R5860" s="4">
        <v>71</v>
      </c>
      <c r="S5860" s="4">
        <v>80</v>
      </c>
      <c r="T5860" s="4">
        <v>71</v>
      </c>
      <c r="U5860" s="4">
        <v>85</v>
      </c>
      <c r="V5860" s="13">
        <v>81</v>
      </c>
      <c r="W5860" s="4">
        <v>75</v>
      </c>
      <c r="X5860" s="4">
        <v>79</v>
      </c>
      <c r="Y5860">
        <f t="shared" ca="1" si="1104"/>
        <v>3888</v>
      </c>
      <c r="Z5860">
        <f t="shared" ca="1" si="1105"/>
        <v>1728</v>
      </c>
    </row>
    <row r="5861" spans="2:26" x14ac:dyDescent="0.25">
      <c r="B5861" s="11">
        <f t="shared" si="1106"/>
        <v>44805.708333319148</v>
      </c>
      <c r="C5861" s="1">
        <f t="shared" si="1097"/>
        <v>9</v>
      </c>
      <c r="D5861" s="1">
        <f t="shared" si="1098"/>
        <v>4</v>
      </c>
      <c r="E5861" s="12">
        <f t="shared" si="1099"/>
        <v>18</v>
      </c>
      <c r="F5861" s="124" t="str">
        <f t="shared" si="1100"/>
        <v>0</v>
      </c>
      <c r="G5861" s="1">
        <f ca="1">(OFFSET(O5861,0,MATCH(Customer!$J$6,'CDH &amp; HDH'!$P$11:$X$11,0)))</f>
        <v>80</v>
      </c>
      <c r="H5861" s="1" t="str">
        <f t="shared" si="1101"/>
        <v>Cooling</v>
      </c>
      <c r="I5861" s="1">
        <f ca="1">OFFSET(IF($H5861="Cooling",Customer!$C$25,Customer!$C$52),E5861,D5861)</f>
        <v>72</v>
      </c>
      <c r="J5861" s="1">
        <f ca="1">OFFSET(IF($H5861="Cooling",Customer!$L$25,Customer!$L$52),$E5861,$D5861)</f>
        <v>77</v>
      </c>
      <c r="K5861" s="16">
        <f t="shared" ca="1" si="1095"/>
        <v>8</v>
      </c>
      <c r="L5861" s="16">
        <f t="shared" ca="1" si="1096"/>
        <v>3</v>
      </c>
      <c r="M5861" s="17">
        <f t="shared" si="1102"/>
        <v>0</v>
      </c>
      <c r="N5861" s="17">
        <f t="shared" si="1103"/>
        <v>0</v>
      </c>
      <c r="O5861" s="4"/>
      <c r="P5861" s="4">
        <v>75</v>
      </c>
      <c r="Q5861" s="4">
        <v>66</v>
      </c>
      <c r="R5861" s="4">
        <v>69</v>
      </c>
      <c r="S5861" s="4">
        <v>80</v>
      </c>
      <c r="T5861" s="4">
        <v>70</v>
      </c>
      <c r="U5861" s="4">
        <v>82</v>
      </c>
      <c r="V5861" s="13">
        <v>80</v>
      </c>
      <c r="W5861" s="4">
        <v>74</v>
      </c>
      <c r="X5861" s="4">
        <v>77</v>
      </c>
      <c r="Y5861">
        <f t="shared" ca="1" si="1104"/>
        <v>3456</v>
      </c>
      <c r="Z5861">
        <f t="shared" ca="1" si="1105"/>
        <v>1296</v>
      </c>
    </row>
    <row r="5862" spans="2:26" x14ac:dyDescent="0.25">
      <c r="B5862" s="11">
        <f t="shared" si="1106"/>
        <v>44805.749999985812</v>
      </c>
      <c r="C5862" s="1">
        <f t="shared" si="1097"/>
        <v>9</v>
      </c>
      <c r="D5862" s="1">
        <f t="shared" si="1098"/>
        <v>4</v>
      </c>
      <c r="E5862" s="12">
        <f t="shared" si="1099"/>
        <v>19</v>
      </c>
      <c r="F5862" s="124" t="str">
        <f t="shared" si="1100"/>
        <v>0</v>
      </c>
      <c r="G5862" s="1">
        <f ca="1">(OFFSET(O5862,0,MATCH(Customer!$J$6,'CDH &amp; HDH'!$P$11:$X$11,0)))</f>
        <v>76</v>
      </c>
      <c r="H5862" s="1" t="str">
        <f t="shared" si="1101"/>
        <v>Cooling</v>
      </c>
      <c r="I5862" s="1">
        <f ca="1">OFFSET(IF($H5862="Cooling",Customer!$C$25,Customer!$C$52),E5862,D5862)</f>
        <v>78</v>
      </c>
      <c r="J5862" s="1">
        <f ca="1">OFFSET(IF($H5862="Cooling",Customer!$L$25,Customer!$L$52),$E5862,$D5862)</f>
        <v>80</v>
      </c>
      <c r="K5862" s="16">
        <f t="shared" ca="1" si="1095"/>
        <v>0</v>
      </c>
      <c r="L5862" s="16">
        <f t="shared" ca="1" si="1096"/>
        <v>0</v>
      </c>
      <c r="M5862" s="17">
        <f t="shared" si="1102"/>
        <v>0</v>
      </c>
      <c r="N5862" s="17">
        <f t="shared" si="1103"/>
        <v>0</v>
      </c>
      <c r="O5862" s="4"/>
      <c r="P5862" s="4">
        <v>73</v>
      </c>
      <c r="Q5862" s="4">
        <v>63</v>
      </c>
      <c r="R5862" s="4">
        <v>64</v>
      </c>
      <c r="S5862" s="4">
        <v>78</v>
      </c>
      <c r="T5862" s="4">
        <v>66</v>
      </c>
      <c r="U5862" s="4">
        <v>80</v>
      </c>
      <c r="V5862" s="13">
        <v>76</v>
      </c>
      <c r="W5862" s="4">
        <v>73</v>
      </c>
      <c r="X5862" s="4">
        <v>69</v>
      </c>
      <c r="Y5862">
        <f t="shared" ca="1" si="1104"/>
        <v>0</v>
      </c>
      <c r="Z5862">
        <f t="shared" ca="1" si="1105"/>
        <v>0</v>
      </c>
    </row>
    <row r="5863" spans="2:26" x14ac:dyDescent="0.25">
      <c r="B5863" s="11">
        <f t="shared" si="1106"/>
        <v>44805.791666652476</v>
      </c>
      <c r="C5863" s="1">
        <f t="shared" si="1097"/>
        <v>9</v>
      </c>
      <c r="D5863" s="1">
        <f t="shared" si="1098"/>
        <v>4</v>
      </c>
      <c r="E5863" s="12">
        <f t="shared" si="1099"/>
        <v>20</v>
      </c>
      <c r="F5863" s="124" t="str">
        <f t="shared" si="1100"/>
        <v>0</v>
      </c>
      <c r="G5863" s="1">
        <f ca="1">(OFFSET(O5863,0,MATCH(Customer!$J$6,'CDH &amp; HDH'!$P$11:$X$11,0)))</f>
        <v>73</v>
      </c>
      <c r="H5863" s="1" t="str">
        <f t="shared" si="1101"/>
        <v>Cooling</v>
      </c>
      <c r="I5863" s="1">
        <f ca="1">OFFSET(IF($H5863="Cooling",Customer!$C$25,Customer!$C$52),E5863,D5863)</f>
        <v>78</v>
      </c>
      <c r="J5863" s="1">
        <f ca="1">OFFSET(IF($H5863="Cooling",Customer!$L$25,Customer!$L$52),$E5863,$D5863)</f>
        <v>80</v>
      </c>
      <c r="K5863" s="16">
        <f t="shared" ca="1" si="1095"/>
        <v>0</v>
      </c>
      <c r="L5863" s="16">
        <f t="shared" ca="1" si="1096"/>
        <v>0</v>
      </c>
      <c r="M5863" s="17">
        <f t="shared" si="1102"/>
        <v>0</v>
      </c>
      <c r="N5863" s="17">
        <f t="shared" si="1103"/>
        <v>0</v>
      </c>
      <c r="O5863" s="4"/>
      <c r="P5863" s="4">
        <v>72</v>
      </c>
      <c r="Q5863" s="4">
        <v>62</v>
      </c>
      <c r="R5863" s="4">
        <v>58</v>
      </c>
      <c r="S5863" s="4">
        <v>77</v>
      </c>
      <c r="T5863" s="4">
        <v>62</v>
      </c>
      <c r="U5863" s="4">
        <v>79</v>
      </c>
      <c r="V5863" s="13">
        <v>73</v>
      </c>
      <c r="W5863" s="4">
        <v>72</v>
      </c>
      <c r="X5863" s="4">
        <v>64</v>
      </c>
      <c r="Y5863">
        <f t="shared" ca="1" si="1104"/>
        <v>0</v>
      </c>
      <c r="Z5863">
        <f t="shared" ca="1" si="1105"/>
        <v>0</v>
      </c>
    </row>
    <row r="5864" spans="2:26" x14ac:dyDescent="0.25">
      <c r="B5864" s="11">
        <f t="shared" si="1106"/>
        <v>44805.83333331914</v>
      </c>
      <c r="C5864" s="1">
        <f t="shared" si="1097"/>
        <v>9</v>
      </c>
      <c r="D5864" s="1">
        <f t="shared" si="1098"/>
        <v>4</v>
      </c>
      <c r="E5864" s="12">
        <f t="shared" si="1099"/>
        <v>21</v>
      </c>
      <c r="F5864" s="124" t="str">
        <f t="shared" si="1100"/>
        <v>0</v>
      </c>
      <c r="G5864" s="1">
        <f ca="1">(OFFSET(O5864,0,MATCH(Customer!$J$6,'CDH &amp; HDH'!$P$11:$X$11,0)))</f>
        <v>73</v>
      </c>
      <c r="H5864" s="1" t="str">
        <f t="shared" si="1101"/>
        <v>Cooling</v>
      </c>
      <c r="I5864" s="1">
        <f ca="1">OFFSET(IF($H5864="Cooling",Customer!$C$25,Customer!$C$52),E5864,D5864)</f>
        <v>78</v>
      </c>
      <c r="J5864" s="1">
        <f ca="1">OFFSET(IF($H5864="Cooling",Customer!$L$25,Customer!$L$52),$E5864,$D5864)</f>
        <v>80</v>
      </c>
      <c r="K5864" s="16">
        <f t="shared" ca="1" si="1095"/>
        <v>0</v>
      </c>
      <c r="L5864" s="16">
        <f t="shared" ca="1" si="1096"/>
        <v>0</v>
      </c>
      <c r="M5864" s="17">
        <f t="shared" si="1102"/>
        <v>0</v>
      </c>
      <c r="N5864" s="17">
        <f t="shared" si="1103"/>
        <v>0</v>
      </c>
      <c r="O5864" s="4"/>
      <c r="P5864" s="4">
        <v>70</v>
      </c>
      <c r="Q5864" s="4">
        <v>61</v>
      </c>
      <c r="R5864" s="4">
        <v>56</v>
      </c>
      <c r="S5864" s="4">
        <v>76</v>
      </c>
      <c r="T5864" s="4">
        <v>59</v>
      </c>
      <c r="U5864" s="4">
        <v>77</v>
      </c>
      <c r="V5864" s="13">
        <v>73</v>
      </c>
      <c r="W5864" s="4">
        <v>70</v>
      </c>
      <c r="X5864" s="4">
        <v>65</v>
      </c>
      <c r="Y5864">
        <f t="shared" ca="1" si="1104"/>
        <v>0</v>
      </c>
      <c r="Z5864">
        <f t="shared" ca="1" si="1105"/>
        <v>0</v>
      </c>
    </row>
    <row r="5865" spans="2:26" x14ac:dyDescent="0.25">
      <c r="B5865" s="11">
        <f t="shared" si="1106"/>
        <v>44805.874999985805</v>
      </c>
      <c r="C5865" s="1">
        <f t="shared" si="1097"/>
        <v>9</v>
      </c>
      <c r="D5865" s="1">
        <f t="shared" si="1098"/>
        <v>4</v>
      </c>
      <c r="E5865" s="12">
        <f t="shared" si="1099"/>
        <v>22</v>
      </c>
      <c r="F5865" s="124" t="str">
        <f t="shared" si="1100"/>
        <v>0</v>
      </c>
      <c r="G5865" s="1">
        <f ca="1">(OFFSET(O5865,0,MATCH(Customer!$J$6,'CDH &amp; HDH'!$P$11:$X$11,0)))</f>
        <v>71</v>
      </c>
      <c r="H5865" s="1" t="str">
        <f t="shared" si="1101"/>
        <v>Cooling</v>
      </c>
      <c r="I5865" s="1">
        <f ca="1">OFFSET(IF($H5865="Cooling",Customer!$C$25,Customer!$C$52),E5865,D5865)</f>
        <v>78</v>
      </c>
      <c r="J5865" s="1">
        <f ca="1">OFFSET(IF($H5865="Cooling",Customer!$L$25,Customer!$L$52),$E5865,$D5865)</f>
        <v>80</v>
      </c>
      <c r="K5865" s="16">
        <f t="shared" ca="1" si="1095"/>
        <v>0</v>
      </c>
      <c r="L5865" s="16">
        <f t="shared" ca="1" si="1096"/>
        <v>0</v>
      </c>
      <c r="M5865" s="17">
        <f t="shared" si="1102"/>
        <v>0</v>
      </c>
      <c r="N5865" s="17">
        <f t="shared" si="1103"/>
        <v>0</v>
      </c>
      <c r="O5865" s="4"/>
      <c r="P5865" s="4">
        <v>69</v>
      </c>
      <c r="Q5865" s="4">
        <v>60</v>
      </c>
      <c r="R5865" s="4">
        <v>55</v>
      </c>
      <c r="S5865" s="4">
        <v>75</v>
      </c>
      <c r="T5865" s="4">
        <v>58</v>
      </c>
      <c r="U5865" s="4">
        <v>77</v>
      </c>
      <c r="V5865" s="13">
        <v>71</v>
      </c>
      <c r="W5865" s="4">
        <v>69</v>
      </c>
      <c r="X5865" s="4">
        <v>62</v>
      </c>
      <c r="Y5865">
        <f t="shared" ca="1" si="1104"/>
        <v>0</v>
      </c>
      <c r="Z5865">
        <f t="shared" ca="1" si="1105"/>
        <v>0</v>
      </c>
    </row>
    <row r="5866" spans="2:26" x14ac:dyDescent="0.25">
      <c r="B5866" s="11">
        <f t="shared" si="1106"/>
        <v>44805.916666652469</v>
      </c>
      <c r="C5866" s="1">
        <f t="shared" si="1097"/>
        <v>9</v>
      </c>
      <c r="D5866" s="1">
        <f t="shared" si="1098"/>
        <v>4</v>
      </c>
      <c r="E5866" s="12">
        <f t="shared" si="1099"/>
        <v>23</v>
      </c>
      <c r="F5866" s="124" t="str">
        <f t="shared" si="1100"/>
        <v>0</v>
      </c>
      <c r="G5866" s="1">
        <f ca="1">(OFFSET(O5866,0,MATCH(Customer!$J$6,'CDH &amp; HDH'!$P$11:$X$11,0)))</f>
        <v>70</v>
      </c>
      <c r="H5866" s="1" t="str">
        <f t="shared" si="1101"/>
        <v>Cooling</v>
      </c>
      <c r="I5866" s="1">
        <f ca="1">OFFSET(IF($H5866="Cooling",Customer!$C$25,Customer!$C$52),E5866,D5866)</f>
        <v>78</v>
      </c>
      <c r="J5866" s="1">
        <f ca="1">OFFSET(IF($H5866="Cooling",Customer!$L$25,Customer!$L$52),$E5866,$D5866)</f>
        <v>80</v>
      </c>
      <c r="K5866" s="16">
        <f t="shared" ca="1" si="1095"/>
        <v>0</v>
      </c>
      <c r="L5866" s="16">
        <f t="shared" ca="1" si="1096"/>
        <v>0</v>
      </c>
      <c r="M5866" s="17">
        <f t="shared" si="1102"/>
        <v>0</v>
      </c>
      <c r="N5866" s="17">
        <f t="shared" si="1103"/>
        <v>0</v>
      </c>
      <c r="O5866" s="4"/>
      <c r="P5866" s="4">
        <v>68</v>
      </c>
      <c r="Q5866" s="4">
        <v>59</v>
      </c>
      <c r="R5866" s="4">
        <v>53</v>
      </c>
      <c r="S5866" s="4">
        <v>75</v>
      </c>
      <c r="T5866" s="4">
        <v>57</v>
      </c>
      <c r="U5866" s="4">
        <v>76</v>
      </c>
      <c r="V5866" s="13">
        <v>70</v>
      </c>
      <c r="W5866" s="4">
        <v>68</v>
      </c>
      <c r="X5866" s="4">
        <v>60</v>
      </c>
      <c r="Y5866">
        <f t="shared" ca="1" si="1104"/>
        <v>0</v>
      </c>
      <c r="Z5866">
        <f t="shared" ca="1" si="1105"/>
        <v>0</v>
      </c>
    </row>
    <row r="5867" spans="2:26" x14ac:dyDescent="0.25">
      <c r="B5867" s="11">
        <f t="shared" si="1106"/>
        <v>44805.958333319133</v>
      </c>
      <c r="C5867" s="1">
        <f t="shared" si="1097"/>
        <v>9</v>
      </c>
      <c r="D5867" s="1">
        <f t="shared" si="1098"/>
        <v>4</v>
      </c>
      <c r="E5867" s="12">
        <f t="shared" si="1099"/>
        <v>24</v>
      </c>
      <c r="F5867" s="124" t="str">
        <f t="shared" si="1100"/>
        <v>0</v>
      </c>
      <c r="G5867" s="1">
        <f ca="1">(OFFSET(O5867,0,MATCH(Customer!$J$6,'CDH &amp; HDH'!$P$11:$X$11,0)))</f>
        <v>69</v>
      </c>
      <c r="H5867" s="1" t="str">
        <f t="shared" si="1101"/>
        <v>Cooling</v>
      </c>
      <c r="I5867" s="1">
        <f ca="1">OFFSET(IF($H5867="Cooling",Customer!$C$25,Customer!$C$52),E5867,D5867)</f>
        <v>78</v>
      </c>
      <c r="J5867" s="1">
        <f ca="1">OFFSET(IF($H5867="Cooling",Customer!$L$25,Customer!$L$52),$E5867,$D5867)</f>
        <v>80</v>
      </c>
      <c r="K5867" s="16">
        <f t="shared" ca="1" si="1095"/>
        <v>0</v>
      </c>
      <c r="L5867" s="16">
        <f t="shared" ca="1" si="1096"/>
        <v>0</v>
      </c>
      <c r="M5867" s="17">
        <f t="shared" si="1102"/>
        <v>0</v>
      </c>
      <c r="N5867" s="17">
        <f t="shared" si="1103"/>
        <v>0</v>
      </c>
      <c r="O5867" s="4"/>
      <c r="P5867" s="4">
        <v>68</v>
      </c>
      <c r="Q5867" s="4">
        <v>58</v>
      </c>
      <c r="R5867" s="4">
        <v>52</v>
      </c>
      <c r="S5867" s="4">
        <v>75</v>
      </c>
      <c r="T5867" s="4">
        <v>56</v>
      </c>
      <c r="U5867" s="4">
        <v>75</v>
      </c>
      <c r="V5867" s="13">
        <v>69</v>
      </c>
      <c r="W5867" s="4">
        <v>67</v>
      </c>
      <c r="X5867" s="4">
        <v>59</v>
      </c>
      <c r="Y5867">
        <f t="shared" ca="1" si="1104"/>
        <v>0</v>
      </c>
      <c r="Z5867">
        <f t="shared" ca="1" si="1105"/>
        <v>0</v>
      </c>
    </row>
    <row r="5868" spans="2:26" x14ac:dyDescent="0.25">
      <c r="B5868" s="11">
        <f t="shared" si="1106"/>
        <v>44805.999999985797</v>
      </c>
      <c r="C5868" s="1">
        <f t="shared" si="1097"/>
        <v>9</v>
      </c>
      <c r="D5868" s="1">
        <f t="shared" si="1098"/>
        <v>5</v>
      </c>
      <c r="E5868" s="12">
        <f t="shared" si="1099"/>
        <v>1</v>
      </c>
      <c r="F5868" s="124" t="str">
        <f t="shared" si="1100"/>
        <v>0</v>
      </c>
      <c r="G5868" s="1">
        <f ca="1">(OFFSET(O5868,0,MATCH(Customer!$J$6,'CDH &amp; HDH'!$P$11:$X$11,0)))</f>
        <v>68</v>
      </c>
      <c r="H5868" s="1" t="str">
        <f t="shared" si="1101"/>
        <v>Cooling</v>
      </c>
      <c r="I5868" s="1">
        <f ca="1">OFFSET(IF($H5868="Cooling",Customer!$C$25,Customer!$C$52),E5868,D5868)</f>
        <v>78</v>
      </c>
      <c r="J5868" s="1">
        <f ca="1">OFFSET(IF($H5868="Cooling",Customer!$L$25,Customer!$L$52),$E5868,$D5868)</f>
        <v>80</v>
      </c>
      <c r="K5868" s="16">
        <f t="shared" ca="1" si="1095"/>
        <v>0</v>
      </c>
      <c r="L5868" s="16">
        <f t="shared" ca="1" si="1096"/>
        <v>0</v>
      </c>
      <c r="M5868" s="17">
        <f t="shared" si="1102"/>
        <v>0</v>
      </c>
      <c r="N5868" s="17">
        <f t="shared" si="1103"/>
        <v>0</v>
      </c>
      <c r="O5868" s="4"/>
      <c r="P5868" s="4">
        <v>67</v>
      </c>
      <c r="Q5868" s="4">
        <v>57</v>
      </c>
      <c r="R5868" s="4">
        <v>51</v>
      </c>
      <c r="S5868" s="4">
        <v>74</v>
      </c>
      <c r="T5868" s="4">
        <v>56</v>
      </c>
      <c r="U5868" s="4">
        <v>74</v>
      </c>
      <c r="V5868" s="13">
        <v>68</v>
      </c>
      <c r="W5868" s="4">
        <v>66</v>
      </c>
      <c r="X5868" s="4">
        <v>58</v>
      </c>
      <c r="Y5868">
        <f t="shared" ca="1" si="1104"/>
        <v>0</v>
      </c>
      <c r="Z5868">
        <f t="shared" ca="1" si="1105"/>
        <v>0</v>
      </c>
    </row>
    <row r="5869" spans="2:26" x14ac:dyDescent="0.25">
      <c r="B5869" s="11">
        <f t="shared" si="1106"/>
        <v>44806.041666652462</v>
      </c>
      <c r="C5869" s="1">
        <f t="shared" si="1097"/>
        <v>9</v>
      </c>
      <c r="D5869" s="1">
        <f t="shared" si="1098"/>
        <v>5</v>
      </c>
      <c r="E5869" s="12">
        <f t="shared" si="1099"/>
        <v>2</v>
      </c>
      <c r="F5869" s="124" t="str">
        <f t="shared" si="1100"/>
        <v>0</v>
      </c>
      <c r="G5869" s="1">
        <f ca="1">(OFFSET(O5869,0,MATCH(Customer!$J$6,'CDH &amp; HDH'!$P$11:$X$11,0)))</f>
        <v>68</v>
      </c>
      <c r="H5869" s="1" t="str">
        <f t="shared" si="1101"/>
        <v>Cooling</v>
      </c>
      <c r="I5869" s="1">
        <f ca="1">OFFSET(IF($H5869="Cooling",Customer!$C$25,Customer!$C$52),E5869,D5869)</f>
        <v>78</v>
      </c>
      <c r="J5869" s="1">
        <f ca="1">OFFSET(IF($H5869="Cooling",Customer!$L$25,Customer!$L$52),$E5869,$D5869)</f>
        <v>80</v>
      </c>
      <c r="K5869" s="16">
        <f t="shared" ca="1" si="1095"/>
        <v>0</v>
      </c>
      <c r="L5869" s="16">
        <f t="shared" ca="1" si="1096"/>
        <v>0</v>
      </c>
      <c r="M5869" s="17">
        <f t="shared" si="1102"/>
        <v>0</v>
      </c>
      <c r="N5869" s="17">
        <f t="shared" si="1103"/>
        <v>0</v>
      </c>
      <c r="O5869" s="4"/>
      <c r="P5869" s="4">
        <v>66</v>
      </c>
      <c r="Q5869" s="4">
        <v>57</v>
      </c>
      <c r="R5869" s="4">
        <v>54</v>
      </c>
      <c r="S5869" s="4">
        <v>73</v>
      </c>
      <c r="T5869" s="4">
        <v>54</v>
      </c>
      <c r="U5869" s="4">
        <v>73</v>
      </c>
      <c r="V5869" s="13">
        <v>68</v>
      </c>
      <c r="W5869" s="4">
        <v>65</v>
      </c>
      <c r="X5869" s="4">
        <v>57</v>
      </c>
      <c r="Y5869">
        <f t="shared" ca="1" si="1104"/>
        <v>0</v>
      </c>
      <c r="Z5869">
        <f t="shared" ca="1" si="1105"/>
        <v>0</v>
      </c>
    </row>
    <row r="5870" spans="2:26" x14ac:dyDescent="0.25">
      <c r="B5870" s="11">
        <f t="shared" si="1106"/>
        <v>44806.083333319126</v>
      </c>
      <c r="C5870" s="1">
        <f t="shared" si="1097"/>
        <v>9</v>
      </c>
      <c r="D5870" s="1">
        <f t="shared" si="1098"/>
        <v>5</v>
      </c>
      <c r="E5870" s="12">
        <f t="shared" si="1099"/>
        <v>3</v>
      </c>
      <c r="F5870" s="124" t="str">
        <f t="shared" si="1100"/>
        <v>0</v>
      </c>
      <c r="G5870" s="1">
        <f ca="1">(OFFSET(O5870,0,MATCH(Customer!$J$6,'CDH &amp; HDH'!$P$11:$X$11,0)))</f>
        <v>67</v>
      </c>
      <c r="H5870" s="1" t="str">
        <f t="shared" si="1101"/>
        <v>Cooling</v>
      </c>
      <c r="I5870" s="1">
        <f ca="1">OFFSET(IF($H5870="Cooling",Customer!$C$25,Customer!$C$52),E5870,D5870)</f>
        <v>78</v>
      </c>
      <c r="J5870" s="1">
        <f ca="1">OFFSET(IF($H5870="Cooling",Customer!$L$25,Customer!$L$52),$E5870,$D5870)</f>
        <v>80</v>
      </c>
      <c r="K5870" s="16">
        <f t="shared" ca="1" si="1095"/>
        <v>0</v>
      </c>
      <c r="L5870" s="16">
        <f t="shared" ca="1" si="1096"/>
        <v>0</v>
      </c>
      <c r="M5870" s="17">
        <f t="shared" si="1102"/>
        <v>0</v>
      </c>
      <c r="N5870" s="17">
        <f t="shared" si="1103"/>
        <v>0</v>
      </c>
      <c r="O5870" s="4"/>
      <c r="P5870" s="4">
        <v>66</v>
      </c>
      <c r="Q5870" s="4">
        <v>56</v>
      </c>
      <c r="R5870" s="4">
        <v>51</v>
      </c>
      <c r="S5870" s="4">
        <v>73</v>
      </c>
      <c r="T5870" s="4">
        <v>52</v>
      </c>
      <c r="U5870" s="4">
        <v>73</v>
      </c>
      <c r="V5870" s="13">
        <v>67</v>
      </c>
      <c r="W5870" s="4">
        <v>65</v>
      </c>
      <c r="X5870" s="4">
        <v>56</v>
      </c>
      <c r="Y5870">
        <f t="shared" ca="1" si="1104"/>
        <v>0</v>
      </c>
      <c r="Z5870">
        <f t="shared" ca="1" si="1105"/>
        <v>0</v>
      </c>
    </row>
    <row r="5871" spans="2:26" x14ac:dyDescent="0.25">
      <c r="B5871" s="11">
        <f t="shared" si="1106"/>
        <v>44806.12499998579</v>
      </c>
      <c r="C5871" s="1">
        <f t="shared" si="1097"/>
        <v>9</v>
      </c>
      <c r="D5871" s="1">
        <f t="shared" si="1098"/>
        <v>5</v>
      </c>
      <c r="E5871" s="12">
        <f t="shared" si="1099"/>
        <v>4</v>
      </c>
      <c r="F5871" s="124" t="str">
        <f t="shared" si="1100"/>
        <v>0</v>
      </c>
      <c r="G5871" s="1">
        <f ca="1">(OFFSET(O5871,0,MATCH(Customer!$J$6,'CDH &amp; HDH'!$P$11:$X$11,0)))</f>
        <v>67</v>
      </c>
      <c r="H5871" s="1" t="str">
        <f t="shared" si="1101"/>
        <v>Cooling</v>
      </c>
      <c r="I5871" s="1">
        <f ca="1">OFFSET(IF($H5871="Cooling",Customer!$C$25,Customer!$C$52),E5871,D5871)</f>
        <v>78</v>
      </c>
      <c r="J5871" s="1">
        <f ca="1">OFFSET(IF($H5871="Cooling",Customer!$L$25,Customer!$L$52),$E5871,$D5871)</f>
        <v>80</v>
      </c>
      <c r="K5871" s="16">
        <f t="shared" ca="1" si="1095"/>
        <v>0</v>
      </c>
      <c r="L5871" s="16">
        <f t="shared" ca="1" si="1096"/>
        <v>0</v>
      </c>
      <c r="M5871" s="17">
        <f t="shared" si="1102"/>
        <v>0</v>
      </c>
      <c r="N5871" s="17">
        <f t="shared" si="1103"/>
        <v>0</v>
      </c>
      <c r="O5871" s="4"/>
      <c r="P5871" s="4">
        <v>65</v>
      </c>
      <c r="Q5871" s="4">
        <v>56</v>
      </c>
      <c r="R5871" s="4">
        <v>51</v>
      </c>
      <c r="S5871" s="4">
        <v>71</v>
      </c>
      <c r="T5871" s="4">
        <v>50</v>
      </c>
      <c r="U5871" s="4">
        <v>72</v>
      </c>
      <c r="V5871" s="13">
        <v>67</v>
      </c>
      <c r="W5871" s="4">
        <v>64</v>
      </c>
      <c r="X5871" s="4">
        <v>57</v>
      </c>
      <c r="Y5871">
        <f t="shared" ca="1" si="1104"/>
        <v>0</v>
      </c>
      <c r="Z5871">
        <f t="shared" ca="1" si="1105"/>
        <v>0</v>
      </c>
    </row>
    <row r="5872" spans="2:26" x14ac:dyDescent="0.25">
      <c r="B5872" s="11">
        <f t="shared" si="1106"/>
        <v>44806.166666652454</v>
      </c>
      <c r="C5872" s="1">
        <f t="shared" si="1097"/>
        <v>9</v>
      </c>
      <c r="D5872" s="1">
        <f t="shared" si="1098"/>
        <v>5</v>
      </c>
      <c r="E5872" s="12">
        <f t="shared" si="1099"/>
        <v>5</v>
      </c>
      <c r="F5872" s="124" t="str">
        <f t="shared" si="1100"/>
        <v>0</v>
      </c>
      <c r="G5872" s="1">
        <f ca="1">(OFFSET(O5872,0,MATCH(Customer!$J$6,'CDH &amp; HDH'!$P$11:$X$11,0)))</f>
        <v>66</v>
      </c>
      <c r="H5872" s="1" t="str">
        <f t="shared" si="1101"/>
        <v>Cooling</v>
      </c>
      <c r="I5872" s="1">
        <f ca="1">OFFSET(IF($H5872="Cooling",Customer!$C$25,Customer!$C$52),E5872,D5872)</f>
        <v>78</v>
      </c>
      <c r="J5872" s="1">
        <f ca="1">OFFSET(IF($H5872="Cooling",Customer!$L$25,Customer!$L$52),$E5872,$D5872)</f>
        <v>80</v>
      </c>
      <c r="K5872" s="16">
        <f t="shared" ca="1" si="1095"/>
        <v>0</v>
      </c>
      <c r="L5872" s="16">
        <f t="shared" ca="1" si="1096"/>
        <v>0</v>
      </c>
      <c r="M5872" s="17">
        <f t="shared" si="1102"/>
        <v>0</v>
      </c>
      <c r="N5872" s="17">
        <f t="shared" si="1103"/>
        <v>0</v>
      </c>
      <c r="O5872" s="4"/>
      <c r="P5872" s="4">
        <v>65</v>
      </c>
      <c r="Q5872" s="4">
        <v>56</v>
      </c>
      <c r="R5872" s="4">
        <v>47</v>
      </c>
      <c r="S5872" s="4">
        <v>71</v>
      </c>
      <c r="T5872" s="4">
        <v>51</v>
      </c>
      <c r="U5872" s="4">
        <v>71</v>
      </c>
      <c r="V5872" s="13">
        <v>66</v>
      </c>
      <c r="W5872" s="4">
        <v>63</v>
      </c>
      <c r="X5872" s="4">
        <v>57</v>
      </c>
      <c r="Y5872">
        <f t="shared" ca="1" si="1104"/>
        <v>0</v>
      </c>
      <c r="Z5872">
        <f t="shared" ca="1" si="1105"/>
        <v>0</v>
      </c>
    </row>
    <row r="5873" spans="2:26" x14ac:dyDescent="0.25">
      <c r="B5873" s="11">
        <f t="shared" si="1106"/>
        <v>44806.208333319119</v>
      </c>
      <c r="C5873" s="1">
        <f t="shared" si="1097"/>
        <v>9</v>
      </c>
      <c r="D5873" s="1">
        <f t="shared" si="1098"/>
        <v>5</v>
      </c>
      <c r="E5873" s="12">
        <f t="shared" si="1099"/>
        <v>6</v>
      </c>
      <c r="F5873" s="124" t="str">
        <f t="shared" si="1100"/>
        <v>0</v>
      </c>
      <c r="G5873" s="1">
        <f ca="1">(OFFSET(O5873,0,MATCH(Customer!$J$6,'CDH &amp; HDH'!$P$11:$X$11,0)))</f>
        <v>67</v>
      </c>
      <c r="H5873" s="1" t="str">
        <f t="shared" si="1101"/>
        <v>Cooling</v>
      </c>
      <c r="I5873" s="1">
        <f ca="1">OFFSET(IF($H5873="Cooling",Customer!$C$25,Customer!$C$52),E5873,D5873)</f>
        <v>78</v>
      </c>
      <c r="J5873" s="1">
        <f ca="1">OFFSET(IF($H5873="Cooling",Customer!$L$25,Customer!$L$52),$E5873,$D5873)</f>
        <v>80</v>
      </c>
      <c r="K5873" s="16">
        <f t="shared" ca="1" si="1095"/>
        <v>0</v>
      </c>
      <c r="L5873" s="16">
        <f t="shared" ca="1" si="1096"/>
        <v>0</v>
      </c>
      <c r="M5873" s="17">
        <f t="shared" si="1102"/>
        <v>0</v>
      </c>
      <c r="N5873" s="17">
        <f t="shared" si="1103"/>
        <v>0</v>
      </c>
      <c r="O5873" s="4"/>
      <c r="P5873" s="4">
        <v>65</v>
      </c>
      <c r="Q5873" s="4">
        <v>55</v>
      </c>
      <c r="R5873" s="4">
        <v>48</v>
      </c>
      <c r="S5873" s="4">
        <v>72</v>
      </c>
      <c r="T5873" s="4">
        <v>50</v>
      </c>
      <c r="U5873" s="4">
        <v>70</v>
      </c>
      <c r="V5873" s="13">
        <v>67</v>
      </c>
      <c r="W5873" s="4">
        <v>62</v>
      </c>
      <c r="X5873" s="4">
        <v>55</v>
      </c>
      <c r="Y5873">
        <f t="shared" ca="1" si="1104"/>
        <v>0</v>
      </c>
      <c r="Z5873">
        <f t="shared" ca="1" si="1105"/>
        <v>0</v>
      </c>
    </row>
    <row r="5874" spans="2:26" x14ac:dyDescent="0.25">
      <c r="B5874" s="11">
        <f t="shared" si="1106"/>
        <v>44806.249999985783</v>
      </c>
      <c r="C5874" s="1">
        <f t="shared" si="1097"/>
        <v>9</v>
      </c>
      <c r="D5874" s="1">
        <f t="shared" si="1098"/>
        <v>5</v>
      </c>
      <c r="E5874" s="12">
        <f t="shared" si="1099"/>
        <v>7</v>
      </c>
      <c r="F5874" s="124" t="str">
        <f t="shared" si="1100"/>
        <v>0</v>
      </c>
      <c r="G5874" s="1">
        <f ca="1">(OFFSET(O5874,0,MATCH(Customer!$J$6,'CDH &amp; HDH'!$P$11:$X$11,0)))</f>
        <v>68</v>
      </c>
      <c r="H5874" s="1" t="str">
        <f t="shared" si="1101"/>
        <v>Cooling</v>
      </c>
      <c r="I5874" s="1">
        <f ca="1">OFFSET(IF($H5874="Cooling",Customer!$C$25,Customer!$C$52),E5874,D5874)</f>
        <v>78</v>
      </c>
      <c r="J5874" s="1">
        <f ca="1">OFFSET(IF($H5874="Cooling",Customer!$L$25,Customer!$L$52),$E5874,$D5874)</f>
        <v>80</v>
      </c>
      <c r="K5874" s="16">
        <f t="shared" ca="1" si="1095"/>
        <v>0</v>
      </c>
      <c r="L5874" s="16">
        <f t="shared" ca="1" si="1096"/>
        <v>0</v>
      </c>
      <c r="M5874" s="17">
        <f t="shared" si="1102"/>
        <v>0</v>
      </c>
      <c r="N5874" s="17">
        <f t="shared" si="1103"/>
        <v>0</v>
      </c>
      <c r="O5874" s="4"/>
      <c r="P5874" s="4">
        <v>65</v>
      </c>
      <c r="Q5874" s="4">
        <v>55</v>
      </c>
      <c r="R5874" s="4">
        <v>50</v>
      </c>
      <c r="S5874" s="4">
        <v>72</v>
      </c>
      <c r="T5874" s="4">
        <v>57</v>
      </c>
      <c r="U5874" s="4">
        <v>69</v>
      </c>
      <c r="V5874" s="13">
        <v>68</v>
      </c>
      <c r="W5874" s="4">
        <v>61</v>
      </c>
      <c r="X5874" s="4">
        <v>55</v>
      </c>
      <c r="Y5874">
        <f t="shared" ca="1" si="1104"/>
        <v>0</v>
      </c>
      <c r="Z5874">
        <f t="shared" ca="1" si="1105"/>
        <v>0</v>
      </c>
    </row>
    <row r="5875" spans="2:26" x14ac:dyDescent="0.25">
      <c r="B5875" s="11">
        <f t="shared" si="1106"/>
        <v>44806.291666652447</v>
      </c>
      <c r="C5875" s="1">
        <f t="shared" si="1097"/>
        <v>9</v>
      </c>
      <c r="D5875" s="1">
        <f t="shared" si="1098"/>
        <v>5</v>
      </c>
      <c r="E5875" s="12">
        <f t="shared" si="1099"/>
        <v>8</v>
      </c>
      <c r="F5875" s="124" t="str">
        <f t="shared" si="1100"/>
        <v>0</v>
      </c>
      <c r="G5875" s="1">
        <f ca="1">(OFFSET(O5875,0,MATCH(Customer!$J$6,'CDH &amp; HDH'!$P$11:$X$11,0)))</f>
        <v>69</v>
      </c>
      <c r="H5875" s="1" t="str">
        <f t="shared" si="1101"/>
        <v>Cooling</v>
      </c>
      <c r="I5875" s="1">
        <f ca="1">OFFSET(IF($H5875="Cooling",Customer!$C$25,Customer!$C$52),E5875,D5875)</f>
        <v>72</v>
      </c>
      <c r="J5875" s="1">
        <f ca="1">OFFSET(IF($H5875="Cooling",Customer!$L$25,Customer!$L$52),$E5875,$D5875)</f>
        <v>77</v>
      </c>
      <c r="K5875" s="16">
        <f t="shared" ca="1" si="1095"/>
        <v>0</v>
      </c>
      <c r="L5875" s="16">
        <f t="shared" ca="1" si="1096"/>
        <v>0</v>
      </c>
      <c r="M5875" s="17">
        <f t="shared" si="1102"/>
        <v>0</v>
      </c>
      <c r="N5875" s="17">
        <f t="shared" si="1103"/>
        <v>0</v>
      </c>
      <c r="O5875" s="4"/>
      <c r="P5875" s="4">
        <v>65</v>
      </c>
      <c r="Q5875" s="4">
        <v>56</v>
      </c>
      <c r="R5875" s="4">
        <v>60</v>
      </c>
      <c r="S5875" s="4">
        <v>75</v>
      </c>
      <c r="T5875" s="4">
        <v>61</v>
      </c>
      <c r="U5875" s="4">
        <v>70</v>
      </c>
      <c r="V5875" s="13">
        <v>69</v>
      </c>
      <c r="W5875" s="4">
        <v>61</v>
      </c>
      <c r="X5875" s="4">
        <v>56</v>
      </c>
      <c r="Y5875">
        <f t="shared" ca="1" si="1104"/>
        <v>0</v>
      </c>
      <c r="Z5875">
        <f t="shared" ca="1" si="1105"/>
        <v>0</v>
      </c>
    </row>
    <row r="5876" spans="2:26" x14ac:dyDescent="0.25">
      <c r="B5876" s="11">
        <f t="shared" si="1106"/>
        <v>44806.333333319111</v>
      </c>
      <c r="C5876" s="1">
        <f t="shared" si="1097"/>
        <v>9</v>
      </c>
      <c r="D5876" s="1">
        <f t="shared" si="1098"/>
        <v>5</v>
      </c>
      <c r="E5876" s="12">
        <f t="shared" si="1099"/>
        <v>9</v>
      </c>
      <c r="F5876" s="124" t="str">
        <f t="shared" si="1100"/>
        <v>0</v>
      </c>
      <c r="G5876" s="1">
        <f ca="1">(OFFSET(O5876,0,MATCH(Customer!$J$6,'CDH &amp; HDH'!$P$11:$X$11,0)))</f>
        <v>73</v>
      </c>
      <c r="H5876" s="1" t="str">
        <f t="shared" si="1101"/>
        <v>Cooling</v>
      </c>
      <c r="I5876" s="1">
        <f ca="1">OFFSET(IF($H5876="Cooling",Customer!$C$25,Customer!$C$52),E5876,D5876)</f>
        <v>72</v>
      </c>
      <c r="J5876" s="1">
        <f ca="1">OFFSET(IF($H5876="Cooling",Customer!$L$25,Customer!$L$52),$E5876,$D5876)</f>
        <v>77</v>
      </c>
      <c r="K5876" s="16">
        <f t="shared" ca="1" si="1095"/>
        <v>1</v>
      </c>
      <c r="L5876" s="16">
        <f t="shared" ca="1" si="1096"/>
        <v>0</v>
      </c>
      <c r="M5876" s="17">
        <f t="shared" si="1102"/>
        <v>0</v>
      </c>
      <c r="N5876" s="17">
        <f t="shared" si="1103"/>
        <v>0</v>
      </c>
      <c r="O5876" s="4"/>
      <c r="P5876" s="4">
        <v>64</v>
      </c>
      <c r="Q5876" s="4">
        <v>56</v>
      </c>
      <c r="R5876" s="4">
        <v>64</v>
      </c>
      <c r="S5876" s="4">
        <v>79</v>
      </c>
      <c r="T5876" s="4">
        <v>67</v>
      </c>
      <c r="U5876" s="4">
        <v>72</v>
      </c>
      <c r="V5876" s="13">
        <v>73</v>
      </c>
      <c r="W5876" s="4">
        <v>60</v>
      </c>
      <c r="X5876" s="4">
        <v>56</v>
      </c>
      <c r="Y5876">
        <f t="shared" ca="1" si="1104"/>
        <v>432</v>
      </c>
      <c r="Z5876">
        <f t="shared" ca="1" si="1105"/>
        <v>0</v>
      </c>
    </row>
    <row r="5877" spans="2:26" x14ac:dyDescent="0.25">
      <c r="B5877" s="11">
        <f t="shared" si="1106"/>
        <v>44806.374999985776</v>
      </c>
      <c r="C5877" s="1">
        <f t="shared" si="1097"/>
        <v>9</v>
      </c>
      <c r="D5877" s="1">
        <f t="shared" si="1098"/>
        <v>5</v>
      </c>
      <c r="E5877" s="12">
        <f t="shared" si="1099"/>
        <v>10</v>
      </c>
      <c r="F5877" s="124" t="str">
        <f t="shared" si="1100"/>
        <v>0</v>
      </c>
      <c r="G5877" s="1">
        <f ca="1">(OFFSET(O5877,0,MATCH(Customer!$J$6,'CDH &amp; HDH'!$P$11:$X$11,0)))</f>
        <v>77</v>
      </c>
      <c r="H5877" s="1" t="str">
        <f t="shared" si="1101"/>
        <v>Cooling</v>
      </c>
      <c r="I5877" s="1">
        <f ca="1">OFFSET(IF($H5877="Cooling",Customer!$C$25,Customer!$C$52),E5877,D5877)</f>
        <v>72</v>
      </c>
      <c r="J5877" s="1">
        <f ca="1">OFFSET(IF($H5877="Cooling",Customer!$L$25,Customer!$L$52),$E5877,$D5877)</f>
        <v>77</v>
      </c>
      <c r="K5877" s="16">
        <f t="shared" ca="1" si="1095"/>
        <v>5</v>
      </c>
      <c r="L5877" s="16">
        <f t="shared" ca="1" si="1096"/>
        <v>0</v>
      </c>
      <c r="M5877" s="17">
        <f t="shared" si="1102"/>
        <v>0</v>
      </c>
      <c r="N5877" s="17">
        <f t="shared" si="1103"/>
        <v>0</v>
      </c>
      <c r="O5877" s="4"/>
      <c r="P5877" s="4">
        <v>64</v>
      </c>
      <c r="Q5877" s="4">
        <v>57</v>
      </c>
      <c r="R5877" s="4">
        <v>68</v>
      </c>
      <c r="S5877" s="4">
        <v>81</v>
      </c>
      <c r="T5877" s="4">
        <v>72</v>
      </c>
      <c r="U5877" s="4">
        <v>77</v>
      </c>
      <c r="V5877" s="13">
        <v>77</v>
      </c>
      <c r="W5877" s="4">
        <v>60</v>
      </c>
      <c r="X5877" s="4">
        <v>58</v>
      </c>
      <c r="Y5877">
        <f t="shared" ca="1" si="1104"/>
        <v>2160</v>
      </c>
      <c r="Z5877">
        <f t="shared" ca="1" si="1105"/>
        <v>0</v>
      </c>
    </row>
    <row r="5878" spans="2:26" x14ac:dyDescent="0.25">
      <c r="B5878" s="11">
        <f t="shared" si="1106"/>
        <v>44806.41666665244</v>
      </c>
      <c r="C5878" s="1">
        <f t="shared" si="1097"/>
        <v>9</v>
      </c>
      <c r="D5878" s="1">
        <f t="shared" si="1098"/>
        <v>5</v>
      </c>
      <c r="E5878" s="12">
        <f t="shared" si="1099"/>
        <v>11</v>
      </c>
      <c r="F5878" s="124" t="str">
        <f t="shared" si="1100"/>
        <v>0</v>
      </c>
      <c r="G5878" s="1">
        <f ca="1">(OFFSET(O5878,0,MATCH(Customer!$J$6,'CDH &amp; HDH'!$P$11:$X$11,0)))</f>
        <v>80</v>
      </c>
      <c r="H5878" s="1" t="str">
        <f t="shared" si="1101"/>
        <v>Cooling</v>
      </c>
      <c r="I5878" s="1">
        <f ca="1">OFFSET(IF($H5878="Cooling",Customer!$C$25,Customer!$C$52),E5878,D5878)</f>
        <v>72</v>
      </c>
      <c r="J5878" s="1">
        <f ca="1">OFFSET(IF($H5878="Cooling",Customer!$L$25,Customer!$L$52),$E5878,$D5878)</f>
        <v>77</v>
      </c>
      <c r="K5878" s="16">
        <f t="shared" ca="1" si="1095"/>
        <v>8</v>
      </c>
      <c r="L5878" s="16">
        <f t="shared" ca="1" si="1096"/>
        <v>3</v>
      </c>
      <c r="M5878" s="17">
        <f t="shared" si="1102"/>
        <v>0</v>
      </c>
      <c r="N5878" s="17">
        <f t="shared" si="1103"/>
        <v>0</v>
      </c>
      <c r="O5878" s="4"/>
      <c r="P5878" s="4">
        <v>64</v>
      </c>
      <c r="Q5878" s="4">
        <v>58</v>
      </c>
      <c r="R5878" s="4">
        <v>71</v>
      </c>
      <c r="S5878" s="4">
        <v>80</v>
      </c>
      <c r="T5878" s="4">
        <v>75</v>
      </c>
      <c r="U5878" s="4">
        <v>78</v>
      </c>
      <c r="V5878" s="13">
        <v>80</v>
      </c>
      <c r="W5878" s="4">
        <v>61</v>
      </c>
      <c r="X5878" s="4">
        <v>65</v>
      </c>
      <c r="Y5878">
        <f t="shared" ca="1" si="1104"/>
        <v>3456</v>
      </c>
      <c r="Z5878">
        <f t="shared" ca="1" si="1105"/>
        <v>1296</v>
      </c>
    </row>
    <row r="5879" spans="2:26" x14ac:dyDescent="0.25">
      <c r="B5879" s="11">
        <f t="shared" si="1106"/>
        <v>44806.458333319104</v>
      </c>
      <c r="C5879" s="1">
        <f t="shared" si="1097"/>
        <v>9</v>
      </c>
      <c r="D5879" s="1">
        <f t="shared" si="1098"/>
        <v>5</v>
      </c>
      <c r="E5879" s="12">
        <f t="shared" si="1099"/>
        <v>12</v>
      </c>
      <c r="F5879" s="124" t="str">
        <f t="shared" si="1100"/>
        <v>0</v>
      </c>
      <c r="G5879" s="1">
        <f ca="1">(OFFSET(O5879,0,MATCH(Customer!$J$6,'CDH &amp; HDH'!$P$11:$X$11,0)))</f>
        <v>82</v>
      </c>
      <c r="H5879" s="1" t="str">
        <f t="shared" si="1101"/>
        <v>Cooling</v>
      </c>
      <c r="I5879" s="1">
        <f ca="1">OFFSET(IF($H5879="Cooling",Customer!$C$25,Customer!$C$52),E5879,D5879)</f>
        <v>72</v>
      </c>
      <c r="J5879" s="1">
        <f ca="1">OFFSET(IF($H5879="Cooling",Customer!$L$25,Customer!$L$52),$E5879,$D5879)</f>
        <v>77</v>
      </c>
      <c r="K5879" s="16">
        <f t="shared" ca="1" si="1095"/>
        <v>10</v>
      </c>
      <c r="L5879" s="16">
        <f t="shared" ca="1" si="1096"/>
        <v>5</v>
      </c>
      <c r="M5879" s="17">
        <f t="shared" si="1102"/>
        <v>0</v>
      </c>
      <c r="N5879" s="17">
        <f t="shared" si="1103"/>
        <v>0</v>
      </c>
      <c r="O5879" s="4"/>
      <c r="P5879" s="4">
        <v>64</v>
      </c>
      <c r="Q5879" s="4">
        <v>59</v>
      </c>
      <c r="R5879" s="4">
        <v>72</v>
      </c>
      <c r="S5879" s="4">
        <v>77</v>
      </c>
      <c r="T5879" s="4">
        <v>77</v>
      </c>
      <c r="U5879" s="4">
        <v>81</v>
      </c>
      <c r="V5879" s="13">
        <v>82</v>
      </c>
      <c r="W5879" s="4">
        <v>62</v>
      </c>
      <c r="X5879" s="4">
        <v>71</v>
      </c>
      <c r="Y5879">
        <f t="shared" ca="1" si="1104"/>
        <v>4320</v>
      </c>
      <c r="Z5879">
        <f t="shared" ca="1" si="1105"/>
        <v>2160</v>
      </c>
    </row>
    <row r="5880" spans="2:26" x14ac:dyDescent="0.25">
      <c r="B5880" s="11">
        <f t="shared" si="1106"/>
        <v>44806.499999985768</v>
      </c>
      <c r="C5880" s="1">
        <f t="shared" si="1097"/>
        <v>9</v>
      </c>
      <c r="D5880" s="1">
        <f t="shared" si="1098"/>
        <v>5</v>
      </c>
      <c r="E5880" s="12">
        <f t="shared" si="1099"/>
        <v>13</v>
      </c>
      <c r="F5880" s="124" t="str">
        <f t="shared" si="1100"/>
        <v>0</v>
      </c>
      <c r="G5880" s="1">
        <f ca="1">(OFFSET(O5880,0,MATCH(Customer!$J$6,'CDH &amp; HDH'!$P$11:$X$11,0)))</f>
        <v>82</v>
      </c>
      <c r="H5880" s="1" t="str">
        <f t="shared" si="1101"/>
        <v>Cooling</v>
      </c>
      <c r="I5880" s="1">
        <f ca="1">OFFSET(IF($H5880="Cooling",Customer!$C$25,Customer!$C$52),E5880,D5880)</f>
        <v>72</v>
      </c>
      <c r="J5880" s="1">
        <f ca="1">OFFSET(IF($H5880="Cooling",Customer!$L$25,Customer!$L$52),$E5880,$D5880)</f>
        <v>77</v>
      </c>
      <c r="K5880" s="16">
        <f t="shared" ca="1" si="1095"/>
        <v>10</v>
      </c>
      <c r="L5880" s="16">
        <f t="shared" ca="1" si="1096"/>
        <v>5</v>
      </c>
      <c r="M5880" s="17">
        <f t="shared" si="1102"/>
        <v>0</v>
      </c>
      <c r="N5880" s="17">
        <f t="shared" si="1103"/>
        <v>0</v>
      </c>
      <c r="O5880" s="4"/>
      <c r="P5880" s="4">
        <v>64</v>
      </c>
      <c r="Q5880" s="4">
        <v>60</v>
      </c>
      <c r="R5880" s="4">
        <v>74</v>
      </c>
      <c r="S5880" s="4">
        <v>78</v>
      </c>
      <c r="T5880" s="4">
        <v>79</v>
      </c>
      <c r="U5880" s="4">
        <v>82</v>
      </c>
      <c r="V5880" s="13">
        <v>82</v>
      </c>
      <c r="W5880" s="4">
        <v>63</v>
      </c>
      <c r="X5880" s="4">
        <v>77</v>
      </c>
      <c r="Y5880">
        <f t="shared" ca="1" si="1104"/>
        <v>4320</v>
      </c>
      <c r="Z5880">
        <f t="shared" ca="1" si="1105"/>
        <v>2160</v>
      </c>
    </row>
    <row r="5881" spans="2:26" x14ac:dyDescent="0.25">
      <c r="B5881" s="11">
        <f t="shared" si="1106"/>
        <v>44806.541666652432</v>
      </c>
      <c r="C5881" s="1">
        <f t="shared" si="1097"/>
        <v>9</v>
      </c>
      <c r="D5881" s="1">
        <f t="shared" si="1098"/>
        <v>5</v>
      </c>
      <c r="E5881" s="12">
        <f t="shared" si="1099"/>
        <v>14</v>
      </c>
      <c r="F5881" s="124" t="str">
        <f t="shared" si="1100"/>
        <v>0</v>
      </c>
      <c r="G5881" s="1">
        <f ca="1">(OFFSET(O5881,0,MATCH(Customer!$J$6,'CDH &amp; HDH'!$P$11:$X$11,0)))</f>
        <v>81</v>
      </c>
      <c r="H5881" s="1" t="str">
        <f t="shared" si="1101"/>
        <v>Cooling</v>
      </c>
      <c r="I5881" s="1">
        <f ca="1">OFFSET(IF($H5881="Cooling",Customer!$C$25,Customer!$C$52),E5881,D5881)</f>
        <v>72</v>
      </c>
      <c r="J5881" s="1">
        <f ca="1">OFFSET(IF($H5881="Cooling",Customer!$L$25,Customer!$L$52),$E5881,$D5881)</f>
        <v>77</v>
      </c>
      <c r="K5881" s="16">
        <f t="shared" ca="1" si="1095"/>
        <v>9</v>
      </c>
      <c r="L5881" s="16">
        <f t="shared" ca="1" si="1096"/>
        <v>4</v>
      </c>
      <c r="M5881" s="17">
        <f t="shared" si="1102"/>
        <v>0</v>
      </c>
      <c r="N5881" s="17">
        <f t="shared" si="1103"/>
        <v>0</v>
      </c>
      <c r="O5881" s="4"/>
      <c r="P5881" s="4">
        <v>63</v>
      </c>
      <c r="Q5881" s="4">
        <v>61</v>
      </c>
      <c r="R5881" s="4">
        <v>74</v>
      </c>
      <c r="S5881" s="4">
        <v>78</v>
      </c>
      <c r="T5881" s="4">
        <v>79</v>
      </c>
      <c r="U5881" s="4">
        <v>81</v>
      </c>
      <c r="V5881" s="13">
        <v>81</v>
      </c>
      <c r="W5881" s="4">
        <v>63</v>
      </c>
      <c r="X5881" s="4">
        <v>78</v>
      </c>
      <c r="Y5881">
        <f t="shared" ca="1" si="1104"/>
        <v>3888</v>
      </c>
      <c r="Z5881">
        <f t="shared" ca="1" si="1105"/>
        <v>1728</v>
      </c>
    </row>
    <row r="5882" spans="2:26" x14ac:dyDescent="0.25">
      <c r="B5882" s="11">
        <f t="shared" si="1106"/>
        <v>44806.583333319097</v>
      </c>
      <c r="C5882" s="1">
        <f t="shared" si="1097"/>
        <v>9</v>
      </c>
      <c r="D5882" s="1">
        <f t="shared" si="1098"/>
        <v>5</v>
      </c>
      <c r="E5882" s="12">
        <f t="shared" si="1099"/>
        <v>15</v>
      </c>
      <c r="F5882" s="124" t="str">
        <f t="shared" si="1100"/>
        <v>0</v>
      </c>
      <c r="G5882" s="1">
        <f ca="1">(OFFSET(O5882,0,MATCH(Customer!$J$6,'CDH &amp; HDH'!$P$11:$X$11,0)))</f>
        <v>80</v>
      </c>
      <c r="H5882" s="1" t="str">
        <f t="shared" si="1101"/>
        <v>Cooling</v>
      </c>
      <c r="I5882" s="1">
        <f ca="1">OFFSET(IF($H5882="Cooling",Customer!$C$25,Customer!$C$52),E5882,D5882)</f>
        <v>72</v>
      </c>
      <c r="J5882" s="1">
        <f ca="1">OFFSET(IF($H5882="Cooling",Customer!$L$25,Customer!$L$52),$E5882,$D5882)</f>
        <v>77</v>
      </c>
      <c r="K5882" s="16">
        <f t="shared" ca="1" si="1095"/>
        <v>8</v>
      </c>
      <c r="L5882" s="16">
        <f t="shared" ca="1" si="1096"/>
        <v>3</v>
      </c>
      <c r="M5882" s="17">
        <f t="shared" si="1102"/>
        <v>0</v>
      </c>
      <c r="N5882" s="17">
        <f t="shared" si="1103"/>
        <v>0</v>
      </c>
      <c r="O5882" s="4"/>
      <c r="P5882" s="4">
        <v>62</v>
      </c>
      <c r="Q5882" s="4">
        <v>61</v>
      </c>
      <c r="R5882" s="4">
        <v>74</v>
      </c>
      <c r="S5882" s="4">
        <v>80</v>
      </c>
      <c r="T5882" s="4">
        <v>77</v>
      </c>
      <c r="U5882" s="4">
        <v>81</v>
      </c>
      <c r="V5882" s="13">
        <v>80</v>
      </c>
      <c r="W5882" s="4">
        <v>63</v>
      </c>
      <c r="X5882" s="4">
        <v>79</v>
      </c>
      <c r="Y5882">
        <f t="shared" ca="1" si="1104"/>
        <v>3456</v>
      </c>
      <c r="Z5882">
        <f t="shared" ca="1" si="1105"/>
        <v>1296</v>
      </c>
    </row>
    <row r="5883" spans="2:26" x14ac:dyDescent="0.25">
      <c r="B5883" s="11">
        <f t="shared" si="1106"/>
        <v>44806.624999985761</v>
      </c>
      <c r="C5883" s="1">
        <f t="shared" si="1097"/>
        <v>9</v>
      </c>
      <c r="D5883" s="1">
        <f t="shared" si="1098"/>
        <v>5</v>
      </c>
      <c r="E5883" s="12">
        <f t="shared" si="1099"/>
        <v>16</v>
      </c>
      <c r="F5883" s="124" t="str">
        <f t="shared" si="1100"/>
        <v>0</v>
      </c>
      <c r="G5883" s="1">
        <f ca="1">(OFFSET(O5883,0,MATCH(Customer!$J$6,'CDH &amp; HDH'!$P$11:$X$11,0)))</f>
        <v>77</v>
      </c>
      <c r="H5883" s="1" t="str">
        <f t="shared" si="1101"/>
        <v>Cooling</v>
      </c>
      <c r="I5883" s="1">
        <f ca="1">OFFSET(IF($H5883="Cooling",Customer!$C$25,Customer!$C$52),E5883,D5883)</f>
        <v>72</v>
      </c>
      <c r="J5883" s="1">
        <f ca="1">OFFSET(IF($H5883="Cooling",Customer!$L$25,Customer!$L$52),$E5883,$D5883)</f>
        <v>77</v>
      </c>
      <c r="K5883" s="16">
        <f t="shared" ca="1" si="1095"/>
        <v>5</v>
      </c>
      <c r="L5883" s="16">
        <f t="shared" ca="1" si="1096"/>
        <v>0</v>
      </c>
      <c r="M5883" s="17">
        <f t="shared" si="1102"/>
        <v>0</v>
      </c>
      <c r="N5883" s="17">
        <f t="shared" si="1103"/>
        <v>0</v>
      </c>
      <c r="O5883" s="4"/>
      <c r="P5883" s="4">
        <v>61</v>
      </c>
      <c r="Q5883" s="4">
        <v>62</v>
      </c>
      <c r="R5883" s="4">
        <v>75</v>
      </c>
      <c r="S5883" s="4">
        <v>79</v>
      </c>
      <c r="T5883" s="4">
        <v>76</v>
      </c>
      <c r="U5883" s="4">
        <v>83</v>
      </c>
      <c r="V5883" s="13">
        <v>77</v>
      </c>
      <c r="W5883" s="4">
        <v>63</v>
      </c>
      <c r="X5883" s="4">
        <v>80</v>
      </c>
      <c r="Y5883">
        <f t="shared" ca="1" si="1104"/>
        <v>2160</v>
      </c>
      <c r="Z5883">
        <f t="shared" ca="1" si="1105"/>
        <v>0</v>
      </c>
    </row>
    <row r="5884" spans="2:26" x14ac:dyDescent="0.25">
      <c r="B5884" s="11">
        <f t="shared" si="1106"/>
        <v>44806.666666652425</v>
      </c>
      <c r="C5884" s="1">
        <f t="shared" si="1097"/>
        <v>9</v>
      </c>
      <c r="D5884" s="1">
        <f t="shared" si="1098"/>
        <v>5</v>
      </c>
      <c r="E5884" s="12">
        <f t="shared" si="1099"/>
        <v>17</v>
      </c>
      <c r="F5884" s="124" t="str">
        <f t="shared" si="1100"/>
        <v>0</v>
      </c>
      <c r="G5884" s="1">
        <f ca="1">(OFFSET(O5884,0,MATCH(Customer!$J$6,'CDH &amp; HDH'!$P$11:$X$11,0)))</f>
        <v>76</v>
      </c>
      <c r="H5884" s="1" t="str">
        <f t="shared" si="1101"/>
        <v>Cooling</v>
      </c>
      <c r="I5884" s="1">
        <f ca="1">OFFSET(IF($H5884="Cooling",Customer!$C$25,Customer!$C$52),E5884,D5884)</f>
        <v>72</v>
      </c>
      <c r="J5884" s="1">
        <f ca="1">OFFSET(IF($H5884="Cooling",Customer!$L$25,Customer!$L$52),$E5884,$D5884)</f>
        <v>77</v>
      </c>
      <c r="K5884" s="16">
        <f t="shared" ca="1" si="1095"/>
        <v>4</v>
      </c>
      <c r="L5884" s="16">
        <f t="shared" ca="1" si="1096"/>
        <v>0</v>
      </c>
      <c r="M5884" s="17">
        <f t="shared" si="1102"/>
        <v>0</v>
      </c>
      <c r="N5884" s="17">
        <f t="shared" si="1103"/>
        <v>0</v>
      </c>
      <c r="O5884" s="4"/>
      <c r="P5884" s="4">
        <v>61</v>
      </c>
      <c r="Q5884" s="4">
        <v>60</v>
      </c>
      <c r="R5884" s="4">
        <v>72</v>
      </c>
      <c r="S5884" s="4">
        <v>81</v>
      </c>
      <c r="T5884" s="4">
        <v>75</v>
      </c>
      <c r="U5884" s="4">
        <v>80</v>
      </c>
      <c r="V5884" s="13">
        <v>76</v>
      </c>
      <c r="W5884" s="4">
        <v>62</v>
      </c>
      <c r="X5884" s="4">
        <v>79</v>
      </c>
      <c r="Y5884">
        <f t="shared" ca="1" si="1104"/>
        <v>1728</v>
      </c>
      <c r="Z5884">
        <f t="shared" ca="1" si="1105"/>
        <v>0</v>
      </c>
    </row>
    <row r="5885" spans="2:26" x14ac:dyDescent="0.25">
      <c r="B5885" s="11">
        <f t="shared" si="1106"/>
        <v>44806.708333319089</v>
      </c>
      <c r="C5885" s="1">
        <f t="shared" si="1097"/>
        <v>9</v>
      </c>
      <c r="D5885" s="1">
        <f t="shared" si="1098"/>
        <v>5</v>
      </c>
      <c r="E5885" s="12">
        <f t="shared" si="1099"/>
        <v>18</v>
      </c>
      <c r="F5885" s="124" t="str">
        <f t="shared" si="1100"/>
        <v>0</v>
      </c>
      <c r="G5885" s="1">
        <f ca="1">(OFFSET(O5885,0,MATCH(Customer!$J$6,'CDH &amp; HDH'!$P$11:$X$11,0)))</f>
        <v>76</v>
      </c>
      <c r="H5885" s="1" t="str">
        <f t="shared" si="1101"/>
        <v>Cooling</v>
      </c>
      <c r="I5885" s="1">
        <f ca="1">OFFSET(IF($H5885="Cooling",Customer!$C$25,Customer!$C$52),E5885,D5885)</f>
        <v>72</v>
      </c>
      <c r="J5885" s="1">
        <f ca="1">OFFSET(IF($H5885="Cooling",Customer!$L$25,Customer!$L$52),$E5885,$D5885)</f>
        <v>77</v>
      </c>
      <c r="K5885" s="16">
        <f t="shared" ca="1" si="1095"/>
        <v>4</v>
      </c>
      <c r="L5885" s="16">
        <f t="shared" ca="1" si="1096"/>
        <v>0</v>
      </c>
      <c r="M5885" s="17">
        <f t="shared" si="1102"/>
        <v>0</v>
      </c>
      <c r="N5885" s="17">
        <f t="shared" si="1103"/>
        <v>0</v>
      </c>
      <c r="O5885" s="4"/>
      <c r="P5885" s="4">
        <v>60</v>
      </c>
      <c r="Q5885" s="4">
        <v>58</v>
      </c>
      <c r="R5885" s="4">
        <v>72</v>
      </c>
      <c r="S5885" s="4">
        <v>77</v>
      </c>
      <c r="T5885" s="4">
        <v>72</v>
      </c>
      <c r="U5885" s="4">
        <v>80</v>
      </c>
      <c r="V5885" s="13">
        <v>76</v>
      </c>
      <c r="W5885" s="4">
        <v>62</v>
      </c>
      <c r="X5885" s="4">
        <v>76</v>
      </c>
      <c r="Y5885">
        <f t="shared" ca="1" si="1104"/>
        <v>1728</v>
      </c>
      <c r="Z5885">
        <f t="shared" ca="1" si="1105"/>
        <v>0</v>
      </c>
    </row>
    <row r="5886" spans="2:26" x14ac:dyDescent="0.25">
      <c r="B5886" s="11">
        <f t="shared" si="1106"/>
        <v>44806.749999985754</v>
      </c>
      <c r="C5886" s="1">
        <f t="shared" si="1097"/>
        <v>9</v>
      </c>
      <c r="D5886" s="1">
        <f t="shared" si="1098"/>
        <v>5</v>
      </c>
      <c r="E5886" s="12">
        <f t="shared" si="1099"/>
        <v>19</v>
      </c>
      <c r="F5886" s="124" t="str">
        <f t="shared" si="1100"/>
        <v>0</v>
      </c>
      <c r="G5886" s="1">
        <f ca="1">(OFFSET(O5886,0,MATCH(Customer!$J$6,'CDH &amp; HDH'!$P$11:$X$11,0)))</f>
        <v>75</v>
      </c>
      <c r="H5886" s="1" t="str">
        <f t="shared" si="1101"/>
        <v>Cooling</v>
      </c>
      <c r="I5886" s="1">
        <f ca="1">OFFSET(IF($H5886="Cooling",Customer!$C$25,Customer!$C$52),E5886,D5886)</f>
        <v>78</v>
      </c>
      <c r="J5886" s="1">
        <f ca="1">OFFSET(IF($H5886="Cooling",Customer!$L$25,Customer!$L$52),$E5886,$D5886)</f>
        <v>80</v>
      </c>
      <c r="K5886" s="16">
        <f t="shared" ca="1" si="1095"/>
        <v>0</v>
      </c>
      <c r="L5886" s="16">
        <f t="shared" ca="1" si="1096"/>
        <v>0</v>
      </c>
      <c r="M5886" s="17">
        <f t="shared" si="1102"/>
        <v>0</v>
      </c>
      <c r="N5886" s="17">
        <f t="shared" si="1103"/>
        <v>0</v>
      </c>
      <c r="O5886" s="4"/>
      <c r="P5886" s="4">
        <v>60</v>
      </c>
      <c r="Q5886" s="4">
        <v>56</v>
      </c>
      <c r="R5886" s="4">
        <v>64</v>
      </c>
      <c r="S5886" s="4">
        <v>74</v>
      </c>
      <c r="T5886" s="4">
        <v>69</v>
      </c>
      <c r="U5886" s="4">
        <v>77</v>
      </c>
      <c r="V5886" s="13">
        <v>75</v>
      </c>
      <c r="W5886" s="4">
        <v>61</v>
      </c>
      <c r="X5886" s="4">
        <v>75</v>
      </c>
      <c r="Y5886">
        <f t="shared" ca="1" si="1104"/>
        <v>0</v>
      </c>
      <c r="Z5886">
        <f t="shared" ca="1" si="1105"/>
        <v>0</v>
      </c>
    </row>
    <row r="5887" spans="2:26" x14ac:dyDescent="0.25">
      <c r="B5887" s="11">
        <f t="shared" si="1106"/>
        <v>44806.791666652418</v>
      </c>
      <c r="C5887" s="1">
        <f t="shared" si="1097"/>
        <v>9</v>
      </c>
      <c r="D5887" s="1">
        <f t="shared" si="1098"/>
        <v>5</v>
      </c>
      <c r="E5887" s="12">
        <f t="shared" si="1099"/>
        <v>20</v>
      </c>
      <c r="F5887" s="124" t="str">
        <f t="shared" si="1100"/>
        <v>0</v>
      </c>
      <c r="G5887" s="1">
        <f ca="1">(OFFSET(O5887,0,MATCH(Customer!$J$6,'CDH &amp; HDH'!$P$11:$X$11,0)))</f>
        <v>73</v>
      </c>
      <c r="H5887" s="1" t="str">
        <f t="shared" si="1101"/>
        <v>Cooling</v>
      </c>
      <c r="I5887" s="1">
        <f ca="1">OFFSET(IF($H5887="Cooling",Customer!$C$25,Customer!$C$52),E5887,D5887)</f>
        <v>78</v>
      </c>
      <c r="J5887" s="1">
        <f ca="1">OFFSET(IF($H5887="Cooling",Customer!$L$25,Customer!$L$52),$E5887,$D5887)</f>
        <v>80</v>
      </c>
      <c r="K5887" s="16">
        <f t="shared" ca="1" si="1095"/>
        <v>0</v>
      </c>
      <c r="L5887" s="16">
        <f t="shared" ca="1" si="1096"/>
        <v>0</v>
      </c>
      <c r="M5887" s="17">
        <f t="shared" si="1102"/>
        <v>0</v>
      </c>
      <c r="N5887" s="17">
        <f t="shared" si="1103"/>
        <v>0</v>
      </c>
      <c r="O5887" s="4"/>
      <c r="P5887" s="4">
        <v>59</v>
      </c>
      <c r="Q5887" s="4">
        <v>54</v>
      </c>
      <c r="R5887" s="4">
        <v>59</v>
      </c>
      <c r="S5887" s="4">
        <v>73</v>
      </c>
      <c r="T5887" s="4">
        <v>68</v>
      </c>
      <c r="U5887" s="4">
        <v>73</v>
      </c>
      <c r="V5887" s="13">
        <v>73</v>
      </c>
      <c r="W5887" s="4">
        <v>58</v>
      </c>
      <c r="X5887" s="4">
        <v>69</v>
      </c>
      <c r="Y5887">
        <f t="shared" ca="1" si="1104"/>
        <v>0</v>
      </c>
      <c r="Z5887">
        <f t="shared" ca="1" si="1105"/>
        <v>0</v>
      </c>
    </row>
    <row r="5888" spans="2:26" x14ac:dyDescent="0.25">
      <c r="B5888" s="11">
        <f t="shared" si="1106"/>
        <v>44806.833333319082</v>
      </c>
      <c r="C5888" s="1">
        <f t="shared" si="1097"/>
        <v>9</v>
      </c>
      <c r="D5888" s="1">
        <f t="shared" si="1098"/>
        <v>5</v>
      </c>
      <c r="E5888" s="12">
        <f t="shared" si="1099"/>
        <v>21</v>
      </c>
      <c r="F5888" s="124" t="str">
        <f t="shared" si="1100"/>
        <v>0</v>
      </c>
      <c r="G5888" s="1">
        <f ca="1">(OFFSET(O5888,0,MATCH(Customer!$J$6,'CDH &amp; HDH'!$P$11:$X$11,0)))</f>
        <v>72</v>
      </c>
      <c r="H5888" s="1" t="str">
        <f t="shared" si="1101"/>
        <v>Cooling</v>
      </c>
      <c r="I5888" s="1">
        <f ca="1">OFFSET(IF($H5888="Cooling",Customer!$C$25,Customer!$C$52),E5888,D5888)</f>
        <v>78</v>
      </c>
      <c r="J5888" s="1">
        <f ca="1">OFFSET(IF($H5888="Cooling",Customer!$L$25,Customer!$L$52),$E5888,$D5888)</f>
        <v>80</v>
      </c>
      <c r="K5888" s="16">
        <f t="shared" ca="1" si="1095"/>
        <v>0</v>
      </c>
      <c r="L5888" s="16">
        <f t="shared" ca="1" si="1096"/>
        <v>0</v>
      </c>
      <c r="M5888" s="17">
        <f t="shared" si="1102"/>
        <v>0</v>
      </c>
      <c r="N5888" s="17">
        <f t="shared" si="1103"/>
        <v>0</v>
      </c>
      <c r="O5888" s="4"/>
      <c r="P5888" s="4">
        <v>57</v>
      </c>
      <c r="Q5888" s="4">
        <v>52</v>
      </c>
      <c r="R5888" s="4">
        <v>57</v>
      </c>
      <c r="S5888" s="4">
        <v>73</v>
      </c>
      <c r="T5888" s="4">
        <v>66</v>
      </c>
      <c r="U5888" s="4">
        <v>71</v>
      </c>
      <c r="V5888" s="13">
        <v>72</v>
      </c>
      <c r="W5888" s="4">
        <v>56</v>
      </c>
      <c r="X5888" s="4">
        <v>67</v>
      </c>
      <c r="Y5888">
        <f t="shared" ca="1" si="1104"/>
        <v>0</v>
      </c>
      <c r="Z5888">
        <f t="shared" ca="1" si="1105"/>
        <v>0</v>
      </c>
    </row>
    <row r="5889" spans="2:26" x14ac:dyDescent="0.25">
      <c r="B5889" s="11">
        <f t="shared" si="1106"/>
        <v>44806.874999985746</v>
      </c>
      <c r="C5889" s="1">
        <f t="shared" si="1097"/>
        <v>9</v>
      </c>
      <c r="D5889" s="1">
        <f t="shared" si="1098"/>
        <v>5</v>
      </c>
      <c r="E5889" s="12">
        <f t="shared" si="1099"/>
        <v>22</v>
      </c>
      <c r="F5889" s="124" t="str">
        <f t="shared" si="1100"/>
        <v>0</v>
      </c>
      <c r="G5889" s="1">
        <f ca="1">(OFFSET(O5889,0,MATCH(Customer!$J$6,'CDH &amp; HDH'!$P$11:$X$11,0)))</f>
        <v>70</v>
      </c>
      <c r="H5889" s="1" t="str">
        <f t="shared" si="1101"/>
        <v>Cooling</v>
      </c>
      <c r="I5889" s="1">
        <f ca="1">OFFSET(IF($H5889="Cooling",Customer!$C$25,Customer!$C$52),E5889,D5889)</f>
        <v>78</v>
      </c>
      <c r="J5889" s="1">
        <f ca="1">OFFSET(IF($H5889="Cooling",Customer!$L$25,Customer!$L$52),$E5889,$D5889)</f>
        <v>80</v>
      </c>
      <c r="K5889" s="16">
        <f t="shared" ca="1" si="1095"/>
        <v>0</v>
      </c>
      <c r="L5889" s="16">
        <f t="shared" ca="1" si="1096"/>
        <v>0</v>
      </c>
      <c r="M5889" s="17">
        <f t="shared" si="1102"/>
        <v>0</v>
      </c>
      <c r="N5889" s="17">
        <f t="shared" si="1103"/>
        <v>0</v>
      </c>
      <c r="O5889" s="4"/>
      <c r="P5889" s="4">
        <v>56</v>
      </c>
      <c r="Q5889" s="4">
        <v>50</v>
      </c>
      <c r="R5889" s="4">
        <v>56</v>
      </c>
      <c r="S5889" s="4">
        <v>72</v>
      </c>
      <c r="T5889" s="4">
        <v>64</v>
      </c>
      <c r="U5889" s="4">
        <v>70</v>
      </c>
      <c r="V5889" s="13">
        <v>70</v>
      </c>
      <c r="W5889" s="4">
        <v>53</v>
      </c>
      <c r="X5889" s="4">
        <v>63</v>
      </c>
      <c r="Y5889">
        <f t="shared" ca="1" si="1104"/>
        <v>0</v>
      </c>
      <c r="Z5889">
        <f t="shared" ca="1" si="1105"/>
        <v>0</v>
      </c>
    </row>
    <row r="5890" spans="2:26" x14ac:dyDescent="0.25">
      <c r="B5890" s="11">
        <f t="shared" si="1106"/>
        <v>44806.916666652411</v>
      </c>
      <c r="C5890" s="1">
        <f t="shared" si="1097"/>
        <v>9</v>
      </c>
      <c r="D5890" s="1">
        <f t="shared" si="1098"/>
        <v>5</v>
      </c>
      <c r="E5890" s="12">
        <f t="shared" si="1099"/>
        <v>23</v>
      </c>
      <c r="F5890" s="124" t="str">
        <f t="shared" si="1100"/>
        <v>0</v>
      </c>
      <c r="G5890" s="1">
        <f ca="1">(OFFSET(O5890,0,MATCH(Customer!$J$6,'CDH &amp; HDH'!$P$11:$X$11,0)))</f>
        <v>70</v>
      </c>
      <c r="H5890" s="1" t="str">
        <f t="shared" si="1101"/>
        <v>Cooling</v>
      </c>
      <c r="I5890" s="1">
        <f ca="1">OFFSET(IF($H5890="Cooling",Customer!$C$25,Customer!$C$52),E5890,D5890)</f>
        <v>78</v>
      </c>
      <c r="J5890" s="1">
        <f ca="1">OFFSET(IF($H5890="Cooling",Customer!$L$25,Customer!$L$52),$E5890,$D5890)</f>
        <v>80</v>
      </c>
      <c r="K5890" s="16">
        <f t="shared" ca="1" si="1095"/>
        <v>0</v>
      </c>
      <c r="L5890" s="16">
        <f t="shared" ca="1" si="1096"/>
        <v>0</v>
      </c>
      <c r="M5890" s="17">
        <f t="shared" si="1102"/>
        <v>0</v>
      </c>
      <c r="N5890" s="17">
        <f t="shared" si="1103"/>
        <v>0</v>
      </c>
      <c r="O5890" s="4"/>
      <c r="P5890" s="4">
        <v>54</v>
      </c>
      <c r="Q5890" s="4">
        <v>49</v>
      </c>
      <c r="R5890" s="4">
        <v>56</v>
      </c>
      <c r="S5890" s="4">
        <v>72</v>
      </c>
      <c r="T5890" s="4">
        <v>62</v>
      </c>
      <c r="U5890" s="4">
        <v>69</v>
      </c>
      <c r="V5890" s="13">
        <v>70</v>
      </c>
      <c r="W5890" s="4">
        <v>52</v>
      </c>
      <c r="X5890" s="4">
        <v>62</v>
      </c>
      <c r="Y5890">
        <f t="shared" ca="1" si="1104"/>
        <v>0</v>
      </c>
      <c r="Z5890">
        <f t="shared" ca="1" si="1105"/>
        <v>0</v>
      </c>
    </row>
    <row r="5891" spans="2:26" x14ac:dyDescent="0.25">
      <c r="B5891" s="11">
        <f t="shared" si="1106"/>
        <v>44806.958333319075</v>
      </c>
      <c r="C5891" s="1">
        <f t="shared" si="1097"/>
        <v>9</v>
      </c>
      <c r="D5891" s="1">
        <f t="shared" si="1098"/>
        <v>5</v>
      </c>
      <c r="E5891" s="12">
        <f t="shared" si="1099"/>
        <v>24</v>
      </c>
      <c r="F5891" s="124" t="str">
        <f t="shared" si="1100"/>
        <v>0</v>
      </c>
      <c r="G5891" s="1">
        <f ca="1">(OFFSET(O5891,0,MATCH(Customer!$J$6,'CDH &amp; HDH'!$P$11:$X$11,0)))</f>
        <v>70</v>
      </c>
      <c r="H5891" s="1" t="str">
        <f t="shared" si="1101"/>
        <v>Cooling</v>
      </c>
      <c r="I5891" s="1">
        <f ca="1">OFFSET(IF($H5891="Cooling",Customer!$C$25,Customer!$C$52),E5891,D5891)</f>
        <v>78</v>
      </c>
      <c r="J5891" s="1">
        <f ca="1">OFFSET(IF($H5891="Cooling",Customer!$L$25,Customer!$L$52),$E5891,$D5891)</f>
        <v>80</v>
      </c>
      <c r="K5891" s="16">
        <f t="shared" ca="1" si="1095"/>
        <v>0</v>
      </c>
      <c r="L5891" s="16">
        <f t="shared" ca="1" si="1096"/>
        <v>0</v>
      </c>
      <c r="M5891" s="17">
        <f t="shared" si="1102"/>
        <v>0</v>
      </c>
      <c r="N5891" s="17">
        <f t="shared" si="1103"/>
        <v>0</v>
      </c>
      <c r="O5891" s="4"/>
      <c r="P5891" s="4">
        <v>53</v>
      </c>
      <c r="Q5891" s="4">
        <v>49</v>
      </c>
      <c r="R5891" s="4">
        <v>58</v>
      </c>
      <c r="S5891" s="4">
        <v>71</v>
      </c>
      <c r="T5891" s="4">
        <v>60</v>
      </c>
      <c r="U5891" s="4">
        <v>69</v>
      </c>
      <c r="V5891" s="13">
        <v>70</v>
      </c>
      <c r="W5891" s="4">
        <v>50</v>
      </c>
      <c r="X5891" s="4">
        <v>60</v>
      </c>
      <c r="Y5891">
        <f t="shared" ca="1" si="1104"/>
        <v>0</v>
      </c>
      <c r="Z5891">
        <f t="shared" ca="1" si="1105"/>
        <v>0</v>
      </c>
    </row>
    <row r="5892" spans="2:26" x14ac:dyDescent="0.25">
      <c r="B5892" s="11">
        <f t="shared" si="1106"/>
        <v>44806.999999985739</v>
      </c>
      <c r="C5892" s="1">
        <f t="shared" si="1097"/>
        <v>9</v>
      </c>
      <c r="D5892" s="1">
        <f t="shared" si="1098"/>
        <v>6</v>
      </c>
      <c r="E5892" s="12">
        <f t="shared" si="1099"/>
        <v>1</v>
      </c>
      <c r="F5892" s="124" t="str">
        <f t="shared" si="1100"/>
        <v>0</v>
      </c>
      <c r="G5892" s="1">
        <f ca="1">(OFFSET(O5892,0,MATCH(Customer!$J$6,'CDH &amp; HDH'!$P$11:$X$11,0)))</f>
        <v>70</v>
      </c>
      <c r="H5892" s="1" t="str">
        <f t="shared" si="1101"/>
        <v>Cooling</v>
      </c>
      <c r="I5892" s="1">
        <f ca="1">OFFSET(IF($H5892="Cooling",Customer!$C$25,Customer!$C$52),E5892,D5892)</f>
        <v>78</v>
      </c>
      <c r="J5892" s="1">
        <f ca="1">OFFSET(IF($H5892="Cooling",Customer!$L$25,Customer!$L$52),$E5892,$D5892)</f>
        <v>80</v>
      </c>
      <c r="K5892" s="16">
        <f t="shared" ca="1" si="1095"/>
        <v>0</v>
      </c>
      <c r="L5892" s="16">
        <f t="shared" ca="1" si="1096"/>
        <v>0</v>
      </c>
      <c r="M5892" s="17">
        <f t="shared" si="1102"/>
        <v>0</v>
      </c>
      <c r="N5892" s="17">
        <f t="shared" si="1103"/>
        <v>0</v>
      </c>
      <c r="O5892" s="4"/>
      <c r="P5892" s="4">
        <v>51</v>
      </c>
      <c r="Q5892" s="4">
        <v>48</v>
      </c>
      <c r="R5892" s="4">
        <v>59</v>
      </c>
      <c r="S5892" s="4">
        <v>71</v>
      </c>
      <c r="T5892" s="4">
        <v>59</v>
      </c>
      <c r="U5892" s="4">
        <v>68</v>
      </c>
      <c r="V5892" s="13">
        <v>70</v>
      </c>
      <c r="W5892" s="4">
        <v>49</v>
      </c>
      <c r="X5892" s="4">
        <v>59</v>
      </c>
      <c r="Y5892">
        <f t="shared" ca="1" si="1104"/>
        <v>0</v>
      </c>
      <c r="Z5892">
        <f t="shared" ca="1" si="1105"/>
        <v>0</v>
      </c>
    </row>
    <row r="5893" spans="2:26" x14ac:dyDescent="0.25">
      <c r="B5893" s="11">
        <f t="shared" si="1106"/>
        <v>44807.041666652403</v>
      </c>
      <c r="C5893" s="1">
        <f t="shared" si="1097"/>
        <v>9</v>
      </c>
      <c r="D5893" s="1">
        <f t="shared" si="1098"/>
        <v>6</v>
      </c>
      <c r="E5893" s="12">
        <f t="shared" si="1099"/>
        <v>2</v>
      </c>
      <c r="F5893" s="124" t="str">
        <f t="shared" si="1100"/>
        <v>0</v>
      </c>
      <c r="G5893" s="1">
        <f ca="1">(OFFSET(O5893,0,MATCH(Customer!$J$6,'CDH &amp; HDH'!$P$11:$X$11,0)))</f>
        <v>69</v>
      </c>
      <c r="H5893" s="1" t="str">
        <f t="shared" si="1101"/>
        <v>Cooling</v>
      </c>
      <c r="I5893" s="1">
        <f ca="1">OFFSET(IF($H5893="Cooling",Customer!$C$25,Customer!$C$52),E5893,D5893)</f>
        <v>78</v>
      </c>
      <c r="J5893" s="1">
        <f ca="1">OFFSET(IF($H5893="Cooling",Customer!$L$25,Customer!$L$52),$E5893,$D5893)</f>
        <v>80</v>
      </c>
      <c r="K5893" s="16">
        <f t="shared" ca="1" si="1095"/>
        <v>0</v>
      </c>
      <c r="L5893" s="16">
        <f t="shared" ca="1" si="1096"/>
        <v>0</v>
      </c>
      <c r="M5893" s="17">
        <f t="shared" si="1102"/>
        <v>0</v>
      </c>
      <c r="N5893" s="17">
        <f t="shared" si="1103"/>
        <v>0</v>
      </c>
      <c r="O5893" s="4"/>
      <c r="P5893" s="4">
        <v>51</v>
      </c>
      <c r="Q5893" s="4">
        <v>47</v>
      </c>
      <c r="R5893" s="4">
        <v>58</v>
      </c>
      <c r="S5893" s="4">
        <v>69</v>
      </c>
      <c r="T5893" s="4">
        <v>59</v>
      </c>
      <c r="U5893" s="4">
        <v>66</v>
      </c>
      <c r="V5893" s="13">
        <v>69</v>
      </c>
      <c r="W5893" s="4">
        <v>48</v>
      </c>
      <c r="X5893" s="4">
        <v>59</v>
      </c>
      <c r="Y5893">
        <f t="shared" ca="1" si="1104"/>
        <v>0</v>
      </c>
      <c r="Z5893">
        <f t="shared" ca="1" si="1105"/>
        <v>0</v>
      </c>
    </row>
    <row r="5894" spans="2:26" x14ac:dyDescent="0.25">
      <c r="B5894" s="11">
        <f t="shared" si="1106"/>
        <v>44807.083333319068</v>
      </c>
      <c r="C5894" s="1">
        <f t="shared" si="1097"/>
        <v>9</v>
      </c>
      <c r="D5894" s="1">
        <f t="shared" si="1098"/>
        <v>6</v>
      </c>
      <c r="E5894" s="12">
        <f t="shared" si="1099"/>
        <v>3</v>
      </c>
      <c r="F5894" s="124" t="str">
        <f t="shared" si="1100"/>
        <v>0</v>
      </c>
      <c r="G5894" s="1">
        <f ca="1">(OFFSET(O5894,0,MATCH(Customer!$J$6,'CDH &amp; HDH'!$P$11:$X$11,0)))</f>
        <v>70</v>
      </c>
      <c r="H5894" s="1" t="str">
        <f t="shared" si="1101"/>
        <v>Cooling</v>
      </c>
      <c r="I5894" s="1">
        <f ca="1">OFFSET(IF($H5894="Cooling",Customer!$C$25,Customer!$C$52),E5894,D5894)</f>
        <v>78</v>
      </c>
      <c r="J5894" s="1">
        <f ca="1">OFFSET(IF($H5894="Cooling",Customer!$L$25,Customer!$L$52),$E5894,$D5894)</f>
        <v>80</v>
      </c>
      <c r="K5894" s="16">
        <f t="shared" ca="1" si="1095"/>
        <v>0</v>
      </c>
      <c r="L5894" s="16">
        <f t="shared" ca="1" si="1096"/>
        <v>0</v>
      </c>
      <c r="M5894" s="17">
        <f t="shared" si="1102"/>
        <v>0</v>
      </c>
      <c r="N5894" s="17">
        <f t="shared" si="1103"/>
        <v>0</v>
      </c>
      <c r="O5894" s="4"/>
      <c r="P5894" s="4">
        <v>50</v>
      </c>
      <c r="Q5894" s="4">
        <v>47</v>
      </c>
      <c r="R5894" s="4">
        <v>56</v>
      </c>
      <c r="S5894" s="4">
        <v>70</v>
      </c>
      <c r="T5894" s="4">
        <v>58</v>
      </c>
      <c r="U5894" s="4">
        <v>66</v>
      </c>
      <c r="V5894" s="13">
        <v>70</v>
      </c>
      <c r="W5894" s="4">
        <v>47</v>
      </c>
      <c r="X5894" s="4">
        <v>59</v>
      </c>
      <c r="Y5894">
        <f t="shared" ca="1" si="1104"/>
        <v>0</v>
      </c>
      <c r="Z5894">
        <f t="shared" ca="1" si="1105"/>
        <v>0</v>
      </c>
    </row>
    <row r="5895" spans="2:26" x14ac:dyDescent="0.25">
      <c r="B5895" s="11">
        <f t="shared" si="1106"/>
        <v>44807.124999985732</v>
      </c>
      <c r="C5895" s="1">
        <f t="shared" si="1097"/>
        <v>9</v>
      </c>
      <c r="D5895" s="1">
        <f t="shared" si="1098"/>
        <v>6</v>
      </c>
      <c r="E5895" s="12">
        <f t="shared" si="1099"/>
        <v>4</v>
      </c>
      <c r="F5895" s="124" t="str">
        <f t="shared" si="1100"/>
        <v>0</v>
      </c>
      <c r="G5895" s="1">
        <f ca="1">(OFFSET(O5895,0,MATCH(Customer!$J$6,'CDH &amp; HDH'!$P$11:$X$11,0)))</f>
        <v>70</v>
      </c>
      <c r="H5895" s="1" t="str">
        <f t="shared" si="1101"/>
        <v>Cooling</v>
      </c>
      <c r="I5895" s="1">
        <f ca="1">OFFSET(IF($H5895="Cooling",Customer!$C$25,Customer!$C$52),E5895,D5895)</f>
        <v>78</v>
      </c>
      <c r="J5895" s="1">
        <f ca="1">OFFSET(IF($H5895="Cooling",Customer!$L$25,Customer!$L$52),$E5895,$D5895)</f>
        <v>80</v>
      </c>
      <c r="K5895" s="16">
        <f t="shared" ca="1" si="1095"/>
        <v>0</v>
      </c>
      <c r="L5895" s="16">
        <f t="shared" ca="1" si="1096"/>
        <v>0</v>
      </c>
      <c r="M5895" s="17">
        <f t="shared" si="1102"/>
        <v>0</v>
      </c>
      <c r="N5895" s="17">
        <f t="shared" si="1103"/>
        <v>0</v>
      </c>
      <c r="O5895" s="4"/>
      <c r="P5895" s="4">
        <v>50</v>
      </c>
      <c r="Q5895" s="4">
        <v>46</v>
      </c>
      <c r="R5895" s="4">
        <v>57</v>
      </c>
      <c r="S5895" s="4">
        <v>70</v>
      </c>
      <c r="T5895" s="4">
        <v>59</v>
      </c>
      <c r="U5895" s="4">
        <v>65</v>
      </c>
      <c r="V5895" s="13">
        <v>70</v>
      </c>
      <c r="W5895" s="4">
        <v>46</v>
      </c>
      <c r="X5895" s="4">
        <v>58</v>
      </c>
      <c r="Y5895">
        <f t="shared" ca="1" si="1104"/>
        <v>0</v>
      </c>
      <c r="Z5895">
        <f t="shared" ca="1" si="1105"/>
        <v>0</v>
      </c>
    </row>
    <row r="5896" spans="2:26" x14ac:dyDescent="0.25">
      <c r="B5896" s="11">
        <f t="shared" si="1106"/>
        <v>44807.166666652396</v>
      </c>
      <c r="C5896" s="1">
        <f t="shared" si="1097"/>
        <v>9</v>
      </c>
      <c r="D5896" s="1">
        <f t="shared" si="1098"/>
        <v>6</v>
      </c>
      <c r="E5896" s="12">
        <f t="shared" si="1099"/>
        <v>5</v>
      </c>
      <c r="F5896" s="124" t="str">
        <f t="shared" si="1100"/>
        <v>0</v>
      </c>
      <c r="G5896" s="1">
        <f ca="1">(OFFSET(O5896,0,MATCH(Customer!$J$6,'CDH &amp; HDH'!$P$11:$X$11,0)))</f>
        <v>69</v>
      </c>
      <c r="H5896" s="1" t="str">
        <f t="shared" si="1101"/>
        <v>Cooling</v>
      </c>
      <c r="I5896" s="1">
        <f ca="1">OFFSET(IF($H5896="Cooling",Customer!$C$25,Customer!$C$52),E5896,D5896)</f>
        <v>78</v>
      </c>
      <c r="J5896" s="1">
        <f ca="1">OFFSET(IF($H5896="Cooling",Customer!$L$25,Customer!$L$52),$E5896,$D5896)</f>
        <v>80</v>
      </c>
      <c r="K5896" s="16">
        <f t="shared" ca="1" si="1095"/>
        <v>0</v>
      </c>
      <c r="L5896" s="16">
        <f t="shared" ca="1" si="1096"/>
        <v>0</v>
      </c>
      <c r="M5896" s="17">
        <f t="shared" si="1102"/>
        <v>0</v>
      </c>
      <c r="N5896" s="17">
        <f t="shared" si="1103"/>
        <v>0</v>
      </c>
      <c r="O5896" s="4"/>
      <c r="P5896" s="4">
        <v>50</v>
      </c>
      <c r="Q5896" s="4">
        <v>44</v>
      </c>
      <c r="R5896" s="4">
        <v>56</v>
      </c>
      <c r="S5896" s="4">
        <v>70</v>
      </c>
      <c r="T5896" s="4">
        <v>57</v>
      </c>
      <c r="U5896" s="4">
        <v>65</v>
      </c>
      <c r="V5896" s="13">
        <v>69</v>
      </c>
      <c r="W5896" s="4">
        <v>46</v>
      </c>
      <c r="X5896" s="4">
        <v>58</v>
      </c>
      <c r="Y5896">
        <f t="shared" ca="1" si="1104"/>
        <v>0</v>
      </c>
      <c r="Z5896">
        <f t="shared" ca="1" si="1105"/>
        <v>0</v>
      </c>
    </row>
    <row r="5897" spans="2:26" x14ac:dyDescent="0.25">
      <c r="B5897" s="11">
        <f t="shared" si="1106"/>
        <v>44807.20833331906</v>
      </c>
      <c r="C5897" s="1">
        <f t="shared" si="1097"/>
        <v>9</v>
      </c>
      <c r="D5897" s="1">
        <f t="shared" si="1098"/>
        <v>6</v>
      </c>
      <c r="E5897" s="12">
        <f t="shared" si="1099"/>
        <v>6</v>
      </c>
      <c r="F5897" s="124" t="str">
        <f t="shared" si="1100"/>
        <v>0</v>
      </c>
      <c r="G5897" s="1">
        <f ca="1">(OFFSET(O5897,0,MATCH(Customer!$J$6,'CDH &amp; HDH'!$P$11:$X$11,0)))</f>
        <v>68</v>
      </c>
      <c r="H5897" s="1" t="str">
        <f t="shared" si="1101"/>
        <v>Cooling</v>
      </c>
      <c r="I5897" s="1">
        <f ca="1">OFFSET(IF($H5897="Cooling",Customer!$C$25,Customer!$C$52),E5897,D5897)</f>
        <v>78</v>
      </c>
      <c r="J5897" s="1">
        <f ca="1">OFFSET(IF($H5897="Cooling",Customer!$L$25,Customer!$L$52),$E5897,$D5897)</f>
        <v>80</v>
      </c>
      <c r="K5897" s="16">
        <f t="shared" ca="1" si="1095"/>
        <v>0</v>
      </c>
      <c r="L5897" s="16">
        <f t="shared" ca="1" si="1096"/>
        <v>0</v>
      </c>
      <c r="M5897" s="17">
        <f t="shared" si="1102"/>
        <v>0</v>
      </c>
      <c r="N5897" s="17">
        <f t="shared" si="1103"/>
        <v>0</v>
      </c>
      <c r="O5897" s="4"/>
      <c r="P5897" s="4">
        <v>50</v>
      </c>
      <c r="Q5897" s="4">
        <v>42</v>
      </c>
      <c r="R5897" s="4">
        <v>57</v>
      </c>
      <c r="S5897" s="4">
        <v>68</v>
      </c>
      <c r="T5897" s="4">
        <v>56</v>
      </c>
      <c r="U5897" s="4">
        <v>65</v>
      </c>
      <c r="V5897" s="13">
        <v>68</v>
      </c>
      <c r="W5897" s="4">
        <v>46</v>
      </c>
      <c r="X5897" s="4">
        <v>58</v>
      </c>
      <c r="Y5897">
        <f t="shared" ca="1" si="1104"/>
        <v>0</v>
      </c>
      <c r="Z5897">
        <f t="shared" ca="1" si="1105"/>
        <v>0</v>
      </c>
    </row>
    <row r="5898" spans="2:26" x14ac:dyDescent="0.25">
      <c r="B5898" s="11">
        <f t="shared" si="1106"/>
        <v>44807.249999985725</v>
      </c>
      <c r="C5898" s="1">
        <f t="shared" si="1097"/>
        <v>9</v>
      </c>
      <c r="D5898" s="1">
        <f t="shared" si="1098"/>
        <v>6</v>
      </c>
      <c r="E5898" s="12">
        <f t="shared" si="1099"/>
        <v>7</v>
      </c>
      <c r="F5898" s="124" t="str">
        <f t="shared" si="1100"/>
        <v>0</v>
      </c>
      <c r="G5898" s="1">
        <f ca="1">(OFFSET(O5898,0,MATCH(Customer!$J$6,'CDH &amp; HDH'!$P$11:$X$11,0)))</f>
        <v>69</v>
      </c>
      <c r="H5898" s="1" t="str">
        <f t="shared" si="1101"/>
        <v>Cooling</v>
      </c>
      <c r="I5898" s="1">
        <f ca="1">OFFSET(IF($H5898="Cooling",Customer!$C$25,Customer!$C$52),E5898,D5898)</f>
        <v>78</v>
      </c>
      <c r="J5898" s="1">
        <f ca="1">OFFSET(IF($H5898="Cooling",Customer!$L$25,Customer!$L$52),$E5898,$D5898)</f>
        <v>80</v>
      </c>
      <c r="K5898" s="16">
        <f t="shared" ca="1" si="1095"/>
        <v>0</v>
      </c>
      <c r="L5898" s="16">
        <f t="shared" ca="1" si="1096"/>
        <v>0</v>
      </c>
      <c r="M5898" s="17">
        <f t="shared" si="1102"/>
        <v>0</v>
      </c>
      <c r="N5898" s="17">
        <f t="shared" si="1103"/>
        <v>0</v>
      </c>
      <c r="O5898" s="4"/>
      <c r="P5898" s="4">
        <v>50</v>
      </c>
      <c r="Q5898" s="4">
        <v>40</v>
      </c>
      <c r="R5898" s="4">
        <v>57</v>
      </c>
      <c r="S5898" s="4">
        <v>69</v>
      </c>
      <c r="T5898" s="4">
        <v>59</v>
      </c>
      <c r="U5898" s="4">
        <v>68</v>
      </c>
      <c r="V5898" s="13">
        <v>69</v>
      </c>
      <c r="W5898" s="4">
        <v>46</v>
      </c>
      <c r="X5898" s="4">
        <v>59</v>
      </c>
      <c r="Y5898">
        <f t="shared" ca="1" si="1104"/>
        <v>0</v>
      </c>
      <c r="Z5898">
        <f t="shared" ca="1" si="1105"/>
        <v>0</v>
      </c>
    </row>
    <row r="5899" spans="2:26" x14ac:dyDescent="0.25">
      <c r="B5899" s="11">
        <f t="shared" si="1106"/>
        <v>44807.291666652389</v>
      </c>
      <c r="C5899" s="1">
        <f t="shared" si="1097"/>
        <v>9</v>
      </c>
      <c r="D5899" s="1">
        <f t="shared" si="1098"/>
        <v>6</v>
      </c>
      <c r="E5899" s="12">
        <f t="shared" si="1099"/>
        <v>8</v>
      </c>
      <c r="F5899" s="124" t="str">
        <f t="shared" si="1100"/>
        <v>0</v>
      </c>
      <c r="G5899" s="1">
        <f ca="1">(OFFSET(O5899,0,MATCH(Customer!$J$6,'CDH &amp; HDH'!$P$11:$X$11,0)))</f>
        <v>70</v>
      </c>
      <c r="H5899" s="1" t="str">
        <f t="shared" si="1101"/>
        <v>Cooling</v>
      </c>
      <c r="I5899" s="1">
        <f ca="1">OFFSET(IF($H5899="Cooling",Customer!$C$25,Customer!$C$52),E5899,D5899)</f>
        <v>78</v>
      </c>
      <c r="J5899" s="1">
        <f ca="1">OFFSET(IF($H5899="Cooling",Customer!$L$25,Customer!$L$52),$E5899,$D5899)</f>
        <v>80</v>
      </c>
      <c r="K5899" s="16">
        <f t="shared" ca="1" si="1095"/>
        <v>0</v>
      </c>
      <c r="L5899" s="16">
        <f t="shared" ca="1" si="1096"/>
        <v>0</v>
      </c>
      <c r="M5899" s="17">
        <f t="shared" si="1102"/>
        <v>0</v>
      </c>
      <c r="N5899" s="17">
        <f t="shared" si="1103"/>
        <v>0</v>
      </c>
      <c r="O5899" s="4"/>
      <c r="P5899" s="4">
        <v>53</v>
      </c>
      <c r="Q5899" s="4">
        <v>45</v>
      </c>
      <c r="R5899" s="4">
        <v>59</v>
      </c>
      <c r="S5899" s="4">
        <v>72</v>
      </c>
      <c r="T5899" s="4">
        <v>62</v>
      </c>
      <c r="U5899" s="4">
        <v>73</v>
      </c>
      <c r="V5899" s="13">
        <v>70</v>
      </c>
      <c r="W5899" s="4">
        <v>50</v>
      </c>
      <c r="X5899" s="4">
        <v>60</v>
      </c>
      <c r="Y5899">
        <f t="shared" ca="1" si="1104"/>
        <v>0</v>
      </c>
      <c r="Z5899">
        <f t="shared" ca="1" si="1105"/>
        <v>0</v>
      </c>
    </row>
    <row r="5900" spans="2:26" x14ac:dyDescent="0.25">
      <c r="B5900" s="11">
        <f t="shared" si="1106"/>
        <v>44807.333333319053</v>
      </c>
      <c r="C5900" s="1">
        <f t="shared" si="1097"/>
        <v>9</v>
      </c>
      <c r="D5900" s="1">
        <f t="shared" si="1098"/>
        <v>6</v>
      </c>
      <c r="E5900" s="12">
        <f t="shared" si="1099"/>
        <v>9</v>
      </c>
      <c r="F5900" s="124" t="str">
        <f t="shared" si="1100"/>
        <v>0</v>
      </c>
      <c r="G5900" s="1">
        <f ca="1">(OFFSET(O5900,0,MATCH(Customer!$J$6,'CDH &amp; HDH'!$P$11:$X$11,0)))</f>
        <v>70</v>
      </c>
      <c r="H5900" s="1" t="str">
        <f t="shared" si="1101"/>
        <v>Cooling</v>
      </c>
      <c r="I5900" s="1">
        <f ca="1">OFFSET(IF($H5900="Cooling",Customer!$C$25,Customer!$C$52),E5900,D5900)</f>
        <v>78</v>
      </c>
      <c r="J5900" s="1">
        <f ca="1">OFFSET(IF($H5900="Cooling",Customer!$L$25,Customer!$L$52),$E5900,$D5900)</f>
        <v>80</v>
      </c>
      <c r="K5900" s="16">
        <f t="shared" ref="K5900:K5963" ca="1" si="1107">IF($H5900="Heating",0,MAX(0,$G5900-I5900))</f>
        <v>0</v>
      </c>
      <c r="L5900" s="16">
        <f t="shared" ref="L5900:L5963" ca="1" si="1108">IF($H5900="Heating",0,MAX(0,$G5900-J5900))</f>
        <v>0</v>
      </c>
      <c r="M5900" s="17">
        <f t="shared" si="1102"/>
        <v>0</v>
      </c>
      <c r="N5900" s="17">
        <f t="shared" si="1103"/>
        <v>0</v>
      </c>
      <c r="O5900" s="4"/>
      <c r="P5900" s="4">
        <v>56</v>
      </c>
      <c r="Q5900" s="4">
        <v>51</v>
      </c>
      <c r="R5900" s="4">
        <v>63</v>
      </c>
      <c r="S5900" s="4">
        <v>75</v>
      </c>
      <c r="T5900" s="4">
        <v>65</v>
      </c>
      <c r="U5900" s="4">
        <v>76</v>
      </c>
      <c r="V5900" s="13">
        <v>70</v>
      </c>
      <c r="W5900" s="4">
        <v>55</v>
      </c>
      <c r="X5900" s="4">
        <v>61</v>
      </c>
      <c r="Y5900">
        <f t="shared" ca="1" si="1104"/>
        <v>0</v>
      </c>
      <c r="Z5900">
        <f t="shared" ca="1" si="1105"/>
        <v>0</v>
      </c>
    </row>
    <row r="5901" spans="2:26" x14ac:dyDescent="0.25">
      <c r="B5901" s="11">
        <f t="shared" si="1106"/>
        <v>44807.374999985717</v>
      </c>
      <c r="C5901" s="1">
        <f t="shared" ref="C5901:C5964" si="1109">MONTH(B5901)</f>
        <v>9</v>
      </c>
      <c r="D5901" s="1">
        <f t="shared" ref="D5901:D5964" si="1110">WEEKDAY(B5901,2)</f>
        <v>6</v>
      </c>
      <c r="E5901" s="12">
        <f t="shared" ref="E5901:E5964" si="1111">HOUR(B5901)+1</f>
        <v>10</v>
      </c>
      <c r="F5901" s="124" t="str">
        <f t="shared" ref="F5901:F5964" si="1112">IF(AND(C5901&gt;5,C5901&lt;9,D5901&lt;6,E5901&gt;14,E5901&lt;19),"1",IF(AND(OR(E5901=8,E5901=9,E5901=19,E5901=20),C5901&lt;3,D5901&lt;6),"1","0"))</f>
        <v>0</v>
      </c>
      <c r="G5901" s="1">
        <f ca="1">(OFFSET(O5901,0,MATCH(Customer!$J$6,'CDH &amp; HDH'!$P$11:$X$11,0)))</f>
        <v>73</v>
      </c>
      <c r="H5901" s="1" t="str">
        <f t="shared" ref="H5901:H5964" si="1113">IF(AND(C5901&gt;=5,C5901&lt;=9),"Cooling","Heating")</f>
        <v>Cooling</v>
      </c>
      <c r="I5901" s="1">
        <f ca="1">OFFSET(IF($H5901="Cooling",Customer!$C$25,Customer!$C$52),E5901,D5901)</f>
        <v>78</v>
      </c>
      <c r="J5901" s="1">
        <f ca="1">OFFSET(IF($H5901="Cooling",Customer!$L$25,Customer!$L$52),$E5901,$D5901)</f>
        <v>80</v>
      </c>
      <c r="K5901" s="16">
        <f t="shared" ca="1" si="1107"/>
        <v>0</v>
      </c>
      <c r="L5901" s="16">
        <f t="shared" ca="1" si="1108"/>
        <v>0</v>
      </c>
      <c r="M5901" s="17">
        <f t="shared" ref="M5901:M5964" si="1114">IF($H5901="Cooling",0,MAX(0,I5901-$G5901))</f>
        <v>0</v>
      </c>
      <c r="N5901" s="17">
        <f t="shared" ref="N5901:N5964" si="1115">IF($H5901="Cooling",0,MAX(0,J5901-$G5901))</f>
        <v>0</v>
      </c>
      <c r="O5901" s="4"/>
      <c r="P5901" s="4">
        <v>59</v>
      </c>
      <c r="Q5901" s="4">
        <v>56</v>
      </c>
      <c r="R5901" s="4">
        <v>65</v>
      </c>
      <c r="S5901" s="4">
        <v>75</v>
      </c>
      <c r="T5901" s="4">
        <v>68</v>
      </c>
      <c r="U5901" s="4">
        <v>78</v>
      </c>
      <c r="V5901" s="13">
        <v>73</v>
      </c>
      <c r="W5901" s="4">
        <v>59</v>
      </c>
      <c r="X5901" s="4">
        <v>66</v>
      </c>
      <c r="Y5901">
        <f t="shared" ref="Y5901:Y5964" ca="1" si="1116">1.08*400*K5901</f>
        <v>0</v>
      </c>
      <c r="Z5901">
        <f t="shared" ref="Z5901:Z5964" ca="1" si="1117">1.08*400*L5901</f>
        <v>0</v>
      </c>
    </row>
    <row r="5902" spans="2:26" x14ac:dyDescent="0.25">
      <c r="B5902" s="11">
        <f t="shared" ref="B5902:B5965" si="1118">B5901+1/24</f>
        <v>44807.416666652382</v>
      </c>
      <c r="C5902" s="1">
        <f t="shared" si="1109"/>
        <v>9</v>
      </c>
      <c r="D5902" s="1">
        <f t="shared" si="1110"/>
        <v>6</v>
      </c>
      <c r="E5902" s="12">
        <f t="shared" si="1111"/>
        <v>11</v>
      </c>
      <c r="F5902" s="124" t="str">
        <f t="shared" si="1112"/>
        <v>0</v>
      </c>
      <c r="G5902" s="1">
        <f ca="1">(OFFSET(O5902,0,MATCH(Customer!$J$6,'CDH &amp; HDH'!$P$11:$X$11,0)))</f>
        <v>75</v>
      </c>
      <c r="H5902" s="1" t="str">
        <f t="shared" si="1113"/>
        <v>Cooling</v>
      </c>
      <c r="I5902" s="1">
        <f ca="1">OFFSET(IF($H5902="Cooling",Customer!$C$25,Customer!$C$52),E5902,D5902)</f>
        <v>78</v>
      </c>
      <c r="J5902" s="1">
        <f ca="1">OFFSET(IF($H5902="Cooling",Customer!$L$25,Customer!$L$52),$E5902,$D5902)</f>
        <v>80</v>
      </c>
      <c r="K5902" s="16">
        <f t="shared" ca="1" si="1107"/>
        <v>0</v>
      </c>
      <c r="L5902" s="16">
        <f t="shared" ca="1" si="1108"/>
        <v>0</v>
      </c>
      <c r="M5902" s="17">
        <f t="shared" si="1114"/>
        <v>0</v>
      </c>
      <c r="N5902" s="17">
        <f t="shared" si="1115"/>
        <v>0</v>
      </c>
      <c r="O5902" s="4"/>
      <c r="P5902" s="4">
        <v>63</v>
      </c>
      <c r="Q5902" s="4">
        <v>59</v>
      </c>
      <c r="R5902" s="4">
        <v>67</v>
      </c>
      <c r="S5902" s="4">
        <v>76</v>
      </c>
      <c r="T5902" s="4">
        <v>70</v>
      </c>
      <c r="U5902" s="4">
        <v>80</v>
      </c>
      <c r="V5902" s="13">
        <v>75</v>
      </c>
      <c r="W5902" s="4">
        <v>62</v>
      </c>
      <c r="X5902" s="4">
        <v>69</v>
      </c>
      <c r="Y5902">
        <f t="shared" ca="1" si="1116"/>
        <v>0</v>
      </c>
      <c r="Z5902">
        <f t="shared" ca="1" si="1117"/>
        <v>0</v>
      </c>
    </row>
    <row r="5903" spans="2:26" x14ac:dyDescent="0.25">
      <c r="B5903" s="11">
        <f t="shared" si="1118"/>
        <v>44807.458333319046</v>
      </c>
      <c r="C5903" s="1">
        <f t="shared" si="1109"/>
        <v>9</v>
      </c>
      <c r="D5903" s="1">
        <f t="shared" si="1110"/>
        <v>6</v>
      </c>
      <c r="E5903" s="12">
        <f t="shared" si="1111"/>
        <v>12</v>
      </c>
      <c r="F5903" s="124" t="str">
        <f t="shared" si="1112"/>
        <v>0</v>
      </c>
      <c r="G5903" s="1">
        <f ca="1">(OFFSET(O5903,0,MATCH(Customer!$J$6,'CDH &amp; HDH'!$P$11:$X$11,0)))</f>
        <v>77</v>
      </c>
      <c r="H5903" s="1" t="str">
        <f t="shared" si="1113"/>
        <v>Cooling</v>
      </c>
      <c r="I5903" s="1">
        <f ca="1">OFFSET(IF($H5903="Cooling",Customer!$C$25,Customer!$C$52),E5903,D5903)</f>
        <v>78</v>
      </c>
      <c r="J5903" s="1">
        <f ca="1">OFFSET(IF($H5903="Cooling",Customer!$L$25,Customer!$L$52),$E5903,$D5903)</f>
        <v>80</v>
      </c>
      <c r="K5903" s="16">
        <f t="shared" ca="1" si="1107"/>
        <v>0</v>
      </c>
      <c r="L5903" s="16">
        <f t="shared" ca="1" si="1108"/>
        <v>0</v>
      </c>
      <c r="M5903" s="17">
        <f t="shared" si="1114"/>
        <v>0</v>
      </c>
      <c r="N5903" s="17">
        <f t="shared" si="1115"/>
        <v>0</v>
      </c>
      <c r="O5903" s="4"/>
      <c r="P5903" s="4">
        <v>66</v>
      </c>
      <c r="Q5903" s="4">
        <v>61</v>
      </c>
      <c r="R5903" s="4">
        <v>67</v>
      </c>
      <c r="S5903" s="4">
        <v>78</v>
      </c>
      <c r="T5903" s="4">
        <v>72</v>
      </c>
      <c r="U5903" s="4">
        <v>82</v>
      </c>
      <c r="V5903" s="13">
        <v>77</v>
      </c>
      <c r="W5903" s="4">
        <v>66</v>
      </c>
      <c r="X5903" s="4">
        <v>69</v>
      </c>
      <c r="Y5903">
        <f t="shared" ca="1" si="1116"/>
        <v>0</v>
      </c>
      <c r="Z5903">
        <f t="shared" ca="1" si="1117"/>
        <v>0</v>
      </c>
    </row>
    <row r="5904" spans="2:26" x14ac:dyDescent="0.25">
      <c r="B5904" s="11">
        <f t="shared" si="1118"/>
        <v>44807.49999998571</v>
      </c>
      <c r="C5904" s="1">
        <f t="shared" si="1109"/>
        <v>9</v>
      </c>
      <c r="D5904" s="1">
        <f t="shared" si="1110"/>
        <v>6</v>
      </c>
      <c r="E5904" s="12">
        <f t="shared" si="1111"/>
        <v>13</v>
      </c>
      <c r="F5904" s="124" t="str">
        <f t="shared" si="1112"/>
        <v>0</v>
      </c>
      <c r="G5904" s="1">
        <f ca="1">(OFFSET(O5904,0,MATCH(Customer!$J$6,'CDH &amp; HDH'!$P$11:$X$11,0)))</f>
        <v>79</v>
      </c>
      <c r="H5904" s="1" t="str">
        <f t="shared" si="1113"/>
        <v>Cooling</v>
      </c>
      <c r="I5904" s="1">
        <f ca="1">OFFSET(IF($H5904="Cooling",Customer!$C$25,Customer!$C$52),E5904,D5904)</f>
        <v>78</v>
      </c>
      <c r="J5904" s="1">
        <f ca="1">OFFSET(IF($H5904="Cooling",Customer!$L$25,Customer!$L$52),$E5904,$D5904)</f>
        <v>80</v>
      </c>
      <c r="K5904" s="16">
        <f t="shared" ca="1" si="1107"/>
        <v>1</v>
      </c>
      <c r="L5904" s="16">
        <f t="shared" ca="1" si="1108"/>
        <v>0</v>
      </c>
      <c r="M5904" s="17">
        <f t="shared" si="1114"/>
        <v>0</v>
      </c>
      <c r="N5904" s="17">
        <f t="shared" si="1115"/>
        <v>0</v>
      </c>
      <c r="O5904" s="4"/>
      <c r="P5904" s="4">
        <v>70</v>
      </c>
      <c r="Q5904" s="4">
        <v>64</v>
      </c>
      <c r="R5904" s="4">
        <v>70</v>
      </c>
      <c r="S5904" s="4">
        <v>79</v>
      </c>
      <c r="T5904" s="4">
        <v>74</v>
      </c>
      <c r="U5904" s="4">
        <v>83</v>
      </c>
      <c r="V5904" s="13">
        <v>79</v>
      </c>
      <c r="W5904" s="4">
        <v>69</v>
      </c>
      <c r="X5904" s="4">
        <v>71</v>
      </c>
      <c r="Y5904">
        <f t="shared" ca="1" si="1116"/>
        <v>432</v>
      </c>
      <c r="Z5904">
        <f t="shared" ca="1" si="1117"/>
        <v>0</v>
      </c>
    </row>
    <row r="5905" spans="2:26" x14ac:dyDescent="0.25">
      <c r="B5905" s="11">
        <f t="shared" si="1118"/>
        <v>44807.541666652374</v>
      </c>
      <c r="C5905" s="1">
        <f t="shared" si="1109"/>
        <v>9</v>
      </c>
      <c r="D5905" s="1">
        <f t="shared" si="1110"/>
        <v>6</v>
      </c>
      <c r="E5905" s="12">
        <f t="shared" si="1111"/>
        <v>14</v>
      </c>
      <c r="F5905" s="124" t="str">
        <f t="shared" si="1112"/>
        <v>0</v>
      </c>
      <c r="G5905" s="1">
        <f ca="1">(OFFSET(O5905,0,MATCH(Customer!$J$6,'CDH &amp; HDH'!$P$11:$X$11,0)))</f>
        <v>81</v>
      </c>
      <c r="H5905" s="1" t="str">
        <f t="shared" si="1113"/>
        <v>Cooling</v>
      </c>
      <c r="I5905" s="1">
        <f ca="1">OFFSET(IF($H5905="Cooling",Customer!$C$25,Customer!$C$52),E5905,D5905)</f>
        <v>78</v>
      </c>
      <c r="J5905" s="1">
        <f ca="1">OFFSET(IF($H5905="Cooling",Customer!$L$25,Customer!$L$52),$E5905,$D5905)</f>
        <v>80</v>
      </c>
      <c r="K5905" s="16">
        <f t="shared" ca="1" si="1107"/>
        <v>3</v>
      </c>
      <c r="L5905" s="16">
        <f t="shared" ca="1" si="1108"/>
        <v>1</v>
      </c>
      <c r="M5905" s="17">
        <f t="shared" si="1114"/>
        <v>0</v>
      </c>
      <c r="N5905" s="17">
        <f t="shared" si="1115"/>
        <v>0</v>
      </c>
      <c r="O5905" s="4"/>
      <c r="P5905" s="4">
        <v>71</v>
      </c>
      <c r="Q5905" s="4">
        <v>65</v>
      </c>
      <c r="R5905" s="4">
        <v>69</v>
      </c>
      <c r="S5905" s="4">
        <v>80</v>
      </c>
      <c r="T5905" s="4">
        <v>73</v>
      </c>
      <c r="U5905" s="4">
        <v>84</v>
      </c>
      <c r="V5905" s="13">
        <v>81</v>
      </c>
      <c r="W5905" s="4">
        <v>70</v>
      </c>
      <c r="X5905" s="4">
        <v>74</v>
      </c>
      <c r="Y5905">
        <f t="shared" ca="1" si="1116"/>
        <v>1296</v>
      </c>
      <c r="Z5905">
        <f t="shared" ca="1" si="1117"/>
        <v>432</v>
      </c>
    </row>
    <row r="5906" spans="2:26" x14ac:dyDescent="0.25">
      <c r="B5906" s="11">
        <f t="shared" si="1118"/>
        <v>44807.583333319039</v>
      </c>
      <c r="C5906" s="1">
        <f t="shared" si="1109"/>
        <v>9</v>
      </c>
      <c r="D5906" s="1">
        <f t="shared" si="1110"/>
        <v>6</v>
      </c>
      <c r="E5906" s="12">
        <f t="shared" si="1111"/>
        <v>15</v>
      </c>
      <c r="F5906" s="124" t="str">
        <f t="shared" si="1112"/>
        <v>0</v>
      </c>
      <c r="G5906" s="1">
        <f ca="1">(OFFSET(O5906,0,MATCH(Customer!$J$6,'CDH &amp; HDH'!$P$11:$X$11,0)))</f>
        <v>80</v>
      </c>
      <c r="H5906" s="1" t="str">
        <f t="shared" si="1113"/>
        <v>Cooling</v>
      </c>
      <c r="I5906" s="1">
        <f ca="1">OFFSET(IF($H5906="Cooling",Customer!$C$25,Customer!$C$52),E5906,D5906)</f>
        <v>78</v>
      </c>
      <c r="J5906" s="1">
        <f ca="1">OFFSET(IF($H5906="Cooling",Customer!$L$25,Customer!$L$52),$E5906,$D5906)</f>
        <v>80</v>
      </c>
      <c r="K5906" s="16">
        <f t="shared" ca="1" si="1107"/>
        <v>2</v>
      </c>
      <c r="L5906" s="16">
        <f t="shared" ca="1" si="1108"/>
        <v>0</v>
      </c>
      <c r="M5906" s="17">
        <f t="shared" si="1114"/>
        <v>0</v>
      </c>
      <c r="N5906" s="17">
        <f t="shared" si="1115"/>
        <v>0</v>
      </c>
      <c r="O5906" s="4"/>
      <c r="P5906" s="4">
        <v>72</v>
      </c>
      <c r="Q5906" s="4">
        <v>66</v>
      </c>
      <c r="R5906" s="4">
        <v>69</v>
      </c>
      <c r="S5906" s="4">
        <v>79</v>
      </c>
      <c r="T5906" s="4">
        <v>75</v>
      </c>
      <c r="U5906" s="4">
        <v>85</v>
      </c>
      <c r="V5906" s="13">
        <v>80</v>
      </c>
      <c r="W5906" s="4">
        <v>70</v>
      </c>
      <c r="X5906" s="4">
        <v>75</v>
      </c>
      <c r="Y5906">
        <f t="shared" ca="1" si="1116"/>
        <v>864</v>
      </c>
      <c r="Z5906">
        <f t="shared" ca="1" si="1117"/>
        <v>0</v>
      </c>
    </row>
    <row r="5907" spans="2:26" x14ac:dyDescent="0.25">
      <c r="B5907" s="11">
        <f t="shared" si="1118"/>
        <v>44807.624999985703</v>
      </c>
      <c r="C5907" s="1">
        <f t="shared" si="1109"/>
        <v>9</v>
      </c>
      <c r="D5907" s="1">
        <f t="shared" si="1110"/>
        <v>6</v>
      </c>
      <c r="E5907" s="12">
        <f t="shared" si="1111"/>
        <v>16</v>
      </c>
      <c r="F5907" s="124" t="str">
        <f t="shared" si="1112"/>
        <v>0</v>
      </c>
      <c r="G5907" s="1">
        <f ca="1">(OFFSET(O5907,0,MATCH(Customer!$J$6,'CDH &amp; HDH'!$P$11:$X$11,0)))</f>
        <v>81</v>
      </c>
      <c r="H5907" s="1" t="str">
        <f t="shared" si="1113"/>
        <v>Cooling</v>
      </c>
      <c r="I5907" s="1">
        <f ca="1">OFFSET(IF($H5907="Cooling",Customer!$C$25,Customer!$C$52),E5907,D5907)</f>
        <v>78</v>
      </c>
      <c r="J5907" s="1">
        <f ca="1">OFFSET(IF($H5907="Cooling",Customer!$L$25,Customer!$L$52),$E5907,$D5907)</f>
        <v>80</v>
      </c>
      <c r="K5907" s="16">
        <f t="shared" ca="1" si="1107"/>
        <v>3</v>
      </c>
      <c r="L5907" s="16">
        <f t="shared" ca="1" si="1108"/>
        <v>1</v>
      </c>
      <c r="M5907" s="17">
        <f t="shared" si="1114"/>
        <v>0</v>
      </c>
      <c r="N5907" s="17">
        <f t="shared" si="1115"/>
        <v>0</v>
      </c>
      <c r="O5907" s="4"/>
      <c r="P5907" s="4">
        <v>73</v>
      </c>
      <c r="Q5907" s="4">
        <v>67</v>
      </c>
      <c r="R5907" s="4">
        <v>71</v>
      </c>
      <c r="S5907" s="4">
        <v>77</v>
      </c>
      <c r="T5907" s="4">
        <v>74</v>
      </c>
      <c r="U5907" s="4">
        <v>85</v>
      </c>
      <c r="V5907" s="13">
        <v>81</v>
      </c>
      <c r="W5907" s="4">
        <v>71</v>
      </c>
      <c r="X5907" s="4">
        <v>77</v>
      </c>
      <c r="Y5907">
        <f t="shared" ca="1" si="1116"/>
        <v>1296</v>
      </c>
      <c r="Z5907">
        <f t="shared" ca="1" si="1117"/>
        <v>432</v>
      </c>
    </row>
    <row r="5908" spans="2:26" x14ac:dyDescent="0.25">
      <c r="B5908" s="11">
        <f t="shared" si="1118"/>
        <v>44807.666666652367</v>
      </c>
      <c r="C5908" s="1">
        <f t="shared" si="1109"/>
        <v>9</v>
      </c>
      <c r="D5908" s="1">
        <f t="shared" si="1110"/>
        <v>6</v>
      </c>
      <c r="E5908" s="12">
        <f t="shared" si="1111"/>
        <v>17</v>
      </c>
      <c r="F5908" s="124" t="str">
        <f t="shared" si="1112"/>
        <v>0</v>
      </c>
      <c r="G5908" s="1">
        <f ca="1">(OFFSET(O5908,0,MATCH(Customer!$J$6,'CDH &amp; HDH'!$P$11:$X$11,0)))</f>
        <v>81</v>
      </c>
      <c r="H5908" s="1" t="str">
        <f t="shared" si="1113"/>
        <v>Cooling</v>
      </c>
      <c r="I5908" s="1">
        <f ca="1">OFFSET(IF($H5908="Cooling",Customer!$C$25,Customer!$C$52),E5908,D5908)</f>
        <v>78</v>
      </c>
      <c r="J5908" s="1">
        <f ca="1">OFFSET(IF($H5908="Cooling",Customer!$L$25,Customer!$L$52),$E5908,$D5908)</f>
        <v>80</v>
      </c>
      <c r="K5908" s="16">
        <f t="shared" ca="1" si="1107"/>
        <v>3</v>
      </c>
      <c r="L5908" s="16">
        <f t="shared" ca="1" si="1108"/>
        <v>1</v>
      </c>
      <c r="M5908" s="17">
        <f t="shared" si="1114"/>
        <v>0</v>
      </c>
      <c r="N5908" s="17">
        <f t="shared" si="1115"/>
        <v>0</v>
      </c>
      <c r="O5908" s="4"/>
      <c r="P5908" s="4">
        <v>70</v>
      </c>
      <c r="Q5908" s="4">
        <v>65</v>
      </c>
      <c r="R5908" s="4">
        <v>71</v>
      </c>
      <c r="S5908" s="4">
        <v>78</v>
      </c>
      <c r="T5908" s="4">
        <v>74</v>
      </c>
      <c r="U5908" s="4">
        <v>83</v>
      </c>
      <c r="V5908" s="13">
        <v>81</v>
      </c>
      <c r="W5908" s="4">
        <v>69</v>
      </c>
      <c r="X5908" s="4">
        <v>75</v>
      </c>
      <c r="Y5908">
        <f t="shared" ca="1" si="1116"/>
        <v>1296</v>
      </c>
      <c r="Z5908">
        <f t="shared" ca="1" si="1117"/>
        <v>432</v>
      </c>
    </row>
    <row r="5909" spans="2:26" x14ac:dyDescent="0.25">
      <c r="B5909" s="11">
        <f t="shared" si="1118"/>
        <v>44807.708333319031</v>
      </c>
      <c r="C5909" s="1">
        <f t="shared" si="1109"/>
        <v>9</v>
      </c>
      <c r="D5909" s="1">
        <f t="shared" si="1110"/>
        <v>6</v>
      </c>
      <c r="E5909" s="12">
        <f t="shared" si="1111"/>
        <v>18</v>
      </c>
      <c r="F5909" s="124" t="str">
        <f t="shared" si="1112"/>
        <v>0</v>
      </c>
      <c r="G5909" s="1">
        <f ca="1">(OFFSET(O5909,0,MATCH(Customer!$J$6,'CDH &amp; HDH'!$P$11:$X$11,0)))</f>
        <v>80</v>
      </c>
      <c r="H5909" s="1" t="str">
        <f t="shared" si="1113"/>
        <v>Cooling</v>
      </c>
      <c r="I5909" s="1">
        <f ca="1">OFFSET(IF($H5909="Cooling",Customer!$C$25,Customer!$C$52),E5909,D5909)</f>
        <v>78</v>
      </c>
      <c r="J5909" s="1">
        <f ca="1">OFFSET(IF($H5909="Cooling",Customer!$L$25,Customer!$L$52),$E5909,$D5909)</f>
        <v>80</v>
      </c>
      <c r="K5909" s="16">
        <f t="shared" ca="1" si="1107"/>
        <v>2</v>
      </c>
      <c r="L5909" s="16">
        <f t="shared" ca="1" si="1108"/>
        <v>0</v>
      </c>
      <c r="M5909" s="17">
        <f t="shared" si="1114"/>
        <v>0</v>
      </c>
      <c r="N5909" s="17">
        <f t="shared" si="1115"/>
        <v>0</v>
      </c>
      <c r="O5909" s="4"/>
      <c r="P5909" s="4">
        <v>68</v>
      </c>
      <c r="Q5909" s="4">
        <v>62</v>
      </c>
      <c r="R5909" s="4">
        <v>69</v>
      </c>
      <c r="S5909" s="4">
        <v>76</v>
      </c>
      <c r="T5909" s="4">
        <v>72</v>
      </c>
      <c r="U5909" s="4">
        <v>81</v>
      </c>
      <c r="V5909" s="13">
        <v>80</v>
      </c>
      <c r="W5909" s="4">
        <v>66</v>
      </c>
      <c r="X5909" s="4">
        <v>74</v>
      </c>
      <c r="Y5909">
        <f t="shared" ca="1" si="1116"/>
        <v>864</v>
      </c>
      <c r="Z5909">
        <f t="shared" ca="1" si="1117"/>
        <v>0</v>
      </c>
    </row>
    <row r="5910" spans="2:26" x14ac:dyDescent="0.25">
      <c r="B5910" s="11">
        <f t="shared" si="1118"/>
        <v>44807.749999985695</v>
      </c>
      <c r="C5910" s="1">
        <f t="shared" si="1109"/>
        <v>9</v>
      </c>
      <c r="D5910" s="1">
        <f t="shared" si="1110"/>
        <v>6</v>
      </c>
      <c r="E5910" s="12">
        <f t="shared" si="1111"/>
        <v>19</v>
      </c>
      <c r="F5910" s="124" t="str">
        <f t="shared" si="1112"/>
        <v>0</v>
      </c>
      <c r="G5910" s="1">
        <f ca="1">(OFFSET(O5910,0,MATCH(Customer!$J$6,'CDH &amp; HDH'!$P$11:$X$11,0)))</f>
        <v>77</v>
      </c>
      <c r="H5910" s="1" t="str">
        <f t="shared" si="1113"/>
        <v>Cooling</v>
      </c>
      <c r="I5910" s="1">
        <f ca="1">OFFSET(IF($H5910="Cooling",Customer!$C$25,Customer!$C$52),E5910,D5910)</f>
        <v>78</v>
      </c>
      <c r="J5910" s="1">
        <f ca="1">OFFSET(IF($H5910="Cooling",Customer!$L$25,Customer!$L$52),$E5910,$D5910)</f>
        <v>80</v>
      </c>
      <c r="K5910" s="16">
        <f t="shared" ca="1" si="1107"/>
        <v>0</v>
      </c>
      <c r="L5910" s="16">
        <f t="shared" ca="1" si="1108"/>
        <v>0</v>
      </c>
      <c r="M5910" s="17">
        <f t="shared" si="1114"/>
        <v>0</v>
      </c>
      <c r="N5910" s="17">
        <f t="shared" si="1115"/>
        <v>0</v>
      </c>
      <c r="O5910" s="4"/>
      <c r="P5910" s="4">
        <v>65</v>
      </c>
      <c r="Q5910" s="4">
        <v>60</v>
      </c>
      <c r="R5910" s="4">
        <v>67</v>
      </c>
      <c r="S5910" s="4">
        <v>74</v>
      </c>
      <c r="T5910" s="4">
        <v>68</v>
      </c>
      <c r="U5910" s="4">
        <v>74</v>
      </c>
      <c r="V5910" s="13">
        <v>77</v>
      </c>
      <c r="W5910" s="4">
        <v>64</v>
      </c>
      <c r="X5910" s="4">
        <v>72</v>
      </c>
      <c r="Y5910">
        <f t="shared" ca="1" si="1116"/>
        <v>0</v>
      </c>
      <c r="Z5910">
        <f t="shared" ca="1" si="1117"/>
        <v>0</v>
      </c>
    </row>
    <row r="5911" spans="2:26" x14ac:dyDescent="0.25">
      <c r="B5911" s="11">
        <f t="shared" si="1118"/>
        <v>44807.79166665236</v>
      </c>
      <c r="C5911" s="1">
        <f t="shared" si="1109"/>
        <v>9</v>
      </c>
      <c r="D5911" s="1">
        <f t="shared" si="1110"/>
        <v>6</v>
      </c>
      <c r="E5911" s="12">
        <f t="shared" si="1111"/>
        <v>20</v>
      </c>
      <c r="F5911" s="124" t="str">
        <f t="shared" si="1112"/>
        <v>0</v>
      </c>
      <c r="G5911" s="1">
        <f ca="1">(OFFSET(O5911,0,MATCH(Customer!$J$6,'CDH &amp; HDH'!$P$11:$X$11,0)))</f>
        <v>74</v>
      </c>
      <c r="H5911" s="1" t="str">
        <f t="shared" si="1113"/>
        <v>Cooling</v>
      </c>
      <c r="I5911" s="1">
        <f ca="1">OFFSET(IF($H5911="Cooling",Customer!$C$25,Customer!$C$52),E5911,D5911)</f>
        <v>78</v>
      </c>
      <c r="J5911" s="1">
        <f ca="1">OFFSET(IF($H5911="Cooling",Customer!$L$25,Customer!$L$52),$E5911,$D5911)</f>
        <v>80</v>
      </c>
      <c r="K5911" s="16">
        <f t="shared" ca="1" si="1107"/>
        <v>0</v>
      </c>
      <c r="L5911" s="16">
        <f t="shared" ca="1" si="1108"/>
        <v>0</v>
      </c>
      <c r="M5911" s="17">
        <f t="shared" si="1114"/>
        <v>0</v>
      </c>
      <c r="N5911" s="17">
        <f t="shared" si="1115"/>
        <v>0</v>
      </c>
      <c r="O5911" s="4"/>
      <c r="P5911" s="4">
        <v>63</v>
      </c>
      <c r="Q5911" s="4">
        <v>59</v>
      </c>
      <c r="R5911" s="4">
        <v>66</v>
      </c>
      <c r="S5911" s="4">
        <v>71</v>
      </c>
      <c r="T5911" s="4">
        <v>61</v>
      </c>
      <c r="U5911" s="4">
        <v>72</v>
      </c>
      <c r="V5911" s="13">
        <v>74</v>
      </c>
      <c r="W5911" s="4">
        <v>63</v>
      </c>
      <c r="X5911" s="4">
        <v>70</v>
      </c>
      <c r="Y5911">
        <f t="shared" ca="1" si="1116"/>
        <v>0</v>
      </c>
      <c r="Z5911">
        <f t="shared" ca="1" si="1117"/>
        <v>0</v>
      </c>
    </row>
    <row r="5912" spans="2:26" x14ac:dyDescent="0.25">
      <c r="B5912" s="11">
        <f t="shared" si="1118"/>
        <v>44807.833333319024</v>
      </c>
      <c r="C5912" s="1">
        <f t="shared" si="1109"/>
        <v>9</v>
      </c>
      <c r="D5912" s="1">
        <f t="shared" si="1110"/>
        <v>6</v>
      </c>
      <c r="E5912" s="12">
        <f t="shared" si="1111"/>
        <v>21</v>
      </c>
      <c r="F5912" s="124" t="str">
        <f t="shared" si="1112"/>
        <v>0</v>
      </c>
      <c r="G5912" s="1">
        <f ca="1">(OFFSET(O5912,0,MATCH(Customer!$J$6,'CDH &amp; HDH'!$P$11:$X$11,0)))</f>
        <v>71</v>
      </c>
      <c r="H5912" s="1" t="str">
        <f t="shared" si="1113"/>
        <v>Cooling</v>
      </c>
      <c r="I5912" s="1">
        <f ca="1">OFFSET(IF($H5912="Cooling",Customer!$C$25,Customer!$C$52),E5912,D5912)</f>
        <v>78</v>
      </c>
      <c r="J5912" s="1">
        <f ca="1">OFFSET(IF($H5912="Cooling",Customer!$L$25,Customer!$L$52),$E5912,$D5912)</f>
        <v>80</v>
      </c>
      <c r="K5912" s="16">
        <f t="shared" ca="1" si="1107"/>
        <v>0</v>
      </c>
      <c r="L5912" s="16">
        <f t="shared" ca="1" si="1108"/>
        <v>0</v>
      </c>
      <c r="M5912" s="17">
        <f t="shared" si="1114"/>
        <v>0</v>
      </c>
      <c r="N5912" s="17">
        <f t="shared" si="1115"/>
        <v>0</v>
      </c>
      <c r="O5912" s="4"/>
      <c r="P5912" s="4">
        <v>62</v>
      </c>
      <c r="Q5912" s="4">
        <v>58</v>
      </c>
      <c r="R5912" s="4">
        <v>66</v>
      </c>
      <c r="S5912" s="4">
        <v>71</v>
      </c>
      <c r="T5912" s="4">
        <v>59</v>
      </c>
      <c r="U5912" s="4">
        <v>70</v>
      </c>
      <c r="V5912" s="13">
        <v>71</v>
      </c>
      <c r="W5912" s="4">
        <v>61</v>
      </c>
      <c r="X5912" s="4">
        <v>70</v>
      </c>
      <c r="Y5912">
        <f t="shared" ca="1" si="1116"/>
        <v>0</v>
      </c>
      <c r="Z5912">
        <f t="shared" ca="1" si="1117"/>
        <v>0</v>
      </c>
    </row>
    <row r="5913" spans="2:26" x14ac:dyDescent="0.25">
      <c r="B5913" s="11">
        <f t="shared" si="1118"/>
        <v>44807.874999985688</v>
      </c>
      <c r="C5913" s="1">
        <f t="shared" si="1109"/>
        <v>9</v>
      </c>
      <c r="D5913" s="1">
        <f t="shared" si="1110"/>
        <v>6</v>
      </c>
      <c r="E5913" s="12">
        <f t="shared" si="1111"/>
        <v>22</v>
      </c>
      <c r="F5913" s="124" t="str">
        <f t="shared" si="1112"/>
        <v>0</v>
      </c>
      <c r="G5913" s="1">
        <f ca="1">(OFFSET(O5913,0,MATCH(Customer!$J$6,'CDH &amp; HDH'!$P$11:$X$11,0)))</f>
        <v>71</v>
      </c>
      <c r="H5913" s="1" t="str">
        <f t="shared" si="1113"/>
        <v>Cooling</v>
      </c>
      <c r="I5913" s="1">
        <f ca="1">OFFSET(IF($H5913="Cooling",Customer!$C$25,Customer!$C$52),E5913,D5913)</f>
        <v>78</v>
      </c>
      <c r="J5913" s="1">
        <f ca="1">OFFSET(IF($H5913="Cooling",Customer!$L$25,Customer!$L$52),$E5913,$D5913)</f>
        <v>80</v>
      </c>
      <c r="K5913" s="16">
        <f t="shared" ca="1" si="1107"/>
        <v>0</v>
      </c>
      <c r="L5913" s="16">
        <f t="shared" ca="1" si="1108"/>
        <v>0</v>
      </c>
      <c r="M5913" s="17">
        <f t="shared" si="1114"/>
        <v>0</v>
      </c>
      <c r="N5913" s="17">
        <f t="shared" si="1115"/>
        <v>0</v>
      </c>
      <c r="O5913" s="4"/>
      <c r="P5913" s="4">
        <v>60</v>
      </c>
      <c r="Q5913" s="4">
        <v>57</v>
      </c>
      <c r="R5913" s="4">
        <v>65</v>
      </c>
      <c r="S5913" s="4">
        <v>69</v>
      </c>
      <c r="T5913" s="4">
        <v>61</v>
      </c>
      <c r="U5913" s="4">
        <v>69</v>
      </c>
      <c r="V5913" s="13">
        <v>71</v>
      </c>
      <c r="W5913" s="4">
        <v>60</v>
      </c>
      <c r="X5913" s="4">
        <v>68</v>
      </c>
      <c r="Y5913">
        <f t="shared" ca="1" si="1116"/>
        <v>0</v>
      </c>
      <c r="Z5913">
        <f t="shared" ca="1" si="1117"/>
        <v>0</v>
      </c>
    </row>
    <row r="5914" spans="2:26" x14ac:dyDescent="0.25">
      <c r="B5914" s="11">
        <f t="shared" si="1118"/>
        <v>44807.916666652352</v>
      </c>
      <c r="C5914" s="1">
        <f t="shared" si="1109"/>
        <v>9</v>
      </c>
      <c r="D5914" s="1">
        <f t="shared" si="1110"/>
        <v>6</v>
      </c>
      <c r="E5914" s="12">
        <f t="shared" si="1111"/>
        <v>23</v>
      </c>
      <c r="F5914" s="124" t="str">
        <f t="shared" si="1112"/>
        <v>0</v>
      </c>
      <c r="G5914" s="1">
        <f ca="1">(OFFSET(O5914,0,MATCH(Customer!$J$6,'CDH &amp; HDH'!$P$11:$X$11,0)))</f>
        <v>69</v>
      </c>
      <c r="H5914" s="1" t="str">
        <f t="shared" si="1113"/>
        <v>Cooling</v>
      </c>
      <c r="I5914" s="1">
        <f ca="1">OFFSET(IF($H5914="Cooling",Customer!$C$25,Customer!$C$52),E5914,D5914)</f>
        <v>78</v>
      </c>
      <c r="J5914" s="1">
        <f ca="1">OFFSET(IF($H5914="Cooling",Customer!$L$25,Customer!$L$52),$E5914,$D5914)</f>
        <v>80</v>
      </c>
      <c r="K5914" s="16">
        <f t="shared" ca="1" si="1107"/>
        <v>0</v>
      </c>
      <c r="L5914" s="16">
        <f t="shared" ca="1" si="1108"/>
        <v>0</v>
      </c>
      <c r="M5914" s="17">
        <f t="shared" si="1114"/>
        <v>0</v>
      </c>
      <c r="N5914" s="17">
        <f t="shared" si="1115"/>
        <v>0</v>
      </c>
      <c r="O5914" s="4"/>
      <c r="P5914" s="4">
        <v>59</v>
      </c>
      <c r="Q5914" s="4">
        <v>57</v>
      </c>
      <c r="R5914" s="4">
        <v>63</v>
      </c>
      <c r="S5914" s="4">
        <v>68</v>
      </c>
      <c r="T5914" s="4">
        <v>57</v>
      </c>
      <c r="U5914" s="4">
        <v>68</v>
      </c>
      <c r="V5914" s="13">
        <v>69</v>
      </c>
      <c r="W5914" s="4">
        <v>58</v>
      </c>
      <c r="X5914" s="4">
        <v>66</v>
      </c>
      <c r="Y5914">
        <f t="shared" ca="1" si="1116"/>
        <v>0</v>
      </c>
      <c r="Z5914">
        <f t="shared" ca="1" si="1117"/>
        <v>0</v>
      </c>
    </row>
    <row r="5915" spans="2:26" x14ac:dyDescent="0.25">
      <c r="B5915" s="11">
        <f t="shared" si="1118"/>
        <v>44807.958333319017</v>
      </c>
      <c r="C5915" s="1">
        <f t="shared" si="1109"/>
        <v>9</v>
      </c>
      <c r="D5915" s="1">
        <f t="shared" si="1110"/>
        <v>6</v>
      </c>
      <c r="E5915" s="12">
        <f t="shared" si="1111"/>
        <v>24</v>
      </c>
      <c r="F5915" s="124" t="str">
        <f t="shared" si="1112"/>
        <v>0</v>
      </c>
      <c r="G5915" s="1">
        <f ca="1">(OFFSET(O5915,0,MATCH(Customer!$J$6,'CDH &amp; HDH'!$P$11:$X$11,0)))</f>
        <v>69</v>
      </c>
      <c r="H5915" s="1" t="str">
        <f t="shared" si="1113"/>
        <v>Cooling</v>
      </c>
      <c r="I5915" s="1">
        <f ca="1">OFFSET(IF($H5915="Cooling",Customer!$C$25,Customer!$C$52),E5915,D5915)</f>
        <v>78</v>
      </c>
      <c r="J5915" s="1">
        <f ca="1">OFFSET(IF($H5915="Cooling",Customer!$L$25,Customer!$L$52),$E5915,$D5915)</f>
        <v>80</v>
      </c>
      <c r="K5915" s="16">
        <f t="shared" ca="1" si="1107"/>
        <v>0</v>
      </c>
      <c r="L5915" s="16">
        <f t="shared" ca="1" si="1108"/>
        <v>0</v>
      </c>
      <c r="M5915" s="17">
        <f t="shared" si="1114"/>
        <v>0</v>
      </c>
      <c r="N5915" s="17">
        <f t="shared" si="1115"/>
        <v>0</v>
      </c>
      <c r="O5915" s="4"/>
      <c r="P5915" s="4">
        <v>57</v>
      </c>
      <c r="Q5915" s="4">
        <v>56</v>
      </c>
      <c r="R5915" s="4">
        <v>61</v>
      </c>
      <c r="S5915" s="4">
        <v>69</v>
      </c>
      <c r="T5915" s="4">
        <v>54</v>
      </c>
      <c r="U5915" s="4">
        <v>67</v>
      </c>
      <c r="V5915" s="13">
        <v>69</v>
      </c>
      <c r="W5915" s="4">
        <v>57</v>
      </c>
      <c r="X5915" s="4">
        <v>65</v>
      </c>
      <c r="Y5915">
        <f t="shared" ca="1" si="1116"/>
        <v>0</v>
      </c>
      <c r="Z5915">
        <f t="shared" ca="1" si="1117"/>
        <v>0</v>
      </c>
    </row>
    <row r="5916" spans="2:26" x14ac:dyDescent="0.25">
      <c r="B5916" s="11">
        <f t="shared" si="1118"/>
        <v>44807.999999985681</v>
      </c>
      <c r="C5916" s="1">
        <f t="shared" si="1109"/>
        <v>9</v>
      </c>
      <c r="D5916" s="1">
        <f t="shared" si="1110"/>
        <v>7</v>
      </c>
      <c r="E5916" s="12">
        <f t="shared" si="1111"/>
        <v>1</v>
      </c>
      <c r="F5916" s="124" t="str">
        <f t="shared" si="1112"/>
        <v>0</v>
      </c>
      <c r="G5916" s="1">
        <f ca="1">(OFFSET(O5916,0,MATCH(Customer!$J$6,'CDH &amp; HDH'!$P$11:$X$11,0)))</f>
        <v>67</v>
      </c>
      <c r="H5916" s="1" t="str">
        <f t="shared" si="1113"/>
        <v>Cooling</v>
      </c>
      <c r="I5916" s="1">
        <f ca="1">OFFSET(IF($H5916="Cooling",Customer!$C$25,Customer!$C$52),E5916,D5916)</f>
        <v>78</v>
      </c>
      <c r="J5916" s="1">
        <f ca="1">OFFSET(IF($H5916="Cooling",Customer!$L$25,Customer!$L$52),$E5916,$D5916)</f>
        <v>80</v>
      </c>
      <c r="K5916" s="16">
        <f t="shared" ca="1" si="1107"/>
        <v>0</v>
      </c>
      <c r="L5916" s="16">
        <f t="shared" ca="1" si="1108"/>
        <v>0</v>
      </c>
      <c r="M5916" s="17">
        <f t="shared" si="1114"/>
        <v>0</v>
      </c>
      <c r="N5916" s="17">
        <f t="shared" si="1115"/>
        <v>0</v>
      </c>
      <c r="O5916" s="4"/>
      <c r="P5916" s="4">
        <v>56</v>
      </c>
      <c r="Q5916" s="4">
        <v>56</v>
      </c>
      <c r="R5916" s="4">
        <v>61</v>
      </c>
      <c r="S5916" s="4">
        <v>70</v>
      </c>
      <c r="T5916" s="4">
        <v>54</v>
      </c>
      <c r="U5916" s="4">
        <v>67</v>
      </c>
      <c r="V5916" s="13">
        <v>67</v>
      </c>
      <c r="W5916" s="4">
        <v>55</v>
      </c>
      <c r="X5916" s="4">
        <v>65</v>
      </c>
      <c r="Y5916">
        <f t="shared" ca="1" si="1116"/>
        <v>0</v>
      </c>
      <c r="Z5916">
        <f t="shared" ca="1" si="1117"/>
        <v>0</v>
      </c>
    </row>
    <row r="5917" spans="2:26" x14ac:dyDescent="0.25">
      <c r="B5917" s="11">
        <f t="shared" si="1118"/>
        <v>44808.041666652345</v>
      </c>
      <c r="C5917" s="1">
        <f t="shared" si="1109"/>
        <v>9</v>
      </c>
      <c r="D5917" s="1">
        <f t="shared" si="1110"/>
        <v>7</v>
      </c>
      <c r="E5917" s="12">
        <f t="shared" si="1111"/>
        <v>2</v>
      </c>
      <c r="F5917" s="124" t="str">
        <f t="shared" si="1112"/>
        <v>0</v>
      </c>
      <c r="G5917" s="1">
        <f ca="1">(OFFSET(O5917,0,MATCH(Customer!$J$6,'CDH &amp; HDH'!$P$11:$X$11,0)))</f>
        <v>67</v>
      </c>
      <c r="H5917" s="1" t="str">
        <f t="shared" si="1113"/>
        <v>Cooling</v>
      </c>
      <c r="I5917" s="1">
        <f ca="1">OFFSET(IF($H5917="Cooling",Customer!$C$25,Customer!$C$52),E5917,D5917)</f>
        <v>78</v>
      </c>
      <c r="J5917" s="1">
        <f ca="1">OFFSET(IF($H5917="Cooling",Customer!$L$25,Customer!$L$52),$E5917,$D5917)</f>
        <v>80</v>
      </c>
      <c r="K5917" s="16">
        <f t="shared" ca="1" si="1107"/>
        <v>0</v>
      </c>
      <c r="L5917" s="16">
        <f t="shared" ca="1" si="1108"/>
        <v>0</v>
      </c>
      <c r="M5917" s="17">
        <f t="shared" si="1114"/>
        <v>0</v>
      </c>
      <c r="N5917" s="17">
        <f t="shared" si="1115"/>
        <v>0</v>
      </c>
      <c r="O5917" s="4"/>
      <c r="P5917" s="4">
        <v>56</v>
      </c>
      <c r="Q5917" s="4">
        <v>55</v>
      </c>
      <c r="R5917" s="4">
        <v>61</v>
      </c>
      <c r="S5917" s="4">
        <v>72</v>
      </c>
      <c r="T5917" s="4">
        <v>53</v>
      </c>
      <c r="U5917" s="4">
        <v>66</v>
      </c>
      <c r="V5917" s="13">
        <v>67</v>
      </c>
      <c r="W5917" s="4">
        <v>56</v>
      </c>
      <c r="X5917" s="4">
        <v>66</v>
      </c>
      <c r="Y5917">
        <f t="shared" ca="1" si="1116"/>
        <v>0</v>
      </c>
      <c r="Z5917">
        <f t="shared" ca="1" si="1117"/>
        <v>0</v>
      </c>
    </row>
    <row r="5918" spans="2:26" x14ac:dyDescent="0.25">
      <c r="B5918" s="11">
        <f t="shared" si="1118"/>
        <v>44808.083333319009</v>
      </c>
      <c r="C5918" s="1">
        <f t="shared" si="1109"/>
        <v>9</v>
      </c>
      <c r="D5918" s="1">
        <f t="shared" si="1110"/>
        <v>7</v>
      </c>
      <c r="E5918" s="12">
        <f t="shared" si="1111"/>
        <v>3</v>
      </c>
      <c r="F5918" s="124" t="str">
        <f t="shared" si="1112"/>
        <v>0</v>
      </c>
      <c r="G5918" s="1">
        <f ca="1">(OFFSET(O5918,0,MATCH(Customer!$J$6,'CDH &amp; HDH'!$P$11:$X$11,0)))</f>
        <v>66</v>
      </c>
      <c r="H5918" s="1" t="str">
        <f t="shared" si="1113"/>
        <v>Cooling</v>
      </c>
      <c r="I5918" s="1">
        <f ca="1">OFFSET(IF($H5918="Cooling",Customer!$C$25,Customer!$C$52),E5918,D5918)</f>
        <v>78</v>
      </c>
      <c r="J5918" s="1">
        <f ca="1">OFFSET(IF($H5918="Cooling",Customer!$L$25,Customer!$L$52),$E5918,$D5918)</f>
        <v>80</v>
      </c>
      <c r="K5918" s="16">
        <f t="shared" ca="1" si="1107"/>
        <v>0</v>
      </c>
      <c r="L5918" s="16">
        <f t="shared" ca="1" si="1108"/>
        <v>0</v>
      </c>
      <c r="M5918" s="17">
        <f t="shared" si="1114"/>
        <v>0</v>
      </c>
      <c r="N5918" s="17">
        <f t="shared" si="1115"/>
        <v>0</v>
      </c>
      <c r="O5918" s="4"/>
      <c r="P5918" s="4">
        <v>56</v>
      </c>
      <c r="Q5918" s="4">
        <v>55</v>
      </c>
      <c r="R5918" s="4">
        <v>61</v>
      </c>
      <c r="S5918" s="4">
        <v>72</v>
      </c>
      <c r="T5918" s="4">
        <v>52</v>
      </c>
      <c r="U5918" s="4">
        <v>65</v>
      </c>
      <c r="V5918" s="13">
        <v>66</v>
      </c>
      <c r="W5918" s="4">
        <v>56</v>
      </c>
      <c r="X5918" s="4">
        <v>65</v>
      </c>
      <c r="Y5918">
        <f t="shared" ca="1" si="1116"/>
        <v>0</v>
      </c>
      <c r="Z5918">
        <f t="shared" ca="1" si="1117"/>
        <v>0</v>
      </c>
    </row>
    <row r="5919" spans="2:26" x14ac:dyDescent="0.25">
      <c r="B5919" s="11">
        <f t="shared" si="1118"/>
        <v>44808.124999985674</v>
      </c>
      <c r="C5919" s="1">
        <f t="shared" si="1109"/>
        <v>9</v>
      </c>
      <c r="D5919" s="1">
        <f t="shared" si="1110"/>
        <v>7</v>
      </c>
      <c r="E5919" s="12">
        <f t="shared" si="1111"/>
        <v>4</v>
      </c>
      <c r="F5919" s="124" t="str">
        <f t="shared" si="1112"/>
        <v>0</v>
      </c>
      <c r="G5919" s="1">
        <f ca="1">(OFFSET(O5919,0,MATCH(Customer!$J$6,'CDH &amp; HDH'!$P$11:$X$11,0)))</f>
        <v>65</v>
      </c>
      <c r="H5919" s="1" t="str">
        <f t="shared" si="1113"/>
        <v>Cooling</v>
      </c>
      <c r="I5919" s="1">
        <f ca="1">OFFSET(IF($H5919="Cooling",Customer!$C$25,Customer!$C$52),E5919,D5919)</f>
        <v>78</v>
      </c>
      <c r="J5919" s="1">
        <f ca="1">OFFSET(IF($H5919="Cooling",Customer!$L$25,Customer!$L$52),$E5919,$D5919)</f>
        <v>80</v>
      </c>
      <c r="K5919" s="16">
        <f t="shared" ca="1" si="1107"/>
        <v>0</v>
      </c>
      <c r="L5919" s="16">
        <f t="shared" ca="1" si="1108"/>
        <v>0</v>
      </c>
      <c r="M5919" s="17">
        <f t="shared" si="1114"/>
        <v>0</v>
      </c>
      <c r="N5919" s="17">
        <f t="shared" si="1115"/>
        <v>0</v>
      </c>
      <c r="O5919" s="4"/>
      <c r="P5919" s="4">
        <v>56</v>
      </c>
      <c r="Q5919" s="4">
        <v>54</v>
      </c>
      <c r="R5919" s="4">
        <v>61</v>
      </c>
      <c r="S5919" s="4">
        <v>72</v>
      </c>
      <c r="T5919" s="4">
        <v>51</v>
      </c>
      <c r="U5919" s="4">
        <v>65</v>
      </c>
      <c r="V5919" s="13">
        <v>65</v>
      </c>
      <c r="W5919" s="4">
        <v>57</v>
      </c>
      <c r="X5919" s="4">
        <v>65</v>
      </c>
      <c r="Y5919">
        <f t="shared" ca="1" si="1116"/>
        <v>0</v>
      </c>
      <c r="Z5919">
        <f t="shared" ca="1" si="1117"/>
        <v>0</v>
      </c>
    </row>
    <row r="5920" spans="2:26" x14ac:dyDescent="0.25">
      <c r="B5920" s="11">
        <f t="shared" si="1118"/>
        <v>44808.166666652338</v>
      </c>
      <c r="C5920" s="1">
        <f t="shared" si="1109"/>
        <v>9</v>
      </c>
      <c r="D5920" s="1">
        <f t="shared" si="1110"/>
        <v>7</v>
      </c>
      <c r="E5920" s="12">
        <f t="shared" si="1111"/>
        <v>5</v>
      </c>
      <c r="F5920" s="124" t="str">
        <f t="shared" si="1112"/>
        <v>0</v>
      </c>
      <c r="G5920" s="1">
        <f ca="1">(OFFSET(O5920,0,MATCH(Customer!$J$6,'CDH &amp; HDH'!$P$11:$X$11,0)))</f>
        <v>65</v>
      </c>
      <c r="H5920" s="1" t="str">
        <f t="shared" si="1113"/>
        <v>Cooling</v>
      </c>
      <c r="I5920" s="1">
        <f ca="1">OFFSET(IF($H5920="Cooling",Customer!$C$25,Customer!$C$52),E5920,D5920)</f>
        <v>78</v>
      </c>
      <c r="J5920" s="1">
        <f ca="1">OFFSET(IF($H5920="Cooling",Customer!$L$25,Customer!$L$52),$E5920,$D5920)</f>
        <v>80</v>
      </c>
      <c r="K5920" s="16">
        <f t="shared" ca="1" si="1107"/>
        <v>0</v>
      </c>
      <c r="L5920" s="16">
        <f t="shared" ca="1" si="1108"/>
        <v>0</v>
      </c>
      <c r="M5920" s="17">
        <f t="shared" si="1114"/>
        <v>0</v>
      </c>
      <c r="N5920" s="17">
        <f t="shared" si="1115"/>
        <v>0</v>
      </c>
      <c r="O5920" s="4"/>
      <c r="P5920" s="4">
        <v>56</v>
      </c>
      <c r="Q5920" s="4">
        <v>55</v>
      </c>
      <c r="R5920" s="4">
        <v>61</v>
      </c>
      <c r="S5920" s="4">
        <v>71</v>
      </c>
      <c r="T5920" s="4">
        <v>52</v>
      </c>
      <c r="U5920" s="4">
        <v>64</v>
      </c>
      <c r="V5920" s="13">
        <v>65</v>
      </c>
      <c r="W5920" s="4">
        <v>58</v>
      </c>
      <c r="X5920" s="4">
        <v>64</v>
      </c>
      <c r="Y5920">
        <f t="shared" ca="1" si="1116"/>
        <v>0</v>
      </c>
      <c r="Z5920">
        <f t="shared" ca="1" si="1117"/>
        <v>0</v>
      </c>
    </row>
    <row r="5921" spans="2:26" x14ac:dyDescent="0.25">
      <c r="B5921" s="11">
        <f t="shared" si="1118"/>
        <v>44808.208333319002</v>
      </c>
      <c r="C5921" s="1">
        <f t="shared" si="1109"/>
        <v>9</v>
      </c>
      <c r="D5921" s="1">
        <f t="shared" si="1110"/>
        <v>7</v>
      </c>
      <c r="E5921" s="12">
        <f t="shared" si="1111"/>
        <v>6</v>
      </c>
      <c r="F5921" s="124" t="str">
        <f t="shared" si="1112"/>
        <v>0</v>
      </c>
      <c r="G5921" s="1">
        <f ca="1">(OFFSET(O5921,0,MATCH(Customer!$J$6,'CDH &amp; HDH'!$P$11:$X$11,0)))</f>
        <v>64</v>
      </c>
      <c r="H5921" s="1" t="str">
        <f t="shared" si="1113"/>
        <v>Cooling</v>
      </c>
      <c r="I5921" s="1">
        <f ca="1">OFFSET(IF($H5921="Cooling",Customer!$C$25,Customer!$C$52),E5921,D5921)</f>
        <v>78</v>
      </c>
      <c r="J5921" s="1">
        <f ca="1">OFFSET(IF($H5921="Cooling",Customer!$L$25,Customer!$L$52),$E5921,$D5921)</f>
        <v>80</v>
      </c>
      <c r="K5921" s="16">
        <f t="shared" ca="1" si="1107"/>
        <v>0</v>
      </c>
      <c r="L5921" s="16">
        <f t="shared" ca="1" si="1108"/>
        <v>0</v>
      </c>
      <c r="M5921" s="17">
        <f t="shared" si="1114"/>
        <v>0</v>
      </c>
      <c r="N5921" s="17">
        <f t="shared" si="1115"/>
        <v>0</v>
      </c>
      <c r="O5921" s="4"/>
      <c r="P5921" s="4">
        <v>57</v>
      </c>
      <c r="Q5921" s="4">
        <v>55</v>
      </c>
      <c r="R5921" s="4">
        <v>61</v>
      </c>
      <c r="S5921" s="4">
        <v>70</v>
      </c>
      <c r="T5921" s="4">
        <v>51</v>
      </c>
      <c r="U5921" s="4">
        <v>64</v>
      </c>
      <c r="V5921" s="13">
        <v>64</v>
      </c>
      <c r="W5921" s="4">
        <v>59</v>
      </c>
      <c r="X5921" s="4">
        <v>64</v>
      </c>
      <c r="Y5921">
        <f t="shared" ca="1" si="1116"/>
        <v>0</v>
      </c>
      <c r="Z5921">
        <f t="shared" ca="1" si="1117"/>
        <v>0</v>
      </c>
    </row>
    <row r="5922" spans="2:26" x14ac:dyDescent="0.25">
      <c r="B5922" s="11">
        <f t="shared" si="1118"/>
        <v>44808.249999985666</v>
      </c>
      <c r="C5922" s="1">
        <f t="shared" si="1109"/>
        <v>9</v>
      </c>
      <c r="D5922" s="1">
        <f t="shared" si="1110"/>
        <v>7</v>
      </c>
      <c r="E5922" s="12">
        <f t="shared" si="1111"/>
        <v>7</v>
      </c>
      <c r="F5922" s="124" t="str">
        <f t="shared" si="1112"/>
        <v>0</v>
      </c>
      <c r="G5922" s="1">
        <f ca="1">(OFFSET(O5922,0,MATCH(Customer!$J$6,'CDH &amp; HDH'!$P$11:$X$11,0)))</f>
        <v>65</v>
      </c>
      <c r="H5922" s="1" t="str">
        <f t="shared" si="1113"/>
        <v>Cooling</v>
      </c>
      <c r="I5922" s="1">
        <f ca="1">OFFSET(IF($H5922="Cooling",Customer!$C$25,Customer!$C$52),E5922,D5922)</f>
        <v>78</v>
      </c>
      <c r="J5922" s="1">
        <f ca="1">OFFSET(IF($H5922="Cooling",Customer!$L$25,Customer!$L$52),$E5922,$D5922)</f>
        <v>80</v>
      </c>
      <c r="K5922" s="16">
        <f t="shared" ca="1" si="1107"/>
        <v>0</v>
      </c>
      <c r="L5922" s="16">
        <f t="shared" ca="1" si="1108"/>
        <v>0</v>
      </c>
      <c r="M5922" s="17">
        <f t="shared" si="1114"/>
        <v>0</v>
      </c>
      <c r="N5922" s="17">
        <f t="shared" si="1115"/>
        <v>0</v>
      </c>
      <c r="O5922" s="4"/>
      <c r="P5922" s="4">
        <v>57</v>
      </c>
      <c r="Q5922" s="4">
        <v>56</v>
      </c>
      <c r="R5922" s="4">
        <v>62</v>
      </c>
      <c r="S5922" s="4">
        <v>71</v>
      </c>
      <c r="T5922" s="4">
        <v>55</v>
      </c>
      <c r="U5922" s="4">
        <v>67</v>
      </c>
      <c r="V5922" s="13">
        <v>65</v>
      </c>
      <c r="W5922" s="4">
        <v>60</v>
      </c>
      <c r="X5922" s="4">
        <v>65</v>
      </c>
      <c r="Y5922">
        <f t="shared" ca="1" si="1116"/>
        <v>0</v>
      </c>
      <c r="Z5922">
        <f t="shared" ca="1" si="1117"/>
        <v>0</v>
      </c>
    </row>
    <row r="5923" spans="2:26" x14ac:dyDescent="0.25">
      <c r="B5923" s="11">
        <f t="shared" si="1118"/>
        <v>44808.291666652331</v>
      </c>
      <c r="C5923" s="1">
        <f t="shared" si="1109"/>
        <v>9</v>
      </c>
      <c r="D5923" s="1">
        <f t="shared" si="1110"/>
        <v>7</v>
      </c>
      <c r="E5923" s="12">
        <f t="shared" si="1111"/>
        <v>8</v>
      </c>
      <c r="F5923" s="124" t="str">
        <f t="shared" si="1112"/>
        <v>0</v>
      </c>
      <c r="G5923" s="1">
        <f ca="1">(OFFSET(O5923,0,MATCH(Customer!$J$6,'CDH &amp; HDH'!$P$11:$X$11,0)))</f>
        <v>68</v>
      </c>
      <c r="H5923" s="1" t="str">
        <f t="shared" si="1113"/>
        <v>Cooling</v>
      </c>
      <c r="I5923" s="1">
        <f ca="1">OFFSET(IF($H5923="Cooling",Customer!$C$25,Customer!$C$52),E5923,D5923)</f>
        <v>78</v>
      </c>
      <c r="J5923" s="1">
        <f ca="1">OFFSET(IF($H5923="Cooling",Customer!$L$25,Customer!$L$52),$E5923,$D5923)</f>
        <v>80</v>
      </c>
      <c r="K5923" s="16">
        <f t="shared" ca="1" si="1107"/>
        <v>0</v>
      </c>
      <c r="L5923" s="16">
        <f t="shared" ca="1" si="1108"/>
        <v>0</v>
      </c>
      <c r="M5923" s="17">
        <f t="shared" si="1114"/>
        <v>0</v>
      </c>
      <c r="N5923" s="17">
        <f t="shared" si="1115"/>
        <v>0</v>
      </c>
      <c r="O5923" s="4"/>
      <c r="P5923" s="4">
        <v>60</v>
      </c>
      <c r="Q5923" s="4">
        <v>58</v>
      </c>
      <c r="R5923" s="4">
        <v>62</v>
      </c>
      <c r="S5923" s="4">
        <v>69</v>
      </c>
      <c r="T5923" s="4">
        <v>61</v>
      </c>
      <c r="U5923" s="4">
        <v>72</v>
      </c>
      <c r="V5923" s="13">
        <v>68</v>
      </c>
      <c r="W5923" s="4">
        <v>62</v>
      </c>
      <c r="X5923" s="4">
        <v>68</v>
      </c>
      <c r="Y5923">
        <f t="shared" ca="1" si="1116"/>
        <v>0</v>
      </c>
      <c r="Z5923">
        <f t="shared" ca="1" si="1117"/>
        <v>0</v>
      </c>
    </row>
    <row r="5924" spans="2:26" x14ac:dyDescent="0.25">
      <c r="B5924" s="11">
        <f t="shared" si="1118"/>
        <v>44808.333333318995</v>
      </c>
      <c r="C5924" s="1">
        <f t="shared" si="1109"/>
        <v>9</v>
      </c>
      <c r="D5924" s="1">
        <f t="shared" si="1110"/>
        <v>7</v>
      </c>
      <c r="E5924" s="12">
        <f t="shared" si="1111"/>
        <v>9</v>
      </c>
      <c r="F5924" s="124" t="str">
        <f t="shared" si="1112"/>
        <v>0</v>
      </c>
      <c r="G5924" s="1">
        <f ca="1">(OFFSET(O5924,0,MATCH(Customer!$J$6,'CDH &amp; HDH'!$P$11:$X$11,0)))</f>
        <v>73</v>
      </c>
      <c r="H5924" s="1" t="str">
        <f t="shared" si="1113"/>
        <v>Cooling</v>
      </c>
      <c r="I5924" s="1">
        <f ca="1">OFFSET(IF($H5924="Cooling",Customer!$C$25,Customer!$C$52),E5924,D5924)</f>
        <v>78</v>
      </c>
      <c r="J5924" s="1">
        <f ca="1">OFFSET(IF($H5924="Cooling",Customer!$L$25,Customer!$L$52),$E5924,$D5924)</f>
        <v>80</v>
      </c>
      <c r="K5924" s="16">
        <f t="shared" ca="1" si="1107"/>
        <v>0</v>
      </c>
      <c r="L5924" s="16">
        <f t="shared" ca="1" si="1108"/>
        <v>0</v>
      </c>
      <c r="M5924" s="17">
        <f t="shared" si="1114"/>
        <v>0</v>
      </c>
      <c r="N5924" s="17">
        <f t="shared" si="1115"/>
        <v>0</v>
      </c>
      <c r="O5924" s="4"/>
      <c r="P5924" s="4">
        <v>64</v>
      </c>
      <c r="Q5924" s="4">
        <v>60</v>
      </c>
      <c r="R5924" s="4">
        <v>63</v>
      </c>
      <c r="S5924" s="4">
        <v>67</v>
      </c>
      <c r="T5924" s="4">
        <v>64</v>
      </c>
      <c r="U5924" s="4">
        <v>76</v>
      </c>
      <c r="V5924" s="13">
        <v>73</v>
      </c>
      <c r="W5924" s="4">
        <v>63</v>
      </c>
      <c r="X5924" s="4">
        <v>69</v>
      </c>
      <c r="Y5924">
        <f t="shared" ca="1" si="1116"/>
        <v>0</v>
      </c>
      <c r="Z5924">
        <f t="shared" ca="1" si="1117"/>
        <v>0</v>
      </c>
    </row>
    <row r="5925" spans="2:26" x14ac:dyDescent="0.25">
      <c r="B5925" s="11">
        <f t="shared" si="1118"/>
        <v>44808.374999985659</v>
      </c>
      <c r="C5925" s="1">
        <f t="shared" si="1109"/>
        <v>9</v>
      </c>
      <c r="D5925" s="1">
        <f t="shared" si="1110"/>
        <v>7</v>
      </c>
      <c r="E5925" s="12">
        <f t="shared" si="1111"/>
        <v>10</v>
      </c>
      <c r="F5925" s="124" t="str">
        <f t="shared" si="1112"/>
        <v>0</v>
      </c>
      <c r="G5925" s="1">
        <f ca="1">(OFFSET(O5925,0,MATCH(Customer!$J$6,'CDH &amp; HDH'!$P$11:$X$11,0)))</f>
        <v>77</v>
      </c>
      <c r="H5925" s="1" t="str">
        <f t="shared" si="1113"/>
        <v>Cooling</v>
      </c>
      <c r="I5925" s="1">
        <f ca="1">OFFSET(IF($H5925="Cooling",Customer!$C$25,Customer!$C$52),E5925,D5925)</f>
        <v>78</v>
      </c>
      <c r="J5925" s="1">
        <f ca="1">OFFSET(IF($H5925="Cooling",Customer!$L$25,Customer!$L$52),$E5925,$D5925)</f>
        <v>80</v>
      </c>
      <c r="K5925" s="16">
        <f t="shared" ca="1" si="1107"/>
        <v>0</v>
      </c>
      <c r="L5925" s="16">
        <f t="shared" ca="1" si="1108"/>
        <v>0</v>
      </c>
      <c r="M5925" s="17">
        <f t="shared" si="1114"/>
        <v>0</v>
      </c>
      <c r="N5925" s="17">
        <f t="shared" si="1115"/>
        <v>0</v>
      </c>
      <c r="O5925" s="4"/>
      <c r="P5925" s="4">
        <v>67</v>
      </c>
      <c r="Q5925" s="4">
        <v>62</v>
      </c>
      <c r="R5925" s="4">
        <v>63</v>
      </c>
      <c r="S5925" s="4">
        <v>64</v>
      </c>
      <c r="T5925" s="4">
        <v>68</v>
      </c>
      <c r="U5925" s="4">
        <v>80</v>
      </c>
      <c r="V5925" s="13">
        <v>77</v>
      </c>
      <c r="W5925" s="4">
        <v>65</v>
      </c>
      <c r="X5925" s="4">
        <v>71</v>
      </c>
      <c r="Y5925">
        <f t="shared" ca="1" si="1116"/>
        <v>0</v>
      </c>
      <c r="Z5925">
        <f t="shared" ca="1" si="1117"/>
        <v>0</v>
      </c>
    </row>
    <row r="5926" spans="2:26" x14ac:dyDescent="0.25">
      <c r="B5926" s="11">
        <f t="shared" si="1118"/>
        <v>44808.416666652323</v>
      </c>
      <c r="C5926" s="1">
        <f t="shared" si="1109"/>
        <v>9</v>
      </c>
      <c r="D5926" s="1">
        <f t="shared" si="1110"/>
        <v>7</v>
      </c>
      <c r="E5926" s="12">
        <f t="shared" si="1111"/>
        <v>11</v>
      </c>
      <c r="F5926" s="124" t="str">
        <f t="shared" si="1112"/>
        <v>0</v>
      </c>
      <c r="G5926" s="1">
        <f ca="1">(OFFSET(O5926,0,MATCH(Customer!$J$6,'CDH &amp; HDH'!$P$11:$X$11,0)))</f>
        <v>79</v>
      </c>
      <c r="H5926" s="1" t="str">
        <f t="shared" si="1113"/>
        <v>Cooling</v>
      </c>
      <c r="I5926" s="1">
        <f ca="1">OFFSET(IF($H5926="Cooling",Customer!$C$25,Customer!$C$52),E5926,D5926)</f>
        <v>78</v>
      </c>
      <c r="J5926" s="1">
        <f ca="1">OFFSET(IF($H5926="Cooling",Customer!$L$25,Customer!$L$52),$E5926,$D5926)</f>
        <v>80</v>
      </c>
      <c r="K5926" s="16">
        <f t="shared" ca="1" si="1107"/>
        <v>1</v>
      </c>
      <c r="L5926" s="16">
        <f t="shared" ca="1" si="1108"/>
        <v>0</v>
      </c>
      <c r="M5926" s="17">
        <f t="shared" si="1114"/>
        <v>0</v>
      </c>
      <c r="N5926" s="17">
        <f t="shared" si="1115"/>
        <v>0</v>
      </c>
      <c r="O5926" s="4"/>
      <c r="P5926" s="4">
        <v>69</v>
      </c>
      <c r="Q5926" s="4">
        <v>64</v>
      </c>
      <c r="R5926" s="4">
        <v>64</v>
      </c>
      <c r="S5926" s="4">
        <v>63</v>
      </c>
      <c r="T5926" s="4">
        <v>70</v>
      </c>
      <c r="U5926" s="4">
        <v>82</v>
      </c>
      <c r="V5926" s="13">
        <v>79</v>
      </c>
      <c r="W5926" s="4">
        <v>67</v>
      </c>
      <c r="X5926" s="4">
        <v>72</v>
      </c>
      <c r="Y5926">
        <f t="shared" ca="1" si="1116"/>
        <v>432</v>
      </c>
      <c r="Z5926">
        <f t="shared" ca="1" si="1117"/>
        <v>0</v>
      </c>
    </row>
    <row r="5927" spans="2:26" x14ac:dyDescent="0.25">
      <c r="B5927" s="11">
        <f t="shared" si="1118"/>
        <v>44808.458333318988</v>
      </c>
      <c r="C5927" s="1">
        <f t="shared" si="1109"/>
        <v>9</v>
      </c>
      <c r="D5927" s="1">
        <f t="shared" si="1110"/>
        <v>7</v>
      </c>
      <c r="E5927" s="12">
        <f t="shared" si="1111"/>
        <v>12</v>
      </c>
      <c r="F5927" s="124" t="str">
        <f t="shared" si="1112"/>
        <v>0</v>
      </c>
      <c r="G5927" s="1">
        <f ca="1">(OFFSET(O5927,0,MATCH(Customer!$J$6,'CDH &amp; HDH'!$P$11:$X$11,0)))</f>
        <v>82</v>
      </c>
      <c r="H5927" s="1" t="str">
        <f t="shared" si="1113"/>
        <v>Cooling</v>
      </c>
      <c r="I5927" s="1">
        <f ca="1">OFFSET(IF($H5927="Cooling",Customer!$C$25,Customer!$C$52),E5927,D5927)</f>
        <v>78</v>
      </c>
      <c r="J5927" s="1">
        <f ca="1">OFFSET(IF($H5927="Cooling",Customer!$L$25,Customer!$L$52),$E5927,$D5927)</f>
        <v>80</v>
      </c>
      <c r="K5927" s="16">
        <f t="shared" ca="1" si="1107"/>
        <v>4</v>
      </c>
      <c r="L5927" s="16">
        <f t="shared" ca="1" si="1108"/>
        <v>2</v>
      </c>
      <c r="M5927" s="17">
        <f t="shared" si="1114"/>
        <v>0</v>
      </c>
      <c r="N5927" s="17">
        <f t="shared" si="1115"/>
        <v>0</v>
      </c>
      <c r="O5927" s="4"/>
      <c r="P5927" s="4">
        <v>70</v>
      </c>
      <c r="Q5927" s="4">
        <v>67</v>
      </c>
      <c r="R5927" s="4">
        <v>65</v>
      </c>
      <c r="S5927" s="4">
        <v>62</v>
      </c>
      <c r="T5927" s="4">
        <v>73</v>
      </c>
      <c r="U5927" s="4">
        <v>84</v>
      </c>
      <c r="V5927" s="13">
        <v>82</v>
      </c>
      <c r="W5927" s="4">
        <v>70</v>
      </c>
      <c r="X5927" s="4">
        <v>73</v>
      </c>
      <c r="Y5927">
        <f t="shared" ca="1" si="1116"/>
        <v>1728</v>
      </c>
      <c r="Z5927">
        <f t="shared" ca="1" si="1117"/>
        <v>864</v>
      </c>
    </row>
    <row r="5928" spans="2:26" x14ac:dyDescent="0.25">
      <c r="B5928" s="11">
        <f t="shared" si="1118"/>
        <v>44808.499999985652</v>
      </c>
      <c r="C5928" s="1">
        <f t="shared" si="1109"/>
        <v>9</v>
      </c>
      <c r="D5928" s="1">
        <f t="shared" si="1110"/>
        <v>7</v>
      </c>
      <c r="E5928" s="12">
        <f t="shared" si="1111"/>
        <v>13</v>
      </c>
      <c r="F5928" s="124" t="str">
        <f t="shared" si="1112"/>
        <v>0</v>
      </c>
      <c r="G5928" s="1">
        <f ca="1">(OFFSET(O5928,0,MATCH(Customer!$J$6,'CDH &amp; HDH'!$P$11:$X$11,0)))</f>
        <v>83</v>
      </c>
      <c r="H5928" s="1" t="str">
        <f t="shared" si="1113"/>
        <v>Cooling</v>
      </c>
      <c r="I5928" s="1">
        <f ca="1">OFFSET(IF($H5928="Cooling",Customer!$C$25,Customer!$C$52),E5928,D5928)</f>
        <v>78</v>
      </c>
      <c r="J5928" s="1">
        <f ca="1">OFFSET(IF($H5928="Cooling",Customer!$L$25,Customer!$L$52),$E5928,$D5928)</f>
        <v>80</v>
      </c>
      <c r="K5928" s="16">
        <f t="shared" ca="1" si="1107"/>
        <v>5</v>
      </c>
      <c r="L5928" s="16">
        <f t="shared" ca="1" si="1108"/>
        <v>3</v>
      </c>
      <c r="M5928" s="17">
        <f t="shared" si="1114"/>
        <v>0</v>
      </c>
      <c r="N5928" s="17">
        <f t="shared" si="1115"/>
        <v>0</v>
      </c>
      <c r="O5928" s="4"/>
      <c r="P5928" s="4">
        <v>72</v>
      </c>
      <c r="Q5928" s="4">
        <v>69</v>
      </c>
      <c r="R5928" s="4">
        <v>66</v>
      </c>
      <c r="S5928" s="4">
        <v>62</v>
      </c>
      <c r="T5928" s="4">
        <v>74</v>
      </c>
      <c r="U5928" s="4">
        <v>85</v>
      </c>
      <c r="V5928" s="13">
        <v>83</v>
      </c>
      <c r="W5928" s="4">
        <v>72</v>
      </c>
      <c r="X5928" s="4">
        <v>74</v>
      </c>
      <c r="Y5928">
        <f t="shared" ca="1" si="1116"/>
        <v>2160</v>
      </c>
      <c r="Z5928">
        <f t="shared" ca="1" si="1117"/>
        <v>1296</v>
      </c>
    </row>
    <row r="5929" spans="2:26" x14ac:dyDescent="0.25">
      <c r="B5929" s="11">
        <f t="shared" si="1118"/>
        <v>44808.541666652316</v>
      </c>
      <c r="C5929" s="1">
        <f t="shared" si="1109"/>
        <v>9</v>
      </c>
      <c r="D5929" s="1">
        <f t="shared" si="1110"/>
        <v>7</v>
      </c>
      <c r="E5929" s="12">
        <f t="shared" si="1111"/>
        <v>14</v>
      </c>
      <c r="F5929" s="124" t="str">
        <f t="shared" si="1112"/>
        <v>0</v>
      </c>
      <c r="G5929" s="1">
        <f ca="1">(OFFSET(O5929,0,MATCH(Customer!$J$6,'CDH &amp; HDH'!$P$11:$X$11,0)))</f>
        <v>84</v>
      </c>
      <c r="H5929" s="1" t="str">
        <f t="shared" si="1113"/>
        <v>Cooling</v>
      </c>
      <c r="I5929" s="1">
        <f ca="1">OFFSET(IF($H5929="Cooling",Customer!$C$25,Customer!$C$52),E5929,D5929)</f>
        <v>78</v>
      </c>
      <c r="J5929" s="1">
        <f ca="1">OFFSET(IF($H5929="Cooling",Customer!$L$25,Customer!$L$52),$E5929,$D5929)</f>
        <v>80</v>
      </c>
      <c r="K5929" s="16">
        <f t="shared" ca="1" si="1107"/>
        <v>6</v>
      </c>
      <c r="L5929" s="16">
        <f t="shared" ca="1" si="1108"/>
        <v>4</v>
      </c>
      <c r="M5929" s="17">
        <f t="shared" si="1114"/>
        <v>0</v>
      </c>
      <c r="N5929" s="17">
        <f t="shared" si="1115"/>
        <v>0</v>
      </c>
      <c r="O5929" s="4"/>
      <c r="P5929" s="4">
        <v>73</v>
      </c>
      <c r="Q5929" s="4">
        <v>69</v>
      </c>
      <c r="R5929" s="4">
        <v>66</v>
      </c>
      <c r="S5929" s="4">
        <v>62</v>
      </c>
      <c r="T5929" s="4">
        <v>74</v>
      </c>
      <c r="U5929" s="4">
        <v>86</v>
      </c>
      <c r="V5929" s="13">
        <v>84</v>
      </c>
      <c r="W5929" s="4">
        <v>73</v>
      </c>
      <c r="X5929" s="4">
        <v>77</v>
      </c>
      <c r="Y5929">
        <f t="shared" ca="1" si="1116"/>
        <v>2592</v>
      </c>
      <c r="Z5929">
        <f t="shared" ca="1" si="1117"/>
        <v>1728</v>
      </c>
    </row>
    <row r="5930" spans="2:26" x14ac:dyDescent="0.25">
      <c r="B5930" s="11">
        <f t="shared" si="1118"/>
        <v>44808.58333331898</v>
      </c>
      <c r="C5930" s="1">
        <f t="shared" si="1109"/>
        <v>9</v>
      </c>
      <c r="D5930" s="1">
        <f t="shared" si="1110"/>
        <v>7</v>
      </c>
      <c r="E5930" s="12">
        <f t="shared" si="1111"/>
        <v>15</v>
      </c>
      <c r="F5930" s="124" t="str">
        <f t="shared" si="1112"/>
        <v>0</v>
      </c>
      <c r="G5930" s="1">
        <f ca="1">(OFFSET(O5930,0,MATCH(Customer!$J$6,'CDH &amp; HDH'!$P$11:$X$11,0)))</f>
        <v>84</v>
      </c>
      <c r="H5930" s="1" t="str">
        <f t="shared" si="1113"/>
        <v>Cooling</v>
      </c>
      <c r="I5930" s="1">
        <f ca="1">OFFSET(IF($H5930="Cooling",Customer!$C$25,Customer!$C$52),E5930,D5930)</f>
        <v>78</v>
      </c>
      <c r="J5930" s="1">
        <f ca="1">OFFSET(IF($H5930="Cooling",Customer!$L$25,Customer!$L$52),$E5930,$D5930)</f>
        <v>80</v>
      </c>
      <c r="K5930" s="16">
        <f t="shared" ca="1" si="1107"/>
        <v>6</v>
      </c>
      <c r="L5930" s="16">
        <f t="shared" ca="1" si="1108"/>
        <v>4</v>
      </c>
      <c r="M5930" s="17">
        <f t="shared" si="1114"/>
        <v>0</v>
      </c>
      <c r="N5930" s="17">
        <f t="shared" si="1115"/>
        <v>0</v>
      </c>
      <c r="O5930" s="4"/>
      <c r="P5930" s="4">
        <v>74</v>
      </c>
      <c r="Q5930" s="4">
        <v>70</v>
      </c>
      <c r="R5930" s="4">
        <v>70</v>
      </c>
      <c r="S5930" s="4">
        <v>63</v>
      </c>
      <c r="T5930" s="4">
        <v>75</v>
      </c>
      <c r="U5930" s="4">
        <v>88</v>
      </c>
      <c r="V5930" s="13">
        <v>84</v>
      </c>
      <c r="W5930" s="4">
        <v>75</v>
      </c>
      <c r="X5930" s="4">
        <v>78</v>
      </c>
      <c r="Y5930">
        <f t="shared" ca="1" si="1116"/>
        <v>2592</v>
      </c>
      <c r="Z5930">
        <f t="shared" ca="1" si="1117"/>
        <v>1728</v>
      </c>
    </row>
    <row r="5931" spans="2:26" x14ac:dyDescent="0.25">
      <c r="B5931" s="11">
        <f t="shared" si="1118"/>
        <v>44808.624999985645</v>
      </c>
      <c r="C5931" s="1">
        <f t="shared" si="1109"/>
        <v>9</v>
      </c>
      <c r="D5931" s="1">
        <f t="shared" si="1110"/>
        <v>7</v>
      </c>
      <c r="E5931" s="12">
        <f t="shared" si="1111"/>
        <v>16</v>
      </c>
      <c r="F5931" s="124" t="str">
        <f t="shared" si="1112"/>
        <v>0</v>
      </c>
      <c r="G5931" s="1">
        <f ca="1">(OFFSET(O5931,0,MATCH(Customer!$J$6,'CDH &amp; HDH'!$P$11:$X$11,0)))</f>
        <v>83</v>
      </c>
      <c r="H5931" s="1" t="str">
        <f t="shared" si="1113"/>
        <v>Cooling</v>
      </c>
      <c r="I5931" s="1">
        <f ca="1">OFFSET(IF($H5931="Cooling",Customer!$C$25,Customer!$C$52),E5931,D5931)</f>
        <v>78</v>
      </c>
      <c r="J5931" s="1">
        <f ca="1">OFFSET(IF($H5931="Cooling",Customer!$L$25,Customer!$L$52),$E5931,$D5931)</f>
        <v>80</v>
      </c>
      <c r="K5931" s="16">
        <f t="shared" ca="1" si="1107"/>
        <v>5</v>
      </c>
      <c r="L5931" s="16">
        <f t="shared" ca="1" si="1108"/>
        <v>3</v>
      </c>
      <c r="M5931" s="17">
        <f t="shared" si="1114"/>
        <v>0</v>
      </c>
      <c r="N5931" s="17">
        <f t="shared" si="1115"/>
        <v>0</v>
      </c>
      <c r="O5931" s="4"/>
      <c r="P5931" s="4">
        <v>75</v>
      </c>
      <c r="Q5931" s="4">
        <v>70</v>
      </c>
      <c r="R5931" s="4">
        <v>70</v>
      </c>
      <c r="S5931" s="4">
        <v>61</v>
      </c>
      <c r="T5931" s="4">
        <v>75</v>
      </c>
      <c r="U5931" s="4">
        <v>87</v>
      </c>
      <c r="V5931" s="13">
        <v>83</v>
      </c>
      <c r="W5931" s="4">
        <v>76</v>
      </c>
      <c r="X5931" s="4">
        <v>79</v>
      </c>
      <c r="Y5931">
        <f t="shared" ca="1" si="1116"/>
        <v>2160</v>
      </c>
      <c r="Z5931">
        <f t="shared" ca="1" si="1117"/>
        <v>1296</v>
      </c>
    </row>
    <row r="5932" spans="2:26" x14ac:dyDescent="0.25">
      <c r="B5932" s="11">
        <f t="shared" si="1118"/>
        <v>44808.666666652309</v>
      </c>
      <c r="C5932" s="1">
        <f t="shared" si="1109"/>
        <v>9</v>
      </c>
      <c r="D5932" s="1">
        <f t="shared" si="1110"/>
        <v>7</v>
      </c>
      <c r="E5932" s="12">
        <f t="shared" si="1111"/>
        <v>17</v>
      </c>
      <c r="F5932" s="124" t="str">
        <f t="shared" si="1112"/>
        <v>0</v>
      </c>
      <c r="G5932" s="1">
        <f ca="1">(OFFSET(O5932,0,MATCH(Customer!$J$6,'CDH &amp; HDH'!$P$11:$X$11,0)))</f>
        <v>82</v>
      </c>
      <c r="H5932" s="1" t="str">
        <f t="shared" si="1113"/>
        <v>Cooling</v>
      </c>
      <c r="I5932" s="1">
        <f ca="1">OFFSET(IF($H5932="Cooling",Customer!$C$25,Customer!$C$52),E5932,D5932)</f>
        <v>78</v>
      </c>
      <c r="J5932" s="1">
        <f ca="1">OFFSET(IF($H5932="Cooling",Customer!$L$25,Customer!$L$52),$E5932,$D5932)</f>
        <v>80</v>
      </c>
      <c r="K5932" s="16">
        <f t="shared" ca="1" si="1107"/>
        <v>4</v>
      </c>
      <c r="L5932" s="16">
        <f t="shared" ca="1" si="1108"/>
        <v>2</v>
      </c>
      <c r="M5932" s="17">
        <f t="shared" si="1114"/>
        <v>0</v>
      </c>
      <c r="N5932" s="17">
        <f t="shared" si="1115"/>
        <v>0</v>
      </c>
      <c r="O5932" s="4"/>
      <c r="P5932" s="4">
        <v>73</v>
      </c>
      <c r="Q5932" s="4">
        <v>69</v>
      </c>
      <c r="R5932" s="4">
        <v>69</v>
      </c>
      <c r="S5932" s="4">
        <v>61</v>
      </c>
      <c r="T5932" s="4">
        <v>73</v>
      </c>
      <c r="U5932" s="4">
        <v>85</v>
      </c>
      <c r="V5932" s="13">
        <v>82</v>
      </c>
      <c r="W5932" s="4">
        <v>74</v>
      </c>
      <c r="X5932" s="4">
        <v>79</v>
      </c>
      <c r="Y5932">
        <f t="shared" ca="1" si="1116"/>
        <v>1728</v>
      </c>
      <c r="Z5932">
        <f t="shared" ca="1" si="1117"/>
        <v>864</v>
      </c>
    </row>
    <row r="5933" spans="2:26" x14ac:dyDescent="0.25">
      <c r="B5933" s="11">
        <f t="shared" si="1118"/>
        <v>44808.708333318973</v>
      </c>
      <c r="C5933" s="1">
        <f t="shared" si="1109"/>
        <v>9</v>
      </c>
      <c r="D5933" s="1">
        <f t="shared" si="1110"/>
        <v>7</v>
      </c>
      <c r="E5933" s="12">
        <f t="shared" si="1111"/>
        <v>18</v>
      </c>
      <c r="F5933" s="124" t="str">
        <f t="shared" si="1112"/>
        <v>0</v>
      </c>
      <c r="G5933" s="1">
        <f ca="1">(OFFSET(O5933,0,MATCH(Customer!$J$6,'CDH &amp; HDH'!$P$11:$X$11,0)))</f>
        <v>80</v>
      </c>
      <c r="H5933" s="1" t="str">
        <f t="shared" si="1113"/>
        <v>Cooling</v>
      </c>
      <c r="I5933" s="1">
        <f ca="1">OFFSET(IF($H5933="Cooling",Customer!$C$25,Customer!$C$52),E5933,D5933)</f>
        <v>78</v>
      </c>
      <c r="J5933" s="1">
        <f ca="1">OFFSET(IF($H5933="Cooling",Customer!$L$25,Customer!$L$52),$E5933,$D5933)</f>
        <v>80</v>
      </c>
      <c r="K5933" s="16">
        <f t="shared" ca="1" si="1107"/>
        <v>2</v>
      </c>
      <c r="L5933" s="16">
        <f t="shared" ca="1" si="1108"/>
        <v>0</v>
      </c>
      <c r="M5933" s="17">
        <f t="shared" si="1114"/>
        <v>0</v>
      </c>
      <c r="N5933" s="17">
        <f t="shared" si="1115"/>
        <v>0</v>
      </c>
      <c r="O5933" s="4"/>
      <c r="P5933" s="4">
        <v>71</v>
      </c>
      <c r="Q5933" s="4">
        <v>68</v>
      </c>
      <c r="R5933" s="4">
        <v>65</v>
      </c>
      <c r="S5933" s="4">
        <v>61</v>
      </c>
      <c r="T5933" s="4">
        <v>72</v>
      </c>
      <c r="U5933" s="4">
        <v>81</v>
      </c>
      <c r="V5933" s="13">
        <v>80</v>
      </c>
      <c r="W5933" s="4">
        <v>72</v>
      </c>
      <c r="X5933" s="4">
        <v>77</v>
      </c>
      <c r="Y5933">
        <f t="shared" ca="1" si="1116"/>
        <v>864</v>
      </c>
      <c r="Z5933">
        <f t="shared" ca="1" si="1117"/>
        <v>0</v>
      </c>
    </row>
    <row r="5934" spans="2:26" x14ac:dyDescent="0.25">
      <c r="B5934" s="11">
        <f t="shared" si="1118"/>
        <v>44808.749999985637</v>
      </c>
      <c r="C5934" s="1">
        <f t="shared" si="1109"/>
        <v>9</v>
      </c>
      <c r="D5934" s="1">
        <f t="shared" si="1110"/>
        <v>7</v>
      </c>
      <c r="E5934" s="12">
        <f t="shared" si="1111"/>
        <v>19</v>
      </c>
      <c r="F5934" s="124" t="str">
        <f t="shared" si="1112"/>
        <v>0</v>
      </c>
      <c r="G5934" s="1">
        <f ca="1">(OFFSET(O5934,0,MATCH(Customer!$J$6,'CDH &amp; HDH'!$P$11:$X$11,0)))</f>
        <v>77</v>
      </c>
      <c r="H5934" s="1" t="str">
        <f t="shared" si="1113"/>
        <v>Cooling</v>
      </c>
      <c r="I5934" s="1">
        <f ca="1">OFFSET(IF($H5934="Cooling",Customer!$C$25,Customer!$C$52),E5934,D5934)</f>
        <v>78</v>
      </c>
      <c r="J5934" s="1">
        <f ca="1">OFFSET(IF($H5934="Cooling",Customer!$L$25,Customer!$L$52),$E5934,$D5934)</f>
        <v>80</v>
      </c>
      <c r="K5934" s="16">
        <f t="shared" ca="1" si="1107"/>
        <v>0</v>
      </c>
      <c r="L5934" s="16">
        <f t="shared" ca="1" si="1108"/>
        <v>0</v>
      </c>
      <c r="M5934" s="17">
        <f t="shared" si="1114"/>
        <v>0</v>
      </c>
      <c r="N5934" s="17">
        <f t="shared" si="1115"/>
        <v>0</v>
      </c>
      <c r="O5934" s="4"/>
      <c r="P5934" s="4">
        <v>69</v>
      </c>
      <c r="Q5934" s="4">
        <v>67</v>
      </c>
      <c r="R5934" s="4">
        <v>62</v>
      </c>
      <c r="S5934" s="4">
        <v>59</v>
      </c>
      <c r="T5934" s="4">
        <v>68</v>
      </c>
      <c r="U5934" s="4">
        <v>77</v>
      </c>
      <c r="V5934" s="13">
        <v>77</v>
      </c>
      <c r="W5934" s="4">
        <v>70</v>
      </c>
      <c r="X5934" s="4">
        <v>67</v>
      </c>
      <c r="Y5934">
        <f t="shared" ca="1" si="1116"/>
        <v>0</v>
      </c>
      <c r="Z5934">
        <f t="shared" ca="1" si="1117"/>
        <v>0</v>
      </c>
    </row>
    <row r="5935" spans="2:26" x14ac:dyDescent="0.25">
      <c r="B5935" s="11">
        <f t="shared" si="1118"/>
        <v>44808.791666652302</v>
      </c>
      <c r="C5935" s="1">
        <f t="shared" si="1109"/>
        <v>9</v>
      </c>
      <c r="D5935" s="1">
        <f t="shared" si="1110"/>
        <v>7</v>
      </c>
      <c r="E5935" s="12">
        <f t="shared" si="1111"/>
        <v>20</v>
      </c>
      <c r="F5935" s="124" t="str">
        <f t="shared" si="1112"/>
        <v>0</v>
      </c>
      <c r="G5935" s="1">
        <f ca="1">(OFFSET(O5935,0,MATCH(Customer!$J$6,'CDH &amp; HDH'!$P$11:$X$11,0)))</f>
        <v>76</v>
      </c>
      <c r="H5935" s="1" t="str">
        <f t="shared" si="1113"/>
        <v>Cooling</v>
      </c>
      <c r="I5935" s="1">
        <f ca="1">OFFSET(IF($H5935="Cooling",Customer!$C$25,Customer!$C$52),E5935,D5935)</f>
        <v>78</v>
      </c>
      <c r="J5935" s="1">
        <f ca="1">OFFSET(IF($H5935="Cooling",Customer!$L$25,Customer!$L$52),$E5935,$D5935)</f>
        <v>80</v>
      </c>
      <c r="K5935" s="16">
        <f t="shared" ca="1" si="1107"/>
        <v>0</v>
      </c>
      <c r="L5935" s="16">
        <f t="shared" ca="1" si="1108"/>
        <v>0</v>
      </c>
      <c r="M5935" s="17">
        <f t="shared" si="1114"/>
        <v>0</v>
      </c>
      <c r="N5935" s="17">
        <f t="shared" si="1115"/>
        <v>0</v>
      </c>
      <c r="O5935" s="4"/>
      <c r="P5935" s="4">
        <v>68</v>
      </c>
      <c r="Q5935" s="4">
        <v>67</v>
      </c>
      <c r="R5935" s="4">
        <v>61</v>
      </c>
      <c r="S5935" s="4">
        <v>56</v>
      </c>
      <c r="T5935" s="4">
        <v>65</v>
      </c>
      <c r="U5935" s="4">
        <v>74</v>
      </c>
      <c r="V5935" s="13">
        <v>76</v>
      </c>
      <c r="W5935" s="4">
        <v>70</v>
      </c>
      <c r="X5935" s="4">
        <v>64</v>
      </c>
      <c r="Y5935">
        <f t="shared" ca="1" si="1116"/>
        <v>0</v>
      </c>
      <c r="Z5935">
        <f t="shared" ca="1" si="1117"/>
        <v>0</v>
      </c>
    </row>
    <row r="5936" spans="2:26" x14ac:dyDescent="0.25">
      <c r="B5936" s="11">
        <f t="shared" si="1118"/>
        <v>44808.833333318966</v>
      </c>
      <c r="C5936" s="1">
        <f t="shared" si="1109"/>
        <v>9</v>
      </c>
      <c r="D5936" s="1">
        <f t="shared" si="1110"/>
        <v>7</v>
      </c>
      <c r="E5936" s="12">
        <f t="shared" si="1111"/>
        <v>21</v>
      </c>
      <c r="F5936" s="124" t="str">
        <f t="shared" si="1112"/>
        <v>0</v>
      </c>
      <c r="G5936" s="1">
        <f ca="1">(OFFSET(O5936,0,MATCH(Customer!$J$6,'CDH &amp; HDH'!$P$11:$X$11,0)))</f>
        <v>74</v>
      </c>
      <c r="H5936" s="1" t="str">
        <f t="shared" si="1113"/>
        <v>Cooling</v>
      </c>
      <c r="I5936" s="1">
        <f ca="1">OFFSET(IF($H5936="Cooling",Customer!$C$25,Customer!$C$52),E5936,D5936)</f>
        <v>78</v>
      </c>
      <c r="J5936" s="1">
        <f ca="1">OFFSET(IF($H5936="Cooling",Customer!$L$25,Customer!$L$52),$E5936,$D5936)</f>
        <v>80</v>
      </c>
      <c r="K5936" s="16">
        <f t="shared" ca="1" si="1107"/>
        <v>0</v>
      </c>
      <c r="L5936" s="16">
        <f t="shared" ca="1" si="1108"/>
        <v>0</v>
      </c>
      <c r="M5936" s="17">
        <f t="shared" si="1114"/>
        <v>0</v>
      </c>
      <c r="N5936" s="17">
        <f t="shared" si="1115"/>
        <v>0</v>
      </c>
      <c r="O5936" s="4"/>
      <c r="P5936" s="4">
        <v>68</v>
      </c>
      <c r="Q5936" s="4">
        <v>66</v>
      </c>
      <c r="R5936" s="4">
        <v>58</v>
      </c>
      <c r="S5936" s="4">
        <v>54</v>
      </c>
      <c r="T5936" s="4">
        <v>62</v>
      </c>
      <c r="U5936" s="4">
        <v>72</v>
      </c>
      <c r="V5936" s="13">
        <v>74</v>
      </c>
      <c r="W5936" s="4">
        <v>69</v>
      </c>
      <c r="X5936" s="4">
        <v>63</v>
      </c>
      <c r="Y5936">
        <f t="shared" ca="1" si="1116"/>
        <v>0</v>
      </c>
      <c r="Z5936">
        <f t="shared" ca="1" si="1117"/>
        <v>0</v>
      </c>
    </row>
    <row r="5937" spans="2:26" x14ac:dyDescent="0.25">
      <c r="B5937" s="11">
        <f t="shared" si="1118"/>
        <v>44808.87499998563</v>
      </c>
      <c r="C5937" s="1">
        <f t="shared" si="1109"/>
        <v>9</v>
      </c>
      <c r="D5937" s="1">
        <f t="shared" si="1110"/>
        <v>7</v>
      </c>
      <c r="E5937" s="12">
        <f t="shared" si="1111"/>
        <v>22</v>
      </c>
      <c r="F5937" s="124" t="str">
        <f t="shared" si="1112"/>
        <v>0</v>
      </c>
      <c r="G5937" s="1">
        <f ca="1">(OFFSET(O5937,0,MATCH(Customer!$J$6,'CDH &amp; HDH'!$P$11:$X$11,0)))</f>
        <v>73</v>
      </c>
      <c r="H5937" s="1" t="str">
        <f t="shared" si="1113"/>
        <v>Cooling</v>
      </c>
      <c r="I5937" s="1">
        <f ca="1">OFFSET(IF($H5937="Cooling",Customer!$C$25,Customer!$C$52),E5937,D5937)</f>
        <v>78</v>
      </c>
      <c r="J5937" s="1">
        <f ca="1">OFFSET(IF($H5937="Cooling",Customer!$L$25,Customer!$L$52),$E5937,$D5937)</f>
        <v>80</v>
      </c>
      <c r="K5937" s="16">
        <f t="shared" ca="1" si="1107"/>
        <v>0</v>
      </c>
      <c r="L5937" s="16">
        <f t="shared" ca="1" si="1108"/>
        <v>0</v>
      </c>
      <c r="M5937" s="17">
        <f t="shared" si="1114"/>
        <v>0</v>
      </c>
      <c r="N5937" s="17">
        <f t="shared" si="1115"/>
        <v>0</v>
      </c>
      <c r="O5937" s="4"/>
      <c r="P5937" s="4">
        <v>67</v>
      </c>
      <c r="Q5937" s="4">
        <v>66</v>
      </c>
      <c r="R5937" s="4">
        <v>58</v>
      </c>
      <c r="S5937" s="4">
        <v>54</v>
      </c>
      <c r="T5937" s="4">
        <v>59</v>
      </c>
      <c r="U5937" s="4">
        <v>71</v>
      </c>
      <c r="V5937" s="13">
        <v>73</v>
      </c>
      <c r="W5937" s="4">
        <v>69</v>
      </c>
      <c r="X5937" s="4">
        <v>60</v>
      </c>
      <c r="Y5937">
        <f t="shared" ca="1" si="1116"/>
        <v>0</v>
      </c>
      <c r="Z5937">
        <f t="shared" ca="1" si="1117"/>
        <v>0</v>
      </c>
    </row>
    <row r="5938" spans="2:26" x14ac:dyDescent="0.25">
      <c r="B5938" s="11">
        <f t="shared" si="1118"/>
        <v>44808.916666652294</v>
      </c>
      <c r="C5938" s="1">
        <f t="shared" si="1109"/>
        <v>9</v>
      </c>
      <c r="D5938" s="1">
        <f t="shared" si="1110"/>
        <v>7</v>
      </c>
      <c r="E5938" s="12">
        <f t="shared" si="1111"/>
        <v>23</v>
      </c>
      <c r="F5938" s="124" t="str">
        <f t="shared" si="1112"/>
        <v>0</v>
      </c>
      <c r="G5938" s="1">
        <f ca="1">(OFFSET(O5938,0,MATCH(Customer!$J$6,'CDH &amp; HDH'!$P$11:$X$11,0)))</f>
        <v>70</v>
      </c>
      <c r="H5938" s="1" t="str">
        <f t="shared" si="1113"/>
        <v>Cooling</v>
      </c>
      <c r="I5938" s="1">
        <f ca="1">OFFSET(IF($H5938="Cooling",Customer!$C$25,Customer!$C$52),E5938,D5938)</f>
        <v>78</v>
      </c>
      <c r="J5938" s="1">
        <f ca="1">OFFSET(IF($H5938="Cooling",Customer!$L$25,Customer!$L$52),$E5938,$D5938)</f>
        <v>80</v>
      </c>
      <c r="K5938" s="16">
        <f t="shared" ca="1" si="1107"/>
        <v>0</v>
      </c>
      <c r="L5938" s="16">
        <f t="shared" ca="1" si="1108"/>
        <v>0</v>
      </c>
      <c r="M5938" s="17">
        <f t="shared" si="1114"/>
        <v>0</v>
      </c>
      <c r="N5938" s="17">
        <f t="shared" si="1115"/>
        <v>0</v>
      </c>
      <c r="O5938" s="4"/>
      <c r="P5938" s="4">
        <v>65</v>
      </c>
      <c r="Q5938" s="4">
        <v>65</v>
      </c>
      <c r="R5938" s="4">
        <v>57</v>
      </c>
      <c r="S5938" s="4">
        <v>55</v>
      </c>
      <c r="T5938" s="4">
        <v>59</v>
      </c>
      <c r="U5938" s="4">
        <v>69</v>
      </c>
      <c r="V5938" s="13">
        <v>70</v>
      </c>
      <c r="W5938" s="4">
        <v>68</v>
      </c>
      <c r="X5938" s="4">
        <v>59</v>
      </c>
      <c r="Y5938">
        <f t="shared" ca="1" si="1116"/>
        <v>0</v>
      </c>
      <c r="Z5938">
        <f t="shared" ca="1" si="1117"/>
        <v>0</v>
      </c>
    </row>
    <row r="5939" spans="2:26" x14ac:dyDescent="0.25">
      <c r="B5939" s="11">
        <f t="shared" si="1118"/>
        <v>44808.958333318958</v>
      </c>
      <c r="C5939" s="1">
        <f t="shared" si="1109"/>
        <v>9</v>
      </c>
      <c r="D5939" s="1">
        <f t="shared" si="1110"/>
        <v>7</v>
      </c>
      <c r="E5939" s="12">
        <f t="shared" si="1111"/>
        <v>24</v>
      </c>
      <c r="F5939" s="124" t="str">
        <f t="shared" si="1112"/>
        <v>0</v>
      </c>
      <c r="G5939" s="1">
        <f ca="1">(OFFSET(O5939,0,MATCH(Customer!$J$6,'CDH &amp; HDH'!$P$11:$X$11,0)))</f>
        <v>69</v>
      </c>
      <c r="H5939" s="1" t="str">
        <f t="shared" si="1113"/>
        <v>Cooling</v>
      </c>
      <c r="I5939" s="1">
        <f ca="1">OFFSET(IF($H5939="Cooling",Customer!$C$25,Customer!$C$52),E5939,D5939)</f>
        <v>78</v>
      </c>
      <c r="J5939" s="1">
        <f ca="1">OFFSET(IF($H5939="Cooling",Customer!$L$25,Customer!$L$52),$E5939,$D5939)</f>
        <v>80</v>
      </c>
      <c r="K5939" s="16">
        <f t="shared" ca="1" si="1107"/>
        <v>0</v>
      </c>
      <c r="L5939" s="16">
        <f t="shared" ca="1" si="1108"/>
        <v>0</v>
      </c>
      <c r="M5939" s="17">
        <f t="shared" si="1114"/>
        <v>0</v>
      </c>
      <c r="N5939" s="17">
        <f t="shared" si="1115"/>
        <v>0</v>
      </c>
      <c r="O5939" s="4"/>
      <c r="P5939" s="4">
        <v>63</v>
      </c>
      <c r="Q5939" s="4">
        <v>64</v>
      </c>
      <c r="R5939" s="4">
        <v>57</v>
      </c>
      <c r="S5939" s="4">
        <v>54</v>
      </c>
      <c r="T5939" s="4">
        <v>60</v>
      </c>
      <c r="U5939" s="4">
        <v>69</v>
      </c>
      <c r="V5939" s="13">
        <v>69</v>
      </c>
      <c r="W5939" s="4">
        <v>68</v>
      </c>
      <c r="X5939" s="4">
        <v>58</v>
      </c>
      <c r="Y5939">
        <f t="shared" ca="1" si="1116"/>
        <v>0</v>
      </c>
      <c r="Z5939">
        <f t="shared" ca="1" si="1117"/>
        <v>0</v>
      </c>
    </row>
    <row r="5940" spans="2:26" x14ac:dyDescent="0.25">
      <c r="B5940" s="11">
        <f t="shared" si="1118"/>
        <v>44808.999999985623</v>
      </c>
      <c r="C5940" s="1">
        <f t="shared" si="1109"/>
        <v>9</v>
      </c>
      <c r="D5940" s="1">
        <f t="shared" si="1110"/>
        <v>1</v>
      </c>
      <c r="E5940" s="12">
        <f t="shared" si="1111"/>
        <v>1</v>
      </c>
      <c r="F5940" s="124" t="str">
        <f t="shared" si="1112"/>
        <v>0</v>
      </c>
      <c r="G5940" s="1">
        <f ca="1">(OFFSET(O5940,0,MATCH(Customer!$J$6,'CDH &amp; HDH'!$P$11:$X$11,0)))</f>
        <v>68</v>
      </c>
      <c r="H5940" s="1" t="str">
        <f t="shared" si="1113"/>
        <v>Cooling</v>
      </c>
      <c r="I5940" s="1">
        <f ca="1">OFFSET(IF($H5940="Cooling",Customer!$C$25,Customer!$C$52),E5940,D5940)</f>
        <v>78</v>
      </c>
      <c r="J5940" s="1">
        <f ca="1">OFFSET(IF($H5940="Cooling",Customer!$L$25,Customer!$L$52),$E5940,$D5940)</f>
        <v>80</v>
      </c>
      <c r="K5940" s="16">
        <f t="shared" ca="1" si="1107"/>
        <v>0</v>
      </c>
      <c r="L5940" s="16">
        <f t="shared" ca="1" si="1108"/>
        <v>0</v>
      </c>
      <c r="M5940" s="17">
        <f t="shared" si="1114"/>
        <v>0</v>
      </c>
      <c r="N5940" s="17">
        <f t="shared" si="1115"/>
        <v>0</v>
      </c>
      <c r="O5940" s="4"/>
      <c r="P5940" s="4">
        <v>61</v>
      </c>
      <c r="Q5940" s="4">
        <v>63</v>
      </c>
      <c r="R5940" s="4">
        <v>57</v>
      </c>
      <c r="S5940" s="4">
        <v>56</v>
      </c>
      <c r="T5940" s="4">
        <v>58</v>
      </c>
      <c r="U5940" s="4">
        <v>68</v>
      </c>
      <c r="V5940" s="13">
        <v>68</v>
      </c>
      <c r="W5940" s="4">
        <v>67</v>
      </c>
      <c r="X5940" s="4">
        <v>56</v>
      </c>
      <c r="Y5940">
        <f t="shared" ca="1" si="1116"/>
        <v>0</v>
      </c>
      <c r="Z5940">
        <f t="shared" ca="1" si="1117"/>
        <v>0</v>
      </c>
    </row>
    <row r="5941" spans="2:26" x14ac:dyDescent="0.25">
      <c r="B5941" s="11">
        <f t="shared" si="1118"/>
        <v>44809.041666652287</v>
      </c>
      <c r="C5941" s="1">
        <f t="shared" si="1109"/>
        <v>9</v>
      </c>
      <c r="D5941" s="1">
        <f t="shared" si="1110"/>
        <v>1</v>
      </c>
      <c r="E5941" s="12">
        <f t="shared" si="1111"/>
        <v>2</v>
      </c>
      <c r="F5941" s="124" t="str">
        <f t="shared" si="1112"/>
        <v>0</v>
      </c>
      <c r="G5941" s="1">
        <f ca="1">(OFFSET(O5941,0,MATCH(Customer!$J$6,'CDH &amp; HDH'!$P$11:$X$11,0)))</f>
        <v>68</v>
      </c>
      <c r="H5941" s="1" t="str">
        <f t="shared" si="1113"/>
        <v>Cooling</v>
      </c>
      <c r="I5941" s="1">
        <f ca="1">OFFSET(IF($H5941="Cooling",Customer!$C$25,Customer!$C$52),E5941,D5941)</f>
        <v>78</v>
      </c>
      <c r="J5941" s="1">
        <f ca="1">OFFSET(IF($H5941="Cooling",Customer!$L$25,Customer!$L$52),$E5941,$D5941)</f>
        <v>80</v>
      </c>
      <c r="K5941" s="16">
        <f t="shared" ca="1" si="1107"/>
        <v>0</v>
      </c>
      <c r="L5941" s="16">
        <f t="shared" ca="1" si="1108"/>
        <v>0</v>
      </c>
      <c r="M5941" s="17">
        <f t="shared" si="1114"/>
        <v>0</v>
      </c>
      <c r="N5941" s="17">
        <f t="shared" si="1115"/>
        <v>0</v>
      </c>
      <c r="O5941" s="4"/>
      <c r="P5941" s="4">
        <v>60</v>
      </c>
      <c r="Q5941" s="4">
        <v>63</v>
      </c>
      <c r="R5941" s="4">
        <v>57</v>
      </c>
      <c r="S5941" s="4">
        <v>55</v>
      </c>
      <c r="T5941" s="4">
        <v>57</v>
      </c>
      <c r="U5941" s="4">
        <v>67</v>
      </c>
      <c r="V5941" s="13">
        <v>68</v>
      </c>
      <c r="W5941" s="4">
        <v>67</v>
      </c>
      <c r="X5941" s="4">
        <v>55</v>
      </c>
      <c r="Y5941">
        <f t="shared" ca="1" si="1116"/>
        <v>0</v>
      </c>
      <c r="Z5941">
        <f t="shared" ca="1" si="1117"/>
        <v>0</v>
      </c>
    </row>
    <row r="5942" spans="2:26" x14ac:dyDescent="0.25">
      <c r="B5942" s="11">
        <f t="shared" si="1118"/>
        <v>44809.083333318951</v>
      </c>
      <c r="C5942" s="1">
        <f t="shared" si="1109"/>
        <v>9</v>
      </c>
      <c r="D5942" s="1">
        <f t="shared" si="1110"/>
        <v>1</v>
      </c>
      <c r="E5942" s="12">
        <f t="shared" si="1111"/>
        <v>3</v>
      </c>
      <c r="F5942" s="124" t="str">
        <f t="shared" si="1112"/>
        <v>0</v>
      </c>
      <c r="G5942" s="1">
        <f ca="1">(OFFSET(O5942,0,MATCH(Customer!$J$6,'CDH &amp; HDH'!$P$11:$X$11,0)))</f>
        <v>68</v>
      </c>
      <c r="H5942" s="1" t="str">
        <f t="shared" si="1113"/>
        <v>Cooling</v>
      </c>
      <c r="I5942" s="1">
        <f ca="1">OFFSET(IF($H5942="Cooling",Customer!$C$25,Customer!$C$52),E5942,D5942)</f>
        <v>78</v>
      </c>
      <c r="J5942" s="1">
        <f ca="1">OFFSET(IF($H5942="Cooling",Customer!$L$25,Customer!$L$52),$E5942,$D5942)</f>
        <v>80</v>
      </c>
      <c r="K5942" s="16">
        <f t="shared" ca="1" si="1107"/>
        <v>0</v>
      </c>
      <c r="L5942" s="16">
        <f t="shared" ca="1" si="1108"/>
        <v>0</v>
      </c>
      <c r="M5942" s="17">
        <f t="shared" si="1114"/>
        <v>0</v>
      </c>
      <c r="N5942" s="17">
        <f t="shared" si="1115"/>
        <v>0</v>
      </c>
      <c r="O5942" s="4"/>
      <c r="P5942" s="4">
        <v>59</v>
      </c>
      <c r="Q5942" s="4">
        <v>62</v>
      </c>
      <c r="R5942" s="4">
        <v>56</v>
      </c>
      <c r="S5942" s="4">
        <v>53</v>
      </c>
      <c r="T5942" s="4">
        <v>54</v>
      </c>
      <c r="U5942" s="4">
        <v>67</v>
      </c>
      <c r="V5942" s="13">
        <v>68</v>
      </c>
      <c r="W5942" s="4">
        <v>67</v>
      </c>
      <c r="X5942" s="4">
        <v>55</v>
      </c>
      <c r="Y5942">
        <f t="shared" ca="1" si="1116"/>
        <v>0</v>
      </c>
      <c r="Z5942">
        <f t="shared" ca="1" si="1117"/>
        <v>0</v>
      </c>
    </row>
    <row r="5943" spans="2:26" x14ac:dyDescent="0.25">
      <c r="B5943" s="11">
        <f t="shared" si="1118"/>
        <v>44809.124999985615</v>
      </c>
      <c r="C5943" s="1">
        <f t="shared" si="1109"/>
        <v>9</v>
      </c>
      <c r="D5943" s="1">
        <f t="shared" si="1110"/>
        <v>1</v>
      </c>
      <c r="E5943" s="12">
        <f t="shared" si="1111"/>
        <v>4</v>
      </c>
      <c r="F5943" s="124" t="str">
        <f t="shared" si="1112"/>
        <v>0</v>
      </c>
      <c r="G5943" s="1">
        <f ca="1">(OFFSET(O5943,0,MATCH(Customer!$J$6,'CDH &amp; HDH'!$P$11:$X$11,0)))</f>
        <v>67</v>
      </c>
      <c r="H5943" s="1" t="str">
        <f t="shared" si="1113"/>
        <v>Cooling</v>
      </c>
      <c r="I5943" s="1">
        <f ca="1">OFFSET(IF($H5943="Cooling",Customer!$C$25,Customer!$C$52),E5943,D5943)</f>
        <v>78</v>
      </c>
      <c r="J5943" s="1">
        <f ca="1">OFFSET(IF($H5943="Cooling",Customer!$L$25,Customer!$L$52),$E5943,$D5943)</f>
        <v>80</v>
      </c>
      <c r="K5943" s="16">
        <f t="shared" ca="1" si="1107"/>
        <v>0</v>
      </c>
      <c r="L5943" s="16">
        <f t="shared" ca="1" si="1108"/>
        <v>0</v>
      </c>
      <c r="M5943" s="17">
        <f t="shared" si="1114"/>
        <v>0</v>
      </c>
      <c r="N5943" s="17">
        <f t="shared" si="1115"/>
        <v>0</v>
      </c>
      <c r="O5943" s="4"/>
      <c r="P5943" s="4">
        <v>58</v>
      </c>
      <c r="Q5943" s="4">
        <v>62</v>
      </c>
      <c r="R5943" s="4">
        <v>56</v>
      </c>
      <c r="S5943" s="4">
        <v>53</v>
      </c>
      <c r="T5943" s="4">
        <v>54</v>
      </c>
      <c r="U5943" s="4">
        <v>67</v>
      </c>
      <c r="V5943" s="13">
        <v>67</v>
      </c>
      <c r="W5943" s="4">
        <v>67</v>
      </c>
      <c r="X5943" s="4">
        <v>56</v>
      </c>
      <c r="Y5943">
        <f t="shared" ca="1" si="1116"/>
        <v>0</v>
      </c>
      <c r="Z5943">
        <f t="shared" ca="1" si="1117"/>
        <v>0</v>
      </c>
    </row>
    <row r="5944" spans="2:26" x14ac:dyDescent="0.25">
      <c r="B5944" s="11">
        <f t="shared" si="1118"/>
        <v>44809.16666665228</v>
      </c>
      <c r="C5944" s="1">
        <f t="shared" si="1109"/>
        <v>9</v>
      </c>
      <c r="D5944" s="1">
        <f t="shared" si="1110"/>
        <v>1</v>
      </c>
      <c r="E5944" s="12">
        <f t="shared" si="1111"/>
        <v>5</v>
      </c>
      <c r="F5944" s="124" t="str">
        <f t="shared" si="1112"/>
        <v>0</v>
      </c>
      <c r="G5944" s="1">
        <f ca="1">(OFFSET(O5944,0,MATCH(Customer!$J$6,'CDH &amp; HDH'!$P$11:$X$11,0)))</f>
        <v>67</v>
      </c>
      <c r="H5944" s="1" t="str">
        <f t="shared" si="1113"/>
        <v>Cooling</v>
      </c>
      <c r="I5944" s="1">
        <f ca="1">OFFSET(IF($H5944="Cooling",Customer!$C$25,Customer!$C$52),E5944,D5944)</f>
        <v>78</v>
      </c>
      <c r="J5944" s="1">
        <f ca="1">OFFSET(IF($H5944="Cooling",Customer!$L$25,Customer!$L$52),$E5944,$D5944)</f>
        <v>80</v>
      </c>
      <c r="K5944" s="16">
        <f t="shared" ca="1" si="1107"/>
        <v>0</v>
      </c>
      <c r="L5944" s="16">
        <f t="shared" ca="1" si="1108"/>
        <v>0</v>
      </c>
      <c r="M5944" s="17">
        <f t="shared" si="1114"/>
        <v>0</v>
      </c>
      <c r="N5944" s="17">
        <f t="shared" si="1115"/>
        <v>0</v>
      </c>
      <c r="O5944" s="4"/>
      <c r="P5944" s="4">
        <v>60</v>
      </c>
      <c r="Q5944" s="4">
        <v>60</v>
      </c>
      <c r="R5944" s="4">
        <v>56</v>
      </c>
      <c r="S5944" s="4">
        <v>53</v>
      </c>
      <c r="T5944" s="4">
        <v>52</v>
      </c>
      <c r="U5944" s="4">
        <v>66</v>
      </c>
      <c r="V5944" s="13">
        <v>67</v>
      </c>
      <c r="W5944" s="4">
        <v>67</v>
      </c>
      <c r="X5944" s="4">
        <v>55</v>
      </c>
      <c r="Y5944">
        <f t="shared" ca="1" si="1116"/>
        <v>0</v>
      </c>
      <c r="Z5944">
        <f t="shared" ca="1" si="1117"/>
        <v>0</v>
      </c>
    </row>
    <row r="5945" spans="2:26" x14ac:dyDescent="0.25">
      <c r="B5945" s="11">
        <f t="shared" si="1118"/>
        <v>44809.208333318944</v>
      </c>
      <c r="C5945" s="1">
        <f t="shared" si="1109"/>
        <v>9</v>
      </c>
      <c r="D5945" s="1">
        <f t="shared" si="1110"/>
        <v>1</v>
      </c>
      <c r="E5945" s="12">
        <f t="shared" si="1111"/>
        <v>6</v>
      </c>
      <c r="F5945" s="124" t="str">
        <f t="shared" si="1112"/>
        <v>0</v>
      </c>
      <c r="G5945" s="1">
        <f ca="1">(OFFSET(O5945,0,MATCH(Customer!$J$6,'CDH &amp; HDH'!$P$11:$X$11,0)))</f>
        <v>67</v>
      </c>
      <c r="H5945" s="1" t="str">
        <f t="shared" si="1113"/>
        <v>Cooling</v>
      </c>
      <c r="I5945" s="1">
        <f ca="1">OFFSET(IF($H5945="Cooling",Customer!$C$25,Customer!$C$52),E5945,D5945)</f>
        <v>78</v>
      </c>
      <c r="J5945" s="1">
        <f ca="1">OFFSET(IF($H5945="Cooling",Customer!$L$25,Customer!$L$52),$E5945,$D5945)</f>
        <v>80</v>
      </c>
      <c r="K5945" s="16">
        <f t="shared" ca="1" si="1107"/>
        <v>0</v>
      </c>
      <c r="L5945" s="16">
        <f t="shared" ca="1" si="1108"/>
        <v>0</v>
      </c>
      <c r="M5945" s="17">
        <f t="shared" si="1114"/>
        <v>0</v>
      </c>
      <c r="N5945" s="17">
        <f t="shared" si="1115"/>
        <v>0</v>
      </c>
      <c r="O5945" s="4"/>
      <c r="P5945" s="4">
        <v>61</v>
      </c>
      <c r="Q5945" s="4">
        <v>59</v>
      </c>
      <c r="R5945" s="4">
        <v>56</v>
      </c>
      <c r="S5945" s="4">
        <v>52</v>
      </c>
      <c r="T5945" s="4">
        <v>53</v>
      </c>
      <c r="U5945" s="4">
        <v>67</v>
      </c>
      <c r="V5945" s="13">
        <v>67</v>
      </c>
      <c r="W5945" s="4">
        <v>67</v>
      </c>
      <c r="X5945" s="4">
        <v>54</v>
      </c>
      <c r="Y5945">
        <f t="shared" ca="1" si="1116"/>
        <v>0</v>
      </c>
      <c r="Z5945">
        <f t="shared" ca="1" si="1117"/>
        <v>0</v>
      </c>
    </row>
    <row r="5946" spans="2:26" x14ac:dyDescent="0.25">
      <c r="B5946" s="11">
        <f t="shared" si="1118"/>
        <v>44809.249999985608</v>
      </c>
      <c r="C5946" s="1">
        <f t="shared" si="1109"/>
        <v>9</v>
      </c>
      <c r="D5946" s="1">
        <f t="shared" si="1110"/>
        <v>1</v>
      </c>
      <c r="E5946" s="12">
        <f t="shared" si="1111"/>
        <v>7</v>
      </c>
      <c r="F5946" s="124" t="str">
        <f t="shared" si="1112"/>
        <v>0</v>
      </c>
      <c r="G5946" s="1">
        <f ca="1">(OFFSET(O5946,0,MATCH(Customer!$J$6,'CDH &amp; HDH'!$P$11:$X$11,0)))</f>
        <v>67</v>
      </c>
      <c r="H5946" s="1" t="str">
        <f t="shared" si="1113"/>
        <v>Cooling</v>
      </c>
      <c r="I5946" s="1">
        <f ca="1">OFFSET(IF($H5946="Cooling",Customer!$C$25,Customer!$C$52),E5946,D5946)</f>
        <v>78</v>
      </c>
      <c r="J5946" s="1">
        <f ca="1">OFFSET(IF($H5946="Cooling",Customer!$L$25,Customer!$L$52),$E5946,$D5946)</f>
        <v>80</v>
      </c>
      <c r="K5946" s="16">
        <f t="shared" ca="1" si="1107"/>
        <v>0</v>
      </c>
      <c r="L5946" s="16">
        <f t="shared" ca="1" si="1108"/>
        <v>0</v>
      </c>
      <c r="M5946" s="17">
        <f t="shared" si="1114"/>
        <v>0</v>
      </c>
      <c r="N5946" s="17">
        <f t="shared" si="1115"/>
        <v>0</v>
      </c>
      <c r="O5946" s="4"/>
      <c r="P5946" s="4">
        <v>63</v>
      </c>
      <c r="Q5946" s="4">
        <v>57</v>
      </c>
      <c r="R5946" s="4">
        <v>56</v>
      </c>
      <c r="S5946" s="4">
        <v>52</v>
      </c>
      <c r="T5946" s="4">
        <v>55</v>
      </c>
      <c r="U5946" s="4">
        <v>68</v>
      </c>
      <c r="V5946" s="13">
        <v>67</v>
      </c>
      <c r="W5946" s="4">
        <v>67</v>
      </c>
      <c r="X5946" s="4">
        <v>57</v>
      </c>
      <c r="Y5946">
        <f t="shared" ca="1" si="1116"/>
        <v>0</v>
      </c>
      <c r="Z5946">
        <f t="shared" ca="1" si="1117"/>
        <v>0</v>
      </c>
    </row>
    <row r="5947" spans="2:26" x14ac:dyDescent="0.25">
      <c r="B5947" s="11">
        <f t="shared" si="1118"/>
        <v>44809.291666652272</v>
      </c>
      <c r="C5947" s="1">
        <f t="shared" si="1109"/>
        <v>9</v>
      </c>
      <c r="D5947" s="1">
        <f t="shared" si="1110"/>
        <v>1</v>
      </c>
      <c r="E5947" s="12">
        <f t="shared" si="1111"/>
        <v>8</v>
      </c>
      <c r="F5947" s="124" t="str">
        <f t="shared" si="1112"/>
        <v>0</v>
      </c>
      <c r="G5947" s="1">
        <f ca="1">(OFFSET(O5947,0,MATCH(Customer!$J$6,'CDH &amp; HDH'!$P$11:$X$11,0)))</f>
        <v>70</v>
      </c>
      <c r="H5947" s="1" t="str">
        <f t="shared" si="1113"/>
        <v>Cooling</v>
      </c>
      <c r="I5947" s="1">
        <f ca="1">OFFSET(IF($H5947="Cooling",Customer!$C$25,Customer!$C$52),E5947,D5947)</f>
        <v>72</v>
      </c>
      <c r="J5947" s="1">
        <f ca="1">OFFSET(IF($H5947="Cooling",Customer!$L$25,Customer!$L$52),$E5947,$D5947)</f>
        <v>77</v>
      </c>
      <c r="K5947" s="16">
        <f t="shared" ca="1" si="1107"/>
        <v>0</v>
      </c>
      <c r="L5947" s="16">
        <f t="shared" ca="1" si="1108"/>
        <v>0</v>
      </c>
      <c r="M5947" s="17">
        <f t="shared" si="1114"/>
        <v>0</v>
      </c>
      <c r="N5947" s="17">
        <f t="shared" si="1115"/>
        <v>0</v>
      </c>
      <c r="O5947" s="4"/>
      <c r="P5947" s="4">
        <v>67</v>
      </c>
      <c r="Q5947" s="4">
        <v>58</v>
      </c>
      <c r="R5947" s="4">
        <v>52</v>
      </c>
      <c r="S5947" s="4">
        <v>53</v>
      </c>
      <c r="T5947" s="4">
        <v>58</v>
      </c>
      <c r="U5947" s="4">
        <v>71</v>
      </c>
      <c r="V5947" s="13">
        <v>70</v>
      </c>
      <c r="W5947" s="4">
        <v>67</v>
      </c>
      <c r="X5947" s="4">
        <v>63</v>
      </c>
      <c r="Y5947">
        <f t="shared" ca="1" si="1116"/>
        <v>0</v>
      </c>
      <c r="Z5947">
        <f t="shared" ca="1" si="1117"/>
        <v>0</v>
      </c>
    </row>
    <row r="5948" spans="2:26" x14ac:dyDescent="0.25">
      <c r="B5948" s="11">
        <f t="shared" si="1118"/>
        <v>44809.333333318937</v>
      </c>
      <c r="C5948" s="1">
        <f t="shared" si="1109"/>
        <v>9</v>
      </c>
      <c r="D5948" s="1">
        <f t="shared" si="1110"/>
        <v>1</v>
      </c>
      <c r="E5948" s="12">
        <f t="shared" si="1111"/>
        <v>9</v>
      </c>
      <c r="F5948" s="124" t="str">
        <f t="shared" si="1112"/>
        <v>0</v>
      </c>
      <c r="G5948" s="1">
        <f ca="1">(OFFSET(O5948,0,MATCH(Customer!$J$6,'CDH &amp; HDH'!$P$11:$X$11,0)))</f>
        <v>73</v>
      </c>
      <c r="H5948" s="1" t="str">
        <f t="shared" si="1113"/>
        <v>Cooling</v>
      </c>
      <c r="I5948" s="1">
        <f ca="1">OFFSET(IF($H5948="Cooling",Customer!$C$25,Customer!$C$52),E5948,D5948)</f>
        <v>72</v>
      </c>
      <c r="J5948" s="1">
        <f ca="1">OFFSET(IF($H5948="Cooling",Customer!$L$25,Customer!$L$52),$E5948,$D5948)</f>
        <v>77</v>
      </c>
      <c r="K5948" s="16">
        <f t="shared" ca="1" si="1107"/>
        <v>1</v>
      </c>
      <c r="L5948" s="16">
        <f t="shared" ca="1" si="1108"/>
        <v>0</v>
      </c>
      <c r="M5948" s="17">
        <f t="shared" si="1114"/>
        <v>0</v>
      </c>
      <c r="N5948" s="17">
        <f t="shared" si="1115"/>
        <v>0</v>
      </c>
      <c r="O5948" s="4"/>
      <c r="P5948" s="4">
        <v>72</v>
      </c>
      <c r="Q5948" s="4">
        <v>60</v>
      </c>
      <c r="R5948" s="4">
        <v>51</v>
      </c>
      <c r="S5948" s="4">
        <v>56</v>
      </c>
      <c r="T5948" s="4">
        <v>62</v>
      </c>
      <c r="U5948" s="4">
        <v>75</v>
      </c>
      <c r="V5948" s="13">
        <v>73</v>
      </c>
      <c r="W5948" s="4">
        <v>67</v>
      </c>
      <c r="X5948" s="4">
        <v>67</v>
      </c>
      <c r="Y5948">
        <f t="shared" ca="1" si="1116"/>
        <v>432</v>
      </c>
      <c r="Z5948">
        <f t="shared" ca="1" si="1117"/>
        <v>0</v>
      </c>
    </row>
    <row r="5949" spans="2:26" x14ac:dyDescent="0.25">
      <c r="B5949" s="11">
        <f t="shared" si="1118"/>
        <v>44809.374999985601</v>
      </c>
      <c r="C5949" s="1">
        <f t="shared" si="1109"/>
        <v>9</v>
      </c>
      <c r="D5949" s="1">
        <f t="shared" si="1110"/>
        <v>1</v>
      </c>
      <c r="E5949" s="12">
        <f t="shared" si="1111"/>
        <v>10</v>
      </c>
      <c r="F5949" s="124" t="str">
        <f t="shared" si="1112"/>
        <v>0</v>
      </c>
      <c r="G5949" s="1">
        <f ca="1">(OFFSET(O5949,0,MATCH(Customer!$J$6,'CDH &amp; HDH'!$P$11:$X$11,0)))</f>
        <v>75</v>
      </c>
      <c r="H5949" s="1" t="str">
        <f t="shared" si="1113"/>
        <v>Cooling</v>
      </c>
      <c r="I5949" s="1">
        <f ca="1">OFFSET(IF($H5949="Cooling",Customer!$C$25,Customer!$C$52),E5949,D5949)</f>
        <v>72</v>
      </c>
      <c r="J5949" s="1">
        <f ca="1">OFFSET(IF($H5949="Cooling",Customer!$L$25,Customer!$L$52),$E5949,$D5949)</f>
        <v>77</v>
      </c>
      <c r="K5949" s="16">
        <f t="shared" ca="1" si="1107"/>
        <v>3</v>
      </c>
      <c r="L5949" s="16">
        <f t="shared" ca="1" si="1108"/>
        <v>0</v>
      </c>
      <c r="M5949" s="17">
        <f t="shared" si="1114"/>
        <v>0</v>
      </c>
      <c r="N5949" s="17">
        <f t="shared" si="1115"/>
        <v>0</v>
      </c>
      <c r="O5949" s="4"/>
      <c r="P5949" s="4">
        <v>76</v>
      </c>
      <c r="Q5949" s="4">
        <v>61</v>
      </c>
      <c r="R5949" s="4">
        <v>50</v>
      </c>
      <c r="S5949" s="4">
        <v>59</v>
      </c>
      <c r="T5949" s="4">
        <v>64</v>
      </c>
      <c r="U5949" s="4">
        <v>79</v>
      </c>
      <c r="V5949" s="13">
        <v>75</v>
      </c>
      <c r="W5949" s="4">
        <v>67</v>
      </c>
      <c r="X5949" s="4">
        <v>72</v>
      </c>
      <c r="Y5949">
        <f t="shared" ca="1" si="1116"/>
        <v>1296</v>
      </c>
      <c r="Z5949">
        <f t="shared" ca="1" si="1117"/>
        <v>0</v>
      </c>
    </row>
    <row r="5950" spans="2:26" x14ac:dyDescent="0.25">
      <c r="B5950" s="11">
        <f t="shared" si="1118"/>
        <v>44809.416666652265</v>
      </c>
      <c r="C5950" s="1">
        <f t="shared" si="1109"/>
        <v>9</v>
      </c>
      <c r="D5950" s="1">
        <f t="shared" si="1110"/>
        <v>1</v>
      </c>
      <c r="E5950" s="12">
        <f t="shared" si="1111"/>
        <v>11</v>
      </c>
      <c r="F5950" s="124" t="str">
        <f t="shared" si="1112"/>
        <v>0</v>
      </c>
      <c r="G5950" s="1">
        <f ca="1">(OFFSET(O5950,0,MATCH(Customer!$J$6,'CDH &amp; HDH'!$P$11:$X$11,0)))</f>
        <v>77</v>
      </c>
      <c r="H5950" s="1" t="str">
        <f t="shared" si="1113"/>
        <v>Cooling</v>
      </c>
      <c r="I5950" s="1">
        <f ca="1">OFFSET(IF($H5950="Cooling",Customer!$C$25,Customer!$C$52),E5950,D5950)</f>
        <v>72</v>
      </c>
      <c r="J5950" s="1">
        <f ca="1">OFFSET(IF($H5950="Cooling",Customer!$L$25,Customer!$L$52),$E5950,$D5950)</f>
        <v>77</v>
      </c>
      <c r="K5950" s="16">
        <f t="shared" ca="1" si="1107"/>
        <v>5</v>
      </c>
      <c r="L5950" s="16">
        <f t="shared" ca="1" si="1108"/>
        <v>0</v>
      </c>
      <c r="M5950" s="17">
        <f t="shared" si="1114"/>
        <v>0</v>
      </c>
      <c r="N5950" s="17">
        <f t="shared" si="1115"/>
        <v>0</v>
      </c>
      <c r="O5950" s="4"/>
      <c r="P5950" s="4">
        <v>77</v>
      </c>
      <c r="Q5950" s="4">
        <v>61</v>
      </c>
      <c r="R5950" s="4">
        <v>50</v>
      </c>
      <c r="S5950" s="4">
        <v>60</v>
      </c>
      <c r="T5950" s="4">
        <v>67</v>
      </c>
      <c r="U5950" s="4">
        <v>82</v>
      </c>
      <c r="V5950" s="13">
        <v>77</v>
      </c>
      <c r="W5950" s="4">
        <v>68</v>
      </c>
      <c r="X5950" s="4">
        <v>75</v>
      </c>
      <c r="Y5950">
        <f t="shared" ca="1" si="1116"/>
        <v>2160</v>
      </c>
      <c r="Z5950">
        <f t="shared" ca="1" si="1117"/>
        <v>0</v>
      </c>
    </row>
    <row r="5951" spans="2:26" x14ac:dyDescent="0.25">
      <c r="B5951" s="11">
        <f t="shared" si="1118"/>
        <v>44809.458333318929</v>
      </c>
      <c r="C5951" s="1">
        <f t="shared" si="1109"/>
        <v>9</v>
      </c>
      <c r="D5951" s="1">
        <f t="shared" si="1110"/>
        <v>1</v>
      </c>
      <c r="E5951" s="12">
        <f t="shared" si="1111"/>
        <v>12</v>
      </c>
      <c r="F5951" s="124" t="str">
        <f t="shared" si="1112"/>
        <v>0</v>
      </c>
      <c r="G5951" s="1">
        <f ca="1">(OFFSET(O5951,0,MATCH(Customer!$J$6,'CDH &amp; HDH'!$P$11:$X$11,0)))</f>
        <v>79</v>
      </c>
      <c r="H5951" s="1" t="str">
        <f t="shared" si="1113"/>
        <v>Cooling</v>
      </c>
      <c r="I5951" s="1">
        <f ca="1">OFFSET(IF($H5951="Cooling",Customer!$C$25,Customer!$C$52),E5951,D5951)</f>
        <v>72</v>
      </c>
      <c r="J5951" s="1">
        <f ca="1">OFFSET(IF($H5951="Cooling",Customer!$L$25,Customer!$L$52),$E5951,$D5951)</f>
        <v>77</v>
      </c>
      <c r="K5951" s="16">
        <f t="shared" ca="1" si="1107"/>
        <v>7</v>
      </c>
      <c r="L5951" s="16">
        <f t="shared" ca="1" si="1108"/>
        <v>2</v>
      </c>
      <c r="M5951" s="17">
        <f t="shared" si="1114"/>
        <v>0</v>
      </c>
      <c r="N5951" s="17">
        <f t="shared" si="1115"/>
        <v>0</v>
      </c>
      <c r="O5951" s="4"/>
      <c r="P5951" s="4">
        <v>79</v>
      </c>
      <c r="Q5951" s="4">
        <v>61</v>
      </c>
      <c r="R5951" s="4">
        <v>52</v>
      </c>
      <c r="S5951" s="4">
        <v>61</v>
      </c>
      <c r="T5951" s="4">
        <v>68</v>
      </c>
      <c r="U5951" s="4">
        <v>85</v>
      </c>
      <c r="V5951" s="13">
        <v>79</v>
      </c>
      <c r="W5951" s="4">
        <v>68</v>
      </c>
      <c r="X5951" s="4">
        <v>78</v>
      </c>
      <c r="Y5951">
        <f t="shared" ca="1" si="1116"/>
        <v>3024</v>
      </c>
      <c r="Z5951">
        <f t="shared" ca="1" si="1117"/>
        <v>864</v>
      </c>
    </row>
    <row r="5952" spans="2:26" x14ac:dyDescent="0.25">
      <c r="B5952" s="11">
        <f t="shared" si="1118"/>
        <v>44809.499999985594</v>
      </c>
      <c r="C5952" s="1">
        <f t="shared" si="1109"/>
        <v>9</v>
      </c>
      <c r="D5952" s="1">
        <f t="shared" si="1110"/>
        <v>1</v>
      </c>
      <c r="E5952" s="12">
        <f t="shared" si="1111"/>
        <v>13</v>
      </c>
      <c r="F5952" s="124" t="str">
        <f t="shared" si="1112"/>
        <v>0</v>
      </c>
      <c r="G5952" s="1">
        <f ca="1">(OFFSET(O5952,0,MATCH(Customer!$J$6,'CDH &amp; HDH'!$P$11:$X$11,0)))</f>
        <v>79</v>
      </c>
      <c r="H5952" s="1" t="str">
        <f t="shared" si="1113"/>
        <v>Cooling</v>
      </c>
      <c r="I5952" s="1">
        <f ca="1">OFFSET(IF($H5952="Cooling",Customer!$C$25,Customer!$C$52),E5952,D5952)</f>
        <v>72</v>
      </c>
      <c r="J5952" s="1">
        <f ca="1">OFFSET(IF($H5952="Cooling",Customer!$L$25,Customer!$L$52),$E5952,$D5952)</f>
        <v>77</v>
      </c>
      <c r="K5952" s="16">
        <f t="shared" ca="1" si="1107"/>
        <v>7</v>
      </c>
      <c r="L5952" s="16">
        <f t="shared" ca="1" si="1108"/>
        <v>2</v>
      </c>
      <c r="M5952" s="17">
        <f t="shared" si="1114"/>
        <v>0</v>
      </c>
      <c r="N5952" s="17">
        <f t="shared" si="1115"/>
        <v>0</v>
      </c>
      <c r="O5952" s="4"/>
      <c r="P5952" s="4">
        <v>80</v>
      </c>
      <c r="Q5952" s="4">
        <v>61</v>
      </c>
      <c r="R5952" s="4">
        <v>51</v>
      </c>
      <c r="S5952" s="4">
        <v>62</v>
      </c>
      <c r="T5952" s="4">
        <v>68</v>
      </c>
      <c r="U5952" s="4">
        <v>86</v>
      </c>
      <c r="V5952" s="13">
        <v>79</v>
      </c>
      <c r="W5952" s="4">
        <v>69</v>
      </c>
      <c r="X5952" s="4">
        <v>80</v>
      </c>
      <c r="Y5952">
        <f t="shared" ca="1" si="1116"/>
        <v>3024</v>
      </c>
      <c r="Z5952">
        <f t="shared" ca="1" si="1117"/>
        <v>864</v>
      </c>
    </row>
    <row r="5953" spans="2:26" x14ac:dyDescent="0.25">
      <c r="B5953" s="11">
        <f t="shared" si="1118"/>
        <v>44809.541666652258</v>
      </c>
      <c r="C5953" s="1">
        <f t="shared" si="1109"/>
        <v>9</v>
      </c>
      <c r="D5953" s="1">
        <f t="shared" si="1110"/>
        <v>1</v>
      </c>
      <c r="E5953" s="12">
        <f t="shared" si="1111"/>
        <v>14</v>
      </c>
      <c r="F5953" s="124" t="str">
        <f t="shared" si="1112"/>
        <v>0</v>
      </c>
      <c r="G5953" s="1">
        <f ca="1">(OFFSET(O5953,0,MATCH(Customer!$J$6,'CDH &amp; HDH'!$P$11:$X$11,0)))</f>
        <v>78</v>
      </c>
      <c r="H5953" s="1" t="str">
        <f t="shared" si="1113"/>
        <v>Cooling</v>
      </c>
      <c r="I5953" s="1">
        <f ca="1">OFFSET(IF($H5953="Cooling",Customer!$C$25,Customer!$C$52),E5953,D5953)</f>
        <v>72</v>
      </c>
      <c r="J5953" s="1">
        <f ca="1">OFFSET(IF($H5953="Cooling",Customer!$L$25,Customer!$L$52),$E5953,$D5953)</f>
        <v>77</v>
      </c>
      <c r="K5953" s="16">
        <f t="shared" ca="1" si="1107"/>
        <v>6</v>
      </c>
      <c r="L5953" s="16">
        <f t="shared" ca="1" si="1108"/>
        <v>1</v>
      </c>
      <c r="M5953" s="17">
        <f t="shared" si="1114"/>
        <v>0</v>
      </c>
      <c r="N5953" s="17">
        <f t="shared" si="1115"/>
        <v>0</v>
      </c>
      <c r="O5953" s="4"/>
      <c r="P5953" s="4">
        <v>78</v>
      </c>
      <c r="Q5953" s="4">
        <v>61</v>
      </c>
      <c r="R5953" s="4">
        <v>49</v>
      </c>
      <c r="S5953" s="4">
        <v>63</v>
      </c>
      <c r="T5953" s="4">
        <v>68</v>
      </c>
      <c r="U5953" s="4">
        <v>88</v>
      </c>
      <c r="V5953" s="13">
        <v>78</v>
      </c>
      <c r="W5953" s="4">
        <v>70</v>
      </c>
      <c r="X5953" s="4">
        <v>83</v>
      </c>
      <c r="Y5953">
        <f t="shared" ca="1" si="1116"/>
        <v>2592</v>
      </c>
      <c r="Z5953">
        <f t="shared" ca="1" si="1117"/>
        <v>432</v>
      </c>
    </row>
    <row r="5954" spans="2:26" x14ac:dyDescent="0.25">
      <c r="B5954" s="11">
        <f t="shared" si="1118"/>
        <v>44809.583333318922</v>
      </c>
      <c r="C5954" s="1">
        <f t="shared" si="1109"/>
        <v>9</v>
      </c>
      <c r="D5954" s="1">
        <f t="shared" si="1110"/>
        <v>1</v>
      </c>
      <c r="E5954" s="12">
        <f t="shared" si="1111"/>
        <v>15</v>
      </c>
      <c r="F5954" s="124" t="str">
        <f t="shared" si="1112"/>
        <v>0</v>
      </c>
      <c r="G5954" s="1">
        <f ca="1">(OFFSET(O5954,0,MATCH(Customer!$J$6,'CDH &amp; HDH'!$P$11:$X$11,0)))</f>
        <v>77</v>
      </c>
      <c r="H5954" s="1" t="str">
        <f t="shared" si="1113"/>
        <v>Cooling</v>
      </c>
      <c r="I5954" s="1">
        <f ca="1">OFFSET(IF($H5954="Cooling",Customer!$C$25,Customer!$C$52),E5954,D5954)</f>
        <v>72</v>
      </c>
      <c r="J5954" s="1">
        <f ca="1">OFFSET(IF($H5954="Cooling",Customer!$L$25,Customer!$L$52),$E5954,$D5954)</f>
        <v>77</v>
      </c>
      <c r="K5954" s="16">
        <f t="shared" ca="1" si="1107"/>
        <v>5</v>
      </c>
      <c r="L5954" s="16">
        <f t="shared" ca="1" si="1108"/>
        <v>0</v>
      </c>
      <c r="M5954" s="17">
        <f t="shared" si="1114"/>
        <v>0</v>
      </c>
      <c r="N5954" s="17">
        <f t="shared" si="1115"/>
        <v>0</v>
      </c>
      <c r="O5954" s="4"/>
      <c r="P5954" s="4">
        <v>77</v>
      </c>
      <c r="Q5954" s="4">
        <v>61</v>
      </c>
      <c r="R5954" s="4">
        <v>50</v>
      </c>
      <c r="S5954" s="4">
        <v>63</v>
      </c>
      <c r="T5954" s="4">
        <v>68</v>
      </c>
      <c r="U5954" s="4">
        <v>86</v>
      </c>
      <c r="V5954" s="13">
        <v>77</v>
      </c>
      <c r="W5954" s="4">
        <v>70</v>
      </c>
      <c r="X5954" s="4">
        <v>84</v>
      </c>
      <c r="Y5954">
        <f t="shared" ca="1" si="1116"/>
        <v>2160</v>
      </c>
      <c r="Z5954">
        <f t="shared" ca="1" si="1117"/>
        <v>0</v>
      </c>
    </row>
    <row r="5955" spans="2:26" x14ac:dyDescent="0.25">
      <c r="B5955" s="11">
        <f t="shared" si="1118"/>
        <v>44809.624999985586</v>
      </c>
      <c r="C5955" s="1">
        <f t="shared" si="1109"/>
        <v>9</v>
      </c>
      <c r="D5955" s="1">
        <f t="shared" si="1110"/>
        <v>1</v>
      </c>
      <c r="E5955" s="12">
        <f t="shared" si="1111"/>
        <v>16</v>
      </c>
      <c r="F5955" s="124" t="str">
        <f t="shared" si="1112"/>
        <v>0</v>
      </c>
      <c r="G5955" s="1">
        <f ca="1">(OFFSET(O5955,0,MATCH(Customer!$J$6,'CDH &amp; HDH'!$P$11:$X$11,0)))</f>
        <v>76</v>
      </c>
      <c r="H5955" s="1" t="str">
        <f t="shared" si="1113"/>
        <v>Cooling</v>
      </c>
      <c r="I5955" s="1">
        <f ca="1">OFFSET(IF($H5955="Cooling",Customer!$C$25,Customer!$C$52),E5955,D5955)</f>
        <v>72</v>
      </c>
      <c r="J5955" s="1">
        <f ca="1">OFFSET(IF($H5955="Cooling",Customer!$L$25,Customer!$L$52),$E5955,$D5955)</f>
        <v>77</v>
      </c>
      <c r="K5955" s="16">
        <f t="shared" ca="1" si="1107"/>
        <v>4</v>
      </c>
      <c r="L5955" s="16">
        <f t="shared" ca="1" si="1108"/>
        <v>0</v>
      </c>
      <c r="M5955" s="17">
        <f t="shared" si="1114"/>
        <v>0</v>
      </c>
      <c r="N5955" s="17">
        <f t="shared" si="1115"/>
        <v>0</v>
      </c>
      <c r="O5955" s="4"/>
      <c r="P5955" s="4">
        <v>75</v>
      </c>
      <c r="Q5955" s="4">
        <v>61</v>
      </c>
      <c r="R5955" s="4">
        <v>50</v>
      </c>
      <c r="S5955" s="4">
        <v>63</v>
      </c>
      <c r="T5955" s="4">
        <v>68</v>
      </c>
      <c r="U5955" s="4">
        <v>87</v>
      </c>
      <c r="V5955" s="13">
        <v>76</v>
      </c>
      <c r="W5955" s="4">
        <v>71</v>
      </c>
      <c r="X5955" s="4">
        <v>84</v>
      </c>
      <c r="Y5955">
        <f t="shared" ca="1" si="1116"/>
        <v>1728</v>
      </c>
      <c r="Z5955">
        <f t="shared" ca="1" si="1117"/>
        <v>0</v>
      </c>
    </row>
    <row r="5956" spans="2:26" x14ac:dyDescent="0.25">
      <c r="B5956" s="11">
        <f t="shared" si="1118"/>
        <v>44809.666666652251</v>
      </c>
      <c r="C5956" s="1">
        <f t="shared" si="1109"/>
        <v>9</v>
      </c>
      <c r="D5956" s="1">
        <f t="shared" si="1110"/>
        <v>1</v>
      </c>
      <c r="E5956" s="12">
        <f t="shared" si="1111"/>
        <v>17</v>
      </c>
      <c r="F5956" s="124" t="str">
        <f t="shared" si="1112"/>
        <v>0</v>
      </c>
      <c r="G5956" s="1">
        <f ca="1">(OFFSET(O5956,0,MATCH(Customer!$J$6,'CDH &amp; HDH'!$P$11:$X$11,0)))</f>
        <v>75</v>
      </c>
      <c r="H5956" s="1" t="str">
        <f t="shared" si="1113"/>
        <v>Cooling</v>
      </c>
      <c r="I5956" s="1">
        <f ca="1">OFFSET(IF($H5956="Cooling",Customer!$C$25,Customer!$C$52),E5956,D5956)</f>
        <v>72</v>
      </c>
      <c r="J5956" s="1">
        <f ca="1">OFFSET(IF($H5956="Cooling",Customer!$L$25,Customer!$L$52),$E5956,$D5956)</f>
        <v>77</v>
      </c>
      <c r="K5956" s="16">
        <f t="shared" ca="1" si="1107"/>
        <v>3</v>
      </c>
      <c r="L5956" s="16">
        <f t="shared" ca="1" si="1108"/>
        <v>0</v>
      </c>
      <c r="M5956" s="17">
        <f t="shared" si="1114"/>
        <v>0</v>
      </c>
      <c r="N5956" s="17">
        <f t="shared" si="1115"/>
        <v>0</v>
      </c>
      <c r="O5956" s="4"/>
      <c r="P5956" s="4">
        <v>71</v>
      </c>
      <c r="Q5956" s="4">
        <v>59</v>
      </c>
      <c r="R5956" s="4">
        <v>49</v>
      </c>
      <c r="S5956" s="4">
        <v>62</v>
      </c>
      <c r="T5956" s="4">
        <v>68</v>
      </c>
      <c r="U5956" s="4">
        <v>87</v>
      </c>
      <c r="V5956" s="13">
        <v>75</v>
      </c>
      <c r="W5956" s="4">
        <v>68</v>
      </c>
      <c r="X5956" s="4">
        <v>82</v>
      </c>
      <c r="Y5956">
        <f t="shared" ca="1" si="1116"/>
        <v>1296</v>
      </c>
      <c r="Z5956">
        <f t="shared" ca="1" si="1117"/>
        <v>0</v>
      </c>
    </row>
    <row r="5957" spans="2:26" x14ac:dyDescent="0.25">
      <c r="B5957" s="11">
        <f t="shared" si="1118"/>
        <v>44809.708333318915</v>
      </c>
      <c r="C5957" s="1">
        <f t="shared" si="1109"/>
        <v>9</v>
      </c>
      <c r="D5957" s="1">
        <f t="shared" si="1110"/>
        <v>1</v>
      </c>
      <c r="E5957" s="12">
        <f t="shared" si="1111"/>
        <v>18</v>
      </c>
      <c r="F5957" s="124" t="str">
        <f t="shared" si="1112"/>
        <v>0</v>
      </c>
      <c r="G5957" s="1">
        <f ca="1">(OFFSET(O5957,0,MATCH(Customer!$J$6,'CDH &amp; HDH'!$P$11:$X$11,0)))</f>
        <v>73</v>
      </c>
      <c r="H5957" s="1" t="str">
        <f t="shared" si="1113"/>
        <v>Cooling</v>
      </c>
      <c r="I5957" s="1">
        <f ca="1">OFFSET(IF($H5957="Cooling",Customer!$C$25,Customer!$C$52),E5957,D5957)</f>
        <v>72</v>
      </c>
      <c r="J5957" s="1">
        <f ca="1">OFFSET(IF($H5957="Cooling",Customer!$L$25,Customer!$L$52),$E5957,$D5957)</f>
        <v>77</v>
      </c>
      <c r="K5957" s="16">
        <f t="shared" ca="1" si="1107"/>
        <v>1</v>
      </c>
      <c r="L5957" s="16">
        <f t="shared" ca="1" si="1108"/>
        <v>0</v>
      </c>
      <c r="M5957" s="17">
        <f t="shared" si="1114"/>
        <v>0</v>
      </c>
      <c r="N5957" s="17">
        <f t="shared" si="1115"/>
        <v>0</v>
      </c>
      <c r="O5957" s="4"/>
      <c r="P5957" s="4">
        <v>68</v>
      </c>
      <c r="Q5957" s="4">
        <v>56</v>
      </c>
      <c r="R5957" s="4">
        <v>49</v>
      </c>
      <c r="S5957" s="4">
        <v>61</v>
      </c>
      <c r="T5957" s="4">
        <v>68</v>
      </c>
      <c r="U5957" s="4">
        <v>82</v>
      </c>
      <c r="V5957" s="13">
        <v>73</v>
      </c>
      <c r="W5957" s="4">
        <v>66</v>
      </c>
      <c r="X5957" s="4">
        <v>80</v>
      </c>
      <c r="Y5957">
        <f t="shared" ca="1" si="1116"/>
        <v>432</v>
      </c>
      <c r="Z5957">
        <f t="shared" ca="1" si="1117"/>
        <v>0</v>
      </c>
    </row>
    <row r="5958" spans="2:26" x14ac:dyDescent="0.25">
      <c r="B5958" s="11">
        <f t="shared" si="1118"/>
        <v>44809.749999985579</v>
      </c>
      <c r="C5958" s="1">
        <f t="shared" si="1109"/>
        <v>9</v>
      </c>
      <c r="D5958" s="1">
        <f t="shared" si="1110"/>
        <v>1</v>
      </c>
      <c r="E5958" s="12">
        <f t="shared" si="1111"/>
        <v>19</v>
      </c>
      <c r="F5958" s="124" t="str">
        <f t="shared" si="1112"/>
        <v>0</v>
      </c>
      <c r="G5958" s="1">
        <f ca="1">(OFFSET(O5958,0,MATCH(Customer!$J$6,'CDH &amp; HDH'!$P$11:$X$11,0)))</f>
        <v>72</v>
      </c>
      <c r="H5958" s="1" t="str">
        <f t="shared" si="1113"/>
        <v>Cooling</v>
      </c>
      <c r="I5958" s="1">
        <f ca="1">OFFSET(IF($H5958="Cooling",Customer!$C$25,Customer!$C$52),E5958,D5958)</f>
        <v>78</v>
      </c>
      <c r="J5958" s="1">
        <f ca="1">OFFSET(IF($H5958="Cooling",Customer!$L$25,Customer!$L$52),$E5958,$D5958)</f>
        <v>80</v>
      </c>
      <c r="K5958" s="16">
        <f t="shared" ca="1" si="1107"/>
        <v>0</v>
      </c>
      <c r="L5958" s="16">
        <f t="shared" ca="1" si="1108"/>
        <v>0</v>
      </c>
      <c r="M5958" s="17">
        <f t="shared" si="1114"/>
        <v>0</v>
      </c>
      <c r="N5958" s="17">
        <f t="shared" si="1115"/>
        <v>0</v>
      </c>
      <c r="O5958" s="4"/>
      <c r="P5958" s="4">
        <v>64</v>
      </c>
      <c r="Q5958" s="4">
        <v>54</v>
      </c>
      <c r="R5958" s="4">
        <v>46</v>
      </c>
      <c r="S5958" s="4">
        <v>59</v>
      </c>
      <c r="T5958" s="4">
        <v>67</v>
      </c>
      <c r="U5958" s="4">
        <v>79</v>
      </c>
      <c r="V5958" s="13">
        <v>72</v>
      </c>
      <c r="W5958" s="4">
        <v>63</v>
      </c>
      <c r="X5958" s="4">
        <v>75</v>
      </c>
      <c r="Y5958">
        <f t="shared" ca="1" si="1116"/>
        <v>0</v>
      </c>
      <c r="Z5958">
        <f t="shared" ca="1" si="1117"/>
        <v>0</v>
      </c>
    </row>
    <row r="5959" spans="2:26" x14ac:dyDescent="0.25">
      <c r="B5959" s="11">
        <f t="shared" si="1118"/>
        <v>44809.791666652243</v>
      </c>
      <c r="C5959" s="1">
        <f t="shared" si="1109"/>
        <v>9</v>
      </c>
      <c r="D5959" s="1">
        <f t="shared" si="1110"/>
        <v>1</v>
      </c>
      <c r="E5959" s="12">
        <f t="shared" si="1111"/>
        <v>20</v>
      </c>
      <c r="F5959" s="124" t="str">
        <f t="shared" si="1112"/>
        <v>0</v>
      </c>
      <c r="G5959" s="1">
        <f ca="1">(OFFSET(O5959,0,MATCH(Customer!$J$6,'CDH &amp; HDH'!$P$11:$X$11,0)))</f>
        <v>71</v>
      </c>
      <c r="H5959" s="1" t="str">
        <f t="shared" si="1113"/>
        <v>Cooling</v>
      </c>
      <c r="I5959" s="1">
        <f ca="1">OFFSET(IF($H5959="Cooling",Customer!$C$25,Customer!$C$52),E5959,D5959)</f>
        <v>78</v>
      </c>
      <c r="J5959" s="1">
        <f ca="1">OFFSET(IF($H5959="Cooling",Customer!$L$25,Customer!$L$52),$E5959,$D5959)</f>
        <v>80</v>
      </c>
      <c r="K5959" s="16">
        <f t="shared" ca="1" si="1107"/>
        <v>0</v>
      </c>
      <c r="L5959" s="16">
        <f t="shared" ca="1" si="1108"/>
        <v>0</v>
      </c>
      <c r="M5959" s="17">
        <f t="shared" si="1114"/>
        <v>0</v>
      </c>
      <c r="N5959" s="17">
        <f t="shared" si="1115"/>
        <v>0</v>
      </c>
      <c r="O5959" s="4"/>
      <c r="P5959" s="4">
        <v>62</v>
      </c>
      <c r="Q5959" s="4">
        <v>53</v>
      </c>
      <c r="R5959" s="4">
        <v>47</v>
      </c>
      <c r="S5959" s="4">
        <v>57</v>
      </c>
      <c r="T5959" s="4">
        <v>66</v>
      </c>
      <c r="U5959" s="4">
        <v>76</v>
      </c>
      <c r="V5959" s="13">
        <v>71</v>
      </c>
      <c r="W5959" s="4">
        <v>61</v>
      </c>
      <c r="X5959" s="4">
        <v>72</v>
      </c>
      <c r="Y5959">
        <f t="shared" ca="1" si="1116"/>
        <v>0</v>
      </c>
      <c r="Z5959">
        <f t="shared" ca="1" si="1117"/>
        <v>0</v>
      </c>
    </row>
    <row r="5960" spans="2:26" x14ac:dyDescent="0.25">
      <c r="B5960" s="11">
        <f t="shared" si="1118"/>
        <v>44809.833333318908</v>
      </c>
      <c r="C5960" s="1">
        <f t="shared" si="1109"/>
        <v>9</v>
      </c>
      <c r="D5960" s="1">
        <f t="shared" si="1110"/>
        <v>1</v>
      </c>
      <c r="E5960" s="12">
        <f t="shared" si="1111"/>
        <v>21</v>
      </c>
      <c r="F5960" s="124" t="str">
        <f t="shared" si="1112"/>
        <v>0</v>
      </c>
      <c r="G5960" s="1">
        <f ca="1">(OFFSET(O5960,0,MATCH(Customer!$J$6,'CDH &amp; HDH'!$P$11:$X$11,0)))</f>
        <v>70</v>
      </c>
      <c r="H5960" s="1" t="str">
        <f t="shared" si="1113"/>
        <v>Cooling</v>
      </c>
      <c r="I5960" s="1">
        <f ca="1">OFFSET(IF($H5960="Cooling",Customer!$C$25,Customer!$C$52),E5960,D5960)</f>
        <v>78</v>
      </c>
      <c r="J5960" s="1">
        <f ca="1">OFFSET(IF($H5960="Cooling",Customer!$L$25,Customer!$L$52),$E5960,$D5960)</f>
        <v>80</v>
      </c>
      <c r="K5960" s="16">
        <f t="shared" ca="1" si="1107"/>
        <v>0</v>
      </c>
      <c r="L5960" s="16">
        <f t="shared" ca="1" si="1108"/>
        <v>0</v>
      </c>
      <c r="M5960" s="17">
        <f t="shared" si="1114"/>
        <v>0</v>
      </c>
      <c r="N5960" s="17">
        <f t="shared" si="1115"/>
        <v>0</v>
      </c>
      <c r="O5960" s="4"/>
      <c r="P5960" s="4">
        <v>60</v>
      </c>
      <c r="Q5960" s="4">
        <v>51</v>
      </c>
      <c r="R5960" s="4">
        <v>46</v>
      </c>
      <c r="S5960" s="4">
        <v>56</v>
      </c>
      <c r="T5960" s="4">
        <v>65</v>
      </c>
      <c r="U5960" s="4">
        <v>74</v>
      </c>
      <c r="V5960" s="13">
        <v>70</v>
      </c>
      <c r="W5960" s="4">
        <v>58</v>
      </c>
      <c r="X5960" s="4">
        <v>68</v>
      </c>
      <c r="Y5960">
        <f t="shared" ca="1" si="1116"/>
        <v>0</v>
      </c>
      <c r="Z5960">
        <f t="shared" ca="1" si="1117"/>
        <v>0</v>
      </c>
    </row>
    <row r="5961" spans="2:26" x14ac:dyDescent="0.25">
      <c r="B5961" s="11">
        <f t="shared" si="1118"/>
        <v>44809.874999985572</v>
      </c>
      <c r="C5961" s="1">
        <f t="shared" si="1109"/>
        <v>9</v>
      </c>
      <c r="D5961" s="1">
        <f t="shared" si="1110"/>
        <v>1</v>
      </c>
      <c r="E5961" s="12">
        <f t="shared" si="1111"/>
        <v>22</v>
      </c>
      <c r="F5961" s="124" t="str">
        <f t="shared" si="1112"/>
        <v>0</v>
      </c>
      <c r="G5961" s="1">
        <f ca="1">(OFFSET(O5961,0,MATCH(Customer!$J$6,'CDH &amp; HDH'!$P$11:$X$11,0)))</f>
        <v>70</v>
      </c>
      <c r="H5961" s="1" t="str">
        <f t="shared" si="1113"/>
        <v>Cooling</v>
      </c>
      <c r="I5961" s="1">
        <f ca="1">OFFSET(IF($H5961="Cooling",Customer!$C$25,Customer!$C$52),E5961,D5961)</f>
        <v>78</v>
      </c>
      <c r="J5961" s="1">
        <f ca="1">OFFSET(IF($H5961="Cooling",Customer!$L$25,Customer!$L$52),$E5961,$D5961)</f>
        <v>80</v>
      </c>
      <c r="K5961" s="16">
        <f t="shared" ca="1" si="1107"/>
        <v>0</v>
      </c>
      <c r="L5961" s="16">
        <f t="shared" ca="1" si="1108"/>
        <v>0</v>
      </c>
      <c r="M5961" s="17">
        <f t="shared" si="1114"/>
        <v>0</v>
      </c>
      <c r="N5961" s="17">
        <f t="shared" si="1115"/>
        <v>0</v>
      </c>
      <c r="O5961" s="4"/>
      <c r="P5961" s="4">
        <v>58</v>
      </c>
      <c r="Q5961" s="4">
        <v>50</v>
      </c>
      <c r="R5961" s="4">
        <v>45</v>
      </c>
      <c r="S5961" s="4">
        <v>51</v>
      </c>
      <c r="T5961" s="4">
        <v>65</v>
      </c>
      <c r="U5961" s="4">
        <v>73</v>
      </c>
      <c r="V5961" s="13">
        <v>70</v>
      </c>
      <c r="W5961" s="4">
        <v>56</v>
      </c>
      <c r="X5961" s="4">
        <v>67</v>
      </c>
      <c r="Y5961">
        <f t="shared" ca="1" si="1116"/>
        <v>0</v>
      </c>
      <c r="Z5961">
        <f t="shared" ca="1" si="1117"/>
        <v>0</v>
      </c>
    </row>
    <row r="5962" spans="2:26" x14ac:dyDescent="0.25">
      <c r="B5962" s="11">
        <f t="shared" si="1118"/>
        <v>44809.916666652236</v>
      </c>
      <c r="C5962" s="1">
        <f t="shared" si="1109"/>
        <v>9</v>
      </c>
      <c r="D5962" s="1">
        <f t="shared" si="1110"/>
        <v>1</v>
      </c>
      <c r="E5962" s="12">
        <f t="shared" si="1111"/>
        <v>23</v>
      </c>
      <c r="F5962" s="124" t="str">
        <f t="shared" si="1112"/>
        <v>0</v>
      </c>
      <c r="G5962" s="1">
        <f ca="1">(OFFSET(O5962,0,MATCH(Customer!$J$6,'CDH &amp; HDH'!$P$11:$X$11,0)))</f>
        <v>70</v>
      </c>
      <c r="H5962" s="1" t="str">
        <f t="shared" si="1113"/>
        <v>Cooling</v>
      </c>
      <c r="I5962" s="1">
        <f ca="1">OFFSET(IF($H5962="Cooling",Customer!$C$25,Customer!$C$52),E5962,D5962)</f>
        <v>78</v>
      </c>
      <c r="J5962" s="1">
        <f ca="1">OFFSET(IF($H5962="Cooling",Customer!$L$25,Customer!$L$52),$E5962,$D5962)</f>
        <v>80</v>
      </c>
      <c r="K5962" s="16">
        <f t="shared" ca="1" si="1107"/>
        <v>0</v>
      </c>
      <c r="L5962" s="16">
        <f t="shared" ca="1" si="1108"/>
        <v>0</v>
      </c>
      <c r="M5962" s="17">
        <f t="shared" si="1114"/>
        <v>0</v>
      </c>
      <c r="N5962" s="17">
        <f t="shared" si="1115"/>
        <v>0</v>
      </c>
      <c r="O5962" s="4"/>
      <c r="P5962" s="4">
        <v>57</v>
      </c>
      <c r="Q5962" s="4">
        <v>50</v>
      </c>
      <c r="R5962" s="4">
        <v>45</v>
      </c>
      <c r="S5962" s="4">
        <v>50</v>
      </c>
      <c r="T5962" s="4">
        <v>64</v>
      </c>
      <c r="U5962" s="4">
        <v>73</v>
      </c>
      <c r="V5962" s="13">
        <v>70</v>
      </c>
      <c r="W5962" s="4">
        <v>55</v>
      </c>
      <c r="X5962" s="4">
        <v>66</v>
      </c>
      <c r="Y5962">
        <f t="shared" ca="1" si="1116"/>
        <v>0</v>
      </c>
      <c r="Z5962">
        <f t="shared" ca="1" si="1117"/>
        <v>0</v>
      </c>
    </row>
    <row r="5963" spans="2:26" x14ac:dyDescent="0.25">
      <c r="B5963" s="11">
        <f t="shared" si="1118"/>
        <v>44809.9583333189</v>
      </c>
      <c r="C5963" s="1">
        <f t="shared" si="1109"/>
        <v>9</v>
      </c>
      <c r="D5963" s="1">
        <f t="shared" si="1110"/>
        <v>1</v>
      </c>
      <c r="E5963" s="12">
        <f t="shared" si="1111"/>
        <v>24</v>
      </c>
      <c r="F5963" s="124" t="str">
        <f t="shared" si="1112"/>
        <v>0</v>
      </c>
      <c r="G5963" s="1">
        <f ca="1">(OFFSET(O5963,0,MATCH(Customer!$J$6,'CDH &amp; HDH'!$P$11:$X$11,0)))</f>
        <v>70</v>
      </c>
      <c r="H5963" s="1" t="str">
        <f t="shared" si="1113"/>
        <v>Cooling</v>
      </c>
      <c r="I5963" s="1">
        <f ca="1">OFFSET(IF($H5963="Cooling",Customer!$C$25,Customer!$C$52),E5963,D5963)</f>
        <v>78</v>
      </c>
      <c r="J5963" s="1">
        <f ca="1">OFFSET(IF($H5963="Cooling",Customer!$L$25,Customer!$L$52),$E5963,$D5963)</f>
        <v>80</v>
      </c>
      <c r="K5963" s="16">
        <f t="shared" ca="1" si="1107"/>
        <v>0</v>
      </c>
      <c r="L5963" s="16">
        <f t="shared" ca="1" si="1108"/>
        <v>0</v>
      </c>
      <c r="M5963" s="17">
        <f t="shared" si="1114"/>
        <v>0</v>
      </c>
      <c r="N5963" s="17">
        <f t="shared" si="1115"/>
        <v>0</v>
      </c>
      <c r="O5963" s="4"/>
      <c r="P5963" s="4">
        <v>55</v>
      </c>
      <c r="Q5963" s="4">
        <v>50</v>
      </c>
      <c r="R5963" s="4">
        <v>44</v>
      </c>
      <c r="S5963" s="4">
        <v>49</v>
      </c>
      <c r="T5963" s="4">
        <v>64</v>
      </c>
      <c r="U5963" s="4">
        <v>71</v>
      </c>
      <c r="V5963" s="13">
        <v>70</v>
      </c>
      <c r="W5963" s="4">
        <v>53</v>
      </c>
      <c r="X5963" s="4">
        <v>65</v>
      </c>
      <c r="Y5963">
        <f t="shared" ca="1" si="1116"/>
        <v>0</v>
      </c>
      <c r="Z5963">
        <f t="shared" ca="1" si="1117"/>
        <v>0</v>
      </c>
    </row>
    <row r="5964" spans="2:26" x14ac:dyDescent="0.25">
      <c r="B5964" s="11">
        <f t="shared" si="1118"/>
        <v>44809.999999985565</v>
      </c>
      <c r="C5964" s="1">
        <f t="shared" si="1109"/>
        <v>9</v>
      </c>
      <c r="D5964" s="1">
        <f t="shared" si="1110"/>
        <v>2</v>
      </c>
      <c r="E5964" s="12">
        <f t="shared" si="1111"/>
        <v>1</v>
      </c>
      <c r="F5964" s="124" t="str">
        <f t="shared" si="1112"/>
        <v>0</v>
      </c>
      <c r="G5964" s="1">
        <f ca="1">(OFFSET(O5964,0,MATCH(Customer!$J$6,'CDH &amp; HDH'!$P$11:$X$11,0)))</f>
        <v>70</v>
      </c>
      <c r="H5964" s="1" t="str">
        <f t="shared" si="1113"/>
        <v>Cooling</v>
      </c>
      <c r="I5964" s="1">
        <f ca="1">OFFSET(IF($H5964="Cooling",Customer!$C$25,Customer!$C$52),E5964,D5964)</f>
        <v>78</v>
      </c>
      <c r="J5964" s="1">
        <f ca="1">OFFSET(IF($H5964="Cooling",Customer!$L$25,Customer!$L$52),$E5964,$D5964)</f>
        <v>80</v>
      </c>
      <c r="K5964" s="16">
        <f t="shared" ref="K5964:K6027" ca="1" si="1119">IF($H5964="Heating",0,MAX(0,$G5964-I5964))</f>
        <v>0</v>
      </c>
      <c r="L5964" s="16">
        <f t="shared" ref="L5964:L6027" ca="1" si="1120">IF($H5964="Heating",0,MAX(0,$G5964-J5964))</f>
        <v>0</v>
      </c>
      <c r="M5964" s="17">
        <f t="shared" si="1114"/>
        <v>0</v>
      </c>
      <c r="N5964" s="17">
        <f t="shared" si="1115"/>
        <v>0</v>
      </c>
      <c r="O5964" s="4"/>
      <c r="P5964" s="4">
        <v>54</v>
      </c>
      <c r="Q5964" s="4">
        <v>50</v>
      </c>
      <c r="R5964" s="4">
        <v>44</v>
      </c>
      <c r="S5964" s="4">
        <v>50</v>
      </c>
      <c r="T5964" s="4">
        <v>64</v>
      </c>
      <c r="U5964" s="4">
        <v>70</v>
      </c>
      <c r="V5964" s="13">
        <v>70</v>
      </c>
      <c r="W5964" s="4">
        <v>52</v>
      </c>
      <c r="X5964" s="4">
        <v>64</v>
      </c>
      <c r="Y5964">
        <f t="shared" ca="1" si="1116"/>
        <v>0</v>
      </c>
      <c r="Z5964">
        <f t="shared" ca="1" si="1117"/>
        <v>0</v>
      </c>
    </row>
    <row r="5965" spans="2:26" x14ac:dyDescent="0.25">
      <c r="B5965" s="11">
        <f t="shared" si="1118"/>
        <v>44810.041666652229</v>
      </c>
      <c r="C5965" s="1">
        <f t="shared" ref="C5965:C6028" si="1121">MONTH(B5965)</f>
        <v>9</v>
      </c>
      <c r="D5965" s="1">
        <f t="shared" ref="D5965:D6028" si="1122">WEEKDAY(B5965,2)</f>
        <v>2</v>
      </c>
      <c r="E5965" s="12">
        <f t="shared" ref="E5965:E6028" si="1123">HOUR(B5965)+1</f>
        <v>2</v>
      </c>
      <c r="F5965" s="124" t="str">
        <f t="shared" ref="F5965:F6028" si="1124">IF(AND(C5965&gt;5,C5965&lt;9,D5965&lt;6,E5965&gt;14,E5965&lt;19),"1",IF(AND(OR(E5965=8,E5965=9,E5965=19,E5965=20),C5965&lt;3,D5965&lt;6),"1","0"))</f>
        <v>0</v>
      </c>
      <c r="G5965" s="1">
        <f ca="1">(OFFSET(O5965,0,MATCH(Customer!$J$6,'CDH &amp; HDH'!$P$11:$X$11,0)))</f>
        <v>70</v>
      </c>
      <c r="H5965" s="1" t="str">
        <f t="shared" ref="H5965:H6028" si="1125">IF(AND(C5965&gt;=5,C5965&lt;=9),"Cooling","Heating")</f>
        <v>Cooling</v>
      </c>
      <c r="I5965" s="1">
        <f ca="1">OFFSET(IF($H5965="Cooling",Customer!$C$25,Customer!$C$52),E5965,D5965)</f>
        <v>78</v>
      </c>
      <c r="J5965" s="1">
        <f ca="1">OFFSET(IF($H5965="Cooling",Customer!$L$25,Customer!$L$52),$E5965,$D5965)</f>
        <v>80</v>
      </c>
      <c r="K5965" s="16">
        <f t="shared" ca="1" si="1119"/>
        <v>0</v>
      </c>
      <c r="L5965" s="16">
        <f t="shared" ca="1" si="1120"/>
        <v>0</v>
      </c>
      <c r="M5965" s="17">
        <f t="shared" ref="M5965:M6028" si="1126">IF($H5965="Cooling",0,MAX(0,I5965-$G5965))</f>
        <v>0</v>
      </c>
      <c r="N5965" s="17">
        <f t="shared" ref="N5965:N6028" si="1127">IF($H5965="Cooling",0,MAX(0,J5965-$G5965))</f>
        <v>0</v>
      </c>
      <c r="O5965" s="4"/>
      <c r="P5965" s="4">
        <v>53</v>
      </c>
      <c r="Q5965" s="4">
        <v>49</v>
      </c>
      <c r="R5965" s="4">
        <v>41</v>
      </c>
      <c r="S5965" s="4">
        <v>51</v>
      </c>
      <c r="T5965" s="4">
        <v>64</v>
      </c>
      <c r="U5965" s="4">
        <v>69</v>
      </c>
      <c r="V5965" s="13">
        <v>70</v>
      </c>
      <c r="W5965" s="4">
        <v>52</v>
      </c>
      <c r="X5965" s="4">
        <v>63</v>
      </c>
      <c r="Y5965">
        <f t="shared" ref="Y5965:Y6028" ca="1" si="1128">1.08*400*K5965</f>
        <v>0</v>
      </c>
      <c r="Z5965">
        <f t="shared" ref="Z5965:Z6028" ca="1" si="1129">1.08*400*L5965</f>
        <v>0</v>
      </c>
    </row>
    <row r="5966" spans="2:26" x14ac:dyDescent="0.25">
      <c r="B5966" s="11">
        <f t="shared" ref="B5966:B6029" si="1130">B5965+1/24</f>
        <v>44810.083333318893</v>
      </c>
      <c r="C5966" s="1">
        <f t="shared" si="1121"/>
        <v>9</v>
      </c>
      <c r="D5966" s="1">
        <f t="shared" si="1122"/>
        <v>2</v>
      </c>
      <c r="E5966" s="12">
        <f t="shared" si="1123"/>
        <v>3</v>
      </c>
      <c r="F5966" s="124" t="str">
        <f t="shared" si="1124"/>
        <v>0</v>
      </c>
      <c r="G5966" s="1">
        <f ca="1">(OFFSET(O5966,0,MATCH(Customer!$J$6,'CDH &amp; HDH'!$P$11:$X$11,0)))</f>
        <v>69</v>
      </c>
      <c r="H5966" s="1" t="str">
        <f t="shared" si="1125"/>
        <v>Cooling</v>
      </c>
      <c r="I5966" s="1">
        <f ca="1">OFFSET(IF($H5966="Cooling",Customer!$C$25,Customer!$C$52),E5966,D5966)</f>
        <v>78</v>
      </c>
      <c r="J5966" s="1">
        <f ca="1">OFFSET(IF($H5966="Cooling",Customer!$L$25,Customer!$L$52),$E5966,$D5966)</f>
        <v>80</v>
      </c>
      <c r="K5966" s="16">
        <f t="shared" ca="1" si="1119"/>
        <v>0</v>
      </c>
      <c r="L5966" s="16">
        <f t="shared" ca="1" si="1120"/>
        <v>0</v>
      </c>
      <c r="M5966" s="17">
        <f t="shared" si="1126"/>
        <v>0</v>
      </c>
      <c r="N5966" s="17">
        <f t="shared" si="1127"/>
        <v>0</v>
      </c>
      <c r="O5966" s="4"/>
      <c r="P5966" s="4">
        <v>53</v>
      </c>
      <c r="Q5966" s="4">
        <v>49</v>
      </c>
      <c r="R5966" s="4">
        <v>39</v>
      </c>
      <c r="S5966" s="4">
        <v>50</v>
      </c>
      <c r="T5966" s="4">
        <v>63</v>
      </c>
      <c r="U5966" s="4">
        <v>69</v>
      </c>
      <c r="V5966" s="13">
        <v>69</v>
      </c>
      <c r="W5966" s="4">
        <v>51</v>
      </c>
      <c r="X5966" s="4">
        <v>63</v>
      </c>
      <c r="Y5966">
        <f t="shared" ca="1" si="1128"/>
        <v>0</v>
      </c>
      <c r="Z5966">
        <f t="shared" ca="1" si="1129"/>
        <v>0</v>
      </c>
    </row>
    <row r="5967" spans="2:26" x14ac:dyDescent="0.25">
      <c r="B5967" s="11">
        <f t="shared" si="1130"/>
        <v>44810.124999985557</v>
      </c>
      <c r="C5967" s="1">
        <f t="shared" si="1121"/>
        <v>9</v>
      </c>
      <c r="D5967" s="1">
        <f t="shared" si="1122"/>
        <v>2</v>
      </c>
      <c r="E5967" s="12">
        <f t="shared" si="1123"/>
        <v>4</v>
      </c>
      <c r="F5967" s="124" t="str">
        <f t="shared" si="1124"/>
        <v>0</v>
      </c>
      <c r="G5967" s="1">
        <f ca="1">(OFFSET(O5967,0,MATCH(Customer!$J$6,'CDH &amp; HDH'!$P$11:$X$11,0)))</f>
        <v>69</v>
      </c>
      <c r="H5967" s="1" t="str">
        <f t="shared" si="1125"/>
        <v>Cooling</v>
      </c>
      <c r="I5967" s="1">
        <f ca="1">OFFSET(IF($H5967="Cooling",Customer!$C$25,Customer!$C$52),E5967,D5967)</f>
        <v>78</v>
      </c>
      <c r="J5967" s="1">
        <f ca="1">OFFSET(IF($H5967="Cooling",Customer!$L$25,Customer!$L$52),$E5967,$D5967)</f>
        <v>80</v>
      </c>
      <c r="K5967" s="16">
        <f t="shared" ca="1" si="1119"/>
        <v>0</v>
      </c>
      <c r="L5967" s="16">
        <f t="shared" ca="1" si="1120"/>
        <v>0</v>
      </c>
      <c r="M5967" s="17">
        <f t="shared" si="1126"/>
        <v>0</v>
      </c>
      <c r="N5967" s="17">
        <f t="shared" si="1127"/>
        <v>0</v>
      </c>
      <c r="O5967" s="4"/>
      <c r="P5967" s="4">
        <v>52</v>
      </c>
      <c r="Q5967" s="4">
        <v>48</v>
      </c>
      <c r="R5967" s="4">
        <v>39</v>
      </c>
      <c r="S5967" s="4">
        <v>50</v>
      </c>
      <c r="T5967" s="4">
        <v>61</v>
      </c>
      <c r="U5967" s="4">
        <v>68</v>
      </c>
      <c r="V5967" s="13">
        <v>69</v>
      </c>
      <c r="W5967" s="4">
        <v>51</v>
      </c>
      <c r="X5967" s="4">
        <v>64</v>
      </c>
      <c r="Y5967">
        <f t="shared" ca="1" si="1128"/>
        <v>0</v>
      </c>
      <c r="Z5967">
        <f t="shared" ca="1" si="1129"/>
        <v>0</v>
      </c>
    </row>
    <row r="5968" spans="2:26" x14ac:dyDescent="0.25">
      <c r="B5968" s="11">
        <f t="shared" si="1130"/>
        <v>44810.166666652221</v>
      </c>
      <c r="C5968" s="1">
        <f t="shared" si="1121"/>
        <v>9</v>
      </c>
      <c r="D5968" s="1">
        <f t="shared" si="1122"/>
        <v>2</v>
      </c>
      <c r="E5968" s="12">
        <f t="shared" si="1123"/>
        <v>5</v>
      </c>
      <c r="F5968" s="124" t="str">
        <f t="shared" si="1124"/>
        <v>0</v>
      </c>
      <c r="G5968" s="1">
        <f ca="1">(OFFSET(O5968,0,MATCH(Customer!$J$6,'CDH &amp; HDH'!$P$11:$X$11,0)))</f>
        <v>70</v>
      </c>
      <c r="H5968" s="1" t="str">
        <f t="shared" si="1125"/>
        <v>Cooling</v>
      </c>
      <c r="I5968" s="1">
        <f ca="1">OFFSET(IF($H5968="Cooling",Customer!$C$25,Customer!$C$52),E5968,D5968)</f>
        <v>78</v>
      </c>
      <c r="J5968" s="1">
        <f ca="1">OFFSET(IF($H5968="Cooling",Customer!$L$25,Customer!$L$52),$E5968,$D5968)</f>
        <v>80</v>
      </c>
      <c r="K5968" s="16">
        <f t="shared" ca="1" si="1119"/>
        <v>0</v>
      </c>
      <c r="L5968" s="16">
        <f t="shared" ca="1" si="1120"/>
        <v>0</v>
      </c>
      <c r="M5968" s="17">
        <f t="shared" si="1126"/>
        <v>0</v>
      </c>
      <c r="N5968" s="17">
        <f t="shared" si="1127"/>
        <v>0</v>
      </c>
      <c r="O5968" s="4"/>
      <c r="P5968" s="4">
        <v>53</v>
      </c>
      <c r="Q5968" s="4">
        <v>48</v>
      </c>
      <c r="R5968" s="4">
        <v>38</v>
      </c>
      <c r="S5968" s="4">
        <v>49</v>
      </c>
      <c r="T5968" s="4">
        <v>61</v>
      </c>
      <c r="U5968" s="4">
        <v>68</v>
      </c>
      <c r="V5968" s="13">
        <v>70</v>
      </c>
      <c r="W5968" s="4">
        <v>51</v>
      </c>
      <c r="X5968" s="4">
        <v>64</v>
      </c>
      <c r="Y5968">
        <f t="shared" ca="1" si="1128"/>
        <v>0</v>
      </c>
      <c r="Z5968">
        <f t="shared" ca="1" si="1129"/>
        <v>0</v>
      </c>
    </row>
    <row r="5969" spans="2:26" x14ac:dyDescent="0.25">
      <c r="B5969" s="11">
        <f t="shared" si="1130"/>
        <v>44810.208333318886</v>
      </c>
      <c r="C5969" s="1">
        <f t="shared" si="1121"/>
        <v>9</v>
      </c>
      <c r="D5969" s="1">
        <f t="shared" si="1122"/>
        <v>2</v>
      </c>
      <c r="E5969" s="12">
        <f t="shared" si="1123"/>
        <v>6</v>
      </c>
      <c r="F5969" s="124" t="str">
        <f t="shared" si="1124"/>
        <v>0</v>
      </c>
      <c r="G5969" s="1">
        <f ca="1">(OFFSET(O5969,0,MATCH(Customer!$J$6,'CDH &amp; HDH'!$P$11:$X$11,0)))</f>
        <v>70</v>
      </c>
      <c r="H5969" s="1" t="str">
        <f t="shared" si="1125"/>
        <v>Cooling</v>
      </c>
      <c r="I5969" s="1">
        <f ca="1">OFFSET(IF($H5969="Cooling",Customer!$C$25,Customer!$C$52),E5969,D5969)</f>
        <v>78</v>
      </c>
      <c r="J5969" s="1">
        <f ca="1">OFFSET(IF($H5969="Cooling",Customer!$L$25,Customer!$L$52),$E5969,$D5969)</f>
        <v>80</v>
      </c>
      <c r="K5969" s="16">
        <f t="shared" ca="1" si="1119"/>
        <v>0</v>
      </c>
      <c r="L5969" s="16">
        <f t="shared" ca="1" si="1120"/>
        <v>0</v>
      </c>
      <c r="M5969" s="17">
        <f t="shared" si="1126"/>
        <v>0</v>
      </c>
      <c r="N5969" s="17">
        <f t="shared" si="1127"/>
        <v>0</v>
      </c>
      <c r="O5969" s="4"/>
      <c r="P5969" s="4">
        <v>53</v>
      </c>
      <c r="Q5969" s="4">
        <v>47</v>
      </c>
      <c r="R5969" s="4">
        <v>36</v>
      </c>
      <c r="S5969" s="4">
        <v>48</v>
      </c>
      <c r="T5969" s="4">
        <v>61</v>
      </c>
      <c r="U5969" s="4">
        <v>67</v>
      </c>
      <c r="V5969" s="13">
        <v>70</v>
      </c>
      <c r="W5969" s="4">
        <v>50</v>
      </c>
      <c r="X5969" s="4">
        <v>64</v>
      </c>
      <c r="Y5969">
        <f t="shared" ca="1" si="1128"/>
        <v>0</v>
      </c>
      <c r="Z5969">
        <f t="shared" ca="1" si="1129"/>
        <v>0</v>
      </c>
    </row>
    <row r="5970" spans="2:26" x14ac:dyDescent="0.25">
      <c r="B5970" s="11">
        <f t="shared" si="1130"/>
        <v>44810.24999998555</v>
      </c>
      <c r="C5970" s="1">
        <f t="shared" si="1121"/>
        <v>9</v>
      </c>
      <c r="D5970" s="1">
        <f t="shared" si="1122"/>
        <v>2</v>
      </c>
      <c r="E5970" s="12">
        <f t="shared" si="1123"/>
        <v>7</v>
      </c>
      <c r="F5970" s="124" t="str">
        <f t="shared" si="1124"/>
        <v>0</v>
      </c>
      <c r="G5970" s="1">
        <f ca="1">(OFFSET(O5970,0,MATCH(Customer!$J$6,'CDH &amp; HDH'!$P$11:$X$11,0)))</f>
        <v>70</v>
      </c>
      <c r="H5970" s="1" t="str">
        <f t="shared" si="1125"/>
        <v>Cooling</v>
      </c>
      <c r="I5970" s="1">
        <f ca="1">OFFSET(IF($H5970="Cooling",Customer!$C$25,Customer!$C$52),E5970,D5970)</f>
        <v>78</v>
      </c>
      <c r="J5970" s="1">
        <f ca="1">OFFSET(IF($H5970="Cooling",Customer!$L$25,Customer!$L$52),$E5970,$D5970)</f>
        <v>80</v>
      </c>
      <c r="K5970" s="16">
        <f t="shared" ca="1" si="1119"/>
        <v>0</v>
      </c>
      <c r="L5970" s="16">
        <f t="shared" ca="1" si="1120"/>
        <v>0</v>
      </c>
      <c r="M5970" s="17">
        <f t="shared" si="1126"/>
        <v>0</v>
      </c>
      <c r="N5970" s="17">
        <f t="shared" si="1127"/>
        <v>0</v>
      </c>
      <c r="O5970" s="4"/>
      <c r="P5970" s="4">
        <v>54</v>
      </c>
      <c r="Q5970" s="4">
        <v>47</v>
      </c>
      <c r="R5970" s="4">
        <v>39</v>
      </c>
      <c r="S5970" s="4">
        <v>50</v>
      </c>
      <c r="T5970" s="4">
        <v>61</v>
      </c>
      <c r="U5970" s="4">
        <v>71</v>
      </c>
      <c r="V5970" s="13">
        <v>70</v>
      </c>
      <c r="W5970" s="4">
        <v>50</v>
      </c>
      <c r="X5970" s="4">
        <v>63</v>
      </c>
      <c r="Y5970">
        <f t="shared" ca="1" si="1128"/>
        <v>0</v>
      </c>
      <c r="Z5970">
        <f t="shared" ca="1" si="1129"/>
        <v>0</v>
      </c>
    </row>
    <row r="5971" spans="2:26" x14ac:dyDescent="0.25">
      <c r="B5971" s="11">
        <f t="shared" si="1130"/>
        <v>44810.291666652214</v>
      </c>
      <c r="C5971" s="1">
        <f t="shared" si="1121"/>
        <v>9</v>
      </c>
      <c r="D5971" s="1">
        <f t="shared" si="1122"/>
        <v>2</v>
      </c>
      <c r="E5971" s="12">
        <f t="shared" si="1123"/>
        <v>8</v>
      </c>
      <c r="F5971" s="124" t="str">
        <f t="shared" si="1124"/>
        <v>0</v>
      </c>
      <c r="G5971" s="1">
        <f ca="1">(OFFSET(O5971,0,MATCH(Customer!$J$6,'CDH &amp; HDH'!$P$11:$X$11,0)))</f>
        <v>71</v>
      </c>
      <c r="H5971" s="1" t="str">
        <f t="shared" si="1125"/>
        <v>Cooling</v>
      </c>
      <c r="I5971" s="1">
        <f ca="1">OFFSET(IF($H5971="Cooling",Customer!$C$25,Customer!$C$52),E5971,D5971)</f>
        <v>72</v>
      </c>
      <c r="J5971" s="1">
        <f ca="1">OFFSET(IF($H5971="Cooling",Customer!$L$25,Customer!$L$52),$E5971,$D5971)</f>
        <v>77</v>
      </c>
      <c r="K5971" s="16">
        <f t="shared" ca="1" si="1119"/>
        <v>0</v>
      </c>
      <c r="L5971" s="16">
        <f t="shared" ca="1" si="1120"/>
        <v>0</v>
      </c>
      <c r="M5971" s="17">
        <f t="shared" si="1126"/>
        <v>0</v>
      </c>
      <c r="N5971" s="17">
        <f t="shared" si="1127"/>
        <v>0</v>
      </c>
      <c r="O5971" s="4"/>
      <c r="P5971" s="4">
        <v>57</v>
      </c>
      <c r="Q5971" s="4">
        <v>50</v>
      </c>
      <c r="R5971" s="4">
        <v>44</v>
      </c>
      <c r="S5971" s="4">
        <v>53</v>
      </c>
      <c r="T5971" s="4">
        <v>61</v>
      </c>
      <c r="U5971" s="4">
        <v>79</v>
      </c>
      <c r="V5971" s="13">
        <v>71</v>
      </c>
      <c r="W5971" s="4">
        <v>53</v>
      </c>
      <c r="X5971" s="4">
        <v>64</v>
      </c>
      <c r="Y5971">
        <f t="shared" ca="1" si="1128"/>
        <v>0</v>
      </c>
      <c r="Z5971">
        <f t="shared" ca="1" si="1129"/>
        <v>0</v>
      </c>
    </row>
    <row r="5972" spans="2:26" x14ac:dyDescent="0.25">
      <c r="B5972" s="11">
        <f t="shared" si="1130"/>
        <v>44810.333333318878</v>
      </c>
      <c r="C5972" s="1">
        <f t="shared" si="1121"/>
        <v>9</v>
      </c>
      <c r="D5972" s="1">
        <f t="shared" si="1122"/>
        <v>2</v>
      </c>
      <c r="E5972" s="12">
        <f t="shared" si="1123"/>
        <v>9</v>
      </c>
      <c r="F5972" s="124" t="str">
        <f t="shared" si="1124"/>
        <v>0</v>
      </c>
      <c r="G5972" s="1">
        <f ca="1">(OFFSET(O5972,0,MATCH(Customer!$J$6,'CDH &amp; HDH'!$P$11:$X$11,0)))</f>
        <v>72</v>
      </c>
      <c r="H5972" s="1" t="str">
        <f t="shared" si="1125"/>
        <v>Cooling</v>
      </c>
      <c r="I5972" s="1">
        <f ca="1">OFFSET(IF($H5972="Cooling",Customer!$C$25,Customer!$C$52),E5972,D5972)</f>
        <v>72</v>
      </c>
      <c r="J5972" s="1">
        <f ca="1">OFFSET(IF($H5972="Cooling",Customer!$L$25,Customer!$L$52),$E5972,$D5972)</f>
        <v>77</v>
      </c>
      <c r="K5972" s="16">
        <f t="shared" ca="1" si="1119"/>
        <v>0</v>
      </c>
      <c r="L5972" s="16">
        <f t="shared" ca="1" si="1120"/>
        <v>0</v>
      </c>
      <c r="M5972" s="17">
        <f t="shared" si="1126"/>
        <v>0</v>
      </c>
      <c r="N5972" s="17">
        <f t="shared" si="1127"/>
        <v>0</v>
      </c>
      <c r="O5972" s="4"/>
      <c r="P5972" s="4">
        <v>61</v>
      </c>
      <c r="Q5972" s="4">
        <v>53</v>
      </c>
      <c r="R5972" s="4">
        <v>45</v>
      </c>
      <c r="S5972" s="4">
        <v>59</v>
      </c>
      <c r="T5972" s="4">
        <v>61</v>
      </c>
      <c r="U5972" s="4">
        <v>84</v>
      </c>
      <c r="V5972" s="13">
        <v>72</v>
      </c>
      <c r="W5972" s="4">
        <v>56</v>
      </c>
      <c r="X5972" s="4">
        <v>66</v>
      </c>
      <c r="Y5972">
        <f t="shared" ca="1" si="1128"/>
        <v>0</v>
      </c>
      <c r="Z5972">
        <f t="shared" ca="1" si="1129"/>
        <v>0</v>
      </c>
    </row>
    <row r="5973" spans="2:26" x14ac:dyDescent="0.25">
      <c r="B5973" s="11">
        <f t="shared" si="1130"/>
        <v>44810.374999985543</v>
      </c>
      <c r="C5973" s="1">
        <f t="shared" si="1121"/>
        <v>9</v>
      </c>
      <c r="D5973" s="1">
        <f t="shared" si="1122"/>
        <v>2</v>
      </c>
      <c r="E5973" s="12">
        <f t="shared" si="1123"/>
        <v>10</v>
      </c>
      <c r="F5973" s="124" t="str">
        <f t="shared" si="1124"/>
        <v>0</v>
      </c>
      <c r="G5973" s="1">
        <f ca="1">(OFFSET(O5973,0,MATCH(Customer!$J$6,'CDH &amp; HDH'!$P$11:$X$11,0)))</f>
        <v>73</v>
      </c>
      <c r="H5973" s="1" t="str">
        <f t="shared" si="1125"/>
        <v>Cooling</v>
      </c>
      <c r="I5973" s="1">
        <f ca="1">OFFSET(IF($H5973="Cooling",Customer!$C$25,Customer!$C$52),E5973,D5973)</f>
        <v>72</v>
      </c>
      <c r="J5973" s="1">
        <f ca="1">OFFSET(IF($H5973="Cooling",Customer!$L$25,Customer!$L$52),$E5973,$D5973)</f>
        <v>77</v>
      </c>
      <c r="K5973" s="16">
        <f t="shared" ca="1" si="1119"/>
        <v>1</v>
      </c>
      <c r="L5973" s="16">
        <f t="shared" ca="1" si="1120"/>
        <v>0</v>
      </c>
      <c r="M5973" s="17">
        <f t="shared" si="1126"/>
        <v>0</v>
      </c>
      <c r="N5973" s="17">
        <f t="shared" si="1127"/>
        <v>0</v>
      </c>
      <c r="O5973" s="4"/>
      <c r="P5973" s="4">
        <v>64</v>
      </c>
      <c r="Q5973" s="4">
        <v>56</v>
      </c>
      <c r="R5973" s="4">
        <v>48</v>
      </c>
      <c r="S5973" s="4">
        <v>63</v>
      </c>
      <c r="T5973" s="4">
        <v>62</v>
      </c>
      <c r="U5973" s="4">
        <v>84</v>
      </c>
      <c r="V5973" s="13">
        <v>73</v>
      </c>
      <c r="W5973" s="4">
        <v>59</v>
      </c>
      <c r="X5973" s="4">
        <v>68</v>
      </c>
      <c r="Y5973">
        <f t="shared" ca="1" si="1128"/>
        <v>432</v>
      </c>
      <c r="Z5973">
        <f t="shared" ca="1" si="1129"/>
        <v>0</v>
      </c>
    </row>
    <row r="5974" spans="2:26" x14ac:dyDescent="0.25">
      <c r="B5974" s="11">
        <f t="shared" si="1130"/>
        <v>44810.416666652207</v>
      </c>
      <c r="C5974" s="1">
        <f t="shared" si="1121"/>
        <v>9</v>
      </c>
      <c r="D5974" s="1">
        <f t="shared" si="1122"/>
        <v>2</v>
      </c>
      <c r="E5974" s="12">
        <f t="shared" si="1123"/>
        <v>11</v>
      </c>
      <c r="F5974" s="124" t="str">
        <f t="shared" si="1124"/>
        <v>0</v>
      </c>
      <c r="G5974" s="1">
        <f ca="1">(OFFSET(O5974,0,MATCH(Customer!$J$6,'CDH &amp; HDH'!$P$11:$X$11,0)))</f>
        <v>77</v>
      </c>
      <c r="H5974" s="1" t="str">
        <f t="shared" si="1125"/>
        <v>Cooling</v>
      </c>
      <c r="I5974" s="1">
        <f ca="1">OFFSET(IF($H5974="Cooling",Customer!$C$25,Customer!$C$52),E5974,D5974)</f>
        <v>72</v>
      </c>
      <c r="J5974" s="1">
        <f ca="1">OFFSET(IF($H5974="Cooling",Customer!$L$25,Customer!$L$52),$E5974,$D5974)</f>
        <v>77</v>
      </c>
      <c r="K5974" s="16">
        <f t="shared" ca="1" si="1119"/>
        <v>5</v>
      </c>
      <c r="L5974" s="16">
        <f t="shared" ca="1" si="1120"/>
        <v>0</v>
      </c>
      <c r="M5974" s="17">
        <f t="shared" si="1126"/>
        <v>0</v>
      </c>
      <c r="N5974" s="17">
        <f t="shared" si="1127"/>
        <v>0</v>
      </c>
      <c r="O5974" s="4"/>
      <c r="P5974" s="4">
        <v>66</v>
      </c>
      <c r="Q5974" s="4">
        <v>58</v>
      </c>
      <c r="R5974" s="4">
        <v>49</v>
      </c>
      <c r="S5974" s="4">
        <v>65</v>
      </c>
      <c r="T5974" s="4">
        <v>62</v>
      </c>
      <c r="U5974" s="4">
        <v>87</v>
      </c>
      <c r="V5974" s="13">
        <v>77</v>
      </c>
      <c r="W5974" s="4">
        <v>61</v>
      </c>
      <c r="X5974" s="4">
        <v>72</v>
      </c>
      <c r="Y5974">
        <f t="shared" ca="1" si="1128"/>
        <v>2160</v>
      </c>
      <c r="Z5974">
        <f t="shared" ca="1" si="1129"/>
        <v>0</v>
      </c>
    </row>
    <row r="5975" spans="2:26" x14ac:dyDescent="0.25">
      <c r="B5975" s="11">
        <f t="shared" si="1130"/>
        <v>44810.458333318871</v>
      </c>
      <c r="C5975" s="1">
        <f t="shared" si="1121"/>
        <v>9</v>
      </c>
      <c r="D5975" s="1">
        <f t="shared" si="1122"/>
        <v>2</v>
      </c>
      <c r="E5975" s="12">
        <f t="shared" si="1123"/>
        <v>12</v>
      </c>
      <c r="F5975" s="124" t="str">
        <f t="shared" si="1124"/>
        <v>0</v>
      </c>
      <c r="G5975" s="1">
        <f ca="1">(OFFSET(O5975,0,MATCH(Customer!$J$6,'CDH &amp; HDH'!$P$11:$X$11,0)))</f>
        <v>79</v>
      </c>
      <c r="H5975" s="1" t="str">
        <f t="shared" si="1125"/>
        <v>Cooling</v>
      </c>
      <c r="I5975" s="1">
        <f ca="1">OFFSET(IF($H5975="Cooling",Customer!$C$25,Customer!$C$52),E5975,D5975)</f>
        <v>72</v>
      </c>
      <c r="J5975" s="1">
        <f ca="1">OFFSET(IF($H5975="Cooling",Customer!$L$25,Customer!$L$52),$E5975,$D5975)</f>
        <v>77</v>
      </c>
      <c r="K5975" s="16">
        <f t="shared" ca="1" si="1119"/>
        <v>7</v>
      </c>
      <c r="L5975" s="16">
        <f t="shared" ca="1" si="1120"/>
        <v>2</v>
      </c>
      <c r="M5975" s="17">
        <f t="shared" si="1126"/>
        <v>0</v>
      </c>
      <c r="N5975" s="17">
        <f t="shared" si="1127"/>
        <v>0</v>
      </c>
      <c r="O5975" s="4"/>
      <c r="P5975" s="4">
        <v>69</v>
      </c>
      <c r="Q5975" s="4">
        <v>60</v>
      </c>
      <c r="R5975" s="4">
        <v>54</v>
      </c>
      <c r="S5975" s="4">
        <v>67</v>
      </c>
      <c r="T5975" s="4">
        <v>63</v>
      </c>
      <c r="U5975" s="4">
        <v>90</v>
      </c>
      <c r="V5975" s="13">
        <v>79</v>
      </c>
      <c r="W5975" s="4">
        <v>64</v>
      </c>
      <c r="X5975" s="4">
        <v>77</v>
      </c>
      <c r="Y5975">
        <f t="shared" ca="1" si="1128"/>
        <v>3024</v>
      </c>
      <c r="Z5975">
        <f t="shared" ca="1" si="1129"/>
        <v>864</v>
      </c>
    </row>
    <row r="5976" spans="2:26" x14ac:dyDescent="0.25">
      <c r="B5976" s="11">
        <f t="shared" si="1130"/>
        <v>44810.499999985535</v>
      </c>
      <c r="C5976" s="1">
        <f t="shared" si="1121"/>
        <v>9</v>
      </c>
      <c r="D5976" s="1">
        <f t="shared" si="1122"/>
        <v>2</v>
      </c>
      <c r="E5976" s="12">
        <f t="shared" si="1123"/>
        <v>13</v>
      </c>
      <c r="F5976" s="124" t="str">
        <f t="shared" si="1124"/>
        <v>0</v>
      </c>
      <c r="G5976" s="1">
        <f ca="1">(OFFSET(O5976,0,MATCH(Customer!$J$6,'CDH &amp; HDH'!$P$11:$X$11,0)))</f>
        <v>81</v>
      </c>
      <c r="H5976" s="1" t="str">
        <f t="shared" si="1125"/>
        <v>Cooling</v>
      </c>
      <c r="I5976" s="1">
        <f ca="1">OFFSET(IF($H5976="Cooling",Customer!$C$25,Customer!$C$52),E5976,D5976)</f>
        <v>72</v>
      </c>
      <c r="J5976" s="1">
        <f ca="1">OFFSET(IF($H5976="Cooling",Customer!$L$25,Customer!$L$52),$E5976,$D5976)</f>
        <v>77</v>
      </c>
      <c r="K5976" s="16">
        <f t="shared" ca="1" si="1119"/>
        <v>9</v>
      </c>
      <c r="L5976" s="16">
        <f t="shared" ca="1" si="1120"/>
        <v>4</v>
      </c>
      <c r="M5976" s="17">
        <f t="shared" si="1126"/>
        <v>0</v>
      </c>
      <c r="N5976" s="17">
        <f t="shared" si="1127"/>
        <v>0</v>
      </c>
      <c r="O5976" s="4"/>
      <c r="P5976" s="4">
        <v>71</v>
      </c>
      <c r="Q5976" s="4">
        <v>62</v>
      </c>
      <c r="R5976" s="4">
        <v>53</v>
      </c>
      <c r="S5976" s="4">
        <v>71</v>
      </c>
      <c r="T5976" s="4">
        <v>64</v>
      </c>
      <c r="U5976" s="4">
        <v>92</v>
      </c>
      <c r="V5976" s="13">
        <v>81</v>
      </c>
      <c r="W5976" s="4">
        <v>66</v>
      </c>
      <c r="X5976" s="4">
        <v>80</v>
      </c>
      <c r="Y5976">
        <f t="shared" ca="1" si="1128"/>
        <v>3888</v>
      </c>
      <c r="Z5976">
        <f t="shared" ca="1" si="1129"/>
        <v>1728</v>
      </c>
    </row>
    <row r="5977" spans="2:26" x14ac:dyDescent="0.25">
      <c r="B5977" s="11">
        <f t="shared" si="1130"/>
        <v>44810.5416666522</v>
      </c>
      <c r="C5977" s="1">
        <f t="shared" si="1121"/>
        <v>9</v>
      </c>
      <c r="D5977" s="1">
        <f t="shared" si="1122"/>
        <v>2</v>
      </c>
      <c r="E5977" s="12">
        <f t="shared" si="1123"/>
        <v>14</v>
      </c>
      <c r="F5977" s="124" t="str">
        <f t="shared" si="1124"/>
        <v>0</v>
      </c>
      <c r="G5977" s="1">
        <f ca="1">(OFFSET(O5977,0,MATCH(Customer!$J$6,'CDH &amp; HDH'!$P$11:$X$11,0)))</f>
        <v>81</v>
      </c>
      <c r="H5977" s="1" t="str">
        <f t="shared" si="1125"/>
        <v>Cooling</v>
      </c>
      <c r="I5977" s="1">
        <f ca="1">OFFSET(IF($H5977="Cooling",Customer!$C$25,Customer!$C$52),E5977,D5977)</f>
        <v>72</v>
      </c>
      <c r="J5977" s="1">
        <f ca="1">OFFSET(IF($H5977="Cooling",Customer!$L$25,Customer!$L$52),$E5977,$D5977)</f>
        <v>77</v>
      </c>
      <c r="K5977" s="16">
        <f t="shared" ca="1" si="1119"/>
        <v>9</v>
      </c>
      <c r="L5977" s="16">
        <f t="shared" ca="1" si="1120"/>
        <v>4</v>
      </c>
      <c r="M5977" s="17">
        <f t="shared" si="1126"/>
        <v>0</v>
      </c>
      <c r="N5977" s="17">
        <f t="shared" si="1127"/>
        <v>0</v>
      </c>
      <c r="O5977" s="4"/>
      <c r="P5977" s="4">
        <v>71</v>
      </c>
      <c r="Q5977" s="4">
        <v>62</v>
      </c>
      <c r="R5977" s="4">
        <v>55</v>
      </c>
      <c r="S5977" s="4">
        <v>70</v>
      </c>
      <c r="T5977" s="4">
        <v>65</v>
      </c>
      <c r="U5977" s="4">
        <v>91</v>
      </c>
      <c r="V5977" s="13">
        <v>81</v>
      </c>
      <c r="W5977" s="4">
        <v>66</v>
      </c>
      <c r="X5977" s="4">
        <v>84</v>
      </c>
      <c r="Y5977">
        <f t="shared" ca="1" si="1128"/>
        <v>3888</v>
      </c>
      <c r="Z5977">
        <f t="shared" ca="1" si="1129"/>
        <v>1728</v>
      </c>
    </row>
    <row r="5978" spans="2:26" x14ac:dyDescent="0.25">
      <c r="B5978" s="11">
        <f t="shared" si="1130"/>
        <v>44810.583333318864</v>
      </c>
      <c r="C5978" s="1">
        <f t="shared" si="1121"/>
        <v>9</v>
      </c>
      <c r="D5978" s="1">
        <f t="shared" si="1122"/>
        <v>2</v>
      </c>
      <c r="E5978" s="12">
        <f t="shared" si="1123"/>
        <v>15</v>
      </c>
      <c r="F5978" s="124" t="str">
        <f t="shared" si="1124"/>
        <v>0</v>
      </c>
      <c r="G5978" s="1">
        <f ca="1">(OFFSET(O5978,0,MATCH(Customer!$J$6,'CDH &amp; HDH'!$P$11:$X$11,0)))</f>
        <v>82</v>
      </c>
      <c r="H5978" s="1" t="str">
        <f t="shared" si="1125"/>
        <v>Cooling</v>
      </c>
      <c r="I5978" s="1">
        <f ca="1">OFFSET(IF($H5978="Cooling",Customer!$C$25,Customer!$C$52),E5978,D5978)</f>
        <v>72</v>
      </c>
      <c r="J5978" s="1">
        <f ca="1">OFFSET(IF($H5978="Cooling",Customer!$L$25,Customer!$L$52),$E5978,$D5978)</f>
        <v>77</v>
      </c>
      <c r="K5978" s="16">
        <f t="shared" ca="1" si="1119"/>
        <v>10</v>
      </c>
      <c r="L5978" s="16">
        <f t="shared" ca="1" si="1120"/>
        <v>5</v>
      </c>
      <c r="M5978" s="17">
        <f t="shared" si="1126"/>
        <v>0</v>
      </c>
      <c r="N5978" s="17">
        <f t="shared" si="1127"/>
        <v>0</v>
      </c>
      <c r="O5978" s="4"/>
      <c r="P5978" s="4">
        <v>71</v>
      </c>
      <c r="Q5978" s="4">
        <v>61</v>
      </c>
      <c r="R5978" s="4">
        <v>53</v>
      </c>
      <c r="S5978" s="4">
        <v>68</v>
      </c>
      <c r="T5978" s="4">
        <v>65</v>
      </c>
      <c r="U5978" s="4">
        <v>93</v>
      </c>
      <c r="V5978" s="13">
        <v>82</v>
      </c>
      <c r="W5978" s="4">
        <v>67</v>
      </c>
      <c r="X5978" s="4">
        <v>87</v>
      </c>
      <c r="Y5978">
        <f t="shared" ca="1" si="1128"/>
        <v>4320</v>
      </c>
      <c r="Z5978">
        <f t="shared" ca="1" si="1129"/>
        <v>2160</v>
      </c>
    </row>
    <row r="5979" spans="2:26" x14ac:dyDescent="0.25">
      <c r="B5979" s="11">
        <f t="shared" si="1130"/>
        <v>44810.624999985528</v>
      </c>
      <c r="C5979" s="1">
        <f t="shared" si="1121"/>
        <v>9</v>
      </c>
      <c r="D5979" s="1">
        <f t="shared" si="1122"/>
        <v>2</v>
      </c>
      <c r="E5979" s="12">
        <f t="shared" si="1123"/>
        <v>16</v>
      </c>
      <c r="F5979" s="124" t="str">
        <f t="shared" si="1124"/>
        <v>0</v>
      </c>
      <c r="G5979" s="1">
        <f ca="1">(OFFSET(O5979,0,MATCH(Customer!$J$6,'CDH &amp; HDH'!$P$11:$X$11,0)))</f>
        <v>81</v>
      </c>
      <c r="H5979" s="1" t="str">
        <f t="shared" si="1125"/>
        <v>Cooling</v>
      </c>
      <c r="I5979" s="1">
        <f ca="1">OFFSET(IF($H5979="Cooling",Customer!$C$25,Customer!$C$52),E5979,D5979)</f>
        <v>72</v>
      </c>
      <c r="J5979" s="1">
        <f ca="1">OFFSET(IF($H5979="Cooling",Customer!$L$25,Customer!$L$52),$E5979,$D5979)</f>
        <v>77</v>
      </c>
      <c r="K5979" s="16">
        <f t="shared" ca="1" si="1119"/>
        <v>9</v>
      </c>
      <c r="L5979" s="16">
        <f t="shared" ca="1" si="1120"/>
        <v>4</v>
      </c>
      <c r="M5979" s="17">
        <f t="shared" si="1126"/>
        <v>0</v>
      </c>
      <c r="N5979" s="17">
        <f t="shared" si="1127"/>
        <v>0</v>
      </c>
      <c r="O5979" s="4"/>
      <c r="P5979" s="4">
        <v>71</v>
      </c>
      <c r="Q5979" s="4">
        <v>61</v>
      </c>
      <c r="R5979" s="4">
        <v>54</v>
      </c>
      <c r="S5979" s="4">
        <v>68</v>
      </c>
      <c r="T5979" s="4">
        <v>65</v>
      </c>
      <c r="U5979" s="4">
        <v>90</v>
      </c>
      <c r="V5979" s="13">
        <v>81</v>
      </c>
      <c r="W5979" s="4">
        <v>67</v>
      </c>
      <c r="X5979" s="4">
        <v>88</v>
      </c>
      <c r="Y5979">
        <f t="shared" ca="1" si="1128"/>
        <v>3888</v>
      </c>
      <c r="Z5979">
        <f t="shared" ca="1" si="1129"/>
        <v>1728</v>
      </c>
    </row>
    <row r="5980" spans="2:26" x14ac:dyDescent="0.25">
      <c r="B5980" s="11">
        <f t="shared" si="1130"/>
        <v>44810.666666652192</v>
      </c>
      <c r="C5980" s="1">
        <f t="shared" si="1121"/>
        <v>9</v>
      </c>
      <c r="D5980" s="1">
        <f t="shared" si="1122"/>
        <v>2</v>
      </c>
      <c r="E5980" s="12">
        <f t="shared" si="1123"/>
        <v>17</v>
      </c>
      <c r="F5980" s="124" t="str">
        <f t="shared" si="1124"/>
        <v>0</v>
      </c>
      <c r="G5980" s="1">
        <f ca="1">(OFFSET(O5980,0,MATCH(Customer!$J$6,'CDH &amp; HDH'!$P$11:$X$11,0)))</f>
        <v>79</v>
      </c>
      <c r="H5980" s="1" t="str">
        <f t="shared" si="1125"/>
        <v>Cooling</v>
      </c>
      <c r="I5980" s="1">
        <f ca="1">OFFSET(IF($H5980="Cooling",Customer!$C$25,Customer!$C$52),E5980,D5980)</f>
        <v>72</v>
      </c>
      <c r="J5980" s="1">
        <f ca="1">OFFSET(IF($H5980="Cooling",Customer!$L$25,Customer!$L$52),$E5980,$D5980)</f>
        <v>77</v>
      </c>
      <c r="K5980" s="16">
        <f t="shared" ca="1" si="1119"/>
        <v>7</v>
      </c>
      <c r="L5980" s="16">
        <f t="shared" ca="1" si="1120"/>
        <v>2</v>
      </c>
      <c r="M5980" s="17">
        <f t="shared" si="1126"/>
        <v>0</v>
      </c>
      <c r="N5980" s="17">
        <f t="shared" si="1127"/>
        <v>0</v>
      </c>
      <c r="O5980" s="4"/>
      <c r="P5980" s="4">
        <v>67</v>
      </c>
      <c r="Q5980" s="4">
        <v>59</v>
      </c>
      <c r="R5980" s="4">
        <v>52</v>
      </c>
      <c r="S5980" s="4">
        <v>68</v>
      </c>
      <c r="T5980" s="4">
        <v>65</v>
      </c>
      <c r="U5980" s="4">
        <v>84</v>
      </c>
      <c r="V5980" s="13">
        <v>79</v>
      </c>
      <c r="W5980" s="4">
        <v>65</v>
      </c>
      <c r="X5980" s="4">
        <v>87</v>
      </c>
      <c r="Y5980">
        <f t="shared" ca="1" si="1128"/>
        <v>3024</v>
      </c>
      <c r="Z5980">
        <f t="shared" ca="1" si="1129"/>
        <v>864</v>
      </c>
    </row>
    <row r="5981" spans="2:26" x14ac:dyDescent="0.25">
      <c r="B5981" s="11">
        <f t="shared" si="1130"/>
        <v>44810.708333318857</v>
      </c>
      <c r="C5981" s="1">
        <f t="shared" si="1121"/>
        <v>9</v>
      </c>
      <c r="D5981" s="1">
        <f t="shared" si="1122"/>
        <v>2</v>
      </c>
      <c r="E5981" s="12">
        <f t="shared" si="1123"/>
        <v>18</v>
      </c>
      <c r="F5981" s="124" t="str">
        <f t="shared" si="1124"/>
        <v>0</v>
      </c>
      <c r="G5981" s="1">
        <f ca="1">(OFFSET(O5981,0,MATCH(Customer!$J$6,'CDH &amp; HDH'!$P$11:$X$11,0)))</f>
        <v>77</v>
      </c>
      <c r="H5981" s="1" t="str">
        <f t="shared" si="1125"/>
        <v>Cooling</v>
      </c>
      <c r="I5981" s="1">
        <f ca="1">OFFSET(IF($H5981="Cooling",Customer!$C$25,Customer!$C$52),E5981,D5981)</f>
        <v>72</v>
      </c>
      <c r="J5981" s="1">
        <f ca="1">OFFSET(IF($H5981="Cooling",Customer!$L$25,Customer!$L$52),$E5981,$D5981)</f>
        <v>77</v>
      </c>
      <c r="K5981" s="16">
        <f t="shared" ca="1" si="1119"/>
        <v>5</v>
      </c>
      <c r="L5981" s="16">
        <f t="shared" ca="1" si="1120"/>
        <v>0</v>
      </c>
      <c r="M5981" s="17">
        <f t="shared" si="1126"/>
        <v>0</v>
      </c>
      <c r="N5981" s="17">
        <f t="shared" si="1127"/>
        <v>0</v>
      </c>
      <c r="O5981" s="4"/>
      <c r="P5981" s="4">
        <v>63</v>
      </c>
      <c r="Q5981" s="4">
        <v>57</v>
      </c>
      <c r="R5981" s="4">
        <v>51</v>
      </c>
      <c r="S5981" s="4">
        <v>67</v>
      </c>
      <c r="T5981" s="4">
        <v>65</v>
      </c>
      <c r="U5981" s="4">
        <v>82</v>
      </c>
      <c r="V5981" s="13">
        <v>77</v>
      </c>
      <c r="W5981" s="4">
        <v>63</v>
      </c>
      <c r="X5981" s="4">
        <v>84</v>
      </c>
      <c r="Y5981">
        <f t="shared" ca="1" si="1128"/>
        <v>2160</v>
      </c>
      <c r="Z5981">
        <f t="shared" ca="1" si="1129"/>
        <v>0</v>
      </c>
    </row>
    <row r="5982" spans="2:26" x14ac:dyDescent="0.25">
      <c r="B5982" s="11">
        <f t="shared" si="1130"/>
        <v>44810.749999985521</v>
      </c>
      <c r="C5982" s="1">
        <f t="shared" si="1121"/>
        <v>9</v>
      </c>
      <c r="D5982" s="1">
        <f t="shared" si="1122"/>
        <v>2</v>
      </c>
      <c r="E5982" s="12">
        <f t="shared" si="1123"/>
        <v>19</v>
      </c>
      <c r="F5982" s="124" t="str">
        <f t="shared" si="1124"/>
        <v>0</v>
      </c>
      <c r="G5982" s="1">
        <f ca="1">(OFFSET(O5982,0,MATCH(Customer!$J$6,'CDH &amp; HDH'!$P$11:$X$11,0)))</f>
        <v>75</v>
      </c>
      <c r="H5982" s="1" t="str">
        <f t="shared" si="1125"/>
        <v>Cooling</v>
      </c>
      <c r="I5982" s="1">
        <f ca="1">OFFSET(IF($H5982="Cooling",Customer!$C$25,Customer!$C$52),E5982,D5982)</f>
        <v>78</v>
      </c>
      <c r="J5982" s="1">
        <f ca="1">OFFSET(IF($H5982="Cooling",Customer!$L$25,Customer!$L$52),$E5982,$D5982)</f>
        <v>80</v>
      </c>
      <c r="K5982" s="16">
        <f t="shared" ca="1" si="1119"/>
        <v>0</v>
      </c>
      <c r="L5982" s="16">
        <f t="shared" ca="1" si="1120"/>
        <v>0</v>
      </c>
      <c r="M5982" s="17">
        <f t="shared" si="1126"/>
        <v>0</v>
      </c>
      <c r="N5982" s="17">
        <f t="shared" si="1127"/>
        <v>0</v>
      </c>
      <c r="O5982" s="4"/>
      <c r="P5982" s="4">
        <v>59</v>
      </c>
      <c r="Q5982" s="4">
        <v>55</v>
      </c>
      <c r="R5982" s="4">
        <v>50</v>
      </c>
      <c r="S5982" s="4">
        <v>64</v>
      </c>
      <c r="T5982" s="4">
        <v>65</v>
      </c>
      <c r="U5982" s="4">
        <v>78</v>
      </c>
      <c r="V5982" s="13">
        <v>75</v>
      </c>
      <c r="W5982" s="4">
        <v>61</v>
      </c>
      <c r="X5982" s="4">
        <v>82</v>
      </c>
      <c r="Y5982">
        <f t="shared" ca="1" si="1128"/>
        <v>0</v>
      </c>
      <c r="Z5982">
        <f t="shared" ca="1" si="1129"/>
        <v>0</v>
      </c>
    </row>
    <row r="5983" spans="2:26" x14ac:dyDescent="0.25">
      <c r="B5983" s="11">
        <f t="shared" si="1130"/>
        <v>44810.791666652185</v>
      </c>
      <c r="C5983" s="1">
        <f t="shared" si="1121"/>
        <v>9</v>
      </c>
      <c r="D5983" s="1">
        <f t="shared" si="1122"/>
        <v>2</v>
      </c>
      <c r="E5983" s="12">
        <f t="shared" si="1123"/>
        <v>20</v>
      </c>
      <c r="F5983" s="124" t="str">
        <f t="shared" si="1124"/>
        <v>0</v>
      </c>
      <c r="G5983" s="1">
        <f ca="1">(OFFSET(O5983,0,MATCH(Customer!$J$6,'CDH &amp; HDH'!$P$11:$X$11,0)))</f>
        <v>72</v>
      </c>
      <c r="H5983" s="1" t="str">
        <f t="shared" si="1125"/>
        <v>Cooling</v>
      </c>
      <c r="I5983" s="1">
        <f ca="1">OFFSET(IF($H5983="Cooling",Customer!$C$25,Customer!$C$52),E5983,D5983)</f>
        <v>78</v>
      </c>
      <c r="J5983" s="1">
        <f ca="1">OFFSET(IF($H5983="Cooling",Customer!$L$25,Customer!$L$52),$E5983,$D5983)</f>
        <v>80</v>
      </c>
      <c r="K5983" s="16">
        <f t="shared" ca="1" si="1119"/>
        <v>0</v>
      </c>
      <c r="L5983" s="16">
        <f t="shared" ca="1" si="1120"/>
        <v>0</v>
      </c>
      <c r="M5983" s="17">
        <f t="shared" si="1126"/>
        <v>0</v>
      </c>
      <c r="N5983" s="17">
        <f t="shared" si="1127"/>
        <v>0</v>
      </c>
      <c r="O5983" s="4"/>
      <c r="P5983" s="4">
        <v>58</v>
      </c>
      <c r="Q5983" s="4">
        <v>54</v>
      </c>
      <c r="R5983" s="4">
        <v>47</v>
      </c>
      <c r="S5983" s="4">
        <v>56</v>
      </c>
      <c r="T5983" s="4">
        <v>65</v>
      </c>
      <c r="U5983" s="4">
        <v>76</v>
      </c>
      <c r="V5983" s="13">
        <v>72</v>
      </c>
      <c r="W5983" s="4">
        <v>59</v>
      </c>
      <c r="X5983" s="4">
        <v>78</v>
      </c>
      <c r="Y5983">
        <f t="shared" ca="1" si="1128"/>
        <v>0</v>
      </c>
      <c r="Z5983">
        <f t="shared" ca="1" si="1129"/>
        <v>0</v>
      </c>
    </row>
    <row r="5984" spans="2:26" x14ac:dyDescent="0.25">
      <c r="B5984" s="11">
        <f t="shared" si="1130"/>
        <v>44810.833333318849</v>
      </c>
      <c r="C5984" s="1">
        <f t="shared" si="1121"/>
        <v>9</v>
      </c>
      <c r="D5984" s="1">
        <f t="shared" si="1122"/>
        <v>2</v>
      </c>
      <c r="E5984" s="12">
        <f t="shared" si="1123"/>
        <v>21</v>
      </c>
      <c r="F5984" s="124" t="str">
        <f t="shared" si="1124"/>
        <v>0</v>
      </c>
      <c r="G5984" s="1">
        <f ca="1">(OFFSET(O5984,0,MATCH(Customer!$J$6,'CDH &amp; HDH'!$P$11:$X$11,0)))</f>
        <v>72</v>
      </c>
      <c r="H5984" s="1" t="str">
        <f t="shared" si="1125"/>
        <v>Cooling</v>
      </c>
      <c r="I5984" s="1">
        <f ca="1">OFFSET(IF($H5984="Cooling",Customer!$C$25,Customer!$C$52),E5984,D5984)</f>
        <v>78</v>
      </c>
      <c r="J5984" s="1">
        <f ca="1">OFFSET(IF($H5984="Cooling",Customer!$L$25,Customer!$L$52),$E5984,$D5984)</f>
        <v>80</v>
      </c>
      <c r="K5984" s="16">
        <f t="shared" ca="1" si="1119"/>
        <v>0</v>
      </c>
      <c r="L5984" s="16">
        <f t="shared" ca="1" si="1120"/>
        <v>0</v>
      </c>
      <c r="M5984" s="17">
        <f t="shared" si="1126"/>
        <v>0</v>
      </c>
      <c r="N5984" s="17">
        <f t="shared" si="1127"/>
        <v>0</v>
      </c>
      <c r="O5984" s="4"/>
      <c r="P5984" s="4">
        <v>58</v>
      </c>
      <c r="Q5984" s="4">
        <v>52</v>
      </c>
      <c r="R5984" s="4">
        <v>47</v>
      </c>
      <c r="S5984" s="4">
        <v>54</v>
      </c>
      <c r="T5984" s="4">
        <v>65</v>
      </c>
      <c r="U5984" s="4">
        <v>74</v>
      </c>
      <c r="V5984" s="13">
        <v>72</v>
      </c>
      <c r="W5984" s="4">
        <v>56</v>
      </c>
      <c r="X5984" s="4">
        <v>75</v>
      </c>
      <c r="Y5984">
        <f t="shared" ca="1" si="1128"/>
        <v>0</v>
      </c>
      <c r="Z5984">
        <f t="shared" ca="1" si="1129"/>
        <v>0</v>
      </c>
    </row>
    <row r="5985" spans="2:26" x14ac:dyDescent="0.25">
      <c r="B5985" s="11">
        <f t="shared" si="1130"/>
        <v>44810.874999985514</v>
      </c>
      <c r="C5985" s="1">
        <f t="shared" si="1121"/>
        <v>9</v>
      </c>
      <c r="D5985" s="1">
        <f t="shared" si="1122"/>
        <v>2</v>
      </c>
      <c r="E5985" s="12">
        <f t="shared" si="1123"/>
        <v>22</v>
      </c>
      <c r="F5985" s="124" t="str">
        <f t="shared" si="1124"/>
        <v>0</v>
      </c>
      <c r="G5985" s="1">
        <f ca="1">(OFFSET(O5985,0,MATCH(Customer!$J$6,'CDH &amp; HDH'!$P$11:$X$11,0)))</f>
        <v>71</v>
      </c>
      <c r="H5985" s="1" t="str">
        <f t="shared" si="1125"/>
        <v>Cooling</v>
      </c>
      <c r="I5985" s="1">
        <f ca="1">OFFSET(IF($H5985="Cooling",Customer!$C$25,Customer!$C$52),E5985,D5985)</f>
        <v>78</v>
      </c>
      <c r="J5985" s="1">
        <f ca="1">OFFSET(IF($H5985="Cooling",Customer!$L$25,Customer!$L$52),$E5985,$D5985)</f>
        <v>80</v>
      </c>
      <c r="K5985" s="16">
        <f t="shared" ca="1" si="1119"/>
        <v>0</v>
      </c>
      <c r="L5985" s="16">
        <f t="shared" ca="1" si="1120"/>
        <v>0</v>
      </c>
      <c r="M5985" s="17">
        <f t="shared" si="1126"/>
        <v>0</v>
      </c>
      <c r="N5985" s="17">
        <f t="shared" si="1127"/>
        <v>0</v>
      </c>
      <c r="O5985" s="4"/>
      <c r="P5985" s="4">
        <v>57</v>
      </c>
      <c r="Q5985" s="4">
        <v>51</v>
      </c>
      <c r="R5985" s="4">
        <v>46</v>
      </c>
      <c r="S5985" s="4">
        <v>52</v>
      </c>
      <c r="T5985" s="4">
        <v>65</v>
      </c>
      <c r="U5985" s="4">
        <v>72</v>
      </c>
      <c r="V5985" s="13">
        <v>71</v>
      </c>
      <c r="W5985" s="4">
        <v>54</v>
      </c>
      <c r="X5985" s="4">
        <v>75</v>
      </c>
      <c r="Y5985">
        <f t="shared" ca="1" si="1128"/>
        <v>0</v>
      </c>
      <c r="Z5985">
        <f t="shared" ca="1" si="1129"/>
        <v>0</v>
      </c>
    </row>
    <row r="5986" spans="2:26" x14ac:dyDescent="0.25">
      <c r="B5986" s="11">
        <f t="shared" si="1130"/>
        <v>44810.916666652178</v>
      </c>
      <c r="C5986" s="1">
        <f t="shared" si="1121"/>
        <v>9</v>
      </c>
      <c r="D5986" s="1">
        <f t="shared" si="1122"/>
        <v>2</v>
      </c>
      <c r="E5986" s="12">
        <f t="shared" si="1123"/>
        <v>23</v>
      </c>
      <c r="F5986" s="124" t="str">
        <f t="shared" si="1124"/>
        <v>0</v>
      </c>
      <c r="G5986" s="1">
        <f ca="1">(OFFSET(O5986,0,MATCH(Customer!$J$6,'CDH &amp; HDH'!$P$11:$X$11,0)))</f>
        <v>70</v>
      </c>
      <c r="H5986" s="1" t="str">
        <f t="shared" si="1125"/>
        <v>Cooling</v>
      </c>
      <c r="I5986" s="1">
        <f ca="1">OFFSET(IF($H5986="Cooling",Customer!$C$25,Customer!$C$52),E5986,D5986)</f>
        <v>78</v>
      </c>
      <c r="J5986" s="1">
        <f ca="1">OFFSET(IF($H5986="Cooling",Customer!$L$25,Customer!$L$52),$E5986,$D5986)</f>
        <v>80</v>
      </c>
      <c r="K5986" s="16">
        <f t="shared" ca="1" si="1119"/>
        <v>0</v>
      </c>
      <c r="L5986" s="16">
        <f t="shared" ca="1" si="1120"/>
        <v>0</v>
      </c>
      <c r="M5986" s="17">
        <f t="shared" si="1126"/>
        <v>0</v>
      </c>
      <c r="N5986" s="17">
        <f t="shared" si="1127"/>
        <v>0</v>
      </c>
      <c r="O5986" s="4"/>
      <c r="P5986" s="4">
        <v>55</v>
      </c>
      <c r="Q5986" s="4">
        <v>50</v>
      </c>
      <c r="R5986" s="4">
        <v>47</v>
      </c>
      <c r="S5986" s="4">
        <v>57</v>
      </c>
      <c r="T5986" s="4">
        <v>65</v>
      </c>
      <c r="U5986" s="4">
        <v>71</v>
      </c>
      <c r="V5986" s="13">
        <v>70</v>
      </c>
      <c r="W5986" s="4">
        <v>52</v>
      </c>
      <c r="X5986" s="4">
        <v>75</v>
      </c>
      <c r="Y5986">
        <f t="shared" ca="1" si="1128"/>
        <v>0</v>
      </c>
      <c r="Z5986">
        <f t="shared" ca="1" si="1129"/>
        <v>0</v>
      </c>
    </row>
    <row r="5987" spans="2:26" x14ac:dyDescent="0.25">
      <c r="B5987" s="11">
        <f t="shared" si="1130"/>
        <v>44810.958333318842</v>
      </c>
      <c r="C5987" s="1">
        <f t="shared" si="1121"/>
        <v>9</v>
      </c>
      <c r="D5987" s="1">
        <f t="shared" si="1122"/>
        <v>2</v>
      </c>
      <c r="E5987" s="12">
        <f t="shared" si="1123"/>
        <v>24</v>
      </c>
      <c r="F5987" s="124" t="str">
        <f t="shared" si="1124"/>
        <v>0</v>
      </c>
      <c r="G5987" s="1">
        <f ca="1">(OFFSET(O5987,0,MATCH(Customer!$J$6,'CDH &amp; HDH'!$P$11:$X$11,0)))</f>
        <v>68</v>
      </c>
      <c r="H5987" s="1" t="str">
        <f t="shared" si="1125"/>
        <v>Cooling</v>
      </c>
      <c r="I5987" s="1">
        <f ca="1">OFFSET(IF($H5987="Cooling",Customer!$C$25,Customer!$C$52),E5987,D5987)</f>
        <v>78</v>
      </c>
      <c r="J5987" s="1">
        <f ca="1">OFFSET(IF($H5987="Cooling",Customer!$L$25,Customer!$L$52),$E5987,$D5987)</f>
        <v>80</v>
      </c>
      <c r="K5987" s="16">
        <f t="shared" ca="1" si="1119"/>
        <v>0</v>
      </c>
      <c r="L5987" s="16">
        <f t="shared" ca="1" si="1120"/>
        <v>0</v>
      </c>
      <c r="M5987" s="17">
        <f t="shared" si="1126"/>
        <v>0</v>
      </c>
      <c r="N5987" s="17">
        <f t="shared" si="1127"/>
        <v>0</v>
      </c>
      <c r="O5987" s="4"/>
      <c r="P5987" s="4">
        <v>52</v>
      </c>
      <c r="Q5987" s="4">
        <v>49</v>
      </c>
      <c r="R5987" s="4">
        <v>47</v>
      </c>
      <c r="S5987" s="4">
        <v>56</v>
      </c>
      <c r="T5987" s="4">
        <v>65</v>
      </c>
      <c r="U5987" s="4">
        <v>70</v>
      </c>
      <c r="V5987" s="13">
        <v>68</v>
      </c>
      <c r="W5987" s="4">
        <v>50</v>
      </c>
      <c r="X5987" s="4">
        <v>74</v>
      </c>
      <c r="Y5987">
        <f t="shared" ca="1" si="1128"/>
        <v>0</v>
      </c>
      <c r="Z5987">
        <f t="shared" ca="1" si="1129"/>
        <v>0</v>
      </c>
    </row>
    <row r="5988" spans="2:26" x14ac:dyDescent="0.25">
      <c r="B5988" s="11">
        <f t="shared" si="1130"/>
        <v>44810.999999985506</v>
      </c>
      <c r="C5988" s="1">
        <f t="shared" si="1121"/>
        <v>9</v>
      </c>
      <c r="D5988" s="1">
        <f t="shared" si="1122"/>
        <v>3</v>
      </c>
      <c r="E5988" s="12">
        <f t="shared" si="1123"/>
        <v>1</v>
      </c>
      <c r="F5988" s="124" t="str">
        <f t="shared" si="1124"/>
        <v>0</v>
      </c>
      <c r="G5988" s="1">
        <f ca="1">(OFFSET(O5988,0,MATCH(Customer!$J$6,'CDH &amp; HDH'!$P$11:$X$11,0)))</f>
        <v>67</v>
      </c>
      <c r="H5988" s="1" t="str">
        <f t="shared" si="1125"/>
        <v>Cooling</v>
      </c>
      <c r="I5988" s="1">
        <f ca="1">OFFSET(IF($H5988="Cooling",Customer!$C$25,Customer!$C$52),E5988,D5988)</f>
        <v>78</v>
      </c>
      <c r="J5988" s="1">
        <f ca="1">OFFSET(IF($H5988="Cooling",Customer!$L$25,Customer!$L$52),$E5988,$D5988)</f>
        <v>80</v>
      </c>
      <c r="K5988" s="16">
        <f t="shared" ca="1" si="1119"/>
        <v>0</v>
      </c>
      <c r="L5988" s="16">
        <f t="shared" ca="1" si="1120"/>
        <v>0</v>
      </c>
      <c r="M5988" s="17">
        <f t="shared" si="1126"/>
        <v>0</v>
      </c>
      <c r="N5988" s="17">
        <f t="shared" si="1127"/>
        <v>0</v>
      </c>
      <c r="O5988" s="4"/>
      <c r="P5988" s="4">
        <v>50</v>
      </c>
      <c r="Q5988" s="4">
        <v>48</v>
      </c>
      <c r="R5988" s="4">
        <v>47</v>
      </c>
      <c r="S5988" s="4">
        <v>56</v>
      </c>
      <c r="T5988" s="4">
        <v>65</v>
      </c>
      <c r="U5988" s="4">
        <v>70</v>
      </c>
      <c r="V5988" s="13">
        <v>67</v>
      </c>
      <c r="W5988" s="4">
        <v>48</v>
      </c>
      <c r="X5988" s="4">
        <v>76</v>
      </c>
      <c r="Y5988">
        <f t="shared" ca="1" si="1128"/>
        <v>0</v>
      </c>
      <c r="Z5988">
        <f t="shared" ca="1" si="1129"/>
        <v>0</v>
      </c>
    </row>
    <row r="5989" spans="2:26" x14ac:dyDescent="0.25">
      <c r="B5989" s="11">
        <f t="shared" si="1130"/>
        <v>44811.041666652171</v>
      </c>
      <c r="C5989" s="1">
        <f t="shared" si="1121"/>
        <v>9</v>
      </c>
      <c r="D5989" s="1">
        <f t="shared" si="1122"/>
        <v>3</v>
      </c>
      <c r="E5989" s="12">
        <f t="shared" si="1123"/>
        <v>2</v>
      </c>
      <c r="F5989" s="124" t="str">
        <f t="shared" si="1124"/>
        <v>0</v>
      </c>
      <c r="G5989" s="1">
        <f ca="1">(OFFSET(O5989,0,MATCH(Customer!$J$6,'CDH &amp; HDH'!$P$11:$X$11,0)))</f>
        <v>67</v>
      </c>
      <c r="H5989" s="1" t="str">
        <f t="shared" si="1125"/>
        <v>Cooling</v>
      </c>
      <c r="I5989" s="1">
        <f ca="1">OFFSET(IF($H5989="Cooling",Customer!$C$25,Customer!$C$52),E5989,D5989)</f>
        <v>78</v>
      </c>
      <c r="J5989" s="1">
        <f ca="1">OFFSET(IF($H5989="Cooling",Customer!$L$25,Customer!$L$52),$E5989,$D5989)</f>
        <v>80</v>
      </c>
      <c r="K5989" s="16">
        <f t="shared" ca="1" si="1119"/>
        <v>0</v>
      </c>
      <c r="L5989" s="16">
        <f t="shared" ca="1" si="1120"/>
        <v>0</v>
      </c>
      <c r="M5989" s="17">
        <f t="shared" si="1126"/>
        <v>0</v>
      </c>
      <c r="N5989" s="17">
        <f t="shared" si="1127"/>
        <v>0</v>
      </c>
      <c r="O5989" s="4"/>
      <c r="P5989" s="4">
        <v>49</v>
      </c>
      <c r="Q5989" s="4">
        <v>48</v>
      </c>
      <c r="R5989" s="4">
        <v>47</v>
      </c>
      <c r="S5989" s="4">
        <v>56</v>
      </c>
      <c r="T5989" s="4">
        <v>65</v>
      </c>
      <c r="U5989" s="4">
        <v>70</v>
      </c>
      <c r="V5989" s="13">
        <v>67</v>
      </c>
      <c r="W5989" s="4">
        <v>47</v>
      </c>
      <c r="X5989" s="4">
        <v>77</v>
      </c>
      <c r="Y5989">
        <f t="shared" ca="1" si="1128"/>
        <v>0</v>
      </c>
      <c r="Z5989">
        <f t="shared" ca="1" si="1129"/>
        <v>0</v>
      </c>
    </row>
    <row r="5990" spans="2:26" x14ac:dyDescent="0.25">
      <c r="B5990" s="11">
        <f t="shared" si="1130"/>
        <v>44811.083333318835</v>
      </c>
      <c r="C5990" s="1">
        <f t="shared" si="1121"/>
        <v>9</v>
      </c>
      <c r="D5990" s="1">
        <f t="shared" si="1122"/>
        <v>3</v>
      </c>
      <c r="E5990" s="12">
        <f t="shared" si="1123"/>
        <v>3</v>
      </c>
      <c r="F5990" s="124" t="str">
        <f t="shared" si="1124"/>
        <v>0</v>
      </c>
      <c r="G5990" s="1">
        <f ca="1">(OFFSET(O5990,0,MATCH(Customer!$J$6,'CDH &amp; HDH'!$P$11:$X$11,0)))</f>
        <v>67</v>
      </c>
      <c r="H5990" s="1" t="str">
        <f t="shared" si="1125"/>
        <v>Cooling</v>
      </c>
      <c r="I5990" s="1">
        <f ca="1">OFFSET(IF($H5990="Cooling",Customer!$C$25,Customer!$C$52),E5990,D5990)</f>
        <v>78</v>
      </c>
      <c r="J5990" s="1">
        <f ca="1">OFFSET(IF($H5990="Cooling",Customer!$L$25,Customer!$L$52),$E5990,$D5990)</f>
        <v>80</v>
      </c>
      <c r="K5990" s="16">
        <f t="shared" ca="1" si="1119"/>
        <v>0</v>
      </c>
      <c r="L5990" s="16">
        <f t="shared" ca="1" si="1120"/>
        <v>0</v>
      </c>
      <c r="M5990" s="17">
        <f t="shared" si="1126"/>
        <v>0</v>
      </c>
      <c r="N5990" s="17">
        <f t="shared" si="1127"/>
        <v>0</v>
      </c>
      <c r="O5990" s="4"/>
      <c r="P5990" s="4">
        <v>48</v>
      </c>
      <c r="Q5990" s="4">
        <v>49</v>
      </c>
      <c r="R5990" s="4">
        <v>46</v>
      </c>
      <c r="S5990" s="4">
        <v>56</v>
      </c>
      <c r="T5990" s="4">
        <v>65</v>
      </c>
      <c r="U5990" s="4">
        <v>70</v>
      </c>
      <c r="V5990" s="13">
        <v>67</v>
      </c>
      <c r="W5990" s="4">
        <v>47</v>
      </c>
      <c r="X5990" s="4">
        <v>76</v>
      </c>
      <c r="Y5990">
        <f t="shared" ca="1" si="1128"/>
        <v>0</v>
      </c>
      <c r="Z5990">
        <f t="shared" ca="1" si="1129"/>
        <v>0</v>
      </c>
    </row>
    <row r="5991" spans="2:26" x14ac:dyDescent="0.25">
      <c r="B5991" s="11">
        <f t="shared" si="1130"/>
        <v>44811.124999985499</v>
      </c>
      <c r="C5991" s="1">
        <f t="shared" si="1121"/>
        <v>9</v>
      </c>
      <c r="D5991" s="1">
        <f t="shared" si="1122"/>
        <v>3</v>
      </c>
      <c r="E5991" s="12">
        <f t="shared" si="1123"/>
        <v>4</v>
      </c>
      <c r="F5991" s="124" t="str">
        <f t="shared" si="1124"/>
        <v>0</v>
      </c>
      <c r="G5991" s="1">
        <f ca="1">(OFFSET(O5991,0,MATCH(Customer!$J$6,'CDH &amp; HDH'!$P$11:$X$11,0)))</f>
        <v>65</v>
      </c>
      <c r="H5991" s="1" t="str">
        <f t="shared" si="1125"/>
        <v>Cooling</v>
      </c>
      <c r="I5991" s="1">
        <f ca="1">OFFSET(IF($H5991="Cooling",Customer!$C$25,Customer!$C$52),E5991,D5991)</f>
        <v>78</v>
      </c>
      <c r="J5991" s="1">
        <f ca="1">OFFSET(IF($H5991="Cooling",Customer!$L$25,Customer!$L$52),$E5991,$D5991)</f>
        <v>80</v>
      </c>
      <c r="K5991" s="16">
        <f t="shared" ca="1" si="1119"/>
        <v>0</v>
      </c>
      <c r="L5991" s="16">
        <f t="shared" ca="1" si="1120"/>
        <v>0</v>
      </c>
      <c r="M5991" s="17">
        <f t="shared" si="1126"/>
        <v>0</v>
      </c>
      <c r="N5991" s="17">
        <f t="shared" si="1127"/>
        <v>0</v>
      </c>
      <c r="O5991" s="4"/>
      <c r="P5991" s="4">
        <v>47</v>
      </c>
      <c r="Q5991" s="4">
        <v>49</v>
      </c>
      <c r="R5991" s="4">
        <v>46</v>
      </c>
      <c r="S5991" s="4">
        <v>55</v>
      </c>
      <c r="T5991" s="4">
        <v>65</v>
      </c>
      <c r="U5991" s="4">
        <v>69</v>
      </c>
      <c r="V5991" s="13">
        <v>65</v>
      </c>
      <c r="W5991" s="4">
        <v>46</v>
      </c>
      <c r="X5991" s="4">
        <v>75</v>
      </c>
      <c r="Y5991">
        <f t="shared" ca="1" si="1128"/>
        <v>0</v>
      </c>
      <c r="Z5991">
        <f t="shared" ca="1" si="1129"/>
        <v>0</v>
      </c>
    </row>
    <row r="5992" spans="2:26" x14ac:dyDescent="0.25">
      <c r="B5992" s="11">
        <f t="shared" si="1130"/>
        <v>44811.166666652163</v>
      </c>
      <c r="C5992" s="1">
        <f t="shared" si="1121"/>
        <v>9</v>
      </c>
      <c r="D5992" s="1">
        <f t="shared" si="1122"/>
        <v>3</v>
      </c>
      <c r="E5992" s="12">
        <f t="shared" si="1123"/>
        <v>5</v>
      </c>
      <c r="F5992" s="124" t="str">
        <f t="shared" si="1124"/>
        <v>0</v>
      </c>
      <c r="G5992" s="1">
        <f ca="1">(OFFSET(O5992,0,MATCH(Customer!$J$6,'CDH &amp; HDH'!$P$11:$X$11,0)))</f>
        <v>65</v>
      </c>
      <c r="H5992" s="1" t="str">
        <f t="shared" si="1125"/>
        <v>Cooling</v>
      </c>
      <c r="I5992" s="1">
        <f ca="1">OFFSET(IF($H5992="Cooling",Customer!$C$25,Customer!$C$52),E5992,D5992)</f>
        <v>78</v>
      </c>
      <c r="J5992" s="1">
        <f ca="1">OFFSET(IF($H5992="Cooling",Customer!$L$25,Customer!$L$52),$E5992,$D5992)</f>
        <v>80</v>
      </c>
      <c r="K5992" s="16">
        <f t="shared" ca="1" si="1119"/>
        <v>0</v>
      </c>
      <c r="L5992" s="16">
        <f t="shared" ca="1" si="1120"/>
        <v>0</v>
      </c>
      <c r="M5992" s="17">
        <f t="shared" si="1126"/>
        <v>0</v>
      </c>
      <c r="N5992" s="17">
        <f t="shared" si="1127"/>
        <v>0</v>
      </c>
      <c r="O5992" s="4"/>
      <c r="P5992" s="4">
        <v>49</v>
      </c>
      <c r="Q5992" s="4">
        <v>49</v>
      </c>
      <c r="R5992" s="4">
        <v>45</v>
      </c>
      <c r="S5992" s="4">
        <v>54</v>
      </c>
      <c r="T5992" s="4">
        <v>65</v>
      </c>
      <c r="U5992" s="4">
        <v>69</v>
      </c>
      <c r="V5992" s="13">
        <v>65</v>
      </c>
      <c r="W5992" s="4">
        <v>47</v>
      </c>
      <c r="X5992" s="4">
        <v>74</v>
      </c>
      <c r="Y5992">
        <f t="shared" ca="1" si="1128"/>
        <v>0</v>
      </c>
      <c r="Z5992">
        <f t="shared" ca="1" si="1129"/>
        <v>0</v>
      </c>
    </row>
    <row r="5993" spans="2:26" x14ac:dyDescent="0.25">
      <c r="B5993" s="11">
        <f t="shared" si="1130"/>
        <v>44811.208333318827</v>
      </c>
      <c r="C5993" s="1">
        <f t="shared" si="1121"/>
        <v>9</v>
      </c>
      <c r="D5993" s="1">
        <f t="shared" si="1122"/>
        <v>3</v>
      </c>
      <c r="E5993" s="12">
        <f t="shared" si="1123"/>
        <v>6</v>
      </c>
      <c r="F5993" s="124" t="str">
        <f t="shared" si="1124"/>
        <v>0</v>
      </c>
      <c r="G5993" s="1">
        <f ca="1">(OFFSET(O5993,0,MATCH(Customer!$J$6,'CDH &amp; HDH'!$P$11:$X$11,0)))</f>
        <v>65</v>
      </c>
      <c r="H5993" s="1" t="str">
        <f t="shared" si="1125"/>
        <v>Cooling</v>
      </c>
      <c r="I5993" s="1">
        <f ca="1">OFFSET(IF($H5993="Cooling",Customer!$C$25,Customer!$C$52),E5993,D5993)</f>
        <v>78</v>
      </c>
      <c r="J5993" s="1">
        <f ca="1">OFFSET(IF($H5993="Cooling",Customer!$L$25,Customer!$L$52),$E5993,$D5993)</f>
        <v>80</v>
      </c>
      <c r="K5993" s="16">
        <f t="shared" ca="1" si="1119"/>
        <v>0</v>
      </c>
      <c r="L5993" s="16">
        <f t="shared" ca="1" si="1120"/>
        <v>0</v>
      </c>
      <c r="M5993" s="17">
        <f t="shared" si="1126"/>
        <v>0</v>
      </c>
      <c r="N5993" s="17">
        <f t="shared" si="1127"/>
        <v>0</v>
      </c>
      <c r="O5993" s="4"/>
      <c r="P5993" s="4">
        <v>51</v>
      </c>
      <c r="Q5993" s="4">
        <v>50</v>
      </c>
      <c r="R5993" s="4">
        <v>44</v>
      </c>
      <c r="S5993" s="4">
        <v>54</v>
      </c>
      <c r="T5993" s="4">
        <v>65</v>
      </c>
      <c r="U5993" s="4">
        <v>69</v>
      </c>
      <c r="V5993" s="13">
        <v>65</v>
      </c>
      <c r="W5993" s="4">
        <v>48</v>
      </c>
      <c r="X5993" s="4">
        <v>73</v>
      </c>
      <c r="Y5993">
        <f t="shared" ca="1" si="1128"/>
        <v>0</v>
      </c>
      <c r="Z5993">
        <f t="shared" ca="1" si="1129"/>
        <v>0</v>
      </c>
    </row>
    <row r="5994" spans="2:26" x14ac:dyDescent="0.25">
      <c r="B5994" s="11">
        <f t="shared" si="1130"/>
        <v>44811.249999985492</v>
      </c>
      <c r="C5994" s="1">
        <f t="shared" si="1121"/>
        <v>9</v>
      </c>
      <c r="D5994" s="1">
        <f t="shared" si="1122"/>
        <v>3</v>
      </c>
      <c r="E5994" s="12">
        <f t="shared" si="1123"/>
        <v>7</v>
      </c>
      <c r="F5994" s="124" t="str">
        <f t="shared" si="1124"/>
        <v>0</v>
      </c>
      <c r="G5994" s="1">
        <f ca="1">(OFFSET(O5994,0,MATCH(Customer!$J$6,'CDH &amp; HDH'!$P$11:$X$11,0)))</f>
        <v>66</v>
      </c>
      <c r="H5994" s="1" t="str">
        <f t="shared" si="1125"/>
        <v>Cooling</v>
      </c>
      <c r="I5994" s="1">
        <f ca="1">OFFSET(IF($H5994="Cooling",Customer!$C$25,Customer!$C$52),E5994,D5994)</f>
        <v>78</v>
      </c>
      <c r="J5994" s="1">
        <f ca="1">OFFSET(IF($H5994="Cooling",Customer!$L$25,Customer!$L$52),$E5994,$D5994)</f>
        <v>80</v>
      </c>
      <c r="K5994" s="16">
        <f t="shared" ca="1" si="1119"/>
        <v>0</v>
      </c>
      <c r="L5994" s="16">
        <f t="shared" ca="1" si="1120"/>
        <v>0</v>
      </c>
      <c r="M5994" s="17">
        <f t="shared" si="1126"/>
        <v>0</v>
      </c>
      <c r="N5994" s="17">
        <f t="shared" si="1127"/>
        <v>0</v>
      </c>
      <c r="O5994" s="4"/>
      <c r="P5994" s="4">
        <v>53</v>
      </c>
      <c r="Q5994" s="4">
        <v>50</v>
      </c>
      <c r="R5994" s="4">
        <v>47</v>
      </c>
      <c r="S5994" s="4">
        <v>55</v>
      </c>
      <c r="T5994" s="4">
        <v>66</v>
      </c>
      <c r="U5994" s="4">
        <v>70</v>
      </c>
      <c r="V5994" s="13">
        <v>66</v>
      </c>
      <c r="W5994" s="4">
        <v>49</v>
      </c>
      <c r="X5994" s="4">
        <v>74</v>
      </c>
      <c r="Y5994">
        <f t="shared" ca="1" si="1128"/>
        <v>0</v>
      </c>
      <c r="Z5994">
        <f t="shared" ca="1" si="1129"/>
        <v>0</v>
      </c>
    </row>
    <row r="5995" spans="2:26" x14ac:dyDescent="0.25">
      <c r="B5995" s="11">
        <f t="shared" si="1130"/>
        <v>44811.291666652156</v>
      </c>
      <c r="C5995" s="1">
        <f t="shared" si="1121"/>
        <v>9</v>
      </c>
      <c r="D5995" s="1">
        <f t="shared" si="1122"/>
        <v>3</v>
      </c>
      <c r="E5995" s="12">
        <f t="shared" si="1123"/>
        <v>8</v>
      </c>
      <c r="F5995" s="124" t="str">
        <f t="shared" si="1124"/>
        <v>0</v>
      </c>
      <c r="G5995" s="1">
        <f ca="1">(OFFSET(O5995,0,MATCH(Customer!$J$6,'CDH &amp; HDH'!$P$11:$X$11,0)))</f>
        <v>67</v>
      </c>
      <c r="H5995" s="1" t="str">
        <f t="shared" si="1125"/>
        <v>Cooling</v>
      </c>
      <c r="I5995" s="1">
        <f ca="1">OFFSET(IF($H5995="Cooling",Customer!$C$25,Customer!$C$52),E5995,D5995)</f>
        <v>72</v>
      </c>
      <c r="J5995" s="1">
        <f ca="1">OFFSET(IF($H5995="Cooling",Customer!$L$25,Customer!$L$52),$E5995,$D5995)</f>
        <v>77</v>
      </c>
      <c r="K5995" s="16">
        <f t="shared" ca="1" si="1119"/>
        <v>0</v>
      </c>
      <c r="L5995" s="16">
        <f t="shared" ca="1" si="1120"/>
        <v>0</v>
      </c>
      <c r="M5995" s="17">
        <f t="shared" si="1126"/>
        <v>0</v>
      </c>
      <c r="N5995" s="17">
        <f t="shared" si="1127"/>
        <v>0</v>
      </c>
      <c r="O5995" s="4"/>
      <c r="P5995" s="4">
        <v>58</v>
      </c>
      <c r="Q5995" s="4">
        <v>53</v>
      </c>
      <c r="R5995" s="4">
        <v>49</v>
      </c>
      <c r="S5995" s="4">
        <v>58</v>
      </c>
      <c r="T5995" s="4">
        <v>66</v>
      </c>
      <c r="U5995" s="4">
        <v>73</v>
      </c>
      <c r="V5995" s="13">
        <v>67</v>
      </c>
      <c r="W5995" s="4">
        <v>54</v>
      </c>
      <c r="X5995" s="4">
        <v>77</v>
      </c>
      <c r="Y5995">
        <f t="shared" ca="1" si="1128"/>
        <v>0</v>
      </c>
      <c r="Z5995">
        <f t="shared" ca="1" si="1129"/>
        <v>0</v>
      </c>
    </row>
    <row r="5996" spans="2:26" x14ac:dyDescent="0.25">
      <c r="B5996" s="11">
        <f t="shared" si="1130"/>
        <v>44811.33333331882</v>
      </c>
      <c r="C5996" s="1">
        <f t="shared" si="1121"/>
        <v>9</v>
      </c>
      <c r="D5996" s="1">
        <f t="shared" si="1122"/>
        <v>3</v>
      </c>
      <c r="E5996" s="12">
        <f t="shared" si="1123"/>
        <v>9</v>
      </c>
      <c r="F5996" s="124" t="str">
        <f t="shared" si="1124"/>
        <v>0</v>
      </c>
      <c r="G5996" s="1">
        <f ca="1">(OFFSET(O5996,0,MATCH(Customer!$J$6,'CDH &amp; HDH'!$P$11:$X$11,0)))</f>
        <v>69</v>
      </c>
      <c r="H5996" s="1" t="str">
        <f t="shared" si="1125"/>
        <v>Cooling</v>
      </c>
      <c r="I5996" s="1">
        <f ca="1">OFFSET(IF($H5996="Cooling",Customer!$C$25,Customer!$C$52),E5996,D5996)</f>
        <v>72</v>
      </c>
      <c r="J5996" s="1">
        <f ca="1">OFFSET(IF($H5996="Cooling",Customer!$L$25,Customer!$L$52),$E5996,$D5996)</f>
        <v>77</v>
      </c>
      <c r="K5996" s="16">
        <f t="shared" ca="1" si="1119"/>
        <v>0</v>
      </c>
      <c r="L5996" s="16">
        <f t="shared" ca="1" si="1120"/>
        <v>0</v>
      </c>
      <c r="M5996" s="17">
        <f t="shared" si="1126"/>
        <v>0</v>
      </c>
      <c r="N5996" s="17">
        <f t="shared" si="1127"/>
        <v>0</v>
      </c>
      <c r="O5996" s="4"/>
      <c r="P5996" s="4">
        <v>64</v>
      </c>
      <c r="Q5996" s="4">
        <v>57</v>
      </c>
      <c r="R5996" s="4">
        <v>54</v>
      </c>
      <c r="S5996" s="4">
        <v>62</v>
      </c>
      <c r="T5996" s="4">
        <v>67</v>
      </c>
      <c r="U5996" s="4">
        <v>78</v>
      </c>
      <c r="V5996" s="13">
        <v>69</v>
      </c>
      <c r="W5996" s="4">
        <v>58</v>
      </c>
      <c r="X5996" s="4">
        <v>79</v>
      </c>
      <c r="Y5996">
        <f t="shared" ca="1" si="1128"/>
        <v>0</v>
      </c>
      <c r="Z5996">
        <f t="shared" ca="1" si="1129"/>
        <v>0</v>
      </c>
    </row>
    <row r="5997" spans="2:26" x14ac:dyDescent="0.25">
      <c r="B5997" s="11">
        <f t="shared" si="1130"/>
        <v>44811.374999985484</v>
      </c>
      <c r="C5997" s="1">
        <f t="shared" si="1121"/>
        <v>9</v>
      </c>
      <c r="D5997" s="1">
        <f t="shared" si="1122"/>
        <v>3</v>
      </c>
      <c r="E5997" s="12">
        <f t="shared" si="1123"/>
        <v>10</v>
      </c>
      <c r="F5997" s="124" t="str">
        <f t="shared" si="1124"/>
        <v>0</v>
      </c>
      <c r="G5997" s="1">
        <f ca="1">(OFFSET(O5997,0,MATCH(Customer!$J$6,'CDH &amp; HDH'!$P$11:$X$11,0)))</f>
        <v>71</v>
      </c>
      <c r="H5997" s="1" t="str">
        <f t="shared" si="1125"/>
        <v>Cooling</v>
      </c>
      <c r="I5997" s="1">
        <f ca="1">OFFSET(IF($H5997="Cooling",Customer!$C$25,Customer!$C$52),E5997,D5997)</f>
        <v>72</v>
      </c>
      <c r="J5997" s="1">
        <f ca="1">OFFSET(IF($H5997="Cooling",Customer!$L$25,Customer!$L$52),$E5997,$D5997)</f>
        <v>77</v>
      </c>
      <c r="K5997" s="16">
        <f t="shared" ca="1" si="1119"/>
        <v>0</v>
      </c>
      <c r="L5997" s="16">
        <f t="shared" ca="1" si="1120"/>
        <v>0</v>
      </c>
      <c r="M5997" s="17">
        <f t="shared" si="1126"/>
        <v>0</v>
      </c>
      <c r="N5997" s="17">
        <f t="shared" si="1127"/>
        <v>0</v>
      </c>
      <c r="O5997" s="4"/>
      <c r="P5997" s="4">
        <v>69</v>
      </c>
      <c r="Q5997" s="4">
        <v>60</v>
      </c>
      <c r="R5997" s="4">
        <v>56</v>
      </c>
      <c r="S5997" s="4">
        <v>68</v>
      </c>
      <c r="T5997" s="4">
        <v>67</v>
      </c>
      <c r="U5997" s="4">
        <v>81</v>
      </c>
      <c r="V5997" s="13">
        <v>71</v>
      </c>
      <c r="W5997" s="4">
        <v>63</v>
      </c>
      <c r="X5997" s="4">
        <v>80</v>
      </c>
      <c r="Y5997">
        <f t="shared" ca="1" si="1128"/>
        <v>0</v>
      </c>
      <c r="Z5997">
        <f t="shared" ca="1" si="1129"/>
        <v>0</v>
      </c>
    </row>
    <row r="5998" spans="2:26" x14ac:dyDescent="0.25">
      <c r="B5998" s="11">
        <f t="shared" si="1130"/>
        <v>44811.416666652149</v>
      </c>
      <c r="C5998" s="1">
        <f t="shared" si="1121"/>
        <v>9</v>
      </c>
      <c r="D5998" s="1">
        <f t="shared" si="1122"/>
        <v>3</v>
      </c>
      <c r="E5998" s="12">
        <f t="shared" si="1123"/>
        <v>11</v>
      </c>
      <c r="F5998" s="124" t="str">
        <f t="shared" si="1124"/>
        <v>0</v>
      </c>
      <c r="G5998" s="1">
        <f ca="1">(OFFSET(O5998,0,MATCH(Customer!$J$6,'CDH &amp; HDH'!$P$11:$X$11,0)))</f>
        <v>71</v>
      </c>
      <c r="H5998" s="1" t="str">
        <f t="shared" si="1125"/>
        <v>Cooling</v>
      </c>
      <c r="I5998" s="1">
        <f ca="1">OFFSET(IF($H5998="Cooling",Customer!$C$25,Customer!$C$52),E5998,D5998)</f>
        <v>72</v>
      </c>
      <c r="J5998" s="1">
        <f ca="1">OFFSET(IF($H5998="Cooling",Customer!$L$25,Customer!$L$52),$E5998,$D5998)</f>
        <v>77</v>
      </c>
      <c r="K5998" s="16">
        <f t="shared" ca="1" si="1119"/>
        <v>0</v>
      </c>
      <c r="L5998" s="16">
        <f t="shared" ca="1" si="1120"/>
        <v>0</v>
      </c>
      <c r="M5998" s="17">
        <f t="shared" si="1126"/>
        <v>0</v>
      </c>
      <c r="N5998" s="17">
        <f t="shared" si="1127"/>
        <v>0</v>
      </c>
      <c r="O5998" s="4"/>
      <c r="P5998" s="4">
        <v>72</v>
      </c>
      <c r="Q5998" s="4">
        <v>63</v>
      </c>
      <c r="R5998" s="4">
        <v>58</v>
      </c>
      <c r="S5998" s="4">
        <v>71</v>
      </c>
      <c r="T5998" s="4">
        <v>69</v>
      </c>
      <c r="U5998" s="4">
        <v>84</v>
      </c>
      <c r="V5998" s="13">
        <v>71</v>
      </c>
      <c r="W5998" s="4">
        <v>66</v>
      </c>
      <c r="X5998" s="4">
        <v>82</v>
      </c>
      <c r="Y5998">
        <f t="shared" ca="1" si="1128"/>
        <v>0</v>
      </c>
      <c r="Z5998">
        <f t="shared" ca="1" si="1129"/>
        <v>0</v>
      </c>
    </row>
    <row r="5999" spans="2:26" x14ac:dyDescent="0.25">
      <c r="B5999" s="11">
        <f t="shared" si="1130"/>
        <v>44811.458333318813</v>
      </c>
      <c r="C5999" s="1">
        <f t="shared" si="1121"/>
        <v>9</v>
      </c>
      <c r="D5999" s="1">
        <f t="shared" si="1122"/>
        <v>3</v>
      </c>
      <c r="E5999" s="12">
        <f t="shared" si="1123"/>
        <v>12</v>
      </c>
      <c r="F5999" s="124" t="str">
        <f t="shared" si="1124"/>
        <v>0</v>
      </c>
      <c r="G5999" s="1">
        <f ca="1">(OFFSET(O5999,0,MATCH(Customer!$J$6,'CDH &amp; HDH'!$P$11:$X$11,0)))</f>
        <v>74</v>
      </c>
      <c r="H5999" s="1" t="str">
        <f t="shared" si="1125"/>
        <v>Cooling</v>
      </c>
      <c r="I5999" s="1">
        <f ca="1">OFFSET(IF($H5999="Cooling",Customer!$C$25,Customer!$C$52),E5999,D5999)</f>
        <v>72</v>
      </c>
      <c r="J5999" s="1">
        <f ca="1">OFFSET(IF($H5999="Cooling",Customer!$L$25,Customer!$L$52),$E5999,$D5999)</f>
        <v>77</v>
      </c>
      <c r="K5999" s="16">
        <f t="shared" ca="1" si="1119"/>
        <v>2</v>
      </c>
      <c r="L5999" s="16">
        <f t="shared" ca="1" si="1120"/>
        <v>0</v>
      </c>
      <c r="M5999" s="17">
        <f t="shared" si="1126"/>
        <v>0</v>
      </c>
      <c r="N5999" s="17">
        <f t="shared" si="1127"/>
        <v>0</v>
      </c>
      <c r="O5999" s="4"/>
      <c r="P5999" s="4">
        <v>75</v>
      </c>
      <c r="Q5999" s="4">
        <v>67</v>
      </c>
      <c r="R5999" s="4">
        <v>59</v>
      </c>
      <c r="S5999" s="4">
        <v>73</v>
      </c>
      <c r="T5999" s="4">
        <v>71</v>
      </c>
      <c r="U5999" s="4">
        <v>86</v>
      </c>
      <c r="V5999" s="13">
        <v>74</v>
      </c>
      <c r="W5999" s="4">
        <v>70</v>
      </c>
      <c r="X5999" s="4">
        <v>84</v>
      </c>
      <c r="Y5999">
        <f t="shared" ca="1" si="1128"/>
        <v>864</v>
      </c>
      <c r="Z5999">
        <f t="shared" ca="1" si="1129"/>
        <v>0</v>
      </c>
    </row>
    <row r="6000" spans="2:26" x14ac:dyDescent="0.25">
      <c r="B6000" s="11">
        <f t="shared" si="1130"/>
        <v>44811.499999985477</v>
      </c>
      <c r="C6000" s="1">
        <f t="shared" si="1121"/>
        <v>9</v>
      </c>
      <c r="D6000" s="1">
        <f t="shared" si="1122"/>
        <v>3</v>
      </c>
      <c r="E6000" s="12">
        <f t="shared" si="1123"/>
        <v>13</v>
      </c>
      <c r="F6000" s="124" t="str">
        <f t="shared" si="1124"/>
        <v>0</v>
      </c>
      <c r="G6000" s="1">
        <f ca="1">(OFFSET(O6000,0,MATCH(Customer!$J$6,'CDH &amp; HDH'!$P$11:$X$11,0)))</f>
        <v>76</v>
      </c>
      <c r="H6000" s="1" t="str">
        <f t="shared" si="1125"/>
        <v>Cooling</v>
      </c>
      <c r="I6000" s="1">
        <f ca="1">OFFSET(IF($H6000="Cooling",Customer!$C$25,Customer!$C$52),E6000,D6000)</f>
        <v>72</v>
      </c>
      <c r="J6000" s="1">
        <f ca="1">OFFSET(IF($H6000="Cooling",Customer!$L$25,Customer!$L$52),$E6000,$D6000)</f>
        <v>77</v>
      </c>
      <c r="K6000" s="16">
        <f t="shared" ca="1" si="1119"/>
        <v>4</v>
      </c>
      <c r="L6000" s="16">
        <f t="shared" ca="1" si="1120"/>
        <v>0</v>
      </c>
      <c r="M6000" s="17">
        <f t="shared" si="1126"/>
        <v>0</v>
      </c>
      <c r="N6000" s="17">
        <f t="shared" si="1127"/>
        <v>0</v>
      </c>
      <c r="O6000" s="4"/>
      <c r="P6000" s="4">
        <v>78</v>
      </c>
      <c r="Q6000" s="4">
        <v>70</v>
      </c>
      <c r="R6000" s="4">
        <v>59</v>
      </c>
      <c r="S6000" s="4">
        <v>74</v>
      </c>
      <c r="T6000" s="4">
        <v>71</v>
      </c>
      <c r="U6000" s="4">
        <v>87</v>
      </c>
      <c r="V6000" s="13">
        <v>76</v>
      </c>
      <c r="W6000" s="4">
        <v>73</v>
      </c>
      <c r="X6000" s="4">
        <v>83</v>
      </c>
      <c r="Y6000">
        <f t="shared" ca="1" si="1128"/>
        <v>1728</v>
      </c>
      <c r="Z6000">
        <f t="shared" ca="1" si="1129"/>
        <v>0</v>
      </c>
    </row>
    <row r="6001" spans="2:26" x14ac:dyDescent="0.25">
      <c r="B6001" s="11">
        <f t="shared" si="1130"/>
        <v>44811.541666652141</v>
      </c>
      <c r="C6001" s="1">
        <f t="shared" si="1121"/>
        <v>9</v>
      </c>
      <c r="D6001" s="1">
        <f t="shared" si="1122"/>
        <v>3</v>
      </c>
      <c r="E6001" s="12">
        <f t="shared" si="1123"/>
        <v>14</v>
      </c>
      <c r="F6001" s="124" t="str">
        <f t="shared" si="1124"/>
        <v>0</v>
      </c>
      <c r="G6001" s="1">
        <f ca="1">(OFFSET(O6001,0,MATCH(Customer!$J$6,'CDH &amp; HDH'!$P$11:$X$11,0)))</f>
        <v>73</v>
      </c>
      <c r="H6001" s="1" t="str">
        <f t="shared" si="1125"/>
        <v>Cooling</v>
      </c>
      <c r="I6001" s="1">
        <f ca="1">OFFSET(IF($H6001="Cooling",Customer!$C$25,Customer!$C$52),E6001,D6001)</f>
        <v>72</v>
      </c>
      <c r="J6001" s="1">
        <f ca="1">OFFSET(IF($H6001="Cooling",Customer!$L$25,Customer!$L$52),$E6001,$D6001)</f>
        <v>77</v>
      </c>
      <c r="K6001" s="16">
        <f t="shared" ca="1" si="1119"/>
        <v>1</v>
      </c>
      <c r="L6001" s="16">
        <f t="shared" ca="1" si="1120"/>
        <v>0</v>
      </c>
      <c r="M6001" s="17">
        <f t="shared" si="1126"/>
        <v>0</v>
      </c>
      <c r="N6001" s="17">
        <f t="shared" si="1127"/>
        <v>0</v>
      </c>
      <c r="O6001" s="4"/>
      <c r="P6001" s="4">
        <v>79</v>
      </c>
      <c r="Q6001" s="4">
        <v>71</v>
      </c>
      <c r="R6001" s="4">
        <v>59</v>
      </c>
      <c r="S6001" s="4">
        <v>76</v>
      </c>
      <c r="T6001" s="4">
        <v>71</v>
      </c>
      <c r="U6001" s="4">
        <v>89</v>
      </c>
      <c r="V6001" s="13">
        <v>73</v>
      </c>
      <c r="W6001" s="4">
        <v>74</v>
      </c>
      <c r="X6001" s="4">
        <v>83</v>
      </c>
      <c r="Y6001">
        <f t="shared" ca="1" si="1128"/>
        <v>432</v>
      </c>
      <c r="Z6001">
        <f t="shared" ca="1" si="1129"/>
        <v>0</v>
      </c>
    </row>
    <row r="6002" spans="2:26" x14ac:dyDescent="0.25">
      <c r="B6002" s="11">
        <f t="shared" si="1130"/>
        <v>44811.583333318806</v>
      </c>
      <c r="C6002" s="1">
        <f t="shared" si="1121"/>
        <v>9</v>
      </c>
      <c r="D6002" s="1">
        <f t="shared" si="1122"/>
        <v>3</v>
      </c>
      <c r="E6002" s="12">
        <f t="shared" si="1123"/>
        <v>15</v>
      </c>
      <c r="F6002" s="124" t="str">
        <f t="shared" si="1124"/>
        <v>0</v>
      </c>
      <c r="G6002" s="1">
        <f ca="1">(OFFSET(O6002,0,MATCH(Customer!$J$6,'CDH &amp; HDH'!$P$11:$X$11,0)))</f>
        <v>74</v>
      </c>
      <c r="H6002" s="1" t="str">
        <f t="shared" si="1125"/>
        <v>Cooling</v>
      </c>
      <c r="I6002" s="1">
        <f ca="1">OFFSET(IF($H6002="Cooling",Customer!$C$25,Customer!$C$52),E6002,D6002)</f>
        <v>72</v>
      </c>
      <c r="J6002" s="1">
        <f ca="1">OFFSET(IF($H6002="Cooling",Customer!$L$25,Customer!$L$52),$E6002,$D6002)</f>
        <v>77</v>
      </c>
      <c r="K6002" s="16">
        <f t="shared" ca="1" si="1119"/>
        <v>2</v>
      </c>
      <c r="L6002" s="16">
        <f t="shared" ca="1" si="1120"/>
        <v>0</v>
      </c>
      <c r="M6002" s="17">
        <f t="shared" si="1126"/>
        <v>0</v>
      </c>
      <c r="N6002" s="17">
        <f t="shared" si="1127"/>
        <v>0</v>
      </c>
      <c r="O6002" s="4"/>
      <c r="P6002" s="4">
        <v>79</v>
      </c>
      <c r="Q6002" s="4">
        <v>72</v>
      </c>
      <c r="R6002" s="4">
        <v>61</v>
      </c>
      <c r="S6002" s="4">
        <v>77</v>
      </c>
      <c r="T6002" s="4">
        <v>71</v>
      </c>
      <c r="U6002" s="4">
        <v>88</v>
      </c>
      <c r="V6002" s="13">
        <v>74</v>
      </c>
      <c r="W6002" s="4">
        <v>76</v>
      </c>
      <c r="X6002" s="4">
        <v>83</v>
      </c>
      <c r="Y6002">
        <f t="shared" ca="1" si="1128"/>
        <v>864</v>
      </c>
      <c r="Z6002">
        <f t="shared" ca="1" si="1129"/>
        <v>0</v>
      </c>
    </row>
    <row r="6003" spans="2:26" x14ac:dyDescent="0.25">
      <c r="B6003" s="11">
        <f t="shared" si="1130"/>
        <v>44811.62499998547</v>
      </c>
      <c r="C6003" s="1">
        <f t="shared" si="1121"/>
        <v>9</v>
      </c>
      <c r="D6003" s="1">
        <f t="shared" si="1122"/>
        <v>3</v>
      </c>
      <c r="E6003" s="12">
        <f t="shared" si="1123"/>
        <v>16</v>
      </c>
      <c r="F6003" s="124" t="str">
        <f t="shared" si="1124"/>
        <v>0</v>
      </c>
      <c r="G6003" s="1">
        <f ca="1">(OFFSET(O6003,0,MATCH(Customer!$J$6,'CDH &amp; HDH'!$P$11:$X$11,0)))</f>
        <v>73</v>
      </c>
      <c r="H6003" s="1" t="str">
        <f t="shared" si="1125"/>
        <v>Cooling</v>
      </c>
      <c r="I6003" s="1">
        <f ca="1">OFFSET(IF($H6003="Cooling",Customer!$C$25,Customer!$C$52),E6003,D6003)</f>
        <v>72</v>
      </c>
      <c r="J6003" s="1">
        <f ca="1">OFFSET(IF($H6003="Cooling",Customer!$L$25,Customer!$L$52),$E6003,$D6003)</f>
        <v>77</v>
      </c>
      <c r="K6003" s="16">
        <f t="shared" ca="1" si="1119"/>
        <v>1</v>
      </c>
      <c r="L6003" s="16">
        <f t="shared" ca="1" si="1120"/>
        <v>0</v>
      </c>
      <c r="M6003" s="17">
        <f t="shared" si="1126"/>
        <v>0</v>
      </c>
      <c r="N6003" s="17">
        <f t="shared" si="1127"/>
        <v>0</v>
      </c>
      <c r="O6003" s="4"/>
      <c r="P6003" s="4">
        <v>80</v>
      </c>
      <c r="Q6003" s="4">
        <v>73</v>
      </c>
      <c r="R6003" s="4">
        <v>61</v>
      </c>
      <c r="S6003" s="4">
        <v>77</v>
      </c>
      <c r="T6003" s="4">
        <v>72</v>
      </c>
      <c r="U6003" s="4">
        <v>86</v>
      </c>
      <c r="V6003" s="13">
        <v>73</v>
      </c>
      <c r="W6003" s="4">
        <v>77</v>
      </c>
      <c r="X6003" s="4">
        <v>81</v>
      </c>
      <c r="Y6003">
        <f t="shared" ca="1" si="1128"/>
        <v>432</v>
      </c>
      <c r="Z6003">
        <f t="shared" ca="1" si="1129"/>
        <v>0</v>
      </c>
    </row>
    <row r="6004" spans="2:26" x14ac:dyDescent="0.25">
      <c r="B6004" s="11">
        <f t="shared" si="1130"/>
        <v>44811.666666652134</v>
      </c>
      <c r="C6004" s="1">
        <f t="shared" si="1121"/>
        <v>9</v>
      </c>
      <c r="D6004" s="1">
        <f t="shared" si="1122"/>
        <v>3</v>
      </c>
      <c r="E6004" s="12">
        <f t="shared" si="1123"/>
        <v>17</v>
      </c>
      <c r="F6004" s="124" t="str">
        <f t="shared" si="1124"/>
        <v>0</v>
      </c>
      <c r="G6004" s="1">
        <f ca="1">(OFFSET(O6004,0,MATCH(Customer!$J$6,'CDH &amp; HDH'!$P$11:$X$11,0)))</f>
        <v>70</v>
      </c>
      <c r="H6004" s="1" t="str">
        <f t="shared" si="1125"/>
        <v>Cooling</v>
      </c>
      <c r="I6004" s="1">
        <f ca="1">OFFSET(IF($H6004="Cooling",Customer!$C$25,Customer!$C$52),E6004,D6004)</f>
        <v>72</v>
      </c>
      <c r="J6004" s="1">
        <f ca="1">OFFSET(IF($H6004="Cooling",Customer!$L$25,Customer!$L$52),$E6004,$D6004)</f>
        <v>77</v>
      </c>
      <c r="K6004" s="16">
        <f t="shared" ca="1" si="1119"/>
        <v>0</v>
      </c>
      <c r="L6004" s="16">
        <f t="shared" ca="1" si="1120"/>
        <v>0</v>
      </c>
      <c r="M6004" s="17">
        <f t="shared" si="1126"/>
        <v>0</v>
      </c>
      <c r="N6004" s="17">
        <f t="shared" si="1127"/>
        <v>0</v>
      </c>
      <c r="O6004" s="4"/>
      <c r="P6004" s="4">
        <v>77</v>
      </c>
      <c r="Q6004" s="4">
        <v>71</v>
      </c>
      <c r="R6004" s="4">
        <v>59</v>
      </c>
      <c r="S6004" s="4">
        <v>77</v>
      </c>
      <c r="T6004" s="4">
        <v>73</v>
      </c>
      <c r="U6004" s="4">
        <v>85</v>
      </c>
      <c r="V6004" s="13">
        <v>70</v>
      </c>
      <c r="W6004" s="4">
        <v>76</v>
      </c>
      <c r="X6004" s="4">
        <v>81</v>
      </c>
      <c r="Y6004">
        <f t="shared" ca="1" si="1128"/>
        <v>0</v>
      </c>
      <c r="Z6004">
        <f t="shared" ca="1" si="1129"/>
        <v>0</v>
      </c>
    </row>
    <row r="6005" spans="2:26" x14ac:dyDescent="0.25">
      <c r="B6005" s="11">
        <f t="shared" si="1130"/>
        <v>44811.708333318798</v>
      </c>
      <c r="C6005" s="1">
        <f t="shared" si="1121"/>
        <v>9</v>
      </c>
      <c r="D6005" s="1">
        <f t="shared" si="1122"/>
        <v>3</v>
      </c>
      <c r="E6005" s="12">
        <f t="shared" si="1123"/>
        <v>18</v>
      </c>
      <c r="F6005" s="124" t="str">
        <f t="shared" si="1124"/>
        <v>0</v>
      </c>
      <c r="G6005" s="1">
        <f ca="1">(OFFSET(O6005,0,MATCH(Customer!$J$6,'CDH &amp; HDH'!$P$11:$X$11,0)))</f>
        <v>69</v>
      </c>
      <c r="H6005" s="1" t="str">
        <f t="shared" si="1125"/>
        <v>Cooling</v>
      </c>
      <c r="I6005" s="1">
        <f ca="1">OFFSET(IF($H6005="Cooling",Customer!$C$25,Customer!$C$52),E6005,D6005)</f>
        <v>72</v>
      </c>
      <c r="J6005" s="1">
        <f ca="1">OFFSET(IF($H6005="Cooling",Customer!$L$25,Customer!$L$52),$E6005,$D6005)</f>
        <v>77</v>
      </c>
      <c r="K6005" s="16">
        <f t="shared" ca="1" si="1119"/>
        <v>0</v>
      </c>
      <c r="L6005" s="16">
        <f t="shared" ca="1" si="1120"/>
        <v>0</v>
      </c>
      <c r="M6005" s="17">
        <f t="shared" si="1126"/>
        <v>0</v>
      </c>
      <c r="N6005" s="17">
        <f t="shared" si="1127"/>
        <v>0</v>
      </c>
      <c r="O6005" s="4"/>
      <c r="P6005" s="4">
        <v>73</v>
      </c>
      <c r="Q6005" s="4">
        <v>69</v>
      </c>
      <c r="R6005" s="4">
        <v>58</v>
      </c>
      <c r="S6005" s="4">
        <v>74</v>
      </c>
      <c r="T6005" s="4">
        <v>72</v>
      </c>
      <c r="U6005" s="4">
        <v>82</v>
      </c>
      <c r="V6005" s="13">
        <v>69</v>
      </c>
      <c r="W6005" s="4">
        <v>74</v>
      </c>
      <c r="X6005" s="4">
        <v>80</v>
      </c>
      <c r="Y6005">
        <f t="shared" ca="1" si="1128"/>
        <v>0</v>
      </c>
      <c r="Z6005">
        <f t="shared" ca="1" si="1129"/>
        <v>0</v>
      </c>
    </row>
    <row r="6006" spans="2:26" x14ac:dyDescent="0.25">
      <c r="B6006" s="11">
        <f t="shared" si="1130"/>
        <v>44811.749999985463</v>
      </c>
      <c r="C6006" s="1">
        <f t="shared" si="1121"/>
        <v>9</v>
      </c>
      <c r="D6006" s="1">
        <f t="shared" si="1122"/>
        <v>3</v>
      </c>
      <c r="E6006" s="12">
        <f t="shared" si="1123"/>
        <v>19</v>
      </c>
      <c r="F6006" s="124" t="str">
        <f t="shared" si="1124"/>
        <v>0</v>
      </c>
      <c r="G6006" s="1">
        <f ca="1">(OFFSET(O6006,0,MATCH(Customer!$J$6,'CDH &amp; HDH'!$P$11:$X$11,0)))</f>
        <v>64</v>
      </c>
      <c r="H6006" s="1" t="str">
        <f t="shared" si="1125"/>
        <v>Cooling</v>
      </c>
      <c r="I6006" s="1">
        <f ca="1">OFFSET(IF($H6006="Cooling",Customer!$C$25,Customer!$C$52),E6006,D6006)</f>
        <v>78</v>
      </c>
      <c r="J6006" s="1">
        <f ca="1">OFFSET(IF($H6006="Cooling",Customer!$L$25,Customer!$L$52),$E6006,$D6006)</f>
        <v>80</v>
      </c>
      <c r="K6006" s="16">
        <f t="shared" ca="1" si="1119"/>
        <v>0</v>
      </c>
      <c r="L6006" s="16">
        <f t="shared" ca="1" si="1120"/>
        <v>0</v>
      </c>
      <c r="M6006" s="17">
        <f t="shared" si="1126"/>
        <v>0</v>
      </c>
      <c r="N6006" s="17">
        <f t="shared" si="1127"/>
        <v>0</v>
      </c>
      <c r="O6006" s="4"/>
      <c r="P6006" s="4">
        <v>70</v>
      </c>
      <c r="Q6006" s="4">
        <v>67</v>
      </c>
      <c r="R6006" s="4">
        <v>53</v>
      </c>
      <c r="S6006" s="4">
        <v>69</v>
      </c>
      <c r="T6006" s="4">
        <v>72</v>
      </c>
      <c r="U6006" s="4">
        <v>78</v>
      </c>
      <c r="V6006" s="13">
        <v>64</v>
      </c>
      <c r="W6006" s="4">
        <v>73</v>
      </c>
      <c r="X6006" s="4">
        <v>79</v>
      </c>
      <c r="Y6006">
        <f t="shared" ca="1" si="1128"/>
        <v>0</v>
      </c>
      <c r="Z6006">
        <f t="shared" ca="1" si="1129"/>
        <v>0</v>
      </c>
    </row>
    <row r="6007" spans="2:26" x14ac:dyDescent="0.25">
      <c r="B6007" s="11">
        <f t="shared" si="1130"/>
        <v>44811.791666652127</v>
      </c>
      <c r="C6007" s="1">
        <f t="shared" si="1121"/>
        <v>9</v>
      </c>
      <c r="D6007" s="1">
        <f t="shared" si="1122"/>
        <v>3</v>
      </c>
      <c r="E6007" s="12">
        <f t="shared" si="1123"/>
        <v>20</v>
      </c>
      <c r="F6007" s="124" t="str">
        <f t="shared" si="1124"/>
        <v>0</v>
      </c>
      <c r="G6007" s="1">
        <f ca="1">(OFFSET(O6007,0,MATCH(Customer!$J$6,'CDH &amp; HDH'!$P$11:$X$11,0)))</f>
        <v>62</v>
      </c>
      <c r="H6007" s="1" t="str">
        <f t="shared" si="1125"/>
        <v>Cooling</v>
      </c>
      <c r="I6007" s="1">
        <f ca="1">OFFSET(IF($H6007="Cooling",Customer!$C$25,Customer!$C$52),E6007,D6007)</f>
        <v>78</v>
      </c>
      <c r="J6007" s="1">
        <f ca="1">OFFSET(IF($H6007="Cooling",Customer!$L$25,Customer!$L$52),$E6007,$D6007)</f>
        <v>80</v>
      </c>
      <c r="K6007" s="16">
        <f t="shared" ca="1" si="1119"/>
        <v>0</v>
      </c>
      <c r="L6007" s="16">
        <f t="shared" ca="1" si="1120"/>
        <v>0</v>
      </c>
      <c r="M6007" s="17">
        <f t="shared" si="1126"/>
        <v>0</v>
      </c>
      <c r="N6007" s="17">
        <f t="shared" si="1127"/>
        <v>0</v>
      </c>
      <c r="O6007" s="4"/>
      <c r="P6007" s="4">
        <v>68</v>
      </c>
      <c r="Q6007" s="4">
        <v>66</v>
      </c>
      <c r="R6007" s="4">
        <v>48</v>
      </c>
      <c r="S6007" s="4">
        <v>65</v>
      </c>
      <c r="T6007" s="4">
        <v>71</v>
      </c>
      <c r="U6007" s="4">
        <v>75</v>
      </c>
      <c r="V6007" s="13">
        <v>62</v>
      </c>
      <c r="W6007" s="4">
        <v>71</v>
      </c>
      <c r="X6007" s="4">
        <v>77</v>
      </c>
      <c r="Y6007">
        <f t="shared" ca="1" si="1128"/>
        <v>0</v>
      </c>
      <c r="Z6007">
        <f t="shared" ca="1" si="1129"/>
        <v>0</v>
      </c>
    </row>
    <row r="6008" spans="2:26" x14ac:dyDescent="0.25">
      <c r="B6008" s="11">
        <f t="shared" si="1130"/>
        <v>44811.833333318791</v>
      </c>
      <c r="C6008" s="1">
        <f t="shared" si="1121"/>
        <v>9</v>
      </c>
      <c r="D6008" s="1">
        <f t="shared" si="1122"/>
        <v>3</v>
      </c>
      <c r="E6008" s="12">
        <f t="shared" si="1123"/>
        <v>21</v>
      </c>
      <c r="F6008" s="124" t="str">
        <f t="shared" si="1124"/>
        <v>0</v>
      </c>
      <c r="G6008" s="1">
        <f ca="1">(OFFSET(O6008,0,MATCH(Customer!$J$6,'CDH &amp; HDH'!$P$11:$X$11,0)))</f>
        <v>59</v>
      </c>
      <c r="H6008" s="1" t="str">
        <f t="shared" si="1125"/>
        <v>Cooling</v>
      </c>
      <c r="I6008" s="1">
        <f ca="1">OFFSET(IF($H6008="Cooling",Customer!$C$25,Customer!$C$52),E6008,D6008)</f>
        <v>78</v>
      </c>
      <c r="J6008" s="1">
        <f ca="1">OFFSET(IF($H6008="Cooling",Customer!$L$25,Customer!$L$52),$E6008,$D6008)</f>
        <v>80</v>
      </c>
      <c r="K6008" s="16">
        <f t="shared" ca="1" si="1119"/>
        <v>0</v>
      </c>
      <c r="L6008" s="16">
        <f t="shared" ca="1" si="1120"/>
        <v>0</v>
      </c>
      <c r="M6008" s="17">
        <f t="shared" si="1126"/>
        <v>0</v>
      </c>
      <c r="N6008" s="17">
        <f t="shared" si="1127"/>
        <v>0</v>
      </c>
      <c r="O6008" s="4"/>
      <c r="P6008" s="4">
        <v>66</v>
      </c>
      <c r="Q6008" s="4">
        <v>65</v>
      </c>
      <c r="R6008" s="4">
        <v>46</v>
      </c>
      <c r="S6008" s="4">
        <v>64</v>
      </c>
      <c r="T6008" s="4">
        <v>70</v>
      </c>
      <c r="U6008" s="4">
        <v>74</v>
      </c>
      <c r="V6008" s="13">
        <v>59</v>
      </c>
      <c r="W6008" s="4">
        <v>68</v>
      </c>
      <c r="X6008" s="4">
        <v>73</v>
      </c>
      <c r="Y6008">
        <f t="shared" ca="1" si="1128"/>
        <v>0</v>
      </c>
      <c r="Z6008">
        <f t="shared" ca="1" si="1129"/>
        <v>0</v>
      </c>
    </row>
    <row r="6009" spans="2:26" x14ac:dyDescent="0.25">
      <c r="B6009" s="11">
        <f t="shared" si="1130"/>
        <v>44811.874999985455</v>
      </c>
      <c r="C6009" s="1">
        <f t="shared" si="1121"/>
        <v>9</v>
      </c>
      <c r="D6009" s="1">
        <f t="shared" si="1122"/>
        <v>3</v>
      </c>
      <c r="E6009" s="12">
        <f t="shared" si="1123"/>
        <v>22</v>
      </c>
      <c r="F6009" s="124" t="str">
        <f t="shared" si="1124"/>
        <v>0</v>
      </c>
      <c r="G6009" s="1">
        <f ca="1">(OFFSET(O6009,0,MATCH(Customer!$J$6,'CDH &amp; HDH'!$P$11:$X$11,0)))</f>
        <v>58</v>
      </c>
      <c r="H6009" s="1" t="str">
        <f t="shared" si="1125"/>
        <v>Cooling</v>
      </c>
      <c r="I6009" s="1">
        <f ca="1">OFFSET(IF($H6009="Cooling",Customer!$C$25,Customer!$C$52),E6009,D6009)</f>
        <v>78</v>
      </c>
      <c r="J6009" s="1">
        <f ca="1">OFFSET(IF($H6009="Cooling",Customer!$L$25,Customer!$L$52),$E6009,$D6009)</f>
        <v>80</v>
      </c>
      <c r="K6009" s="16">
        <f t="shared" ca="1" si="1119"/>
        <v>0</v>
      </c>
      <c r="L6009" s="16">
        <f t="shared" ca="1" si="1120"/>
        <v>0</v>
      </c>
      <c r="M6009" s="17">
        <f t="shared" si="1126"/>
        <v>0</v>
      </c>
      <c r="N6009" s="17">
        <f t="shared" si="1127"/>
        <v>0</v>
      </c>
      <c r="O6009" s="4"/>
      <c r="P6009" s="4">
        <v>64</v>
      </c>
      <c r="Q6009" s="4">
        <v>64</v>
      </c>
      <c r="R6009" s="4">
        <v>44</v>
      </c>
      <c r="S6009" s="4">
        <v>64</v>
      </c>
      <c r="T6009" s="4">
        <v>70</v>
      </c>
      <c r="U6009" s="4">
        <v>74</v>
      </c>
      <c r="V6009" s="13">
        <v>58</v>
      </c>
      <c r="W6009" s="4">
        <v>66</v>
      </c>
      <c r="X6009" s="4">
        <v>71</v>
      </c>
      <c r="Y6009">
        <f t="shared" ca="1" si="1128"/>
        <v>0</v>
      </c>
      <c r="Z6009">
        <f t="shared" ca="1" si="1129"/>
        <v>0</v>
      </c>
    </row>
    <row r="6010" spans="2:26" x14ac:dyDescent="0.25">
      <c r="B6010" s="11">
        <f t="shared" si="1130"/>
        <v>44811.91666665212</v>
      </c>
      <c r="C6010" s="1">
        <f t="shared" si="1121"/>
        <v>9</v>
      </c>
      <c r="D6010" s="1">
        <f t="shared" si="1122"/>
        <v>3</v>
      </c>
      <c r="E6010" s="12">
        <f t="shared" si="1123"/>
        <v>23</v>
      </c>
      <c r="F6010" s="124" t="str">
        <f t="shared" si="1124"/>
        <v>0</v>
      </c>
      <c r="G6010" s="1">
        <f ca="1">(OFFSET(O6010,0,MATCH(Customer!$J$6,'CDH &amp; HDH'!$P$11:$X$11,0)))</f>
        <v>58</v>
      </c>
      <c r="H6010" s="1" t="str">
        <f t="shared" si="1125"/>
        <v>Cooling</v>
      </c>
      <c r="I6010" s="1">
        <f ca="1">OFFSET(IF($H6010="Cooling",Customer!$C$25,Customer!$C$52),E6010,D6010)</f>
        <v>78</v>
      </c>
      <c r="J6010" s="1">
        <f ca="1">OFFSET(IF($H6010="Cooling",Customer!$L$25,Customer!$L$52),$E6010,$D6010)</f>
        <v>80</v>
      </c>
      <c r="K6010" s="16">
        <f t="shared" ca="1" si="1119"/>
        <v>0</v>
      </c>
      <c r="L6010" s="16">
        <f t="shared" ca="1" si="1120"/>
        <v>0</v>
      </c>
      <c r="M6010" s="17">
        <f t="shared" si="1126"/>
        <v>0</v>
      </c>
      <c r="N6010" s="17">
        <f t="shared" si="1127"/>
        <v>0</v>
      </c>
      <c r="O6010" s="4"/>
      <c r="P6010" s="4">
        <v>63</v>
      </c>
      <c r="Q6010" s="4">
        <v>63</v>
      </c>
      <c r="R6010" s="4">
        <v>44</v>
      </c>
      <c r="S6010" s="4">
        <v>63</v>
      </c>
      <c r="T6010" s="4">
        <v>70</v>
      </c>
      <c r="U6010" s="4">
        <v>73</v>
      </c>
      <c r="V6010" s="13">
        <v>58</v>
      </c>
      <c r="W6010" s="4">
        <v>65</v>
      </c>
      <c r="X6010" s="4">
        <v>70</v>
      </c>
      <c r="Y6010">
        <f t="shared" ca="1" si="1128"/>
        <v>0</v>
      </c>
      <c r="Z6010">
        <f t="shared" ca="1" si="1129"/>
        <v>0</v>
      </c>
    </row>
    <row r="6011" spans="2:26" x14ac:dyDescent="0.25">
      <c r="B6011" s="11">
        <f t="shared" si="1130"/>
        <v>44811.958333318784</v>
      </c>
      <c r="C6011" s="1">
        <f t="shared" si="1121"/>
        <v>9</v>
      </c>
      <c r="D6011" s="1">
        <f t="shared" si="1122"/>
        <v>3</v>
      </c>
      <c r="E6011" s="12">
        <f t="shared" si="1123"/>
        <v>24</v>
      </c>
      <c r="F6011" s="124" t="str">
        <f t="shared" si="1124"/>
        <v>0</v>
      </c>
      <c r="G6011" s="1">
        <f ca="1">(OFFSET(O6011,0,MATCH(Customer!$J$6,'CDH &amp; HDH'!$P$11:$X$11,0)))</f>
        <v>58</v>
      </c>
      <c r="H6011" s="1" t="str">
        <f t="shared" si="1125"/>
        <v>Cooling</v>
      </c>
      <c r="I6011" s="1">
        <f ca="1">OFFSET(IF($H6011="Cooling",Customer!$C$25,Customer!$C$52),E6011,D6011)</f>
        <v>78</v>
      </c>
      <c r="J6011" s="1">
        <f ca="1">OFFSET(IF($H6011="Cooling",Customer!$L$25,Customer!$L$52),$E6011,$D6011)</f>
        <v>80</v>
      </c>
      <c r="K6011" s="16">
        <f t="shared" ca="1" si="1119"/>
        <v>0</v>
      </c>
      <c r="L6011" s="16">
        <f t="shared" ca="1" si="1120"/>
        <v>0</v>
      </c>
      <c r="M6011" s="17">
        <f t="shared" si="1126"/>
        <v>0</v>
      </c>
      <c r="N6011" s="17">
        <f t="shared" si="1127"/>
        <v>0</v>
      </c>
      <c r="O6011" s="4"/>
      <c r="P6011" s="4">
        <v>62</v>
      </c>
      <c r="Q6011" s="4">
        <v>61</v>
      </c>
      <c r="R6011" s="4">
        <v>44</v>
      </c>
      <c r="S6011" s="4">
        <v>63</v>
      </c>
      <c r="T6011" s="4">
        <v>70</v>
      </c>
      <c r="U6011" s="4">
        <v>72</v>
      </c>
      <c r="V6011" s="13">
        <v>58</v>
      </c>
      <c r="W6011" s="4">
        <v>65</v>
      </c>
      <c r="X6011" s="4">
        <v>68</v>
      </c>
      <c r="Y6011">
        <f t="shared" ca="1" si="1128"/>
        <v>0</v>
      </c>
      <c r="Z6011">
        <f t="shared" ca="1" si="1129"/>
        <v>0</v>
      </c>
    </row>
    <row r="6012" spans="2:26" x14ac:dyDescent="0.25">
      <c r="B6012" s="11">
        <f t="shared" si="1130"/>
        <v>44811.999999985448</v>
      </c>
      <c r="C6012" s="1">
        <f t="shared" si="1121"/>
        <v>9</v>
      </c>
      <c r="D6012" s="1">
        <f t="shared" si="1122"/>
        <v>4</v>
      </c>
      <c r="E6012" s="12">
        <f t="shared" si="1123"/>
        <v>1</v>
      </c>
      <c r="F6012" s="124" t="str">
        <f t="shared" si="1124"/>
        <v>0</v>
      </c>
      <c r="G6012" s="1">
        <f ca="1">(OFFSET(O6012,0,MATCH(Customer!$J$6,'CDH &amp; HDH'!$P$11:$X$11,0)))</f>
        <v>57</v>
      </c>
      <c r="H6012" s="1" t="str">
        <f t="shared" si="1125"/>
        <v>Cooling</v>
      </c>
      <c r="I6012" s="1">
        <f ca="1">OFFSET(IF($H6012="Cooling",Customer!$C$25,Customer!$C$52),E6012,D6012)</f>
        <v>78</v>
      </c>
      <c r="J6012" s="1">
        <f ca="1">OFFSET(IF($H6012="Cooling",Customer!$L$25,Customer!$L$52),$E6012,$D6012)</f>
        <v>80</v>
      </c>
      <c r="K6012" s="16">
        <f t="shared" ca="1" si="1119"/>
        <v>0</v>
      </c>
      <c r="L6012" s="16">
        <f t="shared" ca="1" si="1120"/>
        <v>0</v>
      </c>
      <c r="M6012" s="17">
        <f t="shared" si="1126"/>
        <v>0</v>
      </c>
      <c r="N6012" s="17">
        <f t="shared" si="1127"/>
        <v>0</v>
      </c>
      <c r="O6012" s="4"/>
      <c r="P6012" s="4">
        <v>61</v>
      </c>
      <c r="Q6012" s="4">
        <v>60</v>
      </c>
      <c r="R6012" s="4">
        <v>43</v>
      </c>
      <c r="S6012" s="4">
        <v>63</v>
      </c>
      <c r="T6012" s="4">
        <v>70</v>
      </c>
      <c r="U6012" s="4">
        <v>71</v>
      </c>
      <c r="V6012" s="13">
        <v>57</v>
      </c>
      <c r="W6012" s="4">
        <v>64</v>
      </c>
      <c r="X6012" s="4">
        <v>68</v>
      </c>
      <c r="Y6012">
        <f t="shared" ca="1" si="1128"/>
        <v>0</v>
      </c>
      <c r="Z6012">
        <f t="shared" ca="1" si="1129"/>
        <v>0</v>
      </c>
    </row>
    <row r="6013" spans="2:26" x14ac:dyDescent="0.25">
      <c r="B6013" s="11">
        <f t="shared" si="1130"/>
        <v>44812.041666652112</v>
      </c>
      <c r="C6013" s="1">
        <f t="shared" si="1121"/>
        <v>9</v>
      </c>
      <c r="D6013" s="1">
        <f t="shared" si="1122"/>
        <v>4</v>
      </c>
      <c r="E6013" s="12">
        <f t="shared" si="1123"/>
        <v>2</v>
      </c>
      <c r="F6013" s="124" t="str">
        <f t="shared" si="1124"/>
        <v>0</v>
      </c>
      <c r="G6013" s="1">
        <f ca="1">(OFFSET(O6013,0,MATCH(Customer!$J$6,'CDH &amp; HDH'!$P$11:$X$11,0)))</f>
        <v>57</v>
      </c>
      <c r="H6013" s="1" t="str">
        <f t="shared" si="1125"/>
        <v>Cooling</v>
      </c>
      <c r="I6013" s="1">
        <f ca="1">OFFSET(IF($H6013="Cooling",Customer!$C$25,Customer!$C$52),E6013,D6013)</f>
        <v>78</v>
      </c>
      <c r="J6013" s="1">
        <f ca="1">OFFSET(IF($H6013="Cooling",Customer!$L$25,Customer!$L$52),$E6013,$D6013)</f>
        <v>80</v>
      </c>
      <c r="K6013" s="16">
        <f t="shared" ca="1" si="1119"/>
        <v>0</v>
      </c>
      <c r="L6013" s="16">
        <f t="shared" ca="1" si="1120"/>
        <v>0</v>
      </c>
      <c r="M6013" s="17">
        <f t="shared" si="1126"/>
        <v>0</v>
      </c>
      <c r="N6013" s="17">
        <f t="shared" si="1127"/>
        <v>0</v>
      </c>
      <c r="O6013" s="4"/>
      <c r="P6013" s="4">
        <v>61</v>
      </c>
      <c r="Q6013" s="4">
        <v>60</v>
      </c>
      <c r="R6013" s="4">
        <v>42</v>
      </c>
      <c r="S6013" s="4">
        <v>63</v>
      </c>
      <c r="T6013" s="4">
        <v>70</v>
      </c>
      <c r="U6013" s="4">
        <v>72</v>
      </c>
      <c r="V6013" s="13">
        <v>57</v>
      </c>
      <c r="W6013" s="4">
        <v>64</v>
      </c>
      <c r="X6013" s="4">
        <v>66</v>
      </c>
      <c r="Y6013">
        <f t="shared" ca="1" si="1128"/>
        <v>0</v>
      </c>
      <c r="Z6013">
        <f t="shared" ca="1" si="1129"/>
        <v>0</v>
      </c>
    </row>
    <row r="6014" spans="2:26" x14ac:dyDescent="0.25">
      <c r="B6014" s="11">
        <f t="shared" si="1130"/>
        <v>44812.083333318777</v>
      </c>
      <c r="C6014" s="1">
        <f t="shared" si="1121"/>
        <v>9</v>
      </c>
      <c r="D6014" s="1">
        <f t="shared" si="1122"/>
        <v>4</v>
      </c>
      <c r="E6014" s="12">
        <f t="shared" si="1123"/>
        <v>3</v>
      </c>
      <c r="F6014" s="124" t="str">
        <f t="shared" si="1124"/>
        <v>0</v>
      </c>
      <c r="G6014" s="1">
        <f ca="1">(OFFSET(O6014,0,MATCH(Customer!$J$6,'CDH &amp; HDH'!$P$11:$X$11,0)))</f>
        <v>57</v>
      </c>
      <c r="H6014" s="1" t="str">
        <f t="shared" si="1125"/>
        <v>Cooling</v>
      </c>
      <c r="I6014" s="1">
        <f ca="1">OFFSET(IF($H6014="Cooling",Customer!$C$25,Customer!$C$52),E6014,D6014)</f>
        <v>78</v>
      </c>
      <c r="J6014" s="1">
        <f ca="1">OFFSET(IF($H6014="Cooling",Customer!$L$25,Customer!$L$52),$E6014,$D6014)</f>
        <v>80</v>
      </c>
      <c r="K6014" s="16">
        <f t="shared" ca="1" si="1119"/>
        <v>0</v>
      </c>
      <c r="L6014" s="16">
        <f t="shared" ca="1" si="1120"/>
        <v>0</v>
      </c>
      <c r="M6014" s="17">
        <f t="shared" si="1126"/>
        <v>0</v>
      </c>
      <c r="N6014" s="17">
        <f t="shared" si="1127"/>
        <v>0</v>
      </c>
      <c r="O6014" s="4"/>
      <c r="P6014" s="4">
        <v>60</v>
      </c>
      <c r="Q6014" s="4">
        <v>59</v>
      </c>
      <c r="R6014" s="4">
        <v>41</v>
      </c>
      <c r="S6014" s="4">
        <v>62</v>
      </c>
      <c r="T6014" s="4">
        <v>70</v>
      </c>
      <c r="U6014" s="4">
        <v>71</v>
      </c>
      <c r="V6014" s="13">
        <v>57</v>
      </c>
      <c r="W6014" s="4">
        <v>63</v>
      </c>
      <c r="X6014" s="4">
        <v>65</v>
      </c>
      <c r="Y6014">
        <f t="shared" ca="1" si="1128"/>
        <v>0</v>
      </c>
      <c r="Z6014">
        <f t="shared" ca="1" si="1129"/>
        <v>0</v>
      </c>
    </row>
    <row r="6015" spans="2:26" x14ac:dyDescent="0.25">
      <c r="B6015" s="11">
        <f t="shared" si="1130"/>
        <v>44812.124999985441</v>
      </c>
      <c r="C6015" s="1">
        <f t="shared" si="1121"/>
        <v>9</v>
      </c>
      <c r="D6015" s="1">
        <f t="shared" si="1122"/>
        <v>4</v>
      </c>
      <c r="E6015" s="12">
        <f t="shared" si="1123"/>
        <v>4</v>
      </c>
      <c r="F6015" s="124" t="str">
        <f t="shared" si="1124"/>
        <v>0</v>
      </c>
      <c r="G6015" s="1">
        <f ca="1">(OFFSET(O6015,0,MATCH(Customer!$J$6,'CDH &amp; HDH'!$P$11:$X$11,0)))</f>
        <v>56</v>
      </c>
      <c r="H6015" s="1" t="str">
        <f t="shared" si="1125"/>
        <v>Cooling</v>
      </c>
      <c r="I6015" s="1">
        <f ca="1">OFFSET(IF($H6015="Cooling",Customer!$C$25,Customer!$C$52),E6015,D6015)</f>
        <v>78</v>
      </c>
      <c r="J6015" s="1">
        <f ca="1">OFFSET(IF($H6015="Cooling",Customer!$L$25,Customer!$L$52),$E6015,$D6015)</f>
        <v>80</v>
      </c>
      <c r="K6015" s="16">
        <f t="shared" ca="1" si="1119"/>
        <v>0</v>
      </c>
      <c r="L6015" s="16">
        <f t="shared" ca="1" si="1120"/>
        <v>0</v>
      </c>
      <c r="M6015" s="17">
        <f t="shared" si="1126"/>
        <v>0</v>
      </c>
      <c r="N6015" s="17">
        <f t="shared" si="1127"/>
        <v>0</v>
      </c>
      <c r="O6015" s="4"/>
      <c r="P6015" s="4">
        <v>60</v>
      </c>
      <c r="Q6015" s="4">
        <v>59</v>
      </c>
      <c r="R6015" s="4">
        <v>39</v>
      </c>
      <c r="S6015" s="4">
        <v>64</v>
      </c>
      <c r="T6015" s="4">
        <v>70</v>
      </c>
      <c r="U6015" s="4">
        <v>70</v>
      </c>
      <c r="V6015" s="13">
        <v>56</v>
      </c>
      <c r="W6015" s="4">
        <v>63</v>
      </c>
      <c r="X6015" s="4">
        <v>64</v>
      </c>
      <c r="Y6015">
        <f t="shared" ca="1" si="1128"/>
        <v>0</v>
      </c>
      <c r="Z6015">
        <f t="shared" ca="1" si="1129"/>
        <v>0</v>
      </c>
    </row>
    <row r="6016" spans="2:26" x14ac:dyDescent="0.25">
      <c r="B6016" s="11">
        <f t="shared" si="1130"/>
        <v>44812.166666652105</v>
      </c>
      <c r="C6016" s="1">
        <f t="shared" si="1121"/>
        <v>9</v>
      </c>
      <c r="D6016" s="1">
        <f t="shared" si="1122"/>
        <v>4</v>
      </c>
      <c r="E6016" s="12">
        <f t="shared" si="1123"/>
        <v>5</v>
      </c>
      <c r="F6016" s="124" t="str">
        <f t="shared" si="1124"/>
        <v>0</v>
      </c>
      <c r="G6016" s="1">
        <f ca="1">(OFFSET(O6016,0,MATCH(Customer!$J$6,'CDH &amp; HDH'!$P$11:$X$11,0)))</f>
        <v>55</v>
      </c>
      <c r="H6016" s="1" t="str">
        <f t="shared" si="1125"/>
        <v>Cooling</v>
      </c>
      <c r="I6016" s="1">
        <f ca="1">OFFSET(IF($H6016="Cooling",Customer!$C$25,Customer!$C$52),E6016,D6016)</f>
        <v>78</v>
      </c>
      <c r="J6016" s="1">
        <f ca="1">OFFSET(IF($H6016="Cooling",Customer!$L$25,Customer!$L$52),$E6016,$D6016)</f>
        <v>80</v>
      </c>
      <c r="K6016" s="16">
        <f t="shared" ca="1" si="1119"/>
        <v>0</v>
      </c>
      <c r="L6016" s="16">
        <f t="shared" ca="1" si="1120"/>
        <v>0</v>
      </c>
      <c r="M6016" s="17">
        <f t="shared" si="1126"/>
        <v>0</v>
      </c>
      <c r="N6016" s="17">
        <f t="shared" si="1127"/>
        <v>0</v>
      </c>
      <c r="O6016" s="4"/>
      <c r="P6016" s="4">
        <v>60</v>
      </c>
      <c r="Q6016" s="4">
        <v>59</v>
      </c>
      <c r="R6016" s="4">
        <v>39</v>
      </c>
      <c r="S6016" s="4">
        <v>65</v>
      </c>
      <c r="T6016" s="4">
        <v>70</v>
      </c>
      <c r="U6016" s="4">
        <v>69</v>
      </c>
      <c r="V6016" s="13">
        <v>55</v>
      </c>
      <c r="W6016" s="4">
        <v>62</v>
      </c>
      <c r="X6016" s="4">
        <v>63</v>
      </c>
      <c r="Y6016">
        <f t="shared" ca="1" si="1128"/>
        <v>0</v>
      </c>
      <c r="Z6016">
        <f t="shared" ca="1" si="1129"/>
        <v>0</v>
      </c>
    </row>
    <row r="6017" spans="2:26" x14ac:dyDescent="0.25">
      <c r="B6017" s="11">
        <f t="shared" si="1130"/>
        <v>44812.208333318769</v>
      </c>
      <c r="C6017" s="1">
        <f t="shared" si="1121"/>
        <v>9</v>
      </c>
      <c r="D6017" s="1">
        <f t="shared" si="1122"/>
        <v>4</v>
      </c>
      <c r="E6017" s="12">
        <f t="shared" si="1123"/>
        <v>6</v>
      </c>
      <c r="F6017" s="124" t="str">
        <f t="shared" si="1124"/>
        <v>0</v>
      </c>
      <c r="G6017" s="1">
        <f ca="1">(OFFSET(O6017,0,MATCH(Customer!$J$6,'CDH &amp; HDH'!$P$11:$X$11,0)))</f>
        <v>55</v>
      </c>
      <c r="H6017" s="1" t="str">
        <f t="shared" si="1125"/>
        <v>Cooling</v>
      </c>
      <c r="I6017" s="1">
        <f ca="1">OFFSET(IF($H6017="Cooling",Customer!$C$25,Customer!$C$52),E6017,D6017)</f>
        <v>78</v>
      </c>
      <c r="J6017" s="1">
        <f ca="1">OFFSET(IF($H6017="Cooling",Customer!$L$25,Customer!$L$52),$E6017,$D6017)</f>
        <v>80</v>
      </c>
      <c r="K6017" s="16">
        <f t="shared" ca="1" si="1119"/>
        <v>0</v>
      </c>
      <c r="L6017" s="16">
        <f t="shared" ca="1" si="1120"/>
        <v>0</v>
      </c>
      <c r="M6017" s="17">
        <f t="shared" si="1126"/>
        <v>0</v>
      </c>
      <c r="N6017" s="17">
        <f t="shared" si="1127"/>
        <v>0</v>
      </c>
      <c r="O6017" s="4"/>
      <c r="P6017" s="4">
        <v>61</v>
      </c>
      <c r="Q6017" s="4">
        <v>59</v>
      </c>
      <c r="R6017" s="4">
        <v>40</v>
      </c>
      <c r="S6017" s="4">
        <v>66</v>
      </c>
      <c r="T6017" s="4">
        <v>70</v>
      </c>
      <c r="U6017" s="4">
        <v>69</v>
      </c>
      <c r="V6017" s="13">
        <v>55</v>
      </c>
      <c r="W6017" s="4">
        <v>61</v>
      </c>
      <c r="X6017" s="4">
        <v>61</v>
      </c>
      <c r="Y6017">
        <f t="shared" ca="1" si="1128"/>
        <v>0</v>
      </c>
      <c r="Z6017">
        <f t="shared" ca="1" si="1129"/>
        <v>0</v>
      </c>
    </row>
    <row r="6018" spans="2:26" x14ac:dyDescent="0.25">
      <c r="B6018" s="11">
        <f t="shared" si="1130"/>
        <v>44812.249999985434</v>
      </c>
      <c r="C6018" s="1">
        <f t="shared" si="1121"/>
        <v>9</v>
      </c>
      <c r="D6018" s="1">
        <f t="shared" si="1122"/>
        <v>4</v>
      </c>
      <c r="E6018" s="12">
        <f t="shared" si="1123"/>
        <v>7</v>
      </c>
      <c r="F6018" s="124" t="str">
        <f t="shared" si="1124"/>
        <v>0</v>
      </c>
      <c r="G6018" s="1">
        <f ca="1">(OFFSET(O6018,0,MATCH(Customer!$J$6,'CDH &amp; HDH'!$P$11:$X$11,0)))</f>
        <v>54</v>
      </c>
      <c r="H6018" s="1" t="str">
        <f t="shared" si="1125"/>
        <v>Cooling</v>
      </c>
      <c r="I6018" s="1">
        <f ca="1">OFFSET(IF($H6018="Cooling",Customer!$C$25,Customer!$C$52),E6018,D6018)</f>
        <v>78</v>
      </c>
      <c r="J6018" s="1">
        <f ca="1">OFFSET(IF($H6018="Cooling",Customer!$L$25,Customer!$L$52),$E6018,$D6018)</f>
        <v>80</v>
      </c>
      <c r="K6018" s="16">
        <f t="shared" ca="1" si="1119"/>
        <v>0</v>
      </c>
      <c r="L6018" s="16">
        <f t="shared" ca="1" si="1120"/>
        <v>0</v>
      </c>
      <c r="M6018" s="17">
        <f t="shared" si="1126"/>
        <v>0</v>
      </c>
      <c r="N6018" s="17">
        <f t="shared" si="1127"/>
        <v>0</v>
      </c>
      <c r="O6018" s="4"/>
      <c r="P6018" s="4">
        <v>61</v>
      </c>
      <c r="Q6018" s="4">
        <v>59</v>
      </c>
      <c r="R6018" s="4">
        <v>45</v>
      </c>
      <c r="S6018" s="4">
        <v>66</v>
      </c>
      <c r="T6018" s="4">
        <v>71</v>
      </c>
      <c r="U6018" s="4">
        <v>72</v>
      </c>
      <c r="V6018" s="13">
        <v>54</v>
      </c>
      <c r="W6018" s="4">
        <v>60</v>
      </c>
      <c r="X6018" s="4">
        <v>61</v>
      </c>
      <c r="Y6018">
        <f t="shared" ca="1" si="1128"/>
        <v>0</v>
      </c>
      <c r="Z6018">
        <f t="shared" ca="1" si="1129"/>
        <v>0</v>
      </c>
    </row>
    <row r="6019" spans="2:26" x14ac:dyDescent="0.25">
      <c r="B6019" s="11">
        <f t="shared" si="1130"/>
        <v>44812.291666652098</v>
      </c>
      <c r="C6019" s="1">
        <f t="shared" si="1121"/>
        <v>9</v>
      </c>
      <c r="D6019" s="1">
        <f t="shared" si="1122"/>
        <v>4</v>
      </c>
      <c r="E6019" s="12">
        <f t="shared" si="1123"/>
        <v>8</v>
      </c>
      <c r="F6019" s="124" t="str">
        <f t="shared" si="1124"/>
        <v>0</v>
      </c>
      <c r="G6019" s="1">
        <f ca="1">(OFFSET(O6019,0,MATCH(Customer!$J$6,'CDH &amp; HDH'!$P$11:$X$11,0)))</f>
        <v>55</v>
      </c>
      <c r="H6019" s="1" t="str">
        <f t="shared" si="1125"/>
        <v>Cooling</v>
      </c>
      <c r="I6019" s="1">
        <f ca="1">OFFSET(IF($H6019="Cooling",Customer!$C$25,Customer!$C$52),E6019,D6019)</f>
        <v>72</v>
      </c>
      <c r="J6019" s="1">
        <f ca="1">OFFSET(IF($H6019="Cooling",Customer!$L$25,Customer!$L$52),$E6019,$D6019)</f>
        <v>77</v>
      </c>
      <c r="K6019" s="16">
        <f t="shared" ca="1" si="1119"/>
        <v>0</v>
      </c>
      <c r="L6019" s="16">
        <f t="shared" ca="1" si="1120"/>
        <v>0</v>
      </c>
      <c r="M6019" s="17">
        <f t="shared" si="1126"/>
        <v>0</v>
      </c>
      <c r="N6019" s="17">
        <f t="shared" si="1127"/>
        <v>0</v>
      </c>
      <c r="O6019" s="4"/>
      <c r="P6019" s="4">
        <v>67</v>
      </c>
      <c r="Q6019" s="4">
        <v>63</v>
      </c>
      <c r="R6019" s="4">
        <v>53</v>
      </c>
      <c r="S6019" s="4">
        <v>67</v>
      </c>
      <c r="T6019" s="4">
        <v>71</v>
      </c>
      <c r="U6019" s="4">
        <v>75</v>
      </c>
      <c r="V6019" s="13">
        <v>55</v>
      </c>
      <c r="W6019" s="4">
        <v>65</v>
      </c>
      <c r="X6019" s="4">
        <v>61</v>
      </c>
      <c r="Y6019">
        <f t="shared" ca="1" si="1128"/>
        <v>0</v>
      </c>
      <c r="Z6019">
        <f t="shared" ca="1" si="1129"/>
        <v>0</v>
      </c>
    </row>
    <row r="6020" spans="2:26" x14ac:dyDescent="0.25">
      <c r="B6020" s="11">
        <f t="shared" si="1130"/>
        <v>44812.333333318762</v>
      </c>
      <c r="C6020" s="1">
        <f t="shared" si="1121"/>
        <v>9</v>
      </c>
      <c r="D6020" s="1">
        <f t="shared" si="1122"/>
        <v>4</v>
      </c>
      <c r="E6020" s="12">
        <f t="shared" si="1123"/>
        <v>9</v>
      </c>
      <c r="F6020" s="124" t="str">
        <f t="shared" si="1124"/>
        <v>0</v>
      </c>
      <c r="G6020" s="1">
        <f ca="1">(OFFSET(O6020,0,MATCH(Customer!$J$6,'CDH &amp; HDH'!$P$11:$X$11,0)))</f>
        <v>57</v>
      </c>
      <c r="H6020" s="1" t="str">
        <f t="shared" si="1125"/>
        <v>Cooling</v>
      </c>
      <c r="I6020" s="1">
        <f ca="1">OFFSET(IF($H6020="Cooling",Customer!$C$25,Customer!$C$52),E6020,D6020)</f>
        <v>72</v>
      </c>
      <c r="J6020" s="1">
        <f ca="1">OFFSET(IF($H6020="Cooling",Customer!$L$25,Customer!$L$52),$E6020,$D6020)</f>
        <v>77</v>
      </c>
      <c r="K6020" s="16">
        <f t="shared" ca="1" si="1119"/>
        <v>0</v>
      </c>
      <c r="L6020" s="16">
        <f t="shared" ca="1" si="1120"/>
        <v>0</v>
      </c>
      <c r="M6020" s="17">
        <f t="shared" si="1126"/>
        <v>0</v>
      </c>
      <c r="N6020" s="17">
        <f t="shared" si="1127"/>
        <v>0</v>
      </c>
      <c r="O6020" s="4"/>
      <c r="P6020" s="4">
        <v>73</v>
      </c>
      <c r="Q6020" s="4">
        <v>66</v>
      </c>
      <c r="R6020" s="4">
        <v>57</v>
      </c>
      <c r="S6020" s="4">
        <v>71</v>
      </c>
      <c r="T6020" s="4">
        <v>71</v>
      </c>
      <c r="U6020" s="4">
        <v>80</v>
      </c>
      <c r="V6020" s="13">
        <v>57</v>
      </c>
      <c r="W6020" s="4">
        <v>69</v>
      </c>
      <c r="X6020" s="4">
        <v>61</v>
      </c>
      <c r="Y6020">
        <f t="shared" ca="1" si="1128"/>
        <v>0</v>
      </c>
      <c r="Z6020">
        <f t="shared" ca="1" si="1129"/>
        <v>0</v>
      </c>
    </row>
    <row r="6021" spans="2:26" x14ac:dyDescent="0.25">
      <c r="B6021" s="11">
        <f t="shared" si="1130"/>
        <v>44812.374999985426</v>
      </c>
      <c r="C6021" s="1">
        <f t="shared" si="1121"/>
        <v>9</v>
      </c>
      <c r="D6021" s="1">
        <f t="shared" si="1122"/>
        <v>4</v>
      </c>
      <c r="E6021" s="12">
        <f t="shared" si="1123"/>
        <v>10</v>
      </c>
      <c r="F6021" s="124" t="str">
        <f t="shared" si="1124"/>
        <v>0</v>
      </c>
      <c r="G6021" s="1">
        <f ca="1">(OFFSET(O6021,0,MATCH(Customer!$J$6,'CDH &amp; HDH'!$P$11:$X$11,0)))</f>
        <v>60</v>
      </c>
      <c r="H6021" s="1" t="str">
        <f t="shared" si="1125"/>
        <v>Cooling</v>
      </c>
      <c r="I6021" s="1">
        <f ca="1">OFFSET(IF($H6021="Cooling",Customer!$C$25,Customer!$C$52),E6021,D6021)</f>
        <v>72</v>
      </c>
      <c r="J6021" s="1">
        <f ca="1">OFFSET(IF($H6021="Cooling",Customer!$L$25,Customer!$L$52),$E6021,$D6021)</f>
        <v>77</v>
      </c>
      <c r="K6021" s="16">
        <f t="shared" ca="1" si="1119"/>
        <v>0</v>
      </c>
      <c r="L6021" s="16">
        <f t="shared" ca="1" si="1120"/>
        <v>0</v>
      </c>
      <c r="M6021" s="17">
        <f t="shared" si="1126"/>
        <v>0</v>
      </c>
      <c r="N6021" s="17">
        <f t="shared" si="1127"/>
        <v>0</v>
      </c>
      <c r="O6021" s="4"/>
      <c r="P6021" s="4">
        <v>79</v>
      </c>
      <c r="Q6021" s="4">
        <v>70</v>
      </c>
      <c r="R6021" s="4">
        <v>60</v>
      </c>
      <c r="S6021" s="4">
        <v>74</v>
      </c>
      <c r="T6021" s="4">
        <v>70</v>
      </c>
      <c r="U6021" s="4">
        <v>83</v>
      </c>
      <c r="V6021" s="13">
        <v>60</v>
      </c>
      <c r="W6021" s="4">
        <v>74</v>
      </c>
      <c r="X6021" s="4">
        <v>63</v>
      </c>
      <c r="Y6021">
        <f t="shared" ca="1" si="1128"/>
        <v>0</v>
      </c>
      <c r="Z6021">
        <f t="shared" ca="1" si="1129"/>
        <v>0</v>
      </c>
    </row>
    <row r="6022" spans="2:26" x14ac:dyDescent="0.25">
      <c r="B6022" s="11">
        <f t="shared" si="1130"/>
        <v>44812.41666665209</v>
      </c>
      <c r="C6022" s="1">
        <f t="shared" si="1121"/>
        <v>9</v>
      </c>
      <c r="D6022" s="1">
        <f t="shared" si="1122"/>
        <v>4</v>
      </c>
      <c r="E6022" s="12">
        <f t="shared" si="1123"/>
        <v>11</v>
      </c>
      <c r="F6022" s="124" t="str">
        <f t="shared" si="1124"/>
        <v>0</v>
      </c>
      <c r="G6022" s="1">
        <f ca="1">(OFFSET(O6022,0,MATCH(Customer!$J$6,'CDH &amp; HDH'!$P$11:$X$11,0)))</f>
        <v>62</v>
      </c>
      <c r="H6022" s="1" t="str">
        <f t="shared" si="1125"/>
        <v>Cooling</v>
      </c>
      <c r="I6022" s="1">
        <f ca="1">OFFSET(IF($H6022="Cooling",Customer!$C$25,Customer!$C$52),E6022,D6022)</f>
        <v>72</v>
      </c>
      <c r="J6022" s="1">
        <f ca="1">OFFSET(IF($H6022="Cooling",Customer!$L$25,Customer!$L$52),$E6022,$D6022)</f>
        <v>77</v>
      </c>
      <c r="K6022" s="16">
        <f t="shared" ca="1" si="1119"/>
        <v>0</v>
      </c>
      <c r="L6022" s="16">
        <f t="shared" ca="1" si="1120"/>
        <v>0</v>
      </c>
      <c r="M6022" s="17">
        <f t="shared" si="1126"/>
        <v>0</v>
      </c>
      <c r="N6022" s="17">
        <f t="shared" si="1127"/>
        <v>0</v>
      </c>
      <c r="O6022" s="4"/>
      <c r="P6022" s="4">
        <v>82</v>
      </c>
      <c r="Q6022" s="4">
        <v>72</v>
      </c>
      <c r="R6022" s="4">
        <v>62</v>
      </c>
      <c r="S6022" s="4">
        <v>78</v>
      </c>
      <c r="T6022" s="4">
        <v>69</v>
      </c>
      <c r="U6022" s="4">
        <v>85</v>
      </c>
      <c r="V6022" s="13">
        <v>62</v>
      </c>
      <c r="W6022" s="4">
        <v>77</v>
      </c>
      <c r="X6022" s="4">
        <v>64</v>
      </c>
      <c r="Y6022">
        <f t="shared" ca="1" si="1128"/>
        <v>0</v>
      </c>
      <c r="Z6022">
        <f t="shared" ca="1" si="1129"/>
        <v>0</v>
      </c>
    </row>
    <row r="6023" spans="2:26" x14ac:dyDescent="0.25">
      <c r="B6023" s="11">
        <f t="shared" si="1130"/>
        <v>44812.458333318755</v>
      </c>
      <c r="C6023" s="1">
        <f t="shared" si="1121"/>
        <v>9</v>
      </c>
      <c r="D6023" s="1">
        <f t="shared" si="1122"/>
        <v>4</v>
      </c>
      <c r="E6023" s="12">
        <f t="shared" si="1123"/>
        <v>12</v>
      </c>
      <c r="F6023" s="124" t="str">
        <f t="shared" si="1124"/>
        <v>0</v>
      </c>
      <c r="G6023" s="1">
        <f ca="1">(OFFSET(O6023,0,MATCH(Customer!$J$6,'CDH &amp; HDH'!$P$11:$X$11,0)))</f>
        <v>61</v>
      </c>
      <c r="H6023" s="1" t="str">
        <f t="shared" si="1125"/>
        <v>Cooling</v>
      </c>
      <c r="I6023" s="1">
        <f ca="1">OFFSET(IF($H6023="Cooling",Customer!$C$25,Customer!$C$52),E6023,D6023)</f>
        <v>72</v>
      </c>
      <c r="J6023" s="1">
        <f ca="1">OFFSET(IF($H6023="Cooling",Customer!$L$25,Customer!$L$52),$E6023,$D6023)</f>
        <v>77</v>
      </c>
      <c r="K6023" s="16">
        <f t="shared" ca="1" si="1119"/>
        <v>0</v>
      </c>
      <c r="L6023" s="16">
        <f t="shared" ca="1" si="1120"/>
        <v>0</v>
      </c>
      <c r="M6023" s="17">
        <f t="shared" si="1126"/>
        <v>0</v>
      </c>
      <c r="N6023" s="17">
        <f t="shared" si="1127"/>
        <v>0</v>
      </c>
      <c r="O6023" s="4"/>
      <c r="P6023" s="4">
        <v>84</v>
      </c>
      <c r="Q6023" s="4">
        <v>75</v>
      </c>
      <c r="R6023" s="4">
        <v>65</v>
      </c>
      <c r="S6023" s="4">
        <v>81</v>
      </c>
      <c r="T6023" s="4">
        <v>69</v>
      </c>
      <c r="U6023" s="4">
        <v>87</v>
      </c>
      <c r="V6023" s="13">
        <v>61</v>
      </c>
      <c r="W6023" s="4">
        <v>79</v>
      </c>
      <c r="X6023" s="4">
        <v>64</v>
      </c>
      <c r="Y6023">
        <f t="shared" ca="1" si="1128"/>
        <v>0</v>
      </c>
      <c r="Z6023">
        <f t="shared" ca="1" si="1129"/>
        <v>0</v>
      </c>
    </row>
    <row r="6024" spans="2:26" x14ac:dyDescent="0.25">
      <c r="B6024" s="11">
        <f t="shared" si="1130"/>
        <v>44812.499999985419</v>
      </c>
      <c r="C6024" s="1">
        <f t="shared" si="1121"/>
        <v>9</v>
      </c>
      <c r="D6024" s="1">
        <f t="shared" si="1122"/>
        <v>4</v>
      </c>
      <c r="E6024" s="12">
        <f t="shared" si="1123"/>
        <v>13</v>
      </c>
      <c r="F6024" s="124" t="str">
        <f t="shared" si="1124"/>
        <v>0</v>
      </c>
      <c r="G6024" s="1">
        <f ca="1">(OFFSET(O6024,0,MATCH(Customer!$J$6,'CDH &amp; HDH'!$P$11:$X$11,0)))</f>
        <v>60</v>
      </c>
      <c r="H6024" s="1" t="str">
        <f t="shared" si="1125"/>
        <v>Cooling</v>
      </c>
      <c r="I6024" s="1">
        <f ca="1">OFFSET(IF($H6024="Cooling",Customer!$C$25,Customer!$C$52),E6024,D6024)</f>
        <v>72</v>
      </c>
      <c r="J6024" s="1">
        <f ca="1">OFFSET(IF($H6024="Cooling",Customer!$L$25,Customer!$L$52),$E6024,$D6024)</f>
        <v>77</v>
      </c>
      <c r="K6024" s="16">
        <f t="shared" ca="1" si="1119"/>
        <v>0</v>
      </c>
      <c r="L6024" s="16">
        <f t="shared" ca="1" si="1120"/>
        <v>0</v>
      </c>
      <c r="M6024" s="17">
        <f t="shared" si="1126"/>
        <v>0</v>
      </c>
      <c r="N6024" s="17">
        <f t="shared" si="1127"/>
        <v>0</v>
      </c>
      <c r="O6024" s="4"/>
      <c r="P6024" s="4">
        <v>87</v>
      </c>
      <c r="Q6024" s="4">
        <v>77</v>
      </c>
      <c r="R6024" s="4">
        <v>68</v>
      </c>
      <c r="S6024" s="4">
        <v>80</v>
      </c>
      <c r="T6024" s="4">
        <v>70</v>
      </c>
      <c r="U6024" s="4">
        <v>88</v>
      </c>
      <c r="V6024" s="13">
        <v>60</v>
      </c>
      <c r="W6024" s="4">
        <v>82</v>
      </c>
      <c r="X6024" s="4">
        <v>63</v>
      </c>
      <c r="Y6024">
        <f t="shared" ca="1" si="1128"/>
        <v>0</v>
      </c>
      <c r="Z6024">
        <f t="shared" ca="1" si="1129"/>
        <v>0</v>
      </c>
    </row>
    <row r="6025" spans="2:26" x14ac:dyDescent="0.25">
      <c r="B6025" s="11">
        <f t="shared" si="1130"/>
        <v>44812.541666652083</v>
      </c>
      <c r="C6025" s="1">
        <f t="shared" si="1121"/>
        <v>9</v>
      </c>
      <c r="D6025" s="1">
        <f t="shared" si="1122"/>
        <v>4</v>
      </c>
      <c r="E6025" s="12">
        <f t="shared" si="1123"/>
        <v>14</v>
      </c>
      <c r="F6025" s="124" t="str">
        <f t="shared" si="1124"/>
        <v>0</v>
      </c>
      <c r="G6025" s="1">
        <f ca="1">(OFFSET(O6025,0,MATCH(Customer!$J$6,'CDH &amp; HDH'!$P$11:$X$11,0)))</f>
        <v>60</v>
      </c>
      <c r="H6025" s="1" t="str">
        <f t="shared" si="1125"/>
        <v>Cooling</v>
      </c>
      <c r="I6025" s="1">
        <f ca="1">OFFSET(IF($H6025="Cooling",Customer!$C$25,Customer!$C$52),E6025,D6025)</f>
        <v>72</v>
      </c>
      <c r="J6025" s="1">
        <f ca="1">OFFSET(IF($H6025="Cooling",Customer!$L$25,Customer!$L$52),$E6025,$D6025)</f>
        <v>77</v>
      </c>
      <c r="K6025" s="16">
        <f t="shared" ca="1" si="1119"/>
        <v>0</v>
      </c>
      <c r="L6025" s="16">
        <f t="shared" ca="1" si="1120"/>
        <v>0</v>
      </c>
      <c r="M6025" s="17">
        <f t="shared" si="1126"/>
        <v>0</v>
      </c>
      <c r="N6025" s="17">
        <f t="shared" si="1127"/>
        <v>0</v>
      </c>
      <c r="O6025" s="4"/>
      <c r="P6025" s="4">
        <v>87</v>
      </c>
      <c r="Q6025" s="4">
        <v>77</v>
      </c>
      <c r="R6025" s="4">
        <v>68</v>
      </c>
      <c r="S6025" s="4">
        <v>78</v>
      </c>
      <c r="T6025" s="4">
        <v>70</v>
      </c>
      <c r="U6025" s="4">
        <v>87</v>
      </c>
      <c r="V6025" s="13">
        <v>60</v>
      </c>
      <c r="W6025" s="4">
        <v>82</v>
      </c>
      <c r="X6025" s="4">
        <v>63</v>
      </c>
      <c r="Y6025">
        <f t="shared" ca="1" si="1128"/>
        <v>0</v>
      </c>
      <c r="Z6025">
        <f t="shared" ca="1" si="1129"/>
        <v>0</v>
      </c>
    </row>
    <row r="6026" spans="2:26" x14ac:dyDescent="0.25">
      <c r="B6026" s="11">
        <f t="shared" si="1130"/>
        <v>44812.583333318747</v>
      </c>
      <c r="C6026" s="1">
        <f t="shared" si="1121"/>
        <v>9</v>
      </c>
      <c r="D6026" s="1">
        <f t="shared" si="1122"/>
        <v>4</v>
      </c>
      <c r="E6026" s="12">
        <f t="shared" si="1123"/>
        <v>15</v>
      </c>
      <c r="F6026" s="124" t="str">
        <f t="shared" si="1124"/>
        <v>0</v>
      </c>
      <c r="G6026" s="1">
        <f ca="1">(OFFSET(O6026,0,MATCH(Customer!$J$6,'CDH &amp; HDH'!$P$11:$X$11,0)))</f>
        <v>62</v>
      </c>
      <c r="H6026" s="1" t="str">
        <f t="shared" si="1125"/>
        <v>Cooling</v>
      </c>
      <c r="I6026" s="1">
        <f ca="1">OFFSET(IF($H6026="Cooling",Customer!$C$25,Customer!$C$52),E6026,D6026)</f>
        <v>72</v>
      </c>
      <c r="J6026" s="1">
        <f ca="1">OFFSET(IF($H6026="Cooling",Customer!$L$25,Customer!$L$52),$E6026,$D6026)</f>
        <v>77</v>
      </c>
      <c r="K6026" s="16">
        <f t="shared" ca="1" si="1119"/>
        <v>0</v>
      </c>
      <c r="L6026" s="16">
        <f t="shared" ca="1" si="1120"/>
        <v>0</v>
      </c>
      <c r="M6026" s="17">
        <f t="shared" si="1126"/>
        <v>0</v>
      </c>
      <c r="N6026" s="17">
        <f t="shared" si="1127"/>
        <v>0</v>
      </c>
      <c r="O6026" s="4"/>
      <c r="P6026" s="4">
        <v>87</v>
      </c>
      <c r="Q6026" s="4">
        <v>77</v>
      </c>
      <c r="R6026" s="4">
        <v>68</v>
      </c>
      <c r="S6026" s="4">
        <v>80</v>
      </c>
      <c r="T6026" s="4">
        <v>70</v>
      </c>
      <c r="U6026" s="4">
        <v>89</v>
      </c>
      <c r="V6026" s="13">
        <v>62</v>
      </c>
      <c r="W6026" s="4">
        <v>83</v>
      </c>
      <c r="X6026" s="4">
        <v>64</v>
      </c>
      <c r="Y6026">
        <f t="shared" ca="1" si="1128"/>
        <v>0</v>
      </c>
      <c r="Z6026">
        <f t="shared" ca="1" si="1129"/>
        <v>0</v>
      </c>
    </row>
    <row r="6027" spans="2:26" x14ac:dyDescent="0.25">
      <c r="B6027" s="11">
        <f t="shared" si="1130"/>
        <v>44812.624999985412</v>
      </c>
      <c r="C6027" s="1">
        <f t="shared" si="1121"/>
        <v>9</v>
      </c>
      <c r="D6027" s="1">
        <f t="shared" si="1122"/>
        <v>4</v>
      </c>
      <c r="E6027" s="12">
        <f t="shared" si="1123"/>
        <v>16</v>
      </c>
      <c r="F6027" s="124" t="str">
        <f t="shared" si="1124"/>
        <v>0</v>
      </c>
      <c r="G6027" s="1">
        <f ca="1">(OFFSET(O6027,0,MATCH(Customer!$J$6,'CDH &amp; HDH'!$P$11:$X$11,0)))</f>
        <v>61</v>
      </c>
      <c r="H6027" s="1" t="str">
        <f t="shared" si="1125"/>
        <v>Cooling</v>
      </c>
      <c r="I6027" s="1">
        <f ca="1">OFFSET(IF($H6027="Cooling",Customer!$C$25,Customer!$C$52),E6027,D6027)</f>
        <v>72</v>
      </c>
      <c r="J6027" s="1">
        <f ca="1">OFFSET(IF($H6027="Cooling",Customer!$L$25,Customer!$L$52),$E6027,$D6027)</f>
        <v>77</v>
      </c>
      <c r="K6027" s="16">
        <f t="shared" ca="1" si="1119"/>
        <v>0</v>
      </c>
      <c r="L6027" s="16">
        <f t="shared" ca="1" si="1120"/>
        <v>0</v>
      </c>
      <c r="M6027" s="17">
        <f t="shared" si="1126"/>
        <v>0</v>
      </c>
      <c r="N6027" s="17">
        <f t="shared" si="1127"/>
        <v>0</v>
      </c>
      <c r="O6027" s="4"/>
      <c r="P6027" s="4">
        <v>87</v>
      </c>
      <c r="Q6027" s="4">
        <v>77</v>
      </c>
      <c r="R6027" s="4">
        <v>68</v>
      </c>
      <c r="S6027" s="4">
        <v>78</v>
      </c>
      <c r="T6027" s="4">
        <v>70</v>
      </c>
      <c r="U6027" s="4">
        <v>77</v>
      </c>
      <c r="V6027" s="13">
        <v>61</v>
      </c>
      <c r="W6027" s="4">
        <v>83</v>
      </c>
      <c r="X6027" s="4">
        <v>64</v>
      </c>
      <c r="Y6027">
        <f t="shared" ca="1" si="1128"/>
        <v>0</v>
      </c>
      <c r="Z6027">
        <f t="shared" ca="1" si="1129"/>
        <v>0</v>
      </c>
    </row>
    <row r="6028" spans="2:26" x14ac:dyDescent="0.25">
      <c r="B6028" s="11">
        <f t="shared" si="1130"/>
        <v>44812.666666652076</v>
      </c>
      <c r="C6028" s="1">
        <f t="shared" si="1121"/>
        <v>9</v>
      </c>
      <c r="D6028" s="1">
        <f t="shared" si="1122"/>
        <v>4</v>
      </c>
      <c r="E6028" s="12">
        <f t="shared" si="1123"/>
        <v>17</v>
      </c>
      <c r="F6028" s="124" t="str">
        <f t="shared" si="1124"/>
        <v>0</v>
      </c>
      <c r="G6028" s="1">
        <f ca="1">(OFFSET(O6028,0,MATCH(Customer!$J$6,'CDH &amp; HDH'!$P$11:$X$11,0)))</f>
        <v>60</v>
      </c>
      <c r="H6028" s="1" t="str">
        <f t="shared" si="1125"/>
        <v>Cooling</v>
      </c>
      <c r="I6028" s="1">
        <f ca="1">OFFSET(IF($H6028="Cooling",Customer!$C$25,Customer!$C$52),E6028,D6028)</f>
        <v>72</v>
      </c>
      <c r="J6028" s="1">
        <f ca="1">OFFSET(IF($H6028="Cooling",Customer!$L$25,Customer!$L$52),$E6028,$D6028)</f>
        <v>77</v>
      </c>
      <c r="K6028" s="16">
        <f t="shared" ref="K6028:K6091" ca="1" si="1131">IF($H6028="Heating",0,MAX(0,$G6028-I6028))</f>
        <v>0</v>
      </c>
      <c r="L6028" s="16">
        <f t="shared" ref="L6028:L6091" ca="1" si="1132">IF($H6028="Heating",0,MAX(0,$G6028-J6028))</f>
        <v>0</v>
      </c>
      <c r="M6028" s="17">
        <f t="shared" si="1126"/>
        <v>0</v>
      </c>
      <c r="N6028" s="17">
        <f t="shared" si="1127"/>
        <v>0</v>
      </c>
      <c r="O6028" s="4"/>
      <c r="P6028" s="4">
        <v>83</v>
      </c>
      <c r="Q6028" s="4">
        <v>74</v>
      </c>
      <c r="R6028" s="4">
        <v>66</v>
      </c>
      <c r="S6028" s="4">
        <v>76</v>
      </c>
      <c r="T6028" s="4">
        <v>72</v>
      </c>
      <c r="U6028" s="4">
        <v>73</v>
      </c>
      <c r="V6028" s="13">
        <v>60</v>
      </c>
      <c r="W6028" s="4">
        <v>81</v>
      </c>
      <c r="X6028" s="4">
        <v>64</v>
      </c>
      <c r="Y6028">
        <f t="shared" ca="1" si="1128"/>
        <v>0</v>
      </c>
      <c r="Z6028">
        <f t="shared" ca="1" si="1129"/>
        <v>0</v>
      </c>
    </row>
    <row r="6029" spans="2:26" x14ac:dyDescent="0.25">
      <c r="B6029" s="11">
        <f t="shared" si="1130"/>
        <v>44812.70833331874</v>
      </c>
      <c r="C6029" s="1">
        <f t="shared" ref="C6029:C6092" si="1133">MONTH(B6029)</f>
        <v>9</v>
      </c>
      <c r="D6029" s="1">
        <f t="shared" ref="D6029:D6092" si="1134">WEEKDAY(B6029,2)</f>
        <v>4</v>
      </c>
      <c r="E6029" s="12">
        <f t="shared" ref="E6029:E6092" si="1135">HOUR(B6029)+1</f>
        <v>18</v>
      </c>
      <c r="F6029" s="124" t="str">
        <f t="shared" ref="F6029:F6092" si="1136">IF(AND(C6029&gt;5,C6029&lt;9,D6029&lt;6,E6029&gt;14,E6029&lt;19),"1",IF(AND(OR(E6029=8,E6029=9,E6029=19,E6029=20),C6029&lt;3,D6029&lt;6),"1","0"))</f>
        <v>0</v>
      </c>
      <c r="G6029" s="1">
        <f ca="1">(OFFSET(O6029,0,MATCH(Customer!$J$6,'CDH &amp; HDH'!$P$11:$X$11,0)))</f>
        <v>59</v>
      </c>
      <c r="H6029" s="1" t="str">
        <f t="shared" ref="H6029:H6092" si="1137">IF(AND(C6029&gt;=5,C6029&lt;=9),"Cooling","Heating")</f>
        <v>Cooling</v>
      </c>
      <c r="I6029" s="1">
        <f ca="1">OFFSET(IF($H6029="Cooling",Customer!$C$25,Customer!$C$52),E6029,D6029)</f>
        <v>72</v>
      </c>
      <c r="J6029" s="1">
        <f ca="1">OFFSET(IF($H6029="Cooling",Customer!$L$25,Customer!$L$52),$E6029,$D6029)</f>
        <v>77</v>
      </c>
      <c r="K6029" s="16">
        <f t="shared" ca="1" si="1131"/>
        <v>0</v>
      </c>
      <c r="L6029" s="16">
        <f t="shared" ca="1" si="1132"/>
        <v>0</v>
      </c>
      <c r="M6029" s="17">
        <f t="shared" ref="M6029:M6092" si="1138">IF($H6029="Cooling",0,MAX(0,I6029-$G6029))</f>
        <v>0</v>
      </c>
      <c r="N6029" s="17">
        <f t="shared" ref="N6029:N6092" si="1139">IF($H6029="Cooling",0,MAX(0,J6029-$G6029))</f>
        <v>0</v>
      </c>
      <c r="O6029" s="4"/>
      <c r="P6029" s="4">
        <v>80</v>
      </c>
      <c r="Q6029" s="4">
        <v>72</v>
      </c>
      <c r="R6029" s="4">
        <v>64</v>
      </c>
      <c r="S6029" s="4">
        <v>74</v>
      </c>
      <c r="T6029" s="4">
        <v>73</v>
      </c>
      <c r="U6029" s="4">
        <v>72</v>
      </c>
      <c r="V6029" s="13">
        <v>59</v>
      </c>
      <c r="W6029" s="4">
        <v>78</v>
      </c>
      <c r="X6029" s="4">
        <v>64</v>
      </c>
      <c r="Y6029">
        <f t="shared" ref="Y6029:Y6092" ca="1" si="1140">1.08*400*K6029</f>
        <v>0</v>
      </c>
      <c r="Z6029">
        <f t="shared" ref="Z6029:Z6092" ca="1" si="1141">1.08*400*L6029</f>
        <v>0</v>
      </c>
    </row>
    <row r="6030" spans="2:26" x14ac:dyDescent="0.25">
      <c r="B6030" s="11">
        <f t="shared" ref="B6030:B6093" si="1142">B6029+1/24</f>
        <v>44812.749999985404</v>
      </c>
      <c r="C6030" s="1">
        <f t="shared" si="1133"/>
        <v>9</v>
      </c>
      <c r="D6030" s="1">
        <f t="shared" si="1134"/>
        <v>4</v>
      </c>
      <c r="E6030" s="12">
        <f t="shared" si="1135"/>
        <v>19</v>
      </c>
      <c r="F6030" s="124" t="str">
        <f t="shared" si="1136"/>
        <v>0</v>
      </c>
      <c r="G6030" s="1">
        <f ca="1">(OFFSET(O6030,0,MATCH(Customer!$J$6,'CDH &amp; HDH'!$P$11:$X$11,0)))</f>
        <v>56</v>
      </c>
      <c r="H6030" s="1" t="str">
        <f t="shared" si="1137"/>
        <v>Cooling</v>
      </c>
      <c r="I6030" s="1">
        <f ca="1">OFFSET(IF($H6030="Cooling",Customer!$C$25,Customer!$C$52),E6030,D6030)</f>
        <v>78</v>
      </c>
      <c r="J6030" s="1">
        <f ca="1">OFFSET(IF($H6030="Cooling",Customer!$L$25,Customer!$L$52),$E6030,$D6030)</f>
        <v>80</v>
      </c>
      <c r="K6030" s="16">
        <f t="shared" ca="1" si="1131"/>
        <v>0</v>
      </c>
      <c r="L6030" s="16">
        <f t="shared" ca="1" si="1132"/>
        <v>0</v>
      </c>
      <c r="M6030" s="17">
        <f t="shared" si="1138"/>
        <v>0</v>
      </c>
      <c r="N6030" s="17">
        <f t="shared" si="1139"/>
        <v>0</v>
      </c>
      <c r="O6030" s="4"/>
      <c r="P6030" s="4">
        <v>76</v>
      </c>
      <c r="Q6030" s="4">
        <v>69</v>
      </c>
      <c r="R6030" s="4">
        <v>59</v>
      </c>
      <c r="S6030" s="4">
        <v>73</v>
      </c>
      <c r="T6030" s="4">
        <v>71</v>
      </c>
      <c r="U6030" s="4">
        <v>72</v>
      </c>
      <c r="V6030" s="13">
        <v>56</v>
      </c>
      <c r="W6030" s="4">
        <v>76</v>
      </c>
      <c r="X6030" s="4">
        <v>63</v>
      </c>
      <c r="Y6030">
        <f t="shared" ca="1" si="1140"/>
        <v>0</v>
      </c>
      <c r="Z6030">
        <f t="shared" ca="1" si="1141"/>
        <v>0</v>
      </c>
    </row>
    <row r="6031" spans="2:26" x14ac:dyDescent="0.25">
      <c r="B6031" s="11">
        <f t="shared" si="1142"/>
        <v>44812.791666652069</v>
      </c>
      <c r="C6031" s="1">
        <f t="shared" si="1133"/>
        <v>9</v>
      </c>
      <c r="D6031" s="1">
        <f t="shared" si="1134"/>
        <v>4</v>
      </c>
      <c r="E6031" s="12">
        <f t="shared" si="1135"/>
        <v>20</v>
      </c>
      <c r="F6031" s="124" t="str">
        <f t="shared" si="1136"/>
        <v>0</v>
      </c>
      <c r="G6031" s="1">
        <f ca="1">(OFFSET(O6031,0,MATCH(Customer!$J$6,'CDH &amp; HDH'!$P$11:$X$11,0)))</f>
        <v>55</v>
      </c>
      <c r="H6031" s="1" t="str">
        <f t="shared" si="1137"/>
        <v>Cooling</v>
      </c>
      <c r="I6031" s="1">
        <f ca="1">OFFSET(IF($H6031="Cooling",Customer!$C$25,Customer!$C$52),E6031,D6031)</f>
        <v>78</v>
      </c>
      <c r="J6031" s="1">
        <f ca="1">OFFSET(IF($H6031="Cooling",Customer!$L$25,Customer!$L$52),$E6031,$D6031)</f>
        <v>80</v>
      </c>
      <c r="K6031" s="16">
        <f t="shared" ca="1" si="1131"/>
        <v>0</v>
      </c>
      <c r="L6031" s="16">
        <f t="shared" ca="1" si="1132"/>
        <v>0</v>
      </c>
      <c r="M6031" s="17">
        <f t="shared" si="1138"/>
        <v>0</v>
      </c>
      <c r="N6031" s="17">
        <f t="shared" si="1139"/>
        <v>0</v>
      </c>
      <c r="O6031" s="4"/>
      <c r="P6031" s="4">
        <v>74</v>
      </c>
      <c r="Q6031" s="4">
        <v>67</v>
      </c>
      <c r="R6031" s="4">
        <v>54</v>
      </c>
      <c r="S6031" s="4">
        <v>72</v>
      </c>
      <c r="T6031" s="4">
        <v>70</v>
      </c>
      <c r="U6031" s="4">
        <v>71</v>
      </c>
      <c r="V6031" s="13">
        <v>55</v>
      </c>
      <c r="W6031" s="4">
        <v>73</v>
      </c>
      <c r="X6031" s="4">
        <v>62</v>
      </c>
      <c r="Y6031">
        <f t="shared" ca="1" si="1140"/>
        <v>0</v>
      </c>
      <c r="Z6031">
        <f t="shared" ca="1" si="1141"/>
        <v>0</v>
      </c>
    </row>
    <row r="6032" spans="2:26" x14ac:dyDescent="0.25">
      <c r="B6032" s="11">
        <f t="shared" si="1142"/>
        <v>44812.833333318733</v>
      </c>
      <c r="C6032" s="1">
        <f t="shared" si="1133"/>
        <v>9</v>
      </c>
      <c r="D6032" s="1">
        <f t="shared" si="1134"/>
        <v>4</v>
      </c>
      <c r="E6032" s="12">
        <f t="shared" si="1135"/>
        <v>21</v>
      </c>
      <c r="F6032" s="124" t="str">
        <f t="shared" si="1136"/>
        <v>0</v>
      </c>
      <c r="G6032" s="1">
        <f ca="1">(OFFSET(O6032,0,MATCH(Customer!$J$6,'CDH &amp; HDH'!$P$11:$X$11,0)))</f>
        <v>53</v>
      </c>
      <c r="H6032" s="1" t="str">
        <f t="shared" si="1137"/>
        <v>Cooling</v>
      </c>
      <c r="I6032" s="1">
        <f ca="1">OFFSET(IF($H6032="Cooling",Customer!$C$25,Customer!$C$52),E6032,D6032)</f>
        <v>78</v>
      </c>
      <c r="J6032" s="1">
        <f ca="1">OFFSET(IF($H6032="Cooling",Customer!$L$25,Customer!$L$52),$E6032,$D6032)</f>
        <v>80</v>
      </c>
      <c r="K6032" s="16">
        <f t="shared" ca="1" si="1131"/>
        <v>0</v>
      </c>
      <c r="L6032" s="16">
        <f t="shared" ca="1" si="1132"/>
        <v>0</v>
      </c>
      <c r="M6032" s="17">
        <f t="shared" si="1138"/>
        <v>0</v>
      </c>
      <c r="N6032" s="17">
        <f t="shared" si="1139"/>
        <v>0</v>
      </c>
      <c r="O6032" s="4"/>
      <c r="P6032" s="4">
        <v>73</v>
      </c>
      <c r="Q6032" s="4">
        <v>66</v>
      </c>
      <c r="R6032" s="4">
        <v>54</v>
      </c>
      <c r="S6032" s="4">
        <v>72</v>
      </c>
      <c r="T6032" s="4">
        <v>69</v>
      </c>
      <c r="U6032" s="4">
        <v>71</v>
      </c>
      <c r="V6032" s="13">
        <v>53</v>
      </c>
      <c r="W6032" s="4">
        <v>70</v>
      </c>
      <c r="X6032" s="4">
        <v>62</v>
      </c>
      <c r="Y6032">
        <f t="shared" ca="1" si="1140"/>
        <v>0</v>
      </c>
      <c r="Z6032">
        <f t="shared" ca="1" si="1141"/>
        <v>0</v>
      </c>
    </row>
    <row r="6033" spans="2:26" x14ac:dyDescent="0.25">
      <c r="B6033" s="11">
        <f t="shared" si="1142"/>
        <v>44812.874999985397</v>
      </c>
      <c r="C6033" s="1">
        <f t="shared" si="1133"/>
        <v>9</v>
      </c>
      <c r="D6033" s="1">
        <f t="shared" si="1134"/>
        <v>4</v>
      </c>
      <c r="E6033" s="12">
        <f t="shared" si="1135"/>
        <v>22</v>
      </c>
      <c r="F6033" s="124" t="str">
        <f t="shared" si="1136"/>
        <v>0</v>
      </c>
      <c r="G6033" s="1">
        <f ca="1">(OFFSET(O6033,0,MATCH(Customer!$J$6,'CDH &amp; HDH'!$P$11:$X$11,0)))</f>
        <v>52</v>
      </c>
      <c r="H6033" s="1" t="str">
        <f t="shared" si="1137"/>
        <v>Cooling</v>
      </c>
      <c r="I6033" s="1">
        <f ca="1">OFFSET(IF($H6033="Cooling",Customer!$C$25,Customer!$C$52),E6033,D6033)</f>
        <v>78</v>
      </c>
      <c r="J6033" s="1">
        <f ca="1">OFFSET(IF($H6033="Cooling",Customer!$L$25,Customer!$L$52),$E6033,$D6033)</f>
        <v>80</v>
      </c>
      <c r="K6033" s="16">
        <f t="shared" ca="1" si="1131"/>
        <v>0</v>
      </c>
      <c r="L6033" s="16">
        <f t="shared" ca="1" si="1132"/>
        <v>0</v>
      </c>
      <c r="M6033" s="17">
        <f t="shared" si="1138"/>
        <v>0</v>
      </c>
      <c r="N6033" s="17">
        <f t="shared" si="1139"/>
        <v>0</v>
      </c>
      <c r="O6033" s="4"/>
      <c r="P6033" s="4">
        <v>71</v>
      </c>
      <c r="Q6033" s="4">
        <v>64</v>
      </c>
      <c r="R6033" s="4">
        <v>53</v>
      </c>
      <c r="S6033" s="4">
        <v>70</v>
      </c>
      <c r="T6033" s="4">
        <v>69</v>
      </c>
      <c r="U6033" s="4">
        <v>71</v>
      </c>
      <c r="V6033" s="13">
        <v>52</v>
      </c>
      <c r="W6033" s="4">
        <v>67</v>
      </c>
      <c r="X6033" s="4">
        <v>62</v>
      </c>
      <c r="Y6033">
        <f t="shared" ca="1" si="1140"/>
        <v>0</v>
      </c>
      <c r="Z6033">
        <f t="shared" ca="1" si="1141"/>
        <v>0</v>
      </c>
    </row>
    <row r="6034" spans="2:26" x14ac:dyDescent="0.25">
      <c r="B6034" s="11">
        <f t="shared" si="1142"/>
        <v>44812.916666652061</v>
      </c>
      <c r="C6034" s="1">
        <f t="shared" si="1133"/>
        <v>9</v>
      </c>
      <c r="D6034" s="1">
        <f t="shared" si="1134"/>
        <v>4</v>
      </c>
      <c r="E6034" s="12">
        <f t="shared" si="1135"/>
        <v>23</v>
      </c>
      <c r="F6034" s="124" t="str">
        <f t="shared" si="1136"/>
        <v>0</v>
      </c>
      <c r="G6034" s="1">
        <f ca="1">(OFFSET(O6034,0,MATCH(Customer!$J$6,'CDH &amp; HDH'!$P$11:$X$11,0)))</f>
        <v>51</v>
      </c>
      <c r="H6034" s="1" t="str">
        <f t="shared" si="1137"/>
        <v>Cooling</v>
      </c>
      <c r="I6034" s="1">
        <f ca="1">OFFSET(IF($H6034="Cooling",Customer!$C$25,Customer!$C$52),E6034,D6034)</f>
        <v>78</v>
      </c>
      <c r="J6034" s="1">
        <f ca="1">OFFSET(IF($H6034="Cooling",Customer!$L$25,Customer!$L$52),$E6034,$D6034)</f>
        <v>80</v>
      </c>
      <c r="K6034" s="16">
        <f t="shared" ca="1" si="1131"/>
        <v>0</v>
      </c>
      <c r="L6034" s="16">
        <f t="shared" ca="1" si="1132"/>
        <v>0</v>
      </c>
      <c r="M6034" s="17">
        <f t="shared" si="1138"/>
        <v>0</v>
      </c>
      <c r="N6034" s="17">
        <f t="shared" si="1139"/>
        <v>0</v>
      </c>
      <c r="O6034" s="4"/>
      <c r="P6034" s="4">
        <v>69</v>
      </c>
      <c r="Q6034" s="4">
        <v>63</v>
      </c>
      <c r="R6034" s="4">
        <v>54</v>
      </c>
      <c r="S6034" s="4">
        <v>71</v>
      </c>
      <c r="T6034" s="4">
        <v>68</v>
      </c>
      <c r="U6034" s="4">
        <v>70</v>
      </c>
      <c r="V6034" s="13">
        <v>51</v>
      </c>
      <c r="W6034" s="4">
        <v>66</v>
      </c>
      <c r="X6034" s="4">
        <v>62</v>
      </c>
      <c r="Y6034">
        <f t="shared" ca="1" si="1140"/>
        <v>0</v>
      </c>
      <c r="Z6034">
        <f t="shared" ca="1" si="1141"/>
        <v>0</v>
      </c>
    </row>
    <row r="6035" spans="2:26" x14ac:dyDescent="0.25">
      <c r="B6035" s="11">
        <f t="shared" si="1142"/>
        <v>44812.958333318726</v>
      </c>
      <c r="C6035" s="1">
        <f t="shared" si="1133"/>
        <v>9</v>
      </c>
      <c r="D6035" s="1">
        <f t="shared" si="1134"/>
        <v>4</v>
      </c>
      <c r="E6035" s="12">
        <f t="shared" si="1135"/>
        <v>24</v>
      </c>
      <c r="F6035" s="124" t="str">
        <f t="shared" si="1136"/>
        <v>0</v>
      </c>
      <c r="G6035" s="1">
        <f ca="1">(OFFSET(O6035,0,MATCH(Customer!$J$6,'CDH &amp; HDH'!$P$11:$X$11,0)))</f>
        <v>49</v>
      </c>
      <c r="H6035" s="1" t="str">
        <f t="shared" si="1137"/>
        <v>Cooling</v>
      </c>
      <c r="I6035" s="1">
        <f ca="1">OFFSET(IF($H6035="Cooling",Customer!$C$25,Customer!$C$52),E6035,D6035)</f>
        <v>78</v>
      </c>
      <c r="J6035" s="1">
        <f ca="1">OFFSET(IF($H6035="Cooling",Customer!$L$25,Customer!$L$52),$E6035,$D6035)</f>
        <v>80</v>
      </c>
      <c r="K6035" s="16">
        <f t="shared" ca="1" si="1131"/>
        <v>0</v>
      </c>
      <c r="L6035" s="16">
        <f t="shared" ca="1" si="1132"/>
        <v>0</v>
      </c>
      <c r="M6035" s="17">
        <f t="shared" si="1138"/>
        <v>0</v>
      </c>
      <c r="N6035" s="17">
        <f t="shared" si="1139"/>
        <v>0</v>
      </c>
      <c r="O6035" s="4"/>
      <c r="P6035" s="4">
        <v>68</v>
      </c>
      <c r="Q6035" s="4">
        <v>62</v>
      </c>
      <c r="R6035" s="4">
        <v>53</v>
      </c>
      <c r="S6035" s="4">
        <v>72</v>
      </c>
      <c r="T6035" s="4">
        <v>67</v>
      </c>
      <c r="U6035" s="4">
        <v>70</v>
      </c>
      <c r="V6035" s="13">
        <v>49</v>
      </c>
      <c r="W6035" s="4">
        <v>65</v>
      </c>
      <c r="X6035" s="4">
        <v>62</v>
      </c>
      <c r="Y6035">
        <f t="shared" ca="1" si="1140"/>
        <v>0</v>
      </c>
      <c r="Z6035">
        <f t="shared" ca="1" si="1141"/>
        <v>0</v>
      </c>
    </row>
    <row r="6036" spans="2:26" x14ac:dyDescent="0.25">
      <c r="B6036" s="11">
        <f t="shared" si="1142"/>
        <v>44812.99999998539</v>
      </c>
      <c r="C6036" s="1">
        <f t="shared" si="1133"/>
        <v>9</v>
      </c>
      <c r="D6036" s="1">
        <f t="shared" si="1134"/>
        <v>5</v>
      </c>
      <c r="E6036" s="12">
        <f t="shared" si="1135"/>
        <v>1</v>
      </c>
      <c r="F6036" s="124" t="str">
        <f t="shared" si="1136"/>
        <v>0</v>
      </c>
      <c r="G6036" s="1">
        <f ca="1">(OFFSET(O6036,0,MATCH(Customer!$J$6,'CDH &amp; HDH'!$P$11:$X$11,0)))</f>
        <v>48</v>
      </c>
      <c r="H6036" s="1" t="str">
        <f t="shared" si="1137"/>
        <v>Cooling</v>
      </c>
      <c r="I6036" s="1">
        <f ca="1">OFFSET(IF($H6036="Cooling",Customer!$C$25,Customer!$C$52),E6036,D6036)</f>
        <v>78</v>
      </c>
      <c r="J6036" s="1">
        <f ca="1">OFFSET(IF($H6036="Cooling",Customer!$L$25,Customer!$L$52),$E6036,$D6036)</f>
        <v>80</v>
      </c>
      <c r="K6036" s="16">
        <f t="shared" ca="1" si="1131"/>
        <v>0</v>
      </c>
      <c r="L6036" s="16">
        <f t="shared" ca="1" si="1132"/>
        <v>0</v>
      </c>
      <c r="M6036" s="17">
        <f t="shared" si="1138"/>
        <v>0</v>
      </c>
      <c r="N6036" s="17">
        <f t="shared" si="1139"/>
        <v>0</v>
      </c>
      <c r="O6036" s="4"/>
      <c r="P6036" s="4">
        <v>66</v>
      </c>
      <c r="Q6036" s="4">
        <v>61</v>
      </c>
      <c r="R6036" s="4">
        <v>52</v>
      </c>
      <c r="S6036" s="4">
        <v>71</v>
      </c>
      <c r="T6036" s="4">
        <v>66</v>
      </c>
      <c r="U6036" s="4">
        <v>69</v>
      </c>
      <c r="V6036" s="13">
        <v>48</v>
      </c>
      <c r="W6036" s="4">
        <v>64</v>
      </c>
      <c r="X6036" s="4">
        <v>60</v>
      </c>
      <c r="Y6036">
        <f t="shared" ca="1" si="1140"/>
        <v>0</v>
      </c>
      <c r="Z6036">
        <f t="shared" ca="1" si="1141"/>
        <v>0</v>
      </c>
    </row>
    <row r="6037" spans="2:26" x14ac:dyDescent="0.25">
      <c r="B6037" s="11">
        <f t="shared" si="1142"/>
        <v>44813.041666652054</v>
      </c>
      <c r="C6037" s="1">
        <f t="shared" si="1133"/>
        <v>9</v>
      </c>
      <c r="D6037" s="1">
        <f t="shared" si="1134"/>
        <v>5</v>
      </c>
      <c r="E6037" s="12">
        <f t="shared" si="1135"/>
        <v>2</v>
      </c>
      <c r="F6037" s="124" t="str">
        <f t="shared" si="1136"/>
        <v>0</v>
      </c>
      <c r="G6037" s="1">
        <f ca="1">(OFFSET(O6037,0,MATCH(Customer!$J$6,'CDH &amp; HDH'!$P$11:$X$11,0)))</f>
        <v>48</v>
      </c>
      <c r="H6037" s="1" t="str">
        <f t="shared" si="1137"/>
        <v>Cooling</v>
      </c>
      <c r="I6037" s="1">
        <f ca="1">OFFSET(IF($H6037="Cooling",Customer!$C$25,Customer!$C$52),E6037,D6037)</f>
        <v>78</v>
      </c>
      <c r="J6037" s="1">
        <f ca="1">OFFSET(IF($H6037="Cooling",Customer!$L$25,Customer!$L$52),$E6037,$D6037)</f>
        <v>80</v>
      </c>
      <c r="K6037" s="16">
        <f t="shared" ca="1" si="1131"/>
        <v>0</v>
      </c>
      <c r="L6037" s="16">
        <f t="shared" ca="1" si="1132"/>
        <v>0</v>
      </c>
      <c r="M6037" s="17">
        <f t="shared" si="1138"/>
        <v>0</v>
      </c>
      <c r="N6037" s="17">
        <f t="shared" si="1139"/>
        <v>0</v>
      </c>
      <c r="O6037" s="4"/>
      <c r="P6037" s="4">
        <v>65</v>
      </c>
      <c r="Q6037" s="4">
        <v>61</v>
      </c>
      <c r="R6037" s="4">
        <v>51</v>
      </c>
      <c r="S6037" s="4">
        <v>70</v>
      </c>
      <c r="T6037" s="4">
        <v>66</v>
      </c>
      <c r="U6037" s="4">
        <v>69</v>
      </c>
      <c r="V6037" s="13">
        <v>48</v>
      </c>
      <c r="W6037" s="4">
        <v>63</v>
      </c>
      <c r="X6037" s="4">
        <v>61</v>
      </c>
      <c r="Y6037">
        <f t="shared" ca="1" si="1140"/>
        <v>0</v>
      </c>
      <c r="Z6037">
        <f t="shared" ca="1" si="1141"/>
        <v>0</v>
      </c>
    </row>
    <row r="6038" spans="2:26" x14ac:dyDescent="0.25">
      <c r="B6038" s="11">
        <f t="shared" si="1142"/>
        <v>44813.083333318718</v>
      </c>
      <c r="C6038" s="1">
        <f t="shared" si="1133"/>
        <v>9</v>
      </c>
      <c r="D6038" s="1">
        <f t="shared" si="1134"/>
        <v>5</v>
      </c>
      <c r="E6038" s="12">
        <f t="shared" si="1135"/>
        <v>3</v>
      </c>
      <c r="F6038" s="124" t="str">
        <f t="shared" si="1136"/>
        <v>0</v>
      </c>
      <c r="G6038" s="1">
        <f ca="1">(OFFSET(O6038,0,MATCH(Customer!$J$6,'CDH &amp; HDH'!$P$11:$X$11,0)))</f>
        <v>47</v>
      </c>
      <c r="H6038" s="1" t="str">
        <f t="shared" si="1137"/>
        <v>Cooling</v>
      </c>
      <c r="I6038" s="1">
        <f ca="1">OFFSET(IF($H6038="Cooling",Customer!$C$25,Customer!$C$52),E6038,D6038)</f>
        <v>78</v>
      </c>
      <c r="J6038" s="1">
        <f ca="1">OFFSET(IF($H6038="Cooling",Customer!$L$25,Customer!$L$52),$E6038,$D6038)</f>
        <v>80</v>
      </c>
      <c r="K6038" s="16">
        <f t="shared" ca="1" si="1131"/>
        <v>0</v>
      </c>
      <c r="L6038" s="16">
        <f t="shared" ca="1" si="1132"/>
        <v>0</v>
      </c>
      <c r="M6038" s="17">
        <f t="shared" si="1138"/>
        <v>0</v>
      </c>
      <c r="N6038" s="17">
        <f t="shared" si="1139"/>
        <v>0</v>
      </c>
      <c r="O6038" s="4"/>
      <c r="P6038" s="4">
        <v>64</v>
      </c>
      <c r="Q6038" s="4">
        <v>62</v>
      </c>
      <c r="R6038" s="4">
        <v>51</v>
      </c>
      <c r="S6038" s="4">
        <v>69</v>
      </c>
      <c r="T6038" s="4">
        <v>66</v>
      </c>
      <c r="U6038" s="4">
        <v>69</v>
      </c>
      <c r="V6038" s="13">
        <v>47</v>
      </c>
      <c r="W6038" s="4">
        <v>61</v>
      </c>
      <c r="X6038" s="4">
        <v>63</v>
      </c>
      <c r="Y6038">
        <f t="shared" ca="1" si="1140"/>
        <v>0</v>
      </c>
      <c r="Z6038">
        <f t="shared" ca="1" si="1141"/>
        <v>0</v>
      </c>
    </row>
    <row r="6039" spans="2:26" x14ac:dyDescent="0.25">
      <c r="B6039" s="11">
        <f t="shared" si="1142"/>
        <v>44813.124999985383</v>
      </c>
      <c r="C6039" s="1">
        <f t="shared" si="1133"/>
        <v>9</v>
      </c>
      <c r="D6039" s="1">
        <f t="shared" si="1134"/>
        <v>5</v>
      </c>
      <c r="E6039" s="12">
        <f t="shared" si="1135"/>
        <v>4</v>
      </c>
      <c r="F6039" s="124" t="str">
        <f t="shared" si="1136"/>
        <v>0</v>
      </c>
      <c r="G6039" s="1">
        <f ca="1">(OFFSET(O6039,0,MATCH(Customer!$J$6,'CDH &amp; HDH'!$P$11:$X$11,0)))</f>
        <v>47</v>
      </c>
      <c r="H6039" s="1" t="str">
        <f t="shared" si="1137"/>
        <v>Cooling</v>
      </c>
      <c r="I6039" s="1">
        <f ca="1">OFFSET(IF($H6039="Cooling",Customer!$C$25,Customer!$C$52),E6039,D6039)</f>
        <v>78</v>
      </c>
      <c r="J6039" s="1">
        <f ca="1">OFFSET(IF($H6039="Cooling",Customer!$L$25,Customer!$L$52),$E6039,$D6039)</f>
        <v>80</v>
      </c>
      <c r="K6039" s="16">
        <f t="shared" ca="1" si="1131"/>
        <v>0</v>
      </c>
      <c r="L6039" s="16">
        <f t="shared" ca="1" si="1132"/>
        <v>0</v>
      </c>
      <c r="M6039" s="17">
        <f t="shared" si="1138"/>
        <v>0</v>
      </c>
      <c r="N6039" s="17">
        <f t="shared" si="1139"/>
        <v>0</v>
      </c>
      <c r="O6039" s="4"/>
      <c r="P6039" s="4">
        <v>63</v>
      </c>
      <c r="Q6039" s="4">
        <v>62</v>
      </c>
      <c r="R6039" s="4">
        <v>51</v>
      </c>
      <c r="S6039" s="4">
        <v>70</v>
      </c>
      <c r="T6039" s="4">
        <v>65</v>
      </c>
      <c r="U6039" s="4">
        <v>68</v>
      </c>
      <c r="V6039" s="13">
        <v>47</v>
      </c>
      <c r="W6039" s="4">
        <v>60</v>
      </c>
      <c r="X6039" s="4">
        <v>63</v>
      </c>
      <c r="Y6039">
        <f t="shared" ca="1" si="1140"/>
        <v>0</v>
      </c>
      <c r="Z6039">
        <f t="shared" ca="1" si="1141"/>
        <v>0</v>
      </c>
    </row>
    <row r="6040" spans="2:26" x14ac:dyDescent="0.25">
      <c r="B6040" s="11">
        <f t="shared" si="1142"/>
        <v>44813.166666652047</v>
      </c>
      <c r="C6040" s="1">
        <f t="shared" si="1133"/>
        <v>9</v>
      </c>
      <c r="D6040" s="1">
        <f t="shared" si="1134"/>
        <v>5</v>
      </c>
      <c r="E6040" s="12">
        <f t="shared" si="1135"/>
        <v>5</v>
      </c>
      <c r="F6040" s="124" t="str">
        <f t="shared" si="1136"/>
        <v>0</v>
      </c>
      <c r="G6040" s="1">
        <f ca="1">(OFFSET(O6040,0,MATCH(Customer!$J$6,'CDH &amp; HDH'!$P$11:$X$11,0)))</f>
        <v>45</v>
      </c>
      <c r="H6040" s="1" t="str">
        <f t="shared" si="1137"/>
        <v>Cooling</v>
      </c>
      <c r="I6040" s="1">
        <f ca="1">OFFSET(IF($H6040="Cooling",Customer!$C$25,Customer!$C$52),E6040,D6040)</f>
        <v>78</v>
      </c>
      <c r="J6040" s="1">
        <f ca="1">OFFSET(IF($H6040="Cooling",Customer!$L$25,Customer!$L$52),$E6040,$D6040)</f>
        <v>80</v>
      </c>
      <c r="K6040" s="16">
        <f t="shared" ca="1" si="1131"/>
        <v>0</v>
      </c>
      <c r="L6040" s="16">
        <f t="shared" ca="1" si="1132"/>
        <v>0</v>
      </c>
      <c r="M6040" s="17">
        <f t="shared" si="1138"/>
        <v>0</v>
      </c>
      <c r="N6040" s="17">
        <f t="shared" si="1139"/>
        <v>0</v>
      </c>
      <c r="O6040" s="4"/>
      <c r="P6040" s="4">
        <v>63</v>
      </c>
      <c r="Q6040" s="4">
        <v>59</v>
      </c>
      <c r="R6040" s="4">
        <v>49</v>
      </c>
      <c r="S6040" s="4">
        <v>69</v>
      </c>
      <c r="T6040" s="4">
        <v>65</v>
      </c>
      <c r="U6040" s="4">
        <v>68</v>
      </c>
      <c r="V6040" s="13">
        <v>45</v>
      </c>
      <c r="W6040" s="4">
        <v>60</v>
      </c>
      <c r="X6040" s="4">
        <v>64</v>
      </c>
      <c r="Y6040">
        <f t="shared" ca="1" si="1140"/>
        <v>0</v>
      </c>
      <c r="Z6040">
        <f t="shared" ca="1" si="1141"/>
        <v>0</v>
      </c>
    </row>
    <row r="6041" spans="2:26" x14ac:dyDescent="0.25">
      <c r="B6041" s="11">
        <f t="shared" si="1142"/>
        <v>44813.208333318711</v>
      </c>
      <c r="C6041" s="1">
        <f t="shared" si="1133"/>
        <v>9</v>
      </c>
      <c r="D6041" s="1">
        <f t="shared" si="1134"/>
        <v>5</v>
      </c>
      <c r="E6041" s="12">
        <f t="shared" si="1135"/>
        <v>6</v>
      </c>
      <c r="F6041" s="124" t="str">
        <f t="shared" si="1136"/>
        <v>0</v>
      </c>
      <c r="G6041" s="1">
        <f ca="1">(OFFSET(O6041,0,MATCH(Customer!$J$6,'CDH &amp; HDH'!$P$11:$X$11,0)))</f>
        <v>45</v>
      </c>
      <c r="H6041" s="1" t="str">
        <f t="shared" si="1137"/>
        <v>Cooling</v>
      </c>
      <c r="I6041" s="1">
        <f ca="1">OFFSET(IF($H6041="Cooling",Customer!$C$25,Customer!$C$52),E6041,D6041)</f>
        <v>78</v>
      </c>
      <c r="J6041" s="1">
        <f ca="1">OFFSET(IF($H6041="Cooling",Customer!$L$25,Customer!$L$52),$E6041,$D6041)</f>
        <v>80</v>
      </c>
      <c r="K6041" s="16">
        <f t="shared" ca="1" si="1131"/>
        <v>0</v>
      </c>
      <c r="L6041" s="16">
        <f t="shared" ca="1" si="1132"/>
        <v>0</v>
      </c>
      <c r="M6041" s="17">
        <f t="shared" si="1138"/>
        <v>0</v>
      </c>
      <c r="N6041" s="17">
        <f t="shared" si="1139"/>
        <v>0</v>
      </c>
      <c r="O6041" s="4"/>
      <c r="P6041" s="4">
        <v>63</v>
      </c>
      <c r="Q6041" s="4">
        <v>57</v>
      </c>
      <c r="R6041" s="4">
        <v>45</v>
      </c>
      <c r="S6041" s="4">
        <v>69</v>
      </c>
      <c r="T6041" s="4">
        <v>66</v>
      </c>
      <c r="U6041" s="4">
        <v>67</v>
      </c>
      <c r="V6041" s="13">
        <v>45</v>
      </c>
      <c r="W6041" s="4">
        <v>60</v>
      </c>
      <c r="X6041" s="4">
        <v>66</v>
      </c>
      <c r="Y6041">
        <f t="shared" ca="1" si="1140"/>
        <v>0</v>
      </c>
      <c r="Z6041">
        <f t="shared" ca="1" si="1141"/>
        <v>0</v>
      </c>
    </row>
    <row r="6042" spans="2:26" x14ac:dyDescent="0.25">
      <c r="B6042" s="11">
        <f t="shared" si="1142"/>
        <v>44813.249999985375</v>
      </c>
      <c r="C6042" s="1">
        <f t="shared" si="1133"/>
        <v>9</v>
      </c>
      <c r="D6042" s="1">
        <f t="shared" si="1134"/>
        <v>5</v>
      </c>
      <c r="E6042" s="12">
        <f t="shared" si="1135"/>
        <v>7</v>
      </c>
      <c r="F6042" s="124" t="str">
        <f t="shared" si="1136"/>
        <v>0</v>
      </c>
      <c r="G6042" s="1">
        <f ca="1">(OFFSET(O6042,0,MATCH(Customer!$J$6,'CDH &amp; HDH'!$P$11:$X$11,0)))</f>
        <v>46</v>
      </c>
      <c r="H6042" s="1" t="str">
        <f t="shared" si="1137"/>
        <v>Cooling</v>
      </c>
      <c r="I6042" s="1">
        <f ca="1">OFFSET(IF($H6042="Cooling",Customer!$C$25,Customer!$C$52),E6042,D6042)</f>
        <v>78</v>
      </c>
      <c r="J6042" s="1">
        <f ca="1">OFFSET(IF($H6042="Cooling",Customer!$L$25,Customer!$L$52),$E6042,$D6042)</f>
        <v>80</v>
      </c>
      <c r="K6042" s="16">
        <f t="shared" ca="1" si="1131"/>
        <v>0</v>
      </c>
      <c r="L6042" s="16">
        <f t="shared" ca="1" si="1132"/>
        <v>0</v>
      </c>
      <c r="M6042" s="17">
        <f t="shared" si="1138"/>
        <v>0</v>
      </c>
      <c r="N6042" s="17">
        <f t="shared" si="1139"/>
        <v>0</v>
      </c>
      <c r="O6042" s="4"/>
      <c r="P6042" s="4">
        <v>63</v>
      </c>
      <c r="Q6042" s="4">
        <v>54</v>
      </c>
      <c r="R6042" s="4">
        <v>47</v>
      </c>
      <c r="S6042" s="4">
        <v>70</v>
      </c>
      <c r="T6042" s="4">
        <v>68</v>
      </c>
      <c r="U6042" s="4">
        <v>69</v>
      </c>
      <c r="V6042" s="13">
        <v>46</v>
      </c>
      <c r="W6042" s="4">
        <v>60</v>
      </c>
      <c r="X6042" s="4">
        <v>66</v>
      </c>
      <c r="Y6042">
        <f t="shared" ca="1" si="1140"/>
        <v>0</v>
      </c>
      <c r="Z6042">
        <f t="shared" ca="1" si="1141"/>
        <v>0</v>
      </c>
    </row>
    <row r="6043" spans="2:26" x14ac:dyDescent="0.25">
      <c r="B6043" s="11">
        <f t="shared" si="1142"/>
        <v>44813.29166665204</v>
      </c>
      <c r="C6043" s="1">
        <f t="shared" si="1133"/>
        <v>9</v>
      </c>
      <c r="D6043" s="1">
        <f t="shared" si="1134"/>
        <v>5</v>
      </c>
      <c r="E6043" s="12">
        <f t="shared" si="1135"/>
        <v>8</v>
      </c>
      <c r="F6043" s="124" t="str">
        <f t="shared" si="1136"/>
        <v>0</v>
      </c>
      <c r="G6043" s="1">
        <f ca="1">(OFFSET(O6043,0,MATCH(Customer!$J$6,'CDH &amp; HDH'!$P$11:$X$11,0)))</f>
        <v>49</v>
      </c>
      <c r="H6043" s="1" t="str">
        <f t="shared" si="1137"/>
        <v>Cooling</v>
      </c>
      <c r="I6043" s="1">
        <f ca="1">OFFSET(IF($H6043="Cooling",Customer!$C$25,Customer!$C$52),E6043,D6043)</f>
        <v>72</v>
      </c>
      <c r="J6043" s="1">
        <f ca="1">OFFSET(IF($H6043="Cooling",Customer!$L$25,Customer!$L$52),$E6043,$D6043)</f>
        <v>77</v>
      </c>
      <c r="K6043" s="16">
        <f t="shared" ca="1" si="1131"/>
        <v>0</v>
      </c>
      <c r="L6043" s="16">
        <f t="shared" ca="1" si="1132"/>
        <v>0</v>
      </c>
      <c r="M6043" s="17">
        <f t="shared" si="1138"/>
        <v>0</v>
      </c>
      <c r="N6043" s="17">
        <f t="shared" si="1139"/>
        <v>0</v>
      </c>
      <c r="O6043" s="4"/>
      <c r="P6043" s="4">
        <v>66</v>
      </c>
      <c r="Q6043" s="4">
        <v>57</v>
      </c>
      <c r="R6043" s="4">
        <v>55</v>
      </c>
      <c r="S6043" s="4">
        <v>70</v>
      </c>
      <c r="T6043" s="4">
        <v>71</v>
      </c>
      <c r="U6043" s="4">
        <v>71</v>
      </c>
      <c r="V6043" s="13">
        <v>49</v>
      </c>
      <c r="W6043" s="4">
        <v>64</v>
      </c>
      <c r="X6043" s="4">
        <v>67</v>
      </c>
      <c r="Y6043">
        <f t="shared" ca="1" si="1140"/>
        <v>0</v>
      </c>
      <c r="Z6043">
        <f t="shared" ca="1" si="1141"/>
        <v>0</v>
      </c>
    </row>
    <row r="6044" spans="2:26" x14ac:dyDescent="0.25">
      <c r="B6044" s="11">
        <f t="shared" si="1142"/>
        <v>44813.333333318704</v>
      </c>
      <c r="C6044" s="1">
        <f t="shared" si="1133"/>
        <v>9</v>
      </c>
      <c r="D6044" s="1">
        <f t="shared" si="1134"/>
        <v>5</v>
      </c>
      <c r="E6044" s="12">
        <f t="shared" si="1135"/>
        <v>9</v>
      </c>
      <c r="F6044" s="124" t="str">
        <f t="shared" si="1136"/>
        <v>0</v>
      </c>
      <c r="G6044" s="1">
        <f ca="1">(OFFSET(O6044,0,MATCH(Customer!$J$6,'CDH &amp; HDH'!$P$11:$X$11,0)))</f>
        <v>53</v>
      </c>
      <c r="H6044" s="1" t="str">
        <f t="shared" si="1137"/>
        <v>Cooling</v>
      </c>
      <c r="I6044" s="1">
        <f ca="1">OFFSET(IF($H6044="Cooling",Customer!$C$25,Customer!$C$52),E6044,D6044)</f>
        <v>72</v>
      </c>
      <c r="J6044" s="1">
        <f ca="1">OFFSET(IF($H6044="Cooling",Customer!$L$25,Customer!$L$52),$E6044,$D6044)</f>
        <v>77</v>
      </c>
      <c r="K6044" s="16">
        <f t="shared" ca="1" si="1131"/>
        <v>0</v>
      </c>
      <c r="L6044" s="16">
        <f t="shared" ca="1" si="1132"/>
        <v>0</v>
      </c>
      <c r="M6044" s="17">
        <f t="shared" si="1138"/>
        <v>0</v>
      </c>
      <c r="N6044" s="17">
        <f t="shared" si="1139"/>
        <v>0</v>
      </c>
      <c r="O6044" s="4"/>
      <c r="P6044" s="4">
        <v>69</v>
      </c>
      <c r="Q6044" s="4">
        <v>60</v>
      </c>
      <c r="R6044" s="4">
        <v>60</v>
      </c>
      <c r="S6044" s="4">
        <v>73</v>
      </c>
      <c r="T6044" s="4">
        <v>74</v>
      </c>
      <c r="U6044" s="4">
        <v>74</v>
      </c>
      <c r="V6044" s="13">
        <v>53</v>
      </c>
      <c r="W6044" s="4">
        <v>67</v>
      </c>
      <c r="X6044" s="4">
        <v>68</v>
      </c>
      <c r="Y6044">
        <f t="shared" ca="1" si="1140"/>
        <v>0</v>
      </c>
      <c r="Z6044">
        <f t="shared" ca="1" si="1141"/>
        <v>0</v>
      </c>
    </row>
    <row r="6045" spans="2:26" x14ac:dyDescent="0.25">
      <c r="B6045" s="11">
        <f t="shared" si="1142"/>
        <v>44813.374999985368</v>
      </c>
      <c r="C6045" s="1">
        <f t="shared" si="1133"/>
        <v>9</v>
      </c>
      <c r="D6045" s="1">
        <f t="shared" si="1134"/>
        <v>5</v>
      </c>
      <c r="E6045" s="12">
        <f t="shared" si="1135"/>
        <v>10</v>
      </c>
      <c r="F6045" s="124" t="str">
        <f t="shared" si="1136"/>
        <v>0</v>
      </c>
      <c r="G6045" s="1">
        <f ca="1">(OFFSET(O6045,0,MATCH(Customer!$J$6,'CDH &amp; HDH'!$P$11:$X$11,0)))</f>
        <v>58</v>
      </c>
      <c r="H6045" s="1" t="str">
        <f t="shared" si="1137"/>
        <v>Cooling</v>
      </c>
      <c r="I6045" s="1">
        <f ca="1">OFFSET(IF($H6045="Cooling",Customer!$C$25,Customer!$C$52),E6045,D6045)</f>
        <v>72</v>
      </c>
      <c r="J6045" s="1">
        <f ca="1">OFFSET(IF($H6045="Cooling",Customer!$L$25,Customer!$L$52),$E6045,$D6045)</f>
        <v>77</v>
      </c>
      <c r="K6045" s="16">
        <f t="shared" ca="1" si="1131"/>
        <v>0</v>
      </c>
      <c r="L6045" s="16">
        <f t="shared" ca="1" si="1132"/>
        <v>0</v>
      </c>
      <c r="M6045" s="17">
        <f t="shared" si="1138"/>
        <v>0</v>
      </c>
      <c r="N6045" s="17">
        <f t="shared" si="1139"/>
        <v>0</v>
      </c>
      <c r="O6045" s="4"/>
      <c r="P6045" s="4">
        <v>72</v>
      </c>
      <c r="Q6045" s="4">
        <v>63</v>
      </c>
      <c r="R6045" s="4">
        <v>64</v>
      </c>
      <c r="S6045" s="4">
        <v>74</v>
      </c>
      <c r="T6045" s="4">
        <v>77</v>
      </c>
      <c r="U6045" s="4">
        <v>78</v>
      </c>
      <c r="V6045" s="13">
        <v>58</v>
      </c>
      <c r="W6045" s="4">
        <v>71</v>
      </c>
      <c r="X6045" s="4">
        <v>71</v>
      </c>
      <c r="Y6045">
        <f t="shared" ca="1" si="1140"/>
        <v>0</v>
      </c>
      <c r="Z6045">
        <f t="shared" ca="1" si="1141"/>
        <v>0</v>
      </c>
    </row>
    <row r="6046" spans="2:26" x14ac:dyDescent="0.25">
      <c r="B6046" s="11">
        <f t="shared" si="1142"/>
        <v>44813.416666652032</v>
      </c>
      <c r="C6046" s="1">
        <f t="shared" si="1133"/>
        <v>9</v>
      </c>
      <c r="D6046" s="1">
        <f t="shared" si="1134"/>
        <v>5</v>
      </c>
      <c r="E6046" s="12">
        <f t="shared" si="1135"/>
        <v>11</v>
      </c>
      <c r="F6046" s="124" t="str">
        <f t="shared" si="1136"/>
        <v>0</v>
      </c>
      <c r="G6046" s="1">
        <f ca="1">(OFFSET(O6046,0,MATCH(Customer!$J$6,'CDH &amp; HDH'!$P$11:$X$11,0)))</f>
        <v>61</v>
      </c>
      <c r="H6046" s="1" t="str">
        <f t="shared" si="1137"/>
        <v>Cooling</v>
      </c>
      <c r="I6046" s="1">
        <f ca="1">OFFSET(IF($H6046="Cooling",Customer!$C$25,Customer!$C$52),E6046,D6046)</f>
        <v>72</v>
      </c>
      <c r="J6046" s="1">
        <f ca="1">OFFSET(IF($H6046="Cooling",Customer!$L$25,Customer!$L$52),$E6046,$D6046)</f>
        <v>77</v>
      </c>
      <c r="K6046" s="16">
        <f t="shared" ca="1" si="1131"/>
        <v>0</v>
      </c>
      <c r="L6046" s="16">
        <f t="shared" ca="1" si="1132"/>
        <v>0</v>
      </c>
      <c r="M6046" s="17">
        <f t="shared" si="1138"/>
        <v>0</v>
      </c>
      <c r="N6046" s="17">
        <f t="shared" si="1139"/>
        <v>0</v>
      </c>
      <c r="O6046" s="4"/>
      <c r="P6046" s="4">
        <v>75</v>
      </c>
      <c r="Q6046" s="4">
        <v>67</v>
      </c>
      <c r="R6046" s="4">
        <v>66</v>
      </c>
      <c r="S6046" s="4">
        <v>75</v>
      </c>
      <c r="T6046" s="4">
        <v>78</v>
      </c>
      <c r="U6046" s="4">
        <v>78</v>
      </c>
      <c r="V6046" s="13">
        <v>61</v>
      </c>
      <c r="W6046" s="4">
        <v>74</v>
      </c>
      <c r="X6046" s="4">
        <v>72</v>
      </c>
      <c r="Y6046">
        <f t="shared" ca="1" si="1140"/>
        <v>0</v>
      </c>
      <c r="Z6046">
        <f t="shared" ca="1" si="1141"/>
        <v>0</v>
      </c>
    </row>
    <row r="6047" spans="2:26" x14ac:dyDescent="0.25">
      <c r="B6047" s="11">
        <f t="shared" si="1142"/>
        <v>44813.458333318697</v>
      </c>
      <c r="C6047" s="1">
        <f t="shared" si="1133"/>
        <v>9</v>
      </c>
      <c r="D6047" s="1">
        <f t="shared" si="1134"/>
        <v>5</v>
      </c>
      <c r="E6047" s="12">
        <f t="shared" si="1135"/>
        <v>12</v>
      </c>
      <c r="F6047" s="124" t="str">
        <f t="shared" si="1136"/>
        <v>0</v>
      </c>
      <c r="G6047" s="1">
        <f ca="1">(OFFSET(O6047,0,MATCH(Customer!$J$6,'CDH &amp; HDH'!$P$11:$X$11,0)))</f>
        <v>61</v>
      </c>
      <c r="H6047" s="1" t="str">
        <f t="shared" si="1137"/>
        <v>Cooling</v>
      </c>
      <c r="I6047" s="1">
        <f ca="1">OFFSET(IF($H6047="Cooling",Customer!$C$25,Customer!$C$52),E6047,D6047)</f>
        <v>72</v>
      </c>
      <c r="J6047" s="1">
        <f ca="1">OFFSET(IF($H6047="Cooling",Customer!$L$25,Customer!$L$52),$E6047,$D6047)</f>
        <v>77</v>
      </c>
      <c r="K6047" s="16">
        <f t="shared" ca="1" si="1131"/>
        <v>0</v>
      </c>
      <c r="L6047" s="16">
        <f t="shared" ca="1" si="1132"/>
        <v>0</v>
      </c>
      <c r="M6047" s="17">
        <f t="shared" si="1138"/>
        <v>0</v>
      </c>
      <c r="N6047" s="17">
        <f t="shared" si="1139"/>
        <v>0</v>
      </c>
      <c r="O6047" s="4"/>
      <c r="P6047" s="4">
        <v>77</v>
      </c>
      <c r="Q6047" s="4">
        <v>70</v>
      </c>
      <c r="R6047" s="4">
        <v>69</v>
      </c>
      <c r="S6047" s="4">
        <v>77</v>
      </c>
      <c r="T6047" s="4">
        <v>80</v>
      </c>
      <c r="U6047" s="4">
        <v>78</v>
      </c>
      <c r="V6047" s="13">
        <v>61</v>
      </c>
      <c r="W6047" s="4">
        <v>76</v>
      </c>
      <c r="X6047" s="4">
        <v>74</v>
      </c>
      <c r="Y6047">
        <f t="shared" ca="1" si="1140"/>
        <v>0</v>
      </c>
      <c r="Z6047">
        <f t="shared" ca="1" si="1141"/>
        <v>0</v>
      </c>
    </row>
    <row r="6048" spans="2:26" x14ac:dyDescent="0.25">
      <c r="B6048" s="11">
        <f t="shared" si="1142"/>
        <v>44813.499999985361</v>
      </c>
      <c r="C6048" s="1">
        <f t="shared" si="1133"/>
        <v>9</v>
      </c>
      <c r="D6048" s="1">
        <f t="shared" si="1134"/>
        <v>5</v>
      </c>
      <c r="E6048" s="12">
        <f t="shared" si="1135"/>
        <v>13</v>
      </c>
      <c r="F6048" s="124" t="str">
        <f t="shared" si="1136"/>
        <v>0</v>
      </c>
      <c r="G6048" s="1">
        <f ca="1">(OFFSET(O6048,0,MATCH(Customer!$J$6,'CDH &amp; HDH'!$P$11:$X$11,0)))</f>
        <v>64</v>
      </c>
      <c r="H6048" s="1" t="str">
        <f t="shared" si="1137"/>
        <v>Cooling</v>
      </c>
      <c r="I6048" s="1">
        <f ca="1">OFFSET(IF($H6048="Cooling",Customer!$C$25,Customer!$C$52),E6048,D6048)</f>
        <v>72</v>
      </c>
      <c r="J6048" s="1">
        <f ca="1">OFFSET(IF($H6048="Cooling",Customer!$L$25,Customer!$L$52),$E6048,$D6048)</f>
        <v>77</v>
      </c>
      <c r="K6048" s="16">
        <f t="shared" ca="1" si="1131"/>
        <v>0</v>
      </c>
      <c r="L6048" s="16">
        <f t="shared" ca="1" si="1132"/>
        <v>0</v>
      </c>
      <c r="M6048" s="17">
        <f t="shared" si="1138"/>
        <v>0</v>
      </c>
      <c r="N6048" s="17">
        <f t="shared" si="1139"/>
        <v>0</v>
      </c>
      <c r="O6048" s="4"/>
      <c r="P6048" s="4">
        <v>80</v>
      </c>
      <c r="Q6048" s="4">
        <v>74</v>
      </c>
      <c r="R6048" s="4">
        <v>69</v>
      </c>
      <c r="S6048" s="4">
        <v>74</v>
      </c>
      <c r="T6048" s="4">
        <v>81</v>
      </c>
      <c r="U6048" s="4">
        <v>79</v>
      </c>
      <c r="V6048" s="13">
        <v>64</v>
      </c>
      <c r="W6048" s="4">
        <v>79</v>
      </c>
      <c r="X6048" s="4">
        <v>74</v>
      </c>
      <c r="Y6048">
        <f t="shared" ca="1" si="1140"/>
        <v>0</v>
      </c>
      <c r="Z6048">
        <f t="shared" ca="1" si="1141"/>
        <v>0</v>
      </c>
    </row>
    <row r="6049" spans="2:26" x14ac:dyDescent="0.25">
      <c r="B6049" s="11">
        <f t="shared" si="1142"/>
        <v>44813.541666652025</v>
      </c>
      <c r="C6049" s="1">
        <f t="shared" si="1133"/>
        <v>9</v>
      </c>
      <c r="D6049" s="1">
        <f t="shared" si="1134"/>
        <v>5</v>
      </c>
      <c r="E6049" s="12">
        <f t="shared" si="1135"/>
        <v>14</v>
      </c>
      <c r="F6049" s="124" t="str">
        <f t="shared" si="1136"/>
        <v>0</v>
      </c>
      <c r="G6049" s="1">
        <f ca="1">(OFFSET(O6049,0,MATCH(Customer!$J$6,'CDH &amp; HDH'!$P$11:$X$11,0)))</f>
        <v>66</v>
      </c>
      <c r="H6049" s="1" t="str">
        <f t="shared" si="1137"/>
        <v>Cooling</v>
      </c>
      <c r="I6049" s="1">
        <f ca="1">OFFSET(IF($H6049="Cooling",Customer!$C$25,Customer!$C$52),E6049,D6049)</f>
        <v>72</v>
      </c>
      <c r="J6049" s="1">
        <f ca="1">OFFSET(IF($H6049="Cooling",Customer!$L$25,Customer!$L$52),$E6049,$D6049)</f>
        <v>77</v>
      </c>
      <c r="K6049" s="16">
        <f t="shared" ca="1" si="1131"/>
        <v>0</v>
      </c>
      <c r="L6049" s="16">
        <f t="shared" ca="1" si="1132"/>
        <v>0</v>
      </c>
      <c r="M6049" s="17">
        <f t="shared" si="1138"/>
        <v>0</v>
      </c>
      <c r="N6049" s="17">
        <f t="shared" si="1139"/>
        <v>0</v>
      </c>
      <c r="O6049" s="4"/>
      <c r="P6049" s="4">
        <v>81</v>
      </c>
      <c r="Q6049" s="4">
        <v>75</v>
      </c>
      <c r="R6049" s="4">
        <v>70</v>
      </c>
      <c r="S6049" s="4">
        <v>75</v>
      </c>
      <c r="T6049" s="4">
        <v>80</v>
      </c>
      <c r="U6049" s="4">
        <v>83</v>
      </c>
      <c r="V6049" s="13">
        <v>66</v>
      </c>
      <c r="W6049" s="4">
        <v>79</v>
      </c>
      <c r="X6049" s="4">
        <v>75</v>
      </c>
      <c r="Y6049">
        <f t="shared" ca="1" si="1140"/>
        <v>0</v>
      </c>
      <c r="Z6049">
        <f t="shared" ca="1" si="1141"/>
        <v>0</v>
      </c>
    </row>
    <row r="6050" spans="2:26" x14ac:dyDescent="0.25">
      <c r="B6050" s="11">
        <f t="shared" si="1142"/>
        <v>44813.583333318689</v>
      </c>
      <c r="C6050" s="1">
        <f t="shared" si="1133"/>
        <v>9</v>
      </c>
      <c r="D6050" s="1">
        <f t="shared" si="1134"/>
        <v>5</v>
      </c>
      <c r="E6050" s="12">
        <f t="shared" si="1135"/>
        <v>15</v>
      </c>
      <c r="F6050" s="124" t="str">
        <f t="shared" si="1136"/>
        <v>0</v>
      </c>
      <c r="G6050" s="1">
        <f ca="1">(OFFSET(O6050,0,MATCH(Customer!$J$6,'CDH &amp; HDH'!$P$11:$X$11,0)))</f>
        <v>67</v>
      </c>
      <c r="H6050" s="1" t="str">
        <f t="shared" si="1137"/>
        <v>Cooling</v>
      </c>
      <c r="I6050" s="1">
        <f ca="1">OFFSET(IF($H6050="Cooling",Customer!$C$25,Customer!$C$52),E6050,D6050)</f>
        <v>72</v>
      </c>
      <c r="J6050" s="1">
        <f ca="1">OFFSET(IF($H6050="Cooling",Customer!$L$25,Customer!$L$52),$E6050,$D6050)</f>
        <v>77</v>
      </c>
      <c r="K6050" s="16">
        <f t="shared" ca="1" si="1131"/>
        <v>0</v>
      </c>
      <c r="L6050" s="16">
        <f t="shared" ca="1" si="1132"/>
        <v>0</v>
      </c>
      <c r="M6050" s="17">
        <f t="shared" si="1138"/>
        <v>0</v>
      </c>
      <c r="N6050" s="17">
        <f t="shared" si="1139"/>
        <v>0</v>
      </c>
      <c r="O6050" s="4"/>
      <c r="P6050" s="4">
        <v>81</v>
      </c>
      <c r="Q6050" s="4">
        <v>75</v>
      </c>
      <c r="R6050" s="4">
        <v>69</v>
      </c>
      <c r="S6050" s="4">
        <v>76</v>
      </c>
      <c r="T6050" s="4">
        <v>81</v>
      </c>
      <c r="U6050" s="4">
        <v>84</v>
      </c>
      <c r="V6050" s="13">
        <v>67</v>
      </c>
      <c r="W6050" s="4">
        <v>80</v>
      </c>
      <c r="X6050" s="4">
        <v>75</v>
      </c>
      <c r="Y6050">
        <f t="shared" ca="1" si="1140"/>
        <v>0</v>
      </c>
      <c r="Z6050">
        <f t="shared" ca="1" si="1141"/>
        <v>0</v>
      </c>
    </row>
    <row r="6051" spans="2:26" x14ac:dyDescent="0.25">
      <c r="B6051" s="11">
        <f t="shared" si="1142"/>
        <v>44813.624999985353</v>
      </c>
      <c r="C6051" s="1">
        <f t="shared" si="1133"/>
        <v>9</v>
      </c>
      <c r="D6051" s="1">
        <f t="shared" si="1134"/>
        <v>5</v>
      </c>
      <c r="E6051" s="12">
        <f t="shared" si="1135"/>
        <v>16</v>
      </c>
      <c r="F6051" s="124" t="str">
        <f t="shared" si="1136"/>
        <v>0</v>
      </c>
      <c r="G6051" s="1">
        <f ca="1">(OFFSET(O6051,0,MATCH(Customer!$J$6,'CDH &amp; HDH'!$P$11:$X$11,0)))</f>
        <v>67</v>
      </c>
      <c r="H6051" s="1" t="str">
        <f t="shared" si="1137"/>
        <v>Cooling</v>
      </c>
      <c r="I6051" s="1">
        <f ca="1">OFFSET(IF($H6051="Cooling",Customer!$C$25,Customer!$C$52),E6051,D6051)</f>
        <v>72</v>
      </c>
      <c r="J6051" s="1">
        <f ca="1">OFFSET(IF($H6051="Cooling",Customer!$L$25,Customer!$L$52),$E6051,$D6051)</f>
        <v>77</v>
      </c>
      <c r="K6051" s="16">
        <f t="shared" ca="1" si="1131"/>
        <v>0</v>
      </c>
      <c r="L6051" s="16">
        <f t="shared" ca="1" si="1132"/>
        <v>0</v>
      </c>
      <c r="M6051" s="17">
        <f t="shared" si="1138"/>
        <v>0</v>
      </c>
      <c r="N6051" s="17">
        <f t="shared" si="1139"/>
        <v>0</v>
      </c>
      <c r="O6051" s="4"/>
      <c r="P6051" s="4">
        <v>82</v>
      </c>
      <c r="Q6051" s="4">
        <v>76</v>
      </c>
      <c r="R6051" s="4">
        <v>69</v>
      </c>
      <c r="S6051" s="4">
        <v>77</v>
      </c>
      <c r="T6051" s="4">
        <v>79</v>
      </c>
      <c r="U6051" s="4">
        <v>84</v>
      </c>
      <c r="V6051" s="13">
        <v>67</v>
      </c>
      <c r="W6051" s="4">
        <v>80</v>
      </c>
      <c r="X6051" s="4">
        <v>75</v>
      </c>
      <c r="Y6051">
        <f t="shared" ca="1" si="1140"/>
        <v>0</v>
      </c>
      <c r="Z6051">
        <f t="shared" ca="1" si="1141"/>
        <v>0</v>
      </c>
    </row>
    <row r="6052" spans="2:26" x14ac:dyDescent="0.25">
      <c r="B6052" s="11">
        <f t="shared" si="1142"/>
        <v>44813.666666652018</v>
      </c>
      <c r="C6052" s="1">
        <f t="shared" si="1133"/>
        <v>9</v>
      </c>
      <c r="D6052" s="1">
        <f t="shared" si="1134"/>
        <v>5</v>
      </c>
      <c r="E6052" s="12">
        <f t="shared" si="1135"/>
        <v>17</v>
      </c>
      <c r="F6052" s="124" t="str">
        <f t="shared" si="1136"/>
        <v>0</v>
      </c>
      <c r="G6052" s="1">
        <f ca="1">(OFFSET(O6052,0,MATCH(Customer!$J$6,'CDH &amp; HDH'!$P$11:$X$11,0)))</f>
        <v>67</v>
      </c>
      <c r="H6052" s="1" t="str">
        <f t="shared" si="1137"/>
        <v>Cooling</v>
      </c>
      <c r="I6052" s="1">
        <f ca="1">OFFSET(IF($H6052="Cooling",Customer!$C$25,Customer!$C$52),E6052,D6052)</f>
        <v>72</v>
      </c>
      <c r="J6052" s="1">
        <f ca="1">OFFSET(IF($H6052="Cooling",Customer!$L$25,Customer!$L$52),$E6052,$D6052)</f>
        <v>77</v>
      </c>
      <c r="K6052" s="16">
        <f t="shared" ca="1" si="1131"/>
        <v>0</v>
      </c>
      <c r="L6052" s="16">
        <f t="shared" ca="1" si="1132"/>
        <v>0</v>
      </c>
      <c r="M6052" s="17">
        <f t="shared" si="1138"/>
        <v>0</v>
      </c>
      <c r="N6052" s="17">
        <f t="shared" si="1139"/>
        <v>0</v>
      </c>
      <c r="O6052" s="4"/>
      <c r="P6052" s="4">
        <v>79</v>
      </c>
      <c r="Q6052" s="4">
        <v>74</v>
      </c>
      <c r="R6052" s="4">
        <v>68</v>
      </c>
      <c r="S6052" s="4">
        <v>78</v>
      </c>
      <c r="T6052" s="4">
        <v>79</v>
      </c>
      <c r="U6052" s="4">
        <v>81</v>
      </c>
      <c r="V6052" s="13">
        <v>67</v>
      </c>
      <c r="W6052" s="4">
        <v>78</v>
      </c>
      <c r="X6052" s="4">
        <v>73</v>
      </c>
      <c r="Y6052">
        <f t="shared" ca="1" si="1140"/>
        <v>0</v>
      </c>
      <c r="Z6052">
        <f t="shared" ca="1" si="1141"/>
        <v>0</v>
      </c>
    </row>
    <row r="6053" spans="2:26" x14ac:dyDescent="0.25">
      <c r="B6053" s="11">
        <f t="shared" si="1142"/>
        <v>44813.708333318682</v>
      </c>
      <c r="C6053" s="1">
        <f t="shared" si="1133"/>
        <v>9</v>
      </c>
      <c r="D6053" s="1">
        <f t="shared" si="1134"/>
        <v>5</v>
      </c>
      <c r="E6053" s="12">
        <f t="shared" si="1135"/>
        <v>18</v>
      </c>
      <c r="F6053" s="124" t="str">
        <f t="shared" si="1136"/>
        <v>0</v>
      </c>
      <c r="G6053" s="1">
        <f ca="1">(OFFSET(O6053,0,MATCH(Customer!$J$6,'CDH &amp; HDH'!$P$11:$X$11,0)))</f>
        <v>66</v>
      </c>
      <c r="H6053" s="1" t="str">
        <f t="shared" si="1137"/>
        <v>Cooling</v>
      </c>
      <c r="I6053" s="1">
        <f ca="1">OFFSET(IF($H6053="Cooling",Customer!$C$25,Customer!$C$52),E6053,D6053)</f>
        <v>72</v>
      </c>
      <c r="J6053" s="1">
        <f ca="1">OFFSET(IF($H6053="Cooling",Customer!$L$25,Customer!$L$52),$E6053,$D6053)</f>
        <v>77</v>
      </c>
      <c r="K6053" s="16">
        <f t="shared" ca="1" si="1131"/>
        <v>0</v>
      </c>
      <c r="L6053" s="16">
        <f t="shared" ca="1" si="1132"/>
        <v>0</v>
      </c>
      <c r="M6053" s="17">
        <f t="shared" si="1138"/>
        <v>0</v>
      </c>
      <c r="N6053" s="17">
        <f t="shared" si="1139"/>
        <v>0</v>
      </c>
      <c r="O6053" s="4"/>
      <c r="P6053" s="4">
        <v>77</v>
      </c>
      <c r="Q6053" s="4">
        <v>72</v>
      </c>
      <c r="R6053" s="4">
        <v>67</v>
      </c>
      <c r="S6053" s="4">
        <v>77</v>
      </c>
      <c r="T6053" s="4">
        <v>78</v>
      </c>
      <c r="U6053" s="4">
        <v>79</v>
      </c>
      <c r="V6053" s="13">
        <v>66</v>
      </c>
      <c r="W6053" s="4">
        <v>77</v>
      </c>
      <c r="X6053" s="4">
        <v>70</v>
      </c>
      <c r="Y6053">
        <f t="shared" ca="1" si="1140"/>
        <v>0</v>
      </c>
      <c r="Z6053">
        <f t="shared" ca="1" si="1141"/>
        <v>0</v>
      </c>
    </row>
    <row r="6054" spans="2:26" x14ac:dyDescent="0.25">
      <c r="B6054" s="11">
        <f t="shared" si="1142"/>
        <v>44813.749999985346</v>
      </c>
      <c r="C6054" s="1">
        <f t="shared" si="1133"/>
        <v>9</v>
      </c>
      <c r="D6054" s="1">
        <f t="shared" si="1134"/>
        <v>5</v>
      </c>
      <c r="E6054" s="12">
        <f t="shared" si="1135"/>
        <v>19</v>
      </c>
      <c r="F6054" s="124" t="str">
        <f t="shared" si="1136"/>
        <v>0</v>
      </c>
      <c r="G6054" s="1">
        <f ca="1">(OFFSET(O6054,0,MATCH(Customer!$J$6,'CDH &amp; HDH'!$P$11:$X$11,0)))</f>
        <v>63</v>
      </c>
      <c r="H6054" s="1" t="str">
        <f t="shared" si="1137"/>
        <v>Cooling</v>
      </c>
      <c r="I6054" s="1">
        <f ca="1">OFFSET(IF($H6054="Cooling",Customer!$C$25,Customer!$C$52),E6054,D6054)</f>
        <v>78</v>
      </c>
      <c r="J6054" s="1">
        <f ca="1">OFFSET(IF($H6054="Cooling",Customer!$L$25,Customer!$L$52),$E6054,$D6054)</f>
        <v>80</v>
      </c>
      <c r="K6054" s="16">
        <f t="shared" ca="1" si="1131"/>
        <v>0</v>
      </c>
      <c r="L6054" s="16">
        <f t="shared" ca="1" si="1132"/>
        <v>0</v>
      </c>
      <c r="M6054" s="17">
        <f t="shared" si="1138"/>
        <v>0</v>
      </c>
      <c r="N6054" s="17">
        <f t="shared" si="1139"/>
        <v>0</v>
      </c>
      <c r="O6054" s="4"/>
      <c r="P6054" s="4">
        <v>74</v>
      </c>
      <c r="Q6054" s="4">
        <v>70</v>
      </c>
      <c r="R6054" s="4">
        <v>66</v>
      </c>
      <c r="S6054" s="4">
        <v>73</v>
      </c>
      <c r="T6054" s="4">
        <v>74</v>
      </c>
      <c r="U6054" s="4">
        <v>76</v>
      </c>
      <c r="V6054" s="13">
        <v>63</v>
      </c>
      <c r="W6054" s="4">
        <v>75</v>
      </c>
      <c r="X6054" s="4">
        <v>64</v>
      </c>
      <c r="Y6054">
        <f t="shared" ca="1" si="1140"/>
        <v>0</v>
      </c>
      <c r="Z6054">
        <f t="shared" ca="1" si="1141"/>
        <v>0</v>
      </c>
    </row>
    <row r="6055" spans="2:26" x14ac:dyDescent="0.25">
      <c r="B6055" s="11">
        <f t="shared" si="1142"/>
        <v>44813.79166665201</v>
      </c>
      <c r="C6055" s="1">
        <f t="shared" si="1133"/>
        <v>9</v>
      </c>
      <c r="D6055" s="1">
        <f t="shared" si="1134"/>
        <v>5</v>
      </c>
      <c r="E6055" s="12">
        <f t="shared" si="1135"/>
        <v>20</v>
      </c>
      <c r="F6055" s="124" t="str">
        <f t="shared" si="1136"/>
        <v>0</v>
      </c>
      <c r="G6055" s="1">
        <f ca="1">(OFFSET(O6055,0,MATCH(Customer!$J$6,'CDH &amp; HDH'!$P$11:$X$11,0)))</f>
        <v>61</v>
      </c>
      <c r="H6055" s="1" t="str">
        <f t="shared" si="1137"/>
        <v>Cooling</v>
      </c>
      <c r="I6055" s="1">
        <f ca="1">OFFSET(IF($H6055="Cooling",Customer!$C$25,Customer!$C$52),E6055,D6055)</f>
        <v>78</v>
      </c>
      <c r="J6055" s="1">
        <f ca="1">OFFSET(IF($H6055="Cooling",Customer!$L$25,Customer!$L$52),$E6055,$D6055)</f>
        <v>80</v>
      </c>
      <c r="K6055" s="16">
        <f t="shared" ca="1" si="1131"/>
        <v>0</v>
      </c>
      <c r="L6055" s="16">
        <f t="shared" ca="1" si="1132"/>
        <v>0</v>
      </c>
      <c r="M6055" s="17">
        <f t="shared" si="1138"/>
        <v>0</v>
      </c>
      <c r="N6055" s="17">
        <f t="shared" si="1139"/>
        <v>0</v>
      </c>
      <c r="O6055" s="4"/>
      <c r="P6055" s="4">
        <v>72</v>
      </c>
      <c r="Q6055" s="4">
        <v>69</v>
      </c>
      <c r="R6055" s="4">
        <v>64</v>
      </c>
      <c r="S6055" s="4">
        <v>72</v>
      </c>
      <c r="T6055" s="4">
        <v>70</v>
      </c>
      <c r="U6055" s="4">
        <v>74</v>
      </c>
      <c r="V6055" s="13">
        <v>61</v>
      </c>
      <c r="W6055" s="4">
        <v>73</v>
      </c>
      <c r="X6055" s="4">
        <v>60</v>
      </c>
      <c r="Y6055">
        <f t="shared" ca="1" si="1140"/>
        <v>0</v>
      </c>
      <c r="Z6055">
        <f t="shared" ca="1" si="1141"/>
        <v>0</v>
      </c>
    </row>
    <row r="6056" spans="2:26" x14ac:dyDescent="0.25">
      <c r="B6056" s="11">
        <f t="shared" si="1142"/>
        <v>44813.833333318675</v>
      </c>
      <c r="C6056" s="1">
        <f t="shared" si="1133"/>
        <v>9</v>
      </c>
      <c r="D6056" s="1">
        <f t="shared" si="1134"/>
        <v>5</v>
      </c>
      <c r="E6056" s="12">
        <f t="shared" si="1135"/>
        <v>21</v>
      </c>
      <c r="F6056" s="124" t="str">
        <f t="shared" si="1136"/>
        <v>0</v>
      </c>
      <c r="G6056" s="1">
        <f ca="1">(OFFSET(O6056,0,MATCH(Customer!$J$6,'CDH &amp; HDH'!$P$11:$X$11,0)))</f>
        <v>58</v>
      </c>
      <c r="H6056" s="1" t="str">
        <f t="shared" si="1137"/>
        <v>Cooling</v>
      </c>
      <c r="I6056" s="1">
        <f ca="1">OFFSET(IF($H6056="Cooling",Customer!$C$25,Customer!$C$52),E6056,D6056)</f>
        <v>78</v>
      </c>
      <c r="J6056" s="1">
        <f ca="1">OFFSET(IF($H6056="Cooling",Customer!$L$25,Customer!$L$52),$E6056,$D6056)</f>
        <v>80</v>
      </c>
      <c r="K6056" s="16">
        <f t="shared" ca="1" si="1131"/>
        <v>0</v>
      </c>
      <c r="L6056" s="16">
        <f t="shared" ca="1" si="1132"/>
        <v>0</v>
      </c>
      <c r="M6056" s="17">
        <f t="shared" si="1138"/>
        <v>0</v>
      </c>
      <c r="N6056" s="17">
        <f t="shared" si="1139"/>
        <v>0</v>
      </c>
      <c r="O6056" s="4"/>
      <c r="P6056" s="4">
        <v>70</v>
      </c>
      <c r="Q6056" s="4">
        <v>67</v>
      </c>
      <c r="R6056" s="4">
        <v>60</v>
      </c>
      <c r="S6056" s="4">
        <v>69</v>
      </c>
      <c r="T6056" s="4">
        <v>69</v>
      </c>
      <c r="U6056" s="4">
        <v>73</v>
      </c>
      <c r="V6056" s="13">
        <v>58</v>
      </c>
      <c r="W6056" s="4">
        <v>70</v>
      </c>
      <c r="X6056" s="4">
        <v>58</v>
      </c>
      <c r="Y6056">
        <f t="shared" ca="1" si="1140"/>
        <v>0</v>
      </c>
      <c r="Z6056">
        <f t="shared" ca="1" si="1141"/>
        <v>0</v>
      </c>
    </row>
    <row r="6057" spans="2:26" x14ac:dyDescent="0.25">
      <c r="B6057" s="11">
        <f t="shared" si="1142"/>
        <v>44813.874999985339</v>
      </c>
      <c r="C6057" s="1">
        <f t="shared" si="1133"/>
        <v>9</v>
      </c>
      <c r="D6057" s="1">
        <f t="shared" si="1134"/>
        <v>5</v>
      </c>
      <c r="E6057" s="12">
        <f t="shared" si="1135"/>
        <v>22</v>
      </c>
      <c r="F6057" s="124" t="str">
        <f t="shared" si="1136"/>
        <v>0</v>
      </c>
      <c r="G6057" s="1">
        <f ca="1">(OFFSET(O6057,0,MATCH(Customer!$J$6,'CDH &amp; HDH'!$P$11:$X$11,0)))</f>
        <v>57</v>
      </c>
      <c r="H6057" s="1" t="str">
        <f t="shared" si="1137"/>
        <v>Cooling</v>
      </c>
      <c r="I6057" s="1">
        <f ca="1">OFFSET(IF($H6057="Cooling",Customer!$C$25,Customer!$C$52),E6057,D6057)</f>
        <v>78</v>
      </c>
      <c r="J6057" s="1">
        <f ca="1">OFFSET(IF($H6057="Cooling",Customer!$L$25,Customer!$L$52),$E6057,$D6057)</f>
        <v>80</v>
      </c>
      <c r="K6057" s="16">
        <f t="shared" ca="1" si="1131"/>
        <v>0</v>
      </c>
      <c r="L6057" s="16">
        <f t="shared" ca="1" si="1132"/>
        <v>0</v>
      </c>
      <c r="M6057" s="17">
        <f t="shared" si="1138"/>
        <v>0</v>
      </c>
      <c r="N6057" s="17">
        <f t="shared" si="1139"/>
        <v>0</v>
      </c>
      <c r="O6057" s="4"/>
      <c r="P6057" s="4">
        <v>68</v>
      </c>
      <c r="Q6057" s="4">
        <v>66</v>
      </c>
      <c r="R6057" s="4">
        <v>59</v>
      </c>
      <c r="S6057" s="4">
        <v>69</v>
      </c>
      <c r="T6057" s="4">
        <v>68</v>
      </c>
      <c r="U6057" s="4">
        <v>72</v>
      </c>
      <c r="V6057" s="13">
        <v>57</v>
      </c>
      <c r="W6057" s="4">
        <v>68</v>
      </c>
      <c r="X6057" s="4">
        <v>57</v>
      </c>
      <c r="Y6057">
        <f t="shared" ca="1" si="1140"/>
        <v>0</v>
      </c>
      <c r="Z6057">
        <f t="shared" ca="1" si="1141"/>
        <v>0</v>
      </c>
    </row>
    <row r="6058" spans="2:26" x14ac:dyDescent="0.25">
      <c r="B6058" s="11">
        <f t="shared" si="1142"/>
        <v>44813.916666652003</v>
      </c>
      <c r="C6058" s="1">
        <f t="shared" si="1133"/>
        <v>9</v>
      </c>
      <c r="D6058" s="1">
        <f t="shared" si="1134"/>
        <v>5</v>
      </c>
      <c r="E6058" s="12">
        <f t="shared" si="1135"/>
        <v>23</v>
      </c>
      <c r="F6058" s="124" t="str">
        <f t="shared" si="1136"/>
        <v>0</v>
      </c>
      <c r="G6058" s="1">
        <f ca="1">(OFFSET(O6058,0,MATCH(Customer!$J$6,'CDH &amp; HDH'!$P$11:$X$11,0)))</f>
        <v>54</v>
      </c>
      <c r="H6058" s="1" t="str">
        <f t="shared" si="1137"/>
        <v>Cooling</v>
      </c>
      <c r="I6058" s="1">
        <f ca="1">OFFSET(IF($H6058="Cooling",Customer!$C$25,Customer!$C$52),E6058,D6058)</f>
        <v>78</v>
      </c>
      <c r="J6058" s="1">
        <f ca="1">OFFSET(IF($H6058="Cooling",Customer!$L$25,Customer!$L$52),$E6058,$D6058)</f>
        <v>80</v>
      </c>
      <c r="K6058" s="16">
        <f t="shared" ca="1" si="1131"/>
        <v>0</v>
      </c>
      <c r="L6058" s="16">
        <f t="shared" ca="1" si="1132"/>
        <v>0</v>
      </c>
      <c r="M6058" s="17">
        <f t="shared" si="1138"/>
        <v>0</v>
      </c>
      <c r="N6058" s="17">
        <f t="shared" si="1139"/>
        <v>0</v>
      </c>
      <c r="O6058" s="4"/>
      <c r="P6058" s="4">
        <v>68</v>
      </c>
      <c r="Q6058" s="4">
        <v>65</v>
      </c>
      <c r="R6058" s="4">
        <v>58</v>
      </c>
      <c r="S6058" s="4">
        <v>68</v>
      </c>
      <c r="T6058" s="4">
        <v>69</v>
      </c>
      <c r="U6058" s="4">
        <v>71</v>
      </c>
      <c r="V6058" s="13">
        <v>54</v>
      </c>
      <c r="W6058" s="4">
        <v>68</v>
      </c>
      <c r="X6058" s="4">
        <v>54</v>
      </c>
      <c r="Y6058">
        <f t="shared" ca="1" si="1140"/>
        <v>0</v>
      </c>
      <c r="Z6058">
        <f t="shared" ca="1" si="1141"/>
        <v>0</v>
      </c>
    </row>
    <row r="6059" spans="2:26" x14ac:dyDescent="0.25">
      <c r="B6059" s="11">
        <f t="shared" si="1142"/>
        <v>44813.958333318667</v>
      </c>
      <c r="C6059" s="1">
        <f t="shared" si="1133"/>
        <v>9</v>
      </c>
      <c r="D6059" s="1">
        <f t="shared" si="1134"/>
        <v>5</v>
      </c>
      <c r="E6059" s="12">
        <f t="shared" si="1135"/>
        <v>24</v>
      </c>
      <c r="F6059" s="124" t="str">
        <f t="shared" si="1136"/>
        <v>0</v>
      </c>
      <c r="G6059" s="1">
        <f ca="1">(OFFSET(O6059,0,MATCH(Customer!$J$6,'CDH &amp; HDH'!$P$11:$X$11,0)))</f>
        <v>52</v>
      </c>
      <c r="H6059" s="1" t="str">
        <f t="shared" si="1137"/>
        <v>Cooling</v>
      </c>
      <c r="I6059" s="1">
        <f ca="1">OFFSET(IF($H6059="Cooling",Customer!$C$25,Customer!$C$52),E6059,D6059)</f>
        <v>78</v>
      </c>
      <c r="J6059" s="1">
        <f ca="1">OFFSET(IF($H6059="Cooling",Customer!$L$25,Customer!$L$52),$E6059,$D6059)</f>
        <v>80</v>
      </c>
      <c r="K6059" s="16">
        <f t="shared" ca="1" si="1131"/>
        <v>0</v>
      </c>
      <c r="L6059" s="16">
        <f t="shared" ca="1" si="1132"/>
        <v>0</v>
      </c>
      <c r="M6059" s="17">
        <f t="shared" si="1138"/>
        <v>0</v>
      </c>
      <c r="N6059" s="17">
        <f t="shared" si="1139"/>
        <v>0</v>
      </c>
      <c r="O6059" s="4"/>
      <c r="P6059" s="4">
        <v>68</v>
      </c>
      <c r="Q6059" s="4">
        <v>65</v>
      </c>
      <c r="R6059" s="4">
        <v>58</v>
      </c>
      <c r="S6059" s="4">
        <v>69</v>
      </c>
      <c r="T6059" s="4">
        <v>67</v>
      </c>
      <c r="U6059" s="4">
        <v>70</v>
      </c>
      <c r="V6059" s="13">
        <v>52</v>
      </c>
      <c r="W6059" s="4">
        <v>67</v>
      </c>
      <c r="X6059" s="4">
        <v>53</v>
      </c>
      <c r="Y6059">
        <f t="shared" ca="1" si="1140"/>
        <v>0</v>
      </c>
      <c r="Z6059">
        <f t="shared" ca="1" si="1141"/>
        <v>0</v>
      </c>
    </row>
    <row r="6060" spans="2:26" x14ac:dyDescent="0.25">
      <c r="B6060" s="11">
        <f t="shared" si="1142"/>
        <v>44813.999999985332</v>
      </c>
      <c r="C6060" s="1">
        <f t="shared" si="1133"/>
        <v>9</v>
      </c>
      <c r="D6060" s="1">
        <f t="shared" si="1134"/>
        <v>6</v>
      </c>
      <c r="E6060" s="12">
        <f t="shared" si="1135"/>
        <v>1</v>
      </c>
      <c r="F6060" s="124" t="str">
        <f t="shared" si="1136"/>
        <v>0</v>
      </c>
      <c r="G6060" s="1">
        <f ca="1">(OFFSET(O6060,0,MATCH(Customer!$J$6,'CDH &amp; HDH'!$P$11:$X$11,0)))</f>
        <v>52</v>
      </c>
      <c r="H6060" s="1" t="str">
        <f t="shared" si="1137"/>
        <v>Cooling</v>
      </c>
      <c r="I6060" s="1">
        <f ca="1">OFFSET(IF($H6060="Cooling",Customer!$C$25,Customer!$C$52),E6060,D6060)</f>
        <v>78</v>
      </c>
      <c r="J6060" s="1">
        <f ca="1">OFFSET(IF($H6060="Cooling",Customer!$L$25,Customer!$L$52),$E6060,$D6060)</f>
        <v>80</v>
      </c>
      <c r="K6060" s="16">
        <f t="shared" ca="1" si="1131"/>
        <v>0</v>
      </c>
      <c r="L6060" s="16">
        <f t="shared" ca="1" si="1132"/>
        <v>0</v>
      </c>
      <c r="M6060" s="17">
        <f t="shared" si="1138"/>
        <v>0</v>
      </c>
      <c r="N6060" s="17">
        <f t="shared" si="1139"/>
        <v>0</v>
      </c>
      <c r="O6060" s="4"/>
      <c r="P6060" s="4">
        <v>68</v>
      </c>
      <c r="Q6060" s="4">
        <v>64</v>
      </c>
      <c r="R6060" s="4">
        <v>57</v>
      </c>
      <c r="S6060" s="4">
        <v>69</v>
      </c>
      <c r="T6060" s="4">
        <v>65</v>
      </c>
      <c r="U6060" s="4">
        <v>68</v>
      </c>
      <c r="V6060" s="13">
        <v>52</v>
      </c>
      <c r="W6060" s="4">
        <v>67</v>
      </c>
      <c r="X6060" s="4">
        <v>51</v>
      </c>
      <c r="Y6060">
        <f t="shared" ca="1" si="1140"/>
        <v>0</v>
      </c>
      <c r="Z6060">
        <f t="shared" ca="1" si="1141"/>
        <v>0</v>
      </c>
    </row>
    <row r="6061" spans="2:26" x14ac:dyDescent="0.25">
      <c r="B6061" s="11">
        <f t="shared" si="1142"/>
        <v>44814.041666651996</v>
      </c>
      <c r="C6061" s="1">
        <f t="shared" si="1133"/>
        <v>9</v>
      </c>
      <c r="D6061" s="1">
        <f t="shared" si="1134"/>
        <v>6</v>
      </c>
      <c r="E6061" s="12">
        <f t="shared" si="1135"/>
        <v>2</v>
      </c>
      <c r="F6061" s="124" t="str">
        <f t="shared" si="1136"/>
        <v>0</v>
      </c>
      <c r="G6061" s="1">
        <f ca="1">(OFFSET(O6061,0,MATCH(Customer!$J$6,'CDH &amp; HDH'!$P$11:$X$11,0)))</f>
        <v>50</v>
      </c>
      <c r="H6061" s="1" t="str">
        <f t="shared" si="1137"/>
        <v>Cooling</v>
      </c>
      <c r="I6061" s="1">
        <f ca="1">OFFSET(IF($H6061="Cooling",Customer!$C$25,Customer!$C$52),E6061,D6061)</f>
        <v>78</v>
      </c>
      <c r="J6061" s="1">
        <f ca="1">OFFSET(IF($H6061="Cooling",Customer!$L$25,Customer!$L$52),$E6061,$D6061)</f>
        <v>80</v>
      </c>
      <c r="K6061" s="16">
        <f t="shared" ca="1" si="1131"/>
        <v>0</v>
      </c>
      <c r="L6061" s="16">
        <f t="shared" ca="1" si="1132"/>
        <v>0</v>
      </c>
      <c r="M6061" s="17">
        <f t="shared" si="1138"/>
        <v>0</v>
      </c>
      <c r="N6061" s="17">
        <f t="shared" si="1139"/>
        <v>0</v>
      </c>
      <c r="O6061" s="4"/>
      <c r="P6061" s="4">
        <v>68</v>
      </c>
      <c r="Q6061" s="4">
        <v>63</v>
      </c>
      <c r="R6061" s="4">
        <v>57</v>
      </c>
      <c r="S6061" s="4">
        <v>68</v>
      </c>
      <c r="T6061" s="4">
        <v>64</v>
      </c>
      <c r="U6061" s="4">
        <v>66</v>
      </c>
      <c r="V6061" s="13">
        <v>50</v>
      </c>
      <c r="W6061" s="4">
        <v>67</v>
      </c>
      <c r="X6061" s="4">
        <v>50</v>
      </c>
      <c r="Y6061">
        <f t="shared" ca="1" si="1140"/>
        <v>0</v>
      </c>
      <c r="Z6061">
        <f t="shared" ca="1" si="1141"/>
        <v>0</v>
      </c>
    </row>
    <row r="6062" spans="2:26" x14ac:dyDescent="0.25">
      <c r="B6062" s="11">
        <f t="shared" si="1142"/>
        <v>44814.08333331866</v>
      </c>
      <c r="C6062" s="1">
        <f t="shared" si="1133"/>
        <v>9</v>
      </c>
      <c r="D6062" s="1">
        <f t="shared" si="1134"/>
        <v>6</v>
      </c>
      <c r="E6062" s="12">
        <f t="shared" si="1135"/>
        <v>3</v>
      </c>
      <c r="F6062" s="124" t="str">
        <f t="shared" si="1136"/>
        <v>0</v>
      </c>
      <c r="G6062" s="1">
        <f ca="1">(OFFSET(O6062,0,MATCH(Customer!$J$6,'CDH &amp; HDH'!$P$11:$X$11,0)))</f>
        <v>51</v>
      </c>
      <c r="H6062" s="1" t="str">
        <f t="shared" si="1137"/>
        <v>Cooling</v>
      </c>
      <c r="I6062" s="1">
        <f ca="1">OFFSET(IF($H6062="Cooling",Customer!$C$25,Customer!$C$52),E6062,D6062)</f>
        <v>78</v>
      </c>
      <c r="J6062" s="1">
        <f ca="1">OFFSET(IF($H6062="Cooling",Customer!$L$25,Customer!$L$52),$E6062,$D6062)</f>
        <v>80</v>
      </c>
      <c r="K6062" s="16">
        <f t="shared" ca="1" si="1131"/>
        <v>0</v>
      </c>
      <c r="L6062" s="16">
        <f t="shared" ca="1" si="1132"/>
        <v>0</v>
      </c>
      <c r="M6062" s="17">
        <f t="shared" si="1138"/>
        <v>0</v>
      </c>
      <c r="N6062" s="17">
        <f t="shared" si="1139"/>
        <v>0</v>
      </c>
      <c r="O6062" s="4"/>
      <c r="P6062" s="4">
        <v>68</v>
      </c>
      <c r="Q6062" s="4">
        <v>63</v>
      </c>
      <c r="R6062" s="4">
        <v>56</v>
      </c>
      <c r="S6062" s="4">
        <v>68</v>
      </c>
      <c r="T6062" s="4">
        <v>63</v>
      </c>
      <c r="U6062" s="4">
        <v>65</v>
      </c>
      <c r="V6062" s="13">
        <v>51</v>
      </c>
      <c r="W6062" s="4">
        <v>66</v>
      </c>
      <c r="X6062" s="4">
        <v>52</v>
      </c>
      <c r="Y6062">
        <f t="shared" ca="1" si="1140"/>
        <v>0</v>
      </c>
      <c r="Z6062">
        <f t="shared" ca="1" si="1141"/>
        <v>0</v>
      </c>
    </row>
    <row r="6063" spans="2:26" x14ac:dyDescent="0.25">
      <c r="B6063" s="11">
        <f t="shared" si="1142"/>
        <v>44814.124999985324</v>
      </c>
      <c r="C6063" s="1">
        <f t="shared" si="1133"/>
        <v>9</v>
      </c>
      <c r="D6063" s="1">
        <f t="shared" si="1134"/>
        <v>6</v>
      </c>
      <c r="E6063" s="12">
        <f t="shared" si="1135"/>
        <v>4</v>
      </c>
      <c r="F6063" s="124" t="str">
        <f t="shared" si="1136"/>
        <v>0</v>
      </c>
      <c r="G6063" s="1">
        <f ca="1">(OFFSET(O6063,0,MATCH(Customer!$J$6,'CDH &amp; HDH'!$P$11:$X$11,0)))</f>
        <v>51</v>
      </c>
      <c r="H6063" s="1" t="str">
        <f t="shared" si="1137"/>
        <v>Cooling</v>
      </c>
      <c r="I6063" s="1">
        <f ca="1">OFFSET(IF($H6063="Cooling",Customer!$C$25,Customer!$C$52),E6063,D6063)</f>
        <v>78</v>
      </c>
      <c r="J6063" s="1">
        <f ca="1">OFFSET(IF($H6063="Cooling",Customer!$L$25,Customer!$L$52),$E6063,$D6063)</f>
        <v>80</v>
      </c>
      <c r="K6063" s="16">
        <f t="shared" ca="1" si="1131"/>
        <v>0</v>
      </c>
      <c r="L6063" s="16">
        <f t="shared" ca="1" si="1132"/>
        <v>0</v>
      </c>
      <c r="M6063" s="17">
        <f t="shared" si="1138"/>
        <v>0</v>
      </c>
      <c r="N6063" s="17">
        <f t="shared" si="1139"/>
        <v>0</v>
      </c>
      <c r="O6063" s="4"/>
      <c r="P6063" s="4">
        <v>68</v>
      </c>
      <c r="Q6063" s="4">
        <v>62</v>
      </c>
      <c r="R6063" s="4">
        <v>54</v>
      </c>
      <c r="S6063" s="4">
        <v>70</v>
      </c>
      <c r="T6063" s="4">
        <v>62</v>
      </c>
      <c r="U6063" s="4">
        <v>63</v>
      </c>
      <c r="V6063" s="13">
        <v>51</v>
      </c>
      <c r="W6063" s="4">
        <v>66</v>
      </c>
      <c r="X6063" s="4">
        <v>52</v>
      </c>
      <c r="Y6063">
        <f t="shared" ca="1" si="1140"/>
        <v>0</v>
      </c>
      <c r="Z6063">
        <f t="shared" ca="1" si="1141"/>
        <v>0</v>
      </c>
    </row>
    <row r="6064" spans="2:26" x14ac:dyDescent="0.25">
      <c r="B6064" s="11">
        <f t="shared" si="1142"/>
        <v>44814.166666651989</v>
      </c>
      <c r="C6064" s="1">
        <f t="shared" si="1133"/>
        <v>9</v>
      </c>
      <c r="D6064" s="1">
        <f t="shared" si="1134"/>
        <v>6</v>
      </c>
      <c r="E6064" s="12">
        <f t="shared" si="1135"/>
        <v>5</v>
      </c>
      <c r="F6064" s="124" t="str">
        <f t="shared" si="1136"/>
        <v>0</v>
      </c>
      <c r="G6064" s="1">
        <f ca="1">(OFFSET(O6064,0,MATCH(Customer!$J$6,'CDH &amp; HDH'!$P$11:$X$11,0)))</f>
        <v>48</v>
      </c>
      <c r="H6064" s="1" t="str">
        <f t="shared" si="1137"/>
        <v>Cooling</v>
      </c>
      <c r="I6064" s="1">
        <f ca="1">OFFSET(IF($H6064="Cooling",Customer!$C$25,Customer!$C$52),E6064,D6064)</f>
        <v>78</v>
      </c>
      <c r="J6064" s="1">
        <f ca="1">OFFSET(IF($H6064="Cooling",Customer!$L$25,Customer!$L$52),$E6064,$D6064)</f>
        <v>80</v>
      </c>
      <c r="K6064" s="16">
        <f t="shared" ca="1" si="1131"/>
        <v>0</v>
      </c>
      <c r="L6064" s="16">
        <f t="shared" ca="1" si="1132"/>
        <v>0</v>
      </c>
      <c r="M6064" s="17">
        <f t="shared" si="1138"/>
        <v>0</v>
      </c>
      <c r="N6064" s="17">
        <f t="shared" si="1139"/>
        <v>0</v>
      </c>
      <c r="O6064" s="4"/>
      <c r="P6064" s="4">
        <v>68</v>
      </c>
      <c r="Q6064" s="4">
        <v>62</v>
      </c>
      <c r="R6064" s="4">
        <v>54</v>
      </c>
      <c r="S6064" s="4">
        <v>70</v>
      </c>
      <c r="T6064" s="4">
        <v>62</v>
      </c>
      <c r="U6064" s="4">
        <v>63</v>
      </c>
      <c r="V6064" s="13">
        <v>48</v>
      </c>
      <c r="W6064" s="4">
        <v>66</v>
      </c>
      <c r="X6064" s="4">
        <v>51</v>
      </c>
      <c r="Y6064">
        <f t="shared" ca="1" si="1140"/>
        <v>0</v>
      </c>
      <c r="Z6064">
        <f t="shared" ca="1" si="1141"/>
        <v>0</v>
      </c>
    </row>
    <row r="6065" spans="2:26" x14ac:dyDescent="0.25">
      <c r="B6065" s="11">
        <f t="shared" si="1142"/>
        <v>44814.208333318653</v>
      </c>
      <c r="C6065" s="1">
        <f t="shared" si="1133"/>
        <v>9</v>
      </c>
      <c r="D6065" s="1">
        <f t="shared" si="1134"/>
        <v>6</v>
      </c>
      <c r="E6065" s="12">
        <f t="shared" si="1135"/>
        <v>6</v>
      </c>
      <c r="F6065" s="124" t="str">
        <f t="shared" si="1136"/>
        <v>0</v>
      </c>
      <c r="G6065" s="1">
        <f ca="1">(OFFSET(O6065,0,MATCH(Customer!$J$6,'CDH &amp; HDH'!$P$11:$X$11,0)))</f>
        <v>48</v>
      </c>
      <c r="H6065" s="1" t="str">
        <f t="shared" si="1137"/>
        <v>Cooling</v>
      </c>
      <c r="I6065" s="1">
        <f ca="1">OFFSET(IF($H6065="Cooling",Customer!$C$25,Customer!$C$52),E6065,D6065)</f>
        <v>78</v>
      </c>
      <c r="J6065" s="1">
        <f ca="1">OFFSET(IF($H6065="Cooling",Customer!$L$25,Customer!$L$52),$E6065,$D6065)</f>
        <v>80</v>
      </c>
      <c r="K6065" s="16">
        <f t="shared" ca="1" si="1131"/>
        <v>0</v>
      </c>
      <c r="L6065" s="16">
        <f t="shared" ca="1" si="1132"/>
        <v>0</v>
      </c>
      <c r="M6065" s="17">
        <f t="shared" si="1138"/>
        <v>0</v>
      </c>
      <c r="N6065" s="17">
        <f t="shared" si="1139"/>
        <v>0</v>
      </c>
      <c r="O6065" s="4"/>
      <c r="P6065" s="4">
        <v>68</v>
      </c>
      <c r="Q6065" s="4">
        <v>61</v>
      </c>
      <c r="R6065" s="4">
        <v>52</v>
      </c>
      <c r="S6065" s="4">
        <v>70</v>
      </c>
      <c r="T6065" s="4">
        <v>61</v>
      </c>
      <c r="U6065" s="4">
        <v>62</v>
      </c>
      <c r="V6065" s="13">
        <v>48</v>
      </c>
      <c r="W6065" s="4">
        <v>66</v>
      </c>
      <c r="X6065" s="4">
        <v>50</v>
      </c>
      <c r="Y6065">
        <f t="shared" ca="1" si="1140"/>
        <v>0</v>
      </c>
      <c r="Z6065">
        <f t="shared" ca="1" si="1141"/>
        <v>0</v>
      </c>
    </row>
    <row r="6066" spans="2:26" x14ac:dyDescent="0.25">
      <c r="B6066" s="11">
        <f t="shared" si="1142"/>
        <v>44814.249999985317</v>
      </c>
      <c r="C6066" s="1">
        <f t="shared" si="1133"/>
        <v>9</v>
      </c>
      <c r="D6066" s="1">
        <f t="shared" si="1134"/>
        <v>6</v>
      </c>
      <c r="E6066" s="12">
        <f t="shared" si="1135"/>
        <v>7</v>
      </c>
      <c r="F6066" s="124" t="str">
        <f t="shared" si="1136"/>
        <v>0</v>
      </c>
      <c r="G6066" s="1">
        <f ca="1">(OFFSET(O6066,0,MATCH(Customer!$J$6,'CDH &amp; HDH'!$P$11:$X$11,0)))</f>
        <v>51</v>
      </c>
      <c r="H6066" s="1" t="str">
        <f t="shared" si="1137"/>
        <v>Cooling</v>
      </c>
      <c r="I6066" s="1">
        <f ca="1">OFFSET(IF($H6066="Cooling",Customer!$C$25,Customer!$C$52),E6066,D6066)</f>
        <v>78</v>
      </c>
      <c r="J6066" s="1">
        <f ca="1">OFFSET(IF($H6066="Cooling",Customer!$L$25,Customer!$L$52),$E6066,$D6066)</f>
        <v>80</v>
      </c>
      <c r="K6066" s="16">
        <f t="shared" ca="1" si="1131"/>
        <v>0</v>
      </c>
      <c r="L6066" s="16">
        <f t="shared" ca="1" si="1132"/>
        <v>0</v>
      </c>
      <c r="M6066" s="17">
        <f t="shared" si="1138"/>
        <v>0</v>
      </c>
      <c r="N6066" s="17">
        <f t="shared" si="1139"/>
        <v>0</v>
      </c>
      <c r="O6066" s="4"/>
      <c r="P6066" s="4">
        <v>68</v>
      </c>
      <c r="Q6066" s="4">
        <v>61</v>
      </c>
      <c r="R6066" s="4">
        <v>56</v>
      </c>
      <c r="S6066" s="4">
        <v>71</v>
      </c>
      <c r="T6066" s="4">
        <v>66</v>
      </c>
      <c r="U6066" s="4">
        <v>63</v>
      </c>
      <c r="V6066" s="13">
        <v>51</v>
      </c>
      <c r="W6066" s="4">
        <v>66</v>
      </c>
      <c r="X6066" s="4">
        <v>52</v>
      </c>
      <c r="Y6066">
        <f t="shared" ca="1" si="1140"/>
        <v>0</v>
      </c>
      <c r="Z6066">
        <f t="shared" ca="1" si="1141"/>
        <v>0</v>
      </c>
    </row>
    <row r="6067" spans="2:26" x14ac:dyDescent="0.25">
      <c r="B6067" s="11">
        <f t="shared" si="1142"/>
        <v>44814.291666651981</v>
      </c>
      <c r="C6067" s="1">
        <f t="shared" si="1133"/>
        <v>9</v>
      </c>
      <c r="D6067" s="1">
        <f t="shared" si="1134"/>
        <v>6</v>
      </c>
      <c r="E6067" s="12">
        <f t="shared" si="1135"/>
        <v>8</v>
      </c>
      <c r="F6067" s="124" t="str">
        <f t="shared" si="1136"/>
        <v>0</v>
      </c>
      <c r="G6067" s="1">
        <f ca="1">(OFFSET(O6067,0,MATCH(Customer!$J$6,'CDH &amp; HDH'!$P$11:$X$11,0)))</f>
        <v>56</v>
      </c>
      <c r="H6067" s="1" t="str">
        <f t="shared" si="1137"/>
        <v>Cooling</v>
      </c>
      <c r="I6067" s="1">
        <f ca="1">OFFSET(IF($H6067="Cooling",Customer!$C$25,Customer!$C$52),E6067,D6067)</f>
        <v>78</v>
      </c>
      <c r="J6067" s="1">
        <f ca="1">OFFSET(IF($H6067="Cooling",Customer!$L$25,Customer!$L$52),$E6067,$D6067)</f>
        <v>80</v>
      </c>
      <c r="K6067" s="16">
        <f t="shared" ca="1" si="1131"/>
        <v>0</v>
      </c>
      <c r="L6067" s="16">
        <f t="shared" ca="1" si="1132"/>
        <v>0</v>
      </c>
      <c r="M6067" s="17">
        <f t="shared" si="1138"/>
        <v>0</v>
      </c>
      <c r="N6067" s="17">
        <f t="shared" si="1139"/>
        <v>0</v>
      </c>
      <c r="O6067" s="4"/>
      <c r="P6067" s="4">
        <v>67</v>
      </c>
      <c r="Q6067" s="4">
        <v>60</v>
      </c>
      <c r="R6067" s="4">
        <v>58</v>
      </c>
      <c r="S6067" s="4">
        <v>72</v>
      </c>
      <c r="T6067" s="4">
        <v>67</v>
      </c>
      <c r="U6067" s="4">
        <v>65</v>
      </c>
      <c r="V6067" s="13">
        <v>56</v>
      </c>
      <c r="W6067" s="4">
        <v>65</v>
      </c>
      <c r="X6067" s="4">
        <v>57</v>
      </c>
      <c r="Y6067">
        <f t="shared" ca="1" si="1140"/>
        <v>0</v>
      </c>
      <c r="Z6067">
        <f t="shared" ca="1" si="1141"/>
        <v>0</v>
      </c>
    </row>
    <row r="6068" spans="2:26" x14ac:dyDescent="0.25">
      <c r="B6068" s="11">
        <f t="shared" si="1142"/>
        <v>44814.333333318646</v>
      </c>
      <c r="C6068" s="1">
        <f t="shared" si="1133"/>
        <v>9</v>
      </c>
      <c r="D6068" s="1">
        <f t="shared" si="1134"/>
        <v>6</v>
      </c>
      <c r="E6068" s="12">
        <f t="shared" si="1135"/>
        <v>9</v>
      </c>
      <c r="F6068" s="124" t="str">
        <f t="shared" si="1136"/>
        <v>0</v>
      </c>
      <c r="G6068" s="1">
        <f ca="1">(OFFSET(O6068,0,MATCH(Customer!$J$6,'CDH &amp; HDH'!$P$11:$X$11,0)))</f>
        <v>62</v>
      </c>
      <c r="H6068" s="1" t="str">
        <f t="shared" si="1137"/>
        <v>Cooling</v>
      </c>
      <c r="I6068" s="1">
        <f ca="1">OFFSET(IF($H6068="Cooling",Customer!$C$25,Customer!$C$52),E6068,D6068)</f>
        <v>78</v>
      </c>
      <c r="J6068" s="1">
        <f ca="1">OFFSET(IF($H6068="Cooling",Customer!$L$25,Customer!$L$52),$E6068,$D6068)</f>
        <v>80</v>
      </c>
      <c r="K6068" s="16">
        <f t="shared" ca="1" si="1131"/>
        <v>0</v>
      </c>
      <c r="L6068" s="16">
        <f t="shared" ca="1" si="1132"/>
        <v>0</v>
      </c>
      <c r="M6068" s="17">
        <f t="shared" si="1138"/>
        <v>0</v>
      </c>
      <c r="N6068" s="17">
        <f t="shared" si="1139"/>
        <v>0</v>
      </c>
      <c r="O6068" s="4"/>
      <c r="P6068" s="4">
        <v>66</v>
      </c>
      <c r="Q6068" s="4">
        <v>59</v>
      </c>
      <c r="R6068" s="4">
        <v>64</v>
      </c>
      <c r="S6068" s="4">
        <v>74</v>
      </c>
      <c r="T6068" s="4">
        <v>73</v>
      </c>
      <c r="U6068" s="4">
        <v>67</v>
      </c>
      <c r="V6068" s="13">
        <v>62</v>
      </c>
      <c r="W6068" s="4">
        <v>65</v>
      </c>
      <c r="X6068" s="4">
        <v>60</v>
      </c>
      <c r="Y6068">
        <f t="shared" ca="1" si="1140"/>
        <v>0</v>
      </c>
      <c r="Z6068">
        <f t="shared" ca="1" si="1141"/>
        <v>0</v>
      </c>
    </row>
    <row r="6069" spans="2:26" x14ac:dyDescent="0.25">
      <c r="B6069" s="11">
        <f t="shared" si="1142"/>
        <v>44814.37499998531</v>
      </c>
      <c r="C6069" s="1">
        <f t="shared" si="1133"/>
        <v>9</v>
      </c>
      <c r="D6069" s="1">
        <f t="shared" si="1134"/>
        <v>6</v>
      </c>
      <c r="E6069" s="12">
        <f t="shared" si="1135"/>
        <v>10</v>
      </c>
      <c r="F6069" s="124" t="str">
        <f t="shared" si="1136"/>
        <v>0</v>
      </c>
      <c r="G6069" s="1">
        <f ca="1">(OFFSET(O6069,0,MATCH(Customer!$J$6,'CDH &amp; HDH'!$P$11:$X$11,0)))</f>
        <v>66</v>
      </c>
      <c r="H6069" s="1" t="str">
        <f t="shared" si="1137"/>
        <v>Cooling</v>
      </c>
      <c r="I6069" s="1">
        <f ca="1">OFFSET(IF($H6069="Cooling",Customer!$C$25,Customer!$C$52),E6069,D6069)</f>
        <v>78</v>
      </c>
      <c r="J6069" s="1">
        <f ca="1">OFFSET(IF($H6069="Cooling",Customer!$L$25,Customer!$L$52),$E6069,$D6069)</f>
        <v>80</v>
      </c>
      <c r="K6069" s="16">
        <f t="shared" ca="1" si="1131"/>
        <v>0</v>
      </c>
      <c r="L6069" s="16">
        <f t="shared" ca="1" si="1132"/>
        <v>0</v>
      </c>
      <c r="M6069" s="17">
        <f t="shared" si="1138"/>
        <v>0</v>
      </c>
      <c r="N6069" s="17">
        <f t="shared" si="1139"/>
        <v>0</v>
      </c>
      <c r="O6069" s="4"/>
      <c r="P6069" s="4">
        <v>65</v>
      </c>
      <c r="Q6069" s="4">
        <v>58</v>
      </c>
      <c r="R6069" s="4">
        <v>68</v>
      </c>
      <c r="S6069" s="4">
        <v>78</v>
      </c>
      <c r="T6069" s="4">
        <v>73</v>
      </c>
      <c r="U6069" s="4">
        <v>70</v>
      </c>
      <c r="V6069" s="13">
        <v>66</v>
      </c>
      <c r="W6069" s="4">
        <v>64</v>
      </c>
      <c r="X6069" s="4">
        <v>62</v>
      </c>
      <c r="Y6069">
        <f t="shared" ca="1" si="1140"/>
        <v>0</v>
      </c>
      <c r="Z6069">
        <f t="shared" ca="1" si="1141"/>
        <v>0</v>
      </c>
    </row>
    <row r="6070" spans="2:26" x14ac:dyDescent="0.25">
      <c r="B6070" s="11">
        <f t="shared" si="1142"/>
        <v>44814.416666651974</v>
      </c>
      <c r="C6070" s="1">
        <f t="shared" si="1133"/>
        <v>9</v>
      </c>
      <c r="D6070" s="1">
        <f t="shared" si="1134"/>
        <v>6</v>
      </c>
      <c r="E6070" s="12">
        <f t="shared" si="1135"/>
        <v>11</v>
      </c>
      <c r="F6070" s="124" t="str">
        <f t="shared" si="1136"/>
        <v>0</v>
      </c>
      <c r="G6070" s="1">
        <f ca="1">(OFFSET(O6070,0,MATCH(Customer!$J$6,'CDH &amp; HDH'!$P$11:$X$11,0)))</f>
        <v>69</v>
      </c>
      <c r="H6070" s="1" t="str">
        <f t="shared" si="1137"/>
        <v>Cooling</v>
      </c>
      <c r="I6070" s="1">
        <f ca="1">OFFSET(IF($H6070="Cooling",Customer!$C$25,Customer!$C$52),E6070,D6070)</f>
        <v>78</v>
      </c>
      <c r="J6070" s="1">
        <f ca="1">OFFSET(IF($H6070="Cooling",Customer!$L$25,Customer!$L$52),$E6070,$D6070)</f>
        <v>80</v>
      </c>
      <c r="K6070" s="16">
        <f t="shared" ca="1" si="1131"/>
        <v>0</v>
      </c>
      <c r="L6070" s="16">
        <f t="shared" ca="1" si="1132"/>
        <v>0</v>
      </c>
      <c r="M6070" s="17">
        <f t="shared" si="1138"/>
        <v>0</v>
      </c>
      <c r="N6070" s="17">
        <f t="shared" si="1139"/>
        <v>0</v>
      </c>
      <c r="O6070" s="4"/>
      <c r="P6070" s="4">
        <v>65</v>
      </c>
      <c r="Q6070" s="4">
        <v>59</v>
      </c>
      <c r="R6070" s="4">
        <v>70</v>
      </c>
      <c r="S6070" s="4">
        <v>81</v>
      </c>
      <c r="T6070" s="4">
        <v>78</v>
      </c>
      <c r="U6070" s="4">
        <v>72</v>
      </c>
      <c r="V6070" s="13">
        <v>69</v>
      </c>
      <c r="W6070" s="4">
        <v>63</v>
      </c>
      <c r="X6070" s="4">
        <v>64</v>
      </c>
      <c r="Y6070">
        <f t="shared" ca="1" si="1140"/>
        <v>0</v>
      </c>
      <c r="Z6070">
        <f t="shared" ca="1" si="1141"/>
        <v>0</v>
      </c>
    </row>
    <row r="6071" spans="2:26" x14ac:dyDescent="0.25">
      <c r="B6071" s="11">
        <f t="shared" si="1142"/>
        <v>44814.458333318638</v>
      </c>
      <c r="C6071" s="1">
        <f t="shared" si="1133"/>
        <v>9</v>
      </c>
      <c r="D6071" s="1">
        <f t="shared" si="1134"/>
        <v>6</v>
      </c>
      <c r="E6071" s="12">
        <f t="shared" si="1135"/>
        <v>12</v>
      </c>
      <c r="F6071" s="124" t="str">
        <f t="shared" si="1136"/>
        <v>0</v>
      </c>
      <c r="G6071" s="1">
        <f ca="1">(OFFSET(O6071,0,MATCH(Customer!$J$6,'CDH &amp; HDH'!$P$11:$X$11,0)))</f>
        <v>72</v>
      </c>
      <c r="H6071" s="1" t="str">
        <f t="shared" si="1137"/>
        <v>Cooling</v>
      </c>
      <c r="I6071" s="1">
        <f ca="1">OFFSET(IF($H6071="Cooling",Customer!$C$25,Customer!$C$52),E6071,D6071)</f>
        <v>78</v>
      </c>
      <c r="J6071" s="1">
        <f ca="1">OFFSET(IF($H6071="Cooling",Customer!$L$25,Customer!$L$52),$E6071,$D6071)</f>
        <v>80</v>
      </c>
      <c r="K6071" s="16">
        <f t="shared" ca="1" si="1131"/>
        <v>0</v>
      </c>
      <c r="L6071" s="16">
        <f t="shared" ca="1" si="1132"/>
        <v>0</v>
      </c>
      <c r="M6071" s="17">
        <f t="shared" si="1138"/>
        <v>0</v>
      </c>
      <c r="N6071" s="17">
        <f t="shared" si="1139"/>
        <v>0</v>
      </c>
      <c r="O6071" s="4"/>
      <c r="P6071" s="4">
        <v>66</v>
      </c>
      <c r="Q6071" s="4">
        <v>61</v>
      </c>
      <c r="R6071" s="4">
        <v>71</v>
      </c>
      <c r="S6071" s="4">
        <v>81</v>
      </c>
      <c r="T6071" s="4">
        <v>77</v>
      </c>
      <c r="U6071" s="4">
        <v>73</v>
      </c>
      <c r="V6071" s="13">
        <v>72</v>
      </c>
      <c r="W6071" s="4">
        <v>63</v>
      </c>
      <c r="X6071" s="4">
        <v>66</v>
      </c>
      <c r="Y6071">
        <f t="shared" ca="1" si="1140"/>
        <v>0</v>
      </c>
      <c r="Z6071">
        <f t="shared" ca="1" si="1141"/>
        <v>0</v>
      </c>
    </row>
    <row r="6072" spans="2:26" x14ac:dyDescent="0.25">
      <c r="B6072" s="11">
        <f t="shared" si="1142"/>
        <v>44814.499999985303</v>
      </c>
      <c r="C6072" s="1">
        <f t="shared" si="1133"/>
        <v>9</v>
      </c>
      <c r="D6072" s="1">
        <f t="shared" si="1134"/>
        <v>6</v>
      </c>
      <c r="E6072" s="12">
        <f t="shared" si="1135"/>
        <v>13</v>
      </c>
      <c r="F6072" s="124" t="str">
        <f t="shared" si="1136"/>
        <v>0</v>
      </c>
      <c r="G6072" s="1">
        <f ca="1">(OFFSET(O6072,0,MATCH(Customer!$J$6,'CDH &amp; HDH'!$P$11:$X$11,0)))</f>
        <v>74</v>
      </c>
      <c r="H6072" s="1" t="str">
        <f t="shared" si="1137"/>
        <v>Cooling</v>
      </c>
      <c r="I6072" s="1">
        <f ca="1">OFFSET(IF($H6072="Cooling",Customer!$C$25,Customer!$C$52),E6072,D6072)</f>
        <v>78</v>
      </c>
      <c r="J6072" s="1">
        <f ca="1">OFFSET(IF($H6072="Cooling",Customer!$L$25,Customer!$L$52),$E6072,$D6072)</f>
        <v>80</v>
      </c>
      <c r="K6072" s="16">
        <f t="shared" ca="1" si="1131"/>
        <v>0</v>
      </c>
      <c r="L6072" s="16">
        <f t="shared" ca="1" si="1132"/>
        <v>0</v>
      </c>
      <c r="M6072" s="17">
        <f t="shared" si="1138"/>
        <v>0</v>
      </c>
      <c r="N6072" s="17">
        <f t="shared" si="1139"/>
        <v>0</v>
      </c>
      <c r="O6072" s="4"/>
      <c r="P6072" s="4">
        <v>66</v>
      </c>
      <c r="Q6072" s="4">
        <v>62</v>
      </c>
      <c r="R6072" s="4">
        <v>73</v>
      </c>
      <c r="S6072" s="4">
        <v>81</v>
      </c>
      <c r="T6072" s="4">
        <v>77</v>
      </c>
      <c r="U6072" s="4">
        <v>75</v>
      </c>
      <c r="V6072" s="13">
        <v>74</v>
      </c>
      <c r="W6072" s="4">
        <v>62</v>
      </c>
      <c r="X6072" s="4">
        <v>68</v>
      </c>
      <c r="Y6072">
        <f t="shared" ca="1" si="1140"/>
        <v>0</v>
      </c>
      <c r="Z6072">
        <f t="shared" ca="1" si="1141"/>
        <v>0</v>
      </c>
    </row>
    <row r="6073" spans="2:26" x14ac:dyDescent="0.25">
      <c r="B6073" s="11">
        <f t="shared" si="1142"/>
        <v>44814.541666651967</v>
      </c>
      <c r="C6073" s="1">
        <f t="shared" si="1133"/>
        <v>9</v>
      </c>
      <c r="D6073" s="1">
        <f t="shared" si="1134"/>
        <v>6</v>
      </c>
      <c r="E6073" s="12">
        <f t="shared" si="1135"/>
        <v>14</v>
      </c>
      <c r="F6073" s="124" t="str">
        <f t="shared" si="1136"/>
        <v>0</v>
      </c>
      <c r="G6073" s="1">
        <f ca="1">(OFFSET(O6073,0,MATCH(Customer!$J$6,'CDH &amp; HDH'!$P$11:$X$11,0)))</f>
        <v>75</v>
      </c>
      <c r="H6073" s="1" t="str">
        <f t="shared" si="1137"/>
        <v>Cooling</v>
      </c>
      <c r="I6073" s="1">
        <f ca="1">OFFSET(IF($H6073="Cooling",Customer!$C$25,Customer!$C$52),E6073,D6073)</f>
        <v>78</v>
      </c>
      <c r="J6073" s="1">
        <f ca="1">OFFSET(IF($H6073="Cooling",Customer!$L$25,Customer!$L$52),$E6073,$D6073)</f>
        <v>80</v>
      </c>
      <c r="K6073" s="16">
        <f t="shared" ca="1" si="1131"/>
        <v>0</v>
      </c>
      <c r="L6073" s="16">
        <f t="shared" ca="1" si="1132"/>
        <v>0</v>
      </c>
      <c r="M6073" s="17">
        <f t="shared" si="1138"/>
        <v>0</v>
      </c>
      <c r="N6073" s="17">
        <f t="shared" si="1139"/>
        <v>0</v>
      </c>
      <c r="O6073" s="4"/>
      <c r="P6073" s="4">
        <v>67</v>
      </c>
      <c r="Q6073" s="4">
        <v>62</v>
      </c>
      <c r="R6073" s="4">
        <v>73</v>
      </c>
      <c r="S6073" s="4">
        <v>82</v>
      </c>
      <c r="T6073" s="4">
        <v>80</v>
      </c>
      <c r="U6073" s="4">
        <v>74</v>
      </c>
      <c r="V6073" s="13">
        <v>75</v>
      </c>
      <c r="W6073" s="4">
        <v>62</v>
      </c>
      <c r="X6073" s="4">
        <v>68</v>
      </c>
      <c r="Y6073">
        <f t="shared" ca="1" si="1140"/>
        <v>0</v>
      </c>
      <c r="Z6073">
        <f t="shared" ca="1" si="1141"/>
        <v>0</v>
      </c>
    </row>
    <row r="6074" spans="2:26" x14ac:dyDescent="0.25">
      <c r="B6074" s="11">
        <f t="shared" si="1142"/>
        <v>44814.583333318631</v>
      </c>
      <c r="C6074" s="1">
        <f t="shared" si="1133"/>
        <v>9</v>
      </c>
      <c r="D6074" s="1">
        <f t="shared" si="1134"/>
        <v>6</v>
      </c>
      <c r="E6074" s="12">
        <f t="shared" si="1135"/>
        <v>15</v>
      </c>
      <c r="F6074" s="124" t="str">
        <f t="shared" si="1136"/>
        <v>0</v>
      </c>
      <c r="G6074" s="1">
        <f ca="1">(OFFSET(O6074,0,MATCH(Customer!$J$6,'CDH &amp; HDH'!$P$11:$X$11,0)))</f>
        <v>76</v>
      </c>
      <c r="H6074" s="1" t="str">
        <f t="shared" si="1137"/>
        <v>Cooling</v>
      </c>
      <c r="I6074" s="1">
        <f ca="1">OFFSET(IF($H6074="Cooling",Customer!$C$25,Customer!$C$52),E6074,D6074)</f>
        <v>78</v>
      </c>
      <c r="J6074" s="1">
        <f ca="1">OFFSET(IF($H6074="Cooling",Customer!$L$25,Customer!$L$52),$E6074,$D6074)</f>
        <v>80</v>
      </c>
      <c r="K6074" s="16">
        <f t="shared" ca="1" si="1131"/>
        <v>0</v>
      </c>
      <c r="L6074" s="16">
        <f t="shared" ca="1" si="1132"/>
        <v>0</v>
      </c>
      <c r="M6074" s="17">
        <f t="shared" si="1138"/>
        <v>0</v>
      </c>
      <c r="N6074" s="17">
        <f t="shared" si="1139"/>
        <v>0</v>
      </c>
      <c r="O6074" s="4"/>
      <c r="P6074" s="4">
        <v>67</v>
      </c>
      <c r="Q6074" s="4">
        <v>62</v>
      </c>
      <c r="R6074" s="4">
        <v>74</v>
      </c>
      <c r="S6074" s="4">
        <v>82</v>
      </c>
      <c r="T6074" s="4">
        <v>81</v>
      </c>
      <c r="U6074" s="4">
        <v>75</v>
      </c>
      <c r="V6074" s="13">
        <v>76</v>
      </c>
      <c r="W6074" s="4">
        <v>63</v>
      </c>
      <c r="X6074" s="4">
        <v>63</v>
      </c>
      <c r="Y6074">
        <f t="shared" ca="1" si="1140"/>
        <v>0</v>
      </c>
      <c r="Z6074">
        <f t="shared" ca="1" si="1141"/>
        <v>0</v>
      </c>
    </row>
    <row r="6075" spans="2:26" x14ac:dyDescent="0.25">
      <c r="B6075" s="11">
        <f t="shared" si="1142"/>
        <v>44814.624999985295</v>
      </c>
      <c r="C6075" s="1">
        <f t="shared" si="1133"/>
        <v>9</v>
      </c>
      <c r="D6075" s="1">
        <f t="shared" si="1134"/>
        <v>6</v>
      </c>
      <c r="E6075" s="12">
        <f t="shared" si="1135"/>
        <v>16</v>
      </c>
      <c r="F6075" s="124" t="str">
        <f t="shared" si="1136"/>
        <v>0</v>
      </c>
      <c r="G6075" s="1">
        <f ca="1">(OFFSET(O6075,0,MATCH(Customer!$J$6,'CDH &amp; HDH'!$P$11:$X$11,0)))</f>
        <v>76</v>
      </c>
      <c r="H6075" s="1" t="str">
        <f t="shared" si="1137"/>
        <v>Cooling</v>
      </c>
      <c r="I6075" s="1">
        <f ca="1">OFFSET(IF($H6075="Cooling",Customer!$C$25,Customer!$C$52),E6075,D6075)</f>
        <v>78</v>
      </c>
      <c r="J6075" s="1">
        <f ca="1">OFFSET(IF($H6075="Cooling",Customer!$L$25,Customer!$L$52),$E6075,$D6075)</f>
        <v>80</v>
      </c>
      <c r="K6075" s="16">
        <f t="shared" ca="1" si="1131"/>
        <v>0</v>
      </c>
      <c r="L6075" s="16">
        <f t="shared" ca="1" si="1132"/>
        <v>0</v>
      </c>
      <c r="M6075" s="17">
        <f t="shared" si="1138"/>
        <v>0</v>
      </c>
      <c r="N6075" s="17">
        <f t="shared" si="1139"/>
        <v>0</v>
      </c>
      <c r="O6075" s="4"/>
      <c r="P6075" s="4">
        <v>68</v>
      </c>
      <c r="Q6075" s="4">
        <v>62</v>
      </c>
      <c r="R6075" s="4">
        <v>74</v>
      </c>
      <c r="S6075" s="4">
        <v>75</v>
      </c>
      <c r="T6075" s="4">
        <v>82</v>
      </c>
      <c r="U6075" s="4">
        <v>75</v>
      </c>
      <c r="V6075" s="13">
        <v>76</v>
      </c>
      <c r="W6075" s="4">
        <v>63</v>
      </c>
      <c r="X6075" s="4">
        <v>65</v>
      </c>
      <c r="Y6075">
        <f t="shared" ca="1" si="1140"/>
        <v>0</v>
      </c>
      <c r="Z6075">
        <f t="shared" ca="1" si="1141"/>
        <v>0</v>
      </c>
    </row>
    <row r="6076" spans="2:26" x14ac:dyDescent="0.25">
      <c r="B6076" s="11">
        <f t="shared" si="1142"/>
        <v>44814.66666665196</v>
      </c>
      <c r="C6076" s="1">
        <f t="shared" si="1133"/>
        <v>9</v>
      </c>
      <c r="D6076" s="1">
        <f t="shared" si="1134"/>
        <v>6</v>
      </c>
      <c r="E6076" s="12">
        <f t="shared" si="1135"/>
        <v>17</v>
      </c>
      <c r="F6076" s="124" t="str">
        <f t="shared" si="1136"/>
        <v>0</v>
      </c>
      <c r="G6076" s="1">
        <f ca="1">(OFFSET(O6076,0,MATCH(Customer!$J$6,'CDH &amp; HDH'!$P$11:$X$11,0)))</f>
        <v>76</v>
      </c>
      <c r="H6076" s="1" t="str">
        <f t="shared" si="1137"/>
        <v>Cooling</v>
      </c>
      <c r="I6076" s="1">
        <f ca="1">OFFSET(IF($H6076="Cooling",Customer!$C$25,Customer!$C$52),E6076,D6076)</f>
        <v>78</v>
      </c>
      <c r="J6076" s="1">
        <f ca="1">OFFSET(IF($H6076="Cooling",Customer!$L$25,Customer!$L$52),$E6076,$D6076)</f>
        <v>80</v>
      </c>
      <c r="K6076" s="16">
        <f t="shared" ca="1" si="1131"/>
        <v>0</v>
      </c>
      <c r="L6076" s="16">
        <f t="shared" ca="1" si="1132"/>
        <v>0</v>
      </c>
      <c r="M6076" s="17">
        <f t="shared" si="1138"/>
        <v>0</v>
      </c>
      <c r="N6076" s="17">
        <f t="shared" si="1139"/>
        <v>0</v>
      </c>
      <c r="O6076" s="4"/>
      <c r="P6076" s="4">
        <v>66</v>
      </c>
      <c r="Q6076" s="4">
        <v>59</v>
      </c>
      <c r="R6076" s="4">
        <v>71</v>
      </c>
      <c r="S6076" s="4">
        <v>74</v>
      </c>
      <c r="T6076" s="4">
        <v>80</v>
      </c>
      <c r="U6076" s="4">
        <v>74</v>
      </c>
      <c r="V6076" s="13">
        <v>76</v>
      </c>
      <c r="W6076" s="4">
        <v>63</v>
      </c>
      <c r="X6076" s="4">
        <v>63</v>
      </c>
      <c r="Y6076">
        <f t="shared" ca="1" si="1140"/>
        <v>0</v>
      </c>
      <c r="Z6076">
        <f t="shared" ca="1" si="1141"/>
        <v>0</v>
      </c>
    </row>
    <row r="6077" spans="2:26" x14ac:dyDescent="0.25">
      <c r="B6077" s="11">
        <f t="shared" si="1142"/>
        <v>44814.708333318624</v>
      </c>
      <c r="C6077" s="1">
        <f t="shared" si="1133"/>
        <v>9</v>
      </c>
      <c r="D6077" s="1">
        <f t="shared" si="1134"/>
        <v>6</v>
      </c>
      <c r="E6077" s="12">
        <f t="shared" si="1135"/>
        <v>18</v>
      </c>
      <c r="F6077" s="124" t="str">
        <f t="shared" si="1136"/>
        <v>0</v>
      </c>
      <c r="G6077" s="1">
        <f ca="1">(OFFSET(O6077,0,MATCH(Customer!$J$6,'CDH &amp; HDH'!$P$11:$X$11,0)))</f>
        <v>74</v>
      </c>
      <c r="H6077" s="1" t="str">
        <f t="shared" si="1137"/>
        <v>Cooling</v>
      </c>
      <c r="I6077" s="1">
        <f ca="1">OFFSET(IF($H6077="Cooling",Customer!$C$25,Customer!$C$52),E6077,D6077)</f>
        <v>78</v>
      </c>
      <c r="J6077" s="1">
        <f ca="1">OFFSET(IF($H6077="Cooling",Customer!$L$25,Customer!$L$52),$E6077,$D6077)</f>
        <v>80</v>
      </c>
      <c r="K6077" s="16">
        <f t="shared" ca="1" si="1131"/>
        <v>0</v>
      </c>
      <c r="L6077" s="16">
        <f t="shared" ca="1" si="1132"/>
        <v>0</v>
      </c>
      <c r="M6077" s="17">
        <f t="shared" si="1138"/>
        <v>0</v>
      </c>
      <c r="N6077" s="17">
        <f t="shared" si="1139"/>
        <v>0</v>
      </c>
      <c r="O6077" s="4"/>
      <c r="P6077" s="4">
        <v>65</v>
      </c>
      <c r="Q6077" s="4">
        <v>57</v>
      </c>
      <c r="R6077" s="4">
        <v>68</v>
      </c>
      <c r="S6077" s="4">
        <v>73</v>
      </c>
      <c r="T6077" s="4">
        <v>78</v>
      </c>
      <c r="U6077" s="4">
        <v>72</v>
      </c>
      <c r="V6077" s="13">
        <v>74</v>
      </c>
      <c r="W6077" s="4">
        <v>63</v>
      </c>
      <c r="X6077" s="4">
        <v>64</v>
      </c>
      <c r="Y6077">
        <f t="shared" ca="1" si="1140"/>
        <v>0</v>
      </c>
      <c r="Z6077">
        <f t="shared" ca="1" si="1141"/>
        <v>0</v>
      </c>
    </row>
    <row r="6078" spans="2:26" x14ac:dyDescent="0.25">
      <c r="B6078" s="11">
        <f t="shared" si="1142"/>
        <v>44814.749999985288</v>
      </c>
      <c r="C6078" s="1">
        <f t="shared" si="1133"/>
        <v>9</v>
      </c>
      <c r="D6078" s="1">
        <f t="shared" si="1134"/>
        <v>6</v>
      </c>
      <c r="E6078" s="12">
        <f t="shared" si="1135"/>
        <v>19</v>
      </c>
      <c r="F6078" s="124" t="str">
        <f t="shared" si="1136"/>
        <v>0</v>
      </c>
      <c r="G6078" s="1">
        <f ca="1">(OFFSET(O6078,0,MATCH(Customer!$J$6,'CDH &amp; HDH'!$P$11:$X$11,0)))</f>
        <v>70</v>
      </c>
      <c r="H6078" s="1" t="str">
        <f t="shared" si="1137"/>
        <v>Cooling</v>
      </c>
      <c r="I6078" s="1">
        <f ca="1">OFFSET(IF($H6078="Cooling",Customer!$C$25,Customer!$C$52),E6078,D6078)</f>
        <v>78</v>
      </c>
      <c r="J6078" s="1">
        <f ca="1">OFFSET(IF($H6078="Cooling",Customer!$L$25,Customer!$L$52),$E6078,$D6078)</f>
        <v>80</v>
      </c>
      <c r="K6078" s="16">
        <f t="shared" ca="1" si="1131"/>
        <v>0</v>
      </c>
      <c r="L6078" s="16">
        <f t="shared" ca="1" si="1132"/>
        <v>0</v>
      </c>
      <c r="M6078" s="17">
        <f t="shared" si="1138"/>
        <v>0</v>
      </c>
      <c r="N6078" s="17">
        <f t="shared" si="1139"/>
        <v>0</v>
      </c>
      <c r="O6078" s="4"/>
      <c r="P6078" s="4">
        <v>63</v>
      </c>
      <c r="Q6078" s="4">
        <v>54</v>
      </c>
      <c r="R6078" s="4">
        <v>60</v>
      </c>
      <c r="S6078" s="4">
        <v>73</v>
      </c>
      <c r="T6078" s="4">
        <v>69</v>
      </c>
      <c r="U6078" s="4">
        <v>68</v>
      </c>
      <c r="V6078" s="13">
        <v>70</v>
      </c>
      <c r="W6078" s="4">
        <v>63</v>
      </c>
      <c r="X6078" s="4">
        <v>62</v>
      </c>
      <c r="Y6078">
        <f t="shared" ca="1" si="1140"/>
        <v>0</v>
      </c>
      <c r="Z6078">
        <f t="shared" ca="1" si="1141"/>
        <v>0</v>
      </c>
    </row>
    <row r="6079" spans="2:26" x14ac:dyDescent="0.25">
      <c r="B6079" s="11">
        <f t="shared" si="1142"/>
        <v>44814.791666651952</v>
      </c>
      <c r="C6079" s="1">
        <f t="shared" si="1133"/>
        <v>9</v>
      </c>
      <c r="D6079" s="1">
        <f t="shared" si="1134"/>
        <v>6</v>
      </c>
      <c r="E6079" s="12">
        <f t="shared" si="1135"/>
        <v>20</v>
      </c>
      <c r="F6079" s="124" t="str">
        <f t="shared" si="1136"/>
        <v>0</v>
      </c>
      <c r="G6079" s="1">
        <f ca="1">(OFFSET(O6079,0,MATCH(Customer!$J$6,'CDH &amp; HDH'!$P$11:$X$11,0)))</f>
        <v>67</v>
      </c>
      <c r="H6079" s="1" t="str">
        <f t="shared" si="1137"/>
        <v>Cooling</v>
      </c>
      <c r="I6079" s="1">
        <f ca="1">OFFSET(IF($H6079="Cooling",Customer!$C$25,Customer!$C$52),E6079,D6079)</f>
        <v>78</v>
      </c>
      <c r="J6079" s="1">
        <f ca="1">OFFSET(IF($H6079="Cooling",Customer!$L$25,Customer!$L$52),$E6079,$D6079)</f>
        <v>80</v>
      </c>
      <c r="K6079" s="16">
        <f t="shared" ca="1" si="1131"/>
        <v>0</v>
      </c>
      <c r="L6079" s="16">
        <f t="shared" ca="1" si="1132"/>
        <v>0</v>
      </c>
      <c r="M6079" s="17">
        <f t="shared" si="1138"/>
        <v>0</v>
      </c>
      <c r="N6079" s="17">
        <f t="shared" si="1139"/>
        <v>0</v>
      </c>
      <c r="O6079" s="4"/>
      <c r="P6079" s="4">
        <v>60</v>
      </c>
      <c r="Q6079" s="4">
        <v>52</v>
      </c>
      <c r="R6079" s="4">
        <v>59</v>
      </c>
      <c r="S6079" s="4">
        <v>72</v>
      </c>
      <c r="T6079" s="4">
        <v>69</v>
      </c>
      <c r="U6079" s="4">
        <v>65</v>
      </c>
      <c r="V6079" s="13">
        <v>67</v>
      </c>
      <c r="W6079" s="4">
        <v>61</v>
      </c>
      <c r="X6079" s="4">
        <v>62</v>
      </c>
      <c r="Y6079">
        <f t="shared" ca="1" si="1140"/>
        <v>0</v>
      </c>
      <c r="Z6079">
        <f t="shared" ca="1" si="1141"/>
        <v>0</v>
      </c>
    </row>
    <row r="6080" spans="2:26" x14ac:dyDescent="0.25">
      <c r="B6080" s="11">
        <f t="shared" si="1142"/>
        <v>44814.833333318616</v>
      </c>
      <c r="C6080" s="1">
        <f t="shared" si="1133"/>
        <v>9</v>
      </c>
      <c r="D6080" s="1">
        <f t="shared" si="1134"/>
        <v>6</v>
      </c>
      <c r="E6080" s="12">
        <f t="shared" si="1135"/>
        <v>21</v>
      </c>
      <c r="F6080" s="124" t="str">
        <f t="shared" si="1136"/>
        <v>0</v>
      </c>
      <c r="G6080" s="1">
        <f ca="1">(OFFSET(O6080,0,MATCH(Customer!$J$6,'CDH &amp; HDH'!$P$11:$X$11,0)))</f>
        <v>66</v>
      </c>
      <c r="H6080" s="1" t="str">
        <f t="shared" si="1137"/>
        <v>Cooling</v>
      </c>
      <c r="I6080" s="1">
        <f ca="1">OFFSET(IF($H6080="Cooling",Customer!$C$25,Customer!$C$52),E6080,D6080)</f>
        <v>78</v>
      </c>
      <c r="J6080" s="1">
        <f ca="1">OFFSET(IF($H6080="Cooling",Customer!$L$25,Customer!$L$52),$E6080,$D6080)</f>
        <v>80</v>
      </c>
      <c r="K6080" s="16">
        <f t="shared" ca="1" si="1131"/>
        <v>0</v>
      </c>
      <c r="L6080" s="16">
        <f t="shared" ca="1" si="1132"/>
        <v>0</v>
      </c>
      <c r="M6080" s="17">
        <f t="shared" si="1138"/>
        <v>0</v>
      </c>
      <c r="N6080" s="17">
        <f t="shared" si="1139"/>
        <v>0</v>
      </c>
      <c r="O6080" s="4"/>
      <c r="P6080" s="4">
        <v>58</v>
      </c>
      <c r="Q6080" s="4">
        <v>51</v>
      </c>
      <c r="R6080" s="4">
        <v>56</v>
      </c>
      <c r="S6080" s="4">
        <v>72</v>
      </c>
      <c r="T6080" s="4">
        <v>67</v>
      </c>
      <c r="U6080" s="4">
        <v>63</v>
      </c>
      <c r="V6080" s="13">
        <v>66</v>
      </c>
      <c r="W6080" s="4">
        <v>59</v>
      </c>
      <c r="X6080" s="4">
        <v>62</v>
      </c>
      <c r="Y6080">
        <f t="shared" ca="1" si="1140"/>
        <v>0</v>
      </c>
      <c r="Z6080">
        <f t="shared" ca="1" si="1141"/>
        <v>0</v>
      </c>
    </row>
    <row r="6081" spans="2:26" x14ac:dyDescent="0.25">
      <c r="B6081" s="11">
        <f t="shared" si="1142"/>
        <v>44814.874999985281</v>
      </c>
      <c r="C6081" s="1">
        <f t="shared" si="1133"/>
        <v>9</v>
      </c>
      <c r="D6081" s="1">
        <f t="shared" si="1134"/>
        <v>6</v>
      </c>
      <c r="E6081" s="12">
        <f t="shared" si="1135"/>
        <v>22</v>
      </c>
      <c r="F6081" s="124" t="str">
        <f t="shared" si="1136"/>
        <v>0</v>
      </c>
      <c r="G6081" s="1">
        <f ca="1">(OFFSET(O6081,0,MATCH(Customer!$J$6,'CDH &amp; HDH'!$P$11:$X$11,0)))</f>
        <v>64</v>
      </c>
      <c r="H6081" s="1" t="str">
        <f t="shared" si="1137"/>
        <v>Cooling</v>
      </c>
      <c r="I6081" s="1">
        <f ca="1">OFFSET(IF($H6081="Cooling",Customer!$C$25,Customer!$C$52),E6081,D6081)</f>
        <v>78</v>
      </c>
      <c r="J6081" s="1">
        <f ca="1">OFFSET(IF($H6081="Cooling",Customer!$L$25,Customer!$L$52),$E6081,$D6081)</f>
        <v>80</v>
      </c>
      <c r="K6081" s="16">
        <f t="shared" ca="1" si="1131"/>
        <v>0</v>
      </c>
      <c r="L6081" s="16">
        <f t="shared" ca="1" si="1132"/>
        <v>0</v>
      </c>
      <c r="M6081" s="17">
        <f t="shared" si="1138"/>
        <v>0</v>
      </c>
      <c r="N6081" s="17">
        <f t="shared" si="1139"/>
        <v>0</v>
      </c>
      <c r="O6081" s="4"/>
      <c r="P6081" s="4">
        <v>55</v>
      </c>
      <c r="Q6081" s="4">
        <v>49</v>
      </c>
      <c r="R6081" s="4">
        <v>50</v>
      </c>
      <c r="S6081" s="4">
        <v>72</v>
      </c>
      <c r="T6081" s="4">
        <v>65</v>
      </c>
      <c r="U6081" s="4">
        <v>61</v>
      </c>
      <c r="V6081" s="13">
        <v>64</v>
      </c>
      <c r="W6081" s="4">
        <v>57</v>
      </c>
      <c r="X6081" s="4">
        <v>61</v>
      </c>
      <c r="Y6081">
        <f t="shared" ca="1" si="1140"/>
        <v>0</v>
      </c>
      <c r="Z6081">
        <f t="shared" ca="1" si="1141"/>
        <v>0</v>
      </c>
    </row>
    <row r="6082" spans="2:26" x14ac:dyDescent="0.25">
      <c r="B6082" s="11">
        <f t="shared" si="1142"/>
        <v>44814.916666651945</v>
      </c>
      <c r="C6082" s="1">
        <f t="shared" si="1133"/>
        <v>9</v>
      </c>
      <c r="D6082" s="1">
        <f t="shared" si="1134"/>
        <v>6</v>
      </c>
      <c r="E6082" s="12">
        <f t="shared" si="1135"/>
        <v>23</v>
      </c>
      <c r="F6082" s="124" t="str">
        <f t="shared" si="1136"/>
        <v>0</v>
      </c>
      <c r="G6082" s="1">
        <f ca="1">(OFFSET(O6082,0,MATCH(Customer!$J$6,'CDH &amp; HDH'!$P$11:$X$11,0)))</f>
        <v>64</v>
      </c>
      <c r="H6082" s="1" t="str">
        <f t="shared" si="1137"/>
        <v>Cooling</v>
      </c>
      <c r="I6082" s="1">
        <f ca="1">OFFSET(IF($H6082="Cooling",Customer!$C$25,Customer!$C$52),E6082,D6082)</f>
        <v>78</v>
      </c>
      <c r="J6082" s="1">
        <f ca="1">OFFSET(IF($H6082="Cooling",Customer!$L$25,Customer!$L$52),$E6082,$D6082)</f>
        <v>80</v>
      </c>
      <c r="K6082" s="16">
        <f t="shared" ca="1" si="1131"/>
        <v>0</v>
      </c>
      <c r="L6082" s="16">
        <f t="shared" ca="1" si="1132"/>
        <v>0</v>
      </c>
      <c r="M6082" s="17">
        <f t="shared" si="1138"/>
        <v>0</v>
      </c>
      <c r="N6082" s="17">
        <f t="shared" si="1139"/>
        <v>0</v>
      </c>
      <c r="O6082" s="4"/>
      <c r="P6082" s="4">
        <v>54</v>
      </c>
      <c r="Q6082" s="4">
        <v>48</v>
      </c>
      <c r="R6082" s="4">
        <v>50</v>
      </c>
      <c r="S6082" s="4">
        <v>72</v>
      </c>
      <c r="T6082" s="4">
        <v>63</v>
      </c>
      <c r="U6082" s="4">
        <v>59</v>
      </c>
      <c r="V6082" s="13">
        <v>64</v>
      </c>
      <c r="W6082" s="4">
        <v>55</v>
      </c>
      <c r="X6082" s="4">
        <v>59</v>
      </c>
      <c r="Y6082">
        <f t="shared" ca="1" si="1140"/>
        <v>0</v>
      </c>
      <c r="Z6082">
        <f t="shared" ca="1" si="1141"/>
        <v>0</v>
      </c>
    </row>
    <row r="6083" spans="2:26" x14ac:dyDescent="0.25">
      <c r="B6083" s="11">
        <f t="shared" si="1142"/>
        <v>44814.958333318609</v>
      </c>
      <c r="C6083" s="1">
        <f t="shared" si="1133"/>
        <v>9</v>
      </c>
      <c r="D6083" s="1">
        <f t="shared" si="1134"/>
        <v>6</v>
      </c>
      <c r="E6083" s="12">
        <f t="shared" si="1135"/>
        <v>24</v>
      </c>
      <c r="F6083" s="124" t="str">
        <f t="shared" si="1136"/>
        <v>0</v>
      </c>
      <c r="G6083" s="1">
        <f ca="1">(OFFSET(O6083,0,MATCH(Customer!$J$6,'CDH &amp; HDH'!$P$11:$X$11,0)))</f>
        <v>64</v>
      </c>
      <c r="H6083" s="1" t="str">
        <f t="shared" si="1137"/>
        <v>Cooling</v>
      </c>
      <c r="I6083" s="1">
        <f ca="1">OFFSET(IF($H6083="Cooling",Customer!$C$25,Customer!$C$52),E6083,D6083)</f>
        <v>78</v>
      </c>
      <c r="J6083" s="1">
        <f ca="1">OFFSET(IF($H6083="Cooling",Customer!$L$25,Customer!$L$52),$E6083,$D6083)</f>
        <v>80</v>
      </c>
      <c r="K6083" s="16">
        <f t="shared" ca="1" si="1131"/>
        <v>0</v>
      </c>
      <c r="L6083" s="16">
        <f t="shared" ca="1" si="1132"/>
        <v>0</v>
      </c>
      <c r="M6083" s="17">
        <f t="shared" si="1138"/>
        <v>0</v>
      </c>
      <c r="N6083" s="17">
        <f t="shared" si="1139"/>
        <v>0</v>
      </c>
      <c r="O6083" s="4"/>
      <c r="P6083" s="4">
        <v>52</v>
      </c>
      <c r="Q6083" s="4">
        <v>48</v>
      </c>
      <c r="R6083" s="4">
        <v>51</v>
      </c>
      <c r="S6083" s="4">
        <v>71</v>
      </c>
      <c r="T6083" s="4">
        <v>62</v>
      </c>
      <c r="U6083" s="4">
        <v>58</v>
      </c>
      <c r="V6083" s="13">
        <v>64</v>
      </c>
      <c r="W6083" s="4">
        <v>53</v>
      </c>
      <c r="X6083" s="4">
        <v>60</v>
      </c>
      <c r="Y6083">
        <f t="shared" ca="1" si="1140"/>
        <v>0</v>
      </c>
      <c r="Z6083">
        <f t="shared" ca="1" si="1141"/>
        <v>0</v>
      </c>
    </row>
    <row r="6084" spans="2:26" x14ac:dyDescent="0.25">
      <c r="B6084" s="11">
        <f t="shared" si="1142"/>
        <v>44814.999999985273</v>
      </c>
      <c r="C6084" s="1">
        <f t="shared" si="1133"/>
        <v>9</v>
      </c>
      <c r="D6084" s="1">
        <f t="shared" si="1134"/>
        <v>7</v>
      </c>
      <c r="E6084" s="12">
        <f t="shared" si="1135"/>
        <v>1</v>
      </c>
      <c r="F6084" s="124" t="str">
        <f t="shared" si="1136"/>
        <v>0</v>
      </c>
      <c r="G6084" s="1">
        <f ca="1">(OFFSET(O6084,0,MATCH(Customer!$J$6,'CDH &amp; HDH'!$P$11:$X$11,0)))</f>
        <v>65</v>
      </c>
      <c r="H6084" s="1" t="str">
        <f t="shared" si="1137"/>
        <v>Cooling</v>
      </c>
      <c r="I6084" s="1">
        <f ca="1">OFFSET(IF($H6084="Cooling",Customer!$C$25,Customer!$C$52),E6084,D6084)</f>
        <v>78</v>
      </c>
      <c r="J6084" s="1">
        <f ca="1">OFFSET(IF($H6084="Cooling",Customer!$L$25,Customer!$L$52),$E6084,$D6084)</f>
        <v>80</v>
      </c>
      <c r="K6084" s="16">
        <f t="shared" ca="1" si="1131"/>
        <v>0</v>
      </c>
      <c r="L6084" s="16">
        <f t="shared" ca="1" si="1132"/>
        <v>0</v>
      </c>
      <c r="M6084" s="17">
        <f t="shared" si="1138"/>
        <v>0</v>
      </c>
      <c r="N6084" s="17">
        <f t="shared" si="1139"/>
        <v>0</v>
      </c>
      <c r="O6084" s="4"/>
      <c r="P6084" s="4">
        <v>51</v>
      </c>
      <c r="Q6084" s="4">
        <v>47</v>
      </c>
      <c r="R6084" s="4">
        <v>50</v>
      </c>
      <c r="S6084" s="4">
        <v>70</v>
      </c>
      <c r="T6084" s="4">
        <v>61</v>
      </c>
      <c r="U6084" s="4">
        <v>57</v>
      </c>
      <c r="V6084" s="13">
        <v>65</v>
      </c>
      <c r="W6084" s="4">
        <v>51</v>
      </c>
      <c r="X6084" s="4">
        <v>61</v>
      </c>
      <c r="Y6084">
        <f t="shared" ca="1" si="1140"/>
        <v>0</v>
      </c>
      <c r="Z6084">
        <f t="shared" ca="1" si="1141"/>
        <v>0</v>
      </c>
    </row>
    <row r="6085" spans="2:26" x14ac:dyDescent="0.25">
      <c r="B6085" s="11">
        <f t="shared" si="1142"/>
        <v>44815.041666651938</v>
      </c>
      <c r="C6085" s="1">
        <f t="shared" si="1133"/>
        <v>9</v>
      </c>
      <c r="D6085" s="1">
        <f t="shared" si="1134"/>
        <v>7</v>
      </c>
      <c r="E6085" s="12">
        <f t="shared" si="1135"/>
        <v>2</v>
      </c>
      <c r="F6085" s="124" t="str">
        <f t="shared" si="1136"/>
        <v>0</v>
      </c>
      <c r="G6085" s="1">
        <f ca="1">(OFFSET(O6085,0,MATCH(Customer!$J$6,'CDH &amp; HDH'!$P$11:$X$11,0)))</f>
        <v>65</v>
      </c>
      <c r="H6085" s="1" t="str">
        <f t="shared" si="1137"/>
        <v>Cooling</v>
      </c>
      <c r="I6085" s="1">
        <f ca="1">OFFSET(IF($H6085="Cooling",Customer!$C$25,Customer!$C$52),E6085,D6085)</f>
        <v>78</v>
      </c>
      <c r="J6085" s="1">
        <f ca="1">OFFSET(IF($H6085="Cooling",Customer!$L$25,Customer!$L$52),$E6085,$D6085)</f>
        <v>80</v>
      </c>
      <c r="K6085" s="16">
        <f t="shared" ca="1" si="1131"/>
        <v>0</v>
      </c>
      <c r="L6085" s="16">
        <f t="shared" ca="1" si="1132"/>
        <v>0</v>
      </c>
      <c r="M6085" s="17">
        <f t="shared" si="1138"/>
        <v>0</v>
      </c>
      <c r="N6085" s="17">
        <f t="shared" si="1139"/>
        <v>0</v>
      </c>
      <c r="O6085" s="4"/>
      <c r="P6085" s="4">
        <v>50</v>
      </c>
      <c r="Q6085" s="4">
        <v>46</v>
      </c>
      <c r="R6085" s="4">
        <v>46</v>
      </c>
      <c r="S6085" s="4">
        <v>69</v>
      </c>
      <c r="T6085" s="4">
        <v>61</v>
      </c>
      <c r="U6085" s="4">
        <v>55</v>
      </c>
      <c r="V6085" s="13">
        <v>65</v>
      </c>
      <c r="W6085" s="4">
        <v>50</v>
      </c>
      <c r="X6085" s="4">
        <v>62</v>
      </c>
      <c r="Y6085">
        <f t="shared" ca="1" si="1140"/>
        <v>0</v>
      </c>
      <c r="Z6085">
        <f t="shared" ca="1" si="1141"/>
        <v>0</v>
      </c>
    </row>
    <row r="6086" spans="2:26" x14ac:dyDescent="0.25">
      <c r="B6086" s="11">
        <f t="shared" si="1142"/>
        <v>44815.083333318602</v>
      </c>
      <c r="C6086" s="1">
        <f t="shared" si="1133"/>
        <v>9</v>
      </c>
      <c r="D6086" s="1">
        <f t="shared" si="1134"/>
        <v>7</v>
      </c>
      <c r="E6086" s="12">
        <f t="shared" si="1135"/>
        <v>3</v>
      </c>
      <c r="F6086" s="124" t="str">
        <f t="shared" si="1136"/>
        <v>0</v>
      </c>
      <c r="G6086" s="1">
        <f ca="1">(OFFSET(O6086,0,MATCH(Customer!$J$6,'CDH &amp; HDH'!$P$11:$X$11,0)))</f>
        <v>64</v>
      </c>
      <c r="H6086" s="1" t="str">
        <f t="shared" si="1137"/>
        <v>Cooling</v>
      </c>
      <c r="I6086" s="1">
        <f ca="1">OFFSET(IF($H6086="Cooling",Customer!$C$25,Customer!$C$52),E6086,D6086)</f>
        <v>78</v>
      </c>
      <c r="J6086" s="1">
        <f ca="1">OFFSET(IF($H6086="Cooling",Customer!$L$25,Customer!$L$52),$E6086,$D6086)</f>
        <v>80</v>
      </c>
      <c r="K6086" s="16">
        <f t="shared" ca="1" si="1131"/>
        <v>0</v>
      </c>
      <c r="L6086" s="16">
        <f t="shared" ca="1" si="1132"/>
        <v>0</v>
      </c>
      <c r="M6086" s="17">
        <f t="shared" si="1138"/>
        <v>0</v>
      </c>
      <c r="N6086" s="17">
        <f t="shared" si="1139"/>
        <v>0</v>
      </c>
      <c r="O6086" s="4"/>
      <c r="P6086" s="4">
        <v>49</v>
      </c>
      <c r="Q6086" s="4">
        <v>46</v>
      </c>
      <c r="R6086" s="4">
        <v>43</v>
      </c>
      <c r="S6086" s="4">
        <v>69</v>
      </c>
      <c r="T6086" s="4">
        <v>60</v>
      </c>
      <c r="U6086" s="4">
        <v>54</v>
      </c>
      <c r="V6086" s="13">
        <v>64</v>
      </c>
      <c r="W6086" s="4">
        <v>50</v>
      </c>
      <c r="X6086" s="4">
        <v>63</v>
      </c>
      <c r="Y6086">
        <f t="shared" ca="1" si="1140"/>
        <v>0</v>
      </c>
      <c r="Z6086">
        <f t="shared" ca="1" si="1141"/>
        <v>0</v>
      </c>
    </row>
    <row r="6087" spans="2:26" x14ac:dyDescent="0.25">
      <c r="B6087" s="11">
        <f t="shared" si="1142"/>
        <v>44815.124999985266</v>
      </c>
      <c r="C6087" s="1">
        <f t="shared" si="1133"/>
        <v>9</v>
      </c>
      <c r="D6087" s="1">
        <f t="shared" si="1134"/>
        <v>7</v>
      </c>
      <c r="E6087" s="12">
        <f t="shared" si="1135"/>
        <v>4</v>
      </c>
      <c r="F6087" s="124" t="str">
        <f t="shared" si="1136"/>
        <v>0</v>
      </c>
      <c r="G6087" s="1">
        <f ca="1">(OFFSET(O6087,0,MATCH(Customer!$J$6,'CDH &amp; HDH'!$P$11:$X$11,0)))</f>
        <v>62</v>
      </c>
      <c r="H6087" s="1" t="str">
        <f t="shared" si="1137"/>
        <v>Cooling</v>
      </c>
      <c r="I6087" s="1">
        <f ca="1">OFFSET(IF($H6087="Cooling",Customer!$C$25,Customer!$C$52),E6087,D6087)</f>
        <v>78</v>
      </c>
      <c r="J6087" s="1">
        <f ca="1">OFFSET(IF($H6087="Cooling",Customer!$L$25,Customer!$L$52),$E6087,$D6087)</f>
        <v>80</v>
      </c>
      <c r="K6087" s="16">
        <f t="shared" ca="1" si="1131"/>
        <v>0</v>
      </c>
      <c r="L6087" s="16">
        <f t="shared" ca="1" si="1132"/>
        <v>0</v>
      </c>
      <c r="M6087" s="17">
        <f t="shared" si="1138"/>
        <v>0</v>
      </c>
      <c r="N6087" s="17">
        <f t="shared" si="1139"/>
        <v>0</v>
      </c>
      <c r="O6087" s="4"/>
      <c r="P6087" s="4">
        <v>48</v>
      </c>
      <c r="Q6087" s="4">
        <v>45</v>
      </c>
      <c r="R6087" s="4">
        <v>42</v>
      </c>
      <c r="S6087" s="4">
        <v>68</v>
      </c>
      <c r="T6087" s="4">
        <v>61</v>
      </c>
      <c r="U6087" s="4">
        <v>54</v>
      </c>
      <c r="V6087" s="13">
        <v>62</v>
      </c>
      <c r="W6087" s="4">
        <v>49</v>
      </c>
      <c r="X6087" s="4">
        <v>64</v>
      </c>
      <c r="Y6087">
        <f t="shared" ca="1" si="1140"/>
        <v>0</v>
      </c>
      <c r="Z6087">
        <f t="shared" ca="1" si="1141"/>
        <v>0</v>
      </c>
    </row>
    <row r="6088" spans="2:26" x14ac:dyDescent="0.25">
      <c r="B6088" s="11">
        <f t="shared" si="1142"/>
        <v>44815.16666665193</v>
      </c>
      <c r="C6088" s="1">
        <f t="shared" si="1133"/>
        <v>9</v>
      </c>
      <c r="D6088" s="1">
        <f t="shared" si="1134"/>
        <v>7</v>
      </c>
      <c r="E6088" s="12">
        <f t="shared" si="1135"/>
        <v>5</v>
      </c>
      <c r="F6088" s="124" t="str">
        <f t="shared" si="1136"/>
        <v>0</v>
      </c>
      <c r="G6088" s="1">
        <f ca="1">(OFFSET(O6088,0,MATCH(Customer!$J$6,'CDH &amp; HDH'!$P$11:$X$11,0)))</f>
        <v>61</v>
      </c>
      <c r="H6088" s="1" t="str">
        <f t="shared" si="1137"/>
        <v>Cooling</v>
      </c>
      <c r="I6088" s="1">
        <f ca="1">OFFSET(IF($H6088="Cooling",Customer!$C$25,Customer!$C$52),E6088,D6088)</f>
        <v>78</v>
      </c>
      <c r="J6088" s="1">
        <f ca="1">OFFSET(IF($H6088="Cooling",Customer!$L$25,Customer!$L$52),$E6088,$D6088)</f>
        <v>80</v>
      </c>
      <c r="K6088" s="16">
        <f t="shared" ca="1" si="1131"/>
        <v>0</v>
      </c>
      <c r="L6088" s="16">
        <f t="shared" ca="1" si="1132"/>
        <v>0</v>
      </c>
      <c r="M6088" s="17">
        <f t="shared" si="1138"/>
        <v>0</v>
      </c>
      <c r="N6088" s="17">
        <f t="shared" si="1139"/>
        <v>0</v>
      </c>
      <c r="O6088" s="4"/>
      <c r="P6088" s="4">
        <v>48</v>
      </c>
      <c r="Q6088" s="4">
        <v>45</v>
      </c>
      <c r="R6088" s="4">
        <v>42</v>
      </c>
      <c r="S6088" s="4">
        <v>67</v>
      </c>
      <c r="T6088" s="4">
        <v>60</v>
      </c>
      <c r="U6088" s="4">
        <v>53</v>
      </c>
      <c r="V6088" s="13">
        <v>61</v>
      </c>
      <c r="W6088" s="4">
        <v>49</v>
      </c>
      <c r="X6088" s="4">
        <v>65</v>
      </c>
      <c r="Y6088">
        <f t="shared" ca="1" si="1140"/>
        <v>0</v>
      </c>
      <c r="Z6088">
        <f t="shared" ca="1" si="1141"/>
        <v>0</v>
      </c>
    </row>
    <row r="6089" spans="2:26" x14ac:dyDescent="0.25">
      <c r="B6089" s="11">
        <f t="shared" si="1142"/>
        <v>44815.208333318595</v>
      </c>
      <c r="C6089" s="1">
        <f t="shared" si="1133"/>
        <v>9</v>
      </c>
      <c r="D6089" s="1">
        <f t="shared" si="1134"/>
        <v>7</v>
      </c>
      <c r="E6089" s="12">
        <f t="shared" si="1135"/>
        <v>6</v>
      </c>
      <c r="F6089" s="124" t="str">
        <f t="shared" si="1136"/>
        <v>0</v>
      </c>
      <c r="G6089" s="1">
        <f ca="1">(OFFSET(O6089,0,MATCH(Customer!$J$6,'CDH &amp; HDH'!$P$11:$X$11,0)))</f>
        <v>62</v>
      </c>
      <c r="H6089" s="1" t="str">
        <f t="shared" si="1137"/>
        <v>Cooling</v>
      </c>
      <c r="I6089" s="1">
        <f ca="1">OFFSET(IF($H6089="Cooling",Customer!$C$25,Customer!$C$52),E6089,D6089)</f>
        <v>78</v>
      </c>
      <c r="J6089" s="1">
        <f ca="1">OFFSET(IF($H6089="Cooling",Customer!$L$25,Customer!$L$52),$E6089,$D6089)</f>
        <v>80</v>
      </c>
      <c r="K6089" s="16">
        <f t="shared" ca="1" si="1131"/>
        <v>0</v>
      </c>
      <c r="L6089" s="16">
        <f t="shared" ca="1" si="1132"/>
        <v>0</v>
      </c>
      <c r="M6089" s="17">
        <f t="shared" si="1138"/>
        <v>0</v>
      </c>
      <c r="N6089" s="17">
        <f t="shared" si="1139"/>
        <v>0</v>
      </c>
      <c r="O6089" s="4"/>
      <c r="P6089" s="4">
        <v>49</v>
      </c>
      <c r="Q6089" s="4">
        <v>46</v>
      </c>
      <c r="R6089" s="4">
        <v>45</v>
      </c>
      <c r="S6089" s="4">
        <v>68</v>
      </c>
      <c r="T6089" s="4">
        <v>62</v>
      </c>
      <c r="U6089" s="4">
        <v>54</v>
      </c>
      <c r="V6089" s="13">
        <v>62</v>
      </c>
      <c r="W6089" s="4">
        <v>49</v>
      </c>
      <c r="X6089" s="4">
        <v>64</v>
      </c>
      <c r="Y6089">
        <f t="shared" ca="1" si="1140"/>
        <v>0</v>
      </c>
      <c r="Z6089">
        <f t="shared" ca="1" si="1141"/>
        <v>0</v>
      </c>
    </row>
    <row r="6090" spans="2:26" x14ac:dyDescent="0.25">
      <c r="B6090" s="11">
        <f t="shared" si="1142"/>
        <v>44815.249999985259</v>
      </c>
      <c r="C6090" s="1">
        <f t="shared" si="1133"/>
        <v>9</v>
      </c>
      <c r="D6090" s="1">
        <f t="shared" si="1134"/>
        <v>7</v>
      </c>
      <c r="E6090" s="12">
        <f t="shared" si="1135"/>
        <v>7</v>
      </c>
      <c r="F6090" s="124" t="str">
        <f t="shared" si="1136"/>
        <v>0</v>
      </c>
      <c r="G6090" s="1">
        <f ca="1">(OFFSET(O6090,0,MATCH(Customer!$J$6,'CDH &amp; HDH'!$P$11:$X$11,0)))</f>
        <v>60</v>
      </c>
      <c r="H6090" s="1" t="str">
        <f t="shared" si="1137"/>
        <v>Cooling</v>
      </c>
      <c r="I6090" s="1">
        <f ca="1">OFFSET(IF($H6090="Cooling",Customer!$C$25,Customer!$C$52),E6090,D6090)</f>
        <v>78</v>
      </c>
      <c r="J6090" s="1">
        <f ca="1">OFFSET(IF($H6090="Cooling",Customer!$L$25,Customer!$L$52),$E6090,$D6090)</f>
        <v>80</v>
      </c>
      <c r="K6090" s="16">
        <f t="shared" ca="1" si="1131"/>
        <v>0</v>
      </c>
      <c r="L6090" s="16">
        <f t="shared" ca="1" si="1132"/>
        <v>0</v>
      </c>
      <c r="M6090" s="17">
        <f t="shared" si="1138"/>
        <v>0</v>
      </c>
      <c r="N6090" s="17">
        <f t="shared" si="1139"/>
        <v>0</v>
      </c>
      <c r="O6090" s="4"/>
      <c r="P6090" s="4">
        <v>49</v>
      </c>
      <c r="Q6090" s="4">
        <v>46</v>
      </c>
      <c r="R6090" s="4">
        <v>44</v>
      </c>
      <c r="S6090" s="4">
        <v>68</v>
      </c>
      <c r="T6090" s="4">
        <v>64</v>
      </c>
      <c r="U6090" s="4">
        <v>57</v>
      </c>
      <c r="V6090" s="13">
        <v>60</v>
      </c>
      <c r="W6090" s="4">
        <v>49</v>
      </c>
      <c r="X6090" s="4">
        <v>64</v>
      </c>
      <c r="Y6090">
        <f t="shared" ca="1" si="1140"/>
        <v>0</v>
      </c>
      <c r="Z6090">
        <f t="shared" ca="1" si="1141"/>
        <v>0</v>
      </c>
    </row>
    <row r="6091" spans="2:26" x14ac:dyDescent="0.25">
      <c r="B6091" s="11">
        <f t="shared" si="1142"/>
        <v>44815.291666651923</v>
      </c>
      <c r="C6091" s="1">
        <f t="shared" si="1133"/>
        <v>9</v>
      </c>
      <c r="D6091" s="1">
        <f t="shared" si="1134"/>
        <v>7</v>
      </c>
      <c r="E6091" s="12">
        <f t="shared" si="1135"/>
        <v>8</v>
      </c>
      <c r="F6091" s="124" t="str">
        <f t="shared" si="1136"/>
        <v>0</v>
      </c>
      <c r="G6091" s="1">
        <f ca="1">(OFFSET(O6091,0,MATCH(Customer!$J$6,'CDH &amp; HDH'!$P$11:$X$11,0)))</f>
        <v>64</v>
      </c>
      <c r="H6091" s="1" t="str">
        <f t="shared" si="1137"/>
        <v>Cooling</v>
      </c>
      <c r="I6091" s="1">
        <f ca="1">OFFSET(IF($H6091="Cooling",Customer!$C$25,Customer!$C$52),E6091,D6091)</f>
        <v>78</v>
      </c>
      <c r="J6091" s="1">
        <f ca="1">OFFSET(IF($H6091="Cooling",Customer!$L$25,Customer!$L$52),$E6091,$D6091)</f>
        <v>80</v>
      </c>
      <c r="K6091" s="16">
        <f t="shared" ca="1" si="1131"/>
        <v>0</v>
      </c>
      <c r="L6091" s="16">
        <f t="shared" ca="1" si="1132"/>
        <v>0</v>
      </c>
      <c r="M6091" s="17">
        <f t="shared" si="1138"/>
        <v>0</v>
      </c>
      <c r="N6091" s="17">
        <f t="shared" si="1139"/>
        <v>0</v>
      </c>
      <c r="O6091" s="4"/>
      <c r="P6091" s="4">
        <v>53</v>
      </c>
      <c r="Q6091" s="4">
        <v>48</v>
      </c>
      <c r="R6091" s="4">
        <v>48</v>
      </c>
      <c r="S6091" s="4">
        <v>71</v>
      </c>
      <c r="T6091" s="4">
        <v>65</v>
      </c>
      <c r="U6091" s="4">
        <v>61</v>
      </c>
      <c r="V6091" s="13">
        <v>64</v>
      </c>
      <c r="W6091" s="4">
        <v>52</v>
      </c>
      <c r="X6091" s="4">
        <v>64</v>
      </c>
      <c r="Y6091">
        <f t="shared" ca="1" si="1140"/>
        <v>0</v>
      </c>
      <c r="Z6091">
        <f t="shared" ca="1" si="1141"/>
        <v>0</v>
      </c>
    </row>
    <row r="6092" spans="2:26" x14ac:dyDescent="0.25">
      <c r="B6092" s="11">
        <f t="shared" si="1142"/>
        <v>44815.333333318587</v>
      </c>
      <c r="C6092" s="1">
        <f t="shared" si="1133"/>
        <v>9</v>
      </c>
      <c r="D6092" s="1">
        <f t="shared" si="1134"/>
        <v>7</v>
      </c>
      <c r="E6092" s="12">
        <f t="shared" si="1135"/>
        <v>9</v>
      </c>
      <c r="F6092" s="124" t="str">
        <f t="shared" si="1136"/>
        <v>0</v>
      </c>
      <c r="G6092" s="1">
        <f ca="1">(OFFSET(O6092,0,MATCH(Customer!$J$6,'CDH &amp; HDH'!$P$11:$X$11,0)))</f>
        <v>67</v>
      </c>
      <c r="H6092" s="1" t="str">
        <f t="shared" si="1137"/>
        <v>Cooling</v>
      </c>
      <c r="I6092" s="1">
        <f ca="1">OFFSET(IF($H6092="Cooling",Customer!$C$25,Customer!$C$52),E6092,D6092)</f>
        <v>78</v>
      </c>
      <c r="J6092" s="1">
        <f ca="1">OFFSET(IF($H6092="Cooling",Customer!$L$25,Customer!$L$52),$E6092,$D6092)</f>
        <v>80</v>
      </c>
      <c r="K6092" s="16">
        <f t="shared" ref="K6092:K6155" ca="1" si="1143">IF($H6092="Heating",0,MAX(0,$G6092-I6092))</f>
        <v>0</v>
      </c>
      <c r="L6092" s="16">
        <f t="shared" ref="L6092:L6155" ca="1" si="1144">IF($H6092="Heating",0,MAX(0,$G6092-J6092))</f>
        <v>0</v>
      </c>
      <c r="M6092" s="17">
        <f t="shared" si="1138"/>
        <v>0</v>
      </c>
      <c r="N6092" s="17">
        <f t="shared" si="1139"/>
        <v>0</v>
      </c>
      <c r="O6092" s="4"/>
      <c r="P6092" s="4">
        <v>58</v>
      </c>
      <c r="Q6092" s="4">
        <v>50</v>
      </c>
      <c r="R6092" s="4">
        <v>53</v>
      </c>
      <c r="S6092" s="4">
        <v>73</v>
      </c>
      <c r="T6092" s="4">
        <v>69</v>
      </c>
      <c r="U6092" s="4">
        <v>64</v>
      </c>
      <c r="V6092" s="13">
        <v>67</v>
      </c>
      <c r="W6092" s="4">
        <v>55</v>
      </c>
      <c r="X6092" s="4">
        <v>66</v>
      </c>
      <c r="Y6092">
        <f t="shared" ca="1" si="1140"/>
        <v>0</v>
      </c>
      <c r="Z6092">
        <f t="shared" ca="1" si="1141"/>
        <v>0</v>
      </c>
    </row>
    <row r="6093" spans="2:26" x14ac:dyDescent="0.25">
      <c r="B6093" s="11">
        <f t="shared" si="1142"/>
        <v>44815.374999985252</v>
      </c>
      <c r="C6093" s="1">
        <f t="shared" ref="C6093:C6156" si="1145">MONTH(B6093)</f>
        <v>9</v>
      </c>
      <c r="D6093" s="1">
        <f t="shared" ref="D6093:D6156" si="1146">WEEKDAY(B6093,2)</f>
        <v>7</v>
      </c>
      <c r="E6093" s="12">
        <f t="shared" ref="E6093:E6156" si="1147">HOUR(B6093)+1</f>
        <v>10</v>
      </c>
      <c r="F6093" s="124" t="str">
        <f t="shared" ref="F6093:F6156" si="1148">IF(AND(C6093&gt;5,C6093&lt;9,D6093&lt;6,E6093&gt;14,E6093&lt;19),"1",IF(AND(OR(E6093=8,E6093=9,E6093=19,E6093=20),C6093&lt;3,D6093&lt;6),"1","0"))</f>
        <v>0</v>
      </c>
      <c r="G6093" s="1">
        <f ca="1">(OFFSET(O6093,0,MATCH(Customer!$J$6,'CDH &amp; HDH'!$P$11:$X$11,0)))</f>
        <v>69</v>
      </c>
      <c r="H6093" s="1" t="str">
        <f t="shared" ref="H6093:H6156" si="1149">IF(AND(C6093&gt;=5,C6093&lt;=9),"Cooling","Heating")</f>
        <v>Cooling</v>
      </c>
      <c r="I6093" s="1">
        <f ca="1">OFFSET(IF($H6093="Cooling",Customer!$C$25,Customer!$C$52),E6093,D6093)</f>
        <v>78</v>
      </c>
      <c r="J6093" s="1">
        <f ca="1">OFFSET(IF($H6093="Cooling",Customer!$L$25,Customer!$L$52),$E6093,$D6093)</f>
        <v>80</v>
      </c>
      <c r="K6093" s="16">
        <f t="shared" ca="1" si="1143"/>
        <v>0</v>
      </c>
      <c r="L6093" s="16">
        <f t="shared" ca="1" si="1144"/>
        <v>0</v>
      </c>
      <c r="M6093" s="17">
        <f t="shared" ref="M6093:M6156" si="1150">IF($H6093="Cooling",0,MAX(0,I6093-$G6093))</f>
        <v>0</v>
      </c>
      <c r="N6093" s="17">
        <f t="shared" ref="N6093:N6156" si="1151">IF($H6093="Cooling",0,MAX(0,J6093-$G6093))</f>
        <v>0</v>
      </c>
      <c r="O6093" s="4"/>
      <c r="P6093" s="4">
        <v>62</v>
      </c>
      <c r="Q6093" s="4">
        <v>52</v>
      </c>
      <c r="R6093" s="4">
        <v>57</v>
      </c>
      <c r="S6093" s="4">
        <v>76</v>
      </c>
      <c r="T6093" s="4">
        <v>71</v>
      </c>
      <c r="U6093" s="4">
        <v>68</v>
      </c>
      <c r="V6093" s="13">
        <v>69</v>
      </c>
      <c r="W6093" s="4">
        <v>58</v>
      </c>
      <c r="X6093" s="4">
        <v>67</v>
      </c>
      <c r="Y6093">
        <f t="shared" ref="Y6093:Y6156" ca="1" si="1152">1.08*400*K6093</f>
        <v>0</v>
      </c>
      <c r="Z6093">
        <f t="shared" ref="Z6093:Z6156" ca="1" si="1153">1.08*400*L6093</f>
        <v>0</v>
      </c>
    </row>
    <row r="6094" spans="2:26" x14ac:dyDescent="0.25">
      <c r="B6094" s="11">
        <f t="shared" ref="B6094:B6157" si="1154">B6093+1/24</f>
        <v>44815.416666651916</v>
      </c>
      <c r="C6094" s="1">
        <f t="shared" si="1145"/>
        <v>9</v>
      </c>
      <c r="D6094" s="1">
        <f t="shared" si="1146"/>
        <v>7</v>
      </c>
      <c r="E6094" s="12">
        <f t="shared" si="1147"/>
        <v>11</v>
      </c>
      <c r="F6094" s="124" t="str">
        <f t="shared" si="1148"/>
        <v>0</v>
      </c>
      <c r="G6094" s="1">
        <f ca="1">(OFFSET(O6094,0,MATCH(Customer!$J$6,'CDH &amp; HDH'!$P$11:$X$11,0)))</f>
        <v>72</v>
      </c>
      <c r="H6094" s="1" t="str">
        <f t="shared" si="1149"/>
        <v>Cooling</v>
      </c>
      <c r="I6094" s="1">
        <f ca="1">OFFSET(IF($H6094="Cooling",Customer!$C$25,Customer!$C$52),E6094,D6094)</f>
        <v>78</v>
      </c>
      <c r="J6094" s="1">
        <f ca="1">OFFSET(IF($H6094="Cooling",Customer!$L$25,Customer!$L$52),$E6094,$D6094)</f>
        <v>80</v>
      </c>
      <c r="K6094" s="16">
        <f t="shared" ca="1" si="1143"/>
        <v>0</v>
      </c>
      <c r="L6094" s="16">
        <f t="shared" ca="1" si="1144"/>
        <v>0</v>
      </c>
      <c r="M6094" s="17">
        <f t="shared" si="1150"/>
        <v>0</v>
      </c>
      <c r="N6094" s="17">
        <f t="shared" si="1151"/>
        <v>0</v>
      </c>
      <c r="O6094" s="4"/>
      <c r="P6094" s="4">
        <v>65</v>
      </c>
      <c r="Q6094" s="4">
        <v>52</v>
      </c>
      <c r="R6094" s="4">
        <v>60</v>
      </c>
      <c r="S6094" s="4">
        <v>79</v>
      </c>
      <c r="T6094" s="4">
        <v>75</v>
      </c>
      <c r="U6094" s="4">
        <v>70</v>
      </c>
      <c r="V6094" s="13">
        <v>72</v>
      </c>
      <c r="W6094" s="4">
        <v>59</v>
      </c>
      <c r="X6094" s="4">
        <v>69</v>
      </c>
      <c r="Y6094">
        <f t="shared" ca="1" si="1152"/>
        <v>0</v>
      </c>
      <c r="Z6094">
        <f t="shared" ca="1" si="1153"/>
        <v>0</v>
      </c>
    </row>
    <row r="6095" spans="2:26" x14ac:dyDescent="0.25">
      <c r="B6095" s="11">
        <f t="shared" si="1154"/>
        <v>44815.45833331858</v>
      </c>
      <c r="C6095" s="1">
        <f t="shared" si="1145"/>
        <v>9</v>
      </c>
      <c r="D6095" s="1">
        <f t="shared" si="1146"/>
        <v>7</v>
      </c>
      <c r="E6095" s="12">
        <f t="shared" si="1147"/>
        <v>12</v>
      </c>
      <c r="F6095" s="124" t="str">
        <f t="shared" si="1148"/>
        <v>0</v>
      </c>
      <c r="G6095" s="1">
        <f ca="1">(OFFSET(O6095,0,MATCH(Customer!$J$6,'CDH &amp; HDH'!$P$11:$X$11,0)))</f>
        <v>71</v>
      </c>
      <c r="H6095" s="1" t="str">
        <f t="shared" si="1149"/>
        <v>Cooling</v>
      </c>
      <c r="I6095" s="1">
        <f ca="1">OFFSET(IF($H6095="Cooling",Customer!$C$25,Customer!$C$52),E6095,D6095)</f>
        <v>78</v>
      </c>
      <c r="J6095" s="1">
        <f ca="1">OFFSET(IF($H6095="Cooling",Customer!$L$25,Customer!$L$52),$E6095,$D6095)</f>
        <v>80</v>
      </c>
      <c r="K6095" s="16">
        <f t="shared" ca="1" si="1143"/>
        <v>0</v>
      </c>
      <c r="L6095" s="16">
        <f t="shared" ca="1" si="1144"/>
        <v>0</v>
      </c>
      <c r="M6095" s="17">
        <f t="shared" si="1150"/>
        <v>0</v>
      </c>
      <c r="N6095" s="17">
        <f t="shared" si="1151"/>
        <v>0</v>
      </c>
      <c r="O6095" s="4"/>
      <c r="P6095" s="4">
        <v>67</v>
      </c>
      <c r="Q6095" s="4">
        <v>51</v>
      </c>
      <c r="R6095" s="4">
        <v>62</v>
      </c>
      <c r="S6095" s="4">
        <v>80</v>
      </c>
      <c r="T6095" s="4">
        <v>78</v>
      </c>
      <c r="U6095" s="4">
        <v>73</v>
      </c>
      <c r="V6095" s="13">
        <v>71</v>
      </c>
      <c r="W6095" s="4">
        <v>61</v>
      </c>
      <c r="X6095" s="4">
        <v>71</v>
      </c>
      <c r="Y6095">
        <f t="shared" ca="1" si="1152"/>
        <v>0</v>
      </c>
      <c r="Z6095">
        <f t="shared" ca="1" si="1153"/>
        <v>0</v>
      </c>
    </row>
    <row r="6096" spans="2:26" x14ac:dyDescent="0.25">
      <c r="B6096" s="11">
        <f t="shared" si="1154"/>
        <v>44815.499999985244</v>
      </c>
      <c r="C6096" s="1">
        <f t="shared" si="1145"/>
        <v>9</v>
      </c>
      <c r="D6096" s="1">
        <f t="shared" si="1146"/>
        <v>7</v>
      </c>
      <c r="E6096" s="12">
        <f t="shared" si="1147"/>
        <v>13</v>
      </c>
      <c r="F6096" s="124" t="str">
        <f t="shared" si="1148"/>
        <v>0</v>
      </c>
      <c r="G6096" s="1">
        <f ca="1">(OFFSET(O6096,0,MATCH(Customer!$J$6,'CDH &amp; HDH'!$P$11:$X$11,0)))</f>
        <v>72</v>
      </c>
      <c r="H6096" s="1" t="str">
        <f t="shared" si="1149"/>
        <v>Cooling</v>
      </c>
      <c r="I6096" s="1">
        <f ca="1">OFFSET(IF($H6096="Cooling",Customer!$C$25,Customer!$C$52),E6096,D6096)</f>
        <v>78</v>
      </c>
      <c r="J6096" s="1">
        <f ca="1">OFFSET(IF($H6096="Cooling",Customer!$L$25,Customer!$L$52),$E6096,$D6096)</f>
        <v>80</v>
      </c>
      <c r="K6096" s="16">
        <f t="shared" ca="1" si="1143"/>
        <v>0</v>
      </c>
      <c r="L6096" s="16">
        <f t="shared" ca="1" si="1144"/>
        <v>0</v>
      </c>
      <c r="M6096" s="17">
        <f t="shared" si="1150"/>
        <v>0</v>
      </c>
      <c r="N6096" s="17">
        <f t="shared" si="1151"/>
        <v>0</v>
      </c>
      <c r="O6096" s="4"/>
      <c r="P6096" s="4">
        <v>70</v>
      </c>
      <c r="Q6096" s="4">
        <v>51</v>
      </c>
      <c r="R6096" s="4">
        <v>61</v>
      </c>
      <c r="S6096" s="4">
        <v>80</v>
      </c>
      <c r="T6096" s="4">
        <v>79</v>
      </c>
      <c r="U6096" s="4">
        <v>73</v>
      </c>
      <c r="V6096" s="13">
        <v>72</v>
      </c>
      <c r="W6096" s="4">
        <v>62</v>
      </c>
      <c r="X6096" s="4">
        <v>76</v>
      </c>
      <c r="Y6096">
        <f t="shared" ca="1" si="1152"/>
        <v>0</v>
      </c>
      <c r="Z6096">
        <f t="shared" ca="1" si="1153"/>
        <v>0</v>
      </c>
    </row>
    <row r="6097" spans="2:26" x14ac:dyDescent="0.25">
      <c r="B6097" s="11">
        <f t="shared" si="1154"/>
        <v>44815.541666651909</v>
      </c>
      <c r="C6097" s="1">
        <f t="shared" si="1145"/>
        <v>9</v>
      </c>
      <c r="D6097" s="1">
        <f t="shared" si="1146"/>
        <v>7</v>
      </c>
      <c r="E6097" s="12">
        <f t="shared" si="1147"/>
        <v>14</v>
      </c>
      <c r="F6097" s="124" t="str">
        <f t="shared" si="1148"/>
        <v>0</v>
      </c>
      <c r="G6097" s="1">
        <f ca="1">(OFFSET(O6097,0,MATCH(Customer!$J$6,'CDH &amp; HDH'!$P$11:$X$11,0)))</f>
        <v>72</v>
      </c>
      <c r="H6097" s="1" t="str">
        <f t="shared" si="1149"/>
        <v>Cooling</v>
      </c>
      <c r="I6097" s="1">
        <f ca="1">OFFSET(IF($H6097="Cooling",Customer!$C$25,Customer!$C$52),E6097,D6097)</f>
        <v>78</v>
      </c>
      <c r="J6097" s="1">
        <f ca="1">OFFSET(IF($H6097="Cooling",Customer!$L$25,Customer!$L$52),$E6097,$D6097)</f>
        <v>80</v>
      </c>
      <c r="K6097" s="16">
        <f t="shared" ca="1" si="1143"/>
        <v>0</v>
      </c>
      <c r="L6097" s="16">
        <f t="shared" ca="1" si="1144"/>
        <v>0</v>
      </c>
      <c r="M6097" s="17">
        <f t="shared" si="1150"/>
        <v>0</v>
      </c>
      <c r="N6097" s="17">
        <f t="shared" si="1151"/>
        <v>0</v>
      </c>
      <c r="O6097" s="4"/>
      <c r="P6097" s="4">
        <v>70</v>
      </c>
      <c r="Q6097" s="4">
        <v>51</v>
      </c>
      <c r="R6097" s="4">
        <v>60</v>
      </c>
      <c r="S6097" s="4">
        <v>83</v>
      </c>
      <c r="T6097" s="4">
        <v>80</v>
      </c>
      <c r="U6097" s="4">
        <v>74</v>
      </c>
      <c r="V6097" s="13">
        <v>72</v>
      </c>
      <c r="W6097" s="4">
        <v>63</v>
      </c>
      <c r="X6097" s="4">
        <v>77</v>
      </c>
      <c r="Y6097">
        <f t="shared" ca="1" si="1152"/>
        <v>0</v>
      </c>
      <c r="Z6097">
        <f t="shared" ca="1" si="1153"/>
        <v>0</v>
      </c>
    </row>
    <row r="6098" spans="2:26" x14ac:dyDescent="0.25">
      <c r="B6098" s="11">
        <f t="shared" si="1154"/>
        <v>44815.583333318573</v>
      </c>
      <c r="C6098" s="1">
        <f t="shared" si="1145"/>
        <v>9</v>
      </c>
      <c r="D6098" s="1">
        <f t="shared" si="1146"/>
        <v>7</v>
      </c>
      <c r="E6098" s="12">
        <f t="shared" si="1147"/>
        <v>15</v>
      </c>
      <c r="F6098" s="124" t="str">
        <f t="shared" si="1148"/>
        <v>0</v>
      </c>
      <c r="G6098" s="1">
        <f ca="1">(OFFSET(O6098,0,MATCH(Customer!$J$6,'CDH &amp; HDH'!$P$11:$X$11,0)))</f>
        <v>73</v>
      </c>
      <c r="H6098" s="1" t="str">
        <f t="shared" si="1149"/>
        <v>Cooling</v>
      </c>
      <c r="I6098" s="1">
        <f ca="1">OFFSET(IF($H6098="Cooling",Customer!$C$25,Customer!$C$52),E6098,D6098)</f>
        <v>78</v>
      </c>
      <c r="J6098" s="1">
        <f ca="1">OFFSET(IF($H6098="Cooling",Customer!$L$25,Customer!$L$52),$E6098,$D6098)</f>
        <v>80</v>
      </c>
      <c r="K6098" s="16">
        <f t="shared" ca="1" si="1143"/>
        <v>0</v>
      </c>
      <c r="L6098" s="16">
        <f t="shared" ca="1" si="1144"/>
        <v>0</v>
      </c>
      <c r="M6098" s="17">
        <f t="shared" si="1150"/>
        <v>0</v>
      </c>
      <c r="N6098" s="17">
        <f t="shared" si="1151"/>
        <v>0</v>
      </c>
      <c r="O6098" s="4"/>
      <c r="P6098" s="4">
        <v>70</v>
      </c>
      <c r="Q6098" s="4">
        <v>52</v>
      </c>
      <c r="R6098" s="4">
        <v>60</v>
      </c>
      <c r="S6098" s="4">
        <v>82</v>
      </c>
      <c r="T6098" s="4">
        <v>82</v>
      </c>
      <c r="U6098" s="4">
        <v>75</v>
      </c>
      <c r="V6098" s="13">
        <v>73</v>
      </c>
      <c r="W6098" s="4">
        <v>63</v>
      </c>
      <c r="X6098" s="4">
        <v>78</v>
      </c>
      <c r="Y6098">
        <f t="shared" ca="1" si="1152"/>
        <v>0</v>
      </c>
      <c r="Z6098">
        <f t="shared" ca="1" si="1153"/>
        <v>0</v>
      </c>
    </row>
    <row r="6099" spans="2:26" x14ac:dyDescent="0.25">
      <c r="B6099" s="11">
        <f t="shared" si="1154"/>
        <v>44815.624999985237</v>
      </c>
      <c r="C6099" s="1">
        <f t="shared" si="1145"/>
        <v>9</v>
      </c>
      <c r="D6099" s="1">
        <f t="shared" si="1146"/>
        <v>7</v>
      </c>
      <c r="E6099" s="12">
        <f t="shared" si="1147"/>
        <v>16</v>
      </c>
      <c r="F6099" s="124" t="str">
        <f t="shared" si="1148"/>
        <v>0</v>
      </c>
      <c r="G6099" s="1">
        <f ca="1">(OFFSET(O6099,0,MATCH(Customer!$J$6,'CDH &amp; HDH'!$P$11:$X$11,0)))</f>
        <v>73</v>
      </c>
      <c r="H6099" s="1" t="str">
        <f t="shared" si="1149"/>
        <v>Cooling</v>
      </c>
      <c r="I6099" s="1">
        <f ca="1">OFFSET(IF($H6099="Cooling",Customer!$C$25,Customer!$C$52),E6099,D6099)</f>
        <v>78</v>
      </c>
      <c r="J6099" s="1">
        <f ca="1">OFFSET(IF($H6099="Cooling",Customer!$L$25,Customer!$L$52),$E6099,$D6099)</f>
        <v>80</v>
      </c>
      <c r="K6099" s="16">
        <f t="shared" ca="1" si="1143"/>
        <v>0</v>
      </c>
      <c r="L6099" s="16">
        <f t="shared" ca="1" si="1144"/>
        <v>0</v>
      </c>
      <c r="M6099" s="17">
        <f t="shared" si="1150"/>
        <v>0</v>
      </c>
      <c r="N6099" s="17">
        <f t="shared" si="1151"/>
        <v>0</v>
      </c>
      <c r="O6099" s="4"/>
      <c r="P6099" s="4">
        <v>70</v>
      </c>
      <c r="Q6099" s="4">
        <v>52</v>
      </c>
      <c r="R6099" s="4">
        <v>58</v>
      </c>
      <c r="S6099" s="4">
        <v>80</v>
      </c>
      <c r="T6099" s="4">
        <v>81</v>
      </c>
      <c r="U6099" s="4">
        <v>76</v>
      </c>
      <c r="V6099" s="13">
        <v>73</v>
      </c>
      <c r="W6099" s="4">
        <v>64</v>
      </c>
      <c r="X6099" s="4">
        <v>78</v>
      </c>
      <c r="Y6099">
        <f t="shared" ca="1" si="1152"/>
        <v>0</v>
      </c>
      <c r="Z6099">
        <f t="shared" ca="1" si="1153"/>
        <v>0</v>
      </c>
    </row>
    <row r="6100" spans="2:26" x14ac:dyDescent="0.25">
      <c r="B6100" s="11">
        <f t="shared" si="1154"/>
        <v>44815.666666651901</v>
      </c>
      <c r="C6100" s="1">
        <f t="shared" si="1145"/>
        <v>9</v>
      </c>
      <c r="D6100" s="1">
        <f t="shared" si="1146"/>
        <v>7</v>
      </c>
      <c r="E6100" s="12">
        <f t="shared" si="1147"/>
        <v>17</v>
      </c>
      <c r="F6100" s="124" t="str">
        <f t="shared" si="1148"/>
        <v>0</v>
      </c>
      <c r="G6100" s="1">
        <f ca="1">(OFFSET(O6100,0,MATCH(Customer!$J$6,'CDH &amp; HDH'!$P$11:$X$11,0)))</f>
        <v>75</v>
      </c>
      <c r="H6100" s="1" t="str">
        <f t="shared" si="1149"/>
        <v>Cooling</v>
      </c>
      <c r="I6100" s="1">
        <f ca="1">OFFSET(IF($H6100="Cooling",Customer!$C$25,Customer!$C$52),E6100,D6100)</f>
        <v>78</v>
      </c>
      <c r="J6100" s="1">
        <f ca="1">OFFSET(IF($H6100="Cooling",Customer!$L$25,Customer!$L$52),$E6100,$D6100)</f>
        <v>80</v>
      </c>
      <c r="K6100" s="16">
        <f t="shared" ca="1" si="1143"/>
        <v>0</v>
      </c>
      <c r="L6100" s="16">
        <f t="shared" ca="1" si="1144"/>
        <v>0</v>
      </c>
      <c r="M6100" s="17">
        <f t="shared" si="1150"/>
        <v>0</v>
      </c>
      <c r="N6100" s="17">
        <f t="shared" si="1151"/>
        <v>0</v>
      </c>
      <c r="O6100" s="4"/>
      <c r="P6100" s="4">
        <v>68</v>
      </c>
      <c r="Q6100" s="4">
        <v>52</v>
      </c>
      <c r="R6100" s="4">
        <v>56</v>
      </c>
      <c r="S6100" s="4">
        <v>79</v>
      </c>
      <c r="T6100" s="4">
        <v>80</v>
      </c>
      <c r="U6100" s="4">
        <v>75</v>
      </c>
      <c r="V6100" s="13">
        <v>75</v>
      </c>
      <c r="W6100" s="4">
        <v>63</v>
      </c>
      <c r="X6100" s="4">
        <v>78</v>
      </c>
      <c r="Y6100">
        <f t="shared" ca="1" si="1152"/>
        <v>0</v>
      </c>
      <c r="Z6100">
        <f t="shared" ca="1" si="1153"/>
        <v>0</v>
      </c>
    </row>
    <row r="6101" spans="2:26" x14ac:dyDescent="0.25">
      <c r="B6101" s="11">
        <f t="shared" si="1154"/>
        <v>44815.708333318566</v>
      </c>
      <c r="C6101" s="1">
        <f t="shared" si="1145"/>
        <v>9</v>
      </c>
      <c r="D6101" s="1">
        <f t="shared" si="1146"/>
        <v>7</v>
      </c>
      <c r="E6101" s="12">
        <f t="shared" si="1147"/>
        <v>18</v>
      </c>
      <c r="F6101" s="124" t="str">
        <f t="shared" si="1148"/>
        <v>0</v>
      </c>
      <c r="G6101" s="1">
        <f ca="1">(OFFSET(O6101,0,MATCH(Customer!$J$6,'CDH &amp; HDH'!$P$11:$X$11,0)))</f>
        <v>73</v>
      </c>
      <c r="H6101" s="1" t="str">
        <f t="shared" si="1149"/>
        <v>Cooling</v>
      </c>
      <c r="I6101" s="1">
        <f ca="1">OFFSET(IF($H6101="Cooling",Customer!$C$25,Customer!$C$52),E6101,D6101)</f>
        <v>78</v>
      </c>
      <c r="J6101" s="1">
        <f ca="1">OFFSET(IF($H6101="Cooling",Customer!$L$25,Customer!$L$52),$E6101,$D6101)</f>
        <v>80</v>
      </c>
      <c r="K6101" s="16">
        <f t="shared" ca="1" si="1143"/>
        <v>0</v>
      </c>
      <c r="L6101" s="16">
        <f t="shared" ca="1" si="1144"/>
        <v>0</v>
      </c>
      <c r="M6101" s="17">
        <f t="shared" si="1150"/>
        <v>0</v>
      </c>
      <c r="N6101" s="17">
        <f t="shared" si="1151"/>
        <v>0</v>
      </c>
      <c r="O6101" s="4"/>
      <c r="P6101" s="4">
        <v>66</v>
      </c>
      <c r="Q6101" s="4">
        <v>51</v>
      </c>
      <c r="R6101" s="4">
        <v>53</v>
      </c>
      <c r="S6101" s="4">
        <v>78</v>
      </c>
      <c r="T6101" s="4">
        <v>77</v>
      </c>
      <c r="U6101" s="4">
        <v>73</v>
      </c>
      <c r="V6101" s="13">
        <v>73</v>
      </c>
      <c r="W6101" s="4">
        <v>62</v>
      </c>
      <c r="X6101" s="4">
        <v>78</v>
      </c>
      <c r="Y6101">
        <f t="shared" ca="1" si="1152"/>
        <v>0</v>
      </c>
      <c r="Z6101">
        <f t="shared" ca="1" si="1153"/>
        <v>0</v>
      </c>
    </row>
    <row r="6102" spans="2:26" x14ac:dyDescent="0.25">
      <c r="B6102" s="11">
        <f t="shared" si="1154"/>
        <v>44815.74999998523</v>
      </c>
      <c r="C6102" s="1">
        <f t="shared" si="1145"/>
        <v>9</v>
      </c>
      <c r="D6102" s="1">
        <f t="shared" si="1146"/>
        <v>7</v>
      </c>
      <c r="E6102" s="12">
        <f t="shared" si="1147"/>
        <v>19</v>
      </c>
      <c r="F6102" s="124" t="str">
        <f t="shared" si="1148"/>
        <v>0</v>
      </c>
      <c r="G6102" s="1">
        <f ca="1">(OFFSET(O6102,0,MATCH(Customer!$J$6,'CDH &amp; HDH'!$P$11:$X$11,0)))</f>
        <v>71</v>
      </c>
      <c r="H6102" s="1" t="str">
        <f t="shared" si="1149"/>
        <v>Cooling</v>
      </c>
      <c r="I6102" s="1">
        <f ca="1">OFFSET(IF($H6102="Cooling",Customer!$C$25,Customer!$C$52),E6102,D6102)</f>
        <v>78</v>
      </c>
      <c r="J6102" s="1">
        <f ca="1">OFFSET(IF($H6102="Cooling",Customer!$L$25,Customer!$L$52),$E6102,$D6102)</f>
        <v>80</v>
      </c>
      <c r="K6102" s="16">
        <f t="shared" ca="1" si="1143"/>
        <v>0</v>
      </c>
      <c r="L6102" s="16">
        <f t="shared" ca="1" si="1144"/>
        <v>0</v>
      </c>
      <c r="M6102" s="17">
        <f t="shared" si="1150"/>
        <v>0</v>
      </c>
      <c r="N6102" s="17">
        <f t="shared" si="1151"/>
        <v>0</v>
      </c>
      <c r="O6102" s="4"/>
      <c r="P6102" s="4">
        <v>64</v>
      </c>
      <c r="Q6102" s="4">
        <v>51</v>
      </c>
      <c r="R6102" s="4">
        <v>50</v>
      </c>
      <c r="S6102" s="4">
        <v>73</v>
      </c>
      <c r="T6102" s="4">
        <v>76</v>
      </c>
      <c r="U6102" s="4">
        <v>69</v>
      </c>
      <c r="V6102" s="13">
        <v>71</v>
      </c>
      <c r="W6102" s="4">
        <v>61</v>
      </c>
      <c r="X6102" s="4">
        <v>75</v>
      </c>
      <c r="Y6102">
        <f t="shared" ca="1" si="1152"/>
        <v>0</v>
      </c>
      <c r="Z6102">
        <f t="shared" ca="1" si="1153"/>
        <v>0</v>
      </c>
    </row>
    <row r="6103" spans="2:26" x14ac:dyDescent="0.25">
      <c r="B6103" s="11">
        <f t="shared" si="1154"/>
        <v>44815.791666651894</v>
      </c>
      <c r="C6103" s="1">
        <f t="shared" si="1145"/>
        <v>9</v>
      </c>
      <c r="D6103" s="1">
        <f t="shared" si="1146"/>
        <v>7</v>
      </c>
      <c r="E6103" s="12">
        <f t="shared" si="1147"/>
        <v>20</v>
      </c>
      <c r="F6103" s="124" t="str">
        <f t="shared" si="1148"/>
        <v>0</v>
      </c>
      <c r="G6103" s="1">
        <f ca="1">(OFFSET(O6103,0,MATCH(Customer!$J$6,'CDH &amp; HDH'!$P$11:$X$11,0)))</f>
        <v>69</v>
      </c>
      <c r="H6103" s="1" t="str">
        <f t="shared" si="1149"/>
        <v>Cooling</v>
      </c>
      <c r="I6103" s="1">
        <f ca="1">OFFSET(IF($H6103="Cooling",Customer!$C$25,Customer!$C$52),E6103,D6103)</f>
        <v>78</v>
      </c>
      <c r="J6103" s="1">
        <f ca="1">OFFSET(IF($H6103="Cooling",Customer!$L$25,Customer!$L$52),$E6103,$D6103)</f>
        <v>80</v>
      </c>
      <c r="K6103" s="16">
        <f t="shared" ca="1" si="1143"/>
        <v>0</v>
      </c>
      <c r="L6103" s="16">
        <f t="shared" ca="1" si="1144"/>
        <v>0</v>
      </c>
      <c r="M6103" s="17">
        <f t="shared" si="1150"/>
        <v>0</v>
      </c>
      <c r="N6103" s="17">
        <f t="shared" si="1151"/>
        <v>0</v>
      </c>
      <c r="O6103" s="4"/>
      <c r="P6103" s="4">
        <v>61</v>
      </c>
      <c r="Q6103" s="4">
        <v>50</v>
      </c>
      <c r="R6103" s="4">
        <v>47</v>
      </c>
      <c r="S6103" s="4">
        <v>73</v>
      </c>
      <c r="T6103" s="4">
        <v>76</v>
      </c>
      <c r="U6103" s="4">
        <v>65</v>
      </c>
      <c r="V6103" s="13">
        <v>69</v>
      </c>
      <c r="W6103" s="4">
        <v>58</v>
      </c>
      <c r="X6103" s="4">
        <v>73</v>
      </c>
      <c r="Y6103">
        <f t="shared" ca="1" si="1152"/>
        <v>0</v>
      </c>
      <c r="Z6103">
        <f t="shared" ca="1" si="1153"/>
        <v>0</v>
      </c>
    </row>
    <row r="6104" spans="2:26" x14ac:dyDescent="0.25">
      <c r="B6104" s="11">
        <f t="shared" si="1154"/>
        <v>44815.833333318558</v>
      </c>
      <c r="C6104" s="1">
        <f t="shared" si="1145"/>
        <v>9</v>
      </c>
      <c r="D6104" s="1">
        <f t="shared" si="1146"/>
        <v>7</v>
      </c>
      <c r="E6104" s="12">
        <f t="shared" si="1147"/>
        <v>21</v>
      </c>
      <c r="F6104" s="124" t="str">
        <f t="shared" si="1148"/>
        <v>0</v>
      </c>
      <c r="G6104" s="1">
        <f ca="1">(OFFSET(O6104,0,MATCH(Customer!$J$6,'CDH &amp; HDH'!$P$11:$X$11,0)))</f>
        <v>67</v>
      </c>
      <c r="H6104" s="1" t="str">
        <f t="shared" si="1149"/>
        <v>Cooling</v>
      </c>
      <c r="I6104" s="1">
        <f ca="1">OFFSET(IF($H6104="Cooling",Customer!$C$25,Customer!$C$52),E6104,D6104)</f>
        <v>78</v>
      </c>
      <c r="J6104" s="1">
        <f ca="1">OFFSET(IF($H6104="Cooling",Customer!$L$25,Customer!$L$52),$E6104,$D6104)</f>
        <v>80</v>
      </c>
      <c r="K6104" s="16">
        <f t="shared" ca="1" si="1143"/>
        <v>0</v>
      </c>
      <c r="L6104" s="16">
        <f t="shared" ca="1" si="1144"/>
        <v>0</v>
      </c>
      <c r="M6104" s="17">
        <f t="shared" si="1150"/>
        <v>0</v>
      </c>
      <c r="N6104" s="17">
        <f t="shared" si="1151"/>
        <v>0</v>
      </c>
      <c r="O6104" s="4"/>
      <c r="P6104" s="4">
        <v>59</v>
      </c>
      <c r="Q6104" s="4">
        <v>50</v>
      </c>
      <c r="R6104" s="4">
        <v>46</v>
      </c>
      <c r="S6104" s="4">
        <v>73</v>
      </c>
      <c r="T6104" s="4">
        <v>74</v>
      </c>
      <c r="U6104" s="4">
        <v>62</v>
      </c>
      <c r="V6104" s="13">
        <v>67</v>
      </c>
      <c r="W6104" s="4">
        <v>55</v>
      </c>
      <c r="X6104" s="4">
        <v>71</v>
      </c>
      <c r="Y6104">
        <f t="shared" ca="1" si="1152"/>
        <v>0</v>
      </c>
      <c r="Z6104">
        <f t="shared" ca="1" si="1153"/>
        <v>0</v>
      </c>
    </row>
    <row r="6105" spans="2:26" x14ac:dyDescent="0.25">
      <c r="B6105" s="11">
        <f t="shared" si="1154"/>
        <v>44815.874999985223</v>
      </c>
      <c r="C6105" s="1">
        <f t="shared" si="1145"/>
        <v>9</v>
      </c>
      <c r="D6105" s="1">
        <f t="shared" si="1146"/>
        <v>7</v>
      </c>
      <c r="E6105" s="12">
        <f t="shared" si="1147"/>
        <v>22</v>
      </c>
      <c r="F6105" s="124" t="str">
        <f t="shared" si="1148"/>
        <v>0</v>
      </c>
      <c r="G6105" s="1">
        <f ca="1">(OFFSET(O6105,0,MATCH(Customer!$J$6,'CDH &amp; HDH'!$P$11:$X$11,0)))</f>
        <v>66</v>
      </c>
      <c r="H6105" s="1" t="str">
        <f t="shared" si="1149"/>
        <v>Cooling</v>
      </c>
      <c r="I6105" s="1">
        <f ca="1">OFFSET(IF($H6105="Cooling",Customer!$C$25,Customer!$C$52),E6105,D6105)</f>
        <v>78</v>
      </c>
      <c r="J6105" s="1">
        <f ca="1">OFFSET(IF($H6105="Cooling",Customer!$L$25,Customer!$L$52),$E6105,$D6105)</f>
        <v>80</v>
      </c>
      <c r="K6105" s="16">
        <f t="shared" ca="1" si="1143"/>
        <v>0</v>
      </c>
      <c r="L6105" s="16">
        <f t="shared" ca="1" si="1144"/>
        <v>0</v>
      </c>
      <c r="M6105" s="17">
        <f t="shared" si="1150"/>
        <v>0</v>
      </c>
      <c r="N6105" s="17">
        <f t="shared" si="1151"/>
        <v>0</v>
      </c>
      <c r="O6105" s="4"/>
      <c r="P6105" s="4">
        <v>56</v>
      </c>
      <c r="Q6105" s="4">
        <v>49</v>
      </c>
      <c r="R6105" s="4">
        <v>44</v>
      </c>
      <c r="S6105" s="4">
        <v>74</v>
      </c>
      <c r="T6105" s="4">
        <v>73</v>
      </c>
      <c r="U6105" s="4">
        <v>60</v>
      </c>
      <c r="V6105" s="13">
        <v>66</v>
      </c>
      <c r="W6105" s="4">
        <v>52</v>
      </c>
      <c r="X6105" s="4">
        <v>71</v>
      </c>
      <c r="Y6105">
        <f t="shared" ca="1" si="1152"/>
        <v>0</v>
      </c>
      <c r="Z6105">
        <f t="shared" ca="1" si="1153"/>
        <v>0</v>
      </c>
    </row>
    <row r="6106" spans="2:26" x14ac:dyDescent="0.25">
      <c r="B6106" s="11">
        <f t="shared" si="1154"/>
        <v>44815.916666651887</v>
      </c>
      <c r="C6106" s="1">
        <f t="shared" si="1145"/>
        <v>9</v>
      </c>
      <c r="D6106" s="1">
        <f t="shared" si="1146"/>
        <v>7</v>
      </c>
      <c r="E6106" s="12">
        <f t="shared" si="1147"/>
        <v>23</v>
      </c>
      <c r="F6106" s="124" t="str">
        <f t="shared" si="1148"/>
        <v>0</v>
      </c>
      <c r="G6106" s="1">
        <f ca="1">(OFFSET(O6106,0,MATCH(Customer!$J$6,'CDH &amp; HDH'!$P$11:$X$11,0)))</f>
        <v>64</v>
      </c>
      <c r="H6106" s="1" t="str">
        <f t="shared" si="1149"/>
        <v>Cooling</v>
      </c>
      <c r="I6106" s="1">
        <f ca="1">OFFSET(IF($H6106="Cooling",Customer!$C$25,Customer!$C$52),E6106,D6106)</f>
        <v>78</v>
      </c>
      <c r="J6106" s="1">
        <f ca="1">OFFSET(IF($H6106="Cooling",Customer!$L$25,Customer!$L$52),$E6106,$D6106)</f>
        <v>80</v>
      </c>
      <c r="K6106" s="16">
        <f t="shared" ca="1" si="1143"/>
        <v>0</v>
      </c>
      <c r="L6106" s="16">
        <f t="shared" ca="1" si="1144"/>
        <v>0</v>
      </c>
      <c r="M6106" s="17">
        <f t="shared" si="1150"/>
        <v>0</v>
      </c>
      <c r="N6106" s="17">
        <f t="shared" si="1151"/>
        <v>0</v>
      </c>
      <c r="O6106" s="4"/>
      <c r="P6106" s="4">
        <v>55</v>
      </c>
      <c r="Q6106" s="4">
        <v>48</v>
      </c>
      <c r="R6106" s="4">
        <v>43</v>
      </c>
      <c r="S6106" s="4">
        <v>72</v>
      </c>
      <c r="T6106" s="4">
        <v>72</v>
      </c>
      <c r="U6106" s="4">
        <v>60</v>
      </c>
      <c r="V6106" s="13">
        <v>64</v>
      </c>
      <c r="W6106" s="4">
        <v>51</v>
      </c>
      <c r="X6106" s="4">
        <v>69</v>
      </c>
      <c r="Y6106">
        <f t="shared" ca="1" si="1152"/>
        <v>0</v>
      </c>
      <c r="Z6106">
        <f t="shared" ca="1" si="1153"/>
        <v>0</v>
      </c>
    </row>
    <row r="6107" spans="2:26" x14ac:dyDescent="0.25">
      <c r="B6107" s="11">
        <f t="shared" si="1154"/>
        <v>44815.958333318551</v>
      </c>
      <c r="C6107" s="1">
        <f t="shared" si="1145"/>
        <v>9</v>
      </c>
      <c r="D6107" s="1">
        <f t="shared" si="1146"/>
        <v>7</v>
      </c>
      <c r="E6107" s="12">
        <f t="shared" si="1147"/>
        <v>24</v>
      </c>
      <c r="F6107" s="124" t="str">
        <f t="shared" si="1148"/>
        <v>0</v>
      </c>
      <c r="G6107" s="1">
        <f ca="1">(OFFSET(O6107,0,MATCH(Customer!$J$6,'CDH &amp; HDH'!$P$11:$X$11,0)))</f>
        <v>62</v>
      </c>
      <c r="H6107" s="1" t="str">
        <f t="shared" si="1149"/>
        <v>Cooling</v>
      </c>
      <c r="I6107" s="1">
        <f ca="1">OFFSET(IF($H6107="Cooling",Customer!$C$25,Customer!$C$52),E6107,D6107)</f>
        <v>78</v>
      </c>
      <c r="J6107" s="1">
        <f ca="1">OFFSET(IF($H6107="Cooling",Customer!$L$25,Customer!$L$52),$E6107,$D6107)</f>
        <v>80</v>
      </c>
      <c r="K6107" s="16">
        <f t="shared" ca="1" si="1143"/>
        <v>0</v>
      </c>
      <c r="L6107" s="16">
        <f t="shared" ca="1" si="1144"/>
        <v>0</v>
      </c>
      <c r="M6107" s="17">
        <f t="shared" si="1150"/>
        <v>0</v>
      </c>
      <c r="N6107" s="17">
        <f t="shared" si="1151"/>
        <v>0</v>
      </c>
      <c r="O6107" s="4"/>
      <c r="P6107" s="4">
        <v>53</v>
      </c>
      <c r="Q6107" s="4">
        <v>48</v>
      </c>
      <c r="R6107" s="4">
        <v>42</v>
      </c>
      <c r="S6107" s="4">
        <v>72</v>
      </c>
      <c r="T6107" s="4">
        <v>68</v>
      </c>
      <c r="U6107" s="4">
        <v>60</v>
      </c>
      <c r="V6107" s="13">
        <v>62</v>
      </c>
      <c r="W6107" s="4">
        <v>51</v>
      </c>
      <c r="X6107" s="4">
        <v>69</v>
      </c>
      <c r="Y6107">
        <f t="shared" ca="1" si="1152"/>
        <v>0</v>
      </c>
      <c r="Z6107">
        <f t="shared" ca="1" si="1153"/>
        <v>0</v>
      </c>
    </row>
    <row r="6108" spans="2:26" x14ac:dyDescent="0.25">
      <c r="B6108" s="11">
        <f t="shared" si="1154"/>
        <v>44815.999999985215</v>
      </c>
      <c r="C6108" s="1">
        <f t="shared" si="1145"/>
        <v>9</v>
      </c>
      <c r="D6108" s="1">
        <f t="shared" si="1146"/>
        <v>1</v>
      </c>
      <c r="E6108" s="12">
        <f t="shared" si="1147"/>
        <v>1</v>
      </c>
      <c r="F6108" s="124" t="str">
        <f t="shared" si="1148"/>
        <v>0</v>
      </c>
      <c r="G6108" s="1">
        <f ca="1">(OFFSET(O6108,0,MATCH(Customer!$J$6,'CDH &amp; HDH'!$P$11:$X$11,0)))</f>
        <v>60</v>
      </c>
      <c r="H6108" s="1" t="str">
        <f t="shared" si="1149"/>
        <v>Cooling</v>
      </c>
      <c r="I6108" s="1">
        <f ca="1">OFFSET(IF($H6108="Cooling",Customer!$C$25,Customer!$C$52),E6108,D6108)</f>
        <v>78</v>
      </c>
      <c r="J6108" s="1">
        <f ca="1">OFFSET(IF($H6108="Cooling",Customer!$L$25,Customer!$L$52),$E6108,$D6108)</f>
        <v>80</v>
      </c>
      <c r="K6108" s="16">
        <f t="shared" ca="1" si="1143"/>
        <v>0</v>
      </c>
      <c r="L6108" s="16">
        <f t="shared" ca="1" si="1144"/>
        <v>0</v>
      </c>
      <c r="M6108" s="17">
        <f t="shared" si="1150"/>
        <v>0</v>
      </c>
      <c r="N6108" s="17">
        <f t="shared" si="1151"/>
        <v>0</v>
      </c>
      <c r="O6108" s="4"/>
      <c r="P6108" s="4">
        <v>52</v>
      </c>
      <c r="Q6108" s="4">
        <v>47</v>
      </c>
      <c r="R6108" s="4">
        <v>40</v>
      </c>
      <c r="S6108" s="4">
        <v>71</v>
      </c>
      <c r="T6108" s="4">
        <v>68</v>
      </c>
      <c r="U6108" s="4">
        <v>59</v>
      </c>
      <c r="V6108" s="13">
        <v>60</v>
      </c>
      <c r="W6108" s="4">
        <v>50</v>
      </c>
      <c r="X6108" s="4">
        <v>68</v>
      </c>
      <c r="Y6108">
        <f t="shared" ca="1" si="1152"/>
        <v>0</v>
      </c>
      <c r="Z6108">
        <f t="shared" ca="1" si="1153"/>
        <v>0</v>
      </c>
    </row>
    <row r="6109" spans="2:26" x14ac:dyDescent="0.25">
      <c r="B6109" s="11">
        <f t="shared" si="1154"/>
        <v>44816.041666651879</v>
      </c>
      <c r="C6109" s="1">
        <f t="shared" si="1145"/>
        <v>9</v>
      </c>
      <c r="D6109" s="1">
        <f t="shared" si="1146"/>
        <v>1</v>
      </c>
      <c r="E6109" s="12">
        <f t="shared" si="1147"/>
        <v>2</v>
      </c>
      <c r="F6109" s="124" t="str">
        <f t="shared" si="1148"/>
        <v>0</v>
      </c>
      <c r="G6109" s="1">
        <f ca="1">(OFFSET(O6109,0,MATCH(Customer!$J$6,'CDH &amp; HDH'!$P$11:$X$11,0)))</f>
        <v>59</v>
      </c>
      <c r="H6109" s="1" t="str">
        <f t="shared" si="1149"/>
        <v>Cooling</v>
      </c>
      <c r="I6109" s="1">
        <f ca="1">OFFSET(IF($H6109="Cooling",Customer!$C$25,Customer!$C$52),E6109,D6109)</f>
        <v>78</v>
      </c>
      <c r="J6109" s="1">
        <f ca="1">OFFSET(IF($H6109="Cooling",Customer!$L$25,Customer!$L$52),$E6109,$D6109)</f>
        <v>80</v>
      </c>
      <c r="K6109" s="16">
        <f t="shared" ca="1" si="1143"/>
        <v>0</v>
      </c>
      <c r="L6109" s="16">
        <f t="shared" ca="1" si="1144"/>
        <v>0</v>
      </c>
      <c r="M6109" s="17">
        <f t="shared" si="1150"/>
        <v>0</v>
      </c>
      <c r="N6109" s="17">
        <f t="shared" si="1151"/>
        <v>0</v>
      </c>
      <c r="O6109" s="4"/>
      <c r="P6109" s="4">
        <v>51</v>
      </c>
      <c r="Q6109" s="4">
        <v>46</v>
      </c>
      <c r="R6109" s="4">
        <v>40</v>
      </c>
      <c r="S6109" s="4">
        <v>71</v>
      </c>
      <c r="T6109" s="4">
        <v>68</v>
      </c>
      <c r="U6109" s="4">
        <v>58</v>
      </c>
      <c r="V6109" s="13">
        <v>59</v>
      </c>
      <c r="W6109" s="4">
        <v>49</v>
      </c>
      <c r="X6109" s="4">
        <v>68</v>
      </c>
      <c r="Y6109">
        <f t="shared" ca="1" si="1152"/>
        <v>0</v>
      </c>
      <c r="Z6109">
        <f t="shared" ca="1" si="1153"/>
        <v>0</v>
      </c>
    </row>
    <row r="6110" spans="2:26" x14ac:dyDescent="0.25">
      <c r="B6110" s="11">
        <f t="shared" si="1154"/>
        <v>44816.083333318544</v>
      </c>
      <c r="C6110" s="1">
        <f t="shared" si="1145"/>
        <v>9</v>
      </c>
      <c r="D6110" s="1">
        <f t="shared" si="1146"/>
        <v>1</v>
      </c>
      <c r="E6110" s="12">
        <f t="shared" si="1147"/>
        <v>3</v>
      </c>
      <c r="F6110" s="124" t="str">
        <f t="shared" si="1148"/>
        <v>0</v>
      </c>
      <c r="G6110" s="1">
        <f ca="1">(OFFSET(O6110,0,MATCH(Customer!$J$6,'CDH &amp; HDH'!$P$11:$X$11,0)))</f>
        <v>59</v>
      </c>
      <c r="H6110" s="1" t="str">
        <f t="shared" si="1149"/>
        <v>Cooling</v>
      </c>
      <c r="I6110" s="1">
        <f ca="1">OFFSET(IF($H6110="Cooling",Customer!$C$25,Customer!$C$52),E6110,D6110)</f>
        <v>78</v>
      </c>
      <c r="J6110" s="1">
        <f ca="1">OFFSET(IF($H6110="Cooling",Customer!$L$25,Customer!$L$52),$E6110,$D6110)</f>
        <v>80</v>
      </c>
      <c r="K6110" s="16">
        <f t="shared" ca="1" si="1143"/>
        <v>0</v>
      </c>
      <c r="L6110" s="16">
        <f t="shared" ca="1" si="1144"/>
        <v>0</v>
      </c>
      <c r="M6110" s="17">
        <f t="shared" si="1150"/>
        <v>0</v>
      </c>
      <c r="N6110" s="17">
        <f t="shared" si="1151"/>
        <v>0</v>
      </c>
      <c r="O6110" s="4"/>
      <c r="P6110" s="4">
        <v>49</v>
      </c>
      <c r="Q6110" s="4">
        <v>46</v>
      </c>
      <c r="R6110" s="4">
        <v>38</v>
      </c>
      <c r="S6110" s="4">
        <v>72</v>
      </c>
      <c r="T6110" s="4">
        <v>68</v>
      </c>
      <c r="U6110" s="4">
        <v>60</v>
      </c>
      <c r="V6110" s="13">
        <v>59</v>
      </c>
      <c r="W6110" s="4">
        <v>48</v>
      </c>
      <c r="X6110" s="4">
        <v>68</v>
      </c>
      <c r="Y6110">
        <f t="shared" ca="1" si="1152"/>
        <v>0</v>
      </c>
      <c r="Z6110">
        <f t="shared" ca="1" si="1153"/>
        <v>0</v>
      </c>
    </row>
    <row r="6111" spans="2:26" x14ac:dyDescent="0.25">
      <c r="B6111" s="11">
        <f t="shared" si="1154"/>
        <v>44816.124999985208</v>
      </c>
      <c r="C6111" s="1">
        <f t="shared" si="1145"/>
        <v>9</v>
      </c>
      <c r="D6111" s="1">
        <f t="shared" si="1146"/>
        <v>1</v>
      </c>
      <c r="E6111" s="12">
        <f t="shared" si="1147"/>
        <v>4</v>
      </c>
      <c r="F6111" s="124" t="str">
        <f t="shared" si="1148"/>
        <v>0</v>
      </c>
      <c r="G6111" s="1">
        <f ca="1">(OFFSET(O6111,0,MATCH(Customer!$J$6,'CDH &amp; HDH'!$P$11:$X$11,0)))</f>
        <v>57</v>
      </c>
      <c r="H6111" s="1" t="str">
        <f t="shared" si="1149"/>
        <v>Cooling</v>
      </c>
      <c r="I6111" s="1">
        <f ca="1">OFFSET(IF($H6111="Cooling",Customer!$C$25,Customer!$C$52),E6111,D6111)</f>
        <v>78</v>
      </c>
      <c r="J6111" s="1">
        <f ca="1">OFFSET(IF($H6111="Cooling",Customer!$L$25,Customer!$L$52),$E6111,$D6111)</f>
        <v>80</v>
      </c>
      <c r="K6111" s="16">
        <f t="shared" ca="1" si="1143"/>
        <v>0</v>
      </c>
      <c r="L6111" s="16">
        <f t="shared" ca="1" si="1144"/>
        <v>0</v>
      </c>
      <c r="M6111" s="17">
        <f t="shared" si="1150"/>
        <v>0</v>
      </c>
      <c r="N6111" s="17">
        <f t="shared" si="1151"/>
        <v>0</v>
      </c>
      <c r="O6111" s="4"/>
      <c r="P6111" s="4">
        <v>48</v>
      </c>
      <c r="Q6111" s="4">
        <v>45</v>
      </c>
      <c r="R6111" s="4">
        <v>39</v>
      </c>
      <c r="S6111" s="4">
        <v>72</v>
      </c>
      <c r="T6111" s="4">
        <v>69</v>
      </c>
      <c r="U6111" s="4">
        <v>58</v>
      </c>
      <c r="V6111" s="13">
        <v>57</v>
      </c>
      <c r="W6111" s="4">
        <v>47</v>
      </c>
      <c r="X6111" s="4">
        <v>67</v>
      </c>
      <c r="Y6111">
        <f t="shared" ca="1" si="1152"/>
        <v>0</v>
      </c>
      <c r="Z6111">
        <f t="shared" ca="1" si="1153"/>
        <v>0</v>
      </c>
    </row>
    <row r="6112" spans="2:26" x14ac:dyDescent="0.25">
      <c r="B6112" s="11">
        <f t="shared" si="1154"/>
        <v>44816.166666651872</v>
      </c>
      <c r="C6112" s="1">
        <f t="shared" si="1145"/>
        <v>9</v>
      </c>
      <c r="D6112" s="1">
        <f t="shared" si="1146"/>
        <v>1</v>
      </c>
      <c r="E6112" s="12">
        <f t="shared" si="1147"/>
        <v>5</v>
      </c>
      <c r="F6112" s="124" t="str">
        <f t="shared" si="1148"/>
        <v>0</v>
      </c>
      <c r="G6112" s="1">
        <f ca="1">(OFFSET(O6112,0,MATCH(Customer!$J$6,'CDH &amp; HDH'!$P$11:$X$11,0)))</f>
        <v>56</v>
      </c>
      <c r="H6112" s="1" t="str">
        <f t="shared" si="1149"/>
        <v>Cooling</v>
      </c>
      <c r="I6112" s="1">
        <f ca="1">OFFSET(IF($H6112="Cooling",Customer!$C$25,Customer!$C$52),E6112,D6112)</f>
        <v>78</v>
      </c>
      <c r="J6112" s="1">
        <f ca="1">OFFSET(IF($H6112="Cooling",Customer!$L$25,Customer!$L$52),$E6112,$D6112)</f>
        <v>80</v>
      </c>
      <c r="K6112" s="16">
        <f t="shared" ca="1" si="1143"/>
        <v>0</v>
      </c>
      <c r="L6112" s="16">
        <f t="shared" ca="1" si="1144"/>
        <v>0</v>
      </c>
      <c r="M6112" s="17">
        <f t="shared" si="1150"/>
        <v>0</v>
      </c>
      <c r="N6112" s="17">
        <f t="shared" si="1151"/>
        <v>0</v>
      </c>
      <c r="O6112" s="4"/>
      <c r="P6112" s="4">
        <v>49</v>
      </c>
      <c r="Q6112" s="4">
        <v>46</v>
      </c>
      <c r="R6112" s="4">
        <v>39</v>
      </c>
      <c r="S6112" s="4">
        <v>71</v>
      </c>
      <c r="T6112" s="4">
        <v>69</v>
      </c>
      <c r="U6112" s="4">
        <v>56</v>
      </c>
      <c r="V6112" s="13">
        <v>56</v>
      </c>
      <c r="W6112" s="4">
        <v>47</v>
      </c>
      <c r="X6112" s="4">
        <v>67</v>
      </c>
      <c r="Y6112">
        <f t="shared" ca="1" si="1152"/>
        <v>0</v>
      </c>
      <c r="Z6112">
        <f t="shared" ca="1" si="1153"/>
        <v>0</v>
      </c>
    </row>
    <row r="6113" spans="2:26" x14ac:dyDescent="0.25">
      <c r="B6113" s="11">
        <f t="shared" si="1154"/>
        <v>44816.208333318536</v>
      </c>
      <c r="C6113" s="1">
        <f t="shared" si="1145"/>
        <v>9</v>
      </c>
      <c r="D6113" s="1">
        <f t="shared" si="1146"/>
        <v>1</v>
      </c>
      <c r="E6113" s="12">
        <f t="shared" si="1147"/>
        <v>6</v>
      </c>
      <c r="F6113" s="124" t="str">
        <f t="shared" si="1148"/>
        <v>0</v>
      </c>
      <c r="G6113" s="1">
        <f ca="1">(OFFSET(O6113,0,MATCH(Customer!$J$6,'CDH &amp; HDH'!$P$11:$X$11,0)))</f>
        <v>56</v>
      </c>
      <c r="H6113" s="1" t="str">
        <f t="shared" si="1149"/>
        <v>Cooling</v>
      </c>
      <c r="I6113" s="1">
        <f ca="1">OFFSET(IF($H6113="Cooling",Customer!$C$25,Customer!$C$52),E6113,D6113)</f>
        <v>78</v>
      </c>
      <c r="J6113" s="1">
        <f ca="1">OFFSET(IF($H6113="Cooling",Customer!$L$25,Customer!$L$52),$E6113,$D6113)</f>
        <v>80</v>
      </c>
      <c r="K6113" s="16">
        <f t="shared" ca="1" si="1143"/>
        <v>0</v>
      </c>
      <c r="L6113" s="16">
        <f t="shared" ca="1" si="1144"/>
        <v>0</v>
      </c>
      <c r="M6113" s="17">
        <f t="shared" si="1150"/>
        <v>0</v>
      </c>
      <c r="N6113" s="17">
        <f t="shared" si="1151"/>
        <v>0</v>
      </c>
      <c r="O6113" s="4"/>
      <c r="P6113" s="4">
        <v>50</v>
      </c>
      <c r="Q6113" s="4">
        <v>46</v>
      </c>
      <c r="R6113" s="4">
        <v>38</v>
      </c>
      <c r="S6113" s="4">
        <v>70</v>
      </c>
      <c r="T6113" s="4">
        <v>68</v>
      </c>
      <c r="U6113" s="4">
        <v>57</v>
      </c>
      <c r="V6113" s="13">
        <v>56</v>
      </c>
      <c r="W6113" s="4">
        <v>47</v>
      </c>
      <c r="X6113" s="4">
        <v>66</v>
      </c>
      <c r="Y6113">
        <f t="shared" ca="1" si="1152"/>
        <v>0</v>
      </c>
      <c r="Z6113">
        <f t="shared" ca="1" si="1153"/>
        <v>0</v>
      </c>
    </row>
    <row r="6114" spans="2:26" x14ac:dyDescent="0.25">
      <c r="B6114" s="11">
        <f t="shared" si="1154"/>
        <v>44816.249999985201</v>
      </c>
      <c r="C6114" s="1">
        <f t="shared" si="1145"/>
        <v>9</v>
      </c>
      <c r="D6114" s="1">
        <f t="shared" si="1146"/>
        <v>1</v>
      </c>
      <c r="E6114" s="12">
        <f t="shared" si="1147"/>
        <v>7</v>
      </c>
      <c r="F6114" s="124" t="str">
        <f t="shared" si="1148"/>
        <v>0</v>
      </c>
      <c r="G6114" s="1">
        <f ca="1">(OFFSET(O6114,0,MATCH(Customer!$J$6,'CDH &amp; HDH'!$P$11:$X$11,0)))</f>
        <v>56</v>
      </c>
      <c r="H6114" s="1" t="str">
        <f t="shared" si="1149"/>
        <v>Cooling</v>
      </c>
      <c r="I6114" s="1">
        <f ca="1">OFFSET(IF($H6114="Cooling",Customer!$C$25,Customer!$C$52),E6114,D6114)</f>
        <v>78</v>
      </c>
      <c r="J6114" s="1">
        <f ca="1">OFFSET(IF($H6114="Cooling",Customer!$L$25,Customer!$L$52),$E6114,$D6114)</f>
        <v>80</v>
      </c>
      <c r="K6114" s="16">
        <f t="shared" ca="1" si="1143"/>
        <v>0</v>
      </c>
      <c r="L6114" s="16">
        <f t="shared" ca="1" si="1144"/>
        <v>0</v>
      </c>
      <c r="M6114" s="17">
        <f t="shared" si="1150"/>
        <v>0</v>
      </c>
      <c r="N6114" s="17">
        <f t="shared" si="1151"/>
        <v>0</v>
      </c>
      <c r="O6114" s="4"/>
      <c r="P6114" s="4">
        <v>51</v>
      </c>
      <c r="Q6114" s="4">
        <v>47</v>
      </c>
      <c r="R6114" s="4">
        <v>40</v>
      </c>
      <c r="S6114" s="4">
        <v>69</v>
      </c>
      <c r="T6114" s="4">
        <v>68</v>
      </c>
      <c r="U6114" s="4">
        <v>62</v>
      </c>
      <c r="V6114" s="13">
        <v>56</v>
      </c>
      <c r="W6114" s="4">
        <v>47</v>
      </c>
      <c r="X6114" s="4">
        <v>66</v>
      </c>
      <c r="Y6114">
        <f t="shared" ca="1" si="1152"/>
        <v>0</v>
      </c>
      <c r="Z6114">
        <f t="shared" ca="1" si="1153"/>
        <v>0</v>
      </c>
    </row>
    <row r="6115" spans="2:26" x14ac:dyDescent="0.25">
      <c r="B6115" s="11">
        <f t="shared" si="1154"/>
        <v>44816.291666651865</v>
      </c>
      <c r="C6115" s="1">
        <f t="shared" si="1145"/>
        <v>9</v>
      </c>
      <c r="D6115" s="1">
        <f t="shared" si="1146"/>
        <v>1</v>
      </c>
      <c r="E6115" s="12">
        <f t="shared" si="1147"/>
        <v>8</v>
      </c>
      <c r="F6115" s="124" t="str">
        <f t="shared" si="1148"/>
        <v>0</v>
      </c>
      <c r="G6115" s="1">
        <f ca="1">(OFFSET(O6115,0,MATCH(Customer!$J$6,'CDH &amp; HDH'!$P$11:$X$11,0)))</f>
        <v>60</v>
      </c>
      <c r="H6115" s="1" t="str">
        <f t="shared" si="1149"/>
        <v>Cooling</v>
      </c>
      <c r="I6115" s="1">
        <f ca="1">OFFSET(IF($H6115="Cooling",Customer!$C$25,Customer!$C$52),E6115,D6115)</f>
        <v>72</v>
      </c>
      <c r="J6115" s="1">
        <f ca="1">OFFSET(IF($H6115="Cooling",Customer!$L$25,Customer!$L$52),$E6115,$D6115)</f>
        <v>77</v>
      </c>
      <c r="K6115" s="16">
        <f t="shared" ca="1" si="1143"/>
        <v>0</v>
      </c>
      <c r="L6115" s="16">
        <f t="shared" ca="1" si="1144"/>
        <v>0</v>
      </c>
      <c r="M6115" s="17">
        <f t="shared" si="1150"/>
        <v>0</v>
      </c>
      <c r="N6115" s="17">
        <f t="shared" si="1151"/>
        <v>0</v>
      </c>
      <c r="O6115" s="4"/>
      <c r="P6115" s="4">
        <v>58</v>
      </c>
      <c r="Q6115" s="4">
        <v>52</v>
      </c>
      <c r="R6115" s="4">
        <v>48</v>
      </c>
      <c r="S6115" s="4">
        <v>70</v>
      </c>
      <c r="T6115" s="4">
        <v>69</v>
      </c>
      <c r="U6115" s="4">
        <v>67</v>
      </c>
      <c r="V6115" s="13">
        <v>60</v>
      </c>
      <c r="W6115" s="4">
        <v>53</v>
      </c>
      <c r="X6115" s="4">
        <v>68</v>
      </c>
      <c r="Y6115">
        <f t="shared" ca="1" si="1152"/>
        <v>0</v>
      </c>
      <c r="Z6115">
        <f t="shared" ca="1" si="1153"/>
        <v>0</v>
      </c>
    </row>
    <row r="6116" spans="2:26" x14ac:dyDescent="0.25">
      <c r="B6116" s="11">
        <f t="shared" si="1154"/>
        <v>44816.333333318529</v>
      </c>
      <c r="C6116" s="1">
        <f t="shared" si="1145"/>
        <v>9</v>
      </c>
      <c r="D6116" s="1">
        <f t="shared" si="1146"/>
        <v>1</v>
      </c>
      <c r="E6116" s="12">
        <f t="shared" si="1147"/>
        <v>9</v>
      </c>
      <c r="F6116" s="124" t="str">
        <f t="shared" si="1148"/>
        <v>0</v>
      </c>
      <c r="G6116" s="1">
        <f ca="1">(OFFSET(O6116,0,MATCH(Customer!$J$6,'CDH &amp; HDH'!$P$11:$X$11,0)))</f>
        <v>63</v>
      </c>
      <c r="H6116" s="1" t="str">
        <f t="shared" si="1149"/>
        <v>Cooling</v>
      </c>
      <c r="I6116" s="1">
        <f ca="1">OFFSET(IF($H6116="Cooling",Customer!$C$25,Customer!$C$52),E6116,D6116)</f>
        <v>72</v>
      </c>
      <c r="J6116" s="1">
        <f ca="1">OFFSET(IF($H6116="Cooling",Customer!$L$25,Customer!$L$52),$E6116,$D6116)</f>
        <v>77</v>
      </c>
      <c r="K6116" s="16">
        <f t="shared" ca="1" si="1143"/>
        <v>0</v>
      </c>
      <c r="L6116" s="16">
        <f t="shared" ca="1" si="1144"/>
        <v>0</v>
      </c>
      <c r="M6116" s="17">
        <f t="shared" si="1150"/>
        <v>0</v>
      </c>
      <c r="N6116" s="17">
        <f t="shared" si="1151"/>
        <v>0</v>
      </c>
      <c r="O6116" s="4"/>
      <c r="P6116" s="4">
        <v>65</v>
      </c>
      <c r="Q6116" s="4">
        <v>56</v>
      </c>
      <c r="R6116" s="4">
        <v>55</v>
      </c>
      <c r="S6116" s="4">
        <v>74</v>
      </c>
      <c r="T6116" s="4">
        <v>69</v>
      </c>
      <c r="U6116" s="4">
        <v>70</v>
      </c>
      <c r="V6116" s="13">
        <v>63</v>
      </c>
      <c r="W6116" s="4">
        <v>59</v>
      </c>
      <c r="X6116" s="4">
        <v>71</v>
      </c>
      <c r="Y6116">
        <f t="shared" ca="1" si="1152"/>
        <v>0</v>
      </c>
      <c r="Z6116">
        <f t="shared" ca="1" si="1153"/>
        <v>0</v>
      </c>
    </row>
    <row r="6117" spans="2:26" x14ac:dyDescent="0.25">
      <c r="B6117" s="11">
        <f t="shared" si="1154"/>
        <v>44816.374999985193</v>
      </c>
      <c r="C6117" s="1">
        <f t="shared" si="1145"/>
        <v>9</v>
      </c>
      <c r="D6117" s="1">
        <f t="shared" si="1146"/>
        <v>1</v>
      </c>
      <c r="E6117" s="12">
        <f t="shared" si="1147"/>
        <v>10</v>
      </c>
      <c r="F6117" s="124" t="str">
        <f t="shared" si="1148"/>
        <v>0</v>
      </c>
      <c r="G6117" s="1">
        <f ca="1">(OFFSET(O6117,0,MATCH(Customer!$J$6,'CDH &amp; HDH'!$P$11:$X$11,0)))</f>
        <v>67</v>
      </c>
      <c r="H6117" s="1" t="str">
        <f t="shared" si="1149"/>
        <v>Cooling</v>
      </c>
      <c r="I6117" s="1">
        <f ca="1">OFFSET(IF($H6117="Cooling",Customer!$C$25,Customer!$C$52),E6117,D6117)</f>
        <v>72</v>
      </c>
      <c r="J6117" s="1">
        <f ca="1">OFFSET(IF($H6117="Cooling",Customer!$L$25,Customer!$L$52),$E6117,$D6117)</f>
        <v>77</v>
      </c>
      <c r="K6117" s="16">
        <f t="shared" ca="1" si="1143"/>
        <v>0</v>
      </c>
      <c r="L6117" s="16">
        <f t="shared" ca="1" si="1144"/>
        <v>0</v>
      </c>
      <c r="M6117" s="17">
        <f t="shared" si="1150"/>
        <v>0</v>
      </c>
      <c r="N6117" s="17">
        <f t="shared" si="1151"/>
        <v>0</v>
      </c>
      <c r="O6117" s="4"/>
      <c r="P6117" s="4">
        <v>72</v>
      </c>
      <c r="Q6117" s="4">
        <v>61</v>
      </c>
      <c r="R6117" s="4">
        <v>66</v>
      </c>
      <c r="S6117" s="4">
        <v>78</v>
      </c>
      <c r="T6117" s="4">
        <v>70</v>
      </c>
      <c r="U6117" s="4">
        <v>74</v>
      </c>
      <c r="V6117" s="13">
        <v>67</v>
      </c>
      <c r="W6117" s="4">
        <v>65</v>
      </c>
      <c r="X6117" s="4">
        <v>76</v>
      </c>
      <c r="Y6117">
        <f t="shared" ca="1" si="1152"/>
        <v>0</v>
      </c>
      <c r="Z6117">
        <f t="shared" ca="1" si="1153"/>
        <v>0</v>
      </c>
    </row>
    <row r="6118" spans="2:26" x14ac:dyDescent="0.25">
      <c r="B6118" s="11">
        <f t="shared" si="1154"/>
        <v>44816.416666651858</v>
      </c>
      <c r="C6118" s="1">
        <f t="shared" si="1145"/>
        <v>9</v>
      </c>
      <c r="D6118" s="1">
        <f t="shared" si="1146"/>
        <v>1</v>
      </c>
      <c r="E6118" s="12">
        <f t="shared" si="1147"/>
        <v>11</v>
      </c>
      <c r="F6118" s="124" t="str">
        <f t="shared" si="1148"/>
        <v>0</v>
      </c>
      <c r="G6118" s="1">
        <f ca="1">(OFFSET(O6118,0,MATCH(Customer!$J$6,'CDH &amp; HDH'!$P$11:$X$11,0)))</f>
        <v>73</v>
      </c>
      <c r="H6118" s="1" t="str">
        <f t="shared" si="1149"/>
        <v>Cooling</v>
      </c>
      <c r="I6118" s="1">
        <f ca="1">OFFSET(IF($H6118="Cooling",Customer!$C$25,Customer!$C$52),E6118,D6118)</f>
        <v>72</v>
      </c>
      <c r="J6118" s="1">
        <f ca="1">OFFSET(IF($H6118="Cooling",Customer!$L$25,Customer!$L$52),$E6118,$D6118)</f>
        <v>77</v>
      </c>
      <c r="K6118" s="16">
        <f t="shared" ca="1" si="1143"/>
        <v>1</v>
      </c>
      <c r="L6118" s="16">
        <f t="shared" ca="1" si="1144"/>
        <v>0</v>
      </c>
      <c r="M6118" s="17">
        <f t="shared" si="1150"/>
        <v>0</v>
      </c>
      <c r="N6118" s="17">
        <f t="shared" si="1151"/>
        <v>0</v>
      </c>
      <c r="O6118" s="4"/>
      <c r="P6118" s="4">
        <v>74</v>
      </c>
      <c r="Q6118" s="4">
        <v>64</v>
      </c>
      <c r="R6118" s="4">
        <v>71</v>
      </c>
      <c r="S6118" s="4">
        <v>77</v>
      </c>
      <c r="T6118" s="4">
        <v>71</v>
      </c>
      <c r="U6118" s="4">
        <v>77</v>
      </c>
      <c r="V6118" s="13">
        <v>73</v>
      </c>
      <c r="W6118" s="4">
        <v>68</v>
      </c>
      <c r="X6118" s="4">
        <v>82</v>
      </c>
      <c r="Y6118">
        <f t="shared" ca="1" si="1152"/>
        <v>432</v>
      </c>
      <c r="Z6118">
        <f t="shared" ca="1" si="1153"/>
        <v>0</v>
      </c>
    </row>
    <row r="6119" spans="2:26" x14ac:dyDescent="0.25">
      <c r="B6119" s="11">
        <f t="shared" si="1154"/>
        <v>44816.458333318522</v>
      </c>
      <c r="C6119" s="1">
        <f t="shared" si="1145"/>
        <v>9</v>
      </c>
      <c r="D6119" s="1">
        <f t="shared" si="1146"/>
        <v>1</v>
      </c>
      <c r="E6119" s="12">
        <f t="shared" si="1147"/>
        <v>12</v>
      </c>
      <c r="F6119" s="124" t="str">
        <f t="shared" si="1148"/>
        <v>0</v>
      </c>
      <c r="G6119" s="1">
        <f ca="1">(OFFSET(O6119,0,MATCH(Customer!$J$6,'CDH &amp; HDH'!$P$11:$X$11,0)))</f>
        <v>77</v>
      </c>
      <c r="H6119" s="1" t="str">
        <f t="shared" si="1149"/>
        <v>Cooling</v>
      </c>
      <c r="I6119" s="1">
        <f ca="1">OFFSET(IF($H6119="Cooling",Customer!$C$25,Customer!$C$52),E6119,D6119)</f>
        <v>72</v>
      </c>
      <c r="J6119" s="1">
        <f ca="1">OFFSET(IF($H6119="Cooling",Customer!$L$25,Customer!$L$52),$E6119,$D6119)</f>
        <v>77</v>
      </c>
      <c r="K6119" s="16">
        <f t="shared" ca="1" si="1143"/>
        <v>5</v>
      </c>
      <c r="L6119" s="16">
        <f t="shared" ca="1" si="1144"/>
        <v>0</v>
      </c>
      <c r="M6119" s="17">
        <f t="shared" si="1150"/>
        <v>0</v>
      </c>
      <c r="N6119" s="17">
        <f t="shared" si="1151"/>
        <v>0</v>
      </c>
      <c r="O6119" s="4"/>
      <c r="P6119" s="4">
        <v>77</v>
      </c>
      <c r="Q6119" s="4">
        <v>67</v>
      </c>
      <c r="R6119" s="4">
        <v>74</v>
      </c>
      <c r="S6119" s="4">
        <v>76</v>
      </c>
      <c r="T6119" s="4">
        <v>72</v>
      </c>
      <c r="U6119" s="4">
        <v>79</v>
      </c>
      <c r="V6119" s="13">
        <v>77</v>
      </c>
      <c r="W6119" s="4">
        <v>71</v>
      </c>
      <c r="X6119" s="4">
        <v>71</v>
      </c>
      <c r="Y6119">
        <f t="shared" ca="1" si="1152"/>
        <v>2160</v>
      </c>
      <c r="Z6119">
        <f t="shared" ca="1" si="1153"/>
        <v>0</v>
      </c>
    </row>
    <row r="6120" spans="2:26" x14ac:dyDescent="0.25">
      <c r="B6120" s="11">
        <f t="shared" si="1154"/>
        <v>44816.499999985186</v>
      </c>
      <c r="C6120" s="1">
        <f t="shared" si="1145"/>
        <v>9</v>
      </c>
      <c r="D6120" s="1">
        <f t="shared" si="1146"/>
        <v>1</v>
      </c>
      <c r="E6120" s="12">
        <f t="shared" si="1147"/>
        <v>13</v>
      </c>
      <c r="F6120" s="124" t="str">
        <f t="shared" si="1148"/>
        <v>0</v>
      </c>
      <c r="G6120" s="1">
        <f ca="1">(OFFSET(O6120,0,MATCH(Customer!$J$6,'CDH &amp; HDH'!$P$11:$X$11,0)))</f>
        <v>79</v>
      </c>
      <c r="H6120" s="1" t="str">
        <f t="shared" si="1149"/>
        <v>Cooling</v>
      </c>
      <c r="I6120" s="1">
        <f ca="1">OFFSET(IF($H6120="Cooling",Customer!$C$25,Customer!$C$52),E6120,D6120)</f>
        <v>72</v>
      </c>
      <c r="J6120" s="1">
        <f ca="1">OFFSET(IF($H6120="Cooling",Customer!$L$25,Customer!$L$52),$E6120,$D6120)</f>
        <v>77</v>
      </c>
      <c r="K6120" s="16">
        <f t="shared" ca="1" si="1143"/>
        <v>7</v>
      </c>
      <c r="L6120" s="16">
        <f t="shared" ca="1" si="1144"/>
        <v>2</v>
      </c>
      <c r="M6120" s="17">
        <f t="shared" si="1150"/>
        <v>0</v>
      </c>
      <c r="N6120" s="17">
        <f t="shared" si="1151"/>
        <v>0</v>
      </c>
      <c r="O6120" s="4"/>
      <c r="P6120" s="4">
        <v>79</v>
      </c>
      <c r="Q6120" s="4">
        <v>70</v>
      </c>
      <c r="R6120" s="4">
        <v>74</v>
      </c>
      <c r="S6120" s="4">
        <v>76</v>
      </c>
      <c r="T6120" s="4">
        <v>76</v>
      </c>
      <c r="U6120" s="4">
        <v>81</v>
      </c>
      <c r="V6120" s="13">
        <v>79</v>
      </c>
      <c r="W6120" s="4">
        <v>74</v>
      </c>
      <c r="X6120" s="4">
        <v>73</v>
      </c>
      <c r="Y6120">
        <f t="shared" ca="1" si="1152"/>
        <v>3024</v>
      </c>
      <c r="Z6120">
        <f t="shared" ca="1" si="1153"/>
        <v>864</v>
      </c>
    </row>
    <row r="6121" spans="2:26" x14ac:dyDescent="0.25">
      <c r="B6121" s="11">
        <f t="shared" si="1154"/>
        <v>44816.54166665185</v>
      </c>
      <c r="C6121" s="1">
        <f t="shared" si="1145"/>
        <v>9</v>
      </c>
      <c r="D6121" s="1">
        <f t="shared" si="1146"/>
        <v>1</v>
      </c>
      <c r="E6121" s="12">
        <f t="shared" si="1147"/>
        <v>14</v>
      </c>
      <c r="F6121" s="124" t="str">
        <f t="shared" si="1148"/>
        <v>0</v>
      </c>
      <c r="G6121" s="1">
        <f ca="1">(OFFSET(O6121,0,MATCH(Customer!$J$6,'CDH &amp; HDH'!$P$11:$X$11,0)))</f>
        <v>80</v>
      </c>
      <c r="H6121" s="1" t="str">
        <f t="shared" si="1149"/>
        <v>Cooling</v>
      </c>
      <c r="I6121" s="1">
        <f ca="1">OFFSET(IF($H6121="Cooling",Customer!$C$25,Customer!$C$52),E6121,D6121)</f>
        <v>72</v>
      </c>
      <c r="J6121" s="1">
        <f ca="1">OFFSET(IF($H6121="Cooling",Customer!$L$25,Customer!$L$52),$E6121,$D6121)</f>
        <v>77</v>
      </c>
      <c r="K6121" s="16">
        <f t="shared" ca="1" si="1143"/>
        <v>8</v>
      </c>
      <c r="L6121" s="16">
        <f t="shared" ca="1" si="1144"/>
        <v>3</v>
      </c>
      <c r="M6121" s="17">
        <f t="shared" si="1150"/>
        <v>0</v>
      </c>
      <c r="N6121" s="17">
        <f t="shared" si="1151"/>
        <v>0</v>
      </c>
      <c r="O6121" s="4"/>
      <c r="P6121" s="4">
        <v>80</v>
      </c>
      <c r="Q6121" s="4">
        <v>72</v>
      </c>
      <c r="R6121" s="4">
        <v>77</v>
      </c>
      <c r="S6121" s="4">
        <v>74</v>
      </c>
      <c r="T6121" s="4">
        <v>76</v>
      </c>
      <c r="U6121" s="4">
        <v>79</v>
      </c>
      <c r="V6121" s="13">
        <v>80</v>
      </c>
      <c r="W6121" s="4">
        <v>75</v>
      </c>
      <c r="X6121" s="4">
        <v>75</v>
      </c>
      <c r="Y6121">
        <f t="shared" ca="1" si="1152"/>
        <v>3456</v>
      </c>
      <c r="Z6121">
        <f t="shared" ca="1" si="1153"/>
        <v>1296</v>
      </c>
    </row>
    <row r="6122" spans="2:26" x14ac:dyDescent="0.25">
      <c r="B6122" s="11">
        <f t="shared" si="1154"/>
        <v>44816.583333318515</v>
      </c>
      <c r="C6122" s="1">
        <f t="shared" si="1145"/>
        <v>9</v>
      </c>
      <c r="D6122" s="1">
        <f t="shared" si="1146"/>
        <v>1</v>
      </c>
      <c r="E6122" s="12">
        <f t="shared" si="1147"/>
        <v>15</v>
      </c>
      <c r="F6122" s="124" t="str">
        <f t="shared" si="1148"/>
        <v>0</v>
      </c>
      <c r="G6122" s="1">
        <f ca="1">(OFFSET(O6122,0,MATCH(Customer!$J$6,'CDH &amp; HDH'!$P$11:$X$11,0)))</f>
        <v>81</v>
      </c>
      <c r="H6122" s="1" t="str">
        <f t="shared" si="1149"/>
        <v>Cooling</v>
      </c>
      <c r="I6122" s="1">
        <f ca="1">OFFSET(IF($H6122="Cooling",Customer!$C$25,Customer!$C$52),E6122,D6122)</f>
        <v>72</v>
      </c>
      <c r="J6122" s="1">
        <f ca="1">OFFSET(IF($H6122="Cooling",Customer!$L$25,Customer!$L$52),$E6122,$D6122)</f>
        <v>77</v>
      </c>
      <c r="K6122" s="16">
        <f t="shared" ca="1" si="1143"/>
        <v>9</v>
      </c>
      <c r="L6122" s="16">
        <f t="shared" ca="1" si="1144"/>
        <v>4</v>
      </c>
      <c r="M6122" s="17">
        <f t="shared" si="1150"/>
        <v>0</v>
      </c>
      <c r="N6122" s="17">
        <f t="shared" si="1151"/>
        <v>0</v>
      </c>
      <c r="O6122" s="4"/>
      <c r="P6122" s="4">
        <v>81</v>
      </c>
      <c r="Q6122" s="4">
        <v>73</v>
      </c>
      <c r="R6122" s="4">
        <v>76</v>
      </c>
      <c r="S6122" s="4">
        <v>74</v>
      </c>
      <c r="T6122" s="4">
        <v>75</v>
      </c>
      <c r="U6122" s="4">
        <v>80</v>
      </c>
      <c r="V6122" s="13">
        <v>81</v>
      </c>
      <c r="W6122" s="4">
        <v>77</v>
      </c>
      <c r="X6122" s="4">
        <v>76</v>
      </c>
      <c r="Y6122">
        <f t="shared" ca="1" si="1152"/>
        <v>3888</v>
      </c>
      <c r="Z6122">
        <f t="shared" ca="1" si="1153"/>
        <v>1728</v>
      </c>
    </row>
    <row r="6123" spans="2:26" x14ac:dyDescent="0.25">
      <c r="B6123" s="11">
        <f t="shared" si="1154"/>
        <v>44816.624999985179</v>
      </c>
      <c r="C6123" s="1">
        <f t="shared" si="1145"/>
        <v>9</v>
      </c>
      <c r="D6123" s="1">
        <f t="shared" si="1146"/>
        <v>1</v>
      </c>
      <c r="E6123" s="12">
        <f t="shared" si="1147"/>
        <v>16</v>
      </c>
      <c r="F6123" s="124" t="str">
        <f t="shared" si="1148"/>
        <v>0</v>
      </c>
      <c r="G6123" s="1">
        <f ca="1">(OFFSET(O6123,0,MATCH(Customer!$J$6,'CDH &amp; HDH'!$P$11:$X$11,0)))</f>
        <v>81</v>
      </c>
      <c r="H6123" s="1" t="str">
        <f t="shared" si="1149"/>
        <v>Cooling</v>
      </c>
      <c r="I6123" s="1">
        <f ca="1">OFFSET(IF($H6123="Cooling",Customer!$C$25,Customer!$C$52),E6123,D6123)</f>
        <v>72</v>
      </c>
      <c r="J6123" s="1">
        <f ca="1">OFFSET(IF($H6123="Cooling",Customer!$L$25,Customer!$L$52),$E6123,$D6123)</f>
        <v>77</v>
      </c>
      <c r="K6123" s="16">
        <f t="shared" ca="1" si="1143"/>
        <v>9</v>
      </c>
      <c r="L6123" s="16">
        <f t="shared" ca="1" si="1144"/>
        <v>4</v>
      </c>
      <c r="M6123" s="17">
        <f t="shared" si="1150"/>
        <v>0</v>
      </c>
      <c r="N6123" s="17">
        <f t="shared" si="1151"/>
        <v>0</v>
      </c>
      <c r="O6123" s="4"/>
      <c r="P6123" s="4">
        <v>82</v>
      </c>
      <c r="Q6123" s="4">
        <v>75</v>
      </c>
      <c r="R6123" s="4">
        <v>74</v>
      </c>
      <c r="S6123" s="4">
        <v>72</v>
      </c>
      <c r="T6123" s="4">
        <v>74</v>
      </c>
      <c r="U6123" s="4">
        <v>77</v>
      </c>
      <c r="V6123" s="13">
        <v>81</v>
      </c>
      <c r="W6123" s="4">
        <v>78</v>
      </c>
      <c r="X6123" s="4">
        <v>70</v>
      </c>
      <c r="Y6123">
        <f t="shared" ca="1" si="1152"/>
        <v>3888</v>
      </c>
      <c r="Z6123">
        <f t="shared" ca="1" si="1153"/>
        <v>1728</v>
      </c>
    </row>
    <row r="6124" spans="2:26" x14ac:dyDescent="0.25">
      <c r="B6124" s="11">
        <f t="shared" si="1154"/>
        <v>44816.666666651843</v>
      </c>
      <c r="C6124" s="1">
        <f t="shared" si="1145"/>
        <v>9</v>
      </c>
      <c r="D6124" s="1">
        <f t="shared" si="1146"/>
        <v>1</v>
      </c>
      <c r="E6124" s="12">
        <f t="shared" si="1147"/>
        <v>17</v>
      </c>
      <c r="F6124" s="124" t="str">
        <f t="shared" si="1148"/>
        <v>0</v>
      </c>
      <c r="G6124" s="1">
        <f ca="1">(OFFSET(O6124,0,MATCH(Customer!$J$6,'CDH &amp; HDH'!$P$11:$X$11,0)))</f>
        <v>80</v>
      </c>
      <c r="H6124" s="1" t="str">
        <f t="shared" si="1149"/>
        <v>Cooling</v>
      </c>
      <c r="I6124" s="1">
        <f ca="1">OFFSET(IF($H6124="Cooling",Customer!$C$25,Customer!$C$52),E6124,D6124)</f>
        <v>72</v>
      </c>
      <c r="J6124" s="1">
        <f ca="1">OFFSET(IF($H6124="Cooling",Customer!$L$25,Customer!$L$52),$E6124,$D6124)</f>
        <v>77</v>
      </c>
      <c r="K6124" s="16">
        <f t="shared" ca="1" si="1143"/>
        <v>8</v>
      </c>
      <c r="L6124" s="16">
        <f t="shared" ca="1" si="1144"/>
        <v>3</v>
      </c>
      <c r="M6124" s="17">
        <f t="shared" si="1150"/>
        <v>0</v>
      </c>
      <c r="N6124" s="17">
        <f t="shared" si="1151"/>
        <v>0</v>
      </c>
      <c r="O6124" s="4"/>
      <c r="P6124" s="4">
        <v>79</v>
      </c>
      <c r="Q6124" s="4">
        <v>73</v>
      </c>
      <c r="R6124" s="4">
        <v>72</v>
      </c>
      <c r="S6124" s="4">
        <v>71</v>
      </c>
      <c r="T6124" s="4">
        <v>73</v>
      </c>
      <c r="U6124" s="4">
        <v>78</v>
      </c>
      <c r="V6124" s="13">
        <v>80</v>
      </c>
      <c r="W6124" s="4">
        <v>75</v>
      </c>
      <c r="X6124" s="4">
        <v>68</v>
      </c>
      <c r="Y6124">
        <f t="shared" ca="1" si="1152"/>
        <v>3456</v>
      </c>
      <c r="Z6124">
        <f t="shared" ca="1" si="1153"/>
        <v>1296</v>
      </c>
    </row>
    <row r="6125" spans="2:26" x14ac:dyDescent="0.25">
      <c r="B6125" s="11">
        <f t="shared" si="1154"/>
        <v>44816.708333318507</v>
      </c>
      <c r="C6125" s="1">
        <f t="shared" si="1145"/>
        <v>9</v>
      </c>
      <c r="D6125" s="1">
        <f t="shared" si="1146"/>
        <v>1</v>
      </c>
      <c r="E6125" s="12">
        <f t="shared" si="1147"/>
        <v>18</v>
      </c>
      <c r="F6125" s="124" t="str">
        <f t="shared" si="1148"/>
        <v>0</v>
      </c>
      <c r="G6125" s="1">
        <f ca="1">(OFFSET(O6125,0,MATCH(Customer!$J$6,'CDH &amp; HDH'!$P$11:$X$11,0)))</f>
        <v>77</v>
      </c>
      <c r="H6125" s="1" t="str">
        <f t="shared" si="1149"/>
        <v>Cooling</v>
      </c>
      <c r="I6125" s="1">
        <f ca="1">OFFSET(IF($H6125="Cooling",Customer!$C$25,Customer!$C$52),E6125,D6125)</f>
        <v>72</v>
      </c>
      <c r="J6125" s="1">
        <f ca="1">OFFSET(IF($H6125="Cooling",Customer!$L$25,Customer!$L$52),$E6125,$D6125)</f>
        <v>77</v>
      </c>
      <c r="K6125" s="16">
        <f t="shared" ca="1" si="1143"/>
        <v>5</v>
      </c>
      <c r="L6125" s="16">
        <f t="shared" ca="1" si="1144"/>
        <v>0</v>
      </c>
      <c r="M6125" s="17">
        <f t="shared" si="1150"/>
        <v>0</v>
      </c>
      <c r="N6125" s="17">
        <f t="shared" si="1151"/>
        <v>0</v>
      </c>
      <c r="O6125" s="4"/>
      <c r="P6125" s="4">
        <v>76</v>
      </c>
      <c r="Q6125" s="4">
        <v>71</v>
      </c>
      <c r="R6125" s="4">
        <v>70</v>
      </c>
      <c r="S6125" s="4">
        <v>70</v>
      </c>
      <c r="T6125" s="4">
        <v>73</v>
      </c>
      <c r="U6125" s="4">
        <v>76</v>
      </c>
      <c r="V6125" s="13">
        <v>77</v>
      </c>
      <c r="W6125" s="4">
        <v>73</v>
      </c>
      <c r="X6125" s="4">
        <v>67</v>
      </c>
      <c r="Y6125">
        <f t="shared" ca="1" si="1152"/>
        <v>2160</v>
      </c>
      <c r="Z6125">
        <f t="shared" ca="1" si="1153"/>
        <v>0</v>
      </c>
    </row>
    <row r="6126" spans="2:26" x14ac:dyDescent="0.25">
      <c r="B6126" s="11">
        <f t="shared" si="1154"/>
        <v>44816.749999985172</v>
      </c>
      <c r="C6126" s="1">
        <f t="shared" si="1145"/>
        <v>9</v>
      </c>
      <c r="D6126" s="1">
        <f t="shared" si="1146"/>
        <v>1</v>
      </c>
      <c r="E6126" s="12">
        <f t="shared" si="1147"/>
        <v>19</v>
      </c>
      <c r="F6126" s="124" t="str">
        <f t="shared" si="1148"/>
        <v>0</v>
      </c>
      <c r="G6126" s="1">
        <f ca="1">(OFFSET(O6126,0,MATCH(Customer!$J$6,'CDH &amp; HDH'!$P$11:$X$11,0)))</f>
        <v>73</v>
      </c>
      <c r="H6126" s="1" t="str">
        <f t="shared" si="1149"/>
        <v>Cooling</v>
      </c>
      <c r="I6126" s="1">
        <f ca="1">OFFSET(IF($H6126="Cooling",Customer!$C$25,Customer!$C$52),E6126,D6126)</f>
        <v>78</v>
      </c>
      <c r="J6126" s="1">
        <f ca="1">OFFSET(IF($H6126="Cooling",Customer!$L$25,Customer!$L$52),$E6126,$D6126)</f>
        <v>80</v>
      </c>
      <c r="K6126" s="16">
        <f t="shared" ca="1" si="1143"/>
        <v>0</v>
      </c>
      <c r="L6126" s="16">
        <f t="shared" ca="1" si="1144"/>
        <v>0</v>
      </c>
      <c r="M6126" s="17">
        <f t="shared" si="1150"/>
        <v>0</v>
      </c>
      <c r="N6126" s="17">
        <f t="shared" si="1151"/>
        <v>0</v>
      </c>
      <c r="O6126" s="4"/>
      <c r="P6126" s="4">
        <v>73</v>
      </c>
      <c r="Q6126" s="4">
        <v>69</v>
      </c>
      <c r="R6126" s="4">
        <v>67</v>
      </c>
      <c r="S6126" s="4">
        <v>69</v>
      </c>
      <c r="T6126" s="4">
        <v>72</v>
      </c>
      <c r="U6126" s="4">
        <v>74</v>
      </c>
      <c r="V6126" s="13">
        <v>73</v>
      </c>
      <c r="W6126" s="4">
        <v>70</v>
      </c>
      <c r="X6126" s="4">
        <v>66</v>
      </c>
      <c r="Y6126">
        <f t="shared" ca="1" si="1152"/>
        <v>0</v>
      </c>
      <c r="Z6126">
        <f t="shared" ca="1" si="1153"/>
        <v>0</v>
      </c>
    </row>
    <row r="6127" spans="2:26" x14ac:dyDescent="0.25">
      <c r="B6127" s="11">
        <f t="shared" si="1154"/>
        <v>44816.791666651836</v>
      </c>
      <c r="C6127" s="1">
        <f t="shared" si="1145"/>
        <v>9</v>
      </c>
      <c r="D6127" s="1">
        <f t="shared" si="1146"/>
        <v>1</v>
      </c>
      <c r="E6127" s="12">
        <f t="shared" si="1147"/>
        <v>20</v>
      </c>
      <c r="F6127" s="124" t="str">
        <f t="shared" si="1148"/>
        <v>0</v>
      </c>
      <c r="G6127" s="1">
        <f ca="1">(OFFSET(O6127,0,MATCH(Customer!$J$6,'CDH &amp; HDH'!$P$11:$X$11,0)))</f>
        <v>70</v>
      </c>
      <c r="H6127" s="1" t="str">
        <f t="shared" si="1149"/>
        <v>Cooling</v>
      </c>
      <c r="I6127" s="1">
        <f ca="1">OFFSET(IF($H6127="Cooling",Customer!$C$25,Customer!$C$52),E6127,D6127)</f>
        <v>78</v>
      </c>
      <c r="J6127" s="1">
        <f ca="1">OFFSET(IF($H6127="Cooling",Customer!$L$25,Customer!$L$52),$E6127,$D6127)</f>
        <v>80</v>
      </c>
      <c r="K6127" s="16">
        <f t="shared" ca="1" si="1143"/>
        <v>0</v>
      </c>
      <c r="L6127" s="16">
        <f t="shared" ca="1" si="1144"/>
        <v>0</v>
      </c>
      <c r="M6127" s="17">
        <f t="shared" si="1150"/>
        <v>0</v>
      </c>
      <c r="N6127" s="17">
        <f t="shared" si="1151"/>
        <v>0</v>
      </c>
      <c r="O6127" s="4"/>
      <c r="P6127" s="4">
        <v>69</v>
      </c>
      <c r="Q6127" s="4">
        <v>67</v>
      </c>
      <c r="R6127" s="4">
        <v>65</v>
      </c>
      <c r="S6127" s="4">
        <v>67</v>
      </c>
      <c r="T6127" s="4">
        <v>72</v>
      </c>
      <c r="U6127" s="4">
        <v>72</v>
      </c>
      <c r="V6127" s="13">
        <v>70</v>
      </c>
      <c r="W6127" s="4">
        <v>69</v>
      </c>
      <c r="X6127" s="4">
        <v>64</v>
      </c>
      <c r="Y6127">
        <f t="shared" ca="1" si="1152"/>
        <v>0</v>
      </c>
      <c r="Z6127">
        <f t="shared" ca="1" si="1153"/>
        <v>0</v>
      </c>
    </row>
    <row r="6128" spans="2:26" x14ac:dyDescent="0.25">
      <c r="B6128" s="11">
        <f t="shared" si="1154"/>
        <v>44816.8333333185</v>
      </c>
      <c r="C6128" s="1">
        <f t="shared" si="1145"/>
        <v>9</v>
      </c>
      <c r="D6128" s="1">
        <f t="shared" si="1146"/>
        <v>1</v>
      </c>
      <c r="E6128" s="12">
        <f t="shared" si="1147"/>
        <v>21</v>
      </c>
      <c r="F6128" s="124" t="str">
        <f t="shared" si="1148"/>
        <v>0</v>
      </c>
      <c r="G6128" s="1">
        <f ca="1">(OFFSET(O6128,0,MATCH(Customer!$J$6,'CDH &amp; HDH'!$P$11:$X$11,0)))</f>
        <v>68</v>
      </c>
      <c r="H6128" s="1" t="str">
        <f t="shared" si="1149"/>
        <v>Cooling</v>
      </c>
      <c r="I6128" s="1">
        <f ca="1">OFFSET(IF($H6128="Cooling",Customer!$C$25,Customer!$C$52),E6128,D6128)</f>
        <v>78</v>
      </c>
      <c r="J6128" s="1">
        <f ca="1">OFFSET(IF($H6128="Cooling",Customer!$L$25,Customer!$L$52),$E6128,$D6128)</f>
        <v>80</v>
      </c>
      <c r="K6128" s="16">
        <f t="shared" ca="1" si="1143"/>
        <v>0</v>
      </c>
      <c r="L6128" s="16">
        <f t="shared" ca="1" si="1144"/>
        <v>0</v>
      </c>
      <c r="M6128" s="17">
        <f t="shared" si="1150"/>
        <v>0</v>
      </c>
      <c r="N6128" s="17">
        <f t="shared" si="1151"/>
        <v>0</v>
      </c>
      <c r="O6128" s="4"/>
      <c r="P6128" s="4">
        <v>66</v>
      </c>
      <c r="Q6128" s="4">
        <v>65</v>
      </c>
      <c r="R6128" s="4">
        <v>63</v>
      </c>
      <c r="S6128" s="4">
        <v>67</v>
      </c>
      <c r="T6128" s="4">
        <v>72</v>
      </c>
      <c r="U6128" s="4">
        <v>71</v>
      </c>
      <c r="V6128" s="13">
        <v>68</v>
      </c>
      <c r="W6128" s="4">
        <v>67</v>
      </c>
      <c r="X6128" s="4">
        <v>63</v>
      </c>
      <c r="Y6128">
        <f t="shared" ca="1" si="1152"/>
        <v>0</v>
      </c>
      <c r="Z6128">
        <f t="shared" ca="1" si="1153"/>
        <v>0</v>
      </c>
    </row>
    <row r="6129" spans="2:26" x14ac:dyDescent="0.25">
      <c r="B6129" s="11">
        <f t="shared" si="1154"/>
        <v>44816.874999985164</v>
      </c>
      <c r="C6129" s="1">
        <f t="shared" si="1145"/>
        <v>9</v>
      </c>
      <c r="D6129" s="1">
        <f t="shared" si="1146"/>
        <v>1</v>
      </c>
      <c r="E6129" s="12">
        <f t="shared" si="1147"/>
        <v>22</v>
      </c>
      <c r="F6129" s="124" t="str">
        <f t="shared" si="1148"/>
        <v>0</v>
      </c>
      <c r="G6129" s="1">
        <f ca="1">(OFFSET(O6129,0,MATCH(Customer!$J$6,'CDH &amp; HDH'!$P$11:$X$11,0)))</f>
        <v>67</v>
      </c>
      <c r="H6129" s="1" t="str">
        <f t="shared" si="1149"/>
        <v>Cooling</v>
      </c>
      <c r="I6129" s="1">
        <f ca="1">OFFSET(IF($H6129="Cooling",Customer!$C$25,Customer!$C$52),E6129,D6129)</f>
        <v>78</v>
      </c>
      <c r="J6129" s="1">
        <f ca="1">OFFSET(IF($H6129="Cooling",Customer!$L$25,Customer!$L$52),$E6129,$D6129)</f>
        <v>80</v>
      </c>
      <c r="K6129" s="16">
        <f t="shared" ca="1" si="1143"/>
        <v>0</v>
      </c>
      <c r="L6129" s="16">
        <f t="shared" ca="1" si="1144"/>
        <v>0</v>
      </c>
      <c r="M6129" s="17">
        <f t="shared" si="1150"/>
        <v>0</v>
      </c>
      <c r="N6129" s="17">
        <f t="shared" si="1151"/>
        <v>0</v>
      </c>
      <c r="O6129" s="4"/>
      <c r="P6129" s="4">
        <v>62</v>
      </c>
      <c r="Q6129" s="4">
        <v>63</v>
      </c>
      <c r="R6129" s="4">
        <v>63</v>
      </c>
      <c r="S6129" s="4">
        <v>66</v>
      </c>
      <c r="T6129" s="4">
        <v>72</v>
      </c>
      <c r="U6129" s="4">
        <v>70</v>
      </c>
      <c r="V6129" s="13">
        <v>67</v>
      </c>
      <c r="W6129" s="4">
        <v>66</v>
      </c>
      <c r="X6129" s="4">
        <v>62</v>
      </c>
      <c r="Y6129">
        <f t="shared" ca="1" si="1152"/>
        <v>0</v>
      </c>
      <c r="Z6129">
        <f t="shared" ca="1" si="1153"/>
        <v>0</v>
      </c>
    </row>
    <row r="6130" spans="2:26" x14ac:dyDescent="0.25">
      <c r="B6130" s="11">
        <f t="shared" si="1154"/>
        <v>44816.916666651829</v>
      </c>
      <c r="C6130" s="1">
        <f t="shared" si="1145"/>
        <v>9</v>
      </c>
      <c r="D6130" s="1">
        <f t="shared" si="1146"/>
        <v>1</v>
      </c>
      <c r="E6130" s="12">
        <f t="shared" si="1147"/>
        <v>23</v>
      </c>
      <c r="F6130" s="124" t="str">
        <f t="shared" si="1148"/>
        <v>0</v>
      </c>
      <c r="G6130" s="1">
        <f ca="1">(OFFSET(O6130,0,MATCH(Customer!$J$6,'CDH &amp; HDH'!$P$11:$X$11,0)))</f>
        <v>66</v>
      </c>
      <c r="H6130" s="1" t="str">
        <f t="shared" si="1149"/>
        <v>Cooling</v>
      </c>
      <c r="I6130" s="1">
        <f ca="1">OFFSET(IF($H6130="Cooling",Customer!$C$25,Customer!$C$52),E6130,D6130)</f>
        <v>78</v>
      </c>
      <c r="J6130" s="1">
        <f ca="1">OFFSET(IF($H6130="Cooling",Customer!$L$25,Customer!$L$52),$E6130,$D6130)</f>
        <v>80</v>
      </c>
      <c r="K6130" s="16">
        <f t="shared" ca="1" si="1143"/>
        <v>0</v>
      </c>
      <c r="L6130" s="16">
        <f t="shared" ca="1" si="1144"/>
        <v>0</v>
      </c>
      <c r="M6130" s="17">
        <f t="shared" si="1150"/>
        <v>0</v>
      </c>
      <c r="N6130" s="17">
        <f t="shared" si="1151"/>
        <v>0</v>
      </c>
      <c r="O6130" s="4"/>
      <c r="P6130" s="4">
        <v>61</v>
      </c>
      <c r="Q6130" s="4">
        <v>62</v>
      </c>
      <c r="R6130" s="4">
        <v>63</v>
      </c>
      <c r="S6130" s="4">
        <v>65</v>
      </c>
      <c r="T6130" s="4">
        <v>71</v>
      </c>
      <c r="U6130" s="4">
        <v>70</v>
      </c>
      <c r="V6130" s="13">
        <v>66</v>
      </c>
      <c r="W6130" s="4">
        <v>64</v>
      </c>
      <c r="X6130" s="4">
        <v>60</v>
      </c>
      <c r="Y6130">
        <f t="shared" ca="1" si="1152"/>
        <v>0</v>
      </c>
      <c r="Z6130">
        <f t="shared" ca="1" si="1153"/>
        <v>0</v>
      </c>
    </row>
    <row r="6131" spans="2:26" x14ac:dyDescent="0.25">
      <c r="B6131" s="11">
        <f t="shared" si="1154"/>
        <v>44816.958333318493</v>
      </c>
      <c r="C6131" s="1">
        <f t="shared" si="1145"/>
        <v>9</v>
      </c>
      <c r="D6131" s="1">
        <f t="shared" si="1146"/>
        <v>1</v>
      </c>
      <c r="E6131" s="12">
        <f t="shared" si="1147"/>
        <v>24</v>
      </c>
      <c r="F6131" s="124" t="str">
        <f t="shared" si="1148"/>
        <v>0</v>
      </c>
      <c r="G6131" s="1">
        <f ca="1">(OFFSET(O6131,0,MATCH(Customer!$J$6,'CDH &amp; HDH'!$P$11:$X$11,0)))</f>
        <v>65</v>
      </c>
      <c r="H6131" s="1" t="str">
        <f t="shared" si="1149"/>
        <v>Cooling</v>
      </c>
      <c r="I6131" s="1">
        <f ca="1">OFFSET(IF($H6131="Cooling",Customer!$C$25,Customer!$C$52),E6131,D6131)</f>
        <v>78</v>
      </c>
      <c r="J6131" s="1">
        <f ca="1">OFFSET(IF($H6131="Cooling",Customer!$L$25,Customer!$L$52),$E6131,$D6131)</f>
        <v>80</v>
      </c>
      <c r="K6131" s="16">
        <f t="shared" ca="1" si="1143"/>
        <v>0</v>
      </c>
      <c r="L6131" s="16">
        <f t="shared" ca="1" si="1144"/>
        <v>0</v>
      </c>
      <c r="M6131" s="17">
        <f t="shared" si="1150"/>
        <v>0</v>
      </c>
      <c r="N6131" s="17">
        <f t="shared" si="1151"/>
        <v>0</v>
      </c>
      <c r="O6131" s="4"/>
      <c r="P6131" s="4">
        <v>60</v>
      </c>
      <c r="Q6131" s="4">
        <v>60</v>
      </c>
      <c r="R6131" s="4">
        <v>63</v>
      </c>
      <c r="S6131" s="4">
        <v>63</v>
      </c>
      <c r="T6131" s="4">
        <v>70</v>
      </c>
      <c r="U6131" s="4">
        <v>71</v>
      </c>
      <c r="V6131" s="13">
        <v>65</v>
      </c>
      <c r="W6131" s="4">
        <v>61</v>
      </c>
      <c r="X6131" s="4">
        <v>60</v>
      </c>
      <c r="Y6131">
        <f t="shared" ca="1" si="1152"/>
        <v>0</v>
      </c>
      <c r="Z6131">
        <f t="shared" ca="1" si="1153"/>
        <v>0</v>
      </c>
    </row>
    <row r="6132" spans="2:26" x14ac:dyDescent="0.25">
      <c r="B6132" s="11">
        <f t="shared" si="1154"/>
        <v>44816.999999985157</v>
      </c>
      <c r="C6132" s="1">
        <f t="shared" si="1145"/>
        <v>9</v>
      </c>
      <c r="D6132" s="1">
        <f t="shared" si="1146"/>
        <v>2</v>
      </c>
      <c r="E6132" s="12">
        <f t="shared" si="1147"/>
        <v>1</v>
      </c>
      <c r="F6132" s="124" t="str">
        <f t="shared" si="1148"/>
        <v>0</v>
      </c>
      <c r="G6132" s="1">
        <f ca="1">(OFFSET(O6132,0,MATCH(Customer!$J$6,'CDH &amp; HDH'!$P$11:$X$11,0)))</f>
        <v>64</v>
      </c>
      <c r="H6132" s="1" t="str">
        <f t="shared" si="1149"/>
        <v>Cooling</v>
      </c>
      <c r="I6132" s="1">
        <f ca="1">OFFSET(IF($H6132="Cooling",Customer!$C$25,Customer!$C$52),E6132,D6132)</f>
        <v>78</v>
      </c>
      <c r="J6132" s="1">
        <f ca="1">OFFSET(IF($H6132="Cooling",Customer!$L$25,Customer!$L$52),$E6132,$D6132)</f>
        <v>80</v>
      </c>
      <c r="K6132" s="16">
        <f t="shared" ca="1" si="1143"/>
        <v>0</v>
      </c>
      <c r="L6132" s="16">
        <f t="shared" ca="1" si="1144"/>
        <v>0</v>
      </c>
      <c r="M6132" s="17">
        <f t="shared" si="1150"/>
        <v>0</v>
      </c>
      <c r="N6132" s="17">
        <f t="shared" si="1151"/>
        <v>0</v>
      </c>
      <c r="O6132" s="4"/>
      <c r="P6132" s="4">
        <v>59</v>
      </c>
      <c r="Q6132" s="4">
        <v>59</v>
      </c>
      <c r="R6132" s="4">
        <v>63</v>
      </c>
      <c r="S6132" s="4">
        <v>61</v>
      </c>
      <c r="T6132" s="4">
        <v>70</v>
      </c>
      <c r="U6132" s="4">
        <v>70</v>
      </c>
      <c r="V6132" s="13">
        <v>64</v>
      </c>
      <c r="W6132" s="4">
        <v>59</v>
      </c>
      <c r="X6132" s="4">
        <v>60</v>
      </c>
      <c r="Y6132">
        <f t="shared" ca="1" si="1152"/>
        <v>0</v>
      </c>
      <c r="Z6132">
        <f t="shared" ca="1" si="1153"/>
        <v>0</v>
      </c>
    </row>
    <row r="6133" spans="2:26" x14ac:dyDescent="0.25">
      <c r="B6133" s="11">
        <f t="shared" si="1154"/>
        <v>44817.041666651821</v>
      </c>
      <c r="C6133" s="1">
        <f t="shared" si="1145"/>
        <v>9</v>
      </c>
      <c r="D6133" s="1">
        <f t="shared" si="1146"/>
        <v>2</v>
      </c>
      <c r="E6133" s="12">
        <f t="shared" si="1147"/>
        <v>2</v>
      </c>
      <c r="F6133" s="124" t="str">
        <f t="shared" si="1148"/>
        <v>0</v>
      </c>
      <c r="G6133" s="1">
        <f ca="1">(OFFSET(O6133,0,MATCH(Customer!$J$6,'CDH &amp; HDH'!$P$11:$X$11,0)))</f>
        <v>64</v>
      </c>
      <c r="H6133" s="1" t="str">
        <f t="shared" si="1149"/>
        <v>Cooling</v>
      </c>
      <c r="I6133" s="1">
        <f ca="1">OFFSET(IF($H6133="Cooling",Customer!$C$25,Customer!$C$52),E6133,D6133)</f>
        <v>78</v>
      </c>
      <c r="J6133" s="1">
        <f ca="1">OFFSET(IF($H6133="Cooling",Customer!$L$25,Customer!$L$52),$E6133,$D6133)</f>
        <v>80</v>
      </c>
      <c r="K6133" s="16">
        <f t="shared" ca="1" si="1143"/>
        <v>0</v>
      </c>
      <c r="L6133" s="16">
        <f t="shared" ca="1" si="1144"/>
        <v>0</v>
      </c>
      <c r="M6133" s="17">
        <f t="shared" si="1150"/>
        <v>0</v>
      </c>
      <c r="N6133" s="17">
        <f t="shared" si="1151"/>
        <v>0</v>
      </c>
      <c r="O6133" s="4"/>
      <c r="P6133" s="4">
        <v>58</v>
      </c>
      <c r="Q6133" s="4">
        <v>58</v>
      </c>
      <c r="R6133" s="4">
        <v>64</v>
      </c>
      <c r="S6133" s="4">
        <v>54</v>
      </c>
      <c r="T6133" s="4">
        <v>70</v>
      </c>
      <c r="U6133" s="4">
        <v>70</v>
      </c>
      <c r="V6133" s="13">
        <v>64</v>
      </c>
      <c r="W6133" s="4">
        <v>58</v>
      </c>
      <c r="X6133" s="4">
        <v>59</v>
      </c>
      <c r="Y6133">
        <f t="shared" ca="1" si="1152"/>
        <v>0</v>
      </c>
      <c r="Z6133">
        <f t="shared" ca="1" si="1153"/>
        <v>0</v>
      </c>
    </row>
    <row r="6134" spans="2:26" x14ac:dyDescent="0.25">
      <c r="B6134" s="11">
        <f t="shared" si="1154"/>
        <v>44817.083333318486</v>
      </c>
      <c r="C6134" s="1">
        <f t="shared" si="1145"/>
        <v>9</v>
      </c>
      <c r="D6134" s="1">
        <f t="shared" si="1146"/>
        <v>2</v>
      </c>
      <c r="E6134" s="12">
        <f t="shared" si="1147"/>
        <v>3</v>
      </c>
      <c r="F6134" s="124" t="str">
        <f t="shared" si="1148"/>
        <v>0</v>
      </c>
      <c r="G6134" s="1">
        <f ca="1">(OFFSET(O6134,0,MATCH(Customer!$J$6,'CDH &amp; HDH'!$P$11:$X$11,0)))</f>
        <v>63</v>
      </c>
      <c r="H6134" s="1" t="str">
        <f t="shared" si="1149"/>
        <v>Cooling</v>
      </c>
      <c r="I6134" s="1">
        <f ca="1">OFFSET(IF($H6134="Cooling",Customer!$C$25,Customer!$C$52),E6134,D6134)</f>
        <v>78</v>
      </c>
      <c r="J6134" s="1">
        <f ca="1">OFFSET(IF($H6134="Cooling",Customer!$L$25,Customer!$L$52),$E6134,$D6134)</f>
        <v>80</v>
      </c>
      <c r="K6134" s="16">
        <f t="shared" ca="1" si="1143"/>
        <v>0</v>
      </c>
      <c r="L6134" s="16">
        <f t="shared" ca="1" si="1144"/>
        <v>0</v>
      </c>
      <c r="M6134" s="17">
        <f t="shared" si="1150"/>
        <v>0</v>
      </c>
      <c r="N6134" s="17">
        <f t="shared" si="1151"/>
        <v>0</v>
      </c>
      <c r="O6134" s="4"/>
      <c r="P6134" s="4">
        <v>57</v>
      </c>
      <c r="Q6134" s="4">
        <v>57</v>
      </c>
      <c r="R6134" s="4">
        <v>64</v>
      </c>
      <c r="S6134" s="4">
        <v>53</v>
      </c>
      <c r="T6134" s="4">
        <v>70</v>
      </c>
      <c r="U6134" s="4">
        <v>70</v>
      </c>
      <c r="V6134" s="13">
        <v>63</v>
      </c>
      <c r="W6134" s="4">
        <v>57</v>
      </c>
      <c r="X6134" s="4">
        <v>59</v>
      </c>
      <c r="Y6134">
        <f t="shared" ca="1" si="1152"/>
        <v>0</v>
      </c>
      <c r="Z6134">
        <f t="shared" ca="1" si="1153"/>
        <v>0</v>
      </c>
    </row>
    <row r="6135" spans="2:26" x14ac:dyDescent="0.25">
      <c r="B6135" s="11">
        <f t="shared" si="1154"/>
        <v>44817.12499998515</v>
      </c>
      <c r="C6135" s="1">
        <f t="shared" si="1145"/>
        <v>9</v>
      </c>
      <c r="D6135" s="1">
        <f t="shared" si="1146"/>
        <v>2</v>
      </c>
      <c r="E6135" s="12">
        <f t="shared" si="1147"/>
        <v>4</v>
      </c>
      <c r="F6135" s="124" t="str">
        <f t="shared" si="1148"/>
        <v>0</v>
      </c>
      <c r="G6135" s="1">
        <f ca="1">(OFFSET(O6135,0,MATCH(Customer!$J$6,'CDH &amp; HDH'!$P$11:$X$11,0)))</f>
        <v>62</v>
      </c>
      <c r="H6135" s="1" t="str">
        <f t="shared" si="1149"/>
        <v>Cooling</v>
      </c>
      <c r="I6135" s="1">
        <f ca="1">OFFSET(IF($H6135="Cooling",Customer!$C$25,Customer!$C$52),E6135,D6135)</f>
        <v>78</v>
      </c>
      <c r="J6135" s="1">
        <f ca="1">OFFSET(IF($H6135="Cooling",Customer!$L$25,Customer!$L$52),$E6135,$D6135)</f>
        <v>80</v>
      </c>
      <c r="K6135" s="16">
        <f t="shared" ca="1" si="1143"/>
        <v>0</v>
      </c>
      <c r="L6135" s="16">
        <f t="shared" ca="1" si="1144"/>
        <v>0</v>
      </c>
      <c r="M6135" s="17">
        <f t="shared" si="1150"/>
        <v>0</v>
      </c>
      <c r="N6135" s="17">
        <f t="shared" si="1151"/>
        <v>0</v>
      </c>
      <c r="O6135" s="4"/>
      <c r="P6135" s="4">
        <v>56</v>
      </c>
      <c r="Q6135" s="4">
        <v>56</v>
      </c>
      <c r="R6135" s="4">
        <v>65</v>
      </c>
      <c r="S6135" s="4">
        <v>52</v>
      </c>
      <c r="T6135" s="4">
        <v>70</v>
      </c>
      <c r="U6135" s="4">
        <v>70</v>
      </c>
      <c r="V6135" s="13">
        <v>62</v>
      </c>
      <c r="W6135" s="4">
        <v>56</v>
      </c>
      <c r="X6135" s="4">
        <v>59</v>
      </c>
      <c r="Y6135">
        <f t="shared" ca="1" si="1152"/>
        <v>0</v>
      </c>
      <c r="Z6135">
        <f t="shared" ca="1" si="1153"/>
        <v>0</v>
      </c>
    </row>
    <row r="6136" spans="2:26" x14ac:dyDescent="0.25">
      <c r="B6136" s="11">
        <f t="shared" si="1154"/>
        <v>44817.166666651814</v>
      </c>
      <c r="C6136" s="1">
        <f t="shared" si="1145"/>
        <v>9</v>
      </c>
      <c r="D6136" s="1">
        <f t="shared" si="1146"/>
        <v>2</v>
      </c>
      <c r="E6136" s="12">
        <f t="shared" si="1147"/>
        <v>5</v>
      </c>
      <c r="F6136" s="124" t="str">
        <f t="shared" si="1148"/>
        <v>0</v>
      </c>
      <c r="G6136" s="1">
        <f ca="1">(OFFSET(O6136,0,MATCH(Customer!$J$6,'CDH &amp; HDH'!$P$11:$X$11,0)))</f>
        <v>61</v>
      </c>
      <c r="H6136" s="1" t="str">
        <f t="shared" si="1149"/>
        <v>Cooling</v>
      </c>
      <c r="I6136" s="1">
        <f ca="1">OFFSET(IF($H6136="Cooling",Customer!$C$25,Customer!$C$52),E6136,D6136)</f>
        <v>78</v>
      </c>
      <c r="J6136" s="1">
        <f ca="1">OFFSET(IF($H6136="Cooling",Customer!$L$25,Customer!$L$52),$E6136,$D6136)</f>
        <v>80</v>
      </c>
      <c r="K6136" s="16">
        <f t="shared" ca="1" si="1143"/>
        <v>0</v>
      </c>
      <c r="L6136" s="16">
        <f t="shared" ca="1" si="1144"/>
        <v>0</v>
      </c>
      <c r="M6136" s="17">
        <f t="shared" si="1150"/>
        <v>0</v>
      </c>
      <c r="N6136" s="17">
        <f t="shared" si="1151"/>
        <v>0</v>
      </c>
      <c r="O6136" s="4"/>
      <c r="P6136" s="4">
        <v>57</v>
      </c>
      <c r="Q6136" s="4">
        <v>57</v>
      </c>
      <c r="R6136" s="4">
        <v>65</v>
      </c>
      <c r="S6136" s="4">
        <v>51</v>
      </c>
      <c r="T6136" s="4">
        <v>70</v>
      </c>
      <c r="U6136" s="4">
        <v>70</v>
      </c>
      <c r="V6136" s="13">
        <v>61</v>
      </c>
      <c r="W6136" s="4">
        <v>56</v>
      </c>
      <c r="X6136" s="4">
        <v>56</v>
      </c>
      <c r="Y6136">
        <f t="shared" ca="1" si="1152"/>
        <v>0</v>
      </c>
      <c r="Z6136">
        <f t="shared" ca="1" si="1153"/>
        <v>0</v>
      </c>
    </row>
    <row r="6137" spans="2:26" x14ac:dyDescent="0.25">
      <c r="B6137" s="11">
        <f t="shared" si="1154"/>
        <v>44817.208333318478</v>
      </c>
      <c r="C6137" s="1">
        <f t="shared" si="1145"/>
        <v>9</v>
      </c>
      <c r="D6137" s="1">
        <f t="shared" si="1146"/>
        <v>2</v>
      </c>
      <c r="E6137" s="12">
        <f t="shared" si="1147"/>
        <v>6</v>
      </c>
      <c r="F6137" s="124" t="str">
        <f t="shared" si="1148"/>
        <v>0</v>
      </c>
      <c r="G6137" s="1">
        <f ca="1">(OFFSET(O6137,0,MATCH(Customer!$J$6,'CDH &amp; HDH'!$P$11:$X$11,0)))</f>
        <v>61</v>
      </c>
      <c r="H6137" s="1" t="str">
        <f t="shared" si="1149"/>
        <v>Cooling</v>
      </c>
      <c r="I6137" s="1">
        <f ca="1">OFFSET(IF($H6137="Cooling",Customer!$C$25,Customer!$C$52),E6137,D6137)</f>
        <v>78</v>
      </c>
      <c r="J6137" s="1">
        <f ca="1">OFFSET(IF($H6137="Cooling",Customer!$L$25,Customer!$L$52),$E6137,$D6137)</f>
        <v>80</v>
      </c>
      <c r="K6137" s="16">
        <f t="shared" ca="1" si="1143"/>
        <v>0</v>
      </c>
      <c r="L6137" s="16">
        <f t="shared" ca="1" si="1144"/>
        <v>0</v>
      </c>
      <c r="M6137" s="17">
        <f t="shared" si="1150"/>
        <v>0</v>
      </c>
      <c r="N6137" s="17">
        <f t="shared" si="1151"/>
        <v>0</v>
      </c>
      <c r="O6137" s="4"/>
      <c r="P6137" s="4">
        <v>58</v>
      </c>
      <c r="Q6137" s="4">
        <v>58</v>
      </c>
      <c r="R6137" s="4">
        <v>65</v>
      </c>
      <c r="S6137" s="4">
        <v>51</v>
      </c>
      <c r="T6137" s="4">
        <v>70</v>
      </c>
      <c r="U6137" s="4">
        <v>71</v>
      </c>
      <c r="V6137" s="13">
        <v>61</v>
      </c>
      <c r="W6137" s="4">
        <v>55</v>
      </c>
      <c r="X6137" s="4">
        <v>57</v>
      </c>
      <c r="Y6137">
        <f t="shared" ca="1" si="1152"/>
        <v>0</v>
      </c>
      <c r="Z6137">
        <f t="shared" ca="1" si="1153"/>
        <v>0</v>
      </c>
    </row>
    <row r="6138" spans="2:26" x14ac:dyDescent="0.25">
      <c r="B6138" s="11">
        <f t="shared" si="1154"/>
        <v>44817.249999985142</v>
      </c>
      <c r="C6138" s="1">
        <f t="shared" si="1145"/>
        <v>9</v>
      </c>
      <c r="D6138" s="1">
        <f t="shared" si="1146"/>
        <v>2</v>
      </c>
      <c r="E6138" s="12">
        <f t="shared" si="1147"/>
        <v>7</v>
      </c>
      <c r="F6138" s="124" t="str">
        <f t="shared" si="1148"/>
        <v>0</v>
      </c>
      <c r="G6138" s="1">
        <f ca="1">(OFFSET(O6138,0,MATCH(Customer!$J$6,'CDH &amp; HDH'!$P$11:$X$11,0)))</f>
        <v>61</v>
      </c>
      <c r="H6138" s="1" t="str">
        <f t="shared" si="1149"/>
        <v>Cooling</v>
      </c>
      <c r="I6138" s="1">
        <f ca="1">OFFSET(IF($H6138="Cooling",Customer!$C$25,Customer!$C$52),E6138,D6138)</f>
        <v>78</v>
      </c>
      <c r="J6138" s="1">
        <f ca="1">OFFSET(IF($H6138="Cooling",Customer!$L$25,Customer!$L$52),$E6138,$D6138)</f>
        <v>80</v>
      </c>
      <c r="K6138" s="16">
        <f t="shared" ca="1" si="1143"/>
        <v>0</v>
      </c>
      <c r="L6138" s="16">
        <f t="shared" ca="1" si="1144"/>
        <v>0</v>
      </c>
      <c r="M6138" s="17">
        <f t="shared" si="1150"/>
        <v>0</v>
      </c>
      <c r="N6138" s="17">
        <f t="shared" si="1151"/>
        <v>0</v>
      </c>
      <c r="O6138" s="4"/>
      <c r="P6138" s="4">
        <v>59</v>
      </c>
      <c r="Q6138" s="4">
        <v>59</v>
      </c>
      <c r="R6138" s="4">
        <v>65</v>
      </c>
      <c r="S6138" s="4">
        <v>53</v>
      </c>
      <c r="T6138" s="4">
        <v>70</v>
      </c>
      <c r="U6138" s="4">
        <v>72</v>
      </c>
      <c r="V6138" s="13">
        <v>61</v>
      </c>
      <c r="W6138" s="4">
        <v>55</v>
      </c>
      <c r="X6138" s="4">
        <v>57</v>
      </c>
      <c r="Y6138">
        <f t="shared" ca="1" si="1152"/>
        <v>0</v>
      </c>
      <c r="Z6138">
        <f t="shared" ca="1" si="1153"/>
        <v>0</v>
      </c>
    </row>
    <row r="6139" spans="2:26" x14ac:dyDescent="0.25">
      <c r="B6139" s="11">
        <f t="shared" si="1154"/>
        <v>44817.291666651807</v>
      </c>
      <c r="C6139" s="1">
        <f t="shared" si="1145"/>
        <v>9</v>
      </c>
      <c r="D6139" s="1">
        <f t="shared" si="1146"/>
        <v>2</v>
      </c>
      <c r="E6139" s="12">
        <f t="shared" si="1147"/>
        <v>8</v>
      </c>
      <c r="F6139" s="124" t="str">
        <f t="shared" si="1148"/>
        <v>0</v>
      </c>
      <c r="G6139" s="1">
        <f ca="1">(OFFSET(O6139,0,MATCH(Customer!$J$6,'CDH &amp; HDH'!$P$11:$X$11,0)))</f>
        <v>64</v>
      </c>
      <c r="H6139" s="1" t="str">
        <f t="shared" si="1149"/>
        <v>Cooling</v>
      </c>
      <c r="I6139" s="1">
        <f ca="1">OFFSET(IF($H6139="Cooling",Customer!$C$25,Customer!$C$52),E6139,D6139)</f>
        <v>72</v>
      </c>
      <c r="J6139" s="1">
        <f ca="1">OFFSET(IF($H6139="Cooling",Customer!$L$25,Customer!$L$52),$E6139,$D6139)</f>
        <v>77</v>
      </c>
      <c r="K6139" s="16">
        <f t="shared" ca="1" si="1143"/>
        <v>0</v>
      </c>
      <c r="L6139" s="16">
        <f t="shared" ca="1" si="1144"/>
        <v>0</v>
      </c>
      <c r="M6139" s="17">
        <f t="shared" si="1150"/>
        <v>0</v>
      </c>
      <c r="N6139" s="17">
        <f t="shared" si="1151"/>
        <v>0</v>
      </c>
      <c r="O6139" s="4"/>
      <c r="P6139" s="4">
        <v>65</v>
      </c>
      <c r="Q6139" s="4">
        <v>62</v>
      </c>
      <c r="R6139" s="4">
        <v>66</v>
      </c>
      <c r="S6139" s="4">
        <v>57</v>
      </c>
      <c r="T6139" s="4">
        <v>72</v>
      </c>
      <c r="U6139" s="4">
        <v>74</v>
      </c>
      <c r="V6139" s="13">
        <v>64</v>
      </c>
      <c r="W6139" s="4">
        <v>59</v>
      </c>
      <c r="X6139" s="4">
        <v>60</v>
      </c>
      <c r="Y6139">
        <f t="shared" ca="1" si="1152"/>
        <v>0</v>
      </c>
      <c r="Z6139">
        <f t="shared" ca="1" si="1153"/>
        <v>0</v>
      </c>
    </row>
    <row r="6140" spans="2:26" x14ac:dyDescent="0.25">
      <c r="B6140" s="11">
        <f t="shared" si="1154"/>
        <v>44817.333333318471</v>
      </c>
      <c r="C6140" s="1">
        <f t="shared" si="1145"/>
        <v>9</v>
      </c>
      <c r="D6140" s="1">
        <f t="shared" si="1146"/>
        <v>2</v>
      </c>
      <c r="E6140" s="12">
        <f t="shared" si="1147"/>
        <v>9</v>
      </c>
      <c r="F6140" s="124" t="str">
        <f t="shared" si="1148"/>
        <v>0</v>
      </c>
      <c r="G6140" s="1">
        <f ca="1">(OFFSET(O6140,0,MATCH(Customer!$J$6,'CDH &amp; HDH'!$P$11:$X$11,0)))</f>
        <v>69</v>
      </c>
      <c r="H6140" s="1" t="str">
        <f t="shared" si="1149"/>
        <v>Cooling</v>
      </c>
      <c r="I6140" s="1">
        <f ca="1">OFFSET(IF($H6140="Cooling",Customer!$C$25,Customer!$C$52),E6140,D6140)</f>
        <v>72</v>
      </c>
      <c r="J6140" s="1">
        <f ca="1">OFFSET(IF($H6140="Cooling",Customer!$L$25,Customer!$L$52),$E6140,$D6140)</f>
        <v>77</v>
      </c>
      <c r="K6140" s="16">
        <f t="shared" ca="1" si="1143"/>
        <v>0</v>
      </c>
      <c r="L6140" s="16">
        <f t="shared" ca="1" si="1144"/>
        <v>0</v>
      </c>
      <c r="M6140" s="17">
        <f t="shared" si="1150"/>
        <v>0</v>
      </c>
      <c r="N6140" s="17">
        <f t="shared" si="1151"/>
        <v>0</v>
      </c>
      <c r="O6140" s="4"/>
      <c r="P6140" s="4">
        <v>71</v>
      </c>
      <c r="Q6140" s="4">
        <v>65</v>
      </c>
      <c r="R6140" s="4">
        <v>67</v>
      </c>
      <c r="S6140" s="4">
        <v>65</v>
      </c>
      <c r="T6140" s="4">
        <v>73</v>
      </c>
      <c r="U6140" s="4">
        <v>75</v>
      </c>
      <c r="V6140" s="13">
        <v>69</v>
      </c>
      <c r="W6140" s="4">
        <v>64</v>
      </c>
      <c r="X6140" s="4">
        <v>61</v>
      </c>
      <c r="Y6140">
        <f t="shared" ca="1" si="1152"/>
        <v>0</v>
      </c>
      <c r="Z6140">
        <f t="shared" ca="1" si="1153"/>
        <v>0</v>
      </c>
    </row>
    <row r="6141" spans="2:26" x14ac:dyDescent="0.25">
      <c r="B6141" s="11">
        <f t="shared" si="1154"/>
        <v>44817.374999985135</v>
      </c>
      <c r="C6141" s="1">
        <f t="shared" si="1145"/>
        <v>9</v>
      </c>
      <c r="D6141" s="1">
        <f t="shared" si="1146"/>
        <v>2</v>
      </c>
      <c r="E6141" s="12">
        <f t="shared" si="1147"/>
        <v>10</v>
      </c>
      <c r="F6141" s="124" t="str">
        <f t="shared" si="1148"/>
        <v>0</v>
      </c>
      <c r="G6141" s="1">
        <f ca="1">(OFFSET(O6141,0,MATCH(Customer!$J$6,'CDH &amp; HDH'!$P$11:$X$11,0)))</f>
        <v>72</v>
      </c>
      <c r="H6141" s="1" t="str">
        <f t="shared" si="1149"/>
        <v>Cooling</v>
      </c>
      <c r="I6141" s="1">
        <f ca="1">OFFSET(IF($H6141="Cooling",Customer!$C$25,Customer!$C$52),E6141,D6141)</f>
        <v>72</v>
      </c>
      <c r="J6141" s="1">
        <f ca="1">OFFSET(IF($H6141="Cooling",Customer!$L$25,Customer!$L$52),$E6141,$D6141)</f>
        <v>77</v>
      </c>
      <c r="K6141" s="16">
        <f t="shared" ca="1" si="1143"/>
        <v>0</v>
      </c>
      <c r="L6141" s="16">
        <f t="shared" ca="1" si="1144"/>
        <v>0</v>
      </c>
      <c r="M6141" s="17">
        <f t="shared" si="1150"/>
        <v>0</v>
      </c>
      <c r="N6141" s="17">
        <f t="shared" si="1151"/>
        <v>0</v>
      </c>
      <c r="O6141" s="4"/>
      <c r="P6141" s="4">
        <v>77</v>
      </c>
      <c r="Q6141" s="4">
        <v>68</v>
      </c>
      <c r="R6141" s="4">
        <v>67</v>
      </c>
      <c r="S6141" s="4">
        <v>66</v>
      </c>
      <c r="T6141" s="4">
        <v>74</v>
      </c>
      <c r="U6141" s="4">
        <v>78</v>
      </c>
      <c r="V6141" s="13">
        <v>72</v>
      </c>
      <c r="W6141" s="4">
        <v>68</v>
      </c>
      <c r="X6141" s="4">
        <v>63</v>
      </c>
      <c r="Y6141">
        <f t="shared" ca="1" si="1152"/>
        <v>0</v>
      </c>
      <c r="Z6141">
        <f t="shared" ca="1" si="1153"/>
        <v>0</v>
      </c>
    </row>
    <row r="6142" spans="2:26" x14ac:dyDescent="0.25">
      <c r="B6142" s="11">
        <f t="shared" si="1154"/>
        <v>44817.416666651799</v>
      </c>
      <c r="C6142" s="1">
        <f t="shared" si="1145"/>
        <v>9</v>
      </c>
      <c r="D6142" s="1">
        <f t="shared" si="1146"/>
        <v>2</v>
      </c>
      <c r="E6142" s="12">
        <f t="shared" si="1147"/>
        <v>11</v>
      </c>
      <c r="F6142" s="124" t="str">
        <f t="shared" si="1148"/>
        <v>0</v>
      </c>
      <c r="G6142" s="1">
        <f ca="1">(OFFSET(O6142,0,MATCH(Customer!$J$6,'CDH &amp; HDH'!$P$11:$X$11,0)))</f>
        <v>75</v>
      </c>
      <c r="H6142" s="1" t="str">
        <f t="shared" si="1149"/>
        <v>Cooling</v>
      </c>
      <c r="I6142" s="1">
        <f ca="1">OFFSET(IF($H6142="Cooling",Customer!$C$25,Customer!$C$52),E6142,D6142)</f>
        <v>72</v>
      </c>
      <c r="J6142" s="1">
        <f ca="1">OFFSET(IF($H6142="Cooling",Customer!$L$25,Customer!$L$52),$E6142,$D6142)</f>
        <v>77</v>
      </c>
      <c r="K6142" s="16">
        <f t="shared" ca="1" si="1143"/>
        <v>3</v>
      </c>
      <c r="L6142" s="16">
        <f t="shared" ca="1" si="1144"/>
        <v>0</v>
      </c>
      <c r="M6142" s="17">
        <f t="shared" si="1150"/>
        <v>0</v>
      </c>
      <c r="N6142" s="17">
        <f t="shared" si="1151"/>
        <v>0</v>
      </c>
      <c r="O6142" s="4"/>
      <c r="P6142" s="4">
        <v>80</v>
      </c>
      <c r="Q6142" s="4">
        <v>71</v>
      </c>
      <c r="R6142" s="4">
        <v>65</v>
      </c>
      <c r="S6142" s="4">
        <v>66</v>
      </c>
      <c r="T6142" s="4">
        <v>75</v>
      </c>
      <c r="U6142" s="4">
        <v>82</v>
      </c>
      <c r="V6142" s="13">
        <v>75</v>
      </c>
      <c r="W6142" s="4">
        <v>72</v>
      </c>
      <c r="X6142" s="4">
        <v>66</v>
      </c>
      <c r="Y6142">
        <f t="shared" ca="1" si="1152"/>
        <v>1296</v>
      </c>
      <c r="Z6142">
        <f t="shared" ca="1" si="1153"/>
        <v>0</v>
      </c>
    </row>
    <row r="6143" spans="2:26" x14ac:dyDescent="0.25">
      <c r="B6143" s="11">
        <f t="shared" si="1154"/>
        <v>44817.458333318464</v>
      </c>
      <c r="C6143" s="1">
        <f t="shared" si="1145"/>
        <v>9</v>
      </c>
      <c r="D6143" s="1">
        <f t="shared" si="1146"/>
        <v>2</v>
      </c>
      <c r="E6143" s="12">
        <f t="shared" si="1147"/>
        <v>12</v>
      </c>
      <c r="F6143" s="124" t="str">
        <f t="shared" si="1148"/>
        <v>0</v>
      </c>
      <c r="G6143" s="1">
        <f ca="1">(OFFSET(O6143,0,MATCH(Customer!$J$6,'CDH &amp; HDH'!$P$11:$X$11,0)))</f>
        <v>78</v>
      </c>
      <c r="H6143" s="1" t="str">
        <f t="shared" si="1149"/>
        <v>Cooling</v>
      </c>
      <c r="I6143" s="1">
        <f ca="1">OFFSET(IF($H6143="Cooling",Customer!$C$25,Customer!$C$52),E6143,D6143)</f>
        <v>72</v>
      </c>
      <c r="J6143" s="1">
        <f ca="1">OFFSET(IF($H6143="Cooling",Customer!$L$25,Customer!$L$52),$E6143,$D6143)</f>
        <v>77</v>
      </c>
      <c r="K6143" s="16">
        <f t="shared" ca="1" si="1143"/>
        <v>6</v>
      </c>
      <c r="L6143" s="16">
        <f t="shared" ca="1" si="1144"/>
        <v>1</v>
      </c>
      <c r="M6143" s="17">
        <f t="shared" si="1150"/>
        <v>0</v>
      </c>
      <c r="N6143" s="17">
        <f t="shared" si="1151"/>
        <v>0</v>
      </c>
      <c r="O6143" s="4"/>
      <c r="P6143" s="4">
        <v>84</v>
      </c>
      <c r="Q6143" s="4">
        <v>74</v>
      </c>
      <c r="R6143" s="4">
        <v>61</v>
      </c>
      <c r="S6143" s="4">
        <v>67</v>
      </c>
      <c r="T6143" s="4">
        <v>75</v>
      </c>
      <c r="U6143" s="4">
        <v>82</v>
      </c>
      <c r="V6143" s="13">
        <v>78</v>
      </c>
      <c r="W6143" s="4">
        <v>76</v>
      </c>
      <c r="X6143" s="4">
        <v>68</v>
      </c>
      <c r="Y6143">
        <f t="shared" ca="1" si="1152"/>
        <v>2592</v>
      </c>
      <c r="Z6143">
        <f t="shared" ca="1" si="1153"/>
        <v>432</v>
      </c>
    </row>
    <row r="6144" spans="2:26" x14ac:dyDescent="0.25">
      <c r="B6144" s="11">
        <f t="shared" si="1154"/>
        <v>44817.499999985128</v>
      </c>
      <c r="C6144" s="1">
        <f t="shared" si="1145"/>
        <v>9</v>
      </c>
      <c r="D6144" s="1">
        <f t="shared" si="1146"/>
        <v>2</v>
      </c>
      <c r="E6144" s="12">
        <f t="shared" si="1147"/>
        <v>13</v>
      </c>
      <c r="F6144" s="124" t="str">
        <f t="shared" si="1148"/>
        <v>0</v>
      </c>
      <c r="G6144" s="1">
        <f ca="1">(OFFSET(O6144,0,MATCH(Customer!$J$6,'CDH &amp; HDH'!$P$11:$X$11,0)))</f>
        <v>81</v>
      </c>
      <c r="H6144" s="1" t="str">
        <f t="shared" si="1149"/>
        <v>Cooling</v>
      </c>
      <c r="I6144" s="1">
        <f ca="1">OFFSET(IF($H6144="Cooling",Customer!$C$25,Customer!$C$52),E6144,D6144)</f>
        <v>72</v>
      </c>
      <c r="J6144" s="1">
        <f ca="1">OFFSET(IF($H6144="Cooling",Customer!$L$25,Customer!$L$52),$E6144,$D6144)</f>
        <v>77</v>
      </c>
      <c r="K6144" s="16">
        <f t="shared" ca="1" si="1143"/>
        <v>9</v>
      </c>
      <c r="L6144" s="16">
        <f t="shared" ca="1" si="1144"/>
        <v>4</v>
      </c>
      <c r="M6144" s="17">
        <f t="shared" si="1150"/>
        <v>0</v>
      </c>
      <c r="N6144" s="17">
        <f t="shared" si="1151"/>
        <v>0</v>
      </c>
      <c r="O6144" s="4"/>
      <c r="P6144" s="4">
        <v>87</v>
      </c>
      <c r="Q6144" s="4">
        <v>77</v>
      </c>
      <c r="R6144" s="4">
        <v>59</v>
      </c>
      <c r="S6144" s="4">
        <v>66</v>
      </c>
      <c r="T6144" s="4">
        <v>77</v>
      </c>
      <c r="U6144" s="4">
        <v>85</v>
      </c>
      <c r="V6144" s="13">
        <v>81</v>
      </c>
      <c r="W6144" s="4">
        <v>80</v>
      </c>
      <c r="X6144" s="4">
        <v>69</v>
      </c>
      <c r="Y6144">
        <f t="shared" ca="1" si="1152"/>
        <v>3888</v>
      </c>
      <c r="Z6144">
        <f t="shared" ca="1" si="1153"/>
        <v>1728</v>
      </c>
    </row>
    <row r="6145" spans="2:26" x14ac:dyDescent="0.25">
      <c r="B6145" s="11">
        <f t="shared" si="1154"/>
        <v>44817.541666651792</v>
      </c>
      <c r="C6145" s="1">
        <f t="shared" si="1145"/>
        <v>9</v>
      </c>
      <c r="D6145" s="1">
        <f t="shared" si="1146"/>
        <v>2</v>
      </c>
      <c r="E6145" s="12">
        <f t="shared" si="1147"/>
        <v>14</v>
      </c>
      <c r="F6145" s="124" t="str">
        <f t="shared" si="1148"/>
        <v>0</v>
      </c>
      <c r="G6145" s="1">
        <f ca="1">(OFFSET(O6145,0,MATCH(Customer!$J$6,'CDH &amp; HDH'!$P$11:$X$11,0)))</f>
        <v>81</v>
      </c>
      <c r="H6145" s="1" t="str">
        <f t="shared" si="1149"/>
        <v>Cooling</v>
      </c>
      <c r="I6145" s="1">
        <f ca="1">OFFSET(IF($H6145="Cooling",Customer!$C$25,Customer!$C$52),E6145,D6145)</f>
        <v>72</v>
      </c>
      <c r="J6145" s="1">
        <f ca="1">OFFSET(IF($H6145="Cooling",Customer!$L$25,Customer!$L$52),$E6145,$D6145)</f>
        <v>77</v>
      </c>
      <c r="K6145" s="16">
        <f t="shared" ca="1" si="1143"/>
        <v>9</v>
      </c>
      <c r="L6145" s="16">
        <f t="shared" ca="1" si="1144"/>
        <v>4</v>
      </c>
      <c r="M6145" s="17">
        <f t="shared" si="1150"/>
        <v>0</v>
      </c>
      <c r="N6145" s="17">
        <f t="shared" si="1151"/>
        <v>0</v>
      </c>
      <c r="O6145" s="4"/>
      <c r="P6145" s="4">
        <v>87</v>
      </c>
      <c r="Q6145" s="4">
        <v>77</v>
      </c>
      <c r="R6145" s="4">
        <v>59</v>
      </c>
      <c r="S6145" s="4">
        <v>67</v>
      </c>
      <c r="T6145" s="4">
        <v>79</v>
      </c>
      <c r="U6145" s="4">
        <v>85</v>
      </c>
      <c r="V6145" s="13">
        <v>81</v>
      </c>
      <c r="W6145" s="4">
        <v>81</v>
      </c>
      <c r="X6145" s="4">
        <v>70</v>
      </c>
      <c r="Y6145">
        <f t="shared" ca="1" si="1152"/>
        <v>3888</v>
      </c>
      <c r="Z6145">
        <f t="shared" ca="1" si="1153"/>
        <v>1728</v>
      </c>
    </row>
    <row r="6146" spans="2:26" x14ac:dyDescent="0.25">
      <c r="B6146" s="11">
        <f t="shared" si="1154"/>
        <v>44817.583333318456</v>
      </c>
      <c r="C6146" s="1">
        <f t="shared" si="1145"/>
        <v>9</v>
      </c>
      <c r="D6146" s="1">
        <f t="shared" si="1146"/>
        <v>2</v>
      </c>
      <c r="E6146" s="12">
        <f t="shared" si="1147"/>
        <v>15</v>
      </c>
      <c r="F6146" s="124" t="str">
        <f t="shared" si="1148"/>
        <v>0</v>
      </c>
      <c r="G6146" s="1">
        <f ca="1">(OFFSET(O6146,0,MATCH(Customer!$J$6,'CDH &amp; HDH'!$P$11:$X$11,0)))</f>
        <v>78</v>
      </c>
      <c r="H6146" s="1" t="str">
        <f t="shared" si="1149"/>
        <v>Cooling</v>
      </c>
      <c r="I6146" s="1">
        <f ca="1">OFFSET(IF($H6146="Cooling",Customer!$C$25,Customer!$C$52),E6146,D6146)</f>
        <v>72</v>
      </c>
      <c r="J6146" s="1">
        <f ca="1">OFFSET(IF($H6146="Cooling",Customer!$L$25,Customer!$L$52),$E6146,$D6146)</f>
        <v>77</v>
      </c>
      <c r="K6146" s="16">
        <f t="shared" ca="1" si="1143"/>
        <v>6</v>
      </c>
      <c r="L6146" s="16">
        <f t="shared" ca="1" si="1144"/>
        <v>1</v>
      </c>
      <c r="M6146" s="17">
        <f t="shared" si="1150"/>
        <v>0</v>
      </c>
      <c r="N6146" s="17">
        <f t="shared" si="1151"/>
        <v>0</v>
      </c>
      <c r="O6146" s="4"/>
      <c r="P6146" s="4">
        <v>87</v>
      </c>
      <c r="Q6146" s="4">
        <v>78</v>
      </c>
      <c r="R6146" s="4">
        <v>61</v>
      </c>
      <c r="S6146" s="4">
        <v>68</v>
      </c>
      <c r="T6146" s="4">
        <v>79</v>
      </c>
      <c r="U6146" s="4">
        <v>86</v>
      </c>
      <c r="V6146" s="13">
        <v>78</v>
      </c>
      <c r="W6146" s="4">
        <v>81</v>
      </c>
      <c r="X6146" s="4">
        <v>70</v>
      </c>
      <c r="Y6146">
        <f t="shared" ca="1" si="1152"/>
        <v>2592</v>
      </c>
      <c r="Z6146">
        <f t="shared" ca="1" si="1153"/>
        <v>432</v>
      </c>
    </row>
    <row r="6147" spans="2:26" x14ac:dyDescent="0.25">
      <c r="B6147" s="11">
        <f t="shared" si="1154"/>
        <v>44817.624999985121</v>
      </c>
      <c r="C6147" s="1">
        <f t="shared" si="1145"/>
        <v>9</v>
      </c>
      <c r="D6147" s="1">
        <f t="shared" si="1146"/>
        <v>2</v>
      </c>
      <c r="E6147" s="12">
        <f t="shared" si="1147"/>
        <v>16</v>
      </c>
      <c r="F6147" s="124" t="str">
        <f t="shared" si="1148"/>
        <v>0</v>
      </c>
      <c r="G6147" s="1">
        <f ca="1">(OFFSET(O6147,0,MATCH(Customer!$J$6,'CDH &amp; HDH'!$P$11:$X$11,0)))</f>
        <v>78</v>
      </c>
      <c r="H6147" s="1" t="str">
        <f t="shared" si="1149"/>
        <v>Cooling</v>
      </c>
      <c r="I6147" s="1">
        <f ca="1">OFFSET(IF($H6147="Cooling",Customer!$C$25,Customer!$C$52),E6147,D6147)</f>
        <v>72</v>
      </c>
      <c r="J6147" s="1">
        <f ca="1">OFFSET(IF($H6147="Cooling",Customer!$L$25,Customer!$L$52),$E6147,$D6147)</f>
        <v>77</v>
      </c>
      <c r="K6147" s="16">
        <f t="shared" ca="1" si="1143"/>
        <v>6</v>
      </c>
      <c r="L6147" s="16">
        <f t="shared" ca="1" si="1144"/>
        <v>1</v>
      </c>
      <c r="M6147" s="17">
        <f t="shared" si="1150"/>
        <v>0</v>
      </c>
      <c r="N6147" s="17">
        <f t="shared" si="1151"/>
        <v>0</v>
      </c>
      <c r="O6147" s="4"/>
      <c r="P6147" s="4">
        <v>87</v>
      </c>
      <c r="Q6147" s="4">
        <v>78</v>
      </c>
      <c r="R6147" s="4">
        <v>60</v>
      </c>
      <c r="S6147" s="4">
        <v>67</v>
      </c>
      <c r="T6147" s="4">
        <v>77</v>
      </c>
      <c r="U6147" s="4">
        <v>84</v>
      </c>
      <c r="V6147" s="13">
        <v>78</v>
      </c>
      <c r="W6147" s="4">
        <v>82</v>
      </c>
      <c r="X6147" s="4">
        <v>71</v>
      </c>
      <c r="Y6147">
        <f t="shared" ca="1" si="1152"/>
        <v>2592</v>
      </c>
      <c r="Z6147">
        <f t="shared" ca="1" si="1153"/>
        <v>432</v>
      </c>
    </row>
    <row r="6148" spans="2:26" x14ac:dyDescent="0.25">
      <c r="B6148" s="11">
        <f t="shared" si="1154"/>
        <v>44817.666666651785</v>
      </c>
      <c r="C6148" s="1">
        <f t="shared" si="1145"/>
        <v>9</v>
      </c>
      <c r="D6148" s="1">
        <f t="shared" si="1146"/>
        <v>2</v>
      </c>
      <c r="E6148" s="12">
        <f t="shared" si="1147"/>
        <v>17</v>
      </c>
      <c r="F6148" s="124" t="str">
        <f t="shared" si="1148"/>
        <v>0</v>
      </c>
      <c r="G6148" s="1">
        <f ca="1">(OFFSET(O6148,0,MATCH(Customer!$J$6,'CDH &amp; HDH'!$P$11:$X$11,0)))</f>
        <v>74</v>
      </c>
      <c r="H6148" s="1" t="str">
        <f t="shared" si="1149"/>
        <v>Cooling</v>
      </c>
      <c r="I6148" s="1">
        <f ca="1">OFFSET(IF($H6148="Cooling",Customer!$C$25,Customer!$C$52),E6148,D6148)</f>
        <v>72</v>
      </c>
      <c r="J6148" s="1">
        <f ca="1">OFFSET(IF($H6148="Cooling",Customer!$L$25,Customer!$L$52),$E6148,$D6148)</f>
        <v>77</v>
      </c>
      <c r="K6148" s="16">
        <f t="shared" ca="1" si="1143"/>
        <v>2</v>
      </c>
      <c r="L6148" s="16">
        <f t="shared" ca="1" si="1144"/>
        <v>0</v>
      </c>
      <c r="M6148" s="17">
        <f t="shared" si="1150"/>
        <v>0</v>
      </c>
      <c r="N6148" s="17">
        <f t="shared" si="1151"/>
        <v>0</v>
      </c>
      <c r="O6148" s="4"/>
      <c r="P6148" s="4">
        <v>83</v>
      </c>
      <c r="Q6148" s="4">
        <v>76</v>
      </c>
      <c r="R6148" s="4">
        <v>59</v>
      </c>
      <c r="S6148" s="4">
        <v>67</v>
      </c>
      <c r="T6148" s="4">
        <v>77</v>
      </c>
      <c r="U6148" s="4">
        <v>83</v>
      </c>
      <c r="V6148" s="13">
        <v>74</v>
      </c>
      <c r="W6148" s="4">
        <v>79</v>
      </c>
      <c r="X6148" s="4">
        <v>70</v>
      </c>
      <c r="Y6148">
        <f t="shared" ca="1" si="1152"/>
        <v>864</v>
      </c>
      <c r="Z6148">
        <f t="shared" ca="1" si="1153"/>
        <v>0</v>
      </c>
    </row>
    <row r="6149" spans="2:26" x14ac:dyDescent="0.25">
      <c r="B6149" s="11">
        <f t="shared" si="1154"/>
        <v>44817.708333318449</v>
      </c>
      <c r="C6149" s="1">
        <f t="shared" si="1145"/>
        <v>9</v>
      </c>
      <c r="D6149" s="1">
        <f t="shared" si="1146"/>
        <v>2</v>
      </c>
      <c r="E6149" s="12">
        <f t="shared" si="1147"/>
        <v>18</v>
      </c>
      <c r="F6149" s="124" t="str">
        <f t="shared" si="1148"/>
        <v>0</v>
      </c>
      <c r="G6149" s="1">
        <f ca="1">(OFFSET(O6149,0,MATCH(Customer!$J$6,'CDH &amp; HDH'!$P$11:$X$11,0)))</f>
        <v>72</v>
      </c>
      <c r="H6149" s="1" t="str">
        <f t="shared" si="1149"/>
        <v>Cooling</v>
      </c>
      <c r="I6149" s="1">
        <f ca="1">OFFSET(IF($H6149="Cooling",Customer!$C$25,Customer!$C$52),E6149,D6149)</f>
        <v>72</v>
      </c>
      <c r="J6149" s="1">
        <f ca="1">OFFSET(IF($H6149="Cooling",Customer!$L$25,Customer!$L$52),$E6149,$D6149)</f>
        <v>77</v>
      </c>
      <c r="K6149" s="16">
        <f t="shared" ca="1" si="1143"/>
        <v>0</v>
      </c>
      <c r="L6149" s="16">
        <f t="shared" ca="1" si="1144"/>
        <v>0</v>
      </c>
      <c r="M6149" s="17">
        <f t="shared" si="1150"/>
        <v>0</v>
      </c>
      <c r="N6149" s="17">
        <f t="shared" si="1151"/>
        <v>0</v>
      </c>
      <c r="O6149" s="4"/>
      <c r="P6149" s="4">
        <v>80</v>
      </c>
      <c r="Q6149" s="4">
        <v>73</v>
      </c>
      <c r="R6149" s="4">
        <v>57</v>
      </c>
      <c r="S6149" s="4">
        <v>66</v>
      </c>
      <c r="T6149" s="4">
        <v>74</v>
      </c>
      <c r="U6149" s="4">
        <v>83</v>
      </c>
      <c r="V6149" s="13">
        <v>72</v>
      </c>
      <c r="W6149" s="4">
        <v>75</v>
      </c>
      <c r="X6149" s="4">
        <v>68</v>
      </c>
      <c r="Y6149">
        <f t="shared" ca="1" si="1152"/>
        <v>0</v>
      </c>
      <c r="Z6149">
        <f t="shared" ca="1" si="1153"/>
        <v>0</v>
      </c>
    </row>
    <row r="6150" spans="2:26" x14ac:dyDescent="0.25">
      <c r="B6150" s="11">
        <f t="shared" si="1154"/>
        <v>44817.749999985113</v>
      </c>
      <c r="C6150" s="1">
        <f t="shared" si="1145"/>
        <v>9</v>
      </c>
      <c r="D6150" s="1">
        <f t="shared" si="1146"/>
        <v>2</v>
      </c>
      <c r="E6150" s="12">
        <f t="shared" si="1147"/>
        <v>19</v>
      </c>
      <c r="F6150" s="124" t="str">
        <f t="shared" si="1148"/>
        <v>0</v>
      </c>
      <c r="G6150" s="1">
        <f ca="1">(OFFSET(O6150,0,MATCH(Customer!$J$6,'CDH &amp; HDH'!$P$11:$X$11,0)))</f>
        <v>68</v>
      </c>
      <c r="H6150" s="1" t="str">
        <f t="shared" si="1149"/>
        <v>Cooling</v>
      </c>
      <c r="I6150" s="1">
        <f ca="1">OFFSET(IF($H6150="Cooling",Customer!$C$25,Customer!$C$52),E6150,D6150)</f>
        <v>78</v>
      </c>
      <c r="J6150" s="1">
        <f ca="1">OFFSET(IF($H6150="Cooling",Customer!$L$25,Customer!$L$52),$E6150,$D6150)</f>
        <v>80</v>
      </c>
      <c r="K6150" s="16">
        <f t="shared" ca="1" si="1143"/>
        <v>0</v>
      </c>
      <c r="L6150" s="16">
        <f t="shared" ca="1" si="1144"/>
        <v>0</v>
      </c>
      <c r="M6150" s="17">
        <f t="shared" si="1150"/>
        <v>0</v>
      </c>
      <c r="N6150" s="17">
        <f t="shared" si="1151"/>
        <v>0</v>
      </c>
      <c r="O6150" s="4"/>
      <c r="P6150" s="4">
        <v>76</v>
      </c>
      <c r="Q6150" s="4">
        <v>71</v>
      </c>
      <c r="R6150" s="4">
        <v>51</v>
      </c>
      <c r="S6150" s="4">
        <v>62</v>
      </c>
      <c r="T6150" s="4">
        <v>72</v>
      </c>
      <c r="U6150" s="4">
        <v>83</v>
      </c>
      <c r="V6150" s="13">
        <v>68</v>
      </c>
      <c r="W6150" s="4">
        <v>72</v>
      </c>
      <c r="X6150" s="4">
        <v>63</v>
      </c>
      <c r="Y6150">
        <f t="shared" ca="1" si="1152"/>
        <v>0</v>
      </c>
      <c r="Z6150">
        <f t="shared" ca="1" si="1153"/>
        <v>0</v>
      </c>
    </row>
    <row r="6151" spans="2:26" x14ac:dyDescent="0.25">
      <c r="B6151" s="11">
        <f t="shared" si="1154"/>
        <v>44817.791666651778</v>
      </c>
      <c r="C6151" s="1">
        <f t="shared" si="1145"/>
        <v>9</v>
      </c>
      <c r="D6151" s="1">
        <f t="shared" si="1146"/>
        <v>2</v>
      </c>
      <c r="E6151" s="12">
        <f t="shared" si="1147"/>
        <v>20</v>
      </c>
      <c r="F6151" s="124" t="str">
        <f t="shared" si="1148"/>
        <v>0</v>
      </c>
      <c r="G6151" s="1">
        <f ca="1">(OFFSET(O6151,0,MATCH(Customer!$J$6,'CDH &amp; HDH'!$P$11:$X$11,0)))</f>
        <v>65</v>
      </c>
      <c r="H6151" s="1" t="str">
        <f t="shared" si="1149"/>
        <v>Cooling</v>
      </c>
      <c r="I6151" s="1">
        <f ca="1">OFFSET(IF($H6151="Cooling",Customer!$C$25,Customer!$C$52),E6151,D6151)</f>
        <v>78</v>
      </c>
      <c r="J6151" s="1">
        <f ca="1">OFFSET(IF($H6151="Cooling",Customer!$L$25,Customer!$L$52),$E6151,$D6151)</f>
        <v>80</v>
      </c>
      <c r="K6151" s="16">
        <f t="shared" ca="1" si="1143"/>
        <v>0</v>
      </c>
      <c r="L6151" s="16">
        <f t="shared" ca="1" si="1144"/>
        <v>0</v>
      </c>
      <c r="M6151" s="17">
        <f t="shared" si="1150"/>
        <v>0</v>
      </c>
      <c r="N6151" s="17">
        <f t="shared" si="1151"/>
        <v>0</v>
      </c>
      <c r="O6151" s="4"/>
      <c r="P6151" s="4">
        <v>72</v>
      </c>
      <c r="Q6151" s="4">
        <v>69</v>
      </c>
      <c r="R6151" s="4">
        <v>50</v>
      </c>
      <c r="S6151" s="4">
        <v>58</v>
      </c>
      <c r="T6151" s="4">
        <v>72</v>
      </c>
      <c r="U6151" s="4">
        <v>76</v>
      </c>
      <c r="V6151" s="13">
        <v>65</v>
      </c>
      <c r="W6151" s="4">
        <v>70</v>
      </c>
      <c r="X6151" s="4">
        <v>60</v>
      </c>
      <c r="Y6151">
        <f t="shared" ca="1" si="1152"/>
        <v>0</v>
      </c>
      <c r="Z6151">
        <f t="shared" ca="1" si="1153"/>
        <v>0</v>
      </c>
    </row>
    <row r="6152" spans="2:26" x14ac:dyDescent="0.25">
      <c r="B6152" s="11">
        <f t="shared" si="1154"/>
        <v>44817.833333318442</v>
      </c>
      <c r="C6152" s="1">
        <f t="shared" si="1145"/>
        <v>9</v>
      </c>
      <c r="D6152" s="1">
        <f t="shared" si="1146"/>
        <v>2</v>
      </c>
      <c r="E6152" s="12">
        <f t="shared" si="1147"/>
        <v>21</v>
      </c>
      <c r="F6152" s="124" t="str">
        <f t="shared" si="1148"/>
        <v>0</v>
      </c>
      <c r="G6152" s="1">
        <f ca="1">(OFFSET(O6152,0,MATCH(Customer!$J$6,'CDH &amp; HDH'!$P$11:$X$11,0)))</f>
        <v>65</v>
      </c>
      <c r="H6152" s="1" t="str">
        <f t="shared" si="1149"/>
        <v>Cooling</v>
      </c>
      <c r="I6152" s="1">
        <f ca="1">OFFSET(IF($H6152="Cooling",Customer!$C$25,Customer!$C$52),E6152,D6152)</f>
        <v>78</v>
      </c>
      <c r="J6152" s="1">
        <f ca="1">OFFSET(IF($H6152="Cooling",Customer!$L$25,Customer!$L$52),$E6152,$D6152)</f>
        <v>80</v>
      </c>
      <c r="K6152" s="16">
        <f t="shared" ca="1" si="1143"/>
        <v>0</v>
      </c>
      <c r="L6152" s="16">
        <f t="shared" ca="1" si="1144"/>
        <v>0</v>
      </c>
      <c r="M6152" s="17">
        <f t="shared" si="1150"/>
        <v>0</v>
      </c>
      <c r="N6152" s="17">
        <f t="shared" si="1151"/>
        <v>0</v>
      </c>
      <c r="O6152" s="4"/>
      <c r="P6152" s="4">
        <v>69</v>
      </c>
      <c r="Q6152" s="4">
        <v>67</v>
      </c>
      <c r="R6152" s="4">
        <v>49</v>
      </c>
      <c r="S6152" s="4">
        <v>57</v>
      </c>
      <c r="T6152" s="4">
        <v>69</v>
      </c>
      <c r="U6152" s="4">
        <v>73</v>
      </c>
      <c r="V6152" s="13">
        <v>65</v>
      </c>
      <c r="W6152" s="4">
        <v>68</v>
      </c>
      <c r="X6152" s="4">
        <v>60</v>
      </c>
      <c r="Y6152">
        <f t="shared" ca="1" si="1152"/>
        <v>0</v>
      </c>
      <c r="Z6152">
        <f t="shared" ca="1" si="1153"/>
        <v>0</v>
      </c>
    </row>
    <row r="6153" spans="2:26" x14ac:dyDescent="0.25">
      <c r="B6153" s="11">
        <f t="shared" si="1154"/>
        <v>44817.874999985106</v>
      </c>
      <c r="C6153" s="1">
        <f t="shared" si="1145"/>
        <v>9</v>
      </c>
      <c r="D6153" s="1">
        <f t="shared" si="1146"/>
        <v>2</v>
      </c>
      <c r="E6153" s="12">
        <f t="shared" si="1147"/>
        <v>22</v>
      </c>
      <c r="F6153" s="124" t="str">
        <f t="shared" si="1148"/>
        <v>0</v>
      </c>
      <c r="G6153" s="1">
        <f ca="1">(OFFSET(O6153,0,MATCH(Customer!$J$6,'CDH &amp; HDH'!$P$11:$X$11,0)))</f>
        <v>65</v>
      </c>
      <c r="H6153" s="1" t="str">
        <f t="shared" si="1149"/>
        <v>Cooling</v>
      </c>
      <c r="I6153" s="1">
        <f ca="1">OFFSET(IF($H6153="Cooling",Customer!$C$25,Customer!$C$52),E6153,D6153)</f>
        <v>78</v>
      </c>
      <c r="J6153" s="1">
        <f ca="1">OFFSET(IF($H6153="Cooling",Customer!$L$25,Customer!$L$52),$E6153,$D6153)</f>
        <v>80</v>
      </c>
      <c r="K6153" s="16">
        <f t="shared" ca="1" si="1143"/>
        <v>0</v>
      </c>
      <c r="L6153" s="16">
        <f t="shared" ca="1" si="1144"/>
        <v>0</v>
      </c>
      <c r="M6153" s="17">
        <f t="shared" si="1150"/>
        <v>0</v>
      </c>
      <c r="N6153" s="17">
        <f t="shared" si="1151"/>
        <v>0</v>
      </c>
      <c r="O6153" s="4"/>
      <c r="P6153" s="4">
        <v>65</v>
      </c>
      <c r="Q6153" s="4">
        <v>65</v>
      </c>
      <c r="R6153" s="4">
        <v>46</v>
      </c>
      <c r="S6153" s="4">
        <v>56</v>
      </c>
      <c r="T6153" s="4">
        <v>68</v>
      </c>
      <c r="U6153" s="4">
        <v>74</v>
      </c>
      <c r="V6153" s="13">
        <v>65</v>
      </c>
      <c r="W6153" s="4">
        <v>66</v>
      </c>
      <c r="X6153" s="4">
        <v>59</v>
      </c>
      <c r="Y6153">
        <f t="shared" ca="1" si="1152"/>
        <v>0</v>
      </c>
      <c r="Z6153">
        <f t="shared" ca="1" si="1153"/>
        <v>0</v>
      </c>
    </row>
    <row r="6154" spans="2:26" x14ac:dyDescent="0.25">
      <c r="B6154" s="11">
        <f t="shared" si="1154"/>
        <v>44817.91666665177</v>
      </c>
      <c r="C6154" s="1">
        <f t="shared" si="1145"/>
        <v>9</v>
      </c>
      <c r="D6154" s="1">
        <f t="shared" si="1146"/>
        <v>2</v>
      </c>
      <c r="E6154" s="12">
        <f t="shared" si="1147"/>
        <v>23</v>
      </c>
      <c r="F6154" s="124" t="str">
        <f t="shared" si="1148"/>
        <v>0</v>
      </c>
      <c r="G6154" s="1">
        <f ca="1">(OFFSET(O6154,0,MATCH(Customer!$J$6,'CDH &amp; HDH'!$P$11:$X$11,0)))</f>
        <v>65</v>
      </c>
      <c r="H6154" s="1" t="str">
        <f t="shared" si="1149"/>
        <v>Cooling</v>
      </c>
      <c r="I6154" s="1">
        <f ca="1">OFFSET(IF($H6154="Cooling",Customer!$C$25,Customer!$C$52),E6154,D6154)</f>
        <v>78</v>
      </c>
      <c r="J6154" s="1">
        <f ca="1">OFFSET(IF($H6154="Cooling",Customer!$L$25,Customer!$L$52),$E6154,$D6154)</f>
        <v>80</v>
      </c>
      <c r="K6154" s="16">
        <f t="shared" ca="1" si="1143"/>
        <v>0</v>
      </c>
      <c r="L6154" s="16">
        <f t="shared" ca="1" si="1144"/>
        <v>0</v>
      </c>
      <c r="M6154" s="17">
        <f t="shared" si="1150"/>
        <v>0</v>
      </c>
      <c r="N6154" s="17">
        <f t="shared" si="1151"/>
        <v>0</v>
      </c>
      <c r="O6154" s="4"/>
      <c r="P6154" s="4">
        <v>63</v>
      </c>
      <c r="Q6154" s="4">
        <v>65</v>
      </c>
      <c r="R6154" s="4">
        <v>42</v>
      </c>
      <c r="S6154" s="4">
        <v>56</v>
      </c>
      <c r="T6154" s="4">
        <v>67</v>
      </c>
      <c r="U6154" s="4">
        <v>74</v>
      </c>
      <c r="V6154" s="13">
        <v>65</v>
      </c>
      <c r="W6154" s="4">
        <v>64</v>
      </c>
      <c r="X6154" s="4">
        <v>59</v>
      </c>
      <c r="Y6154">
        <f t="shared" ca="1" si="1152"/>
        <v>0</v>
      </c>
      <c r="Z6154">
        <f t="shared" ca="1" si="1153"/>
        <v>0</v>
      </c>
    </row>
    <row r="6155" spans="2:26" x14ac:dyDescent="0.25">
      <c r="B6155" s="11">
        <f t="shared" si="1154"/>
        <v>44817.958333318435</v>
      </c>
      <c r="C6155" s="1">
        <f t="shared" si="1145"/>
        <v>9</v>
      </c>
      <c r="D6155" s="1">
        <f t="shared" si="1146"/>
        <v>2</v>
      </c>
      <c r="E6155" s="12">
        <f t="shared" si="1147"/>
        <v>24</v>
      </c>
      <c r="F6155" s="124" t="str">
        <f t="shared" si="1148"/>
        <v>0</v>
      </c>
      <c r="G6155" s="1">
        <f ca="1">(OFFSET(O6155,0,MATCH(Customer!$J$6,'CDH &amp; HDH'!$P$11:$X$11,0)))</f>
        <v>65</v>
      </c>
      <c r="H6155" s="1" t="str">
        <f t="shared" si="1149"/>
        <v>Cooling</v>
      </c>
      <c r="I6155" s="1">
        <f ca="1">OFFSET(IF($H6155="Cooling",Customer!$C$25,Customer!$C$52),E6155,D6155)</f>
        <v>78</v>
      </c>
      <c r="J6155" s="1">
        <f ca="1">OFFSET(IF($H6155="Cooling",Customer!$L$25,Customer!$L$52),$E6155,$D6155)</f>
        <v>80</v>
      </c>
      <c r="K6155" s="16">
        <f t="shared" ca="1" si="1143"/>
        <v>0</v>
      </c>
      <c r="L6155" s="16">
        <f t="shared" ca="1" si="1144"/>
        <v>0</v>
      </c>
      <c r="M6155" s="17">
        <f t="shared" si="1150"/>
        <v>0</v>
      </c>
      <c r="N6155" s="17">
        <f t="shared" si="1151"/>
        <v>0</v>
      </c>
      <c r="O6155" s="4"/>
      <c r="P6155" s="4">
        <v>61</v>
      </c>
      <c r="Q6155" s="4">
        <v>64</v>
      </c>
      <c r="R6155" s="4">
        <v>45</v>
      </c>
      <c r="S6155" s="4">
        <v>56</v>
      </c>
      <c r="T6155" s="4">
        <v>65</v>
      </c>
      <c r="U6155" s="4">
        <v>73</v>
      </c>
      <c r="V6155" s="13">
        <v>65</v>
      </c>
      <c r="W6155" s="4">
        <v>63</v>
      </c>
      <c r="X6155" s="4">
        <v>59</v>
      </c>
      <c r="Y6155">
        <f t="shared" ca="1" si="1152"/>
        <v>0</v>
      </c>
      <c r="Z6155">
        <f t="shared" ca="1" si="1153"/>
        <v>0</v>
      </c>
    </row>
    <row r="6156" spans="2:26" x14ac:dyDescent="0.25">
      <c r="B6156" s="11">
        <f t="shared" si="1154"/>
        <v>44817.999999985099</v>
      </c>
      <c r="C6156" s="1">
        <f t="shared" si="1145"/>
        <v>9</v>
      </c>
      <c r="D6156" s="1">
        <f t="shared" si="1146"/>
        <v>3</v>
      </c>
      <c r="E6156" s="12">
        <f t="shared" si="1147"/>
        <v>1</v>
      </c>
      <c r="F6156" s="124" t="str">
        <f t="shared" si="1148"/>
        <v>0</v>
      </c>
      <c r="G6156" s="1">
        <f ca="1">(OFFSET(O6156,0,MATCH(Customer!$J$6,'CDH &amp; HDH'!$P$11:$X$11,0)))</f>
        <v>66</v>
      </c>
      <c r="H6156" s="1" t="str">
        <f t="shared" si="1149"/>
        <v>Cooling</v>
      </c>
      <c r="I6156" s="1">
        <f ca="1">OFFSET(IF($H6156="Cooling",Customer!$C$25,Customer!$C$52),E6156,D6156)</f>
        <v>78</v>
      </c>
      <c r="J6156" s="1">
        <f ca="1">OFFSET(IF($H6156="Cooling",Customer!$L$25,Customer!$L$52),$E6156,$D6156)</f>
        <v>80</v>
      </c>
      <c r="K6156" s="16">
        <f t="shared" ref="K6156:K6219" ca="1" si="1155">IF($H6156="Heating",0,MAX(0,$G6156-I6156))</f>
        <v>0</v>
      </c>
      <c r="L6156" s="16">
        <f t="shared" ref="L6156:L6219" ca="1" si="1156">IF($H6156="Heating",0,MAX(0,$G6156-J6156))</f>
        <v>0</v>
      </c>
      <c r="M6156" s="17">
        <f t="shared" si="1150"/>
        <v>0</v>
      </c>
      <c r="N6156" s="17">
        <f t="shared" si="1151"/>
        <v>0</v>
      </c>
      <c r="O6156" s="4"/>
      <c r="P6156" s="4">
        <v>59</v>
      </c>
      <c r="Q6156" s="4">
        <v>64</v>
      </c>
      <c r="R6156" s="4">
        <v>43</v>
      </c>
      <c r="S6156" s="4">
        <v>56</v>
      </c>
      <c r="T6156" s="4">
        <v>65</v>
      </c>
      <c r="U6156" s="4">
        <v>73</v>
      </c>
      <c r="V6156" s="13">
        <v>66</v>
      </c>
      <c r="W6156" s="4">
        <v>61</v>
      </c>
      <c r="X6156" s="4">
        <v>59</v>
      </c>
      <c r="Y6156">
        <f t="shared" ca="1" si="1152"/>
        <v>0</v>
      </c>
      <c r="Z6156">
        <f t="shared" ca="1" si="1153"/>
        <v>0</v>
      </c>
    </row>
    <row r="6157" spans="2:26" x14ac:dyDescent="0.25">
      <c r="B6157" s="11">
        <f t="shared" si="1154"/>
        <v>44818.041666651763</v>
      </c>
      <c r="C6157" s="1">
        <f t="shared" ref="C6157:C6220" si="1157">MONTH(B6157)</f>
        <v>9</v>
      </c>
      <c r="D6157" s="1">
        <f t="shared" ref="D6157:D6220" si="1158">WEEKDAY(B6157,2)</f>
        <v>3</v>
      </c>
      <c r="E6157" s="12">
        <f t="shared" ref="E6157:E6220" si="1159">HOUR(B6157)+1</f>
        <v>2</v>
      </c>
      <c r="F6157" s="124" t="str">
        <f t="shared" ref="F6157:F6220" si="1160">IF(AND(C6157&gt;5,C6157&lt;9,D6157&lt;6,E6157&gt;14,E6157&lt;19),"1",IF(AND(OR(E6157=8,E6157=9,E6157=19,E6157=20),C6157&lt;3,D6157&lt;6),"1","0"))</f>
        <v>0</v>
      </c>
      <c r="G6157" s="1">
        <f ca="1">(OFFSET(O6157,0,MATCH(Customer!$J$6,'CDH &amp; HDH'!$P$11:$X$11,0)))</f>
        <v>68</v>
      </c>
      <c r="H6157" s="1" t="str">
        <f t="shared" ref="H6157:H6220" si="1161">IF(AND(C6157&gt;=5,C6157&lt;=9),"Cooling","Heating")</f>
        <v>Cooling</v>
      </c>
      <c r="I6157" s="1">
        <f ca="1">OFFSET(IF($H6157="Cooling",Customer!$C$25,Customer!$C$52),E6157,D6157)</f>
        <v>78</v>
      </c>
      <c r="J6157" s="1">
        <f ca="1">OFFSET(IF($H6157="Cooling",Customer!$L$25,Customer!$L$52),$E6157,$D6157)</f>
        <v>80</v>
      </c>
      <c r="K6157" s="16">
        <f t="shared" ca="1" si="1155"/>
        <v>0</v>
      </c>
      <c r="L6157" s="16">
        <f t="shared" ca="1" si="1156"/>
        <v>0</v>
      </c>
      <c r="M6157" s="17">
        <f t="shared" ref="M6157:M6220" si="1162">IF($H6157="Cooling",0,MAX(0,I6157-$G6157))</f>
        <v>0</v>
      </c>
      <c r="N6157" s="17">
        <f t="shared" ref="N6157:N6220" si="1163">IF($H6157="Cooling",0,MAX(0,J6157-$G6157))</f>
        <v>0</v>
      </c>
      <c r="O6157" s="4"/>
      <c r="P6157" s="4">
        <v>58</v>
      </c>
      <c r="Q6157" s="4">
        <v>63</v>
      </c>
      <c r="R6157" s="4">
        <v>44</v>
      </c>
      <c r="S6157" s="4">
        <v>57</v>
      </c>
      <c r="T6157" s="4">
        <v>66</v>
      </c>
      <c r="U6157" s="4">
        <v>73</v>
      </c>
      <c r="V6157" s="13">
        <v>68</v>
      </c>
      <c r="W6157" s="4">
        <v>61</v>
      </c>
      <c r="X6157" s="4">
        <v>59</v>
      </c>
      <c r="Y6157">
        <f t="shared" ref="Y6157:Y6220" ca="1" si="1164">1.08*400*K6157</f>
        <v>0</v>
      </c>
      <c r="Z6157">
        <f t="shared" ref="Z6157:Z6220" ca="1" si="1165">1.08*400*L6157</f>
        <v>0</v>
      </c>
    </row>
    <row r="6158" spans="2:26" x14ac:dyDescent="0.25">
      <c r="B6158" s="11">
        <f t="shared" ref="B6158:B6221" si="1166">B6157+1/24</f>
        <v>44818.083333318427</v>
      </c>
      <c r="C6158" s="1">
        <f t="shared" si="1157"/>
        <v>9</v>
      </c>
      <c r="D6158" s="1">
        <f t="shared" si="1158"/>
        <v>3</v>
      </c>
      <c r="E6158" s="12">
        <f t="shared" si="1159"/>
        <v>3</v>
      </c>
      <c r="F6158" s="124" t="str">
        <f t="shared" si="1160"/>
        <v>0</v>
      </c>
      <c r="G6158" s="1">
        <f ca="1">(OFFSET(O6158,0,MATCH(Customer!$J$6,'CDH &amp; HDH'!$P$11:$X$11,0)))</f>
        <v>69</v>
      </c>
      <c r="H6158" s="1" t="str">
        <f t="shared" si="1161"/>
        <v>Cooling</v>
      </c>
      <c r="I6158" s="1">
        <f ca="1">OFFSET(IF($H6158="Cooling",Customer!$C$25,Customer!$C$52),E6158,D6158)</f>
        <v>78</v>
      </c>
      <c r="J6158" s="1">
        <f ca="1">OFFSET(IF($H6158="Cooling",Customer!$L$25,Customer!$L$52),$E6158,$D6158)</f>
        <v>80</v>
      </c>
      <c r="K6158" s="16">
        <f t="shared" ca="1" si="1155"/>
        <v>0</v>
      </c>
      <c r="L6158" s="16">
        <f t="shared" ca="1" si="1156"/>
        <v>0</v>
      </c>
      <c r="M6158" s="17">
        <f t="shared" si="1162"/>
        <v>0</v>
      </c>
      <c r="N6158" s="17">
        <f t="shared" si="1163"/>
        <v>0</v>
      </c>
      <c r="O6158" s="4"/>
      <c r="P6158" s="4">
        <v>56</v>
      </c>
      <c r="Q6158" s="4">
        <v>62</v>
      </c>
      <c r="R6158" s="4">
        <v>41</v>
      </c>
      <c r="S6158" s="4">
        <v>57</v>
      </c>
      <c r="T6158" s="4">
        <v>65</v>
      </c>
      <c r="U6158" s="4">
        <v>73</v>
      </c>
      <c r="V6158" s="13">
        <v>69</v>
      </c>
      <c r="W6158" s="4">
        <v>60</v>
      </c>
      <c r="X6158" s="4">
        <v>59</v>
      </c>
      <c r="Y6158">
        <f t="shared" ca="1" si="1164"/>
        <v>0</v>
      </c>
      <c r="Z6158">
        <f t="shared" ca="1" si="1165"/>
        <v>0</v>
      </c>
    </row>
    <row r="6159" spans="2:26" x14ac:dyDescent="0.25">
      <c r="B6159" s="11">
        <f t="shared" si="1166"/>
        <v>44818.124999985092</v>
      </c>
      <c r="C6159" s="1">
        <f t="shared" si="1157"/>
        <v>9</v>
      </c>
      <c r="D6159" s="1">
        <f t="shared" si="1158"/>
        <v>3</v>
      </c>
      <c r="E6159" s="12">
        <f t="shared" si="1159"/>
        <v>4</v>
      </c>
      <c r="F6159" s="124" t="str">
        <f t="shared" si="1160"/>
        <v>0</v>
      </c>
      <c r="G6159" s="1">
        <f ca="1">(OFFSET(O6159,0,MATCH(Customer!$J$6,'CDH &amp; HDH'!$P$11:$X$11,0)))</f>
        <v>70</v>
      </c>
      <c r="H6159" s="1" t="str">
        <f t="shared" si="1161"/>
        <v>Cooling</v>
      </c>
      <c r="I6159" s="1">
        <f ca="1">OFFSET(IF($H6159="Cooling",Customer!$C$25,Customer!$C$52),E6159,D6159)</f>
        <v>78</v>
      </c>
      <c r="J6159" s="1">
        <f ca="1">OFFSET(IF($H6159="Cooling",Customer!$L$25,Customer!$L$52),$E6159,$D6159)</f>
        <v>80</v>
      </c>
      <c r="K6159" s="16">
        <f t="shared" ca="1" si="1155"/>
        <v>0</v>
      </c>
      <c r="L6159" s="16">
        <f t="shared" ca="1" si="1156"/>
        <v>0</v>
      </c>
      <c r="M6159" s="17">
        <f t="shared" si="1162"/>
        <v>0</v>
      </c>
      <c r="N6159" s="17">
        <f t="shared" si="1163"/>
        <v>0</v>
      </c>
      <c r="O6159" s="4"/>
      <c r="P6159" s="4">
        <v>55</v>
      </c>
      <c r="Q6159" s="4">
        <v>61</v>
      </c>
      <c r="R6159" s="4">
        <v>40</v>
      </c>
      <c r="S6159" s="4">
        <v>58</v>
      </c>
      <c r="T6159" s="4">
        <v>64</v>
      </c>
      <c r="U6159" s="4">
        <v>73</v>
      </c>
      <c r="V6159" s="13">
        <v>70</v>
      </c>
      <c r="W6159" s="4">
        <v>60</v>
      </c>
      <c r="X6159" s="4">
        <v>59</v>
      </c>
      <c r="Y6159">
        <f t="shared" ca="1" si="1164"/>
        <v>0</v>
      </c>
      <c r="Z6159">
        <f t="shared" ca="1" si="1165"/>
        <v>0</v>
      </c>
    </row>
    <row r="6160" spans="2:26" x14ac:dyDescent="0.25">
      <c r="B6160" s="11">
        <f t="shared" si="1166"/>
        <v>44818.166666651756</v>
      </c>
      <c r="C6160" s="1">
        <f t="shared" si="1157"/>
        <v>9</v>
      </c>
      <c r="D6160" s="1">
        <f t="shared" si="1158"/>
        <v>3</v>
      </c>
      <c r="E6160" s="12">
        <f t="shared" si="1159"/>
        <v>5</v>
      </c>
      <c r="F6160" s="124" t="str">
        <f t="shared" si="1160"/>
        <v>0</v>
      </c>
      <c r="G6160" s="1">
        <f ca="1">(OFFSET(O6160,0,MATCH(Customer!$J$6,'CDH &amp; HDH'!$P$11:$X$11,0)))</f>
        <v>70</v>
      </c>
      <c r="H6160" s="1" t="str">
        <f t="shared" si="1161"/>
        <v>Cooling</v>
      </c>
      <c r="I6160" s="1">
        <f ca="1">OFFSET(IF($H6160="Cooling",Customer!$C$25,Customer!$C$52),E6160,D6160)</f>
        <v>78</v>
      </c>
      <c r="J6160" s="1">
        <f ca="1">OFFSET(IF($H6160="Cooling",Customer!$L$25,Customer!$L$52),$E6160,$D6160)</f>
        <v>80</v>
      </c>
      <c r="K6160" s="16">
        <f t="shared" ca="1" si="1155"/>
        <v>0</v>
      </c>
      <c r="L6160" s="16">
        <f t="shared" ca="1" si="1156"/>
        <v>0</v>
      </c>
      <c r="M6160" s="17">
        <f t="shared" si="1162"/>
        <v>0</v>
      </c>
      <c r="N6160" s="17">
        <f t="shared" si="1163"/>
        <v>0</v>
      </c>
      <c r="O6160" s="4"/>
      <c r="P6160" s="4">
        <v>55</v>
      </c>
      <c r="Q6160" s="4">
        <v>61</v>
      </c>
      <c r="R6160" s="4">
        <v>38</v>
      </c>
      <c r="S6160" s="4">
        <v>57</v>
      </c>
      <c r="T6160" s="4">
        <v>63</v>
      </c>
      <c r="U6160" s="4">
        <v>73</v>
      </c>
      <c r="V6160" s="13">
        <v>70</v>
      </c>
      <c r="W6160" s="4">
        <v>59</v>
      </c>
      <c r="X6160" s="4">
        <v>58</v>
      </c>
      <c r="Y6160">
        <f t="shared" ca="1" si="1164"/>
        <v>0</v>
      </c>
      <c r="Z6160">
        <f t="shared" ca="1" si="1165"/>
        <v>0</v>
      </c>
    </row>
    <row r="6161" spans="2:26" x14ac:dyDescent="0.25">
      <c r="B6161" s="11">
        <f t="shared" si="1166"/>
        <v>44818.20833331842</v>
      </c>
      <c r="C6161" s="1">
        <f t="shared" si="1157"/>
        <v>9</v>
      </c>
      <c r="D6161" s="1">
        <f t="shared" si="1158"/>
        <v>3</v>
      </c>
      <c r="E6161" s="12">
        <f t="shared" si="1159"/>
        <v>6</v>
      </c>
      <c r="F6161" s="124" t="str">
        <f t="shared" si="1160"/>
        <v>0</v>
      </c>
      <c r="G6161" s="1">
        <f ca="1">(OFFSET(O6161,0,MATCH(Customer!$J$6,'CDH &amp; HDH'!$P$11:$X$11,0)))</f>
        <v>71</v>
      </c>
      <c r="H6161" s="1" t="str">
        <f t="shared" si="1161"/>
        <v>Cooling</v>
      </c>
      <c r="I6161" s="1">
        <f ca="1">OFFSET(IF($H6161="Cooling",Customer!$C$25,Customer!$C$52),E6161,D6161)</f>
        <v>78</v>
      </c>
      <c r="J6161" s="1">
        <f ca="1">OFFSET(IF($H6161="Cooling",Customer!$L$25,Customer!$L$52),$E6161,$D6161)</f>
        <v>80</v>
      </c>
      <c r="K6161" s="16">
        <f t="shared" ca="1" si="1155"/>
        <v>0</v>
      </c>
      <c r="L6161" s="16">
        <f t="shared" ca="1" si="1156"/>
        <v>0</v>
      </c>
      <c r="M6161" s="17">
        <f t="shared" si="1162"/>
        <v>0</v>
      </c>
      <c r="N6161" s="17">
        <f t="shared" si="1163"/>
        <v>0</v>
      </c>
      <c r="O6161" s="4"/>
      <c r="P6161" s="4">
        <v>56</v>
      </c>
      <c r="Q6161" s="4">
        <v>62</v>
      </c>
      <c r="R6161" s="4">
        <v>38</v>
      </c>
      <c r="S6161" s="4">
        <v>57</v>
      </c>
      <c r="T6161" s="4">
        <v>63</v>
      </c>
      <c r="U6161" s="4">
        <v>73</v>
      </c>
      <c r="V6161" s="13">
        <v>71</v>
      </c>
      <c r="W6161" s="4">
        <v>59</v>
      </c>
      <c r="X6161" s="4">
        <v>58</v>
      </c>
      <c r="Y6161">
        <f t="shared" ca="1" si="1164"/>
        <v>0</v>
      </c>
      <c r="Z6161">
        <f t="shared" ca="1" si="1165"/>
        <v>0</v>
      </c>
    </row>
    <row r="6162" spans="2:26" x14ac:dyDescent="0.25">
      <c r="B6162" s="11">
        <f t="shared" si="1166"/>
        <v>44818.249999985084</v>
      </c>
      <c r="C6162" s="1">
        <f t="shared" si="1157"/>
        <v>9</v>
      </c>
      <c r="D6162" s="1">
        <f t="shared" si="1158"/>
        <v>3</v>
      </c>
      <c r="E6162" s="12">
        <f t="shared" si="1159"/>
        <v>7</v>
      </c>
      <c r="F6162" s="124" t="str">
        <f t="shared" si="1160"/>
        <v>0</v>
      </c>
      <c r="G6162" s="1">
        <f ca="1">(OFFSET(O6162,0,MATCH(Customer!$J$6,'CDH &amp; HDH'!$P$11:$X$11,0)))</f>
        <v>72</v>
      </c>
      <c r="H6162" s="1" t="str">
        <f t="shared" si="1161"/>
        <v>Cooling</v>
      </c>
      <c r="I6162" s="1">
        <f ca="1">OFFSET(IF($H6162="Cooling",Customer!$C$25,Customer!$C$52),E6162,D6162)</f>
        <v>78</v>
      </c>
      <c r="J6162" s="1">
        <f ca="1">OFFSET(IF($H6162="Cooling",Customer!$L$25,Customer!$L$52),$E6162,$D6162)</f>
        <v>80</v>
      </c>
      <c r="K6162" s="16">
        <f t="shared" ca="1" si="1155"/>
        <v>0</v>
      </c>
      <c r="L6162" s="16">
        <f t="shared" ca="1" si="1156"/>
        <v>0</v>
      </c>
      <c r="M6162" s="17">
        <f t="shared" si="1162"/>
        <v>0</v>
      </c>
      <c r="N6162" s="17">
        <f t="shared" si="1163"/>
        <v>0</v>
      </c>
      <c r="O6162" s="4"/>
      <c r="P6162" s="4">
        <v>56</v>
      </c>
      <c r="Q6162" s="4">
        <v>62</v>
      </c>
      <c r="R6162" s="4">
        <v>40</v>
      </c>
      <c r="S6162" s="4">
        <v>58</v>
      </c>
      <c r="T6162" s="4">
        <v>66</v>
      </c>
      <c r="U6162" s="4">
        <v>73</v>
      </c>
      <c r="V6162" s="13">
        <v>72</v>
      </c>
      <c r="W6162" s="4">
        <v>58</v>
      </c>
      <c r="X6162" s="4">
        <v>59</v>
      </c>
      <c r="Y6162">
        <f t="shared" ca="1" si="1164"/>
        <v>0</v>
      </c>
      <c r="Z6162">
        <f t="shared" ca="1" si="1165"/>
        <v>0</v>
      </c>
    </row>
    <row r="6163" spans="2:26" x14ac:dyDescent="0.25">
      <c r="B6163" s="11">
        <f t="shared" si="1166"/>
        <v>44818.291666651749</v>
      </c>
      <c r="C6163" s="1">
        <f t="shared" si="1157"/>
        <v>9</v>
      </c>
      <c r="D6163" s="1">
        <f t="shared" si="1158"/>
        <v>3</v>
      </c>
      <c r="E6163" s="12">
        <f t="shared" si="1159"/>
        <v>8</v>
      </c>
      <c r="F6163" s="124" t="str">
        <f t="shared" si="1160"/>
        <v>0</v>
      </c>
      <c r="G6163" s="1">
        <f ca="1">(OFFSET(O6163,0,MATCH(Customer!$J$6,'CDH &amp; HDH'!$P$11:$X$11,0)))</f>
        <v>74</v>
      </c>
      <c r="H6163" s="1" t="str">
        <f t="shared" si="1161"/>
        <v>Cooling</v>
      </c>
      <c r="I6163" s="1">
        <f ca="1">OFFSET(IF($H6163="Cooling",Customer!$C$25,Customer!$C$52),E6163,D6163)</f>
        <v>72</v>
      </c>
      <c r="J6163" s="1">
        <f ca="1">OFFSET(IF($H6163="Cooling",Customer!$L$25,Customer!$L$52),$E6163,$D6163)</f>
        <v>77</v>
      </c>
      <c r="K6163" s="16">
        <f t="shared" ca="1" si="1155"/>
        <v>2</v>
      </c>
      <c r="L6163" s="16">
        <f t="shared" ca="1" si="1156"/>
        <v>0</v>
      </c>
      <c r="M6163" s="17">
        <f t="shared" si="1162"/>
        <v>0</v>
      </c>
      <c r="N6163" s="17">
        <f t="shared" si="1163"/>
        <v>0</v>
      </c>
      <c r="O6163" s="4"/>
      <c r="P6163" s="4">
        <v>63</v>
      </c>
      <c r="Q6163" s="4">
        <v>64</v>
      </c>
      <c r="R6163" s="4">
        <v>48</v>
      </c>
      <c r="S6163" s="4">
        <v>62</v>
      </c>
      <c r="T6163" s="4">
        <v>69</v>
      </c>
      <c r="U6163" s="4">
        <v>74</v>
      </c>
      <c r="V6163" s="13">
        <v>74</v>
      </c>
      <c r="W6163" s="4">
        <v>62</v>
      </c>
      <c r="X6163" s="4">
        <v>60</v>
      </c>
      <c r="Y6163">
        <f t="shared" ca="1" si="1164"/>
        <v>864</v>
      </c>
      <c r="Z6163">
        <f t="shared" ca="1" si="1165"/>
        <v>0</v>
      </c>
    </row>
    <row r="6164" spans="2:26" x14ac:dyDescent="0.25">
      <c r="B6164" s="11">
        <f t="shared" si="1166"/>
        <v>44818.333333318413</v>
      </c>
      <c r="C6164" s="1">
        <f t="shared" si="1157"/>
        <v>9</v>
      </c>
      <c r="D6164" s="1">
        <f t="shared" si="1158"/>
        <v>3</v>
      </c>
      <c r="E6164" s="12">
        <f t="shared" si="1159"/>
        <v>9</v>
      </c>
      <c r="F6164" s="124" t="str">
        <f t="shared" si="1160"/>
        <v>0</v>
      </c>
      <c r="G6164" s="1">
        <f ca="1">(OFFSET(O6164,0,MATCH(Customer!$J$6,'CDH &amp; HDH'!$P$11:$X$11,0)))</f>
        <v>69</v>
      </c>
      <c r="H6164" s="1" t="str">
        <f t="shared" si="1161"/>
        <v>Cooling</v>
      </c>
      <c r="I6164" s="1">
        <f ca="1">OFFSET(IF($H6164="Cooling",Customer!$C$25,Customer!$C$52),E6164,D6164)</f>
        <v>72</v>
      </c>
      <c r="J6164" s="1">
        <f ca="1">OFFSET(IF($H6164="Cooling",Customer!$L$25,Customer!$L$52),$E6164,$D6164)</f>
        <v>77</v>
      </c>
      <c r="K6164" s="16">
        <f t="shared" ca="1" si="1155"/>
        <v>0</v>
      </c>
      <c r="L6164" s="16">
        <f t="shared" ca="1" si="1156"/>
        <v>0</v>
      </c>
      <c r="M6164" s="17">
        <f t="shared" si="1162"/>
        <v>0</v>
      </c>
      <c r="N6164" s="17">
        <f t="shared" si="1163"/>
        <v>0</v>
      </c>
      <c r="O6164" s="4"/>
      <c r="P6164" s="4">
        <v>69</v>
      </c>
      <c r="Q6164" s="4">
        <v>67</v>
      </c>
      <c r="R6164" s="4">
        <v>54</v>
      </c>
      <c r="S6164" s="4">
        <v>68</v>
      </c>
      <c r="T6164" s="4">
        <v>71</v>
      </c>
      <c r="U6164" s="4">
        <v>76</v>
      </c>
      <c r="V6164" s="13">
        <v>69</v>
      </c>
      <c r="W6164" s="4">
        <v>65</v>
      </c>
      <c r="X6164" s="4">
        <v>62</v>
      </c>
      <c r="Y6164">
        <f t="shared" ca="1" si="1164"/>
        <v>0</v>
      </c>
      <c r="Z6164">
        <f t="shared" ca="1" si="1165"/>
        <v>0</v>
      </c>
    </row>
    <row r="6165" spans="2:26" x14ac:dyDescent="0.25">
      <c r="B6165" s="11">
        <f t="shared" si="1166"/>
        <v>44818.374999985077</v>
      </c>
      <c r="C6165" s="1">
        <f t="shared" si="1157"/>
        <v>9</v>
      </c>
      <c r="D6165" s="1">
        <f t="shared" si="1158"/>
        <v>3</v>
      </c>
      <c r="E6165" s="12">
        <f t="shared" si="1159"/>
        <v>10</v>
      </c>
      <c r="F6165" s="124" t="str">
        <f t="shared" si="1160"/>
        <v>0</v>
      </c>
      <c r="G6165" s="1">
        <f ca="1">(OFFSET(O6165,0,MATCH(Customer!$J$6,'CDH &amp; HDH'!$P$11:$X$11,0)))</f>
        <v>65</v>
      </c>
      <c r="H6165" s="1" t="str">
        <f t="shared" si="1161"/>
        <v>Cooling</v>
      </c>
      <c r="I6165" s="1">
        <f ca="1">OFFSET(IF($H6165="Cooling",Customer!$C$25,Customer!$C$52),E6165,D6165)</f>
        <v>72</v>
      </c>
      <c r="J6165" s="1">
        <f ca="1">OFFSET(IF($H6165="Cooling",Customer!$L$25,Customer!$L$52),$E6165,$D6165)</f>
        <v>77</v>
      </c>
      <c r="K6165" s="16">
        <f t="shared" ca="1" si="1155"/>
        <v>0</v>
      </c>
      <c r="L6165" s="16">
        <f t="shared" ca="1" si="1156"/>
        <v>0</v>
      </c>
      <c r="M6165" s="17">
        <f t="shared" si="1162"/>
        <v>0</v>
      </c>
      <c r="N6165" s="17">
        <f t="shared" si="1163"/>
        <v>0</v>
      </c>
      <c r="O6165" s="4"/>
      <c r="P6165" s="4">
        <v>76</v>
      </c>
      <c r="Q6165" s="4">
        <v>69</v>
      </c>
      <c r="R6165" s="4">
        <v>58</v>
      </c>
      <c r="S6165" s="4">
        <v>71</v>
      </c>
      <c r="T6165" s="4">
        <v>74</v>
      </c>
      <c r="U6165" s="4">
        <v>81</v>
      </c>
      <c r="V6165" s="13">
        <v>65</v>
      </c>
      <c r="W6165" s="4">
        <v>69</v>
      </c>
      <c r="X6165" s="4">
        <v>63</v>
      </c>
      <c r="Y6165">
        <f t="shared" ca="1" si="1164"/>
        <v>0</v>
      </c>
      <c r="Z6165">
        <f t="shared" ca="1" si="1165"/>
        <v>0</v>
      </c>
    </row>
    <row r="6166" spans="2:26" x14ac:dyDescent="0.25">
      <c r="B6166" s="11">
        <f t="shared" si="1166"/>
        <v>44818.416666651741</v>
      </c>
      <c r="C6166" s="1">
        <f t="shared" si="1157"/>
        <v>9</v>
      </c>
      <c r="D6166" s="1">
        <f t="shared" si="1158"/>
        <v>3</v>
      </c>
      <c r="E6166" s="12">
        <f t="shared" si="1159"/>
        <v>11</v>
      </c>
      <c r="F6166" s="124" t="str">
        <f t="shared" si="1160"/>
        <v>0</v>
      </c>
      <c r="G6166" s="1">
        <f ca="1">(OFFSET(O6166,0,MATCH(Customer!$J$6,'CDH &amp; HDH'!$P$11:$X$11,0)))</f>
        <v>65</v>
      </c>
      <c r="H6166" s="1" t="str">
        <f t="shared" si="1161"/>
        <v>Cooling</v>
      </c>
      <c r="I6166" s="1">
        <f ca="1">OFFSET(IF($H6166="Cooling",Customer!$C$25,Customer!$C$52),E6166,D6166)</f>
        <v>72</v>
      </c>
      <c r="J6166" s="1">
        <f ca="1">OFFSET(IF($H6166="Cooling",Customer!$L$25,Customer!$L$52),$E6166,$D6166)</f>
        <v>77</v>
      </c>
      <c r="K6166" s="16">
        <f t="shared" ca="1" si="1155"/>
        <v>0</v>
      </c>
      <c r="L6166" s="16">
        <f t="shared" ca="1" si="1156"/>
        <v>0</v>
      </c>
      <c r="M6166" s="17">
        <f t="shared" si="1162"/>
        <v>0</v>
      </c>
      <c r="N6166" s="17">
        <f t="shared" si="1163"/>
        <v>0</v>
      </c>
      <c r="O6166" s="4"/>
      <c r="P6166" s="4">
        <v>79</v>
      </c>
      <c r="Q6166" s="4">
        <v>72</v>
      </c>
      <c r="R6166" s="4">
        <v>61</v>
      </c>
      <c r="S6166" s="4">
        <v>73</v>
      </c>
      <c r="T6166" s="4">
        <v>77</v>
      </c>
      <c r="U6166" s="4">
        <v>83</v>
      </c>
      <c r="V6166" s="13">
        <v>65</v>
      </c>
      <c r="W6166" s="4">
        <v>74</v>
      </c>
      <c r="X6166" s="4">
        <v>65</v>
      </c>
      <c r="Y6166">
        <f t="shared" ca="1" si="1164"/>
        <v>0</v>
      </c>
      <c r="Z6166">
        <f t="shared" ca="1" si="1165"/>
        <v>0</v>
      </c>
    </row>
    <row r="6167" spans="2:26" x14ac:dyDescent="0.25">
      <c r="B6167" s="11">
        <f t="shared" si="1166"/>
        <v>44818.458333318405</v>
      </c>
      <c r="C6167" s="1">
        <f t="shared" si="1157"/>
        <v>9</v>
      </c>
      <c r="D6167" s="1">
        <f t="shared" si="1158"/>
        <v>3</v>
      </c>
      <c r="E6167" s="12">
        <f t="shared" si="1159"/>
        <v>12</v>
      </c>
      <c r="F6167" s="124" t="str">
        <f t="shared" si="1160"/>
        <v>0</v>
      </c>
      <c r="G6167" s="1">
        <f ca="1">(OFFSET(O6167,0,MATCH(Customer!$J$6,'CDH &amp; HDH'!$P$11:$X$11,0)))</f>
        <v>66</v>
      </c>
      <c r="H6167" s="1" t="str">
        <f t="shared" si="1161"/>
        <v>Cooling</v>
      </c>
      <c r="I6167" s="1">
        <f ca="1">OFFSET(IF($H6167="Cooling",Customer!$C$25,Customer!$C$52),E6167,D6167)</f>
        <v>72</v>
      </c>
      <c r="J6167" s="1">
        <f ca="1">OFFSET(IF($H6167="Cooling",Customer!$L$25,Customer!$L$52),$E6167,$D6167)</f>
        <v>77</v>
      </c>
      <c r="K6167" s="16">
        <f t="shared" ca="1" si="1155"/>
        <v>0</v>
      </c>
      <c r="L6167" s="16">
        <f t="shared" ca="1" si="1156"/>
        <v>0</v>
      </c>
      <c r="M6167" s="17">
        <f t="shared" si="1162"/>
        <v>0</v>
      </c>
      <c r="N6167" s="17">
        <f t="shared" si="1163"/>
        <v>0</v>
      </c>
      <c r="O6167" s="4"/>
      <c r="P6167" s="4">
        <v>83</v>
      </c>
      <c r="Q6167" s="4">
        <v>74</v>
      </c>
      <c r="R6167" s="4">
        <v>64</v>
      </c>
      <c r="S6167" s="4">
        <v>72</v>
      </c>
      <c r="T6167" s="4">
        <v>79</v>
      </c>
      <c r="U6167" s="4">
        <v>87</v>
      </c>
      <c r="V6167" s="13">
        <v>66</v>
      </c>
      <c r="W6167" s="4">
        <v>78</v>
      </c>
      <c r="X6167" s="4">
        <v>65</v>
      </c>
      <c r="Y6167">
        <f t="shared" ca="1" si="1164"/>
        <v>0</v>
      </c>
      <c r="Z6167">
        <f t="shared" ca="1" si="1165"/>
        <v>0</v>
      </c>
    </row>
    <row r="6168" spans="2:26" x14ac:dyDescent="0.25">
      <c r="B6168" s="11">
        <f t="shared" si="1166"/>
        <v>44818.49999998507</v>
      </c>
      <c r="C6168" s="1">
        <f t="shared" si="1157"/>
        <v>9</v>
      </c>
      <c r="D6168" s="1">
        <f t="shared" si="1158"/>
        <v>3</v>
      </c>
      <c r="E6168" s="12">
        <f t="shared" si="1159"/>
        <v>13</v>
      </c>
      <c r="F6168" s="124" t="str">
        <f t="shared" si="1160"/>
        <v>0</v>
      </c>
      <c r="G6168" s="1">
        <f ca="1">(OFFSET(O6168,0,MATCH(Customer!$J$6,'CDH &amp; HDH'!$P$11:$X$11,0)))</f>
        <v>65</v>
      </c>
      <c r="H6168" s="1" t="str">
        <f t="shared" si="1161"/>
        <v>Cooling</v>
      </c>
      <c r="I6168" s="1">
        <f ca="1">OFFSET(IF($H6168="Cooling",Customer!$C$25,Customer!$C$52),E6168,D6168)</f>
        <v>72</v>
      </c>
      <c r="J6168" s="1">
        <f ca="1">OFFSET(IF($H6168="Cooling",Customer!$L$25,Customer!$L$52),$E6168,$D6168)</f>
        <v>77</v>
      </c>
      <c r="K6168" s="16">
        <f t="shared" ca="1" si="1155"/>
        <v>0</v>
      </c>
      <c r="L6168" s="16">
        <f t="shared" ca="1" si="1156"/>
        <v>0</v>
      </c>
      <c r="M6168" s="17">
        <f t="shared" si="1162"/>
        <v>0</v>
      </c>
      <c r="N6168" s="17">
        <f t="shared" si="1163"/>
        <v>0</v>
      </c>
      <c r="O6168" s="4"/>
      <c r="P6168" s="4">
        <v>86</v>
      </c>
      <c r="Q6168" s="4">
        <v>77</v>
      </c>
      <c r="R6168" s="4">
        <v>66</v>
      </c>
      <c r="S6168" s="4">
        <v>71</v>
      </c>
      <c r="T6168" s="4">
        <v>81</v>
      </c>
      <c r="U6168" s="4">
        <v>87</v>
      </c>
      <c r="V6168" s="13">
        <v>65</v>
      </c>
      <c r="W6168" s="4">
        <v>83</v>
      </c>
      <c r="X6168" s="4">
        <v>67</v>
      </c>
      <c r="Y6168">
        <f t="shared" ca="1" si="1164"/>
        <v>0</v>
      </c>
      <c r="Z6168">
        <f t="shared" ca="1" si="1165"/>
        <v>0</v>
      </c>
    </row>
    <row r="6169" spans="2:26" x14ac:dyDescent="0.25">
      <c r="B6169" s="11">
        <f t="shared" si="1166"/>
        <v>44818.541666651734</v>
      </c>
      <c r="C6169" s="1">
        <f t="shared" si="1157"/>
        <v>9</v>
      </c>
      <c r="D6169" s="1">
        <f t="shared" si="1158"/>
        <v>3</v>
      </c>
      <c r="E6169" s="12">
        <f t="shared" si="1159"/>
        <v>14</v>
      </c>
      <c r="F6169" s="124" t="str">
        <f t="shared" si="1160"/>
        <v>0</v>
      </c>
      <c r="G6169" s="1">
        <f ca="1">(OFFSET(O6169,0,MATCH(Customer!$J$6,'CDH &amp; HDH'!$P$11:$X$11,0)))</f>
        <v>66</v>
      </c>
      <c r="H6169" s="1" t="str">
        <f t="shared" si="1161"/>
        <v>Cooling</v>
      </c>
      <c r="I6169" s="1">
        <f ca="1">OFFSET(IF($H6169="Cooling",Customer!$C$25,Customer!$C$52),E6169,D6169)</f>
        <v>72</v>
      </c>
      <c r="J6169" s="1">
        <f ca="1">OFFSET(IF($H6169="Cooling",Customer!$L$25,Customer!$L$52),$E6169,$D6169)</f>
        <v>77</v>
      </c>
      <c r="K6169" s="16">
        <f t="shared" ca="1" si="1155"/>
        <v>0</v>
      </c>
      <c r="L6169" s="16">
        <f t="shared" ca="1" si="1156"/>
        <v>0</v>
      </c>
      <c r="M6169" s="17">
        <f t="shared" si="1162"/>
        <v>0</v>
      </c>
      <c r="N6169" s="17">
        <f t="shared" si="1163"/>
        <v>0</v>
      </c>
      <c r="O6169" s="4"/>
      <c r="P6169" s="4">
        <v>86</v>
      </c>
      <c r="Q6169" s="4">
        <v>77</v>
      </c>
      <c r="R6169" s="4">
        <v>65</v>
      </c>
      <c r="S6169" s="4">
        <v>69</v>
      </c>
      <c r="T6169" s="4">
        <v>82</v>
      </c>
      <c r="U6169" s="4">
        <v>91</v>
      </c>
      <c r="V6169" s="13">
        <v>66</v>
      </c>
      <c r="W6169" s="4">
        <v>83</v>
      </c>
      <c r="X6169" s="4">
        <v>68</v>
      </c>
      <c r="Y6169">
        <f t="shared" ca="1" si="1164"/>
        <v>0</v>
      </c>
      <c r="Z6169">
        <f t="shared" ca="1" si="1165"/>
        <v>0</v>
      </c>
    </row>
    <row r="6170" spans="2:26" x14ac:dyDescent="0.25">
      <c r="B6170" s="11">
        <f t="shared" si="1166"/>
        <v>44818.583333318398</v>
      </c>
      <c r="C6170" s="1">
        <f t="shared" si="1157"/>
        <v>9</v>
      </c>
      <c r="D6170" s="1">
        <f t="shared" si="1158"/>
        <v>3</v>
      </c>
      <c r="E6170" s="12">
        <f t="shared" si="1159"/>
        <v>15</v>
      </c>
      <c r="F6170" s="124" t="str">
        <f t="shared" si="1160"/>
        <v>0</v>
      </c>
      <c r="G6170" s="1">
        <f ca="1">(OFFSET(O6170,0,MATCH(Customer!$J$6,'CDH &amp; HDH'!$P$11:$X$11,0)))</f>
        <v>62</v>
      </c>
      <c r="H6170" s="1" t="str">
        <f t="shared" si="1161"/>
        <v>Cooling</v>
      </c>
      <c r="I6170" s="1">
        <f ca="1">OFFSET(IF($H6170="Cooling",Customer!$C$25,Customer!$C$52),E6170,D6170)</f>
        <v>72</v>
      </c>
      <c r="J6170" s="1">
        <f ca="1">OFFSET(IF($H6170="Cooling",Customer!$L$25,Customer!$L$52),$E6170,$D6170)</f>
        <v>77</v>
      </c>
      <c r="K6170" s="16">
        <f t="shared" ca="1" si="1155"/>
        <v>0</v>
      </c>
      <c r="L6170" s="16">
        <f t="shared" ca="1" si="1156"/>
        <v>0</v>
      </c>
      <c r="M6170" s="17">
        <f t="shared" si="1162"/>
        <v>0</v>
      </c>
      <c r="N6170" s="17">
        <f t="shared" si="1163"/>
        <v>0</v>
      </c>
      <c r="O6170" s="4"/>
      <c r="P6170" s="4">
        <v>86</v>
      </c>
      <c r="Q6170" s="4">
        <v>77</v>
      </c>
      <c r="R6170" s="4">
        <v>67</v>
      </c>
      <c r="S6170" s="4">
        <v>68</v>
      </c>
      <c r="T6170" s="4">
        <v>81</v>
      </c>
      <c r="U6170" s="4">
        <v>88</v>
      </c>
      <c r="V6170" s="13">
        <v>62</v>
      </c>
      <c r="W6170" s="4">
        <v>84</v>
      </c>
      <c r="X6170" s="4">
        <v>69</v>
      </c>
      <c r="Y6170">
        <f t="shared" ca="1" si="1164"/>
        <v>0</v>
      </c>
      <c r="Z6170">
        <f t="shared" ca="1" si="1165"/>
        <v>0</v>
      </c>
    </row>
    <row r="6171" spans="2:26" x14ac:dyDescent="0.25">
      <c r="B6171" s="11">
        <f t="shared" si="1166"/>
        <v>44818.624999985062</v>
      </c>
      <c r="C6171" s="1">
        <f t="shared" si="1157"/>
        <v>9</v>
      </c>
      <c r="D6171" s="1">
        <f t="shared" si="1158"/>
        <v>3</v>
      </c>
      <c r="E6171" s="12">
        <f t="shared" si="1159"/>
        <v>16</v>
      </c>
      <c r="F6171" s="124" t="str">
        <f t="shared" si="1160"/>
        <v>0</v>
      </c>
      <c r="G6171" s="1">
        <f ca="1">(OFFSET(O6171,0,MATCH(Customer!$J$6,'CDH &amp; HDH'!$P$11:$X$11,0)))</f>
        <v>64</v>
      </c>
      <c r="H6171" s="1" t="str">
        <f t="shared" si="1161"/>
        <v>Cooling</v>
      </c>
      <c r="I6171" s="1">
        <f ca="1">OFFSET(IF($H6171="Cooling",Customer!$C$25,Customer!$C$52),E6171,D6171)</f>
        <v>72</v>
      </c>
      <c r="J6171" s="1">
        <f ca="1">OFFSET(IF($H6171="Cooling",Customer!$L$25,Customer!$L$52),$E6171,$D6171)</f>
        <v>77</v>
      </c>
      <c r="K6171" s="16">
        <f t="shared" ca="1" si="1155"/>
        <v>0</v>
      </c>
      <c r="L6171" s="16">
        <f t="shared" ca="1" si="1156"/>
        <v>0</v>
      </c>
      <c r="M6171" s="17">
        <f t="shared" si="1162"/>
        <v>0</v>
      </c>
      <c r="N6171" s="17">
        <f t="shared" si="1163"/>
        <v>0</v>
      </c>
      <c r="O6171" s="4"/>
      <c r="P6171" s="4">
        <v>86</v>
      </c>
      <c r="Q6171" s="4">
        <v>77</v>
      </c>
      <c r="R6171" s="4">
        <v>64</v>
      </c>
      <c r="S6171" s="4">
        <v>68</v>
      </c>
      <c r="T6171" s="4">
        <v>80</v>
      </c>
      <c r="U6171" s="4">
        <v>83</v>
      </c>
      <c r="V6171" s="13">
        <v>64</v>
      </c>
      <c r="W6171" s="4">
        <v>84</v>
      </c>
      <c r="X6171" s="4">
        <v>68</v>
      </c>
      <c r="Y6171">
        <f t="shared" ca="1" si="1164"/>
        <v>0</v>
      </c>
      <c r="Z6171">
        <f t="shared" ca="1" si="1165"/>
        <v>0</v>
      </c>
    </row>
    <row r="6172" spans="2:26" x14ac:dyDescent="0.25">
      <c r="B6172" s="11">
        <f t="shared" si="1166"/>
        <v>44818.666666651727</v>
      </c>
      <c r="C6172" s="1">
        <f t="shared" si="1157"/>
        <v>9</v>
      </c>
      <c r="D6172" s="1">
        <f t="shared" si="1158"/>
        <v>3</v>
      </c>
      <c r="E6172" s="12">
        <f t="shared" si="1159"/>
        <v>17</v>
      </c>
      <c r="F6172" s="124" t="str">
        <f t="shared" si="1160"/>
        <v>0</v>
      </c>
      <c r="G6172" s="1">
        <f ca="1">(OFFSET(O6172,0,MATCH(Customer!$J$6,'CDH &amp; HDH'!$P$11:$X$11,0)))</f>
        <v>61</v>
      </c>
      <c r="H6172" s="1" t="str">
        <f t="shared" si="1161"/>
        <v>Cooling</v>
      </c>
      <c r="I6172" s="1">
        <f ca="1">OFFSET(IF($H6172="Cooling",Customer!$C$25,Customer!$C$52),E6172,D6172)</f>
        <v>72</v>
      </c>
      <c r="J6172" s="1">
        <f ca="1">OFFSET(IF($H6172="Cooling",Customer!$L$25,Customer!$L$52),$E6172,$D6172)</f>
        <v>77</v>
      </c>
      <c r="K6172" s="16">
        <f t="shared" ca="1" si="1155"/>
        <v>0</v>
      </c>
      <c r="L6172" s="16">
        <f t="shared" ca="1" si="1156"/>
        <v>0</v>
      </c>
      <c r="M6172" s="17">
        <f t="shared" si="1162"/>
        <v>0</v>
      </c>
      <c r="N6172" s="17">
        <f t="shared" si="1163"/>
        <v>0</v>
      </c>
      <c r="O6172" s="4"/>
      <c r="P6172" s="4">
        <v>83</v>
      </c>
      <c r="Q6172" s="4">
        <v>75</v>
      </c>
      <c r="R6172" s="4">
        <v>64</v>
      </c>
      <c r="S6172" s="4">
        <v>67</v>
      </c>
      <c r="T6172" s="4">
        <v>79</v>
      </c>
      <c r="U6172" s="4">
        <v>85</v>
      </c>
      <c r="V6172" s="13">
        <v>61</v>
      </c>
      <c r="W6172" s="4">
        <v>81</v>
      </c>
      <c r="X6172" s="4">
        <v>68</v>
      </c>
      <c r="Y6172">
        <f t="shared" ca="1" si="1164"/>
        <v>0</v>
      </c>
      <c r="Z6172">
        <f t="shared" ca="1" si="1165"/>
        <v>0</v>
      </c>
    </row>
    <row r="6173" spans="2:26" x14ac:dyDescent="0.25">
      <c r="B6173" s="11">
        <f t="shared" si="1166"/>
        <v>44818.708333318391</v>
      </c>
      <c r="C6173" s="1">
        <f t="shared" si="1157"/>
        <v>9</v>
      </c>
      <c r="D6173" s="1">
        <f t="shared" si="1158"/>
        <v>3</v>
      </c>
      <c r="E6173" s="12">
        <f t="shared" si="1159"/>
        <v>18</v>
      </c>
      <c r="F6173" s="124" t="str">
        <f t="shared" si="1160"/>
        <v>0</v>
      </c>
      <c r="G6173" s="1">
        <f ca="1">(OFFSET(O6173,0,MATCH(Customer!$J$6,'CDH &amp; HDH'!$P$11:$X$11,0)))</f>
        <v>62</v>
      </c>
      <c r="H6173" s="1" t="str">
        <f t="shared" si="1161"/>
        <v>Cooling</v>
      </c>
      <c r="I6173" s="1">
        <f ca="1">OFFSET(IF($H6173="Cooling",Customer!$C$25,Customer!$C$52),E6173,D6173)</f>
        <v>72</v>
      </c>
      <c r="J6173" s="1">
        <f ca="1">OFFSET(IF($H6173="Cooling",Customer!$L$25,Customer!$L$52),$E6173,$D6173)</f>
        <v>77</v>
      </c>
      <c r="K6173" s="16">
        <f t="shared" ca="1" si="1155"/>
        <v>0</v>
      </c>
      <c r="L6173" s="16">
        <f t="shared" ca="1" si="1156"/>
        <v>0</v>
      </c>
      <c r="M6173" s="17">
        <f t="shared" si="1162"/>
        <v>0</v>
      </c>
      <c r="N6173" s="17">
        <f t="shared" si="1163"/>
        <v>0</v>
      </c>
      <c r="O6173" s="4"/>
      <c r="P6173" s="4">
        <v>81</v>
      </c>
      <c r="Q6173" s="4">
        <v>73</v>
      </c>
      <c r="R6173" s="4">
        <v>61</v>
      </c>
      <c r="S6173" s="4">
        <v>66</v>
      </c>
      <c r="T6173" s="4">
        <v>76</v>
      </c>
      <c r="U6173" s="4">
        <v>82</v>
      </c>
      <c r="V6173" s="13">
        <v>62</v>
      </c>
      <c r="W6173" s="4">
        <v>77</v>
      </c>
      <c r="X6173" s="4">
        <v>67</v>
      </c>
      <c r="Y6173">
        <f t="shared" ca="1" si="1164"/>
        <v>0</v>
      </c>
      <c r="Z6173">
        <f t="shared" ca="1" si="1165"/>
        <v>0</v>
      </c>
    </row>
    <row r="6174" spans="2:26" x14ac:dyDescent="0.25">
      <c r="B6174" s="11">
        <f t="shared" si="1166"/>
        <v>44818.749999985055</v>
      </c>
      <c r="C6174" s="1">
        <f t="shared" si="1157"/>
        <v>9</v>
      </c>
      <c r="D6174" s="1">
        <f t="shared" si="1158"/>
        <v>3</v>
      </c>
      <c r="E6174" s="12">
        <f t="shared" si="1159"/>
        <v>19</v>
      </c>
      <c r="F6174" s="124" t="str">
        <f t="shared" si="1160"/>
        <v>0</v>
      </c>
      <c r="G6174" s="1">
        <f ca="1">(OFFSET(O6174,0,MATCH(Customer!$J$6,'CDH &amp; HDH'!$P$11:$X$11,0)))</f>
        <v>60</v>
      </c>
      <c r="H6174" s="1" t="str">
        <f t="shared" si="1161"/>
        <v>Cooling</v>
      </c>
      <c r="I6174" s="1">
        <f ca="1">OFFSET(IF($H6174="Cooling",Customer!$C$25,Customer!$C$52),E6174,D6174)</f>
        <v>78</v>
      </c>
      <c r="J6174" s="1">
        <f ca="1">OFFSET(IF($H6174="Cooling",Customer!$L$25,Customer!$L$52),$E6174,$D6174)</f>
        <v>80</v>
      </c>
      <c r="K6174" s="16">
        <f t="shared" ca="1" si="1155"/>
        <v>0</v>
      </c>
      <c r="L6174" s="16">
        <f t="shared" ca="1" si="1156"/>
        <v>0</v>
      </c>
      <c r="M6174" s="17">
        <f t="shared" si="1162"/>
        <v>0</v>
      </c>
      <c r="N6174" s="17">
        <f t="shared" si="1163"/>
        <v>0</v>
      </c>
      <c r="O6174" s="4"/>
      <c r="P6174" s="4">
        <v>78</v>
      </c>
      <c r="Q6174" s="4">
        <v>71</v>
      </c>
      <c r="R6174" s="4">
        <v>58</v>
      </c>
      <c r="S6174" s="4">
        <v>60</v>
      </c>
      <c r="T6174" s="4">
        <v>70</v>
      </c>
      <c r="U6174" s="4">
        <v>81</v>
      </c>
      <c r="V6174" s="13">
        <v>60</v>
      </c>
      <c r="W6174" s="4">
        <v>74</v>
      </c>
      <c r="X6174" s="4">
        <v>66</v>
      </c>
      <c r="Y6174">
        <f t="shared" ca="1" si="1164"/>
        <v>0</v>
      </c>
      <c r="Z6174">
        <f t="shared" ca="1" si="1165"/>
        <v>0</v>
      </c>
    </row>
    <row r="6175" spans="2:26" x14ac:dyDescent="0.25">
      <c r="B6175" s="11">
        <f t="shared" si="1166"/>
        <v>44818.791666651719</v>
      </c>
      <c r="C6175" s="1">
        <f t="shared" si="1157"/>
        <v>9</v>
      </c>
      <c r="D6175" s="1">
        <f t="shared" si="1158"/>
        <v>3</v>
      </c>
      <c r="E6175" s="12">
        <f t="shared" si="1159"/>
        <v>20</v>
      </c>
      <c r="F6175" s="124" t="str">
        <f t="shared" si="1160"/>
        <v>0</v>
      </c>
      <c r="G6175" s="1">
        <f ca="1">(OFFSET(O6175,0,MATCH(Customer!$J$6,'CDH &amp; HDH'!$P$11:$X$11,0)))</f>
        <v>58</v>
      </c>
      <c r="H6175" s="1" t="str">
        <f t="shared" si="1161"/>
        <v>Cooling</v>
      </c>
      <c r="I6175" s="1">
        <f ca="1">OFFSET(IF($H6175="Cooling",Customer!$C$25,Customer!$C$52),E6175,D6175)</f>
        <v>78</v>
      </c>
      <c r="J6175" s="1">
        <f ca="1">OFFSET(IF($H6175="Cooling",Customer!$L$25,Customer!$L$52),$E6175,$D6175)</f>
        <v>80</v>
      </c>
      <c r="K6175" s="16">
        <f t="shared" ca="1" si="1155"/>
        <v>0</v>
      </c>
      <c r="L6175" s="16">
        <f t="shared" ca="1" si="1156"/>
        <v>0</v>
      </c>
      <c r="M6175" s="17">
        <f t="shared" si="1162"/>
        <v>0</v>
      </c>
      <c r="N6175" s="17">
        <f t="shared" si="1163"/>
        <v>0</v>
      </c>
      <c r="O6175" s="4"/>
      <c r="P6175" s="4">
        <v>76</v>
      </c>
      <c r="Q6175" s="4">
        <v>70</v>
      </c>
      <c r="R6175" s="4">
        <v>56</v>
      </c>
      <c r="S6175" s="4">
        <v>58</v>
      </c>
      <c r="T6175" s="4">
        <v>67</v>
      </c>
      <c r="U6175" s="4">
        <v>80</v>
      </c>
      <c r="V6175" s="13">
        <v>58</v>
      </c>
      <c r="W6175" s="4">
        <v>71</v>
      </c>
      <c r="X6175" s="4">
        <v>66</v>
      </c>
      <c r="Y6175">
        <f t="shared" ca="1" si="1164"/>
        <v>0</v>
      </c>
      <c r="Z6175">
        <f t="shared" ca="1" si="1165"/>
        <v>0</v>
      </c>
    </row>
    <row r="6176" spans="2:26" x14ac:dyDescent="0.25">
      <c r="B6176" s="11">
        <f t="shared" si="1166"/>
        <v>44818.833333318384</v>
      </c>
      <c r="C6176" s="1">
        <f t="shared" si="1157"/>
        <v>9</v>
      </c>
      <c r="D6176" s="1">
        <f t="shared" si="1158"/>
        <v>3</v>
      </c>
      <c r="E6176" s="12">
        <f t="shared" si="1159"/>
        <v>21</v>
      </c>
      <c r="F6176" s="124" t="str">
        <f t="shared" si="1160"/>
        <v>0</v>
      </c>
      <c r="G6176" s="1">
        <f ca="1">(OFFSET(O6176,0,MATCH(Customer!$J$6,'CDH &amp; HDH'!$P$11:$X$11,0)))</f>
        <v>58</v>
      </c>
      <c r="H6176" s="1" t="str">
        <f t="shared" si="1161"/>
        <v>Cooling</v>
      </c>
      <c r="I6176" s="1">
        <f ca="1">OFFSET(IF($H6176="Cooling",Customer!$C$25,Customer!$C$52),E6176,D6176)</f>
        <v>78</v>
      </c>
      <c r="J6176" s="1">
        <f ca="1">OFFSET(IF($H6176="Cooling",Customer!$L$25,Customer!$L$52),$E6176,$D6176)</f>
        <v>80</v>
      </c>
      <c r="K6176" s="16">
        <f t="shared" ca="1" si="1155"/>
        <v>0</v>
      </c>
      <c r="L6176" s="16">
        <f t="shared" ca="1" si="1156"/>
        <v>0</v>
      </c>
      <c r="M6176" s="17">
        <f t="shared" si="1162"/>
        <v>0</v>
      </c>
      <c r="N6176" s="17">
        <f t="shared" si="1163"/>
        <v>0</v>
      </c>
      <c r="O6176" s="4"/>
      <c r="P6176" s="4">
        <v>73</v>
      </c>
      <c r="Q6176" s="4">
        <v>69</v>
      </c>
      <c r="R6176" s="4">
        <v>53</v>
      </c>
      <c r="S6176" s="4">
        <v>58</v>
      </c>
      <c r="T6176" s="4">
        <v>64</v>
      </c>
      <c r="U6176" s="4">
        <v>78</v>
      </c>
      <c r="V6176" s="13">
        <v>58</v>
      </c>
      <c r="W6176" s="4">
        <v>68</v>
      </c>
      <c r="X6176" s="4">
        <v>65</v>
      </c>
      <c r="Y6176">
        <f t="shared" ca="1" si="1164"/>
        <v>0</v>
      </c>
      <c r="Z6176">
        <f t="shared" ca="1" si="1165"/>
        <v>0</v>
      </c>
    </row>
    <row r="6177" spans="2:26" x14ac:dyDescent="0.25">
      <c r="B6177" s="11">
        <f t="shared" si="1166"/>
        <v>44818.874999985048</v>
      </c>
      <c r="C6177" s="1">
        <f t="shared" si="1157"/>
        <v>9</v>
      </c>
      <c r="D6177" s="1">
        <f t="shared" si="1158"/>
        <v>3</v>
      </c>
      <c r="E6177" s="12">
        <f t="shared" si="1159"/>
        <v>22</v>
      </c>
      <c r="F6177" s="124" t="str">
        <f t="shared" si="1160"/>
        <v>0</v>
      </c>
      <c r="G6177" s="1">
        <f ca="1">(OFFSET(O6177,0,MATCH(Customer!$J$6,'CDH &amp; HDH'!$P$11:$X$11,0)))</f>
        <v>56</v>
      </c>
      <c r="H6177" s="1" t="str">
        <f t="shared" si="1161"/>
        <v>Cooling</v>
      </c>
      <c r="I6177" s="1">
        <f ca="1">OFFSET(IF($H6177="Cooling",Customer!$C$25,Customer!$C$52),E6177,D6177)</f>
        <v>78</v>
      </c>
      <c r="J6177" s="1">
        <f ca="1">OFFSET(IF($H6177="Cooling",Customer!$L$25,Customer!$L$52),$E6177,$D6177)</f>
        <v>80</v>
      </c>
      <c r="K6177" s="16">
        <f t="shared" ca="1" si="1155"/>
        <v>0</v>
      </c>
      <c r="L6177" s="16">
        <f t="shared" ca="1" si="1156"/>
        <v>0</v>
      </c>
      <c r="M6177" s="17">
        <f t="shared" si="1162"/>
        <v>0</v>
      </c>
      <c r="N6177" s="17">
        <f t="shared" si="1163"/>
        <v>0</v>
      </c>
      <c r="O6177" s="4"/>
      <c r="P6177" s="4">
        <v>71</v>
      </c>
      <c r="Q6177" s="4">
        <v>68</v>
      </c>
      <c r="R6177" s="4">
        <v>52</v>
      </c>
      <c r="S6177" s="4">
        <v>61</v>
      </c>
      <c r="T6177" s="4">
        <v>63</v>
      </c>
      <c r="U6177" s="4">
        <v>75</v>
      </c>
      <c r="V6177" s="13">
        <v>56</v>
      </c>
      <c r="W6177" s="4">
        <v>65</v>
      </c>
      <c r="X6177" s="4">
        <v>65</v>
      </c>
      <c r="Y6177">
        <f t="shared" ca="1" si="1164"/>
        <v>0</v>
      </c>
      <c r="Z6177">
        <f t="shared" ca="1" si="1165"/>
        <v>0</v>
      </c>
    </row>
    <row r="6178" spans="2:26" x14ac:dyDescent="0.25">
      <c r="B6178" s="11">
        <f t="shared" si="1166"/>
        <v>44818.916666651712</v>
      </c>
      <c r="C6178" s="1">
        <f t="shared" si="1157"/>
        <v>9</v>
      </c>
      <c r="D6178" s="1">
        <f t="shared" si="1158"/>
        <v>3</v>
      </c>
      <c r="E6178" s="12">
        <f t="shared" si="1159"/>
        <v>23</v>
      </c>
      <c r="F6178" s="124" t="str">
        <f t="shared" si="1160"/>
        <v>0</v>
      </c>
      <c r="G6178" s="1">
        <f ca="1">(OFFSET(O6178,0,MATCH(Customer!$J$6,'CDH &amp; HDH'!$P$11:$X$11,0)))</f>
        <v>53</v>
      </c>
      <c r="H6178" s="1" t="str">
        <f t="shared" si="1161"/>
        <v>Cooling</v>
      </c>
      <c r="I6178" s="1">
        <f ca="1">OFFSET(IF($H6178="Cooling",Customer!$C$25,Customer!$C$52),E6178,D6178)</f>
        <v>78</v>
      </c>
      <c r="J6178" s="1">
        <f ca="1">OFFSET(IF($H6178="Cooling",Customer!$L$25,Customer!$L$52),$E6178,$D6178)</f>
        <v>80</v>
      </c>
      <c r="K6178" s="16">
        <f t="shared" ca="1" si="1155"/>
        <v>0</v>
      </c>
      <c r="L6178" s="16">
        <f t="shared" ca="1" si="1156"/>
        <v>0</v>
      </c>
      <c r="M6178" s="17">
        <f t="shared" si="1162"/>
        <v>0</v>
      </c>
      <c r="N6178" s="17">
        <f t="shared" si="1163"/>
        <v>0</v>
      </c>
      <c r="O6178" s="4"/>
      <c r="P6178" s="4">
        <v>69</v>
      </c>
      <c r="Q6178" s="4">
        <v>67</v>
      </c>
      <c r="R6178" s="4">
        <v>49</v>
      </c>
      <c r="S6178" s="4">
        <v>60</v>
      </c>
      <c r="T6178" s="4">
        <v>62</v>
      </c>
      <c r="U6178" s="4">
        <v>72</v>
      </c>
      <c r="V6178" s="13">
        <v>53</v>
      </c>
      <c r="W6178" s="4">
        <v>64</v>
      </c>
      <c r="X6178" s="4">
        <v>65</v>
      </c>
      <c r="Y6178">
        <f t="shared" ca="1" si="1164"/>
        <v>0</v>
      </c>
      <c r="Z6178">
        <f t="shared" ca="1" si="1165"/>
        <v>0</v>
      </c>
    </row>
    <row r="6179" spans="2:26" x14ac:dyDescent="0.25">
      <c r="B6179" s="11">
        <f t="shared" si="1166"/>
        <v>44818.958333318376</v>
      </c>
      <c r="C6179" s="1">
        <f t="shared" si="1157"/>
        <v>9</v>
      </c>
      <c r="D6179" s="1">
        <f t="shared" si="1158"/>
        <v>3</v>
      </c>
      <c r="E6179" s="12">
        <f t="shared" si="1159"/>
        <v>24</v>
      </c>
      <c r="F6179" s="124" t="str">
        <f t="shared" si="1160"/>
        <v>0</v>
      </c>
      <c r="G6179" s="1">
        <f ca="1">(OFFSET(O6179,0,MATCH(Customer!$J$6,'CDH &amp; HDH'!$P$11:$X$11,0)))</f>
        <v>51</v>
      </c>
      <c r="H6179" s="1" t="str">
        <f t="shared" si="1161"/>
        <v>Cooling</v>
      </c>
      <c r="I6179" s="1">
        <f ca="1">OFFSET(IF($H6179="Cooling",Customer!$C$25,Customer!$C$52),E6179,D6179)</f>
        <v>78</v>
      </c>
      <c r="J6179" s="1">
        <f ca="1">OFFSET(IF($H6179="Cooling",Customer!$L$25,Customer!$L$52),$E6179,$D6179)</f>
        <v>80</v>
      </c>
      <c r="K6179" s="16">
        <f t="shared" ca="1" si="1155"/>
        <v>0</v>
      </c>
      <c r="L6179" s="16">
        <f t="shared" ca="1" si="1156"/>
        <v>0</v>
      </c>
      <c r="M6179" s="17">
        <f t="shared" si="1162"/>
        <v>0</v>
      </c>
      <c r="N6179" s="17">
        <f t="shared" si="1163"/>
        <v>0</v>
      </c>
      <c r="O6179" s="4"/>
      <c r="P6179" s="4">
        <v>67</v>
      </c>
      <c r="Q6179" s="4">
        <v>67</v>
      </c>
      <c r="R6179" s="4">
        <v>47</v>
      </c>
      <c r="S6179" s="4">
        <v>61</v>
      </c>
      <c r="T6179" s="4">
        <v>60</v>
      </c>
      <c r="U6179" s="4">
        <v>70</v>
      </c>
      <c r="V6179" s="13">
        <v>51</v>
      </c>
      <c r="W6179" s="4">
        <v>64</v>
      </c>
      <c r="X6179" s="4">
        <v>64</v>
      </c>
      <c r="Y6179">
        <f t="shared" ca="1" si="1164"/>
        <v>0</v>
      </c>
      <c r="Z6179">
        <f t="shared" ca="1" si="1165"/>
        <v>0</v>
      </c>
    </row>
    <row r="6180" spans="2:26" x14ac:dyDescent="0.25">
      <c r="B6180" s="11">
        <f t="shared" si="1166"/>
        <v>44818.999999985041</v>
      </c>
      <c r="C6180" s="1">
        <f t="shared" si="1157"/>
        <v>9</v>
      </c>
      <c r="D6180" s="1">
        <f t="shared" si="1158"/>
        <v>4</v>
      </c>
      <c r="E6180" s="12">
        <f t="shared" si="1159"/>
        <v>1</v>
      </c>
      <c r="F6180" s="124" t="str">
        <f t="shared" si="1160"/>
        <v>0</v>
      </c>
      <c r="G6180" s="1">
        <f ca="1">(OFFSET(O6180,0,MATCH(Customer!$J$6,'CDH &amp; HDH'!$P$11:$X$11,0)))</f>
        <v>50</v>
      </c>
      <c r="H6180" s="1" t="str">
        <f t="shared" si="1161"/>
        <v>Cooling</v>
      </c>
      <c r="I6180" s="1">
        <f ca="1">OFFSET(IF($H6180="Cooling",Customer!$C$25,Customer!$C$52),E6180,D6180)</f>
        <v>78</v>
      </c>
      <c r="J6180" s="1">
        <f ca="1">OFFSET(IF($H6180="Cooling",Customer!$L$25,Customer!$L$52),$E6180,$D6180)</f>
        <v>80</v>
      </c>
      <c r="K6180" s="16">
        <f t="shared" ca="1" si="1155"/>
        <v>0</v>
      </c>
      <c r="L6180" s="16">
        <f t="shared" ca="1" si="1156"/>
        <v>0</v>
      </c>
      <c r="M6180" s="17">
        <f t="shared" si="1162"/>
        <v>0</v>
      </c>
      <c r="N6180" s="17">
        <f t="shared" si="1163"/>
        <v>0</v>
      </c>
      <c r="O6180" s="4"/>
      <c r="P6180" s="4">
        <v>65</v>
      </c>
      <c r="Q6180" s="4">
        <v>66</v>
      </c>
      <c r="R6180" s="4">
        <v>44</v>
      </c>
      <c r="S6180" s="4">
        <v>61</v>
      </c>
      <c r="T6180" s="4">
        <v>59</v>
      </c>
      <c r="U6180" s="4">
        <v>67</v>
      </c>
      <c r="V6180" s="13">
        <v>50</v>
      </c>
      <c r="W6180" s="4">
        <v>63</v>
      </c>
      <c r="X6180" s="4">
        <v>64</v>
      </c>
      <c r="Y6180">
        <f t="shared" ca="1" si="1164"/>
        <v>0</v>
      </c>
      <c r="Z6180">
        <f t="shared" ca="1" si="1165"/>
        <v>0</v>
      </c>
    </row>
    <row r="6181" spans="2:26" x14ac:dyDescent="0.25">
      <c r="B6181" s="11">
        <f t="shared" si="1166"/>
        <v>44819.041666651705</v>
      </c>
      <c r="C6181" s="1">
        <f t="shared" si="1157"/>
        <v>9</v>
      </c>
      <c r="D6181" s="1">
        <f t="shared" si="1158"/>
        <v>4</v>
      </c>
      <c r="E6181" s="12">
        <f t="shared" si="1159"/>
        <v>2</v>
      </c>
      <c r="F6181" s="124" t="str">
        <f t="shared" si="1160"/>
        <v>0</v>
      </c>
      <c r="G6181" s="1">
        <f ca="1">(OFFSET(O6181,0,MATCH(Customer!$J$6,'CDH &amp; HDH'!$P$11:$X$11,0)))</f>
        <v>51</v>
      </c>
      <c r="H6181" s="1" t="str">
        <f t="shared" si="1161"/>
        <v>Cooling</v>
      </c>
      <c r="I6181" s="1">
        <f ca="1">OFFSET(IF($H6181="Cooling",Customer!$C$25,Customer!$C$52),E6181,D6181)</f>
        <v>78</v>
      </c>
      <c r="J6181" s="1">
        <f ca="1">OFFSET(IF($H6181="Cooling",Customer!$L$25,Customer!$L$52),$E6181,$D6181)</f>
        <v>80</v>
      </c>
      <c r="K6181" s="16">
        <f t="shared" ca="1" si="1155"/>
        <v>0</v>
      </c>
      <c r="L6181" s="16">
        <f t="shared" ca="1" si="1156"/>
        <v>0</v>
      </c>
      <c r="M6181" s="17">
        <f t="shared" si="1162"/>
        <v>0</v>
      </c>
      <c r="N6181" s="17">
        <f t="shared" si="1163"/>
        <v>0</v>
      </c>
      <c r="O6181" s="4"/>
      <c r="P6181" s="4">
        <v>64</v>
      </c>
      <c r="Q6181" s="4">
        <v>65</v>
      </c>
      <c r="R6181" s="4">
        <v>42</v>
      </c>
      <c r="S6181" s="4">
        <v>61</v>
      </c>
      <c r="T6181" s="4">
        <v>58</v>
      </c>
      <c r="U6181" s="4">
        <v>66</v>
      </c>
      <c r="V6181" s="13">
        <v>51</v>
      </c>
      <c r="W6181" s="4">
        <v>63</v>
      </c>
      <c r="X6181" s="4">
        <v>62</v>
      </c>
      <c r="Y6181">
        <f t="shared" ca="1" si="1164"/>
        <v>0</v>
      </c>
      <c r="Z6181">
        <f t="shared" ca="1" si="1165"/>
        <v>0</v>
      </c>
    </row>
    <row r="6182" spans="2:26" x14ac:dyDescent="0.25">
      <c r="B6182" s="11">
        <f t="shared" si="1166"/>
        <v>44819.083333318369</v>
      </c>
      <c r="C6182" s="1">
        <f t="shared" si="1157"/>
        <v>9</v>
      </c>
      <c r="D6182" s="1">
        <f t="shared" si="1158"/>
        <v>4</v>
      </c>
      <c r="E6182" s="12">
        <f t="shared" si="1159"/>
        <v>3</v>
      </c>
      <c r="F6182" s="124" t="str">
        <f t="shared" si="1160"/>
        <v>0</v>
      </c>
      <c r="G6182" s="1">
        <f ca="1">(OFFSET(O6182,0,MATCH(Customer!$J$6,'CDH &amp; HDH'!$P$11:$X$11,0)))</f>
        <v>50</v>
      </c>
      <c r="H6182" s="1" t="str">
        <f t="shared" si="1161"/>
        <v>Cooling</v>
      </c>
      <c r="I6182" s="1">
        <f ca="1">OFFSET(IF($H6182="Cooling",Customer!$C$25,Customer!$C$52),E6182,D6182)</f>
        <v>78</v>
      </c>
      <c r="J6182" s="1">
        <f ca="1">OFFSET(IF($H6182="Cooling",Customer!$L$25,Customer!$L$52),$E6182,$D6182)</f>
        <v>80</v>
      </c>
      <c r="K6182" s="16">
        <f t="shared" ca="1" si="1155"/>
        <v>0</v>
      </c>
      <c r="L6182" s="16">
        <f t="shared" ca="1" si="1156"/>
        <v>0</v>
      </c>
      <c r="M6182" s="17">
        <f t="shared" si="1162"/>
        <v>0</v>
      </c>
      <c r="N6182" s="17">
        <f t="shared" si="1163"/>
        <v>0</v>
      </c>
      <c r="O6182" s="4"/>
      <c r="P6182" s="4">
        <v>64</v>
      </c>
      <c r="Q6182" s="4">
        <v>65</v>
      </c>
      <c r="R6182" s="4">
        <v>42</v>
      </c>
      <c r="S6182" s="4">
        <v>61</v>
      </c>
      <c r="T6182" s="4">
        <v>58</v>
      </c>
      <c r="U6182" s="4">
        <v>65</v>
      </c>
      <c r="V6182" s="13">
        <v>50</v>
      </c>
      <c r="W6182" s="4">
        <v>63</v>
      </c>
      <c r="X6182" s="4">
        <v>61</v>
      </c>
      <c r="Y6182">
        <f t="shared" ca="1" si="1164"/>
        <v>0</v>
      </c>
      <c r="Z6182">
        <f t="shared" ca="1" si="1165"/>
        <v>0</v>
      </c>
    </row>
    <row r="6183" spans="2:26" x14ac:dyDescent="0.25">
      <c r="B6183" s="11">
        <f t="shared" si="1166"/>
        <v>44819.124999985033</v>
      </c>
      <c r="C6183" s="1">
        <f t="shared" si="1157"/>
        <v>9</v>
      </c>
      <c r="D6183" s="1">
        <f t="shared" si="1158"/>
        <v>4</v>
      </c>
      <c r="E6183" s="12">
        <f t="shared" si="1159"/>
        <v>4</v>
      </c>
      <c r="F6183" s="124" t="str">
        <f t="shared" si="1160"/>
        <v>0</v>
      </c>
      <c r="G6183" s="1">
        <f ca="1">(OFFSET(O6183,0,MATCH(Customer!$J$6,'CDH &amp; HDH'!$P$11:$X$11,0)))</f>
        <v>49</v>
      </c>
      <c r="H6183" s="1" t="str">
        <f t="shared" si="1161"/>
        <v>Cooling</v>
      </c>
      <c r="I6183" s="1">
        <f ca="1">OFFSET(IF($H6183="Cooling",Customer!$C$25,Customer!$C$52),E6183,D6183)</f>
        <v>78</v>
      </c>
      <c r="J6183" s="1">
        <f ca="1">OFFSET(IF($H6183="Cooling",Customer!$L$25,Customer!$L$52),$E6183,$D6183)</f>
        <v>80</v>
      </c>
      <c r="K6183" s="16">
        <f t="shared" ca="1" si="1155"/>
        <v>0</v>
      </c>
      <c r="L6183" s="16">
        <f t="shared" ca="1" si="1156"/>
        <v>0</v>
      </c>
      <c r="M6183" s="17">
        <f t="shared" si="1162"/>
        <v>0</v>
      </c>
      <c r="N6183" s="17">
        <f t="shared" si="1163"/>
        <v>0</v>
      </c>
      <c r="O6183" s="4"/>
      <c r="P6183" s="4">
        <v>63</v>
      </c>
      <c r="Q6183" s="4">
        <v>64</v>
      </c>
      <c r="R6183" s="4">
        <v>41</v>
      </c>
      <c r="S6183" s="4">
        <v>61</v>
      </c>
      <c r="T6183" s="4">
        <v>58</v>
      </c>
      <c r="U6183" s="4">
        <v>63</v>
      </c>
      <c r="V6183" s="13">
        <v>49</v>
      </c>
      <c r="W6183" s="4">
        <v>63</v>
      </c>
      <c r="X6183" s="4">
        <v>61</v>
      </c>
      <c r="Y6183">
        <f t="shared" ca="1" si="1164"/>
        <v>0</v>
      </c>
      <c r="Z6183">
        <f t="shared" ca="1" si="1165"/>
        <v>0</v>
      </c>
    </row>
    <row r="6184" spans="2:26" x14ac:dyDescent="0.25">
      <c r="B6184" s="11">
        <f t="shared" si="1166"/>
        <v>44819.166666651698</v>
      </c>
      <c r="C6184" s="1">
        <f t="shared" si="1157"/>
        <v>9</v>
      </c>
      <c r="D6184" s="1">
        <f t="shared" si="1158"/>
        <v>4</v>
      </c>
      <c r="E6184" s="12">
        <f t="shared" si="1159"/>
        <v>5</v>
      </c>
      <c r="F6184" s="124" t="str">
        <f t="shared" si="1160"/>
        <v>0</v>
      </c>
      <c r="G6184" s="1">
        <f ca="1">(OFFSET(O6184,0,MATCH(Customer!$J$6,'CDH &amp; HDH'!$P$11:$X$11,0)))</f>
        <v>48</v>
      </c>
      <c r="H6184" s="1" t="str">
        <f t="shared" si="1161"/>
        <v>Cooling</v>
      </c>
      <c r="I6184" s="1">
        <f ca="1">OFFSET(IF($H6184="Cooling",Customer!$C$25,Customer!$C$52),E6184,D6184)</f>
        <v>78</v>
      </c>
      <c r="J6184" s="1">
        <f ca="1">OFFSET(IF($H6184="Cooling",Customer!$L$25,Customer!$L$52),$E6184,$D6184)</f>
        <v>80</v>
      </c>
      <c r="K6184" s="16">
        <f t="shared" ca="1" si="1155"/>
        <v>0</v>
      </c>
      <c r="L6184" s="16">
        <f t="shared" ca="1" si="1156"/>
        <v>0</v>
      </c>
      <c r="M6184" s="17">
        <f t="shared" si="1162"/>
        <v>0</v>
      </c>
      <c r="N6184" s="17">
        <f t="shared" si="1163"/>
        <v>0</v>
      </c>
      <c r="O6184" s="4"/>
      <c r="P6184" s="4">
        <v>63</v>
      </c>
      <c r="Q6184" s="4">
        <v>64</v>
      </c>
      <c r="R6184" s="4">
        <v>46</v>
      </c>
      <c r="S6184" s="4">
        <v>58</v>
      </c>
      <c r="T6184" s="4">
        <v>57</v>
      </c>
      <c r="U6184" s="4">
        <v>62</v>
      </c>
      <c r="V6184" s="13">
        <v>48</v>
      </c>
      <c r="W6184" s="4">
        <v>63</v>
      </c>
      <c r="X6184" s="4">
        <v>61</v>
      </c>
      <c r="Y6184">
        <f t="shared" ca="1" si="1164"/>
        <v>0</v>
      </c>
      <c r="Z6184">
        <f t="shared" ca="1" si="1165"/>
        <v>0</v>
      </c>
    </row>
    <row r="6185" spans="2:26" x14ac:dyDescent="0.25">
      <c r="B6185" s="11">
        <f t="shared" si="1166"/>
        <v>44819.208333318362</v>
      </c>
      <c r="C6185" s="1">
        <f t="shared" si="1157"/>
        <v>9</v>
      </c>
      <c r="D6185" s="1">
        <f t="shared" si="1158"/>
        <v>4</v>
      </c>
      <c r="E6185" s="12">
        <f t="shared" si="1159"/>
        <v>6</v>
      </c>
      <c r="F6185" s="124" t="str">
        <f t="shared" si="1160"/>
        <v>0</v>
      </c>
      <c r="G6185" s="1">
        <f ca="1">(OFFSET(O6185,0,MATCH(Customer!$J$6,'CDH &amp; HDH'!$P$11:$X$11,0)))</f>
        <v>48</v>
      </c>
      <c r="H6185" s="1" t="str">
        <f t="shared" si="1161"/>
        <v>Cooling</v>
      </c>
      <c r="I6185" s="1">
        <f ca="1">OFFSET(IF($H6185="Cooling",Customer!$C$25,Customer!$C$52),E6185,D6185)</f>
        <v>78</v>
      </c>
      <c r="J6185" s="1">
        <f ca="1">OFFSET(IF($H6185="Cooling",Customer!$L$25,Customer!$L$52),$E6185,$D6185)</f>
        <v>80</v>
      </c>
      <c r="K6185" s="16">
        <f t="shared" ca="1" si="1155"/>
        <v>0</v>
      </c>
      <c r="L6185" s="16">
        <f t="shared" ca="1" si="1156"/>
        <v>0</v>
      </c>
      <c r="M6185" s="17">
        <f t="shared" si="1162"/>
        <v>0</v>
      </c>
      <c r="N6185" s="17">
        <f t="shared" si="1163"/>
        <v>0</v>
      </c>
      <c r="O6185" s="4"/>
      <c r="P6185" s="4">
        <v>64</v>
      </c>
      <c r="Q6185" s="4">
        <v>63</v>
      </c>
      <c r="R6185" s="4">
        <v>45</v>
      </c>
      <c r="S6185" s="4">
        <v>60</v>
      </c>
      <c r="T6185" s="4">
        <v>56</v>
      </c>
      <c r="U6185" s="4">
        <v>62</v>
      </c>
      <c r="V6185" s="13">
        <v>48</v>
      </c>
      <c r="W6185" s="4">
        <v>62</v>
      </c>
      <c r="X6185" s="4">
        <v>61</v>
      </c>
      <c r="Y6185">
        <f t="shared" ca="1" si="1164"/>
        <v>0</v>
      </c>
      <c r="Z6185">
        <f t="shared" ca="1" si="1165"/>
        <v>0</v>
      </c>
    </row>
    <row r="6186" spans="2:26" x14ac:dyDescent="0.25">
      <c r="B6186" s="11">
        <f t="shared" si="1166"/>
        <v>44819.249999985026</v>
      </c>
      <c r="C6186" s="1">
        <f t="shared" si="1157"/>
        <v>9</v>
      </c>
      <c r="D6186" s="1">
        <f t="shared" si="1158"/>
        <v>4</v>
      </c>
      <c r="E6186" s="12">
        <f t="shared" si="1159"/>
        <v>7</v>
      </c>
      <c r="F6186" s="124" t="str">
        <f t="shared" si="1160"/>
        <v>0</v>
      </c>
      <c r="G6186" s="1">
        <f ca="1">(OFFSET(O6186,0,MATCH(Customer!$J$6,'CDH &amp; HDH'!$P$11:$X$11,0)))</f>
        <v>48</v>
      </c>
      <c r="H6186" s="1" t="str">
        <f t="shared" si="1161"/>
        <v>Cooling</v>
      </c>
      <c r="I6186" s="1">
        <f ca="1">OFFSET(IF($H6186="Cooling",Customer!$C$25,Customer!$C$52),E6186,D6186)</f>
        <v>78</v>
      </c>
      <c r="J6186" s="1">
        <f ca="1">OFFSET(IF($H6186="Cooling",Customer!$L$25,Customer!$L$52),$E6186,$D6186)</f>
        <v>80</v>
      </c>
      <c r="K6186" s="16">
        <f t="shared" ca="1" si="1155"/>
        <v>0</v>
      </c>
      <c r="L6186" s="16">
        <f t="shared" ca="1" si="1156"/>
        <v>0</v>
      </c>
      <c r="M6186" s="17">
        <f t="shared" si="1162"/>
        <v>0</v>
      </c>
      <c r="N6186" s="17">
        <f t="shared" si="1163"/>
        <v>0</v>
      </c>
      <c r="O6186" s="4"/>
      <c r="P6186" s="4">
        <v>64</v>
      </c>
      <c r="Q6186" s="4">
        <v>63</v>
      </c>
      <c r="R6186" s="4">
        <v>45</v>
      </c>
      <c r="S6186" s="4">
        <v>60</v>
      </c>
      <c r="T6186" s="4">
        <v>57</v>
      </c>
      <c r="U6186" s="4">
        <v>64</v>
      </c>
      <c r="V6186" s="13">
        <v>48</v>
      </c>
      <c r="W6186" s="4">
        <v>62</v>
      </c>
      <c r="X6186" s="4">
        <v>62</v>
      </c>
      <c r="Y6186">
        <f t="shared" ca="1" si="1164"/>
        <v>0</v>
      </c>
      <c r="Z6186">
        <f t="shared" ca="1" si="1165"/>
        <v>0</v>
      </c>
    </row>
    <row r="6187" spans="2:26" x14ac:dyDescent="0.25">
      <c r="B6187" s="11">
        <f t="shared" si="1166"/>
        <v>44819.29166665169</v>
      </c>
      <c r="C6187" s="1">
        <f t="shared" si="1157"/>
        <v>9</v>
      </c>
      <c r="D6187" s="1">
        <f t="shared" si="1158"/>
        <v>4</v>
      </c>
      <c r="E6187" s="12">
        <f t="shared" si="1159"/>
        <v>8</v>
      </c>
      <c r="F6187" s="124" t="str">
        <f t="shared" si="1160"/>
        <v>0</v>
      </c>
      <c r="G6187" s="1">
        <f ca="1">(OFFSET(O6187,0,MATCH(Customer!$J$6,'CDH &amp; HDH'!$P$11:$X$11,0)))</f>
        <v>53</v>
      </c>
      <c r="H6187" s="1" t="str">
        <f t="shared" si="1161"/>
        <v>Cooling</v>
      </c>
      <c r="I6187" s="1">
        <f ca="1">OFFSET(IF($H6187="Cooling",Customer!$C$25,Customer!$C$52),E6187,D6187)</f>
        <v>72</v>
      </c>
      <c r="J6187" s="1">
        <f ca="1">OFFSET(IF($H6187="Cooling",Customer!$L$25,Customer!$L$52),$E6187,$D6187)</f>
        <v>77</v>
      </c>
      <c r="K6187" s="16">
        <f t="shared" ca="1" si="1155"/>
        <v>0</v>
      </c>
      <c r="L6187" s="16">
        <f t="shared" ca="1" si="1156"/>
        <v>0</v>
      </c>
      <c r="M6187" s="17">
        <f t="shared" si="1162"/>
        <v>0</v>
      </c>
      <c r="N6187" s="17">
        <f t="shared" si="1163"/>
        <v>0</v>
      </c>
      <c r="O6187" s="4"/>
      <c r="P6187" s="4">
        <v>67</v>
      </c>
      <c r="Q6187" s="4">
        <v>65</v>
      </c>
      <c r="R6187" s="4">
        <v>46</v>
      </c>
      <c r="S6187" s="4">
        <v>60</v>
      </c>
      <c r="T6187" s="4">
        <v>61</v>
      </c>
      <c r="U6187" s="4">
        <v>67</v>
      </c>
      <c r="V6187" s="13">
        <v>53</v>
      </c>
      <c r="W6187" s="4">
        <v>64</v>
      </c>
      <c r="X6187" s="4">
        <v>63</v>
      </c>
      <c r="Y6187">
        <f t="shared" ca="1" si="1164"/>
        <v>0</v>
      </c>
      <c r="Z6187">
        <f t="shared" ca="1" si="1165"/>
        <v>0</v>
      </c>
    </row>
    <row r="6188" spans="2:26" x14ac:dyDescent="0.25">
      <c r="B6188" s="11">
        <f t="shared" si="1166"/>
        <v>44819.333333318355</v>
      </c>
      <c r="C6188" s="1">
        <f t="shared" si="1157"/>
        <v>9</v>
      </c>
      <c r="D6188" s="1">
        <f t="shared" si="1158"/>
        <v>4</v>
      </c>
      <c r="E6188" s="12">
        <f t="shared" si="1159"/>
        <v>9</v>
      </c>
      <c r="F6188" s="124" t="str">
        <f t="shared" si="1160"/>
        <v>0</v>
      </c>
      <c r="G6188" s="1">
        <f ca="1">(OFFSET(O6188,0,MATCH(Customer!$J$6,'CDH &amp; HDH'!$P$11:$X$11,0)))</f>
        <v>57</v>
      </c>
      <c r="H6188" s="1" t="str">
        <f t="shared" si="1161"/>
        <v>Cooling</v>
      </c>
      <c r="I6188" s="1">
        <f ca="1">OFFSET(IF($H6188="Cooling",Customer!$C$25,Customer!$C$52),E6188,D6188)</f>
        <v>72</v>
      </c>
      <c r="J6188" s="1">
        <f ca="1">OFFSET(IF($H6188="Cooling",Customer!$L$25,Customer!$L$52),$E6188,$D6188)</f>
        <v>77</v>
      </c>
      <c r="K6188" s="16">
        <f t="shared" ca="1" si="1155"/>
        <v>0</v>
      </c>
      <c r="L6188" s="16">
        <f t="shared" ca="1" si="1156"/>
        <v>0</v>
      </c>
      <c r="M6188" s="17">
        <f t="shared" si="1162"/>
        <v>0</v>
      </c>
      <c r="N6188" s="17">
        <f t="shared" si="1163"/>
        <v>0</v>
      </c>
      <c r="O6188" s="4"/>
      <c r="P6188" s="4">
        <v>69</v>
      </c>
      <c r="Q6188" s="4">
        <v>66</v>
      </c>
      <c r="R6188" s="4">
        <v>53</v>
      </c>
      <c r="S6188" s="4">
        <v>60</v>
      </c>
      <c r="T6188" s="4">
        <v>66</v>
      </c>
      <c r="U6188" s="4">
        <v>71</v>
      </c>
      <c r="V6188" s="13">
        <v>57</v>
      </c>
      <c r="W6188" s="4">
        <v>67</v>
      </c>
      <c r="X6188" s="4">
        <v>64</v>
      </c>
      <c r="Y6188">
        <f t="shared" ca="1" si="1164"/>
        <v>0</v>
      </c>
      <c r="Z6188">
        <f t="shared" ca="1" si="1165"/>
        <v>0</v>
      </c>
    </row>
    <row r="6189" spans="2:26" x14ac:dyDescent="0.25">
      <c r="B6189" s="11">
        <f t="shared" si="1166"/>
        <v>44819.374999985019</v>
      </c>
      <c r="C6189" s="1">
        <f t="shared" si="1157"/>
        <v>9</v>
      </c>
      <c r="D6189" s="1">
        <f t="shared" si="1158"/>
        <v>4</v>
      </c>
      <c r="E6189" s="12">
        <f t="shared" si="1159"/>
        <v>10</v>
      </c>
      <c r="F6189" s="124" t="str">
        <f t="shared" si="1160"/>
        <v>0</v>
      </c>
      <c r="G6189" s="1">
        <f ca="1">(OFFSET(O6189,0,MATCH(Customer!$J$6,'CDH &amp; HDH'!$P$11:$X$11,0)))</f>
        <v>58</v>
      </c>
      <c r="H6189" s="1" t="str">
        <f t="shared" si="1161"/>
        <v>Cooling</v>
      </c>
      <c r="I6189" s="1">
        <f ca="1">OFFSET(IF($H6189="Cooling",Customer!$C$25,Customer!$C$52),E6189,D6189)</f>
        <v>72</v>
      </c>
      <c r="J6189" s="1">
        <f ca="1">OFFSET(IF($H6189="Cooling",Customer!$L$25,Customer!$L$52),$E6189,$D6189)</f>
        <v>77</v>
      </c>
      <c r="K6189" s="16">
        <f t="shared" ca="1" si="1155"/>
        <v>0</v>
      </c>
      <c r="L6189" s="16">
        <f t="shared" ca="1" si="1156"/>
        <v>0</v>
      </c>
      <c r="M6189" s="17">
        <f t="shared" si="1162"/>
        <v>0</v>
      </c>
      <c r="N6189" s="17">
        <f t="shared" si="1163"/>
        <v>0</v>
      </c>
      <c r="O6189" s="4"/>
      <c r="P6189" s="4">
        <v>72</v>
      </c>
      <c r="Q6189" s="4">
        <v>68</v>
      </c>
      <c r="R6189" s="4">
        <v>55</v>
      </c>
      <c r="S6189" s="4">
        <v>57</v>
      </c>
      <c r="T6189" s="4">
        <v>69</v>
      </c>
      <c r="U6189" s="4">
        <v>71</v>
      </c>
      <c r="V6189" s="13">
        <v>58</v>
      </c>
      <c r="W6189" s="4">
        <v>69</v>
      </c>
      <c r="X6189" s="4">
        <v>65</v>
      </c>
      <c r="Y6189">
        <f t="shared" ca="1" si="1164"/>
        <v>0</v>
      </c>
      <c r="Z6189">
        <f t="shared" ca="1" si="1165"/>
        <v>0</v>
      </c>
    </row>
    <row r="6190" spans="2:26" x14ac:dyDescent="0.25">
      <c r="B6190" s="11">
        <f t="shared" si="1166"/>
        <v>44819.416666651683</v>
      </c>
      <c r="C6190" s="1">
        <f t="shared" si="1157"/>
        <v>9</v>
      </c>
      <c r="D6190" s="1">
        <f t="shared" si="1158"/>
        <v>4</v>
      </c>
      <c r="E6190" s="12">
        <f t="shared" si="1159"/>
        <v>11</v>
      </c>
      <c r="F6190" s="124" t="str">
        <f t="shared" si="1160"/>
        <v>0</v>
      </c>
      <c r="G6190" s="1">
        <f ca="1">(OFFSET(O6190,0,MATCH(Customer!$J$6,'CDH &amp; HDH'!$P$11:$X$11,0)))</f>
        <v>60</v>
      </c>
      <c r="H6190" s="1" t="str">
        <f t="shared" si="1161"/>
        <v>Cooling</v>
      </c>
      <c r="I6190" s="1">
        <f ca="1">OFFSET(IF($H6190="Cooling",Customer!$C$25,Customer!$C$52),E6190,D6190)</f>
        <v>72</v>
      </c>
      <c r="J6190" s="1">
        <f ca="1">OFFSET(IF($H6190="Cooling",Customer!$L$25,Customer!$L$52),$E6190,$D6190)</f>
        <v>77</v>
      </c>
      <c r="K6190" s="16">
        <f t="shared" ca="1" si="1155"/>
        <v>0</v>
      </c>
      <c r="L6190" s="16">
        <f t="shared" ca="1" si="1156"/>
        <v>0</v>
      </c>
      <c r="M6190" s="17">
        <f t="shared" si="1162"/>
        <v>0</v>
      </c>
      <c r="N6190" s="17">
        <f t="shared" si="1163"/>
        <v>0</v>
      </c>
      <c r="O6190" s="4"/>
      <c r="P6190" s="4">
        <v>74</v>
      </c>
      <c r="Q6190" s="4">
        <v>69</v>
      </c>
      <c r="R6190" s="4">
        <v>58</v>
      </c>
      <c r="S6190" s="4">
        <v>60</v>
      </c>
      <c r="T6190" s="4">
        <v>71</v>
      </c>
      <c r="U6190" s="4">
        <v>74</v>
      </c>
      <c r="V6190" s="13">
        <v>60</v>
      </c>
      <c r="W6190" s="4">
        <v>72</v>
      </c>
      <c r="X6190" s="4">
        <v>66</v>
      </c>
      <c r="Y6190">
        <f t="shared" ca="1" si="1164"/>
        <v>0</v>
      </c>
      <c r="Z6190">
        <f t="shared" ca="1" si="1165"/>
        <v>0</v>
      </c>
    </row>
    <row r="6191" spans="2:26" x14ac:dyDescent="0.25">
      <c r="B6191" s="11">
        <f t="shared" si="1166"/>
        <v>44819.458333318347</v>
      </c>
      <c r="C6191" s="1">
        <f t="shared" si="1157"/>
        <v>9</v>
      </c>
      <c r="D6191" s="1">
        <f t="shared" si="1158"/>
        <v>4</v>
      </c>
      <c r="E6191" s="12">
        <f t="shared" si="1159"/>
        <v>12</v>
      </c>
      <c r="F6191" s="124" t="str">
        <f t="shared" si="1160"/>
        <v>0</v>
      </c>
      <c r="G6191" s="1">
        <f ca="1">(OFFSET(O6191,0,MATCH(Customer!$J$6,'CDH &amp; HDH'!$P$11:$X$11,0)))</f>
        <v>62</v>
      </c>
      <c r="H6191" s="1" t="str">
        <f t="shared" si="1161"/>
        <v>Cooling</v>
      </c>
      <c r="I6191" s="1">
        <f ca="1">OFFSET(IF($H6191="Cooling",Customer!$C$25,Customer!$C$52),E6191,D6191)</f>
        <v>72</v>
      </c>
      <c r="J6191" s="1">
        <f ca="1">OFFSET(IF($H6191="Cooling",Customer!$L$25,Customer!$L$52),$E6191,$D6191)</f>
        <v>77</v>
      </c>
      <c r="K6191" s="16">
        <f t="shared" ca="1" si="1155"/>
        <v>0</v>
      </c>
      <c r="L6191" s="16">
        <f t="shared" ca="1" si="1156"/>
        <v>0</v>
      </c>
      <c r="M6191" s="17">
        <f t="shared" si="1162"/>
        <v>0</v>
      </c>
      <c r="N6191" s="17">
        <f t="shared" si="1163"/>
        <v>0</v>
      </c>
      <c r="O6191" s="4"/>
      <c r="P6191" s="4">
        <v>75</v>
      </c>
      <c r="Q6191" s="4">
        <v>70</v>
      </c>
      <c r="R6191" s="4">
        <v>59</v>
      </c>
      <c r="S6191" s="4">
        <v>60</v>
      </c>
      <c r="T6191" s="4">
        <v>75</v>
      </c>
      <c r="U6191" s="4">
        <v>76</v>
      </c>
      <c r="V6191" s="13">
        <v>62</v>
      </c>
      <c r="W6191" s="4">
        <v>74</v>
      </c>
      <c r="X6191" s="4">
        <v>67</v>
      </c>
      <c r="Y6191">
        <f t="shared" ca="1" si="1164"/>
        <v>0</v>
      </c>
      <c r="Z6191">
        <f t="shared" ca="1" si="1165"/>
        <v>0</v>
      </c>
    </row>
    <row r="6192" spans="2:26" x14ac:dyDescent="0.25">
      <c r="B6192" s="11">
        <f t="shared" si="1166"/>
        <v>44819.499999985012</v>
      </c>
      <c r="C6192" s="1">
        <f t="shared" si="1157"/>
        <v>9</v>
      </c>
      <c r="D6192" s="1">
        <f t="shared" si="1158"/>
        <v>4</v>
      </c>
      <c r="E6192" s="12">
        <f t="shared" si="1159"/>
        <v>13</v>
      </c>
      <c r="F6192" s="124" t="str">
        <f t="shared" si="1160"/>
        <v>0</v>
      </c>
      <c r="G6192" s="1">
        <f ca="1">(OFFSET(O6192,0,MATCH(Customer!$J$6,'CDH &amp; HDH'!$P$11:$X$11,0)))</f>
        <v>62</v>
      </c>
      <c r="H6192" s="1" t="str">
        <f t="shared" si="1161"/>
        <v>Cooling</v>
      </c>
      <c r="I6192" s="1">
        <f ca="1">OFFSET(IF($H6192="Cooling",Customer!$C$25,Customer!$C$52),E6192,D6192)</f>
        <v>72</v>
      </c>
      <c r="J6192" s="1">
        <f ca="1">OFFSET(IF($H6192="Cooling",Customer!$L$25,Customer!$L$52),$E6192,$D6192)</f>
        <v>77</v>
      </c>
      <c r="K6192" s="16">
        <f t="shared" ca="1" si="1155"/>
        <v>0</v>
      </c>
      <c r="L6192" s="16">
        <f t="shared" ca="1" si="1156"/>
        <v>0</v>
      </c>
      <c r="M6192" s="17">
        <f t="shared" si="1162"/>
        <v>0</v>
      </c>
      <c r="N6192" s="17">
        <f t="shared" si="1163"/>
        <v>0</v>
      </c>
      <c r="O6192" s="4"/>
      <c r="P6192" s="4">
        <v>77</v>
      </c>
      <c r="Q6192" s="4">
        <v>71</v>
      </c>
      <c r="R6192" s="4">
        <v>60</v>
      </c>
      <c r="S6192" s="4">
        <v>56</v>
      </c>
      <c r="T6192" s="4">
        <v>75</v>
      </c>
      <c r="U6192" s="4">
        <v>77</v>
      </c>
      <c r="V6192" s="13">
        <v>62</v>
      </c>
      <c r="W6192" s="4">
        <v>77</v>
      </c>
      <c r="X6192" s="4">
        <v>69</v>
      </c>
      <c r="Y6192">
        <f t="shared" ca="1" si="1164"/>
        <v>0</v>
      </c>
      <c r="Z6192">
        <f t="shared" ca="1" si="1165"/>
        <v>0</v>
      </c>
    </row>
    <row r="6193" spans="2:26" x14ac:dyDescent="0.25">
      <c r="B6193" s="11">
        <f t="shared" si="1166"/>
        <v>44819.541666651676</v>
      </c>
      <c r="C6193" s="1">
        <f t="shared" si="1157"/>
        <v>9</v>
      </c>
      <c r="D6193" s="1">
        <f t="shared" si="1158"/>
        <v>4</v>
      </c>
      <c r="E6193" s="12">
        <f t="shared" si="1159"/>
        <v>14</v>
      </c>
      <c r="F6193" s="124" t="str">
        <f t="shared" si="1160"/>
        <v>0</v>
      </c>
      <c r="G6193" s="1">
        <f ca="1">(OFFSET(O6193,0,MATCH(Customer!$J$6,'CDH &amp; HDH'!$P$11:$X$11,0)))</f>
        <v>64</v>
      </c>
      <c r="H6193" s="1" t="str">
        <f t="shared" si="1161"/>
        <v>Cooling</v>
      </c>
      <c r="I6193" s="1">
        <f ca="1">OFFSET(IF($H6193="Cooling",Customer!$C$25,Customer!$C$52),E6193,D6193)</f>
        <v>72</v>
      </c>
      <c r="J6193" s="1">
        <f ca="1">OFFSET(IF($H6193="Cooling",Customer!$L$25,Customer!$L$52),$E6193,$D6193)</f>
        <v>77</v>
      </c>
      <c r="K6193" s="16">
        <f t="shared" ca="1" si="1155"/>
        <v>0</v>
      </c>
      <c r="L6193" s="16">
        <f t="shared" ca="1" si="1156"/>
        <v>0</v>
      </c>
      <c r="M6193" s="17">
        <f t="shared" si="1162"/>
        <v>0</v>
      </c>
      <c r="N6193" s="17">
        <f t="shared" si="1163"/>
        <v>0</v>
      </c>
      <c r="O6193" s="4"/>
      <c r="P6193" s="4">
        <v>76</v>
      </c>
      <c r="Q6193" s="4">
        <v>71</v>
      </c>
      <c r="R6193" s="4">
        <v>62</v>
      </c>
      <c r="S6193" s="4">
        <v>57</v>
      </c>
      <c r="T6193" s="4">
        <v>74</v>
      </c>
      <c r="U6193" s="4">
        <v>77</v>
      </c>
      <c r="V6193" s="13">
        <v>64</v>
      </c>
      <c r="W6193" s="4">
        <v>77</v>
      </c>
      <c r="X6193" s="4">
        <v>72</v>
      </c>
      <c r="Y6193">
        <f t="shared" ca="1" si="1164"/>
        <v>0</v>
      </c>
      <c r="Z6193">
        <f t="shared" ca="1" si="1165"/>
        <v>0</v>
      </c>
    </row>
    <row r="6194" spans="2:26" x14ac:dyDescent="0.25">
      <c r="B6194" s="11">
        <f t="shared" si="1166"/>
        <v>44819.58333331834</v>
      </c>
      <c r="C6194" s="1">
        <f t="shared" si="1157"/>
        <v>9</v>
      </c>
      <c r="D6194" s="1">
        <f t="shared" si="1158"/>
        <v>4</v>
      </c>
      <c r="E6194" s="12">
        <f t="shared" si="1159"/>
        <v>15</v>
      </c>
      <c r="F6194" s="124" t="str">
        <f t="shared" si="1160"/>
        <v>0</v>
      </c>
      <c r="G6194" s="1">
        <f ca="1">(OFFSET(O6194,0,MATCH(Customer!$J$6,'CDH &amp; HDH'!$P$11:$X$11,0)))</f>
        <v>65</v>
      </c>
      <c r="H6194" s="1" t="str">
        <f t="shared" si="1161"/>
        <v>Cooling</v>
      </c>
      <c r="I6194" s="1">
        <f ca="1">OFFSET(IF($H6194="Cooling",Customer!$C$25,Customer!$C$52),E6194,D6194)</f>
        <v>72</v>
      </c>
      <c r="J6194" s="1">
        <f ca="1">OFFSET(IF($H6194="Cooling",Customer!$L$25,Customer!$L$52),$E6194,$D6194)</f>
        <v>77</v>
      </c>
      <c r="K6194" s="16">
        <f t="shared" ca="1" si="1155"/>
        <v>0</v>
      </c>
      <c r="L6194" s="16">
        <f t="shared" ca="1" si="1156"/>
        <v>0</v>
      </c>
      <c r="M6194" s="17">
        <f t="shared" si="1162"/>
        <v>0</v>
      </c>
      <c r="N6194" s="17">
        <f t="shared" si="1163"/>
        <v>0</v>
      </c>
      <c r="O6194" s="4"/>
      <c r="P6194" s="4">
        <v>76</v>
      </c>
      <c r="Q6194" s="4">
        <v>71</v>
      </c>
      <c r="R6194" s="4">
        <v>62</v>
      </c>
      <c r="S6194" s="4">
        <v>54</v>
      </c>
      <c r="T6194" s="4">
        <v>77</v>
      </c>
      <c r="U6194" s="4">
        <v>79</v>
      </c>
      <c r="V6194" s="13">
        <v>65</v>
      </c>
      <c r="W6194" s="4">
        <v>76</v>
      </c>
      <c r="X6194" s="4">
        <v>75</v>
      </c>
      <c r="Y6194">
        <f t="shared" ca="1" si="1164"/>
        <v>0</v>
      </c>
      <c r="Z6194">
        <f t="shared" ca="1" si="1165"/>
        <v>0</v>
      </c>
    </row>
    <row r="6195" spans="2:26" x14ac:dyDescent="0.25">
      <c r="B6195" s="11">
        <f t="shared" si="1166"/>
        <v>44819.624999985004</v>
      </c>
      <c r="C6195" s="1">
        <f t="shared" si="1157"/>
        <v>9</v>
      </c>
      <c r="D6195" s="1">
        <f t="shared" si="1158"/>
        <v>4</v>
      </c>
      <c r="E6195" s="12">
        <f t="shared" si="1159"/>
        <v>16</v>
      </c>
      <c r="F6195" s="124" t="str">
        <f t="shared" si="1160"/>
        <v>0</v>
      </c>
      <c r="G6195" s="1">
        <f ca="1">(OFFSET(O6195,0,MATCH(Customer!$J$6,'CDH &amp; HDH'!$P$11:$X$11,0)))</f>
        <v>64</v>
      </c>
      <c r="H6195" s="1" t="str">
        <f t="shared" si="1161"/>
        <v>Cooling</v>
      </c>
      <c r="I6195" s="1">
        <f ca="1">OFFSET(IF($H6195="Cooling",Customer!$C$25,Customer!$C$52),E6195,D6195)</f>
        <v>72</v>
      </c>
      <c r="J6195" s="1">
        <f ca="1">OFFSET(IF($H6195="Cooling",Customer!$L$25,Customer!$L$52),$E6195,$D6195)</f>
        <v>77</v>
      </c>
      <c r="K6195" s="16">
        <f t="shared" ca="1" si="1155"/>
        <v>0</v>
      </c>
      <c r="L6195" s="16">
        <f t="shared" ca="1" si="1156"/>
        <v>0</v>
      </c>
      <c r="M6195" s="17">
        <f t="shared" si="1162"/>
        <v>0</v>
      </c>
      <c r="N6195" s="17">
        <f t="shared" si="1163"/>
        <v>0</v>
      </c>
      <c r="O6195" s="4"/>
      <c r="P6195" s="4">
        <v>75</v>
      </c>
      <c r="Q6195" s="4">
        <v>71</v>
      </c>
      <c r="R6195" s="4">
        <v>63</v>
      </c>
      <c r="S6195" s="4">
        <v>59</v>
      </c>
      <c r="T6195" s="4">
        <v>76</v>
      </c>
      <c r="U6195" s="4">
        <v>77</v>
      </c>
      <c r="V6195" s="13">
        <v>64</v>
      </c>
      <c r="W6195" s="4">
        <v>76</v>
      </c>
      <c r="X6195" s="4">
        <v>80</v>
      </c>
      <c r="Y6195">
        <f t="shared" ca="1" si="1164"/>
        <v>0</v>
      </c>
      <c r="Z6195">
        <f t="shared" ca="1" si="1165"/>
        <v>0</v>
      </c>
    </row>
    <row r="6196" spans="2:26" x14ac:dyDescent="0.25">
      <c r="B6196" s="11">
        <f t="shared" si="1166"/>
        <v>44819.666666651668</v>
      </c>
      <c r="C6196" s="1">
        <f t="shared" si="1157"/>
        <v>9</v>
      </c>
      <c r="D6196" s="1">
        <f t="shared" si="1158"/>
        <v>4</v>
      </c>
      <c r="E6196" s="12">
        <f t="shared" si="1159"/>
        <v>17</v>
      </c>
      <c r="F6196" s="124" t="str">
        <f t="shared" si="1160"/>
        <v>0</v>
      </c>
      <c r="G6196" s="1">
        <f ca="1">(OFFSET(O6196,0,MATCH(Customer!$J$6,'CDH &amp; HDH'!$P$11:$X$11,0)))</f>
        <v>64</v>
      </c>
      <c r="H6196" s="1" t="str">
        <f t="shared" si="1161"/>
        <v>Cooling</v>
      </c>
      <c r="I6196" s="1">
        <f ca="1">OFFSET(IF($H6196="Cooling",Customer!$C$25,Customer!$C$52),E6196,D6196)</f>
        <v>72</v>
      </c>
      <c r="J6196" s="1">
        <f ca="1">OFFSET(IF($H6196="Cooling",Customer!$L$25,Customer!$L$52),$E6196,$D6196)</f>
        <v>77</v>
      </c>
      <c r="K6196" s="16">
        <f t="shared" ca="1" si="1155"/>
        <v>0</v>
      </c>
      <c r="L6196" s="16">
        <f t="shared" ca="1" si="1156"/>
        <v>0</v>
      </c>
      <c r="M6196" s="17">
        <f t="shared" si="1162"/>
        <v>0</v>
      </c>
      <c r="N6196" s="17">
        <f t="shared" si="1163"/>
        <v>0</v>
      </c>
      <c r="O6196" s="4"/>
      <c r="P6196" s="4">
        <v>74</v>
      </c>
      <c r="Q6196" s="4">
        <v>70</v>
      </c>
      <c r="R6196" s="4">
        <v>61</v>
      </c>
      <c r="S6196" s="4">
        <v>59</v>
      </c>
      <c r="T6196" s="4">
        <v>74</v>
      </c>
      <c r="U6196" s="4">
        <v>76</v>
      </c>
      <c r="V6196" s="13">
        <v>64</v>
      </c>
      <c r="W6196" s="4">
        <v>74</v>
      </c>
      <c r="X6196" s="4">
        <v>78</v>
      </c>
      <c r="Y6196">
        <f t="shared" ca="1" si="1164"/>
        <v>0</v>
      </c>
      <c r="Z6196">
        <f t="shared" ca="1" si="1165"/>
        <v>0</v>
      </c>
    </row>
    <row r="6197" spans="2:26" x14ac:dyDescent="0.25">
      <c r="B6197" s="11">
        <f t="shared" si="1166"/>
        <v>44819.708333318333</v>
      </c>
      <c r="C6197" s="1">
        <f t="shared" si="1157"/>
        <v>9</v>
      </c>
      <c r="D6197" s="1">
        <f t="shared" si="1158"/>
        <v>4</v>
      </c>
      <c r="E6197" s="12">
        <f t="shared" si="1159"/>
        <v>18</v>
      </c>
      <c r="F6197" s="124" t="str">
        <f t="shared" si="1160"/>
        <v>0</v>
      </c>
      <c r="G6197" s="1">
        <f ca="1">(OFFSET(O6197,0,MATCH(Customer!$J$6,'CDH &amp; HDH'!$P$11:$X$11,0)))</f>
        <v>62</v>
      </c>
      <c r="H6197" s="1" t="str">
        <f t="shared" si="1161"/>
        <v>Cooling</v>
      </c>
      <c r="I6197" s="1">
        <f ca="1">OFFSET(IF($H6197="Cooling",Customer!$C$25,Customer!$C$52),E6197,D6197)</f>
        <v>72</v>
      </c>
      <c r="J6197" s="1">
        <f ca="1">OFFSET(IF($H6197="Cooling",Customer!$L$25,Customer!$L$52),$E6197,$D6197)</f>
        <v>77</v>
      </c>
      <c r="K6197" s="16">
        <f t="shared" ca="1" si="1155"/>
        <v>0</v>
      </c>
      <c r="L6197" s="16">
        <f t="shared" ca="1" si="1156"/>
        <v>0</v>
      </c>
      <c r="M6197" s="17">
        <f t="shared" si="1162"/>
        <v>0</v>
      </c>
      <c r="N6197" s="17">
        <f t="shared" si="1163"/>
        <v>0</v>
      </c>
      <c r="O6197" s="4"/>
      <c r="P6197" s="4">
        <v>72</v>
      </c>
      <c r="Q6197" s="4">
        <v>69</v>
      </c>
      <c r="R6197" s="4">
        <v>58</v>
      </c>
      <c r="S6197" s="4">
        <v>57</v>
      </c>
      <c r="T6197" s="4">
        <v>72</v>
      </c>
      <c r="U6197" s="4">
        <v>74</v>
      </c>
      <c r="V6197" s="13">
        <v>62</v>
      </c>
      <c r="W6197" s="4">
        <v>72</v>
      </c>
      <c r="X6197" s="4">
        <v>74</v>
      </c>
      <c r="Y6197">
        <f t="shared" ca="1" si="1164"/>
        <v>0</v>
      </c>
      <c r="Z6197">
        <f t="shared" ca="1" si="1165"/>
        <v>0</v>
      </c>
    </row>
    <row r="6198" spans="2:26" x14ac:dyDescent="0.25">
      <c r="B6198" s="11">
        <f t="shared" si="1166"/>
        <v>44819.749999984997</v>
      </c>
      <c r="C6198" s="1">
        <f t="shared" si="1157"/>
        <v>9</v>
      </c>
      <c r="D6198" s="1">
        <f t="shared" si="1158"/>
        <v>4</v>
      </c>
      <c r="E6198" s="12">
        <f t="shared" si="1159"/>
        <v>19</v>
      </c>
      <c r="F6198" s="124" t="str">
        <f t="shared" si="1160"/>
        <v>0</v>
      </c>
      <c r="G6198" s="1">
        <f ca="1">(OFFSET(O6198,0,MATCH(Customer!$J$6,'CDH &amp; HDH'!$P$11:$X$11,0)))</f>
        <v>58</v>
      </c>
      <c r="H6198" s="1" t="str">
        <f t="shared" si="1161"/>
        <v>Cooling</v>
      </c>
      <c r="I6198" s="1">
        <f ca="1">OFFSET(IF($H6198="Cooling",Customer!$C$25,Customer!$C$52),E6198,D6198)</f>
        <v>78</v>
      </c>
      <c r="J6198" s="1">
        <f ca="1">OFFSET(IF($H6198="Cooling",Customer!$L$25,Customer!$L$52),$E6198,$D6198)</f>
        <v>80</v>
      </c>
      <c r="K6198" s="16">
        <f t="shared" ca="1" si="1155"/>
        <v>0</v>
      </c>
      <c r="L6198" s="16">
        <f t="shared" ca="1" si="1156"/>
        <v>0</v>
      </c>
      <c r="M6198" s="17">
        <f t="shared" si="1162"/>
        <v>0</v>
      </c>
      <c r="N6198" s="17">
        <f t="shared" si="1163"/>
        <v>0</v>
      </c>
      <c r="O6198" s="4"/>
      <c r="P6198" s="4">
        <v>71</v>
      </c>
      <c r="Q6198" s="4">
        <v>68</v>
      </c>
      <c r="R6198" s="4">
        <v>50</v>
      </c>
      <c r="S6198" s="4">
        <v>55</v>
      </c>
      <c r="T6198" s="4">
        <v>70</v>
      </c>
      <c r="U6198" s="4">
        <v>73</v>
      </c>
      <c r="V6198" s="13">
        <v>58</v>
      </c>
      <c r="W6198" s="4">
        <v>70</v>
      </c>
      <c r="X6198" s="4">
        <v>68</v>
      </c>
      <c r="Y6198">
        <f t="shared" ca="1" si="1164"/>
        <v>0</v>
      </c>
      <c r="Z6198">
        <f t="shared" ca="1" si="1165"/>
        <v>0</v>
      </c>
    </row>
    <row r="6199" spans="2:26" x14ac:dyDescent="0.25">
      <c r="B6199" s="11">
        <f t="shared" si="1166"/>
        <v>44819.791666651661</v>
      </c>
      <c r="C6199" s="1">
        <f t="shared" si="1157"/>
        <v>9</v>
      </c>
      <c r="D6199" s="1">
        <f t="shared" si="1158"/>
        <v>4</v>
      </c>
      <c r="E6199" s="12">
        <f t="shared" si="1159"/>
        <v>20</v>
      </c>
      <c r="F6199" s="124" t="str">
        <f t="shared" si="1160"/>
        <v>0</v>
      </c>
      <c r="G6199" s="1">
        <f ca="1">(OFFSET(O6199,0,MATCH(Customer!$J$6,'CDH &amp; HDH'!$P$11:$X$11,0)))</f>
        <v>56</v>
      </c>
      <c r="H6199" s="1" t="str">
        <f t="shared" si="1161"/>
        <v>Cooling</v>
      </c>
      <c r="I6199" s="1">
        <f ca="1">OFFSET(IF($H6199="Cooling",Customer!$C$25,Customer!$C$52),E6199,D6199)</f>
        <v>78</v>
      </c>
      <c r="J6199" s="1">
        <f ca="1">OFFSET(IF($H6199="Cooling",Customer!$L$25,Customer!$L$52),$E6199,$D6199)</f>
        <v>80</v>
      </c>
      <c r="K6199" s="16">
        <f t="shared" ca="1" si="1155"/>
        <v>0</v>
      </c>
      <c r="L6199" s="16">
        <f t="shared" ca="1" si="1156"/>
        <v>0</v>
      </c>
      <c r="M6199" s="17">
        <f t="shared" si="1162"/>
        <v>0</v>
      </c>
      <c r="N6199" s="17">
        <f t="shared" si="1163"/>
        <v>0</v>
      </c>
      <c r="O6199" s="4"/>
      <c r="P6199" s="4">
        <v>70</v>
      </c>
      <c r="Q6199" s="4">
        <v>67</v>
      </c>
      <c r="R6199" s="4">
        <v>45</v>
      </c>
      <c r="S6199" s="4">
        <v>58</v>
      </c>
      <c r="T6199" s="4">
        <v>69</v>
      </c>
      <c r="U6199" s="4">
        <v>68</v>
      </c>
      <c r="V6199" s="13">
        <v>56</v>
      </c>
      <c r="W6199" s="4">
        <v>69</v>
      </c>
      <c r="X6199" s="4">
        <v>66</v>
      </c>
      <c r="Y6199">
        <f t="shared" ca="1" si="1164"/>
        <v>0</v>
      </c>
      <c r="Z6199">
        <f t="shared" ca="1" si="1165"/>
        <v>0</v>
      </c>
    </row>
    <row r="6200" spans="2:26" x14ac:dyDescent="0.25">
      <c r="B6200" s="11">
        <f t="shared" si="1166"/>
        <v>44819.833333318325</v>
      </c>
      <c r="C6200" s="1">
        <f t="shared" si="1157"/>
        <v>9</v>
      </c>
      <c r="D6200" s="1">
        <f t="shared" si="1158"/>
        <v>4</v>
      </c>
      <c r="E6200" s="12">
        <f t="shared" si="1159"/>
        <v>21</v>
      </c>
      <c r="F6200" s="124" t="str">
        <f t="shared" si="1160"/>
        <v>0</v>
      </c>
      <c r="G6200" s="1">
        <f ca="1">(OFFSET(O6200,0,MATCH(Customer!$J$6,'CDH &amp; HDH'!$P$11:$X$11,0)))</f>
        <v>54</v>
      </c>
      <c r="H6200" s="1" t="str">
        <f t="shared" si="1161"/>
        <v>Cooling</v>
      </c>
      <c r="I6200" s="1">
        <f ca="1">OFFSET(IF($H6200="Cooling",Customer!$C$25,Customer!$C$52),E6200,D6200)</f>
        <v>78</v>
      </c>
      <c r="J6200" s="1">
        <f ca="1">OFFSET(IF($H6200="Cooling",Customer!$L$25,Customer!$L$52),$E6200,$D6200)</f>
        <v>80</v>
      </c>
      <c r="K6200" s="16">
        <f t="shared" ca="1" si="1155"/>
        <v>0</v>
      </c>
      <c r="L6200" s="16">
        <f t="shared" ca="1" si="1156"/>
        <v>0</v>
      </c>
      <c r="M6200" s="17">
        <f t="shared" si="1162"/>
        <v>0</v>
      </c>
      <c r="N6200" s="17">
        <f t="shared" si="1163"/>
        <v>0</v>
      </c>
      <c r="O6200" s="4"/>
      <c r="P6200" s="4">
        <v>69</v>
      </c>
      <c r="Q6200" s="4">
        <v>66</v>
      </c>
      <c r="R6200" s="4">
        <v>43</v>
      </c>
      <c r="S6200" s="4">
        <v>58</v>
      </c>
      <c r="T6200" s="4">
        <v>70</v>
      </c>
      <c r="U6200" s="4">
        <v>66</v>
      </c>
      <c r="V6200" s="13">
        <v>54</v>
      </c>
      <c r="W6200" s="4">
        <v>68</v>
      </c>
      <c r="X6200" s="4">
        <v>63</v>
      </c>
      <c r="Y6200">
        <f t="shared" ca="1" si="1164"/>
        <v>0</v>
      </c>
      <c r="Z6200">
        <f t="shared" ca="1" si="1165"/>
        <v>0</v>
      </c>
    </row>
    <row r="6201" spans="2:26" x14ac:dyDescent="0.25">
      <c r="B6201" s="11">
        <f t="shared" si="1166"/>
        <v>44819.87499998499</v>
      </c>
      <c r="C6201" s="1">
        <f t="shared" si="1157"/>
        <v>9</v>
      </c>
      <c r="D6201" s="1">
        <f t="shared" si="1158"/>
        <v>4</v>
      </c>
      <c r="E6201" s="12">
        <f t="shared" si="1159"/>
        <v>22</v>
      </c>
      <c r="F6201" s="124" t="str">
        <f t="shared" si="1160"/>
        <v>0</v>
      </c>
      <c r="G6201" s="1">
        <f ca="1">(OFFSET(O6201,0,MATCH(Customer!$J$6,'CDH &amp; HDH'!$P$11:$X$11,0)))</f>
        <v>53</v>
      </c>
      <c r="H6201" s="1" t="str">
        <f t="shared" si="1161"/>
        <v>Cooling</v>
      </c>
      <c r="I6201" s="1">
        <f ca="1">OFFSET(IF($H6201="Cooling",Customer!$C$25,Customer!$C$52),E6201,D6201)</f>
        <v>78</v>
      </c>
      <c r="J6201" s="1">
        <f ca="1">OFFSET(IF($H6201="Cooling",Customer!$L$25,Customer!$L$52),$E6201,$D6201)</f>
        <v>80</v>
      </c>
      <c r="K6201" s="16">
        <f t="shared" ca="1" si="1155"/>
        <v>0</v>
      </c>
      <c r="L6201" s="16">
        <f t="shared" ca="1" si="1156"/>
        <v>0</v>
      </c>
      <c r="M6201" s="17">
        <f t="shared" si="1162"/>
        <v>0</v>
      </c>
      <c r="N6201" s="17">
        <f t="shared" si="1163"/>
        <v>0</v>
      </c>
      <c r="O6201" s="4"/>
      <c r="P6201" s="4">
        <v>68</v>
      </c>
      <c r="Q6201" s="4">
        <v>65</v>
      </c>
      <c r="R6201" s="4">
        <v>41</v>
      </c>
      <c r="S6201" s="4">
        <v>57</v>
      </c>
      <c r="T6201" s="4">
        <v>68</v>
      </c>
      <c r="U6201" s="4">
        <v>64</v>
      </c>
      <c r="V6201" s="13">
        <v>53</v>
      </c>
      <c r="W6201" s="4">
        <v>67</v>
      </c>
      <c r="X6201" s="4">
        <v>63</v>
      </c>
      <c r="Y6201">
        <f t="shared" ca="1" si="1164"/>
        <v>0</v>
      </c>
      <c r="Z6201">
        <f t="shared" ca="1" si="1165"/>
        <v>0</v>
      </c>
    </row>
    <row r="6202" spans="2:26" x14ac:dyDescent="0.25">
      <c r="B6202" s="11">
        <f t="shared" si="1166"/>
        <v>44819.916666651654</v>
      </c>
      <c r="C6202" s="1">
        <f t="shared" si="1157"/>
        <v>9</v>
      </c>
      <c r="D6202" s="1">
        <f t="shared" si="1158"/>
        <v>4</v>
      </c>
      <c r="E6202" s="12">
        <f t="shared" si="1159"/>
        <v>23</v>
      </c>
      <c r="F6202" s="124" t="str">
        <f t="shared" si="1160"/>
        <v>0</v>
      </c>
      <c r="G6202" s="1">
        <f ca="1">(OFFSET(O6202,0,MATCH(Customer!$J$6,'CDH &amp; HDH'!$P$11:$X$11,0)))</f>
        <v>50</v>
      </c>
      <c r="H6202" s="1" t="str">
        <f t="shared" si="1161"/>
        <v>Cooling</v>
      </c>
      <c r="I6202" s="1">
        <f ca="1">OFFSET(IF($H6202="Cooling",Customer!$C$25,Customer!$C$52),E6202,D6202)</f>
        <v>78</v>
      </c>
      <c r="J6202" s="1">
        <f ca="1">OFFSET(IF($H6202="Cooling",Customer!$L$25,Customer!$L$52),$E6202,$D6202)</f>
        <v>80</v>
      </c>
      <c r="K6202" s="16">
        <f t="shared" ca="1" si="1155"/>
        <v>0</v>
      </c>
      <c r="L6202" s="16">
        <f t="shared" ca="1" si="1156"/>
        <v>0</v>
      </c>
      <c r="M6202" s="17">
        <f t="shared" si="1162"/>
        <v>0</v>
      </c>
      <c r="N6202" s="17">
        <f t="shared" si="1163"/>
        <v>0</v>
      </c>
      <c r="O6202" s="4"/>
      <c r="P6202" s="4">
        <v>67</v>
      </c>
      <c r="Q6202" s="4">
        <v>64</v>
      </c>
      <c r="R6202" s="4">
        <v>40</v>
      </c>
      <c r="S6202" s="4">
        <v>57</v>
      </c>
      <c r="T6202" s="4">
        <v>67</v>
      </c>
      <c r="U6202" s="4">
        <v>64</v>
      </c>
      <c r="V6202" s="13">
        <v>50</v>
      </c>
      <c r="W6202" s="4">
        <v>66</v>
      </c>
      <c r="X6202" s="4">
        <v>62</v>
      </c>
      <c r="Y6202">
        <f t="shared" ca="1" si="1164"/>
        <v>0</v>
      </c>
      <c r="Z6202">
        <f t="shared" ca="1" si="1165"/>
        <v>0</v>
      </c>
    </row>
    <row r="6203" spans="2:26" x14ac:dyDescent="0.25">
      <c r="B6203" s="11">
        <f t="shared" si="1166"/>
        <v>44819.958333318318</v>
      </c>
      <c r="C6203" s="1">
        <f t="shared" si="1157"/>
        <v>9</v>
      </c>
      <c r="D6203" s="1">
        <f t="shared" si="1158"/>
        <v>4</v>
      </c>
      <c r="E6203" s="12">
        <f t="shared" si="1159"/>
        <v>24</v>
      </c>
      <c r="F6203" s="124" t="str">
        <f t="shared" si="1160"/>
        <v>0</v>
      </c>
      <c r="G6203" s="1">
        <f ca="1">(OFFSET(O6203,0,MATCH(Customer!$J$6,'CDH &amp; HDH'!$P$11:$X$11,0)))</f>
        <v>48</v>
      </c>
      <c r="H6203" s="1" t="str">
        <f t="shared" si="1161"/>
        <v>Cooling</v>
      </c>
      <c r="I6203" s="1">
        <f ca="1">OFFSET(IF($H6203="Cooling",Customer!$C$25,Customer!$C$52),E6203,D6203)</f>
        <v>78</v>
      </c>
      <c r="J6203" s="1">
        <f ca="1">OFFSET(IF($H6203="Cooling",Customer!$L$25,Customer!$L$52),$E6203,$D6203)</f>
        <v>80</v>
      </c>
      <c r="K6203" s="16">
        <f t="shared" ca="1" si="1155"/>
        <v>0</v>
      </c>
      <c r="L6203" s="16">
        <f t="shared" ca="1" si="1156"/>
        <v>0</v>
      </c>
      <c r="M6203" s="17">
        <f t="shared" si="1162"/>
        <v>0</v>
      </c>
      <c r="N6203" s="17">
        <f t="shared" si="1163"/>
        <v>0</v>
      </c>
      <c r="O6203" s="4"/>
      <c r="P6203" s="4">
        <v>67</v>
      </c>
      <c r="Q6203" s="4">
        <v>64</v>
      </c>
      <c r="R6203" s="4">
        <v>38</v>
      </c>
      <c r="S6203" s="4">
        <v>57</v>
      </c>
      <c r="T6203" s="4">
        <v>66</v>
      </c>
      <c r="U6203" s="4">
        <v>62</v>
      </c>
      <c r="V6203" s="13">
        <v>48</v>
      </c>
      <c r="W6203" s="4">
        <v>66</v>
      </c>
      <c r="X6203" s="4">
        <v>60</v>
      </c>
      <c r="Y6203">
        <f t="shared" ca="1" si="1164"/>
        <v>0</v>
      </c>
      <c r="Z6203">
        <f t="shared" ca="1" si="1165"/>
        <v>0</v>
      </c>
    </row>
    <row r="6204" spans="2:26" x14ac:dyDescent="0.25">
      <c r="B6204" s="11">
        <f t="shared" si="1166"/>
        <v>44819.999999984982</v>
      </c>
      <c r="C6204" s="1">
        <f t="shared" si="1157"/>
        <v>9</v>
      </c>
      <c r="D6204" s="1">
        <f t="shared" si="1158"/>
        <v>5</v>
      </c>
      <c r="E6204" s="12">
        <f t="shared" si="1159"/>
        <v>1</v>
      </c>
      <c r="F6204" s="124" t="str">
        <f t="shared" si="1160"/>
        <v>0</v>
      </c>
      <c r="G6204" s="1">
        <f ca="1">(OFFSET(O6204,0,MATCH(Customer!$J$6,'CDH &amp; HDH'!$P$11:$X$11,0)))</f>
        <v>47</v>
      </c>
      <c r="H6204" s="1" t="str">
        <f t="shared" si="1161"/>
        <v>Cooling</v>
      </c>
      <c r="I6204" s="1">
        <f ca="1">OFFSET(IF($H6204="Cooling",Customer!$C$25,Customer!$C$52),E6204,D6204)</f>
        <v>78</v>
      </c>
      <c r="J6204" s="1">
        <f ca="1">OFFSET(IF($H6204="Cooling",Customer!$L$25,Customer!$L$52),$E6204,$D6204)</f>
        <v>80</v>
      </c>
      <c r="K6204" s="16">
        <f t="shared" ca="1" si="1155"/>
        <v>0</v>
      </c>
      <c r="L6204" s="16">
        <f t="shared" ca="1" si="1156"/>
        <v>0</v>
      </c>
      <c r="M6204" s="17">
        <f t="shared" si="1162"/>
        <v>0</v>
      </c>
      <c r="N6204" s="17">
        <f t="shared" si="1163"/>
        <v>0</v>
      </c>
      <c r="O6204" s="4"/>
      <c r="P6204" s="4">
        <v>66</v>
      </c>
      <c r="Q6204" s="4">
        <v>63</v>
      </c>
      <c r="R6204" s="4">
        <v>37</v>
      </c>
      <c r="S6204" s="4">
        <v>56</v>
      </c>
      <c r="T6204" s="4">
        <v>66</v>
      </c>
      <c r="U6204" s="4">
        <v>61</v>
      </c>
      <c r="V6204" s="13">
        <v>47</v>
      </c>
      <c r="W6204" s="4">
        <v>65</v>
      </c>
      <c r="X6204" s="4">
        <v>59</v>
      </c>
      <c r="Y6204">
        <f t="shared" ca="1" si="1164"/>
        <v>0</v>
      </c>
      <c r="Z6204">
        <f t="shared" ca="1" si="1165"/>
        <v>0</v>
      </c>
    </row>
    <row r="6205" spans="2:26" x14ac:dyDescent="0.25">
      <c r="B6205" s="11">
        <f t="shared" si="1166"/>
        <v>44820.041666651647</v>
      </c>
      <c r="C6205" s="1">
        <f t="shared" si="1157"/>
        <v>9</v>
      </c>
      <c r="D6205" s="1">
        <f t="shared" si="1158"/>
        <v>5</v>
      </c>
      <c r="E6205" s="12">
        <f t="shared" si="1159"/>
        <v>2</v>
      </c>
      <c r="F6205" s="124" t="str">
        <f t="shared" si="1160"/>
        <v>0</v>
      </c>
      <c r="G6205" s="1">
        <f ca="1">(OFFSET(O6205,0,MATCH(Customer!$J$6,'CDH &amp; HDH'!$P$11:$X$11,0)))</f>
        <v>46</v>
      </c>
      <c r="H6205" s="1" t="str">
        <f t="shared" si="1161"/>
        <v>Cooling</v>
      </c>
      <c r="I6205" s="1">
        <f ca="1">OFFSET(IF($H6205="Cooling",Customer!$C$25,Customer!$C$52),E6205,D6205)</f>
        <v>78</v>
      </c>
      <c r="J6205" s="1">
        <f ca="1">OFFSET(IF($H6205="Cooling",Customer!$L$25,Customer!$L$52),$E6205,$D6205)</f>
        <v>80</v>
      </c>
      <c r="K6205" s="16">
        <f t="shared" ca="1" si="1155"/>
        <v>0</v>
      </c>
      <c r="L6205" s="16">
        <f t="shared" ca="1" si="1156"/>
        <v>0</v>
      </c>
      <c r="M6205" s="17">
        <f t="shared" si="1162"/>
        <v>0</v>
      </c>
      <c r="N6205" s="17">
        <f t="shared" si="1163"/>
        <v>0</v>
      </c>
      <c r="O6205" s="4"/>
      <c r="P6205" s="4">
        <v>66</v>
      </c>
      <c r="Q6205" s="4">
        <v>63</v>
      </c>
      <c r="R6205" s="4">
        <v>35</v>
      </c>
      <c r="S6205" s="4">
        <v>56</v>
      </c>
      <c r="T6205" s="4">
        <v>66</v>
      </c>
      <c r="U6205" s="4">
        <v>61</v>
      </c>
      <c r="V6205" s="13">
        <v>46</v>
      </c>
      <c r="W6205" s="4">
        <v>64</v>
      </c>
      <c r="X6205" s="4">
        <v>58</v>
      </c>
      <c r="Y6205">
        <f t="shared" ca="1" si="1164"/>
        <v>0</v>
      </c>
      <c r="Z6205">
        <f t="shared" ca="1" si="1165"/>
        <v>0</v>
      </c>
    </row>
    <row r="6206" spans="2:26" x14ac:dyDescent="0.25">
      <c r="B6206" s="11">
        <f t="shared" si="1166"/>
        <v>44820.083333318311</v>
      </c>
      <c r="C6206" s="1">
        <f t="shared" si="1157"/>
        <v>9</v>
      </c>
      <c r="D6206" s="1">
        <f t="shared" si="1158"/>
        <v>5</v>
      </c>
      <c r="E6206" s="12">
        <f t="shared" si="1159"/>
        <v>3</v>
      </c>
      <c r="F6206" s="124" t="str">
        <f t="shared" si="1160"/>
        <v>0</v>
      </c>
      <c r="G6206" s="1">
        <f ca="1">(OFFSET(O6206,0,MATCH(Customer!$J$6,'CDH &amp; HDH'!$P$11:$X$11,0)))</f>
        <v>46</v>
      </c>
      <c r="H6206" s="1" t="str">
        <f t="shared" si="1161"/>
        <v>Cooling</v>
      </c>
      <c r="I6206" s="1">
        <f ca="1">OFFSET(IF($H6206="Cooling",Customer!$C$25,Customer!$C$52),E6206,D6206)</f>
        <v>78</v>
      </c>
      <c r="J6206" s="1">
        <f ca="1">OFFSET(IF($H6206="Cooling",Customer!$L$25,Customer!$L$52),$E6206,$D6206)</f>
        <v>80</v>
      </c>
      <c r="K6206" s="16">
        <f t="shared" ca="1" si="1155"/>
        <v>0</v>
      </c>
      <c r="L6206" s="16">
        <f t="shared" ca="1" si="1156"/>
        <v>0</v>
      </c>
      <c r="M6206" s="17">
        <f t="shared" si="1162"/>
        <v>0</v>
      </c>
      <c r="N6206" s="17">
        <f t="shared" si="1163"/>
        <v>0</v>
      </c>
      <c r="O6206" s="4"/>
      <c r="P6206" s="4">
        <v>66</v>
      </c>
      <c r="Q6206" s="4">
        <v>62</v>
      </c>
      <c r="R6206" s="4">
        <v>34</v>
      </c>
      <c r="S6206" s="4">
        <v>55</v>
      </c>
      <c r="T6206" s="4">
        <v>64</v>
      </c>
      <c r="U6206" s="4">
        <v>62</v>
      </c>
      <c r="V6206" s="13">
        <v>46</v>
      </c>
      <c r="W6206" s="4">
        <v>63</v>
      </c>
      <c r="X6206" s="4">
        <v>57</v>
      </c>
      <c r="Y6206">
        <f t="shared" ca="1" si="1164"/>
        <v>0</v>
      </c>
      <c r="Z6206">
        <f t="shared" ca="1" si="1165"/>
        <v>0</v>
      </c>
    </row>
    <row r="6207" spans="2:26" x14ac:dyDescent="0.25">
      <c r="B6207" s="11">
        <f t="shared" si="1166"/>
        <v>44820.124999984975</v>
      </c>
      <c r="C6207" s="1">
        <f t="shared" si="1157"/>
        <v>9</v>
      </c>
      <c r="D6207" s="1">
        <f t="shared" si="1158"/>
        <v>5</v>
      </c>
      <c r="E6207" s="12">
        <f t="shared" si="1159"/>
        <v>4</v>
      </c>
      <c r="F6207" s="124" t="str">
        <f t="shared" si="1160"/>
        <v>0</v>
      </c>
      <c r="G6207" s="1">
        <f ca="1">(OFFSET(O6207,0,MATCH(Customer!$J$6,'CDH &amp; HDH'!$P$11:$X$11,0)))</f>
        <v>45</v>
      </c>
      <c r="H6207" s="1" t="str">
        <f t="shared" si="1161"/>
        <v>Cooling</v>
      </c>
      <c r="I6207" s="1">
        <f ca="1">OFFSET(IF($H6207="Cooling",Customer!$C$25,Customer!$C$52),E6207,D6207)</f>
        <v>78</v>
      </c>
      <c r="J6207" s="1">
        <f ca="1">OFFSET(IF($H6207="Cooling",Customer!$L$25,Customer!$L$52),$E6207,$D6207)</f>
        <v>80</v>
      </c>
      <c r="K6207" s="16">
        <f t="shared" ca="1" si="1155"/>
        <v>0</v>
      </c>
      <c r="L6207" s="16">
        <f t="shared" ca="1" si="1156"/>
        <v>0</v>
      </c>
      <c r="M6207" s="17">
        <f t="shared" si="1162"/>
        <v>0</v>
      </c>
      <c r="N6207" s="17">
        <f t="shared" si="1163"/>
        <v>0</v>
      </c>
      <c r="O6207" s="4"/>
      <c r="P6207" s="4">
        <v>66</v>
      </c>
      <c r="Q6207" s="4">
        <v>62</v>
      </c>
      <c r="R6207" s="4">
        <v>35</v>
      </c>
      <c r="S6207" s="4">
        <v>54</v>
      </c>
      <c r="T6207" s="4">
        <v>62</v>
      </c>
      <c r="U6207" s="4">
        <v>62</v>
      </c>
      <c r="V6207" s="13">
        <v>45</v>
      </c>
      <c r="W6207" s="4">
        <v>62</v>
      </c>
      <c r="X6207" s="4">
        <v>57</v>
      </c>
      <c r="Y6207">
        <f t="shared" ca="1" si="1164"/>
        <v>0</v>
      </c>
      <c r="Z6207">
        <f t="shared" ca="1" si="1165"/>
        <v>0</v>
      </c>
    </row>
    <row r="6208" spans="2:26" x14ac:dyDescent="0.25">
      <c r="B6208" s="11">
        <f t="shared" si="1166"/>
        <v>44820.166666651639</v>
      </c>
      <c r="C6208" s="1">
        <f t="shared" si="1157"/>
        <v>9</v>
      </c>
      <c r="D6208" s="1">
        <f t="shared" si="1158"/>
        <v>5</v>
      </c>
      <c r="E6208" s="12">
        <f t="shared" si="1159"/>
        <v>5</v>
      </c>
      <c r="F6208" s="124" t="str">
        <f t="shared" si="1160"/>
        <v>0</v>
      </c>
      <c r="G6208" s="1">
        <f ca="1">(OFFSET(O6208,0,MATCH(Customer!$J$6,'CDH &amp; HDH'!$P$11:$X$11,0)))</f>
        <v>44</v>
      </c>
      <c r="H6208" s="1" t="str">
        <f t="shared" si="1161"/>
        <v>Cooling</v>
      </c>
      <c r="I6208" s="1">
        <f ca="1">OFFSET(IF($H6208="Cooling",Customer!$C$25,Customer!$C$52),E6208,D6208)</f>
        <v>78</v>
      </c>
      <c r="J6208" s="1">
        <f ca="1">OFFSET(IF($H6208="Cooling",Customer!$L$25,Customer!$L$52),$E6208,$D6208)</f>
        <v>80</v>
      </c>
      <c r="K6208" s="16">
        <f t="shared" ca="1" si="1155"/>
        <v>0</v>
      </c>
      <c r="L6208" s="16">
        <f t="shared" ca="1" si="1156"/>
        <v>0</v>
      </c>
      <c r="M6208" s="17">
        <f t="shared" si="1162"/>
        <v>0</v>
      </c>
      <c r="N6208" s="17">
        <f t="shared" si="1163"/>
        <v>0</v>
      </c>
      <c r="O6208" s="4"/>
      <c r="P6208" s="4">
        <v>66</v>
      </c>
      <c r="Q6208" s="4">
        <v>61</v>
      </c>
      <c r="R6208" s="4">
        <v>35</v>
      </c>
      <c r="S6208" s="4">
        <v>53</v>
      </c>
      <c r="T6208" s="4">
        <v>61</v>
      </c>
      <c r="U6208" s="4">
        <v>62</v>
      </c>
      <c r="V6208" s="13">
        <v>44</v>
      </c>
      <c r="W6208" s="4">
        <v>62</v>
      </c>
      <c r="X6208" s="4">
        <v>57</v>
      </c>
      <c r="Y6208">
        <f t="shared" ca="1" si="1164"/>
        <v>0</v>
      </c>
      <c r="Z6208">
        <f t="shared" ca="1" si="1165"/>
        <v>0</v>
      </c>
    </row>
    <row r="6209" spans="2:26" x14ac:dyDescent="0.25">
      <c r="B6209" s="11">
        <f t="shared" si="1166"/>
        <v>44820.208333318304</v>
      </c>
      <c r="C6209" s="1">
        <f t="shared" si="1157"/>
        <v>9</v>
      </c>
      <c r="D6209" s="1">
        <f t="shared" si="1158"/>
        <v>5</v>
      </c>
      <c r="E6209" s="12">
        <f t="shared" si="1159"/>
        <v>6</v>
      </c>
      <c r="F6209" s="124" t="str">
        <f t="shared" si="1160"/>
        <v>0</v>
      </c>
      <c r="G6209" s="1">
        <f ca="1">(OFFSET(O6209,0,MATCH(Customer!$J$6,'CDH &amp; HDH'!$P$11:$X$11,0)))</f>
        <v>44</v>
      </c>
      <c r="H6209" s="1" t="str">
        <f t="shared" si="1161"/>
        <v>Cooling</v>
      </c>
      <c r="I6209" s="1">
        <f ca="1">OFFSET(IF($H6209="Cooling",Customer!$C$25,Customer!$C$52),E6209,D6209)</f>
        <v>78</v>
      </c>
      <c r="J6209" s="1">
        <f ca="1">OFFSET(IF($H6209="Cooling",Customer!$L$25,Customer!$L$52),$E6209,$D6209)</f>
        <v>80</v>
      </c>
      <c r="K6209" s="16">
        <f t="shared" ca="1" si="1155"/>
        <v>0</v>
      </c>
      <c r="L6209" s="16">
        <f t="shared" ca="1" si="1156"/>
        <v>0</v>
      </c>
      <c r="M6209" s="17">
        <f t="shared" si="1162"/>
        <v>0</v>
      </c>
      <c r="N6209" s="17">
        <f t="shared" si="1163"/>
        <v>0</v>
      </c>
      <c r="O6209" s="4"/>
      <c r="P6209" s="4">
        <v>66</v>
      </c>
      <c r="Q6209" s="4">
        <v>60</v>
      </c>
      <c r="R6209" s="4">
        <v>38</v>
      </c>
      <c r="S6209" s="4">
        <v>54</v>
      </c>
      <c r="T6209" s="4">
        <v>61</v>
      </c>
      <c r="U6209" s="4">
        <v>61</v>
      </c>
      <c r="V6209" s="13">
        <v>44</v>
      </c>
      <c r="W6209" s="4">
        <v>63</v>
      </c>
      <c r="X6209" s="4">
        <v>57</v>
      </c>
      <c r="Y6209">
        <f t="shared" ca="1" si="1164"/>
        <v>0</v>
      </c>
      <c r="Z6209">
        <f t="shared" ca="1" si="1165"/>
        <v>0</v>
      </c>
    </row>
    <row r="6210" spans="2:26" x14ac:dyDescent="0.25">
      <c r="B6210" s="11">
        <f t="shared" si="1166"/>
        <v>44820.249999984968</v>
      </c>
      <c r="C6210" s="1">
        <f t="shared" si="1157"/>
        <v>9</v>
      </c>
      <c r="D6210" s="1">
        <f t="shared" si="1158"/>
        <v>5</v>
      </c>
      <c r="E6210" s="12">
        <f t="shared" si="1159"/>
        <v>7</v>
      </c>
      <c r="F6210" s="124" t="str">
        <f t="shared" si="1160"/>
        <v>0</v>
      </c>
      <c r="G6210" s="1">
        <f ca="1">(OFFSET(O6210,0,MATCH(Customer!$J$6,'CDH &amp; HDH'!$P$11:$X$11,0)))</f>
        <v>45</v>
      </c>
      <c r="H6210" s="1" t="str">
        <f t="shared" si="1161"/>
        <v>Cooling</v>
      </c>
      <c r="I6210" s="1">
        <f ca="1">OFFSET(IF($H6210="Cooling",Customer!$C$25,Customer!$C$52),E6210,D6210)</f>
        <v>78</v>
      </c>
      <c r="J6210" s="1">
        <f ca="1">OFFSET(IF($H6210="Cooling",Customer!$L$25,Customer!$L$52),$E6210,$D6210)</f>
        <v>80</v>
      </c>
      <c r="K6210" s="16">
        <f t="shared" ca="1" si="1155"/>
        <v>0</v>
      </c>
      <c r="L6210" s="16">
        <f t="shared" ca="1" si="1156"/>
        <v>0</v>
      </c>
      <c r="M6210" s="17">
        <f t="shared" si="1162"/>
        <v>0</v>
      </c>
      <c r="N6210" s="17">
        <f t="shared" si="1163"/>
        <v>0</v>
      </c>
      <c r="O6210" s="4"/>
      <c r="P6210" s="4">
        <v>66</v>
      </c>
      <c r="Q6210" s="4">
        <v>59</v>
      </c>
      <c r="R6210" s="4">
        <v>39</v>
      </c>
      <c r="S6210" s="4">
        <v>53</v>
      </c>
      <c r="T6210" s="4">
        <v>63</v>
      </c>
      <c r="U6210" s="4">
        <v>63</v>
      </c>
      <c r="V6210" s="13">
        <v>45</v>
      </c>
      <c r="W6210" s="4">
        <v>63</v>
      </c>
      <c r="X6210" s="4">
        <v>58</v>
      </c>
      <c r="Y6210">
        <f t="shared" ca="1" si="1164"/>
        <v>0</v>
      </c>
      <c r="Z6210">
        <f t="shared" ca="1" si="1165"/>
        <v>0</v>
      </c>
    </row>
    <row r="6211" spans="2:26" x14ac:dyDescent="0.25">
      <c r="B6211" s="11">
        <f t="shared" si="1166"/>
        <v>44820.291666651632</v>
      </c>
      <c r="C6211" s="1">
        <f t="shared" si="1157"/>
        <v>9</v>
      </c>
      <c r="D6211" s="1">
        <f t="shared" si="1158"/>
        <v>5</v>
      </c>
      <c r="E6211" s="12">
        <f t="shared" si="1159"/>
        <v>8</v>
      </c>
      <c r="F6211" s="124" t="str">
        <f t="shared" si="1160"/>
        <v>0</v>
      </c>
      <c r="G6211" s="1">
        <f ca="1">(OFFSET(O6211,0,MATCH(Customer!$J$6,'CDH &amp; HDH'!$P$11:$X$11,0)))</f>
        <v>50</v>
      </c>
      <c r="H6211" s="1" t="str">
        <f t="shared" si="1161"/>
        <v>Cooling</v>
      </c>
      <c r="I6211" s="1">
        <f ca="1">OFFSET(IF($H6211="Cooling",Customer!$C$25,Customer!$C$52),E6211,D6211)</f>
        <v>72</v>
      </c>
      <c r="J6211" s="1">
        <f ca="1">OFFSET(IF($H6211="Cooling",Customer!$L$25,Customer!$L$52),$E6211,$D6211)</f>
        <v>77</v>
      </c>
      <c r="K6211" s="16">
        <f t="shared" ca="1" si="1155"/>
        <v>0</v>
      </c>
      <c r="L6211" s="16">
        <f t="shared" ca="1" si="1156"/>
        <v>0</v>
      </c>
      <c r="M6211" s="17">
        <f t="shared" si="1162"/>
        <v>0</v>
      </c>
      <c r="N6211" s="17">
        <f t="shared" si="1163"/>
        <v>0</v>
      </c>
      <c r="O6211" s="4"/>
      <c r="P6211" s="4">
        <v>67</v>
      </c>
      <c r="Q6211" s="4">
        <v>60</v>
      </c>
      <c r="R6211" s="4">
        <v>44</v>
      </c>
      <c r="S6211" s="4">
        <v>54</v>
      </c>
      <c r="T6211" s="4">
        <v>67</v>
      </c>
      <c r="U6211" s="4">
        <v>65</v>
      </c>
      <c r="V6211" s="13">
        <v>50</v>
      </c>
      <c r="W6211" s="4">
        <v>63</v>
      </c>
      <c r="X6211" s="4">
        <v>59</v>
      </c>
      <c r="Y6211">
        <f t="shared" ca="1" si="1164"/>
        <v>0</v>
      </c>
      <c r="Z6211">
        <f t="shared" ca="1" si="1165"/>
        <v>0</v>
      </c>
    </row>
    <row r="6212" spans="2:26" x14ac:dyDescent="0.25">
      <c r="B6212" s="11">
        <f t="shared" si="1166"/>
        <v>44820.333333318296</v>
      </c>
      <c r="C6212" s="1">
        <f t="shared" si="1157"/>
        <v>9</v>
      </c>
      <c r="D6212" s="1">
        <f t="shared" si="1158"/>
        <v>5</v>
      </c>
      <c r="E6212" s="12">
        <f t="shared" si="1159"/>
        <v>9</v>
      </c>
      <c r="F6212" s="124" t="str">
        <f t="shared" si="1160"/>
        <v>0</v>
      </c>
      <c r="G6212" s="1">
        <f ca="1">(OFFSET(O6212,0,MATCH(Customer!$J$6,'CDH &amp; HDH'!$P$11:$X$11,0)))</f>
        <v>57</v>
      </c>
      <c r="H6212" s="1" t="str">
        <f t="shared" si="1161"/>
        <v>Cooling</v>
      </c>
      <c r="I6212" s="1">
        <f ca="1">OFFSET(IF($H6212="Cooling",Customer!$C$25,Customer!$C$52),E6212,D6212)</f>
        <v>72</v>
      </c>
      <c r="J6212" s="1">
        <f ca="1">OFFSET(IF($H6212="Cooling",Customer!$L$25,Customer!$L$52),$E6212,$D6212)</f>
        <v>77</v>
      </c>
      <c r="K6212" s="16">
        <f t="shared" ca="1" si="1155"/>
        <v>0</v>
      </c>
      <c r="L6212" s="16">
        <f t="shared" ca="1" si="1156"/>
        <v>0</v>
      </c>
      <c r="M6212" s="17">
        <f t="shared" si="1162"/>
        <v>0</v>
      </c>
      <c r="N6212" s="17">
        <f t="shared" si="1163"/>
        <v>0</v>
      </c>
      <c r="O6212" s="4"/>
      <c r="P6212" s="4">
        <v>67</v>
      </c>
      <c r="Q6212" s="4">
        <v>62</v>
      </c>
      <c r="R6212" s="4">
        <v>50</v>
      </c>
      <c r="S6212" s="4">
        <v>55</v>
      </c>
      <c r="T6212" s="4">
        <v>71</v>
      </c>
      <c r="U6212" s="4">
        <v>71</v>
      </c>
      <c r="V6212" s="13">
        <v>57</v>
      </c>
      <c r="W6212" s="4">
        <v>64</v>
      </c>
      <c r="X6212" s="4">
        <v>60</v>
      </c>
      <c r="Y6212">
        <f t="shared" ca="1" si="1164"/>
        <v>0</v>
      </c>
      <c r="Z6212">
        <f t="shared" ca="1" si="1165"/>
        <v>0</v>
      </c>
    </row>
    <row r="6213" spans="2:26" x14ac:dyDescent="0.25">
      <c r="B6213" s="11">
        <f t="shared" si="1166"/>
        <v>44820.374999984961</v>
      </c>
      <c r="C6213" s="1">
        <f t="shared" si="1157"/>
        <v>9</v>
      </c>
      <c r="D6213" s="1">
        <f t="shared" si="1158"/>
        <v>5</v>
      </c>
      <c r="E6213" s="12">
        <f t="shared" si="1159"/>
        <v>10</v>
      </c>
      <c r="F6213" s="124" t="str">
        <f t="shared" si="1160"/>
        <v>0</v>
      </c>
      <c r="G6213" s="1">
        <f ca="1">(OFFSET(O6213,0,MATCH(Customer!$J$6,'CDH &amp; HDH'!$P$11:$X$11,0)))</f>
        <v>62</v>
      </c>
      <c r="H6213" s="1" t="str">
        <f t="shared" si="1161"/>
        <v>Cooling</v>
      </c>
      <c r="I6213" s="1">
        <f ca="1">OFFSET(IF($H6213="Cooling",Customer!$C$25,Customer!$C$52),E6213,D6213)</f>
        <v>72</v>
      </c>
      <c r="J6213" s="1">
        <f ca="1">OFFSET(IF($H6213="Cooling",Customer!$L$25,Customer!$L$52),$E6213,$D6213)</f>
        <v>77</v>
      </c>
      <c r="K6213" s="16">
        <f t="shared" ca="1" si="1155"/>
        <v>0</v>
      </c>
      <c r="L6213" s="16">
        <f t="shared" ca="1" si="1156"/>
        <v>0</v>
      </c>
      <c r="M6213" s="17">
        <f t="shared" si="1162"/>
        <v>0</v>
      </c>
      <c r="N6213" s="17">
        <f t="shared" si="1163"/>
        <v>0</v>
      </c>
      <c r="O6213" s="4"/>
      <c r="P6213" s="4">
        <v>68</v>
      </c>
      <c r="Q6213" s="4">
        <v>63</v>
      </c>
      <c r="R6213" s="4">
        <v>53</v>
      </c>
      <c r="S6213" s="4">
        <v>54</v>
      </c>
      <c r="T6213" s="4">
        <v>73</v>
      </c>
      <c r="U6213" s="4">
        <v>70</v>
      </c>
      <c r="V6213" s="13">
        <v>62</v>
      </c>
      <c r="W6213" s="4">
        <v>64</v>
      </c>
      <c r="X6213" s="4">
        <v>63</v>
      </c>
      <c r="Y6213">
        <f t="shared" ca="1" si="1164"/>
        <v>0</v>
      </c>
      <c r="Z6213">
        <f t="shared" ca="1" si="1165"/>
        <v>0</v>
      </c>
    </row>
    <row r="6214" spans="2:26" x14ac:dyDescent="0.25">
      <c r="B6214" s="11">
        <f t="shared" si="1166"/>
        <v>44820.416666651625</v>
      </c>
      <c r="C6214" s="1">
        <f t="shared" si="1157"/>
        <v>9</v>
      </c>
      <c r="D6214" s="1">
        <f t="shared" si="1158"/>
        <v>5</v>
      </c>
      <c r="E6214" s="12">
        <f t="shared" si="1159"/>
        <v>11</v>
      </c>
      <c r="F6214" s="124" t="str">
        <f t="shared" si="1160"/>
        <v>0</v>
      </c>
      <c r="G6214" s="1">
        <f ca="1">(OFFSET(O6214,0,MATCH(Customer!$J$6,'CDH &amp; HDH'!$P$11:$X$11,0)))</f>
        <v>64</v>
      </c>
      <c r="H6214" s="1" t="str">
        <f t="shared" si="1161"/>
        <v>Cooling</v>
      </c>
      <c r="I6214" s="1">
        <f ca="1">OFFSET(IF($H6214="Cooling",Customer!$C$25,Customer!$C$52),E6214,D6214)</f>
        <v>72</v>
      </c>
      <c r="J6214" s="1">
        <f ca="1">OFFSET(IF($H6214="Cooling",Customer!$L$25,Customer!$L$52),$E6214,$D6214)</f>
        <v>77</v>
      </c>
      <c r="K6214" s="16">
        <f t="shared" ca="1" si="1155"/>
        <v>0</v>
      </c>
      <c r="L6214" s="16">
        <f t="shared" ca="1" si="1156"/>
        <v>0</v>
      </c>
      <c r="M6214" s="17">
        <f t="shared" si="1162"/>
        <v>0</v>
      </c>
      <c r="N6214" s="17">
        <f t="shared" si="1163"/>
        <v>0</v>
      </c>
      <c r="O6214" s="4"/>
      <c r="P6214" s="4">
        <v>68</v>
      </c>
      <c r="Q6214" s="4">
        <v>64</v>
      </c>
      <c r="R6214" s="4">
        <v>56</v>
      </c>
      <c r="S6214" s="4">
        <v>56</v>
      </c>
      <c r="T6214" s="4">
        <v>76</v>
      </c>
      <c r="U6214" s="4">
        <v>71</v>
      </c>
      <c r="V6214" s="13">
        <v>64</v>
      </c>
      <c r="W6214" s="4">
        <v>65</v>
      </c>
      <c r="X6214" s="4">
        <v>64</v>
      </c>
      <c r="Y6214">
        <f t="shared" ca="1" si="1164"/>
        <v>0</v>
      </c>
      <c r="Z6214">
        <f t="shared" ca="1" si="1165"/>
        <v>0</v>
      </c>
    </row>
    <row r="6215" spans="2:26" x14ac:dyDescent="0.25">
      <c r="B6215" s="11">
        <f t="shared" si="1166"/>
        <v>44820.458333318289</v>
      </c>
      <c r="C6215" s="1">
        <f t="shared" si="1157"/>
        <v>9</v>
      </c>
      <c r="D6215" s="1">
        <f t="shared" si="1158"/>
        <v>5</v>
      </c>
      <c r="E6215" s="12">
        <f t="shared" si="1159"/>
        <v>12</v>
      </c>
      <c r="F6215" s="124" t="str">
        <f t="shared" si="1160"/>
        <v>0</v>
      </c>
      <c r="G6215" s="1">
        <f ca="1">(OFFSET(O6215,0,MATCH(Customer!$J$6,'CDH &amp; HDH'!$P$11:$X$11,0)))</f>
        <v>66</v>
      </c>
      <c r="H6215" s="1" t="str">
        <f t="shared" si="1161"/>
        <v>Cooling</v>
      </c>
      <c r="I6215" s="1">
        <f ca="1">OFFSET(IF($H6215="Cooling",Customer!$C$25,Customer!$C$52),E6215,D6215)</f>
        <v>72</v>
      </c>
      <c r="J6215" s="1">
        <f ca="1">OFFSET(IF($H6215="Cooling",Customer!$L$25,Customer!$L$52),$E6215,$D6215)</f>
        <v>77</v>
      </c>
      <c r="K6215" s="16">
        <f t="shared" ca="1" si="1155"/>
        <v>0</v>
      </c>
      <c r="L6215" s="16">
        <f t="shared" ca="1" si="1156"/>
        <v>0</v>
      </c>
      <c r="M6215" s="17">
        <f t="shared" si="1162"/>
        <v>0</v>
      </c>
      <c r="N6215" s="17">
        <f t="shared" si="1163"/>
        <v>0</v>
      </c>
      <c r="O6215" s="4"/>
      <c r="P6215" s="4">
        <v>68</v>
      </c>
      <c r="Q6215" s="4">
        <v>64</v>
      </c>
      <c r="R6215" s="4">
        <v>59</v>
      </c>
      <c r="S6215" s="4">
        <v>56</v>
      </c>
      <c r="T6215" s="4">
        <v>76</v>
      </c>
      <c r="U6215" s="4">
        <v>73</v>
      </c>
      <c r="V6215" s="13">
        <v>66</v>
      </c>
      <c r="W6215" s="4">
        <v>66</v>
      </c>
      <c r="X6215" s="4">
        <v>67</v>
      </c>
      <c r="Y6215">
        <f t="shared" ca="1" si="1164"/>
        <v>0</v>
      </c>
      <c r="Z6215">
        <f t="shared" ca="1" si="1165"/>
        <v>0</v>
      </c>
    </row>
    <row r="6216" spans="2:26" x14ac:dyDescent="0.25">
      <c r="B6216" s="11">
        <f t="shared" si="1166"/>
        <v>44820.499999984953</v>
      </c>
      <c r="C6216" s="1">
        <f t="shared" si="1157"/>
        <v>9</v>
      </c>
      <c r="D6216" s="1">
        <f t="shared" si="1158"/>
        <v>5</v>
      </c>
      <c r="E6216" s="12">
        <f t="shared" si="1159"/>
        <v>13</v>
      </c>
      <c r="F6216" s="124" t="str">
        <f t="shared" si="1160"/>
        <v>0</v>
      </c>
      <c r="G6216" s="1">
        <f ca="1">(OFFSET(O6216,0,MATCH(Customer!$J$6,'CDH &amp; HDH'!$P$11:$X$11,0)))</f>
        <v>67</v>
      </c>
      <c r="H6216" s="1" t="str">
        <f t="shared" si="1161"/>
        <v>Cooling</v>
      </c>
      <c r="I6216" s="1">
        <f ca="1">OFFSET(IF($H6216="Cooling",Customer!$C$25,Customer!$C$52),E6216,D6216)</f>
        <v>72</v>
      </c>
      <c r="J6216" s="1">
        <f ca="1">OFFSET(IF($H6216="Cooling",Customer!$L$25,Customer!$L$52),$E6216,$D6216)</f>
        <v>77</v>
      </c>
      <c r="K6216" s="16">
        <f t="shared" ca="1" si="1155"/>
        <v>0</v>
      </c>
      <c r="L6216" s="16">
        <f t="shared" ca="1" si="1156"/>
        <v>0</v>
      </c>
      <c r="M6216" s="17">
        <f t="shared" si="1162"/>
        <v>0</v>
      </c>
      <c r="N6216" s="17">
        <f t="shared" si="1163"/>
        <v>0</v>
      </c>
      <c r="O6216" s="4"/>
      <c r="P6216" s="4">
        <v>68</v>
      </c>
      <c r="Q6216" s="4">
        <v>65</v>
      </c>
      <c r="R6216" s="4">
        <v>62</v>
      </c>
      <c r="S6216" s="4">
        <v>59</v>
      </c>
      <c r="T6216" s="4">
        <v>79</v>
      </c>
      <c r="U6216" s="4">
        <v>72</v>
      </c>
      <c r="V6216" s="13">
        <v>67</v>
      </c>
      <c r="W6216" s="4">
        <v>67</v>
      </c>
      <c r="X6216" s="4">
        <v>68</v>
      </c>
      <c r="Y6216">
        <f t="shared" ca="1" si="1164"/>
        <v>0</v>
      </c>
      <c r="Z6216">
        <f t="shared" ca="1" si="1165"/>
        <v>0</v>
      </c>
    </row>
    <row r="6217" spans="2:26" x14ac:dyDescent="0.25">
      <c r="B6217" s="11">
        <f t="shared" si="1166"/>
        <v>44820.541666651618</v>
      </c>
      <c r="C6217" s="1">
        <f t="shared" si="1157"/>
        <v>9</v>
      </c>
      <c r="D6217" s="1">
        <f t="shared" si="1158"/>
        <v>5</v>
      </c>
      <c r="E6217" s="12">
        <f t="shared" si="1159"/>
        <v>14</v>
      </c>
      <c r="F6217" s="124" t="str">
        <f t="shared" si="1160"/>
        <v>0</v>
      </c>
      <c r="G6217" s="1">
        <f ca="1">(OFFSET(O6217,0,MATCH(Customer!$J$6,'CDH &amp; HDH'!$P$11:$X$11,0)))</f>
        <v>68</v>
      </c>
      <c r="H6217" s="1" t="str">
        <f t="shared" si="1161"/>
        <v>Cooling</v>
      </c>
      <c r="I6217" s="1">
        <f ca="1">OFFSET(IF($H6217="Cooling",Customer!$C$25,Customer!$C$52),E6217,D6217)</f>
        <v>72</v>
      </c>
      <c r="J6217" s="1">
        <f ca="1">OFFSET(IF($H6217="Cooling",Customer!$L$25,Customer!$L$52),$E6217,$D6217)</f>
        <v>77</v>
      </c>
      <c r="K6217" s="16">
        <f t="shared" ca="1" si="1155"/>
        <v>0</v>
      </c>
      <c r="L6217" s="16">
        <f t="shared" ca="1" si="1156"/>
        <v>0</v>
      </c>
      <c r="M6217" s="17">
        <f t="shared" si="1162"/>
        <v>0</v>
      </c>
      <c r="N6217" s="17">
        <f t="shared" si="1163"/>
        <v>0</v>
      </c>
      <c r="O6217" s="4"/>
      <c r="P6217" s="4">
        <v>68</v>
      </c>
      <c r="Q6217" s="4">
        <v>65</v>
      </c>
      <c r="R6217" s="4">
        <v>64</v>
      </c>
      <c r="S6217" s="4">
        <v>59</v>
      </c>
      <c r="T6217" s="4">
        <v>81</v>
      </c>
      <c r="U6217" s="4">
        <v>71</v>
      </c>
      <c r="V6217" s="13">
        <v>68</v>
      </c>
      <c r="W6217" s="4">
        <v>67</v>
      </c>
      <c r="X6217" s="4">
        <v>69</v>
      </c>
      <c r="Y6217">
        <f t="shared" ca="1" si="1164"/>
        <v>0</v>
      </c>
      <c r="Z6217">
        <f t="shared" ca="1" si="1165"/>
        <v>0</v>
      </c>
    </row>
    <row r="6218" spans="2:26" x14ac:dyDescent="0.25">
      <c r="B6218" s="11">
        <f t="shared" si="1166"/>
        <v>44820.583333318282</v>
      </c>
      <c r="C6218" s="1">
        <f t="shared" si="1157"/>
        <v>9</v>
      </c>
      <c r="D6218" s="1">
        <f t="shared" si="1158"/>
        <v>5</v>
      </c>
      <c r="E6218" s="12">
        <f t="shared" si="1159"/>
        <v>15</v>
      </c>
      <c r="F6218" s="124" t="str">
        <f t="shared" si="1160"/>
        <v>0</v>
      </c>
      <c r="G6218" s="1">
        <f ca="1">(OFFSET(O6218,0,MATCH(Customer!$J$6,'CDH &amp; HDH'!$P$11:$X$11,0)))</f>
        <v>69</v>
      </c>
      <c r="H6218" s="1" t="str">
        <f t="shared" si="1161"/>
        <v>Cooling</v>
      </c>
      <c r="I6218" s="1">
        <f ca="1">OFFSET(IF($H6218="Cooling",Customer!$C$25,Customer!$C$52),E6218,D6218)</f>
        <v>72</v>
      </c>
      <c r="J6218" s="1">
        <f ca="1">OFFSET(IF($H6218="Cooling",Customer!$L$25,Customer!$L$52),$E6218,$D6218)</f>
        <v>77</v>
      </c>
      <c r="K6218" s="16">
        <f t="shared" ca="1" si="1155"/>
        <v>0</v>
      </c>
      <c r="L6218" s="16">
        <f t="shared" ca="1" si="1156"/>
        <v>0</v>
      </c>
      <c r="M6218" s="17">
        <f t="shared" si="1162"/>
        <v>0</v>
      </c>
      <c r="N6218" s="17">
        <f t="shared" si="1163"/>
        <v>0</v>
      </c>
      <c r="O6218" s="4"/>
      <c r="P6218" s="4">
        <v>69</v>
      </c>
      <c r="Q6218" s="4">
        <v>65</v>
      </c>
      <c r="R6218" s="4">
        <v>65</v>
      </c>
      <c r="S6218" s="4">
        <v>57</v>
      </c>
      <c r="T6218" s="4">
        <v>80</v>
      </c>
      <c r="U6218" s="4">
        <v>70</v>
      </c>
      <c r="V6218" s="13">
        <v>69</v>
      </c>
      <c r="W6218" s="4">
        <v>66</v>
      </c>
      <c r="X6218" s="4">
        <v>72</v>
      </c>
      <c r="Y6218">
        <f t="shared" ca="1" si="1164"/>
        <v>0</v>
      </c>
      <c r="Z6218">
        <f t="shared" ca="1" si="1165"/>
        <v>0</v>
      </c>
    </row>
    <row r="6219" spans="2:26" x14ac:dyDescent="0.25">
      <c r="B6219" s="11">
        <f t="shared" si="1166"/>
        <v>44820.624999984946</v>
      </c>
      <c r="C6219" s="1">
        <f t="shared" si="1157"/>
        <v>9</v>
      </c>
      <c r="D6219" s="1">
        <f t="shared" si="1158"/>
        <v>5</v>
      </c>
      <c r="E6219" s="12">
        <f t="shared" si="1159"/>
        <v>16</v>
      </c>
      <c r="F6219" s="124" t="str">
        <f t="shared" si="1160"/>
        <v>0</v>
      </c>
      <c r="G6219" s="1">
        <f ca="1">(OFFSET(O6219,0,MATCH(Customer!$J$6,'CDH &amp; HDH'!$P$11:$X$11,0)))</f>
        <v>69</v>
      </c>
      <c r="H6219" s="1" t="str">
        <f t="shared" si="1161"/>
        <v>Cooling</v>
      </c>
      <c r="I6219" s="1">
        <f ca="1">OFFSET(IF($H6219="Cooling",Customer!$C$25,Customer!$C$52),E6219,D6219)</f>
        <v>72</v>
      </c>
      <c r="J6219" s="1">
        <f ca="1">OFFSET(IF($H6219="Cooling",Customer!$L$25,Customer!$L$52),$E6219,$D6219)</f>
        <v>77</v>
      </c>
      <c r="K6219" s="16">
        <f t="shared" ca="1" si="1155"/>
        <v>0</v>
      </c>
      <c r="L6219" s="16">
        <f t="shared" ca="1" si="1156"/>
        <v>0</v>
      </c>
      <c r="M6219" s="17">
        <f t="shared" si="1162"/>
        <v>0</v>
      </c>
      <c r="N6219" s="17">
        <f t="shared" si="1163"/>
        <v>0</v>
      </c>
      <c r="O6219" s="4"/>
      <c r="P6219" s="4">
        <v>69</v>
      </c>
      <c r="Q6219" s="4">
        <v>65</v>
      </c>
      <c r="R6219" s="4">
        <v>64</v>
      </c>
      <c r="S6219" s="4">
        <v>57</v>
      </c>
      <c r="T6219" s="4">
        <v>80</v>
      </c>
      <c r="U6219" s="4">
        <v>69</v>
      </c>
      <c r="V6219" s="13">
        <v>69</v>
      </c>
      <c r="W6219" s="4">
        <v>66</v>
      </c>
      <c r="X6219" s="4">
        <v>74</v>
      </c>
      <c r="Y6219">
        <f t="shared" ca="1" si="1164"/>
        <v>0</v>
      </c>
      <c r="Z6219">
        <f t="shared" ca="1" si="1165"/>
        <v>0</v>
      </c>
    </row>
    <row r="6220" spans="2:26" x14ac:dyDescent="0.25">
      <c r="B6220" s="11">
        <f t="shared" si="1166"/>
        <v>44820.66666665161</v>
      </c>
      <c r="C6220" s="1">
        <f t="shared" si="1157"/>
        <v>9</v>
      </c>
      <c r="D6220" s="1">
        <f t="shared" si="1158"/>
        <v>5</v>
      </c>
      <c r="E6220" s="12">
        <f t="shared" si="1159"/>
        <v>17</v>
      </c>
      <c r="F6220" s="124" t="str">
        <f t="shared" si="1160"/>
        <v>0</v>
      </c>
      <c r="G6220" s="1">
        <f ca="1">(OFFSET(O6220,0,MATCH(Customer!$J$6,'CDH &amp; HDH'!$P$11:$X$11,0)))</f>
        <v>70</v>
      </c>
      <c r="H6220" s="1" t="str">
        <f t="shared" si="1161"/>
        <v>Cooling</v>
      </c>
      <c r="I6220" s="1">
        <f ca="1">OFFSET(IF($H6220="Cooling",Customer!$C$25,Customer!$C$52),E6220,D6220)</f>
        <v>72</v>
      </c>
      <c r="J6220" s="1">
        <f ca="1">OFFSET(IF($H6220="Cooling",Customer!$L$25,Customer!$L$52),$E6220,$D6220)</f>
        <v>77</v>
      </c>
      <c r="K6220" s="16">
        <f t="shared" ref="K6220:K6283" ca="1" si="1167">IF($H6220="Heating",0,MAX(0,$G6220-I6220))</f>
        <v>0</v>
      </c>
      <c r="L6220" s="16">
        <f t="shared" ref="L6220:L6283" ca="1" si="1168">IF($H6220="Heating",0,MAX(0,$G6220-J6220))</f>
        <v>0</v>
      </c>
      <c r="M6220" s="17">
        <f t="shared" si="1162"/>
        <v>0</v>
      </c>
      <c r="N6220" s="17">
        <f t="shared" si="1163"/>
        <v>0</v>
      </c>
      <c r="O6220" s="4"/>
      <c r="P6220" s="4">
        <v>69</v>
      </c>
      <c r="Q6220" s="4">
        <v>64</v>
      </c>
      <c r="R6220" s="4">
        <v>63</v>
      </c>
      <c r="S6220" s="4">
        <v>59</v>
      </c>
      <c r="T6220" s="4">
        <v>78</v>
      </c>
      <c r="U6220" s="4">
        <v>68</v>
      </c>
      <c r="V6220" s="13">
        <v>70</v>
      </c>
      <c r="W6220" s="4">
        <v>66</v>
      </c>
      <c r="X6220" s="4">
        <v>75</v>
      </c>
      <c r="Y6220">
        <f t="shared" ca="1" si="1164"/>
        <v>0</v>
      </c>
      <c r="Z6220">
        <f t="shared" ca="1" si="1165"/>
        <v>0</v>
      </c>
    </row>
    <row r="6221" spans="2:26" x14ac:dyDescent="0.25">
      <c r="B6221" s="11">
        <f t="shared" si="1166"/>
        <v>44820.708333318275</v>
      </c>
      <c r="C6221" s="1">
        <f t="shared" ref="C6221:C6284" si="1169">MONTH(B6221)</f>
        <v>9</v>
      </c>
      <c r="D6221" s="1">
        <f t="shared" ref="D6221:D6284" si="1170">WEEKDAY(B6221,2)</f>
        <v>5</v>
      </c>
      <c r="E6221" s="12">
        <f t="shared" ref="E6221:E6284" si="1171">HOUR(B6221)+1</f>
        <v>18</v>
      </c>
      <c r="F6221" s="124" t="str">
        <f t="shared" ref="F6221:F6284" si="1172">IF(AND(C6221&gt;5,C6221&lt;9,D6221&lt;6,E6221&gt;14,E6221&lt;19),"1",IF(AND(OR(E6221=8,E6221=9,E6221=19,E6221=20),C6221&lt;3,D6221&lt;6),"1","0"))</f>
        <v>0</v>
      </c>
      <c r="G6221" s="1">
        <f ca="1">(OFFSET(O6221,0,MATCH(Customer!$J$6,'CDH &amp; HDH'!$P$11:$X$11,0)))</f>
        <v>66</v>
      </c>
      <c r="H6221" s="1" t="str">
        <f t="shared" ref="H6221:H6284" si="1173">IF(AND(C6221&gt;=5,C6221&lt;=9),"Cooling","Heating")</f>
        <v>Cooling</v>
      </c>
      <c r="I6221" s="1">
        <f ca="1">OFFSET(IF($H6221="Cooling",Customer!$C$25,Customer!$C$52),E6221,D6221)</f>
        <v>72</v>
      </c>
      <c r="J6221" s="1">
        <f ca="1">OFFSET(IF($H6221="Cooling",Customer!$L$25,Customer!$L$52),$E6221,$D6221)</f>
        <v>77</v>
      </c>
      <c r="K6221" s="16">
        <f t="shared" ca="1" si="1167"/>
        <v>0</v>
      </c>
      <c r="L6221" s="16">
        <f t="shared" ca="1" si="1168"/>
        <v>0</v>
      </c>
      <c r="M6221" s="17">
        <f t="shared" ref="M6221:M6284" si="1174">IF($H6221="Cooling",0,MAX(0,I6221-$G6221))</f>
        <v>0</v>
      </c>
      <c r="N6221" s="17">
        <f t="shared" ref="N6221:N6284" si="1175">IF($H6221="Cooling",0,MAX(0,J6221-$G6221))</f>
        <v>0</v>
      </c>
      <c r="O6221" s="4"/>
      <c r="P6221" s="4">
        <v>69</v>
      </c>
      <c r="Q6221" s="4">
        <v>64</v>
      </c>
      <c r="R6221" s="4">
        <v>59</v>
      </c>
      <c r="S6221" s="4">
        <v>58</v>
      </c>
      <c r="T6221" s="4">
        <v>77</v>
      </c>
      <c r="U6221" s="4">
        <v>67</v>
      </c>
      <c r="V6221" s="13">
        <v>66</v>
      </c>
      <c r="W6221" s="4">
        <v>66</v>
      </c>
      <c r="X6221" s="4">
        <v>72</v>
      </c>
      <c r="Y6221">
        <f t="shared" ref="Y6221:Y6284" ca="1" si="1176">1.08*400*K6221</f>
        <v>0</v>
      </c>
      <c r="Z6221">
        <f t="shared" ref="Z6221:Z6284" ca="1" si="1177">1.08*400*L6221</f>
        <v>0</v>
      </c>
    </row>
    <row r="6222" spans="2:26" x14ac:dyDescent="0.25">
      <c r="B6222" s="11">
        <f t="shared" ref="B6222:B6285" si="1178">B6221+1/24</f>
        <v>44820.749999984939</v>
      </c>
      <c r="C6222" s="1">
        <f t="shared" si="1169"/>
        <v>9</v>
      </c>
      <c r="D6222" s="1">
        <f t="shared" si="1170"/>
        <v>5</v>
      </c>
      <c r="E6222" s="12">
        <f t="shared" si="1171"/>
        <v>19</v>
      </c>
      <c r="F6222" s="124" t="str">
        <f t="shared" si="1172"/>
        <v>0</v>
      </c>
      <c r="G6222" s="1">
        <f ca="1">(OFFSET(O6222,0,MATCH(Customer!$J$6,'CDH &amp; HDH'!$P$11:$X$11,0)))</f>
        <v>65</v>
      </c>
      <c r="H6222" s="1" t="str">
        <f t="shared" si="1173"/>
        <v>Cooling</v>
      </c>
      <c r="I6222" s="1">
        <f ca="1">OFFSET(IF($H6222="Cooling",Customer!$C$25,Customer!$C$52),E6222,D6222)</f>
        <v>78</v>
      </c>
      <c r="J6222" s="1">
        <f ca="1">OFFSET(IF($H6222="Cooling",Customer!$L$25,Customer!$L$52),$E6222,$D6222)</f>
        <v>80</v>
      </c>
      <c r="K6222" s="16">
        <f t="shared" ca="1" si="1167"/>
        <v>0</v>
      </c>
      <c r="L6222" s="16">
        <f t="shared" ca="1" si="1168"/>
        <v>0</v>
      </c>
      <c r="M6222" s="17">
        <f t="shared" si="1174"/>
        <v>0</v>
      </c>
      <c r="N6222" s="17">
        <f t="shared" si="1175"/>
        <v>0</v>
      </c>
      <c r="O6222" s="4"/>
      <c r="P6222" s="4">
        <v>69</v>
      </c>
      <c r="Q6222" s="4">
        <v>63</v>
      </c>
      <c r="R6222" s="4">
        <v>56</v>
      </c>
      <c r="S6222" s="4">
        <v>58</v>
      </c>
      <c r="T6222" s="4">
        <v>77</v>
      </c>
      <c r="U6222" s="4">
        <v>66</v>
      </c>
      <c r="V6222" s="13">
        <v>65</v>
      </c>
      <c r="W6222" s="4">
        <v>66</v>
      </c>
      <c r="X6222" s="4">
        <v>68</v>
      </c>
      <c r="Y6222">
        <f t="shared" ca="1" si="1176"/>
        <v>0</v>
      </c>
      <c r="Z6222">
        <f t="shared" ca="1" si="1177"/>
        <v>0</v>
      </c>
    </row>
    <row r="6223" spans="2:26" x14ac:dyDescent="0.25">
      <c r="B6223" s="11">
        <f t="shared" si="1178"/>
        <v>44820.791666651603</v>
      </c>
      <c r="C6223" s="1">
        <f t="shared" si="1169"/>
        <v>9</v>
      </c>
      <c r="D6223" s="1">
        <f t="shared" si="1170"/>
        <v>5</v>
      </c>
      <c r="E6223" s="12">
        <f t="shared" si="1171"/>
        <v>20</v>
      </c>
      <c r="F6223" s="124" t="str">
        <f t="shared" si="1172"/>
        <v>0</v>
      </c>
      <c r="G6223" s="1">
        <f ca="1">(OFFSET(O6223,0,MATCH(Customer!$J$6,'CDH &amp; HDH'!$P$11:$X$11,0)))</f>
        <v>61</v>
      </c>
      <c r="H6223" s="1" t="str">
        <f t="shared" si="1173"/>
        <v>Cooling</v>
      </c>
      <c r="I6223" s="1">
        <f ca="1">OFFSET(IF($H6223="Cooling",Customer!$C$25,Customer!$C$52),E6223,D6223)</f>
        <v>78</v>
      </c>
      <c r="J6223" s="1">
        <f ca="1">OFFSET(IF($H6223="Cooling",Customer!$L$25,Customer!$L$52),$E6223,$D6223)</f>
        <v>80</v>
      </c>
      <c r="K6223" s="16">
        <f t="shared" ca="1" si="1167"/>
        <v>0</v>
      </c>
      <c r="L6223" s="16">
        <f t="shared" ca="1" si="1168"/>
        <v>0</v>
      </c>
      <c r="M6223" s="17">
        <f t="shared" si="1174"/>
        <v>0</v>
      </c>
      <c r="N6223" s="17">
        <f t="shared" si="1175"/>
        <v>0</v>
      </c>
      <c r="O6223" s="4"/>
      <c r="P6223" s="4">
        <v>69</v>
      </c>
      <c r="Q6223" s="4">
        <v>63</v>
      </c>
      <c r="R6223" s="4">
        <v>56</v>
      </c>
      <c r="S6223" s="4">
        <v>57</v>
      </c>
      <c r="T6223" s="4">
        <v>76</v>
      </c>
      <c r="U6223" s="4">
        <v>64</v>
      </c>
      <c r="V6223" s="13">
        <v>61</v>
      </c>
      <c r="W6223" s="4">
        <v>66</v>
      </c>
      <c r="X6223" s="4">
        <v>66</v>
      </c>
      <c r="Y6223">
        <f t="shared" ca="1" si="1176"/>
        <v>0</v>
      </c>
      <c r="Z6223">
        <f t="shared" ca="1" si="1177"/>
        <v>0</v>
      </c>
    </row>
    <row r="6224" spans="2:26" x14ac:dyDescent="0.25">
      <c r="B6224" s="11">
        <f t="shared" si="1178"/>
        <v>44820.833333318267</v>
      </c>
      <c r="C6224" s="1">
        <f t="shared" si="1169"/>
        <v>9</v>
      </c>
      <c r="D6224" s="1">
        <f t="shared" si="1170"/>
        <v>5</v>
      </c>
      <c r="E6224" s="12">
        <f t="shared" si="1171"/>
        <v>21</v>
      </c>
      <c r="F6224" s="124" t="str">
        <f t="shared" si="1172"/>
        <v>0</v>
      </c>
      <c r="G6224" s="1">
        <f ca="1">(OFFSET(O6224,0,MATCH(Customer!$J$6,'CDH &amp; HDH'!$P$11:$X$11,0)))</f>
        <v>59</v>
      </c>
      <c r="H6224" s="1" t="str">
        <f t="shared" si="1173"/>
        <v>Cooling</v>
      </c>
      <c r="I6224" s="1">
        <f ca="1">OFFSET(IF($H6224="Cooling",Customer!$C$25,Customer!$C$52),E6224,D6224)</f>
        <v>78</v>
      </c>
      <c r="J6224" s="1">
        <f ca="1">OFFSET(IF($H6224="Cooling",Customer!$L$25,Customer!$L$52),$E6224,$D6224)</f>
        <v>80</v>
      </c>
      <c r="K6224" s="16">
        <f t="shared" ca="1" si="1167"/>
        <v>0</v>
      </c>
      <c r="L6224" s="16">
        <f t="shared" ca="1" si="1168"/>
        <v>0</v>
      </c>
      <c r="M6224" s="17">
        <f t="shared" si="1174"/>
        <v>0</v>
      </c>
      <c r="N6224" s="17">
        <f t="shared" si="1175"/>
        <v>0</v>
      </c>
      <c r="O6224" s="4"/>
      <c r="P6224" s="4">
        <v>70</v>
      </c>
      <c r="Q6224" s="4">
        <v>63</v>
      </c>
      <c r="R6224" s="4">
        <v>55</v>
      </c>
      <c r="S6224" s="4">
        <v>57</v>
      </c>
      <c r="T6224" s="4">
        <v>74</v>
      </c>
      <c r="U6224" s="4">
        <v>63</v>
      </c>
      <c r="V6224" s="13">
        <v>59</v>
      </c>
      <c r="W6224" s="4">
        <v>67</v>
      </c>
      <c r="X6224" s="4">
        <v>66</v>
      </c>
      <c r="Y6224">
        <f t="shared" ca="1" si="1176"/>
        <v>0</v>
      </c>
      <c r="Z6224">
        <f t="shared" ca="1" si="1177"/>
        <v>0</v>
      </c>
    </row>
    <row r="6225" spans="2:26" x14ac:dyDescent="0.25">
      <c r="B6225" s="11">
        <f t="shared" si="1178"/>
        <v>44820.874999984931</v>
      </c>
      <c r="C6225" s="1">
        <f t="shared" si="1169"/>
        <v>9</v>
      </c>
      <c r="D6225" s="1">
        <f t="shared" si="1170"/>
        <v>5</v>
      </c>
      <c r="E6225" s="12">
        <f t="shared" si="1171"/>
        <v>22</v>
      </c>
      <c r="F6225" s="124" t="str">
        <f t="shared" si="1172"/>
        <v>0</v>
      </c>
      <c r="G6225" s="1">
        <f ca="1">(OFFSET(O6225,0,MATCH(Customer!$J$6,'CDH &amp; HDH'!$P$11:$X$11,0)))</f>
        <v>58</v>
      </c>
      <c r="H6225" s="1" t="str">
        <f t="shared" si="1173"/>
        <v>Cooling</v>
      </c>
      <c r="I6225" s="1">
        <f ca="1">OFFSET(IF($H6225="Cooling",Customer!$C$25,Customer!$C$52),E6225,D6225)</f>
        <v>78</v>
      </c>
      <c r="J6225" s="1">
        <f ca="1">OFFSET(IF($H6225="Cooling",Customer!$L$25,Customer!$L$52),$E6225,$D6225)</f>
        <v>80</v>
      </c>
      <c r="K6225" s="16">
        <f t="shared" ca="1" si="1167"/>
        <v>0</v>
      </c>
      <c r="L6225" s="16">
        <f t="shared" ca="1" si="1168"/>
        <v>0</v>
      </c>
      <c r="M6225" s="17">
        <f t="shared" si="1174"/>
        <v>0</v>
      </c>
      <c r="N6225" s="17">
        <f t="shared" si="1175"/>
        <v>0</v>
      </c>
      <c r="O6225" s="4"/>
      <c r="P6225" s="4">
        <v>70</v>
      </c>
      <c r="Q6225" s="4">
        <v>63</v>
      </c>
      <c r="R6225" s="4">
        <v>55</v>
      </c>
      <c r="S6225" s="4">
        <v>52</v>
      </c>
      <c r="T6225" s="4">
        <v>73</v>
      </c>
      <c r="U6225" s="4">
        <v>62</v>
      </c>
      <c r="V6225" s="13">
        <v>58</v>
      </c>
      <c r="W6225" s="4">
        <v>67</v>
      </c>
      <c r="X6225" s="4">
        <v>63</v>
      </c>
      <c r="Y6225">
        <f t="shared" ca="1" si="1176"/>
        <v>0</v>
      </c>
      <c r="Z6225">
        <f t="shared" ca="1" si="1177"/>
        <v>0</v>
      </c>
    </row>
    <row r="6226" spans="2:26" x14ac:dyDescent="0.25">
      <c r="B6226" s="11">
        <f t="shared" si="1178"/>
        <v>44820.916666651596</v>
      </c>
      <c r="C6226" s="1">
        <f t="shared" si="1169"/>
        <v>9</v>
      </c>
      <c r="D6226" s="1">
        <f t="shared" si="1170"/>
        <v>5</v>
      </c>
      <c r="E6226" s="12">
        <f t="shared" si="1171"/>
        <v>23</v>
      </c>
      <c r="F6226" s="124" t="str">
        <f t="shared" si="1172"/>
        <v>0</v>
      </c>
      <c r="G6226" s="1">
        <f ca="1">(OFFSET(O6226,0,MATCH(Customer!$J$6,'CDH &amp; HDH'!$P$11:$X$11,0)))</f>
        <v>55</v>
      </c>
      <c r="H6226" s="1" t="str">
        <f t="shared" si="1173"/>
        <v>Cooling</v>
      </c>
      <c r="I6226" s="1">
        <f ca="1">OFFSET(IF($H6226="Cooling",Customer!$C$25,Customer!$C$52),E6226,D6226)</f>
        <v>78</v>
      </c>
      <c r="J6226" s="1">
        <f ca="1">OFFSET(IF($H6226="Cooling",Customer!$L$25,Customer!$L$52),$E6226,$D6226)</f>
        <v>80</v>
      </c>
      <c r="K6226" s="16">
        <f t="shared" ca="1" si="1167"/>
        <v>0</v>
      </c>
      <c r="L6226" s="16">
        <f t="shared" ca="1" si="1168"/>
        <v>0</v>
      </c>
      <c r="M6226" s="17">
        <f t="shared" si="1174"/>
        <v>0</v>
      </c>
      <c r="N6226" s="17">
        <f t="shared" si="1175"/>
        <v>0</v>
      </c>
      <c r="O6226" s="4"/>
      <c r="P6226" s="4">
        <v>69</v>
      </c>
      <c r="Q6226" s="4">
        <v>63</v>
      </c>
      <c r="R6226" s="4">
        <v>55</v>
      </c>
      <c r="S6226" s="4">
        <v>50</v>
      </c>
      <c r="T6226" s="4">
        <v>72</v>
      </c>
      <c r="U6226" s="4">
        <v>62</v>
      </c>
      <c r="V6226" s="13">
        <v>55</v>
      </c>
      <c r="W6226" s="4">
        <v>67</v>
      </c>
      <c r="X6226" s="4">
        <v>61</v>
      </c>
      <c r="Y6226">
        <f t="shared" ca="1" si="1176"/>
        <v>0</v>
      </c>
      <c r="Z6226">
        <f t="shared" ca="1" si="1177"/>
        <v>0</v>
      </c>
    </row>
    <row r="6227" spans="2:26" x14ac:dyDescent="0.25">
      <c r="B6227" s="11">
        <f t="shared" si="1178"/>
        <v>44820.95833331826</v>
      </c>
      <c r="C6227" s="1">
        <f t="shared" si="1169"/>
        <v>9</v>
      </c>
      <c r="D6227" s="1">
        <f t="shared" si="1170"/>
        <v>5</v>
      </c>
      <c r="E6227" s="12">
        <f t="shared" si="1171"/>
        <v>24</v>
      </c>
      <c r="F6227" s="124" t="str">
        <f t="shared" si="1172"/>
        <v>0</v>
      </c>
      <c r="G6227" s="1">
        <f ca="1">(OFFSET(O6227,0,MATCH(Customer!$J$6,'CDH &amp; HDH'!$P$11:$X$11,0)))</f>
        <v>53</v>
      </c>
      <c r="H6227" s="1" t="str">
        <f t="shared" si="1173"/>
        <v>Cooling</v>
      </c>
      <c r="I6227" s="1">
        <f ca="1">OFFSET(IF($H6227="Cooling",Customer!$C$25,Customer!$C$52),E6227,D6227)</f>
        <v>78</v>
      </c>
      <c r="J6227" s="1">
        <f ca="1">OFFSET(IF($H6227="Cooling",Customer!$L$25,Customer!$L$52),$E6227,$D6227)</f>
        <v>80</v>
      </c>
      <c r="K6227" s="16">
        <f t="shared" ca="1" si="1167"/>
        <v>0</v>
      </c>
      <c r="L6227" s="16">
        <f t="shared" ca="1" si="1168"/>
        <v>0</v>
      </c>
      <c r="M6227" s="17">
        <f t="shared" si="1174"/>
        <v>0</v>
      </c>
      <c r="N6227" s="17">
        <f t="shared" si="1175"/>
        <v>0</v>
      </c>
      <c r="O6227" s="4"/>
      <c r="P6227" s="4">
        <v>69</v>
      </c>
      <c r="Q6227" s="4">
        <v>63</v>
      </c>
      <c r="R6227" s="4">
        <v>55</v>
      </c>
      <c r="S6227" s="4">
        <v>50</v>
      </c>
      <c r="T6227" s="4">
        <v>71</v>
      </c>
      <c r="U6227" s="4">
        <v>63</v>
      </c>
      <c r="V6227" s="13">
        <v>53</v>
      </c>
      <c r="W6227" s="4">
        <v>66</v>
      </c>
      <c r="X6227" s="4">
        <v>60</v>
      </c>
      <c r="Y6227">
        <f t="shared" ca="1" si="1176"/>
        <v>0</v>
      </c>
      <c r="Z6227">
        <f t="shared" ca="1" si="1177"/>
        <v>0</v>
      </c>
    </row>
    <row r="6228" spans="2:26" x14ac:dyDescent="0.25">
      <c r="B6228" s="11">
        <f t="shared" si="1178"/>
        <v>44820.999999984924</v>
      </c>
      <c r="C6228" s="1">
        <f t="shared" si="1169"/>
        <v>9</v>
      </c>
      <c r="D6228" s="1">
        <f t="shared" si="1170"/>
        <v>6</v>
      </c>
      <c r="E6228" s="12">
        <f t="shared" si="1171"/>
        <v>1</v>
      </c>
      <c r="F6228" s="124" t="str">
        <f t="shared" si="1172"/>
        <v>0</v>
      </c>
      <c r="G6228" s="1">
        <f ca="1">(OFFSET(O6228,0,MATCH(Customer!$J$6,'CDH &amp; HDH'!$P$11:$X$11,0)))</f>
        <v>53</v>
      </c>
      <c r="H6228" s="1" t="str">
        <f t="shared" si="1173"/>
        <v>Cooling</v>
      </c>
      <c r="I6228" s="1">
        <f ca="1">OFFSET(IF($H6228="Cooling",Customer!$C$25,Customer!$C$52),E6228,D6228)</f>
        <v>78</v>
      </c>
      <c r="J6228" s="1">
        <f ca="1">OFFSET(IF($H6228="Cooling",Customer!$L$25,Customer!$L$52),$E6228,$D6228)</f>
        <v>80</v>
      </c>
      <c r="K6228" s="16">
        <f t="shared" ca="1" si="1167"/>
        <v>0</v>
      </c>
      <c r="L6228" s="16">
        <f t="shared" ca="1" si="1168"/>
        <v>0</v>
      </c>
      <c r="M6228" s="17">
        <f t="shared" si="1174"/>
        <v>0</v>
      </c>
      <c r="N6228" s="17">
        <f t="shared" si="1175"/>
        <v>0</v>
      </c>
      <c r="O6228" s="4"/>
      <c r="P6228" s="4">
        <v>68</v>
      </c>
      <c r="Q6228" s="4">
        <v>63</v>
      </c>
      <c r="R6228" s="4">
        <v>56</v>
      </c>
      <c r="S6228" s="4">
        <v>50</v>
      </c>
      <c r="T6228" s="4">
        <v>70</v>
      </c>
      <c r="U6228" s="4">
        <v>64</v>
      </c>
      <c r="V6228" s="13">
        <v>53</v>
      </c>
      <c r="W6228" s="4">
        <v>66</v>
      </c>
      <c r="X6228" s="4">
        <v>60</v>
      </c>
      <c r="Y6228">
        <f t="shared" ca="1" si="1176"/>
        <v>0</v>
      </c>
      <c r="Z6228">
        <f t="shared" ca="1" si="1177"/>
        <v>0</v>
      </c>
    </row>
    <row r="6229" spans="2:26" x14ac:dyDescent="0.25">
      <c r="B6229" s="11">
        <f t="shared" si="1178"/>
        <v>44821.041666651588</v>
      </c>
      <c r="C6229" s="1">
        <f t="shared" si="1169"/>
        <v>9</v>
      </c>
      <c r="D6229" s="1">
        <f t="shared" si="1170"/>
        <v>6</v>
      </c>
      <c r="E6229" s="12">
        <f t="shared" si="1171"/>
        <v>2</v>
      </c>
      <c r="F6229" s="124" t="str">
        <f t="shared" si="1172"/>
        <v>0</v>
      </c>
      <c r="G6229" s="1">
        <f ca="1">(OFFSET(O6229,0,MATCH(Customer!$J$6,'CDH &amp; HDH'!$P$11:$X$11,0)))</f>
        <v>52</v>
      </c>
      <c r="H6229" s="1" t="str">
        <f t="shared" si="1173"/>
        <v>Cooling</v>
      </c>
      <c r="I6229" s="1">
        <f ca="1">OFFSET(IF($H6229="Cooling",Customer!$C$25,Customer!$C$52),E6229,D6229)</f>
        <v>78</v>
      </c>
      <c r="J6229" s="1">
        <f ca="1">OFFSET(IF($H6229="Cooling",Customer!$L$25,Customer!$L$52),$E6229,$D6229)</f>
        <v>80</v>
      </c>
      <c r="K6229" s="16">
        <f t="shared" ca="1" si="1167"/>
        <v>0</v>
      </c>
      <c r="L6229" s="16">
        <f t="shared" ca="1" si="1168"/>
        <v>0</v>
      </c>
      <c r="M6229" s="17">
        <f t="shared" si="1174"/>
        <v>0</v>
      </c>
      <c r="N6229" s="17">
        <f t="shared" si="1175"/>
        <v>0</v>
      </c>
      <c r="O6229" s="4"/>
      <c r="P6229" s="4">
        <v>68</v>
      </c>
      <c r="Q6229" s="4">
        <v>63</v>
      </c>
      <c r="R6229" s="4">
        <v>57</v>
      </c>
      <c r="S6229" s="4">
        <v>51</v>
      </c>
      <c r="T6229" s="4">
        <v>69</v>
      </c>
      <c r="U6229" s="4">
        <v>64</v>
      </c>
      <c r="V6229" s="13">
        <v>52</v>
      </c>
      <c r="W6229" s="4">
        <v>66</v>
      </c>
      <c r="X6229" s="4">
        <v>59</v>
      </c>
      <c r="Y6229">
        <f t="shared" ca="1" si="1176"/>
        <v>0</v>
      </c>
      <c r="Z6229">
        <f t="shared" ca="1" si="1177"/>
        <v>0</v>
      </c>
    </row>
    <row r="6230" spans="2:26" x14ac:dyDescent="0.25">
      <c r="B6230" s="11">
        <f t="shared" si="1178"/>
        <v>44821.083333318253</v>
      </c>
      <c r="C6230" s="1">
        <f t="shared" si="1169"/>
        <v>9</v>
      </c>
      <c r="D6230" s="1">
        <f t="shared" si="1170"/>
        <v>6</v>
      </c>
      <c r="E6230" s="12">
        <f t="shared" si="1171"/>
        <v>3</v>
      </c>
      <c r="F6230" s="124" t="str">
        <f t="shared" si="1172"/>
        <v>0</v>
      </c>
      <c r="G6230" s="1">
        <f ca="1">(OFFSET(O6230,0,MATCH(Customer!$J$6,'CDH &amp; HDH'!$P$11:$X$11,0)))</f>
        <v>51</v>
      </c>
      <c r="H6230" s="1" t="str">
        <f t="shared" si="1173"/>
        <v>Cooling</v>
      </c>
      <c r="I6230" s="1">
        <f ca="1">OFFSET(IF($H6230="Cooling",Customer!$C$25,Customer!$C$52),E6230,D6230)</f>
        <v>78</v>
      </c>
      <c r="J6230" s="1">
        <f ca="1">OFFSET(IF($H6230="Cooling",Customer!$L$25,Customer!$L$52),$E6230,$D6230)</f>
        <v>80</v>
      </c>
      <c r="K6230" s="16">
        <f t="shared" ca="1" si="1167"/>
        <v>0</v>
      </c>
      <c r="L6230" s="16">
        <f t="shared" ca="1" si="1168"/>
        <v>0</v>
      </c>
      <c r="M6230" s="17">
        <f t="shared" si="1174"/>
        <v>0</v>
      </c>
      <c r="N6230" s="17">
        <f t="shared" si="1175"/>
        <v>0</v>
      </c>
      <c r="O6230" s="4"/>
      <c r="P6230" s="4">
        <v>69</v>
      </c>
      <c r="Q6230" s="4">
        <v>62</v>
      </c>
      <c r="R6230" s="4">
        <v>57</v>
      </c>
      <c r="S6230" s="4">
        <v>51</v>
      </c>
      <c r="T6230" s="4">
        <v>69</v>
      </c>
      <c r="U6230" s="4">
        <v>64</v>
      </c>
      <c r="V6230" s="13">
        <v>51</v>
      </c>
      <c r="W6230" s="4">
        <v>66</v>
      </c>
      <c r="X6230" s="4">
        <v>59</v>
      </c>
      <c r="Y6230">
        <f t="shared" ca="1" si="1176"/>
        <v>0</v>
      </c>
      <c r="Z6230">
        <f t="shared" ca="1" si="1177"/>
        <v>0</v>
      </c>
    </row>
    <row r="6231" spans="2:26" x14ac:dyDescent="0.25">
      <c r="B6231" s="11">
        <f t="shared" si="1178"/>
        <v>44821.124999984917</v>
      </c>
      <c r="C6231" s="1">
        <f t="shared" si="1169"/>
        <v>9</v>
      </c>
      <c r="D6231" s="1">
        <f t="shared" si="1170"/>
        <v>6</v>
      </c>
      <c r="E6231" s="12">
        <f t="shared" si="1171"/>
        <v>4</v>
      </c>
      <c r="F6231" s="124" t="str">
        <f t="shared" si="1172"/>
        <v>0</v>
      </c>
      <c r="G6231" s="1">
        <f ca="1">(OFFSET(O6231,0,MATCH(Customer!$J$6,'CDH &amp; HDH'!$P$11:$X$11,0)))</f>
        <v>49</v>
      </c>
      <c r="H6231" s="1" t="str">
        <f t="shared" si="1173"/>
        <v>Cooling</v>
      </c>
      <c r="I6231" s="1">
        <f ca="1">OFFSET(IF($H6231="Cooling",Customer!$C$25,Customer!$C$52),E6231,D6231)</f>
        <v>78</v>
      </c>
      <c r="J6231" s="1">
        <f ca="1">OFFSET(IF($H6231="Cooling",Customer!$L$25,Customer!$L$52),$E6231,$D6231)</f>
        <v>80</v>
      </c>
      <c r="K6231" s="16">
        <f t="shared" ca="1" si="1167"/>
        <v>0</v>
      </c>
      <c r="L6231" s="16">
        <f t="shared" ca="1" si="1168"/>
        <v>0</v>
      </c>
      <c r="M6231" s="17">
        <f t="shared" si="1174"/>
        <v>0</v>
      </c>
      <c r="N6231" s="17">
        <f t="shared" si="1175"/>
        <v>0</v>
      </c>
      <c r="O6231" s="4"/>
      <c r="P6231" s="4">
        <v>69</v>
      </c>
      <c r="Q6231" s="4">
        <v>62</v>
      </c>
      <c r="R6231" s="4">
        <v>57</v>
      </c>
      <c r="S6231" s="4">
        <v>53</v>
      </c>
      <c r="T6231" s="4">
        <v>69</v>
      </c>
      <c r="U6231" s="4">
        <v>63</v>
      </c>
      <c r="V6231" s="13">
        <v>49</v>
      </c>
      <c r="W6231" s="4">
        <v>66</v>
      </c>
      <c r="X6231" s="4">
        <v>58</v>
      </c>
      <c r="Y6231">
        <f t="shared" ca="1" si="1176"/>
        <v>0</v>
      </c>
      <c r="Z6231">
        <f t="shared" ca="1" si="1177"/>
        <v>0</v>
      </c>
    </row>
    <row r="6232" spans="2:26" x14ac:dyDescent="0.25">
      <c r="B6232" s="11">
        <f t="shared" si="1178"/>
        <v>44821.166666651581</v>
      </c>
      <c r="C6232" s="1">
        <f t="shared" si="1169"/>
        <v>9</v>
      </c>
      <c r="D6232" s="1">
        <f t="shared" si="1170"/>
        <v>6</v>
      </c>
      <c r="E6232" s="12">
        <f t="shared" si="1171"/>
        <v>5</v>
      </c>
      <c r="F6232" s="124" t="str">
        <f t="shared" si="1172"/>
        <v>0</v>
      </c>
      <c r="G6232" s="1">
        <f ca="1">(OFFSET(O6232,0,MATCH(Customer!$J$6,'CDH &amp; HDH'!$P$11:$X$11,0)))</f>
        <v>49</v>
      </c>
      <c r="H6232" s="1" t="str">
        <f t="shared" si="1173"/>
        <v>Cooling</v>
      </c>
      <c r="I6232" s="1">
        <f ca="1">OFFSET(IF($H6232="Cooling",Customer!$C$25,Customer!$C$52),E6232,D6232)</f>
        <v>78</v>
      </c>
      <c r="J6232" s="1">
        <f ca="1">OFFSET(IF($H6232="Cooling",Customer!$L$25,Customer!$L$52),$E6232,$D6232)</f>
        <v>80</v>
      </c>
      <c r="K6232" s="16">
        <f t="shared" ca="1" si="1167"/>
        <v>0</v>
      </c>
      <c r="L6232" s="16">
        <f t="shared" ca="1" si="1168"/>
        <v>0</v>
      </c>
      <c r="M6232" s="17">
        <f t="shared" si="1174"/>
        <v>0</v>
      </c>
      <c r="N6232" s="17">
        <f t="shared" si="1175"/>
        <v>0</v>
      </c>
      <c r="O6232" s="4"/>
      <c r="P6232" s="4">
        <v>70</v>
      </c>
      <c r="Q6232" s="4">
        <v>62</v>
      </c>
      <c r="R6232" s="4">
        <v>55</v>
      </c>
      <c r="S6232" s="4">
        <v>51</v>
      </c>
      <c r="T6232" s="4">
        <v>69</v>
      </c>
      <c r="U6232" s="4">
        <v>64</v>
      </c>
      <c r="V6232" s="13">
        <v>49</v>
      </c>
      <c r="W6232" s="4">
        <v>66</v>
      </c>
      <c r="X6232" s="4">
        <v>57</v>
      </c>
      <c r="Y6232">
        <f t="shared" ca="1" si="1176"/>
        <v>0</v>
      </c>
      <c r="Z6232">
        <f t="shared" ca="1" si="1177"/>
        <v>0</v>
      </c>
    </row>
    <row r="6233" spans="2:26" x14ac:dyDescent="0.25">
      <c r="B6233" s="11">
        <f t="shared" si="1178"/>
        <v>44821.208333318245</v>
      </c>
      <c r="C6233" s="1">
        <f t="shared" si="1169"/>
        <v>9</v>
      </c>
      <c r="D6233" s="1">
        <f t="shared" si="1170"/>
        <v>6</v>
      </c>
      <c r="E6233" s="12">
        <f t="shared" si="1171"/>
        <v>6</v>
      </c>
      <c r="F6233" s="124" t="str">
        <f t="shared" si="1172"/>
        <v>0</v>
      </c>
      <c r="G6233" s="1">
        <f ca="1">(OFFSET(O6233,0,MATCH(Customer!$J$6,'CDH &amp; HDH'!$P$11:$X$11,0)))</f>
        <v>46</v>
      </c>
      <c r="H6233" s="1" t="str">
        <f t="shared" si="1173"/>
        <v>Cooling</v>
      </c>
      <c r="I6233" s="1">
        <f ca="1">OFFSET(IF($H6233="Cooling",Customer!$C$25,Customer!$C$52),E6233,D6233)</f>
        <v>78</v>
      </c>
      <c r="J6233" s="1">
        <f ca="1">OFFSET(IF($H6233="Cooling",Customer!$L$25,Customer!$L$52),$E6233,$D6233)</f>
        <v>80</v>
      </c>
      <c r="K6233" s="16">
        <f t="shared" ca="1" si="1167"/>
        <v>0</v>
      </c>
      <c r="L6233" s="16">
        <f t="shared" ca="1" si="1168"/>
        <v>0</v>
      </c>
      <c r="M6233" s="17">
        <f t="shared" si="1174"/>
        <v>0</v>
      </c>
      <c r="N6233" s="17">
        <f t="shared" si="1175"/>
        <v>0</v>
      </c>
      <c r="O6233" s="4"/>
      <c r="P6233" s="4">
        <v>70</v>
      </c>
      <c r="Q6233" s="4">
        <v>62</v>
      </c>
      <c r="R6233" s="4">
        <v>55</v>
      </c>
      <c r="S6233" s="4">
        <v>52</v>
      </c>
      <c r="T6233" s="4">
        <v>69</v>
      </c>
      <c r="U6233" s="4">
        <v>65</v>
      </c>
      <c r="V6233" s="13">
        <v>46</v>
      </c>
      <c r="W6233" s="4">
        <v>66</v>
      </c>
      <c r="X6233" s="4">
        <v>57</v>
      </c>
      <c r="Y6233">
        <f t="shared" ca="1" si="1176"/>
        <v>0</v>
      </c>
      <c r="Z6233">
        <f t="shared" ca="1" si="1177"/>
        <v>0</v>
      </c>
    </row>
    <row r="6234" spans="2:26" x14ac:dyDescent="0.25">
      <c r="B6234" s="11">
        <f t="shared" si="1178"/>
        <v>44821.24999998491</v>
      </c>
      <c r="C6234" s="1">
        <f t="shared" si="1169"/>
        <v>9</v>
      </c>
      <c r="D6234" s="1">
        <f t="shared" si="1170"/>
        <v>6</v>
      </c>
      <c r="E6234" s="12">
        <f t="shared" si="1171"/>
        <v>7</v>
      </c>
      <c r="F6234" s="124" t="str">
        <f t="shared" si="1172"/>
        <v>0</v>
      </c>
      <c r="G6234" s="1">
        <f ca="1">(OFFSET(O6234,0,MATCH(Customer!$J$6,'CDH &amp; HDH'!$P$11:$X$11,0)))</f>
        <v>49</v>
      </c>
      <c r="H6234" s="1" t="str">
        <f t="shared" si="1173"/>
        <v>Cooling</v>
      </c>
      <c r="I6234" s="1">
        <f ca="1">OFFSET(IF($H6234="Cooling",Customer!$C$25,Customer!$C$52),E6234,D6234)</f>
        <v>78</v>
      </c>
      <c r="J6234" s="1">
        <f ca="1">OFFSET(IF($H6234="Cooling",Customer!$L$25,Customer!$L$52),$E6234,$D6234)</f>
        <v>80</v>
      </c>
      <c r="K6234" s="16">
        <f t="shared" ca="1" si="1167"/>
        <v>0</v>
      </c>
      <c r="L6234" s="16">
        <f t="shared" ca="1" si="1168"/>
        <v>0</v>
      </c>
      <c r="M6234" s="17">
        <f t="shared" si="1174"/>
        <v>0</v>
      </c>
      <c r="N6234" s="17">
        <f t="shared" si="1175"/>
        <v>0</v>
      </c>
      <c r="O6234" s="4"/>
      <c r="P6234" s="4">
        <v>71</v>
      </c>
      <c r="Q6234" s="4">
        <v>62</v>
      </c>
      <c r="R6234" s="4">
        <v>56</v>
      </c>
      <c r="S6234" s="4">
        <v>53</v>
      </c>
      <c r="T6234" s="4">
        <v>68</v>
      </c>
      <c r="U6234" s="4">
        <v>63</v>
      </c>
      <c r="V6234" s="13">
        <v>49</v>
      </c>
      <c r="W6234" s="4">
        <v>66</v>
      </c>
      <c r="X6234" s="4">
        <v>56</v>
      </c>
      <c r="Y6234">
        <f t="shared" ca="1" si="1176"/>
        <v>0</v>
      </c>
      <c r="Z6234">
        <f t="shared" ca="1" si="1177"/>
        <v>0</v>
      </c>
    </row>
    <row r="6235" spans="2:26" x14ac:dyDescent="0.25">
      <c r="B6235" s="11">
        <f t="shared" si="1178"/>
        <v>44821.291666651574</v>
      </c>
      <c r="C6235" s="1">
        <f t="shared" si="1169"/>
        <v>9</v>
      </c>
      <c r="D6235" s="1">
        <f t="shared" si="1170"/>
        <v>6</v>
      </c>
      <c r="E6235" s="12">
        <f t="shared" si="1171"/>
        <v>8</v>
      </c>
      <c r="F6235" s="124" t="str">
        <f t="shared" si="1172"/>
        <v>0</v>
      </c>
      <c r="G6235" s="1">
        <f ca="1">(OFFSET(O6235,0,MATCH(Customer!$J$6,'CDH &amp; HDH'!$P$11:$X$11,0)))</f>
        <v>54</v>
      </c>
      <c r="H6235" s="1" t="str">
        <f t="shared" si="1173"/>
        <v>Cooling</v>
      </c>
      <c r="I6235" s="1">
        <f ca="1">OFFSET(IF($H6235="Cooling",Customer!$C$25,Customer!$C$52),E6235,D6235)</f>
        <v>78</v>
      </c>
      <c r="J6235" s="1">
        <f ca="1">OFFSET(IF($H6235="Cooling",Customer!$L$25,Customer!$L$52),$E6235,$D6235)</f>
        <v>80</v>
      </c>
      <c r="K6235" s="16">
        <f t="shared" ca="1" si="1167"/>
        <v>0</v>
      </c>
      <c r="L6235" s="16">
        <f t="shared" ca="1" si="1168"/>
        <v>0</v>
      </c>
      <c r="M6235" s="17">
        <f t="shared" si="1174"/>
        <v>0</v>
      </c>
      <c r="N6235" s="17">
        <f t="shared" si="1175"/>
        <v>0</v>
      </c>
      <c r="O6235" s="4"/>
      <c r="P6235" s="4">
        <v>73</v>
      </c>
      <c r="Q6235" s="4">
        <v>63</v>
      </c>
      <c r="R6235" s="4">
        <v>57</v>
      </c>
      <c r="S6235" s="4">
        <v>56</v>
      </c>
      <c r="T6235" s="4">
        <v>70</v>
      </c>
      <c r="U6235" s="4">
        <v>63</v>
      </c>
      <c r="V6235" s="13">
        <v>54</v>
      </c>
      <c r="W6235" s="4">
        <v>69</v>
      </c>
      <c r="X6235" s="4">
        <v>56</v>
      </c>
      <c r="Y6235">
        <f t="shared" ca="1" si="1176"/>
        <v>0</v>
      </c>
      <c r="Z6235">
        <f t="shared" ca="1" si="1177"/>
        <v>0</v>
      </c>
    </row>
    <row r="6236" spans="2:26" x14ac:dyDescent="0.25">
      <c r="B6236" s="11">
        <f t="shared" si="1178"/>
        <v>44821.333333318238</v>
      </c>
      <c r="C6236" s="1">
        <f t="shared" si="1169"/>
        <v>9</v>
      </c>
      <c r="D6236" s="1">
        <f t="shared" si="1170"/>
        <v>6</v>
      </c>
      <c r="E6236" s="12">
        <f t="shared" si="1171"/>
        <v>9</v>
      </c>
      <c r="F6236" s="124" t="str">
        <f t="shared" si="1172"/>
        <v>0</v>
      </c>
      <c r="G6236" s="1">
        <f ca="1">(OFFSET(O6236,0,MATCH(Customer!$J$6,'CDH &amp; HDH'!$P$11:$X$11,0)))</f>
        <v>59</v>
      </c>
      <c r="H6236" s="1" t="str">
        <f t="shared" si="1173"/>
        <v>Cooling</v>
      </c>
      <c r="I6236" s="1">
        <f ca="1">OFFSET(IF($H6236="Cooling",Customer!$C$25,Customer!$C$52),E6236,D6236)</f>
        <v>78</v>
      </c>
      <c r="J6236" s="1">
        <f ca="1">OFFSET(IF($H6236="Cooling",Customer!$L$25,Customer!$L$52),$E6236,$D6236)</f>
        <v>80</v>
      </c>
      <c r="K6236" s="16">
        <f t="shared" ca="1" si="1167"/>
        <v>0</v>
      </c>
      <c r="L6236" s="16">
        <f t="shared" ca="1" si="1168"/>
        <v>0</v>
      </c>
      <c r="M6236" s="17">
        <f t="shared" si="1174"/>
        <v>0</v>
      </c>
      <c r="N6236" s="17">
        <f t="shared" si="1175"/>
        <v>0</v>
      </c>
      <c r="O6236" s="4"/>
      <c r="P6236" s="4">
        <v>74</v>
      </c>
      <c r="Q6236" s="4">
        <v>65</v>
      </c>
      <c r="R6236" s="4">
        <v>58</v>
      </c>
      <c r="S6236" s="4">
        <v>60</v>
      </c>
      <c r="T6236" s="4">
        <v>73</v>
      </c>
      <c r="U6236" s="4">
        <v>63</v>
      </c>
      <c r="V6236" s="13">
        <v>59</v>
      </c>
      <c r="W6236" s="4">
        <v>71</v>
      </c>
      <c r="X6236" s="4">
        <v>57</v>
      </c>
      <c r="Y6236">
        <f t="shared" ca="1" si="1176"/>
        <v>0</v>
      </c>
      <c r="Z6236">
        <f t="shared" ca="1" si="1177"/>
        <v>0</v>
      </c>
    </row>
    <row r="6237" spans="2:26" x14ac:dyDescent="0.25">
      <c r="B6237" s="11">
        <f t="shared" si="1178"/>
        <v>44821.374999984902</v>
      </c>
      <c r="C6237" s="1">
        <f t="shared" si="1169"/>
        <v>9</v>
      </c>
      <c r="D6237" s="1">
        <f t="shared" si="1170"/>
        <v>6</v>
      </c>
      <c r="E6237" s="12">
        <f t="shared" si="1171"/>
        <v>10</v>
      </c>
      <c r="F6237" s="124" t="str">
        <f t="shared" si="1172"/>
        <v>0</v>
      </c>
      <c r="G6237" s="1">
        <f ca="1">(OFFSET(O6237,0,MATCH(Customer!$J$6,'CDH &amp; HDH'!$P$11:$X$11,0)))</f>
        <v>64</v>
      </c>
      <c r="H6237" s="1" t="str">
        <f t="shared" si="1173"/>
        <v>Cooling</v>
      </c>
      <c r="I6237" s="1">
        <f ca="1">OFFSET(IF($H6237="Cooling",Customer!$C$25,Customer!$C$52),E6237,D6237)</f>
        <v>78</v>
      </c>
      <c r="J6237" s="1">
        <f ca="1">OFFSET(IF($H6237="Cooling",Customer!$L$25,Customer!$L$52),$E6237,$D6237)</f>
        <v>80</v>
      </c>
      <c r="K6237" s="16">
        <f t="shared" ca="1" si="1167"/>
        <v>0</v>
      </c>
      <c r="L6237" s="16">
        <f t="shared" ca="1" si="1168"/>
        <v>0</v>
      </c>
      <c r="M6237" s="17">
        <f t="shared" si="1174"/>
        <v>0</v>
      </c>
      <c r="N6237" s="17">
        <f t="shared" si="1175"/>
        <v>0</v>
      </c>
      <c r="O6237" s="4"/>
      <c r="P6237" s="4">
        <v>76</v>
      </c>
      <c r="Q6237" s="4">
        <v>66</v>
      </c>
      <c r="R6237" s="4">
        <v>59</v>
      </c>
      <c r="S6237" s="4">
        <v>64</v>
      </c>
      <c r="T6237" s="4">
        <v>74</v>
      </c>
      <c r="U6237" s="4">
        <v>63</v>
      </c>
      <c r="V6237" s="13">
        <v>64</v>
      </c>
      <c r="W6237" s="4">
        <v>74</v>
      </c>
      <c r="X6237" s="4">
        <v>59</v>
      </c>
      <c r="Y6237">
        <f t="shared" ca="1" si="1176"/>
        <v>0</v>
      </c>
      <c r="Z6237">
        <f t="shared" ca="1" si="1177"/>
        <v>0</v>
      </c>
    </row>
    <row r="6238" spans="2:26" x14ac:dyDescent="0.25">
      <c r="B6238" s="11">
        <f t="shared" si="1178"/>
        <v>44821.416666651567</v>
      </c>
      <c r="C6238" s="1">
        <f t="shared" si="1169"/>
        <v>9</v>
      </c>
      <c r="D6238" s="1">
        <f t="shared" si="1170"/>
        <v>6</v>
      </c>
      <c r="E6238" s="12">
        <f t="shared" si="1171"/>
        <v>11</v>
      </c>
      <c r="F6238" s="124" t="str">
        <f t="shared" si="1172"/>
        <v>0</v>
      </c>
      <c r="G6238" s="1">
        <f ca="1">(OFFSET(O6238,0,MATCH(Customer!$J$6,'CDH &amp; HDH'!$P$11:$X$11,0)))</f>
        <v>69</v>
      </c>
      <c r="H6238" s="1" t="str">
        <f t="shared" si="1173"/>
        <v>Cooling</v>
      </c>
      <c r="I6238" s="1">
        <f ca="1">OFFSET(IF($H6238="Cooling",Customer!$C$25,Customer!$C$52),E6238,D6238)</f>
        <v>78</v>
      </c>
      <c r="J6238" s="1">
        <f ca="1">OFFSET(IF($H6238="Cooling",Customer!$L$25,Customer!$L$52),$E6238,$D6238)</f>
        <v>80</v>
      </c>
      <c r="K6238" s="16">
        <f t="shared" ca="1" si="1167"/>
        <v>0</v>
      </c>
      <c r="L6238" s="16">
        <f t="shared" ca="1" si="1168"/>
        <v>0</v>
      </c>
      <c r="M6238" s="17">
        <f t="shared" si="1174"/>
        <v>0</v>
      </c>
      <c r="N6238" s="17">
        <f t="shared" si="1175"/>
        <v>0</v>
      </c>
      <c r="O6238" s="4"/>
      <c r="P6238" s="4">
        <v>76</v>
      </c>
      <c r="Q6238" s="4">
        <v>69</v>
      </c>
      <c r="R6238" s="4">
        <v>59</v>
      </c>
      <c r="S6238" s="4">
        <v>66</v>
      </c>
      <c r="T6238" s="4">
        <v>73</v>
      </c>
      <c r="U6238" s="4">
        <v>65</v>
      </c>
      <c r="V6238" s="13">
        <v>69</v>
      </c>
      <c r="W6238" s="4">
        <v>75</v>
      </c>
      <c r="X6238" s="4">
        <v>62</v>
      </c>
      <c r="Y6238">
        <f t="shared" ca="1" si="1176"/>
        <v>0</v>
      </c>
      <c r="Z6238">
        <f t="shared" ca="1" si="1177"/>
        <v>0</v>
      </c>
    </row>
    <row r="6239" spans="2:26" x14ac:dyDescent="0.25">
      <c r="B6239" s="11">
        <f t="shared" si="1178"/>
        <v>44821.458333318231</v>
      </c>
      <c r="C6239" s="1">
        <f t="shared" si="1169"/>
        <v>9</v>
      </c>
      <c r="D6239" s="1">
        <f t="shared" si="1170"/>
        <v>6</v>
      </c>
      <c r="E6239" s="12">
        <f t="shared" si="1171"/>
        <v>12</v>
      </c>
      <c r="F6239" s="124" t="str">
        <f t="shared" si="1172"/>
        <v>0</v>
      </c>
      <c r="G6239" s="1">
        <f ca="1">(OFFSET(O6239,0,MATCH(Customer!$J$6,'CDH &amp; HDH'!$P$11:$X$11,0)))</f>
        <v>71</v>
      </c>
      <c r="H6239" s="1" t="str">
        <f t="shared" si="1173"/>
        <v>Cooling</v>
      </c>
      <c r="I6239" s="1">
        <f ca="1">OFFSET(IF($H6239="Cooling",Customer!$C$25,Customer!$C$52),E6239,D6239)</f>
        <v>78</v>
      </c>
      <c r="J6239" s="1">
        <f ca="1">OFFSET(IF($H6239="Cooling",Customer!$L$25,Customer!$L$52),$E6239,$D6239)</f>
        <v>80</v>
      </c>
      <c r="K6239" s="16">
        <f t="shared" ca="1" si="1167"/>
        <v>0</v>
      </c>
      <c r="L6239" s="16">
        <f t="shared" ca="1" si="1168"/>
        <v>0</v>
      </c>
      <c r="M6239" s="17">
        <f t="shared" si="1174"/>
        <v>0</v>
      </c>
      <c r="N6239" s="17">
        <f t="shared" si="1175"/>
        <v>0</v>
      </c>
      <c r="O6239" s="4"/>
      <c r="P6239" s="4">
        <v>77</v>
      </c>
      <c r="Q6239" s="4">
        <v>71</v>
      </c>
      <c r="R6239" s="4">
        <v>61</v>
      </c>
      <c r="S6239" s="4">
        <v>69</v>
      </c>
      <c r="T6239" s="4">
        <v>74</v>
      </c>
      <c r="U6239" s="4">
        <v>65</v>
      </c>
      <c r="V6239" s="13">
        <v>71</v>
      </c>
      <c r="W6239" s="4">
        <v>77</v>
      </c>
      <c r="X6239" s="4">
        <v>65</v>
      </c>
      <c r="Y6239">
        <f t="shared" ca="1" si="1176"/>
        <v>0</v>
      </c>
      <c r="Z6239">
        <f t="shared" ca="1" si="1177"/>
        <v>0</v>
      </c>
    </row>
    <row r="6240" spans="2:26" x14ac:dyDescent="0.25">
      <c r="B6240" s="11">
        <f t="shared" si="1178"/>
        <v>44821.499999984895</v>
      </c>
      <c r="C6240" s="1">
        <f t="shared" si="1169"/>
        <v>9</v>
      </c>
      <c r="D6240" s="1">
        <f t="shared" si="1170"/>
        <v>6</v>
      </c>
      <c r="E6240" s="12">
        <f t="shared" si="1171"/>
        <v>13</v>
      </c>
      <c r="F6240" s="124" t="str">
        <f t="shared" si="1172"/>
        <v>0</v>
      </c>
      <c r="G6240" s="1">
        <f ca="1">(OFFSET(O6240,0,MATCH(Customer!$J$6,'CDH &amp; HDH'!$P$11:$X$11,0)))</f>
        <v>73</v>
      </c>
      <c r="H6240" s="1" t="str">
        <f t="shared" si="1173"/>
        <v>Cooling</v>
      </c>
      <c r="I6240" s="1">
        <f ca="1">OFFSET(IF($H6240="Cooling",Customer!$C$25,Customer!$C$52),E6240,D6240)</f>
        <v>78</v>
      </c>
      <c r="J6240" s="1">
        <f ca="1">OFFSET(IF($H6240="Cooling",Customer!$L$25,Customer!$L$52),$E6240,$D6240)</f>
        <v>80</v>
      </c>
      <c r="K6240" s="16">
        <f t="shared" ca="1" si="1167"/>
        <v>0</v>
      </c>
      <c r="L6240" s="16">
        <f t="shared" ca="1" si="1168"/>
        <v>0</v>
      </c>
      <c r="M6240" s="17">
        <f t="shared" si="1174"/>
        <v>0</v>
      </c>
      <c r="N6240" s="17">
        <f t="shared" si="1175"/>
        <v>0</v>
      </c>
      <c r="O6240" s="4"/>
      <c r="P6240" s="4">
        <v>77</v>
      </c>
      <c r="Q6240" s="4">
        <v>74</v>
      </c>
      <c r="R6240" s="4">
        <v>62</v>
      </c>
      <c r="S6240" s="4">
        <v>71</v>
      </c>
      <c r="T6240" s="4">
        <v>74</v>
      </c>
      <c r="U6240" s="4">
        <v>67</v>
      </c>
      <c r="V6240" s="13">
        <v>73</v>
      </c>
      <c r="W6240" s="4">
        <v>78</v>
      </c>
      <c r="X6240" s="4">
        <v>68</v>
      </c>
      <c r="Y6240">
        <f t="shared" ca="1" si="1176"/>
        <v>0</v>
      </c>
      <c r="Z6240">
        <f t="shared" ca="1" si="1177"/>
        <v>0</v>
      </c>
    </row>
    <row r="6241" spans="2:26" x14ac:dyDescent="0.25">
      <c r="B6241" s="11">
        <f t="shared" si="1178"/>
        <v>44821.541666651559</v>
      </c>
      <c r="C6241" s="1">
        <f t="shared" si="1169"/>
        <v>9</v>
      </c>
      <c r="D6241" s="1">
        <f t="shared" si="1170"/>
        <v>6</v>
      </c>
      <c r="E6241" s="12">
        <f t="shared" si="1171"/>
        <v>14</v>
      </c>
      <c r="F6241" s="124" t="str">
        <f t="shared" si="1172"/>
        <v>0</v>
      </c>
      <c r="G6241" s="1">
        <f ca="1">(OFFSET(O6241,0,MATCH(Customer!$J$6,'CDH &amp; HDH'!$P$11:$X$11,0)))</f>
        <v>74</v>
      </c>
      <c r="H6241" s="1" t="str">
        <f t="shared" si="1173"/>
        <v>Cooling</v>
      </c>
      <c r="I6241" s="1">
        <f ca="1">OFFSET(IF($H6241="Cooling",Customer!$C$25,Customer!$C$52),E6241,D6241)</f>
        <v>78</v>
      </c>
      <c r="J6241" s="1">
        <f ca="1">OFFSET(IF($H6241="Cooling",Customer!$L$25,Customer!$L$52),$E6241,$D6241)</f>
        <v>80</v>
      </c>
      <c r="K6241" s="16">
        <f t="shared" ca="1" si="1167"/>
        <v>0</v>
      </c>
      <c r="L6241" s="16">
        <f t="shared" ca="1" si="1168"/>
        <v>0</v>
      </c>
      <c r="M6241" s="17">
        <f t="shared" si="1174"/>
        <v>0</v>
      </c>
      <c r="N6241" s="17">
        <f t="shared" si="1175"/>
        <v>0</v>
      </c>
      <c r="O6241" s="4"/>
      <c r="P6241" s="4">
        <v>78</v>
      </c>
      <c r="Q6241" s="4">
        <v>71</v>
      </c>
      <c r="R6241" s="4">
        <v>63</v>
      </c>
      <c r="S6241" s="4">
        <v>71</v>
      </c>
      <c r="T6241" s="4">
        <v>78</v>
      </c>
      <c r="U6241" s="4">
        <v>69</v>
      </c>
      <c r="V6241" s="13">
        <v>74</v>
      </c>
      <c r="W6241" s="4">
        <v>77</v>
      </c>
      <c r="X6241" s="4">
        <v>70</v>
      </c>
      <c r="Y6241">
        <f t="shared" ca="1" si="1176"/>
        <v>0</v>
      </c>
      <c r="Z6241">
        <f t="shared" ca="1" si="1177"/>
        <v>0</v>
      </c>
    </row>
    <row r="6242" spans="2:26" x14ac:dyDescent="0.25">
      <c r="B6242" s="11">
        <f t="shared" si="1178"/>
        <v>44821.583333318224</v>
      </c>
      <c r="C6242" s="1">
        <f t="shared" si="1169"/>
        <v>9</v>
      </c>
      <c r="D6242" s="1">
        <f t="shared" si="1170"/>
        <v>6</v>
      </c>
      <c r="E6242" s="12">
        <f t="shared" si="1171"/>
        <v>15</v>
      </c>
      <c r="F6242" s="124" t="str">
        <f t="shared" si="1172"/>
        <v>0</v>
      </c>
      <c r="G6242" s="1">
        <f ca="1">(OFFSET(O6242,0,MATCH(Customer!$J$6,'CDH &amp; HDH'!$P$11:$X$11,0)))</f>
        <v>74</v>
      </c>
      <c r="H6242" s="1" t="str">
        <f t="shared" si="1173"/>
        <v>Cooling</v>
      </c>
      <c r="I6242" s="1">
        <f ca="1">OFFSET(IF($H6242="Cooling",Customer!$C$25,Customer!$C$52),E6242,D6242)</f>
        <v>78</v>
      </c>
      <c r="J6242" s="1">
        <f ca="1">OFFSET(IF($H6242="Cooling",Customer!$L$25,Customer!$L$52),$E6242,$D6242)</f>
        <v>80</v>
      </c>
      <c r="K6242" s="16">
        <f t="shared" ca="1" si="1167"/>
        <v>0</v>
      </c>
      <c r="L6242" s="16">
        <f t="shared" ca="1" si="1168"/>
        <v>0</v>
      </c>
      <c r="M6242" s="17">
        <f t="shared" si="1174"/>
        <v>0</v>
      </c>
      <c r="N6242" s="17">
        <f t="shared" si="1175"/>
        <v>0</v>
      </c>
      <c r="O6242" s="4"/>
      <c r="P6242" s="4">
        <v>79</v>
      </c>
      <c r="Q6242" s="4">
        <v>67</v>
      </c>
      <c r="R6242" s="4">
        <v>63</v>
      </c>
      <c r="S6242" s="4">
        <v>72</v>
      </c>
      <c r="T6242" s="4">
        <v>80</v>
      </c>
      <c r="U6242" s="4">
        <v>71</v>
      </c>
      <c r="V6242" s="13">
        <v>74</v>
      </c>
      <c r="W6242" s="4">
        <v>77</v>
      </c>
      <c r="X6242" s="4">
        <v>70</v>
      </c>
      <c r="Y6242">
        <f t="shared" ca="1" si="1176"/>
        <v>0</v>
      </c>
      <c r="Z6242">
        <f t="shared" ca="1" si="1177"/>
        <v>0</v>
      </c>
    </row>
    <row r="6243" spans="2:26" x14ac:dyDescent="0.25">
      <c r="B6243" s="11">
        <f t="shared" si="1178"/>
        <v>44821.624999984888</v>
      </c>
      <c r="C6243" s="1">
        <f t="shared" si="1169"/>
        <v>9</v>
      </c>
      <c r="D6243" s="1">
        <f t="shared" si="1170"/>
        <v>6</v>
      </c>
      <c r="E6243" s="12">
        <f t="shared" si="1171"/>
        <v>16</v>
      </c>
      <c r="F6243" s="124" t="str">
        <f t="shared" si="1172"/>
        <v>0</v>
      </c>
      <c r="G6243" s="1">
        <f ca="1">(OFFSET(O6243,0,MATCH(Customer!$J$6,'CDH &amp; HDH'!$P$11:$X$11,0)))</f>
        <v>74</v>
      </c>
      <c r="H6243" s="1" t="str">
        <f t="shared" si="1173"/>
        <v>Cooling</v>
      </c>
      <c r="I6243" s="1">
        <f ca="1">OFFSET(IF($H6243="Cooling",Customer!$C$25,Customer!$C$52),E6243,D6243)</f>
        <v>78</v>
      </c>
      <c r="J6243" s="1">
        <f ca="1">OFFSET(IF($H6243="Cooling",Customer!$L$25,Customer!$L$52),$E6243,$D6243)</f>
        <v>80</v>
      </c>
      <c r="K6243" s="16">
        <f t="shared" ca="1" si="1167"/>
        <v>0</v>
      </c>
      <c r="L6243" s="16">
        <f t="shared" ca="1" si="1168"/>
        <v>0</v>
      </c>
      <c r="M6243" s="17">
        <f t="shared" si="1174"/>
        <v>0</v>
      </c>
      <c r="N6243" s="17">
        <f t="shared" si="1175"/>
        <v>0</v>
      </c>
      <c r="O6243" s="4"/>
      <c r="P6243" s="4">
        <v>80</v>
      </c>
      <c r="Q6243" s="4">
        <v>64</v>
      </c>
      <c r="R6243" s="4">
        <v>63</v>
      </c>
      <c r="S6243" s="4">
        <v>72</v>
      </c>
      <c r="T6243" s="4">
        <v>78</v>
      </c>
      <c r="U6243" s="4">
        <v>71</v>
      </c>
      <c r="V6243" s="13">
        <v>74</v>
      </c>
      <c r="W6243" s="4">
        <v>76</v>
      </c>
      <c r="X6243" s="4">
        <v>71</v>
      </c>
      <c r="Y6243">
        <f t="shared" ca="1" si="1176"/>
        <v>0</v>
      </c>
      <c r="Z6243">
        <f t="shared" ca="1" si="1177"/>
        <v>0</v>
      </c>
    </row>
    <row r="6244" spans="2:26" x14ac:dyDescent="0.25">
      <c r="B6244" s="11">
        <f t="shared" si="1178"/>
        <v>44821.666666651552</v>
      </c>
      <c r="C6244" s="1">
        <f t="shared" si="1169"/>
        <v>9</v>
      </c>
      <c r="D6244" s="1">
        <f t="shared" si="1170"/>
        <v>6</v>
      </c>
      <c r="E6244" s="12">
        <f t="shared" si="1171"/>
        <v>17</v>
      </c>
      <c r="F6244" s="124" t="str">
        <f t="shared" si="1172"/>
        <v>0</v>
      </c>
      <c r="G6244" s="1">
        <f ca="1">(OFFSET(O6244,0,MATCH(Customer!$J$6,'CDH &amp; HDH'!$P$11:$X$11,0)))</f>
        <v>74</v>
      </c>
      <c r="H6244" s="1" t="str">
        <f t="shared" si="1173"/>
        <v>Cooling</v>
      </c>
      <c r="I6244" s="1">
        <f ca="1">OFFSET(IF($H6244="Cooling",Customer!$C$25,Customer!$C$52),E6244,D6244)</f>
        <v>78</v>
      </c>
      <c r="J6244" s="1">
        <f ca="1">OFFSET(IF($H6244="Cooling",Customer!$L$25,Customer!$L$52),$E6244,$D6244)</f>
        <v>80</v>
      </c>
      <c r="K6244" s="16">
        <f t="shared" ca="1" si="1167"/>
        <v>0</v>
      </c>
      <c r="L6244" s="16">
        <f t="shared" ca="1" si="1168"/>
        <v>0</v>
      </c>
      <c r="M6244" s="17">
        <f t="shared" si="1174"/>
        <v>0</v>
      </c>
      <c r="N6244" s="17">
        <f t="shared" si="1175"/>
        <v>0</v>
      </c>
      <c r="O6244" s="4"/>
      <c r="P6244" s="4">
        <v>77</v>
      </c>
      <c r="Q6244" s="4">
        <v>64</v>
      </c>
      <c r="R6244" s="4">
        <v>64</v>
      </c>
      <c r="S6244" s="4">
        <v>71</v>
      </c>
      <c r="T6244" s="4">
        <v>70</v>
      </c>
      <c r="U6244" s="4">
        <v>71</v>
      </c>
      <c r="V6244" s="13">
        <v>74</v>
      </c>
      <c r="W6244" s="4">
        <v>73</v>
      </c>
      <c r="X6244" s="4">
        <v>70</v>
      </c>
      <c r="Y6244">
        <f t="shared" ca="1" si="1176"/>
        <v>0</v>
      </c>
      <c r="Z6244">
        <f t="shared" ca="1" si="1177"/>
        <v>0</v>
      </c>
    </row>
    <row r="6245" spans="2:26" x14ac:dyDescent="0.25">
      <c r="B6245" s="11">
        <f t="shared" si="1178"/>
        <v>44821.708333318216</v>
      </c>
      <c r="C6245" s="1">
        <f t="shared" si="1169"/>
        <v>9</v>
      </c>
      <c r="D6245" s="1">
        <f t="shared" si="1170"/>
        <v>6</v>
      </c>
      <c r="E6245" s="12">
        <f t="shared" si="1171"/>
        <v>18</v>
      </c>
      <c r="F6245" s="124" t="str">
        <f t="shared" si="1172"/>
        <v>0</v>
      </c>
      <c r="G6245" s="1">
        <f ca="1">(OFFSET(O6245,0,MATCH(Customer!$J$6,'CDH &amp; HDH'!$P$11:$X$11,0)))</f>
        <v>72</v>
      </c>
      <c r="H6245" s="1" t="str">
        <f t="shared" si="1173"/>
        <v>Cooling</v>
      </c>
      <c r="I6245" s="1">
        <f ca="1">OFFSET(IF($H6245="Cooling",Customer!$C$25,Customer!$C$52),E6245,D6245)</f>
        <v>78</v>
      </c>
      <c r="J6245" s="1">
        <f ca="1">OFFSET(IF($H6245="Cooling",Customer!$L$25,Customer!$L$52),$E6245,$D6245)</f>
        <v>80</v>
      </c>
      <c r="K6245" s="16">
        <f t="shared" ca="1" si="1167"/>
        <v>0</v>
      </c>
      <c r="L6245" s="16">
        <f t="shared" ca="1" si="1168"/>
        <v>0</v>
      </c>
      <c r="M6245" s="17">
        <f t="shared" si="1174"/>
        <v>0</v>
      </c>
      <c r="N6245" s="17">
        <f t="shared" si="1175"/>
        <v>0</v>
      </c>
      <c r="O6245" s="4"/>
      <c r="P6245" s="4">
        <v>74</v>
      </c>
      <c r="Q6245" s="4">
        <v>65</v>
      </c>
      <c r="R6245" s="4">
        <v>64</v>
      </c>
      <c r="S6245" s="4">
        <v>69</v>
      </c>
      <c r="T6245" s="4">
        <v>71</v>
      </c>
      <c r="U6245" s="4">
        <v>71</v>
      </c>
      <c r="V6245" s="13">
        <v>72</v>
      </c>
      <c r="W6245" s="4">
        <v>71</v>
      </c>
      <c r="X6245" s="4">
        <v>69</v>
      </c>
      <c r="Y6245">
        <f t="shared" ca="1" si="1176"/>
        <v>0</v>
      </c>
      <c r="Z6245">
        <f t="shared" ca="1" si="1177"/>
        <v>0</v>
      </c>
    </row>
    <row r="6246" spans="2:26" x14ac:dyDescent="0.25">
      <c r="B6246" s="11">
        <f t="shared" si="1178"/>
        <v>44821.749999984881</v>
      </c>
      <c r="C6246" s="1">
        <f t="shared" si="1169"/>
        <v>9</v>
      </c>
      <c r="D6246" s="1">
        <f t="shared" si="1170"/>
        <v>6</v>
      </c>
      <c r="E6246" s="12">
        <f t="shared" si="1171"/>
        <v>19</v>
      </c>
      <c r="F6246" s="124" t="str">
        <f t="shared" si="1172"/>
        <v>0</v>
      </c>
      <c r="G6246" s="1">
        <f ca="1">(OFFSET(O6246,0,MATCH(Customer!$J$6,'CDH &amp; HDH'!$P$11:$X$11,0)))</f>
        <v>67</v>
      </c>
      <c r="H6246" s="1" t="str">
        <f t="shared" si="1173"/>
        <v>Cooling</v>
      </c>
      <c r="I6246" s="1">
        <f ca="1">OFFSET(IF($H6246="Cooling",Customer!$C$25,Customer!$C$52),E6246,D6246)</f>
        <v>78</v>
      </c>
      <c r="J6246" s="1">
        <f ca="1">OFFSET(IF($H6246="Cooling",Customer!$L$25,Customer!$L$52),$E6246,$D6246)</f>
        <v>80</v>
      </c>
      <c r="K6246" s="16">
        <f t="shared" ca="1" si="1167"/>
        <v>0</v>
      </c>
      <c r="L6246" s="16">
        <f t="shared" ca="1" si="1168"/>
        <v>0</v>
      </c>
      <c r="M6246" s="17">
        <f t="shared" si="1174"/>
        <v>0</v>
      </c>
      <c r="N6246" s="17">
        <f t="shared" si="1175"/>
        <v>0</v>
      </c>
      <c r="O6246" s="4"/>
      <c r="P6246" s="4">
        <v>71</v>
      </c>
      <c r="Q6246" s="4">
        <v>65</v>
      </c>
      <c r="R6246" s="4">
        <v>64</v>
      </c>
      <c r="S6246" s="4">
        <v>63</v>
      </c>
      <c r="T6246" s="4">
        <v>69</v>
      </c>
      <c r="U6246" s="4">
        <v>69</v>
      </c>
      <c r="V6246" s="13">
        <v>67</v>
      </c>
      <c r="W6246" s="4">
        <v>68</v>
      </c>
      <c r="X6246" s="4">
        <v>67</v>
      </c>
      <c r="Y6246">
        <f t="shared" ca="1" si="1176"/>
        <v>0</v>
      </c>
      <c r="Z6246">
        <f t="shared" ca="1" si="1177"/>
        <v>0</v>
      </c>
    </row>
    <row r="6247" spans="2:26" x14ac:dyDescent="0.25">
      <c r="B6247" s="11">
        <f t="shared" si="1178"/>
        <v>44821.791666651545</v>
      </c>
      <c r="C6247" s="1">
        <f t="shared" si="1169"/>
        <v>9</v>
      </c>
      <c r="D6247" s="1">
        <f t="shared" si="1170"/>
        <v>6</v>
      </c>
      <c r="E6247" s="12">
        <f t="shared" si="1171"/>
        <v>20</v>
      </c>
      <c r="F6247" s="124" t="str">
        <f t="shared" si="1172"/>
        <v>0</v>
      </c>
      <c r="G6247" s="1">
        <f ca="1">(OFFSET(O6247,0,MATCH(Customer!$J$6,'CDH &amp; HDH'!$P$11:$X$11,0)))</f>
        <v>64</v>
      </c>
      <c r="H6247" s="1" t="str">
        <f t="shared" si="1173"/>
        <v>Cooling</v>
      </c>
      <c r="I6247" s="1">
        <f ca="1">OFFSET(IF($H6247="Cooling",Customer!$C$25,Customer!$C$52),E6247,D6247)</f>
        <v>78</v>
      </c>
      <c r="J6247" s="1">
        <f ca="1">OFFSET(IF($H6247="Cooling",Customer!$L$25,Customer!$L$52),$E6247,$D6247)</f>
        <v>80</v>
      </c>
      <c r="K6247" s="16">
        <f t="shared" ca="1" si="1167"/>
        <v>0</v>
      </c>
      <c r="L6247" s="16">
        <f t="shared" ca="1" si="1168"/>
        <v>0</v>
      </c>
      <c r="M6247" s="17">
        <f t="shared" si="1174"/>
        <v>0</v>
      </c>
      <c r="N6247" s="17">
        <f t="shared" si="1175"/>
        <v>0</v>
      </c>
      <c r="O6247" s="4"/>
      <c r="P6247" s="4">
        <v>70</v>
      </c>
      <c r="Q6247" s="4">
        <v>63</v>
      </c>
      <c r="R6247" s="4">
        <v>64</v>
      </c>
      <c r="S6247" s="4">
        <v>63</v>
      </c>
      <c r="T6247" s="4">
        <v>69</v>
      </c>
      <c r="U6247" s="4">
        <v>68</v>
      </c>
      <c r="V6247" s="13">
        <v>64</v>
      </c>
      <c r="W6247" s="4">
        <v>67</v>
      </c>
      <c r="X6247" s="4">
        <v>67</v>
      </c>
      <c r="Y6247">
        <f t="shared" ca="1" si="1176"/>
        <v>0</v>
      </c>
      <c r="Z6247">
        <f t="shared" ca="1" si="1177"/>
        <v>0</v>
      </c>
    </row>
    <row r="6248" spans="2:26" x14ac:dyDescent="0.25">
      <c r="B6248" s="11">
        <f t="shared" si="1178"/>
        <v>44821.833333318209</v>
      </c>
      <c r="C6248" s="1">
        <f t="shared" si="1169"/>
        <v>9</v>
      </c>
      <c r="D6248" s="1">
        <f t="shared" si="1170"/>
        <v>6</v>
      </c>
      <c r="E6248" s="12">
        <f t="shared" si="1171"/>
        <v>21</v>
      </c>
      <c r="F6248" s="124" t="str">
        <f t="shared" si="1172"/>
        <v>0</v>
      </c>
      <c r="G6248" s="1">
        <f ca="1">(OFFSET(O6248,0,MATCH(Customer!$J$6,'CDH &amp; HDH'!$P$11:$X$11,0)))</f>
        <v>61</v>
      </c>
      <c r="H6248" s="1" t="str">
        <f t="shared" si="1173"/>
        <v>Cooling</v>
      </c>
      <c r="I6248" s="1">
        <f ca="1">OFFSET(IF($H6248="Cooling",Customer!$C$25,Customer!$C$52),E6248,D6248)</f>
        <v>78</v>
      </c>
      <c r="J6248" s="1">
        <f ca="1">OFFSET(IF($H6248="Cooling",Customer!$L$25,Customer!$L$52),$E6248,$D6248)</f>
        <v>80</v>
      </c>
      <c r="K6248" s="16">
        <f t="shared" ca="1" si="1167"/>
        <v>0</v>
      </c>
      <c r="L6248" s="16">
        <f t="shared" ca="1" si="1168"/>
        <v>0</v>
      </c>
      <c r="M6248" s="17">
        <f t="shared" si="1174"/>
        <v>0</v>
      </c>
      <c r="N6248" s="17">
        <f t="shared" si="1175"/>
        <v>0</v>
      </c>
      <c r="O6248" s="4"/>
      <c r="P6248" s="4">
        <v>69</v>
      </c>
      <c r="Q6248" s="4">
        <v>62</v>
      </c>
      <c r="R6248" s="4">
        <v>64</v>
      </c>
      <c r="S6248" s="4">
        <v>63</v>
      </c>
      <c r="T6248" s="4">
        <v>66</v>
      </c>
      <c r="U6248" s="4">
        <v>67</v>
      </c>
      <c r="V6248" s="13">
        <v>61</v>
      </c>
      <c r="W6248" s="4">
        <v>67</v>
      </c>
      <c r="X6248" s="4">
        <v>65</v>
      </c>
      <c r="Y6248">
        <f t="shared" ca="1" si="1176"/>
        <v>0</v>
      </c>
      <c r="Z6248">
        <f t="shared" ca="1" si="1177"/>
        <v>0</v>
      </c>
    </row>
    <row r="6249" spans="2:26" x14ac:dyDescent="0.25">
      <c r="B6249" s="11">
        <f t="shared" si="1178"/>
        <v>44821.874999984873</v>
      </c>
      <c r="C6249" s="1">
        <f t="shared" si="1169"/>
        <v>9</v>
      </c>
      <c r="D6249" s="1">
        <f t="shared" si="1170"/>
        <v>6</v>
      </c>
      <c r="E6249" s="12">
        <f t="shared" si="1171"/>
        <v>22</v>
      </c>
      <c r="F6249" s="124" t="str">
        <f t="shared" si="1172"/>
        <v>0</v>
      </c>
      <c r="G6249" s="1">
        <f ca="1">(OFFSET(O6249,0,MATCH(Customer!$J$6,'CDH &amp; HDH'!$P$11:$X$11,0)))</f>
        <v>60</v>
      </c>
      <c r="H6249" s="1" t="str">
        <f t="shared" si="1173"/>
        <v>Cooling</v>
      </c>
      <c r="I6249" s="1">
        <f ca="1">OFFSET(IF($H6249="Cooling",Customer!$C$25,Customer!$C$52),E6249,D6249)</f>
        <v>78</v>
      </c>
      <c r="J6249" s="1">
        <f ca="1">OFFSET(IF($H6249="Cooling",Customer!$L$25,Customer!$L$52),$E6249,$D6249)</f>
        <v>80</v>
      </c>
      <c r="K6249" s="16">
        <f t="shared" ca="1" si="1167"/>
        <v>0</v>
      </c>
      <c r="L6249" s="16">
        <f t="shared" ca="1" si="1168"/>
        <v>0</v>
      </c>
      <c r="M6249" s="17">
        <f t="shared" si="1174"/>
        <v>0</v>
      </c>
      <c r="N6249" s="17">
        <f t="shared" si="1175"/>
        <v>0</v>
      </c>
      <c r="O6249" s="4"/>
      <c r="P6249" s="4">
        <v>68</v>
      </c>
      <c r="Q6249" s="4">
        <v>60</v>
      </c>
      <c r="R6249" s="4">
        <v>63</v>
      </c>
      <c r="S6249" s="4">
        <v>62</v>
      </c>
      <c r="T6249" s="4">
        <v>65</v>
      </c>
      <c r="U6249" s="4">
        <v>65</v>
      </c>
      <c r="V6249" s="13">
        <v>60</v>
      </c>
      <c r="W6249" s="4">
        <v>66</v>
      </c>
      <c r="X6249" s="4">
        <v>65</v>
      </c>
      <c r="Y6249">
        <f t="shared" ca="1" si="1176"/>
        <v>0</v>
      </c>
      <c r="Z6249">
        <f t="shared" ca="1" si="1177"/>
        <v>0</v>
      </c>
    </row>
    <row r="6250" spans="2:26" x14ac:dyDescent="0.25">
      <c r="B6250" s="11">
        <f t="shared" si="1178"/>
        <v>44821.916666651538</v>
      </c>
      <c r="C6250" s="1">
        <f t="shared" si="1169"/>
        <v>9</v>
      </c>
      <c r="D6250" s="1">
        <f t="shared" si="1170"/>
        <v>6</v>
      </c>
      <c r="E6250" s="12">
        <f t="shared" si="1171"/>
        <v>23</v>
      </c>
      <c r="F6250" s="124" t="str">
        <f t="shared" si="1172"/>
        <v>0</v>
      </c>
      <c r="G6250" s="1">
        <f ca="1">(OFFSET(O6250,0,MATCH(Customer!$J$6,'CDH &amp; HDH'!$P$11:$X$11,0)))</f>
        <v>58</v>
      </c>
      <c r="H6250" s="1" t="str">
        <f t="shared" si="1173"/>
        <v>Cooling</v>
      </c>
      <c r="I6250" s="1">
        <f ca="1">OFFSET(IF($H6250="Cooling",Customer!$C$25,Customer!$C$52),E6250,D6250)</f>
        <v>78</v>
      </c>
      <c r="J6250" s="1">
        <f ca="1">OFFSET(IF($H6250="Cooling",Customer!$L$25,Customer!$L$52),$E6250,$D6250)</f>
        <v>80</v>
      </c>
      <c r="K6250" s="16">
        <f t="shared" ca="1" si="1167"/>
        <v>0</v>
      </c>
      <c r="L6250" s="16">
        <f t="shared" ca="1" si="1168"/>
        <v>0</v>
      </c>
      <c r="M6250" s="17">
        <f t="shared" si="1174"/>
        <v>0</v>
      </c>
      <c r="N6250" s="17">
        <f t="shared" si="1175"/>
        <v>0</v>
      </c>
      <c r="O6250" s="4"/>
      <c r="P6250" s="4">
        <v>67</v>
      </c>
      <c r="Q6250" s="4">
        <v>60</v>
      </c>
      <c r="R6250" s="4">
        <v>62</v>
      </c>
      <c r="S6250" s="4">
        <v>62</v>
      </c>
      <c r="T6250" s="4">
        <v>66</v>
      </c>
      <c r="U6250" s="4">
        <v>65</v>
      </c>
      <c r="V6250" s="13">
        <v>58</v>
      </c>
      <c r="W6250" s="4">
        <v>65</v>
      </c>
      <c r="X6250" s="4">
        <v>64</v>
      </c>
      <c r="Y6250">
        <f t="shared" ca="1" si="1176"/>
        <v>0</v>
      </c>
      <c r="Z6250">
        <f t="shared" ca="1" si="1177"/>
        <v>0</v>
      </c>
    </row>
    <row r="6251" spans="2:26" x14ac:dyDescent="0.25">
      <c r="B6251" s="11">
        <f t="shared" si="1178"/>
        <v>44821.958333318202</v>
      </c>
      <c r="C6251" s="1">
        <f t="shared" si="1169"/>
        <v>9</v>
      </c>
      <c r="D6251" s="1">
        <f t="shared" si="1170"/>
        <v>6</v>
      </c>
      <c r="E6251" s="12">
        <f t="shared" si="1171"/>
        <v>24</v>
      </c>
      <c r="F6251" s="124" t="str">
        <f t="shared" si="1172"/>
        <v>0</v>
      </c>
      <c r="G6251" s="1">
        <f ca="1">(OFFSET(O6251,0,MATCH(Customer!$J$6,'CDH &amp; HDH'!$P$11:$X$11,0)))</f>
        <v>56</v>
      </c>
      <c r="H6251" s="1" t="str">
        <f t="shared" si="1173"/>
        <v>Cooling</v>
      </c>
      <c r="I6251" s="1">
        <f ca="1">OFFSET(IF($H6251="Cooling",Customer!$C$25,Customer!$C$52),E6251,D6251)</f>
        <v>78</v>
      </c>
      <c r="J6251" s="1">
        <f ca="1">OFFSET(IF($H6251="Cooling",Customer!$L$25,Customer!$L$52),$E6251,$D6251)</f>
        <v>80</v>
      </c>
      <c r="K6251" s="16">
        <f t="shared" ca="1" si="1167"/>
        <v>0</v>
      </c>
      <c r="L6251" s="16">
        <f t="shared" ca="1" si="1168"/>
        <v>0</v>
      </c>
      <c r="M6251" s="17">
        <f t="shared" si="1174"/>
        <v>0</v>
      </c>
      <c r="N6251" s="17">
        <f t="shared" si="1175"/>
        <v>0</v>
      </c>
      <c r="O6251" s="4"/>
      <c r="P6251" s="4">
        <v>65</v>
      </c>
      <c r="Q6251" s="4">
        <v>59</v>
      </c>
      <c r="R6251" s="4">
        <v>63</v>
      </c>
      <c r="S6251" s="4">
        <v>60</v>
      </c>
      <c r="T6251" s="4">
        <v>66</v>
      </c>
      <c r="U6251" s="4">
        <v>64</v>
      </c>
      <c r="V6251" s="13">
        <v>56</v>
      </c>
      <c r="W6251" s="4">
        <v>63</v>
      </c>
      <c r="X6251" s="4">
        <v>64</v>
      </c>
      <c r="Y6251">
        <f t="shared" ca="1" si="1176"/>
        <v>0</v>
      </c>
      <c r="Z6251">
        <f t="shared" ca="1" si="1177"/>
        <v>0</v>
      </c>
    </row>
    <row r="6252" spans="2:26" x14ac:dyDescent="0.25">
      <c r="B6252" s="11">
        <f t="shared" si="1178"/>
        <v>44821.999999984866</v>
      </c>
      <c r="C6252" s="1">
        <f t="shared" si="1169"/>
        <v>9</v>
      </c>
      <c r="D6252" s="1">
        <f t="shared" si="1170"/>
        <v>7</v>
      </c>
      <c r="E6252" s="12">
        <f t="shared" si="1171"/>
        <v>1</v>
      </c>
      <c r="F6252" s="124" t="str">
        <f t="shared" si="1172"/>
        <v>0</v>
      </c>
      <c r="G6252" s="1">
        <f ca="1">(OFFSET(O6252,0,MATCH(Customer!$J$6,'CDH &amp; HDH'!$P$11:$X$11,0)))</f>
        <v>56</v>
      </c>
      <c r="H6252" s="1" t="str">
        <f t="shared" si="1173"/>
        <v>Cooling</v>
      </c>
      <c r="I6252" s="1">
        <f ca="1">OFFSET(IF($H6252="Cooling",Customer!$C$25,Customer!$C$52),E6252,D6252)</f>
        <v>78</v>
      </c>
      <c r="J6252" s="1">
        <f ca="1">OFFSET(IF($H6252="Cooling",Customer!$L$25,Customer!$L$52),$E6252,$D6252)</f>
        <v>80</v>
      </c>
      <c r="K6252" s="16">
        <f t="shared" ca="1" si="1167"/>
        <v>0</v>
      </c>
      <c r="L6252" s="16">
        <f t="shared" ca="1" si="1168"/>
        <v>0</v>
      </c>
      <c r="M6252" s="17">
        <f t="shared" si="1174"/>
        <v>0</v>
      </c>
      <c r="N6252" s="17">
        <f t="shared" si="1175"/>
        <v>0</v>
      </c>
      <c r="O6252" s="4"/>
      <c r="P6252" s="4">
        <v>64</v>
      </c>
      <c r="Q6252" s="4">
        <v>59</v>
      </c>
      <c r="R6252" s="4">
        <v>63</v>
      </c>
      <c r="S6252" s="4">
        <v>59</v>
      </c>
      <c r="T6252" s="4">
        <v>66</v>
      </c>
      <c r="U6252" s="4">
        <v>65</v>
      </c>
      <c r="V6252" s="13">
        <v>56</v>
      </c>
      <c r="W6252" s="4">
        <v>62</v>
      </c>
      <c r="X6252" s="4">
        <v>64</v>
      </c>
      <c r="Y6252">
        <f t="shared" ca="1" si="1176"/>
        <v>0</v>
      </c>
      <c r="Z6252">
        <f t="shared" ca="1" si="1177"/>
        <v>0</v>
      </c>
    </row>
    <row r="6253" spans="2:26" x14ac:dyDescent="0.25">
      <c r="B6253" s="11">
        <f t="shared" si="1178"/>
        <v>44822.04166665153</v>
      </c>
      <c r="C6253" s="1">
        <f t="shared" si="1169"/>
        <v>9</v>
      </c>
      <c r="D6253" s="1">
        <f t="shared" si="1170"/>
        <v>7</v>
      </c>
      <c r="E6253" s="12">
        <f t="shared" si="1171"/>
        <v>2</v>
      </c>
      <c r="F6253" s="124" t="str">
        <f t="shared" si="1172"/>
        <v>0</v>
      </c>
      <c r="G6253" s="1">
        <f ca="1">(OFFSET(O6253,0,MATCH(Customer!$J$6,'CDH &amp; HDH'!$P$11:$X$11,0)))</f>
        <v>55</v>
      </c>
      <c r="H6253" s="1" t="str">
        <f t="shared" si="1173"/>
        <v>Cooling</v>
      </c>
      <c r="I6253" s="1">
        <f ca="1">OFFSET(IF($H6253="Cooling",Customer!$C$25,Customer!$C$52),E6253,D6253)</f>
        <v>78</v>
      </c>
      <c r="J6253" s="1">
        <f ca="1">OFFSET(IF($H6253="Cooling",Customer!$L$25,Customer!$L$52),$E6253,$D6253)</f>
        <v>80</v>
      </c>
      <c r="K6253" s="16">
        <f t="shared" ca="1" si="1167"/>
        <v>0</v>
      </c>
      <c r="L6253" s="16">
        <f t="shared" ca="1" si="1168"/>
        <v>0</v>
      </c>
      <c r="M6253" s="17">
        <f t="shared" si="1174"/>
        <v>0</v>
      </c>
      <c r="N6253" s="17">
        <f t="shared" si="1175"/>
        <v>0</v>
      </c>
      <c r="O6253" s="4"/>
      <c r="P6253" s="4">
        <v>62</v>
      </c>
      <c r="Q6253" s="4">
        <v>58</v>
      </c>
      <c r="R6253" s="4">
        <v>63</v>
      </c>
      <c r="S6253" s="4">
        <v>58</v>
      </c>
      <c r="T6253" s="4">
        <v>66</v>
      </c>
      <c r="U6253" s="4">
        <v>64</v>
      </c>
      <c r="V6253" s="13">
        <v>55</v>
      </c>
      <c r="W6253" s="4">
        <v>61</v>
      </c>
      <c r="X6253" s="4">
        <v>65</v>
      </c>
      <c r="Y6253">
        <f t="shared" ca="1" si="1176"/>
        <v>0</v>
      </c>
      <c r="Z6253">
        <f t="shared" ca="1" si="1177"/>
        <v>0</v>
      </c>
    </row>
    <row r="6254" spans="2:26" x14ac:dyDescent="0.25">
      <c r="B6254" s="11">
        <f t="shared" si="1178"/>
        <v>44822.083333318194</v>
      </c>
      <c r="C6254" s="1">
        <f t="shared" si="1169"/>
        <v>9</v>
      </c>
      <c r="D6254" s="1">
        <f t="shared" si="1170"/>
        <v>7</v>
      </c>
      <c r="E6254" s="12">
        <f t="shared" si="1171"/>
        <v>3</v>
      </c>
      <c r="F6254" s="124" t="str">
        <f t="shared" si="1172"/>
        <v>0</v>
      </c>
      <c r="G6254" s="1">
        <f ca="1">(OFFSET(O6254,0,MATCH(Customer!$J$6,'CDH &amp; HDH'!$P$11:$X$11,0)))</f>
        <v>55</v>
      </c>
      <c r="H6254" s="1" t="str">
        <f t="shared" si="1173"/>
        <v>Cooling</v>
      </c>
      <c r="I6254" s="1">
        <f ca="1">OFFSET(IF($H6254="Cooling",Customer!$C$25,Customer!$C$52),E6254,D6254)</f>
        <v>78</v>
      </c>
      <c r="J6254" s="1">
        <f ca="1">OFFSET(IF($H6254="Cooling",Customer!$L$25,Customer!$L$52),$E6254,$D6254)</f>
        <v>80</v>
      </c>
      <c r="K6254" s="16">
        <f t="shared" ca="1" si="1167"/>
        <v>0</v>
      </c>
      <c r="L6254" s="16">
        <f t="shared" ca="1" si="1168"/>
        <v>0</v>
      </c>
      <c r="M6254" s="17">
        <f t="shared" si="1174"/>
        <v>0</v>
      </c>
      <c r="N6254" s="17">
        <f t="shared" si="1175"/>
        <v>0</v>
      </c>
      <c r="O6254" s="4"/>
      <c r="P6254" s="4">
        <v>61</v>
      </c>
      <c r="Q6254" s="4">
        <v>58</v>
      </c>
      <c r="R6254" s="4">
        <v>62</v>
      </c>
      <c r="S6254" s="4">
        <v>57</v>
      </c>
      <c r="T6254" s="4">
        <v>67</v>
      </c>
      <c r="U6254" s="4">
        <v>65</v>
      </c>
      <c r="V6254" s="13">
        <v>55</v>
      </c>
      <c r="W6254" s="4">
        <v>61</v>
      </c>
      <c r="X6254" s="4">
        <v>64</v>
      </c>
      <c r="Y6254">
        <f t="shared" ca="1" si="1176"/>
        <v>0</v>
      </c>
      <c r="Z6254">
        <f t="shared" ca="1" si="1177"/>
        <v>0</v>
      </c>
    </row>
    <row r="6255" spans="2:26" x14ac:dyDescent="0.25">
      <c r="B6255" s="11">
        <f t="shared" si="1178"/>
        <v>44822.124999984859</v>
      </c>
      <c r="C6255" s="1">
        <f t="shared" si="1169"/>
        <v>9</v>
      </c>
      <c r="D6255" s="1">
        <f t="shared" si="1170"/>
        <v>7</v>
      </c>
      <c r="E6255" s="12">
        <f t="shared" si="1171"/>
        <v>4</v>
      </c>
      <c r="F6255" s="124" t="str">
        <f t="shared" si="1172"/>
        <v>0</v>
      </c>
      <c r="G6255" s="1">
        <f ca="1">(OFFSET(O6255,0,MATCH(Customer!$J$6,'CDH &amp; HDH'!$P$11:$X$11,0)))</f>
        <v>53</v>
      </c>
      <c r="H6255" s="1" t="str">
        <f t="shared" si="1173"/>
        <v>Cooling</v>
      </c>
      <c r="I6255" s="1">
        <f ca="1">OFFSET(IF($H6255="Cooling",Customer!$C$25,Customer!$C$52),E6255,D6255)</f>
        <v>78</v>
      </c>
      <c r="J6255" s="1">
        <f ca="1">OFFSET(IF($H6255="Cooling",Customer!$L$25,Customer!$L$52),$E6255,$D6255)</f>
        <v>80</v>
      </c>
      <c r="K6255" s="16">
        <f t="shared" ca="1" si="1167"/>
        <v>0</v>
      </c>
      <c r="L6255" s="16">
        <f t="shared" ca="1" si="1168"/>
        <v>0</v>
      </c>
      <c r="M6255" s="17">
        <f t="shared" si="1174"/>
        <v>0</v>
      </c>
      <c r="N6255" s="17">
        <f t="shared" si="1175"/>
        <v>0</v>
      </c>
      <c r="O6255" s="4"/>
      <c r="P6255" s="4">
        <v>59</v>
      </c>
      <c r="Q6255" s="4">
        <v>57</v>
      </c>
      <c r="R6255" s="4">
        <v>62</v>
      </c>
      <c r="S6255" s="4">
        <v>56</v>
      </c>
      <c r="T6255" s="4">
        <v>66</v>
      </c>
      <c r="U6255" s="4">
        <v>64</v>
      </c>
      <c r="V6255" s="13">
        <v>53</v>
      </c>
      <c r="W6255" s="4">
        <v>60</v>
      </c>
      <c r="X6255" s="4">
        <v>65</v>
      </c>
      <c r="Y6255">
        <f t="shared" ca="1" si="1176"/>
        <v>0</v>
      </c>
      <c r="Z6255">
        <f t="shared" ca="1" si="1177"/>
        <v>0</v>
      </c>
    </row>
    <row r="6256" spans="2:26" x14ac:dyDescent="0.25">
      <c r="B6256" s="11">
        <f t="shared" si="1178"/>
        <v>44822.166666651523</v>
      </c>
      <c r="C6256" s="1">
        <f t="shared" si="1169"/>
        <v>9</v>
      </c>
      <c r="D6256" s="1">
        <f t="shared" si="1170"/>
        <v>7</v>
      </c>
      <c r="E6256" s="12">
        <f t="shared" si="1171"/>
        <v>5</v>
      </c>
      <c r="F6256" s="124" t="str">
        <f t="shared" si="1172"/>
        <v>0</v>
      </c>
      <c r="G6256" s="1">
        <f ca="1">(OFFSET(O6256,0,MATCH(Customer!$J$6,'CDH &amp; HDH'!$P$11:$X$11,0)))</f>
        <v>52</v>
      </c>
      <c r="H6256" s="1" t="str">
        <f t="shared" si="1173"/>
        <v>Cooling</v>
      </c>
      <c r="I6256" s="1">
        <f ca="1">OFFSET(IF($H6256="Cooling",Customer!$C$25,Customer!$C$52),E6256,D6256)</f>
        <v>78</v>
      </c>
      <c r="J6256" s="1">
        <f ca="1">OFFSET(IF($H6256="Cooling",Customer!$L$25,Customer!$L$52),$E6256,$D6256)</f>
        <v>80</v>
      </c>
      <c r="K6256" s="16">
        <f t="shared" ca="1" si="1167"/>
        <v>0</v>
      </c>
      <c r="L6256" s="16">
        <f t="shared" ca="1" si="1168"/>
        <v>0</v>
      </c>
      <c r="M6256" s="17">
        <f t="shared" si="1174"/>
        <v>0</v>
      </c>
      <c r="N6256" s="17">
        <f t="shared" si="1175"/>
        <v>0</v>
      </c>
      <c r="O6256" s="4"/>
      <c r="P6256" s="4">
        <v>59</v>
      </c>
      <c r="Q6256" s="4">
        <v>57</v>
      </c>
      <c r="R6256" s="4">
        <v>62</v>
      </c>
      <c r="S6256" s="4">
        <v>55</v>
      </c>
      <c r="T6256" s="4">
        <v>66</v>
      </c>
      <c r="U6256" s="4">
        <v>63</v>
      </c>
      <c r="V6256" s="13">
        <v>52</v>
      </c>
      <c r="W6256" s="4">
        <v>60</v>
      </c>
      <c r="X6256" s="4">
        <v>65</v>
      </c>
      <c r="Y6256">
        <f t="shared" ca="1" si="1176"/>
        <v>0</v>
      </c>
      <c r="Z6256">
        <f t="shared" ca="1" si="1177"/>
        <v>0</v>
      </c>
    </row>
    <row r="6257" spans="2:26" x14ac:dyDescent="0.25">
      <c r="B6257" s="11">
        <f t="shared" si="1178"/>
        <v>44822.208333318187</v>
      </c>
      <c r="C6257" s="1">
        <f t="shared" si="1169"/>
        <v>9</v>
      </c>
      <c r="D6257" s="1">
        <f t="shared" si="1170"/>
        <v>7</v>
      </c>
      <c r="E6257" s="12">
        <f t="shared" si="1171"/>
        <v>6</v>
      </c>
      <c r="F6257" s="124" t="str">
        <f t="shared" si="1172"/>
        <v>0</v>
      </c>
      <c r="G6257" s="1">
        <f ca="1">(OFFSET(O6257,0,MATCH(Customer!$J$6,'CDH &amp; HDH'!$P$11:$X$11,0)))</f>
        <v>49</v>
      </c>
      <c r="H6257" s="1" t="str">
        <f t="shared" si="1173"/>
        <v>Cooling</v>
      </c>
      <c r="I6257" s="1">
        <f ca="1">OFFSET(IF($H6257="Cooling",Customer!$C$25,Customer!$C$52),E6257,D6257)</f>
        <v>78</v>
      </c>
      <c r="J6257" s="1">
        <f ca="1">OFFSET(IF($H6257="Cooling",Customer!$L$25,Customer!$L$52),$E6257,$D6257)</f>
        <v>80</v>
      </c>
      <c r="K6257" s="16">
        <f t="shared" ca="1" si="1167"/>
        <v>0</v>
      </c>
      <c r="L6257" s="16">
        <f t="shared" ca="1" si="1168"/>
        <v>0</v>
      </c>
      <c r="M6257" s="17">
        <f t="shared" si="1174"/>
        <v>0</v>
      </c>
      <c r="N6257" s="17">
        <f t="shared" si="1175"/>
        <v>0</v>
      </c>
      <c r="O6257" s="4"/>
      <c r="P6257" s="4">
        <v>60</v>
      </c>
      <c r="Q6257" s="4">
        <v>57</v>
      </c>
      <c r="R6257" s="4">
        <v>62</v>
      </c>
      <c r="S6257" s="4">
        <v>54</v>
      </c>
      <c r="T6257" s="4">
        <v>66</v>
      </c>
      <c r="U6257" s="4">
        <v>62</v>
      </c>
      <c r="V6257" s="13">
        <v>49</v>
      </c>
      <c r="W6257" s="4">
        <v>60</v>
      </c>
      <c r="X6257" s="4">
        <v>65</v>
      </c>
      <c r="Y6257">
        <f t="shared" ca="1" si="1176"/>
        <v>0</v>
      </c>
      <c r="Z6257">
        <f t="shared" ca="1" si="1177"/>
        <v>0</v>
      </c>
    </row>
    <row r="6258" spans="2:26" x14ac:dyDescent="0.25">
      <c r="B6258" s="11">
        <f t="shared" si="1178"/>
        <v>44822.249999984851</v>
      </c>
      <c r="C6258" s="1">
        <f t="shared" si="1169"/>
        <v>9</v>
      </c>
      <c r="D6258" s="1">
        <f t="shared" si="1170"/>
        <v>7</v>
      </c>
      <c r="E6258" s="12">
        <f t="shared" si="1171"/>
        <v>7</v>
      </c>
      <c r="F6258" s="124" t="str">
        <f t="shared" si="1172"/>
        <v>0</v>
      </c>
      <c r="G6258" s="1">
        <f ca="1">(OFFSET(O6258,0,MATCH(Customer!$J$6,'CDH &amp; HDH'!$P$11:$X$11,0)))</f>
        <v>52</v>
      </c>
      <c r="H6258" s="1" t="str">
        <f t="shared" si="1173"/>
        <v>Cooling</v>
      </c>
      <c r="I6258" s="1">
        <f ca="1">OFFSET(IF($H6258="Cooling",Customer!$C$25,Customer!$C$52),E6258,D6258)</f>
        <v>78</v>
      </c>
      <c r="J6258" s="1">
        <f ca="1">OFFSET(IF($H6258="Cooling",Customer!$L$25,Customer!$L$52),$E6258,$D6258)</f>
        <v>80</v>
      </c>
      <c r="K6258" s="16">
        <f t="shared" ca="1" si="1167"/>
        <v>0</v>
      </c>
      <c r="L6258" s="16">
        <f t="shared" ca="1" si="1168"/>
        <v>0</v>
      </c>
      <c r="M6258" s="17">
        <f t="shared" si="1174"/>
        <v>0</v>
      </c>
      <c r="N6258" s="17">
        <f t="shared" si="1175"/>
        <v>0</v>
      </c>
      <c r="O6258" s="4"/>
      <c r="P6258" s="4">
        <v>60</v>
      </c>
      <c r="Q6258" s="4">
        <v>57</v>
      </c>
      <c r="R6258" s="4">
        <v>62</v>
      </c>
      <c r="S6258" s="4">
        <v>54</v>
      </c>
      <c r="T6258" s="4">
        <v>67</v>
      </c>
      <c r="U6258" s="4">
        <v>63</v>
      </c>
      <c r="V6258" s="13">
        <v>52</v>
      </c>
      <c r="W6258" s="4">
        <v>60</v>
      </c>
      <c r="X6258" s="4">
        <v>66</v>
      </c>
      <c r="Y6258">
        <f t="shared" ca="1" si="1176"/>
        <v>0</v>
      </c>
      <c r="Z6258">
        <f t="shared" ca="1" si="1177"/>
        <v>0</v>
      </c>
    </row>
    <row r="6259" spans="2:26" x14ac:dyDescent="0.25">
      <c r="B6259" s="11">
        <f t="shared" si="1178"/>
        <v>44822.291666651516</v>
      </c>
      <c r="C6259" s="1">
        <f t="shared" si="1169"/>
        <v>9</v>
      </c>
      <c r="D6259" s="1">
        <f t="shared" si="1170"/>
        <v>7</v>
      </c>
      <c r="E6259" s="12">
        <f t="shared" si="1171"/>
        <v>8</v>
      </c>
      <c r="F6259" s="124" t="str">
        <f t="shared" si="1172"/>
        <v>0</v>
      </c>
      <c r="G6259" s="1">
        <f ca="1">(OFFSET(O6259,0,MATCH(Customer!$J$6,'CDH &amp; HDH'!$P$11:$X$11,0)))</f>
        <v>58</v>
      </c>
      <c r="H6259" s="1" t="str">
        <f t="shared" si="1173"/>
        <v>Cooling</v>
      </c>
      <c r="I6259" s="1">
        <f ca="1">OFFSET(IF($H6259="Cooling",Customer!$C$25,Customer!$C$52),E6259,D6259)</f>
        <v>78</v>
      </c>
      <c r="J6259" s="1">
        <f ca="1">OFFSET(IF($H6259="Cooling",Customer!$L$25,Customer!$L$52),$E6259,$D6259)</f>
        <v>80</v>
      </c>
      <c r="K6259" s="16">
        <f t="shared" ca="1" si="1167"/>
        <v>0</v>
      </c>
      <c r="L6259" s="16">
        <f t="shared" ca="1" si="1168"/>
        <v>0</v>
      </c>
      <c r="M6259" s="17">
        <f t="shared" si="1174"/>
        <v>0</v>
      </c>
      <c r="N6259" s="17">
        <f t="shared" si="1175"/>
        <v>0</v>
      </c>
      <c r="O6259" s="4"/>
      <c r="P6259" s="4">
        <v>63</v>
      </c>
      <c r="Q6259" s="4">
        <v>58</v>
      </c>
      <c r="R6259" s="4">
        <v>62</v>
      </c>
      <c r="S6259" s="4">
        <v>58</v>
      </c>
      <c r="T6259" s="4">
        <v>68</v>
      </c>
      <c r="U6259" s="4">
        <v>66</v>
      </c>
      <c r="V6259" s="13">
        <v>58</v>
      </c>
      <c r="W6259" s="4">
        <v>61</v>
      </c>
      <c r="X6259" s="4">
        <v>67</v>
      </c>
      <c r="Y6259">
        <f t="shared" ca="1" si="1176"/>
        <v>0</v>
      </c>
      <c r="Z6259">
        <f t="shared" ca="1" si="1177"/>
        <v>0</v>
      </c>
    </row>
    <row r="6260" spans="2:26" x14ac:dyDescent="0.25">
      <c r="B6260" s="11">
        <f t="shared" si="1178"/>
        <v>44822.33333331818</v>
      </c>
      <c r="C6260" s="1">
        <f t="shared" si="1169"/>
        <v>9</v>
      </c>
      <c r="D6260" s="1">
        <f t="shared" si="1170"/>
        <v>7</v>
      </c>
      <c r="E6260" s="12">
        <f t="shared" si="1171"/>
        <v>9</v>
      </c>
      <c r="F6260" s="124" t="str">
        <f t="shared" si="1172"/>
        <v>0</v>
      </c>
      <c r="G6260" s="1">
        <f ca="1">(OFFSET(O6260,0,MATCH(Customer!$J$6,'CDH &amp; HDH'!$P$11:$X$11,0)))</f>
        <v>63</v>
      </c>
      <c r="H6260" s="1" t="str">
        <f t="shared" si="1173"/>
        <v>Cooling</v>
      </c>
      <c r="I6260" s="1">
        <f ca="1">OFFSET(IF($H6260="Cooling",Customer!$C$25,Customer!$C$52),E6260,D6260)</f>
        <v>78</v>
      </c>
      <c r="J6260" s="1">
        <f ca="1">OFFSET(IF($H6260="Cooling",Customer!$L$25,Customer!$L$52),$E6260,$D6260)</f>
        <v>80</v>
      </c>
      <c r="K6260" s="16">
        <f t="shared" ca="1" si="1167"/>
        <v>0</v>
      </c>
      <c r="L6260" s="16">
        <f t="shared" ca="1" si="1168"/>
        <v>0</v>
      </c>
      <c r="M6260" s="17">
        <f t="shared" si="1174"/>
        <v>0</v>
      </c>
      <c r="N6260" s="17">
        <f t="shared" si="1175"/>
        <v>0</v>
      </c>
      <c r="O6260" s="4"/>
      <c r="P6260" s="4">
        <v>65</v>
      </c>
      <c r="Q6260" s="4">
        <v>59</v>
      </c>
      <c r="R6260" s="4">
        <v>63</v>
      </c>
      <c r="S6260" s="4">
        <v>63</v>
      </c>
      <c r="T6260" s="4">
        <v>70</v>
      </c>
      <c r="U6260" s="4">
        <v>69</v>
      </c>
      <c r="V6260" s="13">
        <v>63</v>
      </c>
      <c r="W6260" s="4">
        <v>62</v>
      </c>
      <c r="X6260" s="4">
        <v>68</v>
      </c>
      <c r="Y6260">
        <f t="shared" ca="1" si="1176"/>
        <v>0</v>
      </c>
      <c r="Z6260">
        <f t="shared" ca="1" si="1177"/>
        <v>0</v>
      </c>
    </row>
    <row r="6261" spans="2:26" x14ac:dyDescent="0.25">
      <c r="B6261" s="11">
        <f t="shared" si="1178"/>
        <v>44822.374999984844</v>
      </c>
      <c r="C6261" s="1">
        <f t="shared" si="1169"/>
        <v>9</v>
      </c>
      <c r="D6261" s="1">
        <f t="shared" si="1170"/>
        <v>7</v>
      </c>
      <c r="E6261" s="12">
        <f t="shared" si="1171"/>
        <v>10</v>
      </c>
      <c r="F6261" s="124" t="str">
        <f t="shared" si="1172"/>
        <v>0</v>
      </c>
      <c r="G6261" s="1">
        <f ca="1">(OFFSET(O6261,0,MATCH(Customer!$J$6,'CDH &amp; HDH'!$P$11:$X$11,0)))</f>
        <v>68</v>
      </c>
      <c r="H6261" s="1" t="str">
        <f t="shared" si="1173"/>
        <v>Cooling</v>
      </c>
      <c r="I6261" s="1">
        <f ca="1">OFFSET(IF($H6261="Cooling",Customer!$C$25,Customer!$C$52),E6261,D6261)</f>
        <v>78</v>
      </c>
      <c r="J6261" s="1">
        <f ca="1">OFFSET(IF($H6261="Cooling",Customer!$L$25,Customer!$L$52),$E6261,$D6261)</f>
        <v>80</v>
      </c>
      <c r="K6261" s="16">
        <f t="shared" ca="1" si="1167"/>
        <v>0</v>
      </c>
      <c r="L6261" s="16">
        <f t="shared" ca="1" si="1168"/>
        <v>0</v>
      </c>
      <c r="M6261" s="17">
        <f t="shared" si="1174"/>
        <v>0</v>
      </c>
      <c r="N6261" s="17">
        <f t="shared" si="1175"/>
        <v>0</v>
      </c>
      <c r="O6261" s="4"/>
      <c r="P6261" s="4">
        <v>68</v>
      </c>
      <c r="Q6261" s="4">
        <v>60</v>
      </c>
      <c r="R6261" s="4">
        <v>65</v>
      </c>
      <c r="S6261" s="4">
        <v>67</v>
      </c>
      <c r="T6261" s="4">
        <v>74</v>
      </c>
      <c r="U6261" s="4">
        <v>72</v>
      </c>
      <c r="V6261" s="13">
        <v>68</v>
      </c>
      <c r="W6261" s="4">
        <v>63</v>
      </c>
      <c r="X6261" s="4">
        <v>70</v>
      </c>
      <c r="Y6261">
        <f t="shared" ca="1" si="1176"/>
        <v>0</v>
      </c>
      <c r="Z6261">
        <f t="shared" ca="1" si="1177"/>
        <v>0</v>
      </c>
    </row>
    <row r="6262" spans="2:26" x14ac:dyDescent="0.25">
      <c r="B6262" s="11">
        <f t="shared" si="1178"/>
        <v>44822.416666651508</v>
      </c>
      <c r="C6262" s="1">
        <f t="shared" si="1169"/>
        <v>9</v>
      </c>
      <c r="D6262" s="1">
        <f t="shared" si="1170"/>
        <v>7</v>
      </c>
      <c r="E6262" s="12">
        <f t="shared" si="1171"/>
        <v>11</v>
      </c>
      <c r="F6262" s="124" t="str">
        <f t="shared" si="1172"/>
        <v>0</v>
      </c>
      <c r="G6262" s="1">
        <f ca="1">(OFFSET(O6262,0,MATCH(Customer!$J$6,'CDH &amp; HDH'!$P$11:$X$11,0)))</f>
        <v>71</v>
      </c>
      <c r="H6262" s="1" t="str">
        <f t="shared" si="1173"/>
        <v>Cooling</v>
      </c>
      <c r="I6262" s="1">
        <f ca="1">OFFSET(IF($H6262="Cooling",Customer!$C$25,Customer!$C$52),E6262,D6262)</f>
        <v>78</v>
      </c>
      <c r="J6262" s="1">
        <f ca="1">OFFSET(IF($H6262="Cooling",Customer!$L$25,Customer!$L$52),$E6262,$D6262)</f>
        <v>80</v>
      </c>
      <c r="K6262" s="16">
        <f t="shared" ca="1" si="1167"/>
        <v>0</v>
      </c>
      <c r="L6262" s="16">
        <f t="shared" ca="1" si="1168"/>
        <v>0</v>
      </c>
      <c r="M6262" s="17">
        <f t="shared" si="1174"/>
        <v>0</v>
      </c>
      <c r="N6262" s="17">
        <f t="shared" si="1175"/>
        <v>0</v>
      </c>
      <c r="O6262" s="4"/>
      <c r="P6262" s="4">
        <v>69</v>
      </c>
      <c r="Q6262" s="4">
        <v>62</v>
      </c>
      <c r="R6262" s="4">
        <v>65</v>
      </c>
      <c r="S6262" s="4">
        <v>70</v>
      </c>
      <c r="T6262" s="4">
        <v>76</v>
      </c>
      <c r="U6262" s="4">
        <v>73</v>
      </c>
      <c r="V6262" s="13">
        <v>71</v>
      </c>
      <c r="W6262" s="4">
        <v>65</v>
      </c>
      <c r="X6262" s="4">
        <v>73</v>
      </c>
      <c r="Y6262">
        <f t="shared" ca="1" si="1176"/>
        <v>0</v>
      </c>
      <c r="Z6262">
        <f t="shared" ca="1" si="1177"/>
        <v>0</v>
      </c>
    </row>
    <row r="6263" spans="2:26" x14ac:dyDescent="0.25">
      <c r="B6263" s="11">
        <f t="shared" si="1178"/>
        <v>44822.458333318173</v>
      </c>
      <c r="C6263" s="1">
        <f t="shared" si="1169"/>
        <v>9</v>
      </c>
      <c r="D6263" s="1">
        <f t="shared" si="1170"/>
        <v>7</v>
      </c>
      <c r="E6263" s="12">
        <f t="shared" si="1171"/>
        <v>12</v>
      </c>
      <c r="F6263" s="124" t="str">
        <f t="shared" si="1172"/>
        <v>0</v>
      </c>
      <c r="G6263" s="1">
        <f ca="1">(OFFSET(O6263,0,MATCH(Customer!$J$6,'CDH &amp; HDH'!$P$11:$X$11,0)))</f>
        <v>71</v>
      </c>
      <c r="H6263" s="1" t="str">
        <f t="shared" si="1173"/>
        <v>Cooling</v>
      </c>
      <c r="I6263" s="1">
        <f ca="1">OFFSET(IF($H6263="Cooling",Customer!$C$25,Customer!$C$52),E6263,D6263)</f>
        <v>78</v>
      </c>
      <c r="J6263" s="1">
        <f ca="1">OFFSET(IF($H6263="Cooling",Customer!$L$25,Customer!$L$52),$E6263,$D6263)</f>
        <v>80</v>
      </c>
      <c r="K6263" s="16">
        <f t="shared" ca="1" si="1167"/>
        <v>0</v>
      </c>
      <c r="L6263" s="16">
        <f t="shared" ca="1" si="1168"/>
        <v>0</v>
      </c>
      <c r="M6263" s="17">
        <f t="shared" si="1174"/>
        <v>0</v>
      </c>
      <c r="N6263" s="17">
        <f t="shared" si="1175"/>
        <v>0</v>
      </c>
      <c r="O6263" s="4"/>
      <c r="P6263" s="4">
        <v>69</v>
      </c>
      <c r="Q6263" s="4">
        <v>65</v>
      </c>
      <c r="R6263" s="4">
        <v>66</v>
      </c>
      <c r="S6263" s="4">
        <v>68</v>
      </c>
      <c r="T6263" s="4">
        <v>77</v>
      </c>
      <c r="U6263" s="4">
        <v>76</v>
      </c>
      <c r="V6263" s="13">
        <v>71</v>
      </c>
      <c r="W6263" s="4">
        <v>67</v>
      </c>
      <c r="X6263" s="4">
        <v>78</v>
      </c>
      <c r="Y6263">
        <f t="shared" ca="1" si="1176"/>
        <v>0</v>
      </c>
      <c r="Z6263">
        <f t="shared" ca="1" si="1177"/>
        <v>0</v>
      </c>
    </row>
    <row r="6264" spans="2:26" x14ac:dyDescent="0.25">
      <c r="B6264" s="11">
        <f t="shared" si="1178"/>
        <v>44822.499999984837</v>
      </c>
      <c r="C6264" s="1">
        <f t="shared" si="1169"/>
        <v>9</v>
      </c>
      <c r="D6264" s="1">
        <f t="shared" si="1170"/>
        <v>7</v>
      </c>
      <c r="E6264" s="12">
        <f t="shared" si="1171"/>
        <v>13</v>
      </c>
      <c r="F6264" s="124" t="str">
        <f t="shared" si="1172"/>
        <v>0</v>
      </c>
      <c r="G6264" s="1">
        <f ca="1">(OFFSET(O6264,0,MATCH(Customer!$J$6,'CDH &amp; HDH'!$P$11:$X$11,0)))</f>
        <v>71</v>
      </c>
      <c r="H6264" s="1" t="str">
        <f t="shared" si="1173"/>
        <v>Cooling</v>
      </c>
      <c r="I6264" s="1">
        <f ca="1">OFFSET(IF($H6264="Cooling",Customer!$C$25,Customer!$C$52),E6264,D6264)</f>
        <v>78</v>
      </c>
      <c r="J6264" s="1">
        <f ca="1">OFFSET(IF($H6264="Cooling",Customer!$L$25,Customer!$L$52),$E6264,$D6264)</f>
        <v>80</v>
      </c>
      <c r="K6264" s="16">
        <f t="shared" ca="1" si="1167"/>
        <v>0</v>
      </c>
      <c r="L6264" s="16">
        <f t="shared" ca="1" si="1168"/>
        <v>0</v>
      </c>
      <c r="M6264" s="17">
        <f t="shared" si="1174"/>
        <v>0</v>
      </c>
      <c r="N6264" s="17">
        <f t="shared" si="1175"/>
        <v>0</v>
      </c>
      <c r="O6264" s="4"/>
      <c r="P6264" s="4">
        <v>70</v>
      </c>
      <c r="Q6264" s="4">
        <v>67</v>
      </c>
      <c r="R6264" s="4">
        <v>71</v>
      </c>
      <c r="S6264" s="4">
        <v>70</v>
      </c>
      <c r="T6264" s="4">
        <v>78</v>
      </c>
      <c r="U6264" s="4">
        <v>76</v>
      </c>
      <c r="V6264" s="13">
        <v>71</v>
      </c>
      <c r="W6264" s="4">
        <v>69</v>
      </c>
      <c r="X6264" s="4">
        <v>80</v>
      </c>
      <c r="Y6264">
        <f t="shared" ca="1" si="1176"/>
        <v>0</v>
      </c>
      <c r="Z6264">
        <f t="shared" ca="1" si="1177"/>
        <v>0</v>
      </c>
    </row>
    <row r="6265" spans="2:26" x14ac:dyDescent="0.25">
      <c r="B6265" s="11">
        <f t="shared" si="1178"/>
        <v>44822.541666651501</v>
      </c>
      <c r="C6265" s="1">
        <f t="shared" si="1169"/>
        <v>9</v>
      </c>
      <c r="D6265" s="1">
        <f t="shared" si="1170"/>
        <v>7</v>
      </c>
      <c r="E6265" s="12">
        <f t="shared" si="1171"/>
        <v>14</v>
      </c>
      <c r="F6265" s="124" t="str">
        <f t="shared" si="1172"/>
        <v>0</v>
      </c>
      <c r="G6265" s="1">
        <f ca="1">(OFFSET(O6265,0,MATCH(Customer!$J$6,'CDH &amp; HDH'!$P$11:$X$11,0)))</f>
        <v>71</v>
      </c>
      <c r="H6265" s="1" t="str">
        <f t="shared" si="1173"/>
        <v>Cooling</v>
      </c>
      <c r="I6265" s="1">
        <f ca="1">OFFSET(IF($H6265="Cooling",Customer!$C$25,Customer!$C$52),E6265,D6265)</f>
        <v>78</v>
      </c>
      <c r="J6265" s="1">
        <f ca="1">OFFSET(IF($H6265="Cooling",Customer!$L$25,Customer!$L$52),$E6265,$D6265)</f>
        <v>80</v>
      </c>
      <c r="K6265" s="16">
        <f t="shared" ca="1" si="1167"/>
        <v>0</v>
      </c>
      <c r="L6265" s="16">
        <f t="shared" ca="1" si="1168"/>
        <v>0</v>
      </c>
      <c r="M6265" s="17">
        <f t="shared" si="1174"/>
        <v>0</v>
      </c>
      <c r="N6265" s="17">
        <f t="shared" si="1175"/>
        <v>0</v>
      </c>
      <c r="O6265" s="4"/>
      <c r="P6265" s="4">
        <v>70</v>
      </c>
      <c r="Q6265" s="4">
        <v>67</v>
      </c>
      <c r="R6265" s="4">
        <v>72</v>
      </c>
      <c r="S6265" s="4">
        <v>70</v>
      </c>
      <c r="T6265" s="4">
        <v>74</v>
      </c>
      <c r="U6265" s="4">
        <v>76</v>
      </c>
      <c r="V6265" s="13">
        <v>71</v>
      </c>
      <c r="W6265" s="4">
        <v>69</v>
      </c>
      <c r="X6265" s="4">
        <v>81</v>
      </c>
      <c r="Y6265">
        <f t="shared" ca="1" si="1176"/>
        <v>0</v>
      </c>
      <c r="Z6265">
        <f t="shared" ca="1" si="1177"/>
        <v>0</v>
      </c>
    </row>
    <row r="6266" spans="2:26" x14ac:dyDescent="0.25">
      <c r="B6266" s="11">
        <f t="shared" si="1178"/>
        <v>44822.583333318165</v>
      </c>
      <c r="C6266" s="1">
        <f t="shared" si="1169"/>
        <v>9</v>
      </c>
      <c r="D6266" s="1">
        <f t="shared" si="1170"/>
        <v>7</v>
      </c>
      <c r="E6266" s="12">
        <f t="shared" si="1171"/>
        <v>15</v>
      </c>
      <c r="F6266" s="124" t="str">
        <f t="shared" si="1172"/>
        <v>0</v>
      </c>
      <c r="G6266" s="1">
        <f ca="1">(OFFSET(O6266,0,MATCH(Customer!$J$6,'CDH &amp; HDH'!$P$11:$X$11,0)))</f>
        <v>73</v>
      </c>
      <c r="H6266" s="1" t="str">
        <f t="shared" si="1173"/>
        <v>Cooling</v>
      </c>
      <c r="I6266" s="1">
        <f ca="1">OFFSET(IF($H6266="Cooling",Customer!$C$25,Customer!$C$52),E6266,D6266)</f>
        <v>78</v>
      </c>
      <c r="J6266" s="1">
        <f ca="1">OFFSET(IF($H6266="Cooling",Customer!$L$25,Customer!$L$52),$E6266,$D6266)</f>
        <v>80</v>
      </c>
      <c r="K6266" s="16">
        <f t="shared" ca="1" si="1167"/>
        <v>0</v>
      </c>
      <c r="L6266" s="16">
        <f t="shared" ca="1" si="1168"/>
        <v>0</v>
      </c>
      <c r="M6266" s="17">
        <f t="shared" si="1174"/>
        <v>0</v>
      </c>
      <c r="N6266" s="17">
        <f t="shared" si="1175"/>
        <v>0</v>
      </c>
      <c r="O6266" s="4"/>
      <c r="P6266" s="4">
        <v>69</v>
      </c>
      <c r="Q6266" s="4">
        <v>67</v>
      </c>
      <c r="R6266" s="4">
        <v>73</v>
      </c>
      <c r="S6266" s="4">
        <v>71</v>
      </c>
      <c r="T6266" s="4">
        <v>72</v>
      </c>
      <c r="U6266" s="4">
        <v>77</v>
      </c>
      <c r="V6266" s="13">
        <v>73</v>
      </c>
      <c r="W6266" s="4">
        <v>70</v>
      </c>
      <c r="X6266" s="4">
        <v>82</v>
      </c>
      <c r="Y6266">
        <f t="shared" ca="1" si="1176"/>
        <v>0</v>
      </c>
      <c r="Z6266">
        <f t="shared" ca="1" si="1177"/>
        <v>0</v>
      </c>
    </row>
    <row r="6267" spans="2:26" x14ac:dyDescent="0.25">
      <c r="B6267" s="11">
        <f t="shared" si="1178"/>
        <v>44822.62499998483</v>
      </c>
      <c r="C6267" s="1">
        <f t="shared" si="1169"/>
        <v>9</v>
      </c>
      <c r="D6267" s="1">
        <f t="shared" si="1170"/>
        <v>7</v>
      </c>
      <c r="E6267" s="12">
        <f t="shared" si="1171"/>
        <v>16</v>
      </c>
      <c r="F6267" s="124" t="str">
        <f t="shared" si="1172"/>
        <v>0</v>
      </c>
      <c r="G6267" s="1">
        <f ca="1">(OFFSET(O6267,0,MATCH(Customer!$J$6,'CDH &amp; HDH'!$P$11:$X$11,0)))</f>
        <v>72</v>
      </c>
      <c r="H6267" s="1" t="str">
        <f t="shared" si="1173"/>
        <v>Cooling</v>
      </c>
      <c r="I6267" s="1">
        <f ca="1">OFFSET(IF($H6267="Cooling",Customer!$C$25,Customer!$C$52),E6267,D6267)</f>
        <v>78</v>
      </c>
      <c r="J6267" s="1">
        <f ca="1">OFFSET(IF($H6267="Cooling",Customer!$L$25,Customer!$L$52),$E6267,$D6267)</f>
        <v>80</v>
      </c>
      <c r="K6267" s="16">
        <f t="shared" ca="1" si="1167"/>
        <v>0</v>
      </c>
      <c r="L6267" s="16">
        <f t="shared" ca="1" si="1168"/>
        <v>0</v>
      </c>
      <c r="M6267" s="17">
        <f t="shared" si="1174"/>
        <v>0</v>
      </c>
      <c r="N6267" s="17">
        <f t="shared" si="1175"/>
        <v>0</v>
      </c>
      <c r="O6267" s="4"/>
      <c r="P6267" s="4">
        <v>69</v>
      </c>
      <c r="Q6267" s="4">
        <v>67</v>
      </c>
      <c r="R6267" s="4">
        <v>75</v>
      </c>
      <c r="S6267" s="4">
        <v>71</v>
      </c>
      <c r="T6267" s="4">
        <v>71</v>
      </c>
      <c r="U6267" s="4">
        <v>76</v>
      </c>
      <c r="V6267" s="13">
        <v>72</v>
      </c>
      <c r="W6267" s="4">
        <v>70</v>
      </c>
      <c r="X6267" s="4">
        <v>81</v>
      </c>
      <c r="Y6267">
        <f t="shared" ca="1" si="1176"/>
        <v>0</v>
      </c>
      <c r="Z6267">
        <f t="shared" ca="1" si="1177"/>
        <v>0</v>
      </c>
    </row>
    <row r="6268" spans="2:26" x14ac:dyDescent="0.25">
      <c r="B6268" s="11">
        <f t="shared" si="1178"/>
        <v>44822.666666651494</v>
      </c>
      <c r="C6268" s="1">
        <f t="shared" si="1169"/>
        <v>9</v>
      </c>
      <c r="D6268" s="1">
        <f t="shared" si="1170"/>
        <v>7</v>
      </c>
      <c r="E6268" s="12">
        <f t="shared" si="1171"/>
        <v>17</v>
      </c>
      <c r="F6268" s="124" t="str">
        <f t="shared" si="1172"/>
        <v>0</v>
      </c>
      <c r="G6268" s="1">
        <f ca="1">(OFFSET(O6268,0,MATCH(Customer!$J$6,'CDH &amp; HDH'!$P$11:$X$11,0)))</f>
        <v>73</v>
      </c>
      <c r="H6268" s="1" t="str">
        <f t="shared" si="1173"/>
        <v>Cooling</v>
      </c>
      <c r="I6268" s="1">
        <f ca="1">OFFSET(IF($H6268="Cooling",Customer!$C$25,Customer!$C$52),E6268,D6268)</f>
        <v>78</v>
      </c>
      <c r="J6268" s="1">
        <f ca="1">OFFSET(IF($H6268="Cooling",Customer!$L$25,Customer!$L$52),$E6268,$D6268)</f>
        <v>80</v>
      </c>
      <c r="K6268" s="16">
        <f t="shared" ca="1" si="1167"/>
        <v>0</v>
      </c>
      <c r="L6268" s="16">
        <f t="shared" ca="1" si="1168"/>
        <v>0</v>
      </c>
      <c r="M6268" s="17">
        <f t="shared" si="1174"/>
        <v>0</v>
      </c>
      <c r="N6268" s="17">
        <f t="shared" si="1175"/>
        <v>0</v>
      </c>
      <c r="O6268" s="4"/>
      <c r="P6268" s="4">
        <v>68</v>
      </c>
      <c r="Q6268" s="4">
        <v>66</v>
      </c>
      <c r="R6268" s="4">
        <v>73</v>
      </c>
      <c r="S6268" s="4">
        <v>71</v>
      </c>
      <c r="T6268" s="4">
        <v>72</v>
      </c>
      <c r="U6268" s="4">
        <v>75</v>
      </c>
      <c r="V6268" s="13">
        <v>73</v>
      </c>
      <c r="W6268" s="4">
        <v>69</v>
      </c>
      <c r="X6268" s="4">
        <v>79</v>
      </c>
      <c r="Y6268">
        <f t="shared" ca="1" si="1176"/>
        <v>0</v>
      </c>
      <c r="Z6268">
        <f t="shared" ca="1" si="1177"/>
        <v>0</v>
      </c>
    </row>
    <row r="6269" spans="2:26" x14ac:dyDescent="0.25">
      <c r="B6269" s="11">
        <f t="shared" si="1178"/>
        <v>44822.708333318158</v>
      </c>
      <c r="C6269" s="1">
        <f t="shared" si="1169"/>
        <v>9</v>
      </c>
      <c r="D6269" s="1">
        <f t="shared" si="1170"/>
        <v>7</v>
      </c>
      <c r="E6269" s="12">
        <f t="shared" si="1171"/>
        <v>18</v>
      </c>
      <c r="F6269" s="124" t="str">
        <f t="shared" si="1172"/>
        <v>0</v>
      </c>
      <c r="G6269" s="1">
        <f ca="1">(OFFSET(O6269,0,MATCH(Customer!$J$6,'CDH &amp; HDH'!$P$11:$X$11,0)))</f>
        <v>71</v>
      </c>
      <c r="H6269" s="1" t="str">
        <f t="shared" si="1173"/>
        <v>Cooling</v>
      </c>
      <c r="I6269" s="1">
        <f ca="1">OFFSET(IF($H6269="Cooling",Customer!$C$25,Customer!$C$52),E6269,D6269)</f>
        <v>78</v>
      </c>
      <c r="J6269" s="1">
        <f ca="1">OFFSET(IF($H6269="Cooling",Customer!$L$25,Customer!$L$52),$E6269,$D6269)</f>
        <v>80</v>
      </c>
      <c r="K6269" s="16">
        <f t="shared" ca="1" si="1167"/>
        <v>0</v>
      </c>
      <c r="L6269" s="16">
        <f t="shared" ca="1" si="1168"/>
        <v>0</v>
      </c>
      <c r="M6269" s="17">
        <f t="shared" si="1174"/>
        <v>0</v>
      </c>
      <c r="N6269" s="17">
        <f t="shared" si="1175"/>
        <v>0</v>
      </c>
      <c r="O6269" s="4"/>
      <c r="P6269" s="4">
        <v>68</v>
      </c>
      <c r="Q6269" s="4">
        <v>64</v>
      </c>
      <c r="R6269" s="4">
        <v>68</v>
      </c>
      <c r="S6269" s="4">
        <v>70</v>
      </c>
      <c r="T6269" s="4">
        <v>69</v>
      </c>
      <c r="U6269" s="4">
        <v>73</v>
      </c>
      <c r="V6269" s="13">
        <v>71</v>
      </c>
      <c r="W6269" s="4">
        <v>68</v>
      </c>
      <c r="X6269" s="4">
        <v>77</v>
      </c>
      <c r="Y6269">
        <f t="shared" ca="1" si="1176"/>
        <v>0</v>
      </c>
      <c r="Z6269">
        <f t="shared" ca="1" si="1177"/>
        <v>0</v>
      </c>
    </row>
    <row r="6270" spans="2:26" x14ac:dyDescent="0.25">
      <c r="B6270" s="11">
        <f t="shared" si="1178"/>
        <v>44822.749999984822</v>
      </c>
      <c r="C6270" s="1">
        <f t="shared" si="1169"/>
        <v>9</v>
      </c>
      <c r="D6270" s="1">
        <f t="shared" si="1170"/>
        <v>7</v>
      </c>
      <c r="E6270" s="12">
        <f t="shared" si="1171"/>
        <v>19</v>
      </c>
      <c r="F6270" s="124" t="str">
        <f t="shared" si="1172"/>
        <v>0</v>
      </c>
      <c r="G6270" s="1">
        <f ca="1">(OFFSET(O6270,0,MATCH(Customer!$J$6,'CDH &amp; HDH'!$P$11:$X$11,0)))</f>
        <v>67</v>
      </c>
      <c r="H6270" s="1" t="str">
        <f t="shared" si="1173"/>
        <v>Cooling</v>
      </c>
      <c r="I6270" s="1">
        <f ca="1">OFFSET(IF($H6270="Cooling",Customer!$C$25,Customer!$C$52),E6270,D6270)</f>
        <v>78</v>
      </c>
      <c r="J6270" s="1">
        <f ca="1">OFFSET(IF($H6270="Cooling",Customer!$L$25,Customer!$L$52),$E6270,$D6270)</f>
        <v>80</v>
      </c>
      <c r="K6270" s="16">
        <f t="shared" ca="1" si="1167"/>
        <v>0</v>
      </c>
      <c r="L6270" s="16">
        <f t="shared" ca="1" si="1168"/>
        <v>0</v>
      </c>
      <c r="M6270" s="17">
        <f t="shared" si="1174"/>
        <v>0</v>
      </c>
      <c r="N6270" s="17">
        <f t="shared" si="1175"/>
        <v>0</v>
      </c>
      <c r="O6270" s="4"/>
      <c r="P6270" s="4">
        <v>67</v>
      </c>
      <c r="Q6270" s="4">
        <v>63</v>
      </c>
      <c r="R6270" s="4">
        <v>65</v>
      </c>
      <c r="S6270" s="4">
        <v>67</v>
      </c>
      <c r="T6270" s="4">
        <v>64</v>
      </c>
      <c r="U6270" s="4">
        <v>70</v>
      </c>
      <c r="V6270" s="13">
        <v>67</v>
      </c>
      <c r="W6270" s="4">
        <v>67</v>
      </c>
      <c r="X6270" s="4">
        <v>75</v>
      </c>
      <c r="Y6270">
        <f t="shared" ca="1" si="1176"/>
        <v>0</v>
      </c>
      <c r="Z6270">
        <f t="shared" ca="1" si="1177"/>
        <v>0</v>
      </c>
    </row>
    <row r="6271" spans="2:26" x14ac:dyDescent="0.25">
      <c r="B6271" s="11">
        <f t="shared" si="1178"/>
        <v>44822.791666651487</v>
      </c>
      <c r="C6271" s="1">
        <f t="shared" si="1169"/>
        <v>9</v>
      </c>
      <c r="D6271" s="1">
        <f t="shared" si="1170"/>
        <v>7</v>
      </c>
      <c r="E6271" s="12">
        <f t="shared" si="1171"/>
        <v>20</v>
      </c>
      <c r="F6271" s="124" t="str">
        <f t="shared" si="1172"/>
        <v>0</v>
      </c>
      <c r="G6271" s="1">
        <f ca="1">(OFFSET(O6271,0,MATCH(Customer!$J$6,'CDH &amp; HDH'!$P$11:$X$11,0)))</f>
        <v>65</v>
      </c>
      <c r="H6271" s="1" t="str">
        <f t="shared" si="1173"/>
        <v>Cooling</v>
      </c>
      <c r="I6271" s="1">
        <f ca="1">OFFSET(IF($H6271="Cooling",Customer!$C$25,Customer!$C$52),E6271,D6271)</f>
        <v>78</v>
      </c>
      <c r="J6271" s="1">
        <f ca="1">OFFSET(IF($H6271="Cooling",Customer!$L$25,Customer!$L$52),$E6271,$D6271)</f>
        <v>80</v>
      </c>
      <c r="K6271" s="16">
        <f t="shared" ca="1" si="1167"/>
        <v>0</v>
      </c>
      <c r="L6271" s="16">
        <f t="shared" ca="1" si="1168"/>
        <v>0</v>
      </c>
      <c r="M6271" s="17">
        <f t="shared" si="1174"/>
        <v>0</v>
      </c>
      <c r="N6271" s="17">
        <f t="shared" si="1175"/>
        <v>0</v>
      </c>
      <c r="O6271" s="4"/>
      <c r="P6271" s="4">
        <v>66</v>
      </c>
      <c r="Q6271" s="4">
        <v>62</v>
      </c>
      <c r="R6271" s="4">
        <v>65</v>
      </c>
      <c r="S6271" s="4">
        <v>65</v>
      </c>
      <c r="T6271" s="4">
        <v>62</v>
      </c>
      <c r="U6271" s="4">
        <v>67</v>
      </c>
      <c r="V6271" s="13">
        <v>65</v>
      </c>
      <c r="W6271" s="4">
        <v>67</v>
      </c>
      <c r="X6271" s="4">
        <v>75</v>
      </c>
      <c r="Y6271">
        <f t="shared" ca="1" si="1176"/>
        <v>0</v>
      </c>
      <c r="Z6271">
        <f t="shared" ca="1" si="1177"/>
        <v>0</v>
      </c>
    </row>
    <row r="6272" spans="2:26" x14ac:dyDescent="0.25">
      <c r="B6272" s="11">
        <f t="shared" si="1178"/>
        <v>44822.833333318151</v>
      </c>
      <c r="C6272" s="1">
        <f t="shared" si="1169"/>
        <v>9</v>
      </c>
      <c r="D6272" s="1">
        <f t="shared" si="1170"/>
        <v>7</v>
      </c>
      <c r="E6272" s="12">
        <f t="shared" si="1171"/>
        <v>21</v>
      </c>
      <c r="F6272" s="124" t="str">
        <f t="shared" si="1172"/>
        <v>0</v>
      </c>
      <c r="G6272" s="1">
        <f ca="1">(OFFSET(O6272,0,MATCH(Customer!$J$6,'CDH &amp; HDH'!$P$11:$X$11,0)))</f>
        <v>66</v>
      </c>
      <c r="H6272" s="1" t="str">
        <f t="shared" si="1173"/>
        <v>Cooling</v>
      </c>
      <c r="I6272" s="1">
        <f ca="1">OFFSET(IF($H6272="Cooling",Customer!$C$25,Customer!$C$52),E6272,D6272)</f>
        <v>78</v>
      </c>
      <c r="J6272" s="1">
        <f ca="1">OFFSET(IF($H6272="Cooling",Customer!$L$25,Customer!$L$52),$E6272,$D6272)</f>
        <v>80</v>
      </c>
      <c r="K6272" s="16">
        <f t="shared" ca="1" si="1167"/>
        <v>0</v>
      </c>
      <c r="L6272" s="16">
        <f t="shared" ca="1" si="1168"/>
        <v>0</v>
      </c>
      <c r="M6272" s="17">
        <f t="shared" si="1174"/>
        <v>0</v>
      </c>
      <c r="N6272" s="17">
        <f t="shared" si="1175"/>
        <v>0</v>
      </c>
      <c r="O6272" s="4"/>
      <c r="P6272" s="4">
        <v>66</v>
      </c>
      <c r="Q6272" s="4">
        <v>62</v>
      </c>
      <c r="R6272" s="4">
        <v>63</v>
      </c>
      <c r="S6272" s="4">
        <v>65</v>
      </c>
      <c r="T6272" s="4">
        <v>60</v>
      </c>
      <c r="U6272" s="4">
        <v>66</v>
      </c>
      <c r="V6272" s="13">
        <v>66</v>
      </c>
      <c r="W6272" s="4">
        <v>66</v>
      </c>
      <c r="X6272" s="4">
        <v>74</v>
      </c>
      <c r="Y6272">
        <f t="shared" ca="1" si="1176"/>
        <v>0</v>
      </c>
      <c r="Z6272">
        <f t="shared" ca="1" si="1177"/>
        <v>0</v>
      </c>
    </row>
    <row r="6273" spans="2:26" x14ac:dyDescent="0.25">
      <c r="B6273" s="11">
        <f t="shared" si="1178"/>
        <v>44822.874999984815</v>
      </c>
      <c r="C6273" s="1">
        <f t="shared" si="1169"/>
        <v>9</v>
      </c>
      <c r="D6273" s="1">
        <f t="shared" si="1170"/>
        <v>7</v>
      </c>
      <c r="E6273" s="12">
        <f t="shared" si="1171"/>
        <v>22</v>
      </c>
      <c r="F6273" s="124" t="str">
        <f t="shared" si="1172"/>
        <v>0</v>
      </c>
      <c r="G6273" s="1">
        <f ca="1">(OFFSET(O6273,0,MATCH(Customer!$J$6,'CDH &amp; HDH'!$P$11:$X$11,0)))</f>
        <v>64</v>
      </c>
      <c r="H6273" s="1" t="str">
        <f t="shared" si="1173"/>
        <v>Cooling</v>
      </c>
      <c r="I6273" s="1">
        <f ca="1">OFFSET(IF($H6273="Cooling",Customer!$C$25,Customer!$C$52),E6273,D6273)</f>
        <v>78</v>
      </c>
      <c r="J6273" s="1">
        <f ca="1">OFFSET(IF($H6273="Cooling",Customer!$L$25,Customer!$L$52),$E6273,$D6273)</f>
        <v>80</v>
      </c>
      <c r="K6273" s="16">
        <f t="shared" ca="1" si="1167"/>
        <v>0</v>
      </c>
      <c r="L6273" s="16">
        <f t="shared" ca="1" si="1168"/>
        <v>0</v>
      </c>
      <c r="M6273" s="17">
        <f t="shared" si="1174"/>
        <v>0</v>
      </c>
      <c r="N6273" s="17">
        <f t="shared" si="1175"/>
        <v>0</v>
      </c>
      <c r="O6273" s="4"/>
      <c r="P6273" s="4">
        <v>65</v>
      </c>
      <c r="Q6273" s="4">
        <v>61</v>
      </c>
      <c r="R6273" s="4">
        <v>64</v>
      </c>
      <c r="S6273" s="4">
        <v>63</v>
      </c>
      <c r="T6273" s="4">
        <v>59</v>
      </c>
      <c r="U6273" s="4">
        <v>64</v>
      </c>
      <c r="V6273" s="13">
        <v>64</v>
      </c>
      <c r="W6273" s="4">
        <v>66</v>
      </c>
      <c r="X6273" s="4">
        <v>74</v>
      </c>
      <c r="Y6273">
        <f t="shared" ca="1" si="1176"/>
        <v>0</v>
      </c>
      <c r="Z6273">
        <f t="shared" ca="1" si="1177"/>
        <v>0</v>
      </c>
    </row>
    <row r="6274" spans="2:26" x14ac:dyDescent="0.25">
      <c r="B6274" s="11">
        <f t="shared" si="1178"/>
        <v>44822.916666651479</v>
      </c>
      <c r="C6274" s="1">
        <f t="shared" si="1169"/>
        <v>9</v>
      </c>
      <c r="D6274" s="1">
        <f t="shared" si="1170"/>
        <v>7</v>
      </c>
      <c r="E6274" s="12">
        <f t="shared" si="1171"/>
        <v>23</v>
      </c>
      <c r="F6274" s="124" t="str">
        <f t="shared" si="1172"/>
        <v>0</v>
      </c>
      <c r="G6274" s="1">
        <f ca="1">(OFFSET(O6274,0,MATCH(Customer!$J$6,'CDH &amp; HDH'!$P$11:$X$11,0)))</f>
        <v>64</v>
      </c>
      <c r="H6274" s="1" t="str">
        <f t="shared" si="1173"/>
        <v>Cooling</v>
      </c>
      <c r="I6274" s="1">
        <f ca="1">OFFSET(IF($H6274="Cooling",Customer!$C$25,Customer!$C$52),E6274,D6274)</f>
        <v>78</v>
      </c>
      <c r="J6274" s="1">
        <f ca="1">OFFSET(IF($H6274="Cooling",Customer!$L$25,Customer!$L$52),$E6274,$D6274)</f>
        <v>80</v>
      </c>
      <c r="K6274" s="16">
        <f t="shared" ca="1" si="1167"/>
        <v>0</v>
      </c>
      <c r="L6274" s="16">
        <f t="shared" ca="1" si="1168"/>
        <v>0</v>
      </c>
      <c r="M6274" s="17">
        <f t="shared" si="1174"/>
        <v>0</v>
      </c>
      <c r="N6274" s="17">
        <f t="shared" si="1175"/>
        <v>0</v>
      </c>
      <c r="O6274" s="4"/>
      <c r="P6274" s="4">
        <v>65</v>
      </c>
      <c r="Q6274" s="4">
        <v>61</v>
      </c>
      <c r="R6274" s="4">
        <v>65</v>
      </c>
      <c r="S6274" s="4">
        <v>62</v>
      </c>
      <c r="T6274" s="4">
        <v>59</v>
      </c>
      <c r="U6274" s="4">
        <v>63</v>
      </c>
      <c r="V6274" s="13">
        <v>64</v>
      </c>
      <c r="W6274" s="4">
        <v>66</v>
      </c>
      <c r="X6274" s="4">
        <v>74</v>
      </c>
      <c r="Y6274">
        <f t="shared" ca="1" si="1176"/>
        <v>0</v>
      </c>
      <c r="Z6274">
        <f t="shared" ca="1" si="1177"/>
        <v>0</v>
      </c>
    </row>
    <row r="6275" spans="2:26" x14ac:dyDescent="0.25">
      <c r="B6275" s="11">
        <f t="shared" si="1178"/>
        <v>44822.958333318144</v>
      </c>
      <c r="C6275" s="1">
        <f t="shared" si="1169"/>
        <v>9</v>
      </c>
      <c r="D6275" s="1">
        <f t="shared" si="1170"/>
        <v>7</v>
      </c>
      <c r="E6275" s="12">
        <f t="shared" si="1171"/>
        <v>24</v>
      </c>
      <c r="F6275" s="124" t="str">
        <f t="shared" si="1172"/>
        <v>0</v>
      </c>
      <c r="G6275" s="1">
        <f ca="1">(OFFSET(O6275,0,MATCH(Customer!$J$6,'CDH &amp; HDH'!$P$11:$X$11,0)))</f>
        <v>63</v>
      </c>
      <c r="H6275" s="1" t="str">
        <f t="shared" si="1173"/>
        <v>Cooling</v>
      </c>
      <c r="I6275" s="1">
        <f ca="1">OFFSET(IF($H6275="Cooling",Customer!$C$25,Customer!$C$52),E6275,D6275)</f>
        <v>78</v>
      </c>
      <c r="J6275" s="1">
        <f ca="1">OFFSET(IF($H6275="Cooling",Customer!$L$25,Customer!$L$52),$E6275,$D6275)</f>
        <v>80</v>
      </c>
      <c r="K6275" s="16">
        <f t="shared" ca="1" si="1167"/>
        <v>0</v>
      </c>
      <c r="L6275" s="16">
        <f t="shared" ca="1" si="1168"/>
        <v>0</v>
      </c>
      <c r="M6275" s="17">
        <f t="shared" si="1174"/>
        <v>0</v>
      </c>
      <c r="N6275" s="17">
        <f t="shared" si="1175"/>
        <v>0</v>
      </c>
      <c r="O6275" s="4"/>
      <c r="P6275" s="4">
        <v>64</v>
      </c>
      <c r="Q6275" s="4">
        <v>61</v>
      </c>
      <c r="R6275" s="4">
        <v>65</v>
      </c>
      <c r="S6275" s="4">
        <v>62</v>
      </c>
      <c r="T6275" s="4">
        <v>57</v>
      </c>
      <c r="U6275" s="4">
        <v>61</v>
      </c>
      <c r="V6275" s="13">
        <v>63</v>
      </c>
      <c r="W6275" s="4">
        <v>65</v>
      </c>
      <c r="X6275" s="4">
        <v>74</v>
      </c>
      <c r="Y6275">
        <f t="shared" ca="1" si="1176"/>
        <v>0</v>
      </c>
      <c r="Z6275">
        <f t="shared" ca="1" si="1177"/>
        <v>0</v>
      </c>
    </row>
    <row r="6276" spans="2:26" x14ac:dyDescent="0.25">
      <c r="B6276" s="11">
        <f t="shared" si="1178"/>
        <v>44822.999999984808</v>
      </c>
      <c r="C6276" s="1">
        <f t="shared" si="1169"/>
        <v>9</v>
      </c>
      <c r="D6276" s="1">
        <f t="shared" si="1170"/>
        <v>1</v>
      </c>
      <c r="E6276" s="12">
        <f t="shared" si="1171"/>
        <v>1</v>
      </c>
      <c r="F6276" s="124" t="str">
        <f t="shared" si="1172"/>
        <v>0</v>
      </c>
      <c r="G6276" s="1">
        <f ca="1">(OFFSET(O6276,0,MATCH(Customer!$J$6,'CDH &amp; HDH'!$P$11:$X$11,0)))</f>
        <v>62</v>
      </c>
      <c r="H6276" s="1" t="str">
        <f t="shared" si="1173"/>
        <v>Cooling</v>
      </c>
      <c r="I6276" s="1">
        <f ca="1">OFFSET(IF($H6276="Cooling",Customer!$C$25,Customer!$C$52),E6276,D6276)</f>
        <v>78</v>
      </c>
      <c r="J6276" s="1">
        <f ca="1">OFFSET(IF($H6276="Cooling",Customer!$L$25,Customer!$L$52),$E6276,$D6276)</f>
        <v>80</v>
      </c>
      <c r="K6276" s="16">
        <f t="shared" ca="1" si="1167"/>
        <v>0</v>
      </c>
      <c r="L6276" s="16">
        <f t="shared" ca="1" si="1168"/>
        <v>0</v>
      </c>
      <c r="M6276" s="17">
        <f t="shared" si="1174"/>
        <v>0</v>
      </c>
      <c r="N6276" s="17">
        <f t="shared" si="1175"/>
        <v>0</v>
      </c>
      <c r="O6276" s="4"/>
      <c r="P6276" s="4">
        <v>64</v>
      </c>
      <c r="Q6276" s="4">
        <v>61</v>
      </c>
      <c r="R6276" s="4">
        <v>64</v>
      </c>
      <c r="S6276" s="4">
        <v>61</v>
      </c>
      <c r="T6276" s="4">
        <v>57</v>
      </c>
      <c r="U6276" s="4">
        <v>61</v>
      </c>
      <c r="V6276" s="13">
        <v>62</v>
      </c>
      <c r="W6276" s="4">
        <v>65</v>
      </c>
      <c r="X6276" s="4">
        <v>74</v>
      </c>
      <c r="Y6276">
        <f t="shared" ca="1" si="1176"/>
        <v>0</v>
      </c>
      <c r="Z6276">
        <f t="shared" ca="1" si="1177"/>
        <v>0</v>
      </c>
    </row>
    <row r="6277" spans="2:26" x14ac:dyDescent="0.25">
      <c r="B6277" s="11">
        <f t="shared" si="1178"/>
        <v>44823.041666651472</v>
      </c>
      <c r="C6277" s="1">
        <f t="shared" si="1169"/>
        <v>9</v>
      </c>
      <c r="D6277" s="1">
        <f t="shared" si="1170"/>
        <v>1</v>
      </c>
      <c r="E6277" s="12">
        <f t="shared" si="1171"/>
        <v>2</v>
      </c>
      <c r="F6277" s="124" t="str">
        <f t="shared" si="1172"/>
        <v>0</v>
      </c>
      <c r="G6277" s="1">
        <f ca="1">(OFFSET(O6277,0,MATCH(Customer!$J$6,'CDH &amp; HDH'!$P$11:$X$11,0)))</f>
        <v>62</v>
      </c>
      <c r="H6277" s="1" t="str">
        <f t="shared" si="1173"/>
        <v>Cooling</v>
      </c>
      <c r="I6277" s="1">
        <f ca="1">OFFSET(IF($H6277="Cooling",Customer!$C$25,Customer!$C$52),E6277,D6277)</f>
        <v>78</v>
      </c>
      <c r="J6277" s="1">
        <f ca="1">OFFSET(IF($H6277="Cooling",Customer!$L$25,Customer!$L$52),$E6277,$D6277)</f>
        <v>80</v>
      </c>
      <c r="K6277" s="16">
        <f t="shared" ca="1" si="1167"/>
        <v>0</v>
      </c>
      <c r="L6277" s="16">
        <f t="shared" ca="1" si="1168"/>
        <v>0</v>
      </c>
      <c r="M6277" s="17">
        <f t="shared" si="1174"/>
        <v>0</v>
      </c>
      <c r="N6277" s="17">
        <f t="shared" si="1175"/>
        <v>0</v>
      </c>
      <c r="O6277" s="4"/>
      <c r="P6277" s="4">
        <v>63</v>
      </c>
      <c r="Q6277" s="4">
        <v>60</v>
      </c>
      <c r="R6277" s="4">
        <v>64</v>
      </c>
      <c r="S6277" s="4">
        <v>61</v>
      </c>
      <c r="T6277" s="4">
        <v>56</v>
      </c>
      <c r="U6277" s="4">
        <v>60</v>
      </c>
      <c r="V6277" s="13">
        <v>62</v>
      </c>
      <c r="W6277" s="4">
        <v>65</v>
      </c>
      <c r="X6277" s="4">
        <v>74</v>
      </c>
      <c r="Y6277">
        <f t="shared" ca="1" si="1176"/>
        <v>0</v>
      </c>
      <c r="Z6277">
        <f t="shared" ca="1" si="1177"/>
        <v>0</v>
      </c>
    </row>
    <row r="6278" spans="2:26" x14ac:dyDescent="0.25">
      <c r="B6278" s="11">
        <f t="shared" si="1178"/>
        <v>44823.083333318136</v>
      </c>
      <c r="C6278" s="1">
        <f t="shared" si="1169"/>
        <v>9</v>
      </c>
      <c r="D6278" s="1">
        <f t="shared" si="1170"/>
        <v>1</v>
      </c>
      <c r="E6278" s="12">
        <f t="shared" si="1171"/>
        <v>3</v>
      </c>
      <c r="F6278" s="124" t="str">
        <f t="shared" si="1172"/>
        <v>0</v>
      </c>
      <c r="G6278" s="1">
        <f ca="1">(OFFSET(O6278,0,MATCH(Customer!$J$6,'CDH &amp; HDH'!$P$11:$X$11,0)))</f>
        <v>60</v>
      </c>
      <c r="H6278" s="1" t="str">
        <f t="shared" si="1173"/>
        <v>Cooling</v>
      </c>
      <c r="I6278" s="1">
        <f ca="1">OFFSET(IF($H6278="Cooling",Customer!$C$25,Customer!$C$52),E6278,D6278)</f>
        <v>78</v>
      </c>
      <c r="J6278" s="1">
        <f ca="1">OFFSET(IF($H6278="Cooling",Customer!$L$25,Customer!$L$52),$E6278,$D6278)</f>
        <v>80</v>
      </c>
      <c r="K6278" s="16">
        <f t="shared" ca="1" si="1167"/>
        <v>0</v>
      </c>
      <c r="L6278" s="16">
        <f t="shared" ca="1" si="1168"/>
        <v>0</v>
      </c>
      <c r="M6278" s="17">
        <f t="shared" si="1174"/>
        <v>0</v>
      </c>
      <c r="N6278" s="17">
        <f t="shared" si="1175"/>
        <v>0</v>
      </c>
      <c r="O6278" s="4"/>
      <c r="P6278" s="4">
        <v>63</v>
      </c>
      <c r="Q6278" s="4">
        <v>60</v>
      </c>
      <c r="R6278" s="4">
        <v>64</v>
      </c>
      <c r="S6278" s="4">
        <v>60</v>
      </c>
      <c r="T6278" s="4">
        <v>56</v>
      </c>
      <c r="U6278" s="4">
        <v>59</v>
      </c>
      <c r="V6278" s="13">
        <v>60</v>
      </c>
      <c r="W6278" s="4">
        <v>64</v>
      </c>
      <c r="X6278" s="4">
        <v>72</v>
      </c>
      <c r="Y6278">
        <f t="shared" ca="1" si="1176"/>
        <v>0</v>
      </c>
      <c r="Z6278">
        <f t="shared" ca="1" si="1177"/>
        <v>0</v>
      </c>
    </row>
    <row r="6279" spans="2:26" x14ac:dyDescent="0.25">
      <c r="B6279" s="11">
        <f t="shared" si="1178"/>
        <v>44823.124999984801</v>
      </c>
      <c r="C6279" s="1">
        <f t="shared" si="1169"/>
        <v>9</v>
      </c>
      <c r="D6279" s="1">
        <f t="shared" si="1170"/>
        <v>1</v>
      </c>
      <c r="E6279" s="12">
        <f t="shared" si="1171"/>
        <v>4</v>
      </c>
      <c r="F6279" s="124" t="str">
        <f t="shared" si="1172"/>
        <v>0</v>
      </c>
      <c r="G6279" s="1">
        <f ca="1">(OFFSET(O6279,0,MATCH(Customer!$J$6,'CDH &amp; HDH'!$P$11:$X$11,0)))</f>
        <v>58</v>
      </c>
      <c r="H6279" s="1" t="str">
        <f t="shared" si="1173"/>
        <v>Cooling</v>
      </c>
      <c r="I6279" s="1">
        <f ca="1">OFFSET(IF($H6279="Cooling",Customer!$C$25,Customer!$C$52),E6279,D6279)</f>
        <v>78</v>
      </c>
      <c r="J6279" s="1">
        <f ca="1">OFFSET(IF($H6279="Cooling",Customer!$L$25,Customer!$L$52),$E6279,$D6279)</f>
        <v>80</v>
      </c>
      <c r="K6279" s="16">
        <f t="shared" ca="1" si="1167"/>
        <v>0</v>
      </c>
      <c r="L6279" s="16">
        <f t="shared" ca="1" si="1168"/>
        <v>0</v>
      </c>
      <c r="M6279" s="17">
        <f t="shared" si="1174"/>
        <v>0</v>
      </c>
      <c r="N6279" s="17">
        <f t="shared" si="1175"/>
        <v>0</v>
      </c>
      <c r="O6279" s="4"/>
      <c r="P6279" s="4">
        <v>62</v>
      </c>
      <c r="Q6279" s="4">
        <v>59</v>
      </c>
      <c r="R6279" s="4">
        <v>64</v>
      </c>
      <c r="S6279" s="4">
        <v>60</v>
      </c>
      <c r="T6279" s="4">
        <v>56</v>
      </c>
      <c r="U6279" s="4">
        <v>59</v>
      </c>
      <c r="V6279" s="13">
        <v>58</v>
      </c>
      <c r="W6279" s="4">
        <v>64</v>
      </c>
      <c r="X6279" s="4">
        <v>73</v>
      </c>
      <c r="Y6279">
        <f t="shared" ca="1" si="1176"/>
        <v>0</v>
      </c>
      <c r="Z6279">
        <f t="shared" ca="1" si="1177"/>
        <v>0</v>
      </c>
    </row>
    <row r="6280" spans="2:26" x14ac:dyDescent="0.25">
      <c r="B6280" s="11">
        <f t="shared" si="1178"/>
        <v>44823.166666651465</v>
      </c>
      <c r="C6280" s="1">
        <f t="shared" si="1169"/>
        <v>9</v>
      </c>
      <c r="D6280" s="1">
        <f t="shared" si="1170"/>
        <v>1</v>
      </c>
      <c r="E6280" s="12">
        <f t="shared" si="1171"/>
        <v>5</v>
      </c>
      <c r="F6280" s="124" t="str">
        <f t="shared" si="1172"/>
        <v>0</v>
      </c>
      <c r="G6280" s="1">
        <f ca="1">(OFFSET(O6280,0,MATCH(Customer!$J$6,'CDH &amp; HDH'!$P$11:$X$11,0)))</f>
        <v>56</v>
      </c>
      <c r="H6280" s="1" t="str">
        <f t="shared" si="1173"/>
        <v>Cooling</v>
      </c>
      <c r="I6280" s="1">
        <f ca="1">OFFSET(IF($H6280="Cooling",Customer!$C$25,Customer!$C$52),E6280,D6280)</f>
        <v>78</v>
      </c>
      <c r="J6280" s="1">
        <f ca="1">OFFSET(IF($H6280="Cooling",Customer!$L$25,Customer!$L$52),$E6280,$D6280)</f>
        <v>80</v>
      </c>
      <c r="K6280" s="16">
        <f t="shared" ca="1" si="1167"/>
        <v>0</v>
      </c>
      <c r="L6280" s="16">
        <f t="shared" ca="1" si="1168"/>
        <v>0</v>
      </c>
      <c r="M6280" s="17">
        <f t="shared" si="1174"/>
        <v>0</v>
      </c>
      <c r="N6280" s="17">
        <f t="shared" si="1175"/>
        <v>0</v>
      </c>
      <c r="O6280" s="4"/>
      <c r="P6280" s="4">
        <v>62</v>
      </c>
      <c r="Q6280" s="4">
        <v>58</v>
      </c>
      <c r="R6280" s="4">
        <v>64</v>
      </c>
      <c r="S6280" s="4">
        <v>60</v>
      </c>
      <c r="T6280" s="4">
        <v>56</v>
      </c>
      <c r="U6280" s="4">
        <v>58</v>
      </c>
      <c r="V6280" s="13">
        <v>56</v>
      </c>
      <c r="W6280" s="4">
        <v>63</v>
      </c>
      <c r="X6280" s="4">
        <v>72</v>
      </c>
      <c r="Y6280">
        <f t="shared" ca="1" si="1176"/>
        <v>0</v>
      </c>
      <c r="Z6280">
        <f t="shared" ca="1" si="1177"/>
        <v>0</v>
      </c>
    </row>
    <row r="6281" spans="2:26" x14ac:dyDescent="0.25">
      <c r="B6281" s="11">
        <f t="shared" si="1178"/>
        <v>44823.208333318129</v>
      </c>
      <c r="C6281" s="1">
        <f t="shared" si="1169"/>
        <v>9</v>
      </c>
      <c r="D6281" s="1">
        <f t="shared" si="1170"/>
        <v>1</v>
      </c>
      <c r="E6281" s="12">
        <f t="shared" si="1171"/>
        <v>6</v>
      </c>
      <c r="F6281" s="124" t="str">
        <f t="shared" si="1172"/>
        <v>0</v>
      </c>
      <c r="G6281" s="1">
        <f ca="1">(OFFSET(O6281,0,MATCH(Customer!$J$6,'CDH &amp; HDH'!$P$11:$X$11,0)))</f>
        <v>56</v>
      </c>
      <c r="H6281" s="1" t="str">
        <f t="shared" si="1173"/>
        <v>Cooling</v>
      </c>
      <c r="I6281" s="1">
        <f ca="1">OFFSET(IF($H6281="Cooling",Customer!$C$25,Customer!$C$52),E6281,D6281)</f>
        <v>78</v>
      </c>
      <c r="J6281" s="1">
        <f ca="1">OFFSET(IF($H6281="Cooling",Customer!$L$25,Customer!$L$52),$E6281,$D6281)</f>
        <v>80</v>
      </c>
      <c r="K6281" s="16">
        <f t="shared" ca="1" si="1167"/>
        <v>0</v>
      </c>
      <c r="L6281" s="16">
        <f t="shared" ca="1" si="1168"/>
        <v>0</v>
      </c>
      <c r="M6281" s="17">
        <f t="shared" si="1174"/>
        <v>0</v>
      </c>
      <c r="N6281" s="17">
        <f t="shared" si="1175"/>
        <v>0</v>
      </c>
      <c r="O6281" s="4"/>
      <c r="P6281" s="4">
        <v>63</v>
      </c>
      <c r="Q6281" s="4">
        <v>58</v>
      </c>
      <c r="R6281" s="4">
        <v>64</v>
      </c>
      <c r="S6281" s="4">
        <v>59</v>
      </c>
      <c r="T6281" s="4">
        <v>56</v>
      </c>
      <c r="U6281" s="4">
        <v>58</v>
      </c>
      <c r="V6281" s="13">
        <v>56</v>
      </c>
      <c r="W6281" s="4">
        <v>62</v>
      </c>
      <c r="X6281" s="4">
        <v>72</v>
      </c>
      <c r="Y6281">
        <f t="shared" ca="1" si="1176"/>
        <v>0</v>
      </c>
      <c r="Z6281">
        <f t="shared" ca="1" si="1177"/>
        <v>0</v>
      </c>
    </row>
    <row r="6282" spans="2:26" x14ac:dyDescent="0.25">
      <c r="B6282" s="11">
        <f t="shared" si="1178"/>
        <v>44823.249999984793</v>
      </c>
      <c r="C6282" s="1">
        <f t="shared" si="1169"/>
        <v>9</v>
      </c>
      <c r="D6282" s="1">
        <f t="shared" si="1170"/>
        <v>1</v>
      </c>
      <c r="E6282" s="12">
        <f t="shared" si="1171"/>
        <v>7</v>
      </c>
      <c r="F6282" s="124" t="str">
        <f t="shared" si="1172"/>
        <v>0</v>
      </c>
      <c r="G6282" s="1">
        <f ca="1">(OFFSET(O6282,0,MATCH(Customer!$J$6,'CDH &amp; HDH'!$P$11:$X$11,0)))</f>
        <v>56</v>
      </c>
      <c r="H6282" s="1" t="str">
        <f t="shared" si="1173"/>
        <v>Cooling</v>
      </c>
      <c r="I6282" s="1">
        <f ca="1">OFFSET(IF($H6282="Cooling",Customer!$C$25,Customer!$C$52),E6282,D6282)</f>
        <v>78</v>
      </c>
      <c r="J6282" s="1">
        <f ca="1">OFFSET(IF($H6282="Cooling",Customer!$L$25,Customer!$L$52),$E6282,$D6282)</f>
        <v>80</v>
      </c>
      <c r="K6282" s="16">
        <f t="shared" ca="1" si="1167"/>
        <v>0</v>
      </c>
      <c r="L6282" s="16">
        <f t="shared" ca="1" si="1168"/>
        <v>0</v>
      </c>
      <c r="M6282" s="17">
        <f t="shared" si="1174"/>
        <v>0</v>
      </c>
      <c r="N6282" s="17">
        <f t="shared" si="1175"/>
        <v>0</v>
      </c>
      <c r="O6282" s="4"/>
      <c r="P6282" s="4">
        <v>63</v>
      </c>
      <c r="Q6282" s="4">
        <v>57</v>
      </c>
      <c r="R6282" s="4">
        <v>64</v>
      </c>
      <c r="S6282" s="4">
        <v>59</v>
      </c>
      <c r="T6282" s="4">
        <v>56</v>
      </c>
      <c r="U6282" s="4">
        <v>59</v>
      </c>
      <c r="V6282" s="13">
        <v>56</v>
      </c>
      <c r="W6282" s="4">
        <v>61</v>
      </c>
      <c r="X6282" s="4">
        <v>72</v>
      </c>
      <c r="Y6282">
        <f t="shared" ca="1" si="1176"/>
        <v>0</v>
      </c>
      <c r="Z6282">
        <f t="shared" ca="1" si="1177"/>
        <v>0</v>
      </c>
    </row>
    <row r="6283" spans="2:26" x14ac:dyDescent="0.25">
      <c r="B6283" s="11">
        <f t="shared" si="1178"/>
        <v>44823.291666651457</v>
      </c>
      <c r="C6283" s="1">
        <f t="shared" si="1169"/>
        <v>9</v>
      </c>
      <c r="D6283" s="1">
        <f t="shared" si="1170"/>
        <v>1</v>
      </c>
      <c r="E6283" s="12">
        <f t="shared" si="1171"/>
        <v>8</v>
      </c>
      <c r="F6283" s="124" t="str">
        <f t="shared" si="1172"/>
        <v>0</v>
      </c>
      <c r="G6283" s="1">
        <f ca="1">(OFFSET(O6283,0,MATCH(Customer!$J$6,'CDH &amp; HDH'!$P$11:$X$11,0)))</f>
        <v>56</v>
      </c>
      <c r="H6283" s="1" t="str">
        <f t="shared" si="1173"/>
        <v>Cooling</v>
      </c>
      <c r="I6283" s="1">
        <f ca="1">OFFSET(IF($H6283="Cooling",Customer!$C$25,Customer!$C$52),E6283,D6283)</f>
        <v>72</v>
      </c>
      <c r="J6283" s="1">
        <f ca="1">OFFSET(IF($H6283="Cooling",Customer!$L$25,Customer!$L$52),$E6283,$D6283)</f>
        <v>77</v>
      </c>
      <c r="K6283" s="16">
        <f t="shared" ca="1" si="1167"/>
        <v>0</v>
      </c>
      <c r="L6283" s="16">
        <f t="shared" ca="1" si="1168"/>
        <v>0</v>
      </c>
      <c r="M6283" s="17">
        <f t="shared" si="1174"/>
        <v>0</v>
      </c>
      <c r="N6283" s="17">
        <f t="shared" si="1175"/>
        <v>0</v>
      </c>
      <c r="O6283" s="4"/>
      <c r="P6283" s="4">
        <v>66</v>
      </c>
      <c r="Q6283" s="4">
        <v>60</v>
      </c>
      <c r="R6283" s="4">
        <v>64</v>
      </c>
      <c r="S6283" s="4">
        <v>61</v>
      </c>
      <c r="T6283" s="4">
        <v>56</v>
      </c>
      <c r="U6283" s="4">
        <v>63</v>
      </c>
      <c r="V6283" s="13">
        <v>56</v>
      </c>
      <c r="W6283" s="4">
        <v>63</v>
      </c>
      <c r="X6283" s="4">
        <v>72</v>
      </c>
      <c r="Y6283">
        <f t="shared" ca="1" si="1176"/>
        <v>0</v>
      </c>
      <c r="Z6283">
        <f t="shared" ca="1" si="1177"/>
        <v>0</v>
      </c>
    </row>
    <row r="6284" spans="2:26" x14ac:dyDescent="0.25">
      <c r="B6284" s="11">
        <f t="shared" si="1178"/>
        <v>44823.333333318122</v>
      </c>
      <c r="C6284" s="1">
        <f t="shared" si="1169"/>
        <v>9</v>
      </c>
      <c r="D6284" s="1">
        <f t="shared" si="1170"/>
        <v>1</v>
      </c>
      <c r="E6284" s="12">
        <f t="shared" si="1171"/>
        <v>9</v>
      </c>
      <c r="F6284" s="124" t="str">
        <f t="shared" si="1172"/>
        <v>0</v>
      </c>
      <c r="G6284" s="1">
        <f ca="1">(OFFSET(O6284,0,MATCH(Customer!$J$6,'CDH &amp; HDH'!$P$11:$X$11,0)))</f>
        <v>57</v>
      </c>
      <c r="H6284" s="1" t="str">
        <f t="shared" si="1173"/>
        <v>Cooling</v>
      </c>
      <c r="I6284" s="1">
        <f ca="1">OFFSET(IF($H6284="Cooling",Customer!$C$25,Customer!$C$52),E6284,D6284)</f>
        <v>72</v>
      </c>
      <c r="J6284" s="1">
        <f ca="1">OFFSET(IF($H6284="Cooling",Customer!$L$25,Customer!$L$52),$E6284,$D6284)</f>
        <v>77</v>
      </c>
      <c r="K6284" s="16">
        <f t="shared" ref="K6284:K6347" ca="1" si="1179">IF($H6284="Heating",0,MAX(0,$G6284-I6284))</f>
        <v>0</v>
      </c>
      <c r="L6284" s="16">
        <f t="shared" ref="L6284:L6347" ca="1" si="1180">IF($H6284="Heating",0,MAX(0,$G6284-J6284))</f>
        <v>0</v>
      </c>
      <c r="M6284" s="17">
        <f t="shared" si="1174"/>
        <v>0</v>
      </c>
      <c r="N6284" s="17">
        <f t="shared" si="1175"/>
        <v>0</v>
      </c>
      <c r="O6284" s="4"/>
      <c r="P6284" s="4">
        <v>68</v>
      </c>
      <c r="Q6284" s="4">
        <v>63</v>
      </c>
      <c r="R6284" s="4">
        <v>65</v>
      </c>
      <c r="S6284" s="4">
        <v>64</v>
      </c>
      <c r="T6284" s="4">
        <v>57</v>
      </c>
      <c r="U6284" s="4">
        <v>66</v>
      </c>
      <c r="V6284" s="13">
        <v>57</v>
      </c>
      <c r="W6284" s="4">
        <v>65</v>
      </c>
      <c r="X6284" s="4">
        <v>71</v>
      </c>
      <c r="Y6284">
        <f t="shared" ca="1" si="1176"/>
        <v>0</v>
      </c>
      <c r="Z6284">
        <f t="shared" ca="1" si="1177"/>
        <v>0</v>
      </c>
    </row>
    <row r="6285" spans="2:26" x14ac:dyDescent="0.25">
      <c r="B6285" s="11">
        <f t="shared" si="1178"/>
        <v>44823.374999984786</v>
      </c>
      <c r="C6285" s="1">
        <f t="shared" ref="C6285:C6348" si="1181">MONTH(B6285)</f>
        <v>9</v>
      </c>
      <c r="D6285" s="1">
        <f t="shared" ref="D6285:D6348" si="1182">WEEKDAY(B6285,2)</f>
        <v>1</v>
      </c>
      <c r="E6285" s="12">
        <f t="shared" ref="E6285:E6348" si="1183">HOUR(B6285)+1</f>
        <v>10</v>
      </c>
      <c r="F6285" s="124" t="str">
        <f t="shared" ref="F6285:F6348" si="1184">IF(AND(C6285&gt;5,C6285&lt;9,D6285&lt;6,E6285&gt;14,E6285&lt;19),"1",IF(AND(OR(E6285=8,E6285=9,E6285=19,E6285=20),C6285&lt;3,D6285&lt;6),"1","0"))</f>
        <v>0</v>
      </c>
      <c r="G6285" s="1">
        <f ca="1">(OFFSET(O6285,0,MATCH(Customer!$J$6,'CDH &amp; HDH'!$P$11:$X$11,0)))</f>
        <v>58</v>
      </c>
      <c r="H6285" s="1" t="str">
        <f t="shared" ref="H6285:H6348" si="1185">IF(AND(C6285&gt;=5,C6285&lt;=9),"Cooling","Heating")</f>
        <v>Cooling</v>
      </c>
      <c r="I6285" s="1">
        <f ca="1">OFFSET(IF($H6285="Cooling",Customer!$C$25,Customer!$C$52),E6285,D6285)</f>
        <v>72</v>
      </c>
      <c r="J6285" s="1">
        <f ca="1">OFFSET(IF($H6285="Cooling",Customer!$L$25,Customer!$L$52),$E6285,$D6285)</f>
        <v>77</v>
      </c>
      <c r="K6285" s="16">
        <f t="shared" ca="1" si="1179"/>
        <v>0</v>
      </c>
      <c r="L6285" s="16">
        <f t="shared" ca="1" si="1180"/>
        <v>0</v>
      </c>
      <c r="M6285" s="17">
        <f t="shared" ref="M6285:M6348" si="1186">IF($H6285="Cooling",0,MAX(0,I6285-$G6285))</f>
        <v>0</v>
      </c>
      <c r="N6285" s="17">
        <f t="shared" ref="N6285:N6348" si="1187">IF($H6285="Cooling",0,MAX(0,J6285-$G6285))</f>
        <v>0</v>
      </c>
      <c r="O6285" s="4"/>
      <c r="P6285" s="4">
        <v>71</v>
      </c>
      <c r="Q6285" s="4">
        <v>66</v>
      </c>
      <c r="R6285" s="4">
        <v>68</v>
      </c>
      <c r="S6285" s="4">
        <v>69</v>
      </c>
      <c r="T6285" s="4">
        <v>57</v>
      </c>
      <c r="U6285" s="4">
        <v>68</v>
      </c>
      <c r="V6285" s="13">
        <v>58</v>
      </c>
      <c r="W6285" s="4">
        <v>67</v>
      </c>
      <c r="X6285" s="4">
        <v>72</v>
      </c>
      <c r="Y6285">
        <f t="shared" ref="Y6285:Y6348" ca="1" si="1188">1.08*400*K6285</f>
        <v>0</v>
      </c>
      <c r="Z6285">
        <f t="shared" ref="Z6285:Z6348" ca="1" si="1189">1.08*400*L6285</f>
        <v>0</v>
      </c>
    </row>
    <row r="6286" spans="2:26" x14ac:dyDescent="0.25">
      <c r="B6286" s="11">
        <f t="shared" ref="B6286:B6349" si="1190">B6285+1/24</f>
        <v>44823.41666665145</v>
      </c>
      <c r="C6286" s="1">
        <f t="shared" si="1181"/>
        <v>9</v>
      </c>
      <c r="D6286" s="1">
        <f t="shared" si="1182"/>
        <v>1</v>
      </c>
      <c r="E6286" s="12">
        <f t="shared" si="1183"/>
        <v>11</v>
      </c>
      <c r="F6286" s="124" t="str">
        <f t="shared" si="1184"/>
        <v>0</v>
      </c>
      <c r="G6286" s="1">
        <f ca="1">(OFFSET(O6286,0,MATCH(Customer!$J$6,'CDH &amp; HDH'!$P$11:$X$11,0)))</f>
        <v>60</v>
      </c>
      <c r="H6286" s="1" t="str">
        <f t="shared" si="1185"/>
        <v>Cooling</v>
      </c>
      <c r="I6286" s="1">
        <f ca="1">OFFSET(IF($H6286="Cooling",Customer!$C$25,Customer!$C$52),E6286,D6286)</f>
        <v>72</v>
      </c>
      <c r="J6286" s="1">
        <f ca="1">OFFSET(IF($H6286="Cooling",Customer!$L$25,Customer!$L$52),$E6286,$D6286)</f>
        <v>77</v>
      </c>
      <c r="K6286" s="16">
        <f t="shared" ca="1" si="1179"/>
        <v>0</v>
      </c>
      <c r="L6286" s="16">
        <f t="shared" ca="1" si="1180"/>
        <v>0</v>
      </c>
      <c r="M6286" s="17">
        <f t="shared" si="1186"/>
        <v>0</v>
      </c>
      <c r="N6286" s="17">
        <f t="shared" si="1187"/>
        <v>0</v>
      </c>
      <c r="O6286" s="4"/>
      <c r="P6286" s="4">
        <v>74</v>
      </c>
      <c r="Q6286" s="4">
        <v>68</v>
      </c>
      <c r="R6286" s="4">
        <v>70</v>
      </c>
      <c r="S6286" s="4">
        <v>73</v>
      </c>
      <c r="T6286" s="4">
        <v>58</v>
      </c>
      <c r="U6286" s="4">
        <v>72</v>
      </c>
      <c r="V6286" s="13">
        <v>60</v>
      </c>
      <c r="W6286" s="4">
        <v>70</v>
      </c>
      <c r="X6286" s="4">
        <v>71</v>
      </c>
      <c r="Y6286">
        <f t="shared" ca="1" si="1188"/>
        <v>0</v>
      </c>
      <c r="Z6286">
        <f t="shared" ca="1" si="1189"/>
        <v>0</v>
      </c>
    </row>
    <row r="6287" spans="2:26" x14ac:dyDescent="0.25">
      <c r="B6287" s="11">
        <f t="shared" si="1190"/>
        <v>44823.458333318114</v>
      </c>
      <c r="C6287" s="1">
        <f t="shared" si="1181"/>
        <v>9</v>
      </c>
      <c r="D6287" s="1">
        <f t="shared" si="1182"/>
        <v>1</v>
      </c>
      <c r="E6287" s="12">
        <f t="shared" si="1183"/>
        <v>12</v>
      </c>
      <c r="F6287" s="124" t="str">
        <f t="shared" si="1184"/>
        <v>0</v>
      </c>
      <c r="G6287" s="1">
        <f ca="1">(OFFSET(O6287,0,MATCH(Customer!$J$6,'CDH &amp; HDH'!$P$11:$X$11,0)))</f>
        <v>61</v>
      </c>
      <c r="H6287" s="1" t="str">
        <f t="shared" si="1185"/>
        <v>Cooling</v>
      </c>
      <c r="I6287" s="1">
        <f ca="1">OFFSET(IF($H6287="Cooling",Customer!$C$25,Customer!$C$52),E6287,D6287)</f>
        <v>72</v>
      </c>
      <c r="J6287" s="1">
        <f ca="1">OFFSET(IF($H6287="Cooling",Customer!$L$25,Customer!$L$52),$E6287,$D6287)</f>
        <v>77</v>
      </c>
      <c r="K6287" s="16">
        <f t="shared" ca="1" si="1179"/>
        <v>0</v>
      </c>
      <c r="L6287" s="16">
        <f t="shared" ca="1" si="1180"/>
        <v>0</v>
      </c>
      <c r="M6287" s="17">
        <f t="shared" si="1186"/>
        <v>0</v>
      </c>
      <c r="N6287" s="17">
        <f t="shared" si="1187"/>
        <v>0</v>
      </c>
      <c r="O6287" s="4"/>
      <c r="P6287" s="4">
        <v>77</v>
      </c>
      <c r="Q6287" s="4">
        <v>70</v>
      </c>
      <c r="R6287" s="4">
        <v>74</v>
      </c>
      <c r="S6287" s="4">
        <v>74</v>
      </c>
      <c r="T6287" s="4">
        <v>58</v>
      </c>
      <c r="U6287" s="4">
        <v>75</v>
      </c>
      <c r="V6287" s="13">
        <v>61</v>
      </c>
      <c r="W6287" s="4">
        <v>73</v>
      </c>
      <c r="X6287" s="4">
        <v>72</v>
      </c>
      <c r="Y6287">
        <f t="shared" ca="1" si="1188"/>
        <v>0</v>
      </c>
      <c r="Z6287">
        <f t="shared" ca="1" si="1189"/>
        <v>0</v>
      </c>
    </row>
    <row r="6288" spans="2:26" x14ac:dyDescent="0.25">
      <c r="B6288" s="11">
        <f t="shared" si="1190"/>
        <v>44823.499999984779</v>
      </c>
      <c r="C6288" s="1">
        <f t="shared" si="1181"/>
        <v>9</v>
      </c>
      <c r="D6288" s="1">
        <f t="shared" si="1182"/>
        <v>1</v>
      </c>
      <c r="E6288" s="12">
        <f t="shared" si="1183"/>
        <v>13</v>
      </c>
      <c r="F6288" s="124" t="str">
        <f t="shared" si="1184"/>
        <v>0</v>
      </c>
      <c r="G6288" s="1">
        <f ca="1">(OFFSET(O6288,0,MATCH(Customer!$J$6,'CDH &amp; HDH'!$P$11:$X$11,0)))</f>
        <v>62</v>
      </c>
      <c r="H6288" s="1" t="str">
        <f t="shared" si="1185"/>
        <v>Cooling</v>
      </c>
      <c r="I6288" s="1">
        <f ca="1">OFFSET(IF($H6288="Cooling",Customer!$C$25,Customer!$C$52),E6288,D6288)</f>
        <v>72</v>
      </c>
      <c r="J6288" s="1">
        <f ca="1">OFFSET(IF($H6288="Cooling",Customer!$L$25,Customer!$L$52),$E6288,$D6288)</f>
        <v>77</v>
      </c>
      <c r="K6288" s="16">
        <f t="shared" ca="1" si="1179"/>
        <v>0</v>
      </c>
      <c r="L6288" s="16">
        <f t="shared" ca="1" si="1180"/>
        <v>0</v>
      </c>
      <c r="M6288" s="17">
        <f t="shared" si="1186"/>
        <v>0</v>
      </c>
      <c r="N6288" s="17">
        <f t="shared" si="1187"/>
        <v>0</v>
      </c>
      <c r="O6288" s="4"/>
      <c r="P6288" s="4">
        <v>80</v>
      </c>
      <c r="Q6288" s="4">
        <v>72</v>
      </c>
      <c r="R6288" s="4">
        <v>75</v>
      </c>
      <c r="S6288" s="4">
        <v>76</v>
      </c>
      <c r="T6288" s="4">
        <v>58</v>
      </c>
      <c r="U6288" s="4">
        <v>76</v>
      </c>
      <c r="V6288" s="13">
        <v>62</v>
      </c>
      <c r="W6288" s="4">
        <v>76</v>
      </c>
      <c r="X6288" s="4">
        <v>71</v>
      </c>
      <c r="Y6288">
        <f t="shared" ca="1" si="1188"/>
        <v>0</v>
      </c>
      <c r="Z6288">
        <f t="shared" ca="1" si="1189"/>
        <v>0</v>
      </c>
    </row>
    <row r="6289" spans="2:26" x14ac:dyDescent="0.25">
      <c r="B6289" s="11">
        <f t="shared" si="1190"/>
        <v>44823.541666651443</v>
      </c>
      <c r="C6289" s="1">
        <f t="shared" si="1181"/>
        <v>9</v>
      </c>
      <c r="D6289" s="1">
        <f t="shared" si="1182"/>
        <v>1</v>
      </c>
      <c r="E6289" s="12">
        <f t="shared" si="1183"/>
        <v>14</v>
      </c>
      <c r="F6289" s="124" t="str">
        <f t="shared" si="1184"/>
        <v>0</v>
      </c>
      <c r="G6289" s="1">
        <f ca="1">(OFFSET(O6289,0,MATCH(Customer!$J$6,'CDH &amp; HDH'!$P$11:$X$11,0)))</f>
        <v>63</v>
      </c>
      <c r="H6289" s="1" t="str">
        <f t="shared" si="1185"/>
        <v>Cooling</v>
      </c>
      <c r="I6289" s="1">
        <f ca="1">OFFSET(IF($H6289="Cooling",Customer!$C$25,Customer!$C$52),E6289,D6289)</f>
        <v>72</v>
      </c>
      <c r="J6289" s="1">
        <f ca="1">OFFSET(IF($H6289="Cooling",Customer!$L$25,Customer!$L$52),$E6289,$D6289)</f>
        <v>77</v>
      </c>
      <c r="K6289" s="16">
        <f t="shared" ca="1" si="1179"/>
        <v>0</v>
      </c>
      <c r="L6289" s="16">
        <f t="shared" ca="1" si="1180"/>
        <v>0</v>
      </c>
      <c r="M6289" s="17">
        <f t="shared" si="1186"/>
        <v>0</v>
      </c>
      <c r="N6289" s="17">
        <f t="shared" si="1187"/>
        <v>0</v>
      </c>
      <c r="O6289" s="4"/>
      <c r="P6289" s="4">
        <v>80</v>
      </c>
      <c r="Q6289" s="4">
        <v>72</v>
      </c>
      <c r="R6289" s="4">
        <v>77</v>
      </c>
      <c r="S6289" s="4">
        <v>77</v>
      </c>
      <c r="T6289" s="4">
        <v>58</v>
      </c>
      <c r="U6289" s="4">
        <v>75</v>
      </c>
      <c r="V6289" s="13">
        <v>63</v>
      </c>
      <c r="W6289" s="4">
        <v>76</v>
      </c>
      <c r="X6289" s="4">
        <v>70</v>
      </c>
      <c r="Y6289">
        <f t="shared" ca="1" si="1188"/>
        <v>0</v>
      </c>
      <c r="Z6289">
        <f t="shared" ca="1" si="1189"/>
        <v>0</v>
      </c>
    </row>
    <row r="6290" spans="2:26" x14ac:dyDescent="0.25">
      <c r="B6290" s="11">
        <f t="shared" si="1190"/>
        <v>44823.583333318107</v>
      </c>
      <c r="C6290" s="1">
        <f t="shared" si="1181"/>
        <v>9</v>
      </c>
      <c r="D6290" s="1">
        <f t="shared" si="1182"/>
        <v>1</v>
      </c>
      <c r="E6290" s="12">
        <f t="shared" si="1183"/>
        <v>15</v>
      </c>
      <c r="F6290" s="124" t="str">
        <f t="shared" si="1184"/>
        <v>0</v>
      </c>
      <c r="G6290" s="1">
        <f ca="1">(OFFSET(O6290,0,MATCH(Customer!$J$6,'CDH &amp; HDH'!$P$11:$X$11,0)))</f>
        <v>63</v>
      </c>
      <c r="H6290" s="1" t="str">
        <f t="shared" si="1185"/>
        <v>Cooling</v>
      </c>
      <c r="I6290" s="1">
        <f ca="1">OFFSET(IF($H6290="Cooling",Customer!$C$25,Customer!$C$52),E6290,D6290)</f>
        <v>72</v>
      </c>
      <c r="J6290" s="1">
        <f ca="1">OFFSET(IF($H6290="Cooling",Customer!$L$25,Customer!$L$52),$E6290,$D6290)</f>
        <v>77</v>
      </c>
      <c r="K6290" s="16">
        <f t="shared" ca="1" si="1179"/>
        <v>0</v>
      </c>
      <c r="L6290" s="16">
        <f t="shared" ca="1" si="1180"/>
        <v>0</v>
      </c>
      <c r="M6290" s="17">
        <f t="shared" si="1186"/>
        <v>0</v>
      </c>
      <c r="N6290" s="17">
        <f t="shared" si="1187"/>
        <v>0</v>
      </c>
      <c r="O6290" s="4"/>
      <c r="P6290" s="4">
        <v>81</v>
      </c>
      <c r="Q6290" s="4">
        <v>71</v>
      </c>
      <c r="R6290" s="4">
        <v>77</v>
      </c>
      <c r="S6290" s="4">
        <v>77</v>
      </c>
      <c r="T6290" s="4">
        <v>58</v>
      </c>
      <c r="U6290" s="4">
        <v>73</v>
      </c>
      <c r="V6290" s="13">
        <v>63</v>
      </c>
      <c r="W6290" s="4">
        <v>77</v>
      </c>
      <c r="X6290" s="4">
        <v>69</v>
      </c>
      <c r="Y6290">
        <f t="shared" ca="1" si="1188"/>
        <v>0</v>
      </c>
      <c r="Z6290">
        <f t="shared" ca="1" si="1189"/>
        <v>0</v>
      </c>
    </row>
    <row r="6291" spans="2:26" x14ac:dyDescent="0.25">
      <c r="B6291" s="11">
        <f t="shared" si="1190"/>
        <v>44823.624999984771</v>
      </c>
      <c r="C6291" s="1">
        <f t="shared" si="1181"/>
        <v>9</v>
      </c>
      <c r="D6291" s="1">
        <f t="shared" si="1182"/>
        <v>1</v>
      </c>
      <c r="E6291" s="12">
        <f t="shared" si="1183"/>
        <v>16</v>
      </c>
      <c r="F6291" s="124" t="str">
        <f t="shared" si="1184"/>
        <v>0</v>
      </c>
      <c r="G6291" s="1">
        <f ca="1">(OFFSET(O6291,0,MATCH(Customer!$J$6,'CDH &amp; HDH'!$P$11:$X$11,0)))</f>
        <v>63</v>
      </c>
      <c r="H6291" s="1" t="str">
        <f t="shared" si="1185"/>
        <v>Cooling</v>
      </c>
      <c r="I6291" s="1">
        <f ca="1">OFFSET(IF($H6291="Cooling",Customer!$C$25,Customer!$C$52),E6291,D6291)</f>
        <v>72</v>
      </c>
      <c r="J6291" s="1">
        <f ca="1">OFFSET(IF($H6291="Cooling",Customer!$L$25,Customer!$L$52),$E6291,$D6291)</f>
        <v>77</v>
      </c>
      <c r="K6291" s="16">
        <f t="shared" ca="1" si="1179"/>
        <v>0</v>
      </c>
      <c r="L6291" s="16">
        <f t="shared" ca="1" si="1180"/>
        <v>0</v>
      </c>
      <c r="M6291" s="17">
        <f t="shared" si="1186"/>
        <v>0</v>
      </c>
      <c r="N6291" s="17">
        <f t="shared" si="1187"/>
        <v>0</v>
      </c>
      <c r="O6291" s="4"/>
      <c r="P6291" s="4">
        <v>81</v>
      </c>
      <c r="Q6291" s="4">
        <v>71</v>
      </c>
      <c r="R6291" s="4">
        <v>75</v>
      </c>
      <c r="S6291" s="4">
        <v>75</v>
      </c>
      <c r="T6291" s="4">
        <v>58</v>
      </c>
      <c r="U6291" s="4">
        <v>70</v>
      </c>
      <c r="V6291" s="13">
        <v>63</v>
      </c>
      <c r="W6291" s="4">
        <v>77</v>
      </c>
      <c r="X6291" s="4">
        <v>68</v>
      </c>
      <c r="Y6291">
        <f t="shared" ca="1" si="1188"/>
        <v>0</v>
      </c>
      <c r="Z6291">
        <f t="shared" ca="1" si="1189"/>
        <v>0</v>
      </c>
    </row>
    <row r="6292" spans="2:26" x14ac:dyDescent="0.25">
      <c r="B6292" s="11">
        <f t="shared" si="1190"/>
        <v>44823.666666651436</v>
      </c>
      <c r="C6292" s="1">
        <f t="shared" si="1181"/>
        <v>9</v>
      </c>
      <c r="D6292" s="1">
        <f t="shared" si="1182"/>
        <v>1</v>
      </c>
      <c r="E6292" s="12">
        <f t="shared" si="1183"/>
        <v>17</v>
      </c>
      <c r="F6292" s="124" t="str">
        <f t="shared" si="1184"/>
        <v>0</v>
      </c>
      <c r="G6292" s="1">
        <f ca="1">(OFFSET(O6292,0,MATCH(Customer!$J$6,'CDH &amp; HDH'!$P$11:$X$11,0)))</f>
        <v>62</v>
      </c>
      <c r="H6292" s="1" t="str">
        <f t="shared" si="1185"/>
        <v>Cooling</v>
      </c>
      <c r="I6292" s="1">
        <f ca="1">OFFSET(IF($H6292="Cooling",Customer!$C$25,Customer!$C$52),E6292,D6292)</f>
        <v>72</v>
      </c>
      <c r="J6292" s="1">
        <f ca="1">OFFSET(IF($H6292="Cooling",Customer!$L$25,Customer!$L$52),$E6292,$D6292)</f>
        <v>77</v>
      </c>
      <c r="K6292" s="16">
        <f t="shared" ca="1" si="1179"/>
        <v>0</v>
      </c>
      <c r="L6292" s="16">
        <f t="shared" ca="1" si="1180"/>
        <v>0</v>
      </c>
      <c r="M6292" s="17">
        <f t="shared" si="1186"/>
        <v>0</v>
      </c>
      <c r="N6292" s="17">
        <f t="shared" si="1187"/>
        <v>0</v>
      </c>
      <c r="O6292" s="4"/>
      <c r="P6292" s="4">
        <v>78</v>
      </c>
      <c r="Q6292" s="4">
        <v>69</v>
      </c>
      <c r="R6292" s="4">
        <v>75</v>
      </c>
      <c r="S6292" s="4">
        <v>75</v>
      </c>
      <c r="T6292" s="4">
        <v>58</v>
      </c>
      <c r="U6292" s="4">
        <v>69</v>
      </c>
      <c r="V6292" s="13">
        <v>62</v>
      </c>
      <c r="W6292" s="4">
        <v>74</v>
      </c>
      <c r="X6292" s="4">
        <v>67</v>
      </c>
      <c r="Y6292">
        <f t="shared" ca="1" si="1188"/>
        <v>0</v>
      </c>
      <c r="Z6292">
        <f t="shared" ca="1" si="1189"/>
        <v>0</v>
      </c>
    </row>
    <row r="6293" spans="2:26" x14ac:dyDescent="0.25">
      <c r="B6293" s="11">
        <f t="shared" si="1190"/>
        <v>44823.7083333181</v>
      </c>
      <c r="C6293" s="1">
        <f t="shared" si="1181"/>
        <v>9</v>
      </c>
      <c r="D6293" s="1">
        <f t="shared" si="1182"/>
        <v>1</v>
      </c>
      <c r="E6293" s="12">
        <f t="shared" si="1183"/>
        <v>18</v>
      </c>
      <c r="F6293" s="124" t="str">
        <f t="shared" si="1184"/>
        <v>0</v>
      </c>
      <c r="G6293" s="1">
        <f ca="1">(OFFSET(O6293,0,MATCH(Customer!$J$6,'CDH &amp; HDH'!$P$11:$X$11,0)))</f>
        <v>60</v>
      </c>
      <c r="H6293" s="1" t="str">
        <f t="shared" si="1185"/>
        <v>Cooling</v>
      </c>
      <c r="I6293" s="1">
        <f ca="1">OFFSET(IF($H6293="Cooling",Customer!$C$25,Customer!$C$52),E6293,D6293)</f>
        <v>72</v>
      </c>
      <c r="J6293" s="1">
        <f ca="1">OFFSET(IF($H6293="Cooling",Customer!$L$25,Customer!$L$52),$E6293,$D6293)</f>
        <v>77</v>
      </c>
      <c r="K6293" s="16">
        <f t="shared" ca="1" si="1179"/>
        <v>0</v>
      </c>
      <c r="L6293" s="16">
        <f t="shared" ca="1" si="1180"/>
        <v>0</v>
      </c>
      <c r="M6293" s="17">
        <f t="shared" si="1186"/>
        <v>0</v>
      </c>
      <c r="N6293" s="17">
        <f t="shared" si="1187"/>
        <v>0</v>
      </c>
      <c r="O6293" s="4"/>
      <c r="P6293" s="4">
        <v>74</v>
      </c>
      <c r="Q6293" s="4">
        <v>68</v>
      </c>
      <c r="R6293" s="4">
        <v>72</v>
      </c>
      <c r="S6293" s="4">
        <v>72</v>
      </c>
      <c r="T6293" s="4">
        <v>58</v>
      </c>
      <c r="U6293" s="4">
        <v>68</v>
      </c>
      <c r="V6293" s="13">
        <v>60</v>
      </c>
      <c r="W6293" s="4">
        <v>70</v>
      </c>
      <c r="X6293" s="4">
        <v>67</v>
      </c>
      <c r="Y6293">
        <f t="shared" ca="1" si="1188"/>
        <v>0</v>
      </c>
      <c r="Z6293">
        <f t="shared" ca="1" si="1189"/>
        <v>0</v>
      </c>
    </row>
    <row r="6294" spans="2:26" x14ac:dyDescent="0.25">
      <c r="B6294" s="11">
        <f t="shared" si="1190"/>
        <v>44823.749999984764</v>
      </c>
      <c r="C6294" s="1">
        <f t="shared" si="1181"/>
        <v>9</v>
      </c>
      <c r="D6294" s="1">
        <f t="shared" si="1182"/>
        <v>1</v>
      </c>
      <c r="E6294" s="12">
        <f t="shared" si="1183"/>
        <v>19</v>
      </c>
      <c r="F6294" s="124" t="str">
        <f t="shared" si="1184"/>
        <v>0</v>
      </c>
      <c r="G6294" s="1">
        <f ca="1">(OFFSET(O6294,0,MATCH(Customer!$J$6,'CDH &amp; HDH'!$P$11:$X$11,0)))</f>
        <v>56</v>
      </c>
      <c r="H6294" s="1" t="str">
        <f t="shared" si="1185"/>
        <v>Cooling</v>
      </c>
      <c r="I6294" s="1">
        <f ca="1">OFFSET(IF($H6294="Cooling",Customer!$C$25,Customer!$C$52),E6294,D6294)</f>
        <v>78</v>
      </c>
      <c r="J6294" s="1">
        <f ca="1">OFFSET(IF($H6294="Cooling",Customer!$L$25,Customer!$L$52),$E6294,$D6294)</f>
        <v>80</v>
      </c>
      <c r="K6294" s="16">
        <f t="shared" ca="1" si="1179"/>
        <v>0</v>
      </c>
      <c r="L6294" s="16">
        <f t="shared" ca="1" si="1180"/>
        <v>0</v>
      </c>
      <c r="M6294" s="17">
        <f t="shared" si="1186"/>
        <v>0</v>
      </c>
      <c r="N6294" s="17">
        <f t="shared" si="1187"/>
        <v>0</v>
      </c>
      <c r="O6294" s="4"/>
      <c r="P6294" s="4">
        <v>71</v>
      </c>
      <c r="Q6294" s="4">
        <v>66</v>
      </c>
      <c r="R6294" s="4">
        <v>70</v>
      </c>
      <c r="S6294" s="4">
        <v>68</v>
      </c>
      <c r="T6294" s="4">
        <v>58</v>
      </c>
      <c r="U6294" s="4">
        <v>67</v>
      </c>
      <c r="V6294" s="13">
        <v>56</v>
      </c>
      <c r="W6294" s="4">
        <v>67</v>
      </c>
      <c r="X6294" s="4">
        <v>67</v>
      </c>
      <c r="Y6294">
        <f t="shared" ca="1" si="1188"/>
        <v>0</v>
      </c>
      <c r="Z6294">
        <f t="shared" ca="1" si="1189"/>
        <v>0</v>
      </c>
    </row>
    <row r="6295" spans="2:26" x14ac:dyDescent="0.25">
      <c r="B6295" s="11">
        <f t="shared" si="1190"/>
        <v>44823.791666651428</v>
      </c>
      <c r="C6295" s="1">
        <f t="shared" si="1181"/>
        <v>9</v>
      </c>
      <c r="D6295" s="1">
        <f t="shared" si="1182"/>
        <v>1</v>
      </c>
      <c r="E6295" s="12">
        <f t="shared" si="1183"/>
        <v>20</v>
      </c>
      <c r="F6295" s="124" t="str">
        <f t="shared" si="1184"/>
        <v>0</v>
      </c>
      <c r="G6295" s="1">
        <f ca="1">(OFFSET(O6295,0,MATCH(Customer!$J$6,'CDH &amp; HDH'!$P$11:$X$11,0)))</f>
        <v>53</v>
      </c>
      <c r="H6295" s="1" t="str">
        <f t="shared" si="1185"/>
        <v>Cooling</v>
      </c>
      <c r="I6295" s="1">
        <f ca="1">OFFSET(IF($H6295="Cooling",Customer!$C$25,Customer!$C$52),E6295,D6295)</f>
        <v>78</v>
      </c>
      <c r="J6295" s="1">
        <f ca="1">OFFSET(IF($H6295="Cooling",Customer!$L$25,Customer!$L$52),$E6295,$D6295)</f>
        <v>80</v>
      </c>
      <c r="K6295" s="16">
        <f t="shared" ca="1" si="1179"/>
        <v>0</v>
      </c>
      <c r="L6295" s="16">
        <f t="shared" ca="1" si="1180"/>
        <v>0</v>
      </c>
      <c r="M6295" s="17">
        <f t="shared" si="1186"/>
        <v>0</v>
      </c>
      <c r="N6295" s="17">
        <f t="shared" si="1187"/>
        <v>0</v>
      </c>
      <c r="O6295" s="4"/>
      <c r="P6295" s="4">
        <v>69</v>
      </c>
      <c r="Q6295" s="4">
        <v>64</v>
      </c>
      <c r="R6295" s="4">
        <v>69</v>
      </c>
      <c r="S6295" s="4">
        <v>67</v>
      </c>
      <c r="T6295" s="4">
        <v>58</v>
      </c>
      <c r="U6295" s="4">
        <v>66</v>
      </c>
      <c r="V6295" s="13">
        <v>53</v>
      </c>
      <c r="W6295" s="4">
        <v>66</v>
      </c>
      <c r="X6295" s="4">
        <v>67</v>
      </c>
      <c r="Y6295">
        <f t="shared" ca="1" si="1188"/>
        <v>0</v>
      </c>
      <c r="Z6295">
        <f t="shared" ca="1" si="1189"/>
        <v>0</v>
      </c>
    </row>
    <row r="6296" spans="2:26" x14ac:dyDescent="0.25">
      <c r="B6296" s="11">
        <f t="shared" si="1190"/>
        <v>44823.833333318093</v>
      </c>
      <c r="C6296" s="1">
        <f t="shared" si="1181"/>
        <v>9</v>
      </c>
      <c r="D6296" s="1">
        <f t="shared" si="1182"/>
        <v>1</v>
      </c>
      <c r="E6296" s="12">
        <f t="shared" si="1183"/>
        <v>21</v>
      </c>
      <c r="F6296" s="124" t="str">
        <f t="shared" si="1184"/>
        <v>0</v>
      </c>
      <c r="G6296" s="1">
        <f ca="1">(OFFSET(O6296,0,MATCH(Customer!$J$6,'CDH &amp; HDH'!$P$11:$X$11,0)))</f>
        <v>50</v>
      </c>
      <c r="H6296" s="1" t="str">
        <f t="shared" si="1185"/>
        <v>Cooling</v>
      </c>
      <c r="I6296" s="1">
        <f ca="1">OFFSET(IF($H6296="Cooling",Customer!$C$25,Customer!$C$52),E6296,D6296)</f>
        <v>78</v>
      </c>
      <c r="J6296" s="1">
        <f ca="1">OFFSET(IF($H6296="Cooling",Customer!$L$25,Customer!$L$52),$E6296,$D6296)</f>
        <v>80</v>
      </c>
      <c r="K6296" s="16">
        <f t="shared" ca="1" si="1179"/>
        <v>0</v>
      </c>
      <c r="L6296" s="16">
        <f t="shared" ca="1" si="1180"/>
        <v>0</v>
      </c>
      <c r="M6296" s="17">
        <f t="shared" si="1186"/>
        <v>0</v>
      </c>
      <c r="N6296" s="17">
        <f t="shared" si="1187"/>
        <v>0</v>
      </c>
      <c r="O6296" s="4"/>
      <c r="P6296" s="4">
        <v>68</v>
      </c>
      <c r="Q6296" s="4">
        <v>62</v>
      </c>
      <c r="R6296" s="4">
        <v>69</v>
      </c>
      <c r="S6296" s="4">
        <v>66</v>
      </c>
      <c r="T6296" s="4">
        <v>58</v>
      </c>
      <c r="U6296" s="4">
        <v>66</v>
      </c>
      <c r="V6296" s="13">
        <v>50</v>
      </c>
      <c r="W6296" s="4">
        <v>64</v>
      </c>
      <c r="X6296" s="4">
        <v>66</v>
      </c>
      <c r="Y6296">
        <f t="shared" ca="1" si="1188"/>
        <v>0</v>
      </c>
      <c r="Z6296">
        <f t="shared" ca="1" si="1189"/>
        <v>0</v>
      </c>
    </row>
    <row r="6297" spans="2:26" x14ac:dyDescent="0.25">
      <c r="B6297" s="11">
        <f t="shared" si="1190"/>
        <v>44823.874999984757</v>
      </c>
      <c r="C6297" s="1">
        <f t="shared" si="1181"/>
        <v>9</v>
      </c>
      <c r="D6297" s="1">
        <f t="shared" si="1182"/>
        <v>1</v>
      </c>
      <c r="E6297" s="12">
        <f t="shared" si="1183"/>
        <v>22</v>
      </c>
      <c r="F6297" s="124" t="str">
        <f t="shared" si="1184"/>
        <v>0</v>
      </c>
      <c r="G6297" s="1">
        <f ca="1">(OFFSET(O6297,0,MATCH(Customer!$J$6,'CDH &amp; HDH'!$P$11:$X$11,0)))</f>
        <v>47</v>
      </c>
      <c r="H6297" s="1" t="str">
        <f t="shared" si="1185"/>
        <v>Cooling</v>
      </c>
      <c r="I6297" s="1">
        <f ca="1">OFFSET(IF($H6297="Cooling",Customer!$C$25,Customer!$C$52),E6297,D6297)</f>
        <v>78</v>
      </c>
      <c r="J6297" s="1">
        <f ca="1">OFFSET(IF($H6297="Cooling",Customer!$L$25,Customer!$L$52),$E6297,$D6297)</f>
        <v>80</v>
      </c>
      <c r="K6297" s="16">
        <f t="shared" ca="1" si="1179"/>
        <v>0</v>
      </c>
      <c r="L6297" s="16">
        <f t="shared" ca="1" si="1180"/>
        <v>0</v>
      </c>
      <c r="M6297" s="17">
        <f t="shared" si="1186"/>
        <v>0</v>
      </c>
      <c r="N6297" s="17">
        <f t="shared" si="1187"/>
        <v>0</v>
      </c>
      <c r="O6297" s="4"/>
      <c r="P6297" s="4">
        <v>66</v>
      </c>
      <c r="Q6297" s="4">
        <v>60</v>
      </c>
      <c r="R6297" s="4">
        <v>68</v>
      </c>
      <c r="S6297" s="4">
        <v>65</v>
      </c>
      <c r="T6297" s="4">
        <v>58</v>
      </c>
      <c r="U6297" s="4">
        <v>65</v>
      </c>
      <c r="V6297" s="13">
        <v>47</v>
      </c>
      <c r="W6297" s="4">
        <v>63</v>
      </c>
      <c r="X6297" s="4">
        <v>66</v>
      </c>
      <c r="Y6297">
        <f t="shared" ca="1" si="1188"/>
        <v>0</v>
      </c>
      <c r="Z6297">
        <f t="shared" ca="1" si="1189"/>
        <v>0</v>
      </c>
    </row>
    <row r="6298" spans="2:26" x14ac:dyDescent="0.25">
      <c r="B6298" s="11">
        <f t="shared" si="1190"/>
        <v>44823.916666651421</v>
      </c>
      <c r="C6298" s="1">
        <f t="shared" si="1181"/>
        <v>9</v>
      </c>
      <c r="D6298" s="1">
        <f t="shared" si="1182"/>
        <v>1</v>
      </c>
      <c r="E6298" s="12">
        <f t="shared" si="1183"/>
        <v>23</v>
      </c>
      <c r="F6298" s="124" t="str">
        <f t="shared" si="1184"/>
        <v>0</v>
      </c>
      <c r="G6298" s="1">
        <f ca="1">(OFFSET(O6298,0,MATCH(Customer!$J$6,'CDH &amp; HDH'!$P$11:$X$11,0)))</f>
        <v>46</v>
      </c>
      <c r="H6298" s="1" t="str">
        <f t="shared" si="1185"/>
        <v>Cooling</v>
      </c>
      <c r="I6298" s="1">
        <f ca="1">OFFSET(IF($H6298="Cooling",Customer!$C$25,Customer!$C$52),E6298,D6298)</f>
        <v>78</v>
      </c>
      <c r="J6298" s="1">
        <f ca="1">OFFSET(IF($H6298="Cooling",Customer!$L$25,Customer!$L$52),$E6298,$D6298)</f>
        <v>80</v>
      </c>
      <c r="K6298" s="16">
        <f t="shared" ca="1" si="1179"/>
        <v>0</v>
      </c>
      <c r="L6298" s="16">
        <f t="shared" ca="1" si="1180"/>
        <v>0</v>
      </c>
      <c r="M6298" s="17">
        <f t="shared" si="1186"/>
        <v>0</v>
      </c>
      <c r="N6298" s="17">
        <f t="shared" si="1187"/>
        <v>0</v>
      </c>
      <c r="O6298" s="4"/>
      <c r="P6298" s="4">
        <v>64</v>
      </c>
      <c r="Q6298" s="4">
        <v>59</v>
      </c>
      <c r="R6298" s="4">
        <v>68</v>
      </c>
      <c r="S6298" s="4">
        <v>66</v>
      </c>
      <c r="T6298" s="4">
        <v>58</v>
      </c>
      <c r="U6298" s="4">
        <v>64</v>
      </c>
      <c r="V6298" s="13">
        <v>46</v>
      </c>
      <c r="W6298" s="4">
        <v>61</v>
      </c>
      <c r="X6298" s="4">
        <v>66</v>
      </c>
      <c r="Y6298">
        <f t="shared" ca="1" si="1188"/>
        <v>0</v>
      </c>
      <c r="Z6298">
        <f t="shared" ca="1" si="1189"/>
        <v>0</v>
      </c>
    </row>
    <row r="6299" spans="2:26" x14ac:dyDescent="0.25">
      <c r="B6299" s="11">
        <f t="shared" si="1190"/>
        <v>44823.958333318085</v>
      </c>
      <c r="C6299" s="1">
        <f t="shared" si="1181"/>
        <v>9</v>
      </c>
      <c r="D6299" s="1">
        <f t="shared" si="1182"/>
        <v>1</v>
      </c>
      <c r="E6299" s="12">
        <f t="shared" si="1183"/>
        <v>24</v>
      </c>
      <c r="F6299" s="124" t="str">
        <f t="shared" si="1184"/>
        <v>0</v>
      </c>
      <c r="G6299" s="1">
        <f ca="1">(OFFSET(O6299,0,MATCH(Customer!$J$6,'CDH &amp; HDH'!$P$11:$X$11,0)))</f>
        <v>46</v>
      </c>
      <c r="H6299" s="1" t="str">
        <f t="shared" si="1185"/>
        <v>Cooling</v>
      </c>
      <c r="I6299" s="1">
        <f ca="1">OFFSET(IF($H6299="Cooling",Customer!$C$25,Customer!$C$52),E6299,D6299)</f>
        <v>78</v>
      </c>
      <c r="J6299" s="1">
        <f ca="1">OFFSET(IF($H6299="Cooling",Customer!$L$25,Customer!$L$52),$E6299,$D6299)</f>
        <v>80</v>
      </c>
      <c r="K6299" s="16">
        <f t="shared" ca="1" si="1179"/>
        <v>0</v>
      </c>
      <c r="L6299" s="16">
        <f t="shared" ca="1" si="1180"/>
        <v>0</v>
      </c>
      <c r="M6299" s="17">
        <f t="shared" si="1186"/>
        <v>0</v>
      </c>
      <c r="N6299" s="17">
        <f t="shared" si="1187"/>
        <v>0</v>
      </c>
      <c r="O6299" s="4"/>
      <c r="P6299" s="4">
        <v>62</v>
      </c>
      <c r="Q6299" s="4">
        <v>58</v>
      </c>
      <c r="R6299" s="4">
        <v>68</v>
      </c>
      <c r="S6299" s="4">
        <v>67</v>
      </c>
      <c r="T6299" s="4">
        <v>58</v>
      </c>
      <c r="U6299" s="4">
        <v>64</v>
      </c>
      <c r="V6299" s="13">
        <v>46</v>
      </c>
      <c r="W6299" s="4">
        <v>59</v>
      </c>
      <c r="X6299" s="4">
        <v>65</v>
      </c>
      <c r="Y6299">
        <f t="shared" ca="1" si="1188"/>
        <v>0</v>
      </c>
      <c r="Z6299">
        <f t="shared" ca="1" si="1189"/>
        <v>0</v>
      </c>
    </row>
    <row r="6300" spans="2:26" x14ac:dyDescent="0.25">
      <c r="B6300" s="11">
        <f t="shared" si="1190"/>
        <v>44823.99999998475</v>
      </c>
      <c r="C6300" s="1">
        <f t="shared" si="1181"/>
        <v>9</v>
      </c>
      <c r="D6300" s="1">
        <f t="shared" si="1182"/>
        <v>2</v>
      </c>
      <c r="E6300" s="12">
        <f t="shared" si="1183"/>
        <v>1</v>
      </c>
      <c r="F6300" s="124" t="str">
        <f t="shared" si="1184"/>
        <v>0</v>
      </c>
      <c r="G6300" s="1">
        <f ca="1">(OFFSET(O6300,0,MATCH(Customer!$J$6,'CDH &amp; HDH'!$P$11:$X$11,0)))</f>
        <v>44</v>
      </c>
      <c r="H6300" s="1" t="str">
        <f t="shared" si="1185"/>
        <v>Cooling</v>
      </c>
      <c r="I6300" s="1">
        <f ca="1">OFFSET(IF($H6300="Cooling",Customer!$C$25,Customer!$C$52),E6300,D6300)</f>
        <v>78</v>
      </c>
      <c r="J6300" s="1">
        <f ca="1">OFFSET(IF($H6300="Cooling",Customer!$L$25,Customer!$L$52),$E6300,$D6300)</f>
        <v>80</v>
      </c>
      <c r="K6300" s="16">
        <f t="shared" ca="1" si="1179"/>
        <v>0</v>
      </c>
      <c r="L6300" s="16">
        <f t="shared" ca="1" si="1180"/>
        <v>0</v>
      </c>
      <c r="M6300" s="17">
        <f t="shared" si="1186"/>
        <v>0</v>
      </c>
      <c r="N6300" s="17">
        <f t="shared" si="1187"/>
        <v>0</v>
      </c>
      <c r="O6300" s="4"/>
      <c r="P6300" s="4">
        <v>60</v>
      </c>
      <c r="Q6300" s="4">
        <v>57</v>
      </c>
      <c r="R6300" s="4">
        <v>67</v>
      </c>
      <c r="S6300" s="4">
        <v>67</v>
      </c>
      <c r="T6300" s="4">
        <v>58</v>
      </c>
      <c r="U6300" s="4">
        <v>65</v>
      </c>
      <c r="V6300" s="13">
        <v>44</v>
      </c>
      <c r="W6300" s="4">
        <v>57</v>
      </c>
      <c r="X6300" s="4">
        <v>65</v>
      </c>
      <c r="Y6300">
        <f t="shared" ca="1" si="1188"/>
        <v>0</v>
      </c>
      <c r="Z6300">
        <f t="shared" ca="1" si="1189"/>
        <v>0</v>
      </c>
    </row>
    <row r="6301" spans="2:26" x14ac:dyDescent="0.25">
      <c r="B6301" s="11">
        <f t="shared" si="1190"/>
        <v>44824.041666651414</v>
      </c>
      <c r="C6301" s="1">
        <f t="shared" si="1181"/>
        <v>9</v>
      </c>
      <c r="D6301" s="1">
        <f t="shared" si="1182"/>
        <v>2</v>
      </c>
      <c r="E6301" s="12">
        <f t="shared" si="1183"/>
        <v>2</v>
      </c>
      <c r="F6301" s="124" t="str">
        <f t="shared" si="1184"/>
        <v>0</v>
      </c>
      <c r="G6301" s="1">
        <f ca="1">(OFFSET(O6301,0,MATCH(Customer!$J$6,'CDH &amp; HDH'!$P$11:$X$11,0)))</f>
        <v>42</v>
      </c>
      <c r="H6301" s="1" t="str">
        <f t="shared" si="1185"/>
        <v>Cooling</v>
      </c>
      <c r="I6301" s="1">
        <f ca="1">OFFSET(IF($H6301="Cooling",Customer!$C$25,Customer!$C$52),E6301,D6301)</f>
        <v>78</v>
      </c>
      <c r="J6301" s="1">
        <f ca="1">OFFSET(IF($H6301="Cooling",Customer!$L$25,Customer!$L$52),$E6301,$D6301)</f>
        <v>80</v>
      </c>
      <c r="K6301" s="16">
        <f t="shared" ca="1" si="1179"/>
        <v>0</v>
      </c>
      <c r="L6301" s="16">
        <f t="shared" ca="1" si="1180"/>
        <v>0</v>
      </c>
      <c r="M6301" s="17">
        <f t="shared" si="1186"/>
        <v>0</v>
      </c>
      <c r="N6301" s="17">
        <f t="shared" si="1187"/>
        <v>0</v>
      </c>
      <c r="O6301" s="4"/>
      <c r="P6301" s="4">
        <v>59</v>
      </c>
      <c r="Q6301" s="4">
        <v>57</v>
      </c>
      <c r="R6301" s="4">
        <v>67</v>
      </c>
      <c r="S6301" s="4">
        <v>68</v>
      </c>
      <c r="T6301" s="4">
        <v>58</v>
      </c>
      <c r="U6301" s="4">
        <v>64</v>
      </c>
      <c r="V6301" s="13">
        <v>42</v>
      </c>
      <c r="W6301" s="4">
        <v>57</v>
      </c>
      <c r="X6301" s="4">
        <v>65</v>
      </c>
      <c r="Y6301">
        <f t="shared" ca="1" si="1188"/>
        <v>0</v>
      </c>
      <c r="Z6301">
        <f t="shared" ca="1" si="1189"/>
        <v>0</v>
      </c>
    </row>
    <row r="6302" spans="2:26" x14ac:dyDescent="0.25">
      <c r="B6302" s="11">
        <f t="shared" si="1190"/>
        <v>44824.083333318078</v>
      </c>
      <c r="C6302" s="1">
        <f t="shared" si="1181"/>
        <v>9</v>
      </c>
      <c r="D6302" s="1">
        <f t="shared" si="1182"/>
        <v>2</v>
      </c>
      <c r="E6302" s="12">
        <f t="shared" si="1183"/>
        <v>3</v>
      </c>
      <c r="F6302" s="124" t="str">
        <f t="shared" si="1184"/>
        <v>0</v>
      </c>
      <c r="G6302" s="1">
        <f ca="1">(OFFSET(O6302,0,MATCH(Customer!$J$6,'CDH &amp; HDH'!$P$11:$X$11,0)))</f>
        <v>42</v>
      </c>
      <c r="H6302" s="1" t="str">
        <f t="shared" si="1185"/>
        <v>Cooling</v>
      </c>
      <c r="I6302" s="1">
        <f ca="1">OFFSET(IF($H6302="Cooling",Customer!$C$25,Customer!$C$52),E6302,D6302)</f>
        <v>78</v>
      </c>
      <c r="J6302" s="1">
        <f ca="1">OFFSET(IF($H6302="Cooling",Customer!$L$25,Customer!$L$52),$E6302,$D6302)</f>
        <v>80</v>
      </c>
      <c r="K6302" s="16">
        <f t="shared" ca="1" si="1179"/>
        <v>0</v>
      </c>
      <c r="L6302" s="16">
        <f t="shared" ca="1" si="1180"/>
        <v>0</v>
      </c>
      <c r="M6302" s="17">
        <f t="shared" si="1186"/>
        <v>0</v>
      </c>
      <c r="N6302" s="17">
        <f t="shared" si="1187"/>
        <v>0</v>
      </c>
      <c r="O6302" s="4"/>
      <c r="P6302" s="4">
        <v>58</v>
      </c>
      <c r="Q6302" s="4">
        <v>57</v>
      </c>
      <c r="R6302" s="4">
        <v>67</v>
      </c>
      <c r="S6302" s="4">
        <v>68</v>
      </c>
      <c r="T6302" s="4">
        <v>58</v>
      </c>
      <c r="U6302" s="4">
        <v>64</v>
      </c>
      <c r="V6302" s="13">
        <v>42</v>
      </c>
      <c r="W6302" s="4">
        <v>57</v>
      </c>
      <c r="X6302" s="4">
        <v>65</v>
      </c>
      <c r="Y6302">
        <f t="shared" ca="1" si="1188"/>
        <v>0</v>
      </c>
      <c r="Z6302">
        <f t="shared" ca="1" si="1189"/>
        <v>0</v>
      </c>
    </row>
    <row r="6303" spans="2:26" x14ac:dyDescent="0.25">
      <c r="B6303" s="11">
        <f t="shared" si="1190"/>
        <v>44824.124999984742</v>
      </c>
      <c r="C6303" s="1">
        <f t="shared" si="1181"/>
        <v>9</v>
      </c>
      <c r="D6303" s="1">
        <f t="shared" si="1182"/>
        <v>2</v>
      </c>
      <c r="E6303" s="12">
        <f t="shared" si="1183"/>
        <v>4</v>
      </c>
      <c r="F6303" s="124" t="str">
        <f t="shared" si="1184"/>
        <v>0</v>
      </c>
      <c r="G6303" s="1">
        <f ca="1">(OFFSET(O6303,0,MATCH(Customer!$J$6,'CDH &amp; HDH'!$P$11:$X$11,0)))</f>
        <v>42</v>
      </c>
      <c r="H6303" s="1" t="str">
        <f t="shared" si="1185"/>
        <v>Cooling</v>
      </c>
      <c r="I6303" s="1">
        <f ca="1">OFFSET(IF($H6303="Cooling",Customer!$C$25,Customer!$C$52),E6303,D6303)</f>
        <v>78</v>
      </c>
      <c r="J6303" s="1">
        <f ca="1">OFFSET(IF($H6303="Cooling",Customer!$L$25,Customer!$L$52),$E6303,$D6303)</f>
        <v>80</v>
      </c>
      <c r="K6303" s="16">
        <f t="shared" ca="1" si="1179"/>
        <v>0</v>
      </c>
      <c r="L6303" s="16">
        <f t="shared" ca="1" si="1180"/>
        <v>0</v>
      </c>
      <c r="M6303" s="17">
        <f t="shared" si="1186"/>
        <v>0</v>
      </c>
      <c r="N6303" s="17">
        <f t="shared" si="1187"/>
        <v>0</v>
      </c>
      <c r="O6303" s="4"/>
      <c r="P6303" s="4">
        <v>57</v>
      </c>
      <c r="Q6303" s="4">
        <v>57</v>
      </c>
      <c r="R6303" s="4">
        <v>67</v>
      </c>
      <c r="S6303" s="4">
        <v>66</v>
      </c>
      <c r="T6303" s="4">
        <v>58</v>
      </c>
      <c r="U6303" s="4">
        <v>64</v>
      </c>
      <c r="V6303" s="13">
        <v>42</v>
      </c>
      <c r="W6303" s="4">
        <v>57</v>
      </c>
      <c r="X6303" s="4">
        <v>65</v>
      </c>
      <c r="Y6303">
        <f t="shared" ca="1" si="1188"/>
        <v>0</v>
      </c>
      <c r="Z6303">
        <f t="shared" ca="1" si="1189"/>
        <v>0</v>
      </c>
    </row>
    <row r="6304" spans="2:26" x14ac:dyDescent="0.25">
      <c r="B6304" s="11">
        <f t="shared" si="1190"/>
        <v>44824.166666651407</v>
      </c>
      <c r="C6304" s="1">
        <f t="shared" si="1181"/>
        <v>9</v>
      </c>
      <c r="D6304" s="1">
        <f t="shared" si="1182"/>
        <v>2</v>
      </c>
      <c r="E6304" s="12">
        <f t="shared" si="1183"/>
        <v>5</v>
      </c>
      <c r="F6304" s="124" t="str">
        <f t="shared" si="1184"/>
        <v>0</v>
      </c>
      <c r="G6304" s="1">
        <f ca="1">(OFFSET(O6304,0,MATCH(Customer!$J$6,'CDH &amp; HDH'!$P$11:$X$11,0)))</f>
        <v>43</v>
      </c>
      <c r="H6304" s="1" t="str">
        <f t="shared" si="1185"/>
        <v>Cooling</v>
      </c>
      <c r="I6304" s="1">
        <f ca="1">OFFSET(IF($H6304="Cooling",Customer!$C$25,Customer!$C$52),E6304,D6304)</f>
        <v>78</v>
      </c>
      <c r="J6304" s="1">
        <f ca="1">OFFSET(IF($H6304="Cooling",Customer!$L$25,Customer!$L$52),$E6304,$D6304)</f>
        <v>80</v>
      </c>
      <c r="K6304" s="16">
        <f t="shared" ca="1" si="1179"/>
        <v>0</v>
      </c>
      <c r="L6304" s="16">
        <f t="shared" ca="1" si="1180"/>
        <v>0</v>
      </c>
      <c r="M6304" s="17">
        <f t="shared" si="1186"/>
        <v>0</v>
      </c>
      <c r="N6304" s="17">
        <f t="shared" si="1187"/>
        <v>0</v>
      </c>
      <c r="O6304" s="4"/>
      <c r="P6304" s="4">
        <v>57</v>
      </c>
      <c r="Q6304" s="4">
        <v>58</v>
      </c>
      <c r="R6304" s="4">
        <v>68</v>
      </c>
      <c r="S6304" s="4">
        <v>67</v>
      </c>
      <c r="T6304" s="4">
        <v>58</v>
      </c>
      <c r="U6304" s="4">
        <v>64</v>
      </c>
      <c r="V6304" s="13">
        <v>43</v>
      </c>
      <c r="W6304" s="4">
        <v>57</v>
      </c>
      <c r="X6304" s="4">
        <v>65</v>
      </c>
      <c r="Y6304">
        <f t="shared" ca="1" si="1188"/>
        <v>0</v>
      </c>
      <c r="Z6304">
        <f t="shared" ca="1" si="1189"/>
        <v>0</v>
      </c>
    </row>
    <row r="6305" spans="2:26" x14ac:dyDescent="0.25">
      <c r="B6305" s="11">
        <f t="shared" si="1190"/>
        <v>44824.208333318071</v>
      </c>
      <c r="C6305" s="1">
        <f t="shared" si="1181"/>
        <v>9</v>
      </c>
      <c r="D6305" s="1">
        <f t="shared" si="1182"/>
        <v>2</v>
      </c>
      <c r="E6305" s="12">
        <f t="shared" si="1183"/>
        <v>6</v>
      </c>
      <c r="F6305" s="124" t="str">
        <f t="shared" si="1184"/>
        <v>0</v>
      </c>
      <c r="G6305" s="1">
        <f ca="1">(OFFSET(O6305,0,MATCH(Customer!$J$6,'CDH &amp; HDH'!$P$11:$X$11,0)))</f>
        <v>39</v>
      </c>
      <c r="H6305" s="1" t="str">
        <f t="shared" si="1185"/>
        <v>Cooling</v>
      </c>
      <c r="I6305" s="1">
        <f ca="1">OFFSET(IF($H6305="Cooling",Customer!$C$25,Customer!$C$52),E6305,D6305)</f>
        <v>78</v>
      </c>
      <c r="J6305" s="1">
        <f ca="1">OFFSET(IF($H6305="Cooling",Customer!$L$25,Customer!$L$52),$E6305,$D6305)</f>
        <v>80</v>
      </c>
      <c r="K6305" s="16">
        <f t="shared" ca="1" si="1179"/>
        <v>0</v>
      </c>
      <c r="L6305" s="16">
        <f t="shared" ca="1" si="1180"/>
        <v>0</v>
      </c>
      <c r="M6305" s="17">
        <f t="shared" si="1186"/>
        <v>0</v>
      </c>
      <c r="N6305" s="17">
        <f t="shared" si="1187"/>
        <v>0</v>
      </c>
      <c r="O6305" s="4"/>
      <c r="P6305" s="4">
        <v>57</v>
      </c>
      <c r="Q6305" s="4">
        <v>58</v>
      </c>
      <c r="R6305" s="4">
        <v>68</v>
      </c>
      <c r="S6305" s="4">
        <v>67</v>
      </c>
      <c r="T6305" s="4">
        <v>57</v>
      </c>
      <c r="U6305" s="4">
        <v>63</v>
      </c>
      <c r="V6305" s="13">
        <v>39</v>
      </c>
      <c r="W6305" s="4">
        <v>57</v>
      </c>
      <c r="X6305" s="4">
        <v>65</v>
      </c>
      <c r="Y6305">
        <f t="shared" ca="1" si="1188"/>
        <v>0</v>
      </c>
      <c r="Z6305">
        <f t="shared" ca="1" si="1189"/>
        <v>0</v>
      </c>
    </row>
    <row r="6306" spans="2:26" x14ac:dyDescent="0.25">
      <c r="B6306" s="11">
        <f t="shared" si="1190"/>
        <v>44824.249999984735</v>
      </c>
      <c r="C6306" s="1">
        <f t="shared" si="1181"/>
        <v>9</v>
      </c>
      <c r="D6306" s="1">
        <f t="shared" si="1182"/>
        <v>2</v>
      </c>
      <c r="E6306" s="12">
        <f t="shared" si="1183"/>
        <v>7</v>
      </c>
      <c r="F6306" s="124" t="str">
        <f t="shared" si="1184"/>
        <v>0</v>
      </c>
      <c r="G6306" s="1">
        <f ca="1">(OFFSET(O6306,0,MATCH(Customer!$J$6,'CDH &amp; HDH'!$P$11:$X$11,0)))</f>
        <v>40</v>
      </c>
      <c r="H6306" s="1" t="str">
        <f t="shared" si="1185"/>
        <v>Cooling</v>
      </c>
      <c r="I6306" s="1">
        <f ca="1">OFFSET(IF($H6306="Cooling",Customer!$C$25,Customer!$C$52),E6306,D6306)</f>
        <v>78</v>
      </c>
      <c r="J6306" s="1">
        <f ca="1">OFFSET(IF($H6306="Cooling",Customer!$L$25,Customer!$L$52),$E6306,$D6306)</f>
        <v>80</v>
      </c>
      <c r="K6306" s="16">
        <f t="shared" ca="1" si="1179"/>
        <v>0</v>
      </c>
      <c r="L6306" s="16">
        <f t="shared" ca="1" si="1180"/>
        <v>0</v>
      </c>
      <c r="M6306" s="17">
        <f t="shared" si="1186"/>
        <v>0</v>
      </c>
      <c r="N6306" s="17">
        <f t="shared" si="1187"/>
        <v>0</v>
      </c>
      <c r="O6306" s="4"/>
      <c r="P6306" s="4">
        <v>57</v>
      </c>
      <c r="Q6306" s="4">
        <v>59</v>
      </c>
      <c r="R6306" s="4">
        <v>65</v>
      </c>
      <c r="S6306" s="4">
        <v>67</v>
      </c>
      <c r="T6306" s="4">
        <v>57</v>
      </c>
      <c r="U6306" s="4">
        <v>64</v>
      </c>
      <c r="V6306" s="13">
        <v>40</v>
      </c>
      <c r="W6306" s="4">
        <v>57</v>
      </c>
      <c r="X6306" s="4">
        <v>65</v>
      </c>
      <c r="Y6306">
        <f t="shared" ca="1" si="1188"/>
        <v>0</v>
      </c>
      <c r="Z6306">
        <f t="shared" ca="1" si="1189"/>
        <v>0</v>
      </c>
    </row>
    <row r="6307" spans="2:26" x14ac:dyDescent="0.25">
      <c r="B6307" s="11">
        <f t="shared" si="1190"/>
        <v>44824.291666651399</v>
      </c>
      <c r="C6307" s="1">
        <f t="shared" si="1181"/>
        <v>9</v>
      </c>
      <c r="D6307" s="1">
        <f t="shared" si="1182"/>
        <v>2</v>
      </c>
      <c r="E6307" s="12">
        <f t="shared" si="1183"/>
        <v>8</v>
      </c>
      <c r="F6307" s="124" t="str">
        <f t="shared" si="1184"/>
        <v>0</v>
      </c>
      <c r="G6307" s="1">
        <f ca="1">(OFFSET(O6307,0,MATCH(Customer!$J$6,'CDH &amp; HDH'!$P$11:$X$11,0)))</f>
        <v>47</v>
      </c>
      <c r="H6307" s="1" t="str">
        <f t="shared" si="1185"/>
        <v>Cooling</v>
      </c>
      <c r="I6307" s="1">
        <f ca="1">OFFSET(IF($H6307="Cooling",Customer!$C$25,Customer!$C$52),E6307,D6307)</f>
        <v>72</v>
      </c>
      <c r="J6307" s="1">
        <f ca="1">OFFSET(IF($H6307="Cooling",Customer!$L$25,Customer!$L$52),$E6307,$D6307)</f>
        <v>77</v>
      </c>
      <c r="K6307" s="16">
        <f t="shared" ca="1" si="1179"/>
        <v>0</v>
      </c>
      <c r="L6307" s="16">
        <f t="shared" ca="1" si="1180"/>
        <v>0</v>
      </c>
      <c r="M6307" s="17">
        <f t="shared" si="1186"/>
        <v>0</v>
      </c>
      <c r="N6307" s="17">
        <f t="shared" si="1187"/>
        <v>0</v>
      </c>
      <c r="O6307" s="4"/>
      <c r="P6307" s="4">
        <v>62</v>
      </c>
      <c r="Q6307" s="4">
        <v>60</v>
      </c>
      <c r="R6307" s="4">
        <v>66</v>
      </c>
      <c r="S6307" s="4">
        <v>70</v>
      </c>
      <c r="T6307" s="4">
        <v>57</v>
      </c>
      <c r="U6307" s="4">
        <v>64</v>
      </c>
      <c r="V6307" s="13">
        <v>47</v>
      </c>
      <c r="W6307" s="4">
        <v>61</v>
      </c>
      <c r="X6307" s="4">
        <v>65</v>
      </c>
      <c r="Y6307">
        <f t="shared" ca="1" si="1188"/>
        <v>0</v>
      </c>
      <c r="Z6307">
        <f t="shared" ca="1" si="1189"/>
        <v>0</v>
      </c>
    </row>
    <row r="6308" spans="2:26" x14ac:dyDescent="0.25">
      <c r="B6308" s="11">
        <f t="shared" si="1190"/>
        <v>44824.333333318064</v>
      </c>
      <c r="C6308" s="1">
        <f t="shared" si="1181"/>
        <v>9</v>
      </c>
      <c r="D6308" s="1">
        <f t="shared" si="1182"/>
        <v>2</v>
      </c>
      <c r="E6308" s="12">
        <f t="shared" si="1183"/>
        <v>9</v>
      </c>
      <c r="F6308" s="124" t="str">
        <f t="shared" si="1184"/>
        <v>0</v>
      </c>
      <c r="G6308" s="1">
        <f ca="1">(OFFSET(O6308,0,MATCH(Customer!$J$6,'CDH &amp; HDH'!$P$11:$X$11,0)))</f>
        <v>52</v>
      </c>
      <c r="H6308" s="1" t="str">
        <f t="shared" si="1185"/>
        <v>Cooling</v>
      </c>
      <c r="I6308" s="1">
        <f ca="1">OFFSET(IF($H6308="Cooling",Customer!$C$25,Customer!$C$52),E6308,D6308)</f>
        <v>72</v>
      </c>
      <c r="J6308" s="1">
        <f ca="1">OFFSET(IF($H6308="Cooling",Customer!$L$25,Customer!$L$52),$E6308,$D6308)</f>
        <v>77</v>
      </c>
      <c r="K6308" s="16">
        <f t="shared" ca="1" si="1179"/>
        <v>0</v>
      </c>
      <c r="L6308" s="16">
        <f t="shared" ca="1" si="1180"/>
        <v>0</v>
      </c>
      <c r="M6308" s="17">
        <f t="shared" si="1186"/>
        <v>0</v>
      </c>
      <c r="N6308" s="17">
        <f t="shared" si="1187"/>
        <v>0</v>
      </c>
      <c r="O6308" s="4"/>
      <c r="P6308" s="4">
        <v>68</v>
      </c>
      <c r="Q6308" s="4">
        <v>62</v>
      </c>
      <c r="R6308" s="4">
        <v>66</v>
      </c>
      <c r="S6308" s="4">
        <v>73</v>
      </c>
      <c r="T6308" s="4">
        <v>58</v>
      </c>
      <c r="U6308" s="4">
        <v>66</v>
      </c>
      <c r="V6308" s="13">
        <v>52</v>
      </c>
      <c r="W6308" s="4">
        <v>64</v>
      </c>
      <c r="X6308" s="4">
        <v>66</v>
      </c>
      <c r="Y6308">
        <f t="shared" ca="1" si="1188"/>
        <v>0</v>
      </c>
      <c r="Z6308">
        <f t="shared" ca="1" si="1189"/>
        <v>0</v>
      </c>
    </row>
    <row r="6309" spans="2:26" x14ac:dyDescent="0.25">
      <c r="B6309" s="11">
        <f t="shared" si="1190"/>
        <v>44824.374999984728</v>
      </c>
      <c r="C6309" s="1">
        <f t="shared" si="1181"/>
        <v>9</v>
      </c>
      <c r="D6309" s="1">
        <f t="shared" si="1182"/>
        <v>2</v>
      </c>
      <c r="E6309" s="12">
        <f t="shared" si="1183"/>
        <v>10</v>
      </c>
      <c r="F6309" s="124" t="str">
        <f t="shared" si="1184"/>
        <v>0</v>
      </c>
      <c r="G6309" s="1">
        <f ca="1">(OFFSET(O6309,0,MATCH(Customer!$J$6,'CDH &amp; HDH'!$P$11:$X$11,0)))</f>
        <v>59</v>
      </c>
      <c r="H6309" s="1" t="str">
        <f t="shared" si="1185"/>
        <v>Cooling</v>
      </c>
      <c r="I6309" s="1">
        <f ca="1">OFFSET(IF($H6309="Cooling",Customer!$C$25,Customer!$C$52),E6309,D6309)</f>
        <v>72</v>
      </c>
      <c r="J6309" s="1">
        <f ca="1">OFFSET(IF($H6309="Cooling",Customer!$L$25,Customer!$L$52),$E6309,$D6309)</f>
        <v>77</v>
      </c>
      <c r="K6309" s="16">
        <f t="shared" ca="1" si="1179"/>
        <v>0</v>
      </c>
      <c r="L6309" s="16">
        <f t="shared" ca="1" si="1180"/>
        <v>0</v>
      </c>
      <c r="M6309" s="17">
        <f t="shared" si="1186"/>
        <v>0</v>
      </c>
      <c r="N6309" s="17">
        <f t="shared" si="1187"/>
        <v>0</v>
      </c>
      <c r="O6309" s="4"/>
      <c r="P6309" s="4">
        <v>73</v>
      </c>
      <c r="Q6309" s="4">
        <v>63</v>
      </c>
      <c r="R6309" s="4">
        <v>68</v>
      </c>
      <c r="S6309" s="4">
        <v>76</v>
      </c>
      <c r="T6309" s="4">
        <v>59</v>
      </c>
      <c r="U6309" s="4">
        <v>71</v>
      </c>
      <c r="V6309" s="13">
        <v>59</v>
      </c>
      <c r="W6309" s="4">
        <v>68</v>
      </c>
      <c r="X6309" s="4">
        <v>66</v>
      </c>
      <c r="Y6309">
        <f t="shared" ca="1" si="1188"/>
        <v>0</v>
      </c>
      <c r="Z6309">
        <f t="shared" ca="1" si="1189"/>
        <v>0</v>
      </c>
    </row>
    <row r="6310" spans="2:26" x14ac:dyDescent="0.25">
      <c r="B6310" s="11">
        <f t="shared" si="1190"/>
        <v>44824.416666651392</v>
      </c>
      <c r="C6310" s="1">
        <f t="shared" si="1181"/>
        <v>9</v>
      </c>
      <c r="D6310" s="1">
        <f t="shared" si="1182"/>
        <v>2</v>
      </c>
      <c r="E6310" s="12">
        <f t="shared" si="1183"/>
        <v>11</v>
      </c>
      <c r="F6310" s="124" t="str">
        <f t="shared" si="1184"/>
        <v>0</v>
      </c>
      <c r="G6310" s="1">
        <f ca="1">(OFFSET(O6310,0,MATCH(Customer!$J$6,'CDH &amp; HDH'!$P$11:$X$11,0)))</f>
        <v>64</v>
      </c>
      <c r="H6310" s="1" t="str">
        <f t="shared" si="1185"/>
        <v>Cooling</v>
      </c>
      <c r="I6310" s="1">
        <f ca="1">OFFSET(IF($H6310="Cooling",Customer!$C$25,Customer!$C$52),E6310,D6310)</f>
        <v>72</v>
      </c>
      <c r="J6310" s="1">
        <f ca="1">OFFSET(IF($H6310="Cooling",Customer!$L$25,Customer!$L$52),$E6310,$D6310)</f>
        <v>77</v>
      </c>
      <c r="K6310" s="16">
        <f t="shared" ca="1" si="1179"/>
        <v>0</v>
      </c>
      <c r="L6310" s="16">
        <f t="shared" ca="1" si="1180"/>
        <v>0</v>
      </c>
      <c r="M6310" s="17">
        <f t="shared" si="1186"/>
        <v>0</v>
      </c>
      <c r="N6310" s="17">
        <f t="shared" si="1187"/>
        <v>0</v>
      </c>
      <c r="O6310" s="4"/>
      <c r="P6310" s="4">
        <v>74</v>
      </c>
      <c r="Q6310" s="4">
        <v>63</v>
      </c>
      <c r="R6310" s="4">
        <v>68</v>
      </c>
      <c r="S6310" s="4">
        <v>79</v>
      </c>
      <c r="T6310" s="4">
        <v>60</v>
      </c>
      <c r="U6310" s="4">
        <v>72</v>
      </c>
      <c r="V6310" s="13">
        <v>64</v>
      </c>
      <c r="W6310" s="4">
        <v>69</v>
      </c>
      <c r="X6310" s="4">
        <v>68</v>
      </c>
      <c r="Y6310">
        <f t="shared" ca="1" si="1188"/>
        <v>0</v>
      </c>
      <c r="Z6310">
        <f t="shared" ca="1" si="1189"/>
        <v>0</v>
      </c>
    </row>
    <row r="6311" spans="2:26" x14ac:dyDescent="0.25">
      <c r="B6311" s="11">
        <f t="shared" si="1190"/>
        <v>44824.458333318056</v>
      </c>
      <c r="C6311" s="1">
        <f t="shared" si="1181"/>
        <v>9</v>
      </c>
      <c r="D6311" s="1">
        <f t="shared" si="1182"/>
        <v>2</v>
      </c>
      <c r="E6311" s="12">
        <f t="shared" si="1183"/>
        <v>12</v>
      </c>
      <c r="F6311" s="124" t="str">
        <f t="shared" si="1184"/>
        <v>0</v>
      </c>
      <c r="G6311" s="1">
        <f ca="1">(OFFSET(O6311,0,MATCH(Customer!$J$6,'CDH &amp; HDH'!$P$11:$X$11,0)))</f>
        <v>66</v>
      </c>
      <c r="H6311" s="1" t="str">
        <f t="shared" si="1185"/>
        <v>Cooling</v>
      </c>
      <c r="I6311" s="1">
        <f ca="1">OFFSET(IF($H6311="Cooling",Customer!$C$25,Customer!$C$52),E6311,D6311)</f>
        <v>72</v>
      </c>
      <c r="J6311" s="1">
        <f ca="1">OFFSET(IF($H6311="Cooling",Customer!$L$25,Customer!$L$52),$E6311,$D6311)</f>
        <v>77</v>
      </c>
      <c r="K6311" s="16">
        <f t="shared" ca="1" si="1179"/>
        <v>0</v>
      </c>
      <c r="L6311" s="16">
        <f t="shared" ca="1" si="1180"/>
        <v>0</v>
      </c>
      <c r="M6311" s="17">
        <f t="shared" si="1186"/>
        <v>0</v>
      </c>
      <c r="N6311" s="17">
        <f t="shared" si="1187"/>
        <v>0</v>
      </c>
      <c r="O6311" s="4"/>
      <c r="P6311" s="4">
        <v>75</v>
      </c>
      <c r="Q6311" s="4">
        <v>64</v>
      </c>
      <c r="R6311" s="4">
        <v>72</v>
      </c>
      <c r="S6311" s="4">
        <v>81</v>
      </c>
      <c r="T6311" s="4">
        <v>62</v>
      </c>
      <c r="U6311" s="4">
        <v>74</v>
      </c>
      <c r="V6311" s="13">
        <v>66</v>
      </c>
      <c r="W6311" s="4">
        <v>71</v>
      </c>
      <c r="X6311" s="4">
        <v>70</v>
      </c>
      <c r="Y6311">
        <f t="shared" ca="1" si="1188"/>
        <v>0</v>
      </c>
      <c r="Z6311">
        <f t="shared" ca="1" si="1189"/>
        <v>0</v>
      </c>
    </row>
    <row r="6312" spans="2:26" x14ac:dyDescent="0.25">
      <c r="B6312" s="11">
        <f t="shared" si="1190"/>
        <v>44824.49999998472</v>
      </c>
      <c r="C6312" s="1">
        <f t="shared" si="1181"/>
        <v>9</v>
      </c>
      <c r="D6312" s="1">
        <f t="shared" si="1182"/>
        <v>2</v>
      </c>
      <c r="E6312" s="12">
        <f t="shared" si="1183"/>
        <v>13</v>
      </c>
      <c r="F6312" s="124" t="str">
        <f t="shared" si="1184"/>
        <v>0</v>
      </c>
      <c r="G6312" s="1">
        <f ca="1">(OFFSET(O6312,0,MATCH(Customer!$J$6,'CDH &amp; HDH'!$P$11:$X$11,0)))</f>
        <v>69</v>
      </c>
      <c r="H6312" s="1" t="str">
        <f t="shared" si="1185"/>
        <v>Cooling</v>
      </c>
      <c r="I6312" s="1">
        <f ca="1">OFFSET(IF($H6312="Cooling",Customer!$C$25,Customer!$C$52),E6312,D6312)</f>
        <v>72</v>
      </c>
      <c r="J6312" s="1">
        <f ca="1">OFFSET(IF($H6312="Cooling",Customer!$L$25,Customer!$L$52),$E6312,$D6312)</f>
        <v>77</v>
      </c>
      <c r="K6312" s="16">
        <f t="shared" ca="1" si="1179"/>
        <v>0</v>
      </c>
      <c r="L6312" s="16">
        <f t="shared" ca="1" si="1180"/>
        <v>0</v>
      </c>
      <c r="M6312" s="17">
        <f t="shared" si="1186"/>
        <v>0</v>
      </c>
      <c r="N6312" s="17">
        <f t="shared" si="1187"/>
        <v>0</v>
      </c>
      <c r="O6312" s="4"/>
      <c r="P6312" s="4">
        <v>76</v>
      </c>
      <c r="Q6312" s="4">
        <v>64</v>
      </c>
      <c r="R6312" s="4">
        <v>73</v>
      </c>
      <c r="S6312" s="4">
        <v>82</v>
      </c>
      <c r="T6312" s="4">
        <v>62</v>
      </c>
      <c r="U6312" s="4">
        <v>75</v>
      </c>
      <c r="V6312" s="13">
        <v>69</v>
      </c>
      <c r="W6312" s="4">
        <v>72</v>
      </c>
      <c r="X6312" s="4">
        <v>71</v>
      </c>
      <c r="Y6312">
        <f t="shared" ca="1" si="1188"/>
        <v>0</v>
      </c>
      <c r="Z6312">
        <f t="shared" ca="1" si="1189"/>
        <v>0</v>
      </c>
    </row>
    <row r="6313" spans="2:26" x14ac:dyDescent="0.25">
      <c r="B6313" s="11">
        <f t="shared" si="1190"/>
        <v>44824.541666651385</v>
      </c>
      <c r="C6313" s="1">
        <f t="shared" si="1181"/>
        <v>9</v>
      </c>
      <c r="D6313" s="1">
        <f t="shared" si="1182"/>
        <v>2</v>
      </c>
      <c r="E6313" s="12">
        <f t="shared" si="1183"/>
        <v>14</v>
      </c>
      <c r="F6313" s="124" t="str">
        <f t="shared" si="1184"/>
        <v>0</v>
      </c>
      <c r="G6313" s="1">
        <f ca="1">(OFFSET(O6313,0,MATCH(Customer!$J$6,'CDH &amp; HDH'!$P$11:$X$11,0)))</f>
        <v>71</v>
      </c>
      <c r="H6313" s="1" t="str">
        <f t="shared" si="1185"/>
        <v>Cooling</v>
      </c>
      <c r="I6313" s="1">
        <f ca="1">OFFSET(IF($H6313="Cooling",Customer!$C$25,Customer!$C$52),E6313,D6313)</f>
        <v>72</v>
      </c>
      <c r="J6313" s="1">
        <f ca="1">OFFSET(IF($H6313="Cooling",Customer!$L$25,Customer!$L$52),$E6313,$D6313)</f>
        <v>77</v>
      </c>
      <c r="K6313" s="16">
        <f t="shared" ca="1" si="1179"/>
        <v>0</v>
      </c>
      <c r="L6313" s="16">
        <f t="shared" ca="1" si="1180"/>
        <v>0</v>
      </c>
      <c r="M6313" s="17">
        <f t="shared" si="1186"/>
        <v>0</v>
      </c>
      <c r="N6313" s="17">
        <f t="shared" si="1187"/>
        <v>0</v>
      </c>
      <c r="O6313" s="4"/>
      <c r="P6313" s="4">
        <v>74</v>
      </c>
      <c r="Q6313" s="4">
        <v>63</v>
      </c>
      <c r="R6313" s="4">
        <v>73</v>
      </c>
      <c r="S6313" s="4">
        <v>82</v>
      </c>
      <c r="T6313" s="4">
        <v>63</v>
      </c>
      <c r="U6313" s="4">
        <v>75</v>
      </c>
      <c r="V6313" s="13">
        <v>71</v>
      </c>
      <c r="W6313" s="4">
        <v>70</v>
      </c>
      <c r="X6313" s="4">
        <v>72</v>
      </c>
      <c r="Y6313">
        <f t="shared" ca="1" si="1188"/>
        <v>0</v>
      </c>
      <c r="Z6313">
        <f t="shared" ca="1" si="1189"/>
        <v>0</v>
      </c>
    </row>
    <row r="6314" spans="2:26" x14ac:dyDescent="0.25">
      <c r="B6314" s="11">
        <f t="shared" si="1190"/>
        <v>44824.583333318049</v>
      </c>
      <c r="C6314" s="1">
        <f t="shared" si="1181"/>
        <v>9</v>
      </c>
      <c r="D6314" s="1">
        <f t="shared" si="1182"/>
        <v>2</v>
      </c>
      <c r="E6314" s="12">
        <f t="shared" si="1183"/>
        <v>15</v>
      </c>
      <c r="F6314" s="124" t="str">
        <f t="shared" si="1184"/>
        <v>0</v>
      </c>
      <c r="G6314" s="1">
        <f ca="1">(OFFSET(O6314,0,MATCH(Customer!$J$6,'CDH &amp; HDH'!$P$11:$X$11,0)))</f>
        <v>70</v>
      </c>
      <c r="H6314" s="1" t="str">
        <f t="shared" si="1185"/>
        <v>Cooling</v>
      </c>
      <c r="I6314" s="1">
        <f ca="1">OFFSET(IF($H6314="Cooling",Customer!$C$25,Customer!$C$52),E6314,D6314)</f>
        <v>72</v>
      </c>
      <c r="J6314" s="1">
        <f ca="1">OFFSET(IF($H6314="Cooling",Customer!$L$25,Customer!$L$52),$E6314,$D6314)</f>
        <v>77</v>
      </c>
      <c r="K6314" s="16">
        <f t="shared" ca="1" si="1179"/>
        <v>0</v>
      </c>
      <c r="L6314" s="16">
        <f t="shared" ca="1" si="1180"/>
        <v>0</v>
      </c>
      <c r="M6314" s="17">
        <f t="shared" si="1186"/>
        <v>0</v>
      </c>
      <c r="N6314" s="17">
        <f t="shared" si="1187"/>
        <v>0</v>
      </c>
      <c r="O6314" s="4"/>
      <c r="P6314" s="4">
        <v>73</v>
      </c>
      <c r="Q6314" s="4">
        <v>63</v>
      </c>
      <c r="R6314" s="4">
        <v>74</v>
      </c>
      <c r="S6314" s="4">
        <v>82</v>
      </c>
      <c r="T6314" s="4">
        <v>62</v>
      </c>
      <c r="U6314" s="4">
        <v>75</v>
      </c>
      <c r="V6314" s="13">
        <v>70</v>
      </c>
      <c r="W6314" s="4">
        <v>67</v>
      </c>
      <c r="X6314" s="4">
        <v>73</v>
      </c>
      <c r="Y6314">
        <f t="shared" ca="1" si="1188"/>
        <v>0</v>
      </c>
      <c r="Z6314">
        <f t="shared" ca="1" si="1189"/>
        <v>0</v>
      </c>
    </row>
    <row r="6315" spans="2:26" x14ac:dyDescent="0.25">
      <c r="B6315" s="11">
        <f t="shared" si="1190"/>
        <v>44824.624999984713</v>
      </c>
      <c r="C6315" s="1">
        <f t="shared" si="1181"/>
        <v>9</v>
      </c>
      <c r="D6315" s="1">
        <f t="shared" si="1182"/>
        <v>2</v>
      </c>
      <c r="E6315" s="12">
        <f t="shared" si="1183"/>
        <v>16</v>
      </c>
      <c r="F6315" s="124" t="str">
        <f t="shared" si="1184"/>
        <v>0</v>
      </c>
      <c r="G6315" s="1">
        <f ca="1">(OFFSET(O6315,0,MATCH(Customer!$J$6,'CDH &amp; HDH'!$P$11:$X$11,0)))</f>
        <v>69</v>
      </c>
      <c r="H6315" s="1" t="str">
        <f t="shared" si="1185"/>
        <v>Cooling</v>
      </c>
      <c r="I6315" s="1">
        <f ca="1">OFFSET(IF($H6315="Cooling",Customer!$C$25,Customer!$C$52),E6315,D6315)</f>
        <v>72</v>
      </c>
      <c r="J6315" s="1">
        <f ca="1">OFFSET(IF($H6315="Cooling",Customer!$L$25,Customer!$L$52),$E6315,$D6315)</f>
        <v>77</v>
      </c>
      <c r="K6315" s="16">
        <f t="shared" ca="1" si="1179"/>
        <v>0</v>
      </c>
      <c r="L6315" s="16">
        <f t="shared" ca="1" si="1180"/>
        <v>0</v>
      </c>
      <c r="M6315" s="17">
        <f t="shared" si="1186"/>
        <v>0</v>
      </c>
      <c r="N6315" s="17">
        <f t="shared" si="1187"/>
        <v>0</v>
      </c>
      <c r="O6315" s="4"/>
      <c r="P6315" s="4">
        <v>71</v>
      </c>
      <c r="Q6315" s="4">
        <v>62</v>
      </c>
      <c r="R6315" s="4">
        <v>70</v>
      </c>
      <c r="S6315" s="4">
        <v>83</v>
      </c>
      <c r="T6315" s="4">
        <v>62</v>
      </c>
      <c r="U6315" s="4">
        <v>75</v>
      </c>
      <c r="V6315" s="13">
        <v>69</v>
      </c>
      <c r="W6315" s="4">
        <v>65</v>
      </c>
      <c r="X6315" s="4">
        <v>74</v>
      </c>
      <c r="Y6315">
        <f t="shared" ca="1" si="1188"/>
        <v>0</v>
      </c>
      <c r="Z6315">
        <f t="shared" ca="1" si="1189"/>
        <v>0</v>
      </c>
    </row>
    <row r="6316" spans="2:26" x14ac:dyDescent="0.25">
      <c r="B6316" s="11">
        <f t="shared" si="1190"/>
        <v>44824.666666651377</v>
      </c>
      <c r="C6316" s="1">
        <f t="shared" si="1181"/>
        <v>9</v>
      </c>
      <c r="D6316" s="1">
        <f t="shared" si="1182"/>
        <v>2</v>
      </c>
      <c r="E6316" s="12">
        <f t="shared" si="1183"/>
        <v>17</v>
      </c>
      <c r="F6316" s="124" t="str">
        <f t="shared" si="1184"/>
        <v>0</v>
      </c>
      <c r="G6316" s="1">
        <f ca="1">(OFFSET(O6316,0,MATCH(Customer!$J$6,'CDH &amp; HDH'!$P$11:$X$11,0)))</f>
        <v>68</v>
      </c>
      <c r="H6316" s="1" t="str">
        <f t="shared" si="1185"/>
        <v>Cooling</v>
      </c>
      <c r="I6316" s="1">
        <f ca="1">OFFSET(IF($H6316="Cooling",Customer!$C$25,Customer!$C$52),E6316,D6316)</f>
        <v>72</v>
      </c>
      <c r="J6316" s="1">
        <f ca="1">OFFSET(IF($H6316="Cooling",Customer!$L$25,Customer!$L$52),$E6316,$D6316)</f>
        <v>77</v>
      </c>
      <c r="K6316" s="16">
        <f t="shared" ca="1" si="1179"/>
        <v>0</v>
      </c>
      <c r="L6316" s="16">
        <f t="shared" ca="1" si="1180"/>
        <v>0</v>
      </c>
      <c r="M6316" s="17">
        <f t="shared" si="1186"/>
        <v>0</v>
      </c>
      <c r="N6316" s="17">
        <f t="shared" si="1187"/>
        <v>0</v>
      </c>
      <c r="O6316" s="4"/>
      <c r="P6316" s="4">
        <v>69</v>
      </c>
      <c r="Q6316" s="4">
        <v>61</v>
      </c>
      <c r="R6316" s="4">
        <v>69</v>
      </c>
      <c r="S6316" s="4">
        <v>80</v>
      </c>
      <c r="T6316" s="4">
        <v>62</v>
      </c>
      <c r="U6316" s="4">
        <v>73</v>
      </c>
      <c r="V6316" s="13">
        <v>68</v>
      </c>
      <c r="W6316" s="4">
        <v>64</v>
      </c>
      <c r="X6316" s="4">
        <v>73</v>
      </c>
      <c r="Y6316">
        <f t="shared" ca="1" si="1188"/>
        <v>0</v>
      </c>
      <c r="Z6316">
        <f t="shared" ca="1" si="1189"/>
        <v>0</v>
      </c>
    </row>
    <row r="6317" spans="2:26" x14ac:dyDescent="0.25">
      <c r="B6317" s="11">
        <f t="shared" si="1190"/>
        <v>44824.708333318042</v>
      </c>
      <c r="C6317" s="1">
        <f t="shared" si="1181"/>
        <v>9</v>
      </c>
      <c r="D6317" s="1">
        <f t="shared" si="1182"/>
        <v>2</v>
      </c>
      <c r="E6317" s="12">
        <f t="shared" si="1183"/>
        <v>18</v>
      </c>
      <c r="F6317" s="124" t="str">
        <f t="shared" si="1184"/>
        <v>0</v>
      </c>
      <c r="G6317" s="1">
        <f ca="1">(OFFSET(O6317,0,MATCH(Customer!$J$6,'CDH &amp; HDH'!$P$11:$X$11,0)))</f>
        <v>66</v>
      </c>
      <c r="H6317" s="1" t="str">
        <f t="shared" si="1185"/>
        <v>Cooling</v>
      </c>
      <c r="I6317" s="1">
        <f ca="1">OFFSET(IF($H6317="Cooling",Customer!$C$25,Customer!$C$52),E6317,D6317)</f>
        <v>72</v>
      </c>
      <c r="J6317" s="1">
        <f ca="1">OFFSET(IF($H6317="Cooling",Customer!$L$25,Customer!$L$52),$E6317,$D6317)</f>
        <v>77</v>
      </c>
      <c r="K6317" s="16">
        <f t="shared" ca="1" si="1179"/>
        <v>0</v>
      </c>
      <c r="L6317" s="16">
        <f t="shared" ca="1" si="1180"/>
        <v>0</v>
      </c>
      <c r="M6317" s="17">
        <f t="shared" si="1186"/>
        <v>0</v>
      </c>
      <c r="N6317" s="17">
        <f t="shared" si="1187"/>
        <v>0</v>
      </c>
      <c r="O6317" s="4"/>
      <c r="P6317" s="4">
        <v>67</v>
      </c>
      <c r="Q6317" s="4">
        <v>61</v>
      </c>
      <c r="R6317" s="4">
        <v>68</v>
      </c>
      <c r="S6317" s="4">
        <v>78</v>
      </c>
      <c r="T6317" s="4">
        <v>62</v>
      </c>
      <c r="U6317" s="4">
        <v>73</v>
      </c>
      <c r="V6317" s="13">
        <v>66</v>
      </c>
      <c r="W6317" s="4">
        <v>64</v>
      </c>
      <c r="X6317" s="4">
        <v>72</v>
      </c>
      <c r="Y6317">
        <f t="shared" ca="1" si="1188"/>
        <v>0</v>
      </c>
      <c r="Z6317">
        <f t="shared" ca="1" si="1189"/>
        <v>0</v>
      </c>
    </row>
    <row r="6318" spans="2:26" x14ac:dyDescent="0.25">
      <c r="B6318" s="11">
        <f t="shared" si="1190"/>
        <v>44824.749999984706</v>
      </c>
      <c r="C6318" s="1">
        <f t="shared" si="1181"/>
        <v>9</v>
      </c>
      <c r="D6318" s="1">
        <f t="shared" si="1182"/>
        <v>2</v>
      </c>
      <c r="E6318" s="12">
        <f t="shared" si="1183"/>
        <v>19</v>
      </c>
      <c r="F6318" s="124" t="str">
        <f t="shared" si="1184"/>
        <v>0</v>
      </c>
      <c r="G6318" s="1">
        <f ca="1">(OFFSET(O6318,0,MATCH(Customer!$J$6,'CDH &amp; HDH'!$P$11:$X$11,0)))</f>
        <v>64</v>
      </c>
      <c r="H6318" s="1" t="str">
        <f t="shared" si="1185"/>
        <v>Cooling</v>
      </c>
      <c r="I6318" s="1">
        <f ca="1">OFFSET(IF($H6318="Cooling",Customer!$C$25,Customer!$C$52),E6318,D6318)</f>
        <v>78</v>
      </c>
      <c r="J6318" s="1">
        <f ca="1">OFFSET(IF($H6318="Cooling",Customer!$L$25,Customer!$L$52),$E6318,$D6318)</f>
        <v>80</v>
      </c>
      <c r="K6318" s="16">
        <f t="shared" ca="1" si="1179"/>
        <v>0</v>
      </c>
      <c r="L6318" s="16">
        <f t="shared" ca="1" si="1180"/>
        <v>0</v>
      </c>
      <c r="M6318" s="17">
        <f t="shared" si="1186"/>
        <v>0</v>
      </c>
      <c r="N6318" s="17">
        <f t="shared" si="1187"/>
        <v>0</v>
      </c>
      <c r="O6318" s="4"/>
      <c r="P6318" s="4">
        <v>65</v>
      </c>
      <c r="Q6318" s="4">
        <v>60</v>
      </c>
      <c r="R6318" s="4">
        <v>65</v>
      </c>
      <c r="S6318" s="4">
        <v>78</v>
      </c>
      <c r="T6318" s="4">
        <v>61</v>
      </c>
      <c r="U6318" s="4">
        <v>72</v>
      </c>
      <c r="V6318" s="13">
        <v>64</v>
      </c>
      <c r="W6318" s="4">
        <v>63</v>
      </c>
      <c r="X6318" s="4">
        <v>71</v>
      </c>
      <c r="Y6318">
        <f t="shared" ca="1" si="1188"/>
        <v>0</v>
      </c>
      <c r="Z6318">
        <f t="shared" ca="1" si="1189"/>
        <v>0</v>
      </c>
    </row>
    <row r="6319" spans="2:26" x14ac:dyDescent="0.25">
      <c r="B6319" s="11">
        <f t="shared" si="1190"/>
        <v>44824.79166665137</v>
      </c>
      <c r="C6319" s="1">
        <f t="shared" si="1181"/>
        <v>9</v>
      </c>
      <c r="D6319" s="1">
        <f t="shared" si="1182"/>
        <v>2</v>
      </c>
      <c r="E6319" s="12">
        <f t="shared" si="1183"/>
        <v>20</v>
      </c>
      <c r="F6319" s="124" t="str">
        <f t="shared" si="1184"/>
        <v>0</v>
      </c>
      <c r="G6319" s="1">
        <f ca="1">(OFFSET(O6319,0,MATCH(Customer!$J$6,'CDH &amp; HDH'!$P$11:$X$11,0)))</f>
        <v>62</v>
      </c>
      <c r="H6319" s="1" t="str">
        <f t="shared" si="1185"/>
        <v>Cooling</v>
      </c>
      <c r="I6319" s="1">
        <f ca="1">OFFSET(IF($H6319="Cooling",Customer!$C$25,Customer!$C$52),E6319,D6319)</f>
        <v>78</v>
      </c>
      <c r="J6319" s="1">
        <f ca="1">OFFSET(IF($H6319="Cooling",Customer!$L$25,Customer!$L$52),$E6319,$D6319)</f>
        <v>80</v>
      </c>
      <c r="K6319" s="16">
        <f t="shared" ca="1" si="1179"/>
        <v>0</v>
      </c>
      <c r="L6319" s="16">
        <f t="shared" ca="1" si="1180"/>
        <v>0</v>
      </c>
      <c r="M6319" s="17">
        <f t="shared" si="1186"/>
        <v>0</v>
      </c>
      <c r="N6319" s="17">
        <f t="shared" si="1187"/>
        <v>0</v>
      </c>
      <c r="O6319" s="4"/>
      <c r="P6319" s="4">
        <v>65</v>
      </c>
      <c r="Q6319" s="4">
        <v>59</v>
      </c>
      <c r="R6319" s="4">
        <v>63</v>
      </c>
      <c r="S6319" s="4">
        <v>70</v>
      </c>
      <c r="T6319" s="4">
        <v>59</v>
      </c>
      <c r="U6319" s="4">
        <v>69</v>
      </c>
      <c r="V6319" s="13">
        <v>62</v>
      </c>
      <c r="W6319" s="4">
        <v>63</v>
      </c>
      <c r="X6319" s="4">
        <v>70</v>
      </c>
      <c r="Y6319">
        <f t="shared" ca="1" si="1188"/>
        <v>0</v>
      </c>
      <c r="Z6319">
        <f t="shared" ca="1" si="1189"/>
        <v>0</v>
      </c>
    </row>
    <row r="6320" spans="2:26" x14ac:dyDescent="0.25">
      <c r="B6320" s="11">
        <f t="shared" si="1190"/>
        <v>44824.833333318034</v>
      </c>
      <c r="C6320" s="1">
        <f t="shared" si="1181"/>
        <v>9</v>
      </c>
      <c r="D6320" s="1">
        <f t="shared" si="1182"/>
        <v>2</v>
      </c>
      <c r="E6320" s="12">
        <f t="shared" si="1183"/>
        <v>21</v>
      </c>
      <c r="F6320" s="124" t="str">
        <f t="shared" si="1184"/>
        <v>0</v>
      </c>
      <c r="G6320" s="1">
        <f ca="1">(OFFSET(O6320,0,MATCH(Customer!$J$6,'CDH &amp; HDH'!$P$11:$X$11,0)))</f>
        <v>58</v>
      </c>
      <c r="H6320" s="1" t="str">
        <f t="shared" si="1185"/>
        <v>Cooling</v>
      </c>
      <c r="I6320" s="1">
        <f ca="1">OFFSET(IF($H6320="Cooling",Customer!$C$25,Customer!$C$52),E6320,D6320)</f>
        <v>78</v>
      </c>
      <c r="J6320" s="1">
        <f ca="1">OFFSET(IF($H6320="Cooling",Customer!$L$25,Customer!$L$52),$E6320,$D6320)</f>
        <v>80</v>
      </c>
      <c r="K6320" s="16">
        <f t="shared" ca="1" si="1179"/>
        <v>0</v>
      </c>
      <c r="L6320" s="16">
        <f t="shared" ca="1" si="1180"/>
        <v>0</v>
      </c>
      <c r="M6320" s="17">
        <f t="shared" si="1186"/>
        <v>0</v>
      </c>
      <c r="N6320" s="17">
        <f t="shared" si="1187"/>
        <v>0</v>
      </c>
      <c r="O6320" s="4"/>
      <c r="P6320" s="4">
        <v>65</v>
      </c>
      <c r="Q6320" s="4">
        <v>58</v>
      </c>
      <c r="R6320" s="4">
        <v>60</v>
      </c>
      <c r="S6320" s="4">
        <v>71</v>
      </c>
      <c r="T6320" s="4">
        <v>58</v>
      </c>
      <c r="U6320" s="4">
        <v>68</v>
      </c>
      <c r="V6320" s="13">
        <v>58</v>
      </c>
      <c r="W6320" s="4">
        <v>63</v>
      </c>
      <c r="X6320" s="4">
        <v>68</v>
      </c>
      <c r="Y6320">
        <f t="shared" ca="1" si="1188"/>
        <v>0</v>
      </c>
      <c r="Z6320">
        <f t="shared" ca="1" si="1189"/>
        <v>0</v>
      </c>
    </row>
    <row r="6321" spans="2:26" x14ac:dyDescent="0.25">
      <c r="B6321" s="11">
        <f t="shared" si="1190"/>
        <v>44824.874999984699</v>
      </c>
      <c r="C6321" s="1">
        <f t="shared" si="1181"/>
        <v>9</v>
      </c>
      <c r="D6321" s="1">
        <f t="shared" si="1182"/>
        <v>2</v>
      </c>
      <c r="E6321" s="12">
        <f t="shared" si="1183"/>
        <v>22</v>
      </c>
      <c r="F6321" s="124" t="str">
        <f t="shared" si="1184"/>
        <v>0</v>
      </c>
      <c r="G6321" s="1">
        <f ca="1">(OFFSET(O6321,0,MATCH(Customer!$J$6,'CDH &amp; HDH'!$P$11:$X$11,0)))</f>
        <v>59</v>
      </c>
      <c r="H6321" s="1" t="str">
        <f t="shared" si="1185"/>
        <v>Cooling</v>
      </c>
      <c r="I6321" s="1">
        <f ca="1">OFFSET(IF($H6321="Cooling",Customer!$C$25,Customer!$C$52),E6321,D6321)</f>
        <v>78</v>
      </c>
      <c r="J6321" s="1">
        <f ca="1">OFFSET(IF($H6321="Cooling",Customer!$L$25,Customer!$L$52),$E6321,$D6321)</f>
        <v>80</v>
      </c>
      <c r="K6321" s="16">
        <f t="shared" ca="1" si="1179"/>
        <v>0</v>
      </c>
      <c r="L6321" s="16">
        <f t="shared" ca="1" si="1180"/>
        <v>0</v>
      </c>
      <c r="M6321" s="17">
        <f t="shared" si="1186"/>
        <v>0</v>
      </c>
      <c r="N6321" s="17">
        <f t="shared" si="1187"/>
        <v>0</v>
      </c>
      <c r="O6321" s="4"/>
      <c r="P6321" s="4">
        <v>65</v>
      </c>
      <c r="Q6321" s="4">
        <v>57</v>
      </c>
      <c r="R6321" s="4">
        <v>58</v>
      </c>
      <c r="S6321" s="4">
        <v>72</v>
      </c>
      <c r="T6321" s="4">
        <v>59</v>
      </c>
      <c r="U6321" s="4">
        <v>67</v>
      </c>
      <c r="V6321" s="13">
        <v>59</v>
      </c>
      <c r="W6321" s="4">
        <v>63</v>
      </c>
      <c r="X6321" s="4">
        <v>68</v>
      </c>
      <c r="Y6321">
        <f t="shared" ca="1" si="1188"/>
        <v>0</v>
      </c>
      <c r="Z6321">
        <f t="shared" ca="1" si="1189"/>
        <v>0</v>
      </c>
    </row>
    <row r="6322" spans="2:26" x14ac:dyDescent="0.25">
      <c r="B6322" s="11">
        <f t="shared" si="1190"/>
        <v>44824.916666651363</v>
      </c>
      <c r="C6322" s="1">
        <f t="shared" si="1181"/>
        <v>9</v>
      </c>
      <c r="D6322" s="1">
        <f t="shared" si="1182"/>
        <v>2</v>
      </c>
      <c r="E6322" s="12">
        <f t="shared" si="1183"/>
        <v>23</v>
      </c>
      <c r="F6322" s="124" t="str">
        <f t="shared" si="1184"/>
        <v>0</v>
      </c>
      <c r="G6322" s="1">
        <f ca="1">(OFFSET(O6322,0,MATCH(Customer!$J$6,'CDH &amp; HDH'!$P$11:$X$11,0)))</f>
        <v>59</v>
      </c>
      <c r="H6322" s="1" t="str">
        <f t="shared" si="1185"/>
        <v>Cooling</v>
      </c>
      <c r="I6322" s="1">
        <f ca="1">OFFSET(IF($H6322="Cooling",Customer!$C$25,Customer!$C$52),E6322,D6322)</f>
        <v>78</v>
      </c>
      <c r="J6322" s="1">
        <f ca="1">OFFSET(IF($H6322="Cooling",Customer!$L$25,Customer!$L$52),$E6322,$D6322)</f>
        <v>80</v>
      </c>
      <c r="K6322" s="16">
        <f t="shared" ca="1" si="1179"/>
        <v>0</v>
      </c>
      <c r="L6322" s="16">
        <f t="shared" ca="1" si="1180"/>
        <v>0</v>
      </c>
      <c r="M6322" s="17">
        <f t="shared" si="1186"/>
        <v>0</v>
      </c>
      <c r="N6322" s="17">
        <f t="shared" si="1187"/>
        <v>0</v>
      </c>
      <c r="O6322" s="4"/>
      <c r="P6322" s="4">
        <v>64</v>
      </c>
      <c r="Q6322" s="4">
        <v>56</v>
      </c>
      <c r="R6322" s="4">
        <v>58</v>
      </c>
      <c r="S6322" s="4">
        <v>61</v>
      </c>
      <c r="T6322" s="4">
        <v>59</v>
      </c>
      <c r="U6322" s="4">
        <v>67</v>
      </c>
      <c r="V6322" s="13">
        <v>59</v>
      </c>
      <c r="W6322" s="4">
        <v>63</v>
      </c>
      <c r="X6322" s="4">
        <v>66</v>
      </c>
      <c r="Y6322">
        <f t="shared" ca="1" si="1188"/>
        <v>0</v>
      </c>
      <c r="Z6322">
        <f t="shared" ca="1" si="1189"/>
        <v>0</v>
      </c>
    </row>
    <row r="6323" spans="2:26" x14ac:dyDescent="0.25">
      <c r="B6323" s="11">
        <f t="shared" si="1190"/>
        <v>44824.958333318027</v>
      </c>
      <c r="C6323" s="1">
        <f t="shared" si="1181"/>
        <v>9</v>
      </c>
      <c r="D6323" s="1">
        <f t="shared" si="1182"/>
        <v>2</v>
      </c>
      <c r="E6323" s="12">
        <f t="shared" si="1183"/>
        <v>24</v>
      </c>
      <c r="F6323" s="124" t="str">
        <f t="shared" si="1184"/>
        <v>0</v>
      </c>
      <c r="G6323" s="1">
        <f ca="1">(OFFSET(O6323,0,MATCH(Customer!$J$6,'CDH &amp; HDH'!$P$11:$X$11,0)))</f>
        <v>58</v>
      </c>
      <c r="H6323" s="1" t="str">
        <f t="shared" si="1185"/>
        <v>Cooling</v>
      </c>
      <c r="I6323" s="1">
        <f ca="1">OFFSET(IF($H6323="Cooling",Customer!$C$25,Customer!$C$52),E6323,D6323)</f>
        <v>78</v>
      </c>
      <c r="J6323" s="1">
        <f ca="1">OFFSET(IF($H6323="Cooling",Customer!$L$25,Customer!$L$52),$E6323,$D6323)</f>
        <v>80</v>
      </c>
      <c r="K6323" s="16">
        <f t="shared" ca="1" si="1179"/>
        <v>0</v>
      </c>
      <c r="L6323" s="16">
        <f t="shared" ca="1" si="1180"/>
        <v>0</v>
      </c>
      <c r="M6323" s="17">
        <f t="shared" si="1186"/>
        <v>0</v>
      </c>
      <c r="N6323" s="17">
        <f t="shared" si="1187"/>
        <v>0</v>
      </c>
      <c r="O6323" s="4"/>
      <c r="P6323" s="4">
        <v>63</v>
      </c>
      <c r="Q6323" s="4">
        <v>55</v>
      </c>
      <c r="R6323" s="4">
        <v>58</v>
      </c>
      <c r="S6323" s="4">
        <v>61</v>
      </c>
      <c r="T6323" s="4">
        <v>60</v>
      </c>
      <c r="U6323" s="4">
        <v>67</v>
      </c>
      <c r="V6323" s="13">
        <v>58</v>
      </c>
      <c r="W6323" s="4">
        <v>62</v>
      </c>
      <c r="X6323" s="4">
        <v>66</v>
      </c>
      <c r="Y6323">
        <f t="shared" ca="1" si="1188"/>
        <v>0</v>
      </c>
      <c r="Z6323">
        <f t="shared" ca="1" si="1189"/>
        <v>0</v>
      </c>
    </row>
    <row r="6324" spans="2:26" x14ac:dyDescent="0.25">
      <c r="B6324" s="11">
        <f t="shared" si="1190"/>
        <v>44824.999999984691</v>
      </c>
      <c r="C6324" s="1">
        <f t="shared" si="1181"/>
        <v>9</v>
      </c>
      <c r="D6324" s="1">
        <f t="shared" si="1182"/>
        <v>3</v>
      </c>
      <c r="E6324" s="12">
        <f t="shared" si="1183"/>
        <v>1</v>
      </c>
      <c r="F6324" s="124" t="str">
        <f t="shared" si="1184"/>
        <v>0</v>
      </c>
      <c r="G6324" s="1">
        <f ca="1">(OFFSET(O6324,0,MATCH(Customer!$J$6,'CDH &amp; HDH'!$P$11:$X$11,0)))</f>
        <v>60</v>
      </c>
      <c r="H6324" s="1" t="str">
        <f t="shared" si="1185"/>
        <v>Cooling</v>
      </c>
      <c r="I6324" s="1">
        <f ca="1">OFFSET(IF($H6324="Cooling",Customer!$C$25,Customer!$C$52),E6324,D6324)</f>
        <v>78</v>
      </c>
      <c r="J6324" s="1">
        <f ca="1">OFFSET(IF($H6324="Cooling",Customer!$L$25,Customer!$L$52),$E6324,$D6324)</f>
        <v>80</v>
      </c>
      <c r="K6324" s="16">
        <f t="shared" ca="1" si="1179"/>
        <v>0</v>
      </c>
      <c r="L6324" s="16">
        <f t="shared" ca="1" si="1180"/>
        <v>0</v>
      </c>
      <c r="M6324" s="17">
        <f t="shared" si="1186"/>
        <v>0</v>
      </c>
      <c r="N6324" s="17">
        <f t="shared" si="1187"/>
        <v>0</v>
      </c>
      <c r="O6324" s="4"/>
      <c r="P6324" s="4">
        <v>62</v>
      </c>
      <c r="Q6324" s="4">
        <v>54</v>
      </c>
      <c r="R6324" s="4">
        <v>58</v>
      </c>
      <c r="S6324" s="4">
        <v>59</v>
      </c>
      <c r="T6324" s="4">
        <v>60</v>
      </c>
      <c r="U6324" s="4">
        <v>67</v>
      </c>
      <c r="V6324" s="13">
        <v>60</v>
      </c>
      <c r="W6324" s="4">
        <v>62</v>
      </c>
      <c r="X6324" s="4">
        <v>66</v>
      </c>
      <c r="Y6324">
        <f t="shared" ca="1" si="1188"/>
        <v>0</v>
      </c>
      <c r="Z6324">
        <f t="shared" ca="1" si="1189"/>
        <v>0</v>
      </c>
    </row>
    <row r="6325" spans="2:26" x14ac:dyDescent="0.25">
      <c r="B6325" s="11">
        <f t="shared" si="1190"/>
        <v>44825.041666651356</v>
      </c>
      <c r="C6325" s="1">
        <f t="shared" si="1181"/>
        <v>9</v>
      </c>
      <c r="D6325" s="1">
        <f t="shared" si="1182"/>
        <v>3</v>
      </c>
      <c r="E6325" s="12">
        <f t="shared" si="1183"/>
        <v>2</v>
      </c>
      <c r="F6325" s="124" t="str">
        <f t="shared" si="1184"/>
        <v>0</v>
      </c>
      <c r="G6325" s="1">
        <f ca="1">(OFFSET(O6325,0,MATCH(Customer!$J$6,'CDH &amp; HDH'!$P$11:$X$11,0)))</f>
        <v>60</v>
      </c>
      <c r="H6325" s="1" t="str">
        <f t="shared" si="1185"/>
        <v>Cooling</v>
      </c>
      <c r="I6325" s="1">
        <f ca="1">OFFSET(IF($H6325="Cooling",Customer!$C$25,Customer!$C$52),E6325,D6325)</f>
        <v>78</v>
      </c>
      <c r="J6325" s="1">
        <f ca="1">OFFSET(IF($H6325="Cooling",Customer!$L$25,Customer!$L$52),$E6325,$D6325)</f>
        <v>80</v>
      </c>
      <c r="K6325" s="16">
        <f t="shared" ca="1" si="1179"/>
        <v>0</v>
      </c>
      <c r="L6325" s="16">
        <f t="shared" ca="1" si="1180"/>
        <v>0</v>
      </c>
      <c r="M6325" s="17">
        <f t="shared" si="1186"/>
        <v>0</v>
      </c>
      <c r="N6325" s="17">
        <f t="shared" si="1187"/>
        <v>0</v>
      </c>
      <c r="O6325" s="4"/>
      <c r="P6325" s="4">
        <v>61</v>
      </c>
      <c r="Q6325" s="4">
        <v>53</v>
      </c>
      <c r="R6325" s="4">
        <v>57</v>
      </c>
      <c r="S6325" s="4">
        <v>58</v>
      </c>
      <c r="T6325" s="4">
        <v>61</v>
      </c>
      <c r="U6325" s="4">
        <v>66</v>
      </c>
      <c r="V6325" s="13">
        <v>60</v>
      </c>
      <c r="W6325" s="4">
        <v>62</v>
      </c>
      <c r="X6325" s="4">
        <v>66</v>
      </c>
      <c r="Y6325">
        <f t="shared" ca="1" si="1188"/>
        <v>0</v>
      </c>
      <c r="Z6325">
        <f t="shared" ca="1" si="1189"/>
        <v>0</v>
      </c>
    </row>
    <row r="6326" spans="2:26" x14ac:dyDescent="0.25">
      <c r="B6326" s="11">
        <f t="shared" si="1190"/>
        <v>44825.08333331802</v>
      </c>
      <c r="C6326" s="1">
        <f t="shared" si="1181"/>
        <v>9</v>
      </c>
      <c r="D6326" s="1">
        <f t="shared" si="1182"/>
        <v>3</v>
      </c>
      <c r="E6326" s="12">
        <f t="shared" si="1183"/>
        <v>3</v>
      </c>
      <c r="F6326" s="124" t="str">
        <f t="shared" si="1184"/>
        <v>0</v>
      </c>
      <c r="G6326" s="1">
        <f ca="1">(OFFSET(O6326,0,MATCH(Customer!$J$6,'CDH &amp; HDH'!$P$11:$X$11,0)))</f>
        <v>59</v>
      </c>
      <c r="H6326" s="1" t="str">
        <f t="shared" si="1185"/>
        <v>Cooling</v>
      </c>
      <c r="I6326" s="1">
        <f ca="1">OFFSET(IF($H6326="Cooling",Customer!$C$25,Customer!$C$52),E6326,D6326)</f>
        <v>78</v>
      </c>
      <c r="J6326" s="1">
        <f ca="1">OFFSET(IF($H6326="Cooling",Customer!$L$25,Customer!$L$52),$E6326,$D6326)</f>
        <v>80</v>
      </c>
      <c r="K6326" s="16">
        <f t="shared" ca="1" si="1179"/>
        <v>0</v>
      </c>
      <c r="L6326" s="16">
        <f t="shared" ca="1" si="1180"/>
        <v>0</v>
      </c>
      <c r="M6326" s="17">
        <f t="shared" si="1186"/>
        <v>0</v>
      </c>
      <c r="N6326" s="17">
        <f t="shared" si="1187"/>
        <v>0</v>
      </c>
      <c r="O6326" s="4"/>
      <c r="P6326" s="4">
        <v>60</v>
      </c>
      <c r="Q6326" s="4">
        <v>52</v>
      </c>
      <c r="R6326" s="4">
        <v>56</v>
      </c>
      <c r="S6326" s="4">
        <v>57</v>
      </c>
      <c r="T6326" s="4">
        <v>60</v>
      </c>
      <c r="U6326" s="4">
        <v>66</v>
      </c>
      <c r="V6326" s="13">
        <v>59</v>
      </c>
      <c r="W6326" s="4">
        <v>61</v>
      </c>
      <c r="X6326" s="4">
        <v>66</v>
      </c>
      <c r="Y6326">
        <f t="shared" ca="1" si="1188"/>
        <v>0</v>
      </c>
      <c r="Z6326">
        <f t="shared" ca="1" si="1189"/>
        <v>0</v>
      </c>
    </row>
    <row r="6327" spans="2:26" x14ac:dyDescent="0.25">
      <c r="B6327" s="11">
        <f t="shared" si="1190"/>
        <v>44825.124999984684</v>
      </c>
      <c r="C6327" s="1">
        <f t="shared" si="1181"/>
        <v>9</v>
      </c>
      <c r="D6327" s="1">
        <f t="shared" si="1182"/>
        <v>3</v>
      </c>
      <c r="E6327" s="12">
        <f t="shared" si="1183"/>
        <v>4</v>
      </c>
      <c r="F6327" s="124" t="str">
        <f t="shared" si="1184"/>
        <v>0</v>
      </c>
      <c r="G6327" s="1">
        <f ca="1">(OFFSET(O6327,0,MATCH(Customer!$J$6,'CDH &amp; HDH'!$P$11:$X$11,0)))</f>
        <v>60</v>
      </c>
      <c r="H6327" s="1" t="str">
        <f t="shared" si="1185"/>
        <v>Cooling</v>
      </c>
      <c r="I6327" s="1">
        <f ca="1">OFFSET(IF($H6327="Cooling",Customer!$C$25,Customer!$C$52),E6327,D6327)</f>
        <v>78</v>
      </c>
      <c r="J6327" s="1">
        <f ca="1">OFFSET(IF($H6327="Cooling",Customer!$L$25,Customer!$L$52),$E6327,$D6327)</f>
        <v>80</v>
      </c>
      <c r="K6327" s="16">
        <f t="shared" ca="1" si="1179"/>
        <v>0</v>
      </c>
      <c r="L6327" s="16">
        <f t="shared" ca="1" si="1180"/>
        <v>0</v>
      </c>
      <c r="M6327" s="17">
        <f t="shared" si="1186"/>
        <v>0</v>
      </c>
      <c r="N6327" s="17">
        <f t="shared" si="1187"/>
        <v>0</v>
      </c>
      <c r="O6327" s="4"/>
      <c r="P6327" s="4">
        <v>59</v>
      </c>
      <c r="Q6327" s="4">
        <v>51</v>
      </c>
      <c r="R6327" s="4">
        <v>55</v>
      </c>
      <c r="S6327" s="4">
        <v>56</v>
      </c>
      <c r="T6327" s="4">
        <v>60</v>
      </c>
      <c r="U6327" s="4">
        <v>66</v>
      </c>
      <c r="V6327" s="13">
        <v>60</v>
      </c>
      <c r="W6327" s="4">
        <v>61</v>
      </c>
      <c r="X6327" s="4">
        <v>66</v>
      </c>
      <c r="Y6327">
        <f t="shared" ca="1" si="1188"/>
        <v>0</v>
      </c>
      <c r="Z6327">
        <f t="shared" ca="1" si="1189"/>
        <v>0</v>
      </c>
    </row>
    <row r="6328" spans="2:26" x14ac:dyDescent="0.25">
      <c r="B6328" s="11">
        <f t="shared" si="1190"/>
        <v>44825.166666651348</v>
      </c>
      <c r="C6328" s="1">
        <f t="shared" si="1181"/>
        <v>9</v>
      </c>
      <c r="D6328" s="1">
        <f t="shared" si="1182"/>
        <v>3</v>
      </c>
      <c r="E6328" s="12">
        <f t="shared" si="1183"/>
        <v>5</v>
      </c>
      <c r="F6328" s="124" t="str">
        <f t="shared" si="1184"/>
        <v>0</v>
      </c>
      <c r="G6328" s="1">
        <f ca="1">(OFFSET(O6328,0,MATCH(Customer!$J$6,'CDH &amp; HDH'!$P$11:$X$11,0)))</f>
        <v>61</v>
      </c>
      <c r="H6328" s="1" t="str">
        <f t="shared" si="1185"/>
        <v>Cooling</v>
      </c>
      <c r="I6328" s="1">
        <f ca="1">OFFSET(IF($H6328="Cooling",Customer!$C$25,Customer!$C$52),E6328,D6328)</f>
        <v>78</v>
      </c>
      <c r="J6328" s="1">
        <f ca="1">OFFSET(IF($H6328="Cooling",Customer!$L$25,Customer!$L$52),$E6328,$D6328)</f>
        <v>80</v>
      </c>
      <c r="K6328" s="16">
        <f t="shared" ca="1" si="1179"/>
        <v>0</v>
      </c>
      <c r="L6328" s="16">
        <f t="shared" ca="1" si="1180"/>
        <v>0</v>
      </c>
      <c r="M6328" s="17">
        <f t="shared" si="1186"/>
        <v>0</v>
      </c>
      <c r="N6328" s="17">
        <f t="shared" si="1187"/>
        <v>0</v>
      </c>
      <c r="O6328" s="4"/>
      <c r="P6328" s="4">
        <v>60</v>
      </c>
      <c r="Q6328" s="4">
        <v>51</v>
      </c>
      <c r="R6328" s="4">
        <v>55</v>
      </c>
      <c r="S6328" s="4">
        <v>54</v>
      </c>
      <c r="T6328" s="4">
        <v>60</v>
      </c>
      <c r="U6328" s="4">
        <v>66</v>
      </c>
      <c r="V6328" s="13">
        <v>61</v>
      </c>
      <c r="W6328" s="4">
        <v>60</v>
      </c>
      <c r="X6328" s="4">
        <v>67</v>
      </c>
      <c r="Y6328">
        <f t="shared" ca="1" si="1188"/>
        <v>0</v>
      </c>
      <c r="Z6328">
        <f t="shared" ca="1" si="1189"/>
        <v>0</v>
      </c>
    </row>
    <row r="6329" spans="2:26" x14ac:dyDescent="0.25">
      <c r="B6329" s="11">
        <f t="shared" si="1190"/>
        <v>44825.208333318013</v>
      </c>
      <c r="C6329" s="1">
        <f t="shared" si="1181"/>
        <v>9</v>
      </c>
      <c r="D6329" s="1">
        <f t="shared" si="1182"/>
        <v>3</v>
      </c>
      <c r="E6329" s="12">
        <f t="shared" si="1183"/>
        <v>6</v>
      </c>
      <c r="F6329" s="124" t="str">
        <f t="shared" si="1184"/>
        <v>0</v>
      </c>
      <c r="G6329" s="1">
        <f ca="1">(OFFSET(O6329,0,MATCH(Customer!$J$6,'CDH &amp; HDH'!$P$11:$X$11,0)))</f>
        <v>61</v>
      </c>
      <c r="H6329" s="1" t="str">
        <f t="shared" si="1185"/>
        <v>Cooling</v>
      </c>
      <c r="I6329" s="1">
        <f ca="1">OFFSET(IF($H6329="Cooling",Customer!$C$25,Customer!$C$52),E6329,D6329)</f>
        <v>78</v>
      </c>
      <c r="J6329" s="1">
        <f ca="1">OFFSET(IF($H6329="Cooling",Customer!$L$25,Customer!$L$52),$E6329,$D6329)</f>
        <v>80</v>
      </c>
      <c r="K6329" s="16">
        <f t="shared" ca="1" si="1179"/>
        <v>0</v>
      </c>
      <c r="L6329" s="16">
        <f t="shared" ca="1" si="1180"/>
        <v>0</v>
      </c>
      <c r="M6329" s="17">
        <f t="shared" si="1186"/>
        <v>0</v>
      </c>
      <c r="N6329" s="17">
        <f t="shared" si="1187"/>
        <v>0</v>
      </c>
      <c r="O6329" s="4"/>
      <c r="P6329" s="4">
        <v>61</v>
      </c>
      <c r="Q6329" s="4">
        <v>51</v>
      </c>
      <c r="R6329" s="4">
        <v>55</v>
      </c>
      <c r="S6329" s="4">
        <v>54</v>
      </c>
      <c r="T6329" s="4">
        <v>60</v>
      </c>
      <c r="U6329" s="4">
        <v>67</v>
      </c>
      <c r="V6329" s="13">
        <v>61</v>
      </c>
      <c r="W6329" s="4">
        <v>59</v>
      </c>
      <c r="X6329" s="4">
        <v>67</v>
      </c>
      <c r="Y6329">
        <f t="shared" ca="1" si="1188"/>
        <v>0</v>
      </c>
      <c r="Z6329">
        <f t="shared" ca="1" si="1189"/>
        <v>0</v>
      </c>
    </row>
    <row r="6330" spans="2:26" x14ac:dyDescent="0.25">
      <c r="B6330" s="11">
        <f t="shared" si="1190"/>
        <v>44825.249999984677</v>
      </c>
      <c r="C6330" s="1">
        <f t="shared" si="1181"/>
        <v>9</v>
      </c>
      <c r="D6330" s="1">
        <f t="shared" si="1182"/>
        <v>3</v>
      </c>
      <c r="E6330" s="12">
        <f t="shared" si="1183"/>
        <v>7</v>
      </c>
      <c r="F6330" s="124" t="str">
        <f t="shared" si="1184"/>
        <v>0</v>
      </c>
      <c r="G6330" s="1">
        <f ca="1">(OFFSET(O6330,0,MATCH(Customer!$J$6,'CDH &amp; HDH'!$P$11:$X$11,0)))</f>
        <v>61</v>
      </c>
      <c r="H6330" s="1" t="str">
        <f t="shared" si="1185"/>
        <v>Cooling</v>
      </c>
      <c r="I6330" s="1">
        <f ca="1">OFFSET(IF($H6330="Cooling",Customer!$C$25,Customer!$C$52),E6330,D6330)</f>
        <v>78</v>
      </c>
      <c r="J6330" s="1">
        <f ca="1">OFFSET(IF($H6330="Cooling",Customer!$L$25,Customer!$L$52),$E6330,$D6330)</f>
        <v>80</v>
      </c>
      <c r="K6330" s="16">
        <f t="shared" ca="1" si="1179"/>
        <v>0</v>
      </c>
      <c r="L6330" s="16">
        <f t="shared" ca="1" si="1180"/>
        <v>0</v>
      </c>
      <c r="M6330" s="17">
        <f t="shared" si="1186"/>
        <v>0</v>
      </c>
      <c r="N6330" s="17">
        <f t="shared" si="1187"/>
        <v>0</v>
      </c>
      <c r="O6330" s="4"/>
      <c r="P6330" s="4">
        <v>62</v>
      </c>
      <c r="Q6330" s="4">
        <v>51</v>
      </c>
      <c r="R6330" s="4">
        <v>54</v>
      </c>
      <c r="S6330" s="4">
        <v>54</v>
      </c>
      <c r="T6330" s="4">
        <v>61</v>
      </c>
      <c r="U6330" s="4">
        <v>68</v>
      </c>
      <c r="V6330" s="13">
        <v>61</v>
      </c>
      <c r="W6330" s="4">
        <v>58</v>
      </c>
      <c r="X6330" s="4">
        <v>68</v>
      </c>
      <c r="Y6330">
        <f t="shared" ca="1" si="1188"/>
        <v>0</v>
      </c>
      <c r="Z6330">
        <f t="shared" ca="1" si="1189"/>
        <v>0</v>
      </c>
    </row>
    <row r="6331" spans="2:26" x14ac:dyDescent="0.25">
      <c r="B6331" s="11">
        <f t="shared" si="1190"/>
        <v>44825.291666651341</v>
      </c>
      <c r="C6331" s="1">
        <f t="shared" si="1181"/>
        <v>9</v>
      </c>
      <c r="D6331" s="1">
        <f t="shared" si="1182"/>
        <v>3</v>
      </c>
      <c r="E6331" s="12">
        <f t="shared" si="1183"/>
        <v>8</v>
      </c>
      <c r="F6331" s="124" t="str">
        <f t="shared" si="1184"/>
        <v>0</v>
      </c>
      <c r="G6331" s="1">
        <f ca="1">(OFFSET(O6331,0,MATCH(Customer!$J$6,'CDH &amp; HDH'!$P$11:$X$11,0)))</f>
        <v>62</v>
      </c>
      <c r="H6331" s="1" t="str">
        <f t="shared" si="1185"/>
        <v>Cooling</v>
      </c>
      <c r="I6331" s="1">
        <f ca="1">OFFSET(IF($H6331="Cooling",Customer!$C$25,Customer!$C$52),E6331,D6331)</f>
        <v>72</v>
      </c>
      <c r="J6331" s="1">
        <f ca="1">OFFSET(IF($H6331="Cooling",Customer!$L$25,Customer!$L$52),$E6331,$D6331)</f>
        <v>77</v>
      </c>
      <c r="K6331" s="16">
        <f t="shared" ca="1" si="1179"/>
        <v>0</v>
      </c>
      <c r="L6331" s="16">
        <f t="shared" ca="1" si="1180"/>
        <v>0</v>
      </c>
      <c r="M6331" s="17">
        <f t="shared" si="1186"/>
        <v>0</v>
      </c>
      <c r="N6331" s="17">
        <f t="shared" si="1187"/>
        <v>0</v>
      </c>
      <c r="O6331" s="4"/>
      <c r="P6331" s="4">
        <v>63</v>
      </c>
      <c r="Q6331" s="4">
        <v>52</v>
      </c>
      <c r="R6331" s="4">
        <v>54</v>
      </c>
      <c r="S6331" s="4">
        <v>55</v>
      </c>
      <c r="T6331" s="4">
        <v>62</v>
      </c>
      <c r="U6331" s="4">
        <v>69</v>
      </c>
      <c r="V6331" s="13">
        <v>62</v>
      </c>
      <c r="W6331" s="4">
        <v>59</v>
      </c>
      <c r="X6331" s="4">
        <v>68</v>
      </c>
      <c r="Y6331">
        <f t="shared" ca="1" si="1188"/>
        <v>0</v>
      </c>
      <c r="Z6331">
        <f t="shared" ca="1" si="1189"/>
        <v>0</v>
      </c>
    </row>
    <row r="6332" spans="2:26" x14ac:dyDescent="0.25">
      <c r="B6332" s="11">
        <f t="shared" si="1190"/>
        <v>44825.333333318005</v>
      </c>
      <c r="C6332" s="1">
        <f t="shared" si="1181"/>
        <v>9</v>
      </c>
      <c r="D6332" s="1">
        <f t="shared" si="1182"/>
        <v>3</v>
      </c>
      <c r="E6332" s="12">
        <f t="shared" si="1183"/>
        <v>9</v>
      </c>
      <c r="F6332" s="124" t="str">
        <f t="shared" si="1184"/>
        <v>0</v>
      </c>
      <c r="G6332" s="1">
        <f ca="1">(OFFSET(O6332,0,MATCH(Customer!$J$6,'CDH &amp; HDH'!$P$11:$X$11,0)))</f>
        <v>62</v>
      </c>
      <c r="H6332" s="1" t="str">
        <f t="shared" si="1185"/>
        <v>Cooling</v>
      </c>
      <c r="I6332" s="1">
        <f ca="1">OFFSET(IF($H6332="Cooling",Customer!$C$25,Customer!$C$52),E6332,D6332)</f>
        <v>72</v>
      </c>
      <c r="J6332" s="1">
        <f ca="1">OFFSET(IF($H6332="Cooling",Customer!$L$25,Customer!$L$52),$E6332,$D6332)</f>
        <v>77</v>
      </c>
      <c r="K6332" s="16">
        <f t="shared" ca="1" si="1179"/>
        <v>0</v>
      </c>
      <c r="L6332" s="16">
        <f t="shared" ca="1" si="1180"/>
        <v>0</v>
      </c>
      <c r="M6332" s="17">
        <f t="shared" si="1186"/>
        <v>0</v>
      </c>
      <c r="N6332" s="17">
        <f t="shared" si="1187"/>
        <v>0</v>
      </c>
      <c r="O6332" s="4"/>
      <c r="P6332" s="4">
        <v>63</v>
      </c>
      <c r="Q6332" s="4">
        <v>53</v>
      </c>
      <c r="R6332" s="4">
        <v>55</v>
      </c>
      <c r="S6332" s="4">
        <v>55</v>
      </c>
      <c r="T6332" s="4">
        <v>63</v>
      </c>
      <c r="U6332" s="4">
        <v>70</v>
      </c>
      <c r="V6332" s="13">
        <v>62</v>
      </c>
      <c r="W6332" s="4">
        <v>59</v>
      </c>
      <c r="X6332" s="4">
        <v>69</v>
      </c>
      <c r="Y6332">
        <f t="shared" ca="1" si="1188"/>
        <v>0</v>
      </c>
      <c r="Z6332">
        <f t="shared" ca="1" si="1189"/>
        <v>0</v>
      </c>
    </row>
    <row r="6333" spans="2:26" x14ac:dyDescent="0.25">
      <c r="B6333" s="11">
        <f t="shared" si="1190"/>
        <v>44825.37499998467</v>
      </c>
      <c r="C6333" s="1">
        <f t="shared" si="1181"/>
        <v>9</v>
      </c>
      <c r="D6333" s="1">
        <f t="shared" si="1182"/>
        <v>3</v>
      </c>
      <c r="E6333" s="12">
        <f t="shared" si="1183"/>
        <v>10</v>
      </c>
      <c r="F6333" s="124" t="str">
        <f t="shared" si="1184"/>
        <v>0</v>
      </c>
      <c r="G6333" s="1">
        <f ca="1">(OFFSET(O6333,0,MATCH(Customer!$J$6,'CDH &amp; HDH'!$P$11:$X$11,0)))</f>
        <v>62</v>
      </c>
      <c r="H6333" s="1" t="str">
        <f t="shared" si="1185"/>
        <v>Cooling</v>
      </c>
      <c r="I6333" s="1">
        <f ca="1">OFFSET(IF($H6333="Cooling",Customer!$C$25,Customer!$C$52),E6333,D6333)</f>
        <v>72</v>
      </c>
      <c r="J6333" s="1">
        <f ca="1">OFFSET(IF($H6333="Cooling",Customer!$L$25,Customer!$L$52),$E6333,$D6333)</f>
        <v>77</v>
      </c>
      <c r="K6333" s="16">
        <f t="shared" ca="1" si="1179"/>
        <v>0</v>
      </c>
      <c r="L6333" s="16">
        <f t="shared" ca="1" si="1180"/>
        <v>0</v>
      </c>
      <c r="M6333" s="17">
        <f t="shared" si="1186"/>
        <v>0</v>
      </c>
      <c r="N6333" s="17">
        <f t="shared" si="1187"/>
        <v>0</v>
      </c>
      <c r="O6333" s="4"/>
      <c r="P6333" s="4">
        <v>64</v>
      </c>
      <c r="Q6333" s="4">
        <v>54</v>
      </c>
      <c r="R6333" s="4">
        <v>56</v>
      </c>
      <c r="S6333" s="4">
        <v>57</v>
      </c>
      <c r="T6333" s="4">
        <v>66</v>
      </c>
      <c r="U6333" s="4">
        <v>75</v>
      </c>
      <c r="V6333" s="13">
        <v>62</v>
      </c>
      <c r="W6333" s="4">
        <v>60</v>
      </c>
      <c r="X6333" s="4">
        <v>70</v>
      </c>
      <c r="Y6333">
        <f t="shared" ca="1" si="1188"/>
        <v>0</v>
      </c>
      <c r="Z6333">
        <f t="shared" ca="1" si="1189"/>
        <v>0</v>
      </c>
    </row>
    <row r="6334" spans="2:26" x14ac:dyDescent="0.25">
      <c r="B6334" s="11">
        <f t="shared" si="1190"/>
        <v>44825.416666651334</v>
      </c>
      <c r="C6334" s="1">
        <f t="shared" si="1181"/>
        <v>9</v>
      </c>
      <c r="D6334" s="1">
        <f t="shared" si="1182"/>
        <v>3</v>
      </c>
      <c r="E6334" s="12">
        <f t="shared" si="1183"/>
        <v>11</v>
      </c>
      <c r="F6334" s="124" t="str">
        <f t="shared" si="1184"/>
        <v>0</v>
      </c>
      <c r="G6334" s="1">
        <f ca="1">(OFFSET(O6334,0,MATCH(Customer!$J$6,'CDH &amp; HDH'!$P$11:$X$11,0)))</f>
        <v>62</v>
      </c>
      <c r="H6334" s="1" t="str">
        <f t="shared" si="1185"/>
        <v>Cooling</v>
      </c>
      <c r="I6334" s="1">
        <f ca="1">OFFSET(IF($H6334="Cooling",Customer!$C$25,Customer!$C$52),E6334,D6334)</f>
        <v>72</v>
      </c>
      <c r="J6334" s="1">
        <f ca="1">OFFSET(IF($H6334="Cooling",Customer!$L$25,Customer!$L$52),$E6334,$D6334)</f>
        <v>77</v>
      </c>
      <c r="K6334" s="16">
        <f t="shared" ca="1" si="1179"/>
        <v>0</v>
      </c>
      <c r="L6334" s="16">
        <f t="shared" ca="1" si="1180"/>
        <v>0</v>
      </c>
      <c r="M6334" s="17">
        <f t="shared" si="1186"/>
        <v>0</v>
      </c>
      <c r="N6334" s="17">
        <f t="shared" si="1187"/>
        <v>0</v>
      </c>
      <c r="O6334" s="4"/>
      <c r="P6334" s="4">
        <v>65</v>
      </c>
      <c r="Q6334" s="4">
        <v>55</v>
      </c>
      <c r="R6334" s="4">
        <v>56</v>
      </c>
      <c r="S6334" s="4">
        <v>58</v>
      </c>
      <c r="T6334" s="4">
        <v>67</v>
      </c>
      <c r="U6334" s="4">
        <v>76</v>
      </c>
      <c r="V6334" s="13">
        <v>62</v>
      </c>
      <c r="W6334" s="4">
        <v>61</v>
      </c>
      <c r="X6334" s="4">
        <v>72</v>
      </c>
      <c r="Y6334">
        <f t="shared" ca="1" si="1188"/>
        <v>0</v>
      </c>
      <c r="Z6334">
        <f t="shared" ca="1" si="1189"/>
        <v>0</v>
      </c>
    </row>
    <row r="6335" spans="2:26" x14ac:dyDescent="0.25">
      <c r="B6335" s="11">
        <f t="shared" si="1190"/>
        <v>44825.458333317998</v>
      </c>
      <c r="C6335" s="1">
        <f t="shared" si="1181"/>
        <v>9</v>
      </c>
      <c r="D6335" s="1">
        <f t="shared" si="1182"/>
        <v>3</v>
      </c>
      <c r="E6335" s="12">
        <f t="shared" si="1183"/>
        <v>12</v>
      </c>
      <c r="F6335" s="124" t="str">
        <f t="shared" si="1184"/>
        <v>0</v>
      </c>
      <c r="G6335" s="1">
        <f ca="1">(OFFSET(O6335,0,MATCH(Customer!$J$6,'CDH &amp; HDH'!$P$11:$X$11,0)))</f>
        <v>62</v>
      </c>
      <c r="H6335" s="1" t="str">
        <f t="shared" si="1185"/>
        <v>Cooling</v>
      </c>
      <c r="I6335" s="1">
        <f ca="1">OFFSET(IF($H6335="Cooling",Customer!$C$25,Customer!$C$52),E6335,D6335)</f>
        <v>72</v>
      </c>
      <c r="J6335" s="1">
        <f ca="1">OFFSET(IF($H6335="Cooling",Customer!$L$25,Customer!$L$52),$E6335,$D6335)</f>
        <v>77</v>
      </c>
      <c r="K6335" s="16">
        <f t="shared" ca="1" si="1179"/>
        <v>0</v>
      </c>
      <c r="L6335" s="16">
        <f t="shared" ca="1" si="1180"/>
        <v>0</v>
      </c>
      <c r="M6335" s="17">
        <f t="shared" si="1186"/>
        <v>0</v>
      </c>
      <c r="N6335" s="17">
        <f t="shared" si="1187"/>
        <v>0</v>
      </c>
      <c r="O6335" s="4"/>
      <c r="P6335" s="4">
        <v>65</v>
      </c>
      <c r="Q6335" s="4">
        <v>56</v>
      </c>
      <c r="R6335" s="4">
        <v>57</v>
      </c>
      <c r="S6335" s="4">
        <v>59</v>
      </c>
      <c r="T6335" s="4">
        <v>71</v>
      </c>
      <c r="U6335" s="4">
        <v>77</v>
      </c>
      <c r="V6335" s="13">
        <v>62</v>
      </c>
      <c r="W6335" s="4">
        <v>61</v>
      </c>
      <c r="X6335" s="4">
        <v>74</v>
      </c>
      <c r="Y6335">
        <f t="shared" ca="1" si="1188"/>
        <v>0</v>
      </c>
      <c r="Z6335">
        <f t="shared" ca="1" si="1189"/>
        <v>0</v>
      </c>
    </row>
    <row r="6336" spans="2:26" x14ac:dyDescent="0.25">
      <c r="B6336" s="11">
        <f t="shared" si="1190"/>
        <v>44825.499999984662</v>
      </c>
      <c r="C6336" s="1">
        <f t="shared" si="1181"/>
        <v>9</v>
      </c>
      <c r="D6336" s="1">
        <f t="shared" si="1182"/>
        <v>3</v>
      </c>
      <c r="E6336" s="12">
        <f t="shared" si="1183"/>
        <v>13</v>
      </c>
      <c r="F6336" s="124" t="str">
        <f t="shared" si="1184"/>
        <v>0</v>
      </c>
      <c r="G6336" s="1">
        <f ca="1">(OFFSET(O6336,0,MATCH(Customer!$J$6,'CDH &amp; HDH'!$P$11:$X$11,0)))</f>
        <v>62</v>
      </c>
      <c r="H6336" s="1" t="str">
        <f t="shared" si="1185"/>
        <v>Cooling</v>
      </c>
      <c r="I6336" s="1">
        <f ca="1">OFFSET(IF($H6336="Cooling",Customer!$C$25,Customer!$C$52),E6336,D6336)</f>
        <v>72</v>
      </c>
      <c r="J6336" s="1">
        <f ca="1">OFFSET(IF($H6336="Cooling",Customer!$L$25,Customer!$L$52),$E6336,$D6336)</f>
        <v>77</v>
      </c>
      <c r="K6336" s="16">
        <f t="shared" ca="1" si="1179"/>
        <v>0</v>
      </c>
      <c r="L6336" s="16">
        <f t="shared" ca="1" si="1180"/>
        <v>0</v>
      </c>
      <c r="M6336" s="17">
        <f t="shared" si="1186"/>
        <v>0</v>
      </c>
      <c r="N6336" s="17">
        <f t="shared" si="1187"/>
        <v>0</v>
      </c>
      <c r="O6336" s="4"/>
      <c r="P6336" s="4">
        <v>66</v>
      </c>
      <c r="Q6336" s="4">
        <v>57</v>
      </c>
      <c r="R6336" s="4">
        <v>56</v>
      </c>
      <c r="S6336" s="4">
        <v>59</v>
      </c>
      <c r="T6336" s="4">
        <v>73</v>
      </c>
      <c r="U6336" s="4">
        <v>79</v>
      </c>
      <c r="V6336" s="13">
        <v>62</v>
      </c>
      <c r="W6336" s="4">
        <v>62</v>
      </c>
      <c r="X6336" s="4">
        <v>76</v>
      </c>
      <c r="Y6336">
        <f t="shared" ca="1" si="1188"/>
        <v>0</v>
      </c>
      <c r="Z6336">
        <f t="shared" ca="1" si="1189"/>
        <v>0</v>
      </c>
    </row>
    <row r="6337" spans="2:26" x14ac:dyDescent="0.25">
      <c r="B6337" s="11">
        <f t="shared" si="1190"/>
        <v>44825.541666651327</v>
      </c>
      <c r="C6337" s="1">
        <f t="shared" si="1181"/>
        <v>9</v>
      </c>
      <c r="D6337" s="1">
        <f t="shared" si="1182"/>
        <v>3</v>
      </c>
      <c r="E6337" s="12">
        <f t="shared" si="1183"/>
        <v>14</v>
      </c>
      <c r="F6337" s="124" t="str">
        <f t="shared" si="1184"/>
        <v>0</v>
      </c>
      <c r="G6337" s="1">
        <f ca="1">(OFFSET(O6337,0,MATCH(Customer!$J$6,'CDH &amp; HDH'!$P$11:$X$11,0)))</f>
        <v>62</v>
      </c>
      <c r="H6337" s="1" t="str">
        <f t="shared" si="1185"/>
        <v>Cooling</v>
      </c>
      <c r="I6337" s="1">
        <f ca="1">OFFSET(IF($H6337="Cooling",Customer!$C$25,Customer!$C$52),E6337,D6337)</f>
        <v>72</v>
      </c>
      <c r="J6337" s="1">
        <f ca="1">OFFSET(IF($H6337="Cooling",Customer!$L$25,Customer!$L$52),$E6337,$D6337)</f>
        <v>77</v>
      </c>
      <c r="K6337" s="16">
        <f t="shared" ca="1" si="1179"/>
        <v>0</v>
      </c>
      <c r="L6337" s="16">
        <f t="shared" ca="1" si="1180"/>
        <v>0</v>
      </c>
      <c r="M6337" s="17">
        <f t="shared" si="1186"/>
        <v>0</v>
      </c>
      <c r="N6337" s="17">
        <f t="shared" si="1187"/>
        <v>0</v>
      </c>
      <c r="O6337" s="4"/>
      <c r="P6337" s="4">
        <v>67</v>
      </c>
      <c r="Q6337" s="4">
        <v>58</v>
      </c>
      <c r="R6337" s="4">
        <v>56</v>
      </c>
      <c r="S6337" s="4">
        <v>59</v>
      </c>
      <c r="T6337" s="4">
        <v>71</v>
      </c>
      <c r="U6337" s="4">
        <v>80</v>
      </c>
      <c r="V6337" s="13">
        <v>62</v>
      </c>
      <c r="W6337" s="4">
        <v>62</v>
      </c>
      <c r="X6337" s="4">
        <v>77</v>
      </c>
      <c r="Y6337">
        <f t="shared" ca="1" si="1188"/>
        <v>0</v>
      </c>
      <c r="Z6337">
        <f t="shared" ca="1" si="1189"/>
        <v>0</v>
      </c>
    </row>
    <row r="6338" spans="2:26" x14ac:dyDescent="0.25">
      <c r="B6338" s="11">
        <f t="shared" si="1190"/>
        <v>44825.583333317991</v>
      </c>
      <c r="C6338" s="1">
        <f t="shared" si="1181"/>
        <v>9</v>
      </c>
      <c r="D6338" s="1">
        <f t="shared" si="1182"/>
        <v>3</v>
      </c>
      <c r="E6338" s="12">
        <f t="shared" si="1183"/>
        <v>15</v>
      </c>
      <c r="F6338" s="124" t="str">
        <f t="shared" si="1184"/>
        <v>0</v>
      </c>
      <c r="G6338" s="1">
        <f ca="1">(OFFSET(O6338,0,MATCH(Customer!$J$6,'CDH &amp; HDH'!$P$11:$X$11,0)))</f>
        <v>61</v>
      </c>
      <c r="H6338" s="1" t="str">
        <f t="shared" si="1185"/>
        <v>Cooling</v>
      </c>
      <c r="I6338" s="1">
        <f ca="1">OFFSET(IF($H6338="Cooling",Customer!$C$25,Customer!$C$52),E6338,D6338)</f>
        <v>72</v>
      </c>
      <c r="J6338" s="1">
        <f ca="1">OFFSET(IF($H6338="Cooling",Customer!$L$25,Customer!$L$52),$E6338,$D6338)</f>
        <v>77</v>
      </c>
      <c r="K6338" s="16">
        <f t="shared" ca="1" si="1179"/>
        <v>0</v>
      </c>
      <c r="L6338" s="16">
        <f t="shared" ca="1" si="1180"/>
        <v>0</v>
      </c>
      <c r="M6338" s="17">
        <f t="shared" si="1186"/>
        <v>0</v>
      </c>
      <c r="N6338" s="17">
        <f t="shared" si="1187"/>
        <v>0</v>
      </c>
      <c r="O6338" s="4"/>
      <c r="P6338" s="4">
        <v>68</v>
      </c>
      <c r="Q6338" s="4">
        <v>58</v>
      </c>
      <c r="R6338" s="4">
        <v>53</v>
      </c>
      <c r="S6338" s="4">
        <v>59</v>
      </c>
      <c r="T6338" s="4">
        <v>73</v>
      </c>
      <c r="U6338" s="4">
        <v>82</v>
      </c>
      <c r="V6338" s="13">
        <v>61</v>
      </c>
      <c r="W6338" s="4">
        <v>63</v>
      </c>
      <c r="X6338" s="4">
        <v>78</v>
      </c>
      <c r="Y6338">
        <f t="shared" ca="1" si="1188"/>
        <v>0</v>
      </c>
      <c r="Z6338">
        <f t="shared" ca="1" si="1189"/>
        <v>0</v>
      </c>
    </row>
    <row r="6339" spans="2:26" x14ac:dyDescent="0.25">
      <c r="B6339" s="11">
        <f t="shared" si="1190"/>
        <v>44825.624999984655</v>
      </c>
      <c r="C6339" s="1">
        <f t="shared" si="1181"/>
        <v>9</v>
      </c>
      <c r="D6339" s="1">
        <f t="shared" si="1182"/>
        <v>3</v>
      </c>
      <c r="E6339" s="12">
        <f t="shared" si="1183"/>
        <v>16</v>
      </c>
      <c r="F6339" s="124" t="str">
        <f t="shared" si="1184"/>
        <v>0</v>
      </c>
      <c r="G6339" s="1">
        <f ca="1">(OFFSET(O6339,0,MATCH(Customer!$J$6,'CDH &amp; HDH'!$P$11:$X$11,0)))</f>
        <v>61</v>
      </c>
      <c r="H6339" s="1" t="str">
        <f t="shared" si="1185"/>
        <v>Cooling</v>
      </c>
      <c r="I6339" s="1">
        <f ca="1">OFFSET(IF($H6339="Cooling",Customer!$C$25,Customer!$C$52),E6339,D6339)</f>
        <v>72</v>
      </c>
      <c r="J6339" s="1">
        <f ca="1">OFFSET(IF($H6339="Cooling",Customer!$L$25,Customer!$L$52),$E6339,$D6339)</f>
        <v>77</v>
      </c>
      <c r="K6339" s="16">
        <f t="shared" ca="1" si="1179"/>
        <v>0</v>
      </c>
      <c r="L6339" s="16">
        <f t="shared" ca="1" si="1180"/>
        <v>0</v>
      </c>
      <c r="M6339" s="17">
        <f t="shared" si="1186"/>
        <v>0</v>
      </c>
      <c r="N6339" s="17">
        <f t="shared" si="1187"/>
        <v>0</v>
      </c>
      <c r="O6339" s="4"/>
      <c r="P6339" s="4">
        <v>69</v>
      </c>
      <c r="Q6339" s="4">
        <v>59</v>
      </c>
      <c r="R6339" s="4">
        <v>53</v>
      </c>
      <c r="S6339" s="4">
        <v>59</v>
      </c>
      <c r="T6339" s="4">
        <v>70</v>
      </c>
      <c r="U6339" s="4">
        <v>80</v>
      </c>
      <c r="V6339" s="13">
        <v>61</v>
      </c>
      <c r="W6339" s="4">
        <v>63</v>
      </c>
      <c r="X6339" s="4">
        <v>79</v>
      </c>
      <c r="Y6339">
        <f t="shared" ca="1" si="1188"/>
        <v>0</v>
      </c>
      <c r="Z6339">
        <f t="shared" ca="1" si="1189"/>
        <v>0</v>
      </c>
    </row>
    <row r="6340" spans="2:26" x14ac:dyDescent="0.25">
      <c r="B6340" s="11">
        <f t="shared" si="1190"/>
        <v>44825.666666651319</v>
      </c>
      <c r="C6340" s="1">
        <f t="shared" si="1181"/>
        <v>9</v>
      </c>
      <c r="D6340" s="1">
        <f t="shared" si="1182"/>
        <v>3</v>
      </c>
      <c r="E6340" s="12">
        <f t="shared" si="1183"/>
        <v>17</v>
      </c>
      <c r="F6340" s="124" t="str">
        <f t="shared" si="1184"/>
        <v>0</v>
      </c>
      <c r="G6340" s="1">
        <f ca="1">(OFFSET(O6340,0,MATCH(Customer!$J$6,'CDH &amp; HDH'!$P$11:$X$11,0)))</f>
        <v>60</v>
      </c>
      <c r="H6340" s="1" t="str">
        <f t="shared" si="1185"/>
        <v>Cooling</v>
      </c>
      <c r="I6340" s="1">
        <f ca="1">OFFSET(IF($H6340="Cooling",Customer!$C$25,Customer!$C$52),E6340,D6340)</f>
        <v>72</v>
      </c>
      <c r="J6340" s="1">
        <f ca="1">OFFSET(IF($H6340="Cooling",Customer!$L$25,Customer!$L$52),$E6340,$D6340)</f>
        <v>77</v>
      </c>
      <c r="K6340" s="16">
        <f t="shared" ca="1" si="1179"/>
        <v>0</v>
      </c>
      <c r="L6340" s="16">
        <f t="shared" ca="1" si="1180"/>
        <v>0</v>
      </c>
      <c r="M6340" s="17">
        <f t="shared" si="1186"/>
        <v>0</v>
      </c>
      <c r="N6340" s="17">
        <f t="shared" si="1187"/>
        <v>0</v>
      </c>
      <c r="O6340" s="4"/>
      <c r="P6340" s="4">
        <v>66</v>
      </c>
      <c r="Q6340" s="4">
        <v>57</v>
      </c>
      <c r="R6340" s="4">
        <v>52</v>
      </c>
      <c r="S6340" s="4">
        <v>59</v>
      </c>
      <c r="T6340" s="4">
        <v>63</v>
      </c>
      <c r="U6340" s="4">
        <v>79</v>
      </c>
      <c r="V6340" s="13">
        <v>60</v>
      </c>
      <c r="W6340" s="4">
        <v>61</v>
      </c>
      <c r="X6340" s="4">
        <v>79</v>
      </c>
      <c r="Y6340">
        <f t="shared" ca="1" si="1188"/>
        <v>0</v>
      </c>
      <c r="Z6340">
        <f t="shared" ca="1" si="1189"/>
        <v>0</v>
      </c>
    </row>
    <row r="6341" spans="2:26" x14ac:dyDescent="0.25">
      <c r="B6341" s="11">
        <f t="shared" si="1190"/>
        <v>44825.708333317983</v>
      </c>
      <c r="C6341" s="1">
        <f t="shared" si="1181"/>
        <v>9</v>
      </c>
      <c r="D6341" s="1">
        <f t="shared" si="1182"/>
        <v>3</v>
      </c>
      <c r="E6341" s="12">
        <f t="shared" si="1183"/>
        <v>18</v>
      </c>
      <c r="F6341" s="124" t="str">
        <f t="shared" si="1184"/>
        <v>0</v>
      </c>
      <c r="G6341" s="1">
        <f ca="1">(OFFSET(O6341,0,MATCH(Customer!$J$6,'CDH &amp; HDH'!$P$11:$X$11,0)))</f>
        <v>60</v>
      </c>
      <c r="H6341" s="1" t="str">
        <f t="shared" si="1185"/>
        <v>Cooling</v>
      </c>
      <c r="I6341" s="1">
        <f ca="1">OFFSET(IF($H6341="Cooling",Customer!$C$25,Customer!$C$52),E6341,D6341)</f>
        <v>72</v>
      </c>
      <c r="J6341" s="1">
        <f ca="1">OFFSET(IF($H6341="Cooling",Customer!$L$25,Customer!$L$52),$E6341,$D6341)</f>
        <v>77</v>
      </c>
      <c r="K6341" s="16">
        <f t="shared" ca="1" si="1179"/>
        <v>0</v>
      </c>
      <c r="L6341" s="16">
        <f t="shared" ca="1" si="1180"/>
        <v>0</v>
      </c>
      <c r="M6341" s="17">
        <f t="shared" si="1186"/>
        <v>0</v>
      </c>
      <c r="N6341" s="17">
        <f t="shared" si="1187"/>
        <v>0</v>
      </c>
      <c r="O6341" s="4"/>
      <c r="P6341" s="4">
        <v>64</v>
      </c>
      <c r="Q6341" s="4">
        <v>55</v>
      </c>
      <c r="R6341" s="4">
        <v>52</v>
      </c>
      <c r="S6341" s="4">
        <v>59</v>
      </c>
      <c r="T6341" s="4">
        <v>63</v>
      </c>
      <c r="U6341" s="4">
        <v>77</v>
      </c>
      <c r="V6341" s="13">
        <v>60</v>
      </c>
      <c r="W6341" s="4">
        <v>59</v>
      </c>
      <c r="X6341" s="4">
        <v>77</v>
      </c>
      <c r="Y6341">
        <f t="shared" ca="1" si="1188"/>
        <v>0</v>
      </c>
      <c r="Z6341">
        <f t="shared" ca="1" si="1189"/>
        <v>0</v>
      </c>
    </row>
    <row r="6342" spans="2:26" x14ac:dyDescent="0.25">
      <c r="B6342" s="11">
        <f t="shared" si="1190"/>
        <v>44825.749999984648</v>
      </c>
      <c r="C6342" s="1">
        <f t="shared" si="1181"/>
        <v>9</v>
      </c>
      <c r="D6342" s="1">
        <f t="shared" si="1182"/>
        <v>3</v>
      </c>
      <c r="E6342" s="12">
        <f t="shared" si="1183"/>
        <v>19</v>
      </c>
      <c r="F6342" s="124" t="str">
        <f t="shared" si="1184"/>
        <v>0</v>
      </c>
      <c r="G6342" s="1">
        <f ca="1">(OFFSET(O6342,0,MATCH(Customer!$J$6,'CDH &amp; HDH'!$P$11:$X$11,0)))</f>
        <v>60</v>
      </c>
      <c r="H6342" s="1" t="str">
        <f t="shared" si="1185"/>
        <v>Cooling</v>
      </c>
      <c r="I6342" s="1">
        <f ca="1">OFFSET(IF($H6342="Cooling",Customer!$C$25,Customer!$C$52),E6342,D6342)</f>
        <v>78</v>
      </c>
      <c r="J6342" s="1">
        <f ca="1">OFFSET(IF($H6342="Cooling",Customer!$L$25,Customer!$L$52),$E6342,$D6342)</f>
        <v>80</v>
      </c>
      <c r="K6342" s="16">
        <f t="shared" ca="1" si="1179"/>
        <v>0</v>
      </c>
      <c r="L6342" s="16">
        <f t="shared" ca="1" si="1180"/>
        <v>0</v>
      </c>
      <c r="M6342" s="17">
        <f t="shared" si="1186"/>
        <v>0</v>
      </c>
      <c r="N6342" s="17">
        <f t="shared" si="1187"/>
        <v>0</v>
      </c>
      <c r="O6342" s="4"/>
      <c r="P6342" s="4">
        <v>61</v>
      </c>
      <c r="Q6342" s="4">
        <v>53</v>
      </c>
      <c r="R6342" s="4">
        <v>51</v>
      </c>
      <c r="S6342" s="4">
        <v>59</v>
      </c>
      <c r="T6342" s="4">
        <v>62</v>
      </c>
      <c r="U6342" s="4">
        <v>74</v>
      </c>
      <c r="V6342" s="13">
        <v>60</v>
      </c>
      <c r="W6342" s="4">
        <v>57</v>
      </c>
      <c r="X6342" s="4">
        <v>77</v>
      </c>
      <c r="Y6342">
        <f t="shared" ca="1" si="1188"/>
        <v>0</v>
      </c>
      <c r="Z6342">
        <f t="shared" ca="1" si="1189"/>
        <v>0</v>
      </c>
    </row>
    <row r="6343" spans="2:26" x14ac:dyDescent="0.25">
      <c r="B6343" s="11">
        <f t="shared" si="1190"/>
        <v>44825.791666651312</v>
      </c>
      <c r="C6343" s="1">
        <f t="shared" si="1181"/>
        <v>9</v>
      </c>
      <c r="D6343" s="1">
        <f t="shared" si="1182"/>
        <v>3</v>
      </c>
      <c r="E6343" s="12">
        <f t="shared" si="1183"/>
        <v>20</v>
      </c>
      <c r="F6343" s="124" t="str">
        <f t="shared" si="1184"/>
        <v>0</v>
      </c>
      <c r="G6343" s="1">
        <f ca="1">(OFFSET(O6343,0,MATCH(Customer!$J$6,'CDH &amp; HDH'!$P$11:$X$11,0)))</f>
        <v>60</v>
      </c>
      <c r="H6343" s="1" t="str">
        <f t="shared" si="1185"/>
        <v>Cooling</v>
      </c>
      <c r="I6343" s="1">
        <f ca="1">OFFSET(IF($H6343="Cooling",Customer!$C$25,Customer!$C$52),E6343,D6343)</f>
        <v>78</v>
      </c>
      <c r="J6343" s="1">
        <f ca="1">OFFSET(IF($H6343="Cooling",Customer!$L$25,Customer!$L$52),$E6343,$D6343)</f>
        <v>80</v>
      </c>
      <c r="K6343" s="16">
        <f t="shared" ca="1" si="1179"/>
        <v>0</v>
      </c>
      <c r="L6343" s="16">
        <f t="shared" ca="1" si="1180"/>
        <v>0</v>
      </c>
      <c r="M6343" s="17">
        <f t="shared" si="1186"/>
        <v>0</v>
      </c>
      <c r="N6343" s="17">
        <f t="shared" si="1187"/>
        <v>0</v>
      </c>
      <c r="O6343" s="4"/>
      <c r="P6343" s="4">
        <v>59</v>
      </c>
      <c r="Q6343" s="4">
        <v>52</v>
      </c>
      <c r="R6343" s="4">
        <v>51</v>
      </c>
      <c r="S6343" s="4">
        <v>58</v>
      </c>
      <c r="T6343" s="4">
        <v>62</v>
      </c>
      <c r="U6343" s="4">
        <v>73</v>
      </c>
      <c r="V6343" s="13">
        <v>60</v>
      </c>
      <c r="W6343" s="4">
        <v>55</v>
      </c>
      <c r="X6343" s="4">
        <v>74</v>
      </c>
      <c r="Y6343">
        <f t="shared" ca="1" si="1188"/>
        <v>0</v>
      </c>
      <c r="Z6343">
        <f t="shared" ca="1" si="1189"/>
        <v>0</v>
      </c>
    </row>
    <row r="6344" spans="2:26" x14ac:dyDescent="0.25">
      <c r="B6344" s="11">
        <f t="shared" si="1190"/>
        <v>44825.833333317976</v>
      </c>
      <c r="C6344" s="1">
        <f t="shared" si="1181"/>
        <v>9</v>
      </c>
      <c r="D6344" s="1">
        <f t="shared" si="1182"/>
        <v>3</v>
      </c>
      <c r="E6344" s="12">
        <f t="shared" si="1183"/>
        <v>21</v>
      </c>
      <c r="F6344" s="124" t="str">
        <f t="shared" si="1184"/>
        <v>0</v>
      </c>
      <c r="G6344" s="1">
        <f ca="1">(OFFSET(O6344,0,MATCH(Customer!$J$6,'CDH &amp; HDH'!$P$11:$X$11,0)))</f>
        <v>60</v>
      </c>
      <c r="H6344" s="1" t="str">
        <f t="shared" si="1185"/>
        <v>Cooling</v>
      </c>
      <c r="I6344" s="1">
        <f ca="1">OFFSET(IF($H6344="Cooling",Customer!$C$25,Customer!$C$52),E6344,D6344)</f>
        <v>78</v>
      </c>
      <c r="J6344" s="1">
        <f ca="1">OFFSET(IF($H6344="Cooling",Customer!$L$25,Customer!$L$52),$E6344,$D6344)</f>
        <v>80</v>
      </c>
      <c r="K6344" s="16">
        <f t="shared" ca="1" si="1179"/>
        <v>0</v>
      </c>
      <c r="L6344" s="16">
        <f t="shared" ca="1" si="1180"/>
        <v>0</v>
      </c>
      <c r="M6344" s="17">
        <f t="shared" si="1186"/>
        <v>0</v>
      </c>
      <c r="N6344" s="17">
        <f t="shared" si="1187"/>
        <v>0</v>
      </c>
      <c r="O6344" s="4"/>
      <c r="P6344" s="4">
        <v>57</v>
      </c>
      <c r="Q6344" s="4">
        <v>51</v>
      </c>
      <c r="R6344" s="4">
        <v>51</v>
      </c>
      <c r="S6344" s="4">
        <v>57</v>
      </c>
      <c r="T6344" s="4">
        <v>61</v>
      </c>
      <c r="U6344" s="4">
        <v>72</v>
      </c>
      <c r="V6344" s="13">
        <v>60</v>
      </c>
      <c r="W6344" s="4">
        <v>52</v>
      </c>
      <c r="X6344" s="4">
        <v>74</v>
      </c>
      <c r="Y6344">
        <f t="shared" ca="1" si="1188"/>
        <v>0</v>
      </c>
      <c r="Z6344">
        <f t="shared" ca="1" si="1189"/>
        <v>0</v>
      </c>
    </row>
    <row r="6345" spans="2:26" x14ac:dyDescent="0.25">
      <c r="B6345" s="11">
        <f t="shared" si="1190"/>
        <v>44825.87499998464</v>
      </c>
      <c r="C6345" s="1">
        <f t="shared" si="1181"/>
        <v>9</v>
      </c>
      <c r="D6345" s="1">
        <f t="shared" si="1182"/>
        <v>3</v>
      </c>
      <c r="E6345" s="12">
        <f t="shared" si="1183"/>
        <v>22</v>
      </c>
      <c r="F6345" s="124" t="str">
        <f t="shared" si="1184"/>
        <v>0</v>
      </c>
      <c r="G6345" s="1">
        <f ca="1">(OFFSET(O6345,0,MATCH(Customer!$J$6,'CDH &amp; HDH'!$P$11:$X$11,0)))</f>
        <v>59</v>
      </c>
      <c r="H6345" s="1" t="str">
        <f t="shared" si="1185"/>
        <v>Cooling</v>
      </c>
      <c r="I6345" s="1">
        <f ca="1">OFFSET(IF($H6345="Cooling",Customer!$C$25,Customer!$C$52),E6345,D6345)</f>
        <v>78</v>
      </c>
      <c r="J6345" s="1">
        <f ca="1">OFFSET(IF($H6345="Cooling",Customer!$L$25,Customer!$L$52),$E6345,$D6345)</f>
        <v>80</v>
      </c>
      <c r="K6345" s="16">
        <f t="shared" ca="1" si="1179"/>
        <v>0</v>
      </c>
      <c r="L6345" s="16">
        <f t="shared" ca="1" si="1180"/>
        <v>0</v>
      </c>
      <c r="M6345" s="17">
        <f t="shared" si="1186"/>
        <v>0</v>
      </c>
      <c r="N6345" s="17">
        <f t="shared" si="1187"/>
        <v>0</v>
      </c>
      <c r="O6345" s="4"/>
      <c r="P6345" s="4">
        <v>55</v>
      </c>
      <c r="Q6345" s="4">
        <v>50</v>
      </c>
      <c r="R6345" s="4">
        <v>51</v>
      </c>
      <c r="S6345" s="4">
        <v>57</v>
      </c>
      <c r="T6345" s="4">
        <v>59</v>
      </c>
      <c r="U6345" s="4">
        <v>72</v>
      </c>
      <c r="V6345" s="13">
        <v>59</v>
      </c>
      <c r="W6345" s="4">
        <v>50</v>
      </c>
      <c r="X6345" s="4">
        <v>72</v>
      </c>
      <c r="Y6345">
        <f t="shared" ca="1" si="1188"/>
        <v>0</v>
      </c>
      <c r="Z6345">
        <f t="shared" ca="1" si="1189"/>
        <v>0</v>
      </c>
    </row>
    <row r="6346" spans="2:26" x14ac:dyDescent="0.25">
      <c r="B6346" s="11">
        <f t="shared" si="1190"/>
        <v>44825.916666651305</v>
      </c>
      <c r="C6346" s="1">
        <f t="shared" si="1181"/>
        <v>9</v>
      </c>
      <c r="D6346" s="1">
        <f t="shared" si="1182"/>
        <v>3</v>
      </c>
      <c r="E6346" s="12">
        <f t="shared" si="1183"/>
        <v>23</v>
      </c>
      <c r="F6346" s="124" t="str">
        <f t="shared" si="1184"/>
        <v>0</v>
      </c>
      <c r="G6346" s="1">
        <f ca="1">(OFFSET(O6346,0,MATCH(Customer!$J$6,'CDH &amp; HDH'!$P$11:$X$11,0)))</f>
        <v>60</v>
      </c>
      <c r="H6346" s="1" t="str">
        <f t="shared" si="1185"/>
        <v>Cooling</v>
      </c>
      <c r="I6346" s="1">
        <f ca="1">OFFSET(IF($H6346="Cooling",Customer!$C$25,Customer!$C$52),E6346,D6346)</f>
        <v>78</v>
      </c>
      <c r="J6346" s="1">
        <f ca="1">OFFSET(IF($H6346="Cooling",Customer!$L$25,Customer!$L$52),$E6346,$D6346)</f>
        <v>80</v>
      </c>
      <c r="K6346" s="16">
        <f t="shared" ca="1" si="1179"/>
        <v>0</v>
      </c>
      <c r="L6346" s="16">
        <f t="shared" ca="1" si="1180"/>
        <v>0</v>
      </c>
      <c r="M6346" s="17">
        <f t="shared" si="1186"/>
        <v>0</v>
      </c>
      <c r="N6346" s="17">
        <f t="shared" si="1187"/>
        <v>0</v>
      </c>
      <c r="O6346" s="4"/>
      <c r="P6346" s="4">
        <v>53</v>
      </c>
      <c r="Q6346" s="4">
        <v>49</v>
      </c>
      <c r="R6346" s="4">
        <v>51</v>
      </c>
      <c r="S6346" s="4">
        <v>57</v>
      </c>
      <c r="T6346" s="4">
        <v>57</v>
      </c>
      <c r="U6346" s="4">
        <v>71</v>
      </c>
      <c r="V6346" s="13">
        <v>60</v>
      </c>
      <c r="W6346" s="4">
        <v>49</v>
      </c>
      <c r="X6346" s="4">
        <v>72</v>
      </c>
      <c r="Y6346">
        <f t="shared" ca="1" si="1188"/>
        <v>0</v>
      </c>
      <c r="Z6346">
        <f t="shared" ca="1" si="1189"/>
        <v>0</v>
      </c>
    </row>
    <row r="6347" spans="2:26" x14ac:dyDescent="0.25">
      <c r="B6347" s="11">
        <f t="shared" si="1190"/>
        <v>44825.958333317969</v>
      </c>
      <c r="C6347" s="1">
        <f t="shared" si="1181"/>
        <v>9</v>
      </c>
      <c r="D6347" s="1">
        <f t="shared" si="1182"/>
        <v>3</v>
      </c>
      <c r="E6347" s="12">
        <f t="shared" si="1183"/>
        <v>24</v>
      </c>
      <c r="F6347" s="124" t="str">
        <f t="shared" si="1184"/>
        <v>0</v>
      </c>
      <c r="G6347" s="1">
        <f ca="1">(OFFSET(O6347,0,MATCH(Customer!$J$6,'CDH &amp; HDH'!$P$11:$X$11,0)))</f>
        <v>59</v>
      </c>
      <c r="H6347" s="1" t="str">
        <f t="shared" si="1185"/>
        <v>Cooling</v>
      </c>
      <c r="I6347" s="1">
        <f ca="1">OFFSET(IF($H6347="Cooling",Customer!$C$25,Customer!$C$52),E6347,D6347)</f>
        <v>78</v>
      </c>
      <c r="J6347" s="1">
        <f ca="1">OFFSET(IF($H6347="Cooling",Customer!$L$25,Customer!$L$52),$E6347,$D6347)</f>
        <v>80</v>
      </c>
      <c r="K6347" s="16">
        <f t="shared" ca="1" si="1179"/>
        <v>0</v>
      </c>
      <c r="L6347" s="16">
        <f t="shared" ca="1" si="1180"/>
        <v>0</v>
      </c>
      <c r="M6347" s="17">
        <f t="shared" si="1186"/>
        <v>0</v>
      </c>
      <c r="N6347" s="17">
        <f t="shared" si="1187"/>
        <v>0</v>
      </c>
      <c r="O6347" s="4"/>
      <c r="P6347" s="4">
        <v>51</v>
      </c>
      <c r="Q6347" s="4">
        <v>47</v>
      </c>
      <c r="R6347" s="4">
        <v>51</v>
      </c>
      <c r="S6347" s="4">
        <v>56</v>
      </c>
      <c r="T6347" s="4">
        <v>57</v>
      </c>
      <c r="U6347" s="4">
        <v>71</v>
      </c>
      <c r="V6347" s="13">
        <v>59</v>
      </c>
      <c r="W6347" s="4">
        <v>47</v>
      </c>
      <c r="X6347" s="4">
        <v>71</v>
      </c>
      <c r="Y6347">
        <f t="shared" ca="1" si="1188"/>
        <v>0</v>
      </c>
      <c r="Z6347">
        <f t="shared" ca="1" si="1189"/>
        <v>0</v>
      </c>
    </row>
    <row r="6348" spans="2:26" x14ac:dyDescent="0.25">
      <c r="B6348" s="11">
        <f t="shared" si="1190"/>
        <v>44825.999999984633</v>
      </c>
      <c r="C6348" s="1">
        <f t="shared" si="1181"/>
        <v>9</v>
      </c>
      <c r="D6348" s="1">
        <f t="shared" si="1182"/>
        <v>4</v>
      </c>
      <c r="E6348" s="12">
        <f t="shared" si="1183"/>
        <v>1</v>
      </c>
      <c r="F6348" s="124" t="str">
        <f t="shared" si="1184"/>
        <v>0</v>
      </c>
      <c r="G6348" s="1">
        <f ca="1">(OFFSET(O6348,0,MATCH(Customer!$J$6,'CDH &amp; HDH'!$P$11:$X$11,0)))</f>
        <v>59</v>
      </c>
      <c r="H6348" s="1" t="str">
        <f t="shared" si="1185"/>
        <v>Cooling</v>
      </c>
      <c r="I6348" s="1">
        <f ca="1">OFFSET(IF($H6348="Cooling",Customer!$C$25,Customer!$C$52),E6348,D6348)</f>
        <v>78</v>
      </c>
      <c r="J6348" s="1">
        <f ca="1">OFFSET(IF($H6348="Cooling",Customer!$L$25,Customer!$L$52),$E6348,$D6348)</f>
        <v>80</v>
      </c>
      <c r="K6348" s="16">
        <f t="shared" ref="K6348:K6411" ca="1" si="1191">IF($H6348="Heating",0,MAX(0,$G6348-I6348))</f>
        <v>0</v>
      </c>
      <c r="L6348" s="16">
        <f t="shared" ref="L6348:L6411" ca="1" si="1192">IF($H6348="Heating",0,MAX(0,$G6348-J6348))</f>
        <v>0</v>
      </c>
      <c r="M6348" s="17">
        <f t="shared" si="1186"/>
        <v>0</v>
      </c>
      <c r="N6348" s="17">
        <f t="shared" si="1187"/>
        <v>0</v>
      </c>
      <c r="O6348" s="4"/>
      <c r="P6348" s="4">
        <v>49</v>
      </c>
      <c r="Q6348" s="4">
        <v>46</v>
      </c>
      <c r="R6348" s="4">
        <v>50</v>
      </c>
      <c r="S6348" s="4">
        <v>57</v>
      </c>
      <c r="T6348" s="4">
        <v>54</v>
      </c>
      <c r="U6348" s="4">
        <v>71</v>
      </c>
      <c r="V6348" s="13">
        <v>59</v>
      </c>
      <c r="W6348" s="4">
        <v>46</v>
      </c>
      <c r="X6348" s="4">
        <v>71</v>
      </c>
      <c r="Y6348">
        <f t="shared" ca="1" si="1188"/>
        <v>0</v>
      </c>
      <c r="Z6348">
        <f t="shared" ca="1" si="1189"/>
        <v>0</v>
      </c>
    </row>
    <row r="6349" spans="2:26" x14ac:dyDescent="0.25">
      <c r="B6349" s="11">
        <f t="shared" si="1190"/>
        <v>44826.041666651297</v>
      </c>
      <c r="C6349" s="1">
        <f t="shared" ref="C6349:C6412" si="1193">MONTH(B6349)</f>
        <v>9</v>
      </c>
      <c r="D6349" s="1">
        <f t="shared" ref="D6349:D6412" si="1194">WEEKDAY(B6349,2)</f>
        <v>4</v>
      </c>
      <c r="E6349" s="12">
        <f t="shared" ref="E6349:E6412" si="1195">HOUR(B6349)+1</f>
        <v>2</v>
      </c>
      <c r="F6349" s="124" t="str">
        <f t="shared" ref="F6349:F6412" si="1196">IF(AND(C6349&gt;5,C6349&lt;9,D6349&lt;6,E6349&gt;14,E6349&lt;19),"1",IF(AND(OR(E6349=8,E6349=9,E6349=19,E6349=20),C6349&lt;3,D6349&lt;6),"1","0"))</f>
        <v>0</v>
      </c>
      <c r="G6349" s="1">
        <f ca="1">(OFFSET(O6349,0,MATCH(Customer!$J$6,'CDH &amp; HDH'!$P$11:$X$11,0)))</f>
        <v>59</v>
      </c>
      <c r="H6349" s="1" t="str">
        <f t="shared" ref="H6349:H6412" si="1197">IF(AND(C6349&gt;=5,C6349&lt;=9),"Cooling","Heating")</f>
        <v>Cooling</v>
      </c>
      <c r="I6349" s="1">
        <f ca="1">OFFSET(IF($H6349="Cooling",Customer!$C$25,Customer!$C$52),E6349,D6349)</f>
        <v>78</v>
      </c>
      <c r="J6349" s="1">
        <f ca="1">OFFSET(IF($H6349="Cooling",Customer!$L$25,Customer!$L$52),$E6349,$D6349)</f>
        <v>80</v>
      </c>
      <c r="K6349" s="16">
        <f t="shared" ca="1" si="1191"/>
        <v>0</v>
      </c>
      <c r="L6349" s="16">
        <f t="shared" ca="1" si="1192"/>
        <v>0</v>
      </c>
      <c r="M6349" s="17">
        <f t="shared" ref="M6349:M6412" si="1198">IF($H6349="Cooling",0,MAX(0,I6349-$G6349))</f>
        <v>0</v>
      </c>
      <c r="N6349" s="17">
        <f t="shared" ref="N6349:N6412" si="1199">IF($H6349="Cooling",0,MAX(0,J6349-$G6349))</f>
        <v>0</v>
      </c>
      <c r="O6349" s="4"/>
      <c r="P6349" s="4">
        <v>48</v>
      </c>
      <c r="Q6349" s="4">
        <v>46</v>
      </c>
      <c r="R6349" s="4">
        <v>50</v>
      </c>
      <c r="S6349" s="4">
        <v>50</v>
      </c>
      <c r="T6349" s="4">
        <v>54</v>
      </c>
      <c r="U6349" s="4">
        <v>71</v>
      </c>
      <c r="V6349" s="13">
        <v>59</v>
      </c>
      <c r="W6349" s="4">
        <v>46</v>
      </c>
      <c r="X6349" s="4">
        <v>71</v>
      </c>
      <c r="Y6349">
        <f t="shared" ref="Y6349:Y6412" ca="1" si="1200">1.08*400*K6349</f>
        <v>0</v>
      </c>
      <c r="Z6349">
        <f t="shared" ref="Z6349:Z6412" ca="1" si="1201">1.08*400*L6349</f>
        <v>0</v>
      </c>
    </row>
    <row r="6350" spans="2:26" x14ac:dyDescent="0.25">
      <c r="B6350" s="11">
        <f t="shared" ref="B6350:B6413" si="1202">B6349+1/24</f>
        <v>44826.083333317962</v>
      </c>
      <c r="C6350" s="1">
        <f t="shared" si="1193"/>
        <v>9</v>
      </c>
      <c r="D6350" s="1">
        <f t="shared" si="1194"/>
        <v>4</v>
      </c>
      <c r="E6350" s="12">
        <f t="shared" si="1195"/>
        <v>3</v>
      </c>
      <c r="F6350" s="124" t="str">
        <f t="shared" si="1196"/>
        <v>0</v>
      </c>
      <c r="G6350" s="1">
        <f ca="1">(OFFSET(O6350,0,MATCH(Customer!$J$6,'CDH &amp; HDH'!$P$11:$X$11,0)))</f>
        <v>58</v>
      </c>
      <c r="H6350" s="1" t="str">
        <f t="shared" si="1197"/>
        <v>Cooling</v>
      </c>
      <c r="I6350" s="1">
        <f ca="1">OFFSET(IF($H6350="Cooling",Customer!$C$25,Customer!$C$52),E6350,D6350)</f>
        <v>78</v>
      </c>
      <c r="J6350" s="1">
        <f ca="1">OFFSET(IF($H6350="Cooling",Customer!$L$25,Customer!$L$52),$E6350,$D6350)</f>
        <v>80</v>
      </c>
      <c r="K6350" s="16">
        <f t="shared" ca="1" si="1191"/>
        <v>0</v>
      </c>
      <c r="L6350" s="16">
        <f t="shared" ca="1" si="1192"/>
        <v>0</v>
      </c>
      <c r="M6350" s="17">
        <f t="shared" si="1198"/>
        <v>0</v>
      </c>
      <c r="N6350" s="17">
        <f t="shared" si="1199"/>
        <v>0</v>
      </c>
      <c r="O6350" s="4"/>
      <c r="P6350" s="4">
        <v>48</v>
      </c>
      <c r="Q6350" s="4">
        <v>46</v>
      </c>
      <c r="R6350" s="4">
        <v>50</v>
      </c>
      <c r="S6350" s="4">
        <v>50</v>
      </c>
      <c r="T6350" s="4">
        <v>52</v>
      </c>
      <c r="U6350" s="4">
        <v>71</v>
      </c>
      <c r="V6350" s="13">
        <v>58</v>
      </c>
      <c r="W6350" s="4">
        <v>46</v>
      </c>
      <c r="X6350" s="4">
        <v>72</v>
      </c>
      <c r="Y6350">
        <f t="shared" ca="1" si="1200"/>
        <v>0</v>
      </c>
      <c r="Z6350">
        <f t="shared" ca="1" si="1201"/>
        <v>0</v>
      </c>
    </row>
    <row r="6351" spans="2:26" x14ac:dyDescent="0.25">
      <c r="B6351" s="11">
        <f t="shared" si="1202"/>
        <v>44826.124999984626</v>
      </c>
      <c r="C6351" s="1">
        <f t="shared" si="1193"/>
        <v>9</v>
      </c>
      <c r="D6351" s="1">
        <f t="shared" si="1194"/>
        <v>4</v>
      </c>
      <c r="E6351" s="12">
        <f t="shared" si="1195"/>
        <v>4</v>
      </c>
      <c r="F6351" s="124" t="str">
        <f t="shared" si="1196"/>
        <v>0</v>
      </c>
      <c r="G6351" s="1">
        <f ca="1">(OFFSET(O6351,0,MATCH(Customer!$J$6,'CDH &amp; HDH'!$P$11:$X$11,0)))</f>
        <v>58</v>
      </c>
      <c r="H6351" s="1" t="str">
        <f t="shared" si="1197"/>
        <v>Cooling</v>
      </c>
      <c r="I6351" s="1">
        <f ca="1">OFFSET(IF($H6351="Cooling",Customer!$C$25,Customer!$C$52),E6351,D6351)</f>
        <v>78</v>
      </c>
      <c r="J6351" s="1">
        <f ca="1">OFFSET(IF($H6351="Cooling",Customer!$L$25,Customer!$L$52),$E6351,$D6351)</f>
        <v>80</v>
      </c>
      <c r="K6351" s="16">
        <f t="shared" ca="1" si="1191"/>
        <v>0</v>
      </c>
      <c r="L6351" s="16">
        <f t="shared" ca="1" si="1192"/>
        <v>0</v>
      </c>
      <c r="M6351" s="17">
        <f t="shared" si="1198"/>
        <v>0</v>
      </c>
      <c r="N6351" s="17">
        <f t="shared" si="1199"/>
        <v>0</v>
      </c>
      <c r="O6351" s="4"/>
      <c r="P6351" s="4">
        <v>47</v>
      </c>
      <c r="Q6351" s="4">
        <v>46</v>
      </c>
      <c r="R6351" s="4">
        <v>49</v>
      </c>
      <c r="S6351" s="4">
        <v>49</v>
      </c>
      <c r="T6351" s="4">
        <v>54</v>
      </c>
      <c r="U6351" s="4">
        <v>70</v>
      </c>
      <c r="V6351" s="13">
        <v>58</v>
      </c>
      <c r="W6351" s="4">
        <v>46</v>
      </c>
      <c r="X6351" s="4">
        <v>71</v>
      </c>
      <c r="Y6351">
        <f t="shared" ca="1" si="1200"/>
        <v>0</v>
      </c>
      <c r="Z6351">
        <f t="shared" ca="1" si="1201"/>
        <v>0</v>
      </c>
    </row>
    <row r="6352" spans="2:26" x14ac:dyDescent="0.25">
      <c r="B6352" s="11">
        <f t="shared" si="1202"/>
        <v>44826.16666665129</v>
      </c>
      <c r="C6352" s="1">
        <f t="shared" si="1193"/>
        <v>9</v>
      </c>
      <c r="D6352" s="1">
        <f t="shared" si="1194"/>
        <v>4</v>
      </c>
      <c r="E6352" s="12">
        <f t="shared" si="1195"/>
        <v>5</v>
      </c>
      <c r="F6352" s="124" t="str">
        <f t="shared" si="1196"/>
        <v>0</v>
      </c>
      <c r="G6352" s="1">
        <f ca="1">(OFFSET(O6352,0,MATCH(Customer!$J$6,'CDH &amp; HDH'!$P$11:$X$11,0)))</f>
        <v>58</v>
      </c>
      <c r="H6352" s="1" t="str">
        <f t="shared" si="1197"/>
        <v>Cooling</v>
      </c>
      <c r="I6352" s="1">
        <f ca="1">OFFSET(IF($H6352="Cooling",Customer!$C$25,Customer!$C$52),E6352,D6352)</f>
        <v>78</v>
      </c>
      <c r="J6352" s="1">
        <f ca="1">OFFSET(IF($H6352="Cooling",Customer!$L$25,Customer!$L$52),$E6352,$D6352)</f>
        <v>80</v>
      </c>
      <c r="K6352" s="16">
        <f t="shared" ca="1" si="1191"/>
        <v>0</v>
      </c>
      <c r="L6352" s="16">
        <f t="shared" ca="1" si="1192"/>
        <v>0</v>
      </c>
      <c r="M6352" s="17">
        <f t="shared" si="1198"/>
        <v>0</v>
      </c>
      <c r="N6352" s="17">
        <f t="shared" si="1199"/>
        <v>0</v>
      </c>
      <c r="O6352" s="4"/>
      <c r="P6352" s="4">
        <v>48</v>
      </c>
      <c r="Q6352" s="4">
        <v>46</v>
      </c>
      <c r="R6352" s="4">
        <v>49</v>
      </c>
      <c r="S6352" s="4">
        <v>48</v>
      </c>
      <c r="T6352" s="4">
        <v>55</v>
      </c>
      <c r="U6352" s="4">
        <v>70</v>
      </c>
      <c r="V6352" s="13">
        <v>58</v>
      </c>
      <c r="W6352" s="4">
        <v>47</v>
      </c>
      <c r="X6352" s="4">
        <v>70</v>
      </c>
      <c r="Y6352">
        <f t="shared" ca="1" si="1200"/>
        <v>0</v>
      </c>
      <c r="Z6352">
        <f t="shared" ca="1" si="1201"/>
        <v>0</v>
      </c>
    </row>
    <row r="6353" spans="2:26" x14ac:dyDescent="0.25">
      <c r="B6353" s="11">
        <f t="shared" si="1202"/>
        <v>44826.208333317954</v>
      </c>
      <c r="C6353" s="1">
        <f t="shared" si="1193"/>
        <v>9</v>
      </c>
      <c r="D6353" s="1">
        <f t="shared" si="1194"/>
        <v>4</v>
      </c>
      <c r="E6353" s="12">
        <f t="shared" si="1195"/>
        <v>6</v>
      </c>
      <c r="F6353" s="124" t="str">
        <f t="shared" si="1196"/>
        <v>0</v>
      </c>
      <c r="G6353" s="1">
        <f ca="1">(OFFSET(O6353,0,MATCH(Customer!$J$6,'CDH &amp; HDH'!$P$11:$X$11,0)))</f>
        <v>58</v>
      </c>
      <c r="H6353" s="1" t="str">
        <f t="shared" si="1197"/>
        <v>Cooling</v>
      </c>
      <c r="I6353" s="1">
        <f ca="1">OFFSET(IF($H6353="Cooling",Customer!$C$25,Customer!$C$52),E6353,D6353)</f>
        <v>78</v>
      </c>
      <c r="J6353" s="1">
        <f ca="1">OFFSET(IF($H6353="Cooling",Customer!$L$25,Customer!$L$52),$E6353,$D6353)</f>
        <v>80</v>
      </c>
      <c r="K6353" s="16">
        <f t="shared" ca="1" si="1191"/>
        <v>0</v>
      </c>
      <c r="L6353" s="16">
        <f t="shared" ca="1" si="1192"/>
        <v>0</v>
      </c>
      <c r="M6353" s="17">
        <f t="shared" si="1198"/>
        <v>0</v>
      </c>
      <c r="N6353" s="17">
        <f t="shared" si="1199"/>
        <v>0</v>
      </c>
      <c r="O6353" s="4"/>
      <c r="P6353" s="4">
        <v>50</v>
      </c>
      <c r="Q6353" s="4">
        <v>46</v>
      </c>
      <c r="R6353" s="4">
        <v>50</v>
      </c>
      <c r="S6353" s="4">
        <v>49</v>
      </c>
      <c r="T6353" s="4">
        <v>54</v>
      </c>
      <c r="U6353" s="4">
        <v>71</v>
      </c>
      <c r="V6353" s="13">
        <v>58</v>
      </c>
      <c r="W6353" s="4">
        <v>47</v>
      </c>
      <c r="X6353" s="4">
        <v>68</v>
      </c>
      <c r="Y6353">
        <f t="shared" ca="1" si="1200"/>
        <v>0</v>
      </c>
      <c r="Z6353">
        <f t="shared" ca="1" si="1201"/>
        <v>0</v>
      </c>
    </row>
    <row r="6354" spans="2:26" x14ac:dyDescent="0.25">
      <c r="B6354" s="11">
        <f t="shared" si="1202"/>
        <v>44826.249999984619</v>
      </c>
      <c r="C6354" s="1">
        <f t="shared" si="1193"/>
        <v>9</v>
      </c>
      <c r="D6354" s="1">
        <f t="shared" si="1194"/>
        <v>4</v>
      </c>
      <c r="E6354" s="12">
        <f t="shared" si="1195"/>
        <v>7</v>
      </c>
      <c r="F6354" s="124" t="str">
        <f t="shared" si="1196"/>
        <v>0</v>
      </c>
      <c r="G6354" s="1">
        <f ca="1">(OFFSET(O6354,0,MATCH(Customer!$J$6,'CDH &amp; HDH'!$P$11:$X$11,0)))</f>
        <v>58</v>
      </c>
      <c r="H6354" s="1" t="str">
        <f t="shared" si="1197"/>
        <v>Cooling</v>
      </c>
      <c r="I6354" s="1">
        <f ca="1">OFFSET(IF($H6354="Cooling",Customer!$C$25,Customer!$C$52),E6354,D6354)</f>
        <v>78</v>
      </c>
      <c r="J6354" s="1">
        <f ca="1">OFFSET(IF($H6354="Cooling",Customer!$L$25,Customer!$L$52),$E6354,$D6354)</f>
        <v>80</v>
      </c>
      <c r="K6354" s="16">
        <f t="shared" ca="1" si="1191"/>
        <v>0</v>
      </c>
      <c r="L6354" s="16">
        <f t="shared" ca="1" si="1192"/>
        <v>0</v>
      </c>
      <c r="M6354" s="17">
        <f t="shared" si="1198"/>
        <v>0</v>
      </c>
      <c r="N6354" s="17">
        <f t="shared" si="1199"/>
        <v>0</v>
      </c>
      <c r="O6354" s="4"/>
      <c r="P6354" s="4">
        <v>51</v>
      </c>
      <c r="Q6354" s="4">
        <v>46</v>
      </c>
      <c r="R6354" s="4">
        <v>50</v>
      </c>
      <c r="S6354" s="4">
        <v>50</v>
      </c>
      <c r="T6354" s="4">
        <v>54</v>
      </c>
      <c r="U6354" s="4">
        <v>70</v>
      </c>
      <c r="V6354" s="13">
        <v>58</v>
      </c>
      <c r="W6354" s="4">
        <v>48</v>
      </c>
      <c r="X6354" s="4">
        <v>66</v>
      </c>
      <c r="Y6354">
        <f t="shared" ca="1" si="1200"/>
        <v>0</v>
      </c>
      <c r="Z6354">
        <f t="shared" ca="1" si="1201"/>
        <v>0</v>
      </c>
    </row>
    <row r="6355" spans="2:26" x14ac:dyDescent="0.25">
      <c r="B6355" s="11">
        <f t="shared" si="1202"/>
        <v>44826.291666651283</v>
      </c>
      <c r="C6355" s="1">
        <f t="shared" si="1193"/>
        <v>9</v>
      </c>
      <c r="D6355" s="1">
        <f t="shared" si="1194"/>
        <v>4</v>
      </c>
      <c r="E6355" s="12">
        <f t="shared" si="1195"/>
        <v>8</v>
      </c>
      <c r="F6355" s="124" t="str">
        <f t="shared" si="1196"/>
        <v>0</v>
      </c>
      <c r="G6355" s="1">
        <f ca="1">(OFFSET(O6355,0,MATCH(Customer!$J$6,'CDH &amp; HDH'!$P$11:$X$11,0)))</f>
        <v>57</v>
      </c>
      <c r="H6355" s="1" t="str">
        <f t="shared" si="1197"/>
        <v>Cooling</v>
      </c>
      <c r="I6355" s="1">
        <f ca="1">OFFSET(IF($H6355="Cooling",Customer!$C$25,Customer!$C$52),E6355,D6355)</f>
        <v>72</v>
      </c>
      <c r="J6355" s="1">
        <f ca="1">OFFSET(IF($H6355="Cooling",Customer!$L$25,Customer!$L$52),$E6355,$D6355)</f>
        <v>77</v>
      </c>
      <c r="K6355" s="16">
        <f t="shared" ca="1" si="1191"/>
        <v>0</v>
      </c>
      <c r="L6355" s="16">
        <f t="shared" ca="1" si="1192"/>
        <v>0</v>
      </c>
      <c r="M6355" s="17">
        <f t="shared" si="1198"/>
        <v>0</v>
      </c>
      <c r="N6355" s="17">
        <f t="shared" si="1199"/>
        <v>0</v>
      </c>
      <c r="O6355" s="4"/>
      <c r="P6355" s="4">
        <v>53</v>
      </c>
      <c r="Q6355" s="4">
        <v>47</v>
      </c>
      <c r="R6355" s="4">
        <v>51</v>
      </c>
      <c r="S6355" s="4">
        <v>54</v>
      </c>
      <c r="T6355" s="4">
        <v>57</v>
      </c>
      <c r="U6355" s="4">
        <v>70</v>
      </c>
      <c r="V6355" s="13">
        <v>57</v>
      </c>
      <c r="W6355" s="4">
        <v>50</v>
      </c>
      <c r="X6355" s="4">
        <v>66</v>
      </c>
      <c r="Y6355">
        <f t="shared" ca="1" si="1200"/>
        <v>0</v>
      </c>
      <c r="Z6355">
        <f t="shared" ca="1" si="1201"/>
        <v>0</v>
      </c>
    </row>
    <row r="6356" spans="2:26" x14ac:dyDescent="0.25">
      <c r="B6356" s="11">
        <f t="shared" si="1202"/>
        <v>44826.333333317947</v>
      </c>
      <c r="C6356" s="1">
        <f t="shared" si="1193"/>
        <v>9</v>
      </c>
      <c r="D6356" s="1">
        <f t="shared" si="1194"/>
        <v>4</v>
      </c>
      <c r="E6356" s="12">
        <f t="shared" si="1195"/>
        <v>9</v>
      </c>
      <c r="F6356" s="124" t="str">
        <f t="shared" si="1196"/>
        <v>0</v>
      </c>
      <c r="G6356" s="1">
        <f ca="1">(OFFSET(O6356,0,MATCH(Customer!$J$6,'CDH &amp; HDH'!$P$11:$X$11,0)))</f>
        <v>58</v>
      </c>
      <c r="H6356" s="1" t="str">
        <f t="shared" si="1197"/>
        <v>Cooling</v>
      </c>
      <c r="I6356" s="1">
        <f ca="1">OFFSET(IF($H6356="Cooling",Customer!$C$25,Customer!$C$52),E6356,D6356)</f>
        <v>72</v>
      </c>
      <c r="J6356" s="1">
        <f ca="1">OFFSET(IF($H6356="Cooling",Customer!$L$25,Customer!$L$52),$E6356,$D6356)</f>
        <v>77</v>
      </c>
      <c r="K6356" s="16">
        <f t="shared" ca="1" si="1191"/>
        <v>0</v>
      </c>
      <c r="L6356" s="16">
        <f t="shared" ca="1" si="1192"/>
        <v>0</v>
      </c>
      <c r="M6356" s="17">
        <f t="shared" si="1198"/>
        <v>0</v>
      </c>
      <c r="N6356" s="17">
        <f t="shared" si="1199"/>
        <v>0</v>
      </c>
      <c r="O6356" s="4"/>
      <c r="P6356" s="4">
        <v>56</v>
      </c>
      <c r="Q6356" s="4">
        <v>49</v>
      </c>
      <c r="R6356" s="4">
        <v>53</v>
      </c>
      <c r="S6356" s="4">
        <v>58</v>
      </c>
      <c r="T6356" s="4">
        <v>61</v>
      </c>
      <c r="U6356" s="4">
        <v>69</v>
      </c>
      <c r="V6356" s="13">
        <v>58</v>
      </c>
      <c r="W6356" s="4">
        <v>52</v>
      </c>
      <c r="X6356" s="4">
        <v>67</v>
      </c>
      <c r="Y6356">
        <f t="shared" ca="1" si="1200"/>
        <v>0</v>
      </c>
      <c r="Z6356">
        <f t="shared" ca="1" si="1201"/>
        <v>0</v>
      </c>
    </row>
    <row r="6357" spans="2:26" x14ac:dyDescent="0.25">
      <c r="B6357" s="11">
        <f t="shared" si="1202"/>
        <v>44826.374999984611</v>
      </c>
      <c r="C6357" s="1">
        <f t="shared" si="1193"/>
        <v>9</v>
      </c>
      <c r="D6357" s="1">
        <f t="shared" si="1194"/>
        <v>4</v>
      </c>
      <c r="E6357" s="12">
        <f t="shared" si="1195"/>
        <v>10</v>
      </c>
      <c r="F6357" s="124" t="str">
        <f t="shared" si="1196"/>
        <v>0</v>
      </c>
      <c r="G6357" s="1">
        <f ca="1">(OFFSET(O6357,0,MATCH(Customer!$J$6,'CDH &amp; HDH'!$P$11:$X$11,0)))</f>
        <v>58</v>
      </c>
      <c r="H6357" s="1" t="str">
        <f t="shared" si="1197"/>
        <v>Cooling</v>
      </c>
      <c r="I6357" s="1">
        <f ca="1">OFFSET(IF($H6357="Cooling",Customer!$C$25,Customer!$C$52),E6357,D6357)</f>
        <v>72</v>
      </c>
      <c r="J6357" s="1">
        <f ca="1">OFFSET(IF($H6357="Cooling",Customer!$L$25,Customer!$L$52),$E6357,$D6357)</f>
        <v>77</v>
      </c>
      <c r="K6357" s="16">
        <f t="shared" ca="1" si="1191"/>
        <v>0</v>
      </c>
      <c r="L6357" s="16">
        <f t="shared" ca="1" si="1192"/>
        <v>0</v>
      </c>
      <c r="M6357" s="17">
        <f t="shared" si="1198"/>
        <v>0</v>
      </c>
      <c r="N6357" s="17">
        <f t="shared" si="1199"/>
        <v>0</v>
      </c>
      <c r="O6357" s="4"/>
      <c r="P6357" s="4">
        <v>58</v>
      </c>
      <c r="Q6357" s="4">
        <v>50</v>
      </c>
      <c r="R6357" s="4">
        <v>55</v>
      </c>
      <c r="S6357" s="4">
        <v>59</v>
      </c>
      <c r="T6357" s="4">
        <v>65</v>
      </c>
      <c r="U6357" s="4">
        <v>70</v>
      </c>
      <c r="V6357" s="13">
        <v>58</v>
      </c>
      <c r="W6357" s="4">
        <v>54</v>
      </c>
      <c r="X6357" s="4">
        <v>67</v>
      </c>
      <c r="Y6357">
        <f t="shared" ca="1" si="1200"/>
        <v>0</v>
      </c>
      <c r="Z6357">
        <f t="shared" ca="1" si="1201"/>
        <v>0</v>
      </c>
    </row>
    <row r="6358" spans="2:26" x14ac:dyDescent="0.25">
      <c r="B6358" s="11">
        <f t="shared" si="1202"/>
        <v>44826.416666651276</v>
      </c>
      <c r="C6358" s="1">
        <f t="shared" si="1193"/>
        <v>9</v>
      </c>
      <c r="D6358" s="1">
        <f t="shared" si="1194"/>
        <v>4</v>
      </c>
      <c r="E6358" s="12">
        <f t="shared" si="1195"/>
        <v>11</v>
      </c>
      <c r="F6358" s="124" t="str">
        <f t="shared" si="1196"/>
        <v>0</v>
      </c>
      <c r="G6358" s="1">
        <f ca="1">(OFFSET(O6358,0,MATCH(Customer!$J$6,'CDH &amp; HDH'!$P$11:$X$11,0)))</f>
        <v>60</v>
      </c>
      <c r="H6358" s="1" t="str">
        <f t="shared" si="1197"/>
        <v>Cooling</v>
      </c>
      <c r="I6358" s="1">
        <f ca="1">OFFSET(IF($H6358="Cooling",Customer!$C$25,Customer!$C$52),E6358,D6358)</f>
        <v>72</v>
      </c>
      <c r="J6358" s="1">
        <f ca="1">OFFSET(IF($H6358="Cooling",Customer!$L$25,Customer!$L$52),$E6358,$D6358)</f>
        <v>77</v>
      </c>
      <c r="K6358" s="16">
        <f t="shared" ca="1" si="1191"/>
        <v>0</v>
      </c>
      <c r="L6358" s="16">
        <f t="shared" ca="1" si="1192"/>
        <v>0</v>
      </c>
      <c r="M6358" s="17">
        <f t="shared" si="1198"/>
        <v>0</v>
      </c>
      <c r="N6358" s="17">
        <f t="shared" si="1199"/>
        <v>0</v>
      </c>
      <c r="O6358" s="4"/>
      <c r="P6358" s="4">
        <v>59</v>
      </c>
      <c r="Q6358" s="4">
        <v>51</v>
      </c>
      <c r="R6358" s="4">
        <v>58</v>
      </c>
      <c r="S6358" s="4">
        <v>59</v>
      </c>
      <c r="T6358" s="4">
        <v>67</v>
      </c>
      <c r="U6358" s="4">
        <v>69</v>
      </c>
      <c r="V6358" s="13">
        <v>60</v>
      </c>
      <c r="W6358" s="4">
        <v>56</v>
      </c>
      <c r="X6358" s="4">
        <v>67</v>
      </c>
      <c r="Y6358">
        <f t="shared" ca="1" si="1200"/>
        <v>0</v>
      </c>
      <c r="Z6358">
        <f t="shared" ca="1" si="1201"/>
        <v>0</v>
      </c>
    </row>
    <row r="6359" spans="2:26" x14ac:dyDescent="0.25">
      <c r="B6359" s="11">
        <f t="shared" si="1202"/>
        <v>44826.45833331794</v>
      </c>
      <c r="C6359" s="1">
        <f t="shared" si="1193"/>
        <v>9</v>
      </c>
      <c r="D6359" s="1">
        <f t="shared" si="1194"/>
        <v>4</v>
      </c>
      <c r="E6359" s="12">
        <f t="shared" si="1195"/>
        <v>12</v>
      </c>
      <c r="F6359" s="124" t="str">
        <f t="shared" si="1196"/>
        <v>0</v>
      </c>
      <c r="G6359" s="1">
        <f ca="1">(OFFSET(O6359,0,MATCH(Customer!$J$6,'CDH &amp; HDH'!$P$11:$X$11,0)))</f>
        <v>60</v>
      </c>
      <c r="H6359" s="1" t="str">
        <f t="shared" si="1197"/>
        <v>Cooling</v>
      </c>
      <c r="I6359" s="1">
        <f ca="1">OFFSET(IF($H6359="Cooling",Customer!$C$25,Customer!$C$52),E6359,D6359)</f>
        <v>72</v>
      </c>
      <c r="J6359" s="1">
        <f ca="1">OFFSET(IF($H6359="Cooling",Customer!$L$25,Customer!$L$52),$E6359,$D6359)</f>
        <v>77</v>
      </c>
      <c r="K6359" s="16">
        <f t="shared" ca="1" si="1191"/>
        <v>0</v>
      </c>
      <c r="L6359" s="16">
        <f t="shared" ca="1" si="1192"/>
        <v>0</v>
      </c>
      <c r="M6359" s="17">
        <f t="shared" si="1198"/>
        <v>0</v>
      </c>
      <c r="N6359" s="17">
        <f t="shared" si="1199"/>
        <v>0</v>
      </c>
      <c r="O6359" s="4"/>
      <c r="P6359" s="4">
        <v>61</v>
      </c>
      <c r="Q6359" s="4">
        <v>52</v>
      </c>
      <c r="R6359" s="4">
        <v>59</v>
      </c>
      <c r="S6359" s="4">
        <v>62</v>
      </c>
      <c r="T6359" s="4">
        <v>68</v>
      </c>
      <c r="U6359" s="4">
        <v>73</v>
      </c>
      <c r="V6359" s="13">
        <v>60</v>
      </c>
      <c r="W6359" s="4">
        <v>58</v>
      </c>
      <c r="X6359" s="4">
        <v>66</v>
      </c>
      <c r="Y6359">
        <f t="shared" ca="1" si="1200"/>
        <v>0</v>
      </c>
      <c r="Z6359">
        <f t="shared" ca="1" si="1201"/>
        <v>0</v>
      </c>
    </row>
    <row r="6360" spans="2:26" x14ac:dyDescent="0.25">
      <c r="B6360" s="11">
        <f t="shared" si="1202"/>
        <v>44826.499999984604</v>
      </c>
      <c r="C6360" s="1">
        <f t="shared" si="1193"/>
        <v>9</v>
      </c>
      <c r="D6360" s="1">
        <f t="shared" si="1194"/>
        <v>4</v>
      </c>
      <c r="E6360" s="12">
        <f t="shared" si="1195"/>
        <v>13</v>
      </c>
      <c r="F6360" s="124" t="str">
        <f t="shared" si="1196"/>
        <v>0</v>
      </c>
      <c r="G6360" s="1">
        <f ca="1">(OFFSET(O6360,0,MATCH(Customer!$J$6,'CDH &amp; HDH'!$P$11:$X$11,0)))</f>
        <v>62</v>
      </c>
      <c r="H6360" s="1" t="str">
        <f t="shared" si="1197"/>
        <v>Cooling</v>
      </c>
      <c r="I6360" s="1">
        <f ca="1">OFFSET(IF($H6360="Cooling",Customer!$C$25,Customer!$C$52),E6360,D6360)</f>
        <v>72</v>
      </c>
      <c r="J6360" s="1">
        <f ca="1">OFFSET(IF($H6360="Cooling",Customer!$L$25,Customer!$L$52),$E6360,$D6360)</f>
        <v>77</v>
      </c>
      <c r="K6360" s="16">
        <f t="shared" ca="1" si="1191"/>
        <v>0</v>
      </c>
      <c r="L6360" s="16">
        <f t="shared" ca="1" si="1192"/>
        <v>0</v>
      </c>
      <c r="M6360" s="17">
        <f t="shared" si="1198"/>
        <v>0</v>
      </c>
      <c r="N6360" s="17">
        <f t="shared" si="1199"/>
        <v>0</v>
      </c>
      <c r="O6360" s="4"/>
      <c r="P6360" s="4">
        <v>62</v>
      </c>
      <c r="Q6360" s="4">
        <v>53</v>
      </c>
      <c r="R6360" s="4">
        <v>62</v>
      </c>
      <c r="S6360" s="4">
        <v>64</v>
      </c>
      <c r="T6360" s="4">
        <v>66</v>
      </c>
      <c r="U6360" s="4">
        <v>73</v>
      </c>
      <c r="V6360" s="13">
        <v>62</v>
      </c>
      <c r="W6360" s="4">
        <v>60</v>
      </c>
      <c r="X6360" s="4">
        <v>65</v>
      </c>
      <c r="Y6360">
        <f t="shared" ca="1" si="1200"/>
        <v>0</v>
      </c>
      <c r="Z6360">
        <f t="shared" ca="1" si="1201"/>
        <v>0</v>
      </c>
    </row>
    <row r="6361" spans="2:26" x14ac:dyDescent="0.25">
      <c r="B6361" s="11">
        <f t="shared" si="1202"/>
        <v>44826.541666651268</v>
      </c>
      <c r="C6361" s="1">
        <f t="shared" si="1193"/>
        <v>9</v>
      </c>
      <c r="D6361" s="1">
        <f t="shared" si="1194"/>
        <v>4</v>
      </c>
      <c r="E6361" s="12">
        <f t="shared" si="1195"/>
        <v>14</v>
      </c>
      <c r="F6361" s="124" t="str">
        <f t="shared" si="1196"/>
        <v>0</v>
      </c>
      <c r="G6361" s="1">
        <f ca="1">(OFFSET(O6361,0,MATCH(Customer!$J$6,'CDH &amp; HDH'!$P$11:$X$11,0)))</f>
        <v>61</v>
      </c>
      <c r="H6361" s="1" t="str">
        <f t="shared" si="1197"/>
        <v>Cooling</v>
      </c>
      <c r="I6361" s="1">
        <f ca="1">OFFSET(IF($H6361="Cooling",Customer!$C$25,Customer!$C$52),E6361,D6361)</f>
        <v>72</v>
      </c>
      <c r="J6361" s="1">
        <f ca="1">OFFSET(IF($H6361="Cooling",Customer!$L$25,Customer!$L$52),$E6361,$D6361)</f>
        <v>77</v>
      </c>
      <c r="K6361" s="16">
        <f t="shared" ca="1" si="1191"/>
        <v>0</v>
      </c>
      <c r="L6361" s="16">
        <f t="shared" ca="1" si="1192"/>
        <v>0</v>
      </c>
      <c r="M6361" s="17">
        <f t="shared" si="1198"/>
        <v>0</v>
      </c>
      <c r="N6361" s="17">
        <f t="shared" si="1199"/>
        <v>0</v>
      </c>
      <c r="O6361" s="4"/>
      <c r="P6361" s="4">
        <v>62</v>
      </c>
      <c r="Q6361" s="4">
        <v>52</v>
      </c>
      <c r="R6361" s="4">
        <v>62</v>
      </c>
      <c r="S6361" s="4">
        <v>66</v>
      </c>
      <c r="T6361" s="4">
        <v>67</v>
      </c>
      <c r="U6361" s="4">
        <v>72</v>
      </c>
      <c r="V6361" s="13">
        <v>61</v>
      </c>
      <c r="W6361" s="4">
        <v>60</v>
      </c>
      <c r="X6361" s="4">
        <v>65</v>
      </c>
      <c r="Y6361">
        <f t="shared" ca="1" si="1200"/>
        <v>0</v>
      </c>
      <c r="Z6361">
        <f t="shared" ca="1" si="1201"/>
        <v>0</v>
      </c>
    </row>
    <row r="6362" spans="2:26" x14ac:dyDescent="0.25">
      <c r="B6362" s="11">
        <f t="shared" si="1202"/>
        <v>44826.583333317933</v>
      </c>
      <c r="C6362" s="1">
        <f t="shared" si="1193"/>
        <v>9</v>
      </c>
      <c r="D6362" s="1">
        <f t="shared" si="1194"/>
        <v>4</v>
      </c>
      <c r="E6362" s="12">
        <f t="shared" si="1195"/>
        <v>15</v>
      </c>
      <c r="F6362" s="124" t="str">
        <f t="shared" si="1196"/>
        <v>0</v>
      </c>
      <c r="G6362" s="1">
        <f ca="1">(OFFSET(O6362,0,MATCH(Customer!$J$6,'CDH &amp; HDH'!$P$11:$X$11,0)))</f>
        <v>63</v>
      </c>
      <c r="H6362" s="1" t="str">
        <f t="shared" si="1197"/>
        <v>Cooling</v>
      </c>
      <c r="I6362" s="1">
        <f ca="1">OFFSET(IF($H6362="Cooling",Customer!$C$25,Customer!$C$52),E6362,D6362)</f>
        <v>72</v>
      </c>
      <c r="J6362" s="1">
        <f ca="1">OFFSET(IF($H6362="Cooling",Customer!$L$25,Customer!$L$52),$E6362,$D6362)</f>
        <v>77</v>
      </c>
      <c r="K6362" s="16">
        <f t="shared" ca="1" si="1191"/>
        <v>0</v>
      </c>
      <c r="L6362" s="16">
        <f t="shared" ca="1" si="1192"/>
        <v>0</v>
      </c>
      <c r="M6362" s="17">
        <f t="shared" si="1198"/>
        <v>0</v>
      </c>
      <c r="N6362" s="17">
        <f t="shared" si="1199"/>
        <v>0</v>
      </c>
      <c r="O6362" s="4"/>
      <c r="P6362" s="4">
        <v>63</v>
      </c>
      <c r="Q6362" s="4">
        <v>52</v>
      </c>
      <c r="R6362" s="4">
        <v>61</v>
      </c>
      <c r="S6362" s="4">
        <v>67</v>
      </c>
      <c r="T6362" s="4">
        <v>57</v>
      </c>
      <c r="U6362" s="4">
        <v>75</v>
      </c>
      <c r="V6362" s="13">
        <v>63</v>
      </c>
      <c r="W6362" s="4">
        <v>59</v>
      </c>
      <c r="X6362" s="4">
        <v>66</v>
      </c>
      <c r="Y6362">
        <f t="shared" ca="1" si="1200"/>
        <v>0</v>
      </c>
      <c r="Z6362">
        <f t="shared" ca="1" si="1201"/>
        <v>0</v>
      </c>
    </row>
    <row r="6363" spans="2:26" x14ac:dyDescent="0.25">
      <c r="B6363" s="11">
        <f t="shared" si="1202"/>
        <v>44826.624999984597</v>
      </c>
      <c r="C6363" s="1">
        <f t="shared" si="1193"/>
        <v>9</v>
      </c>
      <c r="D6363" s="1">
        <f t="shared" si="1194"/>
        <v>4</v>
      </c>
      <c r="E6363" s="12">
        <f t="shared" si="1195"/>
        <v>16</v>
      </c>
      <c r="F6363" s="124" t="str">
        <f t="shared" si="1196"/>
        <v>0</v>
      </c>
      <c r="G6363" s="1">
        <f ca="1">(OFFSET(O6363,0,MATCH(Customer!$J$6,'CDH &amp; HDH'!$P$11:$X$11,0)))</f>
        <v>62</v>
      </c>
      <c r="H6363" s="1" t="str">
        <f t="shared" si="1197"/>
        <v>Cooling</v>
      </c>
      <c r="I6363" s="1">
        <f ca="1">OFFSET(IF($H6363="Cooling",Customer!$C$25,Customer!$C$52),E6363,D6363)</f>
        <v>72</v>
      </c>
      <c r="J6363" s="1">
        <f ca="1">OFFSET(IF($H6363="Cooling",Customer!$L$25,Customer!$L$52),$E6363,$D6363)</f>
        <v>77</v>
      </c>
      <c r="K6363" s="16">
        <f t="shared" ca="1" si="1191"/>
        <v>0</v>
      </c>
      <c r="L6363" s="16">
        <f t="shared" ca="1" si="1192"/>
        <v>0</v>
      </c>
      <c r="M6363" s="17">
        <f t="shared" si="1198"/>
        <v>0</v>
      </c>
      <c r="N6363" s="17">
        <f t="shared" si="1199"/>
        <v>0</v>
      </c>
      <c r="O6363" s="4"/>
      <c r="P6363" s="4">
        <v>63</v>
      </c>
      <c r="Q6363" s="4">
        <v>51</v>
      </c>
      <c r="R6363" s="4">
        <v>61</v>
      </c>
      <c r="S6363" s="4">
        <v>63</v>
      </c>
      <c r="T6363" s="4">
        <v>61</v>
      </c>
      <c r="U6363" s="4">
        <v>75</v>
      </c>
      <c r="V6363" s="13">
        <v>62</v>
      </c>
      <c r="W6363" s="4">
        <v>59</v>
      </c>
      <c r="X6363" s="4">
        <v>64</v>
      </c>
      <c r="Y6363">
        <f t="shared" ca="1" si="1200"/>
        <v>0</v>
      </c>
      <c r="Z6363">
        <f t="shared" ca="1" si="1201"/>
        <v>0</v>
      </c>
    </row>
    <row r="6364" spans="2:26" x14ac:dyDescent="0.25">
      <c r="B6364" s="11">
        <f t="shared" si="1202"/>
        <v>44826.666666651261</v>
      </c>
      <c r="C6364" s="1">
        <f t="shared" si="1193"/>
        <v>9</v>
      </c>
      <c r="D6364" s="1">
        <f t="shared" si="1194"/>
        <v>4</v>
      </c>
      <c r="E6364" s="12">
        <f t="shared" si="1195"/>
        <v>17</v>
      </c>
      <c r="F6364" s="124" t="str">
        <f t="shared" si="1196"/>
        <v>0</v>
      </c>
      <c r="G6364" s="1">
        <f ca="1">(OFFSET(O6364,0,MATCH(Customer!$J$6,'CDH &amp; HDH'!$P$11:$X$11,0)))</f>
        <v>62</v>
      </c>
      <c r="H6364" s="1" t="str">
        <f t="shared" si="1197"/>
        <v>Cooling</v>
      </c>
      <c r="I6364" s="1">
        <f ca="1">OFFSET(IF($H6364="Cooling",Customer!$C$25,Customer!$C$52),E6364,D6364)</f>
        <v>72</v>
      </c>
      <c r="J6364" s="1">
        <f ca="1">OFFSET(IF($H6364="Cooling",Customer!$L$25,Customer!$L$52),$E6364,$D6364)</f>
        <v>77</v>
      </c>
      <c r="K6364" s="16">
        <f t="shared" ca="1" si="1191"/>
        <v>0</v>
      </c>
      <c r="L6364" s="16">
        <f t="shared" ca="1" si="1192"/>
        <v>0</v>
      </c>
      <c r="M6364" s="17">
        <f t="shared" si="1198"/>
        <v>0</v>
      </c>
      <c r="N6364" s="17">
        <f t="shared" si="1199"/>
        <v>0</v>
      </c>
      <c r="O6364" s="4"/>
      <c r="P6364" s="4">
        <v>60</v>
      </c>
      <c r="Q6364" s="4">
        <v>50</v>
      </c>
      <c r="R6364" s="4">
        <v>60</v>
      </c>
      <c r="S6364" s="4">
        <v>62</v>
      </c>
      <c r="T6364" s="4">
        <v>60</v>
      </c>
      <c r="U6364" s="4">
        <v>75</v>
      </c>
      <c r="V6364" s="13">
        <v>62</v>
      </c>
      <c r="W6364" s="4">
        <v>58</v>
      </c>
      <c r="X6364" s="4">
        <v>63</v>
      </c>
      <c r="Y6364">
        <f t="shared" ca="1" si="1200"/>
        <v>0</v>
      </c>
      <c r="Z6364">
        <f t="shared" ca="1" si="1201"/>
        <v>0</v>
      </c>
    </row>
    <row r="6365" spans="2:26" x14ac:dyDescent="0.25">
      <c r="B6365" s="11">
        <f t="shared" si="1202"/>
        <v>44826.708333317925</v>
      </c>
      <c r="C6365" s="1">
        <f t="shared" si="1193"/>
        <v>9</v>
      </c>
      <c r="D6365" s="1">
        <f t="shared" si="1194"/>
        <v>4</v>
      </c>
      <c r="E6365" s="12">
        <f t="shared" si="1195"/>
        <v>18</v>
      </c>
      <c r="F6365" s="124" t="str">
        <f t="shared" si="1196"/>
        <v>0</v>
      </c>
      <c r="G6365" s="1">
        <f ca="1">(OFFSET(O6365,0,MATCH(Customer!$J$6,'CDH &amp; HDH'!$P$11:$X$11,0)))</f>
        <v>61</v>
      </c>
      <c r="H6365" s="1" t="str">
        <f t="shared" si="1197"/>
        <v>Cooling</v>
      </c>
      <c r="I6365" s="1">
        <f ca="1">OFFSET(IF($H6365="Cooling",Customer!$C$25,Customer!$C$52),E6365,D6365)</f>
        <v>72</v>
      </c>
      <c r="J6365" s="1">
        <f ca="1">OFFSET(IF($H6365="Cooling",Customer!$L$25,Customer!$L$52),$E6365,$D6365)</f>
        <v>77</v>
      </c>
      <c r="K6365" s="16">
        <f t="shared" ca="1" si="1191"/>
        <v>0</v>
      </c>
      <c r="L6365" s="16">
        <f t="shared" ca="1" si="1192"/>
        <v>0</v>
      </c>
      <c r="M6365" s="17">
        <f t="shared" si="1198"/>
        <v>0</v>
      </c>
      <c r="N6365" s="17">
        <f t="shared" si="1199"/>
        <v>0</v>
      </c>
      <c r="O6365" s="4"/>
      <c r="P6365" s="4">
        <v>57</v>
      </c>
      <c r="Q6365" s="4">
        <v>49</v>
      </c>
      <c r="R6365" s="4">
        <v>58</v>
      </c>
      <c r="S6365" s="4">
        <v>61</v>
      </c>
      <c r="T6365" s="4">
        <v>59</v>
      </c>
      <c r="U6365" s="4">
        <v>66</v>
      </c>
      <c r="V6365" s="13">
        <v>61</v>
      </c>
      <c r="W6365" s="4">
        <v>56</v>
      </c>
      <c r="X6365" s="4">
        <v>61</v>
      </c>
      <c r="Y6365">
        <f t="shared" ca="1" si="1200"/>
        <v>0</v>
      </c>
      <c r="Z6365">
        <f t="shared" ca="1" si="1201"/>
        <v>0</v>
      </c>
    </row>
    <row r="6366" spans="2:26" x14ac:dyDescent="0.25">
      <c r="B6366" s="11">
        <f t="shared" si="1202"/>
        <v>44826.74999998459</v>
      </c>
      <c r="C6366" s="1">
        <f t="shared" si="1193"/>
        <v>9</v>
      </c>
      <c r="D6366" s="1">
        <f t="shared" si="1194"/>
        <v>4</v>
      </c>
      <c r="E6366" s="12">
        <f t="shared" si="1195"/>
        <v>19</v>
      </c>
      <c r="F6366" s="124" t="str">
        <f t="shared" si="1196"/>
        <v>0</v>
      </c>
      <c r="G6366" s="1">
        <f ca="1">(OFFSET(O6366,0,MATCH(Customer!$J$6,'CDH &amp; HDH'!$P$11:$X$11,0)))</f>
        <v>60</v>
      </c>
      <c r="H6366" s="1" t="str">
        <f t="shared" si="1197"/>
        <v>Cooling</v>
      </c>
      <c r="I6366" s="1">
        <f ca="1">OFFSET(IF($H6366="Cooling",Customer!$C$25,Customer!$C$52),E6366,D6366)</f>
        <v>78</v>
      </c>
      <c r="J6366" s="1">
        <f ca="1">OFFSET(IF($H6366="Cooling",Customer!$L$25,Customer!$L$52),$E6366,$D6366)</f>
        <v>80</v>
      </c>
      <c r="K6366" s="16">
        <f t="shared" ca="1" si="1191"/>
        <v>0</v>
      </c>
      <c r="L6366" s="16">
        <f t="shared" ca="1" si="1192"/>
        <v>0</v>
      </c>
      <c r="M6366" s="17">
        <f t="shared" si="1198"/>
        <v>0</v>
      </c>
      <c r="N6366" s="17">
        <f t="shared" si="1199"/>
        <v>0</v>
      </c>
      <c r="O6366" s="4"/>
      <c r="P6366" s="4">
        <v>54</v>
      </c>
      <c r="Q6366" s="4">
        <v>48</v>
      </c>
      <c r="R6366" s="4">
        <v>57</v>
      </c>
      <c r="S6366" s="4">
        <v>61</v>
      </c>
      <c r="T6366" s="4">
        <v>58</v>
      </c>
      <c r="U6366" s="4">
        <v>65</v>
      </c>
      <c r="V6366" s="13">
        <v>60</v>
      </c>
      <c r="W6366" s="4">
        <v>55</v>
      </c>
      <c r="X6366" s="4">
        <v>59</v>
      </c>
      <c r="Y6366">
        <f t="shared" ca="1" si="1200"/>
        <v>0</v>
      </c>
      <c r="Z6366">
        <f t="shared" ca="1" si="1201"/>
        <v>0</v>
      </c>
    </row>
    <row r="6367" spans="2:26" x14ac:dyDescent="0.25">
      <c r="B6367" s="11">
        <f t="shared" si="1202"/>
        <v>44826.791666651254</v>
      </c>
      <c r="C6367" s="1">
        <f t="shared" si="1193"/>
        <v>9</v>
      </c>
      <c r="D6367" s="1">
        <f t="shared" si="1194"/>
        <v>4</v>
      </c>
      <c r="E6367" s="12">
        <f t="shared" si="1195"/>
        <v>20</v>
      </c>
      <c r="F6367" s="124" t="str">
        <f t="shared" si="1196"/>
        <v>0</v>
      </c>
      <c r="G6367" s="1">
        <f ca="1">(OFFSET(O6367,0,MATCH(Customer!$J$6,'CDH &amp; HDH'!$P$11:$X$11,0)))</f>
        <v>58</v>
      </c>
      <c r="H6367" s="1" t="str">
        <f t="shared" si="1197"/>
        <v>Cooling</v>
      </c>
      <c r="I6367" s="1">
        <f ca="1">OFFSET(IF($H6367="Cooling",Customer!$C$25,Customer!$C$52),E6367,D6367)</f>
        <v>78</v>
      </c>
      <c r="J6367" s="1">
        <f ca="1">OFFSET(IF($H6367="Cooling",Customer!$L$25,Customer!$L$52),$E6367,$D6367)</f>
        <v>80</v>
      </c>
      <c r="K6367" s="16">
        <f t="shared" ca="1" si="1191"/>
        <v>0</v>
      </c>
      <c r="L6367" s="16">
        <f t="shared" ca="1" si="1192"/>
        <v>0</v>
      </c>
      <c r="M6367" s="17">
        <f t="shared" si="1198"/>
        <v>0</v>
      </c>
      <c r="N6367" s="17">
        <f t="shared" si="1199"/>
        <v>0</v>
      </c>
      <c r="O6367" s="4"/>
      <c r="P6367" s="4">
        <v>52</v>
      </c>
      <c r="Q6367" s="4">
        <v>47</v>
      </c>
      <c r="R6367" s="4">
        <v>58</v>
      </c>
      <c r="S6367" s="4">
        <v>59</v>
      </c>
      <c r="T6367" s="4">
        <v>57</v>
      </c>
      <c r="U6367" s="4">
        <v>63</v>
      </c>
      <c r="V6367" s="13">
        <v>58</v>
      </c>
      <c r="W6367" s="4">
        <v>53</v>
      </c>
      <c r="X6367" s="4">
        <v>62</v>
      </c>
      <c r="Y6367">
        <f t="shared" ca="1" si="1200"/>
        <v>0</v>
      </c>
      <c r="Z6367">
        <f t="shared" ca="1" si="1201"/>
        <v>0</v>
      </c>
    </row>
    <row r="6368" spans="2:26" x14ac:dyDescent="0.25">
      <c r="B6368" s="11">
        <f t="shared" si="1202"/>
        <v>44826.833333317918</v>
      </c>
      <c r="C6368" s="1">
        <f t="shared" si="1193"/>
        <v>9</v>
      </c>
      <c r="D6368" s="1">
        <f t="shared" si="1194"/>
        <v>4</v>
      </c>
      <c r="E6368" s="12">
        <f t="shared" si="1195"/>
        <v>21</v>
      </c>
      <c r="F6368" s="124" t="str">
        <f t="shared" si="1196"/>
        <v>0</v>
      </c>
      <c r="G6368" s="1">
        <f ca="1">(OFFSET(O6368,0,MATCH(Customer!$J$6,'CDH &amp; HDH'!$P$11:$X$11,0)))</f>
        <v>57</v>
      </c>
      <c r="H6368" s="1" t="str">
        <f t="shared" si="1197"/>
        <v>Cooling</v>
      </c>
      <c r="I6368" s="1">
        <f ca="1">OFFSET(IF($H6368="Cooling",Customer!$C$25,Customer!$C$52),E6368,D6368)</f>
        <v>78</v>
      </c>
      <c r="J6368" s="1">
        <f ca="1">OFFSET(IF($H6368="Cooling",Customer!$L$25,Customer!$L$52),$E6368,$D6368)</f>
        <v>80</v>
      </c>
      <c r="K6368" s="16">
        <f t="shared" ca="1" si="1191"/>
        <v>0</v>
      </c>
      <c r="L6368" s="16">
        <f t="shared" ca="1" si="1192"/>
        <v>0</v>
      </c>
      <c r="M6368" s="17">
        <f t="shared" si="1198"/>
        <v>0</v>
      </c>
      <c r="N6368" s="17">
        <f t="shared" si="1199"/>
        <v>0</v>
      </c>
      <c r="O6368" s="4"/>
      <c r="P6368" s="4">
        <v>51</v>
      </c>
      <c r="Q6368" s="4">
        <v>45</v>
      </c>
      <c r="R6368" s="4">
        <v>58</v>
      </c>
      <c r="S6368" s="4">
        <v>58</v>
      </c>
      <c r="T6368" s="4">
        <v>56</v>
      </c>
      <c r="U6368" s="4">
        <v>63</v>
      </c>
      <c r="V6368" s="13">
        <v>57</v>
      </c>
      <c r="W6368" s="4">
        <v>50</v>
      </c>
      <c r="X6368" s="4">
        <v>59</v>
      </c>
      <c r="Y6368">
        <f t="shared" ca="1" si="1200"/>
        <v>0</v>
      </c>
      <c r="Z6368">
        <f t="shared" ca="1" si="1201"/>
        <v>0</v>
      </c>
    </row>
    <row r="6369" spans="2:26" x14ac:dyDescent="0.25">
      <c r="B6369" s="11">
        <f t="shared" si="1202"/>
        <v>44826.874999984582</v>
      </c>
      <c r="C6369" s="1">
        <f t="shared" si="1193"/>
        <v>9</v>
      </c>
      <c r="D6369" s="1">
        <f t="shared" si="1194"/>
        <v>4</v>
      </c>
      <c r="E6369" s="12">
        <f t="shared" si="1195"/>
        <v>22</v>
      </c>
      <c r="F6369" s="124" t="str">
        <f t="shared" si="1196"/>
        <v>0</v>
      </c>
      <c r="G6369" s="1">
        <f ca="1">(OFFSET(O6369,0,MATCH(Customer!$J$6,'CDH &amp; HDH'!$P$11:$X$11,0)))</f>
        <v>55</v>
      </c>
      <c r="H6369" s="1" t="str">
        <f t="shared" si="1197"/>
        <v>Cooling</v>
      </c>
      <c r="I6369" s="1">
        <f ca="1">OFFSET(IF($H6369="Cooling",Customer!$C$25,Customer!$C$52),E6369,D6369)</f>
        <v>78</v>
      </c>
      <c r="J6369" s="1">
        <f ca="1">OFFSET(IF($H6369="Cooling",Customer!$L$25,Customer!$L$52),$E6369,$D6369)</f>
        <v>80</v>
      </c>
      <c r="K6369" s="16">
        <f t="shared" ca="1" si="1191"/>
        <v>0</v>
      </c>
      <c r="L6369" s="16">
        <f t="shared" ca="1" si="1192"/>
        <v>0</v>
      </c>
      <c r="M6369" s="17">
        <f t="shared" si="1198"/>
        <v>0</v>
      </c>
      <c r="N6369" s="17">
        <f t="shared" si="1199"/>
        <v>0</v>
      </c>
      <c r="O6369" s="4"/>
      <c r="P6369" s="4">
        <v>49</v>
      </c>
      <c r="Q6369" s="4">
        <v>44</v>
      </c>
      <c r="R6369" s="4">
        <v>60</v>
      </c>
      <c r="S6369" s="4">
        <v>57</v>
      </c>
      <c r="T6369" s="4">
        <v>55</v>
      </c>
      <c r="U6369" s="4">
        <v>60</v>
      </c>
      <c r="V6369" s="13">
        <v>55</v>
      </c>
      <c r="W6369" s="4">
        <v>48</v>
      </c>
      <c r="X6369" s="4">
        <v>57</v>
      </c>
      <c r="Y6369">
        <f t="shared" ca="1" si="1200"/>
        <v>0</v>
      </c>
      <c r="Z6369">
        <f t="shared" ca="1" si="1201"/>
        <v>0</v>
      </c>
    </row>
    <row r="6370" spans="2:26" x14ac:dyDescent="0.25">
      <c r="B6370" s="11">
        <f t="shared" si="1202"/>
        <v>44826.916666651246</v>
      </c>
      <c r="C6370" s="1">
        <f t="shared" si="1193"/>
        <v>9</v>
      </c>
      <c r="D6370" s="1">
        <f t="shared" si="1194"/>
        <v>4</v>
      </c>
      <c r="E6370" s="12">
        <f t="shared" si="1195"/>
        <v>23</v>
      </c>
      <c r="F6370" s="124" t="str">
        <f t="shared" si="1196"/>
        <v>0</v>
      </c>
      <c r="G6370" s="1">
        <f ca="1">(OFFSET(O6370,0,MATCH(Customer!$J$6,'CDH &amp; HDH'!$P$11:$X$11,0)))</f>
        <v>54</v>
      </c>
      <c r="H6370" s="1" t="str">
        <f t="shared" si="1197"/>
        <v>Cooling</v>
      </c>
      <c r="I6370" s="1">
        <f ca="1">OFFSET(IF($H6370="Cooling",Customer!$C$25,Customer!$C$52),E6370,D6370)</f>
        <v>78</v>
      </c>
      <c r="J6370" s="1">
        <f ca="1">OFFSET(IF($H6370="Cooling",Customer!$L$25,Customer!$L$52),$E6370,$D6370)</f>
        <v>80</v>
      </c>
      <c r="K6370" s="16">
        <f t="shared" ca="1" si="1191"/>
        <v>0</v>
      </c>
      <c r="L6370" s="16">
        <f t="shared" ca="1" si="1192"/>
        <v>0</v>
      </c>
      <c r="M6370" s="17">
        <f t="shared" si="1198"/>
        <v>0</v>
      </c>
      <c r="N6370" s="17">
        <f t="shared" si="1199"/>
        <v>0</v>
      </c>
      <c r="O6370" s="4"/>
      <c r="P6370" s="4">
        <v>48</v>
      </c>
      <c r="Q6370" s="4">
        <v>43</v>
      </c>
      <c r="R6370" s="4">
        <v>61</v>
      </c>
      <c r="S6370" s="4">
        <v>61</v>
      </c>
      <c r="T6370" s="4">
        <v>55</v>
      </c>
      <c r="U6370" s="4">
        <v>59</v>
      </c>
      <c r="V6370" s="13">
        <v>54</v>
      </c>
      <c r="W6370" s="4">
        <v>46</v>
      </c>
      <c r="X6370" s="4">
        <v>53</v>
      </c>
      <c r="Y6370">
        <f t="shared" ca="1" si="1200"/>
        <v>0</v>
      </c>
      <c r="Z6370">
        <f t="shared" ca="1" si="1201"/>
        <v>0</v>
      </c>
    </row>
    <row r="6371" spans="2:26" x14ac:dyDescent="0.25">
      <c r="B6371" s="11">
        <f t="shared" si="1202"/>
        <v>44826.958333317911</v>
      </c>
      <c r="C6371" s="1">
        <f t="shared" si="1193"/>
        <v>9</v>
      </c>
      <c r="D6371" s="1">
        <f t="shared" si="1194"/>
        <v>4</v>
      </c>
      <c r="E6371" s="12">
        <f t="shared" si="1195"/>
        <v>24</v>
      </c>
      <c r="F6371" s="124" t="str">
        <f t="shared" si="1196"/>
        <v>0</v>
      </c>
      <c r="G6371" s="1">
        <f ca="1">(OFFSET(O6371,0,MATCH(Customer!$J$6,'CDH &amp; HDH'!$P$11:$X$11,0)))</f>
        <v>51</v>
      </c>
      <c r="H6371" s="1" t="str">
        <f t="shared" si="1197"/>
        <v>Cooling</v>
      </c>
      <c r="I6371" s="1">
        <f ca="1">OFFSET(IF($H6371="Cooling",Customer!$C$25,Customer!$C$52),E6371,D6371)</f>
        <v>78</v>
      </c>
      <c r="J6371" s="1">
        <f ca="1">OFFSET(IF($H6371="Cooling",Customer!$L$25,Customer!$L$52),$E6371,$D6371)</f>
        <v>80</v>
      </c>
      <c r="K6371" s="16">
        <f t="shared" ca="1" si="1191"/>
        <v>0</v>
      </c>
      <c r="L6371" s="16">
        <f t="shared" ca="1" si="1192"/>
        <v>0</v>
      </c>
      <c r="M6371" s="17">
        <f t="shared" si="1198"/>
        <v>0</v>
      </c>
      <c r="N6371" s="17">
        <f t="shared" si="1199"/>
        <v>0</v>
      </c>
      <c r="O6371" s="4"/>
      <c r="P6371" s="4">
        <v>46</v>
      </c>
      <c r="Q6371" s="4">
        <v>41</v>
      </c>
      <c r="R6371" s="4">
        <v>62</v>
      </c>
      <c r="S6371" s="4">
        <v>63</v>
      </c>
      <c r="T6371" s="4">
        <v>53</v>
      </c>
      <c r="U6371" s="4">
        <v>58</v>
      </c>
      <c r="V6371" s="13">
        <v>51</v>
      </c>
      <c r="W6371" s="4">
        <v>45</v>
      </c>
      <c r="X6371" s="4">
        <v>53</v>
      </c>
      <c r="Y6371">
        <f t="shared" ca="1" si="1200"/>
        <v>0</v>
      </c>
      <c r="Z6371">
        <f t="shared" ca="1" si="1201"/>
        <v>0</v>
      </c>
    </row>
    <row r="6372" spans="2:26" x14ac:dyDescent="0.25">
      <c r="B6372" s="11">
        <f t="shared" si="1202"/>
        <v>44826.999999984575</v>
      </c>
      <c r="C6372" s="1">
        <f t="shared" si="1193"/>
        <v>9</v>
      </c>
      <c r="D6372" s="1">
        <f t="shared" si="1194"/>
        <v>5</v>
      </c>
      <c r="E6372" s="12">
        <f t="shared" si="1195"/>
        <v>1</v>
      </c>
      <c r="F6372" s="124" t="str">
        <f t="shared" si="1196"/>
        <v>0</v>
      </c>
      <c r="G6372" s="1">
        <f ca="1">(OFFSET(O6372,0,MATCH(Customer!$J$6,'CDH &amp; HDH'!$P$11:$X$11,0)))</f>
        <v>49</v>
      </c>
      <c r="H6372" s="1" t="str">
        <f t="shared" si="1197"/>
        <v>Cooling</v>
      </c>
      <c r="I6372" s="1">
        <f ca="1">OFFSET(IF($H6372="Cooling",Customer!$C$25,Customer!$C$52),E6372,D6372)</f>
        <v>78</v>
      </c>
      <c r="J6372" s="1">
        <f ca="1">OFFSET(IF($H6372="Cooling",Customer!$L$25,Customer!$L$52),$E6372,$D6372)</f>
        <v>80</v>
      </c>
      <c r="K6372" s="16">
        <f t="shared" ca="1" si="1191"/>
        <v>0</v>
      </c>
      <c r="L6372" s="16">
        <f t="shared" ca="1" si="1192"/>
        <v>0</v>
      </c>
      <c r="M6372" s="17">
        <f t="shared" si="1198"/>
        <v>0</v>
      </c>
      <c r="N6372" s="17">
        <f t="shared" si="1199"/>
        <v>0</v>
      </c>
      <c r="O6372" s="4"/>
      <c r="P6372" s="4">
        <v>45</v>
      </c>
      <c r="Q6372" s="4">
        <v>40</v>
      </c>
      <c r="R6372" s="4">
        <v>59</v>
      </c>
      <c r="S6372" s="4">
        <v>64</v>
      </c>
      <c r="T6372" s="4">
        <v>52</v>
      </c>
      <c r="U6372" s="4">
        <v>58</v>
      </c>
      <c r="V6372" s="13">
        <v>49</v>
      </c>
      <c r="W6372" s="4">
        <v>43</v>
      </c>
      <c r="X6372" s="4">
        <v>52</v>
      </c>
      <c r="Y6372">
        <f t="shared" ca="1" si="1200"/>
        <v>0</v>
      </c>
      <c r="Z6372">
        <f t="shared" ca="1" si="1201"/>
        <v>0</v>
      </c>
    </row>
    <row r="6373" spans="2:26" x14ac:dyDescent="0.25">
      <c r="B6373" s="11">
        <f t="shared" si="1202"/>
        <v>44827.041666651239</v>
      </c>
      <c r="C6373" s="1">
        <f t="shared" si="1193"/>
        <v>9</v>
      </c>
      <c r="D6373" s="1">
        <f t="shared" si="1194"/>
        <v>5</v>
      </c>
      <c r="E6373" s="12">
        <f t="shared" si="1195"/>
        <v>2</v>
      </c>
      <c r="F6373" s="124" t="str">
        <f t="shared" si="1196"/>
        <v>0</v>
      </c>
      <c r="G6373" s="1">
        <f ca="1">(OFFSET(O6373,0,MATCH(Customer!$J$6,'CDH &amp; HDH'!$P$11:$X$11,0)))</f>
        <v>48</v>
      </c>
      <c r="H6373" s="1" t="str">
        <f t="shared" si="1197"/>
        <v>Cooling</v>
      </c>
      <c r="I6373" s="1">
        <f ca="1">OFFSET(IF($H6373="Cooling",Customer!$C$25,Customer!$C$52),E6373,D6373)</f>
        <v>78</v>
      </c>
      <c r="J6373" s="1">
        <f ca="1">OFFSET(IF($H6373="Cooling",Customer!$L$25,Customer!$L$52),$E6373,$D6373)</f>
        <v>80</v>
      </c>
      <c r="K6373" s="16">
        <f t="shared" ca="1" si="1191"/>
        <v>0</v>
      </c>
      <c r="L6373" s="16">
        <f t="shared" ca="1" si="1192"/>
        <v>0</v>
      </c>
      <c r="M6373" s="17">
        <f t="shared" si="1198"/>
        <v>0</v>
      </c>
      <c r="N6373" s="17">
        <f t="shared" si="1199"/>
        <v>0</v>
      </c>
      <c r="O6373" s="4"/>
      <c r="P6373" s="4">
        <v>43</v>
      </c>
      <c r="Q6373" s="4">
        <v>39</v>
      </c>
      <c r="R6373" s="4">
        <v>60</v>
      </c>
      <c r="S6373" s="4">
        <v>64</v>
      </c>
      <c r="T6373" s="4">
        <v>51</v>
      </c>
      <c r="U6373" s="4">
        <v>58</v>
      </c>
      <c r="V6373" s="13">
        <v>48</v>
      </c>
      <c r="W6373" s="4">
        <v>43</v>
      </c>
      <c r="X6373" s="4">
        <v>52</v>
      </c>
      <c r="Y6373">
        <f t="shared" ca="1" si="1200"/>
        <v>0</v>
      </c>
      <c r="Z6373">
        <f t="shared" ca="1" si="1201"/>
        <v>0</v>
      </c>
    </row>
    <row r="6374" spans="2:26" x14ac:dyDescent="0.25">
      <c r="B6374" s="11">
        <f t="shared" si="1202"/>
        <v>44827.083333317903</v>
      </c>
      <c r="C6374" s="1">
        <f t="shared" si="1193"/>
        <v>9</v>
      </c>
      <c r="D6374" s="1">
        <f t="shared" si="1194"/>
        <v>5</v>
      </c>
      <c r="E6374" s="12">
        <f t="shared" si="1195"/>
        <v>3</v>
      </c>
      <c r="F6374" s="124" t="str">
        <f t="shared" si="1196"/>
        <v>0</v>
      </c>
      <c r="G6374" s="1">
        <f ca="1">(OFFSET(O6374,0,MATCH(Customer!$J$6,'CDH &amp; HDH'!$P$11:$X$11,0)))</f>
        <v>46</v>
      </c>
      <c r="H6374" s="1" t="str">
        <f t="shared" si="1197"/>
        <v>Cooling</v>
      </c>
      <c r="I6374" s="1">
        <f ca="1">OFFSET(IF($H6374="Cooling",Customer!$C$25,Customer!$C$52),E6374,D6374)</f>
        <v>78</v>
      </c>
      <c r="J6374" s="1">
        <f ca="1">OFFSET(IF($H6374="Cooling",Customer!$L$25,Customer!$L$52),$E6374,$D6374)</f>
        <v>80</v>
      </c>
      <c r="K6374" s="16">
        <f t="shared" ca="1" si="1191"/>
        <v>0</v>
      </c>
      <c r="L6374" s="16">
        <f t="shared" ca="1" si="1192"/>
        <v>0</v>
      </c>
      <c r="M6374" s="17">
        <f t="shared" si="1198"/>
        <v>0</v>
      </c>
      <c r="N6374" s="17">
        <f t="shared" si="1199"/>
        <v>0</v>
      </c>
      <c r="O6374" s="4"/>
      <c r="P6374" s="4">
        <v>42</v>
      </c>
      <c r="Q6374" s="4">
        <v>39</v>
      </c>
      <c r="R6374" s="4">
        <v>62</v>
      </c>
      <c r="S6374" s="4">
        <v>61</v>
      </c>
      <c r="T6374" s="4">
        <v>52</v>
      </c>
      <c r="U6374" s="4">
        <v>56</v>
      </c>
      <c r="V6374" s="13">
        <v>46</v>
      </c>
      <c r="W6374" s="4">
        <v>42</v>
      </c>
      <c r="X6374" s="4">
        <v>51</v>
      </c>
      <c r="Y6374">
        <f t="shared" ca="1" si="1200"/>
        <v>0</v>
      </c>
      <c r="Z6374">
        <f t="shared" ca="1" si="1201"/>
        <v>0</v>
      </c>
    </row>
    <row r="6375" spans="2:26" x14ac:dyDescent="0.25">
      <c r="B6375" s="11">
        <f t="shared" si="1202"/>
        <v>44827.124999984568</v>
      </c>
      <c r="C6375" s="1">
        <f t="shared" si="1193"/>
        <v>9</v>
      </c>
      <c r="D6375" s="1">
        <f t="shared" si="1194"/>
        <v>5</v>
      </c>
      <c r="E6375" s="12">
        <f t="shared" si="1195"/>
        <v>4</v>
      </c>
      <c r="F6375" s="124" t="str">
        <f t="shared" si="1196"/>
        <v>0</v>
      </c>
      <c r="G6375" s="1">
        <f ca="1">(OFFSET(O6375,0,MATCH(Customer!$J$6,'CDH &amp; HDH'!$P$11:$X$11,0)))</f>
        <v>45</v>
      </c>
      <c r="H6375" s="1" t="str">
        <f t="shared" si="1197"/>
        <v>Cooling</v>
      </c>
      <c r="I6375" s="1">
        <f ca="1">OFFSET(IF($H6375="Cooling",Customer!$C$25,Customer!$C$52),E6375,D6375)</f>
        <v>78</v>
      </c>
      <c r="J6375" s="1">
        <f ca="1">OFFSET(IF($H6375="Cooling",Customer!$L$25,Customer!$L$52),$E6375,$D6375)</f>
        <v>80</v>
      </c>
      <c r="K6375" s="16">
        <f t="shared" ca="1" si="1191"/>
        <v>0</v>
      </c>
      <c r="L6375" s="16">
        <f t="shared" ca="1" si="1192"/>
        <v>0</v>
      </c>
      <c r="M6375" s="17">
        <f t="shared" si="1198"/>
        <v>0</v>
      </c>
      <c r="N6375" s="17">
        <f t="shared" si="1199"/>
        <v>0</v>
      </c>
      <c r="O6375" s="4"/>
      <c r="P6375" s="4">
        <v>40</v>
      </c>
      <c r="Q6375" s="4">
        <v>38</v>
      </c>
      <c r="R6375" s="4">
        <v>60</v>
      </c>
      <c r="S6375" s="4">
        <v>61</v>
      </c>
      <c r="T6375" s="4">
        <v>53</v>
      </c>
      <c r="U6375" s="4">
        <v>56</v>
      </c>
      <c r="V6375" s="13">
        <v>45</v>
      </c>
      <c r="W6375" s="4">
        <v>42</v>
      </c>
      <c r="X6375" s="4">
        <v>51</v>
      </c>
      <c r="Y6375">
        <f t="shared" ca="1" si="1200"/>
        <v>0</v>
      </c>
      <c r="Z6375">
        <f t="shared" ca="1" si="1201"/>
        <v>0</v>
      </c>
    </row>
    <row r="6376" spans="2:26" x14ac:dyDescent="0.25">
      <c r="B6376" s="11">
        <f t="shared" si="1202"/>
        <v>44827.166666651232</v>
      </c>
      <c r="C6376" s="1">
        <f t="shared" si="1193"/>
        <v>9</v>
      </c>
      <c r="D6376" s="1">
        <f t="shared" si="1194"/>
        <v>5</v>
      </c>
      <c r="E6376" s="12">
        <f t="shared" si="1195"/>
        <v>5</v>
      </c>
      <c r="F6376" s="124" t="str">
        <f t="shared" si="1196"/>
        <v>0</v>
      </c>
      <c r="G6376" s="1">
        <f ca="1">(OFFSET(O6376,0,MATCH(Customer!$J$6,'CDH &amp; HDH'!$P$11:$X$11,0)))</f>
        <v>44</v>
      </c>
      <c r="H6376" s="1" t="str">
        <f t="shared" si="1197"/>
        <v>Cooling</v>
      </c>
      <c r="I6376" s="1">
        <f ca="1">OFFSET(IF($H6376="Cooling",Customer!$C$25,Customer!$C$52),E6376,D6376)</f>
        <v>78</v>
      </c>
      <c r="J6376" s="1">
        <f ca="1">OFFSET(IF($H6376="Cooling",Customer!$L$25,Customer!$L$52),$E6376,$D6376)</f>
        <v>80</v>
      </c>
      <c r="K6376" s="16">
        <f t="shared" ca="1" si="1191"/>
        <v>0</v>
      </c>
      <c r="L6376" s="16">
        <f t="shared" ca="1" si="1192"/>
        <v>0</v>
      </c>
      <c r="M6376" s="17">
        <f t="shared" si="1198"/>
        <v>0</v>
      </c>
      <c r="N6376" s="17">
        <f t="shared" si="1199"/>
        <v>0</v>
      </c>
      <c r="O6376" s="4"/>
      <c r="P6376" s="4">
        <v>41</v>
      </c>
      <c r="Q6376" s="4">
        <v>40</v>
      </c>
      <c r="R6376" s="4">
        <v>61</v>
      </c>
      <c r="S6376" s="4">
        <v>62</v>
      </c>
      <c r="T6376" s="4">
        <v>53</v>
      </c>
      <c r="U6376" s="4">
        <v>55</v>
      </c>
      <c r="V6376" s="13">
        <v>44</v>
      </c>
      <c r="W6376" s="4">
        <v>42</v>
      </c>
      <c r="X6376" s="4">
        <v>51</v>
      </c>
      <c r="Y6376">
        <f t="shared" ca="1" si="1200"/>
        <v>0</v>
      </c>
      <c r="Z6376">
        <f t="shared" ca="1" si="1201"/>
        <v>0</v>
      </c>
    </row>
    <row r="6377" spans="2:26" x14ac:dyDescent="0.25">
      <c r="B6377" s="11">
        <f t="shared" si="1202"/>
        <v>44827.208333317896</v>
      </c>
      <c r="C6377" s="1">
        <f t="shared" si="1193"/>
        <v>9</v>
      </c>
      <c r="D6377" s="1">
        <f t="shared" si="1194"/>
        <v>5</v>
      </c>
      <c r="E6377" s="12">
        <f t="shared" si="1195"/>
        <v>6</v>
      </c>
      <c r="F6377" s="124" t="str">
        <f t="shared" si="1196"/>
        <v>0</v>
      </c>
      <c r="G6377" s="1">
        <f ca="1">(OFFSET(O6377,0,MATCH(Customer!$J$6,'CDH &amp; HDH'!$P$11:$X$11,0)))</f>
        <v>43</v>
      </c>
      <c r="H6377" s="1" t="str">
        <f t="shared" si="1197"/>
        <v>Cooling</v>
      </c>
      <c r="I6377" s="1">
        <f ca="1">OFFSET(IF($H6377="Cooling",Customer!$C$25,Customer!$C$52),E6377,D6377)</f>
        <v>78</v>
      </c>
      <c r="J6377" s="1">
        <f ca="1">OFFSET(IF($H6377="Cooling",Customer!$L$25,Customer!$L$52),$E6377,$D6377)</f>
        <v>80</v>
      </c>
      <c r="K6377" s="16">
        <f t="shared" ca="1" si="1191"/>
        <v>0</v>
      </c>
      <c r="L6377" s="16">
        <f t="shared" ca="1" si="1192"/>
        <v>0</v>
      </c>
      <c r="M6377" s="17">
        <f t="shared" si="1198"/>
        <v>0</v>
      </c>
      <c r="N6377" s="17">
        <f t="shared" si="1199"/>
        <v>0</v>
      </c>
      <c r="O6377" s="4"/>
      <c r="P6377" s="4">
        <v>41</v>
      </c>
      <c r="Q6377" s="4">
        <v>42</v>
      </c>
      <c r="R6377" s="4">
        <v>62</v>
      </c>
      <c r="S6377" s="4">
        <v>64</v>
      </c>
      <c r="T6377" s="4">
        <v>52</v>
      </c>
      <c r="U6377" s="4">
        <v>55</v>
      </c>
      <c r="V6377" s="13">
        <v>43</v>
      </c>
      <c r="W6377" s="4">
        <v>42</v>
      </c>
      <c r="X6377" s="4">
        <v>49</v>
      </c>
      <c r="Y6377">
        <f t="shared" ca="1" si="1200"/>
        <v>0</v>
      </c>
      <c r="Z6377">
        <f t="shared" ca="1" si="1201"/>
        <v>0</v>
      </c>
    </row>
    <row r="6378" spans="2:26" x14ac:dyDescent="0.25">
      <c r="B6378" s="11">
        <f t="shared" si="1202"/>
        <v>44827.24999998456</v>
      </c>
      <c r="C6378" s="1">
        <f t="shared" si="1193"/>
        <v>9</v>
      </c>
      <c r="D6378" s="1">
        <f t="shared" si="1194"/>
        <v>5</v>
      </c>
      <c r="E6378" s="12">
        <f t="shared" si="1195"/>
        <v>7</v>
      </c>
      <c r="F6378" s="124" t="str">
        <f t="shared" si="1196"/>
        <v>0</v>
      </c>
      <c r="G6378" s="1">
        <f ca="1">(OFFSET(O6378,0,MATCH(Customer!$J$6,'CDH &amp; HDH'!$P$11:$X$11,0)))</f>
        <v>44</v>
      </c>
      <c r="H6378" s="1" t="str">
        <f t="shared" si="1197"/>
        <v>Cooling</v>
      </c>
      <c r="I6378" s="1">
        <f ca="1">OFFSET(IF($H6378="Cooling",Customer!$C$25,Customer!$C$52),E6378,D6378)</f>
        <v>78</v>
      </c>
      <c r="J6378" s="1">
        <f ca="1">OFFSET(IF($H6378="Cooling",Customer!$L$25,Customer!$L$52),$E6378,$D6378)</f>
        <v>80</v>
      </c>
      <c r="K6378" s="16">
        <f t="shared" ca="1" si="1191"/>
        <v>0</v>
      </c>
      <c r="L6378" s="16">
        <f t="shared" ca="1" si="1192"/>
        <v>0</v>
      </c>
      <c r="M6378" s="17">
        <f t="shared" si="1198"/>
        <v>0</v>
      </c>
      <c r="N6378" s="17">
        <f t="shared" si="1199"/>
        <v>0</v>
      </c>
      <c r="O6378" s="4"/>
      <c r="P6378" s="4">
        <v>42</v>
      </c>
      <c r="Q6378" s="4">
        <v>44</v>
      </c>
      <c r="R6378" s="4">
        <v>62</v>
      </c>
      <c r="S6378" s="4">
        <v>67</v>
      </c>
      <c r="T6378" s="4">
        <v>54</v>
      </c>
      <c r="U6378" s="4">
        <v>55</v>
      </c>
      <c r="V6378" s="13">
        <v>44</v>
      </c>
      <c r="W6378" s="4">
        <v>42</v>
      </c>
      <c r="X6378" s="4">
        <v>50</v>
      </c>
      <c r="Y6378">
        <f t="shared" ca="1" si="1200"/>
        <v>0</v>
      </c>
      <c r="Z6378">
        <f t="shared" ca="1" si="1201"/>
        <v>0</v>
      </c>
    </row>
    <row r="6379" spans="2:26" x14ac:dyDescent="0.25">
      <c r="B6379" s="11">
        <f t="shared" si="1202"/>
        <v>44827.291666651225</v>
      </c>
      <c r="C6379" s="1">
        <f t="shared" si="1193"/>
        <v>9</v>
      </c>
      <c r="D6379" s="1">
        <f t="shared" si="1194"/>
        <v>5</v>
      </c>
      <c r="E6379" s="12">
        <f t="shared" si="1195"/>
        <v>8</v>
      </c>
      <c r="F6379" s="124" t="str">
        <f t="shared" si="1196"/>
        <v>0</v>
      </c>
      <c r="G6379" s="1">
        <f ca="1">(OFFSET(O6379,0,MATCH(Customer!$J$6,'CDH &amp; HDH'!$P$11:$X$11,0)))</f>
        <v>47</v>
      </c>
      <c r="H6379" s="1" t="str">
        <f t="shared" si="1197"/>
        <v>Cooling</v>
      </c>
      <c r="I6379" s="1">
        <f ca="1">OFFSET(IF($H6379="Cooling",Customer!$C$25,Customer!$C$52),E6379,D6379)</f>
        <v>72</v>
      </c>
      <c r="J6379" s="1">
        <f ca="1">OFFSET(IF($H6379="Cooling",Customer!$L$25,Customer!$L$52),$E6379,$D6379)</f>
        <v>77</v>
      </c>
      <c r="K6379" s="16">
        <f t="shared" ca="1" si="1191"/>
        <v>0</v>
      </c>
      <c r="L6379" s="16">
        <f t="shared" ca="1" si="1192"/>
        <v>0</v>
      </c>
      <c r="M6379" s="17">
        <f t="shared" si="1198"/>
        <v>0</v>
      </c>
      <c r="N6379" s="17">
        <f t="shared" si="1199"/>
        <v>0</v>
      </c>
      <c r="O6379" s="4"/>
      <c r="P6379" s="4">
        <v>48</v>
      </c>
      <c r="Q6379" s="4">
        <v>46</v>
      </c>
      <c r="R6379" s="4">
        <v>63</v>
      </c>
      <c r="S6379" s="4">
        <v>66</v>
      </c>
      <c r="T6379" s="4">
        <v>58</v>
      </c>
      <c r="U6379" s="4">
        <v>55</v>
      </c>
      <c r="V6379" s="13">
        <v>47</v>
      </c>
      <c r="W6379" s="4">
        <v>47</v>
      </c>
      <c r="X6379" s="4">
        <v>51</v>
      </c>
      <c r="Y6379">
        <f t="shared" ca="1" si="1200"/>
        <v>0</v>
      </c>
      <c r="Z6379">
        <f t="shared" ca="1" si="1201"/>
        <v>0</v>
      </c>
    </row>
    <row r="6380" spans="2:26" x14ac:dyDescent="0.25">
      <c r="B6380" s="11">
        <f t="shared" si="1202"/>
        <v>44827.333333317889</v>
      </c>
      <c r="C6380" s="1">
        <f t="shared" si="1193"/>
        <v>9</v>
      </c>
      <c r="D6380" s="1">
        <f t="shared" si="1194"/>
        <v>5</v>
      </c>
      <c r="E6380" s="12">
        <f t="shared" si="1195"/>
        <v>9</v>
      </c>
      <c r="F6380" s="124" t="str">
        <f t="shared" si="1196"/>
        <v>0</v>
      </c>
      <c r="G6380" s="1">
        <f ca="1">(OFFSET(O6380,0,MATCH(Customer!$J$6,'CDH &amp; HDH'!$P$11:$X$11,0)))</f>
        <v>51</v>
      </c>
      <c r="H6380" s="1" t="str">
        <f t="shared" si="1197"/>
        <v>Cooling</v>
      </c>
      <c r="I6380" s="1">
        <f ca="1">OFFSET(IF($H6380="Cooling",Customer!$C$25,Customer!$C$52),E6380,D6380)</f>
        <v>72</v>
      </c>
      <c r="J6380" s="1">
        <f ca="1">OFFSET(IF($H6380="Cooling",Customer!$L$25,Customer!$L$52),$E6380,$D6380)</f>
        <v>77</v>
      </c>
      <c r="K6380" s="16">
        <f t="shared" ca="1" si="1191"/>
        <v>0</v>
      </c>
      <c r="L6380" s="16">
        <f t="shared" ca="1" si="1192"/>
        <v>0</v>
      </c>
      <c r="M6380" s="17">
        <f t="shared" si="1198"/>
        <v>0</v>
      </c>
      <c r="N6380" s="17">
        <f t="shared" si="1199"/>
        <v>0</v>
      </c>
      <c r="O6380" s="4"/>
      <c r="P6380" s="4">
        <v>54</v>
      </c>
      <c r="Q6380" s="4">
        <v>48</v>
      </c>
      <c r="R6380" s="4">
        <v>64</v>
      </c>
      <c r="S6380" s="4">
        <v>65</v>
      </c>
      <c r="T6380" s="4">
        <v>61</v>
      </c>
      <c r="U6380" s="4">
        <v>56</v>
      </c>
      <c r="V6380" s="13">
        <v>51</v>
      </c>
      <c r="W6380" s="4">
        <v>51</v>
      </c>
      <c r="X6380" s="4">
        <v>56</v>
      </c>
      <c r="Y6380">
        <f t="shared" ca="1" si="1200"/>
        <v>0</v>
      </c>
      <c r="Z6380">
        <f t="shared" ca="1" si="1201"/>
        <v>0</v>
      </c>
    </row>
    <row r="6381" spans="2:26" x14ac:dyDescent="0.25">
      <c r="B6381" s="11">
        <f t="shared" si="1202"/>
        <v>44827.374999984553</v>
      </c>
      <c r="C6381" s="1">
        <f t="shared" si="1193"/>
        <v>9</v>
      </c>
      <c r="D6381" s="1">
        <f t="shared" si="1194"/>
        <v>5</v>
      </c>
      <c r="E6381" s="12">
        <f t="shared" si="1195"/>
        <v>10</v>
      </c>
      <c r="F6381" s="124" t="str">
        <f t="shared" si="1196"/>
        <v>0</v>
      </c>
      <c r="G6381" s="1">
        <f ca="1">(OFFSET(O6381,0,MATCH(Customer!$J$6,'CDH &amp; HDH'!$P$11:$X$11,0)))</f>
        <v>55</v>
      </c>
      <c r="H6381" s="1" t="str">
        <f t="shared" si="1197"/>
        <v>Cooling</v>
      </c>
      <c r="I6381" s="1">
        <f ca="1">OFFSET(IF($H6381="Cooling",Customer!$C$25,Customer!$C$52),E6381,D6381)</f>
        <v>72</v>
      </c>
      <c r="J6381" s="1">
        <f ca="1">OFFSET(IF($H6381="Cooling",Customer!$L$25,Customer!$L$52),$E6381,$D6381)</f>
        <v>77</v>
      </c>
      <c r="K6381" s="16">
        <f t="shared" ca="1" si="1191"/>
        <v>0</v>
      </c>
      <c r="L6381" s="16">
        <f t="shared" ca="1" si="1192"/>
        <v>0</v>
      </c>
      <c r="M6381" s="17">
        <f t="shared" si="1198"/>
        <v>0</v>
      </c>
      <c r="N6381" s="17">
        <f t="shared" si="1199"/>
        <v>0</v>
      </c>
      <c r="O6381" s="4"/>
      <c r="P6381" s="4">
        <v>60</v>
      </c>
      <c r="Q6381" s="4">
        <v>50</v>
      </c>
      <c r="R6381" s="4">
        <v>64</v>
      </c>
      <c r="S6381" s="4">
        <v>66</v>
      </c>
      <c r="T6381" s="4">
        <v>64</v>
      </c>
      <c r="U6381" s="4">
        <v>57</v>
      </c>
      <c r="V6381" s="13">
        <v>55</v>
      </c>
      <c r="W6381" s="4">
        <v>56</v>
      </c>
      <c r="X6381" s="4">
        <v>60</v>
      </c>
      <c r="Y6381">
        <f t="shared" ca="1" si="1200"/>
        <v>0</v>
      </c>
      <c r="Z6381">
        <f t="shared" ca="1" si="1201"/>
        <v>0</v>
      </c>
    </row>
    <row r="6382" spans="2:26" x14ac:dyDescent="0.25">
      <c r="B6382" s="11">
        <f t="shared" si="1202"/>
        <v>44827.416666651217</v>
      </c>
      <c r="C6382" s="1">
        <f t="shared" si="1193"/>
        <v>9</v>
      </c>
      <c r="D6382" s="1">
        <f t="shared" si="1194"/>
        <v>5</v>
      </c>
      <c r="E6382" s="12">
        <f t="shared" si="1195"/>
        <v>11</v>
      </c>
      <c r="F6382" s="124" t="str">
        <f t="shared" si="1196"/>
        <v>0</v>
      </c>
      <c r="G6382" s="1">
        <f ca="1">(OFFSET(O6382,0,MATCH(Customer!$J$6,'CDH &amp; HDH'!$P$11:$X$11,0)))</f>
        <v>58</v>
      </c>
      <c r="H6382" s="1" t="str">
        <f t="shared" si="1197"/>
        <v>Cooling</v>
      </c>
      <c r="I6382" s="1">
        <f ca="1">OFFSET(IF($H6382="Cooling",Customer!$C$25,Customer!$C$52),E6382,D6382)</f>
        <v>72</v>
      </c>
      <c r="J6382" s="1">
        <f ca="1">OFFSET(IF($H6382="Cooling",Customer!$L$25,Customer!$L$52),$E6382,$D6382)</f>
        <v>77</v>
      </c>
      <c r="K6382" s="16">
        <f t="shared" ca="1" si="1191"/>
        <v>0</v>
      </c>
      <c r="L6382" s="16">
        <f t="shared" ca="1" si="1192"/>
        <v>0</v>
      </c>
      <c r="M6382" s="17">
        <f t="shared" si="1198"/>
        <v>0</v>
      </c>
      <c r="N6382" s="17">
        <f t="shared" si="1199"/>
        <v>0</v>
      </c>
      <c r="O6382" s="4"/>
      <c r="P6382" s="4">
        <v>64</v>
      </c>
      <c r="Q6382" s="4">
        <v>52</v>
      </c>
      <c r="R6382" s="4">
        <v>64</v>
      </c>
      <c r="S6382" s="4">
        <v>69</v>
      </c>
      <c r="T6382" s="4">
        <v>65</v>
      </c>
      <c r="U6382" s="4">
        <v>57</v>
      </c>
      <c r="V6382" s="13">
        <v>58</v>
      </c>
      <c r="W6382" s="4">
        <v>60</v>
      </c>
      <c r="X6382" s="4">
        <v>64</v>
      </c>
      <c r="Y6382">
        <f t="shared" ca="1" si="1200"/>
        <v>0</v>
      </c>
      <c r="Z6382">
        <f t="shared" ca="1" si="1201"/>
        <v>0</v>
      </c>
    </row>
    <row r="6383" spans="2:26" x14ac:dyDescent="0.25">
      <c r="B6383" s="11">
        <f t="shared" si="1202"/>
        <v>44827.458333317882</v>
      </c>
      <c r="C6383" s="1">
        <f t="shared" si="1193"/>
        <v>9</v>
      </c>
      <c r="D6383" s="1">
        <f t="shared" si="1194"/>
        <v>5</v>
      </c>
      <c r="E6383" s="12">
        <f t="shared" si="1195"/>
        <v>12</v>
      </c>
      <c r="F6383" s="124" t="str">
        <f t="shared" si="1196"/>
        <v>0</v>
      </c>
      <c r="G6383" s="1">
        <f ca="1">(OFFSET(O6383,0,MATCH(Customer!$J$6,'CDH &amp; HDH'!$P$11:$X$11,0)))</f>
        <v>60</v>
      </c>
      <c r="H6383" s="1" t="str">
        <f t="shared" si="1197"/>
        <v>Cooling</v>
      </c>
      <c r="I6383" s="1">
        <f ca="1">OFFSET(IF($H6383="Cooling",Customer!$C$25,Customer!$C$52),E6383,D6383)</f>
        <v>72</v>
      </c>
      <c r="J6383" s="1">
        <f ca="1">OFFSET(IF($H6383="Cooling",Customer!$L$25,Customer!$L$52),$E6383,$D6383)</f>
        <v>77</v>
      </c>
      <c r="K6383" s="16">
        <f t="shared" ca="1" si="1191"/>
        <v>0</v>
      </c>
      <c r="L6383" s="16">
        <f t="shared" ca="1" si="1192"/>
        <v>0</v>
      </c>
      <c r="M6383" s="17">
        <f t="shared" si="1198"/>
        <v>0</v>
      </c>
      <c r="N6383" s="17">
        <f t="shared" si="1199"/>
        <v>0</v>
      </c>
      <c r="O6383" s="4"/>
      <c r="P6383" s="4">
        <v>68</v>
      </c>
      <c r="Q6383" s="4">
        <v>55</v>
      </c>
      <c r="R6383" s="4">
        <v>62</v>
      </c>
      <c r="S6383" s="4">
        <v>70</v>
      </c>
      <c r="T6383" s="4">
        <v>68</v>
      </c>
      <c r="U6383" s="4">
        <v>58</v>
      </c>
      <c r="V6383" s="13">
        <v>60</v>
      </c>
      <c r="W6383" s="4">
        <v>64</v>
      </c>
      <c r="X6383" s="4">
        <v>64</v>
      </c>
      <c r="Y6383">
        <f t="shared" ca="1" si="1200"/>
        <v>0</v>
      </c>
      <c r="Z6383">
        <f t="shared" ca="1" si="1201"/>
        <v>0</v>
      </c>
    </row>
    <row r="6384" spans="2:26" x14ac:dyDescent="0.25">
      <c r="B6384" s="11">
        <f t="shared" si="1202"/>
        <v>44827.499999984546</v>
      </c>
      <c r="C6384" s="1">
        <f t="shared" si="1193"/>
        <v>9</v>
      </c>
      <c r="D6384" s="1">
        <f t="shared" si="1194"/>
        <v>5</v>
      </c>
      <c r="E6384" s="12">
        <f t="shared" si="1195"/>
        <v>13</v>
      </c>
      <c r="F6384" s="124" t="str">
        <f t="shared" si="1196"/>
        <v>0</v>
      </c>
      <c r="G6384" s="1">
        <f ca="1">(OFFSET(O6384,0,MATCH(Customer!$J$6,'CDH &amp; HDH'!$P$11:$X$11,0)))</f>
        <v>63</v>
      </c>
      <c r="H6384" s="1" t="str">
        <f t="shared" si="1197"/>
        <v>Cooling</v>
      </c>
      <c r="I6384" s="1">
        <f ca="1">OFFSET(IF($H6384="Cooling",Customer!$C$25,Customer!$C$52),E6384,D6384)</f>
        <v>72</v>
      </c>
      <c r="J6384" s="1">
        <f ca="1">OFFSET(IF($H6384="Cooling",Customer!$L$25,Customer!$L$52),$E6384,$D6384)</f>
        <v>77</v>
      </c>
      <c r="K6384" s="16">
        <f t="shared" ca="1" si="1191"/>
        <v>0</v>
      </c>
      <c r="L6384" s="16">
        <f t="shared" ca="1" si="1192"/>
        <v>0</v>
      </c>
      <c r="M6384" s="17">
        <f t="shared" si="1198"/>
        <v>0</v>
      </c>
      <c r="N6384" s="17">
        <f t="shared" si="1199"/>
        <v>0</v>
      </c>
      <c r="O6384" s="4"/>
      <c r="P6384" s="4">
        <v>72</v>
      </c>
      <c r="Q6384" s="4">
        <v>57</v>
      </c>
      <c r="R6384" s="4">
        <v>63</v>
      </c>
      <c r="S6384" s="4">
        <v>71</v>
      </c>
      <c r="T6384" s="4">
        <v>68</v>
      </c>
      <c r="U6384" s="4">
        <v>59</v>
      </c>
      <c r="V6384" s="13">
        <v>63</v>
      </c>
      <c r="W6384" s="4">
        <v>68</v>
      </c>
      <c r="X6384" s="4">
        <v>67</v>
      </c>
      <c r="Y6384">
        <f t="shared" ca="1" si="1200"/>
        <v>0</v>
      </c>
      <c r="Z6384">
        <f t="shared" ca="1" si="1201"/>
        <v>0</v>
      </c>
    </row>
    <row r="6385" spans="2:26" x14ac:dyDescent="0.25">
      <c r="B6385" s="11">
        <f t="shared" si="1202"/>
        <v>44827.54166665121</v>
      </c>
      <c r="C6385" s="1">
        <f t="shared" si="1193"/>
        <v>9</v>
      </c>
      <c r="D6385" s="1">
        <f t="shared" si="1194"/>
        <v>5</v>
      </c>
      <c r="E6385" s="12">
        <f t="shared" si="1195"/>
        <v>14</v>
      </c>
      <c r="F6385" s="124" t="str">
        <f t="shared" si="1196"/>
        <v>0</v>
      </c>
      <c r="G6385" s="1">
        <f ca="1">(OFFSET(O6385,0,MATCH(Customer!$J$6,'CDH &amp; HDH'!$P$11:$X$11,0)))</f>
        <v>64</v>
      </c>
      <c r="H6385" s="1" t="str">
        <f t="shared" si="1197"/>
        <v>Cooling</v>
      </c>
      <c r="I6385" s="1">
        <f ca="1">OFFSET(IF($H6385="Cooling",Customer!$C$25,Customer!$C$52),E6385,D6385)</f>
        <v>72</v>
      </c>
      <c r="J6385" s="1">
        <f ca="1">OFFSET(IF($H6385="Cooling",Customer!$L$25,Customer!$L$52),$E6385,$D6385)</f>
        <v>77</v>
      </c>
      <c r="K6385" s="16">
        <f t="shared" ca="1" si="1191"/>
        <v>0</v>
      </c>
      <c r="L6385" s="16">
        <f t="shared" ca="1" si="1192"/>
        <v>0</v>
      </c>
      <c r="M6385" s="17">
        <f t="shared" si="1198"/>
        <v>0</v>
      </c>
      <c r="N6385" s="17">
        <f t="shared" si="1199"/>
        <v>0</v>
      </c>
      <c r="O6385" s="4"/>
      <c r="P6385" s="4">
        <v>73</v>
      </c>
      <c r="Q6385" s="4">
        <v>58</v>
      </c>
      <c r="R6385" s="4">
        <v>60</v>
      </c>
      <c r="S6385" s="4">
        <v>71</v>
      </c>
      <c r="T6385" s="4">
        <v>68</v>
      </c>
      <c r="U6385" s="4">
        <v>60</v>
      </c>
      <c r="V6385" s="13">
        <v>64</v>
      </c>
      <c r="W6385" s="4">
        <v>69</v>
      </c>
      <c r="X6385" s="4">
        <v>67</v>
      </c>
      <c r="Y6385">
        <f t="shared" ca="1" si="1200"/>
        <v>0</v>
      </c>
      <c r="Z6385">
        <f t="shared" ca="1" si="1201"/>
        <v>0</v>
      </c>
    </row>
    <row r="6386" spans="2:26" x14ac:dyDescent="0.25">
      <c r="B6386" s="11">
        <f t="shared" si="1202"/>
        <v>44827.583333317874</v>
      </c>
      <c r="C6386" s="1">
        <f t="shared" si="1193"/>
        <v>9</v>
      </c>
      <c r="D6386" s="1">
        <f t="shared" si="1194"/>
        <v>5</v>
      </c>
      <c r="E6386" s="12">
        <f t="shared" si="1195"/>
        <v>15</v>
      </c>
      <c r="F6386" s="124" t="str">
        <f t="shared" si="1196"/>
        <v>0</v>
      </c>
      <c r="G6386" s="1">
        <f ca="1">(OFFSET(O6386,0,MATCH(Customer!$J$6,'CDH &amp; HDH'!$P$11:$X$11,0)))</f>
        <v>65</v>
      </c>
      <c r="H6386" s="1" t="str">
        <f t="shared" si="1197"/>
        <v>Cooling</v>
      </c>
      <c r="I6386" s="1">
        <f ca="1">OFFSET(IF($H6386="Cooling",Customer!$C$25,Customer!$C$52),E6386,D6386)</f>
        <v>72</v>
      </c>
      <c r="J6386" s="1">
        <f ca="1">OFFSET(IF($H6386="Cooling",Customer!$L$25,Customer!$L$52),$E6386,$D6386)</f>
        <v>77</v>
      </c>
      <c r="K6386" s="16">
        <f t="shared" ca="1" si="1191"/>
        <v>0</v>
      </c>
      <c r="L6386" s="16">
        <f t="shared" ca="1" si="1192"/>
        <v>0</v>
      </c>
      <c r="M6386" s="17">
        <f t="shared" si="1198"/>
        <v>0</v>
      </c>
      <c r="N6386" s="17">
        <f t="shared" si="1199"/>
        <v>0</v>
      </c>
      <c r="O6386" s="4"/>
      <c r="P6386" s="4">
        <v>73</v>
      </c>
      <c r="Q6386" s="4">
        <v>60</v>
      </c>
      <c r="R6386" s="4">
        <v>60</v>
      </c>
      <c r="S6386" s="4">
        <v>73</v>
      </c>
      <c r="T6386" s="4">
        <v>67</v>
      </c>
      <c r="U6386" s="4">
        <v>59</v>
      </c>
      <c r="V6386" s="13">
        <v>65</v>
      </c>
      <c r="W6386" s="4">
        <v>70</v>
      </c>
      <c r="X6386" s="4">
        <v>68</v>
      </c>
      <c r="Y6386">
        <f t="shared" ca="1" si="1200"/>
        <v>0</v>
      </c>
      <c r="Z6386">
        <f t="shared" ca="1" si="1201"/>
        <v>0</v>
      </c>
    </row>
    <row r="6387" spans="2:26" x14ac:dyDescent="0.25">
      <c r="B6387" s="11">
        <f t="shared" si="1202"/>
        <v>44827.624999984539</v>
      </c>
      <c r="C6387" s="1">
        <f t="shared" si="1193"/>
        <v>9</v>
      </c>
      <c r="D6387" s="1">
        <f t="shared" si="1194"/>
        <v>5</v>
      </c>
      <c r="E6387" s="12">
        <f t="shared" si="1195"/>
        <v>16</v>
      </c>
      <c r="F6387" s="124" t="str">
        <f t="shared" si="1196"/>
        <v>0</v>
      </c>
      <c r="G6387" s="1">
        <f ca="1">(OFFSET(O6387,0,MATCH(Customer!$J$6,'CDH &amp; HDH'!$P$11:$X$11,0)))</f>
        <v>65</v>
      </c>
      <c r="H6387" s="1" t="str">
        <f t="shared" si="1197"/>
        <v>Cooling</v>
      </c>
      <c r="I6387" s="1">
        <f ca="1">OFFSET(IF($H6387="Cooling",Customer!$C$25,Customer!$C$52),E6387,D6387)</f>
        <v>72</v>
      </c>
      <c r="J6387" s="1">
        <f ca="1">OFFSET(IF($H6387="Cooling",Customer!$L$25,Customer!$L$52),$E6387,$D6387)</f>
        <v>77</v>
      </c>
      <c r="K6387" s="16">
        <f t="shared" ca="1" si="1191"/>
        <v>0</v>
      </c>
      <c r="L6387" s="16">
        <f t="shared" ca="1" si="1192"/>
        <v>0</v>
      </c>
      <c r="M6387" s="17">
        <f t="shared" si="1198"/>
        <v>0</v>
      </c>
      <c r="N6387" s="17">
        <f t="shared" si="1199"/>
        <v>0</v>
      </c>
      <c r="O6387" s="4"/>
      <c r="P6387" s="4">
        <v>74</v>
      </c>
      <c r="Q6387" s="4">
        <v>61</v>
      </c>
      <c r="R6387" s="4">
        <v>61</v>
      </c>
      <c r="S6387" s="4">
        <v>74</v>
      </c>
      <c r="T6387" s="4">
        <v>68</v>
      </c>
      <c r="U6387" s="4">
        <v>59</v>
      </c>
      <c r="V6387" s="13">
        <v>65</v>
      </c>
      <c r="W6387" s="4">
        <v>71</v>
      </c>
      <c r="X6387" s="4">
        <v>68</v>
      </c>
      <c r="Y6387">
        <f t="shared" ca="1" si="1200"/>
        <v>0</v>
      </c>
      <c r="Z6387">
        <f t="shared" ca="1" si="1201"/>
        <v>0</v>
      </c>
    </row>
    <row r="6388" spans="2:26" x14ac:dyDescent="0.25">
      <c r="B6388" s="11">
        <f t="shared" si="1202"/>
        <v>44827.666666651203</v>
      </c>
      <c r="C6388" s="1">
        <f t="shared" si="1193"/>
        <v>9</v>
      </c>
      <c r="D6388" s="1">
        <f t="shared" si="1194"/>
        <v>5</v>
      </c>
      <c r="E6388" s="12">
        <f t="shared" si="1195"/>
        <v>17</v>
      </c>
      <c r="F6388" s="124" t="str">
        <f t="shared" si="1196"/>
        <v>0</v>
      </c>
      <c r="G6388" s="1">
        <f ca="1">(OFFSET(O6388,0,MATCH(Customer!$J$6,'CDH &amp; HDH'!$P$11:$X$11,0)))</f>
        <v>64</v>
      </c>
      <c r="H6388" s="1" t="str">
        <f t="shared" si="1197"/>
        <v>Cooling</v>
      </c>
      <c r="I6388" s="1">
        <f ca="1">OFFSET(IF($H6388="Cooling",Customer!$C$25,Customer!$C$52),E6388,D6388)</f>
        <v>72</v>
      </c>
      <c r="J6388" s="1">
        <f ca="1">OFFSET(IF($H6388="Cooling",Customer!$L$25,Customer!$L$52),$E6388,$D6388)</f>
        <v>77</v>
      </c>
      <c r="K6388" s="16">
        <f t="shared" ca="1" si="1191"/>
        <v>0</v>
      </c>
      <c r="L6388" s="16">
        <f t="shared" ca="1" si="1192"/>
        <v>0</v>
      </c>
      <c r="M6388" s="17">
        <f t="shared" si="1198"/>
        <v>0</v>
      </c>
      <c r="N6388" s="17">
        <f t="shared" si="1199"/>
        <v>0</v>
      </c>
      <c r="O6388" s="4"/>
      <c r="P6388" s="4">
        <v>71</v>
      </c>
      <c r="Q6388" s="4">
        <v>60</v>
      </c>
      <c r="R6388" s="4">
        <v>61</v>
      </c>
      <c r="S6388" s="4">
        <v>73</v>
      </c>
      <c r="T6388" s="4">
        <v>67</v>
      </c>
      <c r="U6388" s="4">
        <v>59</v>
      </c>
      <c r="V6388" s="13">
        <v>64</v>
      </c>
      <c r="W6388" s="4">
        <v>70</v>
      </c>
      <c r="X6388" s="4">
        <v>68</v>
      </c>
      <c r="Y6388">
        <f t="shared" ca="1" si="1200"/>
        <v>0</v>
      </c>
      <c r="Z6388">
        <f t="shared" ca="1" si="1201"/>
        <v>0</v>
      </c>
    </row>
    <row r="6389" spans="2:26" x14ac:dyDescent="0.25">
      <c r="B6389" s="11">
        <f t="shared" si="1202"/>
        <v>44827.708333317867</v>
      </c>
      <c r="C6389" s="1">
        <f t="shared" si="1193"/>
        <v>9</v>
      </c>
      <c r="D6389" s="1">
        <f t="shared" si="1194"/>
        <v>5</v>
      </c>
      <c r="E6389" s="12">
        <f t="shared" si="1195"/>
        <v>18</v>
      </c>
      <c r="F6389" s="124" t="str">
        <f t="shared" si="1196"/>
        <v>0</v>
      </c>
      <c r="G6389" s="1">
        <f ca="1">(OFFSET(O6389,0,MATCH(Customer!$J$6,'CDH &amp; HDH'!$P$11:$X$11,0)))</f>
        <v>61</v>
      </c>
      <c r="H6389" s="1" t="str">
        <f t="shared" si="1197"/>
        <v>Cooling</v>
      </c>
      <c r="I6389" s="1">
        <f ca="1">OFFSET(IF($H6389="Cooling",Customer!$C$25,Customer!$C$52),E6389,D6389)</f>
        <v>72</v>
      </c>
      <c r="J6389" s="1">
        <f ca="1">OFFSET(IF($H6389="Cooling",Customer!$L$25,Customer!$L$52),$E6389,$D6389)</f>
        <v>77</v>
      </c>
      <c r="K6389" s="16">
        <f t="shared" ca="1" si="1191"/>
        <v>0</v>
      </c>
      <c r="L6389" s="16">
        <f t="shared" ca="1" si="1192"/>
        <v>0</v>
      </c>
      <c r="M6389" s="17">
        <f t="shared" si="1198"/>
        <v>0</v>
      </c>
      <c r="N6389" s="17">
        <f t="shared" si="1199"/>
        <v>0</v>
      </c>
      <c r="O6389" s="4"/>
      <c r="P6389" s="4">
        <v>68</v>
      </c>
      <c r="Q6389" s="4">
        <v>60</v>
      </c>
      <c r="R6389" s="4">
        <v>57</v>
      </c>
      <c r="S6389" s="4">
        <v>72</v>
      </c>
      <c r="T6389" s="4">
        <v>65</v>
      </c>
      <c r="U6389" s="4">
        <v>59</v>
      </c>
      <c r="V6389" s="13">
        <v>61</v>
      </c>
      <c r="W6389" s="4">
        <v>69</v>
      </c>
      <c r="X6389" s="4">
        <v>63</v>
      </c>
      <c r="Y6389">
        <f t="shared" ca="1" si="1200"/>
        <v>0</v>
      </c>
      <c r="Z6389">
        <f t="shared" ca="1" si="1201"/>
        <v>0</v>
      </c>
    </row>
    <row r="6390" spans="2:26" x14ac:dyDescent="0.25">
      <c r="B6390" s="11">
        <f t="shared" si="1202"/>
        <v>44827.749999984531</v>
      </c>
      <c r="C6390" s="1">
        <f t="shared" si="1193"/>
        <v>9</v>
      </c>
      <c r="D6390" s="1">
        <f t="shared" si="1194"/>
        <v>5</v>
      </c>
      <c r="E6390" s="12">
        <f t="shared" si="1195"/>
        <v>19</v>
      </c>
      <c r="F6390" s="124" t="str">
        <f t="shared" si="1196"/>
        <v>0</v>
      </c>
      <c r="G6390" s="1">
        <f ca="1">(OFFSET(O6390,0,MATCH(Customer!$J$6,'CDH &amp; HDH'!$P$11:$X$11,0)))</f>
        <v>58</v>
      </c>
      <c r="H6390" s="1" t="str">
        <f t="shared" si="1197"/>
        <v>Cooling</v>
      </c>
      <c r="I6390" s="1">
        <f ca="1">OFFSET(IF($H6390="Cooling",Customer!$C$25,Customer!$C$52),E6390,D6390)</f>
        <v>78</v>
      </c>
      <c r="J6390" s="1">
        <f ca="1">OFFSET(IF($H6390="Cooling",Customer!$L$25,Customer!$L$52),$E6390,$D6390)</f>
        <v>80</v>
      </c>
      <c r="K6390" s="16">
        <f t="shared" ca="1" si="1191"/>
        <v>0</v>
      </c>
      <c r="L6390" s="16">
        <f t="shared" ca="1" si="1192"/>
        <v>0</v>
      </c>
      <c r="M6390" s="17">
        <f t="shared" si="1198"/>
        <v>0</v>
      </c>
      <c r="N6390" s="17">
        <f t="shared" si="1199"/>
        <v>0</v>
      </c>
      <c r="O6390" s="4"/>
      <c r="P6390" s="4">
        <v>65</v>
      </c>
      <c r="Q6390" s="4">
        <v>59</v>
      </c>
      <c r="R6390" s="4">
        <v>52</v>
      </c>
      <c r="S6390" s="4">
        <v>71</v>
      </c>
      <c r="T6390" s="4">
        <v>62</v>
      </c>
      <c r="U6390" s="4">
        <v>57</v>
      </c>
      <c r="V6390" s="13">
        <v>58</v>
      </c>
      <c r="W6390" s="4">
        <v>68</v>
      </c>
      <c r="X6390" s="4">
        <v>59</v>
      </c>
      <c r="Y6390">
        <f t="shared" ca="1" si="1200"/>
        <v>0</v>
      </c>
      <c r="Z6390">
        <f t="shared" ca="1" si="1201"/>
        <v>0</v>
      </c>
    </row>
    <row r="6391" spans="2:26" x14ac:dyDescent="0.25">
      <c r="B6391" s="11">
        <f t="shared" si="1202"/>
        <v>44827.791666651196</v>
      </c>
      <c r="C6391" s="1">
        <f t="shared" si="1193"/>
        <v>9</v>
      </c>
      <c r="D6391" s="1">
        <f t="shared" si="1194"/>
        <v>5</v>
      </c>
      <c r="E6391" s="12">
        <f t="shared" si="1195"/>
        <v>20</v>
      </c>
      <c r="F6391" s="124" t="str">
        <f t="shared" si="1196"/>
        <v>0</v>
      </c>
      <c r="G6391" s="1">
        <f ca="1">(OFFSET(O6391,0,MATCH(Customer!$J$6,'CDH &amp; HDH'!$P$11:$X$11,0)))</f>
        <v>56</v>
      </c>
      <c r="H6391" s="1" t="str">
        <f t="shared" si="1197"/>
        <v>Cooling</v>
      </c>
      <c r="I6391" s="1">
        <f ca="1">OFFSET(IF($H6391="Cooling",Customer!$C$25,Customer!$C$52),E6391,D6391)</f>
        <v>78</v>
      </c>
      <c r="J6391" s="1">
        <f ca="1">OFFSET(IF($H6391="Cooling",Customer!$L$25,Customer!$L$52),$E6391,$D6391)</f>
        <v>80</v>
      </c>
      <c r="K6391" s="16">
        <f t="shared" ca="1" si="1191"/>
        <v>0</v>
      </c>
      <c r="L6391" s="16">
        <f t="shared" ca="1" si="1192"/>
        <v>0</v>
      </c>
      <c r="M6391" s="17">
        <f t="shared" si="1198"/>
        <v>0</v>
      </c>
      <c r="N6391" s="17">
        <f t="shared" si="1199"/>
        <v>0</v>
      </c>
      <c r="O6391" s="4"/>
      <c r="P6391" s="4">
        <v>63</v>
      </c>
      <c r="Q6391" s="4">
        <v>56</v>
      </c>
      <c r="R6391" s="4">
        <v>50</v>
      </c>
      <c r="S6391" s="4">
        <v>71</v>
      </c>
      <c r="T6391" s="4">
        <v>61</v>
      </c>
      <c r="U6391" s="4">
        <v>56</v>
      </c>
      <c r="V6391" s="13">
        <v>56</v>
      </c>
      <c r="W6391" s="4">
        <v>67</v>
      </c>
      <c r="X6391" s="4">
        <v>57</v>
      </c>
      <c r="Y6391">
        <f t="shared" ca="1" si="1200"/>
        <v>0</v>
      </c>
      <c r="Z6391">
        <f t="shared" ca="1" si="1201"/>
        <v>0</v>
      </c>
    </row>
    <row r="6392" spans="2:26" x14ac:dyDescent="0.25">
      <c r="B6392" s="11">
        <f t="shared" si="1202"/>
        <v>44827.83333331786</v>
      </c>
      <c r="C6392" s="1">
        <f t="shared" si="1193"/>
        <v>9</v>
      </c>
      <c r="D6392" s="1">
        <f t="shared" si="1194"/>
        <v>5</v>
      </c>
      <c r="E6392" s="12">
        <f t="shared" si="1195"/>
        <v>21</v>
      </c>
      <c r="F6392" s="124" t="str">
        <f t="shared" si="1196"/>
        <v>0</v>
      </c>
      <c r="G6392" s="1">
        <f ca="1">(OFFSET(O6392,0,MATCH(Customer!$J$6,'CDH &amp; HDH'!$P$11:$X$11,0)))</f>
        <v>54</v>
      </c>
      <c r="H6392" s="1" t="str">
        <f t="shared" si="1197"/>
        <v>Cooling</v>
      </c>
      <c r="I6392" s="1">
        <f ca="1">OFFSET(IF($H6392="Cooling",Customer!$C$25,Customer!$C$52),E6392,D6392)</f>
        <v>78</v>
      </c>
      <c r="J6392" s="1">
        <f ca="1">OFFSET(IF($H6392="Cooling",Customer!$L$25,Customer!$L$52),$E6392,$D6392)</f>
        <v>80</v>
      </c>
      <c r="K6392" s="16">
        <f t="shared" ca="1" si="1191"/>
        <v>0</v>
      </c>
      <c r="L6392" s="16">
        <f t="shared" ca="1" si="1192"/>
        <v>0</v>
      </c>
      <c r="M6392" s="17">
        <f t="shared" si="1198"/>
        <v>0</v>
      </c>
      <c r="N6392" s="17">
        <f t="shared" si="1199"/>
        <v>0</v>
      </c>
      <c r="O6392" s="4"/>
      <c r="P6392" s="4">
        <v>60</v>
      </c>
      <c r="Q6392" s="4">
        <v>53</v>
      </c>
      <c r="R6392" s="4">
        <v>49</v>
      </c>
      <c r="S6392" s="4">
        <v>69</v>
      </c>
      <c r="T6392" s="4">
        <v>60</v>
      </c>
      <c r="U6392" s="4">
        <v>56</v>
      </c>
      <c r="V6392" s="13">
        <v>54</v>
      </c>
      <c r="W6392" s="4">
        <v>65</v>
      </c>
      <c r="X6392" s="4">
        <v>55</v>
      </c>
      <c r="Y6392">
        <f t="shared" ca="1" si="1200"/>
        <v>0</v>
      </c>
      <c r="Z6392">
        <f t="shared" ca="1" si="1201"/>
        <v>0</v>
      </c>
    </row>
    <row r="6393" spans="2:26" x14ac:dyDescent="0.25">
      <c r="B6393" s="11">
        <f t="shared" si="1202"/>
        <v>44827.874999984524</v>
      </c>
      <c r="C6393" s="1">
        <f t="shared" si="1193"/>
        <v>9</v>
      </c>
      <c r="D6393" s="1">
        <f t="shared" si="1194"/>
        <v>5</v>
      </c>
      <c r="E6393" s="12">
        <f t="shared" si="1195"/>
        <v>22</v>
      </c>
      <c r="F6393" s="124" t="str">
        <f t="shared" si="1196"/>
        <v>0</v>
      </c>
      <c r="G6393" s="1">
        <f ca="1">(OFFSET(O6393,0,MATCH(Customer!$J$6,'CDH &amp; HDH'!$P$11:$X$11,0)))</f>
        <v>53</v>
      </c>
      <c r="H6393" s="1" t="str">
        <f t="shared" si="1197"/>
        <v>Cooling</v>
      </c>
      <c r="I6393" s="1">
        <f ca="1">OFFSET(IF($H6393="Cooling",Customer!$C$25,Customer!$C$52),E6393,D6393)</f>
        <v>78</v>
      </c>
      <c r="J6393" s="1">
        <f ca="1">OFFSET(IF($H6393="Cooling",Customer!$L$25,Customer!$L$52),$E6393,$D6393)</f>
        <v>80</v>
      </c>
      <c r="K6393" s="16">
        <f t="shared" ca="1" si="1191"/>
        <v>0</v>
      </c>
      <c r="L6393" s="16">
        <f t="shared" ca="1" si="1192"/>
        <v>0</v>
      </c>
      <c r="M6393" s="17">
        <f t="shared" si="1198"/>
        <v>0</v>
      </c>
      <c r="N6393" s="17">
        <f t="shared" si="1199"/>
        <v>0</v>
      </c>
      <c r="O6393" s="4"/>
      <c r="P6393" s="4">
        <v>58</v>
      </c>
      <c r="Q6393" s="4">
        <v>50</v>
      </c>
      <c r="R6393" s="4">
        <v>47</v>
      </c>
      <c r="S6393" s="4">
        <v>70</v>
      </c>
      <c r="T6393" s="4">
        <v>62</v>
      </c>
      <c r="U6393" s="4">
        <v>55</v>
      </c>
      <c r="V6393" s="13">
        <v>53</v>
      </c>
      <c r="W6393" s="4">
        <v>64</v>
      </c>
      <c r="X6393" s="4">
        <v>53</v>
      </c>
      <c r="Y6393">
        <f t="shared" ca="1" si="1200"/>
        <v>0</v>
      </c>
      <c r="Z6393">
        <f t="shared" ca="1" si="1201"/>
        <v>0</v>
      </c>
    </row>
    <row r="6394" spans="2:26" x14ac:dyDescent="0.25">
      <c r="B6394" s="11">
        <f t="shared" si="1202"/>
        <v>44827.916666651188</v>
      </c>
      <c r="C6394" s="1">
        <f t="shared" si="1193"/>
        <v>9</v>
      </c>
      <c r="D6394" s="1">
        <f t="shared" si="1194"/>
        <v>5</v>
      </c>
      <c r="E6394" s="12">
        <f t="shared" si="1195"/>
        <v>23</v>
      </c>
      <c r="F6394" s="124" t="str">
        <f t="shared" si="1196"/>
        <v>0</v>
      </c>
      <c r="G6394" s="1">
        <f ca="1">(OFFSET(O6394,0,MATCH(Customer!$J$6,'CDH &amp; HDH'!$P$11:$X$11,0)))</f>
        <v>49</v>
      </c>
      <c r="H6394" s="1" t="str">
        <f t="shared" si="1197"/>
        <v>Cooling</v>
      </c>
      <c r="I6394" s="1">
        <f ca="1">OFFSET(IF($H6394="Cooling",Customer!$C$25,Customer!$C$52),E6394,D6394)</f>
        <v>78</v>
      </c>
      <c r="J6394" s="1">
        <f ca="1">OFFSET(IF($H6394="Cooling",Customer!$L$25,Customer!$L$52),$E6394,$D6394)</f>
        <v>80</v>
      </c>
      <c r="K6394" s="16">
        <f t="shared" ca="1" si="1191"/>
        <v>0</v>
      </c>
      <c r="L6394" s="16">
        <f t="shared" ca="1" si="1192"/>
        <v>0</v>
      </c>
      <c r="M6394" s="17">
        <f t="shared" si="1198"/>
        <v>0</v>
      </c>
      <c r="N6394" s="17">
        <f t="shared" si="1199"/>
        <v>0</v>
      </c>
      <c r="O6394" s="4"/>
      <c r="P6394" s="4">
        <v>57</v>
      </c>
      <c r="Q6394" s="4">
        <v>48</v>
      </c>
      <c r="R6394" s="4">
        <v>46</v>
      </c>
      <c r="S6394" s="4">
        <v>67</v>
      </c>
      <c r="T6394" s="4">
        <v>59</v>
      </c>
      <c r="U6394" s="4">
        <v>54</v>
      </c>
      <c r="V6394" s="13">
        <v>49</v>
      </c>
      <c r="W6394" s="4">
        <v>62</v>
      </c>
      <c r="X6394" s="4">
        <v>52</v>
      </c>
      <c r="Y6394">
        <f t="shared" ca="1" si="1200"/>
        <v>0</v>
      </c>
      <c r="Z6394">
        <f t="shared" ca="1" si="1201"/>
        <v>0</v>
      </c>
    </row>
    <row r="6395" spans="2:26" x14ac:dyDescent="0.25">
      <c r="B6395" s="11">
        <f t="shared" si="1202"/>
        <v>44827.958333317853</v>
      </c>
      <c r="C6395" s="1">
        <f t="shared" si="1193"/>
        <v>9</v>
      </c>
      <c r="D6395" s="1">
        <f t="shared" si="1194"/>
        <v>5</v>
      </c>
      <c r="E6395" s="12">
        <f t="shared" si="1195"/>
        <v>24</v>
      </c>
      <c r="F6395" s="124" t="str">
        <f t="shared" si="1196"/>
        <v>0</v>
      </c>
      <c r="G6395" s="1">
        <f ca="1">(OFFSET(O6395,0,MATCH(Customer!$J$6,'CDH &amp; HDH'!$P$11:$X$11,0)))</f>
        <v>48</v>
      </c>
      <c r="H6395" s="1" t="str">
        <f t="shared" si="1197"/>
        <v>Cooling</v>
      </c>
      <c r="I6395" s="1">
        <f ca="1">OFFSET(IF($H6395="Cooling",Customer!$C$25,Customer!$C$52),E6395,D6395)</f>
        <v>78</v>
      </c>
      <c r="J6395" s="1">
        <f ca="1">OFFSET(IF($H6395="Cooling",Customer!$L$25,Customer!$L$52),$E6395,$D6395)</f>
        <v>80</v>
      </c>
      <c r="K6395" s="16">
        <f t="shared" ca="1" si="1191"/>
        <v>0</v>
      </c>
      <c r="L6395" s="16">
        <f t="shared" ca="1" si="1192"/>
        <v>0</v>
      </c>
      <c r="M6395" s="17">
        <f t="shared" si="1198"/>
        <v>0</v>
      </c>
      <c r="N6395" s="17">
        <f t="shared" si="1199"/>
        <v>0</v>
      </c>
      <c r="O6395" s="4"/>
      <c r="P6395" s="4">
        <v>55</v>
      </c>
      <c r="Q6395" s="4">
        <v>47</v>
      </c>
      <c r="R6395" s="4">
        <v>42</v>
      </c>
      <c r="S6395" s="4">
        <v>63</v>
      </c>
      <c r="T6395" s="4">
        <v>60</v>
      </c>
      <c r="U6395" s="4">
        <v>55</v>
      </c>
      <c r="V6395" s="13">
        <v>48</v>
      </c>
      <c r="W6395" s="4">
        <v>60</v>
      </c>
      <c r="X6395" s="4">
        <v>52</v>
      </c>
      <c r="Y6395">
        <f t="shared" ca="1" si="1200"/>
        <v>0</v>
      </c>
      <c r="Z6395">
        <f t="shared" ca="1" si="1201"/>
        <v>0</v>
      </c>
    </row>
    <row r="6396" spans="2:26" x14ac:dyDescent="0.25">
      <c r="B6396" s="11">
        <f t="shared" si="1202"/>
        <v>44827.999999984517</v>
      </c>
      <c r="C6396" s="1">
        <f t="shared" si="1193"/>
        <v>9</v>
      </c>
      <c r="D6396" s="1">
        <f t="shared" si="1194"/>
        <v>6</v>
      </c>
      <c r="E6396" s="12">
        <f t="shared" si="1195"/>
        <v>1</v>
      </c>
      <c r="F6396" s="124" t="str">
        <f t="shared" si="1196"/>
        <v>0</v>
      </c>
      <c r="G6396" s="1">
        <f ca="1">(OFFSET(O6396,0,MATCH(Customer!$J$6,'CDH &amp; HDH'!$P$11:$X$11,0)))</f>
        <v>47</v>
      </c>
      <c r="H6396" s="1" t="str">
        <f t="shared" si="1197"/>
        <v>Cooling</v>
      </c>
      <c r="I6396" s="1">
        <f ca="1">OFFSET(IF($H6396="Cooling",Customer!$C$25,Customer!$C$52),E6396,D6396)</f>
        <v>78</v>
      </c>
      <c r="J6396" s="1">
        <f ca="1">OFFSET(IF($H6396="Cooling",Customer!$L$25,Customer!$L$52),$E6396,$D6396)</f>
        <v>80</v>
      </c>
      <c r="K6396" s="16">
        <f t="shared" ca="1" si="1191"/>
        <v>0</v>
      </c>
      <c r="L6396" s="16">
        <f t="shared" ca="1" si="1192"/>
        <v>0</v>
      </c>
      <c r="M6396" s="17">
        <f t="shared" si="1198"/>
        <v>0</v>
      </c>
      <c r="N6396" s="17">
        <f t="shared" si="1199"/>
        <v>0</v>
      </c>
      <c r="O6396" s="4"/>
      <c r="P6396" s="4">
        <v>54</v>
      </c>
      <c r="Q6396" s="4">
        <v>45</v>
      </c>
      <c r="R6396" s="4">
        <v>46</v>
      </c>
      <c r="S6396" s="4">
        <v>59</v>
      </c>
      <c r="T6396" s="4">
        <v>58</v>
      </c>
      <c r="U6396" s="4">
        <v>54</v>
      </c>
      <c r="V6396" s="13">
        <v>47</v>
      </c>
      <c r="W6396" s="4">
        <v>58</v>
      </c>
      <c r="X6396" s="4">
        <v>52</v>
      </c>
      <c r="Y6396">
        <f t="shared" ca="1" si="1200"/>
        <v>0</v>
      </c>
      <c r="Z6396">
        <f t="shared" ca="1" si="1201"/>
        <v>0</v>
      </c>
    </row>
    <row r="6397" spans="2:26" x14ac:dyDescent="0.25">
      <c r="B6397" s="11">
        <f t="shared" si="1202"/>
        <v>44828.041666651181</v>
      </c>
      <c r="C6397" s="1">
        <f t="shared" si="1193"/>
        <v>9</v>
      </c>
      <c r="D6397" s="1">
        <f t="shared" si="1194"/>
        <v>6</v>
      </c>
      <c r="E6397" s="12">
        <f t="shared" si="1195"/>
        <v>2</v>
      </c>
      <c r="F6397" s="124" t="str">
        <f t="shared" si="1196"/>
        <v>0</v>
      </c>
      <c r="G6397" s="1">
        <f ca="1">(OFFSET(O6397,0,MATCH(Customer!$J$6,'CDH &amp; HDH'!$P$11:$X$11,0)))</f>
        <v>46</v>
      </c>
      <c r="H6397" s="1" t="str">
        <f t="shared" si="1197"/>
        <v>Cooling</v>
      </c>
      <c r="I6397" s="1">
        <f ca="1">OFFSET(IF($H6397="Cooling",Customer!$C$25,Customer!$C$52),E6397,D6397)</f>
        <v>78</v>
      </c>
      <c r="J6397" s="1">
        <f ca="1">OFFSET(IF($H6397="Cooling",Customer!$L$25,Customer!$L$52),$E6397,$D6397)</f>
        <v>80</v>
      </c>
      <c r="K6397" s="16">
        <f t="shared" ca="1" si="1191"/>
        <v>0</v>
      </c>
      <c r="L6397" s="16">
        <f t="shared" ca="1" si="1192"/>
        <v>0</v>
      </c>
      <c r="M6397" s="17">
        <f t="shared" si="1198"/>
        <v>0</v>
      </c>
      <c r="N6397" s="17">
        <f t="shared" si="1199"/>
        <v>0</v>
      </c>
      <c r="O6397" s="4"/>
      <c r="P6397" s="4">
        <v>55</v>
      </c>
      <c r="Q6397" s="4">
        <v>44</v>
      </c>
      <c r="R6397" s="4">
        <v>42</v>
      </c>
      <c r="S6397" s="4">
        <v>57</v>
      </c>
      <c r="T6397" s="4">
        <v>58</v>
      </c>
      <c r="U6397" s="4">
        <v>53</v>
      </c>
      <c r="V6397" s="13">
        <v>46</v>
      </c>
      <c r="W6397" s="4">
        <v>56</v>
      </c>
      <c r="X6397" s="4">
        <v>50</v>
      </c>
      <c r="Y6397">
        <f t="shared" ca="1" si="1200"/>
        <v>0</v>
      </c>
      <c r="Z6397">
        <f t="shared" ca="1" si="1201"/>
        <v>0</v>
      </c>
    </row>
    <row r="6398" spans="2:26" x14ac:dyDescent="0.25">
      <c r="B6398" s="11">
        <f t="shared" si="1202"/>
        <v>44828.083333317845</v>
      </c>
      <c r="C6398" s="1">
        <f t="shared" si="1193"/>
        <v>9</v>
      </c>
      <c r="D6398" s="1">
        <f t="shared" si="1194"/>
        <v>6</v>
      </c>
      <c r="E6398" s="12">
        <f t="shared" si="1195"/>
        <v>3</v>
      </c>
      <c r="F6398" s="124" t="str">
        <f t="shared" si="1196"/>
        <v>0</v>
      </c>
      <c r="G6398" s="1">
        <f ca="1">(OFFSET(O6398,0,MATCH(Customer!$J$6,'CDH &amp; HDH'!$P$11:$X$11,0)))</f>
        <v>44</v>
      </c>
      <c r="H6398" s="1" t="str">
        <f t="shared" si="1197"/>
        <v>Cooling</v>
      </c>
      <c r="I6398" s="1">
        <f ca="1">OFFSET(IF($H6398="Cooling",Customer!$C$25,Customer!$C$52),E6398,D6398)</f>
        <v>78</v>
      </c>
      <c r="J6398" s="1">
        <f ca="1">OFFSET(IF($H6398="Cooling",Customer!$L$25,Customer!$L$52),$E6398,$D6398)</f>
        <v>80</v>
      </c>
      <c r="K6398" s="16">
        <f t="shared" ca="1" si="1191"/>
        <v>0</v>
      </c>
      <c r="L6398" s="16">
        <f t="shared" ca="1" si="1192"/>
        <v>0</v>
      </c>
      <c r="M6398" s="17">
        <f t="shared" si="1198"/>
        <v>0</v>
      </c>
      <c r="N6398" s="17">
        <f t="shared" si="1199"/>
        <v>0</v>
      </c>
      <c r="O6398" s="4"/>
      <c r="P6398" s="4">
        <v>55</v>
      </c>
      <c r="Q6398" s="4">
        <v>43</v>
      </c>
      <c r="R6398" s="4">
        <v>41</v>
      </c>
      <c r="S6398" s="4">
        <v>59</v>
      </c>
      <c r="T6398" s="4">
        <v>56</v>
      </c>
      <c r="U6398" s="4">
        <v>52</v>
      </c>
      <c r="V6398" s="13">
        <v>44</v>
      </c>
      <c r="W6398" s="4">
        <v>55</v>
      </c>
      <c r="X6398" s="4">
        <v>50</v>
      </c>
      <c r="Y6398">
        <f t="shared" ca="1" si="1200"/>
        <v>0</v>
      </c>
      <c r="Z6398">
        <f t="shared" ca="1" si="1201"/>
        <v>0</v>
      </c>
    </row>
    <row r="6399" spans="2:26" x14ac:dyDescent="0.25">
      <c r="B6399" s="11">
        <f t="shared" si="1202"/>
        <v>44828.124999984509</v>
      </c>
      <c r="C6399" s="1">
        <f t="shared" si="1193"/>
        <v>9</v>
      </c>
      <c r="D6399" s="1">
        <f t="shared" si="1194"/>
        <v>6</v>
      </c>
      <c r="E6399" s="12">
        <f t="shared" si="1195"/>
        <v>4</v>
      </c>
      <c r="F6399" s="124" t="str">
        <f t="shared" si="1196"/>
        <v>0</v>
      </c>
      <c r="G6399" s="1">
        <f ca="1">(OFFSET(O6399,0,MATCH(Customer!$J$6,'CDH &amp; HDH'!$P$11:$X$11,0)))</f>
        <v>44</v>
      </c>
      <c r="H6399" s="1" t="str">
        <f t="shared" si="1197"/>
        <v>Cooling</v>
      </c>
      <c r="I6399" s="1">
        <f ca="1">OFFSET(IF($H6399="Cooling",Customer!$C$25,Customer!$C$52),E6399,D6399)</f>
        <v>78</v>
      </c>
      <c r="J6399" s="1">
        <f ca="1">OFFSET(IF($H6399="Cooling",Customer!$L$25,Customer!$L$52),$E6399,$D6399)</f>
        <v>80</v>
      </c>
      <c r="K6399" s="16">
        <f t="shared" ca="1" si="1191"/>
        <v>0</v>
      </c>
      <c r="L6399" s="16">
        <f t="shared" ca="1" si="1192"/>
        <v>0</v>
      </c>
      <c r="M6399" s="17">
        <f t="shared" si="1198"/>
        <v>0</v>
      </c>
      <c r="N6399" s="17">
        <f t="shared" si="1199"/>
        <v>0</v>
      </c>
      <c r="O6399" s="4"/>
      <c r="P6399" s="4">
        <v>56</v>
      </c>
      <c r="Q6399" s="4">
        <v>42</v>
      </c>
      <c r="R6399" s="4">
        <v>40</v>
      </c>
      <c r="S6399" s="4">
        <v>57</v>
      </c>
      <c r="T6399" s="4">
        <v>56</v>
      </c>
      <c r="U6399" s="4">
        <v>51</v>
      </c>
      <c r="V6399" s="13">
        <v>44</v>
      </c>
      <c r="W6399" s="4">
        <v>53</v>
      </c>
      <c r="X6399" s="4">
        <v>50</v>
      </c>
      <c r="Y6399">
        <f t="shared" ca="1" si="1200"/>
        <v>0</v>
      </c>
      <c r="Z6399">
        <f t="shared" ca="1" si="1201"/>
        <v>0</v>
      </c>
    </row>
    <row r="6400" spans="2:26" x14ac:dyDescent="0.25">
      <c r="B6400" s="11">
        <f t="shared" si="1202"/>
        <v>44828.166666651174</v>
      </c>
      <c r="C6400" s="1">
        <f t="shared" si="1193"/>
        <v>9</v>
      </c>
      <c r="D6400" s="1">
        <f t="shared" si="1194"/>
        <v>6</v>
      </c>
      <c r="E6400" s="12">
        <f t="shared" si="1195"/>
        <v>5</v>
      </c>
      <c r="F6400" s="124" t="str">
        <f t="shared" si="1196"/>
        <v>0</v>
      </c>
      <c r="G6400" s="1">
        <f ca="1">(OFFSET(O6400,0,MATCH(Customer!$J$6,'CDH &amp; HDH'!$P$11:$X$11,0)))</f>
        <v>43</v>
      </c>
      <c r="H6400" s="1" t="str">
        <f t="shared" si="1197"/>
        <v>Cooling</v>
      </c>
      <c r="I6400" s="1">
        <f ca="1">OFFSET(IF($H6400="Cooling",Customer!$C$25,Customer!$C$52),E6400,D6400)</f>
        <v>78</v>
      </c>
      <c r="J6400" s="1">
        <f ca="1">OFFSET(IF($H6400="Cooling",Customer!$L$25,Customer!$L$52),$E6400,$D6400)</f>
        <v>80</v>
      </c>
      <c r="K6400" s="16">
        <f t="shared" ca="1" si="1191"/>
        <v>0</v>
      </c>
      <c r="L6400" s="16">
        <f t="shared" ca="1" si="1192"/>
        <v>0</v>
      </c>
      <c r="M6400" s="17">
        <f t="shared" si="1198"/>
        <v>0</v>
      </c>
      <c r="N6400" s="17">
        <f t="shared" si="1199"/>
        <v>0</v>
      </c>
      <c r="O6400" s="4"/>
      <c r="P6400" s="4">
        <v>55</v>
      </c>
      <c r="Q6400" s="4">
        <v>42</v>
      </c>
      <c r="R6400" s="4">
        <v>40</v>
      </c>
      <c r="S6400" s="4">
        <v>56</v>
      </c>
      <c r="T6400" s="4">
        <v>56</v>
      </c>
      <c r="U6400" s="4">
        <v>50</v>
      </c>
      <c r="V6400" s="13">
        <v>43</v>
      </c>
      <c r="W6400" s="4">
        <v>51</v>
      </c>
      <c r="X6400" s="4">
        <v>48</v>
      </c>
      <c r="Y6400">
        <f t="shared" ca="1" si="1200"/>
        <v>0</v>
      </c>
      <c r="Z6400">
        <f t="shared" ca="1" si="1201"/>
        <v>0</v>
      </c>
    </row>
    <row r="6401" spans="2:26" x14ac:dyDescent="0.25">
      <c r="B6401" s="11">
        <f t="shared" si="1202"/>
        <v>44828.208333317838</v>
      </c>
      <c r="C6401" s="1">
        <f t="shared" si="1193"/>
        <v>9</v>
      </c>
      <c r="D6401" s="1">
        <f t="shared" si="1194"/>
        <v>6</v>
      </c>
      <c r="E6401" s="12">
        <f t="shared" si="1195"/>
        <v>6</v>
      </c>
      <c r="F6401" s="124" t="str">
        <f t="shared" si="1196"/>
        <v>0</v>
      </c>
      <c r="G6401" s="1">
        <f ca="1">(OFFSET(O6401,0,MATCH(Customer!$J$6,'CDH &amp; HDH'!$P$11:$X$11,0)))</f>
        <v>43</v>
      </c>
      <c r="H6401" s="1" t="str">
        <f t="shared" si="1197"/>
        <v>Cooling</v>
      </c>
      <c r="I6401" s="1">
        <f ca="1">OFFSET(IF($H6401="Cooling",Customer!$C$25,Customer!$C$52),E6401,D6401)</f>
        <v>78</v>
      </c>
      <c r="J6401" s="1">
        <f ca="1">OFFSET(IF($H6401="Cooling",Customer!$L$25,Customer!$L$52),$E6401,$D6401)</f>
        <v>80</v>
      </c>
      <c r="K6401" s="16">
        <f t="shared" ca="1" si="1191"/>
        <v>0</v>
      </c>
      <c r="L6401" s="16">
        <f t="shared" ca="1" si="1192"/>
        <v>0</v>
      </c>
      <c r="M6401" s="17">
        <f t="shared" si="1198"/>
        <v>0</v>
      </c>
      <c r="N6401" s="17">
        <f t="shared" si="1199"/>
        <v>0</v>
      </c>
      <c r="O6401" s="4"/>
      <c r="P6401" s="4">
        <v>54</v>
      </c>
      <c r="Q6401" s="4">
        <v>41</v>
      </c>
      <c r="R6401" s="4">
        <v>39</v>
      </c>
      <c r="S6401" s="4">
        <v>57</v>
      </c>
      <c r="T6401" s="4">
        <v>54</v>
      </c>
      <c r="U6401" s="4">
        <v>51</v>
      </c>
      <c r="V6401" s="13">
        <v>43</v>
      </c>
      <c r="W6401" s="4">
        <v>50</v>
      </c>
      <c r="X6401" s="4">
        <v>47</v>
      </c>
      <c r="Y6401">
        <f t="shared" ca="1" si="1200"/>
        <v>0</v>
      </c>
      <c r="Z6401">
        <f t="shared" ca="1" si="1201"/>
        <v>0</v>
      </c>
    </row>
    <row r="6402" spans="2:26" x14ac:dyDescent="0.25">
      <c r="B6402" s="11">
        <f t="shared" si="1202"/>
        <v>44828.249999984502</v>
      </c>
      <c r="C6402" s="1">
        <f t="shared" si="1193"/>
        <v>9</v>
      </c>
      <c r="D6402" s="1">
        <f t="shared" si="1194"/>
        <v>6</v>
      </c>
      <c r="E6402" s="12">
        <f t="shared" si="1195"/>
        <v>7</v>
      </c>
      <c r="F6402" s="124" t="str">
        <f t="shared" si="1196"/>
        <v>0</v>
      </c>
      <c r="G6402" s="1">
        <f ca="1">(OFFSET(O6402,0,MATCH(Customer!$J$6,'CDH &amp; HDH'!$P$11:$X$11,0)))</f>
        <v>44</v>
      </c>
      <c r="H6402" s="1" t="str">
        <f t="shared" si="1197"/>
        <v>Cooling</v>
      </c>
      <c r="I6402" s="1">
        <f ca="1">OFFSET(IF($H6402="Cooling",Customer!$C$25,Customer!$C$52),E6402,D6402)</f>
        <v>78</v>
      </c>
      <c r="J6402" s="1">
        <f ca="1">OFFSET(IF($H6402="Cooling",Customer!$L$25,Customer!$L$52),$E6402,$D6402)</f>
        <v>80</v>
      </c>
      <c r="K6402" s="16">
        <f t="shared" ca="1" si="1191"/>
        <v>0</v>
      </c>
      <c r="L6402" s="16">
        <f t="shared" ca="1" si="1192"/>
        <v>0</v>
      </c>
      <c r="M6402" s="17">
        <f t="shared" si="1198"/>
        <v>0</v>
      </c>
      <c r="N6402" s="17">
        <f t="shared" si="1199"/>
        <v>0</v>
      </c>
      <c r="O6402" s="4"/>
      <c r="P6402" s="4">
        <v>53</v>
      </c>
      <c r="Q6402" s="4">
        <v>41</v>
      </c>
      <c r="R6402" s="4">
        <v>39</v>
      </c>
      <c r="S6402" s="4">
        <v>57</v>
      </c>
      <c r="T6402" s="4">
        <v>55</v>
      </c>
      <c r="U6402" s="4">
        <v>53</v>
      </c>
      <c r="V6402" s="13">
        <v>44</v>
      </c>
      <c r="W6402" s="4">
        <v>48</v>
      </c>
      <c r="X6402" s="4">
        <v>48</v>
      </c>
      <c r="Y6402">
        <f t="shared" ca="1" si="1200"/>
        <v>0</v>
      </c>
      <c r="Z6402">
        <f t="shared" ca="1" si="1201"/>
        <v>0</v>
      </c>
    </row>
    <row r="6403" spans="2:26" x14ac:dyDescent="0.25">
      <c r="B6403" s="11">
        <f t="shared" si="1202"/>
        <v>44828.291666651166</v>
      </c>
      <c r="C6403" s="1">
        <f t="shared" si="1193"/>
        <v>9</v>
      </c>
      <c r="D6403" s="1">
        <f t="shared" si="1194"/>
        <v>6</v>
      </c>
      <c r="E6403" s="12">
        <f t="shared" si="1195"/>
        <v>8</v>
      </c>
      <c r="F6403" s="124" t="str">
        <f t="shared" si="1196"/>
        <v>0</v>
      </c>
      <c r="G6403" s="1">
        <f ca="1">(OFFSET(O6403,0,MATCH(Customer!$J$6,'CDH &amp; HDH'!$P$11:$X$11,0)))</f>
        <v>47</v>
      </c>
      <c r="H6403" s="1" t="str">
        <f t="shared" si="1197"/>
        <v>Cooling</v>
      </c>
      <c r="I6403" s="1">
        <f ca="1">OFFSET(IF($H6403="Cooling",Customer!$C$25,Customer!$C$52),E6403,D6403)</f>
        <v>78</v>
      </c>
      <c r="J6403" s="1">
        <f ca="1">OFFSET(IF($H6403="Cooling",Customer!$L$25,Customer!$L$52),$E6403,$D6403)</f>
        <v>80</v>
      </c>
      <c r="K6403" s="16">
        <f t="shared" ca="1" si="1191"/>
        <v>0</v>
      </c>
      <c r="L6403" s="16">
        <f t="shared" ca="1" si="1192"/>
        <v>0</v>
      </c>
      <c r="M6403" s="17">
        <f t="shared" si="1198"/>
        <v>0</v>
      </c>
      <c r="N6403" s="17">
        <f t="shared" si="1199"/>
        <v>0</v>
      </c>
      <c r="O6403" s="4"/>
      <c r="P6403" s="4">
        <v>55</v>
      </c>
      <c r="Q6403" s="4">
        <v>44</v>
      </c>
      <c r="R6403" s="4">
        <v>44</v>
      </c>
      <c r="S6403" s="4">
        <v>57</v>
      </c>
      <c r="T6403" s="4">
        <v>58</v>
      </c>
      <c r="U6403" s="4">
        <v>56</v>
      </c>
      <c r="V6403" s="13">
        <v>47</v>
      </c>
      <c r="W6403" s="4">
        <v>50</v>
      </c>
      <c r="X6403" s="4">
        <v>50</v>
      </c>
      <c r="Y6403">
        <f t="shared" ca="1" si="1200"/>
        <v>0</v>
      </c>
      <c r="Z6403">
        <f t="shared" ca="1" si="1201"/>
        <v>0</v>
      </c>
    </row>
    <row r="6404" spans="2:26" x14ac:dyDescent="0.25">
      <c r="B6404" s="11">
        <f t="shared" si="1202"/>
        <v>44828.333333317831</v>
      </c>
      <c r="C6404" s="1">
        <f t="shared" si="1193"/>
        <v>9</v>
      </c>
      <c r="D6404" s="1">
        <f t="shared" si="1194"/>
        <v>6</v>
      </c>
      <c r="E6404" s="12">
        <f t="shared" si="1195"/>
        <v>9</v>
      </c>
      <c r="F6404" s="124" t="str">
        <f t="shared" si="1196"/>
        <v>0</v>
      </c>
      <c r="G6404" s="1">
        <f ca="1">(OFFSET(O6404,0,MATCH(Customer!$J$6,'CDH &amp; HDH'!$P$11:$X$11,0)))</f>
        <v>53</v>
      </c>
      <c r="H6404" s="1" t="str">
        <f t="shared" si="1197"/>
        <v>Cooling</v>
      </c>
      <c r="I6404" s="1">
        <f ca="1">OFFSET(IF($H6404="Cooling",Customer!$C$25,Customer!$C$52),E6404,D6404)</f>
        <v>78</v>
      </c>
      <c r="J6404" s="1">
        <f ca="1">OFFSET(IF($H6404="Cooling",Customer!$L$25,Customer!$L$52),$E6404,$D6404)</f>
        <v>80</v>
      </c>
      <c r="K6404" s="16">
        <f t="shared" ca="1" si="1191"/>
        <v>0</v>
      </c>
      <c r="L6404" s="16">
        <f t="shared" ca="1" si="1192"/>
        <v>0</v>
      </c>
      <c r="M6404" s="17">
        <f t="shared" si="1198"/>
        <v>0</v>
      </c>
      <c r="N6404" s="17">
        <f t="shared" si="1199"/>
        <v>0</v>
      </c>
      <c r="O6404" s="4"/>
      <c r="P6404" s="4">
        <v>56</v>
      </c>
      <c r="Q6404" s="4">
        <v>46</v>
      </c>
      <c r="R6404" s="4">
        <v>50</v>
      </c>
      <c r="S6404" s="4">
        <v>58</v>
      </c>
      <c r="T6404" s="4">
        <v>64</v>
      </c>
      <c r="U6404" s="4">
        <v>60</v>
      </c>
      <c r="V6404" s="13">
        <v>53</v>
      </c>
      <c r="W6404" s="4">
        <v>52</v>
      </c>
      <c r="X6404" s="4">
        <v>52</v>
      </c>
      <c r="Y6404">
        <f t="shared" ca="1" si="1200"/>
        <v>0</v>
      </c>
      <c r="Z6404">
        <f t="shared" ca="1" si="1201"/>
        <v>0</v>
      </c>
    </row>
    <row r="6405" spans="2:26" x14ac:dyDescent="0.25">
      <c r="B6405" s="11">
        <f t="shared" si="1202"/>
        <v>44828.374999984495</v>
      </c>
      <c r="C6405" s="1">
        <f t="shared" si="1193"/>
        <v>9</v>
      </c>
      <c r="D6405" s="1">
        <f t="shared" si="1194"/>
        <v>6</v>
      </c>
      <c r="E6405" s="12">
        <f t="shared" si="1195"/>
        <v>10</v>
      </c>
      <c r="F6405" s="124" t="str">
        <f t="shared" si="1196"/>
        <v>0</v>
      </c>
      <c r="G6405" s="1">
        <f ca="1">(OFFSET(O6405,0,MATCH(Customer!$J$6,'CDH &amp; HDH'!$P$11:$X$11,0)))</f>
        <v>59</v>
      </c>
      <c r="H6405" s="1" t="str">
        <f t="shared" si="1197"/>
        <v>Cooling</v>
      </c>
      <c r="I6405" s="1">
        <f ca="1">OFFSET(IF($H6405="Cooling",Customer!$C$25,Customer!$C$52),E6405,D6405)</f>
        <v>78</v>
      </c>
      <c r="J6405" s="1">
        <f ca="1">OFFSET(IF($H6405="Cooling",Customer!$L$25,Customer!$L$52),$E6405,$D6405)</f>
        <v>80</v>
      </c>
      <c r="K6405" s="16">
        <f t="shared" ca="1" si="1191"/>
        <v>0</v>
      </c>
      <c r="L6405" s="16">
        <f t="shared" ca="1" si="1192"/>
        <v>0</v>
      </c>
      <c r="M6405" s="17">
        <f t="shared" si="1198"/>
        <v>0</v>
      </c>
      <c r="N6405" s="17">
        <f t="shared" si="1199"/>
        <v>0</v>
      </c>
      <c r="O6405" s="4"/>
      <c r="P6405" s="4">
        <v>58</v>
      </c>
      <c r="Q6405" s="4">
        <v>49</v>
      </c>
      <c r="R6405" s="4">
        <v>57</v>
      </c>
      <c r="S6405" s="4">
        <v>57</v>
      </c>
      <c r="T6405" s="4">
        <v>68</v>
      </c>
      <c r="U6405" s="4">
        <v>61</v>
      </c>
      <c r="V6405" s="13">
        <v>59</v>
      </c>
      <c r="W6405" s="4">
        <v>54</v>
      </c>
      <c r="X6405" s="4">
        <v>57</v>
      </c>
      <c r="Y6405">
        <f t="shared" ca="1" si="1200"/>
        <v>0</v>
      </c>
      <c r="Z6405">
        <f t="shared" ca="1" si="1201"/>
        <v>0</v>
      </c>
    </row>
    <row r="6406" spans="2:26" x14ac:dyDescent="0.25">
      <c r="B6406" s="11">
        <f t="shared" si="1202"/>
        <v>44828.416666651159</v>
      </c>
      <c r="C6406" s="1">
        <f t="shared" si="1193"/>
        <v>9</v>
      </c>
      <c r="D6406" s="1">
        <f t="shared" si="1194"/>
        <v>6</v>
      </c>
      <c r="E6406" s="12">
        <f t="shared" si="1195"/>
        <v>11</v>
      </c>
      <c r="F6406" s="124" t="str">
        <f t="shared" si="1196"/>
        <v>0</v>
      </c>
      <c r="G6406" s="1">
        <f ca="1">(OFFSET(O6406,0,MATCH(Customer!$J$6,'CDH &amp; HDH'!$P$11:$X$11,0)))</f>
        <v>61</v>
      </c>
      <c r="H6406" s="1" t="str">
        <f t="shared" si="1197"/>
        <v>Cooling</v>
      </c>
      <c r="I6406" s="1">
        <f ca="1">OFFSET(IF($H6406="Cooling",Customer!$C$25,Customer!$C$52),E6406,D6406)</f>
        <v>78</v>
      </c>
      <c r="J6406" s="1">
        <f ca="1">OFFSET(IF($H6406="Cooling",Customer!$L$25,Customer!$L$52),$E6406,$D6406)</f>
        <v>80</v>
      </c>
      <c r="K6406" s="16">
        <f t="shared" ca="1" si="1191"/>
        <v>0</v>
      </c>
      <c r="L6406" s="16">
        <f t="shared" ca="1" si="1192"/>
        <v>0</v>
      </c>
      <c r="M6406" s="17">
        <f t="shared" si="1198"/>
        <v>0</v>
      </c>
      <c r="N6406" s="17">
        <f t="shared" si="1199"/>
        <v>0</v>
      </c>
      <c r="O6406" s="4"/>
      <c r="P6406" s="4">
        <v>60</v>
      </c>
      <c r="Q6406" s="4">
        <v>50</v>
      </c>
      <c r="R6406" s="4">
        <v>59</v>
      </c>
      <c r="S6406" s="4">
        <v>56</v>
      </c>
      <c r="T6406" s="4">
        <v>70</v>
      </c>
      <c r="U6406" s="4">
        <v>62</v>
      </c>
      <c r="V6406" s="13">
        <v>61</v>
      </c>
      <c r="W6406" s="4">
        <v>56</v>
      </c>
      <c r="X6406" s="4">
        <v>62</v>
      </c>
      <c r="Y6406">
        <f t="shared" ca="1" si="1200"/>
        <v>0</v>
      </c>
      <c r="Z6406">
        <f t="shared" ca="1" si="1201"/>
        <v>0</v>
      </c>
    </row>
    <row r="6407" spans="2:26" x14ac:dyDescent="0.25">
      <c r="B6407" s="11">
        <f t="shared" si="1202"/>
        <v>44828.458333317823</v>
      </c>
      <c r="C6407" s="1">
        <f t="shared" si="1193"/>
        <v>9</v>
      </c>
      <c r="D6407" s="1">
        <f t="shared" si="1194"/>
        <v>6</v>
      </c>
      <c r="E6407" s="12">
        <f t="shared" si="1195"/>
        <v>12</v>
      </c>
      <c r="F6407" s="124" t="str">
        <f t="shared" si="1196"/>
        <v>0</v>
      </c>
      <c r="G6407" s="1">
        <f ca="1">(OFFSET(O6407,0,MATCH(Customer!$J$6,'CDH &amp; HDH'!$P$11:$X$11,0)))</f>
        <v>64</v>
      </c>
      <c r="H6407" s="1" t="str">
        <f t="shared" si="1197"/>
        <v>Cooling</v>
      </c>
      <c r="I6407" s="1">
        <f ca="1">OFFSET(IF($H6407="Cooling",Customer!$C$25,Customer!$C$52),E6407,D6407)</f>
        <v>78</v>
      </c>
      <c r="J6407" s="1">
        <f ca="1">OFFSET(IF($H6407="Cooling",Customer!$L$25,Customer!$L$52),$E6407,$D6407)</f>
        <v>80</v>
      </c>
      <c r="K6407" s="16">
        <f t="shared" ca="1" si="1191"/>
        <v>0</v>
      </c>
      <c r="L6407" s="16">
        <f t="shared" ca="1" si="1192"/>
        <v>0</v>
      </c>
      <c r="M6407" s="17">
        <f t="shared" si="1198"/>
        <v>0</v>
      </c>
      <c r="N6407" s="17">
        <f t="shared" si="1199"/>
        <v>0</v>
      </c>
      <c r="O6407" s="4"/>
      <c r="P6407" s="4">
        <v>63</v>
      </c>
      <c r="Q6407" s="4">
        <v>52</v>
      </c>
      <c r="R6407" s="4">
        <v>60</v>
      </c>
      <c r="S6407" s="4">
        <v>57</v>
      </c>
      <c r="T6407" s="4">
        <v>72</v>
      </c>
      <c r="U6407" s="4">
        <v>64</v>
      </c>
      <c r="V6407" s="13">
        <v>64</v>
      </c>
      <c r="W6407" s="4">
        <v>57</v>
      </c>
      <c r="X6407" s="4">
        <v>64</v>
      </c>
      <c r="Y6407">
        <f t="shared" ca="1" si="1200"/>
        <v>0</v>
      </c>
      <c r="Z6407">
        <f t="shared" ca="1" si="1201"/>
        <v>0</v>
      </c>
    </row>
    <row r="6408" spans="2:26" x14ac:dyDescent="0.25">
      <c r="B6408" s="11">
        <f t="shared" si="1202"/>
        <v>44828.499999984488</v>
      </c>
      <c r="C6408" s="1">
        <f t="shared" si="1193"/>
        <v>9</v>
      </c>
      <c r="D6408" s="1">
        <f t="shared" si="1194"/>
        <v>6</v>
      </c>
      <c r="E6408" s="12">
        <f t="shared" si="1195"/>
        <v>13</v>
      </c>
      <c r="F6408" s="124" t="str">
        <f t="shared" si="1196"/>
        <v>0</v>
      </c>
      <c r="G6408" s="1">
        <f ca="1">(OFFSET(O6408,0,MATCH(Customer!$J$6,'CDH &amp; HDH'!$P$11:$X$11,0)))</f>
        <v>66</v>
      </c>
      <c r="H6408" s="1" t="str">
        <f t="shared" si="1197"/>
        <v>Cooling</v>
      </c>
      <c r="I6408" s="1">
        <f ca="1">OFFSET(IF($H6408="Cooling",Customer!$C$25,Customer!$C$52),E6408,D6408)</f>
        <v>78</v>
      </c>
      <c r="J6408" s="1">
        <f ca="1">OFFSET(IF($H6408="Cooling",Customer!$L$25,Customer!$L$52),$E6408,$D6408)</f>
        <v>80</v>
      </c>
      <c r="K6408" s="16">
        <f t="shared" ca="1" si="1191"/>
        <v>0</v>
      </c>
      <c r="L6408" s="16">
        <f t="shared" ca="1" si="1192"/>
        <v>0</v>
      </c>
      <c r="M6408" s="17">
        <f t="shared" si="1198"/>
        <v>0</v>
      </c>
      <c r="N6408" s="17">
        <f t="shared" si="1199"/>
        <v>0</v>
      </c>
      <c r="O6408" s="4"/>
      <c r="P6408" s="4">
        <v>65</v>
      </c>
      <c r="Q6408" s="4">
        <v>53</v>
      </c>
      <c r="R6408" s="4">
        <v>62</v>
      </c>
      <c r="S6408" s="4">
        <v>57</v>
      </c>
      <c r="T6408" s="4">
        <v>74</v>
      </c>
      <c r="U6408" s="4">
        <v>67</v>
      </c>
      <c r="V6408" s="13">
        <v>66</v>
      </c>
      <c r="W6408" s="4">
        <v>59</v>
      </c>
      <c r="X6408" s="4">
        <v>66</v>
      </c>
      <c r="Y6408">
        <f t="shared" ca="1" si="1200"/>
        <v>0</v>
      </c>
      <c r="Z6408">
        <f t="shared" ca="1" si="1201"/>
        <v>0</v>
      </c>
    </row>
    <row r="6409" spans="2:26" x14ac:dyDescent="0.25">
      <c r="B6409" s="11">
        <f t="shared" si="1202"/>
        <v>44828.541666651152</v>
      </c>
      <c r="C6409" s="1">
        <f t="shared" si="1193"/>
        <v>9</v>
      </c>
      <c r="D6409" s="1">
        <f t="shared" si="1194"/>
        <v>6</v>
      </c>
      <c r="E6409" s="12">
        <f t="shared" si="1195"/>
        <v>14</v>
      </c>
      <c r="F6409" s="124" t="str">
        <f t="shared" si="1196"/>
        <v>0</v>
      </c>
      <c r="G6409" s="1">
        <f ca="1">(OFFSET(O6409,0,MATCH(Customer!$J$6,'CDH &amp; HDH'!$P$11:$X$11,0)))</f>
        <v>67</v>
      </c>
      <c r="H6409" s="1" t="str">
        <f t="shared" si="1197"/>
        <v>Cooling</v>
      </c>
      <c r="I6409" s="1">
        <f ca="1">OFFSET(IF($H6409="Cooling",Customer!$C$25,Customer!$C$52),E6409,D6409)</f>
        <v>78</v>
      </c>
      <c r="J6409" s="1">
        <f ca="1">OFFSET(IF($H6409="Cooling",Customer!$L$25,Customer!$L$52),$E6409,$D6409)</f>
        <v>80</v>
      </c>
      <c r="K6409" s="16">
        <f t="shared" ca="1" si="1191"/>
        <v>0</v>
      </c>
      <c r="L6409" s="16">
        <f t="shared" ca="1" si="1192"/>
        <v>0</v>
      </c>
      <c r="M6409" s="17">
        <f t="shared" si="1198"/>
        <v>0</v>
      </c>
      <c r="N6409" s="17">
        <f t="shared" si="1199"/>
        <v>0</v>
      </c>
      <c r="O6409" s="4"/>
      <c r="P6409" s="4">
        <v>66</v>
      </c>
      <c r="Q6409" s="4">
        <v>53</v>
      </c>
      <c r="R6409" s="4">
        <v>61</v>
      </c>
      <c r="S6409" s="4">
        <v>60</v>
      </c>
      <c r="T6409" s="4">
        <v>75</v>
      </c>
      <c r="U6409" s="4">
        <v>67</v>
      </c>
      <c r="V6409" s="13">
        <v>67</v>
      </c>
      <c r="W6409" s="4">
        <v>59</v>
      </c>
      <c r="X6409" s="4">
        <v>68</v>
      </c>
      <c r="Y6409">
        <f t="shared" ca="1" si="1200"/>
        <v>0</v>
      </c>
      <c r="Z6409">
        <f t="shared" ca="1" si="1201"/>
        <v>0</v>
      </c>
    </row>
    <row r="6410" spans="2:26" x14ac:dyDescent="0.25">
      <c r="B6410" s="11">
        <f t="shared" si="1202"/>
        <v>44828.583333317816</v>
      </c>
      <c r="C6410" s="1">
        <f t="shared" si="1193"/>
        <v>9</v>
      </c>
      <c r="D6410" s="1">
        <f t="shared" si="1194"/>
        <v>6</v>
      </c>
      <c r="E6410" s="12">
        <f t="shared" si="1195"/>
        <v>15</v>
      </c>
      <c r="F6410" s="124" t="str">
        <f t="shared" si="1196"/>
        <v>0</v>
      </c>
      <c r="G6410" s="1">
        <f ca="1">(OFFSET(O6410,0,MATCH(Customer!$J$6,'CDH &amp; HDH'!$P$11:$X$11,0)))</f>
        <v>69</v>
      </c>
      <c r="H6410" s="1" t="str">
        <f t="shared" si="1197"/>
        <v>Cooling</v>
      </c>
      <c r="I6410" s="1">
        <f ca="1">OFFSET(IF($H6410="Cooling",Customer!$C$25,Customer!$C$52),E6410,D6410)</f>
        <v>78</v>
      </c>
      <c r="J6410" s="1">
        <f ca="1">OFFSET(IF($H6410="Cooling",Customer!$L$25,Customer!$L$52),$E6410,$D6410)</f>
        <v>80</v>
      </c>
      <c r="K6410" s="16">
        <f t="shared" ca="1" si="1191"/>
        <v>0</v>
      </c>
      <c r="L6410" s="16">
        <f t="shared" ca="1" si="1192"/>
        <v>0</v>
      </c>
      <c r="M6410" s="17">
        <f t="shared" si="1198"/>
        <v>0</v>
      </c>
      <c r="N6410" s="17">
        <f t="shared" si="1199"/>
        <v>0</v>
      </c>
      <c r="O6410" s="4"/>
      <c r="P6410" s="4">
        <v>67</v>
      </c>
      <c r="Q6410" s="4">
        <v>54</v>
      </c>
      <c r="R6410" s="4">
        <v>61</v>
      </c>
      <c r="S6410" s="4">
        <v>58</v>
      </c>
      <c r="T6410" s="4">
        <v>74</v>
      </c>
      <c r="U6410" s="4">
        <v>66</v>
      </c>
      <c r="V6410" s="13">
        <v>69</v>
      </c>
      <c r="W6410" s="4">
        <v>60</v>
      </c>
      <c r="X6410" s="4">
        <v>68</v>
      </c>
      <c r="Y6410">
        <f t="shared" ca="1" si="1200"/>
        <v>0</v>
      </c>
      <c r="Z6410">
        <f t="shared" ca="1" si="1201"/>
        <v>0</v>
      </c>
    </row>
    <row r="6411" spans="2:26" x14ac:dyDescent="0.25">
      <c r="B6411" s="11">
        <f t="shared" si="1202"/>
        <v>44828.62499998448</v>
      </c>
      <c r="C6411" s="1">
        <f t="shared" si="1193"/>
        <v>9</v>
      </c>
      <c r="D6411" s="1">
        <f t="shared" si="1194"/>
        <v>6</v>
      </c>
      <c r="E6411" s="12">
        <f t="shared" si="1195"/>
        <v>16</v>
      </c>
      <c r="F6411" s="124" t="str">
        <f t="shared" si="1196"/>
        <v>0</v>
      </c>
      <c r="G6411" s="1">
        <f ca="1">(OFFSET(O6411,0,MATCH(Customer!$J$6,'CDH &amp; HDH'!$P$11:$X$11,0)))</f>
        <v>68</v>
      </c>
      <c r="H6411" s="1" t="str">
        <f t="shared" si="1197"/>
        <v>Cooling</v>
      </c>
      <c r="I6411" s="1">
        <f ca="1">OFFSET(IF($H6411="Cooling",Customer!$C$25,Customer!$C$52),E6411,D6411)</f>
        <v>78</v>
      </c>
      <c r="J6411" s="1">
        <f ca="1">OFFSET(IF($H6411="Cooling",Customer!$L$25,Customer!$L$52),$E6411,$D6411)</f>
        <v>80</v>
      </c>
      <c r="K6411" s="16">
        <f t="shared" ca="1" si="1191"/>
        <v>0</v>
      </c>
      <c r="L6411" s="16">
        <f t="shared" ca="1" si="1192"/>
        <v>0</v>
      </c>
      <c r="M6411" s="17">
        <f t="shared" si="1198"/>
        <v>0</v>
      </c>
      <c r="N6411" s="17">
        <f t="shared" si="1199"/>
        <v>0</v>
      </c>
      <c r="O6411" s="4"/>
      <c r="P6411" s="4">
        <v>68</v>
      </c>
      <c r="Q6411" s="4">
        <v>54</v>
      </c>
      <c r="R6411" s="4">
        <v>60</v>
      </c>
      <c r="S6411" s="4">
        <v>58</v>
      </c>
      <c r="T6411" s="4">
        <v>74</v>
      </c>
      <c r="U6411" s="4">
        <v>65</v>
      </c>
      <c r="V6411" s="13">
        <v>68</v>
      </c>
      <c r="W6411" s="4">
        <v>60</v>
      </c>
      <c r="X6411" s="4">
        <v>69</v>
      </c>
      <c r="Y6411">
        <f t="shared" ca="1" si="1200"/>
        <v>0</v>
      </c>
      <c r="Z6411">
        <f t="shared" ca="1" si="1201"/>
        <v>0</v>
      </c>
    </row>
    <row r="6412" spans="2:26" x14ac:dyDescent="0.25">
      <c r="B6412" s="11">
        <f t="shared" si="1202"/>
        <v>44828.666666651145</v>
      </c>
      <c r="C6412" s="1">
        <f t="shared" si="1193"/>
        <v>9</v>
      </c>
      <c r="D6412" s="1">
        <f t="shared" si="1194"/>
        <v>6</v>
      </c>
      <c r="E6412" s="12">
        <f t="shared" si="1195"/>
        <v>17</v>
      </c>
      <c r="F6412" s="124" t="str">
        <f t="shared" si="1196"/>
        <v>0</v>
      </c>
      <c r="G6412" s="1">
        <f ca="1">(OFFSET(O6412,0,MATCH(Customer!$J$6,'CDH &amp; HDH'!$P$11:$X$11,0)))</f>
        <v>68</v>
      </c>
      <c r="H6412" s="1" t="str">
        <f t="shared" si="1197"/>
        <v>Cooling</v>
      </c>
      <c r="I6412" s="1">
        <f ca="1">OFFSET(IF($H6412="Cooling",Customer!$C$25,Customer!$C$52),E6412,D6412)</f>
        <v>78</v>
      </c>
      <c r="J6412" s="1">
        <f ca="1">OFFSET(IF($H6412="Cooling",Customer!$L$25,Customer!$L$52),$E6412,$D6412)</f>
        <v>80</v>
      </c>
      <c r="K6412" s="16">
        <f t="shared" ref="K6412:K6475" ca="1" si="1203">IF($H6412="Heating",0,MAX(0,$G6412-I6412))</f>
        <v>0</v>
      </c>
      <c r="L6412" s="16">
        <f t="shared" ref="L6412:L6475" ca="1" si="1204">IF($H6412="Heating",0,MAX(0,$G6412-J6412))</f>
        <v>0</v>
      </c>
      <c r="M6412" s="17">
        <f t="shared" si="1198"/>
        <v>0</v>
      </c>
      <c r="N6412" s="17">
        <f t="shared" si="1199"/>
        <v>0</v>
      </c>
      <c r="O6412" s="4"/>
      <c r="P6412" s="4">
        <v>64</v>
      </c>
      <c r="Q6412" s="4">
        <v>51</v>
      </c>
      <c r="R6412" s="4">
        <v>58</v>
      </c>
      <c r="S6412" s="4">
        <v>59</v>
      </c>
      <c r="T6412" s="4">
        <v>73</v>
      </c>
      <c r="U6412" s="4">
        <v>64</v>
      </c>
      <c r="V6412" s="13">
        <v>68</v>
      </c>
      <c r="W6412" s="4">
        <v>58</v>
      </c>
      <c r="X6412" s="4">
        <v>68</v>
      </c>
      <c r="Y6412">
        <f t="shared" ca="1" si="1200"/>
        <v>0</v>
      </c>
      <c r="Z6412">
        <f t="shared" ca="1" si="1201"/>
        <v>0</v>
      </c>
    </row>
    <row r="6413" spans="2:26" x14ac:dyDescent="0.25">
      <c r="B6413" s="11">
        <f t="shared" si="1202"/>
        <v>44828.708333317809</v>
      </c>
      <c r="C6413" s="1">
        <f t="shared" ref="C6413:C6476" si="1205">MONTH(B6413)</f>
        <v>9</v>
      </c>
      <c r="D6413" s="1">
        <f t="shared" ref="D6413:D6476" si="1206">WEEKDAY(B6413,2)</f>
        <v>6</v>
      </c>
      <c r="E6413" s="12">
        <f t="shared" ref="E6413:E6476" si="1207">HOUR(B6413)+1</f>
        <v>18</v>
      </c>
      <c r="F6413" s="124" t="str">
        <f t="shared" ref="F6413:F6476" si="1208">IF(AND(C6413&gt;5,C6413&lt;9,D6413&lt;6,E6413&gt;14,E6413&lt;19),"1",IF(AND(OR(E6413=8,E6413=9,E6413=19,E6413=20),C6413&lt;3,D6413&lt;6),"1","0"))</f>
        <v>0</v>
      </c>
      <c r="G6413" s="1">
        <f ca="1">(OFFSET(O6413,0,MATCH(Customer!$J$6,'CDH &amp; HDH'!$P$11:$X$11,0)))</f>
        <v>64</v>
      </c>
      <c r="H6413" s="1" t="str">
        <f t="shared" ref="H6413:H6476" si="1209">IF(AND(C6413&gt;=5,C6413&lt;=9),"Cooling","Heating")</f>
        <v>Cooling</v>
      </c>
      <c r="I6413" s="1">
        <f ca="1">OFFSET(IF($H6413="Cooling",Customer!$C$25,Customer!$C$52),E6413,D6413)</f>
        <v>78</v>
      </c>
      <c r="J6413" s="1">
        <f ca="1">OFFSET(IF($H6413="Cooling",Customer!$L$25,Customer!$L$52),$E6413,$D6413)</f>
        <v>80</v>
      </c>
      <c r="K6413" s="16">
        <f t="shared" ca="1" si="1203"/>
        <v>0</v>
      </c>
      <c r="L6413" s="16">
        <f t="shared" ca="1" si="1204"/>
        <v>0</v>
      </c>
      <c r="M6413" s="17">
        <f t="shared" ref="M6413:M6476" si="1210">IF($H6413="Cooling",0,MAX(0,I6413-$G6413))</f>
        <v>0</v>
      </c>
      <c r="N6413" s="17">
        <f t="shared" ref="N6413:N6476" si="1211">IF($H6413="Cooling",0,MAX(0,J6413-$G6413))</f>
        <v>0</v>
      </c>
      <c r="O6413" s="4"/>
      <c r="P6413" s="4">
        <v>60</v>
      </c>
      <c r="Q6413" s="4">
        <v>48</v>
      </c>
      <c r="R6413" s="4">
        <v>54</v>
      </c>
      <c r="S6413" s="4">
        <v>57</v>
      </c>
      <c r="T6413" s="4">
        <v>69</v>
      </c>
      <c r="U6413" s="4">
        <v>63</v>
      </c>
      <c r="V6413" s="13">
        <v>64</v>
      </c>
      <c r="W6413" s="4">
        <v>55</v>
      </c>
      <c r="X6413" s="4">
        <v>68</v>
      </c>
      <c r="Y6413">
        <f t="shared" ref="Y6413:Y6476" ca="1" si="1212">1.08*400*K6413</f>
        <v>0</v>
      </c>
      <c r="Z6413">
        <f t="shared" ref="Z6413:Z6476" ca="1" si="1213">1.08*400*L6413</f>
        <v>0</v>
      </c>
    </row>
    <row r="6414" spans="2:26" x14ac:dyDescent="0.25">
      <c r="B6414" s="11">
        <f t="shared" ref="B6414:B6477" si="1214">B6413+1/24</f>
        <v>44828.749999984473</v>
      </c>
      <c r="C6414" s="1">
        <f t="shared" si="1205"/>
        <v>9</v>
      </c>
      <c r="D6414" s="1">
        <f t="shared" si="1206"/>
        <v>6</v>
      </c>
      <c r="E6414" s="12">
        <f t="shared" si="1207"/>
        <v>19</v>
      </c>
      <c r="F6414" s="124" t="str">
        <f t="shared" si="1208"/>
        <v>0</v>
      </c>
      <c r="G6414" s="1">
        <f ca="1">(OFFSET(O6414,0,MATCH(Customer!$J$6,'CDH &amp; HDH'!$P$11:$X$11,0)))</f>
        <v>62</v>
      </c>
      <c r="H6414" s="1" t="str">
        <f t="shared" si="1209"/>
        <v>Cooling</v>
      </c>
      <c r="I6414" s="1">
        <f ca="1">OFFSET(IF($H6414="Cooling",Customer!$C$25,Customer!$C$52),E6414,D6414)</f>
        <v>78</v>
      </c>
      <c r="J6414" s="1">
        <f ca="1">OFFSET(IF($H6414="Cooling",Customer!$L$25,Customer!$L$52),$E6414,$D6414)</f>
        <v>80</v>
      </c>
      <c r="K6414" s="16">
        <f t="shared" ca="1" si="1203"/>
        <v>0</v>
      </c>
      <c r="L6414" s="16">
        <f t="shared" ca="1" si="1204"/>
        <v>0</v>
      </c>
      <c r="M6414" s="17">
        <f t="shared" si="1210"/>
        <v>0</v>
      </c>
      <c r="N6414" s="17">
        <f t="shared" si="1211"/>
        <v>0</v>
      </c>
      <c r="O6414" s="4"/>
      <c r="P6414" s="4">
        <v>56</v>
      </c>
      <c r="Q6414" s="4">
        <v>45</v>
      </c>
      <c r="R6414" s="4">
        <v>53</v>
      </c>
      <c r="S6414" s="4">
        <v>52</v>
      </c>
      <c r="T6414" s="4">
        <v>67</v>
      </c>
      <c r="U6414" s="4">
        <v>60</v>
      </c>
      <c r="V6414" s="13">
        <v>62</v>
      </c>
      <c r="W6414" s="4">
        <v>53</v>
      </c>
      <c r="X6414" s="4">
        <v>67</v>
      </c>
      <c r="Y6414">
        <f t="shared" ca="1" si="1212"/>
        <v>0</v>
      </c>
      <c r="Z6414">
        <f t="shared" ca="1" si="1213"/>
        <v>0</v>
      </c>
    </row>
    <row r="6415" spans="2:26" x14ac:dyDescent="0.25">
      <c r="B6415" s="11">
        <f t="shared" si="1214"/>
        <v>44828.791666651137</v>
      </c>
      <c r="C6415" s="1">
        <f t="shared" si="1205"/>
        <v>9</v>
      </c>
      <c r="D6415" s="1">
        <f t="shared" si="1206"/>
        <v>6</v>
      </c>
      <c r="E6415" s="12">
        <f t="shared" si="1207"/>
        <v>20</v>
      </c>
      <c r="F6415" s="124" t="str">
        <f t="shared" si="1208"/>
        <v>0</v>
      </c>
      <c r="G6415" s="1">
        <f ca="1">(OFFSET(O6415,0,MATCH(Customer!$J$6,'CDH &amp; HDH'!$P$11:$X$11,0)))</f>
        <v>57</v>
      </c>
      <c r="H6415" s="1" t="str">
        <f t="shared" si="1209"/>
        <v>Cooling</v>
      </c>
      <c r="I6415" s="1">
        <f ca="1">OFFSET(IF($H6415="Cooling",Customer!$C$25,Customer!$C$52),E6415,D6415)</f>
        <v>78</v>
      </c>
      <c r="J6415" s="1">
        <f ca="1">OFFSET(IF($H6415="Cooling",Customer!$L$25,Customer!$L$52),$E6415,$D6415)</f>
        <v>80</v>
      </c>
      <c r="K6415" s="16">
        <f t="shared" ca="1" si="1203"/>
        <v>0</v>
      </c>
      <c r="L6415" s="16">
        <f t="shared" ca="1" si="1204"/>
        <v>0</v>
      </c>
      <c r="M6415" s="17">
        <f t="shared" si="1210"/>
        <v>0</v>
      </c>
      <c r="N6415" s="17">
        <f t="shared" si="1211"/>
        <v>0</v>
      </c>
      <c r="O6415" s="4"/>
      <c r="P6415" s="4">
        <v>55</v>
      </c>
      <c r="Q6415" s="4">
        <v>43</v>
      </c>
      <c r="R6415" s="4">
        <v>49</v>
      </c>
      <c r="S6415" s="4">
        <v>55</v>
      </c>
      <c r="T6415" s="4">
        <v>66</v>
      </c>
      <c r="U6415" s="4">
        <v>60</v>
      </c>
      <c r="V6415" s="13">
        <v>57</v>
      </c>
      <c r="W6415" s="4">
        <v>51</v>
      </c>
      <c r="X6415" s="4">
        <v>64</v>
      </c>
      <c r="Y6415">
        <f t="shared" ca="1" si="1212"/>
        <v>0</v>
      </c>
      <c r="Z6415">
        <f t="shared" ca="1" si="1213"/>
        <v>0</v>
      </c>
    </row>
    <row r="6416" spans="2:26" x14ac:dyDescent="0.25">
      <c r="B6416" s="11">
        <f t="shared" si="1214"/>
        <v>44828.833333317802</v>
      </c>
      <c r="C6416" s="1">
        <f t="shared" si="1205"/>
        <v>9</v>
      </c>
      <c r="D6416" s="1">
        <f t="shared" si="1206"/>
        <v>6</v>
      </c>
      <c r="E6416" s="12">
        <f t="shared" si="1207"/>
        <v>21</v>
      </c>
      <c r="F6416" s="124" t="str">
        <f t="shared" si="1208"/>
        <v>0</v>
      </c>
      <c r="G6416" s="1">
        <f ca="1">(OFFSET(O6416,0,MATCH(Customer!$J$6,'CDH &amp; HDH'!$P$11:$X$11,0)))</f>
        <v>55</v>
      </c>
      <c r="H6416" s="1" t="str">
        <f t="shared" si="1209"/>
        <v>Cooling</v>
      </c>
      <c r="I6416" s="1">
        <f ca="1">OFFSET(IF($H6416="Cooling",Customer!$C$25,Customer!$C$52),E6416,D6416)</f>
        <v>78</v>
      </c>
      <c r="J6416" s="1">
        <f ca="1">OFFSET(IF($H6416="Cooling",Customer!$L$25,Customer!$L$52),$E6416,$D6416)</f>
        <v>80</v>
      </c>
      <c r="K6416" s="16">
        <f t="shared" ca="1" si="1203"/>
        <v>0</v>
      </c>
      <c r="L6416" s="16">
        <f t="shared" ca="1" si="1204"/>
        <v>0</v>
      </c>
      <c r="M6416" s="17">
        <f t="shared" si="1210"/>
        <v>0</v>
      </c>
      <c r="N6416" s="17">
        <f t="shared" si="1211"/>
        <v>0</v>
      </c>
      <c r="O6416" s="4"/>
      <c r="P6416" s="4">
        <v>53</v>
      </c>
      <c r="Q6416" s="4">
        <v>42</v>
      </c>
      <c r="R6416" s="4">
        <v>48</v>
      </c>
      <c r="S6416" s="4">
        <v>56</v>
      </c>
      <c r="T6416" s="4">
        <v>62</v>
      </c>
      <c r="U6416" s="4">
        <v>59</v>
      </c>
      <c r="V6416" s="13">
        <v>55</v>
      </c>
      <c r="W6416" s="4">
        <v>50</v>
      </c>
      <c r="X6416" s="4">
        <v>64</v>
      </c>
      <c r="Y6416">
        <f t="shared" ca="1" si="1212"/>
        <v>0</v>
      </c>
      <c r="Z6416">
        <f t="shared" ca="1" si="1213"/>
        <v>0</v>
      </c>
    </row>
    <row r="6417" spans="2:26" x14ac:dyDescent="0.25">
      <c r="B6417" s="11">
        <f t="shared" si="1214"/>
        <v>44828.874999984466</v>
      </c>
      <c r="C6417" s="1">
        <f t="shared" si="1205"/>
        <v>9</v>
      </c>
      <c r="D6417" s="1">
        <f t="shared" si="1206"/>
        <v>6</v>
      </c>
      <c r="E6417" s="12">
        <f t="shared" si="1207"/>
        <v>22</v>
      </c>
      <c r="F6417" s="124" t="str">
        <f t="shared" si="1208"/>
        <v>0</v>
      </c>
      <c r="G6417" s="1">
        <f ca="1">(OFFSET(O6417,0,MATCH(Customer!$J$6,'CDH &amp; HDH'!$P$11:$X$11,0)))</f>
        <v>55</v>
      </c>
      <c r="H6417" s="1" t="str">
        <f t="shared" si="1209"/>
        <v>Cooling</v>
      </c>
      <c r="I6417" s="1">
        <f ca="1">OFFSET(IF($H6417="Cooling",Customer!$C$25,Customer!$C$52),E6417,D6417)</f>
        <v>78</v>
      </c>
      <c r="J6417" s="1">
        <f ca="1">OFFSET(IF($H6417="Cooling",Customer!$L$25,Customer!$L$52),$E6417,$D6417)</f>
        <v>80</v>
      </c>
      <c r="K6417" s="16">
        <f t="shared" ca="1" si="1203"/>
        <v>0</v>
      </c>
      <c r="L6417" s="16">
        <f t="shared" ca="1" si="1204"/>
        <v>0</v>
      </c>
      <c r="M6417" s="17">
        <f t="shared" si="1210"/>
        <v>0</v>
      </c>
      <c r="N6417" s="17">
        <f t="shared" si="1211"/>
        <v>0</v>
      </c>
      <c r="O6417" s="4"/>
      <c r="P6417" s="4">
        <v>52</v>
      </c>
      <c r="Q6417" s="4">
        <v>40</v>
      </c>
      <c r="R6417" s="4">
        <v>48</v>
      </c>
      <c r="S6417" s="4">
        <v>55</v>
      </c>
      <c r="T6417" s="4">
        <v>62</v>
      </c>
      <c r="U6417" s="4">
        <v>59</v>
      </c>
      <c r="V6417" s="13">
        <v>55</v>
      </c>
      <c r="W6417" s="4">
        <v>48</v>
      </c>
      <c r="X6417" s="4">
        <v>63</v>
      </c>
      <c r="Y6417">
        <f t="shared" ca="1" si="1212"/>
        <v>0</v>
      </c>
      <c r="Z6417">
        <f t="shared" ca="1" si="1213"/>
        <v>0</v>
      </c>
    </row>
    <row r="6418" spans="2:26" x14ac:dyDescent="0.25">
      <c r="B6418" s="11">
        <f t="shared" si="1214"/>
        <v>44828.91666665113</v>
      </c>
      <c r="C6418" s="1">
        <f t="shared" si="1205"/>
        <v>9</v>
      </c>
      <c r="D6418" s="1">
        <f t="shared" si="1206"/>
        <v>6</v>
      </c>
      <c r="E6418" s="12">
        <f t="shared" si="1207"/>
        <v>23</v>
      </c>
      <c r="F6418" s="124" t="str">
        <f t="shared" si="1208"/>
        <v>0</v>
      </c>
      <c r="G6418" s="1">
        <f ca="1">(OFFSET(O6418,0,MATCH(Customer!$J$6,'CDH &amp; HDH'!$P$11:$X$11,0)))</f>
        <v>54</v>
      </c>
      <c r="H6418" s="1" t="str">
        <f t="shared" si="1209"/>
        <v>Cooling</v>
      </c>
      <c r="I6418" s="1">
        <f ca="1">OFFSET(IF($H6418="Cooling",Customer!$C$25,Customer!$C$52),E6418,D6418)</f>
        <v>78</v>
      </c>
      <c r="J6418" s="1">
        <f ca="1">OFFSET(IF($H6418="Cooling",Customer!$L$25,Customer!$L$52),$E6418,$D6418)</f>
        <v>80</v>
      </c>
      <c r="K6418" s="16">
        <f t="shared" ca="1" si="1203"/>
        <v>0</v>
      </c>
      <c r="L6418" s="16">
        <f t="shared" ca="1" si="1204"/>
        <v>0</v>
      </c>
      <c r="M6418" s="17">
        <f t="shared" si="1210"/>
        <v>0</v>
      </c>
      <c r="N6418" s="17">
        <f t="shared" si="1211"/>
        <v>0</v>
      </c>
      <c r="O6418" s="4"/>
      <c r="P6418" s="4">
        <v>50</v>
      </c>
      <c r="Q6418" s="4">
        <v>39</v>
      </c>
      <c r="R6418" s="4">
        <v>47</v>
      </c>
      <c r="S6418" s="4">
        <v>53</v>
      </c>
      <c r="T6418" s="4">
        <v>61</v>
      </c>
      <c r="U6418" s="4">
        <v>59</v>
      </c>
      <c r="V6418" s="13">
        <v>54</v>
      </c>
      <c r="W6418" s="4">
        <v>46</v>
      </c>
      <c r="X6418" s="4">
        <v>63</v>
      </c>
      <c r="Y6418">
        <f t="shared" ca="1" si="1212"/>
        <v>0</v>
      </c>
      <c r="Z6418">
        <f t="shared" ca="1" si="1213"/>
        <v>0</v>
      </c>
    </row>
    <row r="6419" spans="2:26" x14ac:dyDescent="0.25">
      <c r="B6419" s="11">
        <f t="shared" si="1214"/>
        <v>44828.958333317794</v>
      </c>
      <c r="C6419" s="1">
        <f t="shared" si="1205"/>
        <v>9</v>
      </c>
      <c r="D6419" s="1">
        <f t="shared" si="1206"/>
        <v>6</v>
      </c>
      <c r="E6419" s="12">
        <f t="shared" si="1207"/>
        <v>24</v>
      </c>
      <c r="F6419" s="124" t="str">
        <f t="shared" si="1208"/>
        <v>0</v>
      </c>
      <c r="G6419" s="1">
        <f ca="1">(OFFSET(O6419,0,MATCH(Customer!$J$6,'CDH &amp; HDH'!$P$11:$X$11,0)))</f>
        <v>52</v>
      </c>
      <c r="H6419" s="1" t="str">
        <f t="shared" si="1209"/>
        <v>Cooling</v>
      </c>
      <c r="I6419" s="1">
        <f ca="1">OFFSET(IF($H6419="Cooling",Customer!$C$25,Customer!$C$52),E6419,D6419)</f>
        <v>78</v>
      </c>
      <c r="J6419" s="1">
        <f ca="1">OFFSET(IF($H6419="Cooling",Customer!$L$25,Customer!$L$52),$E6419,$D6419)</f>
        <v>80</v>
      </c>
      <c r="K6419" s="16">
        <f t="shared" ca="1" si="1203"/>
        <v>0</v>
      </c>
      <c r="L6419" s="16">
        <f t="shared" ca="1" si="1204"/>
        <v>0</v>
      </c>
      <c r="M6419" s="17">
        <f t="shared" si="1210"/>
        <v>0</v>
      </c>
      <c r="N6419" s="17">
        <f t="shared" si="1211"/>
        <v>0</v>
      </c>
      <c r="O6419" s="4"/>
      <c r="P6419" s="4">
        <v>48</v>
      </c>
      <c r="Q6419" s="4">
        <v>39</v>
      </c>
      <c r="R6419" s="4">
        <v>45</v>
      </c>
      <c r="S6419" s="4">
        <v>54</v>
      </c>
      <c r="T6419" s="4">
        <v>60</v>
      </c>
      <c r="U6419" s="4">
        <v>59</v>
      </c>
      <c r="V6419" s="13">
        <v>52</v>
      </c>
      <c r="W6419" s="4">
        <v>45</v>
      </c>
      <c r="X6419" s="4">
        <v>62</v>
      </c>
      <c r="Y6419">
        <f t="shared" ca="1" si="1212"/>
        <v>0</v>
      </c>
      <c r="Z6419">
        <f t="shared" ca="1" si="1213"/>
        <v>0</v>
      </c>
    </row>
    <row r="6420" spans="2:26" x14ac:dyDescent="0.25">
      <c r="B6420" s="11">
        <f t="shared" si="1214"/>
        <v>44828.999999984459</v>
      </c>
      <c r="C6420" s="1">
        <f t="shared" si="1205"/>
        <v>9</v>
      </c>
      <c r="D6420" s="1">
        <f t="shared" si="1206"/>
        <v>7</v>
      </c>
      <c r="E6420" s="12">
        <f t="shared" si="1207"/>
        <v>1</v>
      </c>
      <c r="F6420" s="124" t="str">
        <f t="shared" si="1208"/>
        <v>0</v>
      </c>
      <c r="G6420" s="1">
        <f ca="1">(OFFSET(O6420,0,MATCH(Customer!$J$6,'CDH &amp; HDH'!$P$11:$X$11,0)))</f>
        <v>49</v>
      </c>
      <c r="H6420" s="1" t="str">
        <f t="shared" si="1209"/>
        <v>Cooling</v>
      </c>
      <c r="I6420" s="1">
        <f ca="1">OFFSET(IF($H6420="Cooling",Customer!$C$25,Customer!$C$52),E6420,D6420)</f>
        <v>78</v>
      </c>
      <c r="J6420" s="1">
        <f ca="1">OFFSET(IF($H6420="Cooling",Customer!$L$25,Customer!$L$52),$E6420,$D6420)</f>
        <v>80</v>
      </c>
      <c r="K6420" s="16">
        <f t="shared" ca="1" si="1203"/>
        <v>0</v>
      </c>
      <c r="L6420" s="16">
        <f t="shared" ca="1" si="1204"/>
        <v>0</v>
      </c>
      <c r="M6420" s="17">
        <f t="shared" si="1210"/>
        <v>0</v>
      </c>
      <c r="N6420" s="17">
        <f t="shared" si="1211"/>
        <v>0</v>
      </c>
      <c r="O6420" s="4"/>
      <c r="P6420" s="4">
        <v>46</v>
      </c>
      <c r="Q6420" s="4">
        <v>38</v>
      </c>
      <c r="R6420" s="4">
        <v>44</v>
      </c>
      <c r="S6420" s="4">
        <v>52</v>
      </c>
      <c r="T6420" s="4">
        <v>59</v>
      </c>
      <c r="U6420" s="4">
        <v>58</v>
      </c>
      <c r="V6420" s="13">
        <v>49</v>
      </c>
      <c r="W6420" s="4">
        <v>43</v>
      </c>
      <c r="X6420" s="4">
        <v>60</v>
      </c>
      <c r="Y6420">
        <f t="shared" ca="1" si="1212"/>
        <v>0</v>
      </c>
      <c r="Z6420">
        <f t="shared" ca="1" si="1213"/>
        <v>0</v>
      </c>
    </row>
    <row r="6421" spans="2:26" x14ac:dyDescent="0.25">
      <c r="B6421" s="11">
        <f t="shared" si="1214"/>
        <v>44829.041666651123</v>
      </c>
      <c r="C6421" s="1">
        <f t="shared" si="1205"/>
        <v>9</v>
      </c>
      <c r="D6421" s="1">
        <f t="shared" si="1206"/>
        <v>7</v>
      </c>
      <c r="E6421" s="12">
        <f t="shared" si="1207"/>
        <v>2</v>
      </c>
      <c r="F6421" s="124" t="str">
        <f t="shared" si="1208"/>
        <v>0</v>
      </c>
      <c r="G6421" s="1">
        <f ca="1">(OFFSET(O6421,0,MATCH(Customer!$J$6,'CDH &amp; HDH'!$P$11:$X$11,0)))</f>
        <v>51</v>
      </c>
      <c r="H6421" s="1" t="str">
        <f t="shared" si="1209"/>
        <v>Cooling</v>
      </c>
      <c r="I6421" s="1">
        <f ca="1">OFFSET(IF($H6421="Cooling",Customer!$C$25,Customer!$C$52),E6421,D6421)</f>
        <v>78</v>
      </c>
      <c r="J6421" s="1">
        <f ca="1">OFFSET(IF($H6421="Cooling",Customer!$L$25,Customer!$L$52),$E6421,$D6421)</f>
        <v>80</v>
      </c>
      <c r="K6421" s="16">
        <f t="shared" ca="1" si="1203"/>
        <v>0</v>
      </c>
      <c r="L6421" s="16">
        <f t="shared" ca="1" si="1204"/>
        <v>0</v>
      </c>
      <c r="M6421" s="17">
        <f t="shared" si="1210"/>
        <v>0</v>
      </c>
      <c r="N6421" s="17">
        <f t="shared" si="1211"/>
        <v>0</v>
      </c>
      <c r="O6421" s="4"/>
      <c r="P6421" s="4">
        <v>46</v>
      </c>
      <c r="Q6421" s="4">
        <v>38</v>
      </c>
      <c r="R6421" s="4">
        <v>43</v>
      </c>
      <c r="S6421" s="4">
        <v>51</v>
      </c>
      <c r="T6421" s="4">
        <v>58</v>
      </c>
      <c r="U6421" s="4">
        <v>59</v>
      </c>
      <c r="V6421" s="13">
        <v>51</v>
      </c>
      <c r="W6421" s="4">
        <v>42</v>
      </c>
      <c r="X6421" s="4">
        <v>60</v>
      </c>
      <c r="Y6421">
        <f t="shared" ca="1" si="1212"/>
        <v>0</v>
      </c>
      <c r="Z6421">
        <f t="shared" ca="1" si="1213"/>
        <v>0</v>
      </c>
    </row>
    <row r="6422" spans="2:26" x14ac:dyDescent="0.25">
      <c r="B6422" s="11">
        <f t="shared" si="1214"/>
        <v>44829.083333317787</v>
      </c>
      <c r="C6422" s="1">
        <f t="shared" si="1205"/>
        <v>9</v>
      </c>
      <c r="D6422" s="1">
        <f t="shared" si="1206"/>
        <v>7</v>
      </c>
      <c r="E6422" s="12">
        <f t="shared" si="1207"/>
        <v>3</v>
      </c>
      <c r="F6422" s="124" t="str">
        <f t="shared" si="1208"/>
        <v>0</v>
      </c>
      <c r="G6422" s="1">
        <f ca="1">(OFFSET(O6422,0,MATCH(Customer!$J$6,'CDH &amp; HDH'!$P$11:$X$11,0)))</f>
        <v>49</v>
      </c>
      <c r="H6422" s="1" t="str">
        <f t="shared" si="1209"/>
        <v>Cooling</v>
      </c>
      <c r="I6422" s="1">
        <f ca="1">OFFSET(IF($H6422="Cooling",Customer!$C$25,Customer!$C$52),E6422,D6422)</f>
        <v>78</v>
      </c>
      <c r="J6422" s="1">
        <f ca="1">OFFSET(IF($H6422="Cooling",Customer!$L$25,Customer!$L$52),$E6422,$D6422)</f>
        <v>80</v>
      </c>
      <c r="K6422" s="16">
        <f t="shared" ca="1" si="1203"/>
        <v>0</v>
      </c>
      <c r="L6422" s="16">
        <f t="shared" ca="1" si="1204"/>
        <v>0</v>
      </c>
      <c r="M6422" s="17">
        <f t="shared" si="1210"/>
        <v>0</v>
      </c>
      <c r="N6422" s="17">
        <f t="shared" si="1211"/>
        <v>0</v>
      </c>
      <c r="O6422" s="4"/>
      <c r="P6422" s="4">
        <v>45</v>
      </c>
      <c r="Q6422" s="4">
        <v>38</v>
      </c>
      <c r="R6422" s="4">
        <v>40</v>
      </c>
      <c r="S6422" s="4">
        <v>50</v>
      </c>
      <c r="T6422" s="4">
        <v>54</v>
      </c>
      <c r="U6422" s="4">
        <v>59</v>
      </c>
      <c r="V6422" s="13">
        <v>49</v>
      </c>
      <c r="W6422" s="4">
        <v>42</v>
      </c>
      <c r="X6422" s="4">
        <v>58</v>
      </c>
      <c r="Y6422">
        <f t="shared" ca="1" si="1212"/>
        <v>0</v>
      </c>
      <c r="Z6422">
        <f t="shared" ca="1" si="1213"/>
        <v>0</v>
      </c>
    </row>
    <row r="6423" spans="2:26" x14ac:dyDescent="0.25">
      <c r="B6423" s="11">
        <f t="shared" si="1214"/>
        <v>44829.124999984451</v>
      </c>
      <c r="C6423" s="1">
        <f t="shared" si="1205"/>
        <v>9</v>
      </c>
      <c r="D6423" s="1">
        <f t="shared" si="1206"/>
        <v>7</v>
      </c>
      <c r="E6423" s="12">
        <f t="shared" si="1207"/>
        <v>4</v>
      </c>
      <c r="F6423" s="124" t="str">
        <f t="shared" si="1208"/>
        <v>0</v>
      </c>
      <c r="G6423" s="1">
        <f ca="1">(OFFSET(O6423,0,MATCH(Customer!$J$6,'CDH &amp; HDH'!$P$11:$X$11,0)))</f>
        <v>46</v>
      </c>
      <c r="H6423" s="1" t="str">
        <f t="shared" si="1209"/>
        <v>Cooling</v>
      </c>
      <c r="I6423" s="1">
        <f ca="1">OFFSET(IF($H6423="Cooling",Customer!$C$25,Customer!$C$52),E6423,D6423)</f>
        <v>78</v>
      </c>
      <c r="J6423" s="1">
        <f ca="1">OFFSET(IF($H6423="Cooling",Customer!$L$25,Customer!$L$52),$E6423,$D6423)</f>
        <v>80</v>
      </c>
      <c r="K6423" s="16">
        <f t="shared" ca="1" si="1203"/>
        <v>0</v>
      </c>
      <c r="L6423" s="16">
        <f t="shared" ca="1" si="1204"/>
        <v>0</v>
      </c>
      <c r="M6423" s="17">
        <f t="shared" si="1210"/>
        <v>0</v>
      </c>
      <c r="N6423" s="17">
        <f t="shared" si="1211"/>
        <v>0</v>
      </c>
      <c r="O6423" s="4"/>
      <c r="P6423" s="4">
        <v>45</v>
      </c>
      <c r="Q6423" s="4">
        <v>38</v>
      </c>
      <c r="R6423" s="4">
        <v>41</v>
      </c>
      <c r="S6423" s="4">
        <v>50</v>
      </c>
      <c r="T6423" s="4">
        <v>50</v>
      </c>
      <c r="U6423" s="4">
        <v>59</v>
      </c>
      <c r="V6423" s="13">
        <v>46</v>
      </c>
      <c r="W6423" s="4">
        <v>41</v>
      </c>
      <c r="X6423" s="4">
        <v>56</v>
      </c>
      <c r="Y6423">
        <f t="shared" ca="1" si="1212"/>
        <v>0</v>
      </c>
      <c r="Z6423">
        <f t="shared" ca="1" si="1213"/>
        <v>0</v>
      </c>
    </row>
    <row r="6424" spans="2:26" x14ac:dyDescent="0.25">
      <c r="B6424" s="11">
        <f t="shared" si="1214"/>
        <v>44829.166666651116</v>
      </c>
      <c r="C6424" s="1">
        <f t="shared" si="1205"/>
        <v>9</v>
      </c>
      <c r="D6424" s="1">
        <f t="shared" si="1206"/>
        <v>7</v>
      </c>
      <c r="E6424" s="12">
        <f t="shared" si="1207"/>
        <v>5</v>
      </c>
      <c r="F6424" s="124" t="str">
        <f t="shared" si="1208"/>
        <v>0</v>
      </c>
      <c r="G6424" s="1">
        <f ca="1">(OFFSET(O6424,0,MATCH(Customer!$J$6,'CDH &amp; HDH'!$P$11:$X$11,0)))</f>
        <v>46</v>
      </c>
      <c r="H6424" s="1" t="str">
        <f t="shared" si="1209"/>
        <v>Cooling</v>
      </c>
      <c r="I6424" s="1">
        <f ca="1">OFFSET(IF($H6424="Cooling",Customer!$C$25,Customer!$C$52),E6424,D6424)</f>
        <v>78</v>
      </c>
      <c r="J6424" s="1">
        <f ca="1">OFFSET(IF($H6424="Cooling",Customer!$L$25,Customer!$L$52),$E6424,$D6424)</f>
        <v>80</v>
      </c>
      <c r="K6424" s="16">
        <f t="shared" ca="1" si="1203"/>
        <v>0</v>
      </c>
      <c r="L6424" s="16">
        <f t="shared" ca="1" si="1204"/>
        <v>0</v>
      </c>
      <c r="M6424" s="17">
        <f t="shared" si="1210"/>
        <v>0</v>
      </c>
      <c r="N6424" s="17">
        <f t="shared" si="1211"/>
        <v>0</v>
      </c>
      <c r="O6424" s="4"/>
      <c r="P6424" s="4">
        <v>45</v>
      </c>
      <c r="Q6424" s="4">
        <v>38</v>
      </c>
      <c r="R6424" s="4">
        <v>40</v>
      </c>
      <c r="S6424" s="4">
        <v>49</v>
      </c>
      <c r="T6424" s="4">
        <v>48</v>
      </c>
      <c r="U6424" s="4">
        <v>59</v>
      </c>
      <c r="V6424" s="13">
        <v>46</v>
      </c>
      <c r="W6424" s="4">
        <v>40</v>
      </c>
      <c r="X6424" s="4">
        <v>57</v>
      </c>
      <c r="Y6424">
        <f t="shared" ca="1" si="1212"/>
        <v>0</v>
      </c>
      <c r="Z6424">
        <f t="shared" ca="1" si="1213"/>
        <v>0</v>
      </c>
    </row>
    <row r="6425" spans="2:26" x14ac:dyDescent="0.25">
      <c r="B6425" s="11">
        <f t="shared" si="1214"/>
        <v>44829.20833331778</v>
      </c>
      <c r="C6425" s="1">
        <f t="shared" si="1205"/>
        <v>9</v>
      </c>
      <c r="D6425" s="1">
        <f t="shared" si="1206"/>
        <v>7</v>
      </c>
      <c r="E6425" s="12">
        <f t="shared" si="1207"/>
        <v>6</v>
      </c>
      <c r="F6425" s="124" t="str">
        <f t="shared" si="1208"/>
        <v>0</v>
      </c>
      <c r="G6425" s="1">
        <f ca="1">(OFFSET(O6425,0,MATCH(Customer!$J$6,'CDH &amp; HDH'!$P$11:$X$11,0)))</f>
        <v>45</v>
      </c>
      <c r="H6425" s="1" t="str">
        <f t="shared" si="1209"/>
        <v>Cooling</v>
      </c>
      <c r="I6425" s="1">
        <f ca="1">OFFSET(IF($H6425="Cooling",Customer!$C$25,Customer!$C$52),E6425,D6425)</f>
        <v>78</v>
      </c>
      <c r="J6425" s="1">
        <f ca="1">OFFSET(IF($H6425="Cooling",Customer!$L$25,Customer!$L$52),$E6425,$D6425)</f>
        <v>80</v>
      </c>
      <c r="K6425" s="16">
        <f t="shared" ca="1" si="1203"/>
        <v>0</v>
      </c>
      <c r="L6425" s="16">
        <f t="shared" ca="1" si="1204"/>
        <v>0</v>
      </c>
      <c r="M6425" s="17">
        <f t="shared" si="1210"/>
        <v>0</v>
      </c>
      <c r="N6425" s="17">
        <f t="shared" si="1211"/>
        <v>0</v>
      </c>
      <c r="O6425" s="4"/>
      <c r="P6425" s="4">
        <v>45</v>
      </c>
      <c r="Q6425" s="4">
        <v>37</v>
      </c>
      <c r="R6425" s="4">
        <v>42</v>
      </c>
      <c r="S6425" s="4">
        <v>48</v>
      </c>
      <c r="T6425" s="4">
        <v>49</v>
      </c>
      <c r="U6425" s="4">
        <v>59</v>
      </c>
      <c r="V6425" s="13">
        <v>45</v>
      </c>
      <c r="W6425" s="4">
        <v>40</v>
      </c>
      <c r="X6425" s="4">
        <v>57</v>
      </c>
      <c r="Y6425">
        <f t="shared" ca="1" si="1212"/>
        <v>0</v>
      </c>
      <c r="Z6425">
        <f t="shared" ca="1" si="1213"/>
        <v>0</v>
      </c>
    </row>
    <row r="6426" spans="2:26" x14ac:dyDescent="0.25">
      <c r="B6426" s="11">
        <f t="shared" si="1214"/>
        <v>44829.249999984444</v>
      </c>
      <c r="C6426" s="1">
        <f t="shared" si="1205"/>
        <v>9</v>
      </c>
      <c r="D6426" s="1">
        <f t="shared" si="1206"/>
        <v>7</v>
      </c>
      <c r="E6426" s="12">
        <f t="shared" si="1207"/>
        <v>7</v>
      </c>
      <c r="F6426" s="124" t="str">
        <f t="shared" si="1208"/>
        <v>0</v>
      </c>
      <c r="G6426" s="1">
        <f ca="1">(OFFSET(O6426,0,MATCH(Customer!$J$6,'CDH &amp; HDH'!$P$11:$X$11,0)))</f>
        <v>47</v>
      </c>
      <c r="H6426" s="1" t="str">
        <f t="shared" si="1209"/>
        <v>Cooling</v>
      </c>
      <c r="I6426" s="1">
        <f ca="1">OFFSET(IF($H6426="Cooling",Customer!$C$25,Customer!$C$52),E6426,D6426)</f>
        <v>78</v>
      </c>
      <c r="J6426" s="1">
        <f ca="1">OFFSET(IF($H6426="Cooling",Customer!$L$25,Customer!$L$52),$E6426,$D6426)</f>
        <v>80</v>
      </c>
      <c r="K6426" s="16">
        <f t="shared" ca="1" si="1203"/>
        <v>0</v>
      </c>
      <c r="L6426" s="16">
        <f t="shared" ca="1" si="1204"/>
        <v>0</v>
      </c>
      <c r="M6426" s="17">
        <f t="shared" si="1210"/>
        <v>0</v>
      </c>
      <c r="N6426" s="17">
        <f t="shared" si="1211"/>
        <v>0</v>
      </c>
      <c r="O6426" s="4"/>
      <c r="P6426" s="4">
        <v>45</v>
      </c>
      <c r="Q6426" s="4">
        <v>37</v>
      </c>
      <c r="R6426" s="4">
        <v>42</v>
      </c>
      <c r="S6426" s="4">
        <v>48</v>
      </c>
      <c r="T6426" s="4">
        <v>50</v>
      </c>
      <c r="U6426" s="4">
        <v>60</v>
      </c>
      <c r="V6426" s="13">
        <v>47</v>
      </c>
      <c r="W6426" s="4">
        <v>39</v>
      </c>
      <c r="X6426" s="4">
        <v>57</v>
      </c>
      <c r="Y6426">
        <f t="shared" ca="1" si="1212"/>
        <v>0</v>
      </c>
      <c r="Z6426">
        <f t="shared" ca="1" si="1213"/>
        <v>0</v>
      </c>
    </row>
    <row r="6427" spans="2:26" x14ac:dyDescent="0.25">
      <c r="B6427" s="11">
        <f t="shared" si="1214"/>
        <v>44829.291666651108</v>
      </c>
      <c r="C6427" s="1">
        <f t="shared" si="1205"/>
        <v>9</v>
      </c>
      <c r="D6427" s="1">
        <f t="shared" si="1206"/>
        <v>7</v>
      </c>
      <c r="E6427" s="12">
        <f t="shared" si="1207"/>
        <v>8</v>
      </c>
      <c r="F6427" s="124" t="str">
        <f t="shared" si="1208"/>
        <v>0</v>
      </c>
      <c r="G6427" s="1">
        <f ca="1">(OFFSET(O6427,0,MATCH(Customer!$J$6,'CDH &amp; HDH'!$P$11:$X$11,0)))</f>
        <v>50</v>
      </c>
      <c r="H6427" s="1" t="str">
        <f t="shared" si="1209"/>
        <v>Cooling</v>
      </c>
      <c r="I6427" s="1">
        <f ca="1">OFFSET(IF($H6427="Cooling",Customer!$C$25,Customer!$C$52),E6427,D6427)</f>
        <v>78</v>
      </c>
      <c r="J6427" s="1">
        <f ca="1">OFFSET(IF($H6427="Cooling",Customer!$L$25,Customer!$L$52),$E6427,$D6427)</f>
        <v>80</v>
      </c>
      <c r="K6427" s="16">
        <f t="shared" ca="1" si="1203"/>
        <v>0</v>
      </c>
      <c r="L6427" s="16">
        <f t="shared" ca="1" si="1204"/>
        <v>0</v>
      </c>
      <c r="M6427" s="17">
        <f t="shared" si="1210"/>
        <v>0</v>
      </c>
      <c r="N6427" s="17">
        <f t="shared" si="1211"/>
        <v>0</v>
      </c>
      <c r="O6427" s="4"/>
      <c r="P6427" s="4">
        <v>49</v>
      </c>
      <c r="Q6427" s="4">
        <v>40</v>
      </c>
      <c r="R6427" s="4">
        <v>41</v>
      </c>
      <c r="S6427" s="4">
        <v>49</v>
      </c>
      <c r="T6427" s="4">
        <v>55</v>
      </c>
      <c r="U6427" s="4">
        <v>61</v>
      </c>
      <c r="V6427" s="13">
        <v>50</v>
      </c>
      <c r="W6427" s="4">
        <v>44</v>
      </c>
      <c r="X6427" s="4">
        <v>59</v>
      </c>
      <c r="Y6427">
        <f t="shared" ca="1" si="1212"/>
        <v>0</v>
      </c>
      <c r="Z6427">
        <f t="shared" ca="1" si="1213"/>
        <v>0</v>
      </c>
    </row>
    <row r="6428" spans="2:26" x14ac:dyDescent="0.25">
      <c r="B6428" s="11">
        <f t="shared" si="1214"/>
        <v>44829.333333317772</v>
      </c>
      <c r="C6428" s="1">
        <f t="shared" si="1205"/>
        <v>9</v>
      </c>
      <c r="D6428" s="1">
        <f t="shared" si="1206"/>
        <v>7</v>
      </c>
      <c r="E6428" s="12">
        <f t="shared" si="1207"/>
        <v>9</v>
      </c>
      <c r="F6428" s="124" t="str">
        <f t="shared" si="1208"/>
        <v>0</v>
      </c>
      <c r="G6428" s="1">
        <f ca="1">(OFFSET(O6428,0,MATCH(Customer!$J$6,'CDH &amp; HDH'!$P$11:$X$11,0)))</f>
        <v>54</v>
      </c>
      <c r="H6428" s="1" t="str">
        <f t="shared" si="1209"/>
        <v>Cooling</v>
      </c>
      <c r="I6428" s="1">
        <f ca="1">OFFSET(IF($H6428="Cooling",Customer!$C$25,Customer!$C$52),E6428,D6428)</f>
        <v>78</v>
      </c>
      <c r="J6428" s="1">
        <f ca="1">OFFSET(IF($H6428="Cooling",Customer!$L$25,Customer!$L$52),$E6428,$D6428)</f>
        <v>80</v>
      </c>
      <c r="K6428" s="16">
        <f t="shared" ca="1" si="1203"/>
        <v>0</v>
      </c>
      <c r="L6428" s="16">
        <f t="shared" ca="1" si="1204"/>
        <v>0</v>
      </c>
      <c r="M6428" s="17">
        <f t="shared" si="1210"/>
        <v>0</v>
      </c>
      <c r="N6428" s="17">
        <f t="shared" si="1211"/>
        <v>0</v>
      </c>
      <c r="O6428" s="4"/>
      <c r="P6428" s="4">
        <v>53</v>
      </c>
      <c r="Q6428" s="4">
        <v>44</v>
      </c>
      <c r="R6428" s="4">
        <v>51</v>
      </c>
      <c r="S6428" s="4">
        <v>50</v>
      </c>
      <c r="T6428" s="4">
        <v>57</v>
      </c>
      <c r="U6428" s="4">
        <v>62</v>
      </c>
      <c r="V6428" s="13">
        <v>54</v>
      </c>
      <c r="W6428" s="4">
        <v>48</v>
      </c>
      <c r="X6428" s="4">
        <v>64</v>
      </c>
      <c r="Y6428">
        <f t="shared" ca="1" si="1212"/>
        <v>0</v>
      </c>
      <c r="Z6428">
        <f t="shared" ca="1" si="1213"/>
        <v>0</v>
      </c>
    </row>
    <row r="6429" spans="2:26" x14ac:dyDescent="0.25">
      <c r="B6429" s="11">
        <f t="shared" si="1214"/>
        <v>44829.374999984437</v>
      </c>
      <c r="C6429" s="1">
        <f t="shared" si="1205"/>
        <v>9</v>
      </c>
      <c r="D6429" s="1">
        <f t="shared" si="1206"/>
        <v>7</v>
      </c>
      <c r="E6429" s="12">
        <f t="shared" si="1207"/>
        <v>10</v>
      </c>
      <c r="F6429" s="124" t="str">
        <f t="shared" si="1208"/>
        <v>0</v>
      </c>
      <c r="G6429" s="1">
        <f ca="1">(OFFSET(O6429,0,MATCH(Customer!$J$6,'CDH &amp; HDH'!$P$11:$X$11,0)))</f>
        <v>60</v>
      </c>
      <c r="H6429" s="1" t="str">
        <f t="shared" si="1209"/>
        <v>Cooling</v>
      </c>
      <c r="I6429" s="1">
        <f ca="1">OFFSET(IF($H6429="Cooling",Customer!$C$25,Customer!$C$52),E6429,D6429)</f>
        <v>78</v>
      </c>
      <c r="J6429" s="1">
        <f ca="1">OFFSET(IF($H6429="Cooling",Customer!$L$25,Customer!$L$52),$E6429,$D6429)</f>
        <v>80</v>
      </c>
      <c r="K6429" s="16">
        <f t="shared" ca="1" si="1203"/>
        <v>0</v>
      </c>
      <c r="L6429" s="16">
        <f t="shared" ca="1" si="1204"/>
        <v>0</v>
      </c>
      <c r="M6429" s="17">
        <f t="shared" si="1210"/>
        <v>0</v>
      </c>
      <c r="N6429" s="17">
        <f t="shared" si="1211"/>
        <v>0</v>
      </c>
      <c r="O6429" s="4"/>
      <c r="P6429" s="4">
        <v>57</v>
      </c>
      <c r="Q6429" s="4">
        <v>47</v>
      </c>
      <c r="R6429" s="4">
        <v>56</v>
      </c>
      <c r="S6429" s="4">
        <v>52</v>
      </c>
      <c r="T6429" s="4">
        <v>60</v>
      </c>
      <c r="U6429" s="4">
        <v>64</v>
      </c>
      <c r="V6429" s="13">
        <v>60</v>
      </c>
      <c r="W6429" s="4">
        <v>53</v>
      </c>
      <c r="X6429" s="4">
        <v>68</v>
      </c>
      <c r="Y6429">
        <f t="shared" ca="1" si="1212"/>
        <v>0</v>
      </c>
      <c r="Z6429">
        <f t="shared" ca="1" si="1213"/>
        <v>0</v>
      </c>
    </row>
    <row r="6430" spans="2:26" x14ac:dyDescent="0.25">
      <c r="B6430" s="11">
        <f t="shared" si="1214"/>
        <v>44829.416666651101</v>
      </c>
      <c r="C6430" s="1">
        <f t="shared" si="1205"/>
        <v>9</v>
      </c>
      <c r="D6430" s="1">
        <f t="shared" si="1206"/>
        <v>7</v>
      </c>
      <c r="E6430" s="12">
        <f t="shared" si="1207"/>
        <v>11</v>
      </c>
      <c r="F6430" s="124" t="str">
        <f t="shared" si="1208"/>
        <v>0</v>
      </c>
      <c r="G6430" s="1">
        <f ca="1">(OFFSET(O6430,0,MATCH(Customer!$J$6,'CDH &amp; HDH'!$P$11:$X$11,0)))</f>
        <v>66</v>
      </c>
      <c r="H6430" s="1" t="str">
        <f t="shared" si="1209"/>
        <v>Cooling</v>
      </c>
      <c r="I6430" s="1">
        <f ca="1">OFFSET(IF($H6430="Cooling",Customer!$C$25,Customer!$C$52),E6430,D6430)</f>
        <v>78</v>
      </c>
      <c r="J6430" s="1">
        <f ca="1">OFFSET(IF($H6430="Cooling",Customer!$L$25,Customer!$L$52),$E6430,$D6430)</f>
        <v>80</v>
      </c>
      <c r="K6430" s="16">
        <f t="shared" ca="1" si="1203"/>
        <v>0</v>
      </c>
      <c r="L6430" s="16">
        <f t="shared" ca="1" si="1204"/>
        <v>0</v>
      </c>
      <c r="M6430" s="17">
        <f t="shared" si="1210"/>
        <v>0</v>
      </c>
      <c r="N6430" s="17">
        <f t="shared" si="1211"/>
        <v>0</v>
      </c>
      <c r="O6430" s="4"/>
      <c r="P6430" s="4">
        <v>59</v>
      </c>
      <c r="Q6430" s="4">
        <v>51</v>
      </c>
      <c r="R6430" s="4">
        <v>58</v>
      </c>
      <c r="S6430" s="4">
        <v>53</v>
      </c>
      <c r="T6430" s="4">
        <v>60</v>
      </c>
      <c r="U6430" s="4">
        <v>66</v>
      </c>
      <c r="V6430" s="13">
        <v>66</v>
      </c>
      <c r="W6430" s="4">
        <v>57</v>
      </c>
      <c r="X6430" s="4">
        <v>70</v>
      </c>
      <c r="Y6430">
        <f t="shared" ca="1" si="1212"/>
        <v>0</v>
      </c>
      <c r="Z6430">
        <f t="shared" ca="1" si="1213"/>
        <v>0</v>
      </c>
    </row>
    <row r="6431" spans="2:26" x14ac:dyDescent="0.25">
      <c r="B6431" s="11">
        <f t="shared" si="1214"/>
        <v>44829.458333317765</v>
      </c>
      <c r="C6431" s="1">
        <f t="shared" si="1205"/>
        <v>9</v>
      </c>
      <c r="D6431" s="1">
        <f t="shared" si="1206"/>
        <v>7</v>
      </c>
      <c r="E6431" s="12">
        <f t="shared" si="1207"/>
        <v>12</v>
      </c>
      <c r="F6431" s="124" t="str">
        <f t="shared" si="1208"/>
        <v>0</v>
      </c>
      <c r="G6431" s="1">
        <f ca="1">(OFFSET(O6431,0,MATCH(Customer!$J$6,'CDH &amp; HDH'!$P$11:$X$11,0)))</f>
        <v>67</v>
      </c>
      <c r="H6431" s="1" t="str">
        <f t="shared" si="1209"/>
        <v>Cooling</v>
      </c>
      <c r="I6431" s="1">
        <f ca="1">OFFSET(IF($H6431="Cooling",Customer!$C$25,Customer!$C$52),E6431,D6431)</f>
        <v>78</v>
      </c>
      <c r="J6431" s="1">
        <f ca="1">OFFSET(IF($H6431="Cooling",Customer!$L$25,Customer!$L$52),$E6431,$D6431)</f>
        <v>80</v>
      </c>
      <c r="K6431" s="16">
        <f t="shared" ca="1" si="1203"/>
        <v>0</v>
      </c>
      <c r="L6431" s="16">
        <f t="shared" ca="1" si="1204"/>
        <v>0</v>
      </c>
      <c r="M6431" s="17">
        <f t="shared" si="1210"/>
        <v>0</v>
      </c>
      <c r="N6431" s="17">
        <f t="shared" si="1211"/>
        <v>0</v>
      </c>
      <c r="O6431" s="4"/>
      <c r="P6431" s="4">
        <v>62</v>
      </c>
      <c r="Q6431" s="4">
        <v>54</v>
      </c>
      <c r="R6431" s="4">
        <v>58</v>
      </c>
      <c r="S6431" s="4">
        <v>53</v>
      </c>
      <c r="T6431" s="4">
        <v>64</v>
      </c>
      <c r="U6431" s="4">
        <v>66</v>
      </c>
      <c r="V6431" s="13">
        <v>67</v>
      </c>
      <c r="W6431" s="4">
        <v>60</v>
      </c>
      <c r="X6431" s="4">
        <v>70</v>
      </c>
      <c r="Y6431">
        <f t="shared" ca="1" si="1212"/>
        <v>0</v>
      </c>
      <c r="Z6431">
        <f t="shared" ca="1" si="1213"/>
        <v>0</v>
      </c>
    </row>
    <row r="6432" spans="2:26" x14ac:dyDescent="0.25">
      <c r="B6432" s="11">
        <f t="shared" si="1214"/>
        <v>44829.499999984429</v>
      </c>
      <c r="C6432" s="1">
        <f t="shared" si="1205"/>
        <v>9</v>
      </c>
      <c r="D6432" s="1">
        <f t="shared" si="1206"/>
        <v>7</v>
      </c>
      <c r="E6432" s="12">
        <f t="shared" si="1207"/>
        <v>13</v>
      </c>
      <c r="F6432" s="124" t="str">
        <f t="shared" si="1208"/>
        <v>0</v>
      </c>
      <c r="G6432" s="1">
        <f ca="1">(OFFSET(O6432,0,MATCH(Customer!$J$6,'CDH &amp; HDH'!$P$11:$X$11,0)))</f>
        <v>70</v>
      </c>
      <c r="H6432" s="1" t="str">
        <f t="shared" si="1209"/>
        <v>Cooling</v>
      </c>
      <c r="I6432" s="1">
        <f ca="1">OFFSET(IF($H6432="Cooling",Customer!$C$25,Customer!$C$52),E6432,D6432)</f>
        <v>78</v>
      </c>
      <c r="J6432" s="1">
        <f ca="1">OFFSET(IF($H6432="Cooling",Customer!$L$25,Customer!$L$52),$E6432,$D6432)</f>
        <v>80</v>
      </c>
      <c r="K6432" s="16">
        <f t="shared" ca="1" si="1203"/>
        <v>0</v>
      </c>
      <c r="L6432" s="16">
        <f t="shared" ca="1" si="1204"/>
        <v>0</v>
      </c>
      <c r="M6432" s="17">
        <f t="shared" si="1210"/>
        <v>0</v>
      </c>
      <c r="N6432" s="17">
        <f t="shared" si="1211"/>
        <v>0</v>
      </c>
      <c r="O6432" s="4"/>
      <c r="P6432" s="4">
        <v>64</v>
      </c>
      <c r="Q6432" s="4">
        <v>58</v>
      </c>
      <c r="R6432" s="4">
        <v>58</v>
      </c>
      <c r="S6432" s="4">
        <v>54</v>
      </c>
      <c r="T6432" s="4">
        <v>64</v>
      </c>
      <c r="U6432" s="4">
        <v>64</v>
      </c>
      <c r="V6432" s="13">
        <v>70</v>
      </c>
      <c r="W6432" s="4">
        <v>64</v>
      </c>
      <c r="X6432" s="4">
        <v>71</v>
      </c>
      <c r="Y6432">
        <f t="shared" ca="1" si="1212"/>
        <v>0</v>
      </c>
      <c r="Z6432">
        <f t="shared" ca="1" si="1213"/>
        <v>0</v>
      </c>
    </row>
    <row r="6433" spans="2:26" x14ac:dyDescent="0.25">
      <c r="B6433" s="11">
        <f t="shared" si="1214"/>
        <v>44829.541666651094</v>
      </c>
      <c r="C6433" s="1">
        <f t="shared" si="1205"/>
        <v>9</v>
      </c>
      <c r="D6433" s="1">
        <f t="shared" si="1206"/>
        <v>7</v>
      </c>
      <c r="E6433" s="12">
        <f t="shared" si="1207"/>
        <v>14</v>
      </c>
      <c r="F6433" s="124" t="str">
        <f t="shared" si="1208"/>
        <v>0</v>
      </c>
      <c r="G6433" s="1">
        <f ca="1">(OFFSET(O6433,0,MATCH(Customer!$J$6,'CDH &amp; HDH'!$P$11:$X$11,0)))</f>
        <v>71</v>
      </c>
      <c r="H6433" s="1" t="str">
        <f t="shared" si="1209"/>
        <v>Cooling</v>
      </c>
      <c r="I6433" s="1">
        <f ca="1">OFFSET(IF($H6433="Cooling",Customer!$C$25,Customer!$C$52),E6433,D6433)</f>
        <v>78</v>
      </c>
      <c r="J6433" s="1">
        <f ca="1">OFFSET(IF($H6433="Cooling",Customer!$L$25,Customer!$L$52),$E6433,$D6433)</f>
        <v>80</v>
      </c>
      <c r="K6433" s="16">
        <f t="shared" ca="1" si="1203"/>
        <v>0</v>
      </c>
      <c r="L6433" s="16">
        <f t="shared" ca="1" si="1204"/>
        <v>0</v>
      </c>
      <c r="M6433" s="17">
        <f t="shared" si="1210"/>
        <v>0</v>
      </c>
      <c r="N6433" s="17">
        <f t="shared" si="1211"/>
        <v>0</v>
      </c>
      <c r="O6433" s="4"/>
      <c r="P6433" s="4">
        <v>66</v>
      </c>
      <c r="Q6433" s="4">
        <v>58</v>
      </c>
      <c r="R6433" s="4">
        <v>58</v>
      </c>
      <c r="S6433" s="4">
        <v>53</v>
      </c>
      <c r="T6433" s="4">
        <v>65</v>
      </c>
      <c r="U6433" s="4">
        <v>63</v>
      </c>
      <c r="V6433" s="13">
        <v>71</v>
      </c>
      <c r="W6433" s="4">
        <v>65</v>
      </c>
      <c r="X6433" s="4">
        <v>71</v>
      </c>
      <c r="Y6433">
        <f t="shared" ca="1" si="1212"/>
        <v>0</v>
      </c>
      <c r="Z6433">
        <f t="shared" ca="1" si="1213"/>
        <v>0</v>
      </c>
    </row>
    <row r="6434" spans="2:26" x14ac:dyDescent="0.25">
      <c r="B6434" s="11">
        <f t="shared" si="1214"/>
        <v>44829.583333317758</v>
      </c>
      <c r="C6434" s="1">
        <f t="shared" si="1205"/>
        <v>9</v>
      </c>
      <c r="D6434" s="1">
        <f t="shared" si="1206"/>
        <v>7</v>
      </c>
      <c r="E6434" s="12">
        <f t="shared" si="1207"/>
        <v>15</v>
      </c>
      <c r="F6434" s="124" t="str">
        <f t="shared" si="1208"/>
        <v>0</v>
      </c>
      <c r="G6434" s="1">
        <f ca="1">(OFFSET(O6434,0,MATCH(Customer!$J$6,'CDH &amp; HDH'!$P$11:$X$11,0)))</f>
        <v>71</v>
      </c>
      <c r="H6434" s="1" t="str">
        <f t="shared" si="1209"/>
        <v>Cooling</v>
      </c>
      <c r="I6434" s="1">
        <f ca="1">OFFSET(IF($H6434="Cooling",Customer!$C$25,Customer!$C$52),E6434,D6434)</f>
        <v>78</v>
      </c>
      <c r="J6434" s="1">
        <f ca="1">OFFSET(IF($H6434="Cooling",Customer!$L$25,Customer!$L$52),$E6434,$D6434)</f>
        <v>80</v>
      </c>
      <c r="K6434" s="16">
        <f t="shared" ca="1" si="1203"/>
        <v>0</v>
      </c>
      <c r="L6434" s="16">
        <f t="shared" ca="1" si="1204"/>
        <v>0</v>
      </c>
      <c r="M6434" s="17">
        <f t="shared" si="1210"/>
        <v>0</v>
      </c>
      <c r="N6434" s="17">
        <f t="shared" si="1211"/>
        <v>0</v>
      </c>
      <c r="O6434" s="4"/>
      <c r="P6434" s="4">
        <v>67</v>
      </c>
      <c r="Q6434" s="4">
        <v>59</v>
      </c>
      <c r="R6434" s="4">
        <v>58</v>
      </c>
      <c r="S6434" s="4">
        <v>53</v>
      </c>
      <c r="T6434" s="4">
        <v>64</v>
      </c>
      <c r="U6434" s="4">
        <v>63</v>
      </c>
      <c r="V6434" s="13">
        <v>71</v>
      </c>
      <c r="W6434" s="4">
        <v>65</v>
      </c>
      <c r="X6434" s="4">
        <v>71</v>
      </c>
      <c r="Y6434">
        <f t="shared" ca="1" si="1212"/>
        <v>0</v>
      </c>
      <c r="Z6434">
        <f t="shared" ca="1" si="1213"/>
        <v>0</v>
      </c>
    </row>
    <row r="6435" spans="2:26" x14ac:dyDescent="0.25">
      <c r="B6435" s="11">
        <f t="shared" si="1214"/>
        <v>44829.624999984422</v>
      </c>
      <c r="C6435" s="1">
        <f t="shared" si="1205"/>
        <v>9</v>
      </c>
      <c r="D6435" s="1">
        <f t="shared" si="1206"/>
        <v>7</v>
      </c>
      <c r="E6435" s="12">
        <f t="shared" si="1207"/>
        <v>16</v>
      </c>
      <c r="F6435" s="124" t="str">
        <f t="shared" si="1208"/>
        <v>0</v>
      </c>
      <c r="G6435" s="1">
        <f ca="1">(OFFSET(O6435,0,MATCH(Customer!$J$6,'CDH &amp; HDH'!$P$11:$X$11,0)))</f>
        <v>71</v>
      </c>
      <c r="H6435" s="1" t="str">
        <f t="shared" si="1209"/>
        <v>Cooling</v>
      </c>
      <c r="I6435" s="1">
        <f ca="1">OFFSET(IF($H6435="Cooling",Customer!$C$25,Customer!$C$52),E6435,D6435)</f>
        <v>78</v>
      </c>
      <c r="J6435" s="1">
        <f ca="1">OFFSET(IF($H6435="Cooling",Customer!$L$25,Customer!$L$52),$E6435,$D6435)</f>
        <v>80</v>
      </c>
      <c r="K6435" s="16">
        <f t="shared" ca="1" si="1203"/>
        <v>0</v>
      </c>
      <c r="L6435" s="16">
        <f t="shared" ca="1" si="1204"/>
        <v>0</v>
      </c>
      <c r="M6435" s="17">
        <f t="shared" si="1210"/>
        <v>0</v>
      </c>
      <c r="N6435" s="17">
        <f t="shared" si="1211"/>
        <v>0</v>
      </c>
      <c r="O6435" s="4"/>
      <c r="P6435" s="4">
        <v>69</v>
      </c>
      <c r="Q6435" s="4">
        <v>59</v>
      </c>
      <c r="R6435" s="4">
        <v>58</v>
      </c>
      <c r="S6435" s="4">
        <v>53</v>
      </c>
      <c r="T6435" s="4">
        <v>65</v>
      </c>
      <c r="U6435" s="4">
        <v>63</v>
      </c>
      <c r="V6435" s="13">
        <v>71</v>
      </c>
      <c r="W6435" s="4">
        <v>66</v>
      </c>
      <c r="X6435" s="4">
        <v>70</v>
      </c>
      <c r="Y6435">
        <f t="shared" ca="1" si="1212"/>
        <v>0</v>
      </c>
      <c r="Z6435">
        <f t="shared" ca="1" si="1213"/>
        <v>0</v>
      </c>
    </row>
    <row r="6436" spans="2:26" x14ac:dyDescent="0.25">
      <c r="B6436" s="11">
        <f t="shared" si="1214"/>
        <v>44829.666666651086</v>
      </c>
      <c r="C6436" s="1">
        <f t="shared" si="1205"/>
        <v>9</v>
      </c>
      <c r="D6436" s="1">
        <f t="shared" si="1206"/>
        <v>7</v>
      </c>
      <c r="E6436" s="12">
        <f t="shared" si="1207"/>
        <v>17</v>
      </c>
      <c r="F6436" s="124" t="str">
        <f t="shared" si="1208"/>
        <v>0</v>
      </c>
      <c r="G6436" s="1">
        <f ca="1">(OFFSET(O6436,0,MATCH(Customer!$J$6,'CDH &amp; HDH'!$P$11:$X$11,0)))</f>
        <v>70</v>
      </c>
      <c r="H6436" s="1" t="str">
        <f t="shared" si="1209"/>
        <v>Cooling</v>
      </c>
      <c r="I6436" s="1">
        <f ca="1">OFFSET(IF($H6436="Cooling",Customer!$C$25,Customer!$C$52),E6436,D6436)</f>
        <v>78</v>
      </c>
      <c r="J6436" s="1">
        <f ca="1">OFFSET(IF($H6436="Cooling",Customer!$L$25,Customer!$L$52),$E6436,$D6436)</f>
        <v>80</v>
      </c>
      <c r="K6436" s="16">
        <f t="shared" ca="1" si="1203"/>
        <v>0</v>
      </c>
      <c r="L6436" s="16">
        <f t="shared" ca="1" si="1204"/>
        <v>0</v>
      </c>
      <c r="M6436" s="17">
        <f t="shared" si="1210"/>
        <v>0</v>
      </c>
      <c r="N6436" s="17">
        <f t="shared" si="1211"/>
        <v>0</v>
      </c>
      <c r="O6436" s="4"/>
      <c r="P6436" s="4">
        <v>66</v>
      </c>
      <c r="Q6436" s="4">
        <v>57</v>
      </c>
      <c r="R6436" s="4">
        <v>58</v>
      </c>
      <c r="S6436" s="4">
        <v>53</v>
      </c>
      <c r="T6436" s="4">
        <v>64</v>
      </c>
      <c r="U6436" s="4">
        <v>63</v>
      </c>
      <c r="V6436" s="13">
        <v>70</v>
      </c>
      <c r="W6436" s="4">
        <v>62</v>
      </c>
      <c r="X6436" s="4">
        <v>68</v>
      </c>
      <c r="Y6436">
        <f t="shared" ca="1" si="1212"/>
        <v>0</v>
      </c>
      <c r="Z6436">
        <f t="shared" ca="1" si="1213"/>
        <v>0</v>
      </c>
    </row>
    <row r="6437" spans="2:26" x14ac:dyDescent="0.25">
      <c r="B6437" s="11">
        <f t="shared" si="1214"/>
        <v>44829.708333317751</v>
      </c>
      <c r="C6437" s="1">
        <f t="shared" si="1205"/>
        <v>9</v>
      </c>
      <c r="D6437" s="1">
        <f t="shared" si="1206"/>
        <v>7</v>
      </c>
      <c r="E6437" s="12">
        <f t="shared" si="1207"/>
        <v>18</v>
      </c>
      <c r="F6437" s="124" t="str">
        <f t="shared" si="1208"/>
        <v>0</v>
      </c>
      <c r="G6437" s="1">
        <f ca="1">(OFFSET(O6437,0,MATCH(Customer!$J$6,'CDH &amp; HDH'!$P$11:$X$11,0)))</f>
        <v>69</v>
      </c>
      <c r="H6437" s="1" t="str">
        <f t="shared" si="1209"/>
        <v>Cooling</v>
      </c>
      <c r="I6437" s="1">
        <f ca="1">OFFSET(IF($H6437="Cooling",Customer!$C$25,Customer!$C$52),E6437,D6437)</f>
        <v>78</v>
      </c>
      <c r="J6437" s="1">
        <f ca="1">OFFSET(IF($H6437="Cooling",Customer!$L$25,Customer!$L$52),$E6437,$D6437)</f>
        <v>80</v>
      </c>
      <c r="K6437" s="16">
        <f t="shared" ca="1" si="1203"/>
        <v>0</v>
      </c>
      <c r="L6437" s="16">
        <f t="shared" ca="1" si="1204"/>
        <v>0</v>
      </c>
      <c r="M6437" s="17">
        <f t="shared" si="1210"/>
        <v>0</v>
      </c>
      <c r="N6437" s="17">
        <f t="shared" si="1211"/>
        <v>0</v>
      </c>
      <c r="O6437" s="4"/>
      <c r="P6437" s="4">
        <v>64</v>
      </c>
      <c r="Q6437" s="4">
        <v>56</v>
      </c>
      <c r="R6437" s="4">
        <v>54</v>
      </c>
      <c r="S6437" s="4">
        <v>52</v>
      </c>
      <c r="T6437" s="4">
        <v>61</v>
      </c>
      <c r="U6437" s="4">
        <v>62</v>
      </c>
      <c r="V6437" s="13">
        <v>69</v>
      </c>
      <c r="W6437" s="4">
        <v>59</v>
      </c>
      <c r="X6437" s="4">
        <v>65</v>
      </c>
      <c r="Y6437">
        <f t="shared" ca="1" si="1212"/>
        <v>0</v>
      </c>
      <c r="Z6437">
        <f t="shared" ca="1" si="1213"/>
        <v>0</v>
      </c>
    </row>
    <row r="6438" spans="2:26" x14ac:dyDescent="0.25">
      <c r="B6438" s="11">
        <f t="shared" si="1214"/>
        <v>44829.749999984415</v>
      </c>
      <c r="C6438" s="1">
        <f t="shared" si="1205"/>
        <v>9</v>
      </c>
      <c r="D6438" s="1">
        <f t="shared" si="1206"/>
        <v>7</v>
      </c>
      <c r="E6438" s="12">
        <f t="shared" si="1207"/>
        <v>19</v>
      </c>
      <c r="F6438" s="124" t="str">
        <f t="shared" si="1208"/>
        <v>0</v>
      </c>
      <c r="G6438" s="1">
        <f ca="1">(OFFSET(O6438,0,MATCH(Customer!$J$6,'CDH &amp; HDH'!$P$11:$X$11,0)))</f>
        <v>65</v>
      </c>
      <c r="H6438" s="1" t="str">
        <f t="shared" si="1209"/>
        <v>Cooling</v>
      </c>
      <c r="I6438" s="1">
        <f ca="1">OFFSET(IF($H6438="Cooling",Customer!$C$25,Customer!$C$52),E6438,D6438)</f>
        <v>78</v>
      </c>
      <c r="J6438" s="1">
        <f ca="1">OFFSET(IF($H6438="Cooling",Customer!$L$25,Customer!$L$52),$E6438,$D6438)</f>
        <v>80</v>
      </c>
      <c r="K6438" s="16">
        <f t="shared" ca="1" si="1203"/>
        <v>0</v>
      </c>
      <c r="L6438" s="16">
        <f t="shared" ca="1" si="1204"/>
        <v>0</v>
      </c>
      <c r="M6438" s="17">
        <f t="shared" si="1210"/>
        <v>0</v>
      </c>
      <c r="N6438" s="17">
        <f t="shared" si="1211"/>
        <v>0</v>
      </c>
      <c r="O6438" s="4"/>
      <c r="P6438" s="4">
        <v>61</v>
      </c>
      <c r="Q6438" s="4">
        <v>54</v>
      </c>
      <c r="R6438" s="4">
        <v>50</v>
      </c>
      <c r="S6438" s="4">
        <v>51</v>
      </c>
      <c r="T6438" s="4">
        <v>56</v>
      </c>
      <c r="U6438" s="4">
        <v>62</v>
      </c>
      <c r="V6438" s="13">
        <v>65</v>
      </c>
      <c r="W6438" s="4">
        <v>55</v>
      </c>
      <c r="X6438" s="4">
        <v>60</v>
      </c>
      <c r="Y6438">
        <f t="shared" ca="1" si="1212"/>
        <v>0</v>
      </c>
      <c r="Z6438">
        <f t="shared" ca="1" si="1213"/>
        <v>0</v>
      </c>
    </row>
    <row r="6439" spans="2:26" x14ac:dyDescent="0.25">
      <c r="B6439" s="11">
        <f t="shared" si="1214"/>
        <v>44829.791666651079</v>
      </c>
      <c r="C6439" s="1">
        <f t="shared" si="1205"/>
        <v>9</v>
      </c>
      <c r="D6439" s="1">
        <f t="shared" si="1206"/>
        <v>7</v>
      </c>
      <c r="E6439" s="12">
        <f t="shared" si="1207"/>
        <v>20</v>
      </c>
      <c r="F6439" s="124" t="str">
        <f t="shared" si="1208"/>
        <v>0</v>
      </c>
      <c r="G6439" s="1">
        <f ca="1">(OFFSET(O6439,0,MATCH(Customer!$J$6,'CDH &amp; HDH'!$P$11:$X$11,0)))</f>
        <v>62</v>
      </c>
      <c r="H6439" s="1" t="str">
        <f t="shared" si="1209"/>
        <v>Cooling</v>
      </c>
      <c r="I6439" s="1">
        <f ca="1">OFFSET(IF($H6439="Cooling",Customer!$C$25,Customer!$C$52),E6439,D6439)</f>
        <v>78</v>
      </c>
      <c r="J6439" s="1">
        <f ca="1">OFFSET(IF($H6439="Cooling",Customer!$L$25,Customer!$L$52),$E6439,$D6439)</f>
        <v>80</v>
      </c>
      <c r="K6439" s="16">
        <f t="shared" ca="1" si="1203"/>
        <v>0</v>
      </c>
      <c r="L6439" s="16">
        <f t="shared" ca="1" si="1204"/>
        <v>0</v>
      </c>
      <c r="M6439" s="17">
        <f t="shared" si="1210"/>
        <v>0</v>
      </c>
      <c r="N6439" s="17">
        <f t="shared" si="1211"/>
        <v>0</v>
      </c>
      <c r="O6439" s="4"/>
      <c r="P6439" s="4">
        <v>59</v>
      </c>
      <c r="Q6439" s="4">
        <v>52</v>
      </c>
      <c r="R6439" s="4">
        <v>46</v>
      </c>
      <c r="S6439" s="4">
        <v>51</v>
      </c>
      <c r="T6439" s="4">
        <v>53</v>
      </c>
      <c r="U6439" s="4">
        <v>62</v>
      </c>
      <c r="V6439" s="13">
        <v>62</v>
      </c>
      <c r="W6439" s="4">
        <v>56</v>
      </c>
      <c r="X6439" s="4">
        <v>59</v>
      </c>
      <c r="Y6439">
        <f t="shared" ca="1" si="1212"/>
        <v>0</v>
      </c>
      <c r="Z6439">
        <f t="shared" ca="1" si="1213"/>
        <v>0</v>
      </c>
    </row>
    <row r="6440" spans="2:26" x14ac:dyDescent="0.25">
      <c r="B6440" s="11">
        <f t="shared" si="1214"/>
        <v>44829.833333317743</v>
      </c>
      <c r="C6440" s="1">
        <f t="shared" si="1205"/>
        <v>9</v>
      </c>
      <c r="D6440" s="1">
        <f t="shared" si="1206"/>
        <v>7</v>
      </c>
      <c r="E6440" s="12">
        <f t="shared" si="1207"/>
        <v>21</v>
      </c>
      <c r="F6440" s="124" t="str">
        <f t="shared" si="1208"/>
        <v>0</v>
      </c>
      <c r="G6440" s="1">
        <f ca="1">(OFFSET(O6440,0,MATCH(Customer!$J$6,'CDH &amp; HDH'!$P$11:$X$11,0)))</f>
        <v>61</v>
      </c>
      <c r="H6440" s="1" t="str">
        <f t="shared" si="1209"/>
        <v>Cooling</v>
      </c>
      <c r="I6440" s="1">
        <f ca="1">OFFSET(IF($H6440="Cooling",Customer!$C$25,Customer!$C$52),E6440,D6440)</f>
        <v>78</v>
      </c>
      <c r="J6440" s="1">
        <f ca="1">OFFSET(IF($H6440="Cooling",Customer!$L$25,Customer!$L$52),$E6440,$D6440)</f>
        <v>80</v>
      </c>
      <c r="K6440" s="16">
        <f t="shared" ca="1" si="1203"/>
        <v>0</v>
      </c>
      <c r="L6440" s="16">
        <f t="shared" ca="1" si="1204"/>
        <v>0</v>
      </c>
      <c r="M6440" s="17">
        <f t="shared" si="1210"/>
        <v>0</v>
      </c>
      <c r="N6440" s="17">
        <f t="shared" si="1211"/>
        <v>0</v>
      </c>
      <c r="O6440" s="4"/>
      <c r="P6440" s="4">
        <v>57</v>
      </c>
      <c r="Q6440" s="4">
        <v>51</v>
      </c>
      <c r="R6440" s="4">
        <v>45</v>
      </c>
      <c r="S6440" s="4">
        <v>50</v>
      </c>
      <c r="T6440" s="4">
        <v>52</v>
      </c>
      <c r="U6440" s="4">
        <v>62</v>
      </c>
      <c r="V6440" s="13">
        <v>61</v>
      </c>
      <c r="W6440" s="4">
        <v>56</v>
      </c>
      <c r="X6440" s="4">
        <v>58</v>
      </c>
      <c r="Y6440">
        <f t="shared" ca="1" si="1212"/>
        <v>0</v>
      </c>
      <c r="Z6440">
        <f t="shared" ca="1" si="1213"/>
        <v>0</v>
      </c>
    </row>
    <row r="6441" spans="2:26" x14ac:dyDescent="0.25">
      <c r="B6441" s="11">
        <f t="shared" si="1214"/>
        <v>44829.874999984408</v>
      </c>
      <c r="C6441" s="1">
        <f t="shared" si="1205"/>
        <v>9</v>
      </c>
      <c r="D6441" s="1">
        <f t="shared" si="1206"/>
        <v>7</v>
      </c>
      <c r="E6441" s="12">
        <f t="shared" si="1207"/>
        <v>22</v>
      </c>
      <c r="F6441" s="124" t="str">
        <f t="shared" si="1208"/>
        <v>0</v>
      </c>
      <c r="G6441" s="1">
        <f ca="1">(OFFSET(O6441,0,MATCH(Customer!$J$6,'CDH &amp; HDH'!$P$11:$X$11,0)))</f>
        <v>60</v>
      </c>
      <c r="H6441" s="1" t="str">
        <f t="shared" si="1209"/>
        <v>Cooling</v>
      </c>
      <c r="I6441" s="1">
        <f ca="1">OFFSET(IF($H6441="Cooling",Customer!$C$25,Customer!$C$52),E6441,D6441)</f>
        <v>78</v>
      </c>
      <c r="J6441" s="1">
        <f ca="1">OFFSET(IF($H6441="Cooling",Customer!$L$25,Customer!$L$52),$E6441,$D6441)</f>
        <v>80</v>
      </c>
      <c r="K6441" s="16">
        <f t="shared" ca="1" si="1203"/>
        <v>0</v>
      </c>
      <c r="L6441" s="16">
        <f t="shared" ca="1" si="1204"/>
        <v>0</v>
      </c>
      <c r="M6441" s="17">
        <f t="shared" si="1210"/>
        <v>0</v>
      </c>
      <c r="N6441" s="17">
        <f t="shared" si="1211"/>
        <v>0</v>
      </c>
      <c r="O6441" s="4"/>
      <c r="P6441" s="4">
        <v>55</v>
      </c>
      <c r="Q6441" s="4">
        <v>49</v>
      </c>
      <c r="R6441" s="4">
        <v>44</v>
      </c>
      <c r="S6441" s="4">
        <v>50</v>
      </c>
      <c r="T6441" s="4">
        <v>53</v>
      </c>
      <c r="U6441" s="4">
        <v>61</v>
      </c>
      <c r="V6441" s="13">
        <v>60</v>
      </c>
      <c r="W6441" s="4">
        <v>57</v>
      </c>
      <c r="X6441" s="4">
        <v>55</v>
      </c>
      <c r="Y6441">
        <f t="shared" ca="1" si="1212"/>
        <v>0</v>
      </c>
      <c r="Z6441">
        <f t="shared" ca="1" si="1213"/>
        <v>0</v>
      </c>
    </row>
    <row r="6442" spans="2:26" x14ac:dyDescent="0.25">
      <c r="B6442" s="11">
        <f t="shared" si="1214"/>
        <v>44829.916666651072</v>
      </c>
      <c r="C6442" s="1">
        <f t="shared" si="1205"/>
        <v>9</v>
      </c>
      <c r="D6442" s="1">
        <f t="shared" si="1206"/>
        <v>7</v>
      </c>
      <c r="E6442" s="12">
        <f t="shared" si="1207"/>
        <v>23</v>
      </c>
      <c r="F6442" s="124" t="str">
        <f t="shared" si="1208"/>
        <v>0</v>
      </c>
      <c r="G6442" s="1">
        <f ca="1">(OFFSET(O6442,0,MATCH(Customer!$J$6,'CDH &amp; HDH'!$P$11:$X$11,0)))</f>
        <v>59</v>
      </c>
      <c r="H6442" s="1" t="str">
        <f t="shared" si="1209"/>
        <v>Cooling</v>
      </c>
      <c r="I6442" s="1">
        <f ca="1">OFFSET(IF($H6442="Cooling",Customer!$C$25,Customer!$C$52),E6442,D6442)</f>
        <v>78</v>
      </c>
      <c r="J6442" s="1">
        <f ca="1">OFFSET(IF($H6442="Cooling",Customer!$L$25,Customer!$L$52),$E6442,$D6442)</f>
        <v>80</v>
      </c>
      <c r="K6442" s="16">
        <f t="shared" ca="1" si="1203"/>
        <v>0</v>
      </c>
      <c r="L6442" s="16">
        <f t="shared" ca="1" si="1204"/>
        <v>0</v>
      </c>
      <c r="M6442" s="17">
        <f t="shared" si="1210"/>
        <v>0</v>
      </c>
      <c r="N6442" s="17">
        <f t="shared" si="1211"/>
        <v>0</v>
      </c>
      <c r="O6442" s="4"/>
      <c r="P6442" s="4">
        <v>54</v>
      </c>
      <c r="Q6442" s="4">
        <v>47</v>
      </c>
      <c r="R6442" s="4">
        <v>43</v>
      </c>
      <c r="S6442" s="4">
        <v>50</v>
      </c>
      <c r="T6442" s="4">
        <v>51</v>
      </c>
      <c r="U6442" s="4">
        <v>61</v>
      </c>
      <c r="V6442" s="13">
        <v>59</v>
      </c>
      <c r="W6442" s="4">
        <v>55</v>
      </c>
      <c r="X6442" s="4">
        <v>54</v>
      </c>
      <c r="Y6442">
        <f t="shared" ca="1" si="1212"/>
        <v>0</v>
      </c>
      <c r="Z6442">
        <f t="shared" ca="1" si="1213"/>
        <v>0</v>
      </c>
    </row>
    <row r="6443" spans="2:26" x14ac:dyDescent="0.25">
      <c r="B6443" s="11">
        <f t="shared" si="1214"/>
        <v>44829.958333317736</v>
      </c>
      <c r="C6443" s="1">
        <f t="shared" si="1205"/>
        <v>9</v>
      </c>
      <c r="D6443" s="1">
        <f t="shared" si="1206"/>
        <v>7</v>
      </c>
      <c r="E6443" s="12">
        <f t="shared" si="1207"/>
        <v>24</v>
      </c>
      <c r="F6443" s="124" t="str">
        <f t="shared" si="1208"/>
        <v>0</v>
      </c>
      <c r="G6443" s="1">
        <f ca="1">(OFFSET(O6443,0,MATCH(Customer!$J$6,'CDH &amp; HDH'!$P$11:$X$11,0)))</f>
        <v>58</v>
      </c>
      <c r="H6443" s="1" t="str">
        <f t="shared" si="1209"/>
        <v>Cooling</v>
      </c>
      <c r="I6443" s="1">
        <f ca="1">OFFSET(IF($H6443="Cooling",Customer!$C$25,Customer!$C$52),E6443,D6443)</f>
        <v>78</v>
      </c>
      <c r="J6443" s="1">
        <f ca="1">OFFSET(IF($H6443="Cooling",Customer!$L$25,Customer!$L$52),$E6443,$D6443)</f>
        <v>80</v>
      </c>
      <c r="K6443" s="16">
        <f t="shared" ca="1" si="1203"/>
        <v>0</v>
      </c>
      <c r="L6443" s="16">
        <f t="shared" ca="1" si="1204"/>
        <v>0</v>
      </c>
      <c r="M6443" s="17">
        <f t="shared" si="1210"/>
        <v>0</v>
      </c>
      <c r="N6443" s="17">
        <f t="shared" si="1211"/>
        <v>0</v>
      </c>
      <c r="O6443" s="4"/>
      <c r="P6443" s="4">
        <v>52</v>
      </c>
      <c r="Q6443" s="4">
        <v>46</v>
      </c>
      <c r="R6443" s="4">
        <v>42</v>
      </c>
      <c r="S6443" s="4">
        <v>49</v>
      </c>
      <c r="T6443" s="4">
        <v>48</v>
      </c>
      <c r="U6443" s="4">
        <v>61</v>
      </c>
      <c r="V6443" s="13">
        <v>58</v>
      </c>
      <c r="W6443" s="4">
        <v>52</v>
      </c>
      <c r="X6443" s="4">
        <v>50</v>
      </c>
      <c r="Y6443">
        <f t="shared" ca="1" si="1212"/>
        <v>0</v>
      </c>
      <c r="Z6443">
        <f t="shared" ca="1" si="1213"/>
        <v>0</v>
      </c>
    </row>
    <row r="6444" spans="2:26" x14ac:dyDescent="0.25">
      <c r="B6444" s="11">
        <f t="shared" si="1214"/>
        <v>44829.9999999844</v>
      </c>
      <c r="C6444" s="1">
        <f t="shared" si="1205"/>
        <v>9</v>
      </c>
      <c r="D6444" s="1">
        <f t="shared" si="1206"/>
        <v>1</v>
      </c>
      <c r="E6444" s="12">
        <f t="shared" si="1207"/>
        <v>1</v>
      </c>
      <c r="F6444" s="124" t="str">
        <f t="shared" si="1208"/>
        <v>0</v>
      </c>
      <c r="G6444" s="1">
        <f ca="1">(OFFSET(O6444,0,MATCH(Customer!$J$6,'CDH &amp; HDH'!$P$11:$X$11,0)))</f>
        <v>57</v>
      </c>
      <c r="H6444" s="1" t="str">
        <f t="shared" si="1209"/>
        <v>Cooling</v>
      </c>
      <c r="I6444" s="1">
        <f ca="1">OFFSET(IF($H6444="Cooling",Customer!$C$25,Customer!$C$52),E6444,D6444)</f>
        <v>78</v>
      </c>
      <c r="J6444" s="1">
        <f ca="1">OFFSET(IF($H6444="Cooling",Customer!$L$25,Customer!$L$52),$E6444,$D6444)</f>
        <v>80</v>
      </c>
      <c r="K6444" s="16">
        <f t="shared" ca="1" si="1203"/>
        <v>0</v>
      </c>
      <c r="L6444" s="16">
        <f t="shared" ca="1" si="1204"/>
        <v>0</v>
      </c>
      <c r="M6444" s="17">
        <f t="shared" si="1210"/>
        <v>0</v>
      </c>
      <c r="N6444" s="17">
        <f t="shared" si="1211"/>
        <v>0</v>
      </c>
      <c r="O6444" s="4"/>
      <c r="P6444" s="4">
        <v>51</v>
      </c>
      <c r="Q6444" s="4">
        <v>44</v>
      </c>
      <c r="R6444" s="4">
        <v>39</v>
      </c>
      <c r="S6444" s="4">
        <v>48</v>
      </c>
      <c r="T6444" s="4">
        <v>46</v>
      </c>
      <c r="U6444" s="4">
        <v>61</v>
      </c>
      <c r="V6444" s="13">
        <v>57</v>
      </c>
      <c r="W6444" s="4">
        <v>50</v>
      </c>
      <c r="X6444" s="4">
        <v>49</v>
      </c>
      <c r="Y6444">
        <f t="shared" ca="1" si="1212"/>
        <v>0</v>
      </c>
      <c r="Z6444">
        <f t="shared" ca="1" si="1213"/>
        <v>0</v>
      </c>
    </row>
    <row r="6445" spans="2:26" x14ac:dyDescent="0.25">
      <c r="B6445" s="11">
        <f t="shared" si="1214"/>
        <v>44830.041666651065</v>
      </c>
      <c r="C6445" s="1">
        <f t="shared" si="1205"/>
        <v>9</v>
      </c>
      <c r="D6445" s="1">
        <f t="shared" si="1206"/>
        <v>1</v>
      </c>
      <c r="E6445" s="12">
        <f t="shared" si="1207"/>
        <v>2</v>
      </c>
      <c r="F6445" s="124" t="str">
        <f t="shared" si="1208"/>
        <v>0</v>
      </c>
      <c r="G6445" s="1">
        <f ca="1">(OFFSET(O6445,0,MATCH(Customer!$J$6,'CDH &amp; HDH'!$P$11:$X$11,0)))</f>
        <v>57</v>
      </c>
      <c r="H6445" s="1" t="str">
        <f t="shared" si="1209"/>
        <v>Cooling</v>
      </c>
      <c r="I6445" s="1">
        <f ca="1">OFFSET(IF($H6445="Cooling",Customer!$C$25,Customer!$C$52),E6445,D6445)</f>
        <v>78</v>
      </c>
      <c r="J6445" s="1">
        <f ca="1">OFFSET(IF($H6445="Cooling",Customer!$L$25,Customer!$L$52),$E6445,$D6445)</f>
        <v>80</v>
      </c>
      <c r="K6445" s="16">
        <f t="shared" ca="1" si="1203"/>
        <v>0</v>
      </c>
      <c r="L6445" s="16">
        <f t="shared" ca="1" si="1204"/>
        <v>0</v>
      </c>
      <c r="M6445" s="17">
        <f t="shared" si="1210"/>
        <v>0</v>
      </c>
      <c r="N6445" s="17">
        <f t="shared" si="1211"/>
        <v>0</v>
      </c>
      <c r="O6445" s="4"/>
      <c r="P6445" s="4">
        <v>51</v>
      </c>
      <c r="Q6445" s="4">
        <v>45</v>
      </c>
      <c r="R6445" s="4">
        <v>41</v>
      </c>
      <c r="S6445" s="4">
        <v>48</v>
      </c>
      <c r="T6445" s="4">
        <v>46</v>
      </c>
      <c r="U6445" s="4">
        <v>60</v>
      </c>
      <c r="V6445" s="13">
        <v>57</v>
      </c>
      <c r="W6445" s="4">
        <v>50</v>
      </c>
      <c r="X6445" s="4">
        <v>47</v>
      </c>
      <c r="Y6445">
        <f t="shared" ca="1" si="1212"/>
        <v>0</v>
      </c>
      <c r="Z6445">
        <f t="shared" ca="1" si="1213"/>
        <v>0</v>
      </c>
    </row>
    <row r="6446" spans="2:26" x14ac:dyDescent="0.25">
      <c r="B6446" s="11">
        <f t="shared" si="1214"/>
        <v>44830.083333317729</v>
      </c>
      <c r="C6446" s="1">
        <f t="shared" si="1205"/>
        <v>9</v>
      </c>
      <c r="D6446" s="1">
        <f t="shared" si="1206"/>
        <v>1</v>
      </c>
      <c r="E6446" s="12">
        <f t="shared" si="1207"/>
        <v>3</v>
      </c>
      <c r="F6446" s="124" t="str">
        <f t="shared" si="1208"/>
        <v>0</v>
      </c>
      <c r="G6446" s="1">
        <f ca="1">(OFFSET(O6446,0,MATCH(Customer!$J$6,'CDH &amp; HDH'!$P$11:$X$11,0)))</f>
        <v>56</v>
      </c>
      <c r="H6446" s="1" t="str">
        <f t="shared" si="1209"/>
        <v>Cooling</v>
      </c>
      <c r="I6446" s="1">
        <f ca="1">OFFSET(IF($H6446="Cooling",Customer!$C$25,Customer!$C$52),E6446,D6446)</f>
        <v>78</v>
      </c>
      <c r="J6446" s="1">
        <f ca="1">OFFSET(IF($H6446="Cooling",Customer!$L$25,Customer!$L$52),$E6446,$D6446)</f>
        <v>80</v>
      </c>
      <c r="K6446" s="16">
        <f t="shared" ca="1" si="1203"/>
        <v>0</v>
      </c>
      <c r="L6446" s="16">
        <f t="shared" ca="1" si="1204"/>
        <v>0</v>
      </c>
      <c r="M6446" s="17">
        <f t="shared" si="1210"/>
        <v>0</v>
      </c>
      <c r="N6446" s="17">
        <f t="shared" si="1211"/>
        <v>0</v>
      </c>
      <c r="O6446" s="4"/>
      <c r="P6446" s="4">
        <v>51</v>
      </c>
      <c r="Q6446" s="4">
        <v>45</v>
      </c>
      <c r="R6446" s="4">
        <v>43</v>
      </c>
      <c r="S6446" s="4">
        <v>46</v>
      </c>
      <c r="T6446" s="4">
        <v>45</v>
      </c>
      <c r="U6446" s="4">
        <v>60</v>
      </c>
      <c r="V6446" s="13">
        <v>56</v>
      </c>
      <c r="W6446" s="4">
        <v>49</v>
      </c>
      <c r="X6446" s="4">
        <v>46</v>
      </c>
      <c r="Y6446">
        <f t="shared" ca="1" si="1212"/>
        <v>0</v>
      </c>
      <c r="Z6446">
        <f t="shared" ca="1" si="1213"/>
        <v>0</v>
      </c>
    </row>
    <row r="6447" spans="2:26" x14ac:dyDescent="0.25">
      <c r="B6447" s="11">
        <f t="shared" si="1214"/>
        <v>44830.124999984393</v>
      </c>
      <c r="C6447" s="1">
        <f t="shared" si="1205"/>
        <v>9</v>
      </c>
      <c r="D6447" s="1">
        <f t="shared" si="1206"/>
        <v>1</v>
      </c>
      <c r="E6447" s="12">
        <f t="shared" si="1207"/>
        <v>4</v>
      </c>
      <c r="F6447" s="124" t="str">
        <f t="shared" si="1208"/>
        <v>0</v>
      </c>
      <c r="G6447" s="1">
        <f ca="1">(OFFSET(O6447,0,MATCH(Customer!$J$6,'CDH &amp; HDH'!$P$11:$X$11,0)))</f>
        <v>55</v>
      </c>
      <c r="H6447" s="1" t="str">
        <f t="shared" si="1209"/>
        <v>Cooling</v>
      </c>
      <c r="I6447" s="1">
        <f ca="1">OFFSET(IF($H6447="Cooling",Customer!$C$25,Customer!$C$52),E6447,D6447)</f>
        <v>78</v>
      </c>
      <c r="J6447" s="1">
        <f ca="1">OFFSET(IF($H6447="Cooling",Customer!$L$25,Customer!$L$52),$E6447,$D6447)</f>
        <v>80</v>
      </c>
      <c r="K6447" s="16">
        <f t="shared" ca="1" si="1203"/>
        <v>0</v>
      </c>
      <c r="L6447" s="16">
        <f t="shared" ca="1" si="1204"/>
        <v>0</v>
      </c>
      <c r="M6447" s="17">
        <f t="shared" si="1210"/>
        <v>0</v>
      </c>
      <c r="N6447" s="17">
        <f t="shared" si="1211"/>
        <v>0</v>
      </c>
      <c r="O6447" s="4"/>
      <c r="P6447" s="4">
        <v>51</v>
      </c>
      <c r="Q6447" s="4">
        <v>46</v>
      </c>
      <c r="R6447" s="4">
        <v>45</v>
      </c>
      <c r="S6447" s="4">
        <v>46</v>
      </c>
      <c r="T6447" s="4">
        <v>44</v>
      </c>
      <c r="U6447" s="4">
        <v>60</v>
      </c>
      <c r="V6447" s="13">
        <v>55</v>
      </c>
      <c r="W6447" s="4">
        <v>49</v>
      </c>
      <c r="X6447" s="4">
        <v>46</v>
      </c>
      <c r="Y6447">
        <f t="shared" ca="1" si="1212"/>
        <v>0</v>
      </c>
      <c r="Z6447">
        <f t="shared" ca="1" si="1213"/>
        <v>0</v>
      </c>
    </row>
    <row r="6448" spans="2:26" x14ac:dyDescent="0.25">
      <c r="B6448" s="11">
        <f t="shared" si="1214"/>
        <v>44830.166666651057</v>
      </c>
      <c r="C6448" s="1">
        <f t="shared" si="1205"/>
        <v>9</v>
      </c>
      <c r="D6448" s="1">
        <f t="shared" si="1206"/>
        <v>1</v>
      </c>
      <c r="E6448" s="12">
        <f t="shared" si="1207"/>
        <v>5</v>
      </c>
      <c r="F6448" s="124" t="str">
        <f t="shared" si="1208"/>
        <v>0</v>
      </c>
      <c r="G6448" s="1">
        <f ca="1">(OFFSET(O6448,0,MATCH(Customer!$J$6,'CDH &amp; HDH'!$P$11:$X$11,0)))</f>
        <v>55</v>
      </c>
      <c r="H6448" s="1" t="str">
        <f t="shared" si="1209"/>
        <v>Cooling</v>
      </c>
      <c r="I6448" s="1">
        <f ca="1">OFFSET(IF($H6448="Cooling",Customer!$C$25,Customer!$C$52),E6448,D6448)</f>
        <v>78</v>
      </c>
      <c r="J6448" s="1">
        <f ca="1">OFFSET(IF($H6448="Cooling",Customer!$L$25,Customer!$L$52),$E6448,$D6448)</f>
        <v>80</v>
      </c>
      <c r="K6448" s="16">
        <f t="shared" ca="1" si="1203"/>
        <v>0</v>
      </c>
      <c r="L6448" s="16">
        <f t="shared" ca="1" si="1204"/>
        <v>0</v>
      </c>
      <c r="M6448" s="17">
        <f t="shared" si="1210"/>
        <v>0</v>
      </c>
      <c r="N6448" s="17">
        <f t="shared" si="1211"/>
        <v>0</v>
      </c>
      <c r="O6448" s="4"/>
      <c r="P6448" s="4">
        <v>52</v>
      </c>
      <c r="Q6448" s="4">
        <v>46</v>
      </c>
      <c r="R6448" s="4">
        <v>44</v>
      </c>
      <c r="S6448" s="4">
        <v>45</v>
      </c>
      <c r="T6448" s="4">
        <v>43</v>
      </c>
      <c r="U6448" s="4">
        <v>60</v>
      </c>
      <c r="V6448" s="13">
        <v>55</v>
      </c>
      <c r="W6448" s="4">
        <v>49</v>
      </c>
      <c r="X6448" s="4">
        <v>47</v>
      </c>
      <c r="Y6448">
        <f t="shared" ca="1" si="1212"/>
        <v>0</v>
      </c>
      <c r="Z6448">
        <f t="shared" ca="1" si="1213"/>
        <v>0</v>
      </c>
    </row>
    <row r="6449" spans="2:26" x14ac:dyDescent="0.25">
      <c r="B6449" s="11">
        <f t="shared" si="1214"/>
        <v>44830.208333317722</v>
      </c>
      <c r="C6449" s="1">
        <f t="shared" si="1205"/>
        <v>9</v>
      </c>
      <c r="D6449" s="1">
        <f t="shared" si="1206"/>
        <v>1</v>
      </c>
      <c r="E6449" s="12">
        <f t="shared" si="1207"/>
        <v>6</v>
      </c>
      <c r="F6449" s="124" t="str">
        <f t="shared" si="1208"/>
        <v>0</v>
      </c>
      <c r="G6449" s="1">
        <f ca="1">(OFFSET(O6449,0,MATCH(Customer!$J$6,'CDH &amp; HDH'!$P$11:$X$11,0)))</f>
        <v>55</v>
      </c>
      <c r="H6449" s="1" t="str">
        <f t="shared" si="1209"/>
        <v>Cooling</v>
      </c>
      <c r="I6449" s="1">
        <f ca="1">OFFSET(IF($H6449="Cooling",Customer!$C$25,Customer!$C$52),E6449,D6449)</f>
        <v>78</v>
      </c>
      <c r="J6449" s="1">
        <f ca="1">OFFSET(IF($H6449="Cooling",Customer!$L$25,Customer!$L$52),$E6449,$D6449)</f>
        <v>80</v>
      </c>
      <c r="K6449" s="16">
        <f t="shared" ca="1" si="1203"/>
        <v>0</v>
      </c>
      <c r="L6449" s="16">
        <f t="shared" ca="1" si="1204"/>
        <v>0</v>
      </c>
      <c r="M6449" s="17">
        <f t="shared" si="1210"/>
        <v>0</v>
      </c>
      <c r="N6449" s="17">
        <f t="shared" si="1211"/>
        <v>0</v>
      </c>
      <c r="O6449" s="4"/>
      <c r="P6449" s="4">
        <v>52</v>
      </c>
      <c r="Q6449" s="4">
        <v>47</v>
      </c>
      <c r="R6449" s="4">
        <v>44</v>
      </c>
      <c r="S6449" s="4">
        <v>46</v>
      </c>
      <c r="T6449" s="4">
        <v>43</v>
      </c>
      <c r="U6449" s="4">
        <v>61</v>
      </c>
      <c r="V6449" s="13">
        <v>55</v>
      </c>
      <c r="W6449" s="4">
        <v>50</v>
      </c>
      <c r="X6449" s="4">
        <v>45</v>
      </c>
      <c r="Y6449">
        <f t="shared" ca="1" si="1212"/>
        <v>0</v>
      </c>
      <c r="Z6449">
        <f t="shared" ca="1" si="1213"/>
        <v>0</v>
      </c>
    </row>
    <row r="6450" spans="2:26" x14ac:dyDescent="0.25">
      <c r="B6450" s="11">
        <f t="shared" si="1214"/>
        <v>44830.249999984386</v>
      </c>
      <c r="C6450" s="1">
        <f t="shared" si="1205"/>
        <v>9</v>
      </c>
      <c r="D6450" s="1">
        <f t="shared" si="1206"/>
        <v>1</v>
      </c>
      <c r="E6450" s="12">
        <f t="shared" si="1207"/>
        <v>7</v>
      </c>
      <c r="F6450" s="124" t="str">
        <f t="shared" si="1208"/>
        <v>0</v>
      </c>
      <c r="G6450" s="1">
        <f ca="1">(OFFSET(O6450,0,MATCH(Customer!$J$6,'CDH &amp; HDH'!$P$11:$X$11,0)))</f>
        <v>54</v>
      </c>
      <c r="H6450" s="1" t="str">
        <f t="shared" si="1209"/>
        <v>Cooling</v>
      </c>
      <c r="I6450" s="1">
        <f ca="1">OFFSET(IF($H6450="Cooling",Customer!$C$25,Customer!$C$52),E6450,D6450)</f>
        <v>78</v>
      </c>
      <c r="J6450" s="1">
        <f ca="1">OFFSET(IF($H6450="Cooling",Customer!$L$25,Customer!$L$52),$E6450,$D6450)</f>
        <v>80</v>
      </c>
      <c r="K6450" s="16">
        <f t="shared" ca="1" si="1203"/>
        <v>0</v>
      </c>
      <c r="L6450" s="16">
        <f t="shared" ca="1" si="1204"/>
        <v>0</v>
      </c>
      <c r="M6450" s="17">
        <f t="shared" si="1210"/>
        <v>0</v>
      </c>
      <c r="N6450" s="17">
        <f t="shared" si="1211"/>
        <v>0</v>
      </c>
      <c r="O6450" s="4"/>
      <c r="P6450" s="4">
        <v>53</v>
      </c>
      <c r="Q6450" s="4">
        <v>47</v>
      </c>
      <c r="R6450" s="4">
        <v>45</v>
      </c>
      <c r="S6450" s="4">
        <v>47</v>
      </c>
      <c r="T6450" s="4">
        <v>44</v>
      </c>
      <c r="U6450" s="4">
        <v>60</v>
      </c>
      <c r="V6450" s="13">
        <v>54</v>
      </c>
      <c r="W6450" s="4">
        <v>50</v>
      </c>
      <c r="X6450" s="4">
        <v>46</v>
      </c>
      <c r="Y6450">
        <f t="shared" ca="1" si="1212"/>
        <v>0</v>
      </c>
      <c r="Z6450">
        <f t="shared" ca="1" si="1213"/>
        <v>0</v>
      </c>
    </row>
    <row r="6451" spans="2:26" x14ac:dyDescent="0.25">
      <c r="B6451" s="11">
        <f t="shared" si="1214"/>
        <v>44830.29166665105</v>
      </c>
      <c r="C6451" s="1">
        <f t="shared" si="1205"/>
        <v>9</v>
      </c>
      <c r="D6451" s="1">
        <f t="shared" si="1206"/>
        <v>1</v>
      </c>
      <c r="E6451" s="12">
        <f t="shared" si="1207"/>
        <v>8</v>
      </c>
      <c r="F6451" s="124" t="str">
        <f t="shared" si="1208"/>
        <v>0</v>
      </c>
      <c r="G6451" s="1">
        <f ca="1">(OFFSET(O6451,0,MATCH(Customer!$J$6,'CDH &amp; HDH'!$P$11:$X$11,0)))</f>
        <v>57</v>
      </c>
      <c r="H6451" s="1" t="str">
        <f t="shared" si="1209"/>
        <v>Cooling</v>
      </c>
      <c r="I6451" s="1">
        <f ca="1">OFFSET(IF($H6451="Cooling",Customer!$C$25,Customer!$C$52),E6451,D6451)</f>
        <v>72</v>
      </c>
      <c r="J6451" s="1">
        <f ca="1">OFFSET(IF($H6451="Cooling",Customer!$L$25,Customer!$L$52),$E6451,$D6451)</f>
        <v>77</v>
      </c>
      <c r="K6451" s="16">
        <f t="shared" ca="1" si="1203"/>
        <v>0</v>
      </c>
      <c r="L6451" s="16">
        <f t="shared" ca="1" si="1204"/>
        <v>0</v>
      </c>
      <c r="M6451" s="17">
        <f t="shared" si="1210"/>
        <v>0</v>
      </c>
      <c r="N6451" s="17">
        <f t="shared" si="1211"/>
        <v>0</v>
      </c>
      <c r="O6451" s="4"/>
      <c r="P6451" s="4">
        <v>54</v>
      </c>
      <c r="Q6451" s="4">
        <v>48</v>
      </c>
      <c r="R6451" s="4">
        <v>48</v>
      </c>
      <c r="S6451" s="4">
        <v>49</v>
      </c>
      <c r="T6451" s="4">
        <v>51</v>
      </c>
      <c r="U6451" s="4">
        <v>62</v>
      </c>
      <c r="V6451" s="13">
        <v>57</v>
      </c>
      <c r="W6451" s="4">
        <v>52</v>
      </c>
      <c r="X6451" s="4">
        <v>46</v>
      </c>
      <c r="Y6451">
        <f t="shared" ca="1" si="1212"/>
        <v>0</v>
      </c>
      <c r="Z6451">
        <f t="shared" ca="1" si="1213"/>
        <v>0</v>
      </c>
    </row>
    <row r="6452" spans="2:26" x14ac:dyDescent="0.25">
      <c r="B6452" s="11">
        <f t="shared" si="1214"/>
        <v>44830.333333317714</v>
      </c>
      <c r="C6452" s="1">
        <f t="shared" si="1205"/>
        <v>9</v>
      </c>
      <c r="D6452" s="1">
        <f t="shared" si="1206"/>
        <v>1</v>
      </c>
      <c r="E6452" s="12">
        <f t="shared" si="1207"/>
        <v>9</v>
      </c>
      <c r="F6452" s="124" t="str">
        <f t="shared" si="1208"/>
        <v>0</v>
      </c>
      <c r="G6452" s="1">
        <f ca="1">(OFFSET(O6452,0,MATCH(Customer!$J$6,'CDH &amp; HDH'!$P$11:$X$11,0)))</f>
        <v>62</v>
      </c>
      <c r="H6452" s="1" t="str">
        <f t="shared" si="1209"/>
        <v>Cooling</v>
      </c>
      <c r="I6452" s="1">
        <f ca="1">OFFSET(IF($H6452="Cooling",Customer!$C$25,Customer!$C$52),E6452,D6452)</f>
        <v>72</v>
      </c>
      <c r="J6452" s="1">
        <f ca="1">OFFSET(IF($H6452="Cooling",Customer!$L$25,Customer!$L$52),$E6452,$D6452)</f>
        <v>77</v>
      </c>
      <c r="K6452" s="16">
        <f t="shared" ca="1" si="1203"/>
        <v>0</v>
      </c>
      <c r="L6452" s="16">
        <f t="shared" ca="1" si="1204"/>
        <v>0</v>
      </c>
      <c r="M6452" s="17">
        <f t="shared" si="1210"/>
        <v>0</v>
      </c>
      <c r="N6452" s="17">
        <f t="shared" si="1211"/>
        <v>0</v>
      </c>
      <c r="O6452" s="4"/>
      <c r="P6452" s="4">
        <v>56</v>
      </c>
      <c r="Q6452" s="4">
        <v>50</v>
      </c>
      <c r="R6452" s="4">
        <v>52</v>
      </c>
      <c r="S6452" s="4">
        <v>54</v>
      </c>
      <c r="T6452" s="4">
        <v>54</v>
      </c>
      <c r="U6452" s="4">
        <v>64</v>
      </c>
      <c r="V6452" s="13">
        <v>62</v>
      </c>
      <c r="W6452" s="4">
        <v>54</v>
      </c>
      <c r="X6452" s="4">
        <v>49</v>
      </c>
      <c r="Y6452">
        <f t="shared" ca="1" si="1212"/>
        <v>0</v>
      </c>
      <c r="Z6452">
        <f t="shared" ca="1" si="1213"/>
        <v>0</v>
      </c>
    </row>
    <row r="6453" spans="2:26" x14ac:dyDescent="0.25">
      <c r="B6453" s="11">
        <f t="shared" si="1214"/>
        <v>44830.374999984379</v>
      </c>
      <c r="C6453" s="1">
        <f t="shared" si="1205"/>
        <v>9</v>
      </c>
      <c r="D6453" s="1">
        <f t="shared" si="1206"/>
        <v>1</v>
      </c>
      <c r="E6453" s="12">
        <f t="shared" si="1207"/>
        <v>10</v>
      </c>
      <c r="F6453" s="124" t="str">
        <f t="shared" si="1208"/>
        <v>0</v>
      </c>
      <c r="G6453" s="1">
        <f ca="1">(OFFSET(O6453,0,MATCH(Customer!$J$6,'CDH &amp; HDH'!$P$11:$X$11,0)))</f>
        <v>65</v>
      </c>
      <c r="H6453" s="1" t="str">
        <f t="shared" si="1209"/>
        <v>Cooling</v>
      </c>
      <c r="I6453" s="1">
        <f ca="1">OFFSET(IF($H6453="Cooling",Customer!$C$25,Customer!$C$52),E6453,D6453)</f>
        <v>72</v>
      </c>
      <c r="J6453" s="1">
        <f ca="1">OFFSET(IF($H6453="Cooling",Customer!$L$25,Customer!$L$52),$E6453,$D6453)</f>
        <v>77</v>
      </c>
      <c r="K6453" s="16">
        <f t="shared" ca="1" si="1203"/>
        <v>0</v>
      </c>
      <c r="L6453" s="16">
        <f t="shared" ca="1" si="1204"/>
        <v>0</v>
      </c>
      <c r="M6453" s="17">
        <f t="shared" si="1210"/>
        <v>0</v>
      </c>
      <c r="N6453" s="17">
        <f t="shared" si="1211"/>
        <v>0</v>
      </c>
      <c r="O6453" s="4"/>
      <c r="P6453" s="4">
        <v>57</v>
      </c>
      <c r="Q6453" s="4">
        <v>51</v>
      </c>
      <c r="R6453" s="4">
        <v>54</v>
      </c>
      <c r="S6453" s="4">
        <v>57</v>
      </c>
      <c r="T6453" s="4">
        <v>59</v>
      </c>
      <c r="U6453" s="4">
        <v>64</v>
      </c>
      <c r="V6453" s="13">
        <v>65</v>
      </c>
      <c r="W6453" s="4">
        <v>56</v>
      </c>
      <c r="X6453" s="4">
        <v>52</v>
      </c>
      <c r="Y6453">
        <f t="shared" ca="1" si="1212"/>
        <v>0</v>
      </c>
      <c r="Z6453">
        <f t="shared" ca="1" si="1213"/>
        <v>0</v>
      </c>
    </row>
    <row r="6454" spans="2:26" x14ac:dyDescent="0.25">
      <c r="B6454" s="11">
        <f t="shared" si="1214"/>
        <v>44830.416666651043</v>
      </c>
      <c r="C6454" s="1">
        <f t="shared" si="1205"/>
        <v>9</v>
      </c>
      <c r="D6454" s="1">
        <f t="shared" si="1206"/>
        <v>1</v>
      </c>
      <c r="E6454" s="12">
        <f t="shared" si="1207"/>
        <v>11</v>
      </c>
      <c r="F6454" s="124" t="str">
        <f t="shared" si="1208"/>
        <v>0</v>
      </c>
      <c r="G6454" s="1">
        <f ca="1">(OFFSET(O6454,0,MATCH(Customer!$J$6,'CDH &amp; HDH'!$P$11:$X$11,0)))</f>
        <v>68</v>
      </c>
      <c r="H6454" s="1" t="str">
        <f t="shared" si="1209"/>
        <v>Cooling</v>
      </c>
      <c r="I6454" s="1">
        <f ca="1">OFFSET(IF($H6454="Cooling",Customer!$C$25,Customer!$C$52),E6454,D6454)</f>
        <v>72</v>
      </c>
      <c r="J6454" s="1">
        <f ca="1">OFFSET(IF($H6454="Cooling",Customer!$L$25,Customer!$L$52),$E6454,$D6454)</f>
        <v>77</v>
      </c>
      <c r="K6454" s="16">
        <f t="shared" ca="1" si="1203"/>
        <v>0</v>
      </c>
      <c r="L6454" s="16">
        <f t="shared" ca="1" si="1204"/>
        <v>0</v>
      </c>
      <c r="M6454" s="17">
        <f t="shared" si="1210"/>
        <v>0</v>
      </c>
      <c r="N6454" s="17">
        <f t="shared" si="1211"/>
        <v>0</v>
      </c>
      <c r="O6454" s="4"/>
      <c r="P6454" s="4">
        <v>59</v>
      </c>
      <c r="Q6454" s="4">
        <v>53</v>
      </c>
      <c r="R6454" s="4">
        <v>58</v>
      </c>
      <c r="S6454" s="4">
        <v>57</v>
      </c>
      <c r="T6454" s="4">
        <v>65</v>
      </c>
      <c r="U6454" s="4">
        <v>64</v>
      </c>
      <c r="V6454" s="13">
        <v>68</v>
      </c>
      <c r="W6454" s="4">
        <v>57</v>
      </c>
      <c r="X6454" s="4">
        <v>55</v>
      </c>
      <c r="Y6454">
        <f t="shared" ca="1" si="1212"/>
        <v>0</v>
      </c>
      <c r="Z6454">
        <f t="shared" ca="1" si="1213"/>
        <v>0</v>
      </c>
    </row>
    <row r="6455" spans="2:26" x14ac:dyDescent="0.25">
      <c r="B6455" s="11">
        <f t="shared" si="1214"/>
        <v>44830.458333317707</v>
      </c>
      <c r="C6455" s="1">
        <f t="shared" si="1205"/>
        <v>9</v>
      </c>
      <c r="D6455" s="1">
        <f t="shared" si="1206"/>
        <v>1</v>
      </c>
      <c r="E6455" s="12">
        <f t="shared" si="1207"/>
        <v>12</v>
      </c>
      <c r="F6455" s="124" t="str">
        <f t="shared" si="1208"/>
        <v>0</v>
      </c>
      <c r="G6455" s="1">
        <f ca="1">(OFFSET(O6455,0,MATCH(Customer!$J$6,'CDH &amp; HDH'!$P$11:$X$11,0)))</f>
        <v>71</v>
      </c>
      <c r="H6455" s="1" t="str">
        <f t="shared" si="1209"/>
        <v>Cooling</v>
      </c>
      <c r="I6455" s="1">
        <f ca="1">OFFSET(IF($H6455="Cooling",Customer!$C$25,Customer!$C$52),E6455,D6455)</f>
        <v>72</v>
      </c>
      <c r="J6455" s="1">
        <f ca="1">OFFSET(IF($H6455="Cooling",Customer!$L$25,Customer!$L$52),$E6455,$D6455)</f>
        <v>77</v>
      </c>
      <c r="K6455" s="16">
        <f t="shared" ca="1" si="1203"/>
        <v>0</v>
      </c>
      <c r="L6455" s="16">
        <f t="shared" ca="1" si="1204"/>
        <v>0</v>
      </c>
      <c r="M6455" s="17">
        <f t="shared" si="1210"/>
        <v>0</v>
      </c>
      <c r="N6455" s="17">
        <f t="shared" si="1211"/>
        <v>0</v>
      </c>
      <c r="O6455" s="4"/>
      <c r="P6455" s="4">
        <v>62</v>
      </c>
      <c r="Q6455" s="4">
        <v>54</v>
      </c>
      <c r="R6455" s="4">
        <v>60</v>
      </c>
      <c r="S6455" s="4">
        <v>58</v>
      </c>
      <c r="T6455" s="4">
        <v>68</v>
      </c>
      <c r="U6455" s="4">
        <v>63</v>
      </c>
      <c r="V6455" s="13">
        <v>71</v>
      </c>
      <c r="W6455" s="4">
        <v>59</v>
      </c>
      <c r="X6455" s="4">
        <v>59</v>
      </c>
      <c r="Y6455">
        <f t="shared" ca="1" si="1212"/>
        <v>0</v>
      </c>
      <c r="Z6455">
        <f t="shared" ca="1" si="1213"/>
        <v>0</v>
      </c>
    </row>
    <row r="6456" spans="2:26" x14ac:dyDescent="0.25">
      <c r="B6456" s="11">
        <f t="shared" si="1214"/>
        <v>44830.499999984371</v>
      </c>
      <c r="C6456" s="1">
        <f t="shared" si="1205"/>
        <v>9</v>
      </c>
      <c r="D6456" s="1">
        <f t="shared" si="1206"/>
        <v>1</v>
      </c>
      <c r="E6456" s="12">
        <f t="shared" si="1207"/>
        <v>13</v>
      </c>
      <c r="F6456" s="124" t="str">
        <f t="shared" si="1208"/>
        <v>0</v>
      </c>
      <c r="G6456" s="1">
        <f ca="1">(OFFSET(O6456,0,MATCH(Customer!$J$6,'CDH &amp; HDH'!$P$11:$X$11,0)))</f>
        <v>73</v>
      </c>
      <c r="H6456" s="1" t="str">
        <f t="shared" si="1209"/>
        <v>Cooling</v>
      </c>
      <c r="I6456" s="1">
        <f ca="1">OFFSET(IF($H6456="Cooling",Customer!$C$25,Customer!$C$52),E6456,D6456)</f>
        <v>72</v>
      </c>
      <c r="J6456" s="1">
        <f ca="1">OFFSET(IF($H6456="Cooling",Customer!$L$25,Customer!$L$52),$E6456,$D6456)</f>
        <v>77</v>
      </c>
      <c r="K6456" s="16">
        <f t="shared" ca="1" si="1203"/>
        <v>1</v>
      </c>
      <c r="L6456" s="16">
        <f t="shared" ca="1" si="1204"/>
        <v>0</v>
      </c>
      <c r="M6456" s="17">
        <f t="shared" si="1210"/>
        <v>0</v>
      </c>
      <c r="N6456" s="17">
        <f t="shared" si="1211"/>
        <v>0</v>
      </c>
      <c r="O6456" s="4"/>
      <c r="P6456" s="4">
        <v>64</v>
      </c>
      <c r="Q6456" s="4">
        <v>56</v>
      </c>
      <c r="R6456" s="4">
        <v>64</v>
      </c>
      <c r="S6456" s="4">
        <v>58</v>
      </c>
      <c r="T6456" s="4">
        <v>69</v>
      </c>
      <c r="U6456" s="4">
        <v>64</v>
      </c>
      <c r="V6456" s="13">
        <v>73</v>
      </c>
      <c r="W6456" s="4">
        <v>60</v>
      </c>
      <c r="X6456" s="4">
        <v>61</v>
      </c>
      <c r="Y6456">
        <f t="shared" ca="1" si="1212"/>
        <v>432</v>
      </c>
      <c r="Z6456">
        <f t="shared" ca="1" si="1213"/>
        <v>0</v>
      </c>
    </row>
    <row r="6457" spans="2:26" x14ac:dyDescent="0.25">
      <c r="B6457" s="11">
        <f t="shared" si="1214"/>
        <v>44830.541666651035</v>
      </c>
      <c r="C6457" s="1">
        <f t="shared" si="1205"/>
        <v>9</v>
      </c>
      <c r="D6457" s="1">
        <f t="shared" si="1206"/>
        <v>1</v>
      </c>
      <c r="E6457" s="12">
        <f t="shared" si="1207"/>
        <v>14</v>
      </c>
      <c r="F6457" s="124" t="str">
        <f t="shared" si="1208"/>
        <v>0</v>
      </c>
      <c r="G6457" s="1">
        <f ca="1">(OFFSET(O6457,0,MATCH(Customer!$J$6,'CDH &amp; HDH'!$P$11:$X$11,0)))</f>
        <v>74</v>
      </c>
      <c r="H6457" s="1" t="str">
        <f t="shared" si="1209"/>
        <v>Cooling</v>
      </c>
      <c r="I6457" s="1">
        <f ca="1">OFFSET(IF($H6457="Cooling",Customer!$C$25,Customer!$C$52),E6457,D6457)</f>
        <v>72</v>
      </c>
      <c r="J6457" s="1">
        <f ca="1">OFFSET(IF($H6457="Cooling",Customer!$L$25,Customer!$L$52),$E6457,$D6457)</f>
        <v>77</v>
      </c>
      <c r="K6457" s="16">
        <f t="shared" ca="1" si="1203"/>
        <v>2</v>
      </c>
      <c r="L6457" s="16">
        <f t="shared" ca="1" si="1204"/>
        <v>0</v>
      </c>
      <c r="M6457" s="17">
        <f t="shared" si="1210"/>
        <v>0</v>
      </c>
      <c r="N6457" s="17">
        <f t="shared" si="1211"/>
        <v>0</v>
      </c>
      <c r="O6457" s="4"/>
      <c r="P6457" s="4">
        <v>65</v>
      </c>
      <c r="Q6457" s="4">
        <v>57</v>
      </c>
      <c r="R6457" s="4">
        <v>65</v>
      </c>
      <c r="S6457" s="4">
        <v>58</v>
      </c>
      <c r="T6457" s="4">
        <v>71</v>
      </c>
      <c r="U6457" s="4">
        <v>64</v>
      </c>
      <c r="V6457" s="13">
        <v>74</v>
      </c>
      <c r="W6457" s="4">
        <v>60</v>
      </c>
      <c r="X6457" s="4">
        <v>63</v>
      </c>
      <c r="Y6457">
        <f t="shared" ca="1" si="1212"/>
        <v>864</v>
      </c>
      <c r="Z6457">
        <f t="shared" ca="1" si="1213"/>
        <v>0</v>
      </c>
    </row>
    <row r="6458" spans="2:26" x14ac:dyDescent="0.25">
      <c r="B6458" s="11">
        <f t="shared" si="1214"/>
        <v>44830.5833333177</v>
      </c>
      <c r="C6458" s="1">
        <f t="shared" si="1205"/>
        <v>9</v>
      </c>
      <c r="D6458" s="1">
        <f t="shared" si="1206"/>
        <v>1</v>
      </c>
      <c r="E6458" s="12">
        <f t="shared" si="1207"/>
        <v>15</v>
      </c>
      <c r="F6458" s="124" t="str">
        <f t="shared" si="1208"/>
        <v>0</v>
      </c>
      <c r="G6458" s="1">
        <f ca="1">(OFFSET(O6458,0,MATCH(Customer!$J$6,'CDH &amp; HDH'!$P$11:$X$11,0)))</f>
        <v>74</v>
      </c>
      <c r="H6458" s="1" t="str">
        <f t="shared" si="1209"/>
        <v>Cooling</v>
      </c>
      <c r="I6458" s="1">
        <f ca="1">OFFSET(IF($H6458="Cooling",Customer!$C$25,Customer!$C$52),E6458,D6458)</f>
        <v>72</v>
      </c>
      <c r="J6458" s="1">
        <f ca="1">OFFSET(IF($H6458="Cooling",Customer!$L$25,Customer!$L$52),$E6458,$D6458)</f>
        <v>77</v>
      </c>
      <c r="K6458" s="16">
        <f t="shared" ca="1" si="1203"/>
        <v>2</v>
      </c>
      <c r="L6458" s="16">
        <f t="shared" ca="1" si="1204"/>
        <v>0</v>
      </c>
      <c r="M6458" s="17">
        <f t="shared" si="1210"/>
        <v>0</v>
      </c>
      <c r="N6458" s="17">
        <f t="shared" si="1211"/>
        <v>0</v>
      </c>
      <c r="O6458" s="4"/>
      <c r="P6458" s="4">
        <v>67</v>
      </c>
      <c r="Q6458" s="4">
        <v>57</v>
      </c>
      <c r="R6458" s="4">
        <v>65</v>
      </c>
      <c r="S6458" s="4">
        <v>58</v>
      </c>
      <c r="T6458" s="4">
        <v>71</v>
      </c>
      <c r="U6458" s="4">
        <v>65</v>
      </c>
      <c r="V6458" s="13">
        <v>74</v>
      </c>
      <c r="W6458" s="4">
        <v>60</v>
      </c>
      <c r="X6458" s="4">
        <v>65</v>
      </c>
      <c r="Y6458">
        <f t="shared" ca="1" si="1212"/>
        <v>864</v>
      </c>
      <c r="Z6458">
        <f t="shared" ca="1" si="1213"/>
        <v>0</v>
      </c>
    </row>
    <row r="6459" spans="2:26" x14ac:dyDescent="0.25">
      <c r="B6459" s="11">
        <f t="shared" si="1214"/>
        <v>44830.624999984364</v>
      </c>
      <c r="C6459" s="1">
        <f t="shared" si="1205"/>
        <v>9</v>
      </c>
      <c r="D6459" s="1">
        <f t="shared" si="1206"/>
        <v>1</v>
      </c>
      <c r="E6459" s="12">
        <f t="shared" si="1207"/>
        <v>16</v>
      </c>
      <c r="F6459" s="124" t="str">
        <f t="shared" si="1208"/>
        <v>0</v>
      </c>
      <c r="G6459" s="1">
        <f ca="1">(OFFSET(O6459,0,MATCH(Customer!$J$6,'CDH &amp; HDH'!$P$11:$X$11,0)))</f>
        <v>74</v>
      </c>
      <c r="H6459" s="1" t="str">
        <f t="shared" si="1209"/>
        <v>Cooling</v>
      </c>
      <c r="I6459" s="1">
        <f ca="1">OFFSET(IF($H6459="Cooling",Customer!$C$25,Customer!$C$52),E6459,D6459)</f>
        <v>72</v>
      </c>
      <c r="J6459" s="1">
        <f ca="1">OFFSET(IF($H6459="Cooling",Customer!$L$25,Customer!$L$52),$E6459,$D6459)</f>
        <v>77</v>
      </c>
      <c r="K6459" s="16">
        <f t="shared" ca="1" si="1203"/>
        <v>2</v>
      </c>
      <c r="L6459" s="16">
        <f t="shared" ca="1" si="1204"/>
        <v>0</v>
      </c>
      <c r="M6459" s="17">
        <f t="shared" si="1210"/>
        <v>0</v>
      </c>
      <c r="N6459" s="17">
        <f t="shared" si="1211"/>
        <v>0</v>
      </c>
      <c r="O6459" s="4"/>
      <c r="P6459" s="4">
        <v>68</v>
      </c>
      <c r="Q6459" s="4">
        <v>58</v>
      </c>
      <c r="R6459" s="4">
        <v>65</v>
      </c>
      <c r="S6459" s="4">
        <v>57</v>
      </c>
      <c r="T6459" s="4">
        <v>72</v>
      </c>
      <c r="U6459" s="4">
        <v>64</v>
      </c>
      <c r="V6459" s="13">
        <v>74</v>
      </c>
      <c r="W6459" s="4">
        <v>60</v>
      </c>
      <c r="X6459" s="4">
        <v>65</v>
      </c>
      <c r="Y6459">
        <f t="shared" ca="1" si="1212"/>
        <v>864</v>
      </c>
      <c r="Z6459">
        <f t="shared" ca="1" si="1213"/>
        <v>0</v>
      </c>
    </row>
    <row r="6460" spans="2:26" x14ac:dyDescent="0.25">
      <c r="B6460" s="11">
        <f t="shared" si="1214"/>
        <v>44830.666666651028</v>
      </c>
      <c r="C6460" s="1">
        <f t="shared" si="1205"/>
        <v>9</v>
      </c>
      <c r="D6460" s="1">
        <f t="shared" si="1206"/>
        <v>1</v>
      </c>
      <c r="E6460" s="12">
        <f t="shared" si="1207"/>
        <v>17</v>
      </c>
      <c r="F6460" s="124" t="str">
        <f t="shared" si="1208"/>
        <v>0</v>
      </c>
      <c r="G6460" s="1">
        <f ca="1">(OFFSET(O6460,0,MATCH(Customer!$J$6,'CDH &amp; HDH'!$P$11:$X$11,0)))</f>
        <v>74</v>
      </c>
      <c r="H6460" s="1" t="str">
        <f t="shared" si="1209"/>
        <v>Cooling</v>
      </c>
      <c r="I6460" s="1">
        <f ca="1">OFFSET(IF($H6460="Cooling",Customer!$C$25,Customer!$C$52),E6460,D6460)</f>
        <v>72</v>
      </c>
      <c r="J6460" s="1">
        <f ca="1">OFFSET(IF($H6460="Cooling",Customer!$L$25,Customer!$L$52),$E6460,$D6460)</f>
        <v>77</v>
      </c>
      <c r="K6460" s="16">
        <f t="shared" ca="1" si="1203"/>
        <v>2</v>
      </c>
      <c r="L6460" s="16">
        <f t="shared" ca="1" si="1204"/>
        <v>0</v>
      </c>
      <c r="M6460" s="17">
        <f t="shared" si="1210"/>
        <v>0</v>
      </c>
      <c r="N6460" s="17">
        <f t="shared" si="1211"/>
        <v>0</v>
      </c>
      <c r="O6460" s="4"/>
      <c r="P6460" s="4">
        <v>68</v>
      </c>
      <c r="Q6460" s="4">
        <v>58</v>
      </c>
      <c r="R6460" s="4">
        <v>64</v>
      </c>
      <c r="S6460" s="4">
        <v>57</v>
      </c>
      <c r="T6460" s="4">
        <v>71</v>
      </c>
      <c r="U6460" s="4">
        <v>64</v>
      </c>
      <c r="V6460" s="13">
        <v>74</v>
      </c>
      <c r="W6460" s="4">
        <v>61</v>
      </c>
      <c r="X6460" s="4">
        <v>65</v>
      </c>
      <c r="Y6460">
        <f t="shared" ca="1" si="1212"/>
        <v>864</v>
      </c>
      <c r="Z6460">
        <f t="shared" ca="1" si="1213"/>
        <v>0</v>
      </c>
    </row>
    <row r="6461" spans="2:26" x14ac:dyDescent="0.25">
      <c r="B6461" s="11">
        <f t="shared" si="1214"/>
        <v>44830.708333317692</v>
      </c>
      <c r="C6461" s="1">
        <f t="shared" si="1205"/>
        <v>9</v>
      </c>
      <c r="D6461" s="1">
        <f t="shared" si="1206"/>
        <v>1</v>
      </c>
      <c r="E6461" s="12">
        <f t="shared" si="1207"/>
        <v>18</v>
      </c>
      <c r="F6461" s="124" t="str">
        <f t="shared" si="1208"/>
        <v>0</v>
      </c>
      <c r="G6461" s="1">
        <f ca="1">(OFFSET(O6461,0,MATCH(Customer!$J$6,'CDH &amp; HDH'!$P$11:$X$11,0)))</f>
        <v>71</v>
      </c>
      <c r="H6461" s="1" t="str">
        <f t="shared" si="1209"/>
        <v>Cooling</v>
      </c>
      <c r="I6461" s="1">
        <f ca="1">OFFSET(IF($H6461="Cooling",Customer!$C$25,Customer!$C$52),E6461,D6461)</f>
        <v>72</v>
      </c>
      <c r="J6461" s="1">
        <f ca="1">OFFSET(IF($H6461="Cooling",Customer!$L$25,Customer!$L$52),$E6461,$D6461)</f>
        <v>77</v>
      </c>
      <c r="K6461" s="16">
        <f t="shared" ca="1" si="1203"/>
        <v>0</v>
      </c>
      <c r="L6461" s="16">
        <f t="shared" ca="1" si="1204"/>
        <v>0</v>
      </c>
      <c r="M6461" s="17">
        <f t="shared" si="1210"/>
        <v>0</v>
      </c>
      <c r="N6461" s="17">
        <f t="shared" si="1211"/>
        <v>0</v>
      </c>
      <c r="O6461" s="4"/>
      <c r="P6461" s="4">
        <v>67</v>
      </c>
      <c r="Q6461" s="4">
        <v>59</v>
      </c>
      <c r="R6461" s="4">
        <v>57</v>
      </c>
      <c r="S6461" s="4">
        <v>56</v>
      </c>
      <c r="T6461" s="4">
        <v>64</v>
      </c>
      <c r="U6461" s="4">
        <v>64</v>
      </c>
      <c r="V6461" s="13">
        <v>71</v>
      </c>
      <c r="W6461" s="4">
        <v>62</v>
      </c>
      <c r="X6461" s="4">
        <v>60</v>
      </c>
      <c r="Y6461">
        <f t="shared" ca="1" si="1212"/>
        <v>0</v>
      </c>
      <c r="Z6461">
        <f t="shared" ca="1" si="1213"/>
        <v>0</v>
      </c>
    </row>
    <row r="6462" spans="2:26" x14ac:dyDescent="0.25">
      <c r="B6462" s="11">
        <f t="shared" si="1214"/>
        <v>44830.749999984357</v>
      </c>
      <c r="C6462" s="1">
        <f t="shared" si="1205"/>
        <v>9</v>
      </c>
      <c r="D6462" s="1">
        <f t="shared" si="1206"/>
        <v>1</v>
      </c>
      <c r="E6462" s="12">
        <f t="shared" si="1207"/>
        <v>19</v>
      </c>
      <c r="F6462" s="124" t="str">
        <f t="shared" si="1208"/>
        <v>0</v>
      </c>
      <c r="G6462" s="1">
        <f ca="1">(OFFSET(O6462,0,MATCH(Customer!$J$6,'CDH &amp; HDH'!$P$11:$X$11,0)))</f>
        <v>67</v>
      </c>
      <c r="H6462" s="1" t="str">
        <f t="shared" si="1209"/>
        <v>Cooling</v>
      </c>
      <c r="I6462" s="1">
        <f ca="1">OFFSET(IF($H6462="Cooling",Customer!$C$25,Customer!$C$52),E6462,D6462)</f>
        <v>78</v>
      </c>
      <c r="J6462" s="1">
        <f ca="1">OFFSET(IF($H6462="Cooling",Customer!$L$25,Customer!$L$52),$E6462,$D6462)</f>
        <v>80</v>
      </c>
      <c r="K6462" s="16">
        <f t="shared" ca="1" si="1203"/>
        <v>0</v>
      </c>
      <c r="L6462" s="16">
        <f t="shared" ca="1" si="1204"/>
        <v>0</v>
      </c>
      <c r="M6462" s="17">
        <f t="shared" si="1210"/>
        <v>0</v>
      </c>
      <c r="N6462" s="17">
        <f t="shared" si="1211"/>
        <v>0</v>
      </c>
      <c r="O6462" s="4"/>
      <c r="P6462" s="4">
        <v>67</v>
      </c>
      <c r="Q6462" s="4">
        <v>59</v>
      </c>
      <c r="R6462" s="4">
        <v>50</v>
      </c>
      <c r="S6462" s="4">
        <v>52</v>
      </c>
      <c r="T6462" s="4">
        <v>59</v>
      </c>
      <c r="U6462" s="4">
        <v>64</v>
      </c>
      <c r="V6462" s="13">
        <v>67</v>
      </c>
      <c r="W6462" s="4">
        <v>63</v>
      </c>
      <c r="X6462" s="4">
        <v>56</v>
      </c>
      <c r="Y6462">
        <f t="shared" ca="1" si="1212"/>
        <v>0</v>
      </c>
      <c r="Z6462">
        <f t="shared" ca="1" si="1213"/>
        <v>0</v>
      </c>
    </row>
    <row r="6463" spans="2:26" x14ac:dyDescent="0.25">
      <c r="B6463" s="11">
        <f t="shared" si="1214"/>
        <v>44830.791666651021</v>
      </c>
      <c r="C6463" s="1">
        <f t="shared" si="1205"/>
        <v>9</v>
      </c>
      <c r="D6463" s="1">
        <f t="shared" si="1206"/>
        <v>1</v>
      </c>
      <c r="E6463" s="12">
        <f t="shared" si="1207"/>
        <v>20</v>
      </c>
      <c r="F6463" s="124" t="str">
        <f t="shared" si="1208"/>
        <v>0</v>
      </c>
      <c r="G6463" s="1">
        <f ca="1">(OFFSET(O6463,0,MATCH(Customer!$J$6,'CDH &amp; HDH'!$P$11:$X$11,0)))</f>
        <v>62</v>
      </c>
      <c r="H6463" s="1" t="str">
        <f t="shared" si="1209"/>
        <v>Cooling</v>
      </c>
      <c r="I6463" s="1">
        <f ca="1">OFFSET(IF($H6463="Cooling",Customer!$C$25,Customer!$C$52),E6463,D6463)</f>
        <v>78</v>
      </c>
      <c r="J6463" s="1">
        <f ca="1">OFFSET(IF($H6463="Cooling",Customer!$L$25,Customer!$L$52),$E6463,$D6463)</f>
        <v>80</v>
      </c>
      <c r="K6463" s="16">
        <f t="shared" ca="1" si="1203"/>
        <v>0</v>
      </c>
      <c r="L6463" s="16">
        <f t="shared" ca="1" si="1204"/>
        <v>0</v>
      </c>
      <c r="M6463" s="17">
        <f t="shared" si="1210"/>
        <v>0</v>
      </c>
      <c r="N6463" s="17">
        <f t="shared" si="1211"/>
        <v>0</v>
      </c>
      <c r="O6463" s="4"/>
      <c r="P6463" s="4">
        <v>67</v>
      </c>
      <c r="Q6463" s="4">
        <v>59</v>
      </c>
      <c r="R6463" s="4">
        <v>47</v>
      </c>
      <c r="S6463" s="4">
        <v>50</v>
      </c>
      <c r="T6463" s="4">
        <v>57</v>
      </c>
      <c r="U6463" s="4">
        <v>63</v>
      </c>
      <c r="V6463" s="13">
        <v>62</v>
      </c>
      <c r="W6463" s="4">
        <v>63</v>
      </c>
      <c r="X6463" s="4">
        <v>51</v>
      </c>
      <c r="Y6463">
        <f t="shared" ca="1" si="1212"/>
        <v>0</v>
      </c>
      <c r="Z6463">
        <f t="shared" ca="1" si="1213"/>
        <v>0</v>
      </c>
    </row>
    <row r="6464" spans="2:26" x14ac:dyDescent="0.25">
      <c r="B6464" s="11">
        <f t="shared" si="1214"/>
        <v>44830.833333317685</v>
      </c>
      <c r="C6464" s="1">
        <f t="shared" si="1205"/>
        <v>9</v>
      </c>
      <c r="D6464" s="1">
        <f t="shared" si="1206"/>
        <v>1</v>
      </c>
      <c r="E6464" s="12">
        <f t="shared" si="1207"/>
        <v>21</v>
      </c>
      <c r="F6464" s="124" t="str">
        <f t="shared" si="1208"/>
        <v>0</v>
      </c>
      <c r="G6464" s="1">
        <f ca="1">(OFFSET(O6464,0,MATCH(Customer!$J$6,'CDH &amp; HDH'!$P$11:$X$11,0)))</f>
        <v>58</v>
      </c>
      <c r="H6464" s="1" t="str">
        <f t="shared" si="1209"/>
        <v>Cooling</v>
      </c>
      <c r="I6464" s="1">
        <f ca="1">OFFSET(IF($H6464="Cooling",Customer!$C$25,Customer!$C$52),E6464,D6464)</f>
        <v>78</v>
      </c>
      <c r="J6464" s="1">
        <f ca="1">OFFSET(IF($H6464="Cooling",Customer!$L$25,Customer!$L$52),$E6464,$D6464)</f>
        <v>80</v>
      </c>
      <c r="K6464" s="16">
        <f t="shared" ca="1" si="1203"/>
        <v>0</v>
      </c>
      <c r="L6464" s="16">
        <f t="shared" ca="1" si="1204"/>
        <v>0</v>
      </c>
      <c r="M6464" s="17">
        <f t="shared" si="1210"/>
        <v>0</v>
      </c>
      <c r="N6464" s="17">
        <f t="shared" si="1211"/>
        <v>0</v>
      </c>
      <c r="O6464" s="4"/>
      <c r="P6464" s="4">
        <v>66</v>
      </c>
      <c r="Q6464" s="4">
        <v>59</v>
      </c>
      <c r="R6464" s="4">
        <v>46</v>
      </c>
      <c r="S6464" s="4">
        <v>50</v>
      </c>
      <c r="T6464" s="4">
        <v>55</v>
      </c>
      <c r="U6464" s="4">
        <v>62</v>
      </c>
      <c r="V6464" s="13">
        <v>58</v>
      </c>
      <c r="W6464" s="4">
        <v>62</v>
      </c>
      <c r="X6464" s="4">
        <v>51</v>
      </c>
      <c r="Y6464">
        <f t="shared" ca="1" si="1212"/>
        <v>0</v>
      </c>
      <c r="Z6464">
        <f t="shared" ca="1" si="1213"/>
        <v>0</v>
      </c>
    </row>
    <row r="6465" spans="2:26" x14ac:dyDescent="0.25">
      <c r="B6465" s="11">
        <f t="shared" si="1214"/>
        <v>44830.874999984349</v>
      </c>
      <c r="C6465" s="1">
        <f t="shared" si="1205"/>
        <v>9</v>
      </c>
      <c r="D6465" s="1">
        <f t="shared" si="1206"/>
        <v>1</v>
      </c>
      <c r="E6465" s="12">
        <f t="shared" si="1207"/>
        <v>22</v>
      </c>
      <c r="F6465" s="124" t="str">
        <f t="shared" si="1208"/>
        <v>0</v>
      </c>
      <c r="G6465" s="1">
        <f ca="1">(OFFSET(O6465,0,MATCH(Customer!$J$6,'CDH &amp; HDH'!$P$11:$X$11,0)))</f>
        <v>56</v>
      </c>
      <c r="H6465" s="1" t="str">
        <f t="shared" si="1209"/>
        <v>Cooling</v>
      </c>
      <c r="I6465" s="1">
        <f ca="1">OFFSET(IF($H6465="Cooling",Customer!$C$25,Customer!$C$52),E6465,D6465)</f>
        <v>78</v>
      </c>
      <c r="J6465" s="1">
        <f ca="1">OFFSET(IF($H6465="Cooling",Customer!$L$25,Customer!$L$52),$E6465,$D6465)</f>
        <v>80</v>
      </c>
      <c r="K6465" s="16">
        <f t="shared" ca="1" si="1203"/>
        <v>0</v>
      </c>
      <c r="L6465" s="16">
        <f t="shared" ca="1" si="1204"/>
        <v>0</v>
      </c>
      <c r="M6465" s="17">
        <f t="shared" si="1210"/>
        <v>0</v>
      </c>
      <c r="N6465" s="17">
        <f t="shared" si="1211"/>
        <v>0</v>
      </c>
      <c r="O6465" s="4"/>
      <c r="P6465" s="4">
        <v>66</v>
      </c>
      <c r="Q6465" s="4">
        <v>59</v>
      </c>
      <c r="R6465" s="4">
        <v>44</v>
      </c>
      <c r="S6465" s="4">
        <v>50</v>
      </c>
      <c r="T6465" s="4">
        <v>54</v>
      </c>
      <c r="U6465" s="4">
        <v>61</v>
      </c>
      <c r="V6465" s="13">
        <v>56</v>
      </c>
      <c r="W6465" s="4">
        <v>62</v>
      </c>
      <c r="X6465" s="4">
        <v>51</v>
      </c>
      <c r="Y6465">
        <f t="shared" ca="1" si="1212"/>
        <v>0</v>
      </c>
      <c r="Z6465">
        <f t="shared" ca="1" si="1213"/>
        <v>0</v>
      </c>
    </row>
    <row r="6466" spans="2:26" x14ac:dyDescent="0.25">
      <c r="B6466" s="11">
        <f t="shared" si="1214"/>
        <v>44830.916666651014</v>
      </c>
      <c r="C6466" s="1">
        <f t="shared" si="1205"/>
        <v>9</v>
      </c>
      <c r="D6466" s="1">
        <f t="shared" si="1206"/>
        <v>1</v>
      </c>
      <c r="E6466" s="12">
        <f t="shared" si="1207"/>
        <v>23</v>
      </c>
      <c r="F6466" s="124" t="str">
        <f t="shared" si="1208"/>
        <v>0</v>
      </c>
      <c r="G6466" s="1">
        <f ca="1">(OFFSET(O6466,0,MATCH(Customer!$J$6,'CDH &amp; HDH'!$P$11:$X$11,0)))</f>
        <v>55</v>
      </c>
      <c r="H6466" s="1" t="str">
        <f t="shared" si="1209"/>
        <v>Cooling</v>
      </c>
      <c r="I6466" s="1">
        <f ca="1">OFFSET(IF($H6466="Cooling",Customer!$C$25,Customer!$C$52),E6466,D6466)</f>
        <v>78</v>
      </c>
      <c r="J6466" s="1">
        <f ca="1">OFFSET(IF($H6466="Cooling",Customer!$L$25,Customer!$L$52),$E6466,$D6466)</f>
        <v>80</v>
      </c>
      <c r="K6466" s="16">
        <f t="shared" ca="1" si="1203"/>
        <v>0</v>
      </c>
      <c r="L6466" s="16">
        <f t="shared" ca="1" si="1204"/>
        <v>0</v>
      </c>
      <c r="M6466" s="17">
        <f t="shared" si="1210"/>
        <v>0</v>
      </c>
      <c r="N6466" s="17">
        <f t="shared" si="1211"/>
        <v>0</v>
      </c>
      <c r="O6466" s="4"/>
      <c r="P6466" s="4">
        <v>66</v>
      </c>
      <c r="Q6466" s="4">
        <v>59</v>
      </c>
      <c r="R6466" s="4">
        <v>43</v>
      </c>
      <c r="S6466" s="4">
        <v>48</v>
      </c>
      <c r="T6466" s="4">
        <v>55</v>
      </c>
      <c r="U6466" s="4">
        <v>59</v>
      </c>
      <c r="V6466" s="13">
        <v>55</v>
      </c>
      <c r="W6466" s="4">
        <v>62</v>
      </c>
      <c r="X6466" s="4">
        <v>49</v>
      </c>
      <c r="Y6466">
        <f t="shared" ca="1" si="1212"/>
        <v>0</v>
      </c>
      <c r="Z6466">
        <f t="shared" ca="1" si="1213"/>
        <v>0</v>
      </c>
    </row>
    <row r="6467" spans="2:26" x14ac:dyDescent="0.25">
      <c r="B6467" s="11">
        <f t="shared" si="1214"/>
        <v>44830.958333317678</v>
      </c>
      <c r="C6467" s="1">
        <f t="shared" si="1205"/>
        <v>9</v>
      </c>
      <c r="D6467" s="1">
        <f t="shared" si="1206"/>
        <v>1</v>
      </c>
      <c r="E6467" s="12">
        <f t="shared" si="1207"/>
        <v>24</v>
      </c>
      <c r="F6467" s="124" t="str">
        <f t="shared" si="1208"/>
        <v>0</v>
      </c>
      <c r="G6467" s="1">
        <f ca="1">(OFFSET(O6467,0,MATCH(Customer!$J$6,'CDH &amp; HDH'!$P$11:$X$11,0)))</f>
        <v>53</v>
      </c>
      <c r="H6467" s="1" t="str">
        <f t="shared" si="1209"/>
        <v>Cooling</v>
      </c>
      <c r="I6467" s="1">
        <f ca="1">OFFSET(IF($H6467="Cooling",Customer!$C$25,Customer!$C$52),E6467,D6467)</f>
        <v>78</v>
      </c>
      <c r="J6467" s="1">
        <f ca="1">OFFSET(IF($H6467="Cooling",Customer!$L$25,Customer!$L$52),$E6467,$D6467)</f>
        <v>80</v>
      </c>
      <c r="K6467" s="16">
        <f t="shared" ca="1" si="1203"/>
        <v>0</v>
      </c>
      <c r="L6467" s="16">
        <f t="shared" ca="1" si="1204"/>
        <v>0</v>
      </c>
      <c r="M6467" s="17">
        <f t="shared" si="1210"/>
        <v>0</v>
      </c>
      <c r="N6467" s="17">
        <f t="shared" si="1211"/>
        <v>0</v>
      </c>
      <c r="O6467" s="4"/>
      <c r="P6467" s="4">
        <v>66</v>
      </c>
      <c r="Q6467" s="4">
        <v>60</v>
      </c>
      <c r="R6467" s="4">
        <v>42</v>
      </c>
      <c r="S6467" s="4">
        <v>49</v>
      </c>
      <c r="T6467" s="4">
        <v>55</v>
      </c>
      <c r="U6467" s="4">
        <v>58</v>
      </c>
      <c r="V6467" s="13">
        <v>53</v>
      </c>
      <c r="W6467" s="4">
        <v>63</v>
      </c>
      <c r="X6467" s="4">
        <v>48</v>
      </c>
      <c r="Y6467">
        <f t="shared" ca="1" si="1212"/>
        <v>0</v>
      </c>
      <c r="Z6467">
        <f t="shared" ca="1" si="1213"/>
        <v>0</v>
      </c>
    </row>
    <row r="6468" spans="2:26" x14ac:dyDescent="0.25">
      <c r="B6468" s="11">
        <f t="shared" si="1214"/>
        <v>44830.999999984342</v>
      </c>
      <c r="C6468" s="1">
        <f t="shared" si="1205"/>
        <v>9</v>
      </c>
      <c r="D6468" s="1">
        <f t="shared" si="1206"/>
        <v>2</v>
      </c>
      <c r="E6468" s="12">
        <f t="shared" si="1207"/>
        <v>1</v>
      </c>
      <c r="F6468" s="124" t="str">
        <f t="shared" si="1208"/>
        <v>0</v>
      </c>
      <c r="G6468" s="1">
        <f ca="1">(OFFSET(O6468,0,MATCH(Customer!$J$6,'CDH &amp; HDH'!$P$11:$X$11,0)))</f>
        <v>51</v>
      </c>
      <c r="H6468" s="1" t="str">
        <f t="shared" si="1209"/>
        <v>Cooling</v>
      </c>
      <c r="I6468" s="1">
        <f ca="1">OFFSET(IF($H6468="Cooling",Customer!$C$25,Customer!$C$52),E6468,D6468)</f>
        <v>78</v>
      </c>
      <c r="J6468" s="1">
        <f ca="1">OFFSET(IF($H6468="Cooling",Customer!$L$25,Customer!$L$52),$E6468,$D6468)</f>
        <v>80</v>
      </c>
      <c r="K6468" s="16">
        <f t="shared" ca="1" si="1203"/>
        <v>0</v>
      </c>
      <c r="L6468" s="16">
        <f t="shared" ca="1" si="1204"/>
        <v>0</v>
      </c>
      <c r="M6468" s="17">
        <f t="shared" si="1210"/>
        <v>0</v>
      </c>
      <c r="N6468" s="17">
        <f t="shared" si="1211"/>
        <v>0</v>
      </c>
      <c r="O6468" s="4"/>
      <c r="P6468" s="4">
        <v>66</v>
      </c>
      <c r="Q6468" s="4">
        <v>60</v>
      </c>
      <c r="R6468" s="4">
        <v>41</v>
      </c>
      <c r="S6468" s="4">
        <v>50</v>
      </c>
      <c r="T6468" s="4">
        <v>55</v>
      </c>
      <c r="U6468" s="4">
        <v>56</v>
      </c>
      <c r="V6468" s="13">
        <v>51</v>
      </c>
      <c r="W6468" s="4">
        <v>63</v>
      </c>
      <c r="X6468" s="4">
        <v>45</v>
      </c>
      <c r="Y6468">
        <f t="shared" ca="1" si="1212"/>
        <v>0</v>
      </c>
      <c r="Z6468">
        <f t="shared" ca="1" si="1213"/>
        <v>0</v>
      </c>
    </row>
    <row r="6469" spans="2:26" x14ac:dyDescent="0.25">
      <c r="B6469" s="11">
        <f t="shared" si="1214"/>
        <v>44831.041666651006</v>
      </c>
      <c r="C6469" s="1">
        <f t="shared" si="1205"/>
        <v>9</v>
      </c>
      <c r="D6469" s="1">
        <f t="shared" si="1206"/>
        <v>2</v>
      </c>
      <c r="E6469" s="12">
        <f t="shared" si="1207"/>
        <v>2</v>
      </c>
      <c r="F6469" s="124" t="str">
        <f t="shared" si="1208"/>
        <v>0</v>
      </c>
      <c r="G6469" s="1">
        <f ca="1">(OFFSET(O6469,0,MATCH(Customer!$J$6,'CDH &amp; HDH'!$P$11:$X$11,0)))</f>
        <v>53</v>
      </c>
      <c r="H6469" s="1" t="str">
        <f t="shared" si="1209"/>
        <v>Cooling</v>
      </c>
      <c r="I6469" s="1">
        <f ca="1">OFFSET(IF($H6469="Cooling",Customer!$C$25,Customer!$C$52),E6469,D6469)</f>
        <v>78</v>
      </c>
      <c r="J6469" s="1">
        <f ca="1">OFFSET(IF($H6469="Cooling",Customer!$L$25,Customer!$L$52),$E6469,$D6469)</f>
        <v>80</v>
      </c>
      <c r="K6469" s="16">
        <f t="shared" ca="1" si="1203"/>
        <v>0</v>
      </c>
      <c r="L6469" s="16">
        <f t="shared" ca="1" si="1204"/>
        <v>0</v>
      </c>
      <c r="M6469" s="17">
        <f t="shared" si="1210"/>
        <v>0</v>
      </c>
      <c r="N6469" s="17">
        <f t="shared" si="1211"/>
        <v>0</v>
      </c>
      <c r="O6469" s="4"/>
      <c r="P6469" s="4">
        <v>66</v>
      </c>
      <c r="Q6469" s="4">
        <v>60</v>
      </c>
      <c r="R6469" s="4">
        <v>42</v>
      </c>
      <c r="S6469" s="4">
        <v>51</v>
      </c>
      <c r="T6469" s="4">
        <v>54</v>
      </c>
      <c r="U6469" s="4">
        <v>55</v>
      </c>
      <c r="V6469" s="13">
        <v>53</v>
      </c>
      <c r="W6469" s="4">
        <v>63</v>
      </c>
      <c r="X6469" s="4">
        <v>47</v>
      </c>
      <c r="Y6469">
        <f t="shared" ca="1" si="1212"/>
        <v>0</v>
      </c>
      <c r="Z6469">
        <f t="shared" ca="1" si="1213"/>
        <v>0</v>
      </c>
    </row>
    <row r="6470" spans="2:26" x14ac:dyDescent="0.25">
      <c r="B6470" s="11">
        <f t="shared" si="1214"/>
        <v>44831.083333317671</v>
      </c>
      <c r="C6470" s="1">
        <f t="shared" si="1205"/>
        <v>9</v>
      </c>
      <c r="D6470" s="1">
        <f t="shared" si="1206"/>
        <v>2</v>
      </c>
      <c r="E6470" s="12">
        <f t="shared" si="1207"/>
        <v>3</v>
      </c>
      <c r="F6470" s="124" t="str">
        <f t="shared" si="1208"/>
        <v>0</v>
      </c>
      <c r="G6470" s="1">
        <f ca="1">(OFFSET(O6470,0,MATCH(Customer!$J$6,'CDH &amp; HDH'!$P$11:$X$11,0)))</f>
        <v>51</v>
      </c>
      <c r="H6470" s="1" t="str">
        <f t="shared" si="1209"/>
        <v>Cooling</v>
      </c>
      <c r="I6470" s="1">
        <f ca="1">OFFSET(IF($H6470="Cooling",Customer!$C$25,Customer!$C$52),E6470,D6470)</f>
        <v>78</v>
      </c>
      <c r="J6470" s="1">
        <f ca="1">OFFSET(IF($H6470="Cooling",Customer!$L$25,Customer!$L$52),$E6470,$D6470)</f>
        <v>80</v>
      </c>
      <c r="K6470" s="16">
        <f t="shared" ca="1" si="1203"/>
        <v>0</v>
      </c>
      <c r="L6470" s="16">
        <f t="shared" ca="1" si="1204"/>
        <v>0</v>
      </c>
      <c r="M6470" s="17">
        <f t="shared" si="1210"/>
        <v>0</v>
      </c>
      <c r="N6470" s="17">
        <f t="shared" si="1211"/>
        <v>0</v>
      </c>
      <c r="O6470" s="4"/>
      <c r="P6470" s="4">
        <v>66</v>
      </c>
      <c r="Q6470" s="4">
        <v>59</v>
      </c>
      <c r="R6470" s="4">
        <v>40</v>
      </c>
      <c r="S6470" s="4">
        <v>51</v>
      </c>
      <c r="T6470" s="4">
        <v>53</v>
      </c>
      <c r="U6470" s="4">
        <v>58</v>
      </c>
      <c r="V6470" s="13">
        <v>51</v>
      </c>
      <c r="W6470" s="4">
        <v>63</v>
      </c>
      <c r="X6470" s="4">
        <v>46</v>
      </c>
      <c r="Y6470">
        <f t="shared" ca="1" si="1212"/>
        <v>0</v>
      </c>
      <c r="Z6470">
        <f t="shared" ca="1" si="1213"/>
        <v>0</v>
      </c>
    </row>
    <row r="6471" spans="2:26" x14ac:dyDescent="0.25">
      <c r="B6471" s="11">
        <f t="shared" si="1214"/>
        <v>44831.124999984335</v>
      </c>
      <c r="C6471" s="1">
        <f t="shared" si="1205"/>
        <v>9</v>
      </c>
      <c r="D6471" s="1">
        <f t="shared" si="1206"/>
        <v>2</v>
      </c>
      <c r="E6471" s="12">
        <f t="shared" si="1207"/>
        <v>4</v>
      </c>
      <c r="F6471" s="124" t="str">
        <f t="shared" si="1208"/>
        <v>0</v>
      </c>
      <c r="G6471" s="1">
        <f ca="1">(OFFSET(O6471,0,MATCH(Customer!$J$6,'CDH &amp; HDH'!$P$11:$X$11,0)))</f>
        <v>53</v>
      </c>
      <c r="H6471" s="1" t="str">
        <f t="shared" si="1209"/>
        <v>Cooling</v>
      </c>
      <c r="I6471" s="1">
        <f ca="1">OFFSET(IF($H6471="Cooling",Customer!$C$25,Customer!$C$52),E6471,D6471)</f>
        <v>78</v>
      </c>
      <c r="J6471" s="1">
        <f ca="1">OFFSET(IF($H6471="Cooling",Customer!$L$25,Customer!$L$52),$E6471,$D6471)</f>
        <v>80</v>
      </c>
      <c r="K6471" s="16">
        <f t="shared" ca="1" si="1203"/>
        <v>0</v>
      </c>
      <c r="L6471" s="16">
        <f t="shared" ca="1" si="1204"/>
        <v>0</v>
      </c>
      <c r="M6471" s="17">
        <f t="shared" si="1210"/>
        <v>0</v>
      </c>
      <c r="N6471" s="17">
        <f t="shared" si="1211"/>
        <v>0</v>
      </c>
      <c r="O6471" s="4"/>
      <c r="P6471" s="4">
        <v>66</v>
      </c>
      <c r="Q6471" s="4">
        <v>59</v>
      </c>
      <c r="R6471" s="4">
        <v>41</v>
      </c>
      <c r="S6471" s="4">
        <v>50</v>
      </c>
      <c r="T6471" s="4">
        <v>51</v>
      </c>
      <c r="U6471" s="4">
        <v>58</v>
      </c>
      <c r="V6471" s="13">
        <v>53</v>
      </c>
      <c r="W6471" s="4">
        <v>63</v>
      </c>
      <c r="X6471" s="4">
        <v>46</v>
      </c>
      <c r="Y6471">
        <f t="shared" ca="1" si="1212"/>
        <v>0</v>
      </c>
      <c r="Z6471">
        <f t="shared" ca="1" si="1213"/>
        <v>0</v>
      </c>
    </row>
    <row r="6472" spans="2:26" x14ac:dyDescent="0.25">
      <c r="B6472" s="11">
        <f t="shared" si="1214"/>
        <v>44831.166666650999</v>
      </c>
      <c r="C6472" s="1">
        <f t="shared" si="1205"/>
        <v>9</v>
      </c>
      <c r="D6472" s="1">
        <f t="shared" si="1206"/>
        <v>2</v>
      </c>
      <c r="E6472" s="12">
        <f t="shared" si="1207"/>
        <v>5</v>
      </c>
      <c r="F6472" s="124" t="str">
        <f t="shared" si="1208"/>
        <v>0</v>
      </c>
      <c r="G6472" s="1">
        <f ca="1">(OFFSET(O6472,0,MATCH(Customer!$J$6,'CDH &amp; HDH'!$P$11:$X$11,0)))</f>
        <v>50</v>
      </c>
      <c r="H6472" s="1" t="str">
        <f t="shared" si="1209"/>
        <v>Cooling</v>
      </c>
      <c r="I6472" s="1">
        <f ca="1">OFFSET(IF($H6472="Cooling",Customer!$C$25,Customer!$C$52),E6472,D6472)</f>
        <v>78</v>
      </c>
      <c r="J6472" s="1">
        <f ca="1">OFFSET(IF($H6472="Cooling",Customer!$L$25,Customer!$L$52),$E6472,$D6472)</f>
        <v>80</v>
      </c>
      <c r="K6472" s="16">
        <f t="shared" ca="1" si="1203"/>
        <v>0</v>
      </c>
      <c r="L6472" s="16">
        <f t="shared" ca="1" si="1204"/>
        <v>0</v>
      </c>
      <c r="M6472" s="17">
        <f t="shared" si="1210"/>
        <v>0</v>
      </c>
      <c r="N6472" s="17">
        <f t="shared" si="1211"/>
        <v>0</v>
      </c>
      <c r="O6472" s="4"/>
      <c r="P6472" s="4">
        <v>66</v>
      </c>
      <c r="Q6472" s="4">
        <v>58</v>
      </c>
      <c r="R6472" s="4">
        <v>40</v>
      </c>
      <c r="S6472" s="4">
        <v>50</v>
      </c>
      <c r="T6472" s="4">
        <v>49</v>
      </c>
      <c r="U6472" s="4">
        <v>56</v>
      </c>
      <c r="V6472" s="13">
        <v>50</v>
      </c>
      <c r="W6472" s="4">
        <v>63</v>
      </c>
      <c r="X6472" s="4">
        <v>46</v>
      </c>
      <c r="Y6472">
        <f t="shared" ca="1" si="1212"/>
        <v>0</v>
      </c>
      <c r="Z6472">
        <f t="shared" ca="1" si="1213"/>
        <v>0</v>
      </c>
    </row>
    <row r="6473" spans="2:26" x14ac:dyDescent="0.25">
      <c r="B6473" s="11">
        <f t="shared" si="1214"/>
        <v>44831.208333317663</v>
      </c>
      <c r="C6473" s="1">
        <f t="shared" si="1205"/>
        <v>9</v>
      </c>
      <c r="D6473" s="1">
        <f t="shared" si="1206"/>
        <v>2</v>
      </c>
      <c r="E6473" s="12">
        <f t="shared" si="1207"/>
        <v>6</v>
      </c>
      <c r="F6473" s="124" t="str">
        <f t="shared" si="1208"/>
        <v>0</v>
      </c>
      <c r="G6473" s="1">
        <f ca="1">(OFFSET(O6473,0,MATCH(Customer!$J$6,'CDH &amp; HDH'!$P$11:$X$11,0)))</f>
        <v>51</v>
      </c>
      <c r="H6473" s="1" t="str">
        <f t="shared" si="1209"/>
        <v>Cooling</v>
      </c>
      <c r="I6473" s="1">
        <f ca="1">OFFSET(IF($H6473="Cooling",Customer!$C$25,Customer!$C$52),E6473,D6473)</f>
        <v>78</v>
      </c>
      <c r="J6473" s="1">
        <f ca="1">OFFSET(IF($H6473="Cooling",Customer!$L$25,Customer!$L$52),$E6473,$D6473)</f>
        <v>80</v>
      </c>
      <c r="K6473" s="16">
        <f t="shared" ca="1" si="1203"/>
        <v>0</v>
      </c>
      <c r="L6473" s="16">
        <f t="shared" ca="1" si="1204"/>
        <v>0</v>
      </c>
      <c r="M6473" s="17">
        <f t="shared" si="1210"/>
        <v>0</v>
      </c>
      <c r="N6473" s="17">
        <f t="shared" si="1211"/>
        <v>0</v>
      </c>
      <c r="O6473" s="4"/>
      <c r="P6473" s="4">
        <v>66</v>
      </c>
      <c r="Q6473" s="4">
        <v>57</v>
      </c>
      <c r="R6473" s="4">
        <v>43</v>
      </c>
      <c r="S6473" s="4">
        <v>50</v>
      </c>
      <c r="T6473" s="4">
        <v>49</v>
      </c>
      <c r="U6473" s="4">
        <v>56</v>
      </c>
      <c r="V6473" s="13">
        <v>51</v>
      </c>
      <c r="W6473" s="4">
        <v>62</v>
      </c>
      <c r="X6473" s="4">
        <v>45</v>
      </c>
      <c r="Y6473">
        <f t="shared" ca="1" si="1212"/>
        <v>0</v>
      </c>
      <c r="Z6473">
        <f t="shared" ca="1" si="1213"/>
        <v>0</v>
      </c>
    </row>
    <row r="6474" spans="2:26" x14ac:dyDescent="0.25">
      <c r="B6474" s="11">
        <f t="shared" si="1214"/>
        <v>44831.249999984328</v>
      </c>
      <c r="C6474" s="1">
        <f t="shared" si="1205"/>
        <v>9</v>
      </c>
      <c r="D6474" s="1">
        <f t="shared" si="1206"/>
        <v>2</v>
      </c>
      <c r="E6474" s="12">
        <f t="shared" si="1207"/>
        <v>7</v>
      </c>
      <c r="F6474" s="124" t="str">
        <f t="shared" si="1208"/>
        <v>0</v>
      </c>
      <c r="G6474" s="1">
        <f ca="1">(OFFSET(O6474,0,MATCH(Customer!$J$6,'CDH &amp; HDH'!$P$11:$X$11,0)))</f>
        <v>51</v>
      </c>
      <c r="H6474" s="1" t="str">
        <f t="shared" si="1209"/>
        <v>Cooling</v>
      </c>
      <c r="I6474" s="1">
        <f ca="1">OFFSET(IF($H6474="Cooling",Customer!$C$25,Customer!$C$52),E6474,D6474)</f>
        <v>78</v>
      </c>
      <c r="J6474" s="1">
        <f ca="1">OFFSET(IF($H6474="Cooling",Customer!$L$25,Customer!$L$52),$E6474,$D6474)</f>
        <v>80</v>
      </c>
      <c r="K6474" s="16">
        <f t="shared" ca="1" si="1203"/>
        <v>0</v>
      </c>
      <c r="L6474" s="16">
        <f t="shared" ca="1" si="1204"/>
        <v>0</v>
      </c>
      <c r="M6474" s="17">
        <f t="shared" si="1210"/>
        <v>0</v>
      </c>
      <c r="N6474" s="17">
        <f t="shared" si="1211"/>
        <v>0</v>
      </c>
      <c r="O6474" s="4"/>
      <c r="P6474" s="4">
        <v>66</v>
      </c>
      <c r="Q6474" s="4">
        <v>56</v>
      </c>
      <c r="R6474" s="4">
        <v>44</v>
      </c>
      <c r="S6474" s="4">
        <v>50</v>
      </c>
      <c r="T6474" s="4">
        <v>50</v>
      </c>
      <c r="U6474" s="4">
        <v>56</v>
      </c>
      <c r="V6474" s="13">
        <v>51</v>
      </c>
      <c r="W6474" s="4">
        <v>62</v>
      </c>
      <c r="X6474" s="4">
        <v>45</v>
      </c>
      <c r="Y6474">
        <f t="shared" ca="1" si="1212"/>
        <v>0</v>
      </c>
      <c r="Z6474">
        <f t="shared" ca="1" si="1213"/>
        <v>0</v>
      </c>
    </row>
    <row r="6475" spans="2:26" x14ac:dyDescent="0.25">
      <c r="B6475" s="11">
        <f t="shared" si="1214"/>
        <v>44831.291666650992</v>
      </c>
      <c r="C6475" s="1">
        <f t="shared" si="1205"/>
        <v>9</v>
      </c>
      <c r="D6475" s="1">
        <f t="shared" si="1206"/>
        <v>2</v>
      </c>
      <c r="E6475" s="12">
        <f t="shared" si="1207"/>
        <v>8</v>
      </c>
      <c r="F6475" s="124" t="str">
        <f t="shared" si="1208"/>
        <v>0</v>
      </c>
      <c r="G6475" s="1">
        <f ca="1">(OFFSET(O6475,0,MATCH(Customer!$J$6,'CDH &amp; HDH'!$P$11:$X$11,0)))</f>
        <v>55</v>
      </c>
      <c r="H6475" s="1" t="str">
        <f t="shared" si="1209"/>
        <v>Cooling</v>
      </c>
      <c r="I6475" s="1">
        <f ca="1">OFFSET(IF($H6475="Cooling",Customer!$C$25,Customer!$C$52),E6475,D6475)</f>
        <v>72</v>
      </c>
      <c r="J6475" s="1">
        <f ca="1">OFFSET(IF($H6475="Cooling",Customer!$L$25,Customer!$L$52),$E6475,$D6475)</f>
        <v>77</v>
      </c>
      <c r="K6475" s="16">
        <f t="shared" ca="1" si="1203"/>
        <v>0</v>
      </c>
      <c r="L6475" s="16">
        <f t="shared" ca="1" si="1204"/>
        <v>0</v>
      </c>
      <c r="M6475" s="17">
        <f t="shared" si="1210"/>
        <v>0</v>
      </c>
      <c r="N6475" s="17">
        <f t="shared" si="1211"/>
        <v>0</v>
      </c>
      <c r="O6475" s="4"/>
      <c r="P6475" s="4">
        <v>67</v>
      </c>
      <c r="Q6475" s="4">
        <v>56</v>
      </c>
      <c r="R6475" s="4">
        <v>53</v>
      </c>
      <c r="S6475" s="4">
        <v>55</v>
      </c>
      <c r="T6475" s="4">
        <v>57</v>
      </c>
      <c r="U6475" s="4">
        <v>57</v>
      </c>
      <c r="V6475" s="13">
        <v>55</v>
      </c>
      <c r="W6475" s="4">
        <v>62</v>
      </c>
      <c r="X6475" s="4">
        <v>48</v>
      </c>
      <c r="Y6475">
        <f t="shared" ca="1" si="1212"/>
        <v>0</v>
      </c>
      <c r="Z6475">
        <f t="shared" ca="1" si="1213"/>
        <v>0</v>
      </c>
    </row>
    <row r="6476" spans="2:26" x14ac:dyDescent="0.25">
      <c r="B6476" s="11">
        <f t="shared" si="1214"/>
        <v>44831.333333317656</v>
      </c>
      <c r="C6476" s="1">
        <f t="shared" si="1205"/>
        <v>9</v>
      </c>
      <c r="D6476" s="1">
        <f t="shared" si="1206"/>
        <v>2</v>
      </c>
      <c r="E6476" s="12">
        <f t="shared" si="1207"/>
        <v>9</v>
      </c>
      <c r="F6476" s="124" t="str">
        <f t="shared" si="1208"/>
        <v>0</v>
      </c>
      <c r="G6476" s="1">
        <f ca="1">(OFFSET(O6476,0,MATCH(Customer!$J$6,'CDH &amp; HDH'!$P$11:$X$11,0)))</f>
        <v>60</v>
      </c>
      <c r="H6476" s="1" t="str">
        <f t="shared" si="1209"/>
        <v>Cooling</v>
      </c>
      <c r="I6476" s="1">
        <f ca="1">OFFSET(IF($H6476="Cooling",Customer!$C$25,Customer!$C$52),E6476,D6476)</f>
        <v>72</v>
      </c>
      <c r="J6476" s="1">
        <f ca="1">OFFSET(IF($H6476="Cooling",Customer!$L$25,Customer!$L$52),$E6476,$D6476)</f>
        <v>77</v>
      </c>
      <c r="K6476" s="16">
        <f t="shared" ref="K6476:K6539" ca="1" si="1215">IF($H6476="Heating",0,MAX(0,$G6476-I6476))</f>
        <v>0</v>
      </c>
      <c r="L6476" s="16">
        <f t="shared" ref="L6476:L6539" ca="1" si="1216">IF($H6476="Heating",0,MAX(0,$G6476-J6476))</f>
        <v>0</v>
      </c>
      <c r="M6476" s="17">
        <f t="shared" si="1210"/>
        <v>0</v>
      </c>
      <c r="N6476" s="17">
        <f t="shared" si="1211"/>
        <v>0</v>
      </c>
      <c r="O6476" s="4"/>
      <c r="P6476" s="4">
        <v>69</v>
      </c>
      <c r="Q6476" s="4">
        <v>56</v>
      </c>
      <c r="R6476" s="4">
        <v>58</v>
      </c>
      <c r="S6476" s="4">
        <v>58</v>
      </c>
      <c r="T6476" s="4">
        <v>63</v>
      </c>
      <c r="U6476" s="4">
        <v>58</v>
      </c>
      <c r="V6476" s="13">
        <v>60</v>
      </c>
      <c r="W6476" s="4">
        <v>63</v>
      </c>
      <c r="X6476" s="4">
        <v>54</v>
      </c>
      <c r="Y6476">
        <f t="shared" ca="1" si="1212"/>
        <v>0</v>
      </c>
      <c r="Z6476">
        <f t="shared" ca="1" si="1213"/>
        <v>0</v>
      </c>
    </row>
    <row r="6477" spans="2:26" x14ac:dyDescent="0.25">
      <c r="B6477" s="11">
        <f t="shared" si="1214"/>
        <v>44831.37499998432</v>
      </c>
      <c r="C6477" s="1">
        <f t="shared" ref="C6477:C6540" si="1217">MONTH(B6477)</f>
        <v>9</v>
      </c>
      <c r="D6477" s="1">
        <f t="shared" ref="D6477:D6540" si="1218">WEEKDAY(B6477,2)</f>
        <v>2</v>
      </c>
      <c r="E6477" s="12">
        <f t="shared" ref="E6477:E6540" si="1219">HOUR(B6477)+1</f>
        <v>10</v>
      </c>
      <c r="F6477" s="124" t="str">
        <f t="shared" ref="F6477:F6540" si="1220">IF(AND(C6477&gt;5,C6477&lt;9,D6477&lt;6,E6477&gt;14,E6477&lt;19),"1",IF(AND(OR(E6477=8,E6477=9,E6477=19,E6477=20),C6477&lt;3,D6477&lt;6),"1","0"))</f>
        <v>0</v>
      </c>
      <c r="G6477" s="1">
        <f ca="1">(OFFSET(O6477,0,MATCH(Customer!$J$6,'CDH &amp; HDH'!$P$11:$X$11,0)))</f>
        <v>66</v>
      </c>
      <c r="H6477" s="1" t="str">
        <f t="shared" ref="H6477:H6540" si="1221">IF(AND(C6477&gt;=5,C6477&lt;=9),"Cooling","Heating")</f>
        <v>Cooling</v>
      </c>
      <c r="I6477" s="1">
        <f ca="1">OFFSET(IF($H6477="Cooling",Customer!$C$25,Customer!$C$52),E6477,D6477)</f>
        <v>72</v>
      </c>
      <c r="J6477" s="1">
        <f ca="1">OFFSET(IF($H6477="Cooling",Customer!$L$25,Customer!$L$52),$E6477,$D6477)</f>
        <v>77</v>
      </c>
      <c r="K6477" s="16">
        <f t="shared" ca="1" si="1215"/>
        <v>0</v>
      </c>
      <c r="L6477" s="16">
        <f t="shared" ca="1" si="1216"/>
        <v>0</v>
      </c>
      <c r="M6477" s="17">
        <f t="shared" ref="M6477:M6540" si="1222">IF($H6477="Cooling",0,MAX(0,I6477-$G6477))</f>
        <v>0</v>
      </c>
      <c r="N6477" s="17">
        <f t="shared" ref="N6477:N6540" si="1223">IF($H6477="Cooling",0,MAX(0,J6477-$G6477))</f>
        <v>0</v>
      </c>
      <c r="O6477" s="4"/>
      <c r="P6477" s="4">
        <v>70</v>
      </c>
      <c r="Q6477" s="4">
        <v>56</v>
      </c>
      <c r="R6477" s="4">
        <v>61</v>
      </c>
      <c r="S6477" s="4">
        <v>62</v>
      </c>
      <c r="T6477" s="4">
        <v>67</v>
      </c>
      <c r="U6477" s="4">
        <v>65</v>
      </c>
      <c r="V6477" s="13">
        <v>66</v>
      </c>
      <c r="W6477" s="4">
        <v>63</v>
      </c>
      <c r="X6477" s="4">
        <v>57</v>
      </c>
      <c r="Y6477">
        <f t="shared" ref="Y6477:Y6540" ca="1" si="1224">1.08*400*K6477</f>
        <v>0</v>
      </c>
      <c r="Z6477">
        <f t="shared" ref="Z6477:Z6540" ca="1" si="1225">1.08*400*L6477</f>
        <v>0</v>
      </c>
    </row>
    <row r="6478" spans="2:26" x14ac:dyDescent="0.25">
      <c r="B6478" s="11">
        <f t="shared" ref="B6478:B6541" si="1226">B6477+1/24</f>
        <v>44831.416666650985</v>
      </c>
      <c r="C6478" s="1">
        <f t="shared" si="1217"/>
        <v>9</v>
      </c>
      <c r="D6478" s="1">
        <f t="shared" si="1218"/>
        <v>2</v>
      </c>
      <c r="E6478" s="12">
        <f t="shared" si="1219"/>
        <v>11</v>
      </c>
      <c r="F6478" s="124" t="str">
        <f t="shared" si="1220"/>
        <v>0</v>
      </c>
      <c r="G6478" s="1">
        <f ca="1">(OFFSET(O6478,0,MATCH(Customer!$J$6,'CDH &amp; HDH'!$P$11:$X$11,0)))</f>
        <v>69</v>
      </c>
      <c r="H6478" s="1" t="str">
        <f t="shared" si="1221"/>
        <v>Cooling</v>
      </c>
      <c r="I6478" s="1">
        <f ca="1">OFFSET(IF($H6478="Cooling",Customer!$C$25,Customer!$C$52),E6478,D6478)</f>
        <v>72</v>
      </c>
      <c r="J6478" s="1">
        <f ca="1">OFFSET(IF($H6478="Cooling",Customer!$L$25,Customer!$L$52),$E6478,$D6478)</f>
        <v>77</v>
      </c>
      <c r="K6478" s="16">
        <f t="shared" ca="1" si="1215"/>
        <v>0</v>
      </c>
      <c r="L6478" s="16">
        <f t="shared" ca="1" si="1216"/>
        <v>0</v>
      </c>
      <c r="M6478" s="17">
        <f t="shared" si="1222"/>
        <v>0</v>
      </c>
      <c r="N6478" s="17">
        <f t="shared" si="1223"/>
        <v>0</v>
      </c>
      <c r="O6478" s="4"/>
      <c r="P6478" s="4">
        <v>71</v>
      </c>
      <c r="Q6478" s="4">
        <v>56</v>
      </c>
      <c r="R6478" s="4">
        <v>65</v>
      </c>
      <c r="S6478" s="4">
        <v>65</v>
      </c>
      <c r="T6478" s="4">
        <v>71</v>
      </c>
      <c r="U6478" s="4">
        <v>69</v>
      </c>
      <c r="V6478" s="13">
        <v>69</v>
      </c>
      <c r="W6478" s="4">
        <v>63</v>
      </c>
      <c r="X6478" s="4">
        <v>61</v>
      </c>
      <c r="Y6478">
        <f t="shared" ca="1" si="1224"/>
        <v>0</v>
      </c>
      <c r="Z6478">
        <f t="shared" ca="1" si="1225"/>
        <v>0</v>
      </c>
    </row>
    <row r="6479" spans="2:26" x14ac:dyDescent="0.25">
      <c r="B6479" s="11">
        <f t="shared" si="1226"/>
        <v>44831.458333317649</v>
      </c>
      <c r="C6479" s="1">
        <f t="shared" si="1217"/>
        <v>9</v>
      </c>
      <c r="D6479" s="1">
        <f t="shared" si="1218"/>
        <v>2</v>
      </c>
      <c r="E6479" s="12">
        <f t="shared" si="1219"/>
        <v>12</v>
      </c>
      <c r="F6479" s="124" t="str">
        <f t="shared" si="1220"/>
        <v>0</v>
      </c>
      <c r="G6479" s="1">
        <f ca="1">(OFFSET(O6479,0,MATCH(Customer!$J$6,'CDH &amp; HDH'!$P$11:$X$11,0)))</f>
        <v>73</v>
      </c>
      <c r="H6479" s="1" t="str">
        <f t="shared" si="1221"/>
        <v>Cooling</v>
      </c>
      <c r="I6479" s="1">
        <f ca="1">OFFSET(IF($H6479="Cooling",Customer!$C$25,Customer!$C$52),E6479,D6479)</f>
        <v>72</v>
      </c>
      <c r="J6479" s="1">
        <f ca="1">OFFSET(IF($H6479="Cooling",Customer!$L$25,Customer!$L$52),$E6479,$D6479)</f>
        <v>77</v>
      </c>
      <c r="K6479" s="16">
        <f t="shared" ca="1" si="1215"/>
        <v>1</v>
      </c>
      <c r="L6479" s="16">
        <f t="shared" ca="1" si="1216"/>
        <v>0</v>
      </c>
      <c r="M6479" s="17">
        <f t="shared" si="1222"/>
        <v>0</v>
      </c>
      <c r="N6479" s="17">
        <f t="shared" si="1223"/>
        <v>0</v>
      </c>
      <c r="O6479" s="4"/>
      <c r="P6479" s="4">
        <v>71</v>
      </c>
      <c r="Q6479" s="4">
        <v>57</v>
      </c>
      <c r="R6479" s="4">
        <v>68</v>
      </c>
      <c r="S6479" s="4">
        <v>68</v>
      </c>
      <c r="T6479" s="4">
        <v>74</v>
      </c>
      <c r="U6479" s="4">
        <v>71</v>
      </c>
      <c r="V6479" s="13">
        <v>73</v>
      </c>
      <c r="W6479" s="4">
        <v>63</v>
      </c>
      <c r="X6479" s="4">
        <v>65</v>
      </c>
      <c r="Y6479">
        <f t="shared" ca="1" si="1224"/>
        <v>432</v>
      </c>
      <c r="Z6479">
        <f t="shared" ca="1" si="1225"/>
        <v>0</v>
      </c>
    </row>
    <row r="6480" spans="2:26" x14ac:dyDescent="0.25">
      <c r="B6480" s="11">
        <f t="shared" si="1226"/>
        <v>44831.499999984313</v>
      </c>
      <c r="C6480" s="1">
        <f t="shared" si="1217"/>
        <v>9</v>
      </c>
      <c r="D6480" s="1">
        <f t="shared" si="1218"/>
        <v>2</v>
      </c>
      <c r="E6480" s="12">
        <f t="shared" si="1219"/>
        <v>13</v>
      </c>
      <c r="F6480" s="124" t="str">
        <f t="shared" si="1220"/>
        <v>0</v>
      </c>
      <c r="G6480" s="1">
        <f ca="1">(OFFSET(O6480,0,MATCH(Customer!$J$6,'CDH &amp; HDH'!$P$11:$X$11,0)))</f>
        <v>74</v>
      </c>
      <c r="H6480" s="1" t="str">
        <f t="shared" si="1221"/>
        <v>Cooling</v>
      </c>
      <c r="I6480" s="1">
        <f ca="1">OFFSET(IF($H6480="Cooling",Customer!$C$25,Customer!$C$52),E6480,D6480)</f>
        <v>72</v>
      </c>
      <c r="J6480" s="1">
        <f ca="1">OFFSET(IF($H6480="Cooling",Customer!$L$25,Customer!$L$52),$E6480,$D6480)</f>
        <v>77</v>
      </c>
      <c r="K6480" s="16">
        <f t="shared" ca="1" si="1215"/>
        <v>2</v>
      </c>
      <c r="L6480" s="16">
        <f t="shared" ca="1" si="1216"/>
        <v>0</v>
      </c>
      <c r="M6480" s="17">
        <f t="shared" si="1222"/>
        <v>0</v>
      </c>
      <c r="N6480" s="17">
        <f t="shared" si="1223"/>
        <v>0</v>
      </c>
      <c r="O6480" s="4"/>
      <c r="P6480" s="4">
        <v>72</v>
      </c>
      <c r="Q6480" s="4">
        <v>57</v>
      </c>
      <c r="R6480" s="4">
        <v>70</v>
      </c>
      <c r="S6480" s="4">
        <v>67</v>
      </c>
      <c r="T6480" s="4">
        <v>75</v>
      </c>
      <c r="U6480" s="4">
        <v>74</v>
      </c>
      <c r="V6480" s="13">
        <v>74</v>
      </c>
      <c r="W6480" s="4">
        <v>63</v>
      </c>
      <c r="X6480" s="4">
        <v>67</v>
      </c>
      <c r="Y6480">
        <f t="shared" ca="1" si="1224"/>
        <v>864</v>
      </c>
      <c r="Z6480">
        <f t="shared" ca="1" si="1225"/>
        <v>0</v>
      </c>
    </row>
    <row r="6481" spans="2:26" x14ac:dyDescent="0.25">
      <c r="B6481" s="11">
        <f t="shared" si="1226"/>
        <v>44831.541666650977</v>
      </c>
      <c r="C6481" s="1">
        <f t="shared" si="1217"/>
        <v>9</v>
      </c>
      <c r="D6481" s="1">
        <f t="shared" si="1218"/>
        <v>2</v>
      </c>
      <c r="E6481" s="12">
        <f t="shared" si="1219"/>
        <v>14</v>
      </c>
      <c r="F6481" s="124" t="str">
        <f t="shared" si="1220"/>
        <v>0</v>
      </c>
      <c r="G6481" s="1">
        <f ca="1">(OFFSET(O6481,0,MATCH(Customer!$J$6,'CDH &amp; HDH'!$P$11:$X$11,0)))</f>
        <v>75</v>
      </c>
      <c r="H6481" s="1" t="str">
        <f t="shared" si="1221"/>
        <v>Cooling</v>
      </c>
      <c r="I6481" s="1">
        <f ca="1">OFFSET(IF($H6481="Cooling",Customer!$C$25,Customer!$C$52),E6481,D6481)</f>
        <v>72</v>
      </c>
      <c r="J6481" s="1">
        <f ca="1">OFFSET(IF($H6481="Cooling",Customer!$L$25,Customer!$L$52),$E6481,$D6481)</f>
        <v>77</v>
      </c>
      <c r="K6481" s="16">
        <f t="shared" ca="1" si="1215"/>
        <v>3</v>
      </c>
      <c r="L6481" s="16">
        <f t="shared" ca="1" si="1216"/>
        <v>0</v>
      </c>
      <c r="M6481" s="17">
        <f t="shared" si="1222"/>
        <v>0</v>
      </c>
      <c r="N6481" s="17">
        <f t="shared" si="1223"/>
        <v>0</v>
      </c>
      <c r="O6481" s="4"/>
      <c r="P6481" s="4">
        <v>71</v>
      </c>
      <c r="Q6481" s="4">
        <v>56</v>
      </c>
      <c r="R6481" s="4">
        <v>72</v>
      </c>
      <c r="S6481" s="4">
        <v>68</v>
      </c>
      <c r="T6481" s="4">
        <v>77</v>
      </c>
      <c r="U6481" s="4">
        <v>75</v>
      </c>
      <c r="V6481" s="13">
        <v>75</v>
      </c>
      <c r="W6481" s="4">
        <v>63</v>
      </c>
      <c r="X6481" s="4">
        <v>70</v>
      </c>
      <c r="Y6481">
        <f t="shared" ca="1" si="1224"/>
        <v>1296</v>
      </c>
      <c r="Z6481">
        <f t="shared" ca="1" si="1225"/>
        <v>0</v>
      </c>
    </row>
    <row r="6482" spans="2:26" x14ac:dyDescent="0.25">
      <c r="B6482" s="11">
        <f t="shared" si="1226"/>
        <v>44831.583333317642</v>
      </c>
      <c r="C6482" s="1">
        <f t="shared" si="1217"/>
        <v>9</v>
      </c>
      <c r="D6482" s="1">
        <f t="shared" si="1218"/>
        <v>2</v>
      </c>
      <c r="E6482" s="12">
        <f t="shared" si="1219"/>
        <v>15</v>
      </c>
      <c r="F6482" s="124" t="str">
        <f t="shared" si="1220"/>
        <v>0</v>
      </c>
      <c r="G6482" s="1">
        <f ca="1">(OFFSET(O6482,0,MATCH(Customer!$J$6,'CDH &amp; HDH'!$P$11:$X$11,0)))</f>
        <v>74</v>
      </c>
      <c r="H6482" s="1" t="str">
        <f t="shared" si="1221"/>
        <v>Cooling</v>
      </c>
      <c r="I6482" s="1">
        <f ca="1">OFFSET(IF($H6482="Cooling",Customer!$C$25,Customer!$C$52),E6482,D6482)</f>
        <v>72</v>
      </c>
      <c r="J6482" s="1">
        <f ca="1">OFFSET(IF($H6482="Cooling",Customer!$L$25,Customer!$L$52),$E6482,$D6482)</f>
        <v>77</v>
      </c>
      <c r="K6482" s="16">
        <f t="shared" ca="1" si="1215"/>
        <v>2</v>
      </c>
      <c r="L6482" s="16">
        <f t="shared" ca="1" si="1216"/>
        <v>0</v>
      </c>
      <c r="M6482" s="17">
        <f t="shared" si="1222"/>
        <v>0</v>
      </c>
      <c r="N6482" s="17">
        <f t="shared" si="1223"/>
        <v>0</v>
      </c>
      <c r="O6482" s="4"/>
      <c r="P6482" s="4">
        <v>70</v>
      </c>
      <c r="Q6482" s="4">
        <v>56</v>
      </c>
      <c r="R6482" s="4">
        <v>72</v>
      </c>
      <c r="S6482" s="4">
        <v>67</v>
      </c>
      <c r="T6482" s="4">
        <v>78</v>
      </c>
      <c r="U6482" s="4">
        <v>76</v>
      </c>
      <c r="V6482" s="13">
        <v>74</v>
      </c>
      <c r="W6482" s="4">
        <v>64</v>
      </c>
      <c r="X6482" s="4">
        <v>71</v>
      </c>
      <c r="Y6482">
        <f t="shared" ca="1" si="1224"/>
        <v>864</v>
      </c>
      <c r="Z6482">
        <f t="shared" ca="1" si="1225"/>
        <v>0</v>
      </c>
    </row>
    <row r="6483" spans="2:26" x14ac:dyDescent="0.25">
      <c r="B6483" s="11">
        <f t="shared" si="1226"/>
        <v>44831.624999984306</v>
      </c>
      <c r="C6483" s="1">
        <f t="shared" si="1217"/>
        <v>9</v>
      </c>
      <c r="D6483" s="1">
        <f t="shared" si="1218"/>
        <v>2</v>
      </c>
      <c r="E6483" s="12">
        <f t="shared" si="1219"/>
        <v>16</v>
      </c>
      <c r="F6483" s="124" t="str">
        <f t="shared" si="1220"/>
        <v>0</v>
      </c>
      <c r="G6483" s="1">
        <f ca="1">(OFFSET(O6483,0,MATCH(Customer!$J$6,'CDH &amp; HDH'!$P$11:$X$11,0)))</f>
        <v>72</v>
      </c>
      <c r="H6483" s="1" t="str">
        <f t="shared" si="1221"/>
        <v>Cooling</v>
      </c>
      <c r="I6483" s="1">
        <f ca="1">OFFSET(IF($H6483="Cooling",Customer!$C$25,Customer!$C$52),E6483,D6483)</f>
        <v>72</v>
      </c>
      <c r="J6483" s="1">
        <f ca="1">OFFSET(IF($H6483="Cooling",Customer!$L$25,Customer!$L$52),$E6483,$D6483)</f>
        <v>77</v>
      </c>
      <c r="K6483" s="16">
        <f t="shared" ca="1" si="1215"/>
        <v>0</v>
      </c>
      <c r="L6483" s="16">
        <f t="shared" ca="1" si="1216"/>
        <v>0</v>
      </c>
      <c r="M6483" s="17">
        <f t="shared" si="1222"/>
        <v>0</v>
      </c>
      <c r="N6483" s="17">
        <f t="shared" si="1223"/>
        <v>0</v>
      </c>
      <c r="O6483" s="4"/>
      <c r="P6483" s="4">
        <v>69</v>
      </c>
      <c r="Q6483" s="4">
        <v>55</v>
      </c>
      <c r="R6483" s="4">
        <v>72</v>
      </c>
      <c r="S6483" s="4">
        <v>67</v>
      </c>
      <c r="T6483" s="4">
        <v>78</v>
      </c>
      <c r="U6483" s="4">
        <v>75</v>
      </c>
      <c r="V6483" s="13">
        <v>72</v>
      </c>
      <c r="W6483" s="4">
        <v>64</v>
      </c>
      <c r="X6483" s="4">
        <v>70</v>
      </c>
      <c r="Y6483">
        <f t="shared" ca="1" si="1224"/>
        <v>0</v>
      </c>
      <c r="Z6483">
        <f t="shared" ca="1" si="1225"/>
        <v>0</v>
      </c>
    </row>
    <row r="6484" spans="2:26" x14ac:dyDescent="0.25">
      <c r="B6484" s="11">
        <f t="shared" si="1226"/>
        <v>44831.66666665097</v>
      </c>
      <c r="C6484" s="1">
        <f t="shared" si="1217"/>
        <v>9</v>
      </c>
      <c r="D6484" s="1">
        <f t="shared" si="1218"/>
        <v>2</v>
      </c>
      <c r="E6484" s="12">
        <f t="shared" si="1219"/>
        <v>17</v>
      </c>
      <c r="F6484" s="124" t="str">
        <f t="shared" si="1220"/>
        <v>0</v>
      </c>
      <c r="G6484" s="1">
        <f ca="1">(OFFSET(O6484,0,MATCH(Customer!$J$6,'CDH &amp; HDH'!$P$11:$X$11,0)))</f>
        <v>70</v>
      </c>
      <c r="H6484" s="1" t="str">
        <f t="shared" si="1221"/>
        <v>Cooling</v>
      </c>
      <c r="I6484" s="1">
        <f ca="1">OFFSET(IF($H6484="Cooling",Customer!$C$25,Customer!$C$52),E6484,D6484)</f>
        <v>72</v>
      </c>
      <c r="J6484" s="1">
        <f ca="1">OFFSET(IF($H6484="Cooling",Customer!$L$25,Customer!$L$52),$E6484,$D6484)</f>
        <v>77</v>
      </c>
      <c r="K6484" s="16">
        <f t="shared" ca="1" si="1215"/>
        <v>0</v>
      </c>
      <c r="L6484" s="16">
        <f t="shared" ca="1" si="1216"/>
        <v>0</v>
      </c>
      <c r="M6484" s="17">
        <f t="shared" si="1222"/>
        <v>0</v>
      </c>
      <c r="N6484" s="17">
        <f t="shared" si="1223"/>
        <v>0</v>
      </c>
      <c r="O6484" s="4"/>
      <c r="P6484" s="4">
        <v>69</v>
      </c>
      <c r="Q6484" s="4">
        <v>54</v>
      </c>
      <c r="R6484" s="4">
        <v>67</v>
      </c>
      <c r="S6484" s="4">
        <v>66</v>
      </c>
      <c r="T6484" s="4">
        <v>76</v>
      </c>
      <c r="U6484" s="4">
        <v>74</v>
      </c>
      <c r="V6484" s="13">
        <v>70</v>
      </c>
      <c r="W6484" s="4">
        <v>63</v>
      </c>
      <c r="X6484" s="4">
        <v>70</v>
      </c>
      <c r="Y6484">
        <f t="shared" ca="1" si="1224"/>
        <v>0</v>
      </c>
      <c r="Z6484">
        <f t="shared" ca="1" si="1225"/>
        <v>0</v>
      </c>
    </row>
    <row r="6485" spans="2:26" x14ac:dyDescent="0.25">
      <c r="B6485" s="11">
        <f t="shared" si="1226"/>
        <v>44831.708333317634</v>
      </c>
      <c r="C6485" s="1">
        <f t="shared" si="1217"/>
        <v>9</v>
      </c>
      <c r="D6485" s="1">
        <f t="shared" si="1218"/>
        <v>2</v>
      </c>
      <c r="E6485" s="12">
        <f t="shared" si="1219"/>
        <v>18</v>
      </c>
      <c r="F6485" s="124" t="str">
        <f t="shared" si="1220"/>
        <v>0</v>
      </c>
      <c r="G6485" s="1">
        <f ca="1">(OFFSET(O6485,0,MATCH(Customer!$J$6,'CDH &amp; HDH'!$P$11:$X$11,0)))</f>
        <v>68</v>
      </c>
      <c r="H6485" s="1" t="str">
        <f t="shared" si="1221"/>
        <v>Cooling</v>
      </c>
      <c r="I6485" s="1">
        <f ca="1">OFFSET(IF($H6485="Cooling",Customer!$C$25,Customer!$C$52),E6485,D6485)</f>
        <v>72</v>
      </c>
      <c r="J6485" s="1">
        <f ca="1">OFFSET(IF($H6485="Cooling",Customer!$L$25,Customer!$L$52),$E6485,$D6485)</f>
        <v>77</v>
      </c>
      <c r="K6485" s="16">
        <f t="shared" ca="1" si="1215"/>
        <v>0</v>
      </c>
      <c r="L6485" s="16">
        <f t="shared" ca="1" si="1216"/>
        <v>0</v>
      </c>
      <c r="M6485" s="17">
        <f t="shared" si="1222"/>
        <v>0</v>
      </c>
      <c r="N6485" s="17">
        <f t="shared" si="1223"/>
        <v>0</v>
      </c>
      <c r="O6485" s="4"/>
      <c r="P6485" s="4">
        <v>68</v>
      </c>
      <c r="Q6485" s="4">
        <v>54</v>
      </c>
      <c r="R6485" s="4">
        <v>65</v>
      </c>
      <c r="S6485" s="4">
        <v>64</v>
      </c>
      <c r="T6485" s="4">
        <v>72</v>
      </c>
      <c r="U6485" s="4">
        <v>70</v>
      </c>
      <c r="V6485" s="13">
        <v>68</v>
      </c>
      <c r="W6485" s="4">
        <v>63</v>
      </c>
      <c r="X6485" s="4">
        <v>69</v>
      </c>
      <c r="Y6485">
        <f t="shared" ca="1" si="1224"/>
        <v>0</v>
      </c>
      <c r="Z6485">
        <f t="shared" ca="1" si="1225"/>
        <v>0</v>
      </c>
    </row>
    <row r="6486" spans="2:26" x14ac:dyDescent="0.25">
      <c r="B6486" s="11">
        <f t="shared" si="1226"/>
        <v>44831.749999984298</v>
      </c>
      <c r="C6486" s="1">
        <f t="shared" si="1217"/>
        <v>9</v>
      </c>
      <c r="D6486" s="1">
        <f t="shared" si="1218"/>
        <v>2</v>
      </c>
      <c r="E6486" s="12">
        <f t="shared" si="1219"/>
        <v>19</v>
      </c>
      <c r="F6486" s="124" t="str">
        <f t="shared" si="1220"/>
        <v>0</v>
      </c>
      <c r="G6486" s="1">
        <f ca="1">(OFFSET(O6486,0,MATCH(Customer!$J$6,'CDH &amp; HDH'!$P$11:$X$11,0)))</f>
        <v>67</v>
      </c>
      <c r="H6486" s="1" t="str">
        <f t="shared" si="1221"/>
        <v>Cooling</v>
      </c>
      <c r="I6486" s="1">
        <f ca="1">OFFSET(IF($H6486="Cooling",Customer!$C$25,Customer!$C$52),E6486,D6486)</f>
        <v>78</v>
      </c>
      <c r="J6486" s="1">
        <f ca="1">OFFSET(IF($H6486="Cooling",Customer!$L$25,Customer!$L$52),$E6486,$D6486)</f>
        <v>80</v>
      </c>
      <c r="K6486" s="16">
        <f t="shared" ca="1" si="1215"/>
        <v>0</v>
      </c>
      <c r="L6486" s="16">
        <f t="shared" ca="1" si="1216"/>
        <v>0</v>
      </c>
      <c r="M6486" s="17">
        <f t="shared" si="1222"/>
        <v>0</v>
      </c>
      <c r="N6486" s="17">
        <f t="shared" si="1223"/>
        <v>0</v>
      </c>
      <c r="O6486" s="4"/>
      <c r="P6486" s="4">
        <v>68</v>
      </c>
      <c r="Q6486" s="4">
        <v>53</v>
      </c>
      <c r="R6486" s="4">
        <v>63</v>
      </c>
      <c r="S6486" s="4">
        <v>61</v>
      </c>
      <c r="T6486" s="4">
        <v>71</v>
      </c>
      <c r="U6486" s="4">
        <v>69</v>
      </c>
      <c r="V6486" s="13">
        <v>67</v>
      </c>
      <c r="W6486" s="4">
        <v>62</v>
      </c>
      <c r="X6486" s="4">
        <v>68</v>
      </c>
      <c r="Y6486">
        <f t="shared" ca="1" si="1224"/>
        <v>0</v>
      </c>
      <c r="Z6486">
        <f t="shared" ca="1" si="1225"/>
        <v>0</v>
      </c>
    </row>
    <row r="6487" spans="2:26" x14ac:dyDescent="0.25">
      <c r="B6487" s="11">
        <f t="shared" si="1226"/>
        <v>44831.791666650963</v>
      </c>
      <c r="C6487" s="1">
        <f t="shared" si="1217"/>
        <v>9</v>
      </c>
      <c r="D6487" s="1">
        <f t="shared" si="1218"/>
        <v>2</v>
      </c>
      <c r="E6487" s="12">
        <f t="shared" si="1219"/>
        <v>20</v>
      </c>
      <c r="F6487" s="124" t="str">
        <f t="shared" si="1220"/>
        <v>0</v>
      </c>
      <c r="G6487" s="1">
        <f ca="1">(OFFSET(O6487,0,MATCH(Customer!$J$6,'CDH &amp; HDH'!$P$11:$X$11,0)))</f>
        <v>65</v>
      </c>
      <c r="H6487" s="1" t="str">
        <f t="shared" si="1221"/>
        <v>Cooling</v>
      </c>
      <c r="I6487" s="1">
        <f ca="1">OFFSET(IF($H6487="Cooling",Customer!$C$25,Customer!$C$52),E6487,D6487)</f>
        <v>78</v>
      </c>
      <c r="J6487" s="1">
        <f ca="1">OFFSET(IF($H6487="Cooling",Customer!$L$25,Customer!$L$52),$E6487,$D6487)</f>
        <v>80</v>
      </c>
      <c r="K6487" s="16">
        <f t="shared" ca="1" si="1215"/>
        <v>0</v>
      </c>
      <c r="L6487" s="16">
        <f t="shared" ca="1" si="1216"/>
        <v>0</v>
      </c>
      <c r="M6487" s="17">
        <f t="shared" si="1222"/>
        <v>0</v>
      </c>
      <c r="N6487" s="17">
        <f t="shared" si="1223"/>
        <v>0</v>
      </c>
      <c r="O6487" s="4"/>
      <c r="P6487" s="4">
        <v>68</v>
      </c>
      <c r="Q6487" s="4">
        <v>52</v>
      </c>
      <c r="R6487" s="4">
        <v>63</v>
      </c>
      <c r="S6487" s="4">
        <v>60</v>
      </c>
      <c r="T6487" s="4">
        <v>65</v>
      </c>
      <c r="U6487" s="4">
        <v>67</v>
      </c>
      <c r="V6487" s="13">
        <v>65</v>
      </c>
      <c r="W6487" s="4">
        <v>61</v>
      </c>
      <c r="X6487" s="4">
        <v>65</v>
      </c>
      <c r="Y6487">
        <f t="shared" ca="1" si="1224"/>
        <v>0</v>
      </c>
      <c r="Z6487">
        <f t="shared" ca="1" si="1225"/>
        <v>0</v>
      </c>
    </row>
    <row r="6488" spans="2:26" x14ac:dyDescent="0.25">
      <c r="B6488" s="11">
        <f t="shared" si="1226"/>
        <v>44831.833333317627</v>
      </c>
      <c r="C6488" s="1">
        <f t="shared" si="1217"/>
        <v>9</v>
      </c>
      <c r="D6488" s="1">
        <f t="shared" si="1218"/>
        <v>2</v>
      </c>
      <c r="E6488" s="12">
        <f t="shared" si="1219"/>
        <v>21</v>
      </c>
      <c r="F6488" s="124" t="str">
        <f t="shared" si="1220"/>
        <v>0</v>
      </c>
      <c r="G6488" s="1">
        <f ca="1">(OFFSET(O6488,0,MATCH(Customer!$J$6,'CDH &amp; HDH'!$P$11:$X$11,0)))</f>
        <v>65</v>
      </c>
      <c r="H6488" s="1" t="str">
        <f t="shared" si="1221"/>
        <v>Cooling</v>
      </c>
      <c r="I6488" s="1">
        <f ca="1">OFFSET(IF($H6488="Cooling",Customer!$C$25,Customer!$C$52),E6488,D6488)</f>
        <v>78</v>
      </c>
      <c r="J6488" s="1">
        <f ca="1">OFFSET(IF($H6488="Cooling",Customer!$L$25,Customer!$L$52),$E6488,$D6488)</f>
        <v>80</v>
      </c>
      <c r="K6488" s="16">
        <f t="shared" ca="1" si="1215"/>
        <v>0</v>
      </c>
      <c r="L6488" s="16">
        <f t="shared" ca="1" si="1216"/>
        <v>0</v>
      </c>
      <c r="M6488" s="17">
        <f t="shared" si="1222"/>
        <v>0</v>
      </c>
      <c r="N6488" s="17">
        <f t="shared" si="1223"/>
        <v>0</v>
      </c>
      <c r="O6488" s="4"/>
      <c r="P6488" s="4">
        <v>67</v>
      </c>
      <c r="Q6488" s="4">
        <v>52</v>
      </c>
      <c r="R6488" s="4">
        <v>62</v>
      </c>
      <c r="S6488" s="4">
        <v>62</v>
      </c>
      <c r="T6488" s="4">
        <v>61</v>
      </c>
      <c r="U6488" s="4">
        <v>64</v>
      </c>
      <c r="V6488" s="13">
        <v>65</v>
      </c>
      <c r="W6488" s="4">
        <v>59</v>
      </c>
      <c r="X6488" s="4">
        <v>64</v>
      </c>
      <c r="Y6488">
        <f t="shared" ca="1" si="1224"/>
        <v>0</v>
      </c>
      <c r="Z6488">
        <f t="shared" ca="1" si="1225"/>
        <v>0</v>
      </c>
    </row>
    <row r="6489" spans="2:26" x14ac:dyDescent="0.25">
      <c r="B6489" s="11">
        <f t="shared" si="1226"/>
        <v>44831.874999984291</v>
      </c>
      <c r="C6489" s="1">
        <f t="shared" si="1217"/>
        <v>9</v>
      </c>
      <c r="D6489" s="1">
        <f t="shared" si="1218"/>
        <v>2</v>
      </c>
      <c r="E6489" s="12">
        <f t="shared" si="1219"/>
        <v>22</v>
      </c>
      <c r="F6489" s="124" t="str">
        <f t="shared" si="1220"/>
        <v>0</v>
      </c>
      <c r="G6489" s="1">
        <f ca="1">(OFFSET(O6489,0,MATCH(Customer!$J$6,'CDH &amp; HDH'!$P$11:$X$11,0)))</f>
        <v>64</v>
      </c>
      <c r="H6489" s="1" t="str">
        <f t="shared" si="1221"/>
        <v>Cooling</v>
      </c>
      <c r="I6489" s="1">
        <f ca="1">OFFSET(IF($H6489="Cooling",Customer!$C$25,Customer!$C$52),E6489,D6489)</f>
        <v>78</v>
      </c>
      <c r="J6489" s="1">
        <f ca="1">OFFSET(IF($H6489="Cooling",Customer!$L$25,Customer!$L$52),$E6489,$D6489)</f>
        <v>80</v>
      </c>
      <c r="K6489" s="16">
        <f t="shared" ca="1" si="1215"/>
        <v>0</v>
      </c>
      <c r="L6489" s="16">
        <f t="shared" ca="1" si="1216"/>
        <v>0</v>
      </c>
      <c r="M6489" s="17">
        <f t="shared" si="1222"/>
        <v>0</v>
      </c>
      <c r="N6489" s="17">
        <f t="shared" si="1223"/>
        <v>0</v>
      </c>
      <c r="O6489" s="4"/>
      <c r="P6489" s="4">
        <v>67</v>
      </c>
      <c r="Q6489" s="4">
        <v>51</v>
      </c>
      <c r="R6489" s="4">
        <v>57</v>
      </c>
      <c r="S6489" s="4">
        <v>59</v>
      </c>
      <c r="T6489" s="4">
        <v>61</v>
      </c>
      <c r="U6489" s="4">
        <v>63</v>
      </c>
      <c r="V6489" s="13">
        <v>64</v>
      </c>
      <c r="W6489" s="4">
        <v>58</v>
      </c>
      <c r="X6489" s="4">
        <v>63</v>
      </c>
      <c r="Y6489">
        <f t="shared" ca="1" si="1224"/>
        <v>0</v>
      </c>
      <c r="Z6489">
        <f t="shared" ca="1" si="1225"/>
        <v>0</v>
      </c>
    </row>
    <row r="6490" spans="2:26" x14ac:dyDescent="0.25">
      <c r="B6490" s="11">
        <f t="shared" si="1226"/>
        <v>44831.916666650955</v>
      </c>
      <c r="C6490" s="1">
        <f t="shared" si="1217"/>
        <v>9</v>
      </c>
      <c r="D6490" s="1">
        <f t="shared" si="1218"/>
        <v>2</v>
      </c>
      <c r="E6490" s="12">
        <f t="shared" si="1219"/>
        <v>23</v>
      </c>
      <c r="F6490" s="124" t="str">
        <f t="shared" si="1220"/>
        <v>0</v>
      </c>
      <c r="G6490" s="1">
        <f ca="1">(OFFSET(O6490,0,MATCH(Customer!$J$6,'CDH &amp; HDH'!$P$11:$X$11,0)))</f>
        <v>62</v>
      </c>
      <c r="H6490" s="1" t="str">
        <f t="shared" si="1221"/>
        <v>Cooling</v>
      </c>
      <c r="I6490" s="1">
        <f ca="1">OFFSET(IF($H6490="Cooling",Customer!$C$25,Customer!$C$52),E6490,D6490)</f>
        <v>78</v>
      </c>
      <c r="J6490" s="1">
        <f ca="1">OFFSET(IF($H6490="Cooling",Customer!$L$25,Customer!$L$52),$E6490,$D6490)</f>
        <v>80</v>
      </c>
      <c r="K6490" s="16">
        <f t="shared" ca="1" si="1215"/>
        <v>0</v>
      </c>
      <c r="L6490" s="16">
        <f t="shared" ca="1" si="1216"/>
        <v>0</v>
      </c>
      <c r="M6490" s="17">
        <f t="shared" si="1222"/>
        <v>0</v>
      </c>
      <c r="N6490" s="17">
        <f t="shared" si="1223"/>
        <v>0</v>
      </c>
      <c r="O6490" s="4"/>
      <c r="P6490" s="4">
        <v>64</v>
      </c>
      <c r="Q6490" s="4">
        <v>50</v>
      </c>
      <c r="R6490" s="4">
        <v>54</v>
      </c>
      <c r="S6490" s="4">
        <v>58</v>
      </c>
      <c r="T6490" s="4">
        <v>59</v>
      </c>
      <c r="U6490" s="4">
        <v>63</v>
      </c>
      <c r="V6490" s="13">
        <v>62</v>
      </c>
      <c r="W6490" s="4">
        <v>57</v>
      </c>
      <c r="X6490" s="4">
        <v>62</v>
      </c>
      <c r="Y6490">
        <f t="shared" ca="1" si="1224"/>
        <v>0</v>
      </c>
      <c r="Z6490">
        <f t="shared" ca="1" si="1225"/>
        <v>0</v>
      </c>
    </row>
    <row r="6491" spans="2:26" x14ac:dyDescent="0.25">
      <c r="B6491" s="11">
        <f t="shared" si="1226"/>
        <v>44831.95833331762</v>
      </c>
      <c r="C6491" s="1">
        <f t="shared" si="1217"/>
        <v>9</v>
      </c>
      <c r="D6491" s="1">
        <f t="shared" si="1218"/>
        <v>2</v>
      </c>
      <c r="E6491" s="12">
        <f t="shared" si="1219"/>
        <v>24</v>
      </c>
      <c r="F6491" s="124" t="str">
        <f t="shared" si="1220"/>
        <v>0</v>
      </c>
      <c r="G6491" s="1">
        <f ca="1">(OFFSET(O6491,0,MATCH(Customer!$J$6,'CDH &amp; HDH'!$P$11:$X$11,0)))</f>
        <v>61</v>
      </c>
      <c r="H6491" s="1" t="str">
        <f t="shared" si="1221"/>
        <v>Cooling</v>
      </c>
      <c r="I6491" s="1">
        <f ca="1">OFFSET(IF($H6491="Cooling",Customer!$C$25,Customer!$C$52),E6491,D6491)</f>
        <v>78</v>
      </c>
      <c r="J6491" s="1">
        <f ca="1">OFFSET(IF($H6491="Cooling",Customer!$L$25,Customer!$L$52),$E6491,$D6491)</f>
        <v>80</v>
      </c>
      <c r="K6491" s="16">
        <f t="shared" ca="1" si="1215"/>
        <v>0</v>
      </c>
      <c r="L6491" s="16">
        <f t="shared" ca="1" si="1216"/>
        <v>0</v>
      </c>
      <c r="M6491" s="17">
        <f t="shared" si="1222"/>
        <v>0</v>
      </c>
      <c r="N6491" s="17">
        <f t="shared" si="1223"/>
        <v>0</v>
      </c>
      <c r="O6491" s="4"/>
      <c r="P6491" s="4">
        <v>62</v>
      </c>
      <c r="Q6491" s="4">
        <v>49</v>
      </c>
      <c r="R6491" s="4">
        <v>54</v>
      </c>
      <c r="S6491" s="4">
        <v>54</v>
      </c>
      <c r="T6491" s="4">
        <v>57</v>
      </c>
      <c r="U6491" s="4">
        <v>62</v>
      </c>
      <c r="V6491" s="13">
        <v>61</v>
      </c>
      <c r="W6491" s="4">
        <v>56</v>
      </c>
      <c r="X6491" s="4">
        <v>61</v>
      </c>
      <c r="Y6491">
        <f t="shared" ca="1" si="1224"/>
        <v>0</v>
      </c>
      <c r="Z6491">
        <f t="shared" ca="1" si="1225"/>
        <v>0</v>
      </c>
    </row>
    <row r="6492" spans="2:26" x14ac:dyDescent="0.25">
      <c r="B6492" s="11">
        <f t="shared" si="1226"/>
        <v>44831.999999984284</v>
      </c>
      <c r="C6492" s="1">
        <f t="shared" si="1217"/>
        <v>9</v>
      </c>
      <c r="D6492" s="1">
        <f t="shared" si="1218"/>
        <v>3</v>
      </c>
      <c r="E6492" s="12">
        <f t="shared" si="1219"/>
        <v>1</v>
      </c>
      <c r="F6492" s="124" t="str">
        <f t="shared" si="1220"/>
        <v>0</v>
      </c>
      <c r="G6492" s="1">
        <f ca="1">(OFFSET(O6492,0,MATCH(Customer!$J$6,'CDH &amp; HDH'!$P$11:$X$11,0)))</f>
        <v>61</v>
      </c>
      <c r="H6492" s="1" t="str">
        <f t="shared" si="1221"/>
        <v>Cooling</v>
      </c>
      <c r="I6492" s="1">
        <f ca="1">OFFSET(IF($H6492="Cooling",Customer!$C$25,Customer!$C$52),E6492,D6492)</f>
        <v>78</v>
      </c>
      <c r="J6492" s="1">
        <f ca="1">OFFSET(IF($H6492="Cooling",Customer!$L$25,Customer!$L$52),$E6492,$D6492)</f>
        <v>80</v>
      </c>
      <c r="K6492" s="16">
        <f t="shared" ca="1" si="1215"/>
        <v>0</v>
      </c>
      <c r="L6492" s="16">
        <f t="shared" ca="1" si="1216"/>
        <v>0</v>
      </c>
      <c r="M6492" s="17">
        <f t="shared" si="1222"/>
        <v>0</v>
      </c>
      <c r="N6492" s="17">
        <f t="shared" si="1223"/>
        <v>0</v>
      </c>
      <c r="O6492" s="4"/>
      <c r="P6492" s="4">
        <v>59</v>
      </c>
      <c r="Q6492" s="4">
        <v>48</v>
      </c>
      <c r="R6492" s="4">
        <v>56</v>
      </c>
      <c r="S6492" s="4">
        <v>54</v>
      </c>
      <c r="T6492" s="4">
        <v>56</v>
      </c>
      <c r="U6492" s="4">
        <v>62</v>
      </c>
      <c r="V6492" s="13">
        <v>61</v>
      </c>
      <c r="W6492" s="4">
        <v>55</v>
      </c>
      <c r="X6492" s="4">
        <v>60</v>
      </c>
      <c r="Y6492">
        <f t="shared" ca="1" si="1224"/>
        <v>0</v>
      </c>
      <c r="Z6492">
        <f t="shared" ca="1" si="1225"/>
        <v>0</v>
      </c>
    </row>
    <row r="6493" spans="2:26" x14ac:dyDescent="0.25">
      <c r="B6493" s="11">
        <f t="shared" si="1226"/>
        <v>44832.041666650948</v>
      </c>
      <c r="C6493" s="1">
        <f t="shared" si="1217"/>
        <v>9</v>
      </c>
      <c r="D6493" s="1">
        <f t="shared" si="1218"/>
        <v>3</v>
      </c>
      <c r="E6493" s="12">
        <f t="shared" si="1219"/>
        <v>2</v>
      </c>
      <c r="F6493" s="124" t="str">
        <f t="shared" si="1220"/>
        <v>0</v>
      </c>
      <c r="G6493" s="1">
        <f ca="1">(OFFSET(O6493,0,MATCH(Customer!$J$6,'CDH &amp; HDH'!$P$11:$X$11,0)))</f>
        <v>61</v>
      </c>
      <c r="H6493" s="1" t="str">
        <f t="shared" si="1221"/>
        <v>Cooling</v>
      </c>
      <c r="I6493" s="1">
        <f ca="1">OFFSET(IF($H6493="Cooling",Customer!$C$25,Customer!$C$52),E6493,D6493)</f>
        <v>78</v>
      </c>
      <c r="J6493" s="1">
        <f ca="1">OFFSET(IF($H6493="Cooling",Customer!$L$25,Customer!$L$52),$E6493,$D6493)</f>
        <v>80</v>
      </c>
      <c r="K6493" s="16">
        <f t="shared" ca="1" si="1215"/>
        <v>0</v>
      </c>
      <c r="L6493" s="16">
        <f t="shared" ca="1" si="1216"/>
        <v>0</v>
      </c>
      <c r="M6493" s="17">
        <f t="shared" si="1222"/>
        <v>0</v>
      </c>
      <c r="N6493" s="17">
        <f t="shared" si="1223"/>
        <v>0</v>
      </c>
      <c r="O6493" s="4"/>
      <c r="P6493" s="4">
        <v>57</v>
      </c>
      <c r="Q6493" s="4">
        <v>48</v>
      </c>
      <c r="R6493" s="4">
        <v>57</v>
      </c>
      <c r="S6493" s="4">
        <v>51</v>
      </c>
      <c r="T6493" s="4">
        <v>56</v>
      </c>
      <c r="U6493" s="4">
        <v>60</v>
      </c>
      <c r="V6493" s="13">
        <v>61</v>
      </c>
      <c r="W6493" s="4">
        <v>54</v>
      </c>
      <c r="X6493" s="4">
        <v>60</v>
      </c>
      <c r="Y6493">
        <f t="shared" ca="1" si="1224"/>
        <v>0</v>
      </c>
      <c r="Z6493">
        <f t="shared" ca="1" si="1225"/>
        <v>0</v>
      </c>
    </row>
    <row r="6494" spans="2:26" x14ac:dyDescent="0.25">
      <c r="B6494" s="11">
        <f t="shared" si="1226"/>
        <v>44832.083333317612</v>
      </c>
      <c r="C6494" s="1">
        <f t="shared" si="1217"/>
        <v>9</v>
      </c>
      <c r="D6494" s="1">
        <f t="shared" si="1218"/>
        <v>3</v>
      </c>
      <c r="E6494" s="12">
        <f t="shared" si="1219"/>
        <v>3</v>
      </c>
      <c r="F6494" s="124" t="str">
        <f t="shared" si="1220"/>
        <v>0</v>
      </c>
      <c r="G6494" s="1">
        <f ca="1">(OFFSET(O6494,0,MATCH(Customer!$J$6,'CDH &amp; HDH'!$P$11:$X$11,0)))</f>
        <v>60</v>
      </c>
      <c r="H6494" s="1" t="str">
        <f t="shared" si="1221"/>
        <v>Cooling</v>
      </c>
      <c r="I6494" s="1">
        <f ca="1">OFFSET(IF($H6494="Cooling",Customer!$C$25,Customer!$C$52),E6494,D6494)</f>
        <v>78</v>
      </c>
      <c r="J6494" s="1">
        <f ca="1">OFFSET(IF($H6494="Cooling",Customer!$L$25,Customer!$L$52),$E6494,$D6494)</f>
        <v>80</v>
      </c>
      <c r="K6494" s="16">
        <f t="shared" ca="1" si="1215"/>
        <v>0</v>
      </c>
      <c r="L6494" s="16">
        <f t="shared" ca="1" si="1216"/>
        <v>0</v>
      </c>
      <c r="M6494" s="17">
        <f t="shared" si="1222"/>
        <v>0</v>
      </c>
      <c r="N6494" s="17">
        <f t="shared" si="1223"/>
        <v>0</v>
      </c>
      <c r="O6494" s="4"/>
      <c r="P6494" s="4">
        <v>55</v>
      </c>
      <c r="Q6494" s="4">
        <v>47</v>
      </c>
      <c r="R6494" s="4">
        <v>53</v>
      </c>
      <c r="S6494" s="4">
        <v>51</v>
      </c>
      <c r="T6494" s="4">
        <v>54</v>
      </c>
      <c r="U6494" s="4">
        <v>60</v>
      </c>
      <c r="V6494" s="13">
        <v>60</v>
      </c>
      <c r="W6494" s="4">
        <v>53</v>
      </c>
      <c r="X6494" s="4">
        <v>60</v>
      </c>
      <c r="Y6494">
        <f t="shared" ca="1" si="1224"/>
        <v>0</v>
      </c>
      <c r="Z6494">
        <f t="shared" ca="1" si="1225"/>
        <v>0</v>
      </c>
    </row>
    <row r="6495" spans="2:26" x14ac:dyDescent="0.25">
      <c r="B6495" s="11">
        <f t="shared" si="1226"/>
        <v>44832.124999984277</v>
      </c>
      <c r="C6495" s="1">
        <f t="shared" si="1217"/>
        <v>9</v>
      </c>
      <c r="D6495" s="1">
        <f t="shared" si="1218"/>
        <v>3</v>
      </c>
      <c r="E6495" s="12">
        <f t="shared" si="1219"/>
        <v>4</v>
      </c>
      <c r="F6495" s="124" t="str">
        <f t="shared" si="1220"/>
        <v>0</v>
      </c>
      <c r="G6495" s="1">
        <f ca="1">(OFFSET(O6495,0,MATCH(Customer!$J$6,'CDH &amp; HDH'!$P$11:$X$11,0)))</f>
        <v>59</v>
      </c>
      <c r="H6495" s="1" t="str">
        <f t="shared" si="1221"/>
        <v>Cooling</v>
      </c>
      <c r="I6495" s="1">
        <f ca="1">OFFSET(IF($H6495="Cooling",Customer!$C$25,Customer!$C$52),E6495,D6495)</f>
        <v>78</v>
      </c>
      <c r="J6495" s="1">
        <f ca="1">OFFSET(IF($H6495="Cooling",Customer!$L$25,Customer!$L$52),$E6495,$D6495)</f>
        <v>80</v>
      </c>
      <c r="K6495" s="16">
        <f t="shared" ca="1" si="1215"/>
        <v>0</v>
      </c>
      <c r="L6495" s="16">
        <f t="shared" ca="1" si="1216"/>
        <v>0</v>
      </c>
      <c r="M6495" s="17">
        <f t="shared" si="1222"/>
        <v>0</v>
      </c>
      <c r="N6495" s="17">
        <f t="shared" si="1223"/>
        <v>0</v>
      </c>
      <c r="O6495" s="4"/>
      <c r="P6495" s="4">
        <v>53</v>
      </c>
      <c r="Q6495" s="4">
        <v>47</v>
      </c>
      <c r="R6495" s="4">
        <v>50</v>
      </c>
      <c r="S6495" s="4">
        <v>50</v>
      </c>
      <c r="T6495" s="4">
        <v>54</v>
      </c>
      <c r="U6495" s="4">
        <v>59</v>
      </c>
      <c r="V6495" s="13">
        <v>59</v>
      </c>
      <c r="W6495" s="4">
        <v>52</v>
      </c>
      <c r="X6495" s="4">
        <v>59</v>
      </c>
      <c r="Y6495">
        <f t="shared" ca="1" si="1224"/>
        <v>0</v>
      </c>
      <c r="Z6495">
        <f t="shared" ca="1" si="1225"/>
        <v>0</v>
      </c>
    </row>
    <row r="6496" spans="2:26" x14ac:dyDescent="0.25">
      <c r="B6496" s="11">
        <f t="shared" si="1226"/>
        <v>44832.166666650941</v>
      </c>
      <c r="C6496" s="1">
        <f t="shared" si="1217"/>
        <v>9</v>
      </c>
      <c r="D6496" s="1">
        <f t="shared" si="1218"/>
        <v>3</v>
      </c>
      <c r="E6496" s="12">
        <f t="shared" si="1219"/>
        <v>5</v>
      </c>
      <c r="F6496" s="124" t="str">
        <f t="shared" si="1220"/>
        <v>0</v>
      </c>
      <c r="G6496" s="1">
        <f ca="1">(OFFSET(O6496,0,MATCH(Customer!$J$6,'CDH &amp; HDH'!$P$11:$X$11,0)))</f>
        <v>59</v>
      </c>
      <c r="H6496" s="1" t="str">
        <f t="shared" si="1221"/>
        <v>Cooling</v>
      </c>
      <c r="I6496" s="1">
        <f ca="1">OFFSET(IF($H6496="Cooling",Customer!$C$25,Customer!$C$52),E6496,D6496)</f>
        <v>78</v>
      </c>
      <c r="J6496" s="1">
        <f ca="1">OFFSET(IF($H6496="Cooling",Customer!$L$25,Customer!$L$52),$E6496,$D6496)</f>
        <v>80</v>
      </c>
      <c r="K6496" s="16">
        <f t="shared" ca="1" si="1215"/>
        <v>0</v>
      </c>
      <c r="L6496" s="16">
        <f t="shared" ca="1" si="1216"/>
        <v>0</v>
      </c>
      <c r="M6496" s="17">
        <f t="shared" si="1222"/>
        <v>0</v>
      </c>
      <c r="N6496" s="17">
        <f t="shared" si="1223"/>
        <v>0</v>
      </c>
      <c r="O6496" s="4"/>
      <c r="P6496" s="4">
        <v>53</v>
      </c>
      <c r="Q6496" s="4">
        <v>48</v>
      </c>
      <c r="R6496" s="4">
        <v>49</v>
      </c>
      <c r="S6496" s="4">
        <v>49</v>
      </c>
      <c r="T6496" s="4">
        <v>53</v>
      </c>
      <c r="U6496" s="4">
        <v>60</v>
      </c>
      <c r="V6496" s="13">
        <v>59</v>
      </c>
      <c r="W6496" s="4">
        <v>52</v>
      </c>
      <c r="X6496" s="4">
        <v>58</v>
      </c>
      <c r="Y6496">
        <f t="shared" ca="1" si="1224"/>
        <v>0</v>
      </c>
      <c r="Z6496">
        <f t="shared" ca="1" si="1225"/>
        <v>0</v>
      </c>
    </row>
    <row r="6497" spans="2:26" x14ac:dyDescent="0.25">
      <c r="B6497" s="11">
        <f t="shared" si="1226"/>
        <v>44832.208333317605</v>
      </c>
      <c r="C6497" s="1">
        <f t="shared" si="1217"/>
        <v>9</v>
      </c>
      <c r="D6497" s="1">
        <f t="shared" si="1218"/>
        <v>3</v>
      </c>
      <c r="E6497" s="12">
        <f t="shared" si="1219"/>
        <v>6</v>
      </c>
      <c r="F6497" s="124" t="str">
        <f t="shared" si="1220"/>
        <v>0</v>
      </c>
      <c r="G6497" s="1">
        <f ca="1">(OFFSET(O6497,0,MATCH(Customer!$J$6,'CDH &amp; HDH'!$P$11:$X$11,0)))</f>
        <v>59</v>
      </c>
      <c r="H6497" s="1" t="str">
        <f t="shared" si="1221"/>
        <v>Cooling</v>
      </c>
      <c r="I6497" s="1">
        <f ca="1">OFFSET(IF($H6497="Cooling",Customer!$C$25,Customer!$C$52),E6497,D6497)</f>
        <v>78</v>
      </c>
      <c r="J6497" s="1">
        <f ca="1">OFFSET(IF($H6497="Cooling",Customer!$L$25,Customer!$L$52),$E6497,$D6497)</f>
        <v>80</v>
      </c>
      <c r="K6497" s="16">
        <f t="shared" ca="1" si="1215"/>
        <v>0</v>
      </c>
      <c r="L6497" s="16">
        <f t="shared" ca="1" si="1216"/>
        <v>0</v>
      </c>
      <c r="M6497" s="17">
        <f t="shared" si="1222"/>
        <v>0</v>
      </c>
      <c r="N6497" s="17">
        <f t="shared" si="1223"/>
        <v>0</v>
      </c>
      <c r="O6497" s="4"/>
      <c r="P6497" s="4">
        <v>52</v>
      </c>
      <c r="Q6497" s="4">
        <v>48</v>
      </c>
      <c r="R6497" s="4">
        <v>51</v>
      </c>
      <c r="S6497" s="4">
        <v>49</v>
      </c>
      <c r="T6497" s="4">
        <v>52</v>
      </c>
      <c r="U6497" s="4">
        <v>60</v>
      </c>
      <c r="V6497" s="13">
        <v>59</v>
      </c>
      <c r="W6497" s="4">
        <v>51</v>
      </c>
      <c r="X6497" s="4">
        <v>58</v>
      </c>
      <c r="Y6497">
        <f t="shared" ca="1" si="1224"/>
        <v>0</v>
      </c>
      <c r="Z6497">
        <f t="shared" ca="1" si="1225"/>
        <v>0</v>
      </c>
    </row>
    <row r="6498" spans="2:26" x14ac:dyDescent="0.25">
      <c r="B6498" s="11">
        <f t="shared" si="1226"/>
        <v>44832.249999984269</v>
      </c>
      <c r="C6498" s="1">
        <f t="shared" si="1217"/>
        <v>9</v>
      </c>
      <c r="D6498" s="1">
        <f t="shared" si="1218"/>
        <v>3</v>
      </c>
      <c r="E6498" s="12">
        <f t="shared" si="1219"/>
        <v>7</v>
      </c>
      <c r="F6498" s="124" t="str">
        <f t="shared" si="1220"/>
        <v>0</v>
      </c>
      <c r="G6498" s="1">
        <f ca="1">(OFFSET(O6498,0,MATCH(Customer!$J$6,'CDH &amp; HDH'!$P$11:$X$11,0)))</f>
        <v>59</v>
      </c>
      <c r="H6498" s="1" t="str">
        <f t="shared" si="1221"/>
        <v>Cooling</v>
      </c>
      <c r="I6498" s="1">
        <f ca="1">OFFSET(IF($H6498="Cooling",Customer!$C$25,Customer!$C$52),E6498,D6498)</f>
        <v>78</v>
      </c>
      <c r="J6498" s="1">
        <f ca="1">OFFSET(IF($H6498="Cooling",Customer!$L$25,Customer!$L$52),$E6498,$D6498)</f>
        <v>80</v>
      </c>
      <c r="K6498" s="16">
        <f t="shared" ca="1" si="1215"/>
        <v>0</v>
      </c>
      <c r="L6498" s="16">
        <f t="shared" ca="1" si="1216"/>
        <v>0</v>
      </c>
      <c r="M6498" s="17">
        <f t="shared" si="1222"/>
        <v>0</v>
      </c>
      <c r="N6498" s="17">
        <f t="shared" si="1223"/>
        <v>0</v>
      </c>
      <c r="O6498" s="4"/>
      <c r="P6498" s="4">
        <v>52</v>
      </c>
      <c r="Q6498" s="4">
        <v>49</v>
      </c>
      <c r="R6498" s="4">
        <v>54</v>
      </c>
      <c r="S6498" s="4">
        <v>49</v>
      </c>
      <c r="T6498" s="4">
        <v>53</v>
      </c>
      <c r="U6498" s="4">
        <v>62</v>
      </c>
      <c r="V6498" s="13">
        <v>59</v>
      </c>
      <c r="W6498" s="4">
        <v>51</v>
      </c>
      <c r="X6498" s="4">
        <v>60</v>
      </c>
      <c r="Y6498">
        <f t="shared" ca="1" si="1224"/>
        <v>0</v>
      </c>
      <c r="Z6498">
        <f t="shared" ca="1" si="1225"/>
        <v>0</v>
      </c>
    </row>
    <row r="6499" spans="2:26" x14ac:dyDescent="0.25">
      <c r="B6499" s="11">
        <f t="shared" si="1226"/>
        <v>44832.291666650934</v>
      </c>
      <c r="C6499" s="1">
        <f t="shared" si="1217"/>
        <v>9</v>
      </c>
      <c r="D6499" s="1">
        <f t="shared" si="1218"/>
        <v>3</v>
      </c>
      <c r="E6499" s="12">
        <f t="shared" si="1219"/>
        <v>8</v>
      </c>
      <c r="F6499" s="124" t="str">
        <f t="shared" si="1220"/>
        <v>0</v>
      </c>
      <c r="G6499" s="1">
        <f ca="1">(OFFSET(O6499,0,MATCH(Customer!$J$6,'CDH &amp; HDH'!$P$11:$X$11,0)))</f>
        <v>60</v>
      </c>
      <c r="H6499" s="1" t="str">
        <f t="shared" si="1221"/>
        <v>Cooling</v>
      </c>
      <c r="I6499" s="1">
        <f ca="1">OFFSET(IF($H6499="Cooling",Customer!$C$25,Customer!$C$52),E6499,D6499)</f>
        <v>72</v>
      </c>
      <c r="J6499" s="1">
        <f ca="1">OFFSET(IF($H6499="Cooling",Customer!$L$25,Customer!$L$52),$E6499,$D6499)</f>
        <v>77</v>
      </c>
      <c r="K6499" s="16">
        <f t="shared" ca="1" si="1215"/>
        <v>0</v>
      </c>
      <c r="L6499" s="16">
        <f t="shared" ca="1" si="1216"/>
        <v>0</v>
      </c>
      <c r="M6499" s="17">
        <f t="shared" si="1222"/>
        <v>0</v>
      </c>
      <c r="N6499" s="17">
        <f t="shared" si="1223"/>
        <v>0</v>
      </c>
      <c r="O6499" s="4"/>
      <c r="P6499" s="4">
        <v>55</v>
      </c>
      <c r="Q6499" s="4">
        <v>49</v>
      </c>
      <c r="R6499" s="4">
        <v>55</v>
      </c>
      <c r="S6499" s="4">
        <v>49</v>
      </c>
      <c r="T6499" s="4">
        <v>58</v>
      </c>
      <c r="U6499" s="4">
        <v>66</v>
      </c>
      <c r="V6499" s="13">
        <v>60</v>
      </c>
      <c r="W6499" s="4">
        <v>52</v>
      </c>
      <c r="X6499" s="4">
        <v>63</v>
      </c>
      <c r="Y6499">
        <f t="shared" ca="1" si="1224"/>
        <v>0</v>
      </c>
      <c r="Z6499">
        <f t="shared" ca="1" si="1225"/>
        <v>0</v>
      </c>
    </row>
    <row r="6500" spans="2:26" x14ac:dyDescent="0.25">
      <c r="B6500" s="11">
        <f t="shared" si="1226"/>
        <v>44832.333333317598</v>
      </c>
      <c r="C6500" s="1">
        <f t="shared" si="1217"/>
        <v>9</v>
      </c>
      <c r="D6500" s="1">
        <f t="shared" si="1218"/>
        <v>3</v>
      </c>
      <c r="E6500" s="12">
        <f t="shared" si="1219"/>
        <v>9</v>
      </c>
      <c r="F6500" s="124" t="str">
        <f t="shared" si="1220"/>
        <v>0</v>
      </c>
      <c r="G6500" s="1">
        <f ca="1">(OFFSET(O6500,0,MATCH(Customer!$J$6,'CDH &amp; HDH'!$P$11:$X$11,0)))</f>
        <v>60</v>
      </c>
      <c r="H6500" s="1" t="str">
        <f t="shared" si="1221"/>
        <v>Cooling</v>
      </c>
      <c r="I6500" s="1">
        <f ca="1">OFFSET(IF($H6500="Cooling",Customer!$C$25,Customer!$C$52),E6500,D6500)</f>
        <v>72</v>
      </c>
      <c r="J6500" s="1">
        <f ca="1">OFFSET(IF($H6500="Cooling",Customer!$L$25,Customer!$L$52),$E6500,$D6500)</f>
        <v>77</v>
      </c>
      <c r="K6500" s="16">
        <f t="shared" ca="1" si="1215"/>
        <v>0</v>
      </c>
      <c r="L6500" s="16">
        <f t="shared" ca="1" si="1216"/>
        <v>0</v>
      </c>
      <c r="M6500" s="17">
        <f t="shared" si="1222"/>
        <v>0</v>
      </c>
      <c r="N6500" s="17">
        <f t="shared" si="1223"/>
        <v>0</v>
      </c>
      <c r="O6500" s="4"/>
      <c r="P6500" s="4">
        <v>57</v>
      </c>
      <c r="Q6500" s="4">
        <v>48</v>
      </c>
      <c r="R6500" s="4">
        <v>57</v>
      </c>
      <c r="S6500" s="4">
        <v>50</v>
      </c>
      <c r="T6500" s="4">
        <v>64</v>
      </c>
      <c r="U6500" s="4">
        <v>69</v>
      </c>
      <c r="V6500" s="13">
        <v>60</v>
      </c>
      <c r="W6500" s="4">
        <v>54</v>
      </c>
      <c r="X6500" s="4">
        <v>62</v>
      </c>
      <c r="Y6500">
        <f t="shared" ca="1" si="1224"/>
        <v>0</v>
      </c>
      <c r="Z6500">
        <f t="shared" ca="1" si="1225"/>
        <v>0</v>
      </c>
    </row>
    <row r="6501" spans="2:26" x14ac:dyDescent="0.25">
      <c r="B6501" s="11">
        <f t="shared" si="1226"/>
        <v>44832.374999984262</v>
      </c>
      <c r="C6501" s="1">
        <f t="shared" si="1217"/>
        <v>9</v>
      </c>
      <c r="D6501" s="1">
        <f t="shared" si="1218"/>
        <v>3</v>
      </c>
      <c r="E6501" s="12">
        <f t="shared" si="1219"/>
        <v>10</v>
      </c>
      <c r="F6501" s="124" t="str">
        <f t="shared" si="1220"/>
        <v>0</v>
      </c>
      <c r="G6501" s="1">
        <f ca="1">(OFFSET(O6501,0,MATCH(Customer!$J$6,'CDH &amp; HDH'!$P$11:$X$11,0)))</f>
        <v>61</v>
      </c>
      <c r="H6501" s="1" t="str">
        <f t="shared" si="1221"/>
        <v>Cooling</v>
      </c>
      <c r="I6501" s="1">
        <f ca="1">OFFSET(IF($H6501="Cooling",Customer!$C$25,Customer!$C$52),E6501,D6501)</f>
        <v>72</v>
      </c>
      <c r="J6501" s="1">
        <f ca="1">OFFSET(IF($H6501="Cooling",Customer!$L$25,Customer!$L$52),$E6501,$D6501)</f>
        <v>77</v>
      </c>
      <c r="K6501" s="16">
        <f t="shared" ca="1" si="1215"/>
        <v>0</v>
      </c>
      <c r="L6501" s="16">
        <f t="shared" ca="1" si="1216"/>
        <v>0</v>
      </c>
      <c r="M6501" s="17">
        <f t="shared" si="1222"/>
        <v>0</v>
      </c>
      <c r="N6501" s="17">
        <f t="shared" si="1223"/>
        <v>0</v>
      </c>
      <c r="O6501" s="4"/>
      <c r="P6501" s="4">
        <v>60</v>
      </c>
      <c r="Q6501" s="4">
        <v>48</v>
      </c>
      <c r="R6501" s="4">
        <v>60</v>
      </c>
      <c r="S6501" s="4">
        <v>51</v>
      </c>
      <c r="T6501" s="4">
        <v>69</v>
      </c>
      <c r="U6501" s="4">
        <v>70</v>
      </c>
      <c r="V6501" s="13">
        <v>61</v>
      </c>
      <c r="W6501" s="4">
        <v>55</v>
      </c>
      <c r="X6501" s="4">
        <v>62</v>
      </c>
      <c r="Y6501">
        <f t="shared" ca="1" si="1224"/>
        <v>0</v>
      </c>
      <c r="Z6501">
        <f t="shared" ca="1" si="1225"/>
        <v>0</v>
      </c>
    </row>
    <row r="6502" spans="2:26" x14ac:dyDescent="0.25">
      <c r="B6502" s="11">
        <f t="shared" si="1226"/>
        <v>44832.416666650926</v>
      </c>
      <c r="C6502" s="1">
        <f t="shared" si="1217"/>
        <v>9</v>
      </c>
      <c r="D6502" s="1">
        <f t="shared" si="1218"/>
        <v>3</v>
      </c>
      <c r="E6502" s="12">
        <f t="shared" si="1219"/>
        <v>11</v>
      </c>
      <c r="F6502" s="124" t="str">
        <f t="shared" si="1220"/>
        <v>0</v>
      </c>
      <c r="G6502" s="1">
        <f ca="1">(OFFSET(O6502,0,MATCH(Customer!$J$6,'CDH &amp; HDH'!$P$11:$X$11,0)))</f>
        <v>61</v>
      </c>
      <c r="H6502" s="1" t="str">
        <f t="shared" si="1221"/>
        <v>Cooling</v>
      </c>
      <c r="I6502" s="1">
        <f ca="1">OFFSET(IF($H6502="Cooling",Customer!$C$25,Customer!$C$52),E6502,D6502)</f>
        <v>72</v>
      </c>
      <c r="J6502" s="1">
        <f ca="1">OFFSET(IF($H6502="Cooling",Customer!$L$25,Customer!$L$52),$E6502,$D6502)</f>
        <v>77</v>
      </c>
      <c r="K6502" s="16">
        <f t="shared" ca="1" si="1215"/>
        <v>0</v>
      </c>
      <c r="L6502" s="16">
        <f t="shared" ca="1" si="1216"/>
        <v>0</v>
      </c>
      <c r="M6502" s="17">
        <f t="shared" si="1222"/>
        <v>0</v>
      </c>
      <c r="N6502" s="17">
        <f t="shared" si="1223"/>
        <v>0</v>
      </c>
      <c r="O6502" s="4"/>
      <c r="P6502" s="4">
        <v>62</v>
      </c>
      <c r="Q6502" s="4">
        <v>48</v>
      </c>
      <c r="R6502" s="4">
        <v>58</v>
      </c>
      <c r="S6502" s="4">
        <v>51</v>
      </c>
      <c r="T6502" s="4">
        <v>72</v>
      </c>
      <c r="U6502" s="4">
        <v>74</v>
      </c>
      <c r="V6502" s="13">
        <v>61</v>
      </c>
      <c r="W6502" s="4">
        <v>55</v>
      </c>
      <c r="X6502" s="4">
        <v>63</v>
      </c>
      <c r="Y6502">
        <f t="shared" ca="1" si="1224"/>
        <v>0</v>
      </c>
      <c r="Z6502">
        <f t="shared" ca="1" si="1225"/>
        <v>0</v>
      </c>
    </row>
    <row r="6503" spans="2:26" x14ac:dyDescent="0.25">
      <c r="B6503" s="11">
        <f t="shared" si="1226"/>
        <v>44832.458333317591</v>
      </c>
      <c r="C6503" s="1">
        <f t="shared" si="1217"/>
        <v>9</v>
      </c>
      <c r="D6503" s="1">
        <f t="shared" si="1218"/>
        <v>3</v>
      </c>
      <c r="E6503" s="12">
        <f t="shared" si="1219"/>
        <v>12</v>
      </c>
      <c r="F6503" s="124" t="str">
        <f t="shared" si="1220"/>
        <v>0</v>
      </c>
      <c r="G6503" s="1">
        <f ca="1">(OFFSET(O6503,0,MATCH(Customer!$J$6,'CDH &amp; HDH'!$P$11:$X$11,0)))</f>
        <v>62</v>
      </c>
      <c r="H6503" s="1" t="str">
        <f t="shared" si="1221"/>
        <v>Cooling</v>
      </c>
      <c r="I6503" s="1">
        <f ca="1">OFFSET(IF($H6503="Cooling",Customer!$C$25,Customer!$C$52),E6503,D6503)</f>
        <v>72</v>
      </c>
      <c r="J6503" s="1">
        <f ca="1">OFFSET(IF($H6503="Cooling",Customer!$L$25,Customer!$L$52),$E6503,$D6503)</f>
        <v>77</v>
      </c>
      <c r="K6503" s="16">
        <f t="shared" ca="1" si="1215"/>
        <v>0</v>
      </c>
      <c r="L6503" s="16">
        <f t="shared" ca="1" si="1216"/>
        <v>0</v>
      </c>
      <c r="M6503" s="17">
        <f t="shared" si="1222"/>
        <v>0</v>
      </c>
      <c r="N6503" s="17">
        <f t="shared" si="1223"/>
        <v>0</v>
      </c>
      <c r="O6503" s="4"/>
      <c r="P6503" s="4">
        <v>63</v>
      </c>
      <c r="Q6503" s="4">
        <v>48</v>
      </c>
      <c r="R6503" s="4">
        <v>58</v>
      </c>
      <c r="S6503" s="4">
        <v>50</v>
      </c>
      <c r="T6503" s="4">
        <v>75</v>
      </c>
      <c r="U6503" s="4">
        <v>75</v>
      </c>
      <c r="V6503" s="13">
        <v>62</v>
      </c>
      <c r="W6503" s="4">
        <v>56</v>
      </c>
      <c r="X6503" s="4">
        <v>64</v>
      </c>
      <c r="Y6503">
        <f t="shared" ca="1" si="1224"/>
        <v>0</v>
      </c>
      <c r="Z6503">
        <f t="shared" ca="1" si="1225"/>
        <v>0</v>
      </c>
    </row>
    <row r="6504" spans="2:26" x14ac:dyDescent="0.25">
      <c r="B6504" s="11">
        <f t="shared" si="1226"/>
        <v>44832.499999984255</v>
      </c>
      <c r="C6504" s="1">
        <f t="shared" si="1217"/>
        <v>9</v>
      </c>
      <c r="D6504" s="1">
        <f t="shared" si="1218"/>
        <v>3</v>
      </c>
      <c r="E6504" s="12">
        <f t="shared" si="1219"/>
        <v>13</v>
      </c>
      <c r="F6504" s="124" t="str">
        <f t="shared" si="1220"/>
        <v>0</v>
      </c>
      <c r="G6504" s="1">
        <f ca="1">(OFFSET(O6504,0,MATCH(Customer!$J$6,'CDH &amp; HDH'!$P$11:$X$11,0)))</f>
        <v>63</v>
      </c>
      <c r="H6504" s="1" t="str">
        <f t="shared" si="1221"/>
        <v>Cooling</v>
      </c>
      <c r="I6504" s="1">
        <f ca="1">OFFSET(IF($H6504="Cooling",Customer!$C$25,Customer!$C$52),E6504,D6504)</f>
        <v>72</v>
      </c>
      <c r="J6504" s="1">
        <f ca="1">OFFSET(IF($H6504="Cooling",Customer!$L$25,Customer!$L$52),$E6504,$D6504)</f>
        <v>77</v>
      </c>
      <c r="K6504" s="16">
        <f t="shared" ca="1" si="1215"/>
        <v>0</v>
      </c>
      <c r="L6504" s="16">
        <f t="shared" ca="1" si="1216"/>
        <v>0</v>
      </c>
      <c r="M6504" s="17">
        <f t="shared" si="1222"/>
        <v>0</v>
      </c>
      <c r="N6504" s="17">
        <f t="shared" si="1223"/>
        <v>0</v>
      </c>
      <c r="O6504" s="4"/>
      <c r="P6504" s="4">
        <v>65</v>
      </c>
      <c r="Q6504" s="4">
        <v>48</v>
      </c>
      <c r="R6504" s="4">
        <v>57</v>
      </c>
      <c r="S6504" s="4">
        <v>51</v>
      </c>
      <c r="T6504" s="4">
        <v>80</v>
      </c>
      <c r="U6504" s="4">
        <v>76</v>
      </c>
      <c r="V6504" s="13">
        <v>63</v>
      </c>
      <c r="W6504" s="4">
        <v>56</v>
      </c>
      <c r="X6504" s="4">
        <v>66</v>
      </c>
      <c r="Y6504">
        <f t="shared" ca="1" si="1224"/>
        <v>0</v>
      </c>
      <c r="Z6504">
        <f t="shared" ca="1" si="1225"/>
        <v>0</v>
      </c>
    </row>
    <row r="6505" spans="2:26" x14ac:dyDescent="0.25">
      <c r="B6505" s="11">
        <f t="shared" si="1226"/>
        <v>44832.541666650919</v>
      </c>
      <c r="C6505" s="1">
        <f t="shared" si="1217"/>
        <v>9</v>
      </c>
      <c r="D6505" s="1">
        <f t="shared" si="1218"/>
        <v>3</v>
      </c>
      <c r="E6505" s="12">
        <f t="shared" si="1219"/>
        <v>14</v>
      </c>
      <c r="F6505" s="124" t="str">
        <f t="shared" si="1220"/>
        <v>0</v>
      </c>
      <c r="G6505" s="1">
        <f ca="1">(OFFSET(O6505,0,MATCH(Customer!$J$6,'CDH &amp; HDH'!$P$11:$X$11,0)))</f>
        <v>64</v>
      </c>
      <c r="H6505" s="1" t="str">
        <f t="shared" si="1221"/>
        <v>Cooling</v>
      </c>
      <c r="I6505" s="1">
        <f ca="1">OFFSET(IF($H6505="Cooling",Customer!$C$25,Customer!$C$52),E6505,D6505)</f>
        <v>72</v>
      </c>
      <c r="J6505" s="1">
        <f ca="1">OFFSET(IF($H6505="Cooling",Customer!$L$25,Customer!$L$52),$E6505,$D6505)</f>
        <v>77</v>
      </c>
      <c r="K6505" s="16">
        <f t="shared" ca="1" si="1215"/>
        <v>0</v>
      </c>
      <c r="L6505" s="16">
        <f t="shared" ca="1" si="1216"/>
        <v>0</v>
      </c>
      <c r="M6505" s="17">
        <f t="shared" si="1222"/>
        <v>0</v>
      </c>
      <c r="N6505" s="17">
        <f t="shared" si="1223"/>
        <v>0</v>
      </c>
      <c r="O6505" s="4"/>
      <c r="P6505" s="4">
        <v>64</v>
      </c>
      <c r="Q6505" s="4">
        <v>49</v>
      </c>
      <c r="R6505" s="4">
        <v>54</v>
      </c>
      <c r="S6505" s="4">
        <v>50</v>
      </c>
      <c r="T6505" s="4">
        <v>81</v>
      </c>
      <c r="U6505" s="4">
        <v>77</v>
      </c>
      <c r="V6505" s="13">
        <v>64</v>
      </c>
      <c r="W6505" s="4">
        <v>55</v>
      </c>
      <c r="X6505" s="4">
        <v>66</v>
      </c>
      <c r="Y6505">
        <f t="shared" ca="1" si="1224"/>
        <v>0</v>
      </c>
      <c r="Z6505">
        <f t="shared" ca="1" si="1225"/>
        <v>0</v>
      </c>
    </row>
    <row r="6506" spans="2:26" x14ac:dyDescent="0.25">
      <c r="B6506" s="11">
        <f t="shared" si="1226"/>
        <v>44832.583333317583</v>
      </c>
      <c r="C6506" s="1">
        <f t="shared" si="1217"/>
        <v>9</v>
      </c>
      <c r="D6506" s="1">
        <f t="shared" si="1218"/>
        <v>3</v>
      </c>
      <c r="E6506" s="12">
        <f t="shared" si="1219"/>
        <v>15</v>
      </c>
      <c r="F6506" s="124" t="str">
        <f t="shared" si="1220"/>
        <v>0</v>
      </c>
      <c r="G6506" s="1">
        <f ca="1">(OFFSET(O6506,0,MATCH(Customer!$J$6,'CDH &amp; HDH'!$P$11:$X$11,0)))</f>
        <v>64</v>
      </c>
      <c r="H6506" s="1" t="str">
        <f t="shared" si="1221"/>
        <v>Cooling</v>
      </c>
      <c r="I6506" s="1">
        <f ca="1">OFFSET(IF($H6506="Cooling",Customer!$C$25,Customer!$C$52),E6506,D6506)</f>
        <v>72</v>
      </c>
      <c r="J6506" s="1">
        <f ca="1">OFFSET(IF($H6506="Cooling",Customer!$L$25,Customer!$L$52),$E6506,$D6506)</f>
        <v>77</v>
      </c>
      <c r="K6506" s="16">
        <f t="shared" ca="1" si="1215"/>
        <v>0</v>
      </c>
      <c r="L6506" s="16">
        <f t="shared" ca="1" si="1216"/>
        <v>0</v>
      </c>
      <c r="M6506" s="17">
        <f t="shared" si="1222"/>
        <v>0</v>
      </c>
      <c r="N6506" s="17">
        <f t="shared" si="1223"/>
        <v>0</v>
      </c>
      <c r="O6506" s="4"/>
      <c r="P6506" s="4">
        <v>64</v>
      </c>
      <c r="Q6506" s="4">
        <v>49</v>
      </c>
      <c r="R6506" s="4">
        <v>59</v>
      </c>
      <c r="S6506" s="4">
        <v>51</v>
      </c>
      <c r="T6506" s="4">
        <v>81</v>
      </c>
      <c r="U6506" s="4">
        <v>79</v>
      </c>
      <c r="V6506" s="13">
        <v>64</v>
      </c>
      <c r="W6506" s="4">
        <v>55</v>
      </c>
      <c r="X6506" s="4">
        <v>67</v>
      </c>
      <c r="Y6506">
        <f t="shared" ca="1" si="1224"/>
        <v>0</v>
      </c>
      <c r="Z6506">
        <f t="shared" ca="1" si="1225"/>
        <v>0</v>
      </c>
    </row>
    <row r="6507" spans="2:26" x14ac:dyDescent="0.25">
      <c r="B6507" s="11">
        <f t="shared" si="1226"/>
        <v>44832.624999984248</v>
      </c>
      <c r="C6507" s="1">
        <f t="shared" si="1217"/>
        <v>9</v>
      </c>
      <c r="D6507" s="1">
        <f t="shared" si="1218"/>
        <v>3</v>
      </c>
      <c r="E6507" s="12">
        <f t="shared" si="1219"/>
        <v>16</v>
      </c>
      <c r="F6507" s="124" t="str">
        <f t="shared" si="1220"/>
        <v>0</v>
      </c>
      <c r="G6507" s="1">
        <f ca="1">(OFFSET(O6507,0,MATCH(Customer!$J$6,'CDH &amp; HDH'!$P$11:$X$11,0)))</f>
        <v>64</v>
      </c>
      <c r="H6507" s="1" t="str">
        <f t="shared" si="1221"/>
        <v>Cooling</v>
      </c>
      <c r="I6507" s="1">
        <f ca="1">OFFSET(IF($H6507="Cooling",Customer!$C$25,Customer!$C$52),E6507,D6507)</f>
        <v>72</v>
      </c>
      <c r="J6507" s="1">
        <f ca="1">OFFSET(IF($H6507="Cooling",Customer!$L$25,Customer!$L$52),$E6507,$D6507)</f>
        <v>77</v>
      </c>
      <c r="K6507" s="16">
        <f t="shared" ca="1" si="1215"/>
        <v>0</v>
      </c>
      <c r="L6507" s="16">
        <f t="shared" ca="1" si="1216"/>
        <v>0</v>
      </c>
      <c r="M6507" s="17">
        <f t="shared" si="1222"/>
        <v>0</v>
      </c>
      <c r="N6507" s="17">
        <f t="shared" si="1223"/>
        <v>0</v>
      </c>
      <c r="O6507" s="4"/>
      <c r="P6507" s="4">
        <v>63</v>
      </c>
      <c r="Q6507" s="4">
        <v>50</v>
      </c>
      <c r="R6507" s="4">
        <v>56</v>
      </c>
      <c r="S6507" s="4">
        <v>49</v>
      </c>
      <c r="T6507" s="4">
        <v>80</v>
      </c>
      <c r="U6507" s="4">
        <v>76</v>
      </c>
      <c r="V6507" s="13">
        <v>64</v>
      </c>
      <c r="W6507" s="4">
        <v>54</v>
      </c>
      <c r="X6507" s="4">
        <v>66</v>
      </c>
      <c r="Y6507">
        <f t="shared" ca="1" si="1224"/>
        <v>0</v>
      </c>
      <c r="Z6507">
        <f t="shared" ca="1" si="1225"/>
        <v>0</v>
      </c>
    </row>
    <row r="6508" spans="2:26" x14ac:dyDescent="0.25">
      <c r="B6508" s="11">
        <f t="shared" si="1226"/>
        <v>44832.666666650912</v>
      </c>
      <c r="C6508" s="1">
        <f t="shared" si="1217"/>
        <v>9</v>
      </c>
      <c r="D6508" s="1">
        <f t="shared" si="1218"/>
        <v>3</v>
      </c>
      <c r="E6508" s="12">
        <f t="shared" si="1219"/>
        <v>17</v>
      </c>
      <c r="F6508" s="124" t="str">
        <f t="shared" si="1220"/>
        <v>0</v>
      </c>
      <c r="G6508" s="1">
        <f ca="1">(OFFSET(O6508,0,MATCH(Customer!$J$6,'CDH &amp; HDH'!$P$11:$X$11,0)))</f>
        <v>65</v>
      </c>
      <c r="H6508" s="1" t="str">
        <f t="shared" si="1221"/>
        <v>Cooling</v>
      </c>
      <c r="I6508" s="1">
        <f ca="1">OFFSET(IF($H6508="Cooling",Customer!$C$25,Customer!$C$52),E6508,D6508)</f>
        <v>72</v>
      </c>
      <c r="J6508" s="1">
        <f ca="1">OFFSET(IF($H6508="Cooling",Customer!$L$25,Customer!$L$52),$E6508,$D6508)</f>
        <v>77</v>
      </c>
      <c r="K6508" s="16">
        <f t="shared" ca="1" si="1215"/>
        <v>0</v>
      </c>
      <c r="L6508" s="16">
        <f t="shared" ca="1" si="1216"/>
        <v>0</v>
      </c>
      <c r="M6508" s="17">
        <f t="shared" si="1222"/>
        <v>0</v>
      </c>
      <c r="N6508" s="17">
        <f t="shared" si="1223"/>
        <v>0</v>
      </c>
      <c r="O6508" s="4"/>
      <c r="P6508" s="4">
        <v>59</v>
      </c>
      <c r="Q6508" s="4">
        <v>47</v>
      </c>
      <c r="R6508" s="4">
        <v>54</v>
      </c>
      <c r="S6508" s="4">
        <v>49</v>
      </c>
      <c r="T6508" s="4">
        <v>78</v>
      </c>
      <c r="U6508" s="4">
        <v>74</v>
      </c>
      <c r="V6508" s="13">
        <v>65</v>
      </c>
      <c r="W6508" s="4">
        <v>52</v>
      </c>
      <c r="X6508" s="4">
        <v>65</v>
      </c>
      <c r="Y6508">
        <f t="shared" ca="1" si="1224"/>
        <v>0</v>
      </c>
      <c r="Z6508">
        <f t="shared" ca="1" si="1225"/>
        <v>0</v>
      </c>
    </row>
    <row r="6509" spans="2:26" x14ac:dyDescent="0.25">
      <c r="B6509" s="11">
        <f t="shared" si="1226"/>
        <v>44832.708333317576</v>
      </c>
      <c r="C6509" s="1">
        <f t="shared" si="1217"/>
        <v>9</v>
      </c>
      <c r="D6509" s="1">
        <f t="shared" si="1218"/>
        <v>3</v>
      </c>
      <c r="E6509" s="12">
        <f t="shared" si="1219"/>
        <v>18</v>
      </c>
      <c r="F6509" s="124" t="str">
        <f t="shared" si="1220"/>
        <v>0</v>
      </c>
      <c r="G6509" s="1">
        <f ca="1">(OFFSET(O6509,0,MATCH(Customer!$J$6,'CDH &amp; HDH'!$P$11:$X$11,0)))</f>
        <v>65</v>
      </c>
      <c r="H6509" s="1" t="str">
        <f t="shared" si="1221"/>
        <v>Cooling</v>
      </c>
      <c r="I6509" s="1">
        <f ca="1">OFFSET(IF($H6509="Cooling",Customer!$C$25,Customer!$C$52),E6509,D6509)</f>
        <v>72</v>
      </c>
      <c r="J6509" s="1">
        <f ca="1">OFFSET(IF($H6509="Cooling",Customer!$L$25,Customer!$L$52),$E6509,$D6509)</f>
        <v>77</v>
      </c>
      <c r="K6509" s="16">
        <f t="shared" ca="1" si="1215"/>
        <v>0</v>
      </c>
      <c r="L6509" s="16">
        <f t="shared" ca="1" si="1216"/>
        <v>0</v>
      </c>
      <c r="M6509" s="17">
        <f t="shared" si="1222"/>
        <v>0</v>
      </c>
      <c r="N6509" s="17">
        <f t="shared" si="1223"/>
        <v>0</v>
      </c>
      <c r="O6509" s="4"/>
      <c r="P6509" s="4">
        <v>55</v>
      </c>
      <c r="Q6509" s="4">
        <v>45</v>
      </c>
      <c r="R6509" s="4">
        <v>49</v>
      </c>
      <c r="S6509" s="4">
        <v>47</v>
      </c>
      <c r="T6509" s="4">
        <v>75</v>
      </c>
      <c r="U6509" s="4">
        <v>72</v>
      </c>
      <c r="V6509" s="13">
        <v>65</v>
      </c>
      <c r="W6509" s="4">
        <v>51</v>
      </c>
      <c r="X6509" s="4">
        <v>60</v>
      </c>
      <c r="Y6509">
        <f t="shared" ca="1" si="1224"/>
        <v>0</v>
      </c>
      <c r="Z6509">
        <f t="shared" ca="1" si="1225"/>
        <v>0</v>
      </c>
    </row>
    <row r="6510" spans="2:26" x14ac:dyDescent="0.25">
      <c r="B6510" s="11">
        <f t="shared" si="1226"/>
        <v>44832.74999998424</v>
      </c>
      <c r="C6510" s="1">
        <f t="shared" si="1217"/>
        <v>9</v>
      </c>
      <c r="D6510" s="1">
        <f t="shared" si="1218"/>
        <v>3</v>
      </c>
      <c r="E6510" s="12">
        <f t="shared" si="1219"/>
        <v>19</v>
      </c>
      <c r="F6510" s="124" t="str">
        <f t="shared" si="1220"/>
        <v>0</v>
      </c>
      <c r="G6510" s="1">
        <f ca="1">(OFFSET(O6510,0,MATCH(Customer!$J$6,'CDH &amp; HDH'!$P$11:$X$11,0)))</f>
        <v>65</v>
      </c>
      <c r="H6510" s="1" t="str">
        <f t="shared" si="1221"/>
        <v>Cooling</v>
      </c>
      <c r="I6510" s="1">
        <f ca="1">OFFSET(IF($H6510="Cooling",Customer!$C$25,Customer!$C$52),E6510,D6510)</f>
        <v>78</v>
      </c>
      <c r="J6510" s="1">
        <f ca="1">OFFSET(IF($H6510="Cooling",Customer!$L$25,Customer!$L$52),$E6510,$D6510)</f>
        <v>80</v>
      </c>
      <c r="K6510" s="16">
        <f t="shared" ca="1" si="1215"/>
        <v>0</v>
      </c>
      <c r="L6510" s="16">
        <f t="shared" ca="1" si="1216"/>
        <v>0</v>
      </c>
      <c r="M6510" s="17">
        <f t="shared" si="1222"/>
        <v>0</v>
      </c>
      <c r="N6510" s="17">
        <f t="shared" si="1223"/>
        <v>0</v>
      </c>
      <c r="O6510" s="4"/>
      <c r="P6510" s="4">
        <v>51</v>
      </c>
      <c r="Q6510" s="4">
        <v>42</v>
      </c>
      <c r="R6510" s="4">
        <v>45</v>
      </c>
      <c r="S6510" s="4">
        <v>44</v>
      </c>
      <c r="T6510" s="4">
        <v>69</v>
      </c>
      <c r="U6510" s="4">
        <v>69</v>
      </c>
      <c r="V6510" s="13">
        <v>65</v>
      </c>
      <c r="W6510" s="4">
        <v>49</v>
      </c>
      <c r="X6510" s="4">
        <v>56</v>
      </c>
      <c r="Y6510">
        <f t="shared" ca="1" si="1224"/>
        <v>0</v>
      </c>
      <c r="Z6510">
        <f t="shared" ca="1" si="1225"/>
        <v>0</v>
      </c>
    </row>
    <row r="6511" spans="2:26" x14ac:dyDescent="0.25">
      <c r="B6511" s="11">
        <f t="shared" si="1226"/>
        <v>44832.791666650905</v>
      </c>
      <c r="C6511" s="1">
        <f t="shared" si="1217"/>
        <v>9</v>
      </c>
      <c r="D6511" s="1">
        <f t="shared" si="1218"/>
        <v>3</v>
      </c>
      <c r="E6511" s="12">
        <f t="shared" si="1219"/>
        <v>20</v>
      </c>
      <c r="F6511" s="124" t="str">
        <f t="shared" si="1220"/>
        <v>0</v>
      </c>
      <c r="G6511" s="1">
        <f ca="1">(OFFSET(O6511,0,MATCH(Customer!$J$6,'CDH &amp; HDH'!$P$11:$X$11,0)))</f>
        <v>65</v>
      </c>
      <c r="H6511" s="1" t="str">
        <f t="shared" si="1221"/>
        <v>Cooling</v>
      </c>
      <c r="I6511" s="1">
        <f ca="1">OFFSET(IF($H6511="Cooling",Customer!$C$25,Customer!$C$52),E6511,D6511)</f>
        <v>78</v>
      </c>
      <c r="J6511" s="1">
        <f ca="1">OFFSET(IF($H6511="Cooling",Customer!$L$25,Customer!$L$52),$E6511,$D6511)</f>
        <v>80</v>
      </c>
      <c r="K6511" s="16">
        <f t="shared" ca="1" si="1215"/>
        <v>0</v>
      </c>
      <c r="L6511" s="16">
        <f t="shared" ca="1" si="1216"/>
        <v>0</v>
      </c>
      <c r="M6511" s="17">
        <f t="shared" si="1222"/>
        <v>0</v>
      </c>
      <c r="N6511" s="17">
        <f t="shared" si="1223"/>
        <v>0</v>
      </c>
      <c r="O6511" s="4"/>
      <c r="P6511" s="4">
        <v>50</v>
      </c>
      <c r="Q6511" s="4">
        <v>42</v>
      </c>
      <c r="R6511" s="4">
        <v>43</v>
      </c>
      <c r="S6511" s="4">
        <v>41</v>
      </c>
      <c r="T6511" s="4">
        <v>73</v>
      </c>
      <c r="U6511" s="4">
        <v>64</v>
      </c>
      <c r="V6511" s="13">
        <v>65</v>
      </c>
      <c r="W6511" s="4">
        <v>47</v>
      </c>
      <c r="X6511" s="4">
        <v>53</v>
      </c>
      <c r="Y6511">
        <f t="shared" ca="1" si="1224"/>
        <v>0</v>
      </c>
      <c r="Z6511">
        <f t="shared" ca="1" si="1225"/>
        <v>0</v>
      </c>
    </row>
    <row r="6512" spans="2:26" x14ac:dyDescent="0.25">
      <c r="B6512" s="11">
        <f t="shared" si="1226"/>
        <v>44832.833333317569</v>
      </c>
      <c r="C6512" s="1">
        <f t="shared" si="1217"/>
        <v>9</v>
      </c>
      <c r="D6512" s="1">
        <f t="shared" si="1218"/>
        <v>3</v>
      </c>
      <c r="E6512" s="12">
        <f t="shared" si="1219"/>
        <v>21</v>
      </c>
      <c r="F6512" s="124" t="str">
        <f t="shared" si="1220"/>
        <v>0</v>
      </c>
      <c r="G6512" s="1">
        <f ca="1">(OFFSET(O6512,0,MATCH(Customer!$J$6,'CDH &amp; HDH'!$P$11:$X$11,0)))</f>
        <v>65</v>
      </c>
      <c r="H6512" s="1" t="str">
        <f t="shared" si="1221"/>
        <v>Cooling</v>
      </c>
      <c r="I6512" s="1">
        <f ca="1">OFFSET(IF($H6512="Cooling",Customer!$C$25,Customer!$C$52),E6512,D6512)</f>
        <v>78</v>
      </c>
      <c r="J6512" s="1">
        <f ca="1">OFFSET(IF($H6512="Cooling",Customer!$L$25,Customer!$L$52),$E6512,$D6512)</f>
        <v>80</v>
      </c>
      <c r="K6512" s="16">
        <f t="shared" ca="1" si="1215"/>
        <v>0</v>
      </c>
      <c r="L6512" s="16">
        <f t="shared" ca="1" si="1216"/>
        <v>0</v>
      </c>
      <c r="M6512" s="17">
        <f t="shared" si="1222"/>
        <v>0</v>
      </c>
      <c r="N6512" s="17">
        <f t="shared" si="1223"/>
        <v>0</v>
      </c>
      <c r="O6512" s="4"/>
      <c r="P6512" s="4">
        <v>48</v>
      </c>
      <c r="Q6512" s="4">
        <v>42</v>
      </c>
      <c r="R6512" s="4">
        <v>41</v>
      </c>
      <c r="S6512" s="4">
        <v>39</v>
      </c>
      <c r="T6512" s="4">
        <v>72</v>
      </c>
      <c r="U6512" s="4">
        <v>62</v>
      </c>
      <c r="V6512" s="13">
        <v>65</v>
      </c>
      <c r="W6512" s="4">
        <v>46</v>
      </c>
      <c r="X6512" s="4">
        <v>49</v>
      </c>
      <c r="Y6512">
        <f t="shared" ca="1" si="1224"/>
        <v>0</v>
      </c>
      <c r="Z6512">
        <f t="shared" ca="1" si="1225"/>
        <v>0</v>
      </c>
    </row>
    <row r="6513" spans="2:26" x14ac:dyDescent="0.25">
      <c r="B6513" s="11">
        <f t="shared" si="1226"/>
        <v>44832.874999984233</v>
      </c>
      <c r="C6513" s="1">
        <f t="shared" si="1217"/>
        <v>9</v>
      </c>
      <c r="D6513" s="1">
        <f t="shared" si="1218"/>
        <v>3</v>
      </c>
      <c r="E6513" s="12">
        <f t="shared" si="1219"/>
        <v>22</v>
      </c>
      <c r="F6513" s="124" t="str">
        <f t="shared" si="1220"/>
        <v>0</v>
      </c>
      <c r="G6513" s="1">
        <f ca="1">(OFFSET(O6513,0,MATCH(Customer!$J$6,'CDH &amp; HDH'!$P$11:$X$11,0)))</f>
        <v>65</v>
      </c>
      <c r="H6513" s="1" t="str">
        <f t="shared" si="1221"/>
        <v>Cooling</v>
      </c>
      <c r="I6513" s="1">
        <f ca="1">OFFSET(IF($H6513="Cooling",Customer!$C$25,Customer!$C$52),E6513,D6513)</f>
        <v>78</v>
      </c>
      <c r="J6513" s="1">
        <f ca="1">OFFSET(IF($H6513="Cooling",Customer!$L$25,Customer!$L$52),$E6513,$D6513)</f>
        <v>80</v>
      </c>
      <c r="K6513" s="16">
        <f t="shared" ca="1" si="1215"/>
        <v>0</v>
      </c>
      <c r="L6513" s="16">
        <f t="shared" ca="1" si="1216"/>
        <v>0</v>
      </c>
      <c r="M6513" s="17">
        <f t="shared" si="1222"/>
        <v>0</v>
      </c>
      <c r="N6513" s="17">
        <f t="shared" si="1223"/>
        <v>0</v>
      </c>
      <c r="O6513" s="4"/>
      <c r="P6513" s="4">
        <v>47</v>
      </c>
      <c r="Q6513" s="4">
        <v>42</v>
      </c>
      <c r="R6513" s="4">
        <v>40</v>
      </c>
      <c r="S6513" s="4">
        <v>40</v>
      </c>
      <c r="T6513" s="4">
        <v>69</v>
      </c>
      <c r="U6513" s="4">
        <v>60</v>
      </c>
      <c r="V6513" s="13">
        <v>65</v>
      </c>
      <c r="W6513" s="4">
        <v>44</v>
      </c>
      <c r="X6513" s="4">
        <v>46</v>
      </c>
      <c r="Y6513">
        <f t="shared" ca="1" si="1224"/>
        <v>0</v>
      </c>
      <c r="Z6513">
        <f t="shared" ca="1" si="1225"/>
        <v>0</v>
      </c>
    </row>
    <row r="6514" spans="2:26" x14ac:dyDescent="0.25">
      <c r="B6514" s="11">
        <f t="shared" si="1226"/>
        <v>44832.916666650897</v>
      </c>
      <c r="C6514" s="1">
        <f t="shared" si="1217"/>
        <v>9</v>
      </c>
      <c r="D6514" s="1">
        <f t="shared" si="1218"/>
        <v>3</v>
      </c>
      <c r="E6514" s="12">
        <f t="shared" si="1219"/>
        <v>23</v>
      </c>
      <c r="F6514" s="124" t="str">
        <f t="shared" si="1220"/>
        <v>0</v>
      </c>
      <c r="G6514" s="1">
        <f ca="1">(OFFSET(O6514,0,MATCH(Customer!$J$6,'CDH &amp; HDH'!$P$11:$X$11,0)))</f>
        <v>65</v>
      </c>
      <c r="H6514" s="1" t="str">
        <f t="shared" si="1221"/>
        <v>Cooling</v>
      </c>
      <c r="I6514" s="1">
        <f ca="1">OFFSET(IF($H6514="Cooling",Customer!$C$25,Customer!$C$52),E6514,D6514)</f>
        <v>78</v>
      </c>
      <c r="J6514" s="1">
        <f ca="1">OFFSET(IF($H6514="Cooling",Customer!$L$25,Customer!$L$52),$E6514,$D6514)</f>
        <v>80</v>
      </c>
      <c r="K6514" s="16">
        <f t="shared" ca="1" si="1215"/>
        <v>0</v>
      </c>
      <c r="L6514" s="16">
        <f t="shared" ca="1" si="1216"/>
        <v>0</v>
      </c>
      <c r="M6514" s="17">
        <f t="shared" si="1222"/>
        <v>0</v>
      </c>
      <c r="N6514" s="17">
        <f t="shared" si="1223"/>
        <v>0</v>
      </c>
      <c r="O6514" s="4"/>
      <c r="P6514" s="4">
        <v>45</v>
      </c>
      <c r="Q6514" s="4">
        <v>40</v>
      </c>
      <c r="R6514" s="4">
        <v>39</v>
      </c>
      <c r="S6514" s="4">
        <v>39</v>
      </c>
      <c r="T6514" s="4">
        <v>62</v>
      </c>
      <c r="U6514" s="4">
        <v>61</v>
      </c>
      <c r="V6514" s="13">
        <v>65</v>
      </c>
      <c r="W6514" s="4">
        <v>43</v>
      </c>
      <c r="X6514" s="4">
        <v>45</v>
      </c>
      <c r="Y6514">
        <f t="shared" ca="1" si="1224"/>
        <v>0</v>
      </c>
      <c r="Z6514">
        <f t="shared" ca="1" si="1225"/>
        <v>0</v>
      </c>
    </row>
    <row r="6515" spans="2:26" x14ac:dyDescent="0.25">
      <c r="B6515" s="11">
        <f t="shared" si="1226"/>
        <v>44832.958333317561</v>
      </c>
      <c r="C6515" s="1">
        <f t="shared" si="1217"/>
        <v>9</v>
      </c>
      <c r="D6515" s="1">
        <f t="shared" si="1218"/>
        <v>3</v>
      </c>
      <c r="E6515" s="12">
        <f t="shared" si="1219"/>
        <v>24</v>
      </c>
      <c r="F6515" s="124" t="str">
        <f t="shared" si="1220"/>
        <v>0</v>
      </c>
      <c r="G6515" s="1">
        <f ca="1">(OFFSET(O6515,0,MATCH(Customer!$J$6,'CDH &amp; HDH'!$P$11:$X$11,0)))</f>
        <v>65</v>
      </c>
      <c r="H6515" s="1" t="str">
        <f t="shared" si="1221"/>
        <v>Cooling</v>
      </c>
      <c r="I6515" s="1">
        <f ca="1">OFFSET(IF($H6515="Cooling",Customer!$C$25,Customer!$C$52),E6515,D6515)</f>
        <v>78</v>
      </c>
      <c r="J6515" s="1">
        <f ca="1">OFFSET(IF($H6515="Cooling",Customer!$L$25,Customer!$L$52),$E6515,$D6515)</f>
        <v>80</v>
      </c>
      <c r="K6515" s="16">
        <f t="shared" ca="1" si="1215"/>
        <v>0</v>
      </c>
      <c r="L6515" s="16">
        <f t="shared" ca="1" si="1216"/>
        <v>0</v>
      </c>
      <c r="M6515" s="17">
        <f t="shared" si="1222"/>
        <v>0</v>
      </c>
      <c r="N6515" s="17">
        <f t="shared" si="1223"/>
        <v>0</v>
      </c>
      <c r="O6515" s="4"/>
      <c r="P6515" s="4">
        <v>44</v>
      </c>
      <c r="Q6515" s="4">
        <v>39</v>
      </c>
      <c r="R6515" s="4">
        <v>37</v>
      </c>
      <c r="S6515" s="4">
        <v>39</v>
      </c>
      <c r="T6515" s="4">
        <v>61</v>
      </c>
      <c r="U6515" s="4">
        <v>58</v>
      </c>
      <c r="V6515" s="13">
        <v>65</v>
      </c>
      <c r="W6515" s="4">
        <v>42</v>
      </c>
      <c r="X6515" s="4">
        <v>43</v>
      </c>
      <c r="Y6515">
        <f t="shared" ca="1" si="1224"/>
        <v>0</v>
      </c>
      <c r="Z6515">
        <f t="shared" ca="1" si="1225"/>
        <v>0</v>
      </c>
    </row>
    <row r="6516" spans="2:26" x14ac:dyDescent="0.25">
      <c r="B6516" s="11">
        <f t="shared" si="1226"/>
        <v>44832.999999984226</v>
      </c>
      <c r="C6516" s="1">
        <f t="shared" si="1217"/>
        <v>9</v>
      </c>
      <c r="D6516" s="1">
        <f t="shared" si="1218"/>
        <v>4</v>
      </c>
      <c r="E6516" s="12">
        <f t="shared" si="1219"/>
        <v>1</v>
      </c>
      <c r="F6516" s="124" t="str">
        <f t="shared" si="1220"/>
        <v>0</v>
      </c>
      <c r="G6516" s="1">
        <f ca="1">(OFFSET(O6516,0,MATCH(Customer!$J$6,'CDH &amp; HDH'!$P$11:$X$11,0)))</f>
        <v>64</v>
      </c>
      <c r="H6516" s="1" t="str">
        <f t="shared" si="1221"/>
        <v>Cooling</v>
      </c>
      <c r="I6516" s="1">
        <f ca="1">OFFSET(IF($H6516="Cooling",Customer!$C$25,Customer!$C$52),E6516,D6516)</f>
        <v>78</v>
      </c>
      <c r="J6516" s="1">
        <f ca="1">OFFSET(IF($H6516="Cooling",Customer!$L$25,Customer!$L$52),$E6516,$D6516)</f>
        <v>80</v>
      </c>
      <c r="K6516" s="16">
        <f t="shared" ca="1" si="1215"/>
        <v>0</v>
      </c>
      <c r="L6516" s="16">
        <f t="shared" ca="1" si="1216"/>
        <v>0</v>
      </c>
      <c r="M6516" s="17">
        <f t="shared" si="1222"/>
        <v>0</v>
      </c>
      <c r="N6516" s="17">
        <f t="shared" si="1223"/>
        <v>0</v>
      </c>
      <c r="O6516" s="4"/>
      <c r="P6516" s="4">
        <v>42</v>
      </c>
      <c r="Q6516" s="4">
        <v>37</v>
      </c>
      <c r="R6516" s="4">
        <v>36</v>
      </c>
      <c r="S6516" s="4">
        <v>38</v>
      </c>
      <c r="T6516" s="4">
        <v>58</v>
      </c>
      <c r="U6516" s="4">
        <v>59</v>
      </c>
      <c r="V6516" s="13">
        <v>64</v>
      </c>
      <c r="W6516" s="4">
        <v>41</v>
      </c>
      <c r="X6516" s="4">
        <v>43</v>
      </c>
      <c r="Y6516">
        <f t="shared" ca="1" si="1224"/>
        <v>0</v>
      </c>
      <c r="Z6516">
        <f t="shared" ca="1" si="1225"/>
        <v>0</v>
      </c>
    </row>
    <row r="6517" spans="2:26" x14ac:dyDescent="0.25">
      <c r="B6517" s="11">
        <f t="shared" si="1226"/>
        <v>44833.04166665089</v>
      </c>
      <c r="C6517" s="1">
        <f t="shared" si="1217"/>
        <v>9</v>
      </c>
      <c r="D6517" s="1">
        <f t="shared" si="1218"/>
        <v>4</v>
      </c>
      <c r="E6517" s="12">
        <f t="shared" si="1219"/>
        <v>2</v>
      </c>
      <c r="F6517" s="124" t="str">
        <f t="shared" si="1220"/>
        <v>0</v>
      </c>
      <c r="G6517" s="1">
        <f ca="1">(OFFSET(O6517,0,MATCH(Customer!$J$6,'CDH &amp; HDH'!$P$11:$X$11,0)))</f>
        <v>65</v>
      </c>
      <c r="H6517" s="1" t="str">
        <f t="shared" si="1221"/>
        <v>Cooling</v>
      </c>
      <c r="I6517" s="1">
        <f ca="1">OFFSET(IF($H6517="Cooling",Customer!$C$25,Customer!$C$52),E6517,D6517)</f>
        <v>78</v>
      </c>
      <c r="J6517" s="1">
        <f ca="1">OFFSET(IF($H6517="Cooling",Customer!$L$25,Customer!$L$52),$E6517,$D6517)</f>
        <v>80</v>
      </c>
      <c r="K6517" s="16">
        <f t="shared" ca="1" si="1215"/>
        <v>0</v>
      </c>
      <c r="L6517" s="16">
        <f t="shared" ca="1" si="1216"/>
        <v>0</v>
      </c>
      <c r="M6517" s="17">
        <f t="shared" si="1222"/>
        <v>0</v>
      </c>
      <c r="N6517" s="17">
        <f t="shared" si="1223"/>
        <v>0</v>
      </c>
      <c r="O6517" s="4"/>
      <c r="P6517" s="4">
        <v>42</v>
      </c>
      <c r="Q6517" s="4">
        <v>37</v>
      </c>
      <c r="R6517" s="4">
        <v>36</v>
      </c>
      <c r="S6517" s="4">
        <v>38</v>
      </c>
      <c r="T6517" s="4">
        <v>58</v>
      </c>
      <c r="U6517" s="4">
        <v>59</v>
      </c>
      <c r="V6517" s="13">
        <v>65</v>
      </c>
      <c r="W6517" s="4">
        <v>40</v>
      </c>
      <c r="X6517" s="4">
        <v>42</v>
      </c>
      <c r="Y6517">
        <f t="shared" ca="1" si="1224"/>
        <v>0</v>
      </c>
      <c r="Z6517">
        <f t="shared" ca="1" si="1225"/>
        <v>0</v>
      </c>
    </row>
    <row r="6518" spans="2:26" x14ac:dyDescent="0.25">
      <c r="B6518" s="11">
        <f t="shared" si="1226"/>
        <v>44833.083333317554</v>
      </c>
      <c r="C6518" s="1">
        <f t="shared" si="1217"/>
        <v>9</v>
      </c>
      <c r="D6518" s="1">
        <f t="shared" si="1218"/>
        <v>4</v>
      </c>
      <c r="E6518" s="12">
        <f t="shared" si="1219"/>
        <v>3</v>
      </c>
      <c r="F6518" s="124" t="str">
        <f t="shared" si="1220"/>
        <v>0</v>
      </c>
      <c r="G6518" s="1">
        <f ca="1">(OFFSET(O6518,0,MATCH(Customer!$J$6,'CDH &amp; HDH'!$P$11:$X$11,0)))</f>
        <v>64</v>
      </c>
      <c r="H6518" s="1" t="str">
        <f t="shared" si="1221"/>
        <v>Cooling</v>
      </c>
      <c r="I6518" s="1">
        <f ca="1">OFFSET(IF($H6518="Cooling",Customer!$C$25,Customer!$C$52),E6518,D6518)</f>
        <v>78</v>
      </c>
      <c r="J6518" s="1">
        <f ca="1">OFFSET(IF($H6518="Cooling",Customer!$L$25,Customer!$L$52),$E6518,$D6518)</f>
        <v>80</v>
      </c>
      <c r="K6518" s="16">
        <f t="shared" ca="1" si="1215"/>
        <v>0</v>
      </c>
      <c r="L6518" s="16">
        <f t="shared" ca="1" si="1216"/>
        <v>0</v>
      </c>
      <c r="M6518" s="17">
        <f t="shared" si="1222"/>
        <v>0</v>
      </c>
      <c r="N6518" s="17">
        <f t="shared" si="1223"/>
        <v>0</v>
      </c>
      <c r="O6518" s="4"/>
      <c r="P6518" s="4">
        <v>41</v>
      </c>
      <c r="Q6518" s="4">
        <v>36</v>
      </c>
      <c r="R6518" s="4">
        <v>35</v>
      </c>
      <c r="S6518" s="4">
        <v>38</v>
      </c>
      <c r="T6518" s="4">
        <v>57</v>
      </c>
      <c r="U6518" s="4">
        <v>57</v>
      </c>
      <c r="V6518" s="13">
        <v>64</v>
      </c>
      <c r="W6518" s="4">
        <v>39</v>
      </c>
      <c r="X6518" s="4">
        <v>41</v>
      </c>
      <c r="Y6518">
        <f t="shared" ca="1" si="1224"/>
        <v>0</v>
      </c>
      <c r="Z6518">
        <f t="shared" ca="1" si="1225"/>
        <v>0</v>
      </c>
    </row>
    <row r="6519" spans="2:26" x14ac:dyDescent="0.25">
      <c r="B6519" s="11">
        <f t="shared" si="1226"/>
        <v>44833.124999984218</v>
      </c>
      <c r="C6519" s="1">
        <f t="shared" si="1217"/>
        <v>9</v>
      </c>
      <c r="D6519" s="1">
        <f t="shared" si="1218"/>
        <v>4</v>
      </c>
      <c r="E6519" s="12">
        <f t="shared" si="1219"/>
        <v>4</v>
      </c>
      <c r="F6519" s="124" t="str">
        <f t="shared" si="1220"/>
        <v>0</v>
      </c>
      <c r="G6519" s="1">
        <f ca="1">(OFFSET(O6519,0,MATCH(Customer!$J$6,'CDH &amp; HDH'!$P$11:$X$11,0)))</f>
        <v>64</v>
      </c>
      <c r="H6519" s="1" t="str">
        <f t="shared" si="1221"/>
        <v>Cooling</v>
      </c>
      <c r="I6519" s="1">
        <f ca="1">OFFSET(IF($H6519="Cooling",Customer!$C$25,Customer!$C$52),E6519,D6519)</f>
        <v>78</v>
      </c>
      <c r="J6519" s="1">
        <f ca="1">OFFSET(IF($H6519="Cooling",Customer!$L$25,Customer!$L$52),$E6519,$D6519)</f>
        <v>80</v>
      </c>
      <c r="K6519" s="16">
        <f t="shared" ca="1" si="1215"/>
        <v>0</v>
      </c>
      <c r="L6519" s="16">
        <f t="shared" ca="1" si="1216"/>
        <v>0</v>
      </c>
      <c r="M6519" s="17">
        <f t="shared" si="1222"/>
        <v>0</v>
      </c>
      <c r="N6519" s="17">
        <f t="shared" si="1223"/>
        <v>0</v>
      </c>
      <c r="O6519" s="4"/>
      <c r="P6519" s="4">
        <v>41</v>
      </c>
      <c r="Q6519" s="4">
        <v>36</v>
      </c>
      <c r="R6519" s="4">
        <v>35</v>
      </c>
      <c r="S6519" s="4">
        <v>37</v>
      </c>
      <c r="T6519" s="4">
        <v>57</v>
      </c>
      <c r="U6519" s="4">
        <v>57</v>
      </c>
      <c r="V6519" s="13">
        <v>64</v>
      </c>
      <c r="W6519" s="4">
        <v>38</v>
      </c>
      <c r="X6519" s="4">
        <v>40</v>
      </c>
      <c r="Y6519">
        <f t="shared" ca="1" si="1224"/>
        <v>0</v>
      </c>
      <c r="Z6519">
        <f t="shared" ca="1" si="1225"/>
        <v>0</v>
      </c>
    </row>
    <row r="6520" spans="2:26" x14ac:dyDescent="0.25">
      <c r="B6520" s="11">
        <f t="shared" si="1226"/>
        <v>44833.166666650883</v>
      </c>
      <c r="C6520" s="1">
        <f t="shared" si="1217"/>
        <v>9</v>
      </c>
      <c r="D6520" s="1">
        <f t="shared" si="1218"/>
        <v>4</v>
      </c>
      <c r="E6520" s="12">
        <f t="shared" si="1219"/>
        <v>5</v>
      </c>
      <c r="F6520" s="124" t="str">
        <f t="shared" si="1220"/>
        <v>0</v>
      </c>
      <c r="G6520" s="1">
        <f ca="1">(OFFSET(O6520,0,MATCH(Customer!$J$6,'CDH &amp; HDH'!$P$11:$X$11,0)))</f>
        <v>64</v>
      </c>
      <c r="H6520" s="1" t="str">
        <f t="shared" si="1221"/>
        <v>Cooling</v>
      </c>
      <c r="I6520" s="1">
        <f ca="1">OFFSET(IF($H6520="Cooling",Customer!$C$25,Customer!$C$52),E6520,D6520)</f>
        <v>78</v>
      </c>
      <c r="J6520" s="1">
        <f ca="1">OFFSET(IF($H6520="Cooling",Customer!$L$25,Customer!$L$52),$E6520,$D6520)</f>
        <v>80</v>
      </c>
      <c r="K6520" s="16">
        <f t="shared" ca="1" si="1215"/>
        <v>0</v>
      </c>
      <c r="L6520" s="16">
        <f t="shared" ca="1" si="1216"/>
        <v>0</v>
      </c>
      <c r="M6520" s="17">
        <f t="shared" si="1222"/>
        <v>0</v>
      </c>
      <c r="N6520" s="17">
        <f t="shared" si="1223"/>
        <v>0</v>
      </c>
      <c r="O6520" s="4"/>
      <c r="P6520" s="4">
        <v>41</v>
      </c>
      <c r="Q6520" s="4">
        <v>37</v>
      </c>
      <c r="R6520" s="4">
        <v>33</v>
      </c>
      <c r="S6520" s="4">
        <v>38</v>
      </c>
      <c r="T6520" s="4">
        <v>56</v>
      </c>
      <c r="U6520" s="4">
        <v>56</v>
      </c>
      <c r="V6520" s="13">
        <v>64</v>
      </c>
      <c r="W6520" s="4">
        <v>38</v>
      </c>
      <c r="X6520" s="4">
        <v>40</v>
      </c>
      <c r="Y6520">
        <f t="shared" ca="1" si="1224"/>
        <v>0</v>
      </c>
      <c r="Z6520">
        <f t="shared" ca="1" si="1225"/>
        <v>0</v>
      </c>
    </row>
    <row r="6521" spans="2:26" x14ac:dyDescent="0.25">
      <c r="B6521" s="11">
        <f t="shared" si="1226"/>
        <v>44833.208333317547</v>
      </c>
      <c r="C6521" s="1">
        <f t="shared" si="1217"/>
        <v>9</v>
      </c>
      <c r="D6521" s="1">
        <f t="shared" si="1218"/>
        <v>4</v>
      </c>
      <c r="E6521" s="12">
        <f t="shared" si="1219"/>
        <v>6</v>
      </c>
      <c r="F6521" s="124" t="str">
        <f t="shared" si="1220"/>
        <v>0</v>
      </c>
      <c r="G6521" s="1">
        <f ca="1">(OFFSET(O6521,0,MATCH(Customer!$J$6,'CDH &amp; HDH'!$P$11:$X$11,0)))</f>
        <v>64</v>
      </c>
      <c r="H6521" s="1" t="str">
        <f t="shared" si="1221"/>
        <v>Cooling</v>
      </c>
      <c r="I6521" s="1">
        <f ca="1">OFFSET(IF($H6521="Cooling",Customer!$C$25,Customer!$C$52),E6521,D6521)</f>
        <v>78</v>
      </c>
      <c r="J6521" s="1">
        <f ca="1">OFFSET(IF($H6521="Cooling",Customer!$L$25,Customer!$L$52),$E6521,$D6521)</f>
        <v>80</v>
      </c>
      <c r="K6521" s="16">
        <f t="shared" ca="1" si="1215"/>
        <v>0</v>
      </c>
      <c r="L6521" s="16">
        <f t="shared" ca="1" si="1216"/>
        <v>0</v>
      </c>
      <c r="M6521" s="17">
        <f t="shared" si="1222"/>
        <v>0</v>
      </c>
      <c r="N6521" s="17">
        <f t="shared" si="1223"/>
        <v>0</v>
      </c>
      <c r="O6521" s="4"/>
      <c r="P6521" s="4">
        <v>41</v>
      </c>
      <c r="Q6521" s="4">
        <v>37</v>
      </c>
      <c r="R6521" s="4">
        <v>36</v>
      </c>
      <c r="S6521" s="4">
        <v>38</v>
      </c>
      <c r="T6521" s="4">
        <v>55</v>
      </c>
      <c r="U6521" s="4">
        <v>56</v>
      </c>
      <c r="V6521" s="13">
        <v>64</v>
      </c>
      <c r="W6521" s="4">
        <v>38</v>
      </c>
      <c r="X6521" s="4">
        <v>40</v>
      </c>
      <c r="Y6521">
        <f t="shared" ca="1" si="1224"/>
        <v>0</v>
      </c>
      <c r="Z6521">
        <f t="shared" ca="1" si="1225"/>
        <v>0</v>
      </c>
    </row>
    <row r="6522" spans="2:26" x14ac:dyDescent="0.25">
      <c r="B6522" s="11">
        <f t="shared" si="1226"/>
        <v>44833.249999984211</v>
      </c>
      <c r="C6522" s="1">
        <f t="shared" si="1217"/>
        <v>9</v>
      </c>
      <c r="D6522" s="1">
        <f t="shared" si="1218"/>
        <v>4</v>
      </c>
      <c r="E6522" s="12">
        <f t="shared" si="1219"/>
        <v>7</v>
      </c>
      <c r="F6522" s="124" t="str">
        <f t="shared" si="1220"/>
        <v>0</v>
      </c>
      <c r="G6522" s="1">
        <f ca="1">(OFFSET(O6522,0,MATCH(Customer!$J$6,'CDH &amp; HDH'!$P$11:$X$11,0)))</f>
        <v>64</v>
      </c>
      <c r="H6522" s="1" t="str">
        <f t="shared" si="1221"/>
        <v>Cooling</v>
      </c>
      <c r="I6522" s="1">
        <f ca="1">OFFSET(IF($H6522="Cooling",Customer!$C$25,Customer!$C$52),E6522,D6522)</f>
        <v>78</v>
      </c>
      <c r="J6522" s="1">
        <f ca="1">OFFSET(IF($H6522="Cooling",Customer!$L$25,Customer!$L$52),$E6522,$D6522)</f>
        <v>80</v>
      </c>
      <c r="K6522" s="16">
        <f t="shared" ca="1" si="1215"/>
        <v>0</v>
      </c>
      <c r="L6522" s="16">
        <f t="shared" ca="1" si="1216"/>
        <v>0</v>
      </c>
      <c r="M6522" s="17">
        <f t="shared" si="1222"/>
        <v>0</v>
      </c>
      <c r="N6522" s="17">
        <f t="shared" si="1223"/>
        <v>0</v>
      </c>
      <c r="O6522" s="4"/>
      <c r="P6522" s="4">
        <v>41</v>
      </c>
      <c r="Q6522" s="4">
        <v>38</v>
      </c>
      <c r="R6522" s="4">
        <v>40</v>
      </c>
      <c r="S6522" s="4">
        <v>39</v>
      </c>
      <c r="T6522" s="4">
        <v>56</v>
      </c>
      <c r="U6522" s="4">
        <v>58</v>
      </c>
      <c r="V6522" s="13">
        <v>64</v>
      </c>
      <c r="W6522" s="4">
        <v>38</v>
      </c>
      <c r="X6522" s="4">
        <v>41</v>
      </c>
      <c r="Y6522">
        <f t="shared" ca="1" si="1224"/>
        <v>0</v>
      </c>
      <c r="Z6522">
        <f t="shared" ca="1" si="1225"/>
        <v>0</v>
      </c>
    </row>
    <row r="6523" spans="2:26" x14ac:dyDescent="0.25">
      <c r="B6523" s="11">
        <f t="shared" si="1226"/>
        <v>44833.291666650875</v>
      </c>
      <c r="C6523" s="1">
        <f t="shared" si="1217"/>
        <v>9</v>
      </c>
      <c r="D6523" s="1">
        <f t="shared" si="1218"/>
        <v>4</v>
      </c>
      <c r="E6523" s="12">
        <f t="shared" si="1219"/>
        <v>8</v>
      </c>
      <c r="F6523" s="124" t="str">
        <f t="shared" si="1220"/>
        <v>0</v>
      </c>
      <c r="G6523" s="1">
        <f ca="1">(OFFSET(O6523,0,MATCH(Customer!$J$6,'CDH &amp; HDH'!$P$11:$X$11,0)))</f>
        <v>64</v>
      </c>
      <c r="H6523" s="1" t="str">
        <f t="shared" si="1221"/>
        <v>Cooling</v>
      </c>
      <c r="I6523" s="1">
        <f ca="1">OFFSET(IF($H6523="Cooling",Customer!$C$25,Customer!$C$52),E6523,D6523)</f>
        <v>72</v>
      </c>
      <c r="J6523" s="1">
        <f ca="1">OFFSET(IF($H6523="Cooling",Customer!$L$25,Customer!$L$52),$E6523,$D6523)</f>
        <v>77</v>
      </c>
      <c r="K6523" s="16">
        <f t="shared" ca="1" si="1215"/>
        <v>0</v>
      </c>
      <c r="L6523" s="16">
        <f t="shared" ca="1" si="1216"/>
        <v>0</v>
      </c>
      <c r="M6523" s="17">
        <f t="shared" si="1222"/>
        <v>0</v>
      </c>
      <c r="N6523" s="17">
        <f t="shared" si="1223"/>
        <v>0</v>
      </c>
      <c r="O6523" s="4"/>
      <c r="P6523" s="4">
        <v>46</v>
      </c>
      <c r="Q6523" s="4">
        <v>42</v>
      </c>
      <c r="R6523" s="4">
        <v>43</v>
      </c>
      <c r="S6523" s="4">
        <v>44</v>
      </c>
      <c r="T6523" s="4">
        <v>62</v>
      </c>
      <c r="U6523" s="4">
        <v>60</v>
      </c>
      <c r="V6523" s="13">
        <v>64</v>
      </c>
      <c r="W6523" s="4">
        <v>42</v>
      </c>
      <c r="X6523" s="4">
        <v>41</v>
      </c>
      <c r="Y6523">
        <f t="shared" ca="1" si="1224"/>
        <v>0</v>
      </c>
      <c r="Z6523">
        <f t="shared" ca="1" si="1225"/>
        <v>0</v>
      </c>
    </row>
    <row r="6524" spans="2:26" x14ac:dyDescent="0.25">
      <c r="B6524" s="11">
        <f t="shared" si="1226"/>
        <v>44833.33333331754</v>
      </c>
      <c r="C6524" s="1">
        <f t="shared" si="1217"/>
        <v>9</v>
      </c>
      <c r="D6524" s="1">
        <f t="shared" si="1218"/>
        <v>4</v>
      </c>
      <c r="E6524" s="12">
        <f t="shared" si="1219"/>
        <v>9</v>
      </c>
      <c r="F6524" s="124" t="str">
        <f t="shared" si="1220"/>
        <v>0</v>
      </c>
      <c r="G6524" s="1">
        <f ca="1">(OFFSET(O6524,0,MATCH(Customer!$J$6,'CDH &amp; HDH'!$P$11:$X$11,0)))</f>
        <v>64</v>
      </c>
      <c r="H6524" s="1" t="str">
        <f t="shared" si="1221"/>
        <v>Cooling</v>
      </c>
      <c r="I6524" s="1">
        <f ca="1">OFFSET(IF($H6524="Cooling",Customer!$C$25,Customer!$C$52),E6524,D6524)</f>
        <v>72</v>
      </c>
      <c r="J6524" s="1">
        <f ca="1">OFFSET(IF($H6524="Cooling",Customer!$L$25,Customer!$L$52),$E6524,$D6524)</f>
        <v>77</v>
      </c>
      <c r="K6524" s="16">
        <f t="shared" ca="1" si="1215"/>
        <v>0</v>
      </c>
      <c r="L6524" s="16">
        <f t="shared" ca="1" si="1216"/>
        <v>0</v>
      </c>
      <c r="M6524" s="17">
        <f t="shared" si="1222"/>
        <v>0</v>
      </c>
      <c r="N6524" s="17">
        <f t="shared" si="1223"/>
        <v>0</v>
      </c>
      <c r="O6524" s="4"/>
      <c r="P6524" s="4">
        <v>52</v>
      </c>
      <c r="Q6524" s="4">
        <v>47</v>
      </c>
      <c r="R6524" s="4">
        <v>46</v>
      </c>
      <c r="S6524" s="4">
        <v>49</v>
      </c>
      <c r="T6524" s="4">
        <v>66</v>
      </c>
      <c r="U6524" s="4">
        <v>63</v>
      </c>
      <c r="V6524" s="13">
        <v>64</v>
      </c>
      <c r="W6524" s="4">
        <v>45</v>
      </c>
      <c r="X6524" s="4">
        <v>44</v>
      </c>
      <c r="Y6524">
        <f t="shared" ca="1" si="1224"/>
        <v>0</v>
      </c>
      <c r="Z6524">
        <f t="shared" ca="1" si="1225"/>
        <v>0</v>
      </c>
    </row>
    <row r="6525" spans="2:26" x14ac:dyDescent="0.25">
      <c r="B6525" s="11">
        <f t="shared" si="1226"/>
        <v>44833.374999984204</v>
      </c>
      <c r="C6525" s="1">
        <f t="shared" si="1217"/>
        <v>9</v>
      </c>
      <c r="D6525" s="1">
        <f t="shared" si="1218"/>
        <v>4</v>
      </c>
      <c r="E6525" s="12">
        <f t="shared" si="1219"/>
        <v>10</v>
      </c>
      <c r="F6525" s="124" t="str">
        <f t="shared" si="1220"/>
        <v>0</v>
      </c>
      <c r="G6525" s="1">
        <f ca="1">(OFFSET(O6525,0,MATCH(Customer!$J$6,'CDH &amp; HDH'!$P$11:$X$11,0)))</f>
        <v>65</v>
      </c>
      <c r="H6525" s="1" t="str">
        <f t="shared" si="1221"/>
        <v>Cooling</v>
      </c>
      <c r="I6525" s="1">
        <f ca="1">OFFSET(IF($H6525="Cooling",Customer!$C$25,Customer!$C$52),E6525,D6525)</f>
        <v>72</v>
      </c>
      <c r="J6525" s="1">
        <f ca="1">OFFSET(IF($H6525="Cooling",Customer!$L$25,Customer!$L$52),$E6525,$D6525)</f>
        <v>77</v>
      </c>
      <c r="K6525" s="16">
        <f t="shared" ca="1" si="1215"/>
        <v>0</v>
      </c>
      <c r="L6525" s="16">
        <f t="shared" ca="1" si="1216"/>
        <v>0</v>
      </c>
      <c r="M6525" s="17">
        <f t="shared" si="1222"/>
        <v>0</v>
      </c>
      <c r="N6525" s="17">
        <f t="shared" si="1223"/>
        <v>0</v>
      </c>
      <c r="O6525" s="4"/>
      <c r="P6525" s="4">
        <v>57</v>
      </c>
      <c r="Q6525" s="4">
        <v>51</v>
      </c>
      <c r="R6525" s="4">
        <v>48</v>
      </c>
      <c r="S6525" s="4">
        <v>53</v>
      </c>
      <c r="T6525" s="4">
        <v>72</v>
      </c>
      <c r="U6525" s="4">
        <v>67</v>
      </c>
      <c r="V6525" s="13">
        <v>65</v>
      </c>
      <c r="W6525" s="4">
        <v>49</v>
      </c>
      <c r="X6525" s="4">
        <v>50</v>
      </c>
      <c r="Y6525">
        <f t="shared" ca="1" si="1224"/>
        <v>0</v>
      </c>
      <c r="Z6525">
        <f t="shared" ca="1" si="1225"/>
        <v>0</v>
      </c>
    </row>
    <row r="6526" spans="2:26" x14ac:dyDescent="0.25">
      <c r="B6526" s="11">
        <f t="shared" si="1226"/>
        <v>44833.416666650868</v>
      </c>
      <c r="C6526" s="1">
        <f t="shared" si="1217"/>
        <v>9</v>
      </c>
      <c r="D6526" s="1">
        <f t="shared" si="1218"/>
        <v>4</v>
      </c>
      <c r="E6526" s="12">
        <f t="shared" si="1219"/>
        <v>11</v>
      </c>
      <c r="F6526" s="124" t="str">
        <f t="shared" si="1220"/>
        <v>0</v>
      </c>
      <c r="G6526" s="1">
        <f ca="1">(OFFSET(O6526,0,MATCH(Customer!$J$6,'CDH &amp; HDH'!$P$11:$X$11,0)))</f>
        <v>65</v>
      </c>
      <c r="H6526" s="1" t="str">
        <f t="shared" si="1221"/>
        <v>Cooling</v>
      </c>
      <c r="I6526" s="1">
        <f ca="1">OFFSET(IF($H6526="Cooling",Customer!$C$25,Customer!$C$52),E6526,D6526)</f>
        <v>72</v>
      </c>
      <c r="J6526" s="1">
        <f ca="1">OFFSET(IF($H6526="Cooling",Customer!$L$25,Customer!$L$52),$E6526,$D6526)</f>
        <v>77</v>
      </c>
      <c r="K6526" s="16">
        <f t="shared" ca="1" si="1215"/>
        <v>0</v>
      </c>
      <c r="L6526" s="16">
        <f t="shared" ca="1" si="1216"/>
        <v>0</v>
      </c>
      <c r="M6526" s="17">
        <f t="shared" si="1222"/>
        <v>0</v>
      </c>
      <c r="N6526" s="17">
        <f t="shared" si="1223"/>
        <v>0</v>
      </c>
      <c r="O6526" s="4"/>
      <c r="P6526" s="4">
        <v>59</v>
      </c>
      <c r="Q6526" s="4">
        <v>53</v>
      </c>
      <c r="R6526" s="4">
        <v>48</v>
      </c>
      <c r="S6526" s="4">
        <v>57</v>
      </c>
      <c r="T6526" s="4">
        <v>75</v>
      </c>
      <c r="U6526" s="4">
        <v>69</v>
      </c>
      <c r="V6526" s="13">
        <v>65</v>
      </c>
      <c r="W6526" s="4">
        <v>53</v>
      </c>
      <c r="X6526" s="4">
        <v>54</v>
      </c>
      <c r="Y6526">
        <f t="shared" ca="1" si="1224"/>
        <v>0</v>
      </c>
      <c r="Z6526">
        <f t="shared" ca="1" si="1225"/>
        <v>0</v>
      </c>
    </row>
    <row r="6527" spans="2:26" x14ac:dyDescent="0.25">
      <c r="B6527" s="11">
        <f t="shared" si="1226"/>
        <v>44833.458333317532</v>
      </c>
      <c r="C6527" s="1">
        <f t="shared" si="1217"/>
        <v>9</v>
      </c>
      <c r="D6527" s="1">
        <f t="shared" si="1218"/>
        <v>4</v>
      </c>
      <c r="E6527" s="12">
        <f t="shared" si="1219"/>
        <v>12</v>
      </c>
      <c r="F6527" s="124" t="str">
        <f t="shared" si="1220"/>
        <v>0</v>
      </c>
      <c r="G6527" s="1">
        <f ca="1">(OFFSET(O6527,0,MATCH(Customer!$J$6,'CDH &amp; HDH'!$P$11:$X$11,0)))</f>
        <v>65</v>
      </c>
      <c r="H6527" s="1" t="str">
        <f t="shared" si="1221"/>
        <v>Cooling</v>
      </c>
      <c r="I6527" s="1">
        <f ca="1">OFFSET(IF($H6527="Cooling",Customer!$C$25,Customer!$C$52),E6527,D6527)</f>
        <v>72</v>
      </c>
      <c r="J6527" s="1">
        <f ca="1">OFFSET(IF($H6527="Cooling",Customer!$L$25,Customer!$L$52),$E6527,$D6527)</f>
        <v>77</v>
      </c>
      <c r="K6527" s="16">
        <f t="shared" ca="1" si="1215"/>
        <v>0</v>
      </c>
      <c r="L6527" s="16">
        <f t="shared" ca="1" si="1216"/>
        <v>0</v>
      </c>
      <c r="M6527" s="17">
        <f t="shared" si="1222"/>
        <v>0</v>
      </c>
      <c r="N6527" s="17">
        <f t="shared" si="1223"/>
        <v>0</v>
      </c>
      <c r="O6527" s="4"/>
      <c r="P6527" s="4">
        <v>62</v>
      </c>
      <c r="Q6527" s="4">
        <v>56</v>
      </c>
      <c r="R6527" s="4">
        <v>53</v>
      </c>
      <c r="S6527" s="4">
        <v>60</v>
      </c>
      <c r="T6527" s="4">
        <v>77</v>
      </c>
      <c r="U6527" s="4">
        <v>70</v>
      </c>
      <c r="V6527" s="13">
        <v>65</v>
      </c>
      <c r="W6527" s="4">
        <v>56</v>
      </c>
      <c r="X6527" s="4">
        <v>59</v>
      </c>
      <c r="Y6527">
        <f t="shared" ca="1" si="1224"/>
        <v>0</v>
      </c>
      <c r="Z6527">
        <f t="shared" ca="1" si="1225"/>
        <v>0</v>
      </c>
    </row>
    <row r="6528" spans="2:26" x14ac:dyDescent="0.25">
      <c r="B6528" s="11">
        <f t="shared" si="1226"/>
        <v>44833.499999984197</v>
      </c>
      <c r="C6528" s="1">
        <f t="shared" si="1217"/>
        <v>9</v>
      </c>
      <c r="D6528" s="1">
        <f t="shared" si="1218"/>
        <v>4</v>
      </c>
      <c r="E6528" s="12">
        <f t="shared" si="1219"/>
        <v>13</v>
      </c>
      <c r="F6528" s="124" t="str">
        <f t="shared" si="1220"/>
        <v>0</v>
      </c>
      <c r="G6528" s="1">
        <f ca="1">(OFFSET(O6528,0,MATCH(Customer!$J$6,'CDH &amp; HDH'!$P$11:$X$11,0)))</f>
        <v>65</v>
      </c>
      <c r="H6528" s="1" t="str">
        <f t="shared" si="1221"/>
        <v>Cooling</v>
      </c>
      <c r="I6528" s="1">
        <f ca="1">OFFSET(IF($H6528="Cooling",Customer!$C$25,Customer!$C$52),E6528,D6528)</f>
        <v>72</v>
      </c>
      <c r="J6528" s="1">
        <f ca="1">OFFSET(IF($H6528="Cooling",Customer!$L$25,Customer!$L$52),$E6528,$D6528)</f>
        <v>77</v>
      </c>
      <c r="K6528" s="16">
        <f t="shared" ca="1" si="1215"/>
        <v>0</v>
      </c>
      <c r="L6528" s="16">
        <f t="shared" ca="1" si="1216"/>
        <v>0</v>
      </c>
      <c r="M6528" s="17">
        <f t="shared" si="1222"/>
        <v>0</v>
      </c>
      <c r="N6528" s="17">
        <f t="shared" si="1223"/>
        <v>0</v>
      </c>
      <c r="O6528" s="4"/>
      <c r="P6528" s="4">
        <v>64</v>
      </c>
      <c r="Q6528" s="4">
        <v>58</v>
      </c>
      <c r="R6528" s="4">
        <v>56</v>
      </c>
      <c r="S6528" s="4">
        <v>59</v>
      </c>
      <c r="T6528" s="4">
        <v>78</v>
      </c>
      <c r="U6528" s="4">
        <v>71</v>
      </c>
      <c r="V6528" s="13">
        <v>65</v>
      </c>
      <c r="W6528" s="4">
        <v>60</v>
      </c>
      <c r="X6528" s="4">
        <v>62</v>
      </c>
      <c r="Y6528">
        <f t="shared" ca="1" si="1224"/>
        <v>0</v>
      </c>
      <c r="Z6528">
        <f t="shared" ca="1" si="1225"/>
        <v>0</v>
      </c>
    </row>
    <row r="6529" spans="2:26" x14ac:dyDescent="0.25">
      <c r="B6529" s="11">
        <f t="shared" si="1226"/>
        <v>44833.541666650861</v>
      </c>
      <c r="C6529" s="1">
        <f t="shared" si="1217"/>
        <v>9</v>
      </c>
      <c r="D6529" s="1">
        <f t="shared" si="1218"/>
        <v>4</v>
      </c>
      <c r="E6529" s="12">
        <f t="shared" si="1219"/>
        <v>14</v>
      </c>
      <c r="F6529" s="124" t="str">
        <f t="shared" si="1220"/>
        <v>0</v>
      </c>
      <c r="G6529" s="1">
        <f ca="1">(OFFSET(O6529,0,MATCH(Customer!$J$6,'CDH &amp; HDH'!$P$11:$X$11,0)))</f>
        <v>65</v>
      </c>
      <c r="H6529" s="1" t="str">
        <f t="shared" si="1221"/>
        <v>Cooling</v>
      </c>
      <c r="I6529" s="1">
        <f ca="1">OFFSET(IF($H6529="Cooling",Customer!$C$25,Customer!$C$52),E6529,D6529)</f>
        <v>72</v>
      </c>
      <c r="J6529" s="1">
        <f ca="1">OFFSET(IF($H6529="Cooling",Customer!$L$25,Customer!$L$52),$E6529,$D6529)</f>
        <v>77</v>
      </c>
      <c r="K6529" s="16">
        <f t="shared" ca="1" si="1215"/>
        <v>0</v>
      </c>
      <c r="L6529" s="16">
        <f t="shared" ca="1" si="1216"/>
        <v>0</v>
      </c>
      <c r="M6529" s="17">
        <f t="shared" si="1222"/>
        <v>0</v>
      </c>
      <c r="N6529" s="17">
        <f t="shared" si="1223"/>
        <v>0</v>
      </c>
      <c r="O6529" s="4"/>
      <c r="P6529" s="4">
        <v>65</v>
      </c>
      <c r="Q6529" s="4">
        <v>59</v>
      </c>
      <c r="R6529" s="4">
        <v>59</v>
      </c>
      <c r="S6529" s="4">
        <v>60</v>
      </c>
      <c r="T6529" s="4">
        <v>77</v>
      </c>
      <c r="U6529" s="4">
        <v>72</v>
      </c>
      <c r="V6529" s="13">
        <v>65</v>
      </c>
      <c r="W6529" s="4">
        <v>61</v>
      </c>
      <c r="X6529" s="4">
        <v>64</v>
      </c>
      <c r="Y6529">
        <f t="shared" ca="1" si="1224"/>
        <v>0</v>
      </c>
      <c r="Z6529">
        <f t="shared" ca="1" si="1225"/>
        <v>0</v>
      </c>
    </row>
    <row r="6530" spans="2:26" x14ac:dyDescent="0.25">
      <c r="B6530" s="11">
        <f t="shared" si="1226"/>
        <v>44833.583333317525</v>
      </c>
      <c r="C6530" s="1">
        <f t="shared" si="1217"/>
        <v>9</v>
      </c>
      <c r="D6530" s="1">
        <f t="shared" si="1218"/>
        <v>4</v>
      </c>
      <c r="E6530" s="12">
        <f t="shared" si="1219"/>
        <v>15</v>
      </c>
      <c r="F6530" s="124" t="str">
        <f t="shared" si="1220"/>
        <v>0</v>
      </c>
      <c r="G6530" s="1">
        <f ca="1">(OFFSET(O6530,0,MATCH(Customer!$J$6,'CDH &amp; HDH'!$P$11:$X$11,0)))</f>
        <v>65</v>
      </c>
      <c r="H6530" s="1" t="str">
        <f t="shared" si="1221"/>
        <v>Cooling</v>
      </c>
      <c r="I6530" s="1">
        <f ca="1">OFFSET(IF($H6530="Cooling",Customer!$C$25,Customer!$C$52),E6530,D6530)</f>
        <v>72</v>
      </c>
      <c r="J6530" s="1">
        <f ca="1">OFFSET(IF($H6530="Cooling",Customer!$L$25,Customer!$L$52),$E6530,$D6530)</f>
        <v>77</v>
      </c>
      <c r="K6530" s="16">
        <f t="shared" ca="1" si="1215"/>
        <v>0</v>
      </c>
      <c r="L6530" s="16">
        <f t="shared" ca="1" si="1216"/>
        <v>0</v>
      </c>
      <c r="M6530" s="17">
        <f t="shared" si="1222"/>
        <v>0</v>
      </c>
      <c r="N6530" s="17">
        <f t="shared" si="1223"/>
        <v>0</v>
      </c>
      <c r="O6530" s="4"/>
      <c r="P6530" s="4">
        <v>65</v>
      </c>
      <c r="Q6530" s="4">
        <v>59</v>
      </c>
      <c r="R6530" s="4">
        <v>60</v>
      </c>
      <c r="S6530" s="4">
        <v>60</v>
      </c>
      <c r="T6530" s="4">
        <v>77</v>
      </c>
      <c r="U6530" s="4">
        <v>71</v>
      </c>
      <c r="V6530" s="13">
        <v>65</v>
      </c>
      <c r="W6530" s="4">
        <v>62</v>
      </c>
      <c r="X6530" s="4">
        <v>64</v>
      </c>
      <c r="Y6530">
        <f t="shared" ca="1" si="1224"/>
        <v>0</v>
      </c>
      <c r="Z6530">
        <f t="shared" ca="1" si="1225"/>
        <v>0</v>
      </c>
    </row>
    <row r="6531" spans="2:26" x14ac:dyDescent="0.25">
      <c r="B6531" s="11">
        <f t="shared" si="1226"/>
        <v>44833.624999984189</v>
      </c>
      <c r="C6531" s="1">
        <f t="shared" si="1217"/>
        <v>9</v>
      </c>
      <c r="D6531" s="1">
        <f t="shared" si="1218"/>
        <v>4</v>
      </c>
      <c r="E6531" s="12">
        <f t="shared" si="1219"/>
        <v>16</v>
      </c>
      <c r="F6531" s="124" t="str">
        <f t="shared" si="1220"/>
        <v>0</v>
      </c>
      <c r="G6531" s="1">
        <f ca="1">(OFFSET(O6531,0,MATCH(Customer!$J$6,'CDH &amp; HDH'!$P$11:$X$11,0)))</f>
        <v>66</v>
      </c>
      <c r="H6531" s="1" t="str">
        <f t="shared" si="1221"/>
        <v>Cooling</v>
      </c>
      <c r="I6531" s="1">
        <f ca="1">OFFSET(IF($H6531="Cooling",Customer!$C$25,Customer!$C$52),E6531,D6531)</f>
        <v>72</v>
      </c>
      <c r="J6531" s="1">
        <f ca="1">OFFSET(IF($H6531="Cooling",Customer!$L$25,Customer!$L$52),$E6531,$D6531)</f>
        <v>77</v>
      </c>
      <c r="K6531" s="16">
        <f t="shared" ca="1" si="1215"/>
        <v>0</v>
      </c>
      <c r="L6531" s="16">
        <f t="shared" ca="1" si="1216"/>
        <v>0</v>
      </c>
      <c r="M6531" s="17">
        <f t="shared" si="1222"/>
        <v>0</v>
      </c>
      <c r="N6531" s="17">
        <f t="shared" si="1223"/>
        <v>0</v>
      </c>
      <c r="O6531" s="4"/>
      <c r="P6531" s="4">
        <v>66</v>
      </c>
      <c r="Q6531" s="4">
        <v>60</v>
      </c>
      <c r="R6531" s="4">
        <v>60</v>
      </c>
      <c r="S6531" s="4">
        <v>60</v>
      </c>
      <c r="T6531" s="4">
        <v>77</v>
      </c>
      <c r="U6531" s="4">
        <v>70</v>
      </c>
      <c r="V6531" s="13">
        <v>66</v>
      </c>
      <c r="W6531" s="4">
        <v>63</v>
      </c>
      <c r="X6531" s="4">
        <v>65</v>
      </c>
      <c r="Y6531">
        <f t="shared" ca="1" si="1224"/>
        <v>0</v>
      </c>
      <c r="Z6531">
        <f t="shared" ca="1" si="1225"/>
        <v>0</v>
      </c>
    </row>
    <row r="6532" spans="2:26" x14ac:dyDescent="0.25">
      <c r="B6532" s="11">
        <f t="shared" si="1226"/>
        <v>44833.666666650854</v>
      </c>
      <c r="C6532" s="1">
        <f t="shared" si="1217"/>
        <v>9</v>
      </c>
      <c r="D6532" s="1">
        <f t="shared" si="1218"/>
        <v>4</v>
      </c>
      <c r="E6532" s="12">
        <f t="shared" si="1219"/>
        <v>17</v>
      </c>
      <c r="F6532" s="124" t="str">
        <f t="shared" si="1220"/>
        <v>0</v>
      </c>
      <c r="G6532" s="1">
        <f ca="1">(OFFSET(O6532,0,MATCH(Customer!$J$6,'CDH &amp; HDH'!$P$11:$X$11,0)))</f>
        <v>66</v>
      </c>
      <c r="H6532" s="1" t="str">
        <f t="shared" si="1221"/>
        <v>Cooling</v>
      </c>
      <c r="I6532" s="1">
        <f ca="1">OFFSET(IF($H6532="Cooling",Customer!$C$25,Customer!$C$52),E6532,D6532)</f>
        <v>72</v>
      </c>
      <c r="J6532" s="1">
        <f ca="1">OFFSET(IF($H6532="Cooling",Customer!$L$25,Customer!$L$52),$E6532,$D6532)</f>
        <v>77</v>
      </c>
      <c r="K6532" s="16">
        <f t="shared" ca="1" si="1215"/>
        <v>0</v>
      </c>
      <c r="L6532" s="16">
        <f t="shared" ca="1" si="1216"/>
        <v>0</v>
      </c>
      <c r="M6532" s="17">
        <f t="shared" si="1222"/>
        <v>0</v>
      </c>
      <c r="N6532" s="17">
        <f t="shared" si="1223"/>
        <v>0</v>
      </c>
      <c r="O6532" s="4"/>
      <c r="P6532" s="4">
        <v>63</v>
      </c>
      <c r="Q6532" s="4">
        <v>58</v>
      </c>
      <c r="R6532" s="4">
        <v>58</v>
      </c>
      <c r="S6532" s="4">
        <v>59</v>
      </c>
      <c r="T6532" s="4">
        <v>75</v>
      </c>
      <c r="U6532" s="4">
        <v>67</v>
      </c>
      <c r="V6532" s="13">
        <v>66</v>
      </c>
      <c r="W6532" s="4">
        <v>61</v>
      </c>
      <c r="X6532" s="4">
        <v>65</v>
      </c>
      <c r="Y6532">
        <f t="shared" ca="1" si="1224"/>
        <v>0</v>
      </c>
      <c r="Z6532">
        <f t="shared" ca="1" si="1225"/>
        <v>0</v>
      </c>
    </row>
    <row r="6533" spans="2:26" x14ac:dyDescent="0.25">
      <c r="B6533" s="11">
        <f t="shared" si="1226"/>
        <v>44833.708333317518</v>
      </c>
      <c r="C6533" s="1">
        <f t="shared" si="1217"/>
        <v>9</v>
      </c>
      <c r="D6533" s="1">
        <f t="shared" si="1218"/>
        <v>4</v>
      </c>
      <c r="E6533" s="12">
        <f t="shared" si="1219"/>
        <v>18</v>
      </c>
      <c r="F6533" s="124" t="str">
        <f t="shared" si="1220"/>
        <v>0</v>
      </c>
      <c r="G6533" s="1">
        <f ca="1">(OFFSET(O6533,0,MATCH(Customer!$J$6,'CDH &amp; HDH'!$P$11:$X$11,0)))</f>
        <v>65</v>
      </c>
      <c r="H6533" s="1" t="str">
        <f t="shared" si="1221"/>
        <v>Cooling</v>
      </c>
      <c r="I6533" s="1">
        <f ca="1">OFFSET(IF($H6533="Cooling",Customer!$C$25,Customer!$C$52),E6533,D6533)</f>
        <v>72</v>
      </c>
      <c r="J6533" s="1">
        <f ca="1">OFFSET(IF($H6533="Cooling",Customer!$L$25,Customer!$L$52),$E6533,$D6533)</f>
        <v>77</v>
      </c>
      <c r="K6533" s="16">
        <f t="shared" ca="1" si="1215"/>
        <v>0</v>
      </c>
      <c r="L6533" s="16">
        <f t="shared" ca="1" si="1216"/>
        <v>0</v>
      </c>
      <c r="M6533" s="17">
        <f t="shared" si="1222"/>
        <v>0</v>
      </c>
      <c r="N6533" s="17">
        <f t="shared" si="1223"/>
        <v>0</v>
      </c>
      <c r="O6533" s="4"/>
      <c r="P6533" s="4">
        <v>60</v>
      </c>
      <c r="Q6533" s="4">
        <v>56</v>
      </c>
      <c r="R6533" s="4">
        <v>55</v>
      </c>
      <c r="S6533" s="4">
        <v>56</v>
      </c>
      <c r="T6533" s="4">
        <v>73</v>
      </c>
      <c r="U6533" s="4">
        <v>63</v>
      </c>
      <c r="V6533" s="13">
        <v>65</v>
      </c>
      <c r="W6533" s="4">
        <v>58</v>
      </c>
      <c r="X6533" s="4">
        <v>58</v>
      </c>
      <c r="Y6533">
        <f t="shared" ca="1" si="1224"/>
        <v>0</v>
      </c>
      <c r="Z6533">
        <f t="shared" ca="1" si="1225"/>
        <v>0</v>
      </c>
    </row>
    <row r="6534" spans="2:26" x14ac:dyDescent="0.25">
      <c r="B6534" s="11">
        <f t="shared" si="1226"/>
        <v>44833.749999984182</v>
      </c>
      <c r="C6534" s="1">
        <f t="shared" si="1217"/>
        <v>9</v>
      </c>
      <c r="D6534" s="1">
        <f t="shared" si="1218"/>
        <v>4</v>
      </c>
      <c r="E6534" s="12">
        <f t="shared" si="1219"/>
        <v>19</v>
      </c>
      <c r="F6534" s="124" t="str">
        <f t="shared" si="1220"/>
        <v>0</v>
      </c>
      <c r="G6534" s="1">
        <f ca="1">(OFFSET(O6534,0,MATCH(Customer!$J$6,'CDH &amp; HDH'!$P$11:$X$11,0)))</f>
        <v>64</v>
      </c>
      <c r="H6534" s="1" t="str">
        <f t="shared" si="1221"/>
        <v>Cooling</v>
      </c>
      <c r="I6534" s="1">
        <f ca="1">OFFSET(IF($H6534="Cooling",Customer!$C$25,Customer!$C$52),E6534,D6534)</f>
        <v>78</v>
      </c>
      <c r="J6534" s="1">
        <f ca="1">OFFSET(IF($H6534="Cooling",Customer!$L$25,Customer!$L$52),$E6534,$D6534)</f>
        <v>80</v>
      </c>
      <c r="K6534" s="16">
        <f t="shared" ca="1" si="1215"/>
        <v>0</v>
      </c>
      <c r="L6534" s="16">
        <f t="shared" ca="1" si="1216"/>
        <v>0</v>
      </c>
      <c r="M6534" s="17">
        <f t="shared" si="1222"/>
        <v>0</v>
      </c>
      <c r="N6534" s="17">
        <f t="shared" si="1223"/>
        <v>0</v>
      </c>
      <c r="O6534" s="4"/>
      <c r="P6534" s="4">
        <v>57</v>
      </c>
      <c r="Q6534" s="4">
        <v>54</v>
      </c>
      <c r="R6534" s="4">
        <v>52</v>
      </c>
      <c r="S6534" s="4">
        <v>52</v>
      </c>
      <c r="T6534" s="4">
        <v>71</v>
      </c>
      <c r="U6534" s="4">
        <v>60</v>
      </c>
      <c r="V6534" s="13">
        <v>64</v>
      </c>
      <c r="W6534" s="4">
        <v>56</v>
      </c>
      <c r="X6534" s="4">
        <v>53</v>
      </c>
      <c r="Y6534">
        <f t="shared" ca="1" si="1224"/>
        <v>0</v>
      </c>
      <c r="Z6534">
        <f t="shared" ca="1" si="1225"/>
        <v>0</v>
      </c>
    </row>
    <row r="6535" spans="2:26" x14ac:dyDescent="0.25">
      <c r="B6535" s="11">
        <f t="shared" si="1226"/>
        <v>44833.791666650846</v>
      </c>
      <c r="C6535" s="1">
        <f t="shared" si="1217"/>
        <v>9</v>
      </c>
      <c r="D6535" s="1">
        <f t="shared" si="1218"/>
        <v>4</v>
      </c>
      <c r="E6535" s="12">
        <f t="shared" si="1219"/>
        <v>20</v>
      </c>
      <c r="F6535" s="124" t="str">
        <f t="shared" si="1220"/>
        <v>0</v>
      </c>
      <c r="G6535" s="1">
        <f ca="1">(OFFSET(O6535,0,MATCH(Customer!$J$6,'CDH &amp; HDH'!$P$11:$X$11,0)))</f>
        <v>63</v>
      </c>
      <c r="H6535" s="1" t="str">
        <f t="shared" si="1221"/>
        <v>Cooling</v>
      </c>
      <c r="I6535" s="1">
        <f ca="1">OFFSET(IF($H6535="Cooling",Customer!$C$25,Customer!$C$52),E6535,D6535)</f>
        <v>78</v>
      </c>
      <c r="J6535" s="1">
        <f ca="1">OFFSET(IF($H6535="Cooling",Customer!$L$25,Customer!$L$52),$E6535,$D6535)</f>
        <v>80</v>
      </c>
      <c r="K6535" s="16">
        <f t="shared" ca="1" si="1215"/>
        <v>0</v>
      </c>
      <c r="L6535" s="16">
        <f t="shared" ca="1" si="1216"/>
        <v>0</v>
      </c>
      <c r="M6535" s="17">
        <f t="shared" si="1222"/>
        <v>0</v>
      </c>
      <c r="N6535" s="17">
        <f t="shared" si="1223"/>
        <v>0</v>
      </c>
      <c r="O6535" s="4"/>
      <c r="P6535" s="4">
        <v>55</v>
      </c>
      <c r="Q6535" s="4">
        <v>52</v>
      </c>
      <c r="R6535" s="4">
        <v>50</v>
      </c>
      <c r="S6535" s="4">
        <v>51</v>
      </c>
      <c r="T6535" s="4">
        <v>69</v>
      </c>
      <c r="U6535" s="4">
        <v>59</v>
      </c>
      <c r="V6535" s="13">
        <v>63</v>
      </c>
      <c r="W6535" s="4">
        <v>54</v>
      </c>
      <c r="X6535" s="4">
        <v>52</v>
      </c>
      <c r="Y6535">
        <f t="shared" ca="1" si="1224"/>
        <v>0</v>
      </c>
      <c r="Z6535">
        <f t="shared" ca="1" si="1225"/>
        <v>0</v>
      </c>
    </row>
    <row r="6536" spans="2:26" x14ac:dyDescent="0.25">
      <c r="B6536" s="11">
        <f t="shared" si="1226"/>
        <v>44833.833333317511</v>
      </c>
      <c r="C6536" s="1">
        <f t="shared" si="1217"/>
        <v>9</v>
      </c>
      <c r="D6536" s="1">
        <f t="shared" si="1218"/>
        <v>4</v>
      </c>
      <c r="E6536" s="12">
        <f t="shared" si="1219"/>
        <v>21</v>
      </c>
      <c r="F6536" s="124" t="str">
        <f t="shared" si="1220"/>
        <v>0</v>
      </c>
      <c r="G6536" s="1">
        <f ca="1">(OFFSET(O6536,0,MATCH(Customer!$J$6,'CDH &amp; HDH'!$P$11:$X$11,0)))</f>
        <v>63</v>
      </c>
      <c r="H6536" s="1" t="str">
        <f t="shared" si="1221"/>
        <v>Cooling</v>
      </c>
      <c r="I6536" s="1">
        <f ca="1">OFFSET(IF($H6536="Cooling",Customer!$C$25,Customer!$C$52),E6536,D6536)</f>
        <v>78</v>
      </c>
      <c r="J6536" s="1">
        <f ca="1">OFFSET(IF($H6536="Cooling",Customer!$L$25,Customer!$L$52),$E6536,$D6536)</f>
        <v>80</v>
      </c>
      <c r="K6536" s="16">
        <f t="shared" ca="1" si="1215"/>
        <v>0</v>
      </c>
      <c r="L6536" s="16">
        <f t="shared" ca="1" si="1216"/>
        <v>0</v>
      </c>
      <c r="M6536" s="17">
        <f t="shared" si="1222"/>
        <v>0</v>
      </c>
      <c r="N6536" s="17">
        <f t="shared" si="1223"/>
        <v>0</v>
      </c>
      <c r="O6536" s="4"/>
      <c r="P6536" s="4">
        <v>54</v>
      </c>
      <c r="Q6536" s="4">
        <v>50</v>
      </c>
      <c r="R6536" s="4">
        <v>49</v>
      </c>
      <c r="S6536" s="4">
        <v>50</v>
      </c>
      <c r="T6536" s="4">
        <v>68</v>
      </c>
      <c r="U6536" s="4">
        <v>58</v>
      </c>
      <c r="V6536" s="13">
        <v>63</v>
      </c>
      <c r="W6536" s="4">
        <v>53</v>
      </c>
      <c r="X6536" s="4">
        <v>49</v>
      </c>
      <c r="Y6536">
        <f t="shared" ca="1" si="1224"/>
        <v>0</v>
      </c>
      <c r="Z6536">
        <f t="shared" ca="1" si="1225"/>
        <v>0</v>
      </c>
    </row>
    <row r="6537" spans="2:26" x14ac:dyDescent="0.25">
      <c r="B6537" s="11">
        <f t="shared" si="1226"/>
        <v>44833.874999984175</v>
      </c>
      <c r="C6537" s="1">
        <f t="shared" si="1217"/>
        <v>9</v>
      </c>
      <c r="D6537" s="1">
        <f t="shared" si="1218"/>
        <v>4</v>
      </c>
      <c r="E6537" s="12">
        <f t="shared" si="1219"/>
        <v>22</v>
      </c>
      <c r="F6537" s="124" t="str">
        <f t="shared" si="1220"/>
        <v>0</v>
      </c>
      <c r="G6537" s="1">
        <f ca="1">(OFFSET(O6537,0,MATCH(Customer!$J$6,'CDH &amp; HDH'!$P$11:$X$11,0)))</f>
        <v>63</v>
      </c>
      <c r="H6537" s="1" t="str">
        <f t="shared" si="1221"/>
        <v>Cooling</v>
      </c>
      <c r="I6537" s="1">
        <f ca="1">OFFSET(IF($H6537="Cooling",Customer!$C$25,Customer!$C$52),E6537,D6537)</f>
        <v>78</v>
      </c>
      <c r="J6537" s="1">
        <f ca="1">OFFSET(IF($H6537="Cooling",Customer!$L$25,Customer!$L$52),$E6537,$D6537)</f>
        <v>80</v>
      </c>
      <c r="K6537" s="16">
        <f t="shared" ca="1" si="1215"/>
        <v>0</v>
      </c>
      <c r="L6537" s="16">
        <f t="shared" ca="1" si="1216"/>
        <v>0</v>
      </c>
      <c r="M6537" s="17">
        <f t="shared" si="1222"/>
        <v>0</v>
      </c>
      <c r="N6537" s="17">
        <f t="shared" si="1223"/>
        <v>0</v>
      </c>
      <c r="O6537" s="4"/>
      <c r="P6537" s="4">
        <v>52</v>
      </c>
      <c r="Q6537" s="4">
        <v>48</v>
      </c>
      <c r="R6537" s="4">
        <v>48</v>
      </c>
      <c r="S6537" s="4">
        <v>50</v>
      </c>
      <c r="T6537" s="4">
        <v>68</v>
      </c>
      <c r="U6537" s="4">
        <v>57</v>
      </c>
      <c r="V6537" s="13">
        <v>63</v>
      </c>
      <c r="W6537" s="4">
        <v>51</v>
      </c>
      <c r="X6537" s="4">
        <v>48</v>
      </c>
      <c r="Y6537">
        <f t="shared" ca="1" si="1224"/>
        <v>0</v>
      </c>
      <c r="Z6537">
        <f t="shared" ca="1" si="1225"/>
        <v>0</v>
      </c>
    </row>
    <row r="6538" spans="2:26" x14ac:dyDescent="0.25">
      <c r="B6538" s="11">
        <f t="shared" si="1226"/>
        <v>44833.916666650839</v>
      </c>
      <c r="C6538" s="1">
        <f t="shared" si="1217"/>
        <v>9</v>
      </c>
      <c r="D6538" s="1">
        <f t="shared" si="1218"/>
        <v>4</v>
      </c>
      <c r="E6538" s="12">
        <f t="shared" si="1219"/>
        <v>23</v>
      </c>
      <c r="F6538" s="124" t="str">
        <f t="shared" si="1220"/>
        <v>0</v>
      </c>
      <c r="G6538" s="1">
        <f ca="1">(OFFSET(O6538,0,MATCH(Customer!$J$6,'CDH &amp; HDH'!$P$11:$X$11,0)))</f>
        <v>63</v>
      </c>
      <c r="H6538" s="1" t="str">
        <f t="shared" si="1221"/>
        <v>Cooling</v>
      </c>
      <c r="I6538" s="1">
        <f ca="1">OFFSET(IF($H6538="Cooling",Customer!$C$25,Customer!$C$52),E6538,D6538)</f>
        <v>78</v>
      </c>
      <c r="J6538" s="1">
        <f ca="1">OFFSET(IF($H6538="Cooling",Customer!$L$25,Customer!$L$52),$E6538,$D6538)</f>
        <v>80</v>
      </c>
      <c r="K6538" s="16">
        <f t="shared" ca="1" si="1215"/>
        <v>0</v>
      </c>
      <c r="L6538" s="16">
        <f t="shared" ca="1" si="1216"/>
        <v>0</v>
      </c>
      <c r="M6538" s="17">
        <f t="shared" si="1222"/>
        <v>0</v>
      </c>
      <c r="N6538" s="17">
        <f t="shared" si="1223"/>
        <v>0</v>
      </c>
      <c r="O6538" s="4"/>
      <c r="P6538" s="4">
        <v>51</v>
      </c>
      <c r="Q6538" s="4">
        <v>47</v>
      </c>
      <c r="R6538" s="4">
        <v>48</v>
      </c>
      <c r="S6538" s="4">
        <v>50</v>
      </c>
      <c r="T6538" s="4">
        <v>66</v>
      </c>
      <c r="U6538" s="4">
        <v>57</v>
      </c>
      <c r="V6538" s="13">
        <v>63</v>
      </c>
      <c r="W6538" s="4">
        <v>50</v>
      </c>
      <c r="X6538" s="4">
        <v>46</v>
      </c>
      <c r="Y6538">
        <f t="shared" ca="1" si="1224"/>
        <v>0</v>
      </c>
      <c r="Z6538">
        <f t="shared" ca="1" si="1225"/>
        <v>0</v>
      </c>
    </row>
    <row r="6539" spans="2:26" x14ac:dyDescent="0.25">
      <c r="B6539" s="11">
        <f t="shared" si="1226"/>
        <v>44833.958333317503</v>
      </c>
      <c r="C6539" s="1">
        <f t="shared" si="1217"/>
        <v>9</v>
      </c>
      <c r="D6539" s="1">
        <f t="shared" si="1218"/>
        <v>4</v>
      </c>
      <c r="E6539" s="12">
        <f t="shared" si="1219"/>
        <v>24</v>
      </c>
      <c r="F6539" s="124" t="str">
        <f t="shared" si="1220"/>
        <v>0</v>
      </c>
      <c r="G6539" s="1">
        <f ca="1">(OFFSET(O6539,0,MATCH(Customer!$J$6,'CDH &amp; HDH'!$P$11:$X$11,0)))</f>
        <v>62</v>
      </c>
      <c r="H6539" s="1" t="str">
        <f t="shared" si="1221"/>
        <v>Cooling</v>
      </c>
      <c r="I6539" s="1">
        <f ca="1">OFFSET(IF($H6539="Cooling",Customer!$C$25,Customer!$C$52),E6539,D6539)</f>
        <v>78</v>
      </c>
      <c r="J6539" s="1">
        <f ca="1">OFFSET(IF($H6539="Cooling",Customer!$L$25,Customer!$L$52),$E6539,$D6539)</f>
        <v>80</v>
      </c>
      <c r="K6539" s="16">
        <f t="shared" ca="1" si="1215"/>
        <v>0</v>
      </c>
      <c r="L6539" s="16">
        <f t="shared" ca="1" si="1216"/>
        <v>0</v>
      </c>
      <c r="M6539" s="17">
        <f t="shared" si="1222"/>
        <v>0</v>
      </c>
      <c r="N6539" s="17">
        <f t="shared" si="1223"/>
        <v>0</v>
      </c>
      <c r="O6539" s="4"/>
      <c r="P6539" s="4">
        <v>49</v>
      </c>
      <c r="Q6539" s="4">
        <v>47</v>
      </c>
      <c r="R6539" s="4">
        <v>48</v>
      </c>
      <c r="S6539" s="4">
        <v>52</v>
      </c>
      <c r="T6539" s="4">
        <v>65</v>
      </c>
      <c r="U6539" s="4">
        <v>57</v>
      </c>
      <c r="V6539" s="13">
        <v>62</v>
      </c>
      <c r="W6539" s="4">
        <v>49</v>
      </c>
      <c r="X6539" s="4">
        <v>46</v>
      </c>
      <c r="Y6539">
        <f t="shared" ca="1" si="1224"/>
        <v>0</v>
      </c>
      <c r="Z6539">
        <f t="shared" ca="1" si="1225"/>
        <v>0</v>
      </c>
    </row>
    <row r="6540" spans="2:26" x14ac:dyDescent="0.25">
      <c r="B6540" s="11">
        <f t="shared" si="1226"/>
        <v>44833.999999984168</v>
      </c>
      <c r="C6540" s="1">
        <f t="shared" si="1217"/>
        <v>9</v>
      </c>
      <c r="D6540" s="1">
        <f t="shared" si="1218"/>
        <v>5</v>
      </c>
      <c r="E6540" s="12">
        <f t="shared" si="1219"/>
        <v>1</v>
      </c>
      <c r="F6540" s="124" t="str">
        <f t="shared" si="1220"/>
        <v>0</v>
      </c>
      <c r="G6540" s="1">
        <f ca="1">(OFFSET(O6540,0,MATCH(Customer!$J$6,'CDH &amp; HDH'!$P$11:$X$11,0)))</f>
        <v>62</v>
      </c>
      <c r="H6540" s="1" t="str">
        <f t="shared" si="1221"/>
        <v>Cooling</v>
      </c>
      <c r="I6540" s="1">
        <f ca="1">OFFSET(IF($H6540="Cooling",Customer!$C$25,Customer!$C$52),E6540,D6540)</f>
        <v>78</v>
      </c>
      <c r="J6540" s="1">
        <f ca="1">OFFSET(IF($H6540="Cooling",Customer!$L$25,Customer!$L$52),$E6540,$D6540)</f>
        <v>80</v>
      </c>
      <c r="K6540" s="16">
        <f t="shared" ref="K6540:K6563" ca="1" si="1227">IF($H6540="Heating",0,MAX(0,$G6540-I6540))</f>
        <v>0</v>
      </c>
      <c r="L6540" s="16">
        <f t="shared" ref="L6540:L6563" ca="1" si="1228">IF($H6540="Heating",0,MAX(0,$G6540-J6540))</f>
        <v>0</v>
      </c>
      <c r="M6540" s="17">
        <f t="shared" si="1222"/>
        <v>0</v>
      </c>
      <c r="N6540" s="17">
        <f t="shared" si="1223"/>
        <v>0</v>
      </c>
      <c r="O6540" s="4"/>
      <c r="P6540" s="4">
        <v>48</v>
      </c>
      <c r="Q6540" s="4">
        <v>46</v>
      </c>
      <c r="R6540" s="4">
        <v>48</v>
      </c>
      <c r="S6540" s="4">
        <v>52</v>
      </c>
      <c r="T6540" s="4">
        <v>64</v>
      </c>
      <c r="U6540" s="4">
        <v>56</v>
      </c>
      <c r="V6540" s="13">
        <v>62</v>
      </c>
      <c r="W6540" s="4">
        <v>48</v>
      </c>
      <c r="X6540" s="4">
        <v>45</v>
      </c>
      <c r="Y6540">
        <f t="shared" ca="1" si="1224"/>
        <v>0</v>
      </c>
      <c r="Z6540">
        <f t="shared" ca="1" si="1225"/>
        <v>0</v>
      </c>
    </row>
    <row r="6541" spans="2:26" x14ac:dyDescent="0.25">
      <c r="B6541" s="11">
        <f t="shared" si="1226"/>
        <v>44834.041666650832</v>
      </c>
      <c r="C6541" s="1">
        <f t="shared" ref="C6541:C6604" si="1229">MONTH(B6541)</f>
        <v>9</v>
      </c>
      <c r="D6541" s="1">
        <f t="shared" ref="D6541:D6604" si="1230">WEEKDAY(B6541,2)</f>
        <v>5</v>
      </c>
      <c r="E6541" s="12">
        <f t="shared" ref="E6541:E6604" si="1231">HOUR(B6541)+1</f>
        <v>2</v>
      </c>
      <c r="F6541" s="124" t="str">
        <f t="shared" ref="F6541:F6604" si="1232">IF(AND(C6541&gt;5,C6541&lt;9,D6541&lt;6,E6541&gt;14,E6541&lt;19),"1",IF(AND(OR(E6541=8,E6541=9,E6541=19,E6541=20),C6541&lt;3,D6541&lt;6),"1","0"))</f>
        <v>0</v>
      </c>
      <c r="G6541" s="1">
        <f ca="1">(OFFSET(O6541,0,MATCH(Customer!$J$6,'CDH &amp; HDH'!$P$11:$X$11,0)))</f>
        <v>63</v>
      </c>
      <c r="H6541" s="1" t="str">
        <f t="shared" ref="H6541:H6604" si="1233">IF(AND(C6541&gt;=5,C6541&lt;=9),"Cooling","Heating")</f>
        <v>Cooling</v>
      </c>
      <c r="I6541" s="1">
        <f ca="1">OFFSET(IF($H6541="Cooling",Customer!$C$25,Customer!$C$52),E6541,D6541)</f>
        <v>78</v>
      </c>
      <c r="J6541" s="1">
        <f ca="1">OFFSET(IF($H6541="Cooling",Customer!$L$25,Customer!$L$52),$E6541,$D6541)</f>
        <v>80</v>
      </c>
      <c r="K6541" s="16">
        <f t="shared" ca="1" si="1227"/>
        <v>0</v>
      </c>
      <c r="L6541" s="16">
        <f t="shared" ca="1" si="1228"/>
        <v>0</v>
      </c>
      <c r="M6541" s="17">
        <f t="shared" ref="M6541:M6563" si="1234">IF($H6541="Cooling",0,MAX(0,I6541-$G6541))</f>
        <v>0</v>
      </c>
      <c r="N6541" s="17">
        <f t="shared" ref="N6541:N6563" si="1235">IF($H6541="Cooling",0,MAX(0,J6541-$G6541))</f>
        <v>0</v>
      </c>
      <c r="O6541" s="4"/>
      <c r="P6541" s="4">
        <v>48</v>
      </c>
      <c r="Q6541" s="4">
        <v>46</v>
      </c>
      <c r="R6541" s="4">
        <v>48</v>
      </c>
      <c r="S6541" s="4">
        <v>52</v>
      </c>
      <c r="T6541" s="4">
        <v>63</v>
      </c>
      <c r="U6541" s="4">
        <v>55</v>
      </c>
      <c r="V6541" s="13">
        <v>63</v>
      </c>
      <c r="W6541" s="4">
        <v>47</v>
      </c>
      <c r="X6541" s="4">
        <v>45</v>
      </c>
      <c r="Y6541">
        <f t="shared" ref="Y6541:Y6604" ca="1" si="1236">1.08*400*K6541</f>
        <v>0</v>
      </c>
      <c r="Z6541">
        <f t="shared" ref="Z6541:Z6604" ca="1" si="1237">1.08*400*L6541</f>
        <v>0</v>
      </c>
    </row>
    <row r="6542" spans="2:26" x14ac:dyDescent="0.25">
      <c r="B6542" s="11">
        <f t="shared" ref="B6542:B6605" si="1238">B6541+1/24</f>
        <v>44834.083333317496</v>
      </c>
      <c r="C6542" s="1">
        <f t="shared" si="1229"/>
        <v>9</v>
      </c>
      <c r="D6542" s="1">
        <f t="shared" si="1230"/>
        <v>5</v>
      </c>
      <c r="E6542" s="12">
        <f t="shared" si="1231"/>
        <v>3</v>
      </c>
      <c r="F6542" s="124" t="str">
        <f t="shared" si="1232"/>
        <v>0</v>
      </c>
      <c r="G6542" s="1">
        <f ca="1">(OFFSET(O6542,0,MATCH(Customer!$J$6,'CDH &amp; HDH'!$P$11:$X$11,0)))</f>
        <v>62</v>
      </c>
      <c r="H6542" s="1" t="str">
        <f t="shared" si="1233"/>
        <v>Cooling</v>
      </c>
      <c r="I6542" s="1">
        <f ca="1">OFFSET(IF($H6542="Cooling",Customer!$C$25,Customer!$C$52),E6542,D6542)</f>
        <v>78</v>
      </c>
      <c r="J6542" s="1">
        <f ca="1">OFFSET(IF($H6542="Cooling",Customer!$L$25,Customer!$L$52),$E6542,$D6542)</f>
        <v>80</v>
      </c>
      <c r="K6542" s="16">
        <f t="shared" ca="1" si="1227"/>
        <v>0</v>
      </c>
      <c r="L6542" s="16">
        <f t="shared" ca="1" si="1228"/>
        <v>0</v>
      </c>
      <c r="M6542" s="17">
        <f t="shared" si="1234"/>
        <v>0</v>
      </c>
      <c r="N6542" s="17">
        <f t="shared" si="1235"/>
        <v>0</v>
      </c>
      <c r="O6542" s="4"/>
      <c r="P6542" s="4">
        <v>49</v>
      </c>
      <c r="Q6542" s="4">
        <v>47</v>
      </c>
      <c r="R6542" s="4">
        <v>48</v>
      </c>
      <c r="S6542" s="4">
        <v>51</v>
      </c>
      <c r="T6542" s="4">
        <v>63</v>
      </c>
      <c r="U6542" s="4">
        <v>54</v>
      </c>
      <c r="V6542" s="13">
        <v>62</v>
      </c>
      <c r="W6542" s="4">
        <v>46</v>
      </c>
      <c r="X6542" s="4">
        <v>50</v>
      </c>
      <c r="Y6542">
        <f t="shared" ca="1" si="1236"/>
        <v>0</v>
      </c>
      <c r="Z6542">
        <f t="shared" ca="1" si="1237"/>
        <v>0</v>
      </c>
    </row>
    <row r="6543" spans="2:26" x14ac:dyDescent="0.25">
      <c r="B6543" s="11">
        <f t="shared" si="1238"/>
        <v>44834.12499998416</v>
      </c>
      <c r="C6543" s="1">
        <f t="shared" si="1229"/>
        <v>9</v>
      </c>
      <c r="D6543" s="1">
        <f t="shared" si="1230"/>
        <v>5</v>
      </c>
      <c r="E6543" s="12">
        <f t="shared" si="1231"/>
        <v>4</v>
      </c>
      <c r="F6543" s="124" t="str">
        <f t="shared" si="1232"/>
        <v>0</v>
      </c>
      <c r="G6543" s="1">
        <f ca="1">(OFFSET(O6543,0,MATCH(Customer!$J$6,'CDH &amp; HDH'!$P$11:$X$11,0)))</f>
        <v>61</v>
      </c>
      <c r="H6543" s="1" t="str">
        <f t="shared" si="1233"/>
        <v>Cooling</v>
      </c>
      <c r="I6543" s="1">
        <f ca="1">OFFSET(IF($H6543="Cooling",Customer!$C$25,Customer!$C$52),E6543,D6543)</f>
        <v>78</v>
      </c>
      <c r="J6543" s="1">
        <f ca="1">OFFSET(IF($H6543="Cooling",Customer!$L$25,Customer!$L$52),$E6543,$D6543)</f>
        <v>80</v>
      </c>
      <c r="K6543" s="16">
        <f t="shared" ca="1" si="1227"/>
        <v>0</v>
      </c>
      <c r="L6543" s="16">
        <f t="shared" ca="1" si="1228"/>
        <v>0</v>
      </c>
      <c r="M6543" s="17">
        <f t="shared" si="1234"/>
        <v>0</v>
      </c>
      <c r="N6543" s="17">
        <f t="shared" si="1235"/>
        <v>0</v>
      </c>
      <c r="O6543" s="4"/>
      <c r="P6543" s="4">
        <v>49</v>
      </c>
      <c r="Q6543" s="4">
        <v>47</v>
      </c>
      <c r="R6543" s="4">
        <v>47</v>
      </c>
      <c r="S6543" s="4">
        <v>50</v>
      </c>
      <c r="T6543" s="4">
        <v>62</v>
      </c>
      <c r="U6543" s="4">
        <v>53</v>
      </c>
      <c r="V6543" s="13">
        <v>61</v>
      </c>
      <c r="W6543" s="4">
        <v>45</v>
      </c>
      <c r="X6543" s="4">
        <v>51</v>
      </c>
      <c r="Y6543">
        <f t="shared" ca="1" si="1236"/>
        <v>0</v>
      </c>
      <c r="Z6543">
        <f t="shared" ca="1" si="1237"/>
        <v>0</v>
      </c>
    </row>
    <row r="6544" spans="2:26" x14ac:dyDescent="0.25">
      <c r="B6544" s="11">
        <f t="shared" si="1238"/>
        <v>44834.166666650824</v>
      </c>
      <c r="C6544" s="1">
        <f t="shared" si="1229"/>
        <v>9</v>
      </c>
      <c r="D6544" s="1">
        <f t="shared" si="1230"/>
        <v>5</v>
      </c>
      <c r="E6544" s="12">
        <f t="shared" si="1231"/>
        <v>5</v>
      </c>
      <c r="F6544" s="124" t="str">
        <f t="shared" si="1232"/>
        <v>0</v>
      </c>
      <c r="G6544" s="1">
        <f ca="1">(OFFSET(O6544,0,MATCH(Customer!$J$6,'CDH &amp; HDH'!$P$11:$X$11,0)))</f>
        <v>60</v>
      </c>
      <c r="H6544" s="1" t="str">
        <f t="shared" si="1233"/>
        <v>Cooling</v>
      </c>
      <c r="I6544" s="1">
        <f ca="1">OFFSET(IF($H6544="Cooling",Customer!$C$25,Customer!$C$52),E6544,D6544)</f>
        <v>78</v>
      </c>
      <c r="J6544" s="1">
        <f ca="1">OFFSET(IF($H6544="Cooling",Customer!$L$25,Customer!$L$52),$E6544,$D6544)</f>
        <v>80</v>
      </c>
      <c r="K6544" s="16">
        <f t="shared" ca="1" si="1227"/>
        <v>0</v>
      </c>
      <c r="L6544" s="16">
        <f t="shared" ca="1" si="1228"/>
        <v>0</v>
      </c>
      <c r="M6544" s="17">
        <f t="shared" si="1234"/>
        <v>0</v>
      </c>
      <c r="N6544" s="17">
        <f t="shared" si="1235"/>
        <v>0</v>
      </c>
      <c r="O6544" s="4"/>
      <c r="P6544" s="4">
        <v>50</v>
      </c>
      <c r="Q6544" s="4">
        <v>47</v>
      </c>
      <c r="R6544" s="4">
        <v>47</v>
      </c>
      <c r="S6544" s="4">
        <v>49</v>
      </c>
      <c r="T6544" s="4">
        <v>62</v>
      </c>
      <c r="U6544" s="4">
        <v>53</v>
      </c>
      <c r="V6544" s="13">
        <v>60</v>
      </c>
      <c r="W6544" s="4">
        <v>45</v>
      </c>
      <c r="X6544" s="4">
        <v>52</v>
      </c>
      <c r="Y6544">
        <f t="shared" ca="1" si="1236"/>
        <v>0</v>
      </c>
      <c r="Z6544">
        <f t="shared" ca="1" si="1237"/>
        <v>0</v>
      </c>
    </row>
    <row r="6545" spans="2:26" x14ac:dyDescent="0.25">
      <c r="B6545" s="11">
        <f t="shared" si="1238"/>
        <v>44834.208333317489</v>
      </c>
      <c r="C6545" s="1">
        <f t="shared" si="1229"/>
        <v>9</v>
      </c>
      <c r="D6545" s="1">
        <f t="shared" si="1230"/>
        <v>5</v>
      </c>
      <c r="E6545" s="12">
        <f t="shared" si="1231"/>
        <v>6</v>
      </c>
      <c r="F6545" s="124" t="str">
        <f t="shared" si="1232"/>
        <v>0</v>
      </c>
      <c r="G6545" s="1">
        <f ca="1">(OFFSET(O6545,0,MATCH(Customer!$J$6,'CDH &amp; HDH'!$P$11:$X$11,0)))</f>
        <v>60</v>
      </c>
      <c r="H6545" s="1" t="str">
        <f t="shared" si="1233"/>
        <v>Cooling</v>
      </c>
      <c r="I6545" s="1">
        <f ca="1">OFFSET(IF($H6545="Cooling",Customer!$C$25,Customer!$C$52),E6545,D6545)</f>
        <v>78</v>
      </c>
      <c r="J6545" s="1">
        <f ca="1">OFFSET(IF($H6545="Cooling",Customer!$L$25,Customer!$L$52),$E6545,$D6545)</f>
        <v>80</v>
      </c>
      <c r="K6545" s="16">
        <f t="shared" ca="1" si="1227"/>
        <v>0</v>
      </c>
      <c r="L6545" s="16">
        <f t="shared" ca="1" si="1228"/>
        <v>0</v>
      </c>
      <c r="M6545" s="17">
        <f t="shared" si="1234"/>
        <v>0</v>
      </c>
      <c r="N6545" s="17">
        <f t="shared" si="1235"/>
        <v>0</v>
      </c>
      <c r="O6545" s="4"/>
      <c r="P6545" s="4">
        <v>50</v>
      </c>
      <c r="Q6545" s="4">
        <v>46</v>
      </c>
      <c r="R6545" s="4">
        <v>47</v>
      </c>
      <c r="S6545" s="4">
        <v>49</v>
      </c>
      <c r="T6545" s="4">
        <v>62</v>
      </c>
      <c r="U6545" s="4">
        <v>53</v>
      </c>
      <c r="V6545" s="13">
        <v>60</v>
      </c>
      <c r="W6545" s="4">
        <v>46</v>
      </c>
      <c r="X6545" s="4">
        <v>53</v>
      </c>
      <c r="Y6545">
        <f t="shared" ca="1" si="1236"/>
        <v>0</v>
      </c>
      <c r="Z6545">
        <f t="shared" ca="1" si="1237"/>
        <v>0</v>
      </c>
    </row>
    <row r="6546" spans="2:26" x14ac:dyDescent="0.25">
      <c r="B6546" s="11">
        <f t="shared" si="1238"/>
        <v>44834.249999984153</v>
      </c>
      <c r="C6546" s="1">
        <f t="shared" si="1229"/>
        <v>9</v>
      </c>
      <c r="D6546" s="1">
        <f t="shared" si="1230"/>
        <v>5</v>
      </c>
      <c r="E6546" s="12">
        <f t="shared" si="1231"/>
        <v>7</v>
      </c>
      <c r="F6546" s="124" t="str">
        <f t="shared" si="1232"/>
        <v>0</v>
      </c>
      <c r="G6546" s="1">
        <f ca="1">(OFFSET(O6546,0,MATCH(Customer!$J$6,'CDH &amp; HDH'!$P$11:$X$11,0)))</f>
        <v>60</v>
      </c>
      <c r="H6546" s="1" t="str">
        <f t="shared" si="1233"/>
        <v>Cooling</v>
      </c>
      <c r="I6546" s="1">
        <f ca="1">OFFSET(IF($H6546="Cooling",Customer!$C$25,Customer!$C$52),E6546,D6546)</f>
        <v>78</v>
      </c>
      <c r="J6546" s="1">
        <f ca="1">OFFSET(IF($H6546="Cooling",Customer!$L$25,Customer!$L$52),$E6546,$D6546)</f>
        <v>80</v>
      </c>
      <c r="K6546" s="16">
        <f t="shared" ca="1" si="1227"/>
        <v>0</v>
      </c>
      <c r="L6546" s="16">
        <f t="shared" ca="1" si="1228"/>
        <v>0</v>
      </c>
      <c r="M6546" s="17">
        <f t="shared" si="1234"/>
        <v>0</v>
      </c>
      <c r="N6546" s="17">
        <f t="shared" si="1235"/>
        <v>0</v>
      </c>
      <c r="O6546" s="4"/>
      <c r="P6546" s="4">
        <v>51</v>
      </c>
      <c r="Q6546" s="4">
        <v>46</v>
      </c>
      <c r="R6546" s="4">
        <v>47</v>
      </c>
      <c r="S6546" s="4">
        <v>50</v>
      </c>
      <c r="T6546" s="4">
        <v>62</v>
      </c>
      <c r="U6546" s="4">
        <v>56</v>
      </c>
      <c r="V6546" s="13">
        <v>60</v>
      </c>
      <c r="W6546" s="4">
        <v>46</v>
      </c>
      <c r="X6546" s="4">
        <v>55</v>
      </c>
      <c r="Y6546">
        <f t="shared" ca="1" si="1236"/>
        <v>0</v>
      </c>
      <c r="Z6546">
        <f t="shared" ca="1" si="1237"/>
        <v>0</v>
      </c>
    </row>
    <row r="6547" spans="2:26" x14ac:dyDescent="0.25">
      <c r="B6547" s="11">
        <f t="shared" si="1238"/>
        <v>44834.291666650817</v>
      </c>
      <c r="C6547" s="1">
        <f t="shared" si="1229"/>
        <v>9</v>
      </c>
      <c r="D6547" s="1">
        <f t="shared" si="1230"/>
        <v>5</v>
      </c>
      <c r="E6547" s="12">
        <f t="shared" si="1231"/>
        <v>8</v>
      </c>
      <c r="F6547" s="124" t="str">
        <f t="shared" si="1232"/>
        <v>0</v>
      </c>
      <c r="G6547" s="1">
        <f ca="1">(OFFSET(O6547,0,MATCH(Customer!$J$6,'CDH &amp; HDH'!$P$11:$X$11,0)))</f>
        <v>61</v>
      </c>
      <c r="H6547" s="1" t="str">
        <f t="shared" si="1233"/>
        <v>Cooling</v>
      </c>
      <c r="I6547" s="1">
        <f ca="1">OFFSET(IF($H6547="Cooling",Customer!$C$25,Customer!$C$52),E6547,D6547)</f>
        <v>72</v>
      </c>
      <c r="J6547" s="1">
        <f ca="1">OFFSET(IF($H6547="Cooling",Customer!$L$25,Customer!$L$52),$E6547,$D6547)</f>
        <v>77</v>
      </c>
      <c r="K6547" s="16">
        <f t="shared" ca="1" si="1227"/>
        <v>0</v>
      </c>
      <c r="L6547" s="16">
        <f t="shared" ca="1" si="1228"/>
        <v>0</v>
      </c>
      <c r="M6547" s="17">
        <f t="shared" si="1234"/>
        <v>0</v>
      </c>
      <c r="N6547" s="17">
        <f t="shared" si="1235"/>
        <v>0</v>
      </c>
      <c r="O6547" s="4"/>
      <c r="P6547" s="4">
        <v>53</v>
      </c>
      <c r="Q6547" s="4">
        <v>48</v>
      </c>
      <c r="R6547" s="4">
        <v>49</v>
      </c>
      <c r="S6547" s="4">
        <v>52</v>
      </c>
      <c r="T6547" s="4">
        <v>63</v>
      </c>
      <c r="U6547" s="4">
        <v>59</v>
      </c>
      <c r="V6547" s="13">
        <v>61</v>
      </c>
      <c r="W6547" s="4">
        <v>47</v>
      </c>
      <c r="X6547" s="4">
        <v>56</v>
      </c>
      <c r="Y6547">
        <f t="shared" ca="1" si="1236"/>
        <v>0</v>
      </c>
      <c r="Z6547">
        <f t="shared" ca="1" si="1237"/>
        <v>0</v>
      </c>
    </row>
    <row r="6548" spans="2:26" x14ac:dyDescent="0.25">
      <c r="B6548" s="11">
        <f t="shared" si="1238"/>
        <v>44834.333333317481</v>
      </c>
      <c r="C6548" s="1">
        <f t="shared" si="1229"/>
        <v>9</v>
      </c>
      <c r="D6548" s="1">
        <f t="shared" si="1230"/>
        <v>5</v>
      </c>
      <c r="E6548" s="12">
        <f t="shared" si="1231"/>
        <v>9</v>
      </c>
      <c r="F6548" s="124" t="str">
        <f t="shared" si="1232"/>
        <v>0</v>
      </c>
      <c r="G6548" s="1">
        <f ca="1">(OFFSET(O6548,0,MATCH(Customer!$J$6,'CDH &amp; HDH'!$P$11:$X$11,0)))</f>
        <v>62</v>
      </c>
      <c r="H6548" s="1" t="str">
        <f t="shared" si="1233"/>
        <v>Cooling</v>
      </c>
      <c r="I6548" s="1">
        <f ca="1">OFFSET(IF($H6548="Cooling",Customer!$C$25,Customer!$C$52),E6548,D6548)</f>
        <v>72</v>
      </c>
      <c r="J6548" s="1">
        <f ca="1">OFFSET(IF($H6548="Cooling",Customer!$L$25,Customer!$L$52),$E6548,$D6548)</f>
        <v>77</v>
      </c>
      <c r="K6548" s="16">
        <f t="shared" ca="1" si="1227"/>
        <v>0</v>
      </c>
      <c r="L6548" s="16">
        <f t="shared" ca="1" si="1228"/>
        <v>0</v>
      </c>
      <c r="M6548" s="17">
        <f t="shared" si="1234"/>
        <v>0</v>
      </c>
      <c r="N6548" s="17">
        <f t="shared" si="1235"/>
        <v>0</v>
      </c>
      <c r="O6548" s="4"/>
      <c r="P6548" s="4">
        <v>54</v>
      </c>
      <c r="Q6548" s="4">
        <v>50</v>
      </c>
      <c r="R6548" s="4">
        <v>52</v>
      </c>
      <c r="S6548" s="4">
        <v>59</v>
      </c>
      <c r="T6548" s="4">
        <v>65</v>
      </c>
      <c r="U6548" s="4">
        <v>62</v>
      </c>
      <c r="V6548" s="13">
        <v>62</v>
      </c>
      <c r="W6548" s="4">
        <v>48</v>
      </c>
      <c r="X6548" s="4">
        <v>57</v>
      </c>
      <c r="Y6548">
        <f t="shared" ca="1" si="1236"/>
        <v>0</v>
      </c>
      <c r="Z6548">
        <f t="shared" ca="1" si="1237"/>
        <v>0</v>
      </c>
    </row>
    <row r="6549" spans="2:26" x14ac:dyDescent="0.25">
      <c r="B6549" s="11">
        <f t="shared" si="1238"/>
        <v>44834.374999984146</v>
      </c>
      <c r="C6549" s="1">
        <f t="shared" si="1229"/>
        <v>9</v>
      </c>
      <c r="D6549" s="1">
        <f t="shared" si="1230"/>
        <v>5</v>
      </c>
      <c r="E6549" s="12">
        <f t="shared" si="1231"/>
        <v>10</v>
      </c>
      <c r="F6549" s="124" t="str">
        <f t="shared" si="1232"/>
        <v>0</v>
      </c>
      <c r="G6549" s="1">
        <f ca="1">(OFFSET(O6549,0,MATCH(Customer!$J$6,'CDH &amp; HDH'!$P$11:$X$11,0)))</f>
        <v>62</v>
      </c>
      <c r="H6549" s="1" t="str">
        <f t="shared" si="1233"/>
        <v>Cooling</v>
      </c>
      <c r="I6549" s="1">
        <f ca="1">OFFSET(IF($H6549="Cooling",Customer!$C$25,Customer!$C$52),E6549,D6549)</f>
        <v>72</v>
      </c>
      <c r="J6549" s="1">
        <f ca="1">OFFSET(IF($H6549="Cooling",Customer!$L$25,Customer!$L$52),$E6549,$D6549)</f>
        <v>77</v>
      </c>
      <c r="K6549" s="16">
        <f t="shared" ca="1" si="1227"/>
        <v>0</v>
      </c>
      <c r="L6549" s="16">
        <f t="shared" ca="1" si="1228"/>
        <v>0</v>
      </c>
      <c r="M6549" s="17">
        <f t="shared" si="1234"/>
        <v>0</v>
      </c>
      <c r="N6549" s="17">
        <f t="shared" si="1235"/>
        <v>0</v>
      </c>
      <c r="O6549" s="4"/>
      <c r="P6549" s="4">
        <v>56</v>
      </c>
      <c r="Q6549" s="4">
        <v>52</v>
      </c>
      <c r="R6549" s="4">
        <v>59</v>
      </c>
      <c r="S6549" s="4">
        <v>62</v>
      </c>
      <c r="T6549" s="4">
        <v>68</v>
      </c>
      <c r="U6549" s="4">
        <v>66</v>
      </c>
      <c r="V6549" s="13">
        <v>62</v>
      </c>
      <c r="W6549" s="4">
        <v>49</v>
      </c>
      <c r="X6549" s="4">
        <v>60</v>
      </c>
      <c r="Y6549">
        <f t="shared" ca="1" si="1236"/>
        <v>0</v>
      </c>
      <c r="Z6549">
        <f t="shared" ca="1" si="1237"/>
        <v>0</v>
      </c>
    </row>
    <row r="6550" spans="2:26" x14ac:dyDescent="0.25">
      <c r="B6550" s="11">
        <f t="shared" si="1238"/>
        <v>44834.41666665081</v>
      </c>
      <c r="C6550" s="1">
        <f t="shared" si="1229"/>
        <v>9</v>
      </c>
      <c r="D6550" s="1">
        <f t="shared" si="1230"/>
        <v>5</v>
      </c>
      <c r="E6550" s="12">
        <f t="shared" si="1231"/>
        <v>11</v>
      </c>
      <c r="F6550" s="124" t="str">
        <f t="shared" si="1232"/>
        <v>0</v>
      </c>
      <c r="G6550" s="1">
        <f ca="1">(OFFSET(O6550,0,MATCH(Customer!$J$6,'CDH &amp; HDH'!$P$11:$X$11,0)))</f>
        <v>63</v>
      </c>
      <c r="H6550" s="1" t="str">
        <f t="shared" si="1233"/>
        <v>Cooling</v>
      </c>
      <c r="I6550" s="1">
        <f ca="1">OFFSET(IF($H6550="Cooling",Customer!$C$25,Customer!$C$52),E6550,D6550)</f>
        <v>72</v>
      </c>
      <c r="J6550" s="1">
        <f ca="1">OFFSET(IF($H6550="Cooling",Customer!$L$25,Customer!$L$52),$E6550,$D6550)</f>
        <v>77</v>
      </c>
      <c r="K6550" s="16">
        <f t="shared" ca="1" si="1227"/>
        <v>0</v>
      </c>
      <c r="L6550" s="16">
        <f t="shared" ca="1" si="1228"/>
        <v>0</v>
      </c>
      <c r="M6550" s="17">
        <f t="shared" si="1234"/>
        <v>0</v>
      </c>
      <c r="N6550" s="17">
        <f t="shared" si="1235"/>
        <v>0</v>
      </c>
      <c r="O6550" s="4"/>
      <c r="P6550" s="4">
        <v>56</v>
      </c>
      <c r="Q6550" s="4">
        <v>54</v>
      </c>
      <c r="R6550" s="4">
        <v>64</v>
      </c>
      <c r="S6550" s="4">
        <v>65</v>
      </c>
      <c r="T6550" s="4">
        <v>70</v>
      </c>
      <c r="U6550" s="4">
        <v>68</v>
      </c>
      <c r="V6550" s="13">
        <v>63</v>
      </c>
      <c r="W6550" s="4">
        <v>49</v>
      </c>
      <c r="X6550" s="4">
        <v>63</v>
      </c>
      <c r="Y6550">
        <f t="shared" ca="1" si="1236"/>
        <v>0</v>
      </c>
      <c r="Z6550">
        <f t="shared" ca="1" si="1237"/>
        <v>0</v>
      </c>
    </row>
    <row r="6551" spans="2:26" x14ac:dyDescent="0.25">
      <c r="B6551" s="11">
        <f t="shared" si="1238"/>
        <v>44834.458333317474</v>
      </c>
      <c r="C6551" s="1">
        <f t="shared" si="1229"/>
        <v>9</v>
      </c>
      <c r="D6551" s="1">
        <f t="shared" si="1230"/>
        <v>5</v>
      </c>
      <c r="E6551" s="12">
        <f t="shared" si="1231"/>
        <v>12</v>
      </c>
      <c r="F6551" s="124" t="str">
        <f t="shared" si="1232"/>
        <v>0</v>
      </c>
      <c r="G6551" s="1">
        <f ca="1">(OFFSET(O6551,0,MATCH(Customer!$J$6,'CDH &amp; HDH'!$P$11:$X$11,0)))</f>
        <v>66</v>
      </c>
      <c r="H6551" s="1" t="str">
        <f t="shared" si="1233"/>
        <v>Cooling</v>
      </c>
      <c r="I6551" s="1">
        <f ca="1">OFFSET(IF($H6551="Cooling",Customer!$C$25,Customer!$C$52),E6551,D6551)</f>
        <v>72</v>
      </c>
      <c r="J6551" s="1">
        <f ca="1">OFFSET(IF($H6551="Cooling",Customer!$L$25,Customer!$L$52),$E6551,$D6551)</f>
        <v>77</v>
      </c>
      <c r="K6551" s="16">
        <f t="shared" ca="1" si="1227"/>
        <v>0</v>
      </c>
      <c r="L6551" s="16">
        <f t="shared" ca="1" si="1228"/>
        <v>0</v>
      </c>
      <c r="M6551" s="17">
        <f t="shared" si="1234"/>
        <v>0</v>
      </c>
      <c r="N6551" s="17">
        <f t="shared" si="1235"/>
        <v>0</v>
      </c>
      <c r="O6551" s="4"/>
      <c r="P6551" s="4">
        <v>56</v>
      </c>
      <c r="Q6551" s="4">
        <v>56</v>
      </c>
      <c r="R6551" s="4">
        <v>68</v>
      </c>
      <c r="S6551" s="4">
        <v>67</v>
      </c>
      <c r="T6551" s="4">
        <v>68</v>
      </c>
      <c r="U6551" s="4">
        <v>69</v>
      </c>
      <c r="V6551" s="13">
        <v>66</v>
      </c>
      <c r="W6551" s="4">
        <v>50</v>
      </c>
      <c r="X6551" s="4">
        <v>65</v>
      </c>
      <c r="Y6551">
        <f t="shared" ca="1" si="1236"/>
        <v>0</v>
      </c>
      <c r="Z6551">
        <f t="shared" ca="1" si="1237"/>
        <v>0</v>
      </c>
    </row>
    <row r="6552" spans="2:26" x14ac:dyDescent="0.25">
      <c r="B6552" s="11">
        <f t="shared" si="1238"/>
        <v>44834.499999984138</v>
      </c>
      <c r="C6552" s="1">
        <f t="shared" si="1229"/>
        <v>9</v>
      </c>
      <c r="D6552" s="1">
        <f t="shared" si="1230"/>
        <v>5</v>
      </c>
      <c r="E6552" s="12">
        <f t="shared" si="1231"/>
        <v>13</v>
      </c>
      <c r="F6552" s="124" t="str">
        <f t="shared" si="1232"/>
        <v>0</v>
      </c>
      <c r="G6552" s="1">
        <f ca="1">(OFFSET(O6552,0,MATCH(Customer!$J$6,'CDH &amp; HDH'!$P$11:$X$11,0)))</f>
        <v>67</v>
      </c>
      <c r="H6552" s="1" t="str">
        <f t="shared" si="1233"/>
        <v>Cooling</v>
      </c>
      <c r="I6552" s="1">
        <f ca="1">OFFSET(IF($H6552="Cooling",Customer!$C$25,Customer!$C$52),E6552,D6552)</f>
        <v>72</v>
      </c>
      <c r="J6552" s="1">
        <f ca="1">OFFSET(IF($H6552="Cooling",Customer!$L$25,Customer!$L$52),$E6552,$D6552)</f>
        <v>77</v>
      </c>
      <c r="K6552" s="16">
        <f t="shared" ca="1" si="1227"/>
        <v>0</v>
      </c>
      <c r="L6552" s="16">
        <f t="shared" ca="1" si="1228"/>
        <v>0</v>
      </c>
      <c r="M6552" s="17">
        <f t="shared" si="1234"/>
        <v>0</v>
      </c>
      <c r="N6552" s="17">
        <f t="shared" si="1235"/>
        <v>0</v>
      </c>
      <c r="O6552" s="4"/>
      <c r="P6552" s="4">
        <v>56</v>
      </c>
      <c r="Q6552" s="4">
        <v>58</v>
      </c>
      <c r="R6552" s="4">
        <v>71</v>
      </c>
      <c r="S6552" s="4">
        <v>68</v>
      </c>
      <c r="T6552" s="4">
        <v>68</v>
      </c>
      <c r="U6552" s="4">
        <v>70</v>
      </c>
      <c r="V6552" s="13">
        <v>67</v>
      </c>
      <c r="W6552" s="4">
        <v>50</v>
      </c>
      <c r="X6552" s="4">
        <v>66</v>
      </c>
      <c r="Y6552">
        <f t="shared" ca="1" si="1236"/>
        <v>0</v>
      </c>
      <c r="Z6552">
        <f t="shared" ca="1" si="1237"/>
        <v>0</v>
      </c>
    </row>
    <row r="6553" spans="2:26" x14ac:dyDescent="0.25">
      <c r="B6553" s="11">
        <f t="shared" si="1238"/>
        <v>44834.541666650803</v>
      </c>
      <c r="C6553" s="1">
        <f t="shared" si="1229"/>
        <v>9</v>
      </c>
      <c r="D6553" s="1">
        <f t="shared" si="1230"/>
        <v>5</v>
      </c>
      <c r="E6553" s="12">
        <f t="shared" si="1231"/>
        <v>14</v>
      </c>
      <c r="F6553" s="124" t="str">
        <f t="shared" si="1232"/>
        <v>0</v>
      </c>
      <c r="G6553" s="1">
        <f ca="1">(OFFSET(O6553,0,MATCH(Customer!$J$6,'CDH &amp; HDH'!$P$11:$X$11,0)))</f>
        <v>69</v>
      </c>
      <c r="H6553" s="1" t="str">
        <f t="shared" si="1233"/>
        <v>Cooling</v>
      </c>
      <c r="I6553" s="1">
        <f ca="1">OFFSET(IF($H6553="Cooling",Customer!$C$25,Customer!$C$52),E6553,D6553)</f>
        <v>72</v>
      </c>
      <c r="J6553" s="1">
        <f ca="1">OFFSET(IF($H6553="Cooling",Customer!$L$25,Customer!$L$52),$E6553,$D6553)</f>
        <v>77</v>
      </c>
      <c r="K6553" s="16">
        <f t="shared" ca="1" si="1227"/>
        <v>0</v>
      </c>
      <c r="L6553" s="16">
        <f t="shared" ca="1" si="1228"/>
        <v>0</v>
      </c>
      <c r="M6553" s="17">
        <f t="shared" si="1234"/>
        <v>0</v>
      </c>
      <c r="N6553" s="17">
        <f t="shared" si="1235"/>
        <v>0</v>
      </c>
      <c r="O6553" s="4"/>
      <c r="P6553" s="4">
        <v>56</v>
      </c>
      <c r="Q6553" s="4">
        <v>57</v>
      </c>
      <c r="R6553" s="4">
        <v>71</v>
      </c>
      <c r="S6553" s="4">
        <v>70</v>
      </c>
      <c r="T6553" s="4">
        <v>69</v>
      </c>
      <c r="U6553" s="4">
        <v>72</v>
      </c>
      <c r="V6553" s="13">
        <v>69</v>
      </c>
      <c r="W6553" s="4">
        <v>51</v>
      </c>
      <c r="X6553" s="4">
        <v>68</v>
      </c>
      <c r="Y6553">
        <f t="shared" ca="1" si="1236"/>
        <v>0</v>
      </c>
      <c r="Z6553">
        <f t="shared" ca="1" si="1237"/>
        <v>0</v>
      </c>
    </row>
    <row r="6554" spans="2:26" x14ac:dyDescent="0.25">
      <c r="B6554" s="11">
        <f t="shared" si="1238"/>
        <v>44834.583333317467</v>
      </c>
      <c r="C6554" s="1">
        <f t="shared" si="1229"/>
        <v>9</v>
      </c>
      <c r="D6554" s="1">
        <f t="shared" si="1230"/>
        <v>5</v>
      </c>
      <c r="E6554" s="12">
        <f t="shared" si="1231"/>
        <v>15</v>
      </c>
      <c r="F6554" s="124" t="str">
        <f t="shared" si="1232"/>
        <v>0</v>
      </c>
      <c r="G6554" s="1">
        <f ca="1">(OFFSET(O6554,0,MATCH(Customer!$J$6,'CDH &amp; HDH'!$P$11:$X$11,0)))</f>
        <v>71</v>
      </c>
      <c r="H6554" s="1" t="str">
        <f t="shared" si="1233"/>
        <v>Cooling</v>
      </c>
      <c r="I6554" s="1">
        <f ca="1">OFFSET(IF($H6554="Cooling",Customer!$C$25,Customer!$C$52),E6554,D6554)</f>
        <v>72</v>
      </c>
      <c r="J6554" s="1">
        <f ca="1">OFFSET(IF($H6554="Cooling",Customer!$L$25,Customer!$L$52),$E6554,$D6554)</f>
        <v>77</v>
      </c>
      <c r="K6554" s="16">
        <f t="shared" ca="1" si="1227"/>
        <v>0</v>
      </c>
      <c r="L6554" s="16">
        <f t="shared" ca="1" si="1228"/>
        <v>0</v>
      </c>
      <c r="M6554" s="17">
        <f t="shared" si="1234"/>
        <v>0</v>
      </c>
      <c r="N6554" s="17">
        <f t="shared" si="1235"/>
        <v>0</v>
      </c>
      <c r="O6554" s="4"/>
      <c r="P6554" s="4">
        <v>55</v>
      </c>
      <c r="Q6554" s="4">
        <v>57</v>
      </c>
      <c r="R6554" s="4">
        <v>72</v>
      </c>
      <c r="S6554" s="4">
        <v>71</v>
      </c>
      <c r="T6554" s="4">
        <v>70</v>
      </c>
      <c r="U6554" s="4">
        <v>73</v>
      </c>
      <c r="V6554" s="13">
        <v>71</v>
      </c>
      <c r="W6554" s="4">
        <v>52</v>
      </c>
      <c r="X6554" s="4">
        <v>70</v>
      </c>
      <c r="Y6554">
        <f t="shared" ca="1" si="1236"/>
        <v>0</v>
      </c>
      <c r="Z6554">
        <f t="shared" ca="1" si="1237"/>
        <v>0</v>
      </c>
    </row>
    <row r="6555" spans="2:26" x14ac:dyDescent="0.25">
      <c r="B6555" s="11">
        <f t="shared" si="1238"/>
        <v>44834.624999984131</v>
      </c>
      <c r="C6555" s="1">
        <f t="shared" si="1229"/>
        <v>9</v>
      </c>
      <c r="D6555" s="1">
        <f t="shared" si="1230"/>
        <v>5</v>
      </c>
      <c r="E6555" s="12">
        <f t="shared" si="1231"/>
        <v>16</v>
      </c>
      <c r="F6555" s="124" t="str">
        <f t="shared" si="1232"/>
        <v>0</v>
      </c>
      <c r="G6555" s="1">
        <f ca="1">(OFFSET(O6555,0,MATCH(Customer!$J$6,'CDH &amp; HDH'!$P$11:$X$11,0)))</f>
        <v>70</v>
      </c>
      <c r="H6555" s="1" t="str">
        <f t="shared" si="1233"/>
        <v>Cooling</v>
      </c>
      <c r="I6555" s="1">
        <f ca="1">OFFSET(IF($H6555="Cooling",Customer!$C$25,Customer!$C$52),E6555,D6555)</f>
        <v>72</v>
      </c>
      <c r="J6555" s="1">
        <f ca="1">OFFSET(IF($H6555="Cooling",Customer!$L$25,Customer!$L$52),$E6555,$D6555)</f>
        <v>77</v>
      </c>
      <c r="K6555" s="16">
        <f t="shared" ca="1" si="1227"/>
        <v>0</v>
      </c>
      <c r="L6555" s="16">
        <f t="shared" ca="1" si="1228"/>
        <v>0</v>
      </c>
      <c r="M6555" s="17">
        <f t="shared" si="1234"/>
        <v>0</v>
      </c>
      <c r="N6555" s="17">
        <f t="shared" si="1235"/>
        <v>0</v>
      </c>
      <c r="O6555" s="4"/>
      <c r="P6555" s="4">
        <v>55</v>
      </c>
      <c r="Q6555" s="4">
        <v>56</v>
      </c>
      <c r="R6555" s="4">
        <v>70</v>
      </c>
      <c r="S6555" s="4">
        <v>66</v>
      </c>
      <c r="T6555" s="4">
        <v>68</v>
      </c>
      <c r="U6555" s="4">
        <v>71</v>
      </c>
      <c r="V6555" s="13">
        <v>70</v>
      </c>
      <c r="W6555" s="4">
        <v>53</v>
      </c>
      <c r="X6555" s="4">
        <v>68</v>
      </c>
      <c r="Y6555">
        <f t="shared" ca="1" si="1236"/>
        <v>0</v>
      </c>
      <c r="Z6555">
        <f t="shared" ca="1" si="1237"/>
        <v>0</v>
      </c>
    </row>
    <row r="6556" spans="2:26" x14ac:dyDescent="0.25">
      <c r="B6556" s="11">
        <f t="shared" si="1238"/>
        <v>44834.666666650795</v>
      </c>
      <c r="C6556" s="1">
        <f t="shared" si="1229"/>
        <v>9</v>
      </c>
      <c r="D6556" s="1">
        <f t="shared" si="1230"/>
        <v>5</v>
      </c>
      <c r="E6556" s="12">
        <f t="shared" si="1231"/>
        <v>17</v>
      </c>
      <c r="F6556" s="124" t="str">
        <f t="shared" si="1232"/>
        <v>0</v>
      </c>
      <c r="G6556" s="1">
        <f ca="1">(OFFSET(O6556,0,MATCH(Customer!$J$6,'CDH &amp; HDH'!$P$11:$X$11,0)))</f>
        <v>70</v>
      </c>
      <c r="H6556" s="1" t="str">
        <f t="shared" si="1233"/>
        <v>Cooling</v>
      </c>
      <c r="I6556" s="1">
        <f ca="1">OFFSET(IF($H6556="Cooling",Customer!$C$25,Customer!$C$52),E6556,D6556)</f>
        <v>72</v>
      </c>
      <c r="J6556" s="1">
        <f ca="1">OFFSET(IF($H6556="Cooling",Customer!$L$25,Customer!$L$52),$E6556,$D6556)</f>
        <v>77</v>
      </c>
      <c r="K6556" s="16">
        <f t="shared" ca="1" si="1227"/>
        <v>0</v>
      </c>
      <c r="L6556" s="16">
        <f t="shared" ca="1" si="1228"/>
        <v>0</v>
      </c>
      <c r="M6556" s="17">
        <f t="shared" si="1234"/>
        <v>0</v>
      </c>
      <c r="N6556" s="17">
        <f t="shared" si="1235"/>
        <v>0</v>
      </c>
      <c r="O6556" s="4"/>
      <c r="P6556" s="4">
        <v>55</v>
      </c>
      <c r="Q6556" s="4">
        <v>55</v>
      </c>
      <c r="R6556" s="4">
        <v>69</v>
      </c>
      <c r="S6556" s="4">
        <v>63</v>
      </c>
      <c r="T6556" s="4">
        <v>68</v>
      </c>
      <c r="U6556" s="4">
        <v>69</v>
      </c>
      <c r="V6556" s="13">
        <v>70</v>
      </c>
      <c r="W6556" s="4">
        <v>53</v>
      </c>
      <c r="X6556" s="4">
        <v>67</v>
      </c>
      <c r="Y6556">
        <f t="shared" ca="1" si="1236"/>
        <v>0</v>
      </c>
      <c r="Z6556">
        <f t="shared" ca="1" si="1237"/>
        <v>0</v>
      </c>
    </row>
    <row r="6557" spans="2:26" x14ac:dyDescent="0.25">
      <c r="B6557" s="11">
        <f t="shared" si="1238"/>
        <v>44834.70833331746</v>
      </c>
      <c r="C6557" s="1">
        <f t="shared" si="1229"/>
        <v>9</v>
      </c>
      <c r="D6557" s="1">
        <f t="shared" si="1230"/>
        <v>5</v>
      </c>
      <c r="E6557" s="12">
        <f t="shared" si="1231"/>
        <v>18</v>
      </c>
      <c r="F6557" s="124" t="str">
        <f t="shared" si="1232"/>
        <v>0</v>
      </c>
      <c r="G6557" s="1">
        <f ca="1">(OFFSET(O6557,0,MATCH(Customer!$J$6,'CDH &amp; HDH'!$P$11:$X$11,0)))</f>
        <v>69</v>
      </c>
      <c r="H6557" s="1" t="str">
        <f t="shared" si="1233"/>
        <v>Cooling</v>
      </c>
      <c r="I6557" s="1">
        <f ca="1">OFFSET(IF($H6557="Cooling",Customer!$C$25,Customer!$C$52),E6557,D6557)</f>
        <v>72</v>
      </c>
      <c r="J6557" s="1">
        <f ca="1">OFFSET(IF($H6557="Cooling",Customer!$L$25,Customer!$L$52),$E6557,$D6557)</f>
        <v>77</v>
      </c>
      <c r="K6557" s="16">
        <f t="shared" ca="1" si="1227"/>
        <v>0</v>
      </c>
      <c r="L6557" s="16">
        <f t="shared" ca="1" si="1228"/>
        <v>0</v>
      </c>
      <c r="M6557" s="17">
        <f t="shared" si="1234"/>
        <v>0</v>
      </c>
      <c r="N6557" s="17">
        <f t="shared" si="1235"/>
        <v>0</v>
      </c>
      <c r="O6557" s="4"/>
      <c r="P6557" s="4">
        <v>55</v>
      </c>
      <c r="Q6557" s="4">
        <v>53</v>
      </c>
      <c r="R6557" s="4">
        <v>67</v>
      </c>
      <c r="S6557" s="4">
        <v>61</v>
      </c>
      <c r="T6557" s="4">
        <v>65</v>
      </c>
      <c r="U6557" s="4">
        <v>63</v>
      </c>
      <c r="V6557" s="13">
        <v>69</v>
      </c>
      <c r="W6557" s="4">
        <v>53</v>
      </c>
      <c r="X6557" s="4">
        <v>66</v>
      </c>
      <c r="Y6557">
        <f t="shared" ca="1" si="1236"/>
        <v>0</v>
      </c>
      <c r="Z6557">
        <f t="shared" ca="1" si="1237"/>
        <v>0</v>
      </c>
    </row>
    <row r="6558" spans="2:26" x14ac:dyDescent="0.25">
      <c r="B6558" s="11">
        <f t="shared" si="1238"/>
        <v>44834.749999984124</v>
      </c>
      <c r="C6558" s="1">
        <f t="shared" si="1229"/>
        <v>9</v>
      </c>
      <c r="D6558" s="1">
        <f t="shared" si="1230"/>
        <v>5</v>
      </c>
      <c r="E6558" s="12">
        <f t="shared" si="1231"/>
        <v>19</v>
      </c>
      <c r="F6558" s="124" t="str">
        <f t="shared" si="1232"/>
        <v>0</v>
      </c>
      <c r="G6558" s="1">
        <f ca="1">(OFFSET(O6558,0,MATCH(Customer!$J$6,'CDH &amp; HDH'!$P$11:$X$11,0)))</f>
        <v>65</v>
      </c>
      <c r="H6558" s="1" t="str">
        <f t="shared" si="1233"/>
        <v>Cooling</v>
      </c>
      <c r="I6558" s="1">
        <f ca="1">OFFSET(IF($H6558="Cooling",Customer!$C$25,Customer!$C$52),E6558,D6558)</f>
        <v>78</v>
      </c>
      <c r="J6558" s="1">
        <f ca="1">OFFSET(IF($H6558="Cooling",Customer!$L$25,Customer!$L$52),$E6558,$D6558)</f>
        <v>80</v>
      </c>
      <c r="K6558" s="16">
        <f t="shared" ca="1" si="1227"/>
        <v>0</v>
      </c>
      <c r="L6558" s="16">
        <f t="shared" ca="1" si="1228"/>
        <v>0</v>
      </c>
      <c r="M6558" s="17">
        <f t="shared" si="1234"/>
        <v>0</v>
      </c>
      <c r="N6558" s="17">
        <f t="shared" si="1235"/>
        <v>0</v>
      </c>
      <c r="O6558" s="4"/>
      <c r="P6558" s="4">
        <v>55</v>
      </c>
      <c r="Q6558" s="4">
        <v>52</v>
      </c>
      <c r="R6558" s="4">
        <v>64</v>
      </c>
      <c r="S6558" s="4">
        <v>57</v>
      </c>
      <c r="T6558" s="4">
        <v>62</v>
      </c>
      <c r="U6558" s="4">
        <v>63</v>
      </c>
      <c r="V6558" s="13">
        <v>65</v>
      </c>
      <c r="W6558" s="4">
        <v>53</v>
      </c>
      <c r="X6558" s="4">
        <v>65</v>
      </c>
      <c r="Y6558">
        <f t="shared" ca="1" si="1236"/>
        <v>0</v>
      </c>
      <c r="Z6558">
        <f t="shared" ca="1" si="1237"/>
        <v>0</v>
      </c>
    </row>
    <row r="6559" spans="2:26" x14ac:dyDescent="0.25">
      <c r="B6559" s="11">
        <f t="shared" si="1238"/>
        <v>44834.791666650788</v>
      </c>
      <c r="C6559" s="1">
        <f t="shared" si="1229"/>
        <v>9</v>
      </c>
      <c r="D6559" s="1">
        <f t="shared" si="1230"/>
        <v>5</v>
      </c>
      <c r="E6559" s="12">
        <f t="shared" si="1231"/>
        <v>20</v>
      </c>
      <c r="F6559" s="124" t="str">
        <f t="shared" si="1232"/>
        <v>0</v>
      </c>
      <c r="G6559" s="1">
        <f ca="1">(OFFSET(O6559,0,MATCH(Customer!$J$6,'CDH &amp; HDH'!$P$11:$X$11,0)))</f>
        <v>64</v>
      </c>
      <c r="H6559" s="1" t="str">
        <f t="shared" si="1233"/>
        <v>Cooling</v>
      </c>
      <c r="I6559" s="1">
        <f ca="1">OFFSET(IF($H6559="Cooling",Customer!$C$25,Customer!$C$52),E6559,D6559)</f>
        <v>78</v>
      </c>
      <c r="J6559" s="1">
        <f ca="1">OFFSET(IF($H6559="Cooling",Customer!$L$25,Customer!$L$52),$E6559,$D6559)</f>
        <v>80</v>
      </c>
      <c r="K6559" s="16">
        <f t="shared" ca="1" si="1227"/>
        <v>0</v>
      </c>
      <c r="L6559" s="16">
        <f t="shared" ca="1" si="1228"/>
        <v>0</v>
      </c>
      <c r="M6559" s="17">
        <f t="shared" si="1234"/>
        <v>0</v>
      </c>
      <c r="N6559" s="17">
        <f t="shared" si="1235"/>
        <v>0</v>
      </c>
      <c r="O6559" s="4"/>
      <c r="P6559" s="4">
        <v>55</v>
      </c>
      <c r="Q6559" s="4">
        <v>52</v>
      </c>
      <c r="R6559" s="4">
        <v>63</v>
      </c>
      <c r="S6559" s="4">
        <v>57</v>
      </c>
      <c r="T6559" s="4">
        <v>58</v>
      </c>
      <c r="U6559" s="4">
        <v>60</v>
      </c>
      <c r="V6559" s="13">
        <v>64</v>
      </c>
      <c r="W6559" s="4">
        <v>53</v>
      </c>
      <c r="X6559" s="4">
        <v>62</v>
      </c>
      <c r="Y6559">
        <f t="shared" ca="1" si="1236"/>
        <v>0</v>
      </c>
      <c r="Z6559">
        <f t="shared" ca="1" si="1237"/>
        <v>0</v>
      </c>
    </row>
    <row r="6560" spans="2:26" x14ac:dyDescent="0.25">
      <c r="B6560" s="11">
        <f t="shared" si="1238"/>
        <v>44834.833333317452</v>
      </c>
      <c r="C6560" s="1">
        <f t="shared" si="1229"/>
        <v>9</v>
      </c>
      <c r="D6560" s="1">
        <f t="shared" si="1230"/>
        <v>5</v>
      </c>
      <c r="E6560" s="12">
        <f t="shared" si="1231"/>
        <v>21</v>
      </c>
      <c r="F6560" s="124" t="str">
        <f t="shared" si="1232"/>
        <v>0</v>
      </c>
      <c r="G6560" s="1">
        <f ca="1">(OFFSET(O6560,0,MATCH(Customer!$J$6,'CDH &amp; HDH'!$P$11:$X$11,0)))</f>
        <v>62</v>
      </c>
      <c r="H6560" s="1" t="str">
        <f t="shared" si="1233"/>
        <v>Cooling</v>
      </c>
      <c r="I6560" s="1">
        <f ca="1">OFFSET(IF($H6560="Cooling",Customer!$C$25,Customer!$C$52),E6560,D6560)</f>
        <v>78</v>
      </c>
      <c r="J6560" s="1">
        <f ca="1">OFFSET(IF($H6560="Cooling",Customer!$L$25,Customer!$L$52),$E6560,$D6560)</f>
        <v>80</v>
      </c>
      <c r="K6560" s="16">
        <f t="shared" ca="1" si="1227"/>
        <v>0</v>
      </c>
      <c r="L6560" s="16">
        <f t="shared" ca="1" si="1228"/>
        <v>0</v>
      </c>
      <c r="M6560" s="17">
        <f t="shared" si="1234"/>
        <v>0</v>
      </c>
      <c r="N6560" s="17">
        <f t="shared" si="1235"/>
        <v>0</v>
      </c>
      <c r="O6560" s="4"/>
      <c r="P6560" s="4">
        <v>56</v>
      </c>
      <c r="Q6560" s="4">
        <v>51</v>
      </c>
      <c r="R6560" s="4">
        <v>63</v>
      </c>
      <c r="S6560" s="4">
        <v>56</v>
      </c>
      <c r="T6560" s="4">
        <v>57</v>
      </c>
      <c r="U6560" s="4">
        <v>56</v>
      </c>
      <c r="V6560" s="13">
        <v>62</v>
      </c>
      <c r="W6560" s="4">
        <v>52</v>
      </c>
      <c r="X6560" s="4">
        <v>59</v>
      </c>
      <c r="Y6560">
        <f t="shared" ca="1" si="1236"/>
        <v>0</v>
      </c>
      <c r="Z6560">
        <f t="shared" ca="1" si="1237"/>
        <v>0</v>
      </c>
    </row>
    <row r="6561" spans="2:26" x14ac:dyDescent="0.25">
      <c r="B6561" s="11">
        <f t="shared" si="1238"/>
        <v>44834.874999984117</v>
      </c>
      <c r="C6561" s="1">
        <f t="shared" si="1229"/>
        <v>9</v>
      </c>
      <c r="D6561" s="1">
        <f t="shared" si="1230"/>
        <v>5</v>
      </c>
      <c r="E6561" s="12">
        <f t="shared" si="1231"/>
        <v>22</v>
      </c>
      <c r="F6561" s="124" t="str">
        <f t="shared" si="1232"/>
        <v>0</v>
      </c>
      <c r="G6561" s="1">
        <f ca="1">(OFFSET(O6561,0,MATCH(Customer!$J$6,'CDH &amp; HDH'!$P$11:$X$11,0)))</f>
        <v>61</v>
      </c>
      <c r="H6561" s="1" t="str">
        <f t="shared" si="1233"/>
        <v>Cooling</v>
      </c>
      <c r="I6561" s="1">
        <f ca="1">OFFSET(IF($H6561="Cooling",Customer!$C$25,Customer!$C$52),E6561,D6561)</f>
        <v>78</v>
      </c>
      <c r="J6561" s="1">
        <f ca="1">OFFSET(IF($H6561="Cooling",Customer!$L$25,Customer!$L$52),$E6561,$D6561)</f>
        <v>80</v>
      </c>
      <c r="K6561" s="16">
        <f t="shared" ca="1" si="1227"/>
        <v>0</v>
      </c>
      <c r="L6561" s="16">
        <f t="shared" ca="1" si="1228"/>
        <v>0</v>
      </c>
      <c r="M6561" s="17">
        <f t="shared" si="1234"/>
        <v>0</v>
      </c>
      <c r="N6561" s="17">
        <f t="shared" si="1235"/>
        <v>0</v>
      </c>
      <c r="O6561" s="4"/>
      <c r="P6561" s="4">
        <v>55</v>
      </c>
      <c r="Q6561" s="4">
        <v>54</v>
      </c>
      <c r="R6561" s="4">
        <v>60</v>
      </c>
      <c r="S6561" s="4">
        <v>56</v>
      </c>
      <c r="T6561" s="4">
        <v>59</v>
      </c>
      <c r="U6561" s="4">
        <v>57</v>
      </c>
      <c r="V6561" s="13">
        <v>61</v>
      </c>
      <c r="W6561" s="4">
        <v>53</v>
      </c>
      <c r="X6561" s="4">
        <v>60</v>
      </c>
      <c r="Y6561">
        <f t="shared" ca="1" si="1236"/>
        <v>0</v>
      </c>
      <c r="Z6561">
        <f t="shared" ca="1" si="1237"/>
        <v>0</v>
      </c>
    </row>
    <row r="6562" spans="2:26" x14ac:dyDescent="0.25">
      <c r="B6562" s="11">
        <f t="shared" si="1238"/>
        <v>44834.916666650781</v>
      </c>
      <c r="C6562" s="1">
        <f t="shared" si="1229"/>
        <v>9</v>
      </c>
      <c r="D6562" s="1">
        <f t="shared" si="1230"/>
        <v>5</v>
      </c>
      <c r="E6562" s="12">
        <f t="shared" si="1231"/>
        <v>23</v>
      </c>
      <c r="F6562" s="124" t="str">
        <f t="shared" si="1232"/>
        <v>0</v>
      </c>
      <c r="G6562" s="1">
        <f ca="1">(OFFSET(O6562,0,MATCH(Customer!$J$6,'CDH &amp; HDH'!$P$11:$X$11,0)))</f>
        <v>60</v>
      </c>
      <c r="H6562" s="1" t="str">
        <f t="shared" si="1233"/>
        <v>Cooling</v>
      </c>
      <c r="I6562" s="1">
        <f ca="1">OFFSET(IF($H6562="Cooling",Customer!$C$25,Customer!$C$52),E6562,D6562)</f>
        <v>78</v>
      </c>
      <c r="J6562" s="1">
        <f ca="1">OFFSET(IF($H6562="Cooling",Customer!$L$25,Customer!$L$52),$E6562,$D6562)</f>
        <v>80</v>
      </c>
      <c r="K6562" s="16">
        <f t="shared" ca="1" si="1227"/>
        <v>0</v>
      </c>
      <c r="L6562" s="16">
        <f t="shared" ca="1" si="1228"/>
        <v>0</v>
      </c>
      <c r="M6562" s="17">
        <f t="shared" si="1234"/>
        <v>0</v>
      </c>
      <c r="N6562" s="17">
        <f t="shared" si="1235"/>
        <v>0</v>
      </c>
      <c r="O6562" s="4"/>
      <c r="P6562" s="4">
        <v>55</v>
      </c>
      <c r="Q6562" s="4">
        <v>56</v>
      </c>
      <c r="R6562" s="4">
        <v>57</v>
      </c>
      <c r="S6562" s="4">
        <v>56</v>
      </c>
      <c r="T6562" s="4">
        <v>61</v>
      </c>
      <c r="U6562" s="4">
        <v>57</v>
      </c>
      <c r="V6562" s="13">
        <v>60</v>
      </c>
      <c r="W6562" s="4">
        <v>53</v>
      </c>
      <c r="X6562" s="4">
        <v>60</v>
      </c>
      <c r="Y6562">
        <f t="shared" ca="1" si="1236"/>
        <v>0</v>
      </c>
      <c r="Z6562">
        <f t="shared" ca="1" si="1237"/>
        <v>0</v>
      </c>
    </row>
    <row r="6563" spans="2:26" x14ac:dyDescent="0.25">
      <c r="B6563" s="11">
        <f t="shared" si="1238"/>
        <v>44834.958333317445</v>
      </c>
      <c r="C6563" s="1">
        <f t="shared" si="1229"/>
        <v>9</v>
      </c>
      <c r="D6563" s="1">
        <f t="shared" si="1230"/>
        <v>5</v>
      </c>
      <c r="E6563" s="12">
        <f t="shared" si="1231"/>
        <v>24</v>
      </c>
      <c r="F6563" s="124" t="str">
        <f t="shared" si="1232"/>
        <v>0</v>
      </c>
      <c r="G6563" s="1">
        <f ca="1">(OFFSET(O6563,0,MATCH(Customer!$J$6,'CDH &amp; HDH'!$P$11:$X$11,0)))</f>
        <v>59</v>
      </c>
      <c r="H6563" s="1" t="str">
        <f t="shared" si="1233"/>
        <v>Cooling</v>
      </c>
      <c r="I6563" s="1">
        <f ca="1">OFFSET(IF($H6563="Cooling",Customer!$C$25,Customer!$C$52),E6563,D6563)</f>
        <v>78</v>
      </c>
      <c r="J6563" s="1">
        <f ca="1">OFFSET(IF($H6563="Cooling",Customer!$L$25,Customer!$L$52),$E6563,$D6563)</f>
        <v>80</v>
      </c>
      <c r="K6563" s="16">
        <f t="shared" ca="1" si="1227"/>
        <v>0</v>
      </c>
      <c r="L6563" s="16">
        <f t="shared" ca="1" si="1228"/>
        <v>0</v>
      </c>
      <c r="M6563" s="17">
        <f t="shared" si="1234"/>
        <v>0</v>
      </c>
      <c r="N6563" s="17">
        <f t="shared" si="1235"/>
        <v>0</v>
      </c>
      <c r="O6563" s="4"/>
      <c r="P6563" s="4">
        <v>55</v>
      </c>
      <c r="Q6563" s="4">
        <v>58</v>
      </c>
      <c r="R6563" s="4">
        <v>54</v>
      </c>
      <c r="S6563" s="4">
        <v>56</v>
      </c>
      <c r="T6563" s="4">
        <v>63</v>
      </c>
      <c r="U6563" s="4">
        <v>58</v>
      </c>
      <c r="V6563" s="13">
        <v>59</v>
      </c>
      <c r="W6563" s="4">
        <v>53</v>
      </c>
      <c r="X6563" s="4">
        <v>61</v>
      </c>
      <c r="Y6563">
        <f t="shared" ca="1" si="1236"/>
        <v>0</v>
      </c>
      <c r="Z6563">
        <f t="shared" ca="1" si="1237"/>
        <v>0</v>
      </c>
    </row>
    <row r="6564" spans="2:26" x14ac:dyDescent="0.25">
      <c r="B6564" s="11">
        <f t="shared" si="1238"/>
        <v>44834.999999984109</v>
      </c>
      <c r="C6564" s="1">
        <f t="shared" si="1229"/>
        <v>10</v>
      </c>
      <c r="D6564" s="1">
        <f t="shared" si="1230"/>
        <v>6</v>
      </c>
      <c r="E6564" s="12">
        <f t="shared" si="1231"/>
        <v>1</v>
      </c>
      <c r="F6564" s="124" t="str">
        <f t="shared" si="1232"/>
        <v>0</v>
      </c>
      <c r="G6564" s="1">
        <f ca="1">(OFFSET(O6564,0,MATCH(Customer!$J$6,'CDH &amp; HDH'!$P$11:$X$11,0)))</f>
        <v>58</v>
      </c>
      <c r="H6564" s="1" t="str">
        <f t="shared" si="1233"/>
        <v>Heating</v>
      </c>
      <c r="I6564" s="1">
        <f ca="1">OFFSET(IF($H6564="Cooling",Customer!$C$25,Customer!$C$52),E6564,D6564)</f>
        <v>66</v>
      </c>
      <c r="J6564" s="1">
        <f ca="1">OFFSET(IF($H6564="Cooling",Customer!$L$25,Customer!$L$52),$E6564,$D6564)</f>
        <v>64</v>
      </c>
      <c r="K6564" s="16">
        <f t="shared" ref="K6564:K6604" si="1239">IF($H6564="Heating",0,MAX(0,$G6564-I6564))</f>
        <v>0</v>
      </c>
      <c r="L6564" s="16">
        <f t="shared" ref="L6564:L6604" si="1240">IF($H6564="Heating",0,MAX(0,$G6564-J6564))</f>
        <v>0</v>
      </c>
      <c r="M6564" s="17">
        <f t="shared" ref="M6564:M6627" ca="1" si="1241">IF($H6564="Cooling",0,MAX(0,I6564-$G6564))</f>
        <v>8</v>
      </c>
      <c r="N6564" s="17">
        <f t="shared" ref="N6564:N6627" ca="1" si="1242">IF($H6564="Cooling",0,MAX(0,J6564-$G6564))</f>
        <v>6</v>
      </c>
      <c r="O6564" s="4"/>
      <c r="P6564" s="4">
        <v>54</v>
      </c>
      <c r="Q6564" s="4">
        <v>60</v>
      </c>
      <c r="R6564" s="4">
        <v>51</v>
      </c>
      <c r="S6564" s="4">
        <v>56</v>
      </c>
      <c r="T6564" s="4">
        <v>65</v>
      </c>
      <c r="U6564" s="4">
        <v>59</v>
      </c>
      <c r="V6564" s="13">
        <v>58</v>
      </c>
      <c r="W6564" s="4">
        <v>53</v>
      </c>
      <c r="X6564" s="4">
        <v>62</v>
      </c>
      <c r="Y6564">
        <f t="shared" si="1236"/>
        <v>0</v>
      </c>
      <c r="Z6564">
        <f t="shared" si="1237"/>
        <v>0</v>
      </c>
    </row>
    <row r="6565" spans="2:26" x14ac:dyDescent="0.25">
      <c r="B6565" s="11">
        <f t="shared" si="1238"/>
        <v>44835.041666650774</v>
      </c>
      <c r="C6565" s="1">
        <f t="shared" si="1229"/>
        <v>10</v>
      </c>
      <c r="D6565" s="1">
        <f t="shared" si="1230"/>
        <v>6</v>
      </c>
      <c r="E6565" s="12">
        <f t="shared" si="1231"/>
        <v>2</v>
      </c>
      <c r="F6565" s="124" t="str">
        <f t="shared" si="1232"/>
        <v>0</v>
      </c>
      <c r="G6565" s="1">
        <f ca="1">(OFFSET(O6565,0,MATCH(Customer!$J$6,'CDH &amp; HDH'!$P$11:$X$11,0)))</f>
        <v>57</v>
      </c>
      <c r="H6565" s="1" t="str">
        <f t="shared" si="1233"/>
        <v>Heating</v>
      </c>
      <c r="I6565" s="1">
        <f ca="1">OFFSET(IF($H6565="Cooling",Customer!$C$25,Customer!$C$52),E6565,D6565)</f>
        <v>66</v>
      </c>
      <c r="J6565" s="1">
        <f ca="1">OFFSET(IF($H6565="Cooling",Customer!$L$25,Customer!$L$52),$E6565,$D6565)</f>
        <v>64</v>
      </c>
      <c r="K6565" s="16">
        <f t="shared" si="1239"/>
        <v>0</v>
      </c>
      <c r="L6565" s="16">
        <f t="shared" si="1240"/>
        <v>0</v>
      </c>
      <c r="M6565" s="17">
        <f t="shared" ca="1" si="1241"/>
        <v>9</v>
      </c>
      <c r="N6565" s="17">
        <f t="shared" ca="1" si="1242"/>
        <v>7</v>
      </c>
      <c r="O6565" s="4"/>
      <c r="P6565" s="4">
        <v>54</v>
      </c>
      <c r="Q6565" s="4">
        <v>62</v>
      </c>
      <c r="R6565" s="4">
        <v>48</v>
      </c>
      <c r="S6565" s="4">
        <v>56</v>
      </c>
      <c r="T6565" s="4">
        <v>67</v>
      </c>
      <c r="U6565" s="4">
        <v>60</v>
      </c>
      <c r="V6565" s="13">
        <v>57</v>
      </c>
      <c r="W6565" s="4">
        <v>53</v>
      </c>
      <c r="X6565" s="4">
        <v>63</v>
      </c>
      <c r="Y6565">
        <f t="shared" si="1236"/>
        <v>0</v>
      </c>
      <c r="Z6565">
        <f t="shared" si="1237"/>
        <v>0</v>
      </c>
    </row>
    <row r="6566" spans="2:26" x14ac:dyDescent="0.25">
      <c r="B6566" s="11">
        <f t="shared" si="1238"/>
        <v>44835.083333317438</v>
      </c>
      <c r="C6566" s="1">
        <f t="shared" si="1229"/>
        <v>10</v>
      </c>
      <c r="D6566" s="1">
        <f t="shared" si="1230"/>
        <v>6</v>
      </c>
      <c r="E6566" s="12">
        <f t="shared" si="1231"/>
        <v>3</v>
      </c>
      <c r="F6566" s="124" t="str">
        <f t="shared" si="1232"/>
        <v>0</v>
      </c>
      <c r="G6566" s="1">
        <f ca="1">(OFFSET(O6566,0,MATCH(Customer!$J$6,'CDH &amp; HDH'!$P$11:$X$11,0)))</f>
        <v>56</v>
      </c>
      <c r="H6566" s="1" t="str">
        <f t="shared" si="1233"/>
        <v>Heating</v>
      </c>
      <c r="I6566" s="1">
        <f ca="1">OFFSET(IF($H6566="Cooling",Customer!$C$25,Customer!$C$52),E6566,D6566)</f>
        <v>66</v>
      </c>
      <c r="J6566" s="1">
        <f ca="1">OFFSET(IF($H6566="Cooling",Customer!$L$25,Customer!$L$52),$E6566,$D6566)</f>
        <v>64</v>
      </c>
      <c r="K6566" s="16">
        <f t="shared" si="1239"/>
        <v>0</v>
      </c>
      <c r="L6566" s="16">
        <f t="shared" si="1240"/>
        <v>0</v>
      </c>
      <c r="M6566" s="17">
        <f t="shared" ca="1" si="1241"/>
        <v>10</v>
      </c>
      <c r="N6566" s="17">
        <f t="shared" ca="1" si="1242"/>
        <v>8</v>
      </c>
      <c r="O6566" s="4"/>
      <c r="P6566" s="4">
        <v>53</v>
      </c>
      <c r="Q6566" s="4">
        <v>65</v>
      </c>
      <c r="R6566" s="4">
        <v>45</v>
      </c>
      <c r="S6566" s="4">
        <v>56</v>
      </c>
      <c r="T6566" s="4">
        <v>69</v>
      </c>
      <c r="U6566" s="4">
        <v>60</v>
      </c>
      <c r="V6566" s="13">
        <v>56</v>
      </c>
      <c r="W6566" s="4">
        <v>54</v>
      </c>
      <c r="X6566" s="4">
        <v>63</v>
      </c>
      <c r="Y6566">
        <f t="shared" si="1236"/>
        <v>0</v>
      </c>
      <c r="Z6566">
        <f t="shared" si="1237"/>
        <v>0</v>
      </c>
    </row>
    <row r="6567" spans="2:26" x14ac:dyDescent="0.25">
      <c r="B6567" s="11">
        <f t="shared" si="1238"/>
        <v>44835.124999984102</v>
      </c>
      <c r="C6567" s="1">
        <f t="shared" si="1229"/>
        <v>10</v>
      </c>
      <c r="D6567" s="1">
        <f t="shared" si="1230"/>
        <v>6</v>
      </c>
      <c r="E6567" s="12">
        <f t="shared" si="1231"/>
        <v>4</v>
      </c>
      <c r="F6567" s="124" t="str">
        <f t="shared" si="1232"/>
        <v>0</v>
      </c>
      <c r="G6567" s="1">
        <f ca="1">(OFFSET(O6567,0,MATCH(Customer!$J$6,'CDH &amp; HDH'!$P$11:$X$11,0)))</f>
        <v>55</v>
      </c>
      <c r="H6567" s="1" t="str">
        <f t="shared" si="1233"/>
        <v>Heating</v>
      </c>
      <c r="I6567" s="1">
        <f ca="1">OFFSET(IF($H6567="Cooling",Customer!$C$25,Customer!$C$52),E6567,D6567)</f>
        <v>66</v>
      </c>
      <c r="J6567" s="1">
        <f ca="1">OFFSET(IF($H6567="Cooling",Customer!$L$25,Customer!$L$52),$E6567,$D6567)</f>
        <v>64</v>
      </c>
      <c r="K6567" s="16">
        <f t="shared" si="1239"/>
        <v>0</v>
      </c>
      <c r="L6567" s="16">
        <f t="shared" si="1240"/>
        <v>0</v>
      </c>
      <c r="M6567" s="17">
        <f t="shared" ca="1" si="1241"/>
        <v>11</v>
      </c>
      <c r="N6567" s="17">
        <f t="shared" ca="1" si="1242"/>
        <v>9</v>
      </c>
      <c r="O6567" s="4"/>
      <c r="P6567" s="4">
        <v>53</v>
      </c>
      <c r="Q6567" s="4">
        <v>67</v>
      </c>
      <c r="R6567" s="4">
        <v>42</v>
      </c>
      <c r="S6567" s="4">
        <v>56</v>
      </c>
      <c r="T6567" s="4">
        <v>71</v>
      </c>
      <c r="U6567" s="4">
        <v>61</v>
      </c>
      <c r="V6567" s="13">
        <v>55</v>
      </c>
      <c r="W6567" s="4">
        <v>54</v>
      </c>
      <c r="X6567" s="4">
        <v>64</v>
      </c>
      <c r="Y6567">
        <f t="shared" si="1236"/>
        <v>0</v>
      </c>
      <c r="Z6567">
        <f t="shared" si="1237"/>
        <v>0</v>
      </c>
    </row>
    <row r="6568" spans="2:26" x14ac:dyDescent="0.25">
      <c r="B6568" s="11">
        <f t="shared" si="1238"/>
        <v>44835.166666650766</v>
      </c>
      <c r="C6568" s="1">
        <f t="shared" si="1229"/>
        <v>10</v>
      </c>
      <c r="D6568" s="1">
        <f t="shared" si="1230"/>
        <v>6</v>
      </c>
      <c r="E6568" s="12">
        <f t="shared" si="1231"/>
        <v>5</v>
      </c>
      <c r="F6568" s="124" t="str">
        <f t="shared" si="1232"/>
        <v>0</v>
      </c>
      <c r="G6568" s="1">
        <f ca="1">(OFFSET(O6568,0,MATCH(Customer!$J$6,'CDH &amp; HDH'!$P$11:$X$11,0)))</f>
        <v>57</v>
      </c>
      <c r="H6568" s="1" t="str">
        <f t="shared" si="1233"/>
        <v>Heating</v>
      </c>
      <c r="I6568" s="1">
        <f ca="1">OFFSET(IF($H6568="Cooling",Customer!$C$25,Customer!$C$52),E6568,D6568)</f>
        <v>66</v>
      </c>
      <c r="J6568" s="1">
        <f ca="1">OFFSET(IF($H6568="Cooling",Customer!$L$25,Customer!$L$52),$E6568,$D6568)</f>
        <v>64</v>
      </c>
      <c r="K6568" s="16">
        <f t="shared" si="1239"/>
        <v>0</v>
      </c>
      <c r="L6568" s="16">
        <f t="shared" si="1240"/>
        <v>0</v>
      </c>
      <c r="M6568" s="17">
        <f t="shared" ca="1" si="1241"/>
        <v>9</v>
      </c>
      <c r="N6568" s="17">
        <f t="shared" ca="1" si="1242"/>
        <v>7</v>
      </c>
      <c r="O6568" s="4"/>
      <c r="P6568" s="4">
        <v>53</v>
      </c>
      <c r="Q6568" s="4">
        <v>65</v>
      </c>
      <c r="R6568" s="4">
        <v>43</v>
      </c>
      <c r="S6568" s="4">
        <v>56</v>
      </c>
      <c r="T6568" s="4">
        <v>72</v>
      </c>
      <c r="U6568" s="4">
        <v>62</v>
      </c>
      <c r="V6568" s="13">
        <v>57</v>
      </c>
      <c r="W6568" s="4">
        <v>52</v>
      </c>
      <c r="X6568" s="4">
        <v>64</v>
      </c>
      <c r="Y6568">
        <f t="shared" si="1236"/>
        <v>0</v>
      </c>
      <c r="Z6568">
        <f t="shared" si="1237"/>
        <v>0</v>
      </c>
    </row>
    <row r="6569" spans="2:26" x14ac:dyDescent="0.25">
      <c r="B6569" s="11">
        <f t="shared" si="1238"/>
        <v>44835.208333317431</v>
      </c>
      <c r="C6569" s="1">
        <f t="shared" si="1229"/>
        <v>10</v>
      </c>
      <c r="D6569" s="1">
        <f t="shared" si="1230"/>
        <v>6</v>
      </c>
      <c r="E6569" s="12">
        <f t="shared" si="1231"/>
        <v>6</v>
      </c>
      <c r="F6569" s="124" t="str">
        <f t="shared" si="1232"/>
        <v>0</v>
      </c>
      <c r="G6569" s="1">
        <f ca="1">(OFFSET(O6569,0,MATCH(Customer!$J$6,'CDH &amp; HDH'!$P$11:$X$11,0)))</f>
        <v>54</v>
      </c>
      <c r="H6569" s="1" t="str">
        <f t="shared" si="1233"/>
        <v>Heating</v>
      </c>
      <c r="I6569" s="1">
        <f ca="1">OFFSET(IF($H6569="Cooling",Customer!$C$25,Customer!$C$52),E6569,D6569)</f>
        <v>66</v>
      </c>
      <c r="J6569" s="1">
        <f ca="1">OFFSET(IF($H6569="Cooling",Customer!$L$25,Customer!$L$52),$E6569,$D6569)</f>
        <v>64</v>
      </c>
      <c r="K6569" s="16">
        <f t="shared" si="1239"/>
        <v>0</v>
      </c>
      <c r="L6569" s="16">
        <f t="shared" si="1240"/>
        <v>0</v>
      </c>
      <c r="M6569" s="17">
        <f t="shared" ca="1" si="1241"/>
        <v>12</v>
      </c>
      <c r="N6569" s="17">
        <f t="shared" ca="1" si="1242"/>
        <v>10</v>
      </c>
      <c r="O6569" s="4"/>
      <c r="P6569" s="4">
        <v>52</v>
      </c>
      <c r="Q6569" s="4">
        <v>62</v>
      </c>
      <c r="R6569" s="4">
        <v>42</v>
      </c>
      <c r="S6569" s="4">
        <v>56</v>
      </c>
      <c r="T6569" s="4">
        <v>72</v>
      </c>
      <c r="U6569" s="4">
        <v>60</v>
      </c>
      <c r="V6569" s="13">
        <v>54</v>
      </c>
      <c r="W6569" s="4">
        <v>55</v>
      </c>
      <c r="X6569" s="4">
        <v>63</v>
      </c>
      <c r="Y6569">
        <f t="shared" si="1236"/>
        <v>0</v>
      </c>
      <c r="Z6569">
        <f t="shared" si="1237"/>
        <v>0</v>
      </c>
    </row>
    <row r="6570" spans="2:26" x14ac:dyDescent="0.25">
      <c r="B6570" s="11">
        <f t="shared" si="1238"/>
        <v>44835.249999984095</v>
      </c>
      <c r="C6570" s="1">
        <f t="shared" si="1229"/>
        <v>10</v>
      </c>
      <c r="D6570" s="1">
        <f t="shared" si="1230"/>
        <v>6</v>
      </c>
      <c r="E6570" s="12">
        <f t="shared" si="1231"/>
        <v>7</v>
      </c>
      <c r="F6570" s="124" t="str">
        <f t="shared" si="1232"/>
        <v>0</v>
      </c>
      <c r="G6570" s="1">
        <f ca="1">(OFFSET(O6570,0,MATCH(Customer!$J$6,'CDH &amp; HDH'!$P$11:$X$11,0)))</f>
        <v>53</v>
      </c>
      <c r="H6570" s="1" t="str">
        <f t="shared" si="1233"/>
        <v>Heating</v>
      </c>
      <c r="I6570" s="1">
        <f ca="1">OFFSET(IF($H6570="Cooling",Customer!$C$25,Customer!$C$52),E6570,D6570)</f>
        <v>66</v>
      </c>
      <c r="J6570" s="1">
        <f ca="1">OFFSET(IF($H6570="Cooling",Customer!$L$25,Customer!$L$52),$E6570,$D6570)</f>
        <v>64</v>
      </c>
      <c r="K6570" s="16">
        <f t="shared" si="1239"/>
        <v>0</v>
      </c>
      <c r="L6570" s="16">
        <f t="shared" si="1240"/>
        <v>0</v>
      </c>
      <c r="M6570" s="17">
        <f t="shared" ca="1" si="1241"/>
        <v>13</v>
      </c>
      <c r="N6570" s="17">
        <f t="shared" ca="1" si="1242"/>
        <v>11</v>
      </c>
      <c r="O6570" s="4"/>
      <c r="P6570" s="4">
        <v>53</v>
      </c>
      <c r="Q6570" s="4">
        <v>61</v>
      </c>
      <c r="R6570" s="4">
        <v>42</v>
      </c>
      <c r="S6570" s="4">
        <v>56</v>
      </c>
      <c r="T6570" s="4">
        <v>71</v>
      </c>
      <c r="U6570" s="4">
        <v>63</v>
      </c>
      <c r="V6570" s="13">
        <v>53</v>
      </c>
      <c r="W6570" s="4">
        <v>54</v>
      </c>
      <c r="X6570" s="4">
        <v>63</v>
      </c>
      <c r="Y6570">
        <f t="shared" si="1236"/>
        <v>0</v>
      </c>
      <c r="Z6570">
        <f t="shared" si="1237"/>
        <v>0</v>
      </c>
    </row>
    <row r="6571" spans="2:26" x14ac:dyDescent="0.25">
      <c r="B6571" s="11">
        <f t="shared" si="1238"/>
        <v>44835.291666650759</v>
      </c>
      <c r="C6571" s="1">
        <f t="shared" si="1229"/>
        <v>10</v>
      </c>
      <c r="D6571" s="1">
        <f t="shared" si="1230"/>
        <v>6</v>
      </c>
      <c r="E6571" s="12">
        <f t="shared" si="1231"/>
        <v>8</v>
      </c>
      <c r="F6571" s="124" t="str">
        <f t="shared" si="1232"/>
        <v>0</v>
      </c>
      <c r="G6571" s="1">
        <f ca="1">(OFFSET(O6571,0,MATCH(Customer!$J$6,'CDH &amp; HDH'!$P$11:$X$11,0)))</f>
        <v>56</v>
      </c>
      <c r="H6571" s="1" t="str">
        <f t="shared" si="1233"/>
        <v>Heating</v>
      </c>
      <c r="I6571" s="1">
        <f ca="1">OFFSET(IF($H6571="Cooling",Customer!$C$25,Customer!$C$52),E6571,D6571)</f>
        <v>66</v>
      </c>
      <c r="J6571" s="1">
        <f ca="1">OFFSET(IF($H6571="Cooling",Customer!$L$25,Customer!$L$52),$E6571,$D6571)</f>
        <v>64</v>
      </c>
      <c r="K6571" s="16">
        <f t="shared" si="1239"/>
        <v>0</v>
      </c>
      <c r="L6571" s="16">
        <f t="shared" si="1240"/>
        <v>0</v>
      </c>
      <c r="M6571" s="17">
        <f t="shared" ca="1" si="1241"/>
        <v>10</v>
      </c>
      <c r="N6571" s="17">
        <f t="shared" ca="1" si="1242"/>
        <v>8</v>
      </c>
      <c r="O6571" s="4"/>
      <c r="P6571" s="4">
        <v>57</v>
      </c>
      <c r="Q6571" s="4">
        <v>59</v>
      </c>
      <c r="R6571" s="4">
        <v>43</v>
      </c>
      <c r="S6571" s="4">
        <v>57</v>
      </c>
      <c r="T6571" s="4">
        <v>73</v>
      </c>
      <c r="U6571" s="4">
        <v>67</v>
      </c>
      <c r="V6571" s="13">
        <v>56</v>
      </c>
      <c r="W6571" s="4">
        <v>59</v>
      </c>
      <c r="X6571" s="4">
        <v>64</v>
      </c>
      <c r="Y6571">
        <f t="shared" si="1236"/>
        <v>0</v>
      </c>
      <c r="Z6571">
        <f t="shared" si="1237"/>
        <v>0</v>
      </c>
    </row>
    <row r="6572" spans="2:26" x14ac:dyDescent="0.25">
      <c r="B6572" s="11">
        <f t="shared" si="1238"/>
        <v>44835.333333317423</v>
      </c>
      <c r="C6572" s="1">
        <f t="shared" si="1229"/>
        <v>10</v>
      </c>
      <c r="D6572" s="1">
        <f t="shared" si="1230"/>
        <v>6</v>
      </c>
      <c r="E6572" s="12">
        <f t="shared" si="1231"/>
        <v>9</v>
      </c>
      <c r="F6572" s="124" t="str">
        <f t="shared" si="1232"/>
        <v>0</v>
      </c>
      <c r="G6572" s="1">
        <f ca="1">(OFFSET(O6572,0,MATCH(Customer!$J$6,'CDH &amp; HDH'!$P$11:$X$11,0)))</f>
        <v>62</v>
      </c>
      <c r="H6572" s="1" t="str">
        <f t="shared" si="1233"/>
        <v>Heating</v>
      </c>
      <c r="I6572" s="1">
        <f ca="1">OFFSET(IF($H6572="Cooling",Customer!$C$25,Customer!$C$52),E6572,D6572)</f>
        <v>66</v>
      </c>
      <c r="J6572" s="1">
        <f ca="1">OFFSET(IF($H6572="Cooling",Customer!$L$25,Customer!$L$52),$E6572,$D6572)</f>
        <v>64</v>
      </c>
      <c r="K6572" s="16">
        <f t="shared" si="1239"/>
        <v>0</v>
      </c>
      <c r="L6572" s="16">
        <f t="shared" si="1240"/>
        <v>0</v>
      </c>
      <c r="M6572" s="17">
        <f t="shared" ca="1" si="1241"/>
        <v>4</v>
      </c>
      <c r="N6572" s="17">
        <f t="shared" ca="1" si="1242"/>
        <v>2</v>
      </c>
      <c r="O6572" s="4"/>
      <c r="P6572" s="4">
        <v>64</v>
      </c>
      <c r="Q6572" s="4">
        <v>59</v>
      </c>
      <c r="R6572" s="4">
        <v>46</v>
      </c>
      <c r="S6572" s="4">
        <v>57</v>
      </c>
      <c r="T6572" s="4">
        <v>78</v>
      </c>
      <c r="U6572" s="4">
        <v>69</v>
      </c>
      <c r="V6572" s="13">
        <v>62</v>
      </c>
      <c r="W6572" s="4">
        <v>61</v>
      </c>
      <c r="X6572" s="4">
        <v>64</v>
      </c>
      <c r="Y6572">
        <f t="shared" si="1236"/>
        <v>0</v>
      </c>
      <c r="Z6572">
        <f t="shared" si="1237"/>
        <v>0</v>
      </c>
    </row>
    <row r="6573" spans="2:26" x14ac:dyDescent="0.25">
      <c r="B6573" s="11">
        <f t="shared" si="1238"/>
        <v>44835.374999984087</v>
      </c>
      <c r="C6573" s="1">
        <f t="shared" si="1229"/>
        <v>10</v>
      </c>
      <c r="D6573" s="1">
        <f t="shared" si="1230"/>
        <v>6</v>
      </c>
      <c r="E6573" s="12">
        <f t="shared" si="1231"/>
        <v>10</v>
      </c>
      <c r="F6573" s="124" t="str">
        <f t="shared" si="1232"/>
        <v>0</v>
      </c>
      <c r="G6573" s="1">
        <f ca="1">(OFFSET(O6573,0,MATCH(Customer!$J$6,'CDH &amp; HDH'!$P$11:$X$11,0)))</f>
        <v>69</v>
      </c>
      <c r="H6573" s="1" t="str">
        <f t="shared" si="1233"/>
        <v>Heating</v>
      </c>
      <c r="I6573" s="1">
        <f ca="1">OFFSET(IF($H6573="Cooling",Customer!$C$25,Customer!$C$52),E6573,D6573)</f>
        <v>66</v>
      </c>
      <c r="J6573" s="1">
        <f ca="1">OFFSET(IF($H6573="Cooling",Customer!$L$25,Customer!$L$52),$E6573,$D6573)</f>
        <v>64</v>
      </c>
      <c r="K6573" s="16">
        <f t="shared" si="1239"/>
        <v>0</v>
      </c>
      <c r="L6573" s="16">
        <f t="shared" si="1240"/>
        <v>0</v>
      </c>
      <c r="M6573" s="17">
        <f t="shared" ca="1" si="1241"/>
        <v>0</v>
      </c>
      <c r="N6573" s="17">
        <f t="shared" ca="1" si="1242"/>
        <v>0</v>
      </c>
      <c r="O6573" s="4"/>
      <c r="P6573" s="4">
        <v>72</v>
      </c>
      <c r="Q6573" s="4">
        <v>62</v>
      </c>
      <c r="R6573" s="4">
        <v>46</v>
      </c>
      <c r="S6573" s="4">
        <v>58</v>
      </c>
      <c r="T6573" s="4">
        <v>80</v>
      </c>
      <c r="U6573" s="4">
        <v>72</v>
      </c>
      <c r="V6573" s="13">
        <v>69</v>
      </c>
      <c r="W6573" s="4">
        <v>67</v>
      </c>
      <c r="X6573" s="4">
        <v>65</v>
      </c>
      <c r="Y6573">
        <f t="shared" si="1236"/>
        <v>0</v>
      </c>
      <c r="Z6573">
        <f t="shared" si="1237"/>
        <v>0</v>
      </c>
    </row>
    <row r="6574" spans="2:26" x14ac:dyDescent="0.25">
      <c r="B6574" s="11">
        <f t="shared" si="1238"/>
        <v>44835.416666650752</v>
      </c>
      <c r="C6574" s="1">
        <f t="shared" si="1229"/>
        <v>10</v>
      </c>
      <c r="D6574" s="1">
        <f t="shared" si="1230"/>
        <v>6</v>
      </c>
      <c r="E6574" s="12">
        <f t="shared" si="1231"/>
        <v>11</v>
      </c>
      <c r="F6574" s="124" t="str">
        <f t="shared" si="1232"/>
        <v>0</v>
      </c>
      <c r="G6574" s="1">
        <f ca="1">(OFFSET(O6574,0,MATCH(Customer!$J$6,'CDH &amp; HDH'!$P$11:$X$11,0)))</f>
        <v>71</v>
      </c>
      <c r="H6574" s="1" t="str">
        <f t="shared" si="1233"/>
        <v>Heating</v>
      </c>
      <c r="I6574" s="1">
        <f ca="1">OFFSET(IF($H6574="Cooling",Customer!$C$25,Customer!$C$52),E6574,D6574)</f>
        <v>66</v>
      </c>
      <c r="J6574" s="1">
        <f ca="1">OFFSET(IF($H6574="Cooling",Customer!$L$25,Customer!$L$52),$E6574,$D6574)</f>
        <v>64</v>
      </c>
      <c r="K6574" s="16">
        <f t="shared" si="1239"/>
        <v>0</v>
      </c>
      <c r="L6574" s="16">
        <f t="shared" si="1240"/>
        <v>0</v>
      </c>
      <c r="M6574" s="17">
        <f t="shared" ca="1" si="1241"/>
        <v>0</v>
      </c>
      <c r="N6574" s="17">
        <f t="shared" ca="1" si="1242"/>
        <v>0</v>
      </c>
      <c r="O6574" s="4"/>
      <c r="P6574" s="4">
        <v>74</v>
      </c>
      <c r="Q6574" s="4">
        <v>64</v>
      </c>
      <c r="R6574" s="4">
        <v>49</v>
      </c>
      <c r="S6574" s="4">
        <v>59</v>
      </c>
      <c r="T6574" s="4">
        <v>81</v>
      </c>
      <c r="U6574" s="4">
        <v>74</v>
      </c>
      <c r="V6574" s="13">
        <v>71</v>
      </c>
      <c r="W6574" s="4">
        <v>69</v>
      </c>
      <c r="X6574" s="4">
        <v>66</v>
      </c>
      <c r="Y6574">
        <f t="shared" si="1236"/>
        <v>0</v>
      </c>
      <c r="Z6574">
        <f t="shared" si="1237"/>
        <v>0</v>
      </c>
    </row>
    <row r="6575" spans="2:26" x14ac:dyDescent="0.25">
      <c r="B6575" s="11">
        <f t="shared" si="1238"/>
        <v>44835.458333317416</v>
      </c>
      <c r="C6575" s="1">
        <f t="shared" si="1229"/>
        <v>10</v>
      </c>
      <c r="D6575" s="1">
        <f t="shared" si="1230"/>
        <v>6</v>
      </c>
      <c r="E6575" s="12">
        <f t="shared" si="1231"/>
        <v>12</v>
      </c>
      <c r="F6575" s="124" t="str">
        <f t="shared" si="1232"/>
        <v>0</v>
      </c>
      <c r="G6575" s="1">
        <f ca="1">(OFFSET(O6575,0,MATCH(Customer!$J$6,'CDH &amp; HDH'!$P$11:$X$11,0)))</f>
        <v>72</v>
      </c>
      <c r="H6575" s="1" t="str">
        <f t="shared" si="1233"/>
        <v>Heating</v>
      </c>
      <c r="I6575" s="1">
        <f ca="1">OFFSET(IF($H6575="Cooling",Customer!$C$25,Customer!$C$52),E6575,D6575)</f>
        <v>66</v>
      </c>
      <c r="J6575" s="1">
        <f ca="1">OFFSET(IF($H6575="Cooling",Customer!$L$25,Customer!$L$52),$E6575,$D6575)</f>
        <v>64</v>
      </c>
      <c r="K6575" s="16">
        <f t="shared" si="1239"/>
        <v>0</v>
      </c>
      <c r="L6575" s="16">
        <f t="shared" si="1240"/>
        <v>0</v>
      </c>
      <c r="M6575" s="17">
        <f t="shared" ca="1" si="1241"/>
        <v>0</v>
      </c>
      <c r="N6575" s="17">
        <f t="shared" ca="1" si="1242"/>
        <v>0</v>
      </c>
      <c r="O6575" s="4"/>
      <c r="P6575" s="4">
        <v>76</v>
      </c>
      <c r="Q6575" s="4">
        <v>66</v>
      </c>
      <c r="R6575" s="4">
        <v>48</v>
      </c>
      <c r="S6575" s="4">
        <v>59</v>
      </c>
      <c r="T6575" s="4">
        <v>82</v>
      </c>
      <c r="U6575" s="4">
        <v>76</v>
      </c>
      <c r="V6575" s="13">
        <v>72</v>
      </c>
      <c r="W6575" s="4">
        <v>72</v>
      </c>
      <c r="X6575" s="4">
        <v>66</v>
      </c>
      <c r="Y6575">
        <f t="shared" si="1236"/>
        <v>0</v>
      </c>
      <c r="Z6575">
        <f t="shared" si="1237"/>
        <v>0</v>
      </c>
    </row>
    <row r="6576" spans="2:26" x14ac:dyDescent="0.25">
      <c r="B6576" s="11">
        <f t="shared" si="1238"/>
        <v>44835.49999998408</v>
      </c>
      <c r="C6576" s="1">
        <f t="shared" si="1229"/>
        <v>10</v>
      </c>
      <c r="D6576" s="1">
        <f t="shared" si="1230"/>
        <v>6</v>
      </c>
      <c r="E6576" s="12">
        <f t="shared" si="1231"/>
        <v>13</v>
      </c>
      <c r="F6576" s="124" t="str">
        <f t="shared" si="1232"/>
        <v>0</v>
      </c>
      <c r="G6576" s="1">
        <f ca="1">(OFFSET(O6576,0,MATCH(Customer!$J$6,'CDH &amp; HDH'!$P$11:$X$11,0)))</f>
        <v>71</v>
      </c>
      <c r="H6576" s="1" t="str">
        <f t="shared" si="1233"/>
        <v>Heating</v>
      </c>
      <c r="I6576" s="1">
        <f ca="1">OFFSET(IF($H6576="Cooling",Customer!$C$25,Customer!$C$52),E6576,D6576)</f>
        <v>66</v>
      </c>
      <c r="J6576" s="1">
        <f ca="1">OFFSET(IF($H6576="Cooling",Customer!$L$25,Customer!$L$52),$E6576,$D6576)</f>
        <v>64</v>
      </c>
      <c r="K6576" s="16">
        <f t="shared" si="1239"/>
        <v>0</v>
      </c>
      <c r="L6576" s="16">
        <f t="shared" si="1240"/>
        <v>0</v>
      </c>
      <c r="M6576" s="17">
        <f t="shared" ca="1" si="1241"/>
        <v>0</v>
      </c>
      <c r="N6576" s="17">
        <f t="shared" ca="1" si="1242"/>
        <v>0</v>
      </c>
      <c r="O6576" s="4"/>
      <c r="P6576" s="4">
        <v>78</v>
      </c>
      <c r="Q6576" s="4">
        <v>66</v>
      </c>
      <c r="R6576" s="4">
        <v>49</v>
      </c>
      <c r="S6576" s="4">
        <v>60</v>
      </c>
      <c r="T6576" s="4">
        <v>82</v>
      </c>
      <c r="U6576" s="4">
        <v>77</v>
      </c>
      <c r="V6576" s="13">
        <v>71</v>
      </c>
      <c r="W6576" s="4">
        <v>75</v>
      </c>
      <c r="X6576" s="4">
        <v>68</v>
      </c>
      <c r="Y6576">
        <f t="shared" si="1236"/>
        <v>0</v>
      </c>
      <c r="Z6576">
        <f t="shared" si="1237"/>
        <v>0</v>
      </c>
    </row>
    <row r="6577" spans="2:26" x14ac:dyDescent="0.25">
      <c r="B6577" s="11">
        <f t="shared" si="1238"/>
        <v>44835.541666650744</v>
      </c>
      <c r="C6577" s="1">
        <f t="shared" si="1229"/>
        <v>10</v>
      </c>
      <c r="D6577" s="1">
        <f t="shared" si="1230"/>
        <v>6</v>
      </c>
      <c r="E6577" s="12">
        <f t="shared" si="1231"/>
        <v>14</v>
      </c>
      <c r="F6577" s="124" t="str">
        <f t="shared" si="1232"/>
        <v>0</v>
      </c>
      <c r="G6577" s="1">
        <f ca="1">(OFFSET(O6577,0,MATCH(Customer!$J$6,'CDH &amp; HDH'!$P$11:$X$11,0)))</f>
        <v>71</v>
      </c>
      <c r="H6577" s="1" t="str">
        <f t="shared" si="1233"/>
        <v>Heating</v>
      </c>
      <c r="I6577" s="1">
        <f ca="1">OFFSET(IF($H6577="Cooling",Customer!$C$25,Customer!$C$52),E6577,D6577)</f>
        <v>66</v>
      </c>
      <c r="J6577" s="1">
        <f ca="1">OFFSET(IF($H6577="Cooling",Customer!$L$25,Customer!$L$52),$E6577,$D6577)</f>
        <v>64</v>
      </c>
      <c r="K6577" s="16">
        <f t="shared" si="1239"/>
        <v>0</v>
      </c>
      <c r="L6577" s="16">
        <f t="shared" si="1240"/>
        <v>0</v>
      </c>
      <c r="M6577" s="17">
        <f t="shared" ca="1" si="1241"/>
        <v>0</v>
      </c>
      <c r="N6577" s="17">
        <f t="shared" ca="1" si="1242"/>
        <v>0</v>
      </c>
      <c r="O6577" s="4"/>
      <c r="P6577" s="4">
        <v>80</v>
      </c>
      <c r="Q6577" s="4">
        <v>66</v>
      </c>
      <c r="R6577" s="4">
        <v>53</v>
      </c>
      <c r="S6577" s="4">
        <v>59</v>
      </c>
      <c r="T6577" s="4">
        <v>84</v>
      </c>
      <c r="U6577" s="4">
        <v>77</v>
      </c>
      <c r="V6577" s="13">
        <v>71</v>
      </c>
      <c r="W6577" s="4">
        <v>75</v>
      </c>
      <c r="X6577" s="4">
        <v>68</v>
      </c>
      <c r="Y6577">
        <f t="shared" si="1236"/>
        <v>0</v>
      </c>
      <c r="Z6577">
        <f t="shared" si="1237"/>
        <v>0</v>
      </c>
    </row>
    <row r="6578" spans="2:26" x14ac:dyDescent="0.25">
      <c r="B6578" s="11">
        <f t="shared" si="1238"/>
        <v>44835.583333317409</v>
      </c>
      <c r="C6578" s="1">
        <f t="shared" si="1229"/>
        <v>10</v>
      </c>
      <c r="D6578" s="1">
        <f t="shared" si="1230"/>
        <v>6</v>
      </c>
      <c r="E6578" s="12">
        <f t="shared" si="1231"/>
        <v>15</v>
      </c>
      <c r="F6578" s="124" t="str">
        <f t="shared" si="1232"/>
        <v>0</v>
      </c>
      <c r="G6578" s="1">
        <f ca="1">(OFFSET(O6578,0,MATCH(Customer!$J$6,'CDH &amp; HDH'!$P$11:$X$11,0)))</f>
        <v>69</v>
      </c>
      <c r="H6578" s="1" t="str">
        <f t="shared" si="1233"/>
        <v>Heating</v>
      </c>
      <c r="I6578" s="1">
        <f ca="1">OFFSET(IF($H6578="Cooling",Customer!$C$25,Customer!$C$52),E6578,D6578)</f>
        <v>66</v>
      </c>
      <c r="J6578" s="1">
        <f ca="1">OFFSET(IF($H6578="Cooling",Customer!$L$25,Customer!$L$52),$E6578,$D6578)</f>
        <v>64</v>
      </c>
      <c r="K6578" s="16">
        <f t="shared" si="1239"/>
        <v>0</v>
      </c>
      <c r="L6578" s="16">
        <f t="shared" si="1240"/>
        <v>0</v>
      </c>
      <c r="M6578" s="17">
        <f t="shared" ca="1" si="1241"/>
        <v>0</v>
      </c>
      <c r="N6578" s="17">
        <f t="shared" ca="1" si="1242"/>
        <v>0</v>
      </c>
      <c r="O6578" s="4"/>
      <c r="P6578" s="4">
        <v>78</v>
      </c>
      <c r="Q6578" s="4">
        <v>65</v>
      </c>
      <c r="R6578" s="4">
        <v>51</v>
      </c>
      <c r="S6578" s="4">
        <v>58</v>
      </c>
      <c r="T6578" s="4">
        <v>81</v>
      </c>
      <c r="U6578" s="4">
        <v>75</v>
      </c>
      <c r="V6578" s="13">
        <v>69</v>
      </c>
      <c r="W6578" s="4">
        <v>74</v>
      </c>
      <c r="X6578" s="4">
        <v>68</v>
      </c>
      <c r="Y6578">
        <f t="shared" si="1236"/>
        <v>0</v>
      </c>
      <c r="Z6578">
        <f t="shared" si="1237"/>
        <v>0</v>
      </c>
    </row>
    <row r="6579" spans="2:26" x14ac:dyDescent="0.25">
      <c r="B6579" s="11">
        <f t="shared" si="1238"/>
        <v>44835.624999984073</v>
      </c>
      <c r="C6579" s="1">
        <f t="shared" si="1229"/>
        <v>10</v>
      </c>
      <c r="D6579" s="1">
        <f t="shared" si="1230"/>
        <v>6</v>
      </c>
      <c r="E6579" s="12">
        <f t="shared" si="1231"/>
        <v>16</v>
      </c>
      <c r="F6579" s="124" t="str">
        <f t="shared" si="1232"/>
        <v>0</v>
      </c>
      <c r="G6579" s="1">
        <f ca="1">(OFFSET(O6579,0,MATCH(Customer!$J$6,'CDH &amp; HDH'!$P$11:$X$11,0)))</f>
        <v>70</v>
      </c>
      <c r="H6579" s="1" t="str">
        <f t="shared" si="1233"/>
        <v>Heating</v>
      </c>
      <c r="I6579" s="1">
        <f ca="1">OFFSET(IF($H6579="Cooling",Customer!$C$25,Customer!$C$52),E6579,D6579)</f>
        <v>66</v>
      </c>
      <c r="J6579" s="1">
        <f ca="1">OFFSET(IF($H6579="Cooling",Customer!$L$25,Customer!$L$52),$E6579,$D6579)</f>
        <v>64</v>
      </c>
      <c r="K6579" s="16">
        <f t="shared" si="1239"/>
        <v>0</v>
      </c>
      <c r="L6579" s="16">
        <f t="shared" si="1240"/>
        <v>0</v>
      </c>
      <c r="M6579" s="17">
        <f t="shared" ca="1" si="1241"/>
        <v>0</v>
      </c>
      <c r="N6579" s="17">
        <f t="shared" ca="1" si="1242"/>
        <v>0</v>
      </c>
      <c r="O6579" s="4"/>
      <c r="P6579" s="4">
        <v>78</v>
      </c>
      <c r="Q6579" s="4">
        <v>64</v>
      </c>
      <c r="R6579" s="4">
        <v>52</v>
      </c>
      <c r="S6579" s="4">
        <v>57</v>
      </c>
      <c r="T6579" s="4">
        <v>81</v>
      </c>
      <c r="U6579" s="4">
        <v>75</v>
      </c>
      <c r="V6579" s="13">
        <v>70</v>
      </c>
      <c r="W6579" s="4">
        <v>72</v>
      </c>
      <c r="X6579" s="4">
        <v>68</v>
      </c>
      <c r="Y6579">
        <f t="shared" si="1236"/>
        <v>0</v>
      </c>
      <c r="Z6579">
        <f t="shared" si="1237"/>
        <v>0</v>
      </c>
    </row>
    <row r="6580" spans="2:26" x14ac:dyDescent="0.25">
      <c r="B6580" s="11">
        <f t="shared" si="1238"/>
        <v>44835.666666650737</v>
      </c>
      <c r="C6580" s="1">
        <f t="shared" si="1229"/>
        <v>10</v>
      </c>
      <c r="D6580" s="1">
        <f t="shared" si="1230"/>
        <v>6</v>
      </c>
      <c r="E6580" s="12">
        <f t="shared" si="1231"/>
        <v>17</v>
      </c>
      <c r="F6580" s="124" t="str">
        <f t="shared" si="1232"/>
        <v>0</v>
      </c>
      <c r="G6580" s="1">
        <f ca="1">(OFFSET(O6580,0,MATCH(Customer!$J$6,'CDH &amp; HDH'!$P$11:$X$11,0)))</f>
        <v>68</v>
      </c>
      <c r="H6580" s="1" t="str">
        <f t="shared" si="1233"/>
        <v>Heating</v>
      </c>
      <c r="I6580" s="1">
        <f ca="1">OFFSET(IF($H6580="Cooling",Customer!$C$25,Customer!$C$52),E6580,D6580)</f>
        <v>66</v>
      </c>
      <c r="J6580" s="1">
        <f ca="1">OFFSET(IF($H6580="Cooling",Customer!$L$25,Customer!$L$52),$E6580,$D6580)</f>
        <v>64</v>
      </c>
      <c r="K6580" s="16">
        <f t="shared" si="1239"/>
        <v>0</v>
      </c>
      <c r="L6580" s="16">
        <f t="shared" si="1240"/>
        <v>0</v>
      </c>
      <c r="M6580" s="17">
        <f t="shared" ca="1" si="1241"/>
        <v>0</v>
      </c>
      <c r="N6580" s="17">
        <f t="shared" ca="1" si="1242"/>
        <v>0</v>
      </c>
      <c r="O6580" s="4"/>
      <c r="P6580" s="4">
        <v>77</v>
      </c>
      <c r="Q6580" s="4">
        <v>62</v>
      </c>
      <c r="R6580" s="4">
        <v>51</v>
      </c>
      <c r="S6580" s="4">
        <v>57</v>
      </c>
      <c r="T6580" s="4">
        <v>77</v>
      </c>
      <c r="U6580" s="4">
        <v>71</v>
      </c>
      <c r="V6580" s="13">
        <v>68</v>
      </c>
      <c r="W6580" s="4">
        <v>71</v>
      </c>
      <c r="X6580" s="4">
        <v>68</v>
      </c>
      <c r="Y6580">
        <f t="shared" si="1236"/>
        <v>0</v>
      </c>
      <c r="Z6580">
        <f t="shared" si="1237"/>
        <v>0</v>
      </c>
    </row>
    <row r="6581" spans="2:26" x14ac:dyDescent="0.25">
      <c r="B6581" s="11">
        <f t="shared" si="1238"/>
        <v>44835.708333317401</v>
      </c>
      <c r="C6581" s="1">
        <f t="shared" si="1229"/>
        <v>10</v>
      </c>
      <c r="D6581" s="1">
        <f t="shared" si="1230"/>
        <v>6</v>
      </c>
      <c r="E6581" s="12">
        <f t="shared" si="1231"/>
        <v>18</v>
      </c>
      <c r="F6581" s="124" t="str">
        <f t="shared" si="1232"/>
        <v>0</v>
      </c>
      <c r="G6581" s="1">
        <f ca="1">(OFFSET(O6581,0,MATCH(Customer!$J$6,'CDH &amp; HDH'!$P$11:$X$11,0)))</f>
        <v>66</v>
      </c>
      <c r="H6581" s="1" t="str">
        <f t="shared" si="1233"/>
        <v>Heating</v>
      </c>
      <c r="I6581" s="1">
        <f ca="1">OFFSET(IF($H6581="Cooling",Customer!$C$25,Customer!$C$52),E6581,D6581)</f>
        <v>66</v>
      </c>
      <c r="J6581" s="1">
        <f ca="1">OFFSET(IF($H6581="Cooling",Customer!$L$25,Customer!$L$52),$E6581,$D6581)</f>
        <v>64</v>
      </c>
      <c r="K6581" s="16">
        <f t="shared" si="1239"/>
        <v>0</v>
      </c>
      <c r="L6581" s="16">
        <f t="shared" si="1240"/>
        <v>0</v>
      </c>
      <c r="M6581" s="17">
        <f t="shared" ca="1" si="1241"/>
        <v>0</v>
      </c>
      <c r="N6581" s="17">
        <f t="shared" ca="1" si="1242"/>
        <v>0</v>
      </c>
      <c r="O6581" s="4"/>
      <c r="P6581" s="4">
        <v>74</v>
      </c>
      <c r="Q6581" s="4">
        <v>62</v>
      </c>
      <c r="R6581" s="4">
        <v>48</v>
      </c>
      <c r="S6581" s="4">
        <v>56</v>
      </c>
      <c r="T6581" s="4">
        <v>71</v>
      </c>
      <c r="U6581" s="4">
        <v>68</v>
      </c>
      <c r="V6581" s="13">
        <v>66</v>
      </c>
      <c r="W6581" s="4">
        <v>69</v>
      </c>
      <c r="X6581" s="4">
        <v>66</v>
      </c>
      <c r="Y6581">
        <f t="shared" si="1236"/>
        <v>0</v>
      </c>
      <c r="Z6581">
        <f t="shared" si="1237"/>
        <v>0</v>
      </c>
    </row>
    <row r="6582" spans="2:26" x14ac:dyDescent="0.25">
      <c r="B6582" s="11">
        <f t="shared" si="1238"/>
        <v>44835.749999984066</v>
      </c>
      <c r="C6582" s="1">
        <f t="shared" si="1229"/>
        <v>10</v>
      </c>
      <c r="D6582" s="1">
        <f t="shared" si="1230"/>
        <v>6</v>
      </c>
      <c r="E6582" s="12">
        <f t="shared" si="1231"/>
        <v>19</v>
      </c>
      <c r="F6582" s="124" t="str">
        <f t="shared" si="1232"/>
        <v>0</v>
      </c>
      <c r="G6582" s="1">
        <f ca="1">(OFFSET(O6582,0,MATCH(Customer!$J$6,'CDH &amp; HDH'!$P$11:$X$11,0)))</f>
        <v>63</v>
      </c>
      <c r="H6582" s="1" t="str">
        <f t="shared" si="1233"/>
        <v>Heating</v>
      </c>
      <c r="I6582" s="1">
        <f ca="1">OFFSET(IF($H6582="Cooling",Customer!$C$25,Customer!$C$52),E6582,D6582)</f>
        <v>66</v>
      </c>
      <c r="J6582" s="1">
        <f ca="1">OFFSET(IF($H6582="Cooling",Customer!$L$25,Customer!$L$52),$E6582,$D6582)</f>
        <v>64</v>
      </c>
      <c r="K6582" s="16">
        <f t="shared" si="1239"/>
        <v>0</v>
      </c>
      <c r="L6582" s="16">
        <f t="shared" si="1240"/>
        <v>0</v>
      </c>
      <c r="M6582" s="17">
        <f t="shared" ca="1" si="1241"/>
        <v>3</v>
      </c>
      <c r="N6582" s="17">
        <f t="shared" ca="1" si="1242"/>
        <v>1</v>
      </c>
      <c r="O6582" s="4"/>
      <c r="P6582" s="4">
        <v>72</v>
      </c>
      <c r="Q6582" s="4">
        <v>61</v>
      </c>
      <c r="R6582" s="4">
        <v>43</v>
      </c>
      <c r="S6582" s="4">
        <v>56</v>
      </c>
      <c r="T6582" s="4">
        <v>69</v>
      </c>
      <c r="U6582" s="4">
        <v>65</v>
      </c>
      <c r="V6582" s="13">
        <v>63</v>
      </c>
      <c r="W6582" s="4">
        <v>68</v>
      </c>
      <c r="X6582" s="4">
        <v>62</v>
      </c>
      <c r="Y6582">
        <f t="shared" si="1236"/>
        <v>0</v>
      </c>
      <c r="Z6582">
        <f t="shared" si="1237"/>
        <v>0</v>
      </c>
    </row>
    <row r="6583" spans="2:26" x14ac:dyDescent="0.25">
      <c r="B6583" s="11">
        <f t="shared" si="1238"/>
        <v>44835.79166665073</v>
      </c>
      <c r="C6583" s="1">
        <f t="shared" si="1229"/>
        <v>10</v>
      </c>
      <c r="D6583" s="1">
        <f t="shared" si="1230"/>
        <v>6</v>
      </c>
      <c r="E6583" s="12">
        <f t="shared" si="1231"/>
        <v>20</v>
      </c>
      <c r="F6583" s="124" t="str">
        <f t="shared" si="1232"/>
        <v>0</v>
      </c>
      <c r="G6583" s="1">
        <f ca="1">(OFFSET(O6583,0,MATCH(Customer!$J$6,'CDH &amp; HDH'!$P$11:$X$11,0)))</f>
        <v>60</v>
      </c>
      <c r="H6583" s="1" t="str">
        <f t="shared" si="1233"/>
        <v>Heating</v>
      </c>
      <c r="I6583" s="1">
        <f ca="1">OFFSET(IF($H6583="Cooling",Customer!$C$25,Customer!$C$52),E6583,D6583)</f>
        <v>66</v>
      </c>
      <c r="J6583" s="1">
        <f ca="1">OFFSET(IF($H6583="Cooling",Customer!$L$25,Customer!$L$52),$E6583,$D6583)</f>
        <v>64</v>
      </c>
      <c r="K6583" s="16">
        <f t="shared" si="1239"/>
        <v>0</v>
      </c>
      <c r="L6583" s="16">
        <f t="shared" si="1240"/>
        <v>0</v>
      </c>
      <c r="M6583" s="17">
        <f t="shared" ca="1" si="1241"/>
        <v>6</v>
      </c>
      <c r="N6583" s="17">
        <f t="shared" ca="1" si="1242"/>
        <v>4</v>
      </c>
      <c r="O6583" s="4"/>
      <c r="P6583" s="4">
        <v>69</v>
      </c>
      <c r="Q6583" s="4">
        <v>61</v>
      </c>
      <c r="R6583" s="4">
        <v>43</v>
      </c>
      <c r="S6583" s="4">
        <v>56</v>
      </c>
      <c r="T6583" s="4">
        <v>68</v>
      </c>
      <c r="U6583" s="4">
        <v>63</v>
      </c>
      <c r="V6583" s="13">
        <v>60</v>
      </c>
      <c r="W6583" s="4">
        <v>66</v>
      </c>
      <c r="X6583" s="4">
        <v>62</v>
      </c>
      <c r="Y6583">
        <f t="shared" si="1236"/>
        <v>0</v>
      </c>
      <c r="Z6583">
        <f t="shared" si="1237"/>
        <v>0</v>
      </c>
    </row>
    <row r="6584" spans="2:26" x14ac:dyDescent="0.25">
      <c r="B6584" s="11">
        <f t="shared" si="1238"/>
        <v>44835.833333317394</v>
      </c>
      <c r="C6584" s="1">
        <f t="shared" si="1229"/>
        <v>10</v>
      </c>
      <c r="D6584" s="1">
        <f t="shared" si="1230"/>
        <v>6</v>
      </c>
      <c r="E6584" s="12">
        <f t="shared" si="1231"/>
        <v>21</v>
      </c>
      <c r="F6584" s="124" t="str">
        <f t="shared" si="1232"/>
        <v>0</v>
      </c>
      <c r="G6584" s="1">
        <f ca="1">(OFFSET(O6584,0,MATCH(Customer!$J$6,'CDH &amp; HDH'!$P$11:$X$11,0)))</f>
        <v>58</v>
      </c>
      <c r="H6584" s="1" t="str">
        <f t="shared" si="1233"/>
        <v>Heating</v>
      </c>
      <c r="I6584" s="1">
        <f ca="1">OFFSET(IF($H6584="Cooling",Customer!$C$25,Customer!$C$52),E6584,D6584)</f>
        <v>66</v>
      </c>
      <c r="J6584" s="1">
        <f ca="1">OFFSET(IF($H6584="Cooling",Customer!$L$25,Customer!$L$52),$E6584,$D6584)</f>
        <v>64</v>
      </c>
      <c r="K6584" s="16">
        <f t="shared" si="1239"/>
        <v>0</v>
      </c>
      <c r="L6584" s="16">
        <f t="shared" si="1240"/>
        <v>0</v>
      </c>
      <c r="M6584" s="17">
        <f t="shared" ca="1" si="1241"/>
        <v>8</v>
      </c>
      <c r="N6584" s="17">
        <f t="shared" ca="1" si="1242"/>
        <v>6</v>
      </c>
      <c r="O6584" s="4"/>
      <c r="P6584" s="4">
        <v>67</v>
      </c>
      <c r="Q6584" s="4">
        <v>59</v>
      </c>
      <c r="R6584" s="4">
        <v>44</v>
      </c>
      <c r="S6584" s="4">
        <v>55</v>
      </c>
      <c r="T6584" s="4">
        <v>68</v>
      </c>
      <c r="U6584" s="4">
        <v>63</v>
      </c>
      <c r="V6584" s="13">
        <v>58</v>
      </c>
      <c r="W6584" s="4">
        <v>66</v>
      </c>
      <c r="X6584" s="4">
        <v>62</v>
      </c>
      <c r="Y6584">
        <f t="shared" si="1236"/>
        <v>0</v>
      </c>
      <c r="Z6584">
        <f t="shared" si="1237"/>
        <v>0</v>
      </c>
    </row>
    <row r="6585" spans="2:26" x14ac:dyDescent="0.25">
      <c r="B6585" s="11">
        <f t="shared" si="1238"/>
        <v>44835.874999984058</v>
      </c>
      <c r="C6585" s="1">
        <f t="shared" si="1229"/>
        <v>10</v>
      </c>
      <c r="D6585" s="1">
        <f t="shared" si="1230"/>
        <v>6</v>
      </c>
      <c r="E6585" s="12">
        <f t="shared" si="1231"/>
        <v>22</v>
      </c>
      <c r="F6585" s="124" t="str">
        <f t="shared" si="1232"/>
        <v>0</v>
      </c>
      <c r="G6585" s="1">
        <f ca="1">(OFFSET(O6585,0,MATCH(Customer!$J$6,'CDH &amp; HDH'!$P$11:$X$11,0)))</f>
        <v>53</v>
      </c>
      <c r="H6585" s="1" t="str">
        <f t="shared" si="1233"/>
        <v>Heating</v>
      </c>
      <c r="I6585" s="1">
        <f ca="1">OFFSET(IF($H6585="Cooling",Customer!$C$25,Customer!$C$52),E6585,D6585)</f>
        <v>66</v>
      </c>
      <c r="J6585" s="1">
        <f ca="1">OFFSET(IF($H6585="Cooling",Customer!$L$25,Customer!$L$52),$E6585,$D6585)</f>
        <v>64</v>
      </c>
      <c r="K6585" s="16">
        <f t="shared" si="1239"/>
        <v>0</v>
      </c>
      <c r="L6585" s="16">
        <f t="shared" si="1240"/>
        <v>0</v>
      </c>
      <c r="M6585" s="17">
        <f t="shared" ca="1" si="1241"/>
        <v>13</v>
      </c>
      <c r="N6585" s="17">
        <f t="shared" ca="1" si="1242"/>
        <v>11</v>
      </c>
      <c r="O6585" s="4"/>
      <c r="P6585" s="4">
        <v>67</v>
      </c>
      <c r="Q6585" s="4">
        <v>58</v>
      </c>
      <c r="R6585" s="4">
        <v>44</v>
      </c>
      <c r="S6585" s="4">
        <v>55</v>
      </c>
      <c r="T6585" s="4">
        <v>69</v>
      </c>
      <c r="U6585" s="4">
        <v>61</v>
      </c>
      <c r="V6585" s="13">
        <v>53</v>
      </c>
      <c r="W6585" s="4">
        <v>64</v>
      </c>
      <c r="X6585" s="4">
        <v>60</v>
      </c>
      <c r="Y6585">
        <f t="shared" si="1236"/>
        <v>0</v>
      </c>
      <c r="Z6585">
        <f t="shared" si="1237"/>
        <v>0</v>
      </c>
    </row>
    <row r="6586" spans="2:26" x14ac:dyDescent="0.25">
      <c r="B6586" s="11">
        <f t="shared" si="1238"/>
        <v>44835.916666650723</v>
      </c>
      <c r="C6586" s="1">
        <f t="shared" si="1229"/>
        <v>10</v>
      </c>
      <c r="D6586" s="1">
        <f t="shared" si="1230"/>
        <v>6</v>
      </c>
      <c r="E6586" s="12">
        <f t="shared" si="1231"/>
        <v>23</v>
      </c>
      <c r="F6586" s="124" t="str">
        <f t="shared" si="1232"/>
        <v>0</v>
      </c>
      <c r="G6586" s="1">
        <f ca="1">(OFFSET(O6586,0,MATCH(Customer!$J$6,'CDH &amp; HDH'!$P$11:$X$11,0)))</f>
        <v>53</v>
      </c>
      <c r="H6586" s="1" t="str">
        <f t="shared" si="1233"/>
        <v>Heating</v>
      </c>
      <c r="I6586" s="1">
        <f ca="1">OFFSET(IF($H6586="Cooling",Customer!$C$25,Customer!$C$52),E6586,D6586)</f>
        <v>66</v>
      </c>
      <c r="J6586" s="1">
        <f ca="1">OFFSET(IF($H6586="Cooling",Customer!$L$25,Customer!$L$52),$E6586,$D6586)</f>
        <v>64</v>
      </c>
      <c r="K6586" s="16">
        <f t="shared" si="1239"/>
        <v>0</v>
      </c>
      <c r="L6586" s="16">
        <f t="shared" si="1240"/>
        <v>0</v>
      </c>
      <c r="M6586" s="17">
        <f t="shared" ca="1" si="1241"/>
        <v>13</v>
      </c>
      <c r="N6586" s="17">
        <f t="shared" ca="1" si="1242"/>
        <v>11</v>
      </c>
      <c r="O6586" s="4"/>
      <c r="P6586" s="4">
        <v>64</v>
      </c>
      <c r="Q6586" s="4">
        <v>58</v>
      </c>
      <c r="R6586" s="4">
        <v>43</v>
      </c>
      <c r="S6586" s="4">
        <v>55</v>
      </c>
      <c r="T6586" s="4">
        <v>69</v>
      </c>
      <c r="U6586" s="4">
        <v>61</v>
      </c>
      <c r="V6586" s="13">
        <v>53</v>
      </c>
      <c r="W6586" s="4">
        <v>63</v>
      </c>
      <c r="X6586" s="4">
        <v>58</v>
      </c>
      <c r="Y6586">
        <f t="shared" si="1236"/>
        <v>0</v>
      </c>
      <c r="Z6586">
        <f t="shared" si="1237"/>
        <v>0</v>
      </c>
    </row>
    <row r="6587" spans="2:26" x14ac:dyDescent="0.25">
      <c r="B6587" s="11">
        <f t="shared" si="1238"/>
        <v>44835.958333317387</v>
      </c>
      <c r="C6587" s="1">
        <f t="shared" si="1229"/>
        <v>10</v>
      </c>
      <c r="D6587" s="1">
        <f t="shared" si="1230"/>
        <v>6</v>
      </c>
      <c r="E6587" s="12">
        <f t="shared" si="1231"/>
        <v>24</v>
      </c>
      <c r="F6587" s="124" t="str">
        <f t="shared" si="1232"/>
        <v>0</v>
      </c>
      <c r="G6587" s="1">
        <f ca="1">(OFFSET(O6587,0,MATCH(Customer!$J$6,'CDH &amp; HDH'!$P$11:$X$11,0)))</f>
        <v>47</v>
      </c>
      <c r="H6587" s="1" t="str">
        <f t="shared" si="1233"/>
        <v>Heating</v>
      </c>
      <c r="I6587" s="1">
        <f ca="1">OFFSET(IF($H6587="Cooling",Customer!$C$25,Customer!$C$52),E6587,D6587)</f>
        <v>66</v>
      </c>
      <c r="J6587" s="1">
        <f ca="1">OFFSET(IF($H6587="Cooling",Customer!$L$25,Customer!$L$52),$E6587,$D6587)</f>
        <v>64</v>
      </c>
      <c r="K6587" s="16">
        <f t="shared" si="1239"/>
        <v>0</v>
      </c>
      <c r="L6587" s="16">
        <f t="shared" si="1240"/>
        <v>0</v>
      </c>
      <c r="M6587" s="17">
        <f t="shared" ca="1" si="1241"/>
        <v>19</v>
      </c>
      <c r="N6587" s="17">
        <f t="shared" ca="1" si="1242"/>
        <v>17</v>
      </c>
      <c r="O6587" s="4"/>
      <c r="P6587" s="4">
        <v>61</v>
      </c>
      <c r="Q6587" s="4">
        <v>58</v>
      </c>
      <c r="R6587" s="4">
        <v>43</v>
      </c>
      <c r="S6587" s="4">
        <v>54</v>
      </c>
      <c r="T6587" s="4">
        <v>68</v>
      </c>
      <c r="U6587" s="4">
        <v>60</v>
      </c>
      <c r="V6587" s="13">
        <v>47</v>
      </c>
      <c r="W6587" s="4">
        <v>62</v>
      </c>
      <c r="X6587" s="4">
        <v>57</v>
      </c>
      <c r="Y6587">
        <f t="shared" si="1236"/>
        <v>0</v>
      </c>
      <c r="Z6587">
        <f t="shared" si="1237"/>
        <v>0</v>
      </c>
    </row>
    <row r="6588" spans="2:26" x14ac:dyDescent="0.25">
      <c r="B6588" s="11">
        <f t="shared" si="1238"/>
        <v>44835.999999984051</v>
      </c>
      <c r="C6588" s="1">
        <f t="shared" si="1229"/>
        <v>10</v>
      </c>
      <c r="D6588" s="1">
        <f t="shared" si="1230"/>
        <v>7</v>
      </c>
      <c r="E6588" s="12">
        <f t="shared" si="1231"/>
        <v>1</v>
      </c>
      <c r="F6588" s="124" t="str">
        <f t="shared" si="1232"/>
        <v>0</v>
      </c>
      <c r="G6588" s="1">
        <f ca="1">(OFFSET(O6588,0,MATCH(Customer!$J$6,'CDH &amp; HDH'!$P$11:$X$11,0)))</f>
        <v>47</v>
      </c>
      <c r="H6588" s="1" t="str">
        <f t="shared" si="1233"/>
        <v>Heating</v>
      </c>
      <c r="I6588" s="1">
        <f ca="1">OFFSET(IF($H6588="Cooling",Customer!$C$25,Customer!$C$52),E6588,D6588)</f>
        <v>66</v>
      </c>
      <c r="J6588" s="1">
        <f ca="1">OFFSET(IF($H6588="Cooling",Customer!$L$25,Customer!$L$52),$E6588,$D6588)</f>
        <v>64</v>
      </c>
      <c r="K6588" s="16">
        <f t="shared" si="1239"/>
        <v>0</v>
      </c>
      <c r="L6588" s="16">
        <f t="shared" si="1240"/>
        <v>0</v>
      </c>
      <c r="M6588" s="17">
        <f t="shared" ca="1" si="1241"/>
        <v>19</v>
      </c>
      <c r="N6588" s="17">
        <f t="shared" ca="1" si="1242"/>
        <v>17</v>
      </c>
      <c r="O6588" s="4"/>
      <c r="P6588" s="4">
        <v>62</v>
      </c>
      <c r="Q6588" s="4">
        <v>58</v>
      </c>
      <c r="R6588" s="4">
        <v>44</v>
      </c>
      <c r="S6588" s="4">
        <v>54</v>
      </c>
      <c r="T6588" s="4">
        <v>68</v>
      </c>
      <c r="U6588" s="4">
        <v>62</v>
      </c>
      <c r="V6588" s="13">
        <v>47</v>
      </c>
      <c r="W6588" s="4">
        <v>61</v>
      </c>
      <c r="X6588" s="4">
        <v>55</v>
      </c>
      <c r="Y6588">
        <f t="shared" si="1236"/>
        <v>0</v>
      </c>
      <c r="Z6588">
        <f t="shared" si="1237"/>
        <v>0</v>
      </c>
    </row>
    <row r="6589" spans="2:26" x14ac:dyDescent="0.25">
      <c r="B6589" s="11">
        <f t="shared" si="1238"/>
        <v>44836.041666650715</v>
      </c>
      <c r="C6589" s="1">
        <f t="shared" si="1229"/>
        <v>10</v>
      </c>
      <c r="D6589" s="1">
        <f t="shared" si="1230"/>
        <v>7</v>
      </c>
      <c r="E6589" s="12">
        <f t="shared" si="1231"/>
        <v>2</v>
      </c>
      <c r="F6589" s="124" t="str">
        <f t="shared" si="1232"/>
        <v>0</v>
      </c>
      <c r="G6589" s="1">
        <f ca="1">(OFFSET(O6589,0,MATCH(Customer!$J$6,'CDH &amp; HDH'!$P$11:$X$11,0)))</f>
        <v>49</v>
      </c>
      <c r="H6589" s="1" t="str">
        <f t="shared" si="1233"/>
        <v>Heating</v>
      </c>
      <c r="I6589" s="1">
        <f ca="1">OFFSET(IF($H6589="Cooling",Customer!$C$25,Customer!$C$52),E6589,D6589)</f>
        <v>66</v>
      </c>
      <c r="J6589" s="1">
        <f ca="1">OFFSET(IF($H6589="Cooling",Customer!$L$25,Customer!$L$52),$E6589,$D6589)</f>
        <v>64</v>
      </c>
      <c r="K6589" s="16">
        <f t="shared" si="1239"/>
        <v>0</v>
      </c>
      <c r="L6589" s="16">
        <f t="shared" si="1240"/>
        <v>0</v>
      </c>
      <c r="M6589" s="17">
        <f t="shared" ca="1" si="1241"/>
        <v>17</v>
      </c>
      <c r="N6589" s="17">
        <f t="shared" ca="1" si="1242"/>
        <v>15</v>
      </c>
      <c r="O6589" s="4"/>
      <c r="P6589" s="4">
        <v>62</v>
      </c>
      <c r="Q6589" s="4">
        <v>58</v>
      </c>
      <c r="R6589" s="4">
        <v>44</v>
      </c>
      <c r="S6589" s="4">
        <v>54</v>
      </c>
      <c r="T6589" s="4">
        <v>68</v>
      </c>
      <c r="U6589" s="4">
        <v>62</v>
      </c>
      <c r="V6589" s="13">
        <v>49</v>
      </c>
      <c r="W6589" s="4">
        <v>59</v>
      </c>
      <c r="X6589" s="4">
        <v>54</v>
      </c>
      <c r="Y6589">
        <f t="shared" si="1236"/>
        <v>0</v>
      </c>
      <c r="Z6589">
        <f t="shared" si="1237"/>
        <v>0</v>
      </c>
    </row>
    <row r="6590" spans="2:26" x14ac:dyDescent="0.25">
      <c r="B6590" s="11">
        <f t="shared" si="1238"/>
        <v>44836.08333331738</v>
      </c>
      <c r="C6590" s="1">
        <f t="shared" si="1229"/>
        <v>10</v>
      </c>
      <c r="D6590" s="1">
        <f t="shared" si="1230"/>
        <v>7</v>
      </c>
      <c r="E6590" s="12">
        <f t="shared" si="1231"/>
        <v>3</v>
      </c>
      <c r="F6590" s="124" t="str">
        <f t="shared" si="1232"/>
        <v>0</v>
      </c>
      <c r="G6590" s="1">
        <f ca="1">(OFFSET(O6590,0,MATCH(Customer!$J$6,'CDH &amp; HDH'!$P$11:$X$11,0)))</f>
        <v>49</v>
      </c>
      <c r="H6590" s="1" t="str">
        <f t="shared" si="1233"/>
        <v>Heating</v>
      </c>
      <c r="I6590" s="1">
        <f ca="1">OFFSET(IF($H6590="Cooling",Customer!$C$25,Customer!$C$52),E6590,D6590)</f>
        <v>66</v>
      </c>
      <c r="J6590" s="1">
        <f ca="1">OFFSET(IF($H6590="Cooling",Customer!$L$25,Customer!$L$52),$E6590,$D6590)</f>
        <v>64</v>
      </c>
      <c r="K6590" s="16">
        <f t="shared" si="1239"/>
        <v>0</v>
      </c>
      <c r="L6590" s="16">
        <f t="shared" si="1240"/>
        <v>0</v>
      </c>
      <c r="M6590" s="17">
        <f t="shared" ca="1" si="1241"/>
        <v>17</v>
      </c>
      <c r="N6590" s="17">
        <f t="shared" ca="1" si="1242"/>
        <v>15</v>
      </c>
      <c r="O6590" s="4"/>
      <c r="P6590" s="4">
        <v>63</v>
      </c>
      <c r="Q6590" s="4">
        <v>59</v>
      </c>
      <c r="R6590" s="4">
        <v>43</v>
      </c>
      <c r="S6590" s="4">
        <v>54</v>
      </c>
      <c r="T6590" s="4">
        <v>66</v>
      </c>
      <c r="U6590" s="4">
        <v>63</v>
      </c>
      <c r="V6590" s="13">
        <v>49</v>
      </c>
      <c r="W6590" s="4">
        <v>58</v>
      </c>
      <c r="X6590" s="4">
        <v>54</v>
      </c>
      <c r="Y6590">
        <f t="shared" si="1236"/>
        <v>0</v>
      </c>
      <c r="Z6590">
        <f t="shared" si="1237"/>
        <v>0</v>
      </c>
    </row>
    <row r="6591" spans="2:26" x14ac:dyDescent="0.25">
      <c r="B6591" s="11">
        <f t="shared" si="1238"/>
        <v>44836.124999984044</v>
      </c>
      <c r="C6591" s="1">
        <f t="shared" si="1229"/>
        <v>10</v>
      </c>
      <c r="D6591" s="1">
        <f t="shared" si="1230"/>
        <v>7</v>
      </c>
      <c r="E6591" s="12">
        <f t="shared" si="1231"/>
        <v>4</v>
      </c>
      <c r="F6591" s="124" t="str">
        <f t="shared" si="1232"/>
        <v>0</v>
      </c>
      <c r="G6591" s="1">
        <f ca="1">(OFFSET(O6591,0,MATCH(Customer!$J$6,'CDH &amp; HDH'!$P$11:$X$11,0)))</f>
        <v>48</v>
      </c>
      <c r="H6591" s="1" t="str">
        <f t="shared" si="1233"/>
        <v>Heating</v>
      </c>
      <c r="I6591" s="1">
        <f ca="1">OFFSET(IF($H6591="Cooling",Customer!$C$25,Customer!$C$52),E6591,D6591)</f>
        <v>66</v>
      </c>
      <c r="J6591" s="1">
        <f ca="1">OFFSET(IF($H6591="Cooling",Customer!$L$25,Customer!$L$52),$E6591,$D6591)</f>
        <v>64</v>
      </c>
      <c r="K6591" s="16">
        <f t="shared" si="1239"/>
        <v>0</v>
      </c>
      <c r="L6591" s="16">
        <f t="shared" si="1240"/>
        <v>0</v>
      </c>
      <c r="M6591" s="17">
        <f t="shared" ca="1" si="1241"/>
        <v>18</v>
      </c>
      <c r="N6591" s="17">
        <f t="shared" ca="1" si="1242"/>
        <v>16</v>
      </c>
      <c r="O6591" s="4"/>
      <c r="P6591" s="4">
        <v>63</v>
      </c>
      <c r="Q6591" s="4">
        <v>59</v>
      </c>
      <c r="R6591" s="4">
        <v>43</v>
      </c>
      <c r="S6591" s="4">
        <v>54</v>
      </c>
      <c r="T6591" s="4">
        <v>65</v>
      </c>
      <c r="U6591" s="4">
        <v>63</v>
      </c>
      <c r="V6591" s="13">
        <v>48</v>
      </c>
      <c r="W6591" s="4">
        <v>57</v>
      </c>
      <c r="X6591" s="4">
        <v>54</v>
      </c>
      <c r="Y6591">
        <f t="shared" si="1236"/>
        <v>0</v>
      </c>
      <c r="Z6591">
        <f t="shared" si="1237"/>
        <v>0</v>
      </c>
    </row>
    <row r="6592" spans="2:26" x14ac:dyDescent="0.25">
      <c r="B6592" s="11">
        <f t="shared" si="1238"/>
        <v>44836.166666650708</v>
      </c>
      <c r="C6592" s="1">
        <f t="shared" si="1229"/>
        <v>10</v>
      </c>
      <c r="D6592" s="1">
        <f t="shared" si="1230"/>
        <v>7</v>
      </c>
      <c r="E6592" s="12">
        <f t="shared" si="1231"/>
        <v>5</v>
      </c>
      <c r="F6592" s="124" t="str">
        <f t="shared" si="1232"/>
        <v>0</v>
      </c>
      <c r="G6592" s="1">
        <f ca="1">(OFFSET(O6592,0,MATCH(Customer!$J$6,'CDH &amp; HDH'!$P$11:$X$11,0)))</f>
        <v>46</v>
      </c>
      <c r="H6592" s="1" t="str">
        <f t="shared" si="1233"/>
        <v>Heating</v>
      </c>
      <c r="I6592" s="1">
        <f ca="1">OFFSET(IF($H6592="Cooling",Customer!$C$25,Customer!$C$52),E6592,D6592)</f>
        <v>66</v>
      </c>
      <c r="J6592" s="1">
        <f ca="1">OFFSET(IF($H6592="Cooling",Customer!$L$25,Customer!$L$52),$E6592,$D6592)</f>
        <v>64</v>
      </c>
      <c r="K6592" s="16">
        <f t="shared" si="1239"/>
        <v>0</v>
      </c>
      <c r="L6592" s="16">
        <f t="shared" si="1240"/>
        <v>0</v>
      </c>
      <c r="M6592" s="17">
        <f t="shared" ca="1" si="1241"/>
        <v>20</v>
      </c>
      <c r="N6592" s="17">
        <f t="shared" ca="1" si="1242"/>
        <v>18</v>
      </c>
      <c r="O6592" s="4"/>
      <c r="P6592" s="4">
        <v>63</v>
      </c>
      <c r="Q6592" s="4">
        <v>58</v>
      </c>
      <c r="R6592" s="4">
        <v>45</v>
      </c>
      <c r="S6592" s="4">
        <v>54</v>
      </c>
      <c r="T6592" s="4">
        <v>65</v>
      </c>
      <c r="U6592" s="4">
        <v>63</v>
      </c>
      <c r="V6592" s="13">
        <v>46</v>
      </c>
      <c r="W6592" s="4">
        <v>55</v>
      </c>
      <c r="X6592" s="4">
        <v>53</v>
      </c>
      <c r="Y6592">
        <f t="shared" si="1236"/>
        <v>0</v>
      </c>
      <c r="Z6592">
        <f t="shared" si="1237"/>
        <v>0</v>
      </c>
    </row>
    <row r="6593" spans="2:26" x14ac:dyDescent="0.25">
      <c r="B6593" s="11">
        <f t="shared" si="1238"/>
        <v>44836.208333317372</v>
      </c>
      <c r="C6593" s="1">
        <f t="shared" si="1229"/>
        <v>10</v>
      </c>
      <c r="D6593" s="1">
        <f t="shared" si="1230"/>
        <v>7</v>
      </c>
      <c r="E6593" s="12">
        <f t="shared" si="1231"/>
        <v>6</v>
      </c>
      <c r="F6593" s="124" t="str">
        <f t="shared" si="1232"/>
        <v>0</v>
      </c>
      <c r="G6593" s="1">
        <f ca="1">(OFFSET(O6593,0,MATCH(Customer!$J$6,'CDH &amp; HDH'!$P$11:$X$11,0)))</f>
        <v>44</v>
      </c>
      <c r="H6593" s="1" t="str">
        <f t="shared" si="1233"/>
        <v>Heating</v>
      </c>
      <c r="I6593" s="1">
        <f ca="1">OFFSET(IF($H6593="Cooling",Customer!$C$25,Customer!$C$52),E6593,D6593)</f>
        <v>66</v>
      </c>
      <c r="J6593" s="1">
        <f ca="1">OFFSET(IF($H6593="Cooling",Customer!$L$25,Customer!$L$52),$E6593,$D6593)</f>
        <v>64</v>
      </c>
      <c r="K6593" s="16">
        <f t="shared" si="1239"/>
        <v>0</v>
      </c>
      <c r="L6593" s="16">
        <f t="shared" si="1240"/>
        <v>0</v>
      </c>
      <c r="M6593" s="17">
        <f t="shared" ca="1" si="1241"/>
        <v>22</v>
      </c>
      <c r="N6593" s="17">
        <f t="shared" ca="1" si="1242"/>
        <v>20</v>
      </c>
      <c r="O6593" s="4"/>
      <c r="P6593" s="4">
        <v>63</v>
      </c>
      <c r="Q6593" s="4">
        <v>58</v>
      </c>
      <c r="R6593" s="4">
        <v>46</v>
      </c>
      <c r="S6593" s="4">
        <v>54</v>
      </c>
      <c r="T6593" s="4">
        <v>65</v>
      </c>
      <c r="U6593" s="4">
        <v>63</v>
      </c>
      <c r="V6593" s="13">
        <v>44</v>
      </c>
      <c r="W6593" s="4">
        <v>54</v>
      </c>
      <c r="X6593" s="4">
        <v>52</v>
      </c>
      <c r="Y6593">
        <f t="shared" si="1236"/>
        <v>0</v>
      </c>
      <c r="Z6593">
        <f t="shared" si="1237"/>
        <v>0</v>
      </c>
    </row>
    <row r="6594" spans="2:26" x14ac:dyDescent="0.25">
      <c r="B6594" s="11">
        <f t="shared" si="1238"/>
        <v>44836.249999984037</v>
      </c>
      <c r="C6594" s="1">
        <f t="shared" si="1229"/>
        <v>10</v>
      </c>
      <c r="D6594" s="1">
        <f t="shared" si="1230"/>
        <v>7</v>
      </c>
      <c r="E6594" s="12">
        <f t="shared" si="1231"/>
        <v>7</v>
      </c>
      <c r="F6594" s="124" t="str">
        <f t="shared" si="1232"/>
        <v>0</v>
      </c>
      <c r="G6594" s="1">
        <f ca="1">(OFFSET(O6594,0,MATCH(Customer!$J$6,'CDH &amp; HDH'!$P$11:$X$11,0)))</f>
        <v>44</v>
      </c>
      <c r="H6594" s="1" t="str">
        <f t="shared" si="1233"/>
        <v>Heating</v>
      </c>
      <c r="I6594" s="1">
        <f ca="1">OFFSET(IF($H6594="Cooling",Customer!$C$25,Customer!$C$52),E6594,D6594)</f>
        <v>66</v>
      </c>
      <c r="J6594" s="1">
        <f ca="1">OFFSET(IF($H6594="Cooling",Customer!$L$25,Customer!$L$52),$E6594,$D6594)</f>
        <v>64</v>
      </c>
      <c r="K6594" s="16">
        <f t="shared" si="1239"/>
        <v>0</v>
      </c>
      <c r="L6594" s="16">
        <f t="shared" si="1240"/>
        <v>0</v>
      </c>
      <c r="M6594" s="17">
        <f t="shared" ca="1" si="1241"/>
        <v>22</v>
      </c>
      <c r="N6594" s="17">
        <f t="shared" ca="1" si="1242"/>
        <v>20</v>
      </c>
      <c r="O6594" s="4"/>
      <c r="P6594" s="4">
        <v>63</v>
      </c>
      <c r="Q6594" s="4">
        <v>58</v>
      </c>
      <c r="R6594" s="4">
        <v>46</v>
      </c>
      <c r="S6594" s="4">
        <v>54</v>
      </c>
      <c r="T6594" s="4">
        <v>63</v>
      </c>
      <c r="U6594" s="4">
        <v>63</v>
      </c>
      <c r="V6594" s="13">
        <v>44</v>
      </c>
      <c r="W6594" s="4">
        <v>54</v>
      </c>
      <c r="X6594" s="4">
        <v>53</v>
      </c>
      <c r="Y6594">
        <f t="shared" si="1236"/>
        <v>0</v>
      </c>
      <c r="Z6594">
        <f t="shared" si="1237"/>
        <v>0</v>
      </c>
    </row>
    <row r="6595" spans="2:26" x14ac:dyDescent="0.25">
      <c r="B6595" s="11">
        <f t="shared" si="1238"/>
        <v>44836.291666650701</v>
      </c>
      <c r="C6595" s="1">
        <f t="shared" si="1229"/>
        <v>10</v>
      </c>
      <c r="D6595" s="1">
        <f t="shared" si="1230"/>
        <v>7</v>
      </c>
      <c r="E6595" s="12">
        <f t="shared" si="1231"/>
        <v>8</v>
      </c>
      <c r="F6595" s="124" t="str">
        <f t="shared" si="1232"/>
        <v>0</v>
      </c>
      <c r="G6595" s="1">
        <f ca="1">(OFFSET(O6595,0,MATCH(Customer!$J$6,'CDH &amp; HDH'!$P$11:$X$11,0)))</f>
        <v>43</v>
      </c>
      <c r="H6595" s="1" t="str">
        <f t="shared" si="1233"/>
        <v>Heating</v>
      </c>
      <c r="I6595" s="1">
        <f ca="1">OFFSET(IF($H6595="Cooling",Customer!$C$25,Customer!$C$52),E6595,D6595)</f>
        <v>66</v>
      </c>
      <c r="J6595" s="1">
        <f ca="1">OFFSET(IF($H6595="Cooling",Customer!$L$25,Customer!$L$52),$E6595,$D6595)</f>
        <v>64</v>
      </c>
      <c r="K6595" s="16">
        <f t="shared" si="1239"/>
        <v>0</v>
      </c>
      <c r="L6595" s="16">
        <f t="shared" si="1240"/>
        <v>0</v>
      </c>
      <c r="M6595" s="17">
        <f t="shared" ca="1" si="1241"/>
        <v>23</v>
      </c>
      <c r="N6595" s="17">
        <f t="shared" ca="1" si="1242"/>
        <v>21</v>
      </c>
      <c r="O6595" s="4"/>
      <c r="P6595" s="4">
        <v>64</v>
      </c>
      <c r="Q6595" s="4">
        <v>59</v>
      </c>
      <c r="R6595" s="4">
        <v>50</v>
      </c>
      <c r="S6595" s="4">
        <v>55</v>
      </c>
      <c r="T6595" s="4">
        <v>67</v>
      </c>
      <c r="U6595" s="4">
        <v>63</v>
      </c>
      <c r="V6595" s="13">
        <v>43</v>
      </c>
      <c r="W6595" s="4">
        <v>54</v>
      </c>
      <c r="X6595" s="4">
        <v>54</v>
      </c>
      <c r="Y6595">
        <f t="shared" si="1236"/>
        <v>0</v>
      </c>
      <c r="Z6595">
        <f t="shared" si="1237"/>
        <v>0</v>
      </c>
    </row>
    <row r="6596" spans="2:26" x14ac:dyDescent="0.25">
      <c r="B6596" s="11">
        <f t="shared" si="1238"/>
        <v>44836.333333317365</v>
      </c>
      <c r="C6596" s="1">
        <f t="shared" si="1229"/>
        <v>10</v>
      </c>
      <c r="D6596" s="1">
        <f t="shared" si="1230"/>
        <v>7</v>
      </c>
      <c r="E6596" s="12">
        <f t="shared" si="1231"/>
        <v>9</v>
      </c>
      <c r="F6596" s="124" t="str">
        <f t="shared" si="1232"/>
        <v>0</v>
      </c>
      <c r="G6596" s="1">
        <f ca="1">(OFFSET(O6596,0,MATCH(Customer!$J$6,'CDH &amp; HDH'!$P$11:$X$11,0)))</f>
        <v>42</v>
      </c>
      <c r="H6596" s="1" t="str">
        <f t="shared" si="1233"/>
        <v>Heating</v>
      </c>
      <c r="I6596" s="1">
        <f ca="1">OFFSET(IF($H6596="Cooling",Customer!$C$25,Customer!$C$52),E6596,D6596)</f>
        <v>66</v>
      </c>
      <c r="J6596" s="1">
        <f ca="1">OFFSET(IF($H6596="Cooling",Customer!$L$25,Customer!$L$52),$E6596,$D6596)</f>
        <v>64</v>
      </c>
      <c r="K6596" s="16">
        <f t="shared" si="1239"/>
        <v>0</v>
      </c>
      <c r="L6596" s="16">
        <f t="shared" si="1240"/>
        <v>0</v>
      </c>
      <c r="M6596" s="17">
        <f t="shared" ca="1" si="1241"/>
        <v>24</v>
      </c>
      <c r="N6596" s="17">
        <f t="shared" ca="1" si="1242"/>
        <v>22</v>
      </c>
      <c r="O6596" s="4"/>
      <c r="P6596" s="4">
        <v>65</v>
      </c>
      <c r="Q6596" s="4">
        <v>62</v>
      </c>
      <c r="R6596" s="4">
        <v>54</v>
      </c>
      <c r="S6596" s="4">
        <v>55</v>
      </c>
      <c r="T6596" s="4">
        <v>73</v>
      </c>
      <c r="U6596" s="4">
        <v>65</v>
      </c>
      <c r="V6596" s="13">
        <v>42</v>
      </c>
      <c r="W6596" s="4">
        <v>53</v>
      </c>
      <c r="X6596" s="4">
        <v>55</v>
      </c>
      <c r="Y6596">
        <f t="shared" si="1236"/>
        <v>0</v>
      </c>
      <c r="Z6596">
        <f t="shared" si="1237"/>
        <v>0</v>
      </c>
    </row>
    <row r="6597" spans="2:26" x14ac:dyDescent="0.25">
      <c r="B6597" s="11">
        <f t="shared" si="1238"/>
        <v>44836.374999984029</v>
      </c>
      <c r="C6597" s="1">
        <f t="shared" si="1229"/>
        <v>10</v>
      </c>
      <c r="D6597" s="1">
        <f t="shared" si="1230"/>
        <v>7</v>
      </c>
      <c r="E6597" s="12">
        <f t="shared" si="1231"/>
        <v>10</v>
      </c>
      <c r="F6597" s="124" t="str">
        <f t="shared" si="1232"/>
        <v>0</v>
      </c>
      <c r="G6597" s="1">
        <f ca="1">(OFFSET(O6597,0,MATCH(Customer!$J$6,'CDH &amp; HDH'!$P$11:$X$11,0)))</f>
        <v>42</v>
      </c>
      <c r="H6597" s="1" t="str">
        <f t="shared" si="1233"/>
        <v>Heating</v>
      </c>
      <c r="I6597" s="1">
        <f ca="1">OFFSET(IF($H6597="Cooling",Customer!$C$25,Customer!$C$52),E6597,D6597)</f>
        <v>66</v>
      </c>
      <c r="J6597" s="1">
        <f ca="1">OFFSET(IF($H6597="Cooling",Customer!$L$25,Customer!$L$52),$E6597,$D6597)</f>
        <v>64</v>
      </c>
      <c r="K6597" s="16">
        <f t="shared" si="1239"/>
        <v>0</v>
      </c>
      <c r="L6597" s="16">
        <f t="shared" si="1240"/>
        <v>0</v>
      </c>
      <c r="M6597" s="17">
        <f t="shared" ca="1" si="1241"/>
        <v>24</v>
      </c>
      <c r="N6597" s="17">
        <f t="shared" ca="1" si="1242"/>
        <v>22</v>
      </c>
      <c r="O6597" s="4"/>
      <c r="P6597" s="4">
        <v>66</v>
      </c>
      <c r="Q6597" s="4">
        <v>62</v>
      </c>
      <c r="R6597" s="4">
        <v>55</v>
      </c>
      <c r="S6597" s="4">
        <v>56</v>
      </c>
      <c r="T6597" s="4">
        <v>78</v>
      </c>
      <c r="U6597" s="4">
        <v>68</v>
      </c>
      <c r="V6597" s="13">
        <v>42</v>
      </c>
      <c r="W6597" s="4">
        <v>54</v>
      </c>
      <c r="X6597" s="4">
        <v>56</v>
      </c>
      <c r="Y6597">
        <f t="shared" si="1236"/>
        <v>0</v>
      </c>
      <c r="Z6597">
        <f t="shared" si="1237"/>
        <v>0</v>
      </c>
    </row>
    <row r="6598" spans="2:26" x14ac:dyDescent="0.25">
      <c r="B6598" s="11">
        <f t="shared" si="1238"/>
        <v>44836.416666650694</v>
      </c>
      <c r="C6598" s="1">
        <f t="shared" si="1229"/>
        <v>10</v>
      </c>
      <c r="D6598" s="1">
        <f t="shared" si="1230"/>
        <v>7</v>
      </c>
      <c r="E6598" s="12">
        <f t="shared" si="1231"/>
        <v>11</v>
      </c>
      <c r="F6598" s="124" t="str">
        <f t="shared" si="1232"/>
        <v>0</v>
      </c>
      <c r="G6598" s="1">
        <f ca="1">(OFFSET(O6598,0,MATCH(Customer!$J$6,'CDH &amp; HDH'!$P$11:$X$11,0)))</f>
        <v>42</v>
      </c>
      <c r="H6598" s="1" t="str">
        <f t="shared" si="1233"/>
        <v>Heating</v>
      </c>
      <c r="I6598" s="1">
        <f ca="1">OFFSET(IF($H6598="Cooling",Customer!$C$25,Customer!$C$52),E6598,D6598)</f>
        <v>66</v>
      </c>
      <c r="J6598" s="1">
        <f ca="1">OFFSET(IF($H6598="Cooling",Customer!$L$25,Customer!$L$52),$E6598,$D6598)</f>
        <v>64</v>
      </c>
      <c r="K6598" s="16">
        <f t="shared" si="1239"/>
        <v>0</v>
      </c>
      <c r="L6598" s="16">
        <f t="shared" si="1240"/>
        <v>0</v>
      </c>
      <c r="M6598" s="17">
        <f t="shared" ca="1" si="1241"/>
        <v>24</v>
      </c>
      <c r="N6598" s="17">
        <f t="shared" ca="1" si="1242"/>
        <v>22</v>
      </c>
      <c r="O6598" s="4"/>
      <c r="P6598" s="4">
        <v>68</v>
      </c>
      <c r="Q6598" s="4">
        <v>64</v>
      </c>
      <c r="R6598" s="4">
        <v>57</v>
      </c>
      <c r="S6598" s="4">
        <v>57</v>
      </c>
      <c r="T6598" s="4">
        <v>80</v>
      </c>
      <c r="U6598" s="4">
        <v>69</v>
      </c>
      <c r="V6598" s="13">
        <v>42</v>
      </c>
      <c r="W6598" s="4">
        <v>52</v>
      </c>
      <c r="X6598" s="4">
        <v>59</v>
      </c>
      <c r="Y6598">
        <f t="shared" si="1236"/>
        <v>0</v>
      </c>
      <c r="Z6598">
        <f t="shared" si="1237"/>
        <v>0</v>
      </c>
    </row>
    <row r="6599" spans="2:26" x14ac:dyDescent="0.25">
      <c r="B6599" s="11">
        <f t="shared" si="1238"/>
        <v>44836.458333317358</v>
      </c>
      <c r="C6599" s="1">
        <f t="shared" si="1229"/>
        <v>10</v>
      </c>
      <c r="D6599" s="1">
        <f t="shared" si="1230"/>
        <v>7</v>
      </c>
      <c r="E6599" s="12">
        <f t="shared" si="1231"/>
        <v>12</v>
      </c>
      <c r="F6599" s="124" t="str">
        <f t="shared" si="1232"/>
        <v>0</v>
      </c>
      <c r="G6599" s="1">
        <f ca="1">(OFFSET(O6599,0,MATCH(Customer!$J$6,'CDH &amp; HDH'!$P$11:$X$11,0)))</f>
        <v>44</v>
      </c>
      <c r="H6599" s="1" t="str">
        <f t="shared" si="1233"/>
        <v>Heating</v>
      </c>
      <c r="I6599" s="1">
        <f ca="1">OFFSET(IF($H6599="Cooling",Customer!$C$25,Customer!$C$52),E6599,D6599)</f>
        <v>66</v>
      </c>
      <c r="J6599" s="1">
        <f ca="1">OFFSET(IF($H6599="Cooling",Customer!$L$25,Customer!$L$52),$E6599,$D6599)</f>
        <v>64</v>
      </c>
      <c r="K6599" s="16">
        <f t="shared" si="1239"/>
        <v>0</v>
      </c>
      <c r="L6599" s="16">
        <f t="shared" si="1240"/>
        <v>0</v>
      </c>
      <c r="M6599" s="17">
        <f t="shared" ca="1" si="1241"/>
        <v>22</v>
      </c>
      <c r="N6599" s="17">
        <f t="shared" ca="1" si="1242"/>
        <v>20</v>
      </c>
      <c r="O6599" s="4"/>
      <c r="P6599" s="4">
        <v>71</v>
      </c>
      <c r="Q6599" s="4">
        <v>64</v>
      </c>
      <c r="R6599" s="4">
        <v>50</v>
      </c>
      <c r="S6599" s="4">
        <v>58</v>
      </c>
      <c r="T6599" s="4">
        <v>81</v>
      </c>
      <c r="U6599" s="4">
        <v>69</v>
      </c>
      <c r="V6599" s="13">
        <v>44</v>
      </c>
      <c r="W6599" s="4">
        <v>53</v>
      </c>
      <c r="X6599" s="4">
        <v>60</v>
      </c>
      <c r="Y6599">
        <f t="shared" si="1236"/>
        <v>0</v>
      </c>
      <c r="Z6599">
        <f t="shared" si="1237"/>
        <v>0</v>
      </c>
    </row>
    <row r="6600" spans="2:26" x14ac:dyDescent="0.25">
      <c r="B6600" s="11">
        <f t="shared" si="1238"/>
        <v>44836.499999984022</v>
      </c>
      <c r="C6600" s="1">
        <f t="shared" si="1229"/>
        <v>10</v>
      </c>
      <c r="D6600" s="1">
        <f t="shared" si="1230"/>
        <v>7</v>
      </c>
      <c r="E6600" s="12">
        <f t="shared" si="1231"/>
        <v>13</v>
      </c>
      <c r="F6600" s="124" t="str">
        <f t="shared" si="1232"/>
        <v>0</v>
      </c>
      <c r="G6600" s="1">
        <f ca="1">(OFFSET(O6600,0,MATCH(Customer!$J$6,'CDH &amp; HDH'!$P$11:$X$11,0)))</f>
        <v>42</v>
      </c>
      <c r="H6600" s="1" t="str">
        <f t="shared" si="1233"/>
        <v>Heating</v>
      </c>
      <c r="I6600" s="1">
        <f ca="1">OFFSET(IF($H6600="Cooling",Customer!$C$25,Customer!$C$52),E6600,D6600)</f>
        <v>66</v>
      </c>
      <c r="J6600" s="1">
        <f ca="1">OFFSET(IF($H6600="Cooling",Customer!$L$25,Customer!$L$52),$E6600,$D6600)</f>
        <v>64</v>
      </c>
      <c r="K6600" s="16">
        <f t="shared" si="1239"/>
        <v>0</v>
      </c>
      <c r="L6600" s="16">
        <f t="shared" si="1240"/>
        <v>0</v>
      </c>
      <c r="M6600" s="17">
        <f t="shared" ca="1" si="1241"/>
        <v>24</v>
      </c>
      <c r="N6600" s="17">
        <f t="shared" ca="1" si="1242"/>
        <v>22</v>
      </c>
      <c r="O6600" s="4"/>
      <c r="P6600" s="4">
        <v>73</v>
      </c>
      <c r="Q6600" s="4">
        <v>63</v>
      </c>
      <c r="R6600" s="4">
        <v>49</v>
      </c>
      <c r="S6600" s="4">
        <v>59</v>
      </c>
      <c r="T6600" s="4">
        <v>83</v>
      </c>
      <c r="U6600" s="4">
        <v>73</v>
      </c>
      <c r="V6600" s="13">
        <v>42</v>
      </c>
      <c r="W6600" s="4">
        <v>53</v>
      </c>
      <c r="X6600" s="4">
        <v>60</v>
      </c>
      <c r="Y6600">
        <f t="shared" si="1236"/>
        <v>0</v>
      </c>
      <c r="Z6600">
        <f t="shared" si="1237"/>
        <v>0</v>
      </c>
    </row>
    <row r="6601" spans="2:26" x14ac:dyDescent="0.25">
      <c r="B6601" s="11">
        <f t="shared" si="1238"/>
        <v>44836.541666650686</v>
      </c>
      <c r="C6601" s="1">
        <f t="shared" si="1229"/>
        <v>10</v>
      </c>
      <c r="D6601" s="1">
        <f t="shared" si="1230"/>
        <v>7</v>
      </c>
      <c r="E6601" s="12">
        <f t="shared" si="1231"/>
        <v>14</v>
      </c>
      <c r="F6601" s="124" t="str">
        <f t="shared" si="1232"/>
        <v>0</v>
      </c>
      <c r="G6601" s="1">
        <f ca="1">(OFFSET(O6601,0,MATCH(Customer!$J$6,'CDH &amp; HDH'!$P$11:$X$11,0)))</f>
        <v>42</v>
      </c>
      <c r="H6601" s="1" t="str">
        <f t="shared" si="1233"/>
        <v>Heating</v>
      </c>
      <c r="I6601" s="1">
        <f ca="1">OFFSET(IF($H6601="Cooling",Customer!$C$25,Customer!$C$52),E6601,D6601)</f>
        <v>66</v>
      </c>
      <c r="J6601" s="1">
        <f ca="1">OFFSET(IF($H6601="Cooling",Customer!$L$25,Customer!$L$52),$E6601,$D6601)</f>
        <v>64</v>
      </c>
      <c r="K6601" s="16">
        <f t="shared" si="1239"/>
        <v>0</v>
      </c>
      <c r="L6601" s="16">
        <f t="shared" si="1240"/>
        <v>0</v>
      </c>
      <c r="M6601" s="17">
        <f t="shared" ca="1" si="1241"/>
        <v>24</v>
      </c>
      <c r="N6601" s="17">
        <f t="shared" ca="1" si="1242"/>
        <v>22</v>
      </c>
      <c r="O6601" s="4"/>
      <c r="P6601" s="4">
        <v>76</v>
      </c>
      <c r="Q6601" s="4">
        <v>64</v>
      </c>
      <c r="R6601" s="4">
        <v>49</v>
      </c>
      <c r="S6601" s="4">
        <v>59</v>
      </c>
      <c r="T6601" s="4">
        <v>84</v>
      </c>
      <c r="U6601" s="4">
        <v>76</v>
      </c>
      <c r="V6601" s="13">
        <v>42</v>
      </c>
      <c r="W6601" s="4">
        <v>54</v>
      </c>
      <c r="X6601" s="4">
        <v>60</v>
      </c>
      <c r="Y6601">
        <f t="shared" si="1236"/>
        <v>0</v>
      </c>
      <c r="Z6601">
        <f t="shared" si="1237"/>
        <v>0</v>
      </c>
    </row>
    <row r="6602" spans="2:26" x14ac:dyDescent="0.25">
      <c r="B6602" s="11">
        <f t="shared" si="1238"/>
        <v>44836.58333331735</v>
      </c>
      <c r="C6602" s="1">
        <f t="shared" si="1229"/>
        <v>10</v>
      </c>
      <c r="D6602" s="1">
        <f t="shared" si="1230"/>
        <v>7</v>
      </c>
      <c r="E6602" s="12">
        <f t="shared" si="1231"/>
        <v>15</v>
      </c>
      <c r="F6602" s="124" t="str">
        <f t="shared" si="1232"/>
        <v>0</v>
      </c>
      <c r="G6602" s="1">
        <f ca="1">(OFFSET(O6602,0,MATCH(Customer!$J$6,'CDH &amp; HDH'!$P$11:$X$11,0)))</f>
        <v>42</v>
      </c>
      <c r="H6602" s="1" t="str">
        <f t="shared" si="1233"/>
        <v>Heating</v>
      </c>
      <c r="I6602" s="1">
        <f ca="1">OFFSET(IF($H6602="Cooling",Customer!$C$25,Customer!$C$52),E6602,D6602)</f>
        <v>66</v>
      </c>
      <c r="J6602" s="1">
        <f ca="1">OFFSET(IF($H6602="Cooling",Customer!$L$25,Customer!$L$52),$E6602,$D6602)</f>
        <v>64</v>
      </c>
      <c r="K6602" s="16">
        <f t="shared" si="1239"/>
        <v>0</v>
      </c>
      <c r="L6602" s="16">
        <f t="shared" si="1240"/>
        <v>0</v>
      </c>
      <c r="M6602" s="17">
        <f t="shared" ca="1" si="1241"/>
        <v>24</v>
      </c>
      <c r="N6602" s="17">
        <f t="shared" ca="1" si="1242"/>
        <v>22</v>
      </c>
      <c r="O6602" s="4"/>
      <c r="P6602" s="4">
        <v>76</v>
      </c>
      <c r="Q6602" s="4">
        <v>62</v>
      </c>
      <c r="R6602" s="4">
        <v>49</v>
      </c>
      <c r="S6602" s="4">
        <v>59</v>
      </c>
      <c r="T6602" s="4">
        <v>82</v>
      </c>
      <c r="U6602" s="4">
        <v>77</v>
      </c>
      <c r="V6602" s="13">
        <v>42</v>
      </c>
      <c r="W6602" s="4">
        <v>53</v>
      </c>
      <c r="X6602" s="4">
        <v>61</v>
      </c>
      <c r="Y6602">
        <f t="shared" si="1236"/>
        <v>0</v>
      </c>
      <c r="Z6602">
        <f t="shared" si="1237"/>
        <v>0</v>
      </c>
    </row>
    <row r="6603" spans="2:26" x14ac:dyDescent="0.25">
      <c r="B6603" s="11">
        <f t="shared" si="1238"/>
        <v>44836.624999984015</v>
      </c>
      <c r="C6603" s="1">
        <f t="shared" si="1229"/>
        <v>10</v>
      </c>
      <c r="D6603" s="1">
        <f t="shared" si="1230"/>
        <v>7</v>
      </c>
      <c r="E6603" s="12">
        <f t="shared" si="1231"/>
        <v>16</v>
      </c>
      <c r="F6603" s="124" t="str">
        <f t="shared" si="1232"/>
        <v>0</v>
      </c>
      <c r="G6603" s="1">
        <f ca="1">(OFFSET(O6603,0,MATCH(Customer!$J$6,'CDH &amp; HDH'!$P$11:$X$11,0)))</f>
        <v>42</v>
      </c>
      <c r="H6603" s="1" t="str">
        <f t="shared" si="1233"/>
        <v>Heating</v>
      </c>
      <c r="I6603" s="1">
        <f ca="1">OFFSET(IF($H6603="Cooling",Customer!$C$25,Customer!$C$52),E6603,D6603)</f>
        <v>66</v>
      </c>
      <c r="J6603" s="1">
        <f ca="1">OFFSET(IF($H6603="Cooling",Customer!$L$25,Customer!$L$52),$E6603,$D6603)</f>
        <v>64</v>
      </c>
      <c r="K6603" s="16">
        <f t="shared" si="1239"/>
        <v>0</v>
      </c>
      <c r="L6603" s="16">
        <f t="shared" si="1240"/>
        <v>0</v>
      </c>
      <c r="M6603" s="17">
        <f t="shared" ca="1" si="1241"/>
        <v>24</v>
      </c>
      <c r="N6603" s="17">
        <f t="shared" ca="1" si="1242"/>
        <v>22</v>
      </c>
      <c r="O6603" s="4"/>
      <c r="P6603" s="4">
        <v>64</v>
      </c>
      <c r="Q6603" s="4">
        <v>61</v>
      </c>
      <c r="R6603" s="4">
        <v>48</v>
      </c>
      <c r="S6603" s="4">
        <v>59</v>
      </c>
      <c r="T6603" s="4">
        <v>82</v>
      </c>
      <c r="U6603" s="4">
        <v>76</v>
      </c>
      <c r="V6603" s="13">
        <v>42</v>
      </c>
      <c r="W6603" s="4">
        <v>53</v>
      </c>
      <c r="X6603" s="4">
        <v>61</v>
      </c>
      <c r="Y6603">
        <f t="shared" si="1236"/>
        <v>0</v>
      </c>
      <c r="Z6603">
        <f t="shared" si="1237"/>
        <v>0</v>
      </c>
    </row>
    <row r="6604" spans="2:26" x14ac:dyDescent="0.25">
      <c r="B6604" s="11">
        <f t="shared" si="1238"/>
        <v>44836.666666650679</v>
      </c>
      <c r="C6604" s="1">
        <f t="shared" si="1229"/>
        <v>10</v>
      </c>
      <c r="D6604" s="1">
        <f t="shared" si="1230"/>
        <v>7</v>
      </c>
      <c r="E6604" s="12">
        <f t="shared" si="1231"/>
        <v>17</v>
      </c>
      <c r="F6604" s="124" t="str">
        <f t="shared" si="1232"/>
        <v>0</v>
      </c>
      <c r="G6604" s="1">
        <f ca="1">(OFFSET(O6604,0,MATCH(Customer!$J$6,'CDH &amp; HDH'!$P$11:$X$11,0)))</f>
        <v>42</v>
      </c>
      <c r="H6604" s="1" t="str">
        <f t="shared" si="1233"/>
        <v>Heating</v>
      </c>
      <c r="I6604" s="1">
        <f ca="1">OFFSET(IF($H6604="Cooling",Customer!$C$25,Customer!$C$52),E6604,D6604)</f>
        <v>66</v>
      </c>
      <c r="J6604" s="1">
        <f ca="1">OFFSET(IF($H6604="Cooling",Customer!$L$25,Customer!$L$52),$E6604,$D6604)</f>
        <v>64</v>
      </c>
      <c r="K6604" s="16">
        <f t="shared" si="1239"/>
        <v>0</v>
      </c>
      <c r="L6604" s="16">
        <f t="shared" si="1240"/>
        <v>0</v>
      </c>
      <c r="M6604" s="17">
        <f t="shared" ca="1" si="1241"/>
        <v>24</v>
      </c>
      <c r="N6604" s="17">
        <f t="shared" ca="1" si="1242"/>
        <v>22</v>
      </c>
      <c r="O6604" s="4"/>
      <c r="P6604" s="4">
        <v>64</v>
      </c>
      <c r="Q6604" s="4">
        <v>61</v>
      </c>
      <c r="R6604" s="4">
        <v>46</v>
      </c>
      <c r="S6604" s="4">
        <v>56</v>
      </c>
      <c r="T6604" s="4">
        <v>79</v>
      </c>
      <c r="U6604" s="4">
        <v>75</v>
      </c>
      <c r="V6604" s="13">
        <v>42</v>
      </c>
      <c r="W6604" s="4">
        <v>53</v>
      </c>
      <c r="X6604" s="4">
        <v>60</v>
      </c>
      <c r="Y6604">
        <f t="shared" si="1236"/>
        <v>0</v>
      </c>
      <c r="Z6604">
        <f t="shared" si="1237"/>
        <v>0</v>
      </c>
    </row>
    <row r="6605" spans="2:26" x14ac:dyDescent="0.25">
      <c r="B6605" s="11">
        <f t="shared" si="1238"/>
        <v>44836.708333317343</v>
      </c>
      <c r="C6605" s="1">
        <f t="shared" ref="C6605:C6668" si="1243">MONTH(B6605)</f>
        <v>10</v>
      </c>
      <c r="D6605" s="1">
        <f t="shared" ref="D6605:D6668" si="1244">WEEKDAY(B6605,2)</f>
        <v>7</v>
      </c>
      <c r="E6605" s="12">
        <f t="shared" ref="E6605:E6668" si="1245">HOUR(B6605)+1</f>
        <v>18</v>
      </c>
      <c r="F6605" s="124" t="str">
        <f t="shared" ref="F6605:F6668" si="1246">IF(AND(C6605&gt;5,C6605&lt;9,D6605&lt;6,E6605&gt;14,E6605&lt;19),"1",IF(AND(OR(E6605=8,E6605=9,E6605=19,E6605=20),C6605&lt;3,D6605&lt;6),"1","0"))</f>
        <v>0</v>
      </c>
      <c r="G6605" s="1">
        <f ca="1">(OFFSET(O6605,0,MATCH(Customer!$J$6,'CDH &amp; HDH'!$P$11:$X$11,0)))</f>
        <v>42</v>
      </c>
      <c r="H6605" s="1" t="str">
        <f t="shared" ref="H6605:H6668" si="1247">IF(AND(C6605&gt;=5,C6605&lt;=9),"Cooling","Heating")</f>
        <v>Heating</v>
      </c>
      <c r="I6605" s="1">
        <f ca="1">OFFSET(IF($H6605="Cooling",Customer!$C$25,Customer!$C$52),E6605,D6605)</f>
        <v>66</v>
      </c>
      <c r="J6605" s="1">
        <f ca="1">OFFSET(IF($H6605="Cooling",Customer!$L$25,Customer!$L$52),$E6605,$D6605)</f>
        <v>64</v>
      </c>
      <c r="K6605" s="16">
        <f t="shared" ref="K6605:K6668" si="1248">IF($H6605="Heating",0,MAX(0,$G6605-I6605))</f>
        <v>0</v>
      </c>
      <c r="L6605" s="16">
        <f t="shared" ref="L6605:L6668" si="1249">IF($H6605="Heating",0,MAX(0,$G6605-J6605))</f>
        <v>0</v>
      </c>
      <c r="M6605" s="17">
        <f t="shared" ca="1" si="1241"/>
        <v>24</v>
      </c>
      <c r="N6605" s="17">
        <f t="shared" ca="1" si="1242"/>
        <v>22</v>
      </c>
      <c r="O6605" s="4"/>
      <c r="P6605" s="4">
        <v>62</v>
      </c>
      <c r="Q6605" s="4">
        <v>59</v>
      </c>
      <c r="R6605" s="4">
        <v>47</v>
      </c>
      <c r="S6605" s="4">
        <v>52</v>
      </c>
      <c r="T6605" s="4">
        <v>76</v>
      </c>
      <c r="U6605" s="4">
        <v>71</v>
      </c>
      <c r="V6605" s="13">
        <v>42</v>
      </c>
      <c r="W6605" s="4">
        <v>53</v>
      </c>
      <c r="X6605" s="4">
        <v>59</v>
      </c>
      <c r="Y6605">
        <f t="shared" ref="Y6605:Y6668" si="1250">1.08*400*K6605</f>
        <v>0</v>
      </c>
      <c r="Z6605">
        <f t="shared" ref="Z6605:Z6668" si="1251">1.08*400*L6605</f>
        <v>0</v>
      </c>
    </row>
    <row r="6606" spans="2:26" x14ac:dyDescent="0.25">
      <c r="B6606" s="11">
        <f t="shared" ref="B6606:B6669" si="1252">B6605+1/24</f>
        <v>44836.749999984007</v>
      </c>
      <c r="C6606" s="1">
        <f t="shared" si="1243"/>
        <v>10</v>
      </c>
      <c r="D6606" s="1">
        <f t="shared" si="1244"/>
        <v>7</v>
      </c>
      <c r="E6606" s="12">
        <f t="shared" si="1245"/>
        <v>19</v>
      </c>
      <c r="F6606" s="124" t="str">
        <f t="shared" si="1246"/>
        <v>0</v>
      </c>
      <c r="G6606" s="1">
        <f ca="1">(OFFSET(O6606,0,MATCH(Customer!$J$6,'CDH &amp; HDH'!$P$11:$X$11,0)))</f>
        <v>41</v>
      </c>
      <c r="H6606" s="1" t="str">
        <f t="shared" si="1247"/>
        <v>Heating</v>
      </c>
      <c r="I6606" s="1">
        <f ca="1">OFFSET(IF($H6606="Cooling",Customer!$C$25,Customer!$C$52),E6606,D6606)</f>
        <v>66</v>
      </c>
      <c r="J6606" s="1">
        <f ca="1">OFFSET(IF($H6606="Cooling",Customer!$L$25,Customer!$L$52),$E6606,$D6606)</f>
        <v>64</v>
      </c>
      <c r="K6606" s="16">
        <f t="shared" si="1248"/>
        <v>0</v>
      </c>
      <c r="L6606" s="16">
        <f t="shared" si="1249"/>
        <v>0</v>
      </c>
      <c r="M6606" s="17">
        <f t="shared" ca="1" si="1241"/>
        <v>25</v>
      </c>
      <c r="N6606" s="17">
        <f t="shared" ca="1" si="1242"/>
        <v>23</v>
      </c>
      <c r="O6606" s="4"/>
      <c r="P6606" s="4">
        <v>62</v>
      </c>
      <c r="Q6606" s="4">
        <v>58</v>
      </c>
      <c r="R6606" s="4">
        <v>46</v>
      </c>
      <c r="S6606" s="4">
        <v>49</v>
      </c>
      <c r="T6606" s="4">
        <v>72</v>
      </c>
      <c r="U6606" s="4">
        <v>62</v>
      </c>
      <c r="V6606" s="13">
        <v>41</v>
      </c>
      <c r="W6606" s="4">
        <v>53</v>
      </c>
      <c r="X6606" s="4">
        <v>57</v>
      </c>
      <c r="Y6606">
        <f t="shared" si="1250"/>
        <v>0</v>
      </c>
      <c r="Z6606">
        <f t="shared" si="1251"/>
        <v>0</v>
      </c>
    </row>
    <row r="6607" spans="2:26" x14ac:dyDescent="0.25">
      <c r="B6607" s="11">
        <f t="shared" si="1252"/>
        <v>44836.791666650672</v>
      </c>
      <c r="C6607" s="1">
        <f t="shared" si="1243"/>
        <v>10</v>
      </c>
      <c r="D6607" s="1">
        <f t="shared" si="1244"/>
        <v>7</v>
      </c>
      <c r="E6607" s="12">
        <f t="shared" si="1245"/>
        <v>20</v>
      </c>
      <c r="F6607" s="124" t="str">
        <f t="shared" si="1246"/>
        <v>0</v>
      </c>
      <c r="G6607" s="1">
        <f ca="1">(OFFSET(O6607,0,MATCH(Customer!$J$6,'CDH &amp; HDH'!$P$11:$X$11,0)))</f>
        <v>41</v>
      </c>
      <c r="H6607" s="1" t="str">
        <f t="shared" si="1247"/>
        <v>Heating</v>
      </c>
      <c r="I6607" s="1">
        <f ca="1">OFFSET(IF($H6607="Cooling",Customer!$C$25,Customer!$C$52),E6607,D6607)</f>
        <v>66</v>
      </c>
      <c r="J6607" s="1">
        <f ca="1">OFFSET(IF($H6607="Cooling",Customer!$L$25,Customer!$L$52),$E6607,$D6607)</f>
        <v>64</v>
      </c>
      <c r="K6607" s="16">
        <f t="shared" si="1248"/>
        <v>0</v>
      </c>
      <c r="L6607" s="16">
        <f t="shared" si="1249"/>
        <v>0</v>
      </c>
      <c r="M6607" s="17">
        <f t="shared" ca="1" si="1241"/>
        <v>25</v>
      </c>
      <c r="N6607" s="17">
        <f t="shared" ca="1" si="1242"/>
        <v>23</v>
      </c>
      <c r="O6607" s="4"/>
      <c r="P6607" s="4">
        <v>60</v>
      </c>
      <c r="Q6607" s="4">
        <v>57</v>
      </c>
      <c r="R6607" s="4">
        <v>45</v>
      </c>
      <c r="S6607" s="4">
        <v>47</v>
      </c>
      <c r="T6607" s="4">
        <v>73</v>
      </c>
      <c r="U6607" s="4">
        <v>59</v>
      </c>
      <c r="V6607" s="13">
        <v>41</v>
      </c>
      <c r="W6607" s="4">
        <v>53</v>
      </c>
      <c r="X6607" s="4">
        <v>51</v>
      </c>
      <c r="Y6607">
        <f t="shared" si="1250"/>
        <v>0</v>
      </c>
      <c r="Z6607">
        <f t="shared" si="1251"/>
        <v>0</v>
      </c>
    </row>
    <row r="6608" spans="2:26" x14ac:dyDescent="0.25">
      <c r="B6608" s="11">
        <f t="shared" si="1252"/>
        <v>44836.833333317336</v>
      </c>
      <c r="C6608" s="1">
        <f t="shared" si="1243"/>
        <v>10</v>
      </c>
      <c r="D6608" s="1">
        <f t="shared" si="1244"/>
        <v>7</v>
      </c>
      <c r="E6608" s="12">
        <f t="shared" si="1245"/>
        <v>21</v>
      </c>
      <c r="F6608" s="124" t="str">
        <f t="shared" si="1246"/>
        <v>0</v>
      </c>
      <c r="G6608" s="1">
        <f ca="1">(OFFSET(O6608,0,MATCH(Customer!$J$6,'CDH &amp; HDH'!$P$11:$X$11,0)))</f>
        <v>42</v>
      </c>
      <c r="H6608" s="1" t="str">
        <f t="shared" si="1247"/>
        <v>Heating</v>
      </c>
      <c r="I6608" s="1">
        <f ca="1">OFFSET(IF($H6608="Cooling",Customer!$C$25,Customer!$C$52),E6608,D6608)</f>
        <v>66</v>
      </c>
      <c r="J6608" s="1">
        <f ca="1">OFFSET(IF($H6608="Cooling",Customer!$L$25,Customer!$L$52),$E6608,$D6608)</f>
        <v>64</v>
      </c>
      <c r="K6608" s="16">
        <f t="shared" si="1248"/>
        <v>0</v>
      </c>
      <c r="L6608" s="16">
        <f t="shared" si="1249"/>
        <v>0</v>
      </c>
      <c r="M6608" s="17">
        <f t="shared" ca="1" si="1241"/>
        <v>24</v>
      </c>
      <c r="N6608" s="17">
        <f t="shared" ca="1" si="1242"/>
        <v>22</v>
      </c>
      <c r="O6608" s="4"/>
      <c r="P6608" s="4">
        <v>60</v>
      </c>
      <c r="Q6608" s="4">
        <v>56</v>
      </c>
      <c r="R6608" s="4">
        <v>45</v>
      </c>
      <c r="S6608" s="4">
        <v>46</v>
      </c>
      <c r="T6608" s="4">
        <v>73</v>
      </c>
      <c r="U6608" s="4">
        <v>60</v>
      </c>
      <c r="V6608" s="13">
        <v>42</v>
      </c>
      <c r="W6608" s="4">
        <v>53</v>
      </c>
      <c r="X6608" s="4">
        <v>49</v>
      </c>
      <c r="Y6608">
        <f t="shared" si="1250"/>
        <v>0</v>
      </c>
      <c r="Z6608">
        <f t="shared" si="1251"/>
        <v>0</v>
      </c>
    </row>
    <row r="6609" spans="2:26" x14ac:dyDescent="0.25">
      <c r="B6609" s="11">
        <f t="shared" si="1252"/>
        <v>44836.874999984</v>
      </c>
      <c r="C6609" s="1">
        <f t="shared" si="1243"/>
        <v>10</v>
      </c>
      <c r="D6609" s="1">
        <f t="shared" si="1244"/>
        <v>7</v>
      </c>
      <c r="E6609" s="12">
        <f t="shared" si="1245"/>
        <v>22</v>
      </c>
      <c r="F6609" s="124" t="str">
        <f t="shared" si="1246"/>
        <v>0</v>
      </c>
      <c r="G6609" s="1">
        <f ca="1">(OFFSET(O6609,0,MATCH(Customer!$J$6,'CDH &amp; HDH'!$P$11:$X$11,0)))</f>
        <v>42</v>
      </c>
      <c r="H6609" s="1" t="str">
        <f t="shared" si="1247"/>
        <v>Heating</v>
      </c>
      <c r="I6609" s="1">
        <f ca="1">OFFSET(IF($H6609="Cooling",Customer!$C$25,Customer!$C$52),E6609,D6609)</f>
        <v>66</v>
      </c>
      <c r="J6609" s="1">
        <f ca="1">OFFSET(IF($H6609="Cooling",Customer!$L$25,Customer!$L$52),$E6609,$D6609)</f>
        <v>64</v>
      </c>
      <c r="K6609" s="16">
        <f t="shared" si="1248"/>
        <v>0</v>
      </c>
      <c r="L6609" s="16">
        <f t="shared" si="1249"/>
        <v>0</v>
      </c>
      <c r="M6609" s="17">
        <f t="shared" ca="1" si="1241"/>
        <v>24</v>
      </c>
      <c r="N6609" s="17">
        <f t="shared" ca="1" si="1242"/>
        <v>22</v>
      </c>
      <c r="O6609" s="4"/>
      <c r="P6609" s="4">
        <v>60</v>
      </c>
      <c r="Q6609" s="4">
        <v>54</v>
      </c>
      <c r="R6609" s="4">
        <v>43</v>
      </c>
      <c r="S6609" s="4">
        <v>44</v>
      </c>
      <c r="T6609" s="4">
        <v>71</v>
      </c>
      <c r="U6609" s="4">
        <v>59</v>
      </c>
      <c r="V6609" s="13">
        <v>42</v>
      </c>
      <c r="W6609" s="4">
        <v>53</v>
      </c>
      <c r="X6609" s="4">
        <v>48</v>
      </c>
      <c r="Y6609">
        <f t="shared" si="1250"/>
        <v>0</v>
      </c>
      <c r="Z6609">
        <f t="shared" si="1251"/>
        <v>0</v>
      </c>
    </row>
    <row r="6610" spans="2:26" x14ac:dyDescent="0.25">
      <c r="B6610" s="11">
        <f t="shared" si="1252"/>
        <v>44836.916666650664</v>
      </c>
      <c r="C6610" s="1">
        <f t="shared" si="1243"/>
        <v>10</v>
      </c>
      <c r="D6610" s="1">
        <f t="shared" si="1244"/>
        <v>7</v>
      </c>
      <c r="E6610" s="12">
        <f t="shared" si="1245"/>
        <v>23</v>
      </c>
      <c r="F6610" s="124" t="str">
        <f t="shared" si="1246"/>
        <v>0</v>
      </c>
      <c r="G6610" s="1">
        <f ca="1">(OFFSET(O6610,0,MATCH(Customer!$J$6,'CDH &amp; HDH'!$P$11:$X$11,0)))</f>
        <v>42</v>
      </c>
      <c r="H6610" s="1" t="str">
        <f t="shared" si="1247"/>
        <v>Heating</v>
      </c>
      <c r="I6610" s="1">
        <f ca="1">OFFSET(IF($H6610="Cooling",Customer!$C$25,Customer!$C$52),E6610,D6610)</f>
        <v>66</v>
      </c>
      <c r="J6610" s="1">
        <f ca="1">OFFSET(IF($H6610="Cooling",Customer!$L$25,Customer!$L$52),$E6610,$D6610)</f>
        <v>64</v>
      </c>
      <c r="K6610" s="16">
        <f t="shared" si="1248"/>
        <v>0</v>
      </c>
      <c r="L6610" s="16">
        <f t="shared" si="1249"/>
        <v>0</v>
      </c>
      <c r="M6610" s="17">
        <f t="shared" ca="1" si="1241"/>
        <v>24</v>
      </c>
      <c r="N6610" s="17">
        <f t="shared" ca="1" si="1242"/>
        <v>22</v>
      </c>
      <c r="O6610" s="4"/>
      <c r="P6610" s="4">
        <v>60</v>
      </c>
      <c r="Q6610" s="4">
        <v>54</v>
      </c>
      <c r="R6610" s="4">
        <v>43</v>
      </c>
      <c r="S6610" s="4">
        <v>45</v>
      </c>
      <c r="T6610" s="4">
        <v>68</v>
      </c>
      <c r="U6610" s="4">
        <v>59</v>
      </c>
      <c r="V6610" s="13">
        <v>42</v>
      </c>
      <c r="W6610" s="4">
        <v>53</v>
      </c>
      <c r="X6610" s="4">
        <v>48</v>
      </c>
      <c r="Y6610">
        <f t="shared" si="1250"/>
        <v>0</v>
      </c>
      <c r="Z6610">
        <f t="shared" si="1251"/>
        <v>0</v>
      </c>
    </row>
    <row r="6611" spans="2:26" x14ac:dyDescent="0.25">
      <c r="B6611" s="11">
        <f t="shared" si="1252"/>
        <v>44836.958333317329</v>
      </c>
      <c r="C6611" s="1">
        <f t="shared" si="1243"/>
        <v>10</v>
      </c>
      <c r="D6611" s="1">
        <f t="shared" si="1244"/>
        <v>7</v>
      </c>
      <c r="E6611" s="12">
        <f t="shared" si="1245"/>
        <v>24</v>
      </c>
      <c r="F6611" s="124" t="str">
        <f t="shared" si="1246"/>
        <v>0</v>
      </c>
      <c r="G6611" s="1">
        <f ca="1">(OFFSET(O6611,0,MATCH(Customer!$J$6,'CDH &amp; HDH'!$P$11:$X$11,0)))</f>
        <v>41</v>
      </c>
      <c r="H6611" s="1" t="str">
        <f t="shared" si="1247"/>
        <v>Heating</v>
      </c>
      <c r="I6611" s="1">
        <f ca="1">OFFSET(IF($H6611="Cooling",Customer!$C$25,Customer!$C$52),E6611,D6611)</f>
        <v>66</v>
      </c>
      <c r="J6611" s="1">
        <f ca="1">OFFSET(IF($H6611="Cooling",Customer!$L$25,Customer!$L$52),$E6611,$D6611)</f>
        <v>64</v>
      </c>
      <c r="K6611" s="16">
        <f t="shared" si="1248"/>
        <v>0</v>
      </c>
      <c r="L6611" s="16">
        <f t="shared" si="1249"/>
        <v>0</v>
      </c>
      <c r="M6611" s="17">
        <f t="shared" ca="1" si="1241"/>
        <v>25</v>
      </c>
      <c r="N6611" s="17">
        <f t="shared" ca="1" si="1242"/>
        <v>23</v>
      </c>
      <c r="O6611" s="4"/>
      <c r="P6611" s="4">
        <v>60</v>
      </c>
      <c r="Q6611" s="4">
        <v>52</v>
      </c>
      <c r="R6611" s="4">
        <v>44</v>
      </c>
      <c r="S6611" s="4">
        <v>46</v>
      </c>
      <c r="T6611" s="4">
        <v>66</v>
      </c>
      <c r="U6611" s="4">
        <v>58</v>
      </c>
      <c r="V6611" s="13">
        <v>41</v>
      </c>
      <c r="W6611" s="4">
        <v>53</v>
      </c>
      <c r="X6611" s="4">
        <v>47</v>
      </c>
      <c r="Y6611">
        <f t="shared" si="1250"/>
        <v>0</v>
      </c>
      <c r="Z6611">
        <f t="shared" si="1251"/>
        <v>0</v>
      </c>
    </row>
    <row r="6612" spans="2:26" x14ac:dyDescent="0.25">
      <c r="B6612" s="11">
        <f t="shared" si="1252"/>
        <v>44836.999999983993</v>
      </c>
      <c r="C6612" s="1">
        <f t="shared" si="1243"/>
        <v>10</v>
      </c>
      <c r="D6612" s="1">
        <f t="shared" si="1244"/>
        <v>1</v>
      </c>
      <c r="E6612" s="12">
        <f t="shared" si="1245"/>
        <v>1</v>
      </c>
      <c r="F6612" s="124" t="str">
        <f t="shared" si="1246"/>
        <v>0</v>
      </c>
      <c r="G6612" s="1">
        <f ca="1">(OFFSET(O6612,0,MATCH(Customer!$J$6,'CDH &amp; HDH'!$P$11:$X$11,0)))</f>
        <v>42</v>
      </c>
      <c r="H6612" s="1" t="str">
        <f t="shared" si="1247"/>
        <v>Heating</v>
      </c>
      <c r="I6612" s="1">
        <f ca="1">OFFSET(IF($H6612="Cooling",Customer!$C$25,Customer!$C$52),E6612,D6612)</f>
        <v>66</v>
      </c>
      <c r="J6612" s="1">
        <f ca="1">OFFSET(IF($H6612="Cooling",Customer!$L$25,Customer!$L$52),$E6612,$D6612)</f>
        <v>64</v>
      </c>
      <c r="K6612" s="16">
        <f t="shared" si="1248"/>
        <v>0</v>
      </c>
      <c r="L6612" s="16">
        <f t="shared" si="1249"/>
        <v>0</v>
      </c>
      <c r="M6612" s="17">
        <f t="shared" ca="1" si="1241"/>
        <v>24</v>
      </c>
      <c r="N6612" s="17">
        <f t="shared" ca="1" si="1242"/>
        <v>22</v>
      </c>
      <c r="O6612" s="4"/>
      <c r="P6612" s="4">
        <v>58</v>
      </c>
      <c r="Q6612" s="4">
        <v>52</v>
      </c>
      <c r="R6612" s="4">
        <v>44</v>
      </c>
      <c r="S6612" s="4">
        <v>47</v>
      </c>
      <c r="T6612" s="4">
        <v>64</v>
      </c>
      <c r="U6612" s="4">
        <v>58</v>
      </c>
      <c r="V6612" s="13">
        <v>42</v>
      </c>
      <c r="W6612" s="4">
        <v>53</v>
      </c>
      <c r="X6612" s="4">
        <v>61</v>
      </c>
      <c r="Y6612">
        <f t="shared" si="1250"/>
        <v>0</v>
      </c>
      <c r="Z6612">
        <f t="shared" si="1251"/>
        <v>0</v>
      </c>
    </row>
    <row r="6613" spans="2:26" x14ac:dyDescent="0.25">
      <c r="B6613" s="11">
        <f t="shared" si="1252"/>
        <v>44837.041666650657</v>
      </c>
      <c r="C6613" s="1">
        <f t="shared" si="1243"/>
        <v>10</v>
      </c>
      <c r="D6613" s="1">
        <f t="shared" si="1244"/>
        <v>1</v>
      </c>
      <c r="E6613" s="12">
        <f t="shared" si="1245"/>
        <v>2</v>
      </c>
      <c r="F6613" s="124" t="str">
        <f t="shared" si="1246"/>
        <v>0</v>
      </c>
      <c r="G6613" s="1">
        <f ca="1">(OFFSET(O6613,0,MATCH(Customer!$J$6,'CDH &amp; HDH'!$P$11:$X$11,0)))</f>
        <v>42</v>
      </c>
      <c r="H6613" s="1" t="str">
        <f t="shared" si="1247"/>
        <v>Heating</v>
      </c>
      <c r="I6613" s="1">
        <f ca="1">OFFSET(IF($H6613="Cooling",Customer!$C$25,Customer!$C$52),E6613,D6613)</f>
        <v>66</v>
      </c>
      <c r="J6613" s="1">
        <f ca="1">OFFSET(IF($H6613="Cooling",Customer!$L$25,Customer!$L$52),$E6613,$D6613)</f>
        <v>64</v>
      </c>
      <c r="K6613" s="16">
        <f t="shared" si="1248"/>
        <v>0</v>
      </c>
      <c r="L6613" s="16">
        <f t="shared" si="1249"/>
        <v>0</v>
      </c>
      <c r="M6613" s="17">
        <f t="shared" ca="1" si="1241"/>
        <v>24</v>
      </c>
      <c r="N6613" s="17">
        <f t="shared" ca="1" si="1242"/>
        <v>22</v>
      </c>
      <c r="O6613" s="4"/>
      <c r="P6613" s="4">
        <v>58</v>
      </c>
      <c r="Q6613" s="4">
        <v>52</v>
      </c>
      <c r="R6613" s="4">
        <v>45</v>
      </c>
      <c r="S6613" s="4">
        <v>46</v>
      </c>
      <c r="T6613" s="4">
        <v>64</v>
      </c>
      <c r="U6613" s="4">
        <v>57</v>
      </c>
      <c r="V6613" s="13">
        <v>42</v>
      </c>
      <c r="W6613" s="4">
        <v>52</v>
      </c>
      <c r="X6613" s="4">
        <v>46</v>
      </c>
      <c r="Y6613">
        <f t="shared" si="1250"/>
        <v>0</v>
      </c>
      <c r="Z6613">
        <f t="shared" si="1251"/>
        <v>0</v>
      </c>
    </row>
    <row r="6614" spans="2:26" x14ac:dyDescent="0.25">
      <c r="B6614" s="11">
        <f t="shared" si="1252"/>
        <v>44837.083333317321</v>
      </c>
      <c r="C6614" s="1">
        <f t="shared" si="1243"/>
        <v>10</v>
      </c>
      <c r="D6614" s="1">
        <f t="shared" si="1244"/>
        <v>1</v>
      </c>
      <c r="E6614" s="12">
        <f t="shared" si="1245"/>
        <v>3</v>
      </c>
      <c r="F6614" s="124" t="str">
        <f t="shared" si="1246"/>
        <v>0</v>
      </c>
      <c r="G6614" s="1">
        <f ca="1">(OFFSET(O6614,0,MATCH(Customer!$J$6,'CDH &amp; HDH'!$P$11:$X$11,0)))</f>
        <v>42</v>
      </c>
      <c r="H6614" s="1" t="str">
        <f t="shared" si="1247"/>
        <v>Heating</v>
      </c>
      <c r="I6614" s="1">
        <f ca="1">OFFSET(IF($H6614="Cooling",Customer!$C$25,Customer!$C$52),E6614,D6614)</f>
        <v>66</v>
      </c>
      <c r="J6614" s="1">
        <f ca="1">OFFSET(IF($H6614="Cooling",Customer!$L$25,Customer!$L$52),$E6614,$D6614)</f>
        <v>64</v>
      </c>
      <c r="K6614" s="16">
        <f t="shared" si="1248"/>
        <v>0</v>
      </c>
      <c r="L6614" s="16">
        <f t="shared" si="1249"/>
        <v>0</v>
      </c>
      <c r="M6614" s="17">
        <f t="shared" ca="1" si="1241"/>
        <v>24</v>
      </c>
      <c r="N6614" s="17">
        <f t="shared" ca="1" si="1242"/>
        <v>22</v>
      </c>
      <c r="O6614" s="4"/>
      <c r="P6614" s="4">
        <v>56</v>
      </c>
      <c r="Q6614" s="4">
        <v>52</v>
      </c>
      <c r="R6614" s="4">
        <v>43</v>
      </c>
      <c r="S6614" s="4">
        <v>46</v>
      </c>
      <c r="T6614" s="4">
        <v>63</v>
      </c>
      <c r="U6614" s="4">
        <v>57</v>
      </c>
      <c r="V6614" s="13">
        <v>42</v>
      </c>
      <c r="W6614" s="4">
        <v>51</v>
      </c>
      <c r="X6614" s="4">
        <v>46</v>
      </c>
      <c r="Y6614">
        <f t="shared" si="1250"/>
        <v>0</v>
      </c>
      <c r="Z6614">
        <f t="shared" si="1251"/>
        <v>0</v>
      </c>
    </row>
    <row r="6615" spans="2:26" x14ac:dyDescent="0.25">
      <c r="B6615" s="11">
        <f t="shared" si="1252"/>
        <v>44837.124999983986</v>
      </c>
      <c r="C6615" s="1">
        <f t="shared" si="1243"/>
        <v>10</v>
      </c>
      <c r="D6615" s="1">
        <f t="shared" si="1244"/>
        <v>1</v>
      </c>
      <c r="E6615" s="12">
        <f t="shared" si="1245"/>
        <v>4</v>
      </c>
      <c r="F6615" s="124" t="str">
        <f t="shared" si="1246"/>
        <v>0</v>
      </c>
      <c r="G6615" s="1">
        <f ca="1">(OFFSET(O6615,0,MATCH(Customer!$J$6,'CDH &amp; HDH'!$P$11:$X$11,0)))</f>
        <v>42</v>
      </c>
      <c r="H6615" s="1" t="str">
        <f t="shared" si="1247"/>
        <v>Heating</v>
      </c>
      <c r="I6615" s="1">
        <f ca="1">OFFSET(IF($H6615="Cooling",Customer!$C$25,Customer!$C$52),E6615,D6615)</f>
        <v>66</v>
      </c>
      <c r="J6615" s="1">
        <f ca="1">OFFSET(IF($H6615="Cooling",Customer!$L$25,Customer!$L$52),$E6615,$D6615)</f>
        <v>64</v>
      </c>
      <c r="K6615" s="16">
        <f t="shared" si="1248"/>
        <v>0</v>
      </c>
      <c r="L6615" s="16">
        <f t="shared" si="1249"/>
        <v>0</v>
      </c>
      <c r="M6615" s="17">
        <f t="shared" ca="1" si="1241"/>
        <v>24</v>
      </c>
      <c r="N6615" s="17">
        <f t="shared" ca="1" si="1242"/>
        <v>22</v>
      </c>
      <c r="O6615" s="4"/>
      <c r="P6615" s="4">
        <v>56</v>
      </c>
      <c r="Q6615" s="4">
        <v>52</v>
      </c>
      <c r="R6615" s="4">
        <v>41</v>
      </c>
      <c r="S6615" s="4">
        <v>45</v>
      </c>
      <c r="T6615" s="4">
        <v>61</v>
      </c>
      <c r="U6615" s="4">
        <v>56</v>
      </c>
      <c r="V6615" s="13">
        <v>42</v>
      </c>
      <c r="W6615" s="4">
        <v>51</v>
      </c>
      <c r="X6615" s="4">
        <v>62</v>
      </c>
      <c r="Y6615">
        <f t="shared" si="1250"/>
        <v>0</v>
      </c>
      <c r="Z6615">
        <f t="shared" si="1251"/>
        <v>0</v>
      </c>
    </row>
    <row r="6616" spans="2:26" x14ac:dyDescent="0.25">
      <c r="B6616" s="11">
        <f t="shared" si="1252"/>
        <v>44837.16666665065</v>
      </c>
      <c r="C6616" s="1">
        <f t="shared" si="1243"/>
        <v>10</v>
      </c>
      <c r="D6616" s="1">
        <f t="shared" si="1244"/>
        <v>1</v>
      </c>
      <c r="E6616" s="12">
        <f t="shared" si="1245"/>
        <v>5</v>
      </c>
      <c r="F6616" s="124" t="str">
        <f t="shared" si="1246"/>
        <v>0</v>
      </c>
      <c r="G6616" s="1">
        <f ca="1">(OFFSET(O6616,0,MATCH(Customer!$J$6,'CDH &amp; HDH'!$P$11:$X$11,0)))</f>
        <v>42</v>
      </c>
      <c r="H6616" s="1" t="str">
        <f t="shared" si="1247"/>
        <v>Heating</v>
      </c>
      <c r="I6616" s="1">
        <f ca="1">OFFSET(IF($H6616="Cooling",Customer!$C$25,Customer!$C$52),E6616,D6616)</f>
        <v>66</v>
      </c>
      <c r="J6616" s="1">
        <f ca="1">OFFSET(IF($H6616="Cooling",Customer!$L$25,Customer!$L$52),$E6616,$D6616)</f>
        <v>64</v>
      </c>
      <c r="K6616" s="16">
        <f t="shared" si="1248"/>
        <v>0</v>
      </c>
      <c r="L6616" s="16">
        <f t="shared" si="1249"/>
        <v>0</v>
      </c>
      <c r="M6616" s="17">
        <f t="shared" ca="1" si="1241"/>
        <v>24</v>
      </c>
      <c r="N6616" s="17">
        <f t="shared" ca="1" si="1242"/>
        <v>22</v>
      </c>
      <c r="O6616" s="4"/>
      <c r="P6616" s="4">
        <v>55</v>
      </c>
      <c r="Q6616" s="4">
        <v>50</v>
      </c>
      <c r="R6616" s="4">
        <v>40</v>
      </c>
      <c r="S6616" s="4">
        <v>45</v>
      </c>
      <c r="T6616" s="4">
        <v>61</v>
      </c>
      <c r="U6616" s="4">
        <v>57</v>
      </c>
      <c r="V6616" s="13">
        <v>42</v>
      </c>
      <c r="W6616" s="4">
        <v>51</v>
      </c>
      <c r="X6616" s="4">
        <v>45</v>
      </c>
      <c r="Y6616">
        <f t="shared" si="1250"/>
        <v>0</v>
      </c>
      <c r="Z6616">
        <f t="shared" si="1251"/>
        <v>0</v>
      </c>
    </row>
    <row r="6617" spans="2:26" x14ac:dyDescent="0.25">
      <c r="B6617" s="11">
        <f t="shared" si="1252"/>
        <v>44837.208333317314</v>
      </c>
      <c r="C6617" s="1">
        <f t="shared" si="1243"/>
        <v>10</v>
      </c>
      <c r="D6617" s="1">
        <f t="shared" si="1244"/>
        <v>1</v>
      </c>
      <c r="E6617" s="12">
        <f t="shared" si="1245"/>
        <v>6</v>
      </c>
      <c r="F6617" s="124" t="str">
        <f t="shared" si="1246"/>
        <v>0</v>
      </c>
      <c r="G6617" s="1">
        <f ca="1">(OFFSET(O6617,0,MATCH(Customer!$J$6,'CDH &amp; HDH'!$P$11:$X$11,0)))</f>
        <v>42</v>
      </c>
      <c r="H6617" s="1" t="str">
        <f t="shared" si="1247"/>
        <v>Heating</v>
      </c>
      <c r="I6617" s="1">
        <f ca="1">OFFSET(IF($H6617="Cooling",Customer!$C$25,Customer!$C$52),E6617,D6617)</f>
        <v>66</v>
      </c>
      <c r="J6617" s="1">
        <f ca="1">OFFSET(IF($H6617="Cooling",Customer!$L$25,Customer!$L$52),$E6617,$D6617)</f>
        <v>64</v>
      </c>
      <c r="K6617" s="16">
        <f t="shared" si="1248"/>
        <v>0</v>
      </c>
      <c r="L6617" s="16">
        <f t="shared" si="1249"/>
        <v>0</v>
      </c>
      <c r="M6617" s="17">
        <f t="shared" ca="1" si="1241"/>
        <v>24</v>
      </c>
      <c r="N6617" s="17">
        <f t="shared" ca="1" si="1242"/>
        <v>22</v>
      </c>
      <c r="O6617" s="4"/>
      <c r="P6617" s="4">
        <v>55</v>
      </c>
      <c r="Q6617" s="4">
        <v>50</v>
      </c>
      <c r="R6617" s="4">
        <v>39</v>
      </c>
      <c r="S6617" s="4">
        <v>46</v>
      </c>
      <c r="T6617" s="4">
        <v>61</v>
      </c>
      <c r="U6617" s="4">
        <v>56</v>
      </c>
      <c r="V6617" s="13">
        <v>42</v>
      </c>
      <c r="W6617" s="4">
        <v>51</v>
      </c>
      <c r="X6617" s="4">
        <v>44</v>
      </c>
      <c r="Y6617">
        <f t="shared" si="1250"/>
        <v>0</v>
      </c>
      <c r="Z6617">
        <f t="shared" si="1251"/>
        <v>0</v>
      </c>
    </row>
    <row r="6618" spans="2:26" x14ac:dyDescent="0.25">
      <c r="B6618" s="11">
        <f t="shared" si="1252"/>
        <v>44837.249999983978</v>
      </c>
      <c r="C6618" s="1">
        <f t="shared" si="1243"/>
        <v>10</v>
      </c>
      <c r="D6618" s="1">
        <f t="shared" si="1244"/>
        <v>1</v>
      </c>
      <c r="E6618" s="12">
        <f t="shared" si="1245"/>
        <v>7</v>
      </c>
      <c r="F6618" s="124" t="str">
        <f t="shared" si="1246"/>
        <v>0</v>
      </c>
      <c r="G6618" s="1">
        <f ca="1">(OFFSET(O6618,0,MATCH(Customer!$J$6,'CDH &amp; HDH'!$P$11:$X$11,0)))</f>
        <v>42</v>
      </c>
      <c r="H6618" s="1" t="str">
        <f t="shared" si="1247"/>
        <v>Heating</v>
      </c>
      <c r="I6618" s="1">
        <f ca="1">OFFSET(IF($H6618="Cooling",Customer!$C$25,Customer!$C$52),E6618,D6618)</f>
        <v>66</v>
      </c>
      <c r="J6618" s="1">
        <f ca="1">OFFSET(IF($H6618="Cooling",Customer!$L$25,Customer!$L$52),$E6618,$D6618)</f>
        <v>64</v>
      </c>
      <c r="K6618" s="16">
        <f t="shared" si="1248"/>
        <v>0</v>
      </c>
      <c r="L6618" s="16">
        <f t="shared" si="1249"/>
        <v>0</v>
      </c>
      <c r="M6618" s="17">
        <f t="shared" ca="1" si="1241"/>
        <v>24</v>
      </c>
      <c r="N6618" s="17">
        <f t="shared" ca="1" si="1242"/>
        <v>22</v>
      </c>
      <c r="O6618" s="4"/>
      <c r="P6618" s="4">
        <v>55</v>
      </c>
      <c r="Q6618" s="4">
        <v>51</v>
      </c>
      <c r="R6618" s="4">
        <v>36</v>
      </c>
      <c r="S6618" s="4">
        <v>46</v>
      </c>
      <c r="T6618" s="4">
        <v>62</v>
      </c>
      <c r="U6618" s="4">
        <v>56</v>
      </c>
      <c r="V6618" s="13">
        <v>42</v>
      </c>
      <c r="W6618" s="4">
        <v>51</v>
      </c>
      <c r="X6618" s="4">
        <v>44</v>
      </c>
      <c r="Y6618">
        <f t="shared" si="1250"/>
        <v>0</v>
      </c>
      <c r="Z6618">
        <f t="shared" si="1251"/>
        <v>0</v>
      </c>
    </row>
    <row r="6619" spans="2:26" x14ac:dyDescent="0.25">
      <c r="B6619" s="11">
        <f t="shared" si="1252"/>
        <v>44837.291666650643</v>
      </c>
      <c r="C6619" s="1">
        <f t="shared" si="1243"/>
        <v>10</v>
      </c>
      <c r="D6619" s="1">
        <f t="shared" si="1244"/>
        <v>1</v>
      </c>
      <c r="E6619" s="12">
        <f t="shared" si="1245"/>
        <v>8</v>
      </c>
      <c r="F6619" s="124" t="str">
        <f t="shared" si="1246"/>
        <v>0</v>
      </c>
      <c r="G6619" s="1">
        <f ca="1">(OFFSET(O6619,0,MATCH(Customer!$J$6,'CDH &amp; HDH'!$P$11:$X$11,0)))</f>
        <v>43</v>
      </c>
      <c r="H6619" s="1" t="str">
        <f t="shared" si="1247"/>
        <v>Heating</v>
      </c>
      <c r="I6619" s="1">
        <f ca="1">OFFSET(IF($H6619="Cooling",Customer!$C$25,Customer!$C$52),E6619,D6619)</f>
        <v>70</v>
      </c>
      <c r="J6619" s="1">
        <f ca="1">OFFSET(IF($H6619="Cooling",Customer!$L$25,Customer!$L$52),$E6619,$D6619)</f>
        <v>70</v>
      </c>
      <c r="K6619" s="16">
        <f t="shared" si="1248"/>
        <v>0</v>
      </c>
      <c r="L6619" s="16">
        <f t="shared" si="1249"/>
        <v>0</v>
      </c>
      <c r="M6619" s="17">
        <f t="shared" ca="1" si="1241"/>
        <v>27</v>
      </c>
      <c r="N6619" s="17">
        <f t="shared" ca="1" si="1242"/>
        <v>27</v>
      </c>
      <c r="O6619" s="4"/>
      <c r="P6619" s="4">
        <v>56</v>
      </c>
      <c r="Q6619" s="4">
        <v>52</v>
      </c>
      <c r="R6619" s="4">
        <v>36</v>
      </c>
      <c r="S6619" s="4">
        <v>49</v>
      </c>
      <c r="T6619" s="4">
        <v>62</v>
      </c>
      <c r="U6619" s="4">
        <v>57</v>
      </c>
      <c r="V6619" s="13">
        <v>43</v>
      </c>
      <c r="W6619" s="4">
        <v>50</v>
      </c>
      <c r="X6619" s="4">
        <v>44</v>
      </c>
      <c r="Y6619">
        <f t="shared" si="1250"/>
        <v>0</v>
      </c>
      <c r="Z6619">
        <f t="shared" si="1251"/>
        <v>0</v>
      </c>
    </row>
    <row r="6620" spans="2:26" x14ac:dyDescent="0.25">
      <c r="B6620" s="11">
        <f t="shared" si="1252"/>
        <v>44837.333333317307</v>
      </c>
      <c r="C6620" s="1">
        <f t="shared" si="1243"/>
        <v>10</v>
      </c>
      <c r="D6620" s="1">
        <f t="shared" si="1244"/>
        <v>1</v>
      </c>
      <c r="E6620" s="12">
        <f t="shared" si="1245"/>
        <v>9</v>
      </c>
      <c r="F6620" s="124" t="str">
        <f t="shared" si="1246"/>
        <v>0</v>
      </c>
      <c r="G6620" s="1">
        <f ca="1">(OFFSET(O6620,0,MATCH(Customer!$J$6,'CDH &amp; HDH'!$P$11:$X$11,0)))</f>
        <v>44</v>
      </c>
      <c r="H6620" s="1" t="str">
        <f t="shared" si="1247"/>
        <v>Heating</v>
      </c>
      <c r="I6620" s="1">
        <f ca="1">OFFSET(IF($H6620="Cooling",Customer!$C$25,Customer!$C$52),E6620,D6620)</f>
        <v>70</v>
      </c>
      <c r="J6620" s="1">
        <f ca="1">OFFSET(IF($H6620="Cooling",Customer!$L$25,Customer!$L$52),$E6620,$D6620)</f>
        <v>70</v>
      </c>
      <c r="K6620" s="16">
        <f t="shared" si="1248"/>
        <v>0</v>
      </c>
      <c r="L6620" s="16">
        <f t="shared" si="1249"/>
        <v>0</v>
      </c>
      <c r="M6620" s="17">
        <f t="shared" ca="1" si="1241"/>
        <v>26</v>
      </c>
      <c r="N6620" s="17">
        <f t="shared" ca="1" si="1242"/>
        <v>26</v>
      </c>
      <c r="O6620" s="4"/>
      <c r="P6620" s="4">
        <v>58</v>
      </c>
      <c r="Q6620" s="4">
        <v>53</v>
      </c>
      <c r="R6620" s="4">
        <v>38</v>
      </c>
      <c r="S6620" s="4">
        <v>53</v>
      </c>
      <c r="T6620" s="4">
        <v>62</v>
      </c>
      <c r="U6620" s="4">
        <v>60</v>
      </c>
      <c r="V6620" s="13">
        <v>44</v>
      </c>
      <c r="W6620" s="4">
        <v>50</v>
      </c>
      <c r="X6620" s="4">
        <v>45</v>
      </c>
      <c r="Y6620">
        <f t="shared" si="1250"/>
        <v>0</v>
      </c>
      <c r="Z6620">
        <f t="shared" si="1251"/>
        <v>0</v>
      </c>
    </row>
    <row r="6621" spans="2:26" x14ac:dyDescent="0.25">
      <c r="B6621" s="11">
        <f t="shared" si="1252"/>
        <v>44837.374999983971</v>
      </c>
      <c r="C6621" s="1">
        <f t="shared" si="1243"/>
        <v>10</v>
      </c>
      <c r="D6621" s="1">
        <f t="shared" si="1244"/>
        <v>1</v>
      </c>
      <c r="E6621" s="12">
        <f t="shared" si="1245"/>
        <v>10</v>
      </c>
      <c r="F6621" s="124" t="str">
        <f t="shared" si="1246"/>
        <v>0</v>
      </c>
      <c r="G6621" s="1">
        <f ca="1">(OFFSET(O6621,0,MATCH(Customer!$J$6,'CDH &amp; HDH'!$P$11:$X$11,0)))</f>
        <v>45</v>
      </c>
      <c r="H6621" s="1" t="str">
        <f t="shared" si="1247"/>
        <v>Heating</v>
      </c>
      <c r="I6621" s="1">
        <f ca="1">OFFSET(IF($H6621="Cooling",Customer!$C$25,Customer!$C$52),E6621,D6621)</f>
        <v>70</v>
      </c>
      <c r="J6621" s="1">
        <f ca="1">OFFSET(IF($H6621="Cooling",Customer!$L$25,Customer!$L$52),$E6621,$D6621)</f>
        <v>70</v>
      </c>
      <c r="K6621" s="16">
        <f t="shared" si="1248"/>
        <v>0</v>
      </c>
      <c r="L6621" s="16">
        <f t="shared" si="1249"/>
        <v>0</v>
      </c>
      <c r="M6621" s="17">
        <f t="shared" ca="1" si="1241"/>
        <v>25</v>
      </c>
      <c r="N6621" s="17">
        <f t="shared" ca="1" si="1242"/>
        <v>25</v>
      </c>
      <c r="O6621" s="4"/>
      <c r="P6621" s="4">
        <v>58</v>
      </c>
      <c r="Q6621" s="4">
        <v>53</v>
      </c>
      <c r="R6621" s="4">
        <v>38</v>
      </c>
      <c r="S6621" s="4">
        <v>56</v>
      </c>
      <c r="T6621" s="4">
        <v>62</v>
      </c>
      <c r="U6621" s="4">
        <v>59</v>
      </c>
      <c r="V6621" s="13">
        <v>45</v>
      </c>
      <c r="W6621" s="4">
        <v>50</v>
      </c>
      <c r="X6621" s="4">
        <v>46</v>
      </c>
      <c r="Y6621">
        <f t="shared" si="1250"/>
        <v>0</v>
      </c>
      <c r="Z6621">
        <f t="shared" si="1251"/>
        <v>0</v>
      </c>
    </row>
    <row r="6622" spans="2:26" x14ac:dyDescent="0.25">
      <c r="B6622" s="11">
        <f t="shared" si="1252"/>
        <v>44837.416666650635</v>
      </c>
      <c r="C6622" s="1">
        <f t="shared" si="1243"/>
        <v>10</v>
      </c>
      <c r="D6622" s="1">
        <f t="shared" si="1244"/>
        <v>1</v>
      </c>
      <c r="E6622" s="12">
        <f t="shared" si="1245"/>
        <v>11</v>
      </c>
      <c r="F6622" s="124" t="str">
        <f t="shared" si="1246"/>
        <v>0</v>
      </c>
      <c r="G6622" s="1">
        <f ca="1">(OFFSET(O6622,0,MATCH(Customer!$J$6,'CDH &amp; HDH'!$P$11:$X$11,0)))</f>
        <v>45</v>
      </c>
      <c r="H6622" s="1" t="str">
        <f t="shared" si="1247"/>
        <v>Heating</v>
      </c>
      <c r="I6622" s="1">
        <f ca="1">OFFSET(IF($H6622="Cooling",Customer!$C$25,Customer!$C$52),E6622,D6622)</f>
        <v>70</v>
      </c>
      <c r="J6622" s="1">
        <f ca="1">OFFSET(IF($H6622="Cooling",Customer!$L$25,Customer!$L$52),$E6622,$D6622)</f>
        <v>70</v>
      </c>
      <c r="K6622" s="16">
        <f t="shared" si="1248"/>
        <v>0</v>
      </c>
      <c r="L6622" s="16">
        <f t="shared" si="1249"/>
        <v>0</v>
      </c>
      <c r="M6622" s="17">
        <f t="shared" ca="1" si="1241"/>
        <v>25</v>
      </c>
      <c r="N6622" s="17">
        <f t="shared" ca="1" si="1242"/>
        <v>25</v>
      </c>
      <c r="O6622" s="4"/>
      <c r="P6622" s="4">
        <v>59</v>
      </c>
      <c r="Q6622" s="4">
        <v>55</v>
      </c>
      <c r="R6622" s="4">
        <v>40</v>
      </c>
      <c r="S6622" s="4">
        <v>58</v>
      </c>
      <c r="T6622" s="4">
        <v>63</v>
      </c>
      <c r="U6622" s="4">
        <v>61</v>
      </c>
      <c r="V6622" s="13">
        <v>45</v>
      </c>
      <c r="W6622" s="4">
        <v>51</v>
      </c>
      <c r="X6622" s="4">
        <v>49</v>
      </c>
      <c r="Y6622">
        <f t="shared" si="1250"/>
        <v>0</v>
      </c>
      <c r="Z6622">
        <f t="shared" si="1251"/>
        <v>0</v>
      </c>
    </row>
    <row r="6623" spans="2:26" x14ac:dyDescent="0.25">
      <c r="B6623" s="11">
        <f t="shared" si="1252"/>
        <v>44837.4583333173</v>
      </c>
      <c r="C6623" s="1">
        <f t="shared" si="1243"/>
        <v>10</v>
      </c>
      <c r="D6623" s="1">
        <f t="shared" si="1244"/>
        <v>1</v>
      </c>
      <c r="E6623" s="12">
        <f t="shared" si="1245"/>
        <v>12</v>
      </c>
      <c r="F6623" s="124" t="str">
        <f t="shared" si="1246"/>
        <v>0</v>
      </c>
      <c r="G6623" s="1">
        <f ca="1">(OFFSET(O6623,0,MATCH(Customer!$J$6,'CDH &amp; HDH'!$P$11:$X$11,0)))</f>
        <v>46</v>
      </c>
      <c r="H6623" s="1" t="str">
        <f t="shared" si="1247"/>
        <v>Heating</v>
      </c>
      <c r="I6623" s="1">
        <f ca="1">OFFSET(IF($H6623="Cooling",Customer!$C$25,Customer!$C$52),E6623,D6623)</f>
        <v>70</v>
      </c>
      <c r="J6623" s="1">
        <f ca="1">OFFSET(IF($H6623="Cooling",Customer!$L$25,Customer!$L$52),$E6623,$D6623)</f>
        <v>70</v>
      </c>
      <c r="K6623" s="16">
        <f t="shared" si="1248"/>
        <v>0</v>
      </c>
      <c r="L6623" s="16">
        <f t="shared" si="1249"/>
        <v>0</v>
      </c>
      <c r="M6623" s="17">
        <f t="shared" ca="1" si="1241"/>
        <v>24</v>
      </c>
      <c r="N6623" s="17">
        <f t="shared" ca="1" si="1242"/>
        <v>24</v>
      </c>
      <c r="O6623" s="4"/>
      <c r="P6623" s="4">
        <v>59</v>
      </c>
      <c r="Q6623" s="4">
        <v>55</v>
      </c>
      <c r="R6623" s="4">
        <v>39</v>
      </c>
      <c r="S6623" s="4">
        <v>61</v>
      </c>
      <c r="T6623" s="4">
        <v>61</v>
      </c>
      <c r="U6623" s="4">
        <v>61</v>
      </c>
      <c r="V6623" s="13">
        <v>46</v>
      </c>
      <c r="W6623" s="4">
        <v>54</v>
      </c>
      <c r="X6623" s="4">
        <v>54</v>
      </c>
      <c r="Y6623">
        <f t="shared" si="1250"/>
        <v>0</v>
      </c>
      <c r="Z6623">
        <f t="shared" si="1251"/>
        <v>0</v>
      </c>
    </row>
    <row r="6624" spans="2:26" x14ac:dyDescent="0.25">
      <c r="B6624" s="11">
        <f t="shared" si="1252"/>
        <v>44837.499999983964</v>
      </c>
      <c r="C6624" s="1">
        <f t="shared" si="1243"/>
        <v>10</v>
      </c>
      <c r="D6624" s="1">
        <f t="shared" si="1244"/>
        <v>1</v>
      </c>
      <c r="E6624" s="12">
        <f t="shared" si="1245"/>
        <v>13</v>
      </c>
      <c r="F6624" s="124" t="str">
        <f t="shared" si="1246"/>
        <v>0</v>
      </c>
      <c r="G6624" s="1">
        <f ca="1">(OFFSET(O6624,0,MATCH(Customer!$J$6,'CDH &amp; HDH'!$P$11:$X$11,0)))</f>
        <v>46</v>
      </c>
      <c r="H6624" s="1" t="str">
        <f t="shared" si="1247"/>
        <v>Heating</v>
      </c>
      <c r="I6624" s="1">
        <f ca="1">OFFSET(IF($H6624="Cooling",Customer!$C$25,Customer!$C$52),E6624,D6624)</f>
        <v>70</v>
      </c>
      <c r="J6624" s="1">
        <f ca="1">OFFSET(IF($H6624="Cooling",Customer!$L$25,Customer!$L$52),$E6624,$D6624)</f>
        <v>70</v>
      </c>
      <c r="K6624" s="16">
        <f t="shared" si="1248"/>
        <v>0</v>
      </c>
      <c r="L6624" s="16">
        <f t="shared" si="1249"/>
        <v>0</v>
      </c>
      <c r="M6624" s="17">
        <f t="shared" ca="1" si="1241"/>
        <v>24</v>
      </c>
      <c r="N6624" s="17">
        <f t="shared" ca="1" si="1242"/>
        <v>24</v>
      </c>
      <c r="O6624" s="4"/>
      <c r="P6624" s="4">
        <v>60</v>
      </c>
      <c r="Q6624" s="4">
        <v>57</v>
      </c>
      <c r="R6624" s="4">
        <v>39</v>
      </c>
      <c r="S6624" s="4">
        <v>63</v>
      </c>
      <c r="T6624" s="4">
        <v>62</v>
      </c>
      <c r="U6624" s="4">
        <v>61</v>
      </c>
      <c r="V6624" s="13">
        <v>46</v>
      </c>
      <c r="W6624" s="4">
        <v>56</v>
      </c>
      <c r="X6624" s="4">
        <v>64</v>
      </c>
      <c r="Y6624">
        <f t="shared" si="1250"/>
        <v>0</v>
      </c>
      <c r="Z6624">
        <f t="shared" si="1251"/>
        <v>0</v>
      </c>
    </row>
    <row r="6625" spans="2:26" x14ac:dyDescent="0.25">
      <c r="B6625" s="11">
        <f t="shared" si="1252"/>
        <v>44837.541666650628</v>
      </c>
      <c r="C6625" s="1">
        <f t="shared" si="1243"/>
        <v>10</v>
      </c>
      <c r="D6625" s="1">
        <f t="shared" si="1244"/>
        <v>1</v>
      </c>
      <c r="E6625" s="12">
        <f t="shared" si="1245"/>
        <v>14</v>
      </c>
      <c r="F6625" s="124" t="str">
        <f t="shared" si="1246"/>
        <v>0</v>
      </c>
      <c r="G6625" s="1">
        <f ca="1">(OFFSET(O6625,0,MATCH(Customer!$J$6,'CDH &amp; HDH'!$P$11:$X$11,0)))</f>
        <v>49</v>
      </c>
      <c r="H6625" s="1" t="str">
        <f t="shared" si="1247"/>
        <v>Heating</v>
      </c>
      <c r="I6625" s="1">
        <f ca="1">OFFSET(IF($H6625="Cooling",Customer!$C$25,Customer!$C$52),E6625,D6625)</f>
        <v>70</v>
      </c>
      <c r="J6625" s="1">
        <f ca="1">OFFSET(IF($H6625="Cooling",Customer!$L$25,Customer!$L$52),$E6625,$D6625)</f>
        <v>70</v>
      </c>
      <c r="K6625" s="16">
        <f t="shared" si="1248"/>
        <v>0</v>
      </c>
      <c r="L6625" s="16">
        <f t="shared" si="1249"/>
        <v>0</v>
      </c>
      <c r="M6625" s="17">
        <f t="shared" ca="1" si="1241"/>
        <v>21</v>
      </c>
      <c r="N6625" s="17">
        <f t="shared" ca="1" si="1242"/>
        <v>21</v>
      </c>
      <c r="O6625" s="4"/>
      <c r="P6625" s="4">
        <v>60</v>
      </c>
      <c r="Q6625" s="4">
        <v>56</v>
      </c>
      <c r="R6625" s="4">
        <v>39</v>
      </c>
      <c r="S6625" s="4">
        <v>63</v>
      </c>
      <c r="T6625" s="4">
        <v>63</v>
      </c>
      <c r="U6625" s="4">
        <v>61</v>
      </c>
      <c r="V6625" s="13">
        <v>49</v>
      </c>
      <c r="W6625" s="4">
        <v>56</v>
      </c>
      <c r="X6625" s="4">
        <v>62</v>
      </c>
      <c r="Y6625">
        <f t="shared" si="1250"/>
        <v>0</v>
      </c>
      <c r="Z6625">
        <f t="shared" si="1251"/>
        <v>0</v>
      </c>
    </row>
    <row r="6626" spans="2:26" x14ac:dyDescent="0.25">
      <c r="B6626" s="11">
        <f t="shared" si="1252"/>
        <v>44837.583333317292</v>
      </c>
      <c r="C6626" s="1">
        <f t="shared" si="1243"/>
        <v>10</v>
      </c>
      <c r="D6626" s="1">
        <f t="shared" si="1244"/>
        <v>1</v>
      </c>
      <c r="E6626" s="12">
        <f t="shared" si="1245"/>
        <v>15</v>
      </c>
      <c r="F6626" s="124" t="str">
        <f t="shared" si="1246"/>
        <v>0</v>
      </c>
      <c r="G6626" s="1">
        <f ca="1">(OFFSET(O6626,0,MATCH(Customer!$J$6,'CDH &amp; HDH'!$P$11:$X$11,0)))</f>
        <v>48</v>
      </c>
      <c r="H6626" s="1" t="str">
        <f t="shared" si="1247"/>
        <v>Heating</v>
      </c>
      <c r="I6626" s="1">
        <f ca="1">OFFSET(IF($H6626="Cooling",Customer!$C$25,Customer!$C$52),E6626,D6626)</f>
        <v>70</v>
      </c>
      <c r="J6626" s="1">
        <f ca="1">OFFSET(IF($H6626="Cooling",Customer!$L$25,Customer!$L$52),$E6626,$D6626)</f>
        <v>70</v>
      </c>
      <c r="K6626" s="16">
        <f t="shared" si="1248"/>
        <v>0</v>
      </c>
      <c r="L6626" s="16">
        <f t="shared" si="1249"/>
        <v>0</v>
      </c>
      <c r="M6626" s="17">
        <f t="shared" ca="1" si="1241"/>
        <v>22</v>
      </c>
      <c r="N6626" s="17">
        <f t="shared" ca="1" si="1242"/>
        <v>22</v>
      </c>
      <c r="O6626" s="4"/>
      <c r="P6626" s="4">
        <v>60</v>
      </c>
      <c r="Q6626" s="4">
        <v>57</v>
      </c>
      <c r="R6626" s="4">
        <v>38</v>
      </c>
      <c r="S6626" s="4">
        <v>62</v>
      </c>
      <c r="T6626" s="4">
        <v>64</v>
      </c>
      <c r="U6626" s="4">
        <v>61</v>
      </c>
      <c r="V6626" s="13">
        <v>48</v>
      </c>
      <c r="W6626" s="4">
        <v>56</v>
      </c>
      <c r="X6626" s="4">
        <v>65</v>
      </c>
      <c r="Y6626">
        <f t="shared" si="1250"/>
        <v>0</v>
      </c>
      <c r="Z6626">
        <f t="shared" si="1251"/>
        <v>0</v>
      </c>
    </row>
    <row r="6627" spans="2:26" x14ac:dyDescent="0.25">
      <c r="B6627" s="11">
        <f t="shared" si="1252"/>
        <v>44837.624999983957</v>
      </c>
      <c r="C6627" s="1">
        <f t="shared" si="1243"/>
        <v>10</v>
      </c>
      <c r="D6627" s="1">
        <f t="shared" si="1244"/>
        <v>1</v>
      </c>
      <c r="E6627" s="12">
        <f t="shared" si="1245"/>
        <v>16</v>
      </c>
      <c r="F6627" s="124" t="str">
        <f t="shared" si="1246"/>
        <v>0</v>
      </c>
      <c r="G6627" s="1">
        <f ca="1">(OFFSET(O6627,0,MATCH(Customer!$J$6,'CDH &amp; HDH'!$P$11:$X$11,0)))</f>
        <v>47</v>
      </c>
      <c r="H6627" s="1" t="str">
        <f t="shared" si="1247"/>
        <v>Heating</v>
      </c>
      <c r="I6627" s="1">
        <f ca="1">OFFSET(IF($H6627="Cooling",Customer!$C$25,Customer!$C$52),E6627,D6627)</f>
        <v>70</v>
      </c>
      <c r="J6627" s="1">
        <f ca="1">OFFSET(IF($H6627="Cooling",Customer!$L$25,Customer!$L$52),$E6627,$D6627)</f>
        <v>70</v>
      </c>
      <c r="K6627" s="16">
        <f t="shared" si="1248"/>
        <v>0</v>
      </c>
      <c r="L6627" s="16">
        <f t="shared" si="1249"/>
        <v>0</v>
      </c>
      <c r="M6627" s="17">
        <f t="shared" ca="1" si="1241"/>
        <v>23</v>
      </c>
      <c r="N6627" s="17">
        <f t="shared" ca="1" si="1242"/>
        <v>23</v>
      </c>
      <c r="O6627" s="4"/>
      <c r="P6627" s="4">
        <v>60</v>
      </c>
      <c r="Q6627" s="4">
        <v>59</v>
      </c>
      <c r="R6627" s="4">
        <v>38</v>
      </c>
      <c r="S6627" s="4">
        <v>62</v>
      </c>
      <c r="T6627" s="4">
        <v>64</v>
      </c>
      <c r="U6627" s="4">
        <v>58</v>
      </c>
      <c r="V6627" s="13">
        <v>47</v>
      </c>
      <c r="W6627" s="4">
        <v>55</v>
      </c>
      <c r="X6627" s="4">
        <v>60</v>
      </c>
      <c r="Y6627">
        <f t="shared" si="1250"/>
        <v>0</v>
      </c>
      <c r="Z6627">
        <f t="shared" si="1251"/>
        <v>0</v>
      </c>
    </row>
    <row r="6628" spans="2:26" x14ac:dyDescent="0.25">
      <c r="B6628" s="11">
        <f t="shared" si="1252"/>
        <v>44837.666666650621</v>
      </c>
      <c r="C6628" s="1">
        <f t="shared" si="1243"/>
        <v>10</v>
      </c>
      <c r="D6628" s="1">
        <f t="shared" si="1244"/>
        <v>1</v>
      </c>
      <c r="E6628" s="12">
        <f t="shared" si="1245"/>
        <v>17</v>
      </c>
      <c r="F6628" s="124" t="str">
        <f t="shared" si="1246"/>
        <v>0</v>
      </c>
      <c r="G6628" s="1">
        <f ca="1">(OFFSET(O6628,0,MATCH(Customer!$J$6,'CDH &amp; HDH'!$P$11:$X$11,0)))</f>
        <v>46</v>
      </c>
      <c r="H6628" s="1" t="str">
        <f t="shared" si="1247"/>
        <v>Heating</v>
      </c>
      <c r="I6628" s="1">
        <f ca="1">OFFSET(IF($H6628="Cooling",Customer!$C$25,Customer!$C$52),E6628,D6628)</f>
        <v>70</v>
      </c>
      <c r="J6628" s="1">
        <f ca="1">OFFSET(IF($H6628="Cooling",Customer!$L$25,Customer!$L$52),$E6628,$D6628)</f>
        <v>70</v>
      </c>
      <c r="K6628" s="16">
        <f t="shared" si="1248"/>
        <v>0</v>
      </c>
      <c r="L6628" s="16">
        <f t="shared" si="1249"/>
        <v>0</v>
      </c>
      <c r="M6628" s="17">
        <f t="shared" ref="M6628:M6691" ca="1" si="1253">IF($H6628="Cooling",0,MAX(0,I6628-$G6628))</f>
        <v>24</v>
      </c>
      <c r="N6628" s="17">
        <f t="shared" ref="N6628:N6691" ca="1" si="1254">IF($H6628="Cooling",0,MAX(0,J6628-$G6628))</f>
        <v>24</v>
      </c>
      <c r="O6628" s="4"/>
      <c r="P6628" s="4">
        <v>59</v>
      </c>
      <c r="Q6628" s="4">
        <v>60</v>
      </c>
      <c r="R6628" s="4">
        <v>37</v>
      </c>
      <c r="S6628" s="4">
        <v>62</v>
      </c>
      <c r="T6628" s="4">
        <v>63</v>
      </c>
      <c r="U6628" s="4">
        <v>58</v>
      </c>
      <c r="V6628" s="13">
        <v>46</v>
      </c>
      <c r="W6628" s="4">
        <v>55</v>
      </c>
      <c r="X6628" s="4">
        <v>64</v>
      </c>
      <c r="Y6628">
        <f t="shared" si="1250"/>
        <v>0</v>
      </c>
      <c r="Z6628">
        <f t="shared" si="1251"/>
        <v>0</v>
      </c>
    </row>
    <row r="6629" spans="2:26" x14ac:dyDescent="0.25">
      <c r="B6629" s="11">
        <f t="shared" si="1252"/>
        <v>44837.708333317285</v>
      </c>
      <c r="C6629" s="1">
        <f t="shared" si="1243"/>
        <v>10</v>
      </c>
      <c r="D6629" s="1">
        <f t="shared" si="1244"/>
        <v>1</v>
      </c>
      <c r="E6629" s="12">
        <f t="shared" si="1245"/>
        <v>18</v>
      </c>
      <c r="F6629" s="124" t="str">
        <f t="shared" si="1246"/>
        <v>0</v>
      </c>
      <c r="G6629" s="1">
        <f ca="1">(OFFSET(O6629,0,MATCH(Customer!$J$6,'CDH &amp; HDH'!$P$11:$X$11,0)))</f>
        <v>46</v>
      </c>
      <c r="H6629" s="1" t="str">
        <f t="shared" si="1247"/>
        <v>Heating</v>
      </c>
      <c r="I6629" s="1">
        <f ca="1">OFFSET(IF($H6629="Cooling",Customer!$C$25,Customer!$C$52),E6629,D6629)</f>
        <v>70</v>
      </c>
      <c r="J6629" s="1">
        <f ca="1">OFFSET(IF($H6629="Cooling",Customer!$L$25,Customer!$L$52),$E6629,$D6629)</f>
        <v>70</v>
      </c>
      <c r="K6629" s="16">
        <f t="shared" si="1248"/>
        <v>0</v>
      </c>
      <c r="L6629" s="16">
        <f t="shared" si="1249"/>
        <v>0</v>
      </c>
      <c r="M6629" s="17">
        <f t="shared" ca="1" si="1253"/>
        <v>24</v>
      </c>
      <c r="N6629" s="17">
        <f t="shared" ca="1" si="1254"/>
        <v>24</v>
      </c>
      <c r="O6629" s="4"/>
      <c r="P6629" s="4">
        <v>58</v>
      </c>
      <c r="Q6629" s="4">
        <v>61</v>
      </c>
      <c r="R6629" s="4">
        <v>36</v>
      </c>
      <c r="S6629" s="4">
        <v>61</v>
      </c>
      <c r="T6629" s="4">
        <v>64</v>
      </c>
      <c r="U6629" s="4">
        <v>56</v>
      </c>
      <c r="V6629" s="13">
        <v>46</v>
      </c>
      <c r="W6629" s="4">
        <v>54</v>
      </c>
      <c r="X6629" s="4">
        <v>62</v>
      </c>
      <c r="Y6629">
        <f t="shared" si="1250"/>
        <v>0</v>
      </c>
      <c r="Z6629">
        <f t="shared" si="1251"/>
        <v>0</v>
      </c>
    </row>
    <row r="6630" spans="2:26" x14ac:dyDescent="0.25">
      <c r="B6630" s="11">
        <f t="shared" si="1252"/>
        <v>44837.749999983949</v>
      </c>
      <c r="C6630" s="1">
        <f t="shared" si="1243"/>
        <v>10</v>
      </c>
      <c r="D6630" s="1">
        <f t="shared" si="1244"/>
        <v>1</v>
      </c>
      <c r="E6630" s="12">
        <f t="shared" si="1245"/>
        <v>19</v>
      </c>
      <c r="F6630" s="124" t="str">
        <f t="shared" si="1246"/>
        <v>0</v>
      </c>
      <c r="G6630" s="1">
        <f ca="1">(OFFSET(O6630,0,MATCH(Customer!$J$6,'CDH &amp; HDH'!$P$11:$X$11,0)))</f>
        <v>43</v>
      </c>
      <c r="H6630" s="1" t="str">
        <f t="shared" si="1247"/>
        <v>Heating</v>
      </c>
      <c r="I6630" s="1">
        <f ca="1">OFFSET(IF($H6630="Cooling",Customer!$C$25,Customer!$C$52),E6630,D6630)</f>
        <v>66</v>
      </c>
      <c r="J6630" s="1">
        <f ca="1">OFFSET(IF($H6630="Cooling",Customer!$L$25,Customer!$L$52),$E6630,$D6630)</f>
        <v>64</v>
      </c>
      <c r="K6630" s="16">
        <f t="shared" si="1248"/>
        <v>0</v>
      </c>
      <c r="L6630" s="16">
        <f t="shared" si="1249"/>
        <v>0</v>
      </c>
      <c r="M6630" s="17">
        <f t="shared" ca="1" si="1253"/>
        <v>23</v>
      </c>
      <c r="N6630" s="17">
        <f t="shared" ca="1" si="1254"/>
        <v>21</v>
      </c>
      <c r="O6630" s="4"/>
      <c r="P6630" s="4">
        <v>58</v>
      </c>
      <c r="Q6630" s="4">
        <v>62</v>
      </c>
      <c r="R6630" s="4">
        <v>36</v>
      </c>
      <c r="S6630" s="4">
        <v>61</v>
      </c>
      <c r="T6630" s="4">
        <v>64</v>
      </c>
      <c r="U6630" s="4">
        <v>56</v>
      </c>
      <c r="V6630" s="13">
        <v>43</v>
      </c>
      <c r="W6630" s="4">
        <v>55</v>
      </c>
      <c r="X6630" s="4">
        <v>58</v>
      </c>
      <c r="Y6630">
        <f t="shared" si="1250"/>
        <v>0</v>
      </c>
      <c r="Z6630">
        <f t="shared" si="1251"/>
        <v>0</v>
      </c>
    </row>
    <row r="6631" spans="2:26" x14ac:dyDescent="0.25">
      <c r="B6631" s="11">
        <f t="shared" si="1252"/>
        <v>44837.791666650613</v>
      </c>
      <c r="C6631" s="1">
        <f t="shared" si="1243"/>
        <v>10</v>
      </c>
      <c r="D6631" s="1">
        <f t="shared" si="1244"/>
        <v>1</v>
      </c>
      <c r="E6631" s="12">
        <f t="shared" si="1245"/>
        <v>20</v>
      </c>
      <c r="F6631" s="124" t="str">
        <f t="shared" si="1246"/>
        <v>0</v>
      </c>
      <c r="G6631" s="1">
        <f ca="1">(OFFSET(O6631,0,MATCH(Customer!$J$6,'CDH &amp; HDH'!$P$11:$X$11,0)))</f>
        <v>42</v>
      </c>
      <c r="H6631" s="1" t="str">
        <f t="shared" si="1247"/>
        <v>Heating</v>
      </c>
      <c r="I6631" s="1">
        <f ca="1">OFFSET(IF($H6631="Cooling",Customer!$C$25,Customer!$C$52),E6631,D6631)</f>
        <v>66</v>
      </c>
      <c r="J6631" s="1">
        <f ca="1">OFFSET(IF($H6631="Cooling",Customer!$L$25,Customer!$L$52),$E6631,$D6631)</f>
        <v>64</v>
      </c>
      <c r="K6631" s="16">
        <f t="shared" si="1248"/>
        <v>0</v>
      </c>
      <c r="L6631" s="16">
        <f t="shared" si="1249"/>
        <v>0</v>
      </c>
      <c r="M6631" s="17">
        <f t="shared" ca="1" si="1253"/>
        <v>24</v>
      </c>
      <c r="N6631" s="17">
        <f t="shared" ca="1" si="1254"/>
        <v>22</v>
      </c>
      <c r="O6631" s="4"/>
      <c r="P6631" s="4">
        <v>58</v>
      </c>
      <c r="Q6631" s="4">
        <v>63</v>
      </c>
      <c r="R6631" s="4">
        <v>36</v>
      </c>
      <c r="S6631" s="4">
        <v>60</v>
      </c>
      <c r="T6631" s="4">
        <v>64</v>
      </c>
      <c r="U6631" s="4">
        <v>55</v>
      </c>
      <c r="V6631" s="13">
        <v>42</v>
      </c>
      <c r="W6631" s="4">
        <v>55</v>
      </c>
      <c r="X6631" s="4">
        <v>61</v>
      </c>
      <c r="Y6631">
        <f t="shared" si="1250"/>
        <v>0</v>
      </c>
      <c r="Z6631">
        <f t="shared" si="1251"/>
        <v>0</v>
      </c>
    </row>
    <row r="6632" spans="2:26" x14ac:dyDescent="0.25">
      <c r="B6632" s="11">
        <f t="shared" si="1252"/>
        <v>44837.833333317278</v>
      </c>
      <c r="C6632" s="1">
        <f t="shared" si="1243"/>
        <v>10</v>
      </c>
      <c r="D6632" s="1">
        <f t="shared" si="1244"/>
        <v>1</v>
      </c>
      <c r="E6632" s="12">
        <f t="shared" si="1245"/>
        <v>21</v>
      </c>
      <c r="F6632" s="124" t="str">
        <f t="shared" si="1246"/>
        <v>0</v>
      </c>
      <c r="G6632" s="1">
        <f ca="1">(OFFSET(O6632,0,MATCH(Customer!$J$6,'CDH &amp; HDH'!$P$11:$X$11,0)))</f>
        <v>40</v>
      </c>
      <c r="H6632" s="1" t="str">
        <f t="shared" si="1247"/>
        <v>Heating</v>
      </c>
      <c r="I6632" s="1">
        <f ca="1">OFFSET(IF($H6632="Cooling",Customer!$C$25,Customer!$C$52),E6632,D6632)</f>
        <v>66</v>
      </c>
      <c r="J6632" s="1">
        <f ca="1">OFFSET(IF($H6632="Cooling",Customer!$L$25,Customer!$L$52),$E6632,$D6632)</f>
        <v>64</v>
      </c>
      <c r="K6632" s="16">
        <f t="shared" si="1248"/>
        <v>0</v>
      </c>
      <c r="L6632" s="16">
        <f t="shared" si="1249"/>
        <v>0</v>
      </c>
      <c r="M6632" s="17">
        <f t="shared" ca="1" si="1253"/>
        <v>26</v>
      </c>
      <c r="N6632" s="17">
        <f t="shared" ca="1" si="1254"/>
        <v>24</v>
      </c>
      <c r="O6632" s="4"/>
      <c r="P6632" s="4">
        <v>57</v>
      </c>
      <c r="Q6632" s="4">
        <v>63</v>
      </c>
      <c r="R6632" s="4">
        <v>36</v>
      </c>
      <c r="S6632" s="4">
        <v>58</v>
      </c>
      <c r="T6632" s="4">
        <v>63</v>
      </c>
      <c r="U6632" s="4">
        <v>55</v>
      </c>
      <c r="V6632" s="13">
        <v>40</v>
      </c>
      <c r="W6632" s="4">
        <v>55</v>
      </c>
      <c r="X6632" s="4">
        <v>60</v>
      </c>
      <c r="Y6632">
        <f t="shared" si="1250"/>
        <v>0</v>
      </c>
      <c r="Z6632">
        <f t="shared" si="1251"/>
        <v>0</v>
      </c>
    </row>
    <row r="6633" spans="2:26" x14ac:dyDescent="0.25">
      <c r="B6633" s="11">
        <f t="shared" si="1252"/>
        <v>44837.874999983942</v>
      </c>
      <c r="C6633" s="1">
        <f t="shared" si="1243"/>
        <v>10</v>
      </c>
      <c r="D6633" s="1">
        <f t="shared" si="1244"/>
        <v>1</v>
      </c>
      <c r="E6633" s="12">
        <f t="shared" si="1245"/>
        <v>22</v>
      </c>
      <c r="F6633" s="124" t="str">
        <f t="shared" si="1246"/>
        <v>0</v>
      </c>
      <c r="G6633" s="1">
        <f ca="1">(OFFSET(O6633,0,MATCH(Customer!$J$6,'CDH &amp; HDH'!$P$11:$X$11,0)))</f>
        <v>37</v>
      </c>
      <c r="H6633" s="1" t="str">
        <f t="shared" si="1247"/>
        <v>Heating</v>
      </c>
      <c r="I6633" s="1">
        <f ca="1">OFFSET(IF($H6633="Cooling",Customer!$C$25,Customer!$C$52),E6633,D6633)</f>
        <v>66</v>
      </c>
      <c r="J6633" s="1">
        <f ca="1">OFFSET(IF($H6633="Cooling",Customer!$L$25,Customer!$L$52),$E6633,$D6633)</f>
        <v>64</v>
      </c>
      <c r="K6633" s="16">
        <f t="shared" si="1248"/>
        <v>0</v>
      </c>
      <c r="L6633" s="16">
        <f t="shared" si="1249"/>
        <v>0</v>
      </c>
      <c r="M6633" s="17">
        <f t="shared" ca="1" si="1253"/>
        <v>29</v>
      </c>
      <c r="N6633" s="17">
        <f t="shared" ca="1" si="1254"/>
        <v>27</v>
      </c>
      <c r="O6633" s="4"/>
      <c r="P6633" s="4">
        <v>56</v>
      </c>
      <c r="Q6633" s="4">
        <v>63</v>
      </c>
      <c r="R6633" s="4">
        <v>34</v>
      </c>
      <c r="S6633" s="4">
        <v>57</v>
      </c>
      <c r="T6633" s="4">
        <v>63</v>
      </c>
      <c r="U6633" s="4">
        <v>56</v>
      </c>
      <c r="V6633" s="13">
        <v>37</v>
      </c>
      <c r="W6633" s="4">
        <v>55</v>
      </c>
      <c r="X6633" s="4">
        <v>60</v>
      </c>
      <c r="Y6633">
        <f t="shared" si="1250"/>
        <v>0</v>
      </c>
      <c r="Z6633">
        <f t="shared" si="1251"/>
        <v>0</v>
      </c>
    </row>
    <row r="6634" spans="2:26" x14ac:dyDescent="0.25">
      <c r="B6634" s="11">
        <f t="shared" si="1252"/>
        <v>44837.916666650606</v>
      </c>
      <c r="C6634" s="1">
        <f t="shared" si="1243"/>
        <v>10</v>
      </c>
      <c r="D6634" s="1">
        <f t="shared" si="1244"/>
        <v>1</v>
      </c>
      <c r="E6634" s="12">
        <f t="shared" si="1245"/>
        <v>23</v>
      </c>
      <c r="F6634" s="124" t="str">
        <f t="shared" si="1246"/>
        <v>0</v>
      </c>
      <c r="G6634" s="1">
        <f ca="1">(OFFSET(O6634,0,MATCH(Customer!$J$6,'CDH &amp; HDH'!$P$11:$X$11,0)))</f>
        <v>37</v>
      </c>
      <c r="H6634" s="1" t="str">
        <f t="shared" si="1247"/>
        <v>Heating</v>
      </c>
      <c r="I6634" s="1">
        <f ca="1">OFFSET(IF($H6634="Cooling",Customer!$C$25,Customer!$C$52),E6634,D6634)</f>
        <v>66</v>
      </c>
      <c r="J6634" s="1">
        <f ca="1">OFFSET(IF($H6634="Cooling",Customer!$L$25,Customer!$L$52),$E6634,$D6634)</f>
        <v>64</v>
      </c>
      <c r="K6634" s="16">
        <f t="shared" si="1248"/>
        <v>0</v>
      </c>
      <c r="L6634" s="16">
        <f t="shared" si="1249"/>
        <v>0</v>
      </c>
      <c r="M6634" s="17">
        <f t="shared" ca="1" si="1253"/>
        <v>29</v>
      </c>
      <c r="N6634" s="17">
        <f t="shared" ca="1" si="1254"/>
        <v>27</v>
      </c>
      <c r="O6634" s="4"/>
      <c r="P6634" s="4">
        <v>56</v>
      </c>
      <c r="Q6634" s="4">
        <v>65</v>
      </c>
      <c r="R6634" s="4">
        <v>34</v>
      </c>
      <c r="S6634" s="4">
        <v>55</v>
      </c>
      <c r="T6634" s="4">
        <v>64</v>
      </c>
      <c r="U6634" s="4">
        <v>55</v>
      </c>
      <c r="V6634" s="13">
        <v>37</v>
      </c>
      <c r="W6634" s="4">
        <v>55</v>
      </c>
      <c r="X6634" s="4">
        <v>60</v>
      </c>
      <c r="Y6634">
        <f t="shared" si="1250"/>
        <v>0</v>
      </c>
      <c r="Z6634">
        <f t="shared" si="1251"/>
        <v>0</v>
      </c>
    </row>
    <row r="6635" spans="2:26" x14ac:dyDescent="0.25">
      <c r="B6635" s="11">
        <f t="shared" si="1252"/>
        <v>44837.95833331727</v>
      </c>
      <c r="C6635" s="1">
        <f t="shared" si="1243"/>
        <v>10</v>
      </c>
      <c r="D6635" s="1">
        <f t="shared" si="1244"/>
        <v>1</v>
      </c>
      <c r="E6635" s="12">
        <f t="shared" si="1245"/>
        <v>24</v>
      </c>
      <c r="F6635" s="124" t="str">
        <f t="shared" si="1246"/>
        <v>0</v>
      </c>
      <c r="G6635" s="1">
        <f ca="1">(OFFSET(O6635,0,MATCH(Customer!$J$6,'CDH &amp; HDH'!$P$11:$X$11,0)))</f>
        <v>36</v>
      </c>
      <c r="H6635" s="1" t="str">
        <f t="shared" si="1247"/>
        <v>Heating</v>
      </c>
      <c r="I6635" s="1">
        <f ca="1">OFFSET(IF($H6635="Cooling",Customer!$C$25,Customer!$C$52),E6635,D6635)</f>
        <v>66</v>
      </c>
      <c r="J6635" s="1">
        <f ca="1">OFFSET(IF($H6635="Cooling",Customer!$L$25,Customer!$L$52),$E6635,$D6635)</f>
        <v>64</v>
      </c>
      <c r="K6635" s="16">
        <f t="shared" si="1248"/>
        <v>0</v>
      </c>
      <c r="L6635" s="16">
        <f t="shared" si="1249"/>
        <v>0</v>
      </c>
      <c r="M6635" s="17">
        <f t="shared" ca="1" si="1253"/>
        <v>30</v>
      </c>
      <c r="N6635" s="17">
        <f t="shared" ca="1" si="1254"/>
        <v>28</v>
      </c>
      <c r="O6635" s="4"/>
      <c r="P6635" s="4">
        <v>56</v>
      </c>
      <c r="Q6635" s="4">
        <v>65</v>
      </c>
      <c r="R6635" s="4">
        <v>33</v>
      </c>
      <c r="S6635" s="4">
        <v>54</v>
      </c>
      <c r="T6635" s="4">
        <v>65</v>
      </c>
      <c r="U6635" s="4">
        <v>54</v>
      </c>
      <c r="V6635" s="13">
        <v>36</v>
      </c>
      <c r="W6635" s="4">
        <v>55</v>
      </c>
      <c r="X6635" s="4">
        <v>60</v>
      </c>
      <c r="Y6635">
        <f t="shared" si="1250"/>
        <v>0</v>
      </c>
      <c r="Z6635">
        <f t="shared" si="1251"/>
        <v>0</v>
      </c>
    </row>
    <row r="6636" spans="2:26" x14ac:dyDescent="0.25">
      <c r="B6636" s="11">
        <f t="shared" si="1252"/>
        <v>44837.999999983935</v>
      </c>
      <c r="C6636" s="1">
        <f t="shared" si="1243"/>
        <v>10</v>
      </c>
      <c r="D6636" s="1">
        <f t="shared" si="1244"/>
        <v>2</v>
      </c>
      <c r="E6636" s="12">
        <f t="shared" si="1245"/>
        <v>1</v>
      </c>
      <c r="F6636" s="124" t="str">
        <f t="shared" si="1246"/>
        <v>0</v>
      </c>
      <c r="G6636" s="1">
        <f ca="1">(OFFSET(O6636,0,MATCH(Customer!$J$6,'CDH &amp; HDH'!$P$11:$X$11,0)))</f>
        <v>35</v>
      </c>
      <c r="H6636" s="1" t="str">
        <f t="shared" si="1247"/>
        <v>Heating</v>
      </c>
      <c r="I6636" s="1">
        <f ca="1">OFFSET(IF($H6636="Cooling",Customer!$C$25,Customer!$C$52),E6636,D6636)</f>
        <v>66</v>
      </c>
      <c r="J6636" s="1">
        <f ca="1">OFFSET(IF($H6636="Cooling",Customer!$L$25,Customer!$L$52),$E6636,$D6636)</f>
        <v>64</v>
      </c>
      <c r="K6636" s="16">
        <f t="shared" si="1248"/>
        <v>0</v>
      </c>
      <c r="L6636" s="16">
        <f t="shared" si="1249"/>
        <v>0</v>
      </c>
      <c r="M6636" s="17">
        <f t="shared" ca="1" si="1253"/>
        <v>31</v>
      </c>
      <c r="N6636" s="17">
        <f t="shared" ca="1" si="1254"/>
        <v>29</v>
      </c>
      <c r="O6636" s="4"/>
      <c r="P6636" s="4">
        <v>55</v>
      </c>
      <c r="Q6636" s="4">
        <v>65</v>
      </c>
      <c r="R6636" s="4">
        <v>32</v>
      </c>
      <c r="S6636" s="4">
        <v>52</v>
      </c>
      <c r="T6636" s="4">
        <v>67</v>
      </c>
      <c r="U6636" s="4">
        <v>53</v>
      </c>
      <c r="V6636" s="13">
        <v>35</v>
      </c>
      <c r="W6636" s="4">
        <v>55</v>
      </c>
      <c r="X6636" s="4">
        <v>47</v>
      </c>
      <c r="Y6636">
        <f t="shared" si="1250"/>
        <v>0</v>
      </c>
      <c r="Z6636">
        <f t="shared" si="1251"/>
        <v>0</v>
      </c>
    </row>
    <row r="6637" spans="2:26" x14ac:dyDescent="0.25">
      <c r="B6637" s="11">
        <f t="shared" si="1252"/>
        <v>44838.041666650599</v>
      </c>
      <c r="C6637" s="1">
        <f t="shared" si="1243"/>
        <v>10</v>
      </c>
      <c r="D6637" s="1">
        <f t="shared" si="1244"/>
        <v>2</v>
      </c>
      <c r="E6637" s="12">
        <f t="shared" si="1245"/>
        <v>2</v>
      </c>
      <c r="F6637" s="124" t="str">
        <f t="shared" si="1246"/>
        <v>0</v>
      </c>
      <c r="G6637" s="1">
        <f ca="1">(OFFSET(O6637,0,MATCH(Customer!$J$6,'CDH &amp; HDH'!$P$11:$X$11,0)))</f>
        <v>34</v>
      </c>
      <c r="H6637" s="1" t="str">
        <f t="shared" si="1247"/>
        <v>Heating</v>
      </c>
      <c r="I6637" s="1">
        <f ca="1">OFFSET(IF($H6637="Cooling",Customer!$C$25,Customer!$C$52),E6637,D6637)</f>
        <v>66</v>
      </c>
      <c r="J6637" s="1">
        <f ca="1">OFFSET(IF($H6637="Cooling",Customer!$L$25,Customer!$L$52),$E6637,$D6637)</f>
        <v>64</v>
      </c>
      <c r="K6637" s="16">
        <f t="shared" si="1248"/>
        <v>0</v>
      </c>
      <c r="L6637" s="16">
        <f t="shared" si="1249"/>
        <v>0</v>
      </c>
      <c r="M6637" s="17">
        <f t="shared" ca="1" si="1253"/>
        <v>32</v>
      </c>
      <c r="N6637" s="17">
        <f t="shared" ca="1" si="1254"/>
        <v>30</v>
      </c>
      <c r="O6637" s="4"/>
      <c r="P6637" s="4">
        <v>54</v>
      </c>
      <c r="Q6637" s="4">
        <v>65</v>
      </c>
      <c r="R6637" s="4">
        <v>32</v>
      </c>
      <c r="S6637" s="4">
        <v>52</v>
      </c>
      <c r="T6637" s="4">
        <v>69</v>
      </c>
      <c r="U6637" s="4">
        <v>51</v>
      </c>
      <c r="V6637" s="13">
        <v>34</v>
      </c>
      <c r="W6637" s="4">
        <v>55</v>
      </c>
      <c r="X6637" s="4">
        <v>62</v>
      </c>
      <c r="Y6637">
        <f t="shared" si="1250"/>
        <v>0</v>
      </c>
      <c r="Z6637">
        <f t="shared" si="1251"/>
        <v>0</v>
      </c>
    </row>
    <row r="6638" spans="2:26" x14ac:dyDescent="0.25">
      <c r="B6638" s="11">
        <f t="shared" si="1252"/>
        <v>44838.083333317263</v>
      </c>
      <c r="C6638" s="1">
        <f t="shared" si="1243"/>
        <v>10</v>
      </c>
      <c r="D6638" s="1">
        <f t="shared" si="1244"/>
        <v>2</v>
      </c>
      <c r="E6638" s="12">
        <f t="shared" si="1245"/>
        <v>3</v>
      </c>
      <c r="F6638" s="124" t="str">
        <f t="shared" si="1246"/>
        <v>0</v>
      </c>
      <c r="G6638" s="1">
        <f ca="1">(OFFSET(O6638,0,MATCH(Customer!$J$6,'CDH &amp; HDH'!$P$11:$X$11,0)))</f>
        <v>34</v>
      </c>
      <c r="H6638" s="1" t="str">
        <f t="shared" si="1247"/>
        <v>Heating</v>
      </c>
      <c r="I6638" s="1">
        <f ca="1">OFFSET(IF($H6638="Cooling",Customer!$C$25,Customer!$C$52),E6638,D6638)</f>
        <v>66</v>
      </c>
      <c r="J6638" s="1">
        <f ca="1">OFFSET(IF($H6638="Cooling",Customer!$L$25,Customer!$L$52),$E6638,$D6638)</f>
        <v>64</v>
      </c>
      <c r="K6638" s="16">
        <f t="shared" si="1248"/>
        <v>0</v>
      </c>
      <c r="L6638" s="16">
        <f t="shared" si="1249"/>
        <v>0</v>
      </c>
      <c r="M6638" s="17">
        <f t="shared" ca="1" si="1253"/>
        <v>32</v>
      </c>
      <c r="N6638" s="17">
        <f t="shared" ca="1" si="1254"/>
        <v>30</v>
      </c>
      <c r="O6638" s="4"/>
      <c r="P6638" s="4">
        <v>52</v>
      </c>
      <c r="Q6638" s="4">
        <v>65</v>
      </c>
      <c r="R6638" s="4">
        <v>32</v>
      </c>
      <c r="S6638" s="4">
        <v>51</v>
      </c>
      <c r="T6638" s="4">
        <v>69</v>
      </c>
      <c r="U6638" s="4">
        <v>50</v>
      </c>
      <c r="V6638" s="13">
        <v>34</v>
      </c>
      <c r="W6638" s="4">
        <v>54</v>
      </c>
      <c r="X6638" s="4">
        <v>61</v>
      </c>
      <c r="Y6638">
        <f t="shared" si="1250"/>
        <v>0</v>
      </c>
      <c r="Z6638">
        <f t="shared" si="1251"/>
        <v>0</v>
      </c>
    </row>
    <row r="6639" spans="2:26" x14ac:dyDescent="0.25">
      <c r="B6639" s="11">
        <f t="shared" si="1252"/>
        <v>44838.124999983927</v>
      </c>
      <c r="C6639" s="1">
        <f t="shared" si="1243"/>
        <v>10</v>
      </c>
      <c r="D6639" s="1">
        <f t="shared" si="1244"/>
        <v>2</v>
      </c>
      <c r="E6639" s="12">
        <f t="shared" si="1245"/>
        <v>4</v>
      </c>
      <c r="F6639" s="124" t="str">
        <f t="shared" si="1246"/>
        <v>0</v>
      </c>
      <c r="G6639" s="1">
        <f ca="1">(OFFSET(O6639,0,MATCH(Customer!$J$6,'CDH &amp; HDH'!$P$11:$X$11,0)))</f>
        <v>34</v>
      </c>
      <c r="H6639" s="1" t="str">
        <f t="shared" si="1247"/>
        <v>Heating</v>
      </c>
      <c r="I6639" s="1">
        <f ca="1">OFFSET(IF($H6639="Cooling",Customer!$C$25,Customer!$C$52),E6639,D6639)</f>
        <v>66</v>
      </c>
      <c r="J6639" s="1">
        <f ca="1">OFFSET(IF($H6639="Cooling",Customer!$L$25,Customer!$L$52),$E6639,$D6639)</f>
        <v>64</v>
      </c>
      <c r="K6639" s="16">
        <f t="shared" si="1248"/>
        <v>0</v>
      </c>
      <c r="L6639" s="16">
        <f t="shared" si="1249"/>
        <v>0</v>
      </c>
      <c r="M6639" s="17">
        <f t="shared" ca="1" si="1253"/>
        <v>32</v>
      </c>
      <c r="N6639" s="17">
        <f t="shared" ca="1" si="1254"/>
        <v>30</v>
      </c>
      <c r="O6639" s="4"/>
      <c r="P6639" s="4">
        <v>52</v>
      </c>
      <c r="Q6639" s="4">
        <v>65</v>
      </c>
      <c r="R6639" s="4">
        <v>32</v>
      </c>
      <c r="S6639" s="4">
        <v>51</v>
      </c>
      <c r="T6639" s="4">
        <v>69</v>
      </c>
      <c r="U6639" s="4">
        <v>52</v>
      </c>
      <c r="V6639" s="13">
        <v>34</v>
      </c>
      <c r="W6639" s="4">
        <v>55</v>
      </c>
      <c r="X6639" s="4">
        <v>45</v>
      </c>
      <c r="Y6639">
        <f t="shared" si="1250"/>
        <v>0</v>
      </c>
      <c r="Z6639">
        <f t="shared" si="1251"/>
        <v>0</v>
      </c>
    </row>
    <row r="6640" spans="2:26" x14ac:dyDescent="0.25">
      <c r="B6640" s="11">
        <f t="shared" si="1252"/>
        <v>44838.166666650592</v>
      </c>
      <c r="C6640" s="1">
        <f t="shared" si="1243"/>
        <v>10</v>
      </c>
      <c r="D6640" s="1">
        <f t="shared" si="1244"/>
        <v>2</v>
      </c>
      <c r="E6640" s="12">
        <f t="shared" si="1245"/>
        <v>5</v>
      </c>
      <c r="F6640" s="124" t="str">
        <f t="shared" si="1246"/>
        <v>0</v>
      </c>
      <c r="G6640" s="1">
        <f ca="1">(OFFSET(O6640,0,MATCH(Customer!$J$6,'CDH &amp; HDH'!$P$11:$X$11,0)))</f>
        <v>33</v>
      </c>
      <c r="H6640" s="1" t="str">
        <f t="shared" si="1247"/>
        <v>Heating</v>
      </c>
      <c r="I6640" s="1">
        <f ca="1">OFFSET(IF($H6640="Cooling",Customer!$C$25,Customer!$C$52),E6640,D6640)</f>
        <v>66</v>
      </c>
      <c r="J6640" s="1">
        <f ca="1">OFFSET(IF($H6640="Cooling",Customer!$L$25,Customer!$L$52),$E6640,$D6640)</f>
        <v>64</v>
      </c>
      <c r="K6640" s="16">
        <f t="shared" si="1248"/>
        <v>0</v>
      </c>
      <c r="L6640" s="16">
        <f t="shared" si="1249"/>
        <v>0</v>
      </c>
      <c r="M6640" s="17">
        <f t="shared" ca="1" si="1253"/>
        <v>33</v>
      </c>
      <c r="N6640" s="17">
        <f t="shared" ca="1" si="1254"/>
        <v>31</v>
      </c>
      <c r="O6640" s="4"/>
      <c r="P6640" s="4">
        <v>52</v>
      </c>
      <c r="Q6640" s="4">
        <v>64</v>
      </c>
      <c r="R6640" s="4">
        <v>32</v>
      </c>
      <c r="S6640" s="4">
        <v>51</v>
      </c>
      <c r="T6640" s="4">
        <v>69</v>
      </c>
      <c r="U6640" s="4">
        <v>53</v>
      </c>
      <c r="V6640" s="13">
        <v>33</v>
      </c>
      <c r="W6640" s="4">
        <v>55</v>
      </c>
      <c r="X6640" s="4">
        <v>62</v>
      </c>
      <c r="Y6640">
        <f t="shared" si="1250"/>
        <v>0</v>
      </c>
      <c r="Z6640">
        <f t="shared" si="1251"/>
        <v>0</v>
      </c>
    </row>
    <row r="6641" spans="2:26" x14ac:dyDescent="0.25">
      <c r="B6641" s="11">
        <f t="shared" si="1252"/>
        <v>44838.208333317256</v>
      </c>
      <c r="C6641" s="1">
        <f t="shared" si="1243"/>
        <v>10</v>
      </c>
      <c r="D6641" s="1">
        <f t="shared" si="1244"/>
        <v>2</v>
      </c>
      <c r="E6641" s="12">
        <f t="shared" si="1245"/>
        <v>6</v>
      </c>
      <c r="F6641" s="124" t="str">
        <f t="shared" si="1246"/>
        <v>0</v>
      </c>
      <c r="G6641" s="1">
        <f ca="1">(OFFSET(O6641,0,MATCH(Customer!$J$6,'CDH &amp; HDH'!$P$11:$X$11,0)))</f>
        <v>33</v>
      </c>
      <c r="H6641" s="1" t="str">
        <f t="shared" si="1247"/>
        <v>Heating</v>
      </c>
      <c r="I6641" s="1">
        <f ca="1">OFFSET(IF($H6641="Cooling",Customer!$C$25,Customer!$C$52),E6641,D6641)</f>
        <v>66</v>
      </c>
      <c r="J6641" s="1">
        <f ca="1">OFFSET(IF($H6641="Cooling",Customer!$L$25,Customer!$L$52),$E6641,$D6641)</f>
        <v>64</v>
      </c>
      <c r="K6641" s="16">
        <f t="shared" si="1248"/>
        <v>0</v>
      </c>
      <c r="L6641" s="16">
        <f t="shared" si="1249"/>
        <v>0</v>
      </c>
      <c r="M6641" s="17">
        <f t="shared" ca="1" si="1253"/>
        <v>33</v>
      </c>
      <c r="N6641" s="17">
        <f t="shared" ca="1" si="1254"/>
        <v>31</v>
      </c>
      <c r="O6641" s="4"/>
      <c r="P6641" s="4">
        <v>51</v>
      </c>
      <c r="Q6641" s="4">
        <v>64</v>
      </c>
      <c r="R6641" s="4">
        <v>32</v>
      </c>
      <c r="S6641" s="4">
        <v>50</v>
      </c>
      <c r="T6641" s="4">
        <v>71</v>
      </c>
      <c r="U6641" s="4">
        <v>52</v>
      </c>
      <c r="V6641" s="13">
        <v>33</v>
      </c>
      <c r="W6641" s="4">
        <v>55</v>
      </c>
      <c r="X6641" s="4">
        <v>60</v>
      </c>
      <c r="Y6641">
        <f t="shared" si="1250"/>
        <v>0</v>
      </c>
      <c r="Z6641">
        <f t="shared" si="1251"/>
        <v>0</v>
      </c>
    </row>
    <row r="6642" spans="2:26" x14ac:dyDescent="0.25">
      <c r="B6642" s="11">
        <f t="shared" si="1252"/>
        <v>44838.24999998392</v>
      </c>
      <c r="C6642" s="1">
        <f t="shared" si="1243"/>
        <v>10</v>
      </c>
      <c r="D6642" s="1">
        <f t="shared" si="1244"/>
        <v>2</v>
      </c>
      <c r="E6642" s="12">
        <f t="shared" si="1245"/>
        <v>7</v>
      </c>
      <c r="F6642" s="124" t="str">
        <f t="shared" si="1246"/>
        <v>0</v>
      </c>
      <c r="G6642" s="1">
        <f ca="1">(OFFSET(O6642,0,MATCH(Customer!$J$6,'CDH &amp; HDH'!$P$11:$X$11,0)))</f>
        <v>34</v>
      </c>
      <c r="H6642" s="1" t="str">
        <f t="shared" si="1247"/>
        <v>Heating</v>
      </c>
      <c r="I6642" s="1">
        <f ca="1">OFFSET(IF($H6642="Cooling",Customer!$C$25,Customer!$C$52),E6642,D6642)</f>
        <v>66</v>
      </c>
      <c r="J6642" s="1">
        <f ca="1">OFFSET(IF($H6642="Cooling",Customer!$L$25,Customer!$L$52),$E6642,$D6642)</f>
        <v>64</v>
      </c>
      <c r="K6642" s="16">
        <f t="shared" si="1248"/>
        <v>0</v>
      </c>
      <c r="L6642" s="16">
        <f t="shared" si="1249"/>
        <v>0</v>
      </c>
      <c r="M6642" s="17">
        <f t="shared" ca="1" si="1253"/>
        <v>32</v>
      </c>
      <c r="N6642" s="17">
        <f t="shared" ca="1" si="1254"/>
        <v>30</v>
      </c>
      <c r="O6642" s="4"/>
      <c r="P6642" s="4">
        <v>51</v>
      </c>
      <c r="Q6642" s="4">
        <v>62</v>
      </c>
      <c r="R6642" s="4">
        <v>32</v>
      </c>
      <c r="S6642" s="4">
        <v>50</v>
      </c>
      <c r="T6642" s="4">
        <v>70</v>
      </c>
      <c r="U6642" s="4">
        <v>51</v>
      </c>
      <c r="V6642" s="13">
        <v>34</v>
      </c>
      <c r="W6642" s="4">
        <v>55</v>
      </c>
      <c r="X6642" s="4">
        <v>59</v>
      </c>
      <c r="Y6642">
        <f t="shared" si="1250"/>
        <v>0</v>
      </c>
      <c r="Z6642">
        <f t="shared" si="1251"/>
        <v>0</v>
      </c>
    </row>
    <row r="6643" spans="2:26" x14ac:dyDescent="0.25">
      <c r="B6643" s="11">
        <f t="shared" si="1252"/>
        <v>44838.291666650584</v>
      </c>
      <c r="C6643" s="1">
        <f t="shared" si="1243"/>
        <v>10</v>
      </c>
      <c r="D6643" s="1">
        <f t="shared" si="1244"/>
        <v>2</v>
      </c>
      <c r="E6643" s="12">
        <f t="shared" si="1245"/>
        <v>8</v>
      </c>
      <c r="F6643" s="124" t="str">
        <f t="shared" si="1246"/>
        <v>0</v>
      </c>
      <c r="G6643" s="1">
        <f ca="1">(OFFSET(O6643,0,MATCH(Customer!$J$6,'CDH &amp; HDH'!$P$11:$X$11,0)))</f>
        <v>35</v>
      </c>
      <c r="H6643" s="1" t="str">
        <f t="shared" si="1247"/>
        <v>Heating</v>
      </c>
      <c r="I6643" s="1">
        <f ca="1">OFFSET(IF($H6643="Cooling",Customer!$C$25,Customer!$C$52),E6643,D6643)</f>
        <v>70</v>
      </c>
      <c r="J6643" s="1">
        <f ca="1">OFFSET(IF($H6643="Cooling",Customer!$L$25,Customer!$L$52),$E6643,$D6643)</f>
        <v>70</v>
      </c>
      <c r="K6643" s="16">
        <f t="shared" si="1248"/>
        <v>0</v>
      </c>
      <c r="L6643" s="16">
        <f t="shared" si="1249"/>
        <v>0</v>
      </c>
      <c r="M6643" s="17">
        <f t="shared" ca="1" si="1253"/>
        <v>35</v>
      </c>
      <c r="N6643" s="17">
        <f t="shared" ca="1" si="1254"/>
        <v>35</v>
      </c>
      <c r="O6643" s="4"/>
      <c r="P6643" s="4">
        <v>53</v>
      </c>
      <c r="Q6643" s="4">
        <v>62</v>
      </c>
      <c r="R6643" s="4">
        <v>33</v>
      </c>
      <c r="S6643" s="4">
        <v>53</v>
      </c>
      <c r="T6643" s="4">
        <v>71</v>
      </c>
      <c r="U6643" s="4">
        <v>56</v>
      </c>
      <c r="V6643" s="13">
        <v>35</v>
      </c>
      <c r="W6643" s="4">
        <v>57</v>
      </c>
      <c r="X6643" s="4">
        <v>60</v>
      </c>
      <c r="Y6643">
        <f t="shared" si="1250"/>
        <v>0</v>
      </c>
      <c r="Z6643">
        <f t="shared" si="1251"/>
        <v>0</v>
      </c>
    </row>
    <row r="6644" spans="2:26" x14ac:dyDescent="0.25">
      <c r="B6644" s="11">
        <f t="shared" si="1252"/>
        <v>44838.333333317249</v>
      </c>
      <c r="C6644" s="1">
        <f t="shared" si="1243"/>
        <v>10</v>
      </c>
      <c r="D6644" s="1">
        <f t="shared" si="1244"/>
        <v>2</v>
      </c>
      <c r="E6644" s="12">
        <f t="shared" si="1245"/>
        <v>9</v>
      </c>
      <c r="F6644" s="124" t="str">
        <f t="shared" si="1246"/>
        <v>0</v>
      </c>
      <c r="G6644" s="1">
        <f ca="1">(OFFSET(O6644,0,MATCH(Customer!$J$6,'CDH &amp; HDH'!$P$11:$X$11,0)))</f>
        <v>43</v>
      </c>
      <c r="H6644" s="1" t="str">
        <f t="shared" si="1247"/>
        <v>Heating</v>
      </c>
      <c r="I6644" s="1">
        <f ca="1">OFFSET(IF($H6644="Cooling",Customer!$C$25,Customer!$C$52),E6644,D6644)</f>
        <v>70</v>
      </c>
      <c r="J6644" s="1">
        <f ca="1">OFFSET(IF($H6644="Cooling",Customer!$L$25,Customer!$L$52),$E6644,$D6644)</f>
        <v>70</v>
      </c>
      <c r="K6644" s="16">
        <f t="shared" si="1248"/>
        <v>0</v>
      </c>
      <c r="L6644" s="16">
        <f t="shared" si="1249"/>
        <v>0</v>
      </c>
      <c r="M6644" s="17">
        <f t="shared" ca="1" si="1253"/>
        <v>27</v>
      </c>
      <c r="N6644" s="17">
        <f t="shared" ca="1" si="1254"/>
        <v>27</v>
      </c>
      <c r="O6644" s="4"/>
      <c r="P6644" s="4">
        <v>54</v>
      </c>
      <c r="Q6644" s="4">
        <v>61</v>
      </c>
      <c r="R6644" s="4">
        <v>38</v>
      </c>
      <c r="S6644" s="4">
        <v>55</v>
      </c>
      <c r="T6644" s="4">
        <v>73</v>
      </c>
      <c r="U6644" s="4">
        <v>57</v>
      </c>
      <c r="V6644" s="13">
        <v>43</v>
      </c>
      <c r="W6644" s="4">
        <v>59</v>
      </c>
      <c r="X6644" s="4">
        <v>60</v>
      </c>
      <c r="Y6644">
        <f t="shared" si="1250"/>
        <v>0</v>
      </c>
      <c r="Z6644">
        <f t="shared" si="1251"/>
        <v>0</v>
      </c>
    </row>
    <row r="6645" spans="2:26" x14ac:dyDescent="0.25">
      <c r="B6645" s="11">
        <f t="shared" si="1252"/>
        <v>44838.374999983913</v>
      </c>
      <c r="C6645" s="1">
        <f t="shared" si="1243"/>
        <v>10</v>
      </c>
      <c r="D6645" s="1">
        <f t="shared" si="1244"/>
        <v>2</v>
      </c>
      <c r="E6645" s="12">
        <f t="shared" si="1245"/>
        <v>10</v>
      </c>
      <c r="F6645" s="124" t="str">
        <f t="shared" si="1246"/>
        <v>0</v>
      </c>
      <c r="G6645" s="1">
        <f ca="1">(OFFSET(O6645,0,MATCH(Customer!$J$6,'CDH &amp; HDH'!$P$11:$X$11,0)))</f>
        <v>46</v>
      </c>
      <c r="H6645" s="1" t="str">
        <f t="shared" si="1247"/>
        <v>Heating</v>
      </c>
      <c r="I6645" s="1">
        <f ca="1">OFFSET(IF($H6645="Cooling",Customer!$C$25,Customer!$C$52),E6645,D6645)</f>
        <v>70</v>
      </c>
      <c r="J6645" s="1">
        <f ca="1">OFFSET(IF($H6645="Cooling",Customer!$L$25,Customer!$L$52),$E6645,$D6645)</f>
        <v>70</v>
      </c>
      <c r="K6645" s="16">
        <f t="shared" si="1248"/>
        <v>0</v>
      </c>
      <c r="L6645" s="16">
        <f t="shared" si="1249"/>
        <v>0</v>
      </c>
      <c r="M6645" s="17">
        <f t="shared" ca="1" si="1253"/>
        <v>24</v>
      </c>
      <c r="N6645" s="17">
        <f t="shared" ca="1" si="1254"/>
        <v>24</v>
      </c>
      <c r="O6645" s="4"/>
      <c r="P6645" s="4">
        <v>56</v>
      </c>
      <c r="Q6645" s="4">
        <v>61</v>
      </c>
      <c r="R6645" s="4">
        <v>41</v>
      </c>
      <c r="S6645" s="4">
        <v>58</v>
      </c>
      <c r="T6645" s="4">
        <v>75</v>
      </c>
      <c r="U6645" s="4">
        <v>60</v>
      </c>
      <c r="V6645" s="13">
        <v>46</v>
      </c>
      <c r="W6645" s="4">
        <v>60</v>
      </c>
      <c r="X6645" s="4">
        <v>60</v>
      </c>
      <c r="Y6645">
        <f t="shared" si="1250"/>
        <v>0</v>
      </c>
      <c r="Z6645">
        <f t="shared" si="1251"/>
        <v>0</v>
      </c>
    </row>
    <row r="6646" spans="2:26" x14ac:dyDescent="0.25">
      <c r="B6646" s="11">
        <f t="shared" si="1252"/>
        <v>44838.416666650577</v>
      </c>
      <c r="C6646" s="1">
        <f t="shared" si="1243"/>
        <v>10</v>
      </c>
      <c r="D6646" s="1">
        <f t="shared" si="1244"/>
        <v>2</v>
      </c>
      <c r="E6646" s="12">
        <f t="shared" si="1245"/>
        <v>11</v>
      </c>
      <c r="F6646" s="124" t="str">
        <f t="shared" si="1246"/>
        <v>0</v>
      </c>
      <c r="G6646" s="1">
        <f ca="1">(OFFSET(O6646,0,MATCH(Customer!$J$6,'CDH &amp; HDH'!$P$11:$X$11,0)))</f>
        <v>49</v>
      </c>
      <c r="H6646" s="1" t="str">
        <f t="shared" si="1247"/>
        <v>Heating</v>
      </c>
      <c r="I6646" s="1">
        <f ca="1">OFFSET(IF($H6646="Cooling",Customer!$C$25,Customer!$C$52),E6646,D6646)</f>
        <v>70</v>
      </c>
      <c r="J6646" s="1">
        <f ca="1">OFFSET(IF($H6646="Cooling",Customer!$L$25,Customer!$L$52),$E6646,$D6646)</f>
        <v>70</v>
      </c>
      <c r="K6646" s="16">
        <f t="shared" si="1248"/>
        <v>0</v>
      </c>
      <c r="L6646" s="16">
        <f t="shared" si="1249"/>
        <v>0</v>
      </c>
      <c r="M6646" s="17">
        <f t="shared" ca="1" si="1253"/>
        <v>21</v>
      </c>
      <c r="N6646" s="17">
        <f t="shared" ca="1" si="1254"/>
        <v>21</v>
      </c>
      <c r="O6646" s="4"/>
      <c r="P6646" s="4">
        <v>58</v>
      </c>
      <c r="Q6646" s="4">
        <v>63</v>
      </c>
      <c r="R6646" s="4">
        <v>44</v>
      </c>
      <c r="S6646" s="4">
        <v>58</v>
      </c>
      <c r="T6646" s="4">
        <v>76</v>
      </c>
      <c r="U6646" s="4">
        <v>62</v>
      </c>
      <c r="V6646" s="13">
        <v>49</v>
      </c>
      <c r="W6646" s="4">
        <v>61</v>
      </c>
      <c r="X6646" s="4">
        <v>62</v>
      </c>
      <c r="Y6646">
        <f t="shared" si="1250"/>
        <v>0</v>
      </c>
      <c r="Z6646">
        <f t="shared" si="1251"/>
        <v>0</v>
      </c>
    </row>
    <row r="6647" spans="2:26" x14ac:dyDescent="0.25">
      <c r="B6647" s="11">
        <f t="shared" si="1252"/>
        <v>44838.458333317241</v>
      </c>
      <c r="C6647" s="1">
        <f t="shared" si="1243"/>
        <v>10</v>
      </c>
      <c r="D6647" s="1">
        <f t="shared" si="1244"/>
        <v>2</v>
      </c>
      <c r="E6647" s="12">
        <f t="shared" si="1245"/>
        <v>12</v>
      </c>
      <c r="F6647" s="124" t="str">
        <f t="shared" si="1246"/>
        <v>0</v>
      </c>
      <c r="G6647" s="1">
        <f ca="1">(OFFSET(O6647,0,MATCH(Customer!$J$6,'CDH &amp; HDH'!$P$11:$X$11,0)))</f>
        <v>50</v>
      </c>
      <c r="H6647" s="1" t="str">
        <f t="shared" si="1247"/>
        <v>Heating</v>
      </c>
      <c r="I6647" s="1">
        <f ca="1">OFFSET(IF($H6647="Cooling",Customer!$C$25,Customer!$C$52),E6647,D6647)</f>
        <v>70</v>
      </c>
      <c r="J6647" s="1">
        <f ca="1">OFFSET(IF($H6647="Cooling",Customer!$L$25,Customer!$L$52),$E6647,$D6647)</f>
        <v>70</v>
      </c>
      <c r="K6647" s="16">
        <f t="shared" si="1248"/>
        <v>0</v>
      </c>
      <c r="L6647" s="16">
        <f t="shared" si="1249"/>
        <v>0</v>
      </c>
      <c r="M6647" s="17">
        <f t="shared" ca="1" si="1253"/>
        <v>20</v>
      </c>
      <c r="N6647" s="17">
        <f t="shared" ca="1" si="1254"/>
        <v>20</v>
      </c>
      <c r="O6647" s="4"/>
      <c r="P6647" s="4">
        <v>60</v>
      </c>
      <c r="Q6647" s="4">
        <v>65</v>
      </c>
      <c r="R6647" s="4">
        <v>45</v>
      </c>
      <c r="S6647" s="4">
        <v>58</v>
      </c>
      <c r="T6647" s="4">
        <v>76</v>
      </c>
      <c r="U6647" s="4">
        <v>62</v>
      </c>
      <c r="V6647" s="13">
        <v>50</v>
      </c>
      <c r="W6647" s="4">
        <v>61</v>
      </c>
      <c r="X6647" s="4">
        <v>65</v>
      </c>
      <c r="Y6647">
        <f t="shared" si="1250"/>
        <v>0</v>
      </c>
      <c r="Z6647">
        <f t="shared" si="1251"/>
        <v>0</v>
      </c>
    </row>
    <row r="6648" spans="2:26" x14ac:dyDescent="0.25">
      <c r="B6648" s="11">
        <f t="shared" si="1252"/>
        <v>44838.499999983906</v>
      </c>
      <c r="C6648" s="1">
        <f t="shared" si="1243"/>
        <v>10</v>
      </c>
      <c r="D6648" s="1">
        <f t="shared" si="1244"/>
        <v>2</v>
      </c>
      <c r="E6648" s="12">
        <f t="shared" si="1245"/>
        <v>13</v>
      </c>
      <c r="F6648" s="124" t="str">
        <f t="shared" si="1246"/>
        <v>0</v>
      </c>
      <c r="G6648" s="1">
        <f ca="1">(OFFSET(O6648,0,MATCH(Customer!$J$6,'CDH &amp; HDH'!$P$11:$X$11,0)))</f>
        <v>54</v>
      </c>
      <c r="H6648" s="1" t="str">
        <f t="shared" si="1247"/>
        <v>Heating</v>
      </c>
      <c r="I6648" s="1">
        <f ca="1">OFFSET(IF($H6648="Cooling",Customer!$C$25,Customer!$C$52),E6648,D6648)</f>
        <v>70</v>
      </c>
      <c r="J6648" s="1">
        <f ca="1">OFFSET(IF($H6648="Cooling",Customer!$L$25,Customer!$L$52),$E6648,$D6648)</f>
        <v>70</v>
      </c>
      <c r="K6648" s="16">
        <f t="shared" si="1248"/>
        <v>0</v>
      </c>
      <c r="L6648" s="16">
        <f t="shared" si="1249"/>
        <v>0</v>
      </c>
      <c r="M6648" s="17">
        <f t="shared" ca="1" si="1253"/>
        <v>16</v>
      </c>
      <c r="N6648" s="17">
        <f t="shared" ca="1" si="1254"/>
        <v>16</v>
      </c>
      <c r="O6648" s="4"/>
      <c r="P6648" s="4">
        <v>62</v>
      </c>
      <c r="Q6648" s="4">
        <v>63</v>
      </c>
      <c r="R6648" s="4">
        <v>46</v>
      </c>
      <c r="S6648" s="4">
        <v>58</v>
      </c>
      <c r="T6648" s="4">
        <v>78</v>
      </c>
      <c r="U6648" s="4">
        <v>64</v>
      </c>
      <c r="V6648" s="13">
        <v>54</v>
      </c>
      <c r="W6648" s="4">
        <v>63</v>
      </c>
      <c r="X6648" s="4">
        <v>61</v>
      </c>
      <c r="Y6648">
        <f t="shared" si="1250"/>
        <v>0</v>
      </c>
      <c r="Z6648">
        <f t="shared" si="1251"/>
        <v>0</v>
      </c>
    </row>
    <row r="6649" spans="2:26" x14ac:dyDescent="0.25">
      <c r="B6649" s="11">
        <f t="shared" si="1252"/>
        <v>44838.54166665057</v>
      </c>
      <c r="C6649" s="1">
        <f t="shared" si="1243"/>
        <v>10</v>
      </c>
      <c r="D6649" s="1">
        <f t="shared" si="1244"/>
        <v>2</v>
      </c>
      <c r="E6649" s="12">
        <f t="shared" si="1245"/>
        <v>14</v>
      </c>
      <c r="F6649" s="124" t="str">
        <f t="shared" si="1246"/>
        <v>0</v>
      </c>
      <c r="G6649" s="1">
        <f ca="1">(OFFSET(O6649,0,MATCH(Customer!$J$6,'CDH &amp; HDH'!$P$11:$X$11,0)))</f>
        <v>56</v>
      </c>
      <c r="H6649" s="1" t="str">
        <f t="shared" si="1247"/>
        <v>Heating</v>
      </c>
      <c r="I6649" s="1">
        <f ca="1">OFFSET(IF($H6649="Cooling",Customer!$C$25,Customer!$C$52),E6649,D6649)</f>
        <v>70</v>
      </c>
      <c r="J6649" s="1">
        <f ca="1">OFFSET(IF($H6649="Cooling",Customer!$L$25,Customer!$L$52),$E6649,$D6649)</f>
        <v>70</v>
      </c>
      <c r="K6649" s="16">
        <f t="shared" si="1248"/>
        <v>0</v>
      </c>
      <c r="L6649" s="16">
        <f t="shared" si="1249"/>
        <v>0</v>
      </c>
      <c r="M6649" s="17">
        <f t="shared" ca="1" si="1253"/>
        <v>14</v>
      </c>
      <c r="N6649" s="17">
        <f t="shared" ca="1" si="1254"/>
        <v>14</v>
      </c>
      <c r="O6649" s="4"/>
      <c r="P6649" s="4">
        <v>61</v>
      </c>
      <c r="Q6649" s="4">
        <v>62</v>
      </c>
      <c r="R6649" s="4">
        <v>48</v>
      </c>
      <c r="S6649" s="4">
        <v>56</v>
      </c>
      <c r="T6649" s="4">
        <v>74</v>
      </c>
      <c r="U6649" s="4">
        <v>64</v>
      </c>
      <c r="V6649" s="13">
        <v>56</v>
      </c>
      <c r="W6649" s="4">
        <v>63</v>
      </c>
      <c r="X6649" s="4">
        <v>66</v>
      </c>
      <c r="Y6649">
        <f t="shared" si="1250"/>
        <v>0</v>
      </c>
      <c r="Z6649">
        <f t="shared" si="1251"/>
        <v>0</v>
      </c>
    </row>
    <row r="6650" spans="2:26" x14ac:dyDescent="0.25">
      <c r="B6650" s="11">
        <f t="shared" si="1252"/>
        <v>44838.583333317234</v>
      </c>
      <c r="C6650" s="1">
        <f t="shared" si="1243"/>
        <v>10</v>
      </c>
      <c r="D6650" s="1">
        <f t="shared" si="1244"/>
        <v>2</v>
      </c>
      <c r="E6650" s="12">
        <f t="shared" si="1245"/>
        <v>15</v>
      </c>
      <c r="F6650" s="124" t="str">
        <f t="shared" si="1246"/>
        <v>0</v>
      </c>
      <c r="G6650" s="1">
        <f ca="1">(OFFSET(O6650,0,MATCH(Customer!$J$6,'CDH &amp; HDH'!$P$11:$X$11,0)))</f>
        <v>59</v>
      </c>
      <c r="H6650" s="1" t="str">
        <f t="shared" si="1247"/>
        <v>Heating</v>
      </c>
      <c r="I6650" s="1">
        <f ca="1">OFFSET(IF($H6650="Cooling",Customer!$C$25,Customer!$C$52),E6650,D6650)</f>
        <v>70</v>
      </c>
      <c r="J6650" s="1">
        <f ca="1">OFFSET(IF($H6650="Cooling",Customer!$L$25,Customer!$L$52),$E6650,$D6650)</f>
        <v>70</v>
      </c>
      <c r="K6650" s="16">
        <f t="shared" si="1248"/>
        <v>0</v>
      </c>
      <c r="L6650" s="16">
        <f t="shared" si="1249"/>
        <v>0</v>
      </c>
      <c r="M6650" s="17">
        <f t="shared" ca="1" si="1253"/>
        <v>11</v>
      </c>
      <c r="N6650" s="17">
        <f t="shared" ca="1" si="1254"/>
        <v>11</v>
      </c>
      <c r="O6650" s="4"/>
      <c r="P6650" s="4">
        <v>62</v>
      </c>
      <c r="Q6650" s="4">
        <v>62</v>
      </c>
      <c r="R6650" s="4">
        <v>51</v>
      </c>
      <c r="S6650" s="4">
        <v>54</v>
      </c>
      <c r="T6650" s="4">
        <v>75</v>
      </c>
      <c r="U6650" s="4">
        <v>62</v>
      </c>
      <c r="V6650" s="13">
        <v>59</v>
      </c>
      <c r="W6650" s="4">
        <v>63</v>
      </c>
      <c r="X6650" s="4">
        <v>65</v>
      </c>
      <c r="Y6650">
        <f t="shared" si="1250"/>
        <v>0</v>
      </c>
      <c r="Z6650">
        <f t="shared" si="1251"/>
        <v>0</v>
      </c>
    </row>
    <row r="6651" spans="2:26" x14ac:dyDescent="0.25">
      <c r="B6651" s="11">
        <f t="shared" si="1252"/>
        <v>44838.624999983898</v>
      </c>
      <c r="C6651" s="1">
        <f t="shared" si="1243"/>
        <v>10</v>
      </c>
      <c r="D6651" s="1">
        <f t="shared" si="1244"/>
        <v>2</v>
      </c>
      <c r="E6651" s="12">
        <f t="shared" si="1245"/>
        <v>16</v>
      </c>
      <c r="F6651" s="124" t="str">
        <f t="shared" si="1246"/>
        <v>0</v>
      </c>
      <c r="G6651" s="1">
        <f ca="1">(OFFSET(O6651,0,MATCH(Customer!$J$6,'CDH &amp; HDH'!$P$11:$X$11,0)))</f>
        <v>57</v>
      </c>
      <c r="H6651" s="1" t="str">
        <f t="shared" si="1247"/>
        <v>Heating</v>
      </c>
      <c r="I6651" s="1">
        <f ca="1">OFFSET(IF($H6651="Cooling",Customer!$C$25,Customer!$C$52),E6651,D6651)</f>
        <v>70</v>
      </c>
      <c r="J6651" s="1">
        <f ca="1">OFFSET(IF($H6651="Cooling",Customer!$L$25,Customer!$L$52),$E6651,$D6651)</f>
        <v>70</v>
      </c>
      <c r="K6651" s="16">
        <f t="shared" si="1248"/>
        <v>0</v>
      </c>
      <c r="L6651" s="16">
        <f t="shared" si="1249"/>
        <v>0</v>
      </c>
      <c r="M6651" s="17">
        <f t="shared" ca="1" si="1253"/>
        <v>13</v>
      </c>
      <c r="N6651" s="17">
        <f t="shared" ca="1" si="1254"/>
        <v>13</v>
      </c>
      <c r="O6651" s="4"/>
      <c r="P6651" s="4">
        <v>63</v>
      </c>
      <c r="Q6651" s="4">
        <v>63</v>
      </c>
      <c r="R6651" s="4">
        <v>50</v>
      </c>
      <c r="S6651" s="4">
        <v>52</v>
      </c>
      <c r="T6651" s="4">
        <v>77</v>
      </c>
      <c r="U6651" s="4">
        <v>62</v>
      </c>
      <c r="V6651" s="13">
        <v>57</v>
      </c>
      <c r="W6651" s="4">
        <v>64</v>
      </c>
      <c r="X6651" s="4">
        <v>65</v>
      </c>
      <c r="Y6651">
        <f t="shared" si="1250"/>
        <v>0</v>
      </c>
      <c r="Z6651">
        <f t="shared" si="1251"/>
        <v>0</v>
      </c>
    </row>
    <row r="6652" spans="2:26" x14ac:dyDescent="0.25">
      <c r="B6652" s="11">
        <f t="shared" si="1252"/>
        <v>44838.666666650563</v>
      </c>
      <c r="C6652" s="1">
        <f t="shared" si="1243"/>
        <v>10</v>
      </c>
      <c r="D6652" s="1">
        <f t="shared" si="1244"/>
        <v>2</v>
      </c>
      <c r="E6652" s="12">
        <f t="shared" si="1245"/>
        <v>17</v>
      </c>
      <c r="F6652" s="124" t="str">
        <f t="shared" si="1246"/>
        <v>0</v>
      </c>
      <c r="G6652" s="1">
        <f ca="1">(OFFSET(O6652,0,MATCH(Customer!$J$6,'CDH &amp; HDH'!$P$11:$X$11,0)))</f>
        <v>56</v>
      </c>
      <c r="H6652" s="1" t="str">
        <f t="shared" si="1247"/>
        <v>Heating</v>
      </c>
      <c r="I6652" s="1">
        <f ca="1">OFFSET(IF($H6652="Cooling",Customer!$C$25,Customer!$C$52),E6652,D6652)</f>
        <v>70</v>
      </c>
      <c r="J6652" s="1">
        <f ca="1">OFFSET(IF($H6652="Cooling",Customer!$L$25,Customer!$L$52),$E6652,$D6652)</f>
        <v>70</v>
      </c>
      <c r="K6652" s="16">
        <f t="shared" si="1248"/>
        <v>0</v>
      </c>
      <c r="L6652" s="16">
        <f t="shared" si="1249"/>
        <v>0</v>
      </c>
      <c r="M6652" s="17">
        <f t="shared" ca="1" si="1253"/>
        <v>14</v>
      </c>
      <c r="N6652" s="17">
        <f t="shared" ca="1" si="1254"/>
        <v>14</v>
      </c>
      <c r="O6652" s="4"/>
      <c r="P6652" s="4">
        <v>60</v>
      </c>
      <c r="Q6652" s="4">
        <v>64</v>
      </c>
      <c r="R6652" s="4">
        <v>49</v>
      </c>
      <c r="S6652" s="4">
        <v>52</v>
      </c>
      <c r="T6652" s="4">
        <v>76</v>
      </c>
      <c r="U6652" s="4">
        <v>61</v>
      </c>
      <c r="V6652" s="13">
        <v>56</v>
      </c>
      <c r="W6652" s="4">
        <v>63</v>
      </c>
      <c r="X6652" s="4">
        <v>62</v>
      </c>
      <c r="Y6652">
        <f t="shared" si="1250"/>
        <v>0</v>
      </c>
      <c r="Z6652">
        <f t="shared" si="1251"/>
        <v>0</v>
      </c>
    </row>
    <row r="6653" spans="2:26" x14ac:dyDescent="0.25">
      <c r="B6653" s="11">
        <f t="shared" si="1252"/>
        <v>44838.708333317227</v>
      </c>
      <c r="C6653" s="1">
        <f t="shared" si="1243"/>
        <v>10</v>
      </c>
      <c r="D6653" s="1">
        <f t="shared" si="1244"/>
        <v>2</v>
      </c>
      <c r="E6653" s="12">
        <f t="shared" si="1245"/>
        <v>18</v>
      </c>
      <c r="F6653" s="124" t="str">
        <f t="shared" si="1246"/>
        <v>0</v>
      </c>
      <c r="G6653" s="1">
        <f ca="1">(OFFSET(O6653,0,MATCH(Customer!$J$6,'CDH &amp; HDH'!$P$11:$X$11,0)))</f>
        <v>55</v>
      </c>
      <c r="H6653" s="1" t="str">
        <f t="shared" si="1247"/>
        <v>Heating</v>
      </c>
      <c r="I6653" s="1">
        <f ca="1">OFFSET(IF($H6653="Cooling",Customer!$C$25,Customer!$C$52),E6653,D6653)</f>
        <v>70</v>
      </c>
      <c r="J6653" s="1">
        <f ca="1">OFFSET(IF($H6653="Cooling",Customer!$L$25,Customer!$L$52),$E6653,$D6653)</f>
        <v>70</v>
      </c>
      <c r="K6653" s="16">
        <f t="shared" si="1248"/>
        <v>0</v>
      </c>
      <c r="L6653" s="16">
        <f t="shared" si="1249"/>
        <v>0</v>
      </c>
      <c r="M6653" s="17">
        <f t="shared" ca="1" si="1253"/>
        <v>15</v>
      </c>
      <c r="N6653" s="17">
        <f t="shared" ca="1" si="1254"/>
        <v>15</v>
      </c>
      <c r="O6653" s="4"/>
      <c r="P6653" s="4">
        <v>57</v>
      </c>
      <c r="Q6653" s="4">
        <v>66</v>
      </c>
      <c r="R6653" s="4">
        <v>45</v>
      </c>
      <c r="S6653" s="4">
        <v>53</v>
      </c>
      <c r="T6653" s="4">
        <v>76</v>
      </c>
      <c r="U6653" s="4">
        <v>57</v>
      </c>
      <c r="V6653" s="13">
        <v>55</v>
      </c>
      <c r="W6653" s="4">
        <v>62</v>
      </c>
      <c r="X6653" s="4">
        <v>59</v>
      </c>
      <c r="Y6653">
        <f t="shared" si="1250"/>
        <v>0</v>
      </c>
      <c r="Z6653">
        <f t="shared" si="1251"/>
        <v>0</v>
      </c>
    </row>
    <row r="6654" spans="2:26" x14ac:dyDescent="0.25">
      <c r="B6654" s="11">
        <f t="shared" si="1252"/>
        <v>44838.749999983891</v>
      </c>
      <c r="C6654" s="1">
        <f t="shared" si="1243"/>
        <v>10</v>
      </c>
      <c r="D6654" s="1">
        <f t="shared" si="1244"/>
        <v>2</v>
      </c>
      <c r="E6654" s="12">
        <f t="shared" si="1245"/>
        <v>19</v>
      </c>
      <c r="F6654" s="124" t="str">
        <f t="shared" si="1246"/>
        <v>0</v>
      </c>
      <c r="G6654" s="1">
        <f ca="1">(OFFSET(O6654,0,MATCH(Customer!$J$6,'CDH &amp; HDH'!$P$11:$X$11,0)))</f>
        <v>54</v>
      </c>
      <c r="H6654" s="1" t="str">
        <f t="shared" si="1247"/>
        <v>Heating</v>
      </c>
      <c r="I6654" s="1">
        <f ca="1">OFFSET(IF($H6654="Cooling",Customer!$C$25,Customer!$C$52),E6654,D6654)</f>
        <v>66</v>
      </c>
      <c r="J6654" s="1">
        <f ca="1">OFFSET(IF($H6654="Cooling",Customer!$L$25,Customer!$L$52),$E6654,$D6654)</f>
        <v>64</v>
      </c>
      <c r="K6654" s="16">
        <f t="shared" si="1248"/>
        <v>0</v>
      </c>
      <c r="L6654" s="16">
        <f t="shared" si="1249"/>
        <v>0</v>
      </c>
      <c r="M6654" s="17">
        <f t="shared" ca="1" si="1253"/>
        <v>12</v>
      </c>
      <c r="N6654" s="17">
        <f t="shared" ca="1" si="1254"/>
        <v>10</v>
      </c>
      <c r="O6654" s="4"/>
      <c r="P6654" s="4">
        <v>54</v>
      </c>
      <c r="Q6654" s="4">
        <v>64</v>
      </c>
      <c r="R6654" s="4">
        <v>42</v>
      </c>
      <c r="S6654" s="4">
        <v>53</v>
      </c>
      <c r="T6654" s="4">
        <v>77</v>
      </c>
      <c r="U6654" s="4">
        <v>54</v>
      </c>
      <c r="V6654" s="13">
        <v>54</v>
      </c>
      <c r="W6654" s="4">
        <v>61</v>
      </c>
      <c r="X6654" s="4">
        <v>62</v>
      </c>
      <c r="Y6654">
        <f t="shared" si="1250"/>
        <v>0</v>
      </c>
      <c r="Z6654">
        <f t="shared" si="1251"/>
        <v>0</v>
      </c>
    </row>
    <row r="6655" spans="2:26" x14ac:dyDescent="0.25">
      <c r="B6655" s="11">
        <f t="shared" si="1252"/>
        <v>44838.791666650555</v>
      </c>
      <c r="C6655" s="1">
        <f t="shared" si="1243"/>
        <v>10</v>
      </c>
      <c r="D6655" s="1">
        <f t="shared" si="1244"/>
        <v>2</v>
      </c>
      <c r="E6655" s="12">
        <f t="shared" si="1245"/>
        <v>20</v>
      </c>
      <c r="F6655" s="124" t="str">
        <f t="shared" si="1246"/>
        <v>0</v>
      </c>
      <c r="G6655" s="1">
        <f ca="1">(OFFSET(O6655,0,MATCH(Customer!$J$6,'CDH &amp; HDH'!$P$11:$X$11,0)))</f>
        <v>54</v>
      </c>
      <c r="H6655" s="1" t="str">
        <f t="shared" si="1247"/>
        <v>Heating</v>
      </c>
      <c r="I6655" s="1">
        <f ca="1">OFFSET(IF($H6655="Cooling",Customer!$C$25,Customer!$C$52),E6655,D6655)</f>
        <v>66</v>
      </c>
      <c r="J6655" s="1">
        <f ca="1">OFFSET(IF($H6655="Cooling",Customer!$L$25,Customer!$L$52),$E6655,$D6655)</f>
        <v>64</v>
      </c>
      <c r="K6655" s="16">
        <f t="shared" si="1248"/>
        <v>0</v>
      </c>
      <c r="L6655" s="16">
        <f t="shared" si="1249"/>
        <v>0</v>
      </c>
      <c r="M6655" s="17">
        <f t="shared" ca="1" si="1253"/>
        <v>12</v>
      </c>
      <c r="N6655" s="17">
        <f t="shared" ca="1" si="1254"/>
        <v>10</v>
      </c>
      <c r="O6655" s="4"/>
      <c r="P6655" s="4">
        <v>52</v>
      </c>
      <c r="Q6655" s="4">
        <v>59</v>
      </c>
      <c r="R6655" s="4">
        <v>41</v>
      </c>
      <c r="S6655" s="4">
        <v>52</v>
      </c>
      <c r="T6655" s="4">
        <v>75</v>
      </c>
      <c r="U6655" s="4">
        <v>53</v>
      </c>
      <c r="V6655" s="13">
        <v>54</v>
      </c>
      <c r="W6655" s="4">
        <v>62</v>
      </c>
      <c r="X6655" s="4">
        <v>55</v>
      </c>
      <c r="Y6655">
        <f t="shared" si="1250"/>
        <v>0</v>
      </c>
      <c r="Z6655">
        <f t="shared" si="1251"/>
        <v>0</v>
      </c>
    </row>
    <row r="6656" spans="2:26" x14ac:dyDescent="0.25">
      <c r="B6656" s="11">
        <f t="shared" si="1252"/>
        <v>44838.83333331722</v>
      </c>
      <c r="C6656" s="1">
        <f t="shared" si="1243"/>
        <v>10</v>
      </c>
      <c r="D6656" s="1">
        <f t="shared" si="1244"/>
        <v>2</v>
      </c>
      <c r="E6656" s="12">
        <f t="shared" si="1245"/>
        <v>21</v>
      </c>
      <c r="F6656" s="124" t="str">
        <f t="shared" si="1246"/>
        <v>0</v>
      </c>
      <c r="G6656" s="1">
        <f ca="1">(OFFSET(O6656,0,MATCH(Customer!$J$6,'CDH &amp; HDH'!$P$11:$X$11,0)))</f>
        <v>54</v>
      </c>
      <c r="H6656" s="1" t="str">
        <f t="shared" si="1247"/>
        <v>Heating</v>
      </c>
      <c r="I6656" s="1">
        <f ca="1">OFFSET(IF($H6656="Cooling",Customer!$C$25,Customer!$C$52),E6656,D6656)</f>
        <v>66</v>
      </c>
      <c r="J6656" s="1">
        <f ca="1">OFFSET(IF($H6656="Cooling",Customer!$L$25,Customer!$L$52),$E6656,$D6656)</f>
        <v>64</v>
      </c>
      <c r="K6656" s="16">
        <f t="shared" si="1248"/>
        <v>0</v>
      </c>
      <c r="L6656" s="16">
        <f t="shared" si="1249"/>
        <v>0</v>
      </c>
      <c r="M6656" s="17">
        <f t="shared" ca="1" si="1253"/>
        <v>12</v>
      </c>
      <c r="N6656" s="17">
        <f t="shared" ca="1" si="1254"/>
        <v>10</v>
      </c>
      <c r="O6656" s="4"/>
      <c r="P6656" s="4">
        <v>51</v>
      </c>
      <c r="Q6656" s="4">
        <v>57</v>
      </c>
      <c r="R6656" s="4">
        <v>40</v>
      </c>
      <c r="S6656" s="4">
        <v>50</v>
      </c>
      <c r="T6656" s="4">
        <v>74</v>
      </c>
      <c r="U6656" s="4">
        <v>51</v>
      </c>
      <c r="V6656" s="13">
        <v>54</v>
      </c>
      <c r="W6656" s="4">
        <v>61</v>
      </c>
      <c r="X6656" s="4">
        <v>55</v>
      </c>
      <c r="Y6656">
        <f t="shared" si="1250"/>
        <v>0</v>
      </c>
      <c r="Z6656">
        <f t="shared" si="1251"/>
        <v>0</v>
      </c>
    </row>
    <row r="6657" spans="2:26" x14ac:dyDescent="0.25">
      <c r="B6657" s="11">
        <f t="shared" si="1252"/>
        <v>44838.874999983884</v>
      </c>
      <c r="C6657" s="1">
        <f t="shared" si="1243"/>
        <v>10</v>
      </c>
      <c r="D6657" s="1">
        <f t="shared" si="1244"/>
        <v>2</v>
      </c>
      <c r="E6657" s="12">
        <f t="shared" si="1245"/>
        <v>22</v>
      </c>
      <c r="F6657" s="124" t="str">
        <f t="shared" si="1246"/>
        <v>0</v>
      </c>
      <c r="G6657" s="1">
        <f ca="1">(OFFSET(O6657,0,MATCH(Customer!$J$6,'CDH &amp; HDH'!$P$11:$X$11,0)))</f>
        <v>54</v>
      </c>
      <c r="H6657" s="1" t="str">
        <f t="shared" si="1247"/>
        <v>Heating</v>
      </c>
      <c r="I6657" s="1">
        <f ca="1">OFFSET(IF($H6657="Cooling",Customer!$C$25,Customer!$C$52),E6657,D6657)</f>
        <v>66</v>
      </c>
      <c r="J6657" s="1">
        <f ca="1">OFFSET(IF($H6657="Cooling",Customer!$L$25,Customer!$L$52),$E6657,$D6657)</f>
        <v>64</v>
      </c>
      <c r="K6657" s="16">
        <f t="shared" si="1248"/>
        <v>0</v>
      </c>
      <c r="L6657" s="16">
        <f t="shared" si="1249"/>
        <v>0</v>
      </c>
      <c r="M6657" s="17">
        <f t="shared" ca="1" si="1253"/>
        <v>12</v>
      </c>
      <c r="N6657" s="17">
        <f t="shared" ca="1" si="1254"/>
        <v>10</v>
      </c>
      <c r="O6657" s="4"/>
      <c r="P6657" s="4">
        <v>48</v>
      </c>
      <c r="Q6657" s="4">
        <v>55</v>
      </c>
      <c r="R6657" s="4">
        <v>39</v>
      </c>
      <c r="S6657" s="4">
        <v>49</v>
      </c>
      <c r="T6657" s="4">
        <v>72</v>
      </c>
      <c r="U6657" s="4">
        <v>50</v>
      </c>
      <c r="V6657" s="13">
        <v>54</v>
      </c>
      <c r="W6657" s="4">
        <v>60</v>
      </c>
      <c r="X6657" s="4">
        <v>55</v>
      </c>
      <c r="Y6657">
        <f t="shared" si="1250"/>
        <v>0</v>
      </c>
      <c r="Z6657">
        <f t="shared" si="1251"/>
        <v>0</v>
      </c>
    </row>
    <row r="6658" spans="2:26" x14ac:dyDescent="0.25">
      <c r="B6658" s="11">
        <f t="shared" si="1252"/>
        <v>44838.916666650548</v>
      </c>
      <c r="C6658" s="1">
        <f t="shared" si="1243"/>
        <v>10</v>
      </c>
      <c r="D6658" s="1">
        <f t="shared" si="1244"/>
        <v>2</v>
      </c>
      <c r="E6658" s="12">
        <f t="shared" si="1245"/>
        <v>23</v>
      </c>
      <c r="F6658" s="124" t="str">
        <f t="shared" si="1246"/>
        <v>0</v>
      </c>
      <c r="G6658" s="1">
        <f ca="1">(OFFSET(O6658,0,MATCH(Customer!$J$6,'CDH &amp; HDH'!$P$11:$X$11,0)))</f>
        <v>54</v>
      </c>
      <c r="H6658" s="1" t="str">
        <f t="shared" si="1247"/>
        <v>Heating</v>
      </c>
      <c r="I6658" s="1">
        <f ca="1">OFFSET(IF($H6658="Cooling",Customer!$C$25,Customer!$C$52),E6658,D6658)</f>
        <v>66</v>
      </c>
      <c r="J6658" s="1">
        <f ca="1">OFFSET(IF($H6658="Cooling",Customer!$L$25,Customer!$L$52),$E6658,$D6658)</f>
        <v>64</v>
      </c>
      <c r="K6658" s="16">
        <f t="shared" si="1248"/>
        <v>0</v>
      </c>
      <c r="L6658" s="16">
        <f t="shared" si="1249"/>
        <v>0</v>
      </c>
      <c r="M6658" s="17">
        <f t="shared" ca="1" si="1253"/>
        <v>12</v>
      </c>
      <c r="N6658" s="17">
        <f t="shared" ca="1" si="1254"/>
        <v>10</v>
      </c>
      <c r="O6658" s="4"/>
      <c r="P6658" s="4">
        <v>47</v>
      </c>
      <c r="Q6658" s="4">
        <v>54</v>
      </c>
      <c r="R6658" s="4">
        <v>39</v>
      </c>
      <c r="S6658" s="4">
        <v>49</v>
      </c>
      <c r="T6658" s="4">
        <v>68</v>
      </c>
      <c r="U6658" s="4">
        <v>50</v>
      </c>
      <c r="V6658" s="13">
        <v>54</v>
      </c>
      <c r="W6658" s="4">
        <v>59</v>
      </c>
      <c r="X6658" s="4">
        <v>55</v>
      </c>
      <c r="Y6658">
        <f t="shared" si="1250"/>
        <v>0</v>
      </c>
      <c r="Z6658">
        <f t="shared" si="1251"/>
        <v>0</v>
      </c>
    </row>
    <row r="6659" spans="2:26" x14ac:dyDescent="0.25">
      <c r="B6659" s="11">
        <f t="shared" si="1252"/>
        <v>44838.958333317212</v>
      </c>
      <c r="C6659" s="1">
        <f t="shared" si="1243"/>
        <v>10</v>
      </c>
      <c r="D6659" s="1">
        <f t="shared" si="1244"/>
        <v>2</v>
      </c>
      <c r="E6659" s="12">
        <f t="shared" si="1245"/>
        <v>24</v>
      </c>
      <c r="F6659" s="124" t="str">
        <f t="shared" si="1246"/>
        <v>0</v>
      </c>
      <c r="G6659" s="1">
        <f ca="1">(OFFSET(O6659,0,MATCH(Customer!$J$6,'CDH &amp; HDH'!$P$11:$X$11,0)))</f>
        <v>53</v>
      </c>
      <c r="H6659" s="1" t="str">
        <f t="shared" si="1247"/>
        <v>Heating</v>
      </c>
      <c r="I6659" s="1">
        <f ca="1">OFFSET(IF($H6659="Cooling",Customer!$C$25,Customer!$C$52),E6659,D6659)</f>
        <v>66</v>
      </c>
      <c r="J6659" s="1">
        <f ca="1">OFFSET(IF($H6659="Cooling",Customer!$L$25,Customer!$L$52),$E6659,$D6659)</f>
        <v>64</v>
      </c>
      <c r="K6659" s="16">
        <f t="shared" si="1248"/>
        <v>0</v>
      </c>
      <c r="L6659" s="16">
        <f t="shared" si="1249"/>
        <v>0</v>
      </c>
      <c r="M6659" s="17">
        <f t="shared" ca="1" si="1253"/>
        <v>13</v>
      </c>
      <c r="N6659" s="17">
        <f t="shared" ca="1" si="1254"/>
        <v>11</v>
      </c>
      <c r="O6659" s="4"/>
      <c r="P6659" s="4">
        <v>47</v>
      </c>
      <c r="Q6659" s="4">
        <v>52</v>
      </c>
      <c r="R6659" s="4">
        <v>39</v>
      </c>
      <c r="S6659" s="4">
        <v>48</v>
      </c>
      <c r="T6659" s="4">
        <v>69</v>
      </c>
      <c r="U6659" s="4">
        <v>51</v>
      </c>
      <c r="V6659" s="13">
        <v>53</v>
      </c>
      <c r="W6659" s="4">
        <v>62</v>
      </c>
      <c r="X6659" s="4">
        <v>55</v>
      </c>
      <c r="Y6659">
        <f t="shared" si="1250"/>
        <v>0</v>
      </c>
      <c r="Z6659">
        <f t="shared" si="1251"/>
        <v>0</v>
      </c>
    </row>
    <row r="6660" spans="2:26" x14ac:dyDescent="0.25">
      <c r="B6660" s="11">
        <f t="shared" si="1252"/>
        <v>44838.999999983876</v>
      </c>
      <c r="C6660" s="1">
        <f t="shared" si="1243"/>
        <v>10</v>
      </c>
      <c r="D6660" s="1">
        <f t="shared" si="1244"/>
        <v>3</v>
      </c>
      <c r="E6660" s="12">
        <f t="shared" si="1245"/>
        <v>1</v>
      </c>
      <c r="F6660" s="124" t="str">
        <f t="shared" si="1246"/>
        <v>0</v>
      </c>
      <c r="G6660" s="1">
        <f ca="1">(OFFSET(O6660,0,MATCH(Customer!$J$6,'CDH &amp; HDH'!$P$11:$X$11,0)))</f>
        <v>56</v>
      </c>
      <c r="H6660" s="1" t="str">
        <f t="shared" si="1247"/>
        <v>Heating</v>
      </c>
      <c r="I6660" s="1">
        <f ca="1">OFFSET(IF($H6660="Cooling",Customer!$C$25,Customer!$C$52),E6660,D6660)</f>
        <v>66</v>
      </c>
      <c r="J6660" s="1">
        <f ca="1">OFFSET(IF($H6660="Cooling",Customer!$L$25,Customer!$L$52),$E6660,$D6660)</f>
        <v>64</v>
      </c>
      <c r="K6660" s="16">
        <f t="shared" si="1248"/>
        <v>0</v>
      </c>
      <c r="L6660" s="16">
        <f t="shared" si="1249"/>
        <v>0</v>
      </c>
      <c r="M6660" s="17">
        <f t="shared" ca="1" si="1253"/>
        <v>10</v>
      </c>
      <c r="N6660" s="17">
        <f t="shared" ca="1" si="1254"/>
        <v>8</v>
      </c>
      <c r="O6660" s="4"/>
      <c r="P6660" s="4">
        <v>46</v>
      </c>
      <c r="Q6660" s="4">
        <v>51</v>
      </c>
      <c r="R6660" s="4">
        <v>40</v>
      </c>
      <c r="S6660" s="4">
        <v>48</v>
      </c>
      <c r="T6660" s="4">
        <v>69</v>
      </c>
      <c r="U6660" s="4">
        <v>51</v>
      </c>
      <c r="V6660" s="13">
        <v>56</v>
      </c>
      <c r="W6660" s="4">
        <v>63</v>
      </c>
      <c r="X6660" s="4">
        <v>55</v>
      </c>
      <c r="Y6660">
        <f t="shared" si="1250"/>
        <v>0</v>
      </c>
      <c r="Z6660">
        <f t="shared" si="1251"/>
        <v>0</v>
      </c>
    </row>
    <row r="6661" spans="2:26" x14ac:dyDescent="0.25">
      <c r="B6661" s="11">
        <f t="shared" si="1252"/>
        <v>44839.041666650541</v>
      </c>
      <c r="C6661" s="1">
        <f t="shared" si="1243"/>
        <v>10</v>
      </c>
      <c r="D6661" s="1">
        <f t="shared" si="1244"/>
        <v>3</v>
      </c>
      <c r="E6661" s="12">
        <f t="shared" si="1245"/>
        <v>2</v>
      </c>
      <c r="F6661" s="124" t="str">
        <f t="shared" si="1246"/>
        <v>0</v>
      </c>
      <c r="G6661" s="1">
        <f ca="1">(OFFSET(O6661,0,MATCH(Customer!$J$6,'CDH &amp; HDH'!$P$11:$X$11,0)))</f>
        <v>57</v>
      </c>
      <c r="H6661" s="1" t="str">
        <f t="shared" si="1247"/>
        <v>Heating</v>
      </c>
      <c r="I6661" s="1">
        <f ca="1">OFFSET(IF($H6661="Cooling",Customer!$C$25,Customer!$C$52),E6661,D6661)</f>
        <v>66</v>
      </c>
      <c r="J6661" s="1">
        <f ca="1">OFFSET(IF($H6661="Cooling",Customer!$L$25,Customer!$L$52),$E6661,$D6661)</f>
        <v>64</v>
      </c>
      <c r="K6661" s="16">
        <f t="shared" si="1248"/>
        <v>0</v>
      </c>
      <c r="L6661" s="16">
        <f t="shared" si="1249"/>
        <v>0</v>
      </c>
      <c r="M6661" s="17">
        <f t="shared" ca="1" si="1253"/>
        <v>9</v>
      </c>
      <c r="N6661" s="17">
        <f t="shared" ca="1" si="1254"/>
        <v>7</v>
      </c>
      <c r="O6661" s="4"/>
      <c r="P6661" s="4">
        <v>47</v>
      </c>
      <c r="Q6661" s="4">
        <v>50</v>
      </c>
      <c r="R6661" s="4">
        <v>38</v>
      </c>
      <c r="S6661" s="4">
        <v>47</v>
      </c>
      <c r="T6661" s="4">
        <v>68</v>
      </c>
      <c r="U6661" s="4">
        <v>51</v>
      </c>
      <c r="V6661" s="13">
        <v>57</v>
      </c>
      <c r="W6661" s="4">
        <v>63</v>
      </c>
      <c r="X6661" s="4">
        <v>55</v>
      </c>
      <c r="Y6661">
        <f t="shared" si="1250"/>
        <v>0</v>
      </c>
      <c r="Z6661">
        <f t="shared" si="1251"/>
        <v>0</v>
      </c>
    </row>
    <row r="6662" spans="2:26" x14ac:dyDescent="0.25">
      <c r="B6662" s="11">
        <f t="shared" si="1252"/>
        <v>44839.083333317205</v>
      </c>
      <c r="C6662" s="1">
        <f t="shared" si="1243"/>
        <v>10</v>
      </c>
      <c r="D6662" s="1">
        <f t="shared" si="1244"/>
        <v>3</v>
      </c>
      <c r="E6662" s="12">
        <f t="shared" si="1245"/>
        <v>3</v>
      </c>
      <c r="F6662" s="124" t="str">
        <f t="shared" si="1246"/>
        <v>0</v>
      </c>
      <c r="G6662" s="1">
        <f ca="1">(OFFSET(O6662,0,MATCH(Customer!$J$6,'CDH &amp; HDH'!$P$11:$X$11,0)))</f>
        <v>57</v>
      </c>
      <c r="H6662" s="1" t="str">
        <f t="shared" si="1247"/>
        <v>Heating</v>
      </c>
      <c r="I6662" s="1">
        <f ca="1">OFFSET(IF($H6662="Cooling",Customer!$C$25,Customer!$C$52),E6662,D6662)</f>
        <v>66</v>
      </c>
      <c r="J6662" s="1">
        <f ca="1">OFFSET(IF($H6662="Cooling",Customer!$L$25,Customer!$L$52),$E6662,$D6662)</f>
        <v>64</v>
      </c>
      <c r="K6662" s="16">
        <f t="shared" si="1248"/>
        <v>0</v>
      </c>
      <c r="L6662" s="16">
        <f t="shared" si="1249"/>
        <v>0</v>
      </c>
      <c r="M6662" s="17">
        <f t="shared" ca="1" si="1253"/>
        <v>9</v>
      </c>
      <c r="N6662" s="17">
        <f t="shared" ca="1" si="1254"/>
        <v>7</v>
      </c>
      <c r="O6662" s="4"/>
      <c r="P6662" s="4">
        <v>48</v>
      </c>
      <c r="Q6662" s="4">
        <v>50</v>
      </c>
      <c r="R6662" s="4">
        <v>37</v>
      </c>
      <c r="S6662" s="4">
        <v>47</v>
      </c>
      <c r="T6662" s="4">
        <v>66</v>
      </c>
      <c r="U6662" s="4">
        <v>51</v>
      </c>
      <c r="V6662" s="13">
        <v>57</v>
      </c>
      <c r="W6662" s="4">
        <v>64</v>
      </c>
      <c r="X6662" s="4">
        <v>54</v>
      </c>
      <c r="Y6662">
        <f t="shared" si="1250"/>
        <v>0</v>
      </c>
      <c r="Z6662">
        <f t="shared" si="1251"/>
        <v>0</v>
      </c>
    </row>
    <row r="6663" spans="2:26" x14ac:dyDescent="0.25">
      <c r="B6663" s="11">
        <f t="shared" si="1252"/>
        <v>44839.124999983869</v>
      </c>
      <c r="C6663" s="1">
        <f t="shared" si="1243"/>
        <v>10</v>
      </c>
      <c r="D6663" s="1">
        <f t="shared" si="1244"/>
        <v>3</v>
      </c>
      <c r="E6663" s="12">
        <f t="shared" si="1245"/>
        <v>4</v>
      </c>
      <c r="F6663" s="124" t="str">
        <f t="shared" si="1246"/>
        <v>0</v>
      </c>
      <c r="G6663" s="1">
        <f ca="1">(OFFSET(O6663,0,MATCH(Customer!$J$6,'CDH &amp; HDH'!$P$11:$X$11,0)))</f>
        <v>58</v>
      </c>
      <c r="H6663" s="1" t="str">
        <f t="shared" si="1247"/>
        <v>Heating</v>
      </c>
      <c r="I6663" s="1">
        <f ca="1">OFFSET(IF($H6663="Cooling",Customer!$C$25,Customer!$C$52),E6663,D6663)</f>
        <v>66</v>
      </c>
      <c r="J6663" s="1">
        <f ca="1">OFFSET(IF($H6663="Cooling",Customer!$L$25,Customer!$L$52),$E6663,$D6663)</f>
        <v>64</v>
      </c>
      <c r="K6663" s="16">
        <f t="shared" si="1248"/>
        <v>0</v>
      </c>
      <c r="L6663" s="16">
        <f t="shared" si="1249"/>
        <v>0</v>
      </c>
      <c r="M6663" s="17">
        <f t="shared" ca="1" si="1253"/>
        <v>8</v>
      </c>
      <c r="N6663" s="17">
        <f t="shared" ca="1" si="1254"/>
        <v>6</v>
      </c>
      <c r="O6663" s="4"/>
      <c r="P6663" s="4">
        <v>48</v>
      </c>
      <c r="Q6663" s="4">
        <v>50</v>
      </c>
      <c r="R6663" s="4">
        <v>37</v>
      </c>
      <c r="S6663" s="4">
        <v>46</v>
      </c>
      <c r="T6663" s="4">
        <v>63</v>
      </c>
      <c r="U6663" s="4">
        <v>50</v>
      </c>
      <c r="V6663" s="13">
        <v>58</v>
      </c>
      <c r="W6663" s="4">
        <v>65</v>
      </c>
      <c r="X6663" s="4">
        <v>54</v>
      </c>
      <c r="Y6663">
        <f t="shared" si="1250"/>
        <v>0</v>
      </c>
      <c r="Z6663">
        <f t="shared" si="1251"/>
        <v>0</v>
      </c>
    </row>
    <row r="6664" spans="2:26" x14ac:dyDescent="0.25">
      <c r="B6664" s="11">
        <f t="shared" si="1252"/>
        <v>44839.166666650533</v>
      </c>
      <c r="C6664" s="1">
        <f t="shared" si="1243"/>
        <v>10</v>
      </c>
      <c r="D6664" s="1">
        <f t="shared" si="1244"/>
        <v>3</v>
      </c>
      <c r="E6664" s="12">
        <f t="shared" si="1245"/>
        <v>5</v>
      </c>
      <c r="F6664" s="124" t="str">
        <f t="shared" si="1246"/>
        <v>0</v>
      </c>
      <c r="G6664" s="1">
        <f ca="1">(OFFSET(O6664,0,MATCH(Customer!$J$6,'CDH &amp; HDH'!$P$11:$X$11,0)))</f>
        <v>58</v>
      </c>
      <c r="H6664" s="1" t="str">
        <f t="shared" si="1247"/>
        <v>Heating</v>
      </c>
      <c r="I6664" s="1">
        <f ca="1">OFFSET(IF($H6664="Cooling",Customer!$C$25,Customer!$C$52),E6664,D6664)</f>
        <v>66</v>
      </c>
      <c r="J6664" s="1">
        <f ca="1">OFFSET(IF($H6664="Cooling",Customer!$L$25,Customer!$L$52),$E6664,$D6664)</f>
        <v>64</v>
      </c>
      <c r="K6664" s="16">
        <f t="shared" si="1248"/>
        <v>0</v>
      </c>
      <c r="L6664" s="16">
        <f t="shared" si="1249"/>
        <v>0</v>
      </c>
      <c r="M6664" s="17">
        <f t="shared" ca="1" si="1253"/>
        <v>8</v>
      </c>
      <c r="N6664" s="17">
        <f t="shared" ca="1" si="1254"/>
        <v>6</v>
      </c>
      <c r="O6664" s="4"/>
      <c r="P6664" s="4">
        <v>48</v>
      </c>
      <c r="Q6664" s="4">
        <v>49</v>
      </c>
      <c r="R6664" s="4">
        <v>37</v>
      </c>
      <c r="S6664" s="4">
        <v>46</v>
      </c>
      <c r="T6664" s="4">
        <v>60</v>
      </c>
      <c r="U6664" s="4">
        <v>49</v>
      </c>
      <c r="V6664" s="13">
        <v>58</v>
      </c>
      <c r="W6664" s="4">
        <v>64</v>
      </c>
      <c r="X6664" s="4">
        <v>54</v>
      </c>
      <c r="Y6664">
        <f t="shared" si="1250"/>
        <v>0</v>
      </c>
      <c r="Z6664">
        <f t="shared" si="1251"/>
        <v>0</v>
      </c>
    </row>
    <row r="6665" spans="2:26" x14ac:dyDescent="0.25">
      <c r="B6665" s="11">
        <f t="shared" si="1252"/>
        <v>44839.208333317198</v>
      </c>
      <c r="C6665" s="1">
        <f t="shared" si="1243"/>
        <v>10</v>
      </c>
      <c r="D6665" s="1">
        <f t="shared" si="1244"/>
        <v>3</v>
      </c>
      <c r="E6665" s="12">
        <f t="shared" si="1245"/>
        <v>6</v>
      </c>
      <c r="F6665" s="124" t="str">
        <f t="shared" si="1246"/>
        <v>0</v>
      </c>
      <c r="G6665" s="1">
        <f ca="1">(OFFSET(O6665,0,MATCH(Customer!$J$6,'CDH &amp; HDH'!$P$11:$X$11,0)))</f>
        <v>58</v>
      </c>
      <c r="H6665" s="1" t="str">
        <f t="shared" si="1247"/>
        <v>Heating</v>
      </c>
      <c r="I6665" s="1">
        <f ca="1">OFFSET(IF($H6665="Cooling",Customer!$C$25,Customer!$C$52),E6665,D6665)</f>
        <v>66</v>
      </c>
      <c r="J6665" s="1">
        <f ca="1">OFFSET(IF($H6665="Cooling",Customer!$L$25,Customer!$L$52),$E6665,$D6665)</f>
        <v>64</v>
      </c>
      <c r="K6665" s="16">
        <f t="shared" si="1248"/>
        <v>0</v>
      </c>
      <c r="L6665" s="16">
        <f t="shared" si="1249"/>
        <v>0</v>
      </c>
      <c r="M6665" s="17">
        <f t="shared" ca="1" si="1253"/>
        <v>8</v>
      </c>
      <c r="N6665" s="17">
        <f t="shared" ca="1" si="1254"/>
        <v>6</v>
      </c>
      <c r="O6665" s="4"/>
      <c r="P6665" s="4">
        <v>48</v>
      </c>
      <c r="Q6665" s="4">
        <v>49</v>
      </c>
      <c r="R6665" s="4">
        <v>37</v>
      </c>
      <c r="S6665" s="4">
        <v>47</v>
      </c>
      <c r="T6665" s="4">
        <v>60</v>
      </c>
      <c r="U6665" s="4">
        <v>49</v>
      </c>
      <c r="V6665" s="13">
        <v>58</v>
      </c>
      <c r="W6665" s="4">
        <v>62</v>
      </c>
      <c r="X6665" s="4">
        <v>54</v>
      </c>
      <c r="Y6665">
        <f t="shared" si="1250"/>
        <v>0</v>
      </c>
      <c r="Z6665">
        <f t="shared" si="1251"/>
        <v>0</v>
      </c>
    </row>
    <row r="6666" spans="2:26" x14ac:dyDescent="0.25">
      <c r="B6666" s="11">
        <f t="shared" si="1252"/>
        <v>44839.249999983862</v>
      </c>
      <c r="C6666" s="1">
        <f t="shared" si="1243"/>
        <v>10</v>
      </c>
      <c r="D6666" s="1">
        <f t="shared" si="1244"/>
        <v>3</v>
      </c>
      <c r="E6666" s="12">
        <f t="shared" si="1245"/>
        <v>7</v>
      </c>
      <c r="F6666" s="124" t="str">
        <f t="shared" si="1246"/>
        <v>0</v>
      </c>
      <c r="G6666" s="1">
        <f ca="1">(OFFSET(O6666,0,MATCH(Customer!$J$6,'CDH &amp; HDH'!$P$11:$X$11,0)))</f>
        <v>57</v>
      </c>
      <c r="H6666" s="1" t="str">
        <f t="shared" si="1247"/>
        <v>Heating</v>
      </c>
      <c r="I6666" s="1">
        <f ca="1">OFFSET(IF($H6666="Cooling",Customer!$C$25,Customer!$C$52),E6666,D6666)</f>
        <v>66</v>
      </c>
      <c r="J6666" s="1">
        <f ca="1">OFFSET(IF($H6666="Cooling",Customer!$L$25,Customer!$L$52),$E6666,$D6666)</f>
        <v>64</v>
      </c>
      <c r="K6666" s="16">
        <f t="shared" si="1248"/>
        <v>0</v>
      </c>
      <c r="L6666" s="16">
        <f t="shared" si="1249"/>
        <v>0</v>
      </c>
      <c r="M6666" s="17">
        <f t="shared" ca="1" si="1253"/>
        <v>9</v>
      </c>
      <c r="N6666" s="17">
        <f t="shared" ca="1" si="1254"/>
        <v>7</v>
      </c>
      <c r="O6666" s="4"/>
      <c r="P6666" s="4">
        <v>46</v>
      </c>
      <c r="Q6666" s="4">
        <v>49</v>
      </c>
      <c r="R6666" s="4">
        <v>37</v>
      </c>
      <c r="S6666" s="4">
        <v>47</v>
      </c>
      <c r="T6666" s="4">
        <v>59</v>
      </c>
      <c r="U6666" s="4">
        <v>50</v>
      </c>
      <c r="V6666" s="13">
        <v>57</v>
      </c>
      <c r="W6666" s="4">
        <v>62</v>
      </c>
      <c r="X6666" s="4">
        <v>54</v>
      </c>
      <c r="Y6666">
        <f t="shared" si="1250"/>
        <v>0</v>
      </c>
      <c r="Z6666">
        <f t="shared" si="1251"/>
        <v>0</v>
      </c>
    </row>
    <row r="6667" spans="2:26" x14ac:dyDescent="0.25">
      <c r="B6667" s="11">
        <f t="shared" si="1252"/>
        <v>44839.291666650526</v>
      </c>
      <c r="C6667" s="1">
        <f t="shared" si="1243"/>
        <v>10</v>
      </c>
      <c r="D6667" s="1">
        <f t="shared" si="1244"/>
        <v>3</v>
      </c>
      <c r="E6667" s="12">
        <f t="shared" si="1245"/>
        <v>8</v>
      </c>
      <c r="F6667" s="124" t="str">
        <f t="shared" si="1246"/>
        <v>0</v>
      </c>
      <c r="G6667" s="1">
        <f ca="1">(OFFSET(O6667,0,MATCH(Customer!$J$6,'CDH &amp; HDH'!$P$11:$X$11,0)))</f>
        <v>59</v>
      </c>
      <c r="H6667" s="1" t="str">
        <f t="shared" si="1247"/>
        <v>Heating</v>
      </c>
      <c r="I6667" s="1">
        <f ca="1">OFFSET(IF($H6667="Cooling",Customer!$C$25,Customer!$C$52),E6667,D6667)</f>
        <v>70</v>
      </c>
      <c r="J6667" s="1">
        <f ca="1">OFFSET(IF($H6667="Cooling",Customer!$L$25,Customer!$L$52),$E6667,$D6667)</f>
        <v>70</v>
      </c>
      <c r="K6667" s="16">
        <f t="shared" si="1248"/>
        <v>0</v>
      </c>
      <c r="L6667" s="16">
        <f t="shared" si="1249"/>
        <v>0</v>
      </c>
      <c r="M6667" s="17">
        <f t="shared" ca="1" si="1253"/>
        <v>11</v>
      </c>
      <c r="N6667" s="17">
        <f t="shared" ca="1" si="1254"/>
        <v>11</v>
      </c>
      <c r="O6667" s="4"/>
      <c r="P6667" s="4">
        <v>50</v>
      </c>
      <c r="Q6667" s="4">
        <v>49</v>
      </c>
      <c r="R6667" s="4">
        <v>40</v>
      </c>
      <c r="S6667" s="4">
        <v>50</v>
      </c>
      <c r="T6667" s="4">
        <v>63</v>
      </c>
      <c r="U6667" s="4">
        <v>51</v>
      </c>
      <c r="V6667" s="13">
        <v>59</v>
      </c>
      <c r="W6667" s="4">
        <v>56</v>
      </c>
      <c r="X6667" s="4">
        <v>54</v>
      </c>
      <c r="Y6667">
        <f t="shared" si="1250"/>
        <v>0</v>
      </c>
      <c r="Z6667">
        <f t="shared" si="1251"/>
        <v>0</v>
      </c>
    </row>
    <row r="6668" spans="2:26" x14ac:dyDescent="0.25">
      <c r="B6668" s="11">
        <f t="shared" si="1252"/>
        <v>44839.33333331719</v>
      </c>
      <c r="C6668" s="1">
        <f t="shared" si="1243"/>
        <v>10</v>
      </c>
      <c r="D6668" s="1">
        <f t="shared" si="1244"/>
        <v>3</v>
      </c>
      <c r="E6668" s="12">
        <f t="shared" si="1245"/>
        <v>9</v>
      </c>
      <c r="F6668" s="124" t="str">
        <f t="shared" si="1246"/>
        <v>0</v>
      </c>
      <c r="G6668" s="1">
        <f ca="1">(OFFSET(O6668,0,MATCH(Customer!$J$6,'CDH &amp; HDH'!$P$11:$X$11,0)))</f>
        <v>61</v>
      </c>
      <c r="H6668" s="1" t="str">
        <f t="shared" si="1247"/>
        <v>Heating</v>
      </c>
      <c r="I6668" s="1">
        <f ca="1">OFFSET(IF($H6668="Cooling",Customer!$C$25,Customer!$C$52),E6668,D6668)</f>
        <v>70</v>
      </c>
      <c r="J6668" s="1">
        <f ca="1">OFFSET(IF($H6668="Cooling",Customer!$L$25,Customer!$L$52),$E6668,$D6668)</f>
        <v>70</v>
      </c>
      <c r="K6668" s="16">
        <f t="shared" si="1248"/>
        <v>0</v>
      </c>
      <c r="L6668" s="16">
        <f t="shared" si="1249"/>
        <v>0</v>
      </c>
      <c r="M6668" s="17">
        <f t="shared" ca="1" si="1253"/>
        <v>9</v>
      </c>
      <c r="N6668" s="17">
        <f t="shared" ca="1" si="1254"/>
        <v>9</v>
      </c>
      <c r="O6668" s="4"/>
      <c r="P6668" s="4">
        <v>52</v>
      </c>
      <c r="Q6668" s="4">
        <v>50</v>
      </c>
      <c r="R6668" s="4">
        <v>45</v>
      </c>
      <c r="S6668" s="4">
        <v>53</v>
      </c>
      <c r="T6668" s="4">
        <v>65</v>
      </c>
      <c r="U6668" s="4">
        <v>53</v>
      </c>
      <c r="V6668" s="13">
        <v>61</v>
      </c>
      <c r="W6668" s="4">
        <v>56</v>
      </c>
      <c r="X6668" s="4">
        <v>56</v>
      </c>
      <c r="Y6668">
        <f t="shared" si="1250"/>
        <v>0</v>
      </c>
      <c r="Z6668">
        <f t="shared" si="1251"/>
        <v>0</v>
      </c>
    </row>
    <row r="6669" spans="2:26" x14ac:dyDescent="0.25">
      <c r="B6669" s="11">
        <f t="shared" si="1252"/>
        <v>44839.374999983855</v>
      </c>
      <c r="C6669" s="1">
        <f t="shared" ref="C6669:C6732" si="1255">MONTH(B6669)</f>
        <v>10</v>
      </c>
      <c r="D6669" s="1">
        <f t="shared" ref="D6669:D6732" si="1256">WEEKDAY(B6669,2)</f>
        <v>3</v>
      </c>
      <c r="E6669" s="12">
        <f t="shared" ref="E6669:E6732" si="1257">HOUR(B6669)+1</f>
        <v>10</v>
      </c>
      <c r="F6669" s="124" t="str">
        <f t="shared" ref="F6669:F6732" si="1258">IF(AND(C6669&gt;5,C6669&lt;9,D6669&lt;6,E6669&gt;14,E6669&lt;19),"1",IF(AND(OR(E6669=8,E6669=9,E6669=19,E6669=20),C6669&lt;3,D6669&lt;6),"1","0"))</f>
        <v>0</v>
      </c>
      <c r="G6669" s="1">
        <f ca="1">(OFFSET(O6669,0,MATCH(Customer!$J$6,'CDH &amp; HDH'!$P$11:$X$11,0)))</f>
        <v>65</v>
      </c>
      <c r="H6669" s="1" t="str">
        <f t="shared" ref="H6669:H6732" si="1259">IF(AND(C6669&gt;=5,C6669&lt;=9),"Cooling","Heating")</f>
        <v>Heating</v>
      </c>
      <c r="I6669" s="1">
        <f ca="1">OFFSET(IF($H6669="Cooling",Customer!$C$25,Customer!$C$52),E6669,D6669)</f>
        <v>70</v>
      </c>
      <c r="J6669" s="1">
        <f ca="1">OFFSET(IF($H6669="Cooling",Customer!$L$25,Customer!$L$52),$E6669,$D6669)</f>
        <v>70</v>
      </c>
      <c r="K6669" s="16">
        <f t="shared" ref="K6669:K6732" si="1260">IF($H6669="Heating",0,MAX(0,$G6669-I6669))</f>
        <v>0</v>
      </c>
      <c r="L6669" s="16">
        <f t="shared" ref="L6669:L6732" si="1261">IF($H6669="Heating",0,MAX(0,$G6669-J6669))</f>
        <v>0</v>
      </c>
      <c r="M6669" s="17">
        <f t="shared" ca="1" si="1253"/>
        <v>5</v>
      </c>
      <c r="N6669" s="17">
        <f t="shared" ca="1" si="1254"/>
        <v>5</v>
      </c>
      <c r="O6669" s="4"/>
      <c r="P6669" s="4">
        <v>57</v>
      </c>
      <c r="Q6669" s="4">
        <v>53</v>
      </c>
      <c r="R6669" s="4">
        <v>53</v>
      </c>
      <c r="S6669" s="4">
        <v>56</v>
      </c>
      <c r="T6669" s="4">
        <v>68</v>
      </c>
      <c r="U6669" s="4">
        <v>55</v>
      </c>
      <c r="V6669" s="13">
        <v>65</v>
      </c>
      <c r="W6669" s="4">
        <v>56</v>
      </c>
      <c r="X6669" s="4">
        <v>57</v>
      </c>
      <c r="Y6669">
        <f t="shared" ref="Y6669:Y6732" si="1262">1.08*400*K6669</f>
        <v>0</v>
      </c>
      <c r="Z6669">
        <f t="shared" ref="Z6669:Z6732" si="1263">1.08*400*L6669</f>
        <v>0</v>
      </c>
    </row>
    <row r="6670" spans="2:26" x14ac:dyDescent="0.25">
      <c r="B6670" s="11">
        <f t="shared" ref="B6670:B6733" si="1264">B6669+1/24</f>
        <v>44839.416666650519</v>
      </c>
      <c r="C6670" s="1">
        <f t="shared" si="1255"/>
        <v>10</v>
      </c>
      <c r="D6670" s="1">
        <f t="shared" si="1256"/>
        <v>3</v>
      </c>
      <c r="E6670" s="12">
        <f t="shared" si="1257"/>
        <v>11</v>
      </c>
      <c r="F6670" s="124" t="str">
        <f t="shared" si="1258"/>
        <v>0</v>
      </c>
      <c r="G6670" s="1">
        <f ca="1">(OFFSET(O6670,0,MATCH(Customer!$J$6,'CDH &amp; HDH'!$P$11:$X$11,0)))</f>
        <v>68</v>
      </c>
      <c r="H6670" s="1" t="str">
        <f t="shared" si="1259"/>
        <v>Heating</v>
      </c>
      <c r="I6670" s="1">
        <f ca="1">OFFSET(IF($H6670="Cooling",Customer!$C$25,Customer!$C$52),E6670,D6670)</f>
        <v>70</v>
      </c>
      <c r="J6670" s="1">
        <f ca="1">OFFSET(IF($H6670="Cooling",Customer!$L$25,Customer!$L$52),$E6670,$D6670)</f>
        <v>70</v>
      </c>
      <c r="K6670" s="16">
        <f t="shared" si="1260"/>
        <v>0</v>
      </c>
      <c r="L6670" s="16">
        <f t="shared" si="1261"/>
        <v>0</v>
      </c>
      <c r="M6670" s="17">
        <f t="shared" ca="1" si="1253"/>
        <v>2</v>
      </c>
      <c r="N6670" s="17">
        <f t="shared" ca="1" si="1254"/>
        <v>2</v>
      </c>
      <c r="O6670" s="4"/>
      <c r="P6670" s="4">
        <v>59</v>
      </c>
      <c r="Q6670" s="4">
        <v>53</v>
      </c>
      <c r="R6670" s="4">
        <v>56</v>
      </c>
      <c r="S6670" s="4">
        <v>59</v>
      </c>
      <c r="T6670" s="4">
        <v>69</v>
      </c>
      <c r="U6670" s="4">
        <v>58</v>
      </c>
      <c r="V6670" s="13">
        <v>68</v>
      </c>
      <c r="W6670" s="4">
        <v>56</v>
      </c>
      <c r="X6670" s="4">
        <v>58</v>
      </c>
      <c r="Y6670">
        <f t="shared" si="1262"/>
        <v>0</v>
      </c>
      <c r="Z6670">
        <f t="shared" si="1263"/>
        <v>0</v>
      </c>
    </row>
    <row r="6671" spans="2:26" x14ac:dyDescent="0.25">
      <c r="B6671" s="11">
        <f t="shared" si="1264"/>
        <v>44839.458333317183</v>
      </c>
      <c r="C6671" s="1">
        <f t="shared" si="1255"/>
        <v>10</v>
      </c>
      <c r="D6671" s="1">
        <f t="shared" si="1256"/>
        <v>3</v>
      </c>
      <c r="E6671" s="12">
        <f t="shared" si="1257"/>
        <v>12</v>
      </c>
      <c r="F6671" s="124" t="str">
        <f t="shared" si="1258"/>
        <v>0</v>
      </c>
      <c r="G6671" s="1">
        <f ca="1">(OFFSET(O6671,0,MATCH(Customer!$J$6,'CDH &amp; HDH'!$P$11:$X$11,0)))</f>
        <v>70</v>
      </c>
      <c r="H6671" s="1" t="str">
        <f t="shared" si="1259"/>
        <v>Heating</v>
      </c>
      <c r="I6671" s="1">
        <f ca="1">OFFSET(IF($H6671="Cooling",Customer!$C$25,Customer!$C$52),E6671,D6671)</f>
        <v>70</v>
      </c>
      <c r="J6671" s="1">
        <f ca="1">OFFSET(IF($H6671="Cooling",Customer!$L$25,Customer!$L$52),$E6671,$D6671)</f>
        <v>70</v>
      </c>
      <c r="K6671" s="16">
        <f t="shared" si="1260"/>
        <v>0</v>
      </c>
      <c r="L6671" s="16">
        <f t="shared" si="1261"/>
        <v>0</v>
      </c>
      <c r="M6671" s="17">
        <f t="shared" ca="1" si="1253"/>
        <v>0</v>
      </c>
      <c r="N6671" s="17">
        <f t="shared" ca="1" si="1254"/>
        <v>0</v>
      </c>
      <c r="O6671" s="4"/>
      <c r="P6671" s="4">
        <v>62</v>
      </c>
      <c r="Q6671" s="4">
        <v>53</v>
      </c>
      <c r="R6671" s="4">
        <v>60</v>
      </c>
      <c r="S6671" s="4">
        <v>61</v>
      </c>
      <c r="T6671" s="4">
        <v>68</v>
      </c>
      <c r="U6671" s="4">
        <v>60</v>
      </c>
      <c r="V6671" s="13">
        <v>70</v>
      </c>
      <c r="W6671" s="4">
        <v>54</v>
      </c>
      <c r="X6671" s="4">
        <v>63</v>
      </c>
      <c r="Y6671">
        <f t="shared" si="1262"/>
        <v>0</v>
      </c>
      <c r="Z6671">
        <f t="shared" si="1263"/>
        <v>0</v>
      </c>
    </row>
    <row r="6672" spans="2:26" x14ac:dyDescent="0.25">
      <c r="B6672" s="11">
        <f t="shared" si="1264"/>
        <v>44839.499999983847</v>
      </c>
      <c r="C6672" s="1">
        <f t="shared" si="1255"/>
        <v>10</v>
      </c>
      <c r="D6672" s="1">
        <f t="shared" si="1256"/>
        <v>3</v>
      </c>
      <c r="E6672" s="12">
        <f t="shared" si="1257"/>
        <v>13</v>
      </c>
      <c r="F6672" s="124" t="str">
        <f t="shared" si="1258"/>
        <v>0</v>
      </c>
      <c r="G6672" s="1">
        <f ca="1">(OFFSET(O6672,0,MATCH(Customer!$J$6,'CDH &amp; HDH'!$P$11:$X$11,0)))</f>
        <v>73</v>
      </c>
      <c r="H6672" s="1" t="str">
        <f t="shared" si="1259"/>
        <v>Heating</v>
      </c>
      <c r="I6672" s="1">
        <f ca="1">OFFSET(IF($H6672="Cooling",Customer!$C$25,Customer!$C$52),E6672,D6672)</f>
        <v>70</v>
      </c>
      <c r="J6672" s="1">
        <f ca="1">OFFSET(IF($H6672="Cooling",Customer!$L$25,Customer!$L$52),$E6672,$D6672)</f>
        <v>70</v>
      </c>
      <c r="K6672" s="16">
        <f t="shared" si="1260"/>
        <v>0</v>
      </c>
      <c r="L6672" s="16">
        <f t="shared" si="1261"/>
        <v>0</v>
      </c>
      <c r="M6672" s="17">
        <f t="shared" ca="1" si="1253"/>
        <v>0</v>
      </c>
      <c r="N6672" s="17">
        <f t="shared" ca="1" si="1254"/>
        <v>0</v>
      </c>
      <c r="O6672" s="4"/>
      <c r="P6672" s="4">
        <v>63</v>
      </c>
      <c r="Q6672" s="4">
        <v>54</v>
      </c>
      <c r="R6672" s="4">
        <v>62</v>
      </c>
      <c r="S6672" s="4">
        <v>64</v>
      </c>
      <c r="T6672" s="4">
        <v>70</v>
      </c>
      <c r="U6672" s="4">
        <v>61</v>
      </c>
      <c r="V6672" s="13">
        <v>73</v>
      </c>
      <c r="W6672" s="4">
        <v>54</v>
      </c>
      <c r="X6672" s="4">
        <v>64</v>
      </c>
      <c r="Y6672">
        <f t="shared" si="1262"/>
        <v>0</v>
      </c>
      <c r="Z6672">
        <f t="shared" si="1263"/>
        <v>0</v>
      </c>
    </row>
    <row r="6673" spans="2:26" x14ac:dyDescent="0.25">
      <c r="B6673" s="11">
        <f t="shared" si="1264"/>
        <v>44839.541666650512</v>
      </c>
      <c r="C6673" s="1">
        <f t="shared" si="1255"/>
        <v>10</v>
      </c>
      <c r="D6673" s="1">
        <f t="shared" si="1256"/>
        <v>3</v>
      </c>
      <c r="E6673" s="12">
        <f t="shared" si="1257"/>
        <v>14</v>
      </c>
      <c r="F6673" s="124" t="str">
        <f t="shared" si="1258"/>
        <v>0</v>
      </c>
      <c r="G6673" s="1">
        <f ca="1">(OFFSET(O6673,0,MATCH(Customer!$J$6,'CDH &amp; HDH'!$P$11:$X$11,0)))</f>
        <v>73</v>
      </c>
      <c r="H6673" s="1" t="str">
        <f t="shared" si="1259"/>
        <v>Heating</v>
      </c>
      <c r="I6673" s="1">
        <f ca="1">OFFSET(IF($H6673="Cooling",Customer!$C$25,Customer!$C$52),E6673,D6673)</f>
        <v>70</v>
      </c>
      <c r="J6673" s="1">
        <f ca="1">OFFSET(IF($H6673="Cooling",Customer!$L$25,Customer!$L$52),$E6673,$D6673)</f>
        <v>70</v>
      </c>
      <c r="K6673" s="16">
        <f t="shared" si="1260"/>
        <v>0</v>
      </c>
      <c r="L6673" s="16">
        <f t="shared" si="1261"/>
        <v>0</v>
      </c>
      <c r="M6673" s="17">
        <f t="shared" ca="1" si="1253"/>
        <v>0</v>
      </c>
      <c r="N6673" s="17">
        <f t="shared" ca="1" si="1254"/>
        <v>0</v>
      </c>
      <c r="O6673" s="4"/>
      <c r="P6673" s="4">
        <v>64</v>
      </c>
      <c r="Q6673" s="4">
        <v>54</v>
      </c>
      <c r="R6673" s="4">
        <v>63</v>
      </c>
      <c r="S6673" s="4">
        <v>64</v>
      </c>
      <c r="T6673" s="4">
        <v>70</v>
      </c>
      <c r="U6673" s="4">
        <v>62</v>
      </c>
      <c r="V6673" s="13">
        <v>73</v>
      </c>
      <c r="W6673" s="4">
        <v>56</v>
      </c>
      <c r="X6673" s="4">
        <v>64</v>
      </c>
      <c r="Y6673">
        <f t="shared" si="1262"/>
        <v>0</v>
      </c>
      <c r="Z6673">
        <f t="shared" si="1263"/>
        <v>0</v>
      </c>
    </row>
    <row r="6674" spans="2:26" x14ac:dyDescent="0.25">
      <c r="B6674" s="11">
        <f t="shared" si="1264"/>
        <v>44839.583333317176</v>
      </c>
      <c r="C6674" s="1">
        <f t="shared" si="1255"/>
        <v>10</v>
      </c>
      <c r="D6674" s="1">
        <f t="shared" si="1256"/>
        <v>3</v>
      </c>
      <c r="E6674" s="12">
        <f t="shared" si="1257"/>
        <v>15</v>
      </c>
      <c r="F6674" s="124" t="str">
        <f t="shared" si="1258"/>
        <v>0</v>
      </c>
      <c r="G6674" s="1">
        <f ca="1">(OFFSET(O6674,0,MATCH(Customer!$J$6,'CDH &amp; HDH'!$P$11:$X$11,0)))</f>
        <v>74</v>
      </c>
      <c r="H6674" s="1" t="str">
        <f t="shared" si="1259"/>
        <v>Heating</v>
      </c>
      <c r="I6674" s="1">
        <f ca="1">OFFSET(IF($H6674="Cooling",Customer!$C$25,Customer!$C$52),E6674,D6674)</f>
        <v>70</v>
      </c>
      <c r="J6674" s="1">
        <f ca="1">OFFSET(IF($H6674="Cooling",Customer!$L$25,Customer!$L$52),$E6674,$D6674)</f>
        <v>70</v>
      </c>
      <c r="K6674" s="16">
        <f t="shared" si="1260"/>
        <v>0</v>
      </c>
      <c r="L6674" s="16">
        <f t="shared" si="1261"/>
        <v>0</v>
      </c>
      <c r="M6674" s="17">
        <f t="shared" ca="1" si="1253"/>
        <v>0</v>
      </c>
      <c r="N6674" s="17">
        <f t="shared" ca="1" si="1254"/>
        <v>0</v>
      </c>
      <c r="O6674" s="4"/>
      <c r="P6674" s="4">
        <v>65</v>
      </c>
      <c r="Q6674" s="4">
        <v>54</v>
      </c>
      <c r="R6674" s="4">
        <v>62</v>
      </c>
      <c r="S6674" s="4">
        <v>64</v>
      </c>
      <c r="T6674" s="4">
        <v>70</v>
      </c>
      <c r="U6674" s="4">
        <v>63</v>
      </c>
      <c r="V6674" s="13">
        <v>74</v>
      </c>
      <c r="W6674" s="4">
        <v>60</v>
      </c>
      <c r="X6674" s="4">
        <v>64</v>
      </c>
      <c r="Y6674">
        <f t="shared" si="1262"/>
        <v>0</v>
      </c>
      <c r="Z6674">
        <f t="shared" si="1263"/>
        <v>0</v>
      </c>
    </row>
    <row r="6675" spans="2:26" x14ac:dyDescent="0.25">
      <c r="B6675" s="11">
        <f t="shared" si="1264"/>
        <v>44839.62499998384</v>
      </c>
      <c r="C6675" s="1">
        <f t="shared" si="1255"/>
        <v>10</v>
      </c>
      <c r="D6675" s="1">
        <f t="shared" si="1256"/>
        <v>3</v>
      </c>
      <c r="E6675" s="12">
        <f t="shared" si="1257"/>
        <v>16</v>
      </c>
      <c r="F6675" s="124" t="str">
        <f t="shared" si="1258"/>
        <v>0</v>
      </c>
      <c r="G6675" s="1">
        <f ca="1">(OFFSET(O6675,0,MATCH(Customer!$J$6,'CDH &amp; HDH'!$P$11:$X$11,0)))</f>
        <v>73</v>
      </c>
      <c r="H6675" s="1" t="str">
        <f t="shared" si="1259"/>
        <v>Heating</v>
      </c>
      <c r="I6675" s="1">
        <f ca="1">OFFSET(IF($H6675="Cooling",Customer!$C$25,Customer!$C$52),E6675,D6675)</f>
        <v>70</v>
      </c>
      <c r="J6675" s="1">
        <f ca="1">OFFSET(IF($H6675="Cooling",Customer!$L$25,Customer!$L$52),$E6675,$D6675)</f>
        <v>70</v>
      </c>
      <c r="K6675" s="16">
        <f t="shared" si="1260"/>
        <v>0</v>
      </c>
      <c r="L6675" s="16">
        <f t="shared" si="1261"/>
        <v>0</v>
      </c>
      <c r="M6675" s="17">
        <f t="shared" ca="1" si="1253"/>
        <v>0</v>
      </c>
      <c r="N6675" s="17">
        <f t="shared" ca="1" si="1254"/>
        <v>0</v>
      </c>
      <c r="O6675" s="4"/>
      <c r="P6675" s="4">
        <v>63</v>
      </c>
      <c r="Q6675" s="4">
        <v>55</v>
      </c>
      <c r="R6675" s="4">
        <v>63</v>
      </c>
      <c r="S6675" s="4">
        <v>64</v>
      </c>
      <c r="T6675" s="4">
        <v>68</v>
      </c>
      <c r="U6675" s="4">
        <v>63</v>
      </c>
      <c r="V6675" s="13">
        <v>73</v>
      </c>
      <c r="W6675" s="4">
        <v>60</v>
      </c>
      <c r="X6675" s="4">
        <v>65</v>
      </c>
      <c r="Y6675">
        <f t="shared" si="1262"/>
        <v>0</v>
      </c>
      <c r="Z6675">
        <f t="shared" si="1263"/>
        <v>0</v>
      </c>
    </row>
    <row r="6676" spans="2:26" x14ac:dyDescent="0.25">
      <c r="B6676" s="11">
        <f t="shared" si="1264"/>
        <v>44839.666666650504</v>
      </c>
      <c r="C6676" s="1">
        <f t="shared" si="1255"/>
        <v>10</v>
      </c>
      <c r="D6676" s="1">
        <f t="shared" si="1256"/>
        <v>3</v>
      </c>
      <c r="E6676" s="12">
        <f t="shared" si="1257"/>
        <v>17</v>
      </c>
      <c r="F6676" s="124" t="str">
        <f t="shared" si="1258"/>
        <v>0</v>
      </c>
      <c r="G6676" s="1">
        <f ca="1">(OFFSET(O6676,0,MATCH(Customer!$J$6,'CDH &amp; HDH'!$P$11:$X$11,0)))</f>
        <v>72</v>
      </c>
      <c r="H6676" s="1" t="str">
        <f t="shared" si="1259"/>
        <v>Heating</v>
      </c>
      <c r="I6676" s="1">
        <f ca="1">OFFSET(IF($H6676="Cooling",Customer!$C$25,Customer!$C$52),E6676,D6676)</f>
        <v>70</v>
      </c>
      <c r="J6676" s="1">
        <f ca="1">OFFSET(IF($H6676="Cooling",Customer!$L$25,Customer!$L$52),$E6676,$D6676)</f>
        <v>70</v>
      </c>
      <c r="K6676" s="16">
        <f t="shared" si="1260"/>
        <v>0</v>
      </c>
      <c r="L6676" s="16">
        <f t="shared" si="1261"/>
        <v>0</v>
      </c>
      <c r="M6676" s="17">
        <f t="shared" ca="1" si="1253"/>
        <v>0</v>
      </c>
      <c r="N6676" s="17">
        <f t="shared" ca="1" si="1254"/>
        <v>0</v>
      </c>
      <c r="O6676" s="4"/>
      <c r="P6676" s="4">
        <v>62</v>
      </c>
      <c r="Q6676" s="4">
        <v>55</v>
      </c>
      <c r="R6676" s="4">
        <v>60</v>
      </c>
      <c r="S6676" s="4">
        <v>62</v>
      </c>
      <c r="T6676" s="4">
        <v>66</v>
      </c>
      <c r="U6676" s="4">
        <v>61</v>
      </c>
      <c r="V6676" s="13">
        <v>72</v>
      </c>
      <c r="W6676" s="4">
        <v>59</v>
      </c>
      <c r="X6676" s="4">
        <v>64</v>
      </c>
      <c r="Y6676">
        <f t="shared" si="1262"/>
        <v>0</v>
      </c>
      <c r="Z6676">
        <f t="shared" si="1263"/>
        <v>0</v>
      </c>
    </row>
    <row r="6677" spans="2:26" x14ac:dyDescent="0.25">
      <c r="B6677" s="11">
        <f t="shared" si="1264"/>
        <v>44839.708333317169</v>
      </c>
      <c r="C6677" s="1">
        <f t="shared" si="1255"/>
        <v>10</v>
      </c>
      <c r="D6677" s="1">
        <f t="shared" si="1256"/>
        <v>3</v>
      </c>
      <c r="E6677" s="12">
        <f t="shared" si="1257"/>
        <v>18</v>
      </c>
      <c r="F6677" s="124" t="str">
        <f t="shared" si="1258"/>
        <v>0</v>
      </c>
      <c r="G6677" s="1">
        <f ca="1">(OFFSET(O6677,0,MATCH(Customer!$J$6,'CDH &amp; HDH'!$P$11:$X$11,0)))</f>
        <v>68</v>
      </c>
      <c r="H6677" s="1" t="str">
        <f t="shared" si="1259"/>
        <v>Heating</v>
      </c>
      <c r="I6677" s="1">
        <f ca="1">OFFSET(IF($H6677="Cooling",Customer!$C$25,Customer!$C$52),E6677,D6677)</f>
        <v>70</v>
      </c>
      <c r="J6677" s="1">
        <f ca="1">OFFSET(IF($H6677="Cooling",Customer!$L$25,Customer!$L$52),$E6677,$D6677)</f>
        <v>70</v>
      </c>
      <c r="K6677" s="16">
        <f t="shared" si="1260"/>
        <v>0</v>
      </c>
      <c r="L6677" s="16">
        <f t="shared" si="1261"/>
        <v>0</v>
      </c>
      <c r="M6677" s="17">
        <f t="shared" ca="1" si="1253"/>
        <v>2</v>
      </c>
      <c r="N6677" s="17">
        <f t="shared" ca="1" si="1254"/>
        <v>2</v>
      </c>
      <c r="O6677" s="4"/>
      <c r="P6677" s="4">
        <v>58</v>
      </c>
      <c r="Q6677" s="4">
        <v>52</v>
      </c>
      <c r="R6677" s="4">
        <v>58</v>
      </c>
      <c r="S6677" s="4">
        <v>61</v>
      </c>
      <c r="T6677" s="4">
        <v>63</v>
      </c>
      <c r="U6677" s="4">
        <v>57</v>
      </c>
      <c r="V6677" s="13">
        <v>68</v>
      </c>
      <c r="W6677" s="4">
        <v>56</v>
      </c>
      <c r="X6677" s="4">
        <v>64</v>
      </c>
      <c r="Y6677">
        <f t="shared" si="1262"/>
        <v>0</v>
      </c>
      <c r="Z6677">
        <f t="shared" si="1263"/>
        <v>0</v>
      </c>
    </row>
    <row r="6678" spans="2:26" x14ac:dyDescent="0.25">
      <c r="B6678" s="11">
        <f t="shared" si="1264"/>
        <v>44839.749999983833</v>
      </c>
      <c r="C6678" s="1">
        <f t="shared" si="1255"/>
        <v>10</v>
      </c>
      <c r="D6678" s="1">
        <f t="shared" si="1256"/>
        <v>3</v>
      </c>
      <c r="E6678" s="12">
        <f t="shared" si="1257"/>
        <v>19</v>
      </c>
      <c r="F6678" s="124" t="str">
        <f t="shared" si="1258"/>
        <v>0</v>
      </c>
      <c r="G6678" s="1">
        <f ca="1">(OFFSET(O6678,0,MATCH(Customer!$J$6,'CDH &amp; HDH'!$P$11:$X$11,0)))</f>
        <v>66</v>
      </c>
      <c r="H6678" s="1" t="str">
        <f t="shared" si="1259"/>
        <v>Heating</v>
      </c>
      <c r="I6678" s="1">
        <f ca="1">OFFSET(IF($H6678="Cooling",Customer!$C$25,Customer!$C$52),E6678,D6678)</f>
        <v>66</v>
      </c>
      <c r="J6678" s="1">
        <f ca="1">OFFSET(IF($H6678="Cooling",Customer!$L$25,Customer!$L$52),$E6678,$D6678)</f>
        <v>64</v>
      </c>
      <c r="K6678" s="16">
        <f t="shared" si="1260"/>
        <v>0</v>
      </c>
      <c r="L6678" s="16">
        <f t="shared" si="1261"/>
        <v>0</v>
      </c>
      <c r="M6678" s="17">
        <f t="shared" ca="1" si="1253"/>
        <v>0</v>
      </c>
      <c r="N6678" s="17">
        <f t="shared" ca="1" si="1254"/>
        <v>0</v>
      </c>
      <c r="O6678" s="4"/>
      <c r="P6678" s="4">
        <v>54</v>
      </c>
      <c r="Q6678" s="4">
        <v>50</v>
      </c>
      <c r="R6678" s="4">
        <v>54</v>
      </c>
      <c r="S6678" s="4">
        <v>59</v>
      </c>
      <c r="T6678" s="4">
        <v>60</v>
      </c>
      <c r="U6678" s="4">
        <v>54</v>
      </c>
      <c r="V6678" s="13">
        <v>66</v>
      </c>
      <c r="W6678" s="4">
        <v>56</v>
      </c>
      <c r="X6678" s="4">
        <v>63</v>
      </c>
      <c r="Y6678">
        <f t="shared" si="1262"/>
        <v>0</v>
      </c>
      <c r="Z6678">
        <f t="shared" si="1263"/>
        <v>0</v>
      </c>
    </row>
    <row r="6679" spans="2:26" x14ac:dyDescent="0.25">
      <c r="B6679" s="11">
        <f t="shared" si="1264"/>
        <v>44839.791666650497</v>
      </c>
      <c r="C6679" s="1">
        <f t="shared" si="1255"/>
        <v>10</v>
      </c>
      <c r="D6679" s="1">
        <f t="shared" si="1256"/>
        <v>3</v>
      </c>
      <c r="E6679" s="12">
        <f t="shared" si="1257"/>
        <v>20</v>
      </c>
      <c r="F6679" s="124" t="str">
        <f t="shared" si="1258"/>
        <v>0</v>
      </c>
      <c r="G6679" s="1">
        <f ca="1">(OFFSET(O6679,0,MATCH(Customer!$J$6,'CDH &amp; HDH'!$P$11:$X$11,0)))</f>
        <v>63</v>
      </c>
      <c r="H6679" s="1" t="str">
        <f t="shared" si="1259"/>
        <v>Heating</v>
      </c>
      <c r="I6679" s="1">
        <f ca="1">OFFSET(IF($H6679="Cooling",Customer!$C$25,Customer!$C$52),E6679,D6679)</f>
        <v>66</v>
      </c>
      <c r="J6679" s="1">
        <f ca="1">OFFSET(IF($H6679="Cooling",Customer!$L$25,Customer!$L$52),$E6679,$D6679)</f>
        <v>64</v>
      </c>
      <c r="K6679" s="16">
        <f t="shared" si="1260"/>
        <v>0</v>
      </c>
      <c r="L6679" s="16">
        <f t="shared" si="1261"/>
        <v>0</v>
      </c>
      <c r="M6679" s="17">
        <f t="shared" ca="1" si="1253"/>
        <v>3</v>
      </c>
      <c r="N6679" s="17">
        <f t="shared" ca="1" si="1254"/>
        <v>1</v>
      </c>
      <c r="O6679" s="4"/>
      <c r="P6679" s="4">
        <v>54</v>
      </c>
      <c r="Q6679" s="4">
        <v>49</v>
      </c>
      <c r="R6679" s="4">
        <v>52</v>
      </c>
      <c r="S6679" s="4">
        <v>56</v>
      </c>
      <c r="T6679" s="4">
        <v>57</v>
      </c>
      <c r="U6679" s="4">
        <v>55</v>
      </c>
      <c r="V6679" s="13">
        <v>63</v>
      </c>
      <c r="W6679" s="4">
        <v>55</v>
      </c>
      <c r="X6679" s="4">
        <v>62</v>
      </c>
      <c r="Y6679">
        <f t="shared" si="1262"/>
        <v>0</v>
      </c>
      <c r="Z6679">
        <f t="shared" si="1263"/>
        <v>0</v>
      </c>
    </row>
    <row r="6680" spans="2:26" x14ac:dyDescent="0.25">
      <c r="B6680" s="11">
        <f t="shared" si="1264"/>
        <v>44839.833333317161</v>
      </c>
      <c r="C6680" s="1">
        <f t="shared" si="1255"/>
        <v>10</v>
      </c>
      <c r="D6680" s="1">
        <f t="shared" si="1256"/>
        <v>3</v>
      </c>
      <c r="E6680" s="12">
        <f t="shared" si="1257"/>
        <v>21</v>
      </c>
      <c r="F6680" s="124" t="str">
        <f t="shared" si="1258"/>
        <v>0</v>
      </c>
      <c r="G6680" s="1">
        <f ca="1">(OFFSET(O6680,0,MATCH(Customer!$J$6,'CDH &amp; HDH'!$P$11:$X$11,0)))</f>
        <v>62</v>
      </c>
      <c r="H6680" s="1" t="str">
        <f t="shared" si="1259"/>
        <v>Heating</v>
      </c>
      <c r="I6680" s="1">
        <f ca="1">OFFSET(IF($H6680="Cooling",Customer!$C$25,Customer!$C$52),E6680,D6680)</f>
        <v>66</v>
      </c>
      <c r="J6680" s="1">
        <f ca="1">OFFSET(IF($H6680="Cooling",Customer!$L$25,Customer!$L$52),$E6680,$D6680)</f>
        <v>64</v>
      </c>
      <c r="K6680" s="16">
        <f t="shared" si="1260"/>
        <v>0</v>
      </c>
      <c r="L6680" s="16">
        <f t="shared" si="1261"/>
        <v>0</v>
      </c>
      <c r="M6680" s="17">
        <f t="shared" ca="1" si="1253"/>
        <v>4</v>
      </c>
      <c r="N6680" s="17">
        <f t="shared" ca="1" si="1254"/>
        <v>2</v>
      </c>
      <c r="O6680" s="4"/>
      <c r="P6680" s="4">
        <v>54</v>
      </c>
      <c r="Q6680" s="4">
        <v>49</v>
      </c>
      <c r="R6680" s="4">
        <v>51</v>
      </c>
      <c r="S6680" s="4">
        <v>52</v>
      </c>
      <c r="T6680" s="4">
        <v>56</v>
      </c>
      <c r="U6680" s="4">
        <v>54</v>
      </c>
      <c r="V6680" s="13">
        <v>62</v>
      </c>
      <c r="W6680" s="4">
        <v>54</v>
      </c>
      <c r="X6680" s="4">
        <v>61</v>
      </c>
      <c r="Y6680">
        <f t="shared" si="1262"/>
        <v>0</v>
      </c>
      <c r="Z6680">
        <f t="shared" si="1263"/>
        <v>0</v>
      </c>
    </row>
    <row r="6681" spans="2:26" x14ac:dyDescent="0.25">
      <c r="B6681" s="11">
        <f t="shared" si="1264"/>
        <v>44839.874999983826</v>
      </c>
      <c r="C6681" s="1">
        <f t="shared" si="1255"/>
        <v>10</v>
      </c>
      <c r="D6681" s="1">
        <f t="shared" si="1256"/>
        <v>3</v>
      </c>
      <c r="E6681" s="12">
        <f t="shared" si="1257"/>
        <v>22</v>
      </c>
      <c r="F6681" s="124" t="str">
        <f t="shared" si="1258"/>
        <v>0</v>
      </c>
      <c r="G6681" s="1">
        <f ca="1">(OFFSET(O6681,0,MATCH(Customer!$J$6,'CDH &amp; HDH'!$P$11:$X$11,0)))</f>
        <v>61</v>
      </c>
      <c r="H6681" s="1" t="str">
        <f t="shared" si="1259"/>
        <v>Heating</v>
      </c>
      <c r="I6681" s="1">
        <f ca="1">OFFSET(IF($H6681="Cooling",Customer!$C$25,Customer!$C$52),E6681,D6681)</f>
        <v>66</v>
      </c>
      <c r="J6681" s="1">
        <f ca="1">OFFSET(IF($H6681="Cooling",Customer!$L$25,Customer!$L$52),$E6681,$D6681)</f>
        <v>64</v>
      </c>
      <c r="K6681" s="16">
        <f t="shared" si="1260"/>
        <v>0</v>
      </c>
      <c r="L6681" s="16">
        <f t="shared" si="1261"/>
        <v>0</v>
      </c>
      <c r="M6681" s="17">
        <f t="shared" ca="1" si="1253"/>
        <v>5</v>
      </c>
      <c r="N6681" s="17">
        <f t="shared" ca="1" si="1254"/>
        <v>3</v>
      </c>
      <c r="O6681" s="4"/>
      <c r="P6681" s="4">
        <v>53</v>
      </c>
      <c r="Q6681" s="4">
        <v>49</v>
      </c>
      <c r="R6681" s="4">
        <v>51</v>
      </c>
      <c r="S6681" s="4">
        <v>49</v>
      </c>
      <c r="T6681" s="4">
        <v>57</v>
      </c>
      <c r="U6681" s="4">
        <v>55</v>
      </c>
      <c r="V6681" s="13">
        <v>61</v>
      </c>
      <c r="W6681" s="4">
        <v>52</v>
      </c>
      <c r="X6681" s="4">
        <v>64</v>
      </c>
      <c r="Y6681">
        <f t="shared" si="1262"/>
        <v>0</v>
      </c>
      <c r="Z6681">
        <f t="shared" si="1263"/>
        <v>0</v>
      </c>
    </row>
    <row r="6682" spans="2:26" x14ac:dyDescent="0.25">
      <c r="B6682" s="11">
        <f t="shared" si="1264"/>
        <v>44839.91666665049</v>
      </c>
      <c r="C6682" s="1">
        <f t="shared" si="1255"/>
        <v>10</v>
      </c>
      <c r="D6682" s="1">
        <f t="shared" si="1256"/>
        <v>3</v>
      </c>
      <c r="E6682" s="12">
        <f t="shared" si="1257"/>
        <v>23</v>
      </c>
      <c r="F6682" s="124" t="str">
        <f t="shared" si="1258"/>
        <v>0</v>
      </c>
      <c r="G6682" s="1">
        <f ca="1">(OFFSET(O6682,0,MATCH(Customer!$J$6,'CDH &amp; HDH'!$P$11:$X$11,0)))</f>
        <v>60</v>
      </c>
      <c r="H6682" s="1" t="str">
        <f t="shared" si="1259"/>
        <v>Heating</v>
      </c>
      <c r="I6682" s="1">
        <f ca="1">OFFSET(IF($H6682="Cooling",Customer!$C$25,Customer!$C$52),E6682,D6682)</f>
        <v>66</v>
      </c>
      <c r="J6682" s="1">
        <f ca="1">OFFSET(IF($H6682="Cooling",Customer!$L$25,Customer!$L$52),$E6682,$D6682)</f>
        <v>64</v>
      </c>
      <c r="K6682" s="16">
        <f t="shared" si="1260"/>
        <v>0</v>
      </c>
      <c r="L6682" s="16">
        <f t="shared" si="1261"/>
        <v>0</v>
      </c>
      <c r="M6682" s="17">
        <f t="shared" ca="1" si="1253"/>
        <v>6</v>
      </c>
      <c r="N6682" s="17">
        <f t="shared" ca="1" si="1254"/>
        <v>4</v>
      </c>
      <c r="O6682" s="4"/>
      <c r="P6682" s="4">
        <v>51</v>
      </c>
      <c r="Q6682" s="4">
        <v>50</v>
      </c>
      <c r="R6682" s="4">
        <v>49</v>
      </c>
      <c r="S6682" s="4">
        <v>48</v>
      </c>
      <c r="T6682" s="4">
        <v>56</v>
      </c>
      <c r="U6682" s="4">
        <v>54</v>
      </c>
      <c r="V6682" s="13">
        <v>60</v>
      </c>
      <c r="W6682" s="4">
        <v>51</v>
      </c>
      <c r="X6682" s="4">
        <v>65</v>
      </c>
      <c r="Y6682">
        <f t="shared" si="1262"/>
        <v>0</v>
      </c>
      <c r="Z6682">
        <f t="shared" si="1263"/>
        <v>0</v>
      </c>
    </row>
    <row r="6683" spans="2:26" x14ac:dyDescent="0.25">
      <c r="B6683" s="11">
        <f t="shared" si="1264"/>
        <v>44839.958333317154</v>
      </c>
      <c r="C6683" s="1">
        <f t="shared" si="1255"/>
        <v>10</v>
      </c>
      <c r="D6683" s="1">
        <f t="shared" si="1256"/>
        <v>3</v>
      </c>
      <c r="E6683" s="12">
        <f t="shared" si="1257"/>
        <v>24</v>
      </c>
      <c r="F6683" s="124" t="str">
        <f t="shared" si="1258"/>
        <v>0</v>
      </c>
      <c r="G6683" s="1">
        <f ca="1">(OFFSET(O6683,0,MATCH(Customer!$J$6,'CDH &amp; HDH'!$P$11:$X$11,0)))</f>
        <v>59</v>
      </c>
      <c r="H6683" s="1" t="str">
        <f t="shared" si="1259"/>
        <v>Heating</v>
      </c>
      <c r="I6683" s="1">
        <f ca="1">OFFSET(IF($H6683="Cooling",Customer!$C$25,Customer!$C$52),E6683,D6683)</f>
        <v>66</v>
      </c>
      <c r="J6683" s="1">
        <f ca="1">OFFSET(IF($H6683="Cooling",Customer!$L$25,Customer!$L$52),$E6683,$D6683)</f>
        <v>64</v>
      </c>
      <c r="K6683" s="16">
        <f t="shared" si="1260"/>
        <v>0</v>
      </c>
      <c r="L6683" s="16">
        <f t="shared" si="1261"/>
        <v>0</v>
      </c>
      <c r="M6683" s="17">
        <f t="shared" ca="1" si="1253"/>
        <v>7</v>
      </c>
      <c r="N6683" s="17">
        <f t="shared" ca="1" si="1254"/>
        <v>5</v>
      </c>
      <c r="O6683" s="4"/>
      <c r="P6683" s="4">
        <v>49</v>
      </c>
      <c r="Q6683" s="4">
        <v>50</v>
      </c>
      <c r="R6683" s="4">
        <v>48</v>
      </c>
      <c r="S6683" s="4">
        <v>48</v>
      </c>
      <c r="T6683" s="4">
        <v>57</v>
      </c>
      <c r="U6683" s="4">
        <v>53</v>
      </c>
      <c r="V6683" s="13">
        <v>59</v>
      </c>
      <c r="W6683" s="4">
        <v>50</v>
      </c>
      <c r="X6683" s="4">
        <v>65</v>
      </c>
      <c r="Y6683">
        <f t="shared" si="1262"/>
        <v>0</v>
      </c>
      <c r="Z6683">
        <f t="shared" si="1263"/>
        <v>0</v>
      </c>
    </row>
    <row r="6684" spans="2:26" x14ac:dyDescent="0.25">
      <c r="B6684" s="11">
        <f t="shared" si="1264"/>
        <v>44839.999999983818</v>
      </c>
      <c r="C6684" s="1">
        <f t="shared" si="1255"/>
        <v>10</v>
      </c>
      <c r="D6684" s="1">
        <f t="shared" si="1256"/>
        <v>4</v>
      </c>
      <c r="E6684" s="12">
        <f t="shared" si="1257"/>
        <v>1</v>
      </c>
      <c r="F6684" s="124" t="str">
        <f t="shared" si="1258"/>
        <v>0</v>
      </c>
      <c r="G6684" s="1">
        <f ca="1">(OFFSET(O6684,0,MATCH(Customer!$J$6,'CDH &amp; HDH'!$P$11:$X$11,0)))</f>
        <v>59</v>
      </c>
      <c r="H6684" s="1" t="str">
        <f t="shared" si="1259"/>
        <v>Heating</v>
      </c>
      <c r="I6684" s="1">
        <f ca="1">OFFSET(IF($H6684="Cooling",Customer!$C$25,Customer!$C$52),E6684,D6684)</f>
        <v>66</v>
      </c>
      <c r="J6684" s="1">
        <f ca="1">OFFSET(IF($H6684="Cooling",Customer!$L$25,Customer!$L$52),$E6684,$D6684)</f>
        <v>64</v>
      </c>
      <c r="K6684" s="16">
        <f t="shared" si="1260"/>
        <v>0</v>
      </c>
      <c r="L6684" s="16">
        <f t="shared" si="1261"/>
        <v>0</v>
      </c>
      <c r="M6684" s="17">
        <f t="shared" ca="1" si="1253"/>
        <v>7</v>
      </c>
      <c r="N6684" s="17">
        <f t="shared" ca="1" si="1254"/>
        <v>5</v>
      </c>
      <c r="O6684" s="4"/>
      <c r="P6684" s="4">
        <v>47</v>
      </c>
      <c r="Q6684" s="4">
        <v>50</v>
      </c>
      <c r="R6684" s="4">
        <v>48</v>
      </c>
      <c r="S6684" s="4">
        <v>47</v>
      </c>
      <c r="T6684" s="4">
        <v>55</v>
      </c>
      <c r="U6684" s="4">
        <v>52</v>
      </c>
      <c r="V6684" s="13">
        <v>59</v>
      </c>
      <c r="W6684" s="4">
        <v>49</v>
      </c>
      <c r="X6684" s="4">
        <v>65</v>
      </c>
      <c r="Y6684">
        <f t="shared" si="1262"/>
        <v>0</v>
      </c>
      <c r="Z6684">
        <f t="shared" si="1263"/>
        <v>0</v>
      </c>
    </row>
    <row r="6685" spans="2:26" x14ac:dyDescent="0.25">
      <c r="B6685" s="11">
        <f t="shared" si="1264"/>
        <v>44840.041666650483</v>
      </c>
      <c r="C6685" s="1">
        <f t="shared" si="1255"/>
        <v>10</v>
      </c>
      <c r="D6685" s="1">
        <f t="shared" si="1256"/>
        <v>4</v>
      </c>
      <c r="E6685" s="12">
        <f t="shared" si="1257"/>
        <v>2</v>
      </c>
      <c r="F6685" s="124" t="str">
        <f t="shared" si="1258"/>
        <v>0</v>
      </c>
      <c r="G6685" s="1">
        <f ca="1">(OFFSET(O6685,0,MATCH(Customer!$J$6,'CDH &amp; HDH'!$P$11:$X$11,0)))</f>
        <v>59</v>
      </c>
      <c r="H6685" s="1" t="str">
        <f t="shared" si="1259"/>
        <v>Heating</v>
      </c>
      <c r="I6685" s="1">
        <f ca="1">OFFSET(IF($H6685="Cooling",Customer!$C$25,Customer!$C$52),E6685,D6685)</f>
        <v>66</v>
      </c>
      <c r="J6685" s="1">
        <f ca="1">OFFSET(IF($H6685="Cooling",Customer!$L$25,Customer!$L$52),$E6685,$D6685)</f>
        <v>64</v>
      </c>
      <c r="K6685" s="16">
        <f t="shared" si="1260"/>
        <v>0</v>
      </c>
      <c r="L6685" s="16">
        <f t="shared" si="1261"/>
        <v>0</v>
      </c>
      <c r="M6685" s="17">
        <f t="shared" ca="1" si="1253"/>
        <v>7</v>
      </c>
      <c r="N6685" s="17">
        <f t="shared" ca="1" si="1254"/>
        <v>5</v>
      </c>
      <c r="O6685" s="4"/>
      <c r="P6685" s="4">
        <v>46</v>
      </c>
      <c r="Q6685" s="4">
        <v>48</v>
      </c>
      <c r="R6685" s="4">
        <v>51</v>
      </c>
      <c r="S6685" s="4">
        <v>47</v>
      </c>
      <c r="T6685" s="4">
        <v>58</v>
      </c>
      <c r="U6685" s="4">
        <v>52</v>
      </c>
      <c r="V6685" s="13">
        <v>59</v>
      </c>
      <c r="W6685" s="4">
        <v>48</v>
      </c>
      <c r="X6685" s="4">
        <v>64</v>
      </c>
      <c r="Y6685">
        <f t="shared" si="1262"/>
        <v>0</v>
      </c>
      <c r="Z6685">
        <f t="shared" si="1263"/>
        <v>0</v>
      </c>
    </row>
    <row r="6686" spans="2:26" x14ac:dyDescent="0.25">
      <c r="B6686" s="11">
        <f t="shared" si="1264"/>
        <v>44840.083333317147</v>
      </c>
      <c r="C6686" s="1">
        <f t="shared" si="1255"/>
        <v>10</v>
      </c>
      <c r="D6686" s="1">
        <f t="shared" si="1256"/>
        <v>4</v>
      </c>
      <c r="E6686" s="12">
        <f t="shared" si="1257"/>
        <v>3</v>
      </c>
      <c r="F6686" s="124" t="str">
        <f t="shared" si="1258"/>
        <v>0</v>
      </c>
      <c r="G6686" s="1">
        <f ca="1">(OFFSET(O6686,0,MATCH(Customer!$J$6,'CDH &amp; HDH'!$P$11:$X$11,0)))</f>
        <v>61</v>
      </c>
      <c r="H6686" s="1" t="str">
        <f t="shared" si="1259"/>
        <v>Heating</v>
      </c>
      <c r="I6686" s="1">
        <f ca="1">OFFSET(IF($H6686="Cooling",Customer!$C$25,Customer!$C$52),E6686,D6686)</f>
        <v>66</v>
      </c>
      <c r="J6686" s="1">
        <f ca="1">OFFSET(IF($H6686="Cooling",Customer!$L$25,Customer!$L$52),$E6686,$D6686)</f>
        <v>64</v>
      </c>
      <c r="K6686" s="16">
        <f t="shared" si="1260"/>
        <v>0</v>
      </c>
      <c r="L6686" s="16">
        <f t="shared" si="1261"/>
        <v>0</v>
      </c>
      <c r="M6686" s="17">
        <f t="shared" ca="1" si="1253"/>
        <v>5</v>
      </c>
      <c r="N6686" s="17">
        <f t="shared" ca="1" si="1254"/>
        <v>3</v>
      </c>
      <c r="O6686" s="4"/>
      <c r="P6686" s="4">
        <v>45</v>
      </c>
      <c r="Q6686" s="4">
        <v>47</v>
      </c>
      <c r="R6686" s="4">
        <v>49</v>
      </c>
      <c r="S6686" s="4">
        <v>46</v>
      </c>
      <c r="T6686" s="4">
        <v>59</v>
      </c>
      <c r="U6686" s="4">
        <v>50</v>
      </c>
      <c r="V6686" s="13">
        <v>61</v>
      </c>
      <c r="W6686" s="4">
        <v>48</v>
      </c>
      <c r="X6686" s="4">
        <v>60</v>
      </c>
      <c r="Y6686">
        <f t="shared" si="1262"/>
        <v>0</v>
      </c>
      <c r="Z6686">
        <f t="shared" si="1263"/>
        <v>0</v>
      </c>
    </row>
    <row r="6687" spans="2:26" x14ac:dyDescent="0.25">
      <c r="B6687" s="11">
        <f t="shared" si="1264"/>
        <v>44840.124999983811</v>
      </c>
      <c r="C6687" s="1">
        <f t="shared" si="1255"/>
        <v>10</v>
      </c>
      <c r="D6687" s="1">
        <f t="shared" si="1256"/>
        <v>4</v>
      </c>
      <c r="E6687" s="12">
        <f t="shared" si="1257"/>
        <v>4</v>
      </c>
      <c r="F6687" s="124" t="str">
        <f t="shared" si="1258"/>
        <v>0</v>
      </c>
      <c r="G6687" s="1">
        <f ca="1">(OFFSET(O6687,0,MATCH(Customer!$J$6,'CDH &amp; HDH'!$P$11:$X$11,0)))</f>
        <v>62</v>
      </c>
      <c r="H6687" s="1" t="str">
        <f t="shared" si="1259"/>
        <v>Heating</v>
      </c>
      <c r="I6687" s="1">
        <f ca="1">OFFSET(IF($H6687="Cooling",Customer!$C$25,Customer!$C$52),E6687,D6687)</f>
        <v>66</v>
      </c>
      <c r="J6687" s="1">
        <f ca="1">OFFSET(IF($H6687="Cooling",Customer!$L$25,Customer!$L$52),$E6687,$D6687)</f>
        <v>64</v>
      </c>
      <c r="K6687" s="16">
        <f t="shared" si="1260"/>
        <v>0</v>
      </c>
      <c r="L6687" s="16">
        <f t="shared" si="1261"/>
        <v>0</v>
      </c>
      <c r="M6687" s="17">
        <f t="shared" ca="1" si="1253"/>
        <v>4</v>
      </c>
      <c r="N6687" s="17">
        <f t="shared" ca="1" si="1254"/>
        <v>2</v>
      </c>
      <c r="O6687" s="4"/>
      <c r="P6687" s="4">
        <v>43</v>
      </c>
      <c r="Q6687" s="4">
        <v>46</v>
      </c>
      <c r="R6687" s="4">
        <v>48</v>
      </c>
      <c r="S6687" s="4">
        <v>46</v>
      </c>
      <c r="T6687" s="4">
        <v>56</v>
      </c>
      <c r="U6687" s="4">
        <v>50</v>
      </c>
      <c r="V6687" s="13">
        <v>62</v>
      </c>
      <c r="W6687" s="4">
        <v>48</v>
      </c>
      <c r="X6687" s="4">
        <v>58</v>
      </c>
      <c r="Y6687">
        <f t="shared" si="1262"/>
        <v>0</v>
      </c>
      <c r="Z6687">
        <f t="shared" si="1263"/>
        <v>0</v>
      </c>
    </row>
    <row r="6688" spans="2:26" x14ac:dyDescent="0.25">
      <c r="B6688" s="11">
        <f t="shared" si="1264"/>
        <v>44840.166666650475</v>
      </c>
      <c r="C6688" s="1">
        <f t="shared" si="1255"/>
        <v>10</v>
      </c>
      <c r="D6688" s="1">
        <f t="shared" si="1256"/>
        <v>4</v>
      </c>
      <c r="E6688" s="12">
        <f t="shared" si="1257"/>
        <v>5</v>
      </c>
      <c r="F6688" s="124" t="str">
        <f t="shared" si="1258"/>
        <v>0</v>
      </c>
      <c r="G6688" s="1">
        <f ca="1">(OFFSET(O6688,0,MATCH(Customer!$J$6,'CDH &amp; HDH'!$P$11:$X$11,0)))</f>
        <v>62</v>
      </c>
      <c r="H6688" s="1" t="str">
        <f t="shared" si="1259"/>
        <v>Heating</v>
      </c>
      <c r="I6688" s="1">
        <f ca="1">OFFSET(IF($H6688="Cooling",Customer!$C$25,Customer!$C$52),E6688,D6688)</f>
        <v>66</v>
      </c>
      <c r="J6688" s="1">
        <f ca="1">OFFSET(IF($H6688="Cooling",Customer!$L$25,Customer!$L$52),$E6688,$D6688)</f>
        <v>64</v>
      </c>
      <c r="K6688" s="16">
        <f t="shared" si="1260"/>
        <v>0</v>
      </c>
      <c r="L6688" s="16">
        <f t="shared" si="1261"/>
        <v>0</v>
      </c>
      <c r="M6688" s="17">
        <f t="shared" ca="1" si="1253"/>
        <v>4</v>
      </c>
      <c r="N6688" s="17">
        <f t="shared" ca="1" si="1254"/>
        <v>2</v>
      </c>
      <c r="O6688" s="4"/>
      <c r="P6688" s="4">
        <v>43</v>
      </c>
      <c r="Q6688" s="4">
        <v>45</v>
      </c>
      <c r="R6688" s="4">
        <v>49</v>
      </c>
      <c r="S6688" s="4">
        <v>46</v>
      </c>
      <c r="T6688" s="4">
        <v>55</v>
      </c>
      <c r="U6688" s="4">
        <v>48</v>
      </c>
      <c r="V6688" s="13">
        <v>62</v>
      </c>
      <c r="W6688" s="4">
        <v>48</v>
      </c>
      <c r="X6688" s="4">
        <v>57</v>
      </c>
      <c r="Y6688">
        <f t="shared" si="1262"/>
        <v>0</v>
      </c>
      <c r="Z6688">
        <f t="shared" si="1263"/>
        <v>0</v>
      </c>
    </row>
    <row r="6689" spans="2:26" x14ac:dyDescent="0.25">
      <c r="B6689" s="11">
        <f t="shared" si="1264"/>
        <v>44840.208333317139</v>
      </c>
      <c r="C6689" s="1">
        <f t="shared" si="1255"/>
        <v>10</v>
      </c>
      <c r="D6689" s="1">
        <f t="shared" si="1256"/>
        <v>4</v>
      </c>
      <c r="E6689" s="12">
        <f t="shared" si="1257"/>
        <v>6</v>
      </c>
      <c r="F6689" s="124" t="str">
        <f t="shared" si="1258"/>
        <v>0</v>
      </c>
      <c r="G6689" s="1">
        <f ca="1">(OFFSET(O6689,0,MATCH(Customer!$J$6,'CDH &amp; HDH'!$P$11:$X$11,0)))</f>
        <v>63</v>
      </c>
      <c r="H6689" s="1" t="str">
        <f t="shared" si="1259"/>
        <v>Heating</v>
      </c>
      <c r="I6689" s="1">
        <f ca="1">OFFSET(IF($H6689="Cooling",Customer!$C$25,Customer!$C$52),E6689,D6689)</f>
        <v>66</v>
      </c>
      <c r="J6689" s="1">
        <f ca="1">OFFSET(IF($H6689="Cooling",Customer!$L$25,Customer!$L$52),$E6689,$D6689)</f>
        <v>64</v>
      </c>
      <c r="K6689" s="16">
        <f t="shared" si="1260"/>
        <v>0</v>
      </c>
      <c r="L6689" s="16">
        <f t="shared" si="1261"/>
        <v>0</v>
      </c>
      <c r="M6689" s="17">
        <f t="shared" ca="1" si="1253"/>
        <v>3</v>
      </c>
      <c r="N6689" s="17">
        <f t="shared" ca="1" si="1254"/>
        <v>1</v>
      </c>
      <c r="O6689" s="4"/>
      <c r="P6689" s="4">
        <v>41</v>
      </c>
      <c r="Q6689" s="4">
        <v>43</v>
      </c>
      <c r="R6689" s="4">
        <v>47</v>
      </c>
      <c r="S6689" s="4">
        <v>46</v>
      </c>
      <c r="T6689" s="4">
        <v>52</v>
      </c>
      <c r="U6689" s="4">
        <v>48</v>
      </c>
      <c r="V6689" s="13">
        <v>63</v>
      </c>
      <c r="W6689" s="4">
        <v>49</v>
      </c>
      <c r="X6689" s="4">
        <v>56</v>
      </c>
      <c r="Y6689">
        <f t="shared" si="1262"/>
        <v>0</v>
      </c>
      <c r="Z6689">
        <f t="shared" si="1263"/>
        <v>0</v>
      </c>
    </row>
    <row r="6690" spans="2:26" x14ac:dyDescent="0.25">
      <c r="B6690" s="11">
        <f t="shared" si="1264"/>
        <v>44840.249999983804</v>
      </c>
      <c r="C6690" s="1">
        <f t="shared" si="1255"/>
        <v>10</v>
      </c>
      <c r="D6690" s="1">
        <f t="shared" si="1256"/>
        <v>4</v>
      </c>
      <c r="E6690" s="12">
        <f t="shared" si="1257"/>
        <v>7</v>
      </c>
      <c r="F6690" s="124" t="str">
        <f t="shared" si="1258"/>
        <v>0</v>
      </c>
      <c r="G6690" s="1">
        <f ca="1">(OFFSET(O6690,0,MATCH(Customer!$J$6,'CDH &amp; HDH'!$P$11:$X$11,0)))</f>
        <v>63</v>
      </c>
      <c r="H6690" s="1" t="str">
        <f t="shared" si="1259"/>
        <v>Heating</v>
      </c>
      <c r="I6690" s="1">
        <f ca="1">OFFSET(IF($H6690="Cooling",Customer!$C$25,Customer!$C$52),E6690,D6690)</f>
        <v>66</v>
      </c>
      <c r="J6690" s="1">
        <f ca="1">OFFSET(IF($H6690="Cooling",Customer!$L$25,Customer!$L$52),$E6690,$D6690)</f>
        <v>64</v>
      </c>
      <c r="K6690" s="16">
        <f t="shared" si="1260"/>
        <v>0</v>
      </c>
      <c r="L6690" s="16">
        <f t="shared" si="1261"/>
        <v>0</v>
      </c>
      <c r="M6690" s="17">
        <f t="shared" ca="1" si="1253"/>
        <v>3</v>
      </c>
      <c r="N6690" s="17">
        <f t="shared" ca="1" si="1254"/>
        <v>1</v>
      </c>
      <c r="O6690" s="4"/>
      <c r="P6690" s="4">
        <v>43</v>
      </c>
      <c r="Q6690" s="4">
        <v>43</v>
      </c>
      <c r="R6690" s="4">
        <v>48</v>
      </c>
      <c r="S6690" s="4">
        <v>46</v>
      </c>
      <c r="T6690" s="4">
        <v>51</v>
      </c>
      <c r="U6690" s="4">
        <v>48</v>
      </c>
      <c r="V6690" s="13">
        <v>63</v>
      </c>
      <c r="W6690" s="4">
        <v>48</v>
      </c>
      <c r="X6690" s="4">
        <v>55</v>
      </c>
      <c r="Y6690">
        <f t="shared" si="1262"/>
        <v>0</v>
      </c>
      <c r="Z6690">
        <f t="shared" si="1263"/>
        <v>0</v>
      </c>
    </row>
    <row r="6691" spans="2:26" x14ac:dyDescent="0.25">
      <c r="B6691" s="11">
        <f t="shared" si="1264"/>
        <v>44840.291666650468</v>
      </c>
      <c r="C6691" s="1">
        <f t="shared" si="1255"/>
        <v>10</v>
      </c>
      <c r="D6691" s="1">
        <f t="shared" si="1256"/>
        <v>4</v>
      </c>
      <c r="E6691" s="12">
        <f t="shared" si="1257"/>
        <v>8</v>
      </c>
      <c r="F6691" s="124" t="str">
        <f t="shared" si="1258"/>
        <v>0</v>
      </c>
      <c r="G6691" s="1">
        <f ca="1">(OFFSET(O6691,0,MATCH(Customer!$J$6,'CDH &amp; HDH'!$P$11:$X$11,0)))</f>
        <v>64</v>
      </c>
      <c r="H6691" s="1" t="str">
        <f t="shared" si="1259"/>
        <v>Heating</v>
      </c>
      <c r="I6691" s="1">
        <f ca="1">OFFSET(IF($H6691="Cooling",Customer!$C$25,Customer!$C$52),E6691,D6691)</f>
        <v>70</v>
      </c>
      <c r="J6691" s="1">
        <f ca="1">OFFSET(IF($H6691="Cooling",Customer!$L$25,Customer!$L$52),$E6691,$D6691)</f>
        <v>70</v>
      </c>
      <c r="K6691" s="16">
        <f t="shared" si="1260"/>
        <v>0</v>
      </c>
      <c r="L6691" s="16">
        <f t="shared" si="1261"/>
        <v>0</v>
      </c>
      <c r="M6691" s="17">
        <f t="shared" ca="1" si="1253"/>
        <v>6</v>
      </c>
      <c r="N6691" s="17">
        <f t="shared" ca="1" si="1254"/>
        <v>6</v>
      </c>
      <c r="O6691" s="4"/>
      <c r="P6691" s="4">
        <v>46</v>
      </c>
      <c r="Q6691" s="4">
        <v>44</v>
      </c>
      <c r="R6691" s="4">
        <v>51</v>
      </c>
      <c r="S6691" s="4">
        <v>48</v>
      </c>
      <c r="T6691" s="4">
        <v>53</v>
      </c>
      <c r="U6691" s="4">
        <v>51</v>
      </c>
      <c r="V6691" s="13">
        <v>64</v>
      </c>
      <c r="W6691" s="4">
        <v>49</v>
      </c>
      <c r="X6691" s="4">
        <v>57</v>
      </c>
      <c r="Y6691">
        <f t="shared" si="1262"/>
        <v>0</v>
      </c>
      <c r="Z6691">
        <f t="shared" si="1263"/>
        <v>0</v>
      </c>
    </row>
    <row r="6692" spans="2:26" x14ac:dyDescent="0.25">
      <c r="B6692" s="11">
        <f t="shared" si="1264"/>
        <v>44840.333333317132</v>
      </c>
      <c r="C6692" s="1">
        <f t="shared" si="1255"/>
        <v>10</v>
      </c>
      <c r="D6692" s="1">
        <f t="shared" si="1256"/>
        <v>4</v>
      </c>
      <c r="E6692" s="12">
        <f t="shared" si="1257"/>
        <v>9</v>
      </c>
      <c r="F6692" s="124" t="str">
        <f t="shared" si="1258"/>
        <v>0</v>
      </c>
      <c r="G6692" s="1">
        <f ca="1">(OFFSET(O6692,0,MATCH(Customer!$J$6,'CDH &amp; HDH'!$P$11:$X$11,0)))</f>
        <v>64</v>
      </c>
      <c r="H6692" s="1" t="str">
        <f t="shared" si="1259"/>
        <v>Heating</v>
      </c>
      <c r="I6692" s="1">
        <f ca="1">OFFSET(IF($H6692="Cooling",Customer!$C$25,Customer!$C$52),E6692,D6692)</f>
        <v>70</v>
      </c>
      <c r="J6692" s="1">
        <f ca="1">OFFSET(IF($H6692="Cooling",Customer!$L$25,Customer!$L$52),$E6692,$D6692)</f>
        <v>70</v>
      </c>
      <c r="K6692" s="16">
        <f t="shared" si="1260"/>
        <v>0</v>
      </c>
      <c r="L6692" s="16">
        <f t="shared" si="1261"/>
        <v>0</v>
      </c>
      <c r="M6692" s="17">
        <f t="shared" ref="M6692:M6755" ca="1" si="1265">IF($H6692="Cooling",0,MAX(0,I6692-$G6692))</f>
        <v>6</v>
      </c>
      <c r="N6692" s="17">
        <f t="shared" ref="N6692:N6755" ca="1" si="1266">IF($H6692="Cooling",0,MAX(0,J6692-$G6692))</f>
        <v>6</v>
      </c>
      <c r="O6692" s="4"/>
      <c r="P6692" s="4">
        <v>53</v>
      </c>
      <c r="Q6692" s="4">
        <v>46</v>
      </c>
      <c r="R6692" s="4">
        <v>54</v>
      </c>
      <c r="S6692" s="4">
        <v>49</v>
      </c>
      <c r="T6692" s="4">
        <v>54</v>
      </c>
      <c r="U6692" s="4">
        <v>55</v>
      </c>
      <c r="V6692" s="13">
        <v>64</v>
      </c>
      <c r="W6692" s="4">
        <v>50</v>
      </c>
      <c r="X6692" s="4">
        <v>59</v>
      </c>
      <c r="Y6692">
        <f t="shared" si="1262"/>
        <v>0</v>
      </c>
      <c r="Z6692">
        <f t="shared" si="1263"/>
        <v>0</v>
      </c>
    </row>
    <row r="6693" spans="2:26" x14ac:dyDescent="0.25">
      <c r="B6693" s="11">
        <f t="shared" si="1264"/>
        <v>44840.374999983796</v>
      </c>
      <c r="C6693" s="1">
        <f t="shared" si="1255"/>
        <v>10</v>
      </c>
      <c r="D6693" s="1">
        <f t="shared" si="1256"/>
        <v>4</v>
      </c>
      <c r="E6693" s="12">
        <f t="shared" si="1257"/>
        <v>10</v>
      </c>
      <c r="F6693" s="124" t="str">
        <f t="shared" si="1258"/>
        <v>0</v>
      </c>
      <c r="G6693" s="1">
        <f ca="1">(OFFSET(O6693,0,MATCH(Customer!$J$6,'CDH &amp; HDH'!$P$11:$X$11,0)))</f>
        <v>65</v>
      </c>
      <c r="H6693" s="1" t="str">
        <f t="shared" si="1259"/>
        <v>Heating</v>
      </c>
      <c r="I6693" s="1">
        <f ca="1">OFFSET(IF($H6693="Cooling",Customer!$C$25,Customer!$C$52),E6693,D6693)</f>
        <v>70</v>
      </c>
      <c r="J6693" s="1">
        <f ca="1">OFFSET(IF($H6693="Cooling",Customer!$L$25,Customer!$L$52),$E6693,$D6693)</f>
        <v>70</v>
      </c>
      <c r="K6693" s="16">
        <f t="shared" si="1260"/>
        <v>0</v>
      </c>
      <c r="L6693" s="16">
        <f t="shared" si="1261"/>
        <v>0</v>
      </c>
      <c r="M6693" s="17">
        <f t="shared" ca="1" si="1265"/>
        <v>5</v>
      </c>
      <c r="N6693" s="17">
        <f t="shared" ca="1" si="1266"/>
        <v>5</v>
      </c>
      <c r="O6693" s="4"/>
      <c r="P6693" s="4">
        <v>58</v>
      </c>
      <c r="Q6693" s="4">
        <v>42</v>
      </c>
      <c r="R6693" s="4">
        <v>57</v>
      </c>
      <c r="S6693" s="4">
        <v>51</v>
      </c>
      <c r="T6693" s="4">
        <v>54</v>
      </c>
      <c r="U6693" s="4">
        <v>59</v>
      </c>
      <c r="V6693" s="13">
        <v>65</v>
      </c>
      <c r="W6693" s="4">
        <v>51</v>
      </c>
      <c r="X6693" s="4">
        <v>61</v>
      </c>
      <c r="Y6693">
        <f t="shared" si="1262"/>
        <v>0</v>
      </c>
      <c r="Z6693">
        <f t="shared" si="1263"/>
        <v>0</v>
      </c>
    </row>
    <row r="6694" spans="2:26" x14ac:dyDescent="0.25">
      <c r="B6694" s="11">
        <f t="shared" si="1264"/>
        <v>44840.416666650461</v>
      </c>
      <c r="C6694" s="1">
        <f t="shared" si="1255"/>
        <v>10</v>
      </c>
      <c r="D6694" s="1">
        <f t="shared" si="1256"/>
        <v>4</v>
      </c>
      <c r="E6694" s="12">
        <f t="shared" si="1257"/>
        <v>11</v>
      </c>
      <c r="F6694" s="124" t="str">
        <f t="shared" si="1258"/>
        <v>0</v>
      </c>
      <c r="G6694" s="1">
        <f ca="1">(OFFSET(O6694,0,MATCH(Customer!$J$6,'CDH &amp; HDH'!$P$11:$X$11,0)))</f>
        <v>66</v>
      </c>
      <c r="H6694" s="1" t="str">
        <f t="shared" si="1259"/>
        <v>Heating</v>
      </c>
      <c r="I6694" s="1">
        <f ca="1">OFFSET(IF($H6694="Cooling",Customer!$C$25,Customer!$C$52),E6694,D6694)</f>
        <v>70</v>
      </c>
      <c r="J6694" s="1">
        <f ca="1">OFFSET(IF($H6694="Cooling",Customer!$L$25,Customer!$L$52),$E6694,$D6694)</f>
        <v>70</v>
      </c>
      <c r="K6694" s="16">
        <f t="shared" si="1260"/>
        <v>0</v>
      </c>
      <c r="L6694" s="16">
        <f t="shared" si="1261"/>
        <v>0</v>
      </c>
      <c r="M6694" s="17">
        <f t="shared" ca="1" si="1265"/>
        <v>4</v>
      </c>
      <c r="N6694" s="17">
        <f t="shared" ca="1" si="1266"/>
        <v>4</v>
      </c>
      <c r="O6694" s="4"/>
      <c r="P6694" s="4">
        <v>60</v>
      </c>
      <c r="Q6694" s="4">
        <v>45</v>
      </c>
      <c r="R6694" s="4">
        <v>60</v>
      </c>
      <c r="S6694" s="4">
        <v>51</v>
      </c>
      <c r="T6694" s="4">
        <v>57</v>
      </c>
      <c r="U6694" s="4">
        <v>61</v>
      </c>
      <c r="V6694" s="13">
        <v>66</v>
      </c>
      <c r="W6694" s="4">
        <v>54</v>
      </c>
      <c r="X6694" s="4">
        <v>63</v>
      </c>
      <c r="Y6694">
        <f t="shared" si="1262"/>
        <v>0</v>
      </c>
      <c r="Z6694">
        <f t="shared" si="1263"/>
        <v>0</v>
      </c>
    </row>
    <row r="6695" spans="2:26" x14ac:dyDescent="0.25">
      <c r="B6695" s="11">
        <f t="shared" si="1264"/>
        <v>44840.458333317125</v>
      </c>
      <c r="C6695" s="1">
        <f t="shared" si="1255"/>
        <v>10</v>
      </c>
      <c r="D6695" s="1">
        <f t="shared" si="1256"/>
        <v>4</v>
      </c>
      <c r="E6695" s="12">
        <f t="shared" si="1257"/>
        <v>12</v>
      </c>
      <c r="F6695" s="124" t="str">
        <f t="shared" si="1258"/>
        <v>0</v>
      </c>
      <c r="G6695" s="1">
        <f ca="1">(OFFSET(O6695,0,MATCH(Customer!$J$6,'CDH &amp; HDH'!$P$11:$X$11,0)))</f>
        <v>67</v>
      </c>
      <c r="H6695" s="1" t="str">
        <f t="shared" si="1259"/>
        <v>Heating</v>
      </c>
      <c r="I6695" s="1">
        <f ca="1">OFFSET(IF($H6695="Cooling",Customer!$C$25,Customer!$C$52),E6695,D6695)</f>
        <v>70</v>
      </c>
      <c r="J6695" s="1">
        <f ca="1">OFFSET(IF($H6695="Cooling",Customer!$L$25,Customer!$L$52),$E6695,$D6695)</f>
        <v>70</v>
      </c>
      <c r="K6695" s="16">
        <f t="shared" si="1260"/>
        <v>0</v>
      </c>
      <c r="L6695" s="16">
        <f t="shared" si="1261"/>
        <v>0</v>
      </c>
      <c r="M6695" s="17">
        <f t="shared" ca="1" si="1265"/>
        <v>3</v>
      </c>
      <c r="N6695" s="17">
        <f t="shared" ca="1" si="1266"/>
        <v>3</v>
      </c>
      <c r="O6695" s="4"/>
      <c r="P6695" s="4">
        <v>62</v>
      </c>
      <c r="Q6695" s="4">
        <v>46</v>
      </c>
      <c r="R6695" s="4">
        <v>60</v>
      </c>
      <c r="S6695" s="4">
        <v>51</v>
      </c>
      <c r="T6695" s="4">
        <v>58</v>
      </c>
      <c r="U6695" s="4">
        <v>63</v>
      </c>
      <c r="V6695" s="13">
        <v>67</v>
      </c>
      <c r="W6695" s="4">
        <v>55</v>
      </c>
      <c r="X6695" s="4">
        <v>62</v>
      </c>
      <c r="Y6695">
        <f t="shared" si="1262"/>
        <v>0</v>
      </c>
      <c r="Z6695">
        <f t="shared" si="1263"/>
        <v>0</v>
      </c>
    </row>
    <row r="6696" spans="2:26" x14ac:dyDescent="0.25">
      <c r="B6696" s="11">
        <f t="shared" si="1264"/>
        <v>44840.499999983789</v>
      </c>
      <c r="C6696" s="1">
        <f t="shared" si="1255"/>
        <v>10</v>
      </c>
      <c r="D6696" s="1">
        <f t="shared" si="1256"/>
        <v>4</v>
      </c>
      <c r="E6696" s="12">
        <f t="shared" si="1257"/>
        <v>13</v>
      </c>
      <c r="F6696" s="124" t="str">
        <f t="shared" si="1258"/>
        <v>0</v>
      </c>
      <c r="G6696" s="1">
        <f ca="1">(OFFSET(O6696,0,MATCH(Customer!$J$6,'CDH &amp; HDH'!$P$11:$X$11,0)))</f>
        <v>66</v>
      </c>
      <c r="H6696" s="1" t="str">
        <f t="shared" si="1259"/>
        <v>Heating</v>
      </c>
      <c r="I6696" s="1">
        <f ca="1">OFFSET(IF($H6696="Cooling",Customer!$C$25,Customer!$C$52),E6696,D6696)</f>
        <v>70</v>
      </c>
      <c r="J6696" s="1">
        <f ca="1">OFFSET(IF($H6696="Cooling",Customer!$L$25,Customer!$L$52),$E6696,$D6696)</f>
        <v>70</v>
      </c>
      <c r="K6696" s="16">
        <f t="shared" si="1260"/>
        <v>0</v>
      </c>
      <c r="L6696" s="16">
        <f t="shared" si="1261"/>
        <v>0</v>
      </c>
      <c r="M6696" s="17">
        <f t="shared" ca="1" si="1265"/>
        <v>4</v>
      </c>
      <c r="N6696" s="17">
        <f t="shared" ca="1" si="1266"/>
        <v>4</v>
      </c>
      <c r="O6696" s="4"/>
      <c r="P6696" s="4">
        <v>63</v>
      </c>
      <c r="Q6696" s="4">
        <v>45</v>
      </c>
      <c r="R6696" s="4">
        <v>55</v>
      </c>
      <c r="S6696" s="4">
        <v>51</v>
      </c>
      <c r="T6696" s="4">
        <v>58</v>
      </c>
      <c r="U6696" s="4">
        <v>63</v>
      </c>
      <c r="V6696" s="13">
        <v>66</v>
      </c>
      <c r="W6696" s="4">
        <v>55</v>
      </c>
      <c r="X6696" s="4">
        <v>63</v>
      </c>
      <c r="Y6696">
        <f t="shared" si="1262"/>
        <v>0</v>
      </c>
      <c r="Z6696">
        <f t="shared" si="1263"/>
        <v>0</v>
      </c>
    </row>
    <row r="6697" spans="2:26" x14ac:dyDescent="0.25">
      <c r="B6697" s="11">
        <f t="shared" si="1264"/>
        <v>44840.541666650453</v>
      </c>
      <c r="C6697" s="1">
        <f t="shared" si="1255"/>
        <v>10</v>
      </c>
      <c r="D6697" s="1">
        <f t="shared" si="1256"/>
        <v>4</v>
      </c>
      <c r="E6697" s="12">
        <f t="shared" si="1257"/>
        <v>14</v>
      </c>
      <c r="F6697" s="124" t="str">
        <f t="shared" si="1258"/>
        <v>0</v>
      </c>
      <c r="G6697" s="1">
        <f ca="1">(OFFSET(O6697,0,MATCH(Customer!$J$6,'CDH &amp; HDH'!$P$11:$X$11,0)))</f>
        <v>69</v>
      </c>
      <c r="H6697" s="1" t="str">
        <f t="shared" si="1259"/>
        <v>Heating</v>
      </c>
      <c r="I6697" s="1">
        <f ca="1">OFFSET(IF($H6697="Cooling",Customer!$C$25,Customer!$C$52),E6697,D6697)</f>
        <v>70</v>
      </c>
      <c r="J6697" s="1">
        <f ca="1">OFFSET(IF($H6697="Cooling",Customer!$L$25,Customer!$L$52),$E6697,$D6697)</f>
        <v>70</v>
      </c>
      <c r="K6697" s="16">
        <f t="shared" si="1260"/>
        <v>0</v>
      </c>
      <c r="L6697" s="16">
        <f t="shared" si="1261"/>
        <v>0</v>
      </c>
      <c r="M6697" s="17">
        <f t="shared" ca="1" si="1265"/>
        <v>1</v>
      </c>
      <c r="N6697" s="17">
        <f t="shared" ca="1" si="1266"/>
        <v>1</v>
      </c>
      <c r="O6697" s="4"/>
      <c r="P6697" s="4">
        <v>64</v>
      </c>
      <c r="Q6697" s="4">
        <v>47</v>
      </c>
      <c r="R6697" s="4">
        <v>53</v>
      </c>
      <c r="S6697" s="4">
        <v>50</v>
      </c>
      <c r="T6697" s="4">
        <v>59</v>
      </c>
      <c r="U6697" s="4">
        <v>64</v>
      </c>
      <c r="V6697" s="13">
        <v>69</v>
      </c>
      <c r="W6697" s="4">
        <v>57</v>
      </c>
      <c r="X6697" s="4">
        <v>63</v>
      </c>
      <c r="Y6697">
        <f t="shared" si="1262"/>
        <v>0</v>
      </c>
      <c r="Z6697">
        <f t="shared" si="1263"/>
        <v>0</v>
      </c>
    </row>
    <row r="6698" spans="2:26" x14ac:dyDescent="0.25">
      <c r="B6698" s="11">
        <f t="shared" si="1264"/>
        <v>44840.583333317118</v>
      </c>
      <c r="C6698" s="1">
        <f t="shared" si="1255"/>
        <v>10</v>
      </c>
      <c r="D6698" s="1">
        <f t="shared" si="1256"/>
        <v>4</v>
      </c>
      <c r="E6698" s="12">
        <f t="shared" si="1257"/>
        <v>15</v>
      </c>
      <c r="F6698" s="124" t="str">
        <f t="shared" si="1258"/>
        <v>0</v>
      </c>
      <c r="G6698" s="1">
        <f ca="1">(OFFSET(O6698,0,MATCH(Customer!$J$6,'CDH &amp; HDH'!$P$11:$X$11,0)))</f>
        <v>65</v>
      </c>
      <c r="H6698" s="1" t="str">
        <f t="shared" si="1259"/>
        <v>Heating</v>
      </c>
      <c r="I6698" s="1">
        <f ca="1">OFFSET(IF($H6698="Cooling",Customer!$C$25,Customer!$C$52),E6698,D6698)</f>
        <v>70</v>
      </c>
      <c r="J6698" s="1">
        <f ca="1">OFFSET(IF($H6698="Cooling",Customer!$L$25,Customer!$L$52),$E6698,$D6698)</f>
        <v>70</v>
      </c>
      <c r="K6698" s="16">
        <f t="shared" si="1260"/>
        <v>0</v>
      </c>
      <c r="L6698" s="16">
        <f t="shared" si="1261"/>
        <v>0</v>
      </c>
      <c r="M6698" s="17">
        <f t="shared" ca="1" si="1265"/>
        <v>5</v>
      </c>
      <c r="N6698" s="17">
        <f t="shared" ca="1" si="1266"/>
        <v>5</v>
      </c>
      <c r="O6698" s="4"/>
      <c r="P6698" s="4">
        <v>65</v>
      </c>
      <c r="Q6698" s="4">
        <v>46</v>
      </c>
      <c r="R6698" s="4">
        <v>52</v>
      </c>
      <c r="S6698" s="4">
        <v>49</v>
      </c>
      <c r="T6698" s="4">
        <v>60</v>
      </c>
      <c r="U6698" s="4">
        <v>63</v>
      </c>
      <c r="V6698" s="13">
        <v>65</v>
      </c>
      <c r="W6698" s="4">
        <v>55</v>
      </c>
      <c r="X6698" s="4">
        <v>62</v>
      </c>
      <c r="Y6698">
        <f t="shared" si="1262"/>
        <v>0</v>
      </c>
      <c r="Z6698">
        <f t="shared" si="1263"/>
        <v>0</v>
      </c>
    </row>
    <row r="6699" spans="2:26" x14ac:dyDescent="0.25">
      <c r="B6699" s="11">
        <f t="shared" si="1264"/>
        <v>44840.624999983782</v>
      </c>
      <c r="C6699" s="1">
        <f t="shared" si="1255"/>
        <v>10</v>
      </c>
      <c r="D6699" s="1">
        <f t="shared" si="1256"/>
        <v>4</v>
      </c>
      <c r="E6699" s="12">
        <f t="shared" si="1257"/>
        <v>16</v>
      </c>
      <c r="F6699" s="124" t="str">
        <f t="shared" si="1258"/>
        <v>0</v>
      </c>
      <c r="G6699" s="1">
        <f ca="1">(OFFSET(O6699,0,MATCH(Customer!$J$6,'CDH &amp; HDH'!$P$11:$X$11,0)))</f>
        <v>64</v>
      </c>
      <c r="H6699" s="1" t="str">
        <f t="shared" si="1259"/>
        <v>Heating</v>
      </c>
      <c r="I6699" s="1">
        <f ca="1">OFFSET(IF($H6699="Cooling",Customer!$C$25,Customer!$C$52),E6699,D6699)</f>
        <v>70</v>
      </c>
      <c r="J6699" s="1">
        <f ca="1">OFFSET(IF($H6699="Cooling",Customer!$L$25,Customer!$L$52),$E6699,$D6699)</f>
        <v>70</v>
      </c>
      <c r="K6699" s="16">
        <f t="shared" si="1260"/>
        <v>0</v>
      </c>
      <c r="L6699" s="16">
        <f t="shared" si="1261"/>
        <v>0</v>
      </c>
      <c r="M6699" s="17">
        <f t="shared" ca="1" si="1265"/>
        <v>6</v>
      </c>
      <c r="N6699" s="17">
        <f t="shared" ca="1" si="1266"/>
        <v>6</v>
      </c>
      <c r="O6699" s="4"/>
      <c r="P6699" s="4">
        <v>65</v>
      </c>
      <c r="Q6699" s="4">
        <v>47</v>
      </c>
      <c r="R6699" s="4">
        <v>51</v>
      </c>
      <c r="S6699" s="4">
        <v>48</v>
      </c>
      <c r="T6699" s="4">
        <v>57</v>
      </c>
      <c r="U6699" s="4">
        <v>63</v>
      </c>
      <c r="V6699" s="13">
        <v>64</v>
      </c>
      <c r="W6699" s="4">
        <v>53</v>
      </c>
      <c r="X6699" s="4">
        <v>61</v>
      </c>
      <c r="Y6699">
        <f t="shared" si="1262"/>
        <v>0</v>
      </c>
      <c r="Z6699">
        <f t="shared" si="1263"/>
        <v>0</v>
      </c>
    </row>
    <row r="6700" spans="2:26" x14ac:dyDescent="0.25">
      <c r="B6700" s="11">
        <f t="shared" si="1264"/>
        <v>44840.666666650446</v>
      </c>
      <c r="C6700" s="1">
        <f t="shared" si="1255"/>
        <v>10</v>
      </c>
      <c r="D6700" s="1">
        <f t="shared" si="1256"/>
        <v>4</v>
      </c>
      <c r="E6700" s="12">
        <f t="shared" si="1257"/>
        <v>17</v>
      </c>
      <c r="F6700" s="124" t="str">
        <f t="shared" si="1258"/>
        <v>0</v>
      </c>
      <c r="G6700" s="1">
        <f ca="1">(OFFSET(O6700,0,MATCH(Customer!$J$6,'CDH &amp; HDH'!$P$11:$X$11,0)))</f>
        <v>60</v>
      </c>
      <c r="H6700" s="1" t="str">
        <f t="shared" si="1259"/>
        <v>Heating</v>
      </c>
      <c r="I6700" s="1">
        <f ca="1">OFFSET(IF($H6700="Cooling",Customer!$C$25,Customer!$C$52),E6700,D6700)</f>
        <v>70</v>
      </c>
      <c r="J6700" s="1">
        <f ca="1">OFFSET(IF($H6700="Cooling",Customer!$L$25,Customer!$L$52),$E6700,$D6700)</f>
        <v>70</v>
      </c>
      <c r="K6700" s="16">
        <f t="shared" si="1260"/>
        <v>0</v>
      </c>
      <c r="L6700" s="16">
        <f t="shared" si="1261"/>
        <v>0</v>
      </c>
      <c r="M6700" s="17">
        <f t="shared" ca="1" si="1265"/>
        <v>10</v>
      </c>
      <c r="N6700" s="17">
        <f t="shared" ca="1" si="1266"/>
        <v>10</v>
      </c>
      <c r="O6700" s="4"/>
      <c r="P6700" s="4">
        <v>62</v>
      </c>
      <c r="Q6700" s="4">
        <v>43</v>
      </c>
      <c r="R6700" s="4">
        <v>49</v>
      </c>
      <c r="S6700" s="4">
        <v>49</v>
      </c>
      <c r="T6700" s="4">
        <v>57</v>
      </c>
      <c r="U6700" s="4">
        <v>60</v>
      </c>
      <c r="V6700" s="13">
        <v>60</v>
      </c>
      <c r="W6700" s="4">
        <v>53</v>
      </c>
      <c r="X6700" s="4">
        <v>59</v>
      </c>
      <c r="Y6700">
        <f t="shared" si="1262"/>
        <v>0</v>
      </c>
      <c r="Z6700">
        <f t="shared" si="1263"/>
        <v>0</v>
      </c>
    </row>
    <row r="6701" spans="2:26" x14ac:dyDescent="0.25">
      <c r="B6701" s="11">
        <f t="shared" si="1264"/>
        <v>44840.70833331711</v>
      </c>
      <c r="C6701" s="1">
        <f t="shared" si="1255"/>
        <v>10</v>
      </c>
      <c r="D6701" s="1">
        <f t="shared" si="1256"/>
        <v>4</v>
      </c>
      <c r="E6701" s="12">
        <f t="shared" si="1257"/>
        <v>18</v>
      </c>
      <c r="F6701" s="124" t="str">
        <f t="shared" si="1258"/>
        <v>0</v>
      </c>
      <c r="G6701" s="1">
        <f ca="1">(OFFSET(O6701,0,MATCH(Customer!$J$6,'CDH &amp; HDH'!$P$11:$X$11,0)))</f>
        <v>56</v>
      </c>
      <c r="H6701" s="1" t="str">
        <f t="shared" si="1259"/>
        <v>Heating</v>
      </c>
      <c r="I6701" s="1">
        <f ca="1">OFFSET(IF($H6701="Cooling",Customer!$C$25,Customer!$C$52),E6701,D6701)</f>
        <v>70</v>
      </c>
      <c r="J6701" s="1">
        <f ca="1">OFFSET(IF($H6701="Cooling",Customer!$L$25,Customer!$L$52),$E6701,$D6701)</f>
        <v>70</v>
      </c>
      <c r="K6701" s="16">
        <f t="shared" si="1260"/>
        <v>0</v>
      </c>
      <c r="L6701" s="16">
        <f t="shared" si="1261"/>
        <v>0</v>
      </c>
      <c r="M6701" s="17">
        <f t="shared" ca="1" si="1265"/>
        <v>14</v>
      </c>
      <c r="N6701" s="17">
        <f t="shared" ca="1" si="1266"/>
        <v>14</v>
      </c>
      <c r="O6701" s="4"/>
      <c r="P6701" s="4">
        <v>57</v>
      </c>
      <c r="Q6701" s="4">
        <v>41</v>
      </c>
      <c r="R6701" s="4">
        <v>48</v>
      </c>
      <c r="S6701" s="4">
        <v>50</v>
      </c>
      <c r="T6701" s="4">
        <v>54</v>
      </c>
      <c r="U6701" s="4">
        <v>56</v>
      </c>
      <c r="V6701" s="13">
        <v>56</v>
      </c>
      <c r="W6701" s="4">
        <v>52</v>
      </c>
      <c r="X6701" s="4">
        <v>58</v>
      </c>
      <c r="Y6701">
        <f t="shared" si="1262"/>
        <v>0</v>
      </c>
      <c r="Z6701">
        <f t="shared" si="1263"/>
        <v>0</v>
      </c>
    </row>
    <row r="6702" spans="2:26" x14ac:dyDescent="0.25">
      <c r="B6702" s="11">
        <f t="shared" si="1264"/>
        <v>44840.749999983775</v>
      </c>
      <c r="C6702" s="1">
        <f t="shared" si="1255"/>
        <v>10</v>
      </c>
      <c r="D6702" s="1">
        <f t="shared" si="1256"/>
        <v>4</v>
      </c>
      <c r="E6702" s="12">
        <f t="shared" si="1257"/>
        <v>19</v>
      </c>
      <c r="F6702" s="124" t="str">
        <f t="shared" si="1258"/>
        <v>0</v>
      </c>
      <c r="G6702" s="1">
        <f ca="1">(OFFSET(O6702,0,MATCH(Customer!$J$6,'CDH &amp; HDH'!$P$11:$X$11,0)))</f>
        <v>55</v>
      </c>
      <c r="H6702" s="1" t="str">
        <f t="shared" si="1259"/>
        <v>Heating</v>
      </c>
      <c r="I6702" s="1">
        <f ca="1">OFFSET(IF($H6702="Cooling",Customer!$C$25,Customer!$C$52),E6702,D6702)</f>
        <v>66</v>
      </c>
      <c r="J6702" s="1">
        <f ca="1">OFFSET(IF($H6702="Cooling",Customer!$L$25,Customer!$L$52),$E6702,$D6702)</f>
        <v>64</v>
      </c>
      <c r="K6702" s="16">
        <f t="shared" si="1260"/>
        <v>0</v>
      </c>
      <c r="L6702" s="16">
        <f t="shared" si="1261"/>
        <v>0</v>
      </c>
      <c r="M6702" s="17">
        <f t="shared" ca="1" si="1265"/>
        <v>11</v>
      </c>
      <c r="N6702" s="17">
        <f t="shared" ca="1" si="1266"/>
        <v>9</v>
      </c>
      <c r="O6702" s="4"/>
      <c r="P6702" s="4">
        <v>55</v>
      </c>
      <c r="Q6702" s="4">
        <v>42</v>
      </c>
      <c r="R6702" s="4">
        <v>48</v>
      </c>
      <c r="S6702" s="4">
        <v>51</v>
      </c>
      <c r="T6702" s="4">
        <v>51</v>
      </c>
      <c r="U6702" s="4">
        <v>54</v>
      </c>
      <c r="V6702" s="13">
        <v>55</v>
      </c>
      <c r="W6702" s="4">
        <v>49</v>
      </c>
      <c r="X6702" s="4">
        <v>58</v>
      </c>
      <c r="Y6702">
        <f t="shared" si="1262"/>
        <v>0</v>
      </c>
      <c r="Z6702">
        <f t="shared" si="1263"/>
        <v>0</v>
      </c>
    </row>
    <row r="6703" spans="2:26" x14ac:dyDescent="0.25">
      <c r="B6703" s="11">
        <f t="shared" si="1264"/>
        <v>44840.791666650439</v>
      </c>
      <c r="C6703" s="1">
        <f t="shared" si="1255"/>
        <v>10</v>
      </c>
      <c r="D6703" s="1">
        <f t="shared" si="1256"/>
        <v>4</v>
      </c>
      <c r="E6703" s="12">
        <f t="shared" si="1257"/>
        <v>20</v>
      </c>
      <c r="F6703" s="124" t="str">
        <f t="shared" si="1258"/>
        <v>0</v>
      </c>
      <c r="G6703" s="1">
        <f ca="1">(OFFSET(O6703,0,MATCH(Customer!$J$6,'CDH &amp; HDH'!$P$11:$X$11,0)))</f>
        <v>54</v>
      </c>
      <c r="H6703" s="1" t="str">
        <f t="shared" si="1259"/>
        <v>Heating</v>
      </c>
      <c r="I6703" s="1">
        <f ca="1">OFFSET(IF($H6703="Cooling",Customer!$C$25,Customer!$C$52),E6703,D6703)</f>
        <v>66</v>
      </c>
      <c r="J6703" s="1">
        <f ca="1">OFFSET(IF($H6703="Cooling",Customer!$L$25,Customer!$L$52),$E6703,$D6703)</f>
        <v>64</v>
      </c>
      <c r="K6703" s="16">
        <f t="shared" si="1260"/>
        <v>0</v>
      </c>
      <c r="L6703" s="16">
        <f t="shared" si="1261"/>
        <v>0</v>
      </c>
      <c r="M6703" s="17">
        <f t="shared" ca="1" si="1265"/>
        <v>12</v>
      </c>
      <c r="N6703" s="17">
        <f t="shared" ca="1" si="1266"/>
        <v>10</v>
      </c>
      <c r="O6703" s="4"/>
      <c r="P6703" s="4">
        <v>53</v>
      </c>
      <c r="Q6703" s="4">
        <v>42</v>
      </c>
      <c r="R6703" s="4">
        <v>48</v>
      </c>
      <c r="S6703" s="4">
        <v>50</v>
      </c>
      <c r="T6703" s="4">
        <v>51</v>
      </c>
      <c r="U6703" s="4">
        <v>51</v>
      </c>
      <c r="V6703" s="13">
        <v>54</v>
      </c>
      <c r="W6703" s="4">
        <v>49</v>
      </c>
      <c r="X6703" s="4">
        <v>58</v>
      </c>
      <c r="Y6703">
        <f t="shared" si="1262"/>
        <v>0</v>
      </c>
      <c r="Z6703">
        <f t="shared" si="1263"/>
        <v>0</v>
      </c>
    </row>
    <row r="6704" spans="2:26" x14ac:dyDescent="0.25">
      <c r="B6704" s="11">
        <f t="shared" si="1264"/>
        <v>44840.833333317103</v>
      </c>
      <c r="C6704" s="1">
        <f t="shared" si="1255"/>
        <v>10</v>
      </c>
      <c r="D6704" s="1">
        <f t="shared" si="1256"/>
        <v>4</v>
      </c>
      <c r="E6704" s="12">
        <f t="shared" si="1257"/>
        <v>21</v>
      </c>
      <c r="F6704" s="124" t="str">
        <f t="shared" si="1258"/>
        <v>0</v>
      </c>
      <c r="G6704" s="1">
        <f ca="1">(OFFSET(O6704,0,MATCH(Customer!$J$6,'CDH &amp; HDH'!$P$11:$X$11,0)))</f>
        <v>54</v>
      </c>
      <c r="H6704" s="1" t="str">
        <f t="shared" si="1259"/>
        <v>Heating</v>
      </c>
      <c r="I6704" s="1">
        <f ca="1">OFFSET(IF($H6704="Cooling",Customer!$C$25,Customer!$C$52),E6704,D6704)</f>
        <v>66</v>
      </c>
      <c r="J6704" s="1">
        <f ca="1">OFFSET(IF($H6704="Cooling",Customer!$L$25,Customer!$L$52),$E6704,$D6704)</f>
        <v>64</v>
      </c>
      <c r="K6704" s="16">
        <f t="shared" si="1260"/>
        <v>0</v>
      </c>
      <c r="L6704" s="16">
        <f t="shared" si="1261"/>
        <v>0</v>
      </c>
      <c r="M6704" s="17">
        <f t="shared" ca="1" si="1265"/>
        <v>12</v>
      </c>
      <c r="N6704" s="17">
        <f t="shared" ca="1" si="1266"/>
        <v>10</v>
      </c>
      <c r="O6704" s="4"/>
      <c r="P6704" s="4">
        <v>52</v>
      </c>
      <c r="Q6704" s="4">
        <v>40</v>
      </c>
      <c r="R6704" s="4">
        <v>49</v>
      </c>
      <c r="S6704" s="4">
        <v>49</v>
      </c>
      <c r="T6704" s="4">
        <v>50</v>
      </c>
      <c r="U6704" s="4">
        <v>49</v>
      </c>
      <c r="V6704" s="13">
        <v>54</v>
      </c>
      <c r="W6704" s="4">
        <v>49</v>
      </c>
      <c r="X6704" s="4">
        <v>58</v>
      </c>
      <c r="Y6704">
        <f t="shared" si="1262"/>
        <v>0</v>
      </c>
      <c r="Z6704">
        <f t="shared" si="1263"/>
        <v>0</v>
      </c>
    </row>
    <row r="6705" spans="2:26" x14ac:dyDescent="0.25">
      <c r="B6705" s="11">
        <f t="shared" si="1264"/>
        <v>44840.874999983767</v>
      </c>
      <c r="C6705" s="1">
        <f t="shared" si="1255"/>
        <v>10</v>
      </c>
      <c r="D6705" s="1">
        <f t="shared" si="1256"/>
        <v>4</v>
      </c>
      <c r="E6705" s="12">
        <f t="shared" si="1257"/>
        <v>22</v>
      </c>
      <c r="F6705" s="124" t="str">
        <f t="shared" si="1258"/>
        <v>0</v>
      </c>
      <c r="G6705" s="1">
        <f ca="1">(OFFSET(O6705,0,MATCH(Customer!$J$6,'CDH &amp; HDH'!$P$11:$X$11,0)))</f>
        <v>53</v>
      </c>
      <c r="H6705" s="1" t="str">
        <f t="shared" si="1259"/>
        <v>Heating</v>
      </c>
      <c r="I6705" s="1">
        <f ca="1">OFFSET(IF($H6705="Cooling",Customer!$C$25,Customer!$C$52),E6705,D6705)</f>
        <v>66</v>
      </c>
      <c r="J6705" s="1">
        <f ca="1">OFFSET(IF($H6705="Cooling",Customer!$L$25,Customer!$L$52),$E6705,$D6705)</f>
        <v>64</v>
      </c>
      <c r="K6705" s="16">
        <f t="shared" si="1260"/>
        <v>0</v>
      </c>
      <c r="L6705" s="16">
        <f t="shared" si="1261"/>
        <v>0</v>
      </c>
      <c r="M6705" s="17">
        <f t="shared" ca="1" si="1265"/>
        <v>13</v>
      </c>
      <c r="N6705" s="17">
        <f t="shared" ca="1" si="1266"/>
        <v>11</v>
      </c>
      <c r="O6705" s="4"/>
      <c r="P6705" s="4">
        <v>50</v>
      </c>
      <c r="Q6705" s="4">
        <v>38</v>
      </c>
      <c r="R6705" s="4">
        <v>49</v>
      </c>
      <c r="S6705" s="4">
        <v>48</v>
      </c>
      <c r="T6705" s="4">
        <v>49</v>
      </c>
      <c r="U6705" s="4">
        <v>49</v>
      </c>
      <c r="V6705" s="13">
        <v>53</v>
      </c>
      <c r="W6705" s="4">
        <v>48</v>
      </c>
      <c r="X6705" s="4">
        <v>58</v>
      </c>
      <c r="Y6705">
        <f t="shared" si="1262"/>
        <v>0</v>
      </c>
      <c r="Z6705">
        <f t="shared" si="1263"/>
        <v>0</v>
      </c>
    </row>
    <row r="6706" spans="2:26" x14ac:dyDescent="0.25">
      <c r="B6706" s="11">
        <f t="shared" si="1264"/>
        <v>44840.916666650432</v>
      </c>
      <c r="C6706" s="1">
        <f t="shared" si="1255"/>
        <v>10</v>
      </c>
      <c r="D6706" s="1">
        <f t="shared" si="1256"/>
        <v>4</v>
      </c>
      <c r="E6706" s="12">
        <f t="shared" si="1257"/>
        <v>23</v>
      </c>
      <c r="F6706" s="124" t="str">
        <f t="shared" si="1258"/>
        <v>0</v>
      </c>
      <c r="G6706" s="1">
        <f ca="1">(OFFSET(O6706,0,MATCH(Customer!$J$6,'CDH &amp; HDH'!$P$11:$X$11,0)))</f>
        <v>52</v>
      </c>
      <c r="H6706" s="1" t="str">
        <f t="shared" si="1259"/>
        <v>Heating</v>
      </c>
      <c r="I6706" s="1">
        <f ca="1">OFFSET(IF($H6706="Cooling",Customer!$C$25,Customer!$C$52),E6706,D6706)</f>
        <v>66</v>
      </c>
      <c r="J6706" s="1">
        <f ca="1">OFFSET(IF($H6706="Cooling",Customer!$L$25,Customer!$L$52),$E6706,$D6706)</f>
        <v>64</v>
      </c>
      <c r="K6706" s="16">
        <f t="shared" si="1260"/>
        <v>0</v>
      </c>
      <c r="L6706" s="16">
        <f t="shared" si="1261"/>
        <v>0</v>
      </c>
      <c r="M6706" s="17">
        <f t="shared" ca="1" si="1265"/>
        <v>14</v>
      </c>
      <c r="N6706" s="17">
        <f t="shared" ca="1" si="1266"/>
        <v>12</v>
      </c>
      <c r="O6706" s="4"/>
      <c r="P6706" s="4">
        <v>49</v>
      </c>
      <c r="Q6706" s="4">
        <v>38</v>
      </c>
      <c r="R6706" s="4">
        <v>49</v>
      </c>
      <c r="S6706" s="4">
        <v>48</v>
      </c>
      <c r="T6706" s="4">
        <v>48</v>
      </c>
      <c r="U6706" s="4">
        <v>48</v>
      </c>
      <c r="V6706" s="13">
        <v>52</v>
      </c>
      <c r="W6706" s="4">
        <v>46</v>
      </c>
      <c r="X6706" s="4">
        <v>57</v>
      </c>
      <c r="Y6706">
        <f t="shared" si="1262"/>
        <v>0</v>
      </c>
      <c r="Z6706">
        <f t="shared" si="1263"/>
        <v>0</v>
      </c>
    </row>
    <row r="6707" spans="2:26" x14ac:dyDescent="0.25">
      <c r="B6707" s="11">
        <f t="shared" si="1264"/>
        <v>44840.958333317096</v>
      </c>
      <c r="C6707" s="1">
        <f t="shared" si="1255"/>
        <v>10</v>
      </c>
      <c r="D6707" s="1">
        <f t="shared" si="1256"/>
        <v>4</v>
      </c>
      <c r="E6707" s="12">
        <f t="shared" si="1257"/>
        <v>24</v>
      </c>
      <c r="F6707" s="124" t="str">
        <f t="shared" si="1258"/>
        <v>0</v>
      </c>
      <c r="G6707" s="1">
        <f ca="1">(OFFSET(O6707,0,MATCH(Customer!$J$6,'CDH &amp; HDH'!$P$11:$X$11,0)))</f>
        <v>51</v>
      </c>
      <c r="H6707" s="1" t="str">
        <f t="shared" si="1259"/>
        <v>Heating</v>
      </c>
      <c r="I6707" s="1">
        <f ca="1">OFFSET(IF($H6707="Cooling",Customer!$C$25,Customer!$C$52),E6707,D6707)</f>
        <v>66</v>
      </c>
      <c r="J6707" s="1">
        <f ca="1">OFFSET(IF($H6707="Cooling",Customer!$L$25,Customer!$L$52),$E6707,$D6707)</f>
        <v>64</v>
      </c>
      <c r="K6707" s="16">
        <f t="shared" si="1260"/>
        <v>0</v>
      </c>
      <c r="L6707" s="16">
        <f t="shared" si="1261"/>
        <v>0</v>
      </c>
      <c r="M6707" s="17">
        <f t="shared" ca="1" si="1265"/>
        <v>15</v>
      </c>
      <c r="N6707" s="17">
        <f t="shared" ca="1" si="1266"/>
        <v>13</v>
      </c>
      <c r="O6707" s="4"/>
      <c r="P6707" s="4">
        <v>47</v>
      </c>
      <c r="Q6707" s="4">
        <v>37</v>
      </c>
      <c r="R6707" s="4">
        <v>48</v>
      </c>
      <c r="S6707" s="4">
        <v>48</v>
      </c>
      <c r="T6707" s="4">
        <v>47</v>
      </c>
      <c r="U6707" s="4">
        <v>47</v>
      </c>
      <c r="V6707" s="13">
        <v>51</v>
      </c>
      <c r="W6707" s="4">
        <v>44</v>
      </c>
      <c r="X6707" s="4">
        <v>57</v>
      </c>
      <c r="Y6707">
        <f t="shared" si="1262"/>
        <v>0</v>
      </c>
      <c r="Z6707">
        <f t="shared" si="1263"/>
        <v>0</v>
      </c>
    </row>
    <row r="6708" spans="2:26" x14ac:dyDescent="0.25">
      <c r="B6708" s="11">
        <f t="shared" si="1264"/>
        <v>44840.99999998376</v>
      </c>
      <c r="C6708" s="1">
        <f t="shared" si="1255"/>
        <v>10</v>
      </c>
      <c r="D6708" s="1">
        <f t="shared" si="1256"/>
        <v>5</v>
      </c>
      <c r="E6708" s="12">
        <f t="shared" si="1257"/>
        <v>1</v>
      </c>
      <c r="F6708" s="124" t="str">
        <f t="shared" si="1258"/>
        <v>0</v>
      </c>
      <c r="G6708" s="1">
        <f ca="1">(OFFSET(O6708,0,MATCH(Customer!$J$6,'CDH &amp; HDH'!$P$11:$X$11,0)))</f>
        <v>49</v>
      </c>
      <c r="H6708" s="1" t="str">
        <f t="shared" si="1259"/>
        <v>Heating</v>
      </c>
      <c r="I6708" s="1">
        <f ca="1">OFFSET(IF($H6708="Cooling",Customer!$C$25,Customer!$C$52),E6708,D6708)</f>
        <v>66</v>
      </c>
      <c r="J6708" s="1">
        <f ca="1">OFFSET(IF($H6708="Cooling",Customer!$L$25,Customer!$L$52),$E6708,$D6708)</f>
        <v>64</v>
      </c>
      <c r="K6708" s="16">
        <f t="shared" si="1260"/>
        <v>0</v>
      </c>
      <c r="L6708" s="16">
        <f t="shared" si="1261"/>
        <v>0</v>
      </c>
      <c r="M6708" s="17">
        <f t="shared" ca="1" si="1265"/>
        <v>17</v>
      </c>
      <c r="N6708" s="17">
        <f t="shared" ca="1" si="1266"/>
        <v>15</v>
      </c>
      <c r="O6708" s="4"/>
      <c r="P6708" s="4">
        <v>48</v>
      </c>
      <c r="Q6708" s="4">
        <v>36</v>
      </c>
      <c r="R6708" s="4">
        <v>48</v>
      </c>
      <c r="S6708" s="4">
        <v>48</v>
      </c>
      <c r="T6708" s="4">
        <v>42</v>
      </c>
      <c r="U6708" s="4">
        <v>46</v>
      </c>
      <c r="V6708" s="13">
        <v>49</v>
      </c>
      <c r="W6708" s="4">
        <v>42</v>
      </c>
      <c r="X6708" s="4">
        <v>56</v>
      </c>
      <c r="Y6708">
        <f t="shared" si="1262"/>
        <v>0</v>
      </c>
      <c r="Z6708">
        <f t="shared" si="1263"/>
        <v>0</v>
      </c>
    </row>
    <row r="6709" spans="2:26" x14ac:dyDescent="0.25">
      <c r="B6709" s="11">
        <f t="shared" si="1264"/>
        <v>44841.041666650424</v>
      </c>
      <c r="C6709" s="1">
        <f t="shared" si="1255"/>
        <v>10</v>
      </c>
      <c r="D6709" s="1">
        <f t="shared" si="1256"/>
        <v>5</v>
      </c>
      <c r="E6709" s="12">
        <f t="shared" si="1257"/>
        <v>2</v>
      </c>
      <c r="F6709" s="124" t="str">
        <f t="shared" si="1258"/>
        <v>0</v>
      </c>
      <c r="G6709" s="1">
        <f ca="1">(OFFSET(O6709,0,MATCH(Customer!$J$6,'CDH &amp; HDH'!$P$11:$X$11,0)))</f>
        <v>48</v>
      </c>
      <c r="H6709" s="1" t="str">
        <f t="shared" si="1259"/>
        <v>Heating</v>
      </c>
      <c r="I6709" s="1">
        <f ca="1">OFFSET(IF($H6709="Cooling",Customer!$C$25,Customer!$C$52),E6709,D6709)</f>
        <v>66</v>
      </c>
      <c r="J6709" s="1">
        <f ca="1">OFFSET(IF($H6709="Cooling",Customer!$L$25,Customer!$L$52),$E6709,$D6709)</f>
        <v>64</v>
      </c>
      <c r="K6709" s="16">
        <f t="shared" si="1260"/>
        <v>0</v>
      </c>
      <c r="L6709" s="16">
        <f t="shared" si="1261"/>
        <v>0</v>
      </c>
      <c r="M6709" s="17">
        <f t="shared" ca="1" si="1265"/>
        <v>18</v>
      </c>
      <c r="N6709" s="17">
        <f t="shared" ca="1" si="1266"/>
        <v>16</v>
      </c>
      <c r="O6709" s="4"/>
      <c r="P6709" s="4">
        <v>49</v>
      </c>
      <c r="Q6709" s="4">
        <v>35</v>
      </c>
      <c r="R6709" s="4">
        <v>47</v>
      </c>
      <c r="S6709" s="4">
        <v>48</v>
      </c>
      <c r="T6709" s="4">
        <v>39</v>
      </c>
      <c r="U6709" s="4">
        <v>46</v>
      </c>
      <c r="V6709" s="13">
        <v>48</v>
      </c>
      <c r="W6709" s="4">
        <v>42</v>
      </c>
      <c r="X6709" s="4">
        <v>55</v>
      </c>
      <c r="Y6709">
        <f t="shared" si="1262"/>
        <v>0</v>
      </c>
      <c r="Z6709">
        <f t="shared" si="1263"/>
        <v>0</v>
      </c>
    </row>
    <row r="6710" spans="2:26" x14ac:dyDescent="0.25">
      <c r="B6710" s="11">
        <f t="shared" si="1264"/>
        <v>44841.083333317089</v>
      </c>
      <c r="C6710" s="1">
        <f t="shared" si="1255"/>
        <v>10</v>
      </c>
      <c r="D6710" s="1">
        <f t="shared" si="1256"/>
        <v>5</v>
      </c>
      <c r="E6710" s="12">
        <f t="shared" si="1257"/>
        <v>3</v>
      </c>
      <c r="F6710" s="124" t="str">
        <f t="shared" si="1258"/>
        <v>0</v>
      </c>
      <c r="G6710" s="1">
        <f ca="1">(OFFSET(O6710,0,MATCH(Customer!$J$6,'CDH &amp; HDH'!$P$11:$X$11,0)))</f>
        <v>46</v>
      </c>
      <c r="H6710" s="1" t="str">
        <f t="shared" si="1259"/>
        <v>Heating</v>
      </c>
      <c r="I6710" s="1">
        <f ca="1">OFFSET(IF($H6710="Cooling",Customer!$C$25,Customer!$C$52),E6710,D6710)</f>
        <v>66</v>
      </c>
      <c r="J6710" s="1">
        <f ca="1">OFFSET(IF($H6710="Cooling",Customer!$L$25,Customer!$L$52),$E6710,$D6710)</f>
        <v>64</v>
      </c>
      <c r="K6710" s="16">
        <f t="shared" si="1260"/>
        <v>0</v>
      </c>
      <c r="L6710" s="16">
        <f t="shared" si="1261"/>
        <v>0</v>
      </c>
      <c r="M6710" s="17">
        <f t="shared" ca="1" si="1265"/>
        <v>20</v>
      </c>
      <c r="N6710" s="17">
        <f t="shared" ca="1" si="1266"/>
        <v>18</v>
      </c>
      <c r="O6710" s="4"/>
      <c r="P6710" s="4">
        <v>49</v>
      </c>
      <c r="Q6710" s="4">
        <v>37</v>
      </c>
      <c r="R6710" s="4">
        <v>47</v>
      </c>
      <c r="S6710" s="4">
        <v>47</v>
      </c>
      <c r="T6710" s="4">
        <v>42</v>
      </c>
      <c r="U6710" s="4">
        <v>49</v>
      </c>
      <c r="V6710" s="13">
        <v>46</v>
      </c>
      <c r="W6710" s="4">
        <v>42</v>
      </c>
      <c r="X6710" s="4">
        <v>55</v>
      </c>
      <c r="Y6710">
        <f t="shared" si="1262"/>
        <v>0</v>
      </c>
      <c r="Z6710">
        <f t="shared" si="1263"/>
        <v>0</v>
      </c>
    </row>
    <row r="6711" spans="2:26" x14ac:dyDescent="0.25">
      <c r="B6711" s="11">
        <f t="shared" si="1264"/>
        <v>44841.124999983753</v>
      </c>
      <c r="C6711" s="1">
        <f t="shared" si="1255"/>
        <v>10</v>
      </c>
      <c r="D6711" s="1">
        <f t="shared" si="1256"/>
        <v>5</v>
      </c>
      <c r="E6711" s="12">
        <f t="shared" si="1257"/>
        <v>4</v>
      </c>
      <c r="F6711" s="124" t="str">
        <f t="shared" si="1258"/>
        <v>0</v>
      </c>
      <c r="G6711" s="1">
        <f ca="1">(OFFSET(O6711,0,MATCH(Customer!$J$6,'CDH &amp; HDH'!$P$11:$X$11,0)))</f>
        <v>45</v>
      </c>
      <c r="H6711" s="1" t="str">
        <f t="shared" si="1259"/>
        <v>Heating</v>
      </c>
      <c r="I6711" s="1">
        <f ca="1">OFFSET(IF($H6711="Cooling",Customer!$C$25,Customer!$C$52),E6711,D6711)</f>
        <v>66</v>
      </c>
      <c r="J6711" s="1">
        <f ca="1">OFFSET(IF($H6711="Cooling",Customer!$L$25,Customer!$L$52),$E6711,$D6711)</f>
        <v>64</v>
      </c>
      <c r="K6711" s="16">
        <f t="shared" si="1260"/>
        <v>0</v>
      </c>
      <c r="L6711" s="16">
        <f t="shared" si="1261"/>
        <v>0</v>
      </c>
      <c r="M6711" s="17">
        <f t="shared" ca="1" si="1265"/>
        <v>21</v>
      </c>
      <c r="N6711" s="17">
        <f t="shared" ca="1" si="1266"/>
        <v>19</v>
      </c>
      <c r="O6711" s="4"/>
      <c r="P6711" s="4">
        <v>49</v>
      </c>
      <c r="Q6711" s="4">
        <v>37</v>
      </c>
      <c r="R6711" s="4">
        <v>46</v>
      </c>
      <c r="S6711" s="4">
        <v>47</v>
      </c>
      <c r="T6711" s="4">
        <v>40</v>
      </c>
      <c r="U6711" s="4">
        <v>50</v>
      </c>
      <c r="V6711" s="13">
        <v>45</v>
      </c>
      <c r="W6711" s="4">
        <v>40</v>
      </c>
      <c r="X6711" s="4">
        <v>55</v>
      </c>
      <c r="Y6711">
        <f t="shared" si="1262"/>
        <v>0</v>
      </c>
      <c r="Z6711">
        <f t="shared" si="1263"/>
        <v>0</v>
      </c>
    </row>
    <row r="6712" spans="2:26" x14ac:dyDescent="0.25">
      <c r="B6712" s="11">
        <f t="shared" si="1264"/>
        <v>44841.166666650417</v>
      </c>
      <c r="C6712" s="1">
        <f t="shared" si="1255"/>
        <v>10</v>
      </c>
      <c r="D6712" s="1">
        <f t="shared" si="1256"/>
        <v>5</v>
      </c>
      <c r="E6712" s="12">
        <f t="shared" si="1257"/>
        <v>5</v>
      </c>
      <c r="F6712" s="124" t="str">
        <f t="shared" si="1258"/>
        <v>0</v>
      </c>
      <c r="G6712" s="1">
        <f ca="1">(OFFSET(O6712,0,MATCH(Customer!$J$6,'CDH &amp; HDH'!$P$11:$X$11,0)))</f>
        <v>44</v>
      </c>
      <c r="H6712" s="1" t="str">
        <f t="shared" si="1259"/>
        <v>Heating</v>
      </c>
      <c r="I6712" s="1">
        <f ca="1">OFFSET(IF($H6712="Cooling",Customer!$C$25,Customer!$C$52),E6712,D6712)</f>
        <v>66</v>
      </c>
      <c r="J6712" s="1">
        <f ca="1">OFFSET(IF($H6712="Cooling",Customer!$L$25,Customer!$L$52),$E6712,$D6712)</f>
        <v>64</v>
      </c>
      <c r="K6712" s="16">
        <f t="shared" si="1260"/>
        <v>0</v>
      </c>
      <c r="L6712" s="16">
        <f t="shared" si="1261"/>
        <v>0</v>
      </c>
      <c r="M6712" s="17">
        <f t="shared" ca="1" si="1265"/>
        <v>22</v>
      </c>
      <c r="N6712" s="17">
        <f t="shared" ca="1" si="1266"/>
        <v>20</v>
      </c>
      <c r="O6712" s="4"/>
      <c r="P6712" s="4">
        <v>49</v>
      </c>
      <c r="Q6712" s="4">
        <v>37</v>
      </c>
      <c r="R6712" s="4">
        <v>46</v>
      </c>
      <c r="S6712" s="4">
        <v>46</v>
      </c>
      <c r="T6712" s="4">
        <v>40</v>
      </c>
      <c r="U6712" s="4">
        <v>49</v>
      </c>
      <c r="V6712" s="13">
        <v>44</v>
      </c>
      <c r="W6712" s="4">
        <v>40</v>
      </c>
      <c r="X6712" s="4">
        <v>55</v>
      </c>
      <c r="Y6712">
        <f t="shared" si="1262"/>
        <v>0</v>
      </c>
      <c r="Z6712">
        <f t="shared" si="1263"/>
        <v>0</v>
      </c>
    </row>
    <row r="6713" spans="2:26" x14ac:dyDescent="0.25">
      <c r="B6713" s="11">
        <f t="shared" si="1264"/>
        <v>44841.208333317081</v>
      </c>
      <c r="C6713" s="1">
        <f t="shared" si="1255"/>
        <v>10</v>
      </c>
      <c r="D6713" s="1">
        <f t="shared" si="1256"/>
        <v>5</v>
      </c>
      <c r="E6713" s="12">
        <f t="shared" si="1257"/>
        <v>6</v>
      </c>
      <c r="F6713" s="124" t="str">
        <f t="shared" si="1258"/>
        <v>0</v>
      </c>
      <c r="G6713" s="1">
        <f ca="1">(OFFSET(O6713,0,MATCH(Customer!$J$6,'CDH &amp; HDH'!$P$11:$X$11,0)))</f>
        <v>43</v>
      </c>
      <c r="H6713" s="1" t="str">
        <f t="shared" si="1259"/>
        <v>Heating</v>
      </c>
      <c r="I6713" s="1">
        <f ca="1">OFFSET(IF($H6713="Cooling",Customer!$C$25,Customer!$C$52),E6713,D6713)</f>
        <v>66</v>
      </c>
      <c r="J6713" s="1">
        <f ca="1">OFFSET(IF($H6713="Cooling",Customer!$L$25,Customer!$L$52),$E6713,$D6713)</f>
        <v>64</v>
      </c>
      <c r="K6713" s="16">
        <f t="shared" si="1260"/>
        <v>0</v>
      </c>
      <c r="L6713" s="16">
        <f t="shared" si="1261"/>
        <v>0</v>
      </c>
      <c r="M6713" s="17">
        <f t="shared" ca="1" si="1265"/>
        <v>23</v>
      </c>
      <c r="N6713" s="17">
        <f t="shared" ca="1" si="1266"/>
        <v>21</v>
      </c>
      <c r="O6713" s="4"/>
      <c r="P6713" s="4">
        <v>49</v>
      </c>
      <c r="Q6713" s="4">
        <v>38</v>
      </c>
      <c r="R6713" s="4">
        <v>46</v>
      </c>
      <c r="S6713" s="4">
        <v>46</v>
      </c>
      <c r="T6713" s="4">
        <v>40</v>
      </c>
      <c r="U6713" s="4">
        <v>50</v>
      </c>
      <c r="V6713" s="13">
        <v>43</v>
      </c>
      <c r="W6713" s="4">
        <v>38</v>
      </c>
      <c r="X6713" s="4">
        <v>53</v>
      </c>
      <c r="Y6713">
        <f t="shared" si="1262"/>
        <v>0</v>
      </c>
      <c r="Z6713">
        <f t="shared" si="1263"/>
        <v>0</v>
      </c>
    </row>
    <row r="6714" spans="2:26" x14ac:dyDescent="0.25">
      <c r="B6714" s="11">
        <f t="shared" si="1264"/>
        <v>44841.249999983746</v>
      </c>
      <c r="C6714" s="1">
        <f t="shared" si="1255"/>
        <v>10</v>
      </c>
      <c r="D6714" s="1">
        <f t="shared" si="1256"/>
        <v>5</v>
      </c>
      <c r="E6714" s="12">
        <f t="shared" si="1257"/>
        <v>7</v>
      </c>
      <c r="F6714" s="124" t="str">
        <f t="shared" si="1258"/>
        <v>0</v>
      </c>
      <c r="G6714" s="1">
        <f ca="1">(OFFSET(O6714,0,MATCH(Customer!$J$6,'CDH &amp; HDH'!$P$11:$X$11,0)))</f>
        <v>43</v>
      </c>
      <c r="H6714" s="1" t="str">
        <f t="shared" si="1259"/>
        <v>Heating</v>
      </c>
      <c r="I6714" s="1">
        <f ca="1">OFFSET(IF($H6714="Cooling",Customer!$C$25,Customer!$C$52),E6714,D6714)</f>
        <v>66</v>
      </c>
      <c r="J6714" s="1">
        <f ca="1">OFFSET(IF($H6714="Cooling",Customer!$L$25,Customer!$L$52),$E6714,$D6714)</f>
        <v>64</v>
      </c>
      <c r="K6714" s="16">
        <f t="shared" si="1260"/>
        <v>0</v>
      </c>
      <c r="L6714" s="16">
        <f t="shared" si="1261"/>
        <v>0</v>
      </c>
      <c r="M6714" s="17">
        <f t="shared" ca="1" si="1265"/>
        <v>23</v>
      </c>
      <c r="N6714" s="17">
        <f t="shared" ca="1" si="1266"/>
        <v>21</v>
      </c>
      <c r="O6714" s="4"/>
      <c r="P6714" s="4">
        <v>48</v>
      </c>
      <c r="Q6714" s="4">
        <v>38</v>
      </c>
      <c r="R6714" s="4">
        <v>46</v>
      </c>
      <c r="S6714" s="4">
        <v>45</v>
      </c>
      <c r="T6714" s="4">
        <v>40</v>
      </c>
      <c r="U6714" s="4">
        <v>49</v>
      </c>
      <c r="V6714" s="13">
        <v>43</v>
      </c>
      <c r="W6714" s="4">
        <v>42</v>
      </c>
      <c r="X6714" s="4">
        <v>53</v>
      </c>
      <c r="Y6714">
        <f t="shared" si="1262"/>
        <v>0</v>
      </c>
      <c r="Z6714">
        <f t="shared" si="1263"/>
        <v>0</v>
      </c>
    </row>
    <row r="6715" spans="2:26" x14ac:dyDescent="0.25">
      <c r="B6715" s="11">
        <f t="shared" si="1264"/>
        <v>44841.29166665041</v>
      </c>
      <c r="C6715" s="1">
        <f t="shared" si="1255"/>
        <v>10</v>
      </c>
      <c r="D6715" s="1">
        <f t="shared" si="1256"/>
        <v>5</v>
      </c>
      <c r="E6715" s="12">
        <f t="shared" si="1257"/>
        <v>8</v>
      </c>
      <c r="F6715" s="124" t="str">
        <f t="shared" si="1258"/>
        <v>0</v>
      </c>
      <c r="G6715" s="1">
        <f ca="1">(OFFSET(O6715,0,MATCH(Customer!$J$6,'CDH &amp; HDH'!$P$11:$X$11,0)))</f>
        <v>44</v>
      </c>
      <c r="H6715" s="1" t="str">
        <f t="shared" si="1259"/>
        <v>Heating</v>
      </c>
      <c r="I6715" s="1">
        <f ca="1">OFFSET(IF($H6715="Cooling",Customer!$C$25,Customer!$C$52),E6715,D6715)</f>
        <v>70</v>
      </c>
      <c r="J6715" s="1">
        <f ca="1">OFFSET(IF($H6715="Cooling",Customer!$L$25,Customer!$L$52),$E6715,$D6715)</f>
        <v>70</v>
      </c>
      <c r="K6715" s="16">
        <f t="shared" si="1260"/>
        <v>0</v>
      </c>
      <c r="L6715" s="16">
        <f t="shared" si="1261"/>
        <v>0</v>
      </c>
      <c r="M6715" s="17">
        <f t="shared" ca="1" si="1265"/>
        <v>26</v>
      </c>
      <c r="N6715" s="17">
        <f t="shared" ca="1" si="1266"/>
        <v>26</v>
      </c>
      <c r="O6715" s="4"/>
      <c r="P6715" s="4">
        <v>51</v>
      </c>
      <c r="Q6715" s="4">
        <v>40</v>
      </c>
      <c r="R6715" s="4">
        <v>46</v>
      </c>
      <c r="S6715" s="4">
        <v>46</v>
      </c>
      <c r="T6715" s="4">
        <v>45</v>
      </c>
      <c r="U6715" s="4">
        <v>50</v>
      </c>
      <c r="V6715" s="13">
        <v>44</v>
      </c>
      <c r="W6715" s="4">
        <v>44</v>
      </c>
      <c r="X6715" s="4">
        <v>53</v>
      </c>
      <c r="Y6715">
        <f t="shared" si="1262"/>
        <v>0</v>
      </c>
      <c r="Z6715">
        <f t="shared" si="1263"/>
        <v>0</v>
      </c>
    </row>
    <row r="6716" spans="2:26" x14ac:dyDescent="0.25">
      <c r="B6716" s="11">
        <f t="shared" si="1264"/>
        <v>44841.333333317074</v>
      </c>
      <c r="C6716" s="1">
        <f t="shared" si="1255"/>
        <v>10</v>
      </c>
      <c r="D6716" s="1">
        <f t="shared" si="1256"/>
        <v>5</v>
      </c>
      <c r="E6716" s="12">
        <f t="shared" si="1257"/>
        <v>9</v>
      </c>
      <c r="F6716" s="124" t="str">
        <f t="shared" si="1258"/>
        <v>0</v>
      </c>
      <c r="G6716" s="1">
        <f ca="1">(OFFSET(O6716,0,MATCH(Customer!$J$6,'CDH &amp; HDH'!$P$11:$X$11,0)))</f>
        <v>44</v>
      </c>
      <c r="H6716" s="1" t="str">
        <f t="shared" si="1259"/>
        <v>Heating</v>
      </c>
      <c r="I6716" s="1">
        <f ca="1">OFFSET(IF($H6716="Cooling",Customer!$C$25,Customer!$C$52),E6716,D6716)</f>
        <v>70</v>
      </c>
      <c r="J6716" s="1">
        <f ca="1">OFFSET(IF($H6716="Cooling",Customer!$L$25,Customer!$L$52),$E6716,$D6716)</f>
        <v>70</v>
      </c>
      <c r="K6716" s="16">
        <f t="shared" si="1260"/>
        <v>0</v>
      </c>
      <c r="L6716" s="16">
        <f t="shared" si="1261"/>
        <v>0</v>
      </c>
      <c r="M6716" s="17">
        <f t="shared" ca="1" si="1265"/>
        <v>26</v>
      </c>
      <c r="N6716" s="17">
        <f t="shared" ca="1" si="1266"/>
        <v>26</v>
      </c>
      <c r="O6716" s="4"/>
      <c r="P6716" s="4">
        <v>54</v>
      </c>
      <c r="Q6716" s="4">
        <v>43</v>
      </c>
      <c r="R6716" s="4">
        <v>43</v>
      </c>
      <c r="S6716" s="4">
        <v>48</v>
      </c>
      <c r="T6716" s="4">
        <v>48</v>
      </c>
      <c r="U6716" s="4">
        <v>56</v>
      </c>
      <c r="V6716" s="13">
        <v>44</v>
      </c>
      <c r="W6716" s="4">
        <v>48</v>
      </c>
      <c r="X6716" s="4">
        <v>55</v>
      </c>
      <c r="Y6716">
        <f t="shared" si="1262"/>
        <v>0</v>
      </c>
      <c r="Z6716">
        <f t="shared" si="1263"/>
        <v>0</v>
      </c>
    </row>
    <row r="6717" spans="2:26" x14ac:dyDescent="0.25">
      <c r="B6717" s="11">
        <f t="shared" si="1264"/>
        <v>44841.374999983738</v>
      </c>
      <c r="C6717" s="1">
        <f t="shared" si="1255"/>
        <v>10</v>
      </c>
      <c r="D6717" s="1">
        <f t="shared" si="1256"/>
        <v>5</v>
      </c>
      <c r="E6717" s="12">
        <f t="shared" si="1257"/>
        <v>10</v>
      </c>
      <c r="F6717" s="124" t="str">
        <f t="shared" si="1258"/>
        <v>0</v>
      </c>
      <c r="G6717" s="1">
        <f ca="1">(OFFSET(O6717,0,MATCH(Customer!$J$6,'CDH &amp; HDH'!$P$11:$X$11,0)))</f>
        <v>45</v>
      </c>
      <c r="H6717" s="1" t="str">
        <f t="shared" si="1259"/>
        <v>Heating</v>
      </c>
      <c r="I6717" s="1">
        <f ca="1">OFFSET(IF($H6717="Cooling",Customer!$C$25,Customer!$C$52),E6717,D6717)</f>
        <v>70</v>
      </c>
      <c r="J6717" s="1">
        <f ca="1">OFFSET(IF($H6717="Cooling",Customer!$L$25,Customer!$L$52),$E6717,$D6717)</f>
        <v>70</v>
      </c>
      <c r="K6717" s="16">
        <f t="shared" si="1260"/>
        <v>0</v>
      </c>
      <c r="L6717" s="16">
        <f t="shared" si="1261"/>
        <v>0</v>
      </c>
      <c r="M6717" s="17">
        <f t="shared" ca="1" si="1265"/>
        <v>25</v>
      </c>
      <c r="N6717" s="17">
        <f t="shared" ca="1" si="1266"/>
        <v>25</v>
      </c>
      <c r="O6717" s="4"/>
      <c r="P6717" s="4">
        <v>58</v>
      </c>
      <c r="Q6717" s="4">
        <v>46</v>
      </c>
      <c r="R6717" s="4">
        <v>42</v>
      </c>
      <c r="S6717" s="4">
        <v>49</v>
      </c>
      <c r="T6717" s="4">
        <v>52</v>
      </c>
      <c r="U6717" s="4">
        <v>60</v>
      </c>
      <c r="V6717" s="13">
        <v>45</v>
      </c>
      <c r="W6717" s="4">
        <v>51</v>
      </c>
      <c r="X6717" s="4">
        <v>57</v>
      </c>
      <c r="Y6717">
        <f t="shared" si="1262"/>
        <v>0</v>
      </c>
      <c r="Z6717">
        <f t="shared" si="1263"/>
        <v>0</v>
      </c>
    </row>
    <row r="6718" spans="2:26" x14ac:dyDescent="0.25">
      <c r="B6718" s="11">
        <f t="shared" si="1264"/>
        <v>44841.416666650402</v>
      </c>
      <c r="C6718" s="1">
        <f t="shared" si="1255"/>
        <v>10</v>
      </c>
      <c r="D6718" s="1">
        <f t="shared" si="1256"/>
        <v>5</v>
      </c>
      <c r="E6718" s="12">
        <f t="shared" si="1257"/>
        <v>11</v>
      </c>
      <c r="F6718" s="124" t="str">
        <f t="shared" si="1258"/>
        <v>0</v>
      </c>
      <c r="G6718" s="1">
        <f ca="1">(OFFSET(O6718,0,MATCH(Customer!$J$6,'CDH &amp; HDH'!$P$11:$X$11,0)))</f>
        <v>45</v>
      </c>
      <c r="H6718" s="1" t="str">
        <f t="shared" si="1259"/>
        <v>Heating</v>
      </c>
      <c r="I6718" s="1">
        <f ca="1">OFFSET(IF($H6718="Cooling",Customer!$C$25,Customer!$C$52),E6718,D6718)</f>
        <v>70</v>
      </c>
      <c r="J6718" s="1">
        <f ca="1">OFFSET(IF($H6718="Cooling",Customer!$L$25,Customer!$L$52),$E6718,$D6718)</f>
        <v>70</v>
      </c>
      <c r="K6718" s="16">
        <f t="shared" si="1260"/>
        <v>0</v>
      </c>
      <c r="L6718" s="16">
        <f t="shared" si="1261"/>
        <v>0</v>
      </c>
      <c r="M6718" s="17">
        <f t="shared" ca="1" si="1265"/>
        <v>25</v>
      </c>
      <c r="N6718" s="17">
        <f t="shared" ca="1" si="1266"/>
        <v>25</v>
      </c>
      <c r="O6718" s="4"/>
      <c r="P6718" s="4">
        <v>60</v>
      </c>
      <c r="Q6718" s="4">
        <v>48</v>
      </c>
      <c r="R6718" s="4">
        <v>42</v>
      </c>
      <c r="S6718" s="4">
        <v>49</v>
      </c>
      <c r="T6718" s="4">
        <v>54</v>
      </c>
      <c r="U6718" s="4">
        <v>62</v>
      </c>
      <c r="V6718" s="13">
        <v>45</v>
      </c>
      <c r="W6718" s="4">
        <v>53</v>
      </c>
      <c r="X6718" s="4">
        <v>56</v>
      </c>
      <c r="Y6718">
        <f t="shared" si="1262"/>
        <v>0</v>
      </c>
      <c r="Z6718">
        <f t="shared" si="1263"/>
        <v>0</v>
      </c>
    </row>
    <row r="6719" spans="2:26" x14ac:dyDescent="0.25">
      <c r="B6719" s="11">
        <f t="shared" si="1264"/>
        <v>44841.458333317067</v>
      </c>
      <c r="C6719" s="1">
        <f t="shared" si="1255"/>
        <v>10</v>
      </c>
      <c r="D6719" s="1">
        <f t="shared" si="1256"/>
        <v>5</v>
      </c>
      <c r="E6719" s="12">
        <f t="shared" si="1257"/>
        <v>12</v>
      </c>
      <c r="F6719" s="124" t="str">
        <f t="shared" si="1258"/>
        <v>0</v>
      </c>
      <c r="G6719" s="1">
        <f ca="1">(OFFSET(O6719,0,MATCH(Customer!$J$6,'CDH &amp; HDH'!$P$11:$X$11,0)))</f>
        <v>46</v>
      </c>
      <c r="H6719" s="1" t="str">
        <f t="shared" si="1259"/>
        <v>Heating</v>
      </c>
      <c r="I6719" s="1">
        <f ca="1">OFFSET(IF($H6719="Cooling",Customer!$C$25,Customer!$C$52),E6719,D6719)</f>
        <v>70</v>
      </c>
      <c r="J6719" s="1">
        <f ca="1">OFFSET(IF($H6719="Cooling",Customer!$L$25,Customer!$L$52),$E6719,$D6719)</f>
        <v>70</v>
      </c>
      <c r="K6719" s="16">
        <f t="shared" si="1260"/>
        <v>0</v>
      </c>
      <c r="L6719" s="16">
        <f t="shared" si="1261"/>
        <v>0</v>
      </c>
      <c r="M6719" s="17">
        <f t="shared" ca="1" si="1265"/>
        <v>24</v>
      </c>
      <c r="N6719" s="17">
        <f t="shared" ca="1" si="1266"/>
        <v>24</v>
      </c>
      <c r="O6719" s="4"/>
      <c r="P6719" s="4">
        <v>61</v>
      </c>
      <c r="Q6719" s="4">
        <v>50</v>
      </c>
      <c r="R6719" s="4">
        <v>44</v>
      </c>
      <c r="S6719" s="4">
        <v>48</v>
      </c>
      <c r="T6719" s="4">
        <v>57</v>
      </c>
      <c r="U6719" s="4">
        <v>63</v>
      </c>
      <c r="V6719" s="13">
        <v>46</v>
      </c>
      <c r="W6719" s="4">
        <v>56</v>
      </c>
      <c r="X6719" s="4">
        <v>57</v>
      </c>
      <c r="Y6719">
        <f t="shared" si="1262"/>
        <v>0</v>
      </c>
      <c r="Z6719">
        <f t="shared" si="1263"/>
        <v>0</v>
      </c>
    </row>
    <row r="6720" spans="2:26" x14ac:dyDescent="0.25">
      <c r="B6720" s="11">
        <f t="shared" si="1264"/>
        <v>44841.499999983731</v>
      </c>
      <c r="C6720" s="1">
        <f t="shared" si="1255"/>
        <v>10</v>
      </c>
      <c r="D6720" s="1">
        <f t="shared" si="1256"/>
        <v>5</v>
      </c>
      <c r="E6720" s="12">
        <f t="shared" si="1257"/>
        <v>13</v>
      </c>
      <c r="F6720" s="124" t="str">
        <f t="shared" si="1258"/>
        <v>0</v>
      </c>
      <c r="G6720" s="1">
        <f ca="1">(OFFSET(O6720,0,MATCH(Customer!$J$6,'CDH &amp; HDH'!$P$11:$X$11,0)))</f>
        <v>47</v>
      </c>
      <c r="H6720" s="1" t="str">
        <f t="shared" si="1259"/>
        <v>Heating</v>
      </c>
      <c r="I6720" s="1">
        <f ca="1">OFFSET(IF($H6720="Cooling",Customer!$C$25,Customer!$C$52),E6720,D6720)</f>
        <v>70</v>
      </c>
      <c r="J6720" s="1">
        <f ca="1">OFFSET(IF($H6720="Cooling",Customer!$L$25,Customer!$L$52),$E6720,$D6720)</f>
        <v>70</v>
      </c>
      <c r="K6720" s="16">
        <f t="shared" si="1260"/>
        <v>0</v>
      </c>
      <c r="L6720" s="16">
        <f t="shared" si="1261"/>
        <v>0</v>
      </c>
      <c r="M6720" s="17">
        <f t="shared" ca="1" si="1265"/>
        <v>23</v>
      </c>
      <c r="N6720" s="17">
        <f t="shared" ca="1" si="1266"/>
        <v>23</v>
      </c>
      <c r="O6720" s="4"/>
      <c r="P6720" s="4">
        <v>63</v>
      </c>
      <c r="Q6720" s="4">
        <v>53</v>
      </c>
      <c r="R6720" s="4">
        <v>45</v>
      </c>
      <c r="S6720" s="4">
        <v>48</v>
      </c>
      <c r="T6720" s="4">
        <v>58</v>
      </c>
      <c r="U6720" s="4">
        <v>62</v>
      </c>
      <c r="V6720" s="13">
        <v>47</v>
      </c>
      <c r="W6720" s="4">
        <v>58</v>
      </c>
      <c r="X6720" s="4">
        <v>56</v>
      </c>
      <c r="Y6720">
        <f t="shared" si="1262"/>
        <v>0</v>
      </c>
      <c r="Z6720">
        <f t="shared" si="1263"/>
        <v>0</v>
      </c>
    </row>
    <row r="6721" spans="2:26" x14ac:dyDescent="0.25">
      <c r="B6721" s="11">
        <f t="shared" si="1264"/>
        <v>44841.541666650395</v>
      </c>
      <c r="C6721" s="1">
        <f t="shared" si="1255"/>
        <v>10</v>
      </c>
      <c r="D6721" s="1">
        <f t="shared" si="1256"/>
        <v>5</v>
      </c>
      <c r="E6721" s="12">
        <f t="shared" si="1257"/>
        <v>14</v>
      </c>
      <c r="F6721" s="124" t="str">
        <f t="shared" si="1258"/>
        <v>0</v>
      </c>
      <c r="G6721" s="1">
        <f ca="1">(OFFSET(O6721,0,MATCH(Customer!$J$6,'CDH &amp; HDH'!$P$11:$X$11,0)))</f>
        <v>47</v>
      </c>
      <c r="H6721" s="1" t="str">
        <f t="shared" si="1259"/>
        <v>Heating</v>
      </c>
      <c r="I6721" s="1">
        <f ca="1">OFFSET(IF($H6721="Cooling",Customer!$C$25,Customer!$C$52),E6721,D6721)</f>
        <v>70</v>
      </c>
      <c r="J6721" s="1">
        <f ca="1">OFFSET(IF($H6721="Cooling",Customer!$L$25,Customer!$L$52),$E6721,$D6721)</f>
        <v>70</v>
      </c>
      <c r="K6721" s="16">
        <f t="shared" si="1260"/>
        <v>0</v>
      </c>
      <c r="L6721" s="16">
        <f t="shared" si="1261"/>
        <v>0</v>
      </c>
      <c r="M6721" s="17">
        <f t="shared" ca="1" si="1265"/>
        <v>23</v>
      </c>
      <c r="N6721" s="17">
        <f t="shared" ca="1" si="1266"/>
        <v>23</v>
      </c>
      <c r="O6721" s="4"/>
      <c r="P6721" s="4">
        <v>62</v>
      </c>
      <c r="Q6721" s="4">
        <v>54</v>
      </c>
      <c r="R6721" s="4">
        <v>47</v>
      </c>
      <c r="S6721" s="4">
        <v>47</v>
      </c>
      <c r="T6721" s="4">
        <v>59</v>
      </c>
      <c r="U6721" s="4">
        <v>63</v>
      </c>
      <c r="V6721" s="13">
        <v>47</v>
      </c>
      <c r="W6721" s="4">
        <v>59</v>
      </c>
      <c r="X6721" s="4">
        <v>55</v>
      </c>
      <c r="Y6721">
        <f t="shared" si="1262"/>
        <v>0</v>
      </c>
      <c r="Z6721">
        <f t="shared" si="1263"/>
        <v>0</v>
      </c>
    </row>
    <row r="6722" spans="2:26" x14ac:dyDescent="0.25">
      <c r="B6722" s="11">
        <f t="shared" si="1264"/>
        <v>44841.583333317059</v>
      </c>
      <c r="C6722" s="1">
        <f t="shared" si="1255"/>
        <v>10</v>
      </c>
      <c r="D6722" s="1">
        <f t="shared" si="1256"/>
        <v>5</v>
      </c>
      <c r="E6722" s="12">
        <f t="shared" si="1257"/>
        <v>15</v>
      </c>
      <c r="F6722" s="124" t="str">
        <f t="shared" si="1258"/>
        <v>0</v>
      </c>
      <c r="G6722" s="1">
        <f ca="1">(OFFSET(O6722,0,MATCH(Customer!$J$6,'CDH &amp; HDH'!$P$11:$X$11,0)))</f>
        <v>47</v>
      </c>
      <c r="H6722" s="1" t="str">
        <f t="shared" si="1259"/>
        <v>Heating</v>
      </c>
      <c r="I6722" s="1">
        <f ca="1">OFFSET(IF($H6722="Cooling",Customer!$C$25,Customer!$C$52),E6722,D6722)</f>
        <v>70</v>
      </c>
      <c r="J6722" s="1">
        <f ca="1">OFFSET(IF($H6722="Cooling",Customer!$L$25,Customer!$L$52),$E6722,$D6722)</f>
        <v>70</v>
      </c>
      <c r="K6722" s="16">
        <f t="shared" si="1260"/>
        <v>0</v>
      </c>
      <c r="L6722" s="16">
        <f t="shared" si="1261"/>
        <v>0</v>
      </c>
      <c r="M6722" s="17">
        <f t="shared" ca="1" si="1265"/>
        <v>23</v>
      </c>
      <c r="N6722" s="17">
        <f t="shared" ca="1" si="1266"/>
        <v>23</v>
      </c>
      <c r="O6722" s="4"/>
      <c r="P6722" s="4">
        <v>64</v>
      </c>
      <c r="Q6722" s="4">
        <v>55</v>
      </c>
      <c r="R6722" s="4">
        <v>47</v>
      </c>
      <c r="S6722" s="4">
        <v>47</v>
      </c>
      <c r="T6722" s="4">
        <v>60</v>
      </c>
      <c r="U6722" s="4">
        <v>64</v>
      </c>
      <c r="V6722" s="13">
        <v>47</v>
      </c>
      <c r="W6722" s="4">
        <v>59</v>
      </c>
      <c r="X6722" s="4">
        <v>54</v>
      </c>
      <c r="Y6722">
        <f t="shared" si="1262"/>
        <v>0</v>
      </c>
      <c r="Z6722">
        <f t="shared" si="1263"/>
        <v>0</v>
      </c>
    </row>
    <row r="6723" spans="2:26" x14ac:dyDescent="0.25">
      <c r="B6723" s="11">
        <f t="shared" si="1264"/>
        <v>44841.624999983724</v>
      </c>
      <c r="C6723" s="1">
        <f t="shared" si="1255"/>
        <v>10</v>
      </c>
      <c r="D6723" s="1">
        <f t="shared" si="1256"/>
        <v>5</v>
      </c>
      <c r="E6723" s="12">
        <f t="shared" si="1257"/>
        <v>16</v>
      </c>
      <c r="F6723" s="124" t="str">
        <f t="shared" si="1258"/>
        <v>0</v>
      </c>
      <c r="G6723" s="1">
        <f ca="1">(OFFSET(O6723,0,MATCH(Customer!$J$6,'CDH &amp; HDH'!$P$11:$X$11,0)))</f>
        <v>48</v>
      </c>
      <c r="H6723" s="1" t="str">
        <f t="shared" si="1259"/>
        <v>Heating</v>
      </c>
      <c r="I6723" s="1">
        <f ca="1">OFFSET(IF($H6723="Cooling",Customer!$C$25,Customer!$C$52),E6723,D6723)</f>
        <v>70</v>
      </c>
      <c r="J6723" s="1">
        <f ca="1">OFFSET(IF($H6723="Cooling",Customer!$L$25,Customer!$L$52),$E6723,$D6723)</f>
        <v>70</v>
      </c>
      <c r="K6723" s="16">
        <f t="shared" si="1260"/>
        <v>0</v>
      </c>
      <c r="L6723" s="16">
        <f t="shared" si="1261"/>
        <v>0</v>
      </c>
      <c r="M6723" s="17">
        <f t="shared" ca="1" si="1265"/>
        <v>22</v>
      </c>
      <c r="N6723" s="17">
        <f t="shared" ca="1" si="1266"/>
        <v>22</v>
      </c>
      <c r="O6723" s="4"/>
      <c r="P6723" s="4">
        <v>64</v>
      </c>
      <c r="Q6723" s="4">
        <v>55</v>
      </c>
      <c r="R6723" s="4">
        <v>45</v>
      </c>
      <c r="S6723" s="4">
        <v>46</v>
      </c>
      <c r="T6723" s="4">
        <v>61</v>
      </c>
      <c r="U6723" s="4">
        <v>62</v>
      </c>
      <c r="V6723" s="13">
        <v>48</v>
      </c>
      <c r="W6723" s="4">
        <v>58</v>
      </c>
      <c r="X6723" s="4">
        <v>56</v>
      </c>
      <c r="Y6723">
        <f t="shared" si="1262"/>
        <v>0</v>
      </c>
      <c r="Z6723">
        <f t="shared" si="1263"/>
        <v>0</v>
      </c>
    </row>
    <row r="6724" spans="2:26" x14ac:dyDescent="0.25">
      <c r="B6724" s="11">
        <f t="shared" si="1264"/>
        <v>44841.666666650388</v>
      </c>
      <c r="C6724" s="1">
        <f t="shared" si="1255"/>
        <v>10</v>
      </c>
      <c r="D6724" s="1">
        <f t="shared" si="1256"/>
        <v>5</v>
      </c>
      <c r="E6724" s="12">
        <f t="shared" si="1257"/>
        <v>17</v>
      </c>
      <c r="F6724" s="124" t="str">
        <f t="shared" si="1258"/>
        <v>0</v>
      </c>
      <c r="G6724" s="1">
        <f ca="1">(OFFSET(O6724,0,MATCH(Customer!$J$6,'CDH &amp; HDH'!$P$11:$X$11,0)))</f>
        <v>48</v>
      </c>
      <c r="H6724" s="1" t="str">
        <f t="shared" si="1259"/>
        <v>Heating</v>
      </c>
      <c r="I6724" s="1">
        <f ca="1">OFFSET(IF($H6724="Cooling",Customer!$C$25,Customer!$C$52),E6724,D6724)</f>
        <v>70</v>
      </c>
      <c r="J6724" s="1">
        <f ca="1">OFFSET(IF($H6724="Cooling",Customer!$L$25,Customer!$L$52),$E6724,$D6724)</f>
        <v>70</v>
      </c>
      <c r="K6724" s="16">
        <f t="shared" si="1260"/>
        <v>0</v>
      </c>
      <c r="L6724" s="16">
        <f t="shared" si="1261"/>
        <v>0</v>
      </c>
      <c r="M6724" s="17">
        <f t="shared" ca="1" si="1265"/>
        <v>22</v>
      </c>
      <c r="N6724" s="17">
        <f t="shared" ca="1" si="1266"/>
        <v>22</v>
      </c>
      <c r="O6724" s="4"/>
      <c r="P6724" s="4">
        <v>62</v>
      </c>
      <c r="Q6724" s="4">
        <v>54</v>
      </c>
      <c r="R6724" s="4">
        <v>41</v>
      </c>
      <c r="S6724" s="4">
        <v>46</v>
      </c>
      <c r="T6724" s="4">
        <v>59</v>
      </c>
      <c r="U6724" s="4">
        <v>61</v>
      </c>
      <c r="V6724" s="13">
        <v>48</v>
      </c>
      <c r="W6724" s="4">
        <v>58</v>
      </c>
      <c r="X6724" s="4">
        <v>55</v>
      </c>
      <c r="Y6724">
        <f t="shared" si="1262"/>
        <v>0</v>
      </c>
      <c r="Z6724">
        <f t="shared" si="1263"/>
        <v>0</v>
      </c>
    </row>
    <row r="6725" spans="2:26" x14ac:dyDescent="0.25">
      <c r="B6725" s="11">
        <f t="shared" si="1264"/>
        <v>44841.708333317052</v>
      </c>
      <c r="C6725" s="1">
        <f t="shared" si="1255"/>
        <v>10</v>
      </c>
      <c r="D6725" s="1">
        <f t="shared" si="1256"/>
        <v>5</v>
      </c>
      <c r="E6725" s="12">
        <f t="shared" si="1257"/>
        <v>18</v>
      </c>
      <c r="F6725" s="124" t="str">
        <f t="shared" si="1258"/>
        <v>0</v>
      </c>
      <c r="G6725" s="1">
        <f ca="1">(OFFSET(O6725,0,MATCH(Customer!$J$6,'CDH &amp; HDH'!$P$11:$X$11,0)))</f>
        <v>48</v>
      </c>
      <c r="H6725" s="1" t="str">
        <f t="shared" si="1259"/>
        <v>Heating</v>
      </c>
      <c r="I6725" s="1">
        <f ca="1">OFFSET(IF($H6725="Cooling",Customer!$C$25,Customer!$C$52),E6725,D6725)</f>
        <v>70</v>
      </c>
      <c r="J6725" s="1">
        <f ca="1">OFFSET(IF($H6725="Cooling",Customer!$L$25,Customer!$L$52),$E6725,$D6725)</f>
        <v>70</v>
      </c>
      <c r="K6725" s="16">
        <f t="shared" si="1260"/>
        <v>0</v>
      </c>
      <c r="L6725" s="16">
        <f t="shared" si="1261"/>
        <v>0</v>
      </c>
      <c r="M6725" s="17">
        <f t="shared" ca="1" si="1265"/>
        <v>22</v>
      </c>
      <c r="N6725" s="17">
        <f t="shared" ca="1" si="1266"/>
        <v>22</v>
      </c>
      <c r="O6725" s="4"/>
      <c r="P6725" s="4">
        <v>61</v>
      </c>
      <c r="Q6725" s="4">
        <v>51</v>
      </c>
      <c r="R6725" s="4">
        <v>42</v>
      </c>
      <c r="S6725" s="4">
        <v>45</v>
      </c>
      <c r="T6725" s="4">
        <v>52</v>
      </c>
      <c r="U6725" s="4">
        <v>58</v>
      </c>
      <c r="V6725" s="13">
        <v>48</v>
      </c>
      <c r="W6725" s="4">
        <v>56</v>
      </c>
      <c r="X6725" s="4">
        <v>52</v>
      </c>
      <c r="Y6725">
        <f t="shared" si="1262"/>
        <v>0</v>
      </c>
      <c r="Z6725">
        <f t="shared" si="1263"/>
        <v>0</v>
      </c>
    </row>
    <row r="6726" spans="2:26" x14ac:dyDescent="0.25">
      <c r="B6726" s="11">
        <f t="shared" si="1264"/>
        <v>44841.749999983716</v>
      </c>
      <c r="C6726" s="1">
        <f t="shared" si="1255"/>
        <v>10</v>
      </c>
      <c r="D6726" s="1">
        <f t="shared" si="1256"/>
        <v>5</v>
      </c>
      <c r="E6726" s="12">
        <f t="shared" si="1257"/>
        <v>19</v>
      </c>
      <c r="F6726" s="124" t="str">
        <f t="shared" si="1258"/>
        <v>0</v>
      </c>
      <c r="G6726" s="1">
        <f ca="1">(OFFSET(O6726,0,MATCH(Customer!$J$6,'CDH &amp; HDH'!$P$11:$X$11,0)))</f>
        <v>48</v>
      </c>
      <c r="H6726" s="1" t="str">
        <f t="shared" si="1259"/>
        <v>Heating</v>
      </c>
      <c r="I6726" s="1">
        <f ca="1">OFFSET(IF($H6726="Cooling",Customer!$C$25,Customer!$C$52),E6726,D6726)</f>
        <v>66</v>
      </c>
      <c r="J6726" s="1">
        <f ca="1">OFFSET(IF($H6726="Cooling",Customer!$L$25,Customer!$L$52),$E6726,$D6726)</f>
        <v>64</v>
      </c>
      <c r="K6726" s="16">
        <f t="shared" si="1260"/>
        <v>0</v>
      </c>
      <c r="L6726" s="16">
        <f t="shared" si="1261"/>
        <v>0</v>
      </c>
      <c r="M6726" s="17">
        <f t="shared" ca="1" si="1265"/>
        <v>18</v>
      </c>
      <c r="N6726" s="17">
        <f t="shared" ca="1" si="1266"/>
        <v>16</v>
      </c>
      <c r="O6726" s="4"/>
      <c r="P6726" s="4">
        <v>60</v>
      </c>
      <c r="Q6726" s="4">
        <v>50</v>
      </c>
      <c r="R6726" s="4">
        <v>40</v>
      </c>
      <c r="S6726" s="4">
        <v>45</v>
      </c>
      <c r="T6726" s="4">
        <v>48</v>
      </c>
      <c r="U6726" s="4">
        <v>56</v>
      </c>
      <c r="V6726" s="13">
        <v>48</v>
      </c>
      <c r="W6726" s="4">
        <v>51</v>
      </c>
      <c r="X6726" s="4">
        <v>52</v>
      </c>
      <c r="Y6726">
        <f t="shared" si="1262"/>
        <v>0</v>
      </c>
      <c r="Z6726">
        <f t="shared" si="1263"/>
        <v>0</v>
      </c>
    </row>
    <row r="6727" spans="2:26" x14ac:dyDescent="0.25">
      <c r="B6727" s="11">
        <f t="shared" si="1264"/>
        <v>44841.791666650381</v>
      </c>
      <c r="C6727" s="1">
        <f t="shared" si="1255"/>
        <v>10</v>
      </c>
      <c r="D6727" s="1">
        <f t="shared" si="1256"/>
        <v>5</v>
      </c>
      <c r="E6727" s="12">
        <f t="shared" si="1257"/>
        <v>20</v>
      </c>
      <c r="F6727" s="124" t="str">
        <f t="shared" si="1258"/>
        <v>0</v>
      </c>
      <c r="G6727" s="1">
        <f ca="1">(OFFSET(O6727,0,MATCH(Customer!$J$6,'CDH &amp; HDH'!$P$11:$X$11,0)))</f>
        <v>47</v>
      </c>
      <c r="H6727" s="1" t="str">
        <f t="shared" si="1259"/>
        <v>Heating</v>
      </c>
      <c r="I6727" s="1">
        <f ca="1">OFFSET(IF($H6727="Cooling",Customer!$C$25,Customer!$C$52),E6727,D6727)</f>
        <v>66</v>
      </c>
      <c r="J6727" s="1">
        <f ca="1">OFFSET(IF($H6727="Cooling",Customer!$L$25,Customer!$L$52),$E6727,$D6727)</f>
        <v>64</v>
      </c>
      <c r="K6727" s="16">
        <f t="shared" si="1260"/>
        <v>0</v>
      </c>
      <c r="L6727" s="16">
        <f t="shared" si="1261"/>
        <v>0</v>
      </c>
      <c r="M6727" s="17">
        <f t="shared" ca="1" si="1265"/>
        <v>19</v>
      </c>
      <c r="N6727" s="17">
        <f t="shared" ca="1" si="1266"/>
        <v>17</v>
      </c>
      <c r="O6727" s="4"/>
      <c r="P6727" s="4">
        <v>59</v>
      </c>
      <c r="Q6727" s="4">
        <v>48</v>
      </c>
      <c r="R6727" s="4">
        <v>39</v>
      </c>
      <c r="S6727" s="4">
        <v>44</v>
      </c>
      <c r="T6727" s="4">
        <v>46</v>
      </c>
      <c r="U6727" s="4">
        <v>55</v>
      </c>
      <c r="V6727" s="13">
        <v>47</v>
      </c>
      <c r="W6727" s="4">
        <v>49</v>
      </c>
      <c r="X6727" s="4">
        <v>52</v>
      </c>
      <c r="Y6727">
        <f t="shared" si="1262"/>
        <v>0</v>
      </c>
      <c r="Z6727">
        <f t="shared" si="1263"/>
        <v>0</v>
      </c>
    </row>
    <row r="6728" spans="2:26" x14ac:dyDescent="0.25">
      <c r="B6728" s="11">
        <f t="shared" si="1264"/>
        <v>44841.833333317045</v>
      </c>
      <c r="C6728" s="1">
        <f t="shared" si="1255"/>
        <v>10</v>
      </c>
      <c r="D6728" s="1">
        <f t="shared" si="1256"/>
        <v>5</v>
      </c>
      <c r="E6728" s="12">
        <f t="shared" si="1257"/>
        <v>21</v>
      </c>
      <c r="F6728" s="124" t="str">
        <f t="shared" si="1258"/>
        <v>0</v>
      </c>
      <c r="G6728" s="1">
        <f ca="1">(OFFSET(O6728,0,MATCH(Customer!$J$6,'CDH &amp; HDH'!$P$11:$X$11,0)))</f>
        <v>47</v>
      </c>
      <c r="H6728" s="1" t="str">
        <f t="shared" si="1259"/>
        <v>Heating</v>
      </c>
      <c r="I6728" s="1">
        <f ca="1">OFFSET(IF($H6728="Cooling",Customer!$C$25,Customer!$C$52),E6728,D6728)</f>
        <v>66</v>
      </c>
      <c r="J6728" s="1">
        <f ca="1">OFFSET(IF($H6728="Cooling",Customer!$L$25,Customer!$L$52),$E6728,$D6728)</f>
        <v>64</v>
      </c>
      <c r="K6728" s="16">
        <f t="shared" si="1260"/>
        <v>0</v>
      </c>
      <c r="L6728" s="16">
        <f t="shared" si="1261"/>
        <v>0</v>
      </c>
      <c r="M6728" s="17">
        <f t="shared" ca="1" si="1265"/>
        <v>19</v>
      </c>
      <c r="N6728" s="17">
        <f t="shared" ca="1" si="1266"/>
        <v>17</v>
      </c>
      <c r="O6728" s="4"/>
      <c r="P6728" s="4">
        <v>57</v>
      </c>
      <c r="Q6728" s="4">
        <v>48</v>
      </c>
      <c r="R6728" s="4">
        <v>38</v>
      </c>
      <c r="S6728" s="4">
        <v>44</v>
      </c>
      <c r="T6728" s="4">
        <v>46</v>
      </c>
      <c r="U6728" s="4">
        <v>53</v>
      </c>
      <c r="V6728" s="13">
        <v>47</v>
      </c>
      <c r="W6728" s="4">
        <v>47</v>
      </c>
      <c r="X6728" s="4">
        <v>50</v>
      </c>
      <c r="Y6728">
        <f t="shared" si="1262"/>
        <v>0</v>
      </c>
      <c r="Z6728">
        <f t="shared" si="1263"/>
        <v>0</v>
      </c>
    </row>
    <row r="6729" spans="2:26" x14ac:dyDescent="0.25">
      <c r="B6729" s="11">
        <f t="shared" si="1264"/>
        <v>44841.874999983709</v>
      </c>
      <c r="C6729" s="1">
        <f t="shared" si="1255"/>
        <v>10</v>
      </c>
      <c r="D6729" s="1">
        <f t="shared" si="1256"/>
        <v>5</v>
      </c>
      <c r="E6729" s="12">
        <f t="shared" si="1257"/>
        <v>22</v>
      </c>
      <c r="F6729" s="124" t="str">
        <f t="shared" si="1258"/>
        <v>0</v>
      </c>
      <c r="G6729" s="1">
        <f ca="1">(OFFSET(O6729,0,MATCH(Customer!$J$6,'CDH &amp; HDH'!$P$11:$X$11,0)))</f>
        <v>47</v>
      </c>
      <c r="H6729" s="1" t="str">
        <f t="shared" si="1259"/>
        <v>Heating</v>
      </c>
      <c r="I6729" s="1">
        <f ca="1">OFFSET(IF($H6729="Cooling",Customer!$C$25,Customer!$C$52),E6729,D6729)</f>
        <v>66</v>
      </c>
      <c r="J6729" s="1">
        <f ca="1">OFFSET(IF($H6729="Cooling",Customer!$L$25,Customer!$L$52),$E6729,$D6729)</f>
        <v>64</v>
      </c>
      <c r="K6729" s="16">
        <f t="shared" si="1260"/>
        <v>0</v>
      </c>
      <c r="L6729" s="16">
        <f t="shared" si="1261"/>
        <v>0</v>
      </c>
      <c r="M6729" s="17">
        <f t="shared" ca="1" si="1265"/>
        <v>19</v>
      </c>
      <c r="N6729" s="17">
        <f t="shared" ca="1" si="1266"/>
        <v>17</v>
      </c>
      <c r="O6729" s="4"/>
      <c r="P6729" s="4">
        <v>56</v>
      </c>
      <c r="Q6729" s="4">
        <v>48</v>
      </c>
      <c r="R6729" s="4">
        <v>38</v>
      </c>
      <c r="S6729" s="4">
        <v>43</v>
      </c>
      <c r="T6729" s="4">
        <v>44</v>
      </c>
      <c r="U6729" s="4">
        <v>52</v>
      </c>
      <c r="V6729" s="13">
        <v>47</v>
      </c>
      <c r="W6729" s="4">
        <v>45</v>
      </c>
      <c r="X6729" s="4">
        <v>48</v>
      </c>
      <c r="Y6729">
        <f t="shared" si="1262"/>
        <v>0</v>
      </c>
      <c r="Z6729">
        <f t="shared" si="1263"/>
        <v>0</v>
      </c>
    </row>
    <row r="6730" spans="2:26" x14ac:dyDescent="0.25">
      <c r="B6730" s="11">
        <f t="shared" si="1264"/>
        <v>44841.916666650373</v>
      </c>
      <c r="C6730" s="1">
        <f t="shared" si="1255"/>
        <v>10</v>
      </c>
      <c r="D6730" s="1">
        <f t="shared" si="1256"/>
        <v>5</v>
      </c>
      <c r="E6730" s="12">
        <f t="shared" si="1257"/>
        <v>23</v>
      </c>
      <c r="F6730" s="124" t="str">
        <f t="shared" si="1258"/>
        <v>0</v>
      </c>
      <c r="G6730" s="1">
        <f ca="1">(OFFSET(O6730,0,MATCH(Customer!$J$6,'CDH &amp; HDH'!$P$11:$X$11,0)))</f>
        <v>47</v>
      </c>
      <c r="H6730" s="1" t="str">
        <f t="shared" si="1259"/>
        <v>Heating</v>
      </c>
      <c r="I6730" s="1">
        <f ca="1">OFFSET(IF($H6730="Cooling",Customer!$C$25,Customer!$C$52),E6730,D6730)</f>
        <v>66</v>
      </c>
      <c r="J6730" s="1">
        <f ca="1">OFFSET(IF($H6730="Cooling",Customer!$L$25,Customer!$L$52),$E6730,$D6730)</f>
        <v>64</v>
      </c>
      <c r="K6730" s="16">
        <f t="shared" si="1260"/>
        <v>0</v>
      </c>
      <c r="L6730" s="16">
        <f t="shared" si="1261"/>
        <v>0</v>
      </c>
      <c r="M6730" s="17">
        <f t="shared" ca="1" si="1265"/>
        <v>19</v>
      </c>
      <c r="N6730" s="17">
        <f t="shared" ca="1" si="1266"/>
        <v>17</v>
      </c>
      <c r="O6730" s="4"/>
      <c r="P6730" s="4">
        <v>53</v>
      </c>
      <c r="Q6730" s="4">
        <v>46</v>
      </c>
      <c r="R6730" s="4">
        <v>39</v>
      </c>
      <c r="S6730" s="4">
        <v>43</v>
      </c>
      <c r="T6730" s="4">
        <v>43</v>
      </c>
      <c r="U6730" s="4">
        <v>52</v>
      </c>
      <c r="V6730" s="13">
        <v>47</v>
      </c>
      <c r="W6730" s="4">
        <v>44</v>
      </c>
      <c r="X6730" s="4">
        <v>48</v>
      </c>
      <c r="Y6730">
        <f t="shared" si="1262"/>
        <v>0</v>
      </c>
      <c r="Z6730">
        <f t="shared" si="1263"/>
        <v>0</v>
      </c>
    </row>
    <row r="6731" spans="2:26" x14ac:dyDescent="0.25">
      <c r="B6731" s="11">
        <f t="shared" si="1264"/>
        <v>44841.958333317038</v>
      </c>
      <c r="C6731" s="1">
        <f t="shared" si="1255"/>
        <v>10</v>
      </c>
      <c r="D6731" s="1">
        <f t="shared" si="1256"/>
        <v>5</v>
      </c>
      <c r="E6731" s="12">
        <f t="shared" si="1257"/>
        <v>24</v>
      </c>
      <c r="F6731" s="124" t="str">
        <f t="shared" si="1258"/>
        <v>0</v>
      </c>
      <c r="G6731" s="1">
        <f ca="1">(OFFSET(O6731,0,MATCH(Customer!$J$6,'CDH &amp; HDH'!$P$11:$X$11,0)))</f>
        <v>46</v>
      </c>
      <c r="H6731" s="1" t="str">
        <f t="shared" si="1259"/>
        <v>Heating</v>
      </c>
      <c r="I6731" s="1">
        <f ca="1">OFFSET(IF($H6731="Cooling",Customer!$C$25,Customer!$C$52),E6731,D6731)</f>
        <v>66</v>
      </c>
      <c r="J6731" s="1">
        <f ca="1">OFFSET(IF($H6731="Cooling",Customer!$L$25,Customer!$L$52),$E6731,$D6731)</f>
        <v>64</v>
      </c>
      <c r="K6731" s="16">
        <f t="shared" si="1260"/>
        <v>0</v>
      </c>
      <c r="L6731" s="16">
        <f t="shared" si="1261"/>
        <v>0</v>
      </c>
      <c r="M6731" s="17">
        <f t="shared" ca="1" si="1265"/>
        <v>20</v>
      </c>
      <c r="N6731" s="17">
        <f t="shared" ca="1" si="1266"/>
        <v>18</v>
      </c>
      <c r="O6731" s="4"/>
      <c r="P6731" s="4">
        <v>52</v>
      </c>
      <c r="Q6731" s="4">
        <v>46</v>
      </c>
      <c r="R6731" s="4">
        <v>39</v>
      </c>
      <c r="S6731" s="4">
        <v>44</v>
      </c>
      <c r="T6731" s="4">
        <v>45</v>
      </c>
      <c r="U6731" s="4">
        <v>52</v>
      </c>
      <c r="V6731" s="13">
        <v>46</v>
      </c>
      <c r="W6731" s="4">
        <v>43</v>
      </c>
      <c r="X6731" s="4">
        <v>48</v>
      </c>
      <c r="Y6731">
        <f t="shared" si="1262"/>
        <v>0</v>
      </c>
      <c r="Z6731">
        <f t="shared" si="1263"/>
        <v>0</v>
      </c>
    </row>
    <row r="6732" spans="2:26" x14ac:dyDescent="0.25">
      <c r="B6732" s="11">
        <f t="shared" si="1264"/>
        <v>44841.999999983702</v>
      </c>
      <c r="C6732" s="1">
        <f t="shared" si="1255"/>
        <v>10</v>
      </c>
      <c r="D6732" s="1">
        <f t="shared" si="1256"/>
        <v>6</v>
      </c>
      <c r="E6732" s="12">
        <f t="shared" si="1257"/>
        <v>1</v>
      </c>
      <c r="F6732" s="124" t="str">
        <f t="shared" si="1258"/>
        <v>0</v>
      </c>
      <c r="G6732" s="1">
        <f ca="1">(OFFSET(O6732,0,MATCH(Customer!$J$6,'CDH &amp; HDH'!$P$11:$X$11,0)))</f>
        <v>46</v>
      </c>
      <c r="H6732" s="1" t="str">
        <f t="shared" si="1259"/>
        <v>Heating</v>
      </c>
      <c r="I6732" s="1">
        <f ca="1">OFFSET(IF($H6732="Cooling",Customer!$C$25,Customer!$C$52),E6732,D6732)</f>
        <v>66</v>
      </c>
      <c r="J6732" s="1">
        <f ca="1">OFFSET(IF($H6732="Cooling",Customer!$L$25,Customer!$L$52),$E6732,$D6732)</f>
        <v>64</v>
      </c>
      <c r="K6732" s="16">
        <f t="shared" si="1260"/>
        <v>0</v>
      </c>
      <c r="L6732" s="16">
        <f t="shared" si="1261"/>
        <v>0</v>
      </c>
      <c r="M6732" s="17">
        <f t="shared" ca="1" si="1265"/>
        <v>20</v>
      </c>
      <c r="N6732" s="17">
        <f t="shared" ca="1" si="1266"/>
        <v>18</v>
      </c>
      <c r="O6732" s="4"/>
      <c r="P6732" s="4">
        <v>49</v>
      </c>
      <c r="Q6732" s="4">
        <v>46</v>
      </c>
      <c r="R6732" s="4">
        <v>38</v>
      </c>
      <c r="S6732" s="4">
        <v>44</v>
      </c>
      <c r="T6732" s="4">
        <v>41</v>
      </c>
      <c r="U6732" s="4">
        <v>51</v>
      </c>
      <c r="V6732" s="13">
        <v>46</v>
      </c>
      <c r="W6732" s="4">
        <v>42</v>
      </c>
      <c r="X6732" s="4">
        <v>46</v>
      </c>
      <c r="Y6732">
        <f t="shared" si="1262"/>
        <v>0</v>
      </c>
      <c r="Z6732">
        <f t="shared" si="1263"/>
        <v>0</v>
      </c>
    </row>
    <row r="6733" spans="2:26" x14ac:dyDescent="0.25">
      <c r="B6733" s="11">
        <f t="shared" si="1264"/>
        <v>44842.041666650366</v>
      </c>
      <c r="C6733" s="1">
        <f t="shared" ref="C6733:C6796" si="1267">MONTH(B6733)</f>
        <v>10</v>
      </c>
      <c r="D6733" s="1">
        <f t="shared" ref="D6733:D6796" si="1268">WEEKDAY(B6733,2)</f>
        <v>6</v>
      </c>
      <c r="E6733" s="12">
        <f t="shared" ref="E6733:E6796" si="1269">HOUR(B6733)+1</f>
        <v>2</v>
      </c>
      <c r="F6733" s="124" t="str">
        <f t="shared" ref="F6733:F6796" si="1270">IF(AND(C6733&gt;5,C6733&lt;9,D6733&lt;6,E6733&gt;14,E6733&lt;19),"1",IF(AND(OR(E6733=8,E6733=9,E6733=19,E6733=20),C6733&lt;3,D6733&lt;6),"1","0"))</f>
        <v>0</v>
      </c>
      <c r="G6733" s="1">
        <f ca="1">(OFFSET(O6733,0,MATCH(Customer!$J$6,'CDH &amp; HDH'!$P$11:$X$11,0)))</f>
        <v>46</v>
      </c>
      <c r="H6733" s="1" t="str">
        <f t="shared" ref="H6733:H6796" si="1271">IF(AND(C6733&gt;=5,C6733&lt;=9),"Cooling","Heating")</f>
        <v>Heating</v>
      </c>
      <c r="I6733" s="1">
        <f ca="1">OFFSET(IF($H6733="Cooling",Customer!$C$25,Customer!$C$52),E6733,D6733)</f>
        <v>66</v>
      </c>
      <c r="J6733" s="1">
        <f ca="1">OFFSET(IF($H6733="Cooling",Customer!$L$25,Customer!$L$52),$E6733,$D6733)</f>
        <v>64</v>
      </c>
      <c r="K6733" s="16">
        <f t="shared" ref="K6733:K6796" si="1272">IF($H6733="Heating",0,MAX(0,$G6733-I6733))</f>
        <v>0</v>
      </c>
      <c r="L6733" s="16">
        <f t="shared" ref="L6733:L6796" si="1273">IF($H6733="Heating",0,MAX(0,$G6733-J6733))</f>
        <v>0</v>
      </c>
      <c r="M6733" s="17">
        <f t="shared" ca="1" si="1265"/>
        <v>20</v>
      </c>
      <c r="N6733" s="17">
        <f t="shared" ca="1" si="1266"/>
        <v>18</v>
      </c>
      <c r="O6733" s="4"/>
      <c r="P6733" s="4">
        <v>48</v>
      </c>
      <c r="Q6733" s="4">
        <v>44</v>
      </c>
      <c r="R6733" s="4">
        <v>38</v>
      </c>
      <c r="S6733" s="4">
        <v>44</v>
      </c>
      <c r="T6733" s="4">
        <v>41</v>
      </c>
      <c r="U6733" s="4">
        <v>51</v>
      </c>
      <c r="V6733" s="13">
        <v>46</v>
      </c>
      <c r="W6733" s="4">
        <v>42</v>
      </c>
      <c r="X6733" s="4">
        <v>45</v>
      </c>
      <c r="Y6733">
        <f t="shared" ref="Y6733:Y6796" si="1274">1.08*400*K6733</f>
        <v>0</v>
      </c>
      <c r="Z6733">
        <f t="shared" ref="Z6733:Z6796" si="1275">1.08*400*L6733</f>
        <v>0</v>
      </c>
    </row>
    <row r="6734" spans="2:26" x14ac:dyDescent="0.25">
      <c r="B6734" s="11">
        <f t="shared" ref="B6734:B6797" si="1276">B6733+1/24</f>
        <v>44842.08333331703</v>
      </c>
      <c r="C6734" s="1">
        <f t="shared" si="1267"/>
        <v>10</v>
      </c>
      <c r="D6734" s="1">
        <f t="shared" si="1268"/>
        <v>6</v>
      </c>
      <c r="E6734" s="12">
        <f t="shared" si="1269"/>
        <v>3</v>
      </c>
      <c r="F6734" s="124" t="str">
        <f t="shared" si="1270"/>
        <v>0</v>
      </c>
      <c r="G6734" s="1">
        <f ca="1">(OFFSET(O6734,0,MATCH(Customer!$J$6,'CDH &amp; HDH'!$P$11:$X$11,0)))</f>
        <v>46</v>
      </c>
      <c r="H6734" s="1" t="str">
        <f t="shared" si="1271"/>
        <v>Heating</v>
      </c>
      <c r="I6734" s="1">
        <f ca="1">OFFSET(IF($H6734="Cooling",Customer!$C$25,Customer!$C$52),E6734,D6734)</f>
        <v>66</v>
      </c>
      <c r="J6734" s="1">
        <f ca="1">OFFSET(IF($H6734="Cooling",Customer!$L$25,Customer!$L$52),$E6734,$D6734)</f>
        <v>64</v>
      </c>
      <c r="K6734" s="16">
        <f t="shared" si="1272"/>
        <v>0</v>
      </c>
      <c r="L6734" s="16">
        <f t="shared" si="1273"/>
        <v>0</v>
      </c>
      <c r="M6734" s="17">
        <f t="shared" ca="1" si="1265"/>
        <v>20</v>
      </c>
      <c r="N6734" s="17">
        <f t="shared" ca="1" si="1266"/>
        <v>18</v>
      </c>
      <c r="O6734" s="4"/>
      <c r="P6734" s="4">
        <v>48</v>
      </c>
      <c r="Q6734" s="4">
        <v>44</v>
      </c>
      <c r="R6734" s="4">
        <v>40</v>
      </c>
      <c r="S6734" s="4">
        <v>44</v>
      </c>
      <c r="T6734" s="4">
        <v>42</v>
      </c>
      <c r="U6734" s="4">
        <v>50</v>
      </c>
      <c r="V6734" s="13">
        <v>46</v>
      </c>
      <c r="W6734" s="4">
        <v>41</v>
      </c>
      <c r="X6734" s="4">
        <v>45</v>
      </c>
      <c r="Y6734">
        <f t="shared" si="1274"/>
        <v>0</v>
      </c>
      <c r="Z6734">
        <f t="shared" si="1275"/>
        <v>0</v>
      </c>
    </row>
    <row r="6735" spans="2:26" x14ac:dyDescent="0.25">
      <c r="B6735" s="11">
        <f t="shared" si="1276"/>
        <v>44842.124999983695</v>
      </c>
      <c r="C6735" s="1">
        <f t="shared" si="1267"/>
        <v>10</v>
      </c>
      <c r="D6735" s="1">
        <f t="shared" si="1268"/>
        <v>6</v>
      </c>
      <c r="E6735" s="12">
        <f t="shared" si="1269"/>
        <v>4</v>
      </c>
      <c r="F6735" s="124" t="str">
        <f t="shared" si="1270"/>
        <v>0</v>
      </c>
      <c r="G6735" s="1">
        <f ca="1">(OFFSET(O6735,0,MATCH(Customer!$J$6,'CDH &amp; HDH'!$P$11:$X$11,0)))</f>
        <v>45</v>
      </c>
      <c r="H6735" s="1" t="str">
        <f t="shared" si="1271"/>
        <v>Heating</v>
      </c>
      <c r="I6735" s="1">
        <f ca="1">OFFSET(IF($H6735="Cooling",Customer!$C$25,Customer!$C$52),E6735,D6735)</f>
        <v>66</v>
      </c>
      <c r="J6735" s="1">
        <f ca="1">OFFSET(IF($H6735="Cooling",Customer!$L$25,Customer!$L$52),$E6735,$D6735)</f>
        <v>64</v>
      </c>
      <c r="K6735" s="16">
        <f t="shared" si="1272"/>
        <v>0</v>
      </c>
      <c r="L6735" s="16">
        <f t="shared" si="1273"/>
        <v>0</v>
      </c>
      <c r="M6735" s="17">
        <f t="shared" ca="1" si="1265"/>
        <v>21</v>
      </c>
      <c r="N6735" s="17">
        <f t="shared" ca="1" si="1266"/>
        <v>19</v>
      </c>
      <c r="O6735" s="4"/>
      <c r="P6735" s="4">
        <v>47</v>
      </c>
      <c r="Q6735" s="4">
        <v>45</v>
      </c>
      <c r="R6735" s="4">
        <v>40</v>
      </c>
      <c r="S6735" s="4">
        <v>44</v>
      </c>
      <c r="T6735" s="4">
        <v>42</v>
      </c>
      <c r="U6735" s="4">
        <v>49</v>
      </c>
      <c r="V6735" s="13">
        <v>45</v>
      </c>
      <c r="W6735" s="4">
        <v>41</v>
      </c>
      <c r="X6735" s="4">
        <v>43</v>
      </c>
      <c r="Y6735">
        <f t="shared" si="1274"/>
        <v>0</v>
      </c>
      <c r="Z6735">
        <f t="shared" si="1275"/>
        <v>0</v>
      </c>
    </row>
    <row r="6736" spans="2:26" x14ac:dyDescent="0.25">
      <c r="B6736" s="11">
        <f t="shared" si="1276"/>
        <v>44842.166666650359</v>
      </c>
      <c r="C6736" s="1">
        <f t="shared" si="1267"/>
        <v>10</v>
      </c>
      <c r="D6736" s="1">
        <f t="shared" si="1268"/>
        <v>6</v>
      </c>
      <c r="E6736" s="12">
        <f t="shared" si="1269"/>
        <v>5</v>
      </c>
      <c r="F6736" s="124" t="str">
        <f t="shared" si="1270"/>
        <v>0</v>
      </c>
      <c r="G6736" s="1">
        <f ca="1">(OFFSET(O6736,0,MATCH(Customer!$J$6,'CDH &amp; HDH'!$P$11:$X$11,0)))</f>
        <v>45</v>
      </c>
      <c r="H6736" s="1" t="str">
        <f t="shared" si="1271"/>
        <v>Heating</v>
      </c>
      <c r="I6736" s="1">
        <f ca="1">OFFSET(IF($H6736="Cooling",Customer!$C$25,Customer!$C$52),E6736,D6736)</f>
        <v>66</v>
      </c>
      <c r="J6736" s="1">
        <f ca="1">OFFSET(IF($H6736="Cooling",Customer!$L$25,Customer!$L$52),$E6736,$D6736)</f>
        <v>64</v>
      </c>
      <c r="K6736" s="16">
        <f t="shared" si="1272"/>
        <v>0</v>
      </c>
      <c r="L6736" s="16">
        <f t="shared" si="1273"/>
        <v>0</v>
      </c>
      <c r="M6736" s="17">
        <f t="shared" ca="1" si="1265"/>
        <v>21</v>
      </c>
      <c r="N6736" s="17">
        <f t="shared" ca="1" si="1266"/>
        <v>19</v>
      </c>
      <c r="O6736" s="4"/>
      <c r="P6736" s="4">
        <v>44</v>
      </c>
      <c r="Q6736" s="4">
        <v>43</v>
      </c>
      <c r="R6736" s="4">
        <v>40</v>
      </c>
      <c r="S6736" s="4">
        <v>43</v>
      </c>
      <c r="T6736" s="4">
        <v>39</v>
      </c>
      <c r="U6736" s="4">
        <v>50</v>
      </c>
      <c r="V6736" s="13">
        <v>45</v>
      </c>
      <c r="W6736" s="4">
        <v>40</v>
      </c>
      <c r="X6736" s="4">
        <v>44</v>
      </c>
      <c r="Y6736">
        <f t="shared" si="1274"/>
        <v>0</v>
      </c>
      <c r="Z6736">
        <f t="shared" si="1275"/>
        <v>0</v>
      </c>
    </row>
    <row r="6737" spans="2:26" x14ac:dyDescent="0.25">
      <c r="B6737" s="11">
        <f t="shared" si="1276"/>
        <v>44842.208333317023</v>
      </c>
      <c r="C6737" s="1">
        <f t="shared" si="1267"/>
        <v>10</v>
      </c>
      <c r="D6737" s="1">
        <f t="shared" si="1268"/>
        <v>6</v>
      </c>
      <c r="E6737" s="12">
        <f t="shared" si="1269"/>
        <v>6</v>
      </c>
      <c r="F6737" s="124" t="str">
        <f t="shared" si="1270"/>
        <v>0</v>
      </c>
      <c r="G6737" s="1">
        <f ca="1">(OFFSET(O6737,0,MATCH(Customer!$J$6,'CDH &amp; HDH'!$P$11:$X$11,0)))</f>
        <v>45</v>
      </c>
      <c r="H6737" s="1" t="str">
        <f t="shared" si="1271"/>
        <v>Heating</v>
      </c>
      <c r="I6737" s="1">
        <f ca="1">OFFSET(IF($H6737="Cooling",Customer!$C$25,Customer!$C$52),E6737,D6737)</f>
        <v>66</v>
      </c>
      <c r="J6737" s="1">
        <f ca="1">OFFSET(IF($H6737="Cooling",Customer!$L$25,Customer!$L$52),$E6737,$D6737)</f>
        <v>64</v>
      </c>
      <c r="K6737" s="16">
        <f t="shared" si="1272"/>
        <v>0</v>
      </c>
      <c r="L6737" s="16">
        <f t="shared" si="1273"/>
        <v>0</v>
      </c>
      <c r="M6737" s="17">
        <f t="shared" ca="1" si="1265"/>
        <v>21</v>
      </c>
      <c r="N6737" s="17">
        <f t="shared" ca="1" si="1266"/>
        <v>19</v>
      </c>
      <c r="O6737" s="4"/>
      <c r="P6737" s="4">
        <v>44</v>
      </c>
      <c r="Q6737" s="4">
        <v>43</v>
      </c>
      <c r="R6737" s="4">
        <v>41</v>
      </c>
      <c r="S6737" s="4">
        <v>43</v>
      </c>
      <c r="T6737" s="4">
        <v>39</v>
      </c>
      <c r="U6737" s="4">
        <v>48</v>
      </c>
      <c r="V6737" s="13">
        <v>45</v>
      </c>
      <c r="W6737" s="4">
        <v>40</v>
      </c>
      <c r="X6737" s="4">
        <v>44</v>
      </c>
      <c r="Y6737">
        <f t="shared" si="1274"/>
        <v>0</v>
      </c>
      <c r="Z6737">
        <f t="shared" si="1275"/>
        <v>0</v>
      </c>
    </row>
    <row r="6738" spans="2:26" x14ac:dyDescent="0.25">
      <c r="B6738" s="11">
        <f t="shared" si="1276"/>
        <v>44842.249999983687</v>
      </c>
      <c r="C6738" s="1">
        <f t="shared" si="1267"/>
        <v>10</v>
      </c>
      <c r="D6738" s="1">
        <f t="shared" si="1268"/>
        <v>6</v>
      </c>
      <c r="E6738" s="12">
        <f t="shared" si="1269"/>
        <v>7</v>
      </c>
      <c r="F6738" s="124" t="str">
        <f t="shared" si="1270"/>
        <v>0</v>
      </c>
      <c r="G6738" s="1">
        <f ca="1">(OFFSET(O6738,0,MATCH(Customer!$J$6,'CDH &amp; HDH'!$P$11:$X$11,0)))</f>
        <v>44</v>
      </c>
      <c r="H6738" s="1" t="str">
        <f t="shared" si="1271"/>
        <v>Heating</v>
      </c>
      <c r="I6738" s="1">
        <f ca="1">OFFSET(IF($H6738="Cooling",Customer!$C$25,Customer!$C$52),E6738,D6738)</f>
        <v>66</v>
      </c>
      <c r="J6738" s="1">
        <f ca="1">OFFSET(IF($H6738="Cooling",Customer!$L$25,Customer!$L$52),$E6738,$D6738)</f>
        <v>64</v>
      </c>
      <c r="K6738" s="16">
        <f t="shared" si="1272"/>
        <v>0</v>
      </c>
      <c r="L6738" s="16">
        <f t="shared" si="1273"/>
        <v>0</v>
      </c>
      <c r="M6738" s="17">
        <f t="shared" ca="1" si="1265"/>
        <v>22</v>
      </c>
      <c r="N6738" s="17">
        <f t="shared" ca="1" si="1266"/>
        <v>20</v>
      </c>
      <c r="O6738" s="4"/>
      <c r="P6738" s="4">
        <v>44</v>
      </c>
      <c r="Q6738" s="4">
        <v>45</v>
      </c>
      <c r="R6738" s="4">
        <v>40</v>
      </c>
      <c r="S6738" s="4">
        <v>42</v>
      </c>
      <c r="T6738" s="4">
        <v>40</v>
      </c>
      <c r="U6738" s="4">
        <v>48</v>
      </c>
      <c r="V6738" s="13">
        <v>44</v>
      </c>
      <c r="W6738" s="4">
        <v>42</v>
      </c>
      <c r="X6738" s="4">
        <v>44</v>
      </c>
      <c r="Y6738">
        <f t="shared" si="1274"/>
        <v>0</v>
      </c>
      <c r="Z6738">
        <f t="shared" si="1275"/>
        <v>0</v>
      </c>
    </row>
    <row r="6739" spans="2:26" x14ac:dyDescent="0.25">
      <c r="B6739" s="11">
        <f t="shared" si="1276"/>
        <v>44842.291666650352</v>
      </c>
      <c r="C6739" s="1">
        <f t="shared" si="1267"/>
        <v>10</v>
      </c>
      <c r="D6739" s="1">
        <f t="shared" si="1268"/>
        <v>6</v>
      </c>
      <c r="E6739" s="12">
        <f t="shared" si="1269"/>
        <v>8</v>
      </c>
      <c r="F6739" s="124" t="str">
        <f t="shared" si="1270"/>
        <v>0</v>
      </c>
      <c r="G6739" s="1">
        <f ca="1">(OFFSET(O6739,0,MATCH(Customer!$J$6,'CDH &amp; HDH'!$P$11:$X$11,0)))</f>
        <v>45</v>
      </c>
      <c r="H6739" s="1" t="str">
        <f t="shared" si="1271"/>
        <v>Heating</v>
      </c>
      <c r="I6739" s="1">
        <f ca="1">OFFSET(IF($H6739="Cooling",Customer!$C$25,Customer!$C$52),E6739,D6739)</f>
        <v>66</v>
      </c>
      <c r="J6739" s="1">
        <f ca="1">OFFSET(IF($H6739="Cooling",Customer!$L$25,Customer!$L$52),$E6739,$D6739)</f>
        <v>64</v>
      </c>
      <c r="K6739" s="16">
        <f t="shared" si="1272"/>
        <v>0</v>
      </c>
      <c r="L6739" s="16">
        <f t="shared" si="1273"/>
        <v>0</v>
      </c>
      <c r="M6739" s="17">
        <f t="shared" ca="1" si="1265"/>
        <v>21</v>
      </c>
      <c r="N6739" s="17">
        <f t="shared" ca="1" si="1266"/>
        <v>19</v>
      </c>
      <c r="O6739" s="4"/>
      <c r="P6739" s="4">
        <v>48</v>
      </c>
      <c r="Q6739" s="4">
        <v>49</v>
      </c>
      <c r="R6739" s="4">
        <v>40</v>
      </c>
      <c r="S6739" s="4">
        <v>43</v>
      </c>
      <c r="T6739" s="4">
        <v>48</v>
      </c>
      <c r="U6739" s="4">
        <v>53</v>
      </c>
      <c r="V6739" s="13">
        <v>45</v>
      </c>
      <c r="W6739" s="4">
        <v>47</v>
      </c>
      <c r="X6739" s="4">
        <v>47</v>
      </c>
      <c r="Y6739">
        <f t="shared" si="1274"/>
        <v>0</v>
      </c>
      <c r="Z6739">
        <f t="shared" si="1275"/>
        <v>0</v>
      </c>
    </row>
    <row r="6740" spans="2:26" x14ac:dyDescent="0.25">
      <c r="B6740" s="11">
        <f t="shared" si="1276"/>
        <v>44842.333333317016</v>
      </c>
      <c r="C6740" s="1">
        <f t="shared" si="1267"/>
        <v>10</v>
      </c>
      <c r="D6740" s="1">
        <f t="shared" si="1268"/>
        <v>6</v>
      </c>
      <c r="E6740" s="12">
        <f t="shared" si="1269"/>
        <v>9</v>
      </c>
      <c r="F6740" s="124" t="str">
        <f t="shared" si="1270"/>
        <v>0</v>
      </c>
      <c r="G6740" s="1">
        <f ca="1">(OFFSET(O6740,0,MATCH(Customer!$J$6,'CDH &amp; HDH'!$P$11:$X$11,0)))</f>
        <v>46</v>
      </c>
      <c r="H6740" s="1" t="str">
        <f t="shared" si="1271"/>
        <v>Heating</v>
      </c>
      <c r="I6740" s="1">
        <f ca="1">OFFSET(IF($H6740="Cooling",Customer!$C$25,Customer!$C$52),E6740,D6740)</f>
        <v>66</v>
      </c>
      <c r="J6740" s="1">
        <f ca="1">OFFSET(IF($H6740="Cooling",Customer!$L$25,Customer!$L$52),$E6740,$D6740)</f>
        <v>64</v>
      </c>
      <c r="K6740" s="16">
        <f t="shared" si="1272"/>
        <v>0</v>
      </c>
      <c r="L6740" s="16">
        <f t="shared" si="1273"/>
        <v>0</v>
      </c>
      <c r="M6740" s="17">
        <f t="shared" ca="1" si="1265"/>
        <v>20</v>
      </c>
      <c r="N6740" s="17">
        <f t="shared" ca="1" si="1266"/>
        <v>18</v>
      </c>
      <c r="O6740" s="4"/>
      <c r="P6740" s="4">
        <v>53</v>
      </c>
      <c r="Q6740" s="4">
        <v>52</v>
      </c>
      <c r="R6740" s="4">
        <v>40</v>
      </c>
      <c r="S6740" s="4">
        <v>44</v>
      </c>
      <c r="T6740" s="4">
        <v>53</v>
      </c>
      <c r="U6740" s="4">
        <v>57</v>
      </c>
      <c r="V6740" s="13">
        <v>46</v>
      </c>
      <c r="W6740" s="4">
        <v>53</v>
      </c>
      <c r="X6740" s="4">
        <v>49</v>
      </c>
      <c r="Y6740">
        <f t="shared" si="1274"/>
        <v>0</v>
      </c>
      <c r="Z6740">
        <f t="shared" si="1275"/>
        <v>0</v>
      </c>
    </row>
    <row r="6741" spans="2:26" x14ac:dyDescent="0.25">
      <c r="B6741" s="11">
        <f t="shared" si="1276"/>
        <v>44842.37499998368</v>
      </c>
      <c r="C6741" s="1">
        <f t="shared" si="1267"/>
        <v>10</v>
      </c>
      <c r="D6741" s="1">
        <f t="shared" si="1268"/>
        <v>6</v>
      </c>
      <c r="E6741" s="12">
        <f t="shared" si="1269"/>
        <v>10</v>
      </c>
      <c r="F6741" s="124" t="str">
        <f t="shared" si="1270"/>
        <v>0</v>
      </c>
      <c r="G6741" s="1">
        <f ca="1">(OFFSET(O6741,0,MATCH(Customer!$J$6,'CDH &amp; HDH'!$P$11:$X$11,0)))</f>
        <v>47</v>
      </c>
      <c r="H6741" s="1" t="str">
        <f t="shared" si="1271"/>
        <v>Heating</v>
      </c>
      <c r="I6741" s="1">
        <f ca="1">OFFSET(IF($H6741="Cooling",Customer!$C$25,Customer!$C$52),E6741,D6741)</f>
        <v>66</v>
      </c>
      <c r="J6741" s="1">
        <f ca="1">OFFSET(IF($H6741="Cooling",Customer!$L$25,Customer!$L$52),$E6741,$D6741)</f>
        <v>64</v>
      </c>
      <c r="K6741" s="16">
        <f t="shared" si="1272"/>
        <v>0</v>
      </c>
      <c r="L6741" s="16">
        <f t="shared" si="1273"/>
        <v>0</v>
      </c>
      <c r="M6741" s="17">
        <f t="shared" ca="1" si="1265"/>
        <v>19</v>
      </c>
      <c r="N6741" s="17">
        <f t="shared" ca="1" si="1266"/>
        <v>17</v>
      </c>
      <c r="O6741" s="4"/>
      <c r="P6741" s="4">
        <v>58</v>
      </c>
      <c r="Q6741" s="4">
        <v>56</v>
      </c>
      <c r="R6741" s="4">
        <v>41</v>
      </c>
      <c r="S6741" s="4">
        <v>45</v>
      </c>
      <c r="T6741" s="4">
        <v>58</v>
      </c>
      <c r="U6741" s="4">
        <v>61</v>
      </c>
      <c r="V6741" s="13">
        <v>47</v>
      </c>
      <c r="W6741" s="4">
        <v>58</v>
      </c>
      <c r="X6741" s="4">
        <v>50</v>
      </c>
      <c r="Y6741">
        <f t="shared" si="1274"/>
        <v>0</v>
      </c>
      <c r="Z6741">
        <f t="shared" si="1275"/>
        <v>0</v>
      </c>
    </row>
    <row r="6742" spans="2:26" x14ac:dyDescent="0.25">
      <c r="B6742" s="11">
        <f t="shared" si="1276"/>
        <v>44842.416666650344</v>
      </c>
      <c r="C6742" s="1">
        <f t="shared" si="1267"/>
        <v>10</v>
      </c>
      <c r="D6742" s="1">
        <f t="shared" si="1268"/>
        <v>6</v>
      </c>
      <c r="E6742" s="12">
        <f t="shared" si="1269"/>
        <v>11</v>
      </c>
      <c r="F6742" s="124" t="str">
        <f t="shared" si="1270"/>
        <v>0</v>
      </c>
      <c r="G6742" s="1">
        <f ca="1">(OFFSET(O6742,0,MATCH(Customer!$J$6,'CDH &amp; HDH'!$P$11:$X$11,0)))</f>
        <v>45</v>
      </c>
      <c r="H6742" s="1" t="str">
        <f t="shared" si="1271"/>
        <v>Heating</v>
      </c>
      <c r="I6742" s="1">
        <f ca="1">OFFSET(IF($H6742="Cooling",Customer!$C$25,Customer!$C$52),E6742,D6742)</f>
        <v>66</v>
      </c>
      <c r="J6742" s="1">
        <f ca="1">OFFSET(IF($H6742="Cooling",Customer!$L$25,Customer!$L$52),$E6742,$D6742)</f>
        <v>64</v>
      </c>
      <c r="K6742" s="16">
        <f t="shared" si="1272"/>
        <v>0</v>
      </c>
      <c r="L6742" s="16">
        <f t="shared" si="1273"/>
        <v>0</v>
      </c>
      <c r="M6742" s="17">
        <f t="shared" ca="1" si="1265"/>
        <v>21</v>
      </c>
      <c r="N6742" s="17">
        <f t="shared" ca="1" si="1266"/>
        <v>19</v>
      </c>
      <c r="O6742" s="4"/>
      <c r="P6742" s="4">
        <v>64</v>
      </c>
      <c r="Q6742" s="4">
        <v>60</v>
      </c>
      <c r="R6742" s="4">
        <v>41</v>
      </c>
      <c r="S6742" s="4">
        <v>45</v>
      </c>
      <c r="T6742" s="4">
        <v>64</v>
      </c>
      <c r="U6742" s="4">
        <v>66</v>
      </c>
      <c r="V6742" s="13">
        <v>45</v>
      </c>
      <c r="W6742" s="4">
        <v>64</v>
      </c>
      <c r="X6742" s="4">
        <v>40</v>
      </c>
      <c r="Y6742">
        <f t="shared" si="1274"/>
        <v>0</v>
      </c>
      <c r="Z6742">
        <f t="shared" si="1275"/>
        <v>0</v>
      </c>
    </row>
    <row r="6743" spans="2:26" x14ac:dyDescent="0.25">
      <c r="B6743" s="11">
        <f t="shared" si="1276"/>
        <v>44842.458333317009</v>
      </c>
      <c r="C6743" s="1">
        <f t="shared" si="1267"/>
        <v>10</v>
      </c>
      <c r="D6743" s="1">
        <f t="shared" si="1268"/>
        <v>6</v>
      </c>
      <c r="E6743" s="12">
        <f t="shared" si="1269"/>
        <v>12</v>
      </c>
      <c r="F6743" s="124" t="str">
        <f t="shared" si="1270"/>
        <v>0</v>
      </c>
      <c r="G6743" s="1">
        <f ca="1">(OFFSET(O6743,0,MATCH(Customer!$J$6,'CDH &amp; HDH'!$P$11:$X$11,0)))</f>
        <v>49</v>
      </c>
      <c r="H6743" s="1" t="str">
        <f t="shared" si="1271"/>
        <v>Heating</v>
      </c>
      <c r="I6743" s="1">
        <f ca="1">OFFSET(IF($H6743="Cooling",Customer!$C$25,Customer!$C$52),E6743,D6743)</f>
        <v>66</v>
      </c>
      <c r="J6743" s="1">
        <f ca="1">OFFSET(IF($H6743="Cooling",Customer!$L$25,Customer!$L$52),$E6743,$D6743)</f>
        <v>64</v>
      </c>
      <c r="K6743" s="16">
        <f t="shared" si="1272"/>
        <v>0</v>
      </c>
      <c r="L6743" s="16">
        <f t="shared" si="1273"/>
        <v>0</v>
      </c>
      <c r="M6743" s="17">
        <f t="shared" ca="1" si="1265"/>
        <v>17</v>
      </c>
      <c r="N6743" s="17">
        <f t="shared" ca="1" si="1266"/>
        <v>15</v>
      </c>
      <c r="O6743" s="4"/>
      <c r="P6743" s="4">
        <v>70</v>
      </c>
      <c r="Q6743" s="4">
        <v>62</v>
      </c>
      <c r="R6743" s="4">
        <v>41</v>
      </c>
      <c r="S6743" s="4">
        <v>44</v>
      </c>
      <c r="T6743" s="4">
        <v>68</v>
      </c>
      <c r="U6743" s="4">
        <v>69</v>
      </c>
      <c r="V6743" s="13">
        <v>49</v>
      </c>
      <c r="W6743" s="4">
        <v>64</v>
      </c>
      <c r="X6743" s="4">
        <v>49</v>
      </c>
      <c r="Y6743">
        <f t="shared" si="1274"/>
        <v>0</v>
      </c>
      <c r="Z6743">
        <f t="shared" si="1275"/>
        <v>0</v>
      </c>
    </row>
    <row r="6744" spans="2:26" x14ac:dyDescent="0.25">
      <c r="B6744" s="11">
        <f t="shared" si="1276"/>
        <v>44842.499999983673</v>
      </c>
      <c r="C6744" s="1">
        <f t="shared" si="1267"/>
        <v>10</v>
      </c>
      <c r="D6744" s="1">
        <f t="shared" si="1268"/>
        <v>6</v>
      </c>
      <c r="E6744" s="12">
        <f t="shared" si="1269"/>
        <v>13</v>
      </c>
      <c r="F6744" s="124" t="str">
        <f t="shared" si="1270"/>
        <v>0</v>
      </c>
      <c r="G6744" s="1">
        <f ca="1">(OFFSET(O6744,0,MATCH(Customer!$J$6,'CDH &amp; HDH'!$P$11:$X$11,0)))</f>
        <v>48</v>
      </c>
      <c r="H6744" s="1" t="str">
        <f t="shared" si="1271"/>
        <v>Heating</v>
      </c>
      <c r="I6744" s="1">
        <f ca="1">OFFSET(IF($H6744="Cooling",Customer!$C$25,Customer!$C$52),E6744,D6744)</f>
        <v>66</v>
      </c>
      <c r="J6744" s="1">
        <f ca="1">OFFSET(IF($H6744="Cooling",Customer!$L$25,Customer!$L$52),$E6744,$D6744)</f>
        <v>64</v>
      </c>
      <c r="K6744" s="16">
        <f t="shared" si="1272"/>
        <v>0</v>
      </c>
      <c r="L6744" s="16">
        <f t="shared" si="1273"/>
        <v>0</v>
      </c>
      <c r="M6744" s="17">
        <f t="shared" ca="1" si="1265"/>
        <v>18</v>
      </c>
      <c r="N6744" s="17">
        <f t="shared" ca="1" si="1266"/>
        <v>16</v>
      </c>
      <c r="O6744" s="4"/>
      <c r="P6744" s="4">
        <v>71</v>
      </c>
      <c r="Q6744" s="4">
        <v>65</v>
      </c>
      <c r="R6744" s="4">
        <v>42</v>
      </c>
      <c r="S6744" s="4">
        <v>44</v>
      </c>
      <c r="T6744" s="4">
        <v>70</v>
      </c>
      <c r="U6744" s="4">
        <v>71</v>
      </c>
      <c r="V6744" s="13">
        <v>48</v>
      </c>
      <c r="W6744" s="4">
        <v>65</v>
      </c>
      <c r="X6744" s="4">
        <v>48</v>
      </c>
      <c r="Y6744">
        <f t="shared" si="1274"/>
        <v>0</v>
      </c>
      <c r="Z6744">
        <f t="shared" si="1275"/>
        <v>0</v>
      </c>
    </row>
    <row r="6745" spans="2:26" x14ac:dyDescent="0.25">
      <c r="B6745" s="11">
        <f t="shared" si="1276"/>
        <v>44842.541666650337</v>
      </c>
      <c r="C6745" s="1">
        <f t="shared" si="1267"/>
        <v>10</v>
      </c>
      <c r="D6745" s="1">
        <f t="shared" si="1268"/>
        <v>6</v>
      </c>
      <c r="E6745" s="12">
        <f t="shared" si="1269"/>
        <v>14</v>
      </c>
      <c r="F6745" s="124" t="str">
        <f t="shared" si="1270"/>
        <v>0</v>
      </c>
      <c r="G6745" s="1">
        <f ca="1">(OFFSET(O6745,0,MATCH(Customer!$J$6,'CDH &amp; HDH'!$P$11:$X$11,0)))</f>
        <v>48</v>
      </c>
      <c r="H6745" s="1" t="str">
        <f t="shared" si="1271"/>
        <v>Heating</v>
      </c>
      <c r="I6745" s="1">
        <f ca="1">OFFSET(IF($H6745="Cooling",Customer!$C$25,Customer!$C$52),E6745,D6745)</f>
        <v>66</v>
      </c>
      <c r="J6745" s="1">
        <f ca="1">OFFSET(IF($H6745="Cooling",Customer!$L$25,Customer!$L$52),$E6745,$D6745)</f>
        <v>64</v>
      </c>
      <c r="K6745" s="16">
        <f t="shared" si="1272"/>
        <v>0</v>
      </c>
      <c r="L6745" s="16">
        <f t="shared" si="1273"/>
        <v>0</v>
      </c>
      <c r="M6745" s="17">
        <f t="shared" ca="1" si="1265"/>
        <v>18</v>
      </c>
      <c r="N6745" s="17">
        <f t="shared" ca="1" si="1266"/>
        <v>16</v>
      </c>
      <c r="O6745" s="4"/>
      <c r="P6745" s="4">
        <v>72</v>
      </c>
      <c r="Q6745" s="4">
        <v>68</v>
      </c>
      <c r="R6745" s="4">
        <v>43</v>
      </c>
      <c r="S6745" s="4">
        <v>44</v>
      </c>
      <c r="T6745" s="4">
        <v>71</v>
      </c>
      <c r="U6745" s="4">
        <v>71</v>
      </c>
      <c r="V6745" s="13">
        <v>48</v>
      </c>
      <c r="W6745" s="4">
        <v>65</v>
      </c>
      <c r="X6745" s="4">
        <v>51</v>
      </c>
      <c r="Y6745">
        <f t="shared" si="1274"/>
        <v>0</v>
      </c>
      <c r="Z6745">
        <f t="shared" si="1275"/>
        <v>0</v>
      </c>
    </row>
    <row r="6746" spans="2:26" x14ac:dyDescent="0.25">
      <c r="B6746" s="11">
        <f t="shared" si="1276"/>
        <v>44842.583333317001</v>
      </c>
      <c r="C6746" s="1">
        <f t="shared" si="1267"/>
        <v>10</v>
      </c>
      <c r="D6746" s="1">
        <f t="shared" si="1268"/>
        <v>6</v>
      </c>
      <c r="E6746" s="12">
        <f t="shared" si="1269"/>
        <v>15</v>
      </c>
      <c r="F6746" s="124" t="str">
        <f t="shared" si="1270"/>
        <v>0</v>
      </c>
      <c r="G6746" s="1">
        <f ca="1">(OFFSET(O6746,0,MATCH(Customer!$J$6,'CDH &amp; HDH'!$P$11:$X$11,0)))</f>
        <v>49</v>
      </c>
      <c r="H6746" s="1" t="str">
        <f t="shared" si="1271"/>
        <v>Heating</v>
      </c>
      <c r="I6746" s="1">
        <f ca="1">OFFSET(IF($H6746="Cooling",Customer!$C$25,Customer!$C$52),E6746,D6746)</f>
        <v>66</v>
      </c>
      <c r="J6746" s="1">
        <f ca="1">OFFSET(IF($H6746="Cooling",Customer!$L$25,Customer!$L$52),$E6746,$D6746)</f>
        <v>64</v>
      </c>
      <c r="K6746" s="16">
        <f t="shared" si="1272"/>
        <v>0</v>
      </c>
      <c r="L6746" s="16">
        <f t="shared" si="1273"/>
        <v>0</v>
      </c>
      <c r="M6746" s="17">
        <f t="shared" ca="1" si="1265"/>
        <v>17</v>
      </c>
      <c r="N6746" s="17">
        <f t="shared" ca="1" si="1266"/>
        <v>15</v>
      </c>
      <c r="O6746" s="4"/>
      <c r="P6746" s="4">
        <v>73</v>
      </c>
      <c r="Q6746" s="4">
        <v>67</v>
      </c>
      <c r="R6746" s="4">
        <v>38</v>
      </c>
      <c r="S6746" s="4">
        <v>45</v>
      </c>
      <c r="T6746" s="4">
        <v>71</v>
      </c>
      <c r="U6746" s="4">
        <v>72</v>
      </c>
      <c r="V6746" s="13">
        <v>49</v>
      </c>
      <c r="W6746" s="4">
        <v>67</v>
      </c>
      <c r="X6746" s="4">
        <v>52</v>
      </c>
      <c r="Y6746">
        <f t="shared" si="1274"/>
        <v>0</v>
      </c>
      <c r="Z6746">
        <f t="shared" si="1275"/>
        <v>0</v>
      </c>
    </row>
    <row r="6747" spans="2:26" x14ac:dyDescent="0.25">
      <c r="B6747" s="11">
        <f t="shared" si="1276"/>
        <v>44842.624999983665</v>
      </c>
      <c r="C6747" s="1">
        <f t="shared" si="1267"/>
        <v>10</v>
      </c>
      <c r="D6747" s="1">
        <f t="shared" si="1268"/>
        <v>6</v>
      </c>
      <c r="E6747" s="12">
        <f t="shared" si="1269"/>
        <v>16</v>
      </c>
      <c r="F6747" s="124" t="str">
        <f t="shared" si="1270"/>
        <v>0</v>
      </c>
      <c r="G6747" s="1">
        <f ca="1">(OFFSET(O6747,0,MATCH(Customer!$J$6,'CDH &amp; HDH'!$P$11:$X$11,0)))</f>
        <v>49</v>
      </c>
      <c r="H6747" s="1" t="str">
        <f t="shared" si="1271"/>
        <v>Heating</v>
      </c>
      <c r="I6747" s="1">
        <f ca="1">OFFSET(IF($H6747="Cooling",Customer!$C$25,Customer!$C$52),E6747,D6747)</f>
        <v>66</v>
      </c>
      <c r="J6747" s="1">
        <f ca="1">OFFSET(IF($H6747="Cooling",Customer!$L$25,Customer!$L$52),$E6747,$D6747)</f>
        <v>64</v>
      </c>
      <c r="K6747" s="16">
        <f t="shared" si="1272"/>
        <v>0</v>
      </c>
      <c r="L6747" s="16">
        <f t="shared" si="1273"/>
        <v>0</v>
      </c>
      <c r="M6747" s="17">
        <f t="shared" ca="1" si="1265"/>
        <v>17</v>
      </c>
      <c r="N6747" s="17">
        <f t="shared" ca="1" si="1266"/>
        <v>15</v>
      </c>
      <c r="O6747" s="4"/>
      <c r="P6747" s="4">
        <v>72</v>
      </c>
      <c r="Q6747" s="4">
        <v>67</v>
      </c>
      <c r="R6747" s="4">
        <v>37</v>
      </c>
      <c r="S6747" s="4">
        <v>45</v>
      </c>
      <c r="T6747" s="4">
        <v>71</v>
      </c>
      <c r="U6747" s="4">
        <v>71</v>
      </c>
      <c r="V6747" s="13">
        <v>49</v>
      </c>
      <c r="W6747" s="4">
        <v>65</v>
      </c>
      <c r="X6747" s="4">
        <v>52</v>
      </c>
      <c r="Y6747">
        <f t="shared" si="1274"/>
        <v>0</v>
      </c>
      <c r="Z6747">
        <f t="shared" si="1275"/>
        <v>0</v>
      </c>
    </row>
    <row r="6748" spans="2:26" x14ac:dyDescent="0.25">
      <c r="B6748" s="11">
        <f t="shared" si="1276"/>
        <v>44842.66666665033</v>
      </c>
      <c r="C6748" s="1">
        <f t="shared" si="1267"/>
        <v>10</v>
      </c>
      <c r="D6748" s="1">
        <f t="shared" si="1268"/>
        <v>6</v>
      </c>
      <c r="E6748" s="12">
        <f t="shared" si="1269"/>
        <v>17</v>
      </c>
      <c r="F6748" s="124" t="str">
        <f t="shared" si="1270"/>
        <v>0</v>
      </c>
      <c r="G6748" s="1">
        <f ca="1">(OFFSET(O6748,0,MATCH(Customer!$J$6,'CDH &amp; HDH'!$P$11:$X$11,0)))</f>
        <v>49</v>
      </c>
      <c r="H6748" s="1" t="str">
        <f t="shared" si="1271"/>
        <v>Heating</v>
      </c>
      <c r="I6748" s="1">
        <f ca="1">OFFSET(IF($H6748="Cooling",Customer!$C$25,Customer!$C$52),E6748,D6748)</f>
        <v>66</v>
      </c>
      <c r="J6748" s="1">
        <f ca="1">OFFSET(IF($H6748="Cooling",Customer!$L$25,Customer!$L$52),$E6748,$D6748)</f>
        <v>64</v>
      </c>
      <c r="K6748" s="16">
        <f t="shared" si="1272"/>
        <v>0</v>
      </c>
      <c r="L6748" s="16">
        <f t="shared" si="1273"/>
        <v>0</v>
      </c>
      <c r="M6748" s="17">
        <f t="shared" ca="1" si="1265"/>
        <v>17</v>
      </c>
      <c r="N6748" s="17">
        <f t="shared" ca="1" si="1266"/>
        <v>15</v>
      </c>
      <c r="O6748" s="4"/>
      <c r="P6748" s="4">
        <v>70</v>
      </c>
      <c r="Q6748" s="4">
        <v>64</v>
      </c>
      <c r="R6748" s="4">
        <v>37</v>
      </c>
      <c r="S6748" s="4">
        <v>45</v>
      </c>
      <c r="T6748" s="4">
        <v>70</v>
      </c>
      <c r="U6748" s="4">
        <v>68</v>
      </c>
      <c r="V6748" s="13">
        <v>49</v>
      </c>
      <c r="W6748" s="4">
        <v>62</v>
      </c>
      <c r="X6748" s="4">
        <v>50</v>
      </c>
      <c r="Y6748">
        <f t="shared" si="1274"/>
        <v>0</v>
      </c>
      <c r="Z6748">
        <f t="shared" si="1275"/>
        <v>0</v>
      </c>
    </row>
    <row r="6749" spans="2:26" x14ac:dyDescent="0.25">
      <c r="B6749" s="11">
        <f t="shared" si="1276"/>
        <v>44842.708333316994</v>
      </c>
      <c r="C6749" s="1">
        <f t="shared" si="1267"/>
        <v>10</v>
      </c>
      <c r="D6749" s="1">
        <f t="shared" si="1268"/>
        <v>6</v>
      </c>
      <c r="E6749" s="12">
        <f t="shared" si="1269"/>
        <v>18</v>
      </c>
      <c r="F6749" s="124" t="str">
        <f t="shared" si="1270"/>
        <v>0</v>
      </c>
      <c r="G6749" s="1">
        <f ca="1">(OFFSET(O6749,0,MATCH(Customer!$J$6,'CDH &amp; HDH'!$P$11:$X$11,0)))</f>
        <v>49</v>
      </c>
      <c r="H6749" s="1" t="str">
        <f t="shared" si="1271"/>
        <v>Heating</v>
      </c>
      <c r="I6749" s="1">
        <f ca="1">OFFSET(IF($H6749="Cooling",Customer!$C$25,Customer!$C$52),E6749,D6749)</f>
        <v>66</v>
      </c>
      <c r="J6749" s="1">
        <f ca="1">OFFSET(IF($H6749="Cooling",Customer!$L$25,Customer!$L$52),$E6749,$D6749)</f>
        <v>64</v>
      </c>
      <c r="K6749" s="16">
        <f t="shared" si="1272"/>
        <v>0</v>
      </c>
      <c r="L6749" s="16">
        <f t="shared" si="1273"/>
        <v>0</v>
      </c>
      <c r="M6749" s="17">
        <f t="shared" ca="1" si="1265"/>
        <v>17</v>
      </c>
      <c r="N6749" s="17">
        <f t="shared" ca="1" si="1266"/>
        <v>15</v>
      </c>
      <c r="O6749" s="4"/>
      <c r="P6749" s="4">
        <v>67</v>
      </c>
      <c r="Q6749" s="4">
        <v>61</v>
      </c>
      <c r="R6749" s="4">
        <v>36</v>
      </c>
      <c r="S6749" s="4">
        <v>46</v>
      </c>
      <c r="T6749" s="4">
        <v>63</v>
      </c>
      <c r="U6749" s="4">
        <v>64</v>
      </c>
      <c r="V6749" s="13">
        <v>49</v>
      </c>
      <c r="W6749" s="4">
        <v>59</v>
      </c>
      <c r="X6749" s="4">
        <v>48</v>
      </c>
      <c r="Y6749">
        <f t="shared" si="1274"/>
        <v>0</v>
      </c>
      <c r="Z6749">
        <f t="shared" si="1275"/>
        <v>0</v>
      </c>
    </row>
    <row r="6750" spans="2:26" x14ac:dyDescent="0.25">
      <c r="B6750" s="11">
        <f t="shared" si="1276"/>
        <v>44842.749999983658</v>
      </c>
      <c r="C6750" s="1">
        <f t="shared" si="1267"/>
        <v>10</v>
      </c>
      <c r="D6750" s="1">
        <f t="shared" si="1268"/>
        <v>6</v>
      </c>
      <c r="E6750" s="12">
        <f t="shared" si="1269"/>
        <v>19</v>
      </c>
      <c r="F6750" s="124" t="str">
        <f t="shared" si="1270"/>
        <v>0</v>
      </c>
      <c r="G6750" s="1">
        <f ca="1">(OFFSET(O6750,0,MATCH(Customer!$J$6,'CDH &amp; HDH'!$P$11:$X$11,0)))</f>
        <v>47</v>
      </c>
      <c r="H6750" s="1" t="str">
        <f t="shared" si="1271"/>
        <v>Heating</v>
      </c>
      <c r="I6750" s="1">
        <f ca="1">OFFSET(IF($H6750="Cooling",Customer!$C$25,Customer!$C$52),E6750,D6750)</f>
        <v>66</v>
      </c>
      <c r="J6750" s="1">
        <f ca="1">OFFSET(IF($H6750="Cooling",Customer!$L$25,Customer!$L$52),$E6750,$D6750)</f>
        <v>64</v>
      </c>
      <c r="K6750" s="16">
        <f t="shared" si="1272"/>
        <v>0</v>
      </c>
      <c r="L6750" s="16">
        <f t="shared" si="1273"/>
        <v>0</v>
      </c>
      <c r="M6750" s="17">
        <f t="shared" ca="1" si="1265"/>
        <v>19</v>
      </c>
      <c r="N6750" s="17">
        <f t="shared" ca="1" si="1266"/>
        <v>17</v>
      </c>
      <c r="O6750" s="4"/>
      <c r="P6750" s="4">
        <v>66</v>
      </c>
      <c r="Q6750" s="4">
        <v>61</v>
      </c>
      <c r="R6750" s="4">
        <v>36</v>
      </c>
      <c r="S6750" s="4">
        <v>46</v>
      </c>
      <c r="T6750" s="4">
        <v>60</v>
      </c>
      <c r="U6750" s="4">
        <v>63</v>
      </c>
      <c r="V6750" s="13">
        <v>47</v>
      </c>
      <c r="W6750" s="4">
        <v>58</v>
      </c>
      <c r="X6750" s="4">
        <v>47</v>
      </c>
      <c r="Y6750">
        <f t="shared" si="1274"/>
        <v>0</v>
      </c>
      <c r="Z6750">
        <f t="shared" si="1275"/>
        <v>0</v>
      </c>
    </row>
    <row r="6751" spans="2:26" x14ac:dyDescent="0.25">
      <c r="B6751" s="11">
        <f t="shared" si="1276"/>
        <v>44842.791666650322</v>
      </c>
      <c r="C6751" s="1">
        <f t="shared" si="1267"/>
        <v>10</v>
      </c>
      <c r="D6751" s="1">
        <f t="shared" si="1268"/>
        <v>6</v>
      </c>
      <c r="E6751" s="12">
        <f t="shared" si="1269"/>
        <v>20</v>
      </c>
      <c r="F6751" s="124" t="str">
        <f t="shared" si="1270"/>
        <v>0</v>
      </c>
      <c r="G6751" s="1">
        <f ca="1">(OFFSET(O6751,0,MATCH(Customer!$J$6,'CDH &amp; HDH'!$P$11:$X$11,0)))</f>
        <v>43</v>
      </c>
      <c r="H6751" s="1" t="str">
        <f t="shared" si="1271"/>
        <v>Heating</v>
      </c>
      <c r="I6751" s="1">
        <f ca="1">OFFSET(IF($H6751="Cooling",Customer!$C$25,Customer!$C$52),E6751,D6751)</f>
        <v>66</v>
      </c>
      <c r="J6751" s="1">
        <f ca="1">OFFSET(IF($H6751="Cooling",Customer!$L$25,Customer!$L$52),$E6751,$D6751)</f>
        <v>64</v>
      </c>
      <c r="K6751" s="16">
        <f t="shared" si="1272"/>
        <v>0</v>
      </c>
      <c r="L6751" s="16">
        <f t="shared" si="1273"/>
        <v>0</v>
      </c>
      <c r="M6751" s="17">
        <f t="shared" ca="1" si="1265"/>
        <v>23</v>
      </c>
      <c r="N6751" s="17">
        <f t="shared" ca="1" si="1266"/>
        <v>21</v>
      </c>
      <c r="O6751" s="4"/>
      <c r="P6751" s="4">
        <v>64</v>
      </c>
      <c r="Q6751" s="4">
        <v>60</v>
      </c>
      <c r="R6751" s="4">
        <v>36</v>
      </c>
      <c r="S6751" s="4">
        <v>46</v>
      </c>
      <c r="T6751" s="4">
        <v>62</v>
      </c>
      <c r="U6751" s="4">
        <v>62</v>
      </c>
      <c r="V6751" s="13">
        <v>43</v>
      </c>
      <c r="W6751" s="4">
        <v>58</v>
      </c>
      <c r="X6751" s="4">
        <v>44</v>
      </c>
      <c r="Y6751">
        <f t="shared" si="1274"/>
        <v>0</v>
      </c>
      <c r="Z6751">
        <f t="shared" si="1275"/>
        <v>0</v>
      </c>
    </row>
    <row r="6752" spans="2:26" x14ac:dyDescent="0.25">
      <c r="B6752" s="11">
        <f t="shared" si="1276"/>
        <v>44842.833333316987</v>
      </c>
      <c r="C6752" s="1">
        <f t="shared" si="1267"/>
        <v>10</v>
      </c>
      <c r="D6752" s="1">
        <f t="shared" si="1268"/>
        <v>6</v>
      </c>
      <c r="E6752" s="12">
        <f t="shared" si="1269"/>
        <v>21</v>
      </c>
      <c r="F6752" s="124" t="str">
        <f t="shared" si="1270"/>
        <v>0</v>
      </c>
      <c r="G6752" s="1">
        <f ca="1">(OFFSET(O6752,0,MATCH(Customer!$J$6,'CDH &amp; HDH'!$P$11:$X$11,0)))</f>
        <v>42</v>
      </c>
      <c r="H6752" s="1" t="str">
        <f t="shared" si="1271"/>
        <v>Heating</v>
      </c>
      <c r="I6752" s="1">
        <f ca="1">OFFSET(IF($H6752="Cooling",Customer!$C$25,Customer!$C$52),E6752,D6752)</f>
        <v>66</v>
      </c>
      <c r="J6752" s="1">
        <f ca="1">OFFSET(IF($H6752="Cooling",Customer!$L$25,Customer!$L$52),$E6752,$D6752)</f>
        <v>64</v>
      </c>
      <c r="K6752" s="16">
        <f t="shared" si="1272"/>
        <v>0</v>
      </c>
      <c r="L6752" s="16">
        <f t="shared" si="1273"/>
        <v>0</v>
      </c>
      <c r="M6752" s="17">
        <f t="shared" ca="1" si="1265"/>
        <v>24</v>
      </c>
      <c r="N6752" s="17">
        <f t="shared" ca="1" si="1266"/>
        <v>22</v>
      </c>
      <c r="O6752" s="4"/>
      <c r="P6752" s="4">
        <v>60</v>
      </c>
      <c r="Q6752" s="4">
        <v>58</v>
      </c>
      <c r="R6752" s="4">
        <v>35</v>
      </c>
      <c r="S6752" s="4">
        <v>46</v>
      </c>
      <c r="T6752" s="4">
        <v>64</v>
      </c>
      <c r="U6752" s="4">
        <v>58</v>
      </c>
      <c r="V6752" s="13">
        <v>42</v>
      </c>
      <c r="W6752" s="4">
        <v>56</v>
      </c>
      <c r="X6752" s="4">
        <v>43</v>
      </c>
      <c r="Y6752">
        <f t="shared" si="1274"/>
        <v>0</v>
      </c>
      <c r="Z6752">
        <f t="shared" si="1275"/>
        <v>0</v>
      </c>
    </row>
    <row r="6753" spans="2:26" x14ac:dyDescent="0.25">
      <c r="B6753" s="11">
        <f t="shared" si="1276"/>
        <v>44842.874999983651</v>
      </c>
      <c r="C6753" s="1">
        <f t="shared" si="1267"/>
        <v>10</v>
      </c>
      <c r="D6753" s="1">
        <f t="shared" si="1268"/>
        <v>6</v>
      </c>
      <c r="E6753" s="12">
        <f t="shared" si="1269"/>
        <v>22</v>
      </c>
      <c r="F6753" s="124" t="str">
        <f t="shared" si="1270"/>
        <v>0</v>
      </c>
      <c r="G6753" s="1">
        <f ca="1">(OFFSET(O6753,0,MATCH(Customer!$J$6,'CDH &amp; HDH'!$P$11:$X$11,0)))</f>
        <v>39</v>
      </c>
      <c r="H6753" s="1" t="str">
        <f t="shared" si="1271"/>
        <v>Heating</v>
      </c>
      <c r="I6753" s="1">
        <f ca="1">OFFSET(IF($H6753="Cooling",Customer!$C$25,Customer!$C$52),E6753,D6753)</f>
        <v>66</v>
      </c>
      <c r="J6753" s="1">
        <f ca="1">OFFSET(IF($H6753="Cooling",Customer!$L$25,Customer!$L$52),$E6753,$D6753)</f>
        <v>64</v>
      </c>
      <c r="K6753" s="16">
        <f t="shared" si="1272"/>
        <v>0</v>
      </c>
      <c r="L6753" s="16">
        <f t="shared" si="1273"/>
        <v>0</v>
      </c>
      <c r="M6753" s="17">
        <f t="shared" ca="1" si="1265"/>
        <v>27</v>
      </c>
      <c r="N6753" s="17">
        <f t="shared" ca="1" si="1266"/>
        <v>25</v>
      </c>
      <c r="O6753" s="4"/>
      <c r="P6753" s="4">
        <v>59</v>
      </c>
      <c r="Q6753" s="4">
        <v>58</v>
      </c>
      <c r="R6753" s="4">
        <v>34</v>
      </c>
      <c r="S6753" s="4">
        <v>46</v>
      </c>
      <c r="T6753" s="4">
        <v>57</v>
      </c>
      <c r="U6753" s="4">
        <v>58</v>
      </c>
      <c r="V6753" s="13">
        <v>39</v>
      </c>
      <c r="W6753" s="4">
        <v>56</v>
      </c>
      <c r="X6753" s="4">
        <v>42</v>
      </c>
      <c r="Y6753">
        <f t="shared" si="1274"/>
        <v>0</v>
      </c>
      <c r="Z6753">
        <f t="shared" si="1275"/>
        <v>0</v>
      </c>
    </row>
    <row r="6754" spans="2:26" x14ac:dyDescent="0.25">
      <c r="B6754" s="11">
        <f t="shared" si="1276"/>
        <v>44842.916666650315</v>
      </c>
      <c r="C6754" s="1">
        <f t="shared" si="1267"/>
        <v>10</v>
      </c>
      <c r="D6754" s="1">
        <f t="shared" si="1268"/>
        <v>6</v>
      </c>
      <c r="E6754" s="12">
        <f t="shared" si="1269"/>
        <v>23</v>
      </c>
      <c r="F6754" s="124" t="str">
        <f t="shared" si="1270"/>
        <v>0</v>
      </c>
      <c r="G6754" s="1">
        <f ca="1">(OFFSET(O6754,0,MATCH(Customer!$J$6,'CDH &amp; HDH'!$P$11:$X$11,0)))</f>
        <v>38</v>
      </c>
      <c r="H6754" s="1" t="str">
        <f t="shared" si="1271"/>
        <v>Heating</v>
      </c>
      <c r="I6754" s="1">
        <f ca="1">OFFSET(IF($H6754="Cooling",Customer!$C$25,Customer!$C$52),E6754,D6754)</f>
        <v>66</v>
      </c>
      <c r="J6754" s="1">
        <f ca="1">OFFSET(IF($H6754="Cooling",Customer!$L$25,Customer!$L$52),$E6754,$D6754)</f>
        <v>64</v>
      </c>
      <c r="K6754" s="16">
        <f t="shared" si="1272"/>
        <v>0</v>
      </c>
      <c r="L6754" s="16">
        <f t="shared" si="1273"/>
        <v>0</v>
      </c>
      <c r="M6754" s="17">
        <f t="shared" ca="1" si="1265"/>
        <v>28</v>
      </c>
      <c r="N6754" s="17">
        <f t="shared" ca="1" si="1266"/>
        <v>26</v>
      </c>
      <c r="O6754" s="4"/>
      <c r="P6754" s="4">
        <v>59</v>
      </c>
      <c r="Q6754" s="4">
        <v>56</v>
      </c>
      <c r="R6754" s="4">
        <v>34</v>
      </c>
      <c r="S6754" s="4">
        <v>45</v>
      </c>
      <c r="T6754" s="4">
        <v>56</v>
      </c>
      <c r="U6754" s="4">
        <v>58</v>
      </c>
      <c r="V6754" s="13">
        <v>38</v>
      </c>
      <c r="W6754" s="4">
        <v>55</v>
      </c>
      <c r="X6754" s="4">
        <v>43</v>
      </c>
      <c r="Y6754">
        <f t="shared" si="1274"/>
        <v>0</v>
      </c>
      <c r="Z6754">
        <f t="shared" si="1275"/>
        <v>0</v>
      </c>
    </row>
    <row r="6755" spans="2:26" x14ac:dyDescent="0.25">
      <c r="B6755" s="11">
        <f t="shared" si="1276"/>
        <v>44842.958333316979</v>
      </c>
      <c r="C6755" s="1">
        <f t="shared" si="1267"/>
        <v>10</v>
      </c>
      <c r="D6755" s="1">
        <f t="shared" si="1268"/>
        <v>6</v>
      </c>
      <c r="E6755" s="12">
        <f t="shared" si="1269"/>
        <v>24</v>
      </c>
      <c r="F6755" s="124" t="str">
        <f t="shared" si="1270"/>
        <v>0</v>
      </c>
      <c r="G6755" s="1">
        <f ca="1">(OFFSET(O6755,0,MATCH(Customer!$J$6,'CDH &amp; HDH'!$P$11:$X$11,0)))</f>
        <v>38</v>
      </c>
      <c r="H6755" s="1" t="str">
        <f t="shared" si="1271"/>
        <v>Heating</v>
      </c>
      <c r="I6755" s="1">
        <f ca="1">OFFSET(IF($H6755="Cooling",Customer!$C$25,Customer!$C$52),E6755,D6755)</f>
        <v>66</v>
      </c>
      <c r="J6755" s="1">
        <f ca="1">OFFSET(IF($H6755="Cooling",Customer!$L$25,Customer!$L$52),$E6755,$D6755)</f>
        <v>64</v>
      </c>
      <c r="K6755" s="16">
        <f t="shared" si="1272"/>
        <v>0</v>
      </c>
      <c r="L6755" s="16">
        <f t="shared" si="1273"/>
        <v>0</v>
      </c>
      <c r="M6755" s="17">
        <f t="shared" ca="1" si="1265"/>
        <v>28</v>
      </c>
      <c r="N6755" s="17">
        <f t="shared" ca="1" si="1266"/>
        <v>26</v>
      </c>
      <c r="O6755" s="4"/>
      <c r="P6755" s="4">
        <v>56</v>
      </c>
      <c r="Q6755" s="4">
        <v>56</v>
      </c>
      <c r="R6755" s="4">
        <v>34</v>
      </c>
      <c r="S6755" s="4">
        <v>45</v>
      </c>
      <c r="T6755" s="4">
        <v>54</v>
      </c>
      <c r="U6755" s="4">
        <v>57</v>
      </c>
      <c r="V6755" s="13">
        <v>38</v>
      </c>
      <c r="W6755" s="4">
        <v>54</v>
      </c>
      <c r="X6755" s="4">
        <v>39</v>
      </c>
      <c r="Y6755">
        <f t="shared" si="1274"/>
        <v>0</v>
      </c>
      <c r="Z6755">
        <f t="shared" si="1275"/>
        <v>0</v>
      </c>
    </row>
    <row r="6756" spans="2:26" x14ac:dyDescent="0.25">
      <c r="B6756" s="11">
        <f t="shared" si="1276"/>
        <v>44842.999999983644</v>
      </c>
      <c r="C6756" s="1">
        <f t="shared" si="1267"/>
        <v>10</v>
      </c>
      <c r="D6756" s="1">
        <f t="shared" si="1268"/>
        <v>7</v>
      </c>
      <c r="E6756" s="12">
        <f t="shared" si="1269"/>
        <v>1</v>
      </c>
      <c r="F6756" s="124" t="str">
        <f t="shared" si="1270"/>
        <v>0</v>
      </c>
      <c r="G6756" s="1">
        <f ca="1">(OFFSET(O6756,0,MATCH(Customer!$J$6,'CDH &amp; HDH'!$P$11:$X$11,0)))</f>
        <v>37</v>
      </c>
      <c r="H6756" s="1" t="str">
        <f t="shared" si="1271"/>
        <v>Heating</v>
      </c>
      <c r="I6756" s="1">
        <f ca="1">OFFSET(IF($H6756="Cooling",Customer!$C$25,Customer!$C$52),E6756,D6756)</f>
        <v>66</v>
      </c>
      <c r="J6756" s="1">
        <f ca="1">OFFSET(IF($H6756="Cooling",Customer!$L$25,Customer!$L$52),$E6756,$D6756)</f>
        <v>64</v>
      </c>
      <c r="K6756" s="16">
        <f t="shared" si="1272"/>
        <v>0</v>
      </c>
      <c r="L6756" s="16">
        <f t="shared" si="1273"/>
        <v>0</v>
      </c>
      <c r="M6756" s="17">
        <f t="shared" ref="M6756:M6819" ca="1" si="1277">IF($H6756="Cooling",0,MAX(0,I6756-$G6756))</f>
        <v>29</v>
      </c>
      <c r="N6756" s="17">
        <f t="shared" ref="N6756:N6819" ca="1" si="1278">IF($H6756="Cooling",0,MAX(0,J6756-$G6756))</f>
        <v>27</v>
      </c>
      <c r="O6756" s="4"/>
      <c r="P6756" s="4">
        <v>56</v>
      </c>
      <c r="Q6756" s="4">
        <v>56</v>
      </c>
      <c r="R6756" s="4">
        <v>34</v>
      </c>
      <c r="S6756" s="4">
        <v>44</v>
      </c>
      <c r="T6756" s="4">
        <v>53</v>
      </c>
      <c r="U6756" s="4">
        <v>56</v>
      </c>
      <c r="V6756" s="13">
        <v>37</v>
      </c>
      <c r="W6756" s="4">
        <v>55</v>
      </c>
      <c r="X6756" s="4">
        <v>39</v>
      </c>
      <c r="Y6756">
        <f t="shared" si="1274"/>
        <v>0</v>
      </c>
      <c r="Z6756">
        <f t="shared" si="1275"/>
        <v>0</v>
      </c>
    </row>
    <row r="6757" spans="2:26" x14ac:dyDescent="0.25">
      <c r="B6757" s="11">
        <f t="shared" si="1276"/>
        <v>44843.041666650308</v>
      </c>
      <c r="C6757" s="1">
        <f t="shared" si="1267"/>
        <v>10</v>
      </c>
      <c r="D6757" s="1">
        <f t="shared" si="1268"/>
        <v>7</v>
      </c>
      <c r="E6757" s="12">
        <f t="shared" si="1269"/>
        <v>2</v>
      </c>
      <c r="F6757" s="124" t="str">
        <f t="shared" si="1270"/>
        <v>0</v>
      </c>
      <c r="G6757" s="1">
        <f ca="1">(OFFSET(O6757,0,MATCH(Customer!$J$6,'CDH &amp; HDH'!$P$11:$X$11,0)))</f>
        <v>37</v>
      </c>
      <c r="H6757" s="1" t="str">
        <f t="shared" si="1271"/>
        <v>Heating</v>
      </c>
      <c r="I6757" s="1">
        <f ca="1">OFFSET(IF($H6757="Cooling",Customer!$C$25,Customer!$C$52),E6757,D6757)</f>
        <v>66</v>
      </c>
      <c r="J6757" s="1">
        <f ca="1">OFFSET(IF($H6757="Cooling",Customer!$L$25,Customer!$L$52),$E6757,$D6757)</f>
        <v>64</v>
      </c>
      <c r="K6757" s="16">
        <f t="shared" si="1272"/>
        <v>0</v>
      </c>
      <c r="L6757" s="16">
        <f t="shared" si="1273"/>
        <v>0</v>
      </c>
      <c r="M6757" s="17">
        <f t="shared" ca="1" si="1277"/>
        <v>29</v>
      </c>
      <c r="N6757" s="17">
        <f t="shared" ca="1" si="1278"/>
        <v>27</v>
      </c>
      <c r="O6757" s="4"/>
      <c r="P6757" s="4">
        <v>55</v>
      </c>
      <c r="Q6757" s="4">
        <v>55</v>
      </c>
      <c r="R6757" s="4">
        <v>33</v>
      </c>
      <c r="S6757" s="4">
        <v>42</v>
      </c>
      <c r="T6757" s="4">
        <v>52</v>
      </c>
      <c r="U6757" s="4">
        <v>56</v>
      </c>
      <c r="V6757" s="13">
        <v>37</v>
      </c>
      <c r="W6757" s="4">
        <v>54</v>
      </c>
      <c r="X6757" s="4">
        <v>38</v>
      </c>
      <c r="Y6757">
        <f t="shared" si="1274"/>
        <v>0</v>
      </c>
      <c r="Z6757">
        <f t="shared" si="1275"/>
        <v>0</v>
      </c>
    </row>
    <row r="6758" spans="2:26" x14ac:dyDescent="0.25">
      <c r="B6758" s="11">
        <f t="shared" si="1276"/>
        <v>44843.083333316972</v>
      </c>
      <c r="C6758" s="1">
        <f t="shared" si="1267"/>
        <v>10</v>
      </c>
      <c r="D6758" s="1">
        <f t="shared" si="1268"/>
        <v>7</v>
      </c>
      <c r="E6758" s="12">
        <f t="shared" si="1269"/>
        <v>3</v>
      </c>
      <c r="F6758" s="124" t="str">
        <f t="shared" si="1270"/>
        <v>0</v>
      </c>
      <c r="G6758" s="1">
        <f ca="1">(OFFSET(O6758,0,MATCH(Customer!$J$6,'CDH &amp; HDH'!$P$11:$X$11,0)))</f>
        <v>36</v>
      </c>
      <c r="H6758" s="1" t="str">
        <f t="shared" si="1271"/>
        <v>Heating</v>
      </c>
      <c r="I6758" s="1">
        <f ca="1">OFFSET(IF($H6758="Cooling",Customer!$C$25,Customer!$C$52),E6758,D6758)</f>
        <v>66</v>
      </c>
      <c r="J6758" s="1">
        <f ca="1">OFFSET(IF($H6758="Cooling",Customer!$L$25,Customer!$L$52),$E6758,$D6758)</f>
        <v>64</v>
      </c>
      <c r="K6758" s="16">
        <f t="shared" si="1272"/>
        <v>0</v>
      </c>
      <c r="L6758" s="16">
        <f t="shared" si="1273"/>
        <v>0</v>
      </c>
      <c r="M6758" s="17">
        <f t="shared" ca="1" si="1277"/>
        <v>30</v>
      </c>
      <c r="N6758" s="17">
        <f t="shared" ca="1" si="1278"/>
        <v>28</v>
      </c>
      <c r="O6758" s="4"/>
      <c r="P6758" s="4">
        <v>54</v>
      </c>
      <c r="Q6758" s="4">
        <v>55</v>
      </c>
      <c r="R6758" s="4">
        <v>31</v>
      </c>
      <c r="S6758" s="4">
        <v>40</v>
      </c>
      <c r="T6758" s="4">
        <v>51</v>
      </c>
      <c r="U6758" s="4">
        <v>55</v>
      </c>
      <c r="V6758" s="13">
        <v>36</v>
      </c>
      <c r="W6758" s="4">
        <v>53</v>
      </c>
      <c r="X6758" s="4">
        <v>37</v>
      </c>
      <c r="Y6758">
        <f t="shared" si="1274"/>
        <v>0</v>
      </c>
      <c r="Z6758">
        <f t="shared" si="1275"/>
        <v>0</v>
      </c>
    </row>
    <row r="6759" spans="2:26" x14ac:dyDescent="0.25">
      <c r="B6759" s="11">
        <f t="shared" si="1276"/>
        <v>44843.124999983636</v>
      </c>
      <c r="C6759" s="1">
        <f t="shared" si="1267"/>
        <v>10</v>
      </c>
      <c r="D6759" s="1">
        <f t="shared" si="1268"/>
        <v>7</v>
      </c>
      <c r="E6759" s="12">
        <f t="shared" si="1269"/>
        <v>4</v>
      </c>
      <c r="F6759" s="124" t="str">
        <f t="shared" si="1270"/>
        <v>0</v>
      </c>
      <c r="G6759" s="1">
        <f ca="1">(OFFSET(O6759,0,MATCH(Customer!$J$6,'CDH &amp; HDH'!$P$11:$X$11,0)))</f>
        <v>33</v>
      </c>
      <c r="H6759" s="1" t="str">
        <f t="shared" si="1271"/>
        <v>Heating</v>
      </c>
      <c r="I6759" s="1">
        <f ca="1">OFFSET(IF($H6759="Cooling",Customer!$C$25,Customer!$C$52),E6759,D6759)</f>
        <v>66</v>
      </c>
      <c r="J6759" s="1">
        <f ca="1">OFFSET(IF($H6759="Cooling",Customer!$L$25,Customer!$L$52),$E6759,$D6759)</f>
        <v>64</v>
      </c>
      <c r="K6759" s="16">
        <f t="shared" si="1272"/>
        <v>0</v>
      </c>
      <c r="L6759" s="16">
        <f t="shared" si="1273"/>
        <v>0</v>
      </c>
      <c r="M6759" s="17">
        <f t="shared" ca="1" si="1277"/>
        <v>33</v>
      </c>
      <c r="N6759" s="17">
        <f t="shared" ca="1" si="1278"/>
        <v>31</v>
      </c>
      <c r="O6759" s="4"/>
      <c r="P6759" s="4">
        <v>52</v>
      </c>
      <c r="Q6759" s="4">
        <v>55</v>
      </c>
      <c r="R6759" s="4">
        <v>31</v>
      </c>
      <c r="S6759" s="4">
        <v>38</v>
      </c>
      <c r="T6759" s="4">
        <v>51</v>
      </c>
      <c r="U6759" s="4">
        <v>55</v>
      </c>
      <c r="V6759" s="13">
        <v>33</v>
      </c>
      <c r="W6759" s="4">
        <v>52</v>
      </c>
      <c r="X6759" s="4">
        <v>37</v>
      </c>
      <c r="Y6759">
        <f t="shared" si="1274"/>
        <v>0</v>
      </c>
      <c r="Z6759">
        <f t="shared" si="1275"/>
        <v>0</v>
      </c>
    </row>
    <row r="6760" spans="2:26" x14ac:dyDescent="0.25">
      <c r="B6760" s="11">
        <f t="shared" si="1276"/>
        <v>44843.166666650301</v>
      </c>
      <c r="C6760" s="1">
        <f t="shared" si="1267"/>
        <v>10</v>
      </c>
      <c r="D6760" s="1">
        <f t="shared" si="1268"/>
        <v>7</v>
      </c>
      <c r="E6760" s="12">
        <f t="shared" si="1269"/>
        <v>5</v>
      </c>
      <c r="F6760" s="124" t="str">
        <f t="shared" si="1270"/>
        <v>0</v>
      </c>
      <c r="G6760" s="1">
        <f ca="1">(OFFSET(O6760,0,MATCH(Customer!$J$6,'CDH &amp; HDH'!$P$11:$X$11,0)))</f>
        <v>33</v>
      </c>
      <c r="H6760" s="1" t="str">
        <f t="shared" si="1271"/>
        <v>Heating</v>
      </c>
      <c r="I6760" s="1">
        <f ca="1">OFFSET(IF($H6760="Cooling",Customer!$C$25,Customer!$C$52),E6760,D6760)</f>
        <v>66</v>
      </c>
      <c r="J6760" s="1">
        <f ca="1">OFFSET(IF($H6760="Cooling",Customer!$L$25,Customer!$L$52),$E6760,$D6760)</f>
        <v>64</v>
      </c>
      <c r="K6760" s="16">
        <f t="shared" si="1272"/>
        <v>0</v>
      </c>
      <c r="L6760" s="16">
        <f t="shared" si="1273"/>
        <v>0</v>
      </c>
      <c r="M6760" s="17">
        <f t="shared" ca="1" si="1277"/>
        <v>33</v>
      </c>
      <c r="N6760" s="17">
        <f t="shared" ca="1" si="1278"/>
        <v>31</v>
      </c>
      <c r="O6760" s="4"/>
      <c r="P6760" s="4">
        <v>51</v>
      </c>
      <c r="Q6760" s="4">
        <v>54</v>
      </c>
      <c r="R6760" s="4">
        <v>32</v>
      </c>
      <c r="S6760" s="4">
        <v>39</v>
      </c>
      <c r="T6760" s="4">
        <v>50</v>
      </c>
      <c r="U6760" s="4">
        <v>55</v>
      </c>
      <c r="V6760" s="13">
        <v>33</v>
      </c>
      <c r="W6760" s="4">
        <v>53</v>
      </c>
      <c r="X6760" s="4">
        <v>38</v>
      </c>
      <c r="Y6760">
        <f t="shared" si="1274"/>
        <v>0</v>
      </c>
      <c r="Z6760">
        <f t="shared" si="1275"/>
        <v>0</v>
      </c>
    </row>
    <row r="6761" spans="2:26" x14ac:dyDescent="0.25">
      <c r="B6761" s="11">
        <f t="shared" si="1276"/>
        <v>44843.208333316965</v>
      </c>
      <c r="C6761" s="1">
        <f t="shared" si="1267"/>
        <v>10</v>
      </c>
      <c r="D6761" s="1">
        <f t="shared" si="1268"/>
        <v>7</v>
      </c>
      <c r="E6761" s="12">
        <f t="shared" si="1269"/>
        <v>6</v>
      </c>
      <c r="F6761" s="124" t="str">
        <f t="shared" si="1270"/>
        <v>0</v>
      </c>
      <c r="G6761" s="1">
        <f ca="1">(OFFSET(O6761,0,MATCH(Customer!$J$6,'CDH &amp; HDH'!$P$11:$X$11,0)))</f>
        <v>33</v>
      </c>
      <c r="H6761" s="1" t="str">
        <f t="shared" si="1271"/>
        <v>Heating</v>
      </c>
      <c r="I6761" s="1">
        <f ca="1">OFFSET(IF($H6761="Cooling",Customer!$C$25,Customer!$C$52),E6761,D6761)</f>
        <v>66</v>
      </c>
      <c r="J6761" s="1">
        <f ca="1">OFFSET(IF($H6761="Cooling",Customer!$L$25,Customer!$L$52),$E6761,$D6761)</f>
        <v>64</v>
      </c>
      <c r="K6761" s="16">
        <f t="shared" si="1272"/>
        <v>0</v>
      </c>
      <c r="L6761" s="16">
        <f t="shared" si="1273"/>
        <v>0</v>
      </c>
      <c r="M6761" s="17">
        <f t="shared" ca="1" si="1277"/>
        <v>33</v>
      </c>
      <c r="N6761" s="17">
        <f t="shared" ca="1" si="1278"/>
        <v>31</v>
      </c>
      <c r="O6761" s="4"/>
      <c r="P6761" s="4">
        <v>50</v>
      </c>
      <c r="Q6761" s="4">
        <v>53</v>
      </c>
      <c r="R6761" s="4">
        <v>31</v>
      </c>
      <c r="S6761" s="4">
        <v>41</v>
      </c>
      <c r="T6761" s="4">
        <v>50</v>
      </c>
      <c r="U6761" s="4">
        <v>55</v>
      </c>
      <c r="V6761" s="13">
        <v>33</v>
      </c>
      <c r="W6761" s="4">
        <v>54</v>
      </c>
      <c r="X6761" s="4">
        <v>38</v>
      </c>
      <c r="Y6761">
        <f t="shared" si="1274"/>
        <v>0</v>
      </c>
      <c r="Z6761">
        <f t="shared" si="1275"/>
        <v>0</v>
      </c>
    </row>
    <row r="6762" spans="2:26" x14ac:dyDescent="0.25">
      <c r="B6762" s="11">
        <f t="shared" si="1276"/>
        <v>44843.249999983629</v>
      </c>
      <c r="C6762" s="1">
        <f t="shared" si="1267"/>
        <v>10</v>
      </c>
      <c r="D6762" s="1">
        <f t="shared" si="1268"/>
        <v>7</v>
      </c>
      <c r="E6762" s="12">
        <f t="shared" si="1269"/>
        <v>7</v>
      </c>
      <c r="F6762" s="124" t="str">
        <f t="shared" si="1270"/>
        <v>0</v>
      </c>
      <c r="G6762" s="1">
        <f ca="1">(OFFSET(O6762,0,MATCH(Customer!$J$6,'CDH &amp; HDH'!$P$11:$X$11,0)))</f>
        <v>34</v>
      </c>
      <c r="H6762" s="1" t="str">
        <f t="shared" si="1271"/>
        <v>Heating</v>
      </c>
      <c r="I6762" s="1">
        <f ca="1">OFFSET(IF($H6762="Cooling",Customer!$C$25,Customer!$C$52),E6762,D6762)</f>
        <v>66</v>
      </c>
      <c r="J6762" s="1">
        <f ca="1">OFFSET(IF($H6762="Cooling",Customer!$L$25,Customer!$L$52),$E6762,$D6762)</f>
        <v>64</v>
      </c>
      <c r="K6762" s="16">
        <f t="shared" si="1272"/>
        <v>0</v>
      </c>
      <c r="L6762" s="16">
        <f t="shared" si="1273"/>
        <v>0</v>
      </c>
      <c r="M6762" s="17">
        <f t="shared" ca="1" si="1277"/>
        <v>32</v>
      </c>
      <c r="N6762" s="17">
        <f t="shared" ca="1" si="1278"/>
        <v>30</v>
      </c>
      <c r="O6762" s="4"/>
      <c r="P6762" s="4">
        <v>51</v>
      </c>
      <c r="Q6762" s="4">
        <v>53</v>
      </c>
      <c r="R6762" s="4">
        <v>33</v>
      </c>
      <c r="S6762" s="4">
        <v>42</v>
      </c>
      <c r="T6762" s="4">
        <v>50</v>
      </c>
      <c r="U6762" s="4">
        <v>56</v>
      </c>
      <c r="V6762" s="13">
        <v>34</v>
      </c>
      <c r="W6762" s="4">
        <v>54</v>
      </c>
      <c r="X6762" s="4">
        <v>39</v>
      </c>
      <c r="Y6762">
        <f t="shared" si="1274"/>
        <v>0</v>
      </c>
      <c r="Z6762">
        <f t="shared" si="1275"/>
        <v>0</v>
      </c>
    </row>
    <row r="6763" spans="2:26" x14ac:dyDescent="0.25">
      <c r="B6763" s="11">
        <f t="shared" si="1276"/>
        <v>44843.291666650293</v>
      </c>
      <c r="C6763" s="1">
        <f t="shared" si="1267"/>
        <v>10</v>
      </c>
      <c r="D6763" s="1">
        <f t="shared" si="1268"/>
        <v>7</v>
      </c>
      <c r="E6763" s="12">
        <f t="shared" si="1269"/>
        <v>8</v>
      </c>
      <c r="F6763" s="124" t="str">
        <f t="shared" si="1270"/>
        <v>0</v>
      </c>
      <c r="G6763" s="1">
        <f ca="1">(OFFSET(O6763,0,MATCH(Customer!$J$6,'CDH &amp; HDH'!$P$11:$X$11,0)))</f>
        <v>35</v>
      </c>
      <c r="H6763" s="1" t="str">
        <f t="shared" si="1271"/>
        <v>Heating</v>
      </c>
      <c r="I6763" s="1">
        <f ca="1">OFFSET(IF($H6763="Cooling",Customer!$C$25,Customer!$C$52),E6763,D6763)</f>
        <v>66</v>
      </c>
      <c r="J6763" s="1">
        <f ca="1">OFFSET(IF($H6763="Cooling",Customer!$L$25,Customer!$L$52),$E6763,$D6763)</f>
        <v>64</v>
      </c>
      <c r="K6763" s="16">
        <f t="shared" si="1272"/>
        <v>0</v>
      </c>
      <c r="L6763" s="16">
        <f t="shared" si="1273"/>
        <v>0</v>
      </c>
      <c r="M6763" s="17">
        <f t="shared" ca="1" si="1277"/>
        <v>31</v>
      </c>
      <c r="N6763" s="17">
        <f t="shared" ca="1" si="1278"/>
        <v>29</v>
      </c>
      <c r="O6763" s="4"/>
      <c r="P6763" s="4">
        <v>57</v>
      </c>
      <c r="Q6763" s="4">
        <v>56</v>
      </c>
      <c r="R6763" s="4">
        <v>34</v>
      </c>
      <c r="S6763" s="4">
        <v>45</v>
      </c>
      <c r="T6763" s="4">
        <v>52</v>
      </c>
      <c r="U6763" s="4">
        <v>58</v>
      </c>
      <c r="V6763" s="13">
        <v>35</v>
      </c>
      <c r="W6763" s="4">
        <v>57</v>
      </c>
      <c r="X6763" s="4">
        <v>40</v>
      </c>
      <c r="Y6763">
        <f t="shared" si="1274"/>
        <v>0</v>
      </c>
      <c r="Z6763">
        <f t="shared" si="1275"/>
        <v>0</v>
      </c>
    </row>
    <row r="6764" spans="2:26" x14ac:dyDescent="0.25">
      <c r="B6764" s="11">
        <f t="shared" si="1276"/>
        <v>44843.333333316958</v>
      </c>
      <c r="C6764" s="1">
        <f t="shared" si="1267"/>
        <v>10</v>
      </c>
      <c r="D6764" s="1">
        <f t="shared" si="1268"/>
        <v>7</v>
      </c>
      <c r="E6764" s="12">
        <f t="shared" si="1269"/>
        <v>9</v>
      </c>
      <c r="F6764" s="124" t="str">
        <f t="shared" si="1270"/>
        <v>0</v>
      </c>
      <c r="G6764" s="1">
        <f ca="1">(OFFSET(O6764,0,MATCH(Customer!$J$6,'CDH &amp; HDH'!$P$11:$X$11,0)))</f>
        <v>40</v>
      </c>
      <c r="H6764" s="1" t="str">
        <f t="shared" si="1271"/>
        <v>Heating</v>
      </c>
      <c r="I6764" s="1">
        <f ca="1">OFFSET(IF($H6764="Cooling",Customer!$C$25,Customer!$C$52),E6764,D6764)</f>
        <v>66</v>
      </c>
      <c r="J6764" s="1">
        <f ca="1">OFFSET(IF($H6764="Cooling",Customer!$L$25,Customer!$L$52),$E6764,$D6764)</f>
        <v>64</v>
      </c>
      <c r="K6764" s="16">
        <f t="shared" si="1272"/>
        <v>0</v>
      </c>
      <c r="L6764" s="16">
        <f t="shared" si="1273"/>
        <v>0</v>
      </c>
      <c r="M6764" s="17">
        <f t="shared" ca="1" si="1277"/>
        <v>26</v>
      </c>
      <c r="N6764" s="17">
        <f t="shared" ca="1" si="1278"/>
        <v>24</v>
      </c>
      <c r="O6764" s="4"/>
      <c r="P6764" s="4">
        <v>63</v>
      </c>
      <c r="Q6764" s="4">
        <v>57</v>
      </c>
      <c r="R6764" s="4">
        <v>38</v>
      </c>
      <c r="S6764" s="4">
        <v>47</v>
      </c>
      <c r="T6764" s="4">
        <v>58</v>
      </c>
      <c r="U6764" s="4">
        <v>63</v>
      </c>
      <c r="V6764" s="13">
        <v>40</v>
      </c>
      <c r="W6764" s="4">
        <v>59</v>
      </c>
      <c r="X6764" s="4">
        <v>41</v>
      </c>
      <c r="Y6764">
        <f t="shared" si="1274"/>
        <v>0</v>
      </c>
      <c r="Z6764">
        <f t="shared" si="1275"/>
        <v>0</v>
      </c>
    </row>
    <row r="6765" spans="2:26" x14ac:dyDescent="0.25">
      <c r="B6765" s="11">
        <f t="shared" si="1276"/>
        <v>44843.374999983622</v>
      </c>
      <c r="C6765" s="1">
        <f t="shared" si="1267"/>
        <v>10</v>
      </c>
      <c r="D6765" s="1">
        <f t="shared" si="1268"/>
        <v>7</v>
      </c>
      <c r="E6765" s="12">
        <f t="shared" si="1269"/>
        <v>10</v>
      </c>
      <c r="F6765" s="124" t="str">
        <f t="shared" si="1270"/>
        <v>0</v>
      </c>
      <c r="G6765" s="1">
        <f ca="1">(OFFSET(O6765,0,MATCH(Customer!$J$6,'CDH &amp; HDH'!$P$11:$X$11,0)))</f>
        <v>45</v>
      </c>
      <c r="H6765" s="1" t="str">
        <f t="shared" si="1271"/>
        <v>Heating</v>
      </c>
      <c r="I6765" s="1">
        <f ca="1">OFFSET(IF($H6765="Cooling",Customer!$C$25,Customer!$C$52),E6765,D6765)</f>
        <v>66</v>
      </c>
      <c r="J6765" s="1">
        <f ca="1">OFFSET(IF($H6765="Cooling",Customer!$L$25,Customer!$L$52),$E6765,$D6765)</f>
        <v>64</v>
      </c>
      <c r="K6765" s="16">
        <f t="shared" si="1272"/>
        <v>0</v>
      </c>
      <c r="L6765" s="16">
        <f t="shared" si="1273"/>
        <v>0</v>
      </c>
      <c r="M6765" s="17">
        <f t="shared" ca="1" si="1277"/>
        <v>21</v>
      </c>
      <c r="N6765" s="17">
        <f t="shared" ca="1" si="1278"/>
        <v>19</v>
      </c>
      <c r="O6765" s="4"/>
      <c r="P6765" s="4">
        <v>65</v>
      </c>
      <c r="Q6765" s="4">
        <v>56</v>
      </c>
      <c r="R6765" s="4">
        <v>41</v>
      </c>
      <c r="S6765" s="4">
        <v>50</v>
      </c>
      <c r="T6765" s="4">
        <v>65</v>
      </c>
      <c r="U6765" s="4">
        <v>68</v>
      </c>
      <c r="V6765" s="13">
        <v>45</v>
      </c>
      <c r="W6765" s="4">
        <v>62</v>
      </c>
      <c r="X6765" s="4">
        <v>45</v>
      </c>
      <c r="Y6765">
        <f t="shared" si="1274"/>
        <v>0</v>
      </c>
      <c r="Z6765">
        <f t="shared" si="1275"/>
        <v>0</v>
      </c>
    </row>
    <row r="6766" spans="2:26" x14ac:dyDescent="0.25">
      <c r="B6766" s="11">
        <f t="shared" si="1276"/>
        <v>44843.416666650286</v>
      </c>
      <c r="C6766" s="1">
        <f t="shared" si="1267"/>
        <v>10</v>
      </c>
      <c r="D6766" s="1">
        <f t="shared" si="1268"/>
        <v>7</v>
      </c>
      <c r="E6766" s="12">
        <f t="shared" si="1269"/>
        <v>11</v>
      </c>
      <c r="F6766" s="124" t="str">
        <f t="shared" si="1270"/>
        <v>0</v>
      </c>
      <c r="G6766" s="1">
        <f ca="1">(OFFSET(O6766,0,MATCH(Customer!$J$6,'CDH &amp; HDH'!$P$11:$X$11,0)))</f>
        <v>50</v>
      </c>
      <c r="H6766" s="1" t="str">
        <f t="shared" si="1271"/>
        <v>Heating</v>
      </c>
      <c r="I6766" s="1">
        <f ca="1">OFFSET(IF($H6766="Cooling",Customer!$C$25,Customer!$C$52),E6766,D6766)</f>
        <v>66</v>
      </c>
      <c r="J6766" s="1">
        <f ca="1">OFFSET(IF($H6766="Cooling",Customer!$L$25,Customer!$L$52),$E6766,$D6766)</f>
        <v>64</v>
      </c>
      <c r="K6766" s="16">
        <f t="shared" si="1272"/>
        <v>0</v>
      </c>
      <c r="L6766" s="16">
        <f t="shared" si="1273"/>
        <v>0</v>
      </c>
      <c r="M6766" s="17">
        <f t="shared" ca="1" si="1277"/>
        <v>16</v>
      </c>
      <c r="N6766" s="17">
        <f t="shared" ca="1" si="1278"/>
        <v>14</v>
      </c>
      <c r="O6766" s="4"/>
      <c r="P6766" s="4">
        <v>68</v>
      </c>
      <c r="Q6766" s="4">
        <v>52</v>
      </c>
      <c r="R6766" s="4">
        <v>47</v>
      </c>
      <c r="S6766" s="4">
        <v>52</v>
      </c>
      <c r="T6766" s="4">
        <v>71</v>
      </c>
      <c r="U6766" s="4">
        <v>66</v>
      </c>
      <c r="V6766" s="13">
        <v>50</v>
      </c>
      <c r="W6766" s="4">
        <v>65</v>
      </c>
      <c r="X6766" s="4">
        <v>52</v>
      </c>
      <c r="Y6766">
        <f t="shared" si="1274"/>
        <v>0</v>
      </c>
      <c r="Z6766">
        <f t="shared" si="1275"/>
        <v>0</v>
      </c>
    </row>
    <row r="6767" spans="2:26" x14ac:dyDescent="0.25">
      <c r="B6767" s="11">
        <f t="shared" si="1276"/>
        <v>44843.45833331695</v>
      </c>
      <c r="C6767" s="1">
        <f t="shared" si="1267"/>
        <v>10</v>
      </c>
      <c r="D6767" s="1">
        <f t="shared" si="1268"/>
        <v>7</v>
      </c>
      <c r="E6767" s="12">
        <f t="shared" si="1269"/>
        <v>12</v>
      </c>
      <c r="F6767" s="124" t="str">
        <f t="shared" si="1270"/>
        <v>0</v>
      </c>
      <c r="G6767" s="1">
        <f ca="1">(OFFSET(O6767,0,MATCH(Customer!$J$6,'CDH &amp; HDH'!$P$11:$X$11,0)))</f>
        <v>51</v>
      </c>
      <c r="H6767" s="1" t="str">
        <f t="shared" si="1271"/>
        <v>Heating</v>
      </c>
      <c r="I6767" s="1">
        <f ca="1">OFFSET(IF($H6767="Cooling",Customer!$C$25,Customer!$C$52),E6767,D6767)</f>
        <v>66</v>
      </c>
      <c r="J6767" s="1">
        <f ca="1">OFFSET(IF($H6767="Cooling",Customer!$L$25,Customer!$L$52),$E6767,$D6767)</f>
        <v>64</v>
      </c>
      <c r="K6767" s="16">
        <f t="shared" si="1272"/>
        <v>0</v>
      </c>
      <c r="L6767" s="16">
        <f t="shared" si="1273"/>
        <v>0</v>
      </c>
      <c r="M6767" s="17">
        <f t="shared" ca="1" si="1277"/>
        <v>15</v>
      </c>
      <c r="N6767" s="17">
        <f t="shared" ca="1" si="1278"/>
        <v>13</v>
      </c>
      <c r="O6767" s="4"/>
      <c r="P6767" s="4">
        <v>68</v>
      </c>
      <c r="Q6767" s="4">
        <v>50</v>
      </c>
      <c r="R6767" s="4">
        <v>48</v>
      </c>
      <c r="S6767" s="4">
        <v>53</v>
      </c>
      <c r="T6767" s="4">
        <v>74</v>
      </c>
      <c r="U6767" s="4">
        <v>70</v>
      </c>
      <c r="V6767" s="13">
        <v>51</v>
      </c>
      <c r="W6767" s="4">
        <v>67</v>
      </c>
      <c r="X6767" s="4">
        <v>56</v>
      </c>
      <c r="Y6767">
        <f t="shared" si="1274"/>
        <v>0</v>
      </c>
      <c r="Z6767">
        <f t="shared" si="1275"/>
        <v>0</v>
      </c>
    </row>
    <row r="6768" spans="2:26" x14ac:dyDescent="0.25">
      <c r="B6768" s="11">
        <f t="shared" si="1276"/>
        <v>44843.499999983615</v>
      </c>
      <c r="C6768" s="1">
        <f t="shared" si="1267"/>
        <v>10</v>
      </c>
      <c r="D6768" s="1">
        <f t="shared" si="1268"/>
        <v>7</v>
      </c>
      <c r="E6768" s="12">
        <f t="shared" si="1269"/>
        <v>13</v>
      </c>
      <c r="F6768" s="124" t="str">
        <f t="shared" si="1270"/>
        <v>0</v>
      </c>
      <c r="G6768" s="1">
        <f ca="1">(OFFSET(O6768,0,MATCH(Customer!$J$6,'CDH &amp; HDH'!$P$11:$X$11,0)))</f>
        <v>54</v>
      </c>
      <c r="H6768" s="1" t="str">
        <f t="shared" si="1271"/>
        <v>Heating</v>
      </c>
      <c r="I6768" s="1">
        <f ca="1">OFFSET(IF($H6768="Cooling",Customer!$C$25,Customer!$C$52),E6768,D6768)</f>
        <v>66</v>
      </c>
      <c r="J6768" s="1">
        <f ca="1">OFFSET(IF($H6768="Cooling",Customer!$L$25,Customer!$L$52),$E6768,$D6768)</f>
        <v>64</v>
      </c>
      <c r="K6768" s="16">
        <f t="shared" si="1272"/>
        <v>0</v>
      </c>
      <c r="L6768" s="16">
        <f t="shared" si="1273"/>
        <v>0</v>
      </c>
      <c r="M6768" s="17">
        <f t="shared" ca="1" si="1277"/>
        <v>12</v>
      </c>
      <c r="N6768" s="17">
        <f t="shared" ca="1" si="1278"/>
        <v>10</v>
      </c>
      <c r="O6768" s="4"/>
      <c r="P6768" s="4">
        <v>69</v>
      </c>
      <c r="Q6768" s="4">
        <v>49</v>
      </c>
      <c r="R6768" s="4">
        <v>53</v>
      </c>
      <c r="S6768" s="4">
        <v>55</v>
      </c>
      <c r="T6768" s="4">
        <v>74</v>
      </c>
      <c r="U6768" s="4">
        <v>71</v>
      </c>
      <c r="V6768" s="13">
        <v>54</v>
      </c>
      <c r="W6768" s="4">
        <v>69</v>
      </c>
      <c r="X6768" s="4">
        <v>57</v>
      </c>
      <c r="Y6768">
        <f t="shared" si="1274"/>
        <v>0</v>
      </c>
      <c r="Z6768">
        <f t="shared" si="1275"/>
        <v>0</v>
      </c>
    </row>
    <row r="6769" spans="2:26" x14ac:dyDescent="0.25">
      <c r="B6769" s="11">
        <f t="shared" si="1276"/>
        <v>44843.541666650279</v>
      </c>
      <c r="C6769" s="1">
        <f t="shared" si="1267"/>
        <v>10</v>
      </c>
      <c r="D6769" s="1">
        <f t="shared" si="1268"/>
        <v>7</v>
      </c>
      <c r="E6769" s="12">
        <f t="shared" si="1269"/>
        <v>14</v>
      </c>
      <c r="F6769" s="124" t="str">
        <f t="shared" si="1270"/>
        <v>0</v>
      </c>
      <c r="G6769" s="1">
        <f ca="1">(OFFSET(O6769,0,MATCH(Customer!$J$6,'CDH &amp; HDH'!$P$11:$X$11,0)))</f>
        <v>55</v>
      </c>
      <c r="H6769" s="1" t="str">
        <f t="shared" si="1271"/>
        <v>Heating</v>
      </c>
      <c r="I6769" s="1">
        <f ca="1">OFFSET(IF($H6769="Cooling",Customer!$C$25,Customer!$C$52),E6769,D6769)</f>
        <v>66</v>
      </c>
      <c r="J6769" s="1">
        <f ca="1">OFFSET(IF($H6769="Cooling",Customer!$L$25,Customer!$L$52),$E6769,$D6769)</f>
        <v>64</v>
      </c>
      <c r="K6769" s="16">
        <f t="shared" si="1272"/>
        <v>0</v>
      </c>
      <c r="L6769" s="16">
        <f t="shared" si="1273"/>
        <v>0</v>
      </c>
      <c r="M6769" s="17">
        <f t="shared" ca="1" si="1277"/>
        <v>11</v>
      </c>
      <c r="N6769" s="17">
        <f t="shared" ca="1" si="1278"/>
        <v>9</v>
      </c>
      <c r="O6769" s="4"/>
      <c r="P6769" s="4">
        <v>70</v>
      </c>
      <c r="Q6769" s="4">
        <v>48</v>
      </c>
      <c r="R6769" s="4">
        <v>50</v>
      </c>
      <c r="S6769" s="4">
        <v>55</v>
      </c>
      <c r="T6769" s="4">
        <v>76</v>
      </c>
      <c r="U6769" s="4">
        <v>71</v>
      </c>
      <c r="V6769" s="13">
        <v>55</v>
      </c>
      <c r="W6769" s="4">
        <v>71</v>
      </c>
      <c r="X6769" s="4">
        <v>58</v>
      </c>
      <c r="Y6769">
        <f t="shared" si="1274"/>
        <v>0</v>
      </c>
      <c r="Z6769">
        <f t="shared" si="1275"/>
        <v>0</v>
      </c>
    </row>
    <row r="6770" spans="2:26" x14ac:dyDescent="0.25">
      <c r="B6770" s="11">
        <f t="shared" si="1276"/>
        <v>44843.583333316943</v>
      </c>
      <c r="C6770" s="1">
        <f t="shared" si="1267"/>
        <v>10</v>
      </c>
      <c r="D6770" s="1">
        <f t="shared" si="1268"/>
        <v>7</v>
      </c>
      <c r="E6770" s="12">
        <f t="shared" si="1269"/>
        <v>15</v>
      </c>
      <c r="F6770" s="124" t="str">
        <f t="shared" si="1270"/>
        <v>0</v>
      </c>
      <c r="G6770" s="1">
        <f ca="1">(OFFSET(O6770,0,MATCH(Customer!$J$6,'CDH &amp; HDH'!$P$11:$X$11,0)))</f>
        <v>55</v>
      </c>
      <c r="H6770" s="1" t="str">
        <f t="shared" si="1271"/>
        <v>Heating</v>
      </c>
      <c r="I6770" s="1">
        <f ca="1">OFFSET(IF($H6770="Cooling",Customer!$C$25,Customer!$C$52),E6770,D6770)</f>
        <v>66</v>
      </c>
      <c r="J6770" s="1">
        <f ca="1">OFFSET(IF($H6770="Cooling",Customer!$L$25,Customer!$L$52),$E6770,$D6770)</f>
        <v>64</v>
      </c>
      <c r="K6770" s="16">
        <f t="shared" si="1272"/>
        <v>0</v>
      </c>
      <c r="L6770" s="16">
        <f t="shared" si="1273"/>
        <v>0</v>
      </c>
      <c r="M6770" s="17">
        <f t="shared" ca="1" si="1277"/>
        <v>11</v>
      </c>
      <c r="N6770" s="17">
        <f t="shared" ca="1" si="1278"/>
        <v>9</v>
      </c>
      <c r="O6770" s="4"/>
      <c r="P6770" s="4">
        <v>72</v>
      </c>
      <c r="Q6770" s="4">
        <v>46</v>
      </c>
      <c r="R6770" s="4">
        <v>50</v>
      </c>
      <c r="S6770" s="4">
        <v>55</v>
      </c>
      <c r="T6770" s="4">
        <v>76</v>
      </c>
      <c r="U6770" s="4">
        <v>71</v>
      </c>
      <c r="V6770" s="13">
        <v>55</v>
      </c>
      <c r="W6770" s="4">
        <v>72</v>
      </c>
      <c r="X6770" s="4">
        <v>60</v>
      </c>
      <c r="Y6770">
        <f t="shared" si="1274"/>
        <v>0</v>
      </c>
      <c r="Z6770">
        <f t="shared" si="1275"/>
        <v>0</v>
      </c>
    </row>
    <row r="6771" spans="2:26" x14ac:dyDescent="0.25">
      <c r="B6771" s="11">
        <f t="shared" si="1276"/>
        <v>44843.624999983607</v>
      </c>
      <c r="C6771" s="1">
        <f t="shared" si="1267"/>
        <v>10</v>
      </c>
      <c r="D6771" s="1">
        <f t="shared" si="1268"/>
        <v>7</v>
      </c>
      <c r="E6771" s="12">
        <f t="shared" si="1269"/>
        <v>16</v>
      </c>
      <c r="F6771" s="124" t="str">
        <f t="shared" si="1270"/>
        <v>0</v>
      </c>
      <c r="G6771" s="1">
        <f ca="1">(OFFSET(O6771,0,MATCH(Customer!$J$6,'CDH &amp; HDH'!$P$11:$X$11,0)))</f>
        <v>55</v>
      </c>
      <c r="H6771" s="1" t="str">
        <f t="shared" si="1271"/>
        <v>Heating</v>
      </c>
      <c r="I6771" s="1">
        <f ca="1">OFFSET(IF($H6771="Cooling",Customer!$C$25,Customer!$C$52),E6771,D6771)</f>
        <v>66</v>
      </c>
      <c r="J6771" s="1">
        <f ca="1">OFFSET(IF($H6771="Cooling",Customer!$L$25,Customer!$L$52),$E6771,$D6771)</f>
        <v>64</v>
      </c>
      <c r="K6771" s="16">
        <f t="shared" si="1272"/>
        <v>0</v>
      </c>
      <c r="L6771" s="16">
        <f t="shared" si="1273"/>
        <v>0</v>
      </c>
      <c r="M6771" s="17">
        <f t="shared" ca="1" si="1277"/>
        <v>11</v>
      </c>
      <c r="N6771" s="17">
        <f t="shared" ca="1" si="1278"/>
        <v>9</v>
      </c>
      <c r="O6771" s="4"/>
      <c r="P6771" s="4">
        <v>70</v>
      </c>
      <c r="Q6771" s="4">
        <v>46</v>
      </c>
      <c r="R6771" s="4">
        <v>50</v>
      </c>
      <c r="S6771" s="4">
        <v>55</v>
      </c>
      <c r="T6771" s="4">
        <v>73</v>
      </c>
      <c r="U6771" s="4">
        <v>72</v>
      </c>
      <c r="V6771" s="13">
        <v>55</v>
      </c>
      <c r="W6771" s="4">
        <v>72</v>
      </c>
      <c r="X6771" s="4">
        <v>61</v>
      </c>
      <c r="Y6771">
        <f t="shared" si="1274"/>
        <v>0</v>
      </c>
      <c r="Z6771">
        <f t="shared" si="1275"/>
        <v>0</v>
      </c>
    </row>
    <row r="6772" spans="2:26" x14ac:dyDescent="0.25">
      <c r="B6772" s="11">
        <f t="shared" si="1276"/>
        <v>44843.666666650272</v>
      </c>
      <c r="C6772" s="1">
        <f t="shared" si="1267"/>
        <v>10</v>
      </c>
      <c r="D6772" s="1">
        <f t="shared" si="1268"/>
        <v>7</v>
      </c>
      <c r="E6772" s="12">
        <f t="shared" si="1269"/>
        <v>17</v>
      </c>
      <c r="F6772" s="124" t="str">
        <f t="shared" si="1270"/>
        <v>0</v>
      </c>
      <c r="G6772" s="1">
        <f ca="1">(OFFSET(O6772,0,MATCH(Customer!$J$6,'CDH &amp; HDH'!$P$11:$X$11,0)))</f>
        <v>55</v>
      </c>
      <c r="H6772" s="1" t="str">
        <f t="shared" si="1271"/>
        <v>Heating</v>
      </c>
      <c r="I6772" s="1">
        <f ca="1">OFFSET(IF($H6772="Cooling",Customer!$C$25,Customer!$C$52),E6772,D6772)</f>
        <v>66</v>
      </c>
      <c r="J6772" s="1">
        <f ca="1">OFFSET(IF($H6772="Cooling",Customer!$L$25,Customer!$L$52),$E6772,$D6772)</f>
        <v>64</v>
      </c>
      <c r="K6772" s="16">
        <f t="shared" si="1272"/>
        <v>0</v>
      </c>
      <c r="L6772" s="16">
        <f t="shared" si="1273"/>
        <v>0</v>
      </c>
      <c r="M6772" s="17">
        <f t="shared" ca="1" si="1277"/>
        <v>11</v>
      </c>
      <c r="N6772" s="17">
        <f t="shared" ca="1" si="1278"/>
        <v>9</v>
      </c>
      <c r="O6772" s="4"/>
      <c r="P6772" s="4">
        <v>66</v>
      </c>
      <c r="Q6772" s="4">
        <v>44</v>
      </c>
      <c r="R6772" s="4">
        <v>50</v>
      </c>
      <c r="S6772" s="4">
        <v>52</v>
      </c>
      <c r="T6772" s="4">
        <v>70</v>
      </c>
      <c r="U6772" s="4">
        <v>68</v>
      </c>
      <c r="V6772" s="13">
        <v>55</v>
      </c>
      <c r="W6772" s="4">
        <v>69</v>
      </c>
      <c r="X6772" s="4">
        <v>58</v>
      </c>
      <c r="Y6772">
        <f t="shared" si="1274"/>
        <v>0</v>
      </c>
      <c r="Z6772">
        <f t="shared" si="1275"/>
        <v>0</v>
      </c>
    </row>
    <row r="6773" spans="2:26" x14ac:dyDescent="0.25">
      <c r="B6773" s="11">
        <f t="shared" si="1276"/>
        <v>44843.708333316936</v>
      </c>
      <c r="C6773" s="1">
        <f t="shared" si="1267"/>
        <v>10</v>
      </c>
      <c r="D6773" s="1">
        <f t="shared" si="1268"/>
        <v>7</v>
      </c>
      <c r="E6773" s="12">
        <f t="shared" si="1269"/>
        <v>18</v>
      </c>
      <c r="F6773" s="124" t="str">
        <f t="shared" si="1270"/>
        <v>0</v>
      </c>
      <c r="G6773" s="1">
        <f ca="1">(OFFSET(O6773,0,MATCH(Customer!$J$6,'CDH &amp; HDH'!$P$11:$X$11,0)))</f>
        <v>51</v>
      </c>
      <c r="H6773" s="1" t="str">
        <f t="shared" si="1271"/>
        <v>Heating</v>
      </c>
      <c r="I6773" s="1">
        <f ca="1">OFFSET(IF($H6773="Cooling",Customer!$C$25,Customer!$C$52),E6773,D6773)</f>
        <v>66</v>
      </c>
      <c r="J6773" s="1">
        <f ca="1">OFFSET(IF($H6773="Cooling",Customer!$L$25,Customer!$L$52),$E6773,$D6773)</f>
        <v>64</v>
      </c>
      <c r="K6773" s="16">
        <f t="shared" si="1272"/>
        <v>0</v>
      </c>
      <c r="L6773" s="16">
        <f t="shared" si="1273"/>
        <v>0</v>
      </c>
      <c r="M6773" s="17">
        <f t="shared" ca="1" si="1277"/>
        <v>15</v>
      </c>
      <c r="N6773" s="17">
        <f t="shared" ca="1" si="1278"/>
        <v>13</v>
      </c>
      <c r="O6773" s="4"/>
      <c r="P6773" s="4">
        <v>60</v>
      </c>
      <c r="Q6773" s="4">
        <v>43</v>
      </c>
      <c r="R6773" s="4">
        <v>50</v>
      </c>
      <c r="S6773" s="4">
        <v>49</v>
      </c>
      <c r="T6773" s="4">
        <v>65</v>
      </c>
      <c r="U6773" s="4">
        <v>64</v>
      </c>
      <c r="V6773" s="13">
        <v>51</v>
      </c>
      <c r="W6773" s="4">
        <v>66</v>
      </c>
      <c r="X6773" s="4">
        <v>54</v>
      </c>
      <c r="Y6773">
        <f t="shared" si="1274"/>
        <v>0</v>
      </c>
      <c r="Z6773">
        <f t="shared" si="1275"/>
        <v>0</v>
      </c>
    </row>
    <row r="6774" spans="2:26" x14ac:dyDescent="0.25">
      <c r="B6774" s="11">
        <f t="shared" si="1276"/>
        <v>44843.7499999836</v>
      </c>
      <c r="C6774" s="1">
        <f t="shared" si="1267"/>
        <v>10</v>
      </c>
      <c r="D6774" s="1">
        <f t="shared" si="1268"/>
        <v>7</v>
      </c>
      <c r="E6774" s="12">
        <f t="shared" si="1269"/>
        <v>19</v>
      </c>
      <c r="F6774" s="124" t="str">
        <f t="shared" si="1270"/>
        <v>0</v>
      </c>
      <c r="G6774" s="1">
        <f ca="1">(OFFSET(O6774,0,MATCH(Customer!$J$6,'CDH &amp; HDH'!$P$11:$X$11,0)))</f>
        <v>50</v>
      </c>
      <c r="H6774" s="1" t="str">
        <f t="shared" si="1271"/>
        <v>Heating</v>
      </c>
      <c r="I6774" s="1">
        <f ca="1">OFFSET(IF($H6774="Cooling",Customer!$C$25,Customer!$C$52),E6774,D6774)</f>
        <v>66</v>
      </c>
      <c r="J6774" s="1">
        <f ca="1">OFFSET(IF($H6774="Cooling",Customer!$L$25,Customer!$L$52),$E6774,$D6774)</f>
        <v>64</v>
      </c>
      <c r="K6774" s="16">
        <f t="shared" si="1272"/>
        <v>0</v>
      </c>
      <c r="L6774" s="16">
        <f t="shared" si="1273"/>
        <v>0</v>
      </c>
      <c r="M6774" s="17">
        <f t="shared" ca="1" si="1277"/>
        <v>16</v>
      </c>
      <c r="N6774" s="17">
        <f t="shared" ca="1" si="1278"/>
        <v>14</v>
      </c>
      <c r="O6774" s="4"/>
      <c r="P6774" s="4">
        <v>57</v>
      </c>
      <c r="Q6774" s="4">
        <v>42</v>
      </c>
      <c r="R6774" s="4">
        <v>50</v>
      </c>
      <c r="S6774" s="4">
        <v>46</v>
      </c>
      <c r="T6774" s="4">
        <v>60</v>
      </c>
      <c r="U6774" s="4">
        <v>63</v>
      </c>
      <c r="V6774" s="13">
        <v>50</v>
      </c>
      <c r="W6774" s="4">
        <v>62</v>
      </c>
      <c r="X6774" s="4">
        <v>47</v>
      </c>
      <c r="Y6774">
        <f t="shared" si="1274"/>
        <v>0</v>
      </c>
      <c r="Z6774">
        <f t="shared" si="1275"/>
        <v>0</v>
      </c>
    </row>
    <row r="6775" spans="2:26" x14ac:dyDescent="0.25">
      <c r="B6775" s="11">
        <f t="shared" si="1276"/>
        <v>44843.791666650264</v>
      </c>
      <c r="C6775" s="1">
        <f t="shared" si="1267"/>
        <v>10</v>
      </c>
      <c r="D6775" s="1">
        <f t="shared" si="1268"/>
        <v>7</v>
      </c>
      <c r="E6775" s="12">
        <f t="shared" si="1269"/>
        <v>20</v>
      </c>
      <c r="F6775" s="124" t="str">
        <f t="shared" si="1270"/>
        <v>0</v>
      </c>
      <c r="G6775" s="1">
        <f ca="1">(OFFSET(O6775,0,MATCH(Customer!$J$6,'CDH &amp; HDH'!$P$11:$X$11,0)))</f>
        <v>47</v>
      </c>
      <c r="H6775" s="1" t="str">
        <f t="shared" si="1271"/>
        <v>Heating</v>
      </c>
      <c r="I6775" s="1">
        <f ca="1">OFFSET(IF($H6775="Cooling",Customer!$C$25,Customer!$C$52),E6775,D6775)</f>
        <v>66</v>
      </c>
      <c r="J6775" s="1">
        <f ca="1">OFFSET(IF($H6775="Cooling",Customer!$L$25,Customer!$L$52),$E6775,$D6775)</f>
        <v>64</v>
      </c>
      <c r="K6775" s="16">
        <f t="shared" si="1272"/>
        <v>0</v>
      </c>
      <c r="L6775" s="16">
        <f t="shared" si="1273"/>
        <v>0</v>
      </c>
      <c r="M6775" s="17">
        <f t="shared" ca="1" si="1277"/>
        <v>19</v>
      </c>
      <c r="N6775" s="17">
        <f t="shared" ca="1" si="1278"/>
        <v>17</v>
      </c>
      <c r="O6775" s="4"/>
      <c r="P6775" s="4">
        <v>55</v>
      </c>
      <c r="Q6775" s="4">
        <v>41</v>
      </c>
      <c r="R6775" s="4">
        <v>48</v>
      </c>
      <c r="S6775" s="4">
        <v>47</v>
      </c>
      <c r="T6775" s="4">
        <v>56</v>
      </c>
      <c r="U6775" s="4">
        <v>61</v>
      </c>
      <c r="V6775" s="13">
        <v>47</v>
      </c>
      <c r="W6775" s="4">
        <v>60</v>
      </c>
      <c r="X6775" s="4">
        <v>47</v>
      </c>
      <c r="Y6775">
        <f t="shared" si="1274"/>
        <v>0</v>
      </c>
      <c r="Z6775">
        <f t="shared" si="1275"/>
        <v>0</v>
      </c>
    </row>
    <row r="6776" spans="2:26" x14ac:dyDescent="0.25">
      <c r="B6776" s="11">
        <f t="shared" si="1276"/>
        <v>44843.833333316928</v>
      </c>
      <c r="C6776" s="1">
        <f t="shared" si="1267"/>
        <v>10</v>
      </c>
      <c r="D6776" s="1">
        <f t="shared" si="1268"/>
        <v>7</v>
      </c>
      <c r="E6776" s="12">
        <f t="shared" si="1269"/>
        <v>21</v>
      </c>
      <c r="F6776" s="124" t="str">
        <f t="shared" si="1270"/>
        <v>0</v>
      </c>
      <c r="G6776" s="1">
        <f ca="1">(OFFSET(O6776,0,MATCH(Customer!$J$6,'CDH &amp; HDH'!$P$11:$X$11,0)))</f>
        <v>46</v>
      </c>
      <c r="H6776" s="1" t="str">
        <f t="shared" si="1271"/>
        <v>Heating</v>
      </c>
      <c r="I6776" s="1">
        <f ca="1">OFFSET(IF($H6776="Cooling",Customer!$C$25,Customer!$C$52),E6776,D6776)</f>
        <v>66</v>
      </c>
      <c r="J6776" s="1">
        <f ca="1">OFFSET(IF($H6776="Cooling",Customer!$L$25,Customer!$L$52),$E6776,$D6776)</f>
        <v>64</v>
      </c>
      <c r="K6776" s="16">
        <f t="shared" si="1272"/>
        <v>0</v>
      </c>
      <c r="L6776" s="16">
        <f t="shared" si="1273"/>
        <v>0</v>
      </c>
      <c r="M6776" s="17">
        <f t="shared" ca="1" si="1277"/>
        <v>20</v>
      </c>
      <c r="N6776" s="17">
        <f t="shared" ca="1" si="1278"/>
        <v>18</v>
      </c>
      <c r="O6776" s="4"/>
      <c r="P6776" s="4">
        <v>54</v>
      </c>
      <c r="Q6776" s="4">
        <v>40</v>
      </c>
      <c r="R6776" s="4">
        <v>47</v>
      </c>
      <c r="S6776" s="4">
        <v>49</v>
      </c>
      <c r="T6776" s="4">
        <v>53</v>
      </c>
      <c r="U6776" s="4">
        <v>59</v>
      </c>
      <c r="V6776" s="13">
        <v>46</v>
      </c>
      <c r="W6776" s="4">
        <v>60</v>
      </c>
      <c r="X6776" s="4">
        <v>44</v>
      </c>
      <c r="Y6776">
        <f t="shared" si="1274"/>
        <v>0</v>
      </c>
      <c r="Z6776">
        <f t="shared" si="1275"/>
        <v>0</v>
      </c>
    </row>
    <row r="6777" spans="2:26" x14ac:dyDescent="0.25">
      <c r="B6777" s="11">
        <f t="shared" si="1276"/>
        <v>44843.874999983593</v>
      </c>
      <c r="C6777" s="1">
        <f t="shared" si="1267"/>
        <v>10</v>
      </c>
      <c r="D6777" s="1">
        <f t="shared" si="1268"/>
        <v>7</v>
      </c>
      <c r="E6777" s="12">
        <f t="shared" si="1269"/>
        <v>22</v>
      </c>
      <c r="F6777" s="124" t="str">
        <f t="shared" si="1270"/>
        <v>0</v>
      </c>
      <c r="G6777" s="1">
        <f ca="1">(OFFSET(O6777,0,MATCH(Customer!$J$6,'CDH &amp; HDH'!$P$11:$X$11,0)))</f>
        <v>41</v>
      </c>
      <c r="H6777" s="1" t="str">
        <f t="shared" si="1271"/>
        <v>Heating</v>
      </c>
      <c r="I6777" s="1">
        <f ca="1">OFFSET(IF($H6777="Cooling",Customer!$C$25,Customer!$C$52),E6777,D6777)</f>
        <v>66</v>
      </c>
      <c r="J6777" s="1">
        <f ca="1">OFFSET(IF($H6777="Cooling",Customer!$L$25,Customer!$L$52),$E6777,$D6777)</f>
        <v>64</v>
      </c>
      <c r="K6777" s="16">
        <f t="shared" si="1272"/>
        <v>0</v>
      </c>
      <c r="L6777" s="16">
        <f t="shared" si="1273"/>
        <v>0</v>
      </c>
      <c r="M6777" s="17">
        <f t="shared" ca="1" si="1277"/>
        <v>25</v>
      </c>
      <c r="N6777" s="17">
        <f t="shared" ca="1" si="1278"/>
        <v>23</v>
      </c>
      <c r="O6777" s="4"/>
      <c r="P6777" s="4">
        <v>51</v>
      </c>
      <c r="Q6777" s="4">
        <v>38</v>
      </c>
      <c r="R6777" s="4">
        <v>46</v>
      </c>
      <c r="S6777" s="4">
        <v>50</v>
      </c>
      <c r="T6777" s="4">
        <v>51</v>
      </c>
      <c r="U6777" s="4">
        <v>57</v>
      </c>
      <c r="V6777" s="13">
        <v>41</v>
      </c>
      <c r="W6777" s="4">
        <v>58</v>
      </c>
      <c r="X6777" s="4">
        <v>43</v>
      </c>
      <c r="Y6777">
        <f t="shared" si="1274"/>
        <v>0</v>
      </c>
      <c r="Z6777">
        <f t="shared" si="1275"/>
        <v>0</v>
      </c>
    </row>
    <row r="6778" spans="2:26" x14ac:dyDescent="0.25">
      <c r="B6778" s="11">
        <f t="shared" si="1276"/>
        <v>44843.916666650257</v>
      </c>
      <c r="C6778" s="1">
        <f t="shared" si="1267"/>
        <v>10</v>
      </c>
      <c r="D6778" s="1">
        <f t="shared" si="1268"/>
        <v>7</v>
      </c>
      <c r="E6778" s="12">
        <f t="shared" si="1269"/>
        <v>23</v>
      </c>
      <c r="F6778" s="124" t="str">
        <f t="shared" si="1270"/>
        <v>0</v>
      </c>
      <c r="G6778" s="1">
        <f ca="1">(OFFSET(O6778,0,MATCH(Customer!$J$6,'CDH &amp; HDH'!$P$11:$X$11,0)))</f>
        <v>45</v>
      </c>
      <c r="H6778" s="1" t="str">
        <f t="shared" si="1271"/>
        <v>Heating</v>
      </c>
      <c r="I6778" s="1">
        <f ca="1">OFFSET(IF($H6778="Cooling",Customer!$C$25,Customer!$C$52),E6778,D6778)</f>
        <v>66</v>
      </c>
      <c r="J6778" s="1">
        <f ca="1">OFFSET(IF($H6778="Cooling",Customer!$L$25,Customer!$L$52),$E6778,$D6778)</f>
        <v>64</v>
      </c>
      <c r="K6778" s="16">
        <f t="shared" si="1272"/>
        <v>0</v>
      </c>
      <c r="L6778" s="16">
        <f t="shared" si="1273"/>
        <v>0</v>
      </c>
      <c r="M6778" s="17">
        <f t="shared" ca="1" si="1277"/>
        <v>21</v>
      </c>
      <c r="N6778" s="17">
        <f t="shared" ca="1" si="1278"/>
        <v>19</v>
      </c>
      <c r="O6778" s="4"/>
      <c r="P6778" s="4">
        <v>51</v>
      </c>
      <c r="Q6778" s="4">
        <v>37</v>
      </c>
      <c r="R6778" s="4">
        <v>47</v>
      </c>
      <c r="S6778" s="4">
        <v>50</v>
      </c>
      <c r="T6778" s="4">
        <v>49</v>
      </c>
      <c r="U6778" s="4">
        <v>55</v>
      </c>
      <c r="V6778" s="13">
        <v>45</v>
      </c>
      <c r="W6778" s="4">
        <v>57</v>
      </c>
      <c r="X6778" s="4">
        <v>41</v>
      </c>
      <c r="Y6778">
        <f t="shared" si="1274"/>
        <v>0</v>
      </c>
      <c r="Z6778">
        <f t="shared" si="1275"/>
        <v>0</v>
      </c>
    </row>
    <row r="6779" spans="2:26" x14ac:dyDescent="0.25">
      <c r="B6779" s="11">
        <f t="shared" si="1276"/>
        <v>44843.958333316921</v>
      </c>
      <c r="C6779" s="1">
        <f t="shared" si="1267"/>
        <v>10</v>
      </c>
      <c r="D6779" s="1">
        <f t="shared" si="1268"/>
        <v>7</v>
      </c>
      <c r="E6779" s="12">
        <f t="shared" si="1269"/>
        <v>24</v>
      </c>
      <c r="F6779" s="124" t="str">
        <f t="shared" si="1270"/>
        <v>0</v>
      </c>
      <c r="G6779" s="1">
        <f ca="1">(OFFSET(O6779,0,MATCH(Customer!$J$6,'CDH &amp; HDH'!$P$11:$X$11,0)))</f>
        <v>44</v>
      </c>
      <c r="H6779" s="1" t="str">
        <f t="shared" si="1271"/>
        <v>Heating</v>
      </c>
      <c r="I6779" s="1">
        <f ca="1">OFFSET(IF($H6779="Cooling",Customer!$C$25,Customer!$C$52),E6779,D6779)</f>
        <v>66</v>
      </c>
      <c r="J6779" s="1">
        <f ca="1">OFFSET(IF($H6779="Cooling",Customer!$L$25,Customer!$L$52),$E6779,$D6779)</f>
        <v>64</v>
      </c>
      <c r="K6779" s="16">
        <f t="shared" si="1272"/>
        <v>0</v>
      </c>
      <c r="L6779" s="16">
        <f t="shared" si="1273"/>
        <v>0</v>
      </c>
      <c r="M6779" s="17">
        <f t="shared" ca="1" si="1277"/>
        <v>22</v>
      </c>
      <c r="N6779" s="17">
        <f t="shared" ca="1" si="1278"/>
        <v>20</v>
      </c>
      <c r="O6779" s="4"/>
      <c r="P6779" s="4">
        <v>48</v>
      </c>
      <c r="Q6779" s="4">
        <v>35</v>
      </c>
      <c r="R6779" s="4">
        <v>46</v>
      </c>
      <c r="S6779" s="4">
        <v>51</v>
      </c>
      <c r="T6779" s="4">
        <v>48</v>
      </c>
      <c r="U6779" s="4">
        <v>54</v>
      </c>
      <c r="V6779" s="13">
        <v>44</v>
      </c>
      <c r="W6779" s="4">
        <v>56</v>
      </c>
      <c r="X6779" s="4">
        <v>40</v>
      </c>
      <c r="Y6779">
        <f t="shared" si="1274"/>
        <v>0</v>
      </c>
      <c r="Z6779">
        <f t="shared" si="1275"/>
        <v>0</v>
      </c>
    </row>
    <row r="6780" spans="2:26" x14ac:dyDescent="0.25">
      <c r="B6780" s="11">
        <f t="shared" si="1276"/>
        <v>44843.999999983585</v>
      </c>
      <c r="C6780" s="1">
        <f t="shared" si="1267"/>
        <v>10</v>
      </c>
      <c r="D6780" s="1">
        <f t="shared" si="1268"/>
        <v>1</v>
      </c>
      <c r="E6780" s="12">
        <f t="shared" si="1269"/>
        <v>1</v>
      </c>
      <c r="F6780" s="124" t="str">
        <f t="shared" si="1270"/>
        <v>0</v>
      </c>
      <c r="G6780" s="1">
        <f ca="1">(OFFSET(O6780,0,MATCH(Customer!$J$6,'CDH &amp; HDH'!$P$11:$X$11,0)))</f>
        <v>42</v>
      </c>
      <c r="H6780" s="1" t="str">
        <f t="shared" si="1271"/>
        <v>Heating</v>
      </c>
      <c r="I6780" s="1">
        <f ca="1">OFFSET(IF($H6780="Cooling",Customer!$C$25,Customer!$C$52),E6780,D6780)</f>
        <v>66</v>
      </c>
      <c r="J6780" s="1">
        <f ca="1">OFFSET(IF($H6780="Cooling",Customer!$L$25,Customer!$L$52),$E6780,$D6780)</f>
        <v>64</v>
      </c>
      <c r="K6780" s="16">
        <f t="shared" si="1272"/>
        <v>0</v>
      </c>
      <c r="L6780" s="16">
        <f t="shared" si="1273"/>
        <v>0</v>
      </c>
      <c r="M6780" s="17">
        <f t="shared" ca="1" si="1277"/>
        <v>24</v>
      </c>
      <c r="N6780" s="17">
        <f t="shared" ca="1" si="1278"/>
        <v>22</v>
      </c>
      <c r="O6780" s="4"/>
      <c r="P6780" s="4">
        <v>46</v>
      </c>
      <c r="Q6780" s="4">
        <v>34</v>
      </c>
      <c r="R6780" s="4">
        <v>46</v>
      </c>
      <c r="S6780" s="4">
        <v>51</v>
      </c>
      <c r="T6780" s="4">
        <v>47</v>
      </c>
      <c r="U6780" s="4">
        <v>52</v>
      </c>
      <c r="V6780" s="13">
        <v>42</v>
      </c>
      <c r="W6780" s="4">
        <v>54</v>
      </c>
      <c r="X6780" s="4">
        <v>40</v>
      </c>
      <c r="Y6780">
        <f t="shared" si="1274"/>
        <v>0</v>
      </c>
      <c r="Z6780">
        <f t="shared" si="1275"/>
        <v>0</v>
      </c>
    </row>
    <row r="6781" spans="2:26" x14ac:dyDescent="0.25">
      <c r="B6781" s="11">
        <f t="shared" si="1276"/>
        <v>44844.04166665025</v>
      </c>
      <c r="C6781" s="1">
        <f t="shared" si="1267"/>
        <v>10</v>
      </c>
      <c r="D6781" s="1">
        <f t="shared" si="1268"/>
        <v>1</v>
      </c>
      <c r="E6781" s="12">
        <f t="shared" si="1269"/>
        <v>2</v>
      </c>
      <c r="F6781" s="124" t="str">
        <f t="shared" si="1270"/>
        <v>0</v>
      </c>
      <c r="G6781" s="1">
        <f ca="1">(OFFSET(O6781,0,MATCH(Customer!$J$6,'CDH &amp; HDH'!$P$11:$X$11,0)))</f>
        <v>41</v>
      </c>
      <c r="H6781" s="1" t="str">
        <f t="shared" si="1271"/>
        <v>Heating</v>
      </c>
      <c r="I6781" s="1">
        <f ca="1">OFFSET(IF($H6781="Cooling",Customer!$C$25,Customer!$C$52),E6781,D6781)</f>
        <v>66</v>
      </c>
      <c r="J6781" s="1">
        <f ca="1">OFFSET(IF($H6781="Cooling",Customer!$L$25,Customer!$L$52),$E6781,$D6781)</f>
        <v>64</v>
      </c>
      <c r="K6781" s="16">
        <f t="shared" si="1272"/>
        <v>0</v>
      </c>
      <c r="L6781" s="16">
        <f t="shared" si="1273"/>
        <v>0</v>
      </c>
      <c r="M6781" s="17">
        <f t="shared" ca="1" si="1277"/>
        <v>25</v>
      </c>
      <c r="N6781" s="17">
        <f t="shared" ca="1" si="1278"/>
        <v>23</v>
      </c>
      <c r="O6781" s="4"/>
      <c r="P6781" s="4">
        <v>44</v>
      </c>
      <c r="Q6781" s="4">
        <v>33</v>
      </c>
      <c r="R6781" s="4">
        <v>45</v>
      </c>
      <c r="S6781" s="4">
        <v>51</v>
      </c>
      <c r="T6781" s="4">
        <v>45</v>
      </c>
      <c r="U6781" s="4">
        <v>53</v>
      </c>
      <c r="V6781" s="13">
        <v>41</v>
      </c>
      <c r="W6781" s="4">
        <v>53</v>
      </c>
      <c r="X6781" s="4">
        <v>39</v>
      </c>
      <c r="Y6781">
        <f t="shared" si="1274"/>
        <v>0</v>
      </c>
      <c r="Z6781">
        <f t="shared" si="1275"/>
        <v>0</v>
      </c>
    </row>
    <row r="6782" spans="2:26" x14ac:dyDescent="0.25">
      <c r="B6782" s="11">
        <f t="shared" si="1276"/>
        <v>44844.083333316914</v>
      </c>
      <c r="C6782" s="1">
        <f t="shared" si="1267"/>
        <v>10</v>
      </c>
      <c r="D6782" s="1">
        <f t="shared" si="1268"/>
        <v>1</v>
      </c>
      <c r="E6782" s="12">
        <f t="shared" si="1269"/>
        <v>3</v>
      </c>
      <c r="F6782" s="124" t="str">
        <f t="shared" si="1270"/>
        <v>0</v>
      </c>
      <c r="G6782" s="1">
        <f ca="1">(OFFSET(O6782,0,MATCH(Customer!$J$6,'CDH &amp; HDH'!$P$11:$X$11,0)))</f>
        <v>40</v>
      </c>
      <c r="H6782" s="1" t="str">
        <f t="shared" si="1271"/>
        <v>Heating</v>
      </c>
      <c r="I6782" s="1">
        <f ca="1">OFFSET(IF($H6782="Cooling",Customer!$C$25,Customer!$C$52),E6782,D6782)</f>
        <v>66</v>
      </c>
      <c r="J6782" s="1">
        <f ca="1">OFFSET(IF($H6782="Cooling",Customer!$L$25,Customer!$L$52),$E6782,$D6782)</f>
        <v>64</v>
      </c>
      <c r="K6782" s="16">
        <f t="shared" si="1272"/>
        <v>0</v>
      </c>
      <c r="L6782" s="16">
        <f t="shared" si="1273"/>
        <v>0</v>
      </c>
      <c r="M6782" s="17">
        <f t="shared" ca="1" si="1277"/>
        <v>26</v>
      </c>
      <c r="N6782" s="17">
        <f t="shared" ca="1" si="1278"/>
        <v>24</v>
      </c>
      <c r="O6782" s="4"/>
      <c r="P6782" s="4">
        <v>43</v>
      </c>
      <c r="Q6782" s="4">
        <v>32</v>
      </c>
      <c r="R6782" s="4">
        <v>45</v>
      </c>
      <c r="S6782" s="4">
        <v>50</v>
      </c>
      <c r="T6782" s="4">
        <v>43</v>
      </c>
      <c r="U6782" s="4">
        <v>51</v>
      </c>
      <c r="V6782" s="13">
        <v>40</v>
      </c>
      <c r="W6782" s="4">
        <v>53</v>
      </c>
      <c r="X6782" s="4">
        <v>40</v>
      </c>
      <c r="Y6782">
        <f t="shared" si="1274"/>
        <v>0</v>
      </c>
      <c r="Z6782">
        <f t="shared" si="1275"/>
        <v>0</v>
      </c>
    </row>
    <row r="6783" spans="2:26" x14ac:dyDescent="0.25">
      <c r="B6783" s="11">
        <f t="shared" si="1276"/>
        <v>44844.124999983578</v>
      </c>
      <c r="C6783" s="1">
        <f t="shared" si="1267"/>
        <v>10</v>
      </c>
      <c r="D6783" s="1">
        <f t="shared" si="1268"/>
        <v>1</v>
      </c>
      <c r="E6783" s="12">
        <f t="shared" si="1269"/>
        <v>4</v>
      </c>
      <c r="F6783" s="124" t="str">
        <f t="shared" si="1270"/>
        <v>0</v>
      </c>
      <c r="G6783" s="1">
        <f ca="1">(OFFSET(O6783,0,MATCH(Customer!$J$6,'CDH &amp; HDH'!$P$11:$X$11,0)))</f>
        <v>39</v>
      </c>
      <c r="H6783" s="1" t="str">
        <f t="shared" si="1271"/>
        <v>Heating</v>
      </c>
      <c r="I6783" s="1">
        <f ca="1">OFFSET(IF($H6783="Cooling",Customer!$C$25,Customer!$C$52),E6783,D6783)</f>
        <v>66</v>
      </c>
      <c r="J6783" s="1">
        <f ca="1">OFFSET(IF($H6783="Cooling",Customer!$L$25,Customer!$L$52),$E6783,$D6783)</f>
        <v>64</v>
      </c>
      <c r="K6783" s="16">
        <f t="shared" si="1272"/>
        <v>0</v>
      </c>
      <c r="L6783" s="16">
        <f t="shared" si="1273"/>
        <v>0</v>
      </c>
      <c r="M6783" s="17">
        <f t="shared" ca="1" si="1277"/>
        <v>27</v>
      </c>
      <c r="N6783" s="17">
        <f t="shared" ca="1" si="1278"/>
        <v>25</v>
      </c>
      <c r="O6783" s="4"/>
      <c r="P6783" s="4">
        <v>42</v>
      </c>
      <c r="Q6783" s="4">
        <v>31</v>
      </c>
      <c r="R6783" s="4">
        <v>40</v>
      </c>
      <c r="S6783" s="4">
        <v>50</v>
      </c>
      <c r="T6783" s="4">
        <v>42</v>
      </c>
      <c r="U6783" s="4">
        <v>50</v>
      </c>
      <c r="V6783" s="13">
        <v>39</v>
      </c>
      <c r="W6783" s="4">
        <v>52</v>
      </c>
      <c r="X6783" s="4">
        <v>40</v>
      </c>
      <c r="Y6783">
        <f t="shared" si="1274"/>
        <v>0</v>
      </c>
      <c r="Z6783">
        <f t="shared" si="1275"/>
        <v>0</v>
      </c>
    </row>
    <row r="6784" spans="2:26" x14ac:dyDescent="0.25">
      <c r="B6784" s="11">
        <f t="shared" si="1276"/>
        <v>44844.166666650242</v>
      </c>
      <c r="C6784" s="1">
        <f t="shared" si="1267"/>
        <v>10</v>
      </c>
      <c r="D6784" s="1">
        <f t="shared" si="1268"/>
        <v>1</v>
      </c>
      <c r="E6784" s="12">
        <f t="shared" si="1269"/>
        <v>5</v>
      </c>
      <c r="F6784" s="124" t="str">
        <f t="shared" si="1270"/>
        <v>0</v>
      </c>
      <c r="G6784" s="1">
        <f ca="1">(OFFSET(O6784,0,MATCH(Customer!$J$6,'CDH &amp; HDH'!$P$11:$X$11,0)))</f>
        <v>39</v>
      </c>
      <c r="H6784" s="1" t="str">
        <f t="shared" si="1271"/>
        <v>Heating</v>
      </c>
      <c r="I6784" s="1">
        <f ca="1">OFFSET(IF($H6784="Cooling",Customer!$C$25,Customer!$C$52),E6784,D6784)</f>
        <v>66</v>
      </c>
      <c r="J6784" s="1">
        <f ca="1">OFFSET(IF($H6784="Cooling",Customer!$L$25,Customer!$L$52),$E6784,$D6784)</f>
        <v>64</v>
      </c>
      <c r="K6784" s="16">
        <f t="shared" si="1272"/>
        <v>0</v>
      </c>
      <c r="L6784" s="16">
        <f t="shared" si="1273"/>
        <v>0</v>
      </c>
      <c r="M6784" s="17">
        <f t="shared" ca="1" si="1277"/>
        <v>27</v>
      </c>
      <c r="N6784" s="17">
        <f t="shared" ca="1" si="1278"/>
        <v>25</v>
      </c>
      <c r="O6784" s="4"/>
      <c r="P6784" s="4">
        <v>41</v>
      </c>
      <c r="Q6784" s="4">
        <v>30</v>
      </c>
      <c r="R6784" s="4">
        <v>40</v>
      </c>
      <c r="S6784" s="4">
        <v>49</v>
      </c>
      <c r="T6784" s="4">
        <v>41</v>
      </c>
      <c r="U6784" s="4">
        <v>49</v>
      </c>
      <c r="V6784" s="13">
        <v>39</v>
      </c>
      <c r="W6784" s="4">
        <v>50</v>
      </c>
      <c r="X6784" s="4">
        <v>40</v>
      </c>
      <c r="Y6784">
        <f t="shared" si="1274"/>
        <v>0</v>
      </c>
      <c r="Z6784">
        <f t="shared" si="1275"/>
        <v>0</v>
      </c>
    </row>
    <row r="6785" spans="2:26" x14ac:dyDescent="0.25">
      <c r="B6785" s="11">
        <f t="shared" si="1276"/>
        <v>44844.208333316907</v>
      </c>
      <c r="C6785" s="1">
        <f t="shared" si="1267"/>
        <v>10</v>
      </c>
      <c r="D6785" s="1">
        <f t="shared" si="1268"/>
        <v>1</v>
      </c>
      <c r="E6785" s="12">
        <f t="shared" si="1269"/>
        <v>6</v>
      </c>
      <c r="F6785" s="124" t="str">
        <f t="shared" si="1270"/>
        <v>0</v>
      </c>
      <c r="G6785" s="1">
        <f ca="1">(OFFSET(O6785,0,MATCH(Customer!$J$6,'CDH &amp; HDH'!$P$11:$X$11,0)))</f>
        <v>37</v>
      </c>
      <c r="H6785" s="1" t="str">
        <f t="shared" si="1271"/>
        <v>Heating</v>
      </c>
      <c r="I6785" s="1">
        <f ca="1">OFFSET(IF($H6785="Cooling",Customer!$C$25,Customer!$C$52),E6785,D6785)</f>
        <v>66</v>
      </c>
      <c r="J6785" s="1">
        <f ca="1">OFFSET(IF($H6785="Cooling",Customer!$L$25,Customer!$L$52),$E6785,$D6785)</f>
        <v>64</v>
      </c>
      <c r="K6785" s="16">
        <f t="shared" si="1272"/>
        <v>0</v>
      </c>
      <c r="L6785" s="16">
        <f t="shared" si="1273"/>
        <v>0</v>
      </c>
      <c r="M6785" s="17">
        <f t="shared" ca="1" si="1277"/>
        <v>29</v>
      </c>
      <c r="N6785" s="17">
        <f t="shared" ca="1" si="1278"/>
        <v>27</v>
      </c>
      <c r="O6785" s="4"/>
      <c r="P6785" s="4">
        <v>42</v>
      </c>
      <c r="Q6785" s="4">
        <v>29</v>
      </c>
      <c r="R6785" s="4">
        <v>38</v>
      </c>
      <c r="S6785" s="4">
        <v>49</v>
      </c>
      <c r="T6785" s="4">
        <v>39</v>
      </c>
      <c r="U6785" s="4">
        <v>48</v>
      </c>
      <c r="V6785" s="13">
        <v>37</v>
      </c>
      <c r="W6785" s="4">
        <v>51</v>
      </c>
      <c r="X6785" s="4">
        <v>40</v>
      </c>
      <c r="Y6785">
        <f t="shared" si="1274"/>
        <v>0</v>
      </c>
      <c r="Z6785">
        <f t="shared" si="1275"/>
        <v>0</v>
      </c>
    </row>
    <row r="6786" spans="2:26" x14ac:dyDescent="0.25">
      <c r="B6786" s="11">
        <f t="shared" si="1276"/>
        <v>44844.249999983571</v>
      </c>
      <c r="C6786" s="1">
        <f t="shared" si="1267"/>
        <v>10</v>
      </c>
      <c r="D6786" s="1">
        <f t="shared" si="1268"/>
        <v>1</v>
      </c>
      <c r="E6786" s="12">
        <f t="shared" si="1269"/>
        <v>7</v>
      </c>
      <c r="F6786" s="124" t="str">
        <f t="shared" si="1270"/>
        <v>0</v>
      </c>
      <c r="G6786" s="1">
        <f ca="1">(OFFSET(O6786,0,MATCH(Customer!$J$6,'CDH &amp; HDH'!$P$11:$X$11,0)))</f>
        <v>38</v>
      </c>
      <c r="H6786" s="1" t="str">
        <f t="shared" si="1271"/>
        <v>Heating</v>
      </c>
      <c r="I6786" s="1">
        <f ca="1">OFFSET(IF($H6786="Cooling",Customer!$C$25,Customer!$C$52),E6786,D6786)</f>
        <v>66</v>
      </c>
      <c r="J6786" s="1">
        <f ca="1">OFFSET(IF($H6786="Cooling",Customer!$L$25,Customer!$L$52),$E6786,$D6786)</f>
        <v>64</v>
      </c>
      <c r="K6786" s="16">
        <f t="shared" si="1272"/>
        <v>0</v>
      </c>
      <c r="L6786" s="16">
        <f t="shared" si="1273"/>
        <v>0</v>
      </c>
      <c r="M6786" s="17">
        <f t="shared" ca="1" si="1277"/>
        <v>28</v>
      </c>
      <c r="N6786" s="17">
        <f t="shared" ca="1" si="1278"/>
        <v>26</v>
      </c>
      <c r="O6786" s="4"/>
      <c r="P6786" s="4">
        <v>43</v>
      </c>
      <c r="Q6786" s="4">
        <v>30</v>
      </c>
      <c r="R6786" s="4">
        <v>37</v>
      </c>
      <c r="S6786" s="4">
        <v>48</v>
      </c>
      <c r="T6786" s="4">
        <v>38</v>
      </c>
      <c r="U6786" s="4">
        <v>48</v>
      </c>
      <c r="V6786" s="13">
        <v>38</v>
      </c>
      <c r="W6786" s="4">
        <v>51</v>
      </c>
      <c r="X6786" s="4">
        <v>41</v>
      </c>
      <c r="Y6786">
        <f t="shared" si="1274"/>
        <v>0</v>
      </c>
      <c r="Z6786">
        <f t="shared" si="1275"/>
        <v>0</v>
      </c>
    </row>
    <row r="6787" spans="2:26" x14ac:dyDescent="0.25">
      <c r="B6787" s="11">
        <f t="shared" si="1276"/>
        <v>44844.291666650235</v>
      </c>
      <c r="C6787" s="1">
        <f t="shared" si="1267"/>
        <v>10</v>
      </c>
      <c r="D6787" s="1">
        <f t="shared" si="1268"/>
        <v>1</v>
      </c>
      <c r="E6787" s="12">
        <f t="shared" si="1269"/>
        <v>8</v>
      </c>
      <c r="F6787" s="124" t="str">
        <f t="shared" si="1270"/>
        <v>0</v>
      </c>
      <c r="G6787" s="1">
        <f ca="1">(OFFSET(O6787,0,MATCH(Customer!$J$6,'CDH &amp; HDH'!$P$11:$X$11,0)))</f>
        <v>40</v>
      </c>
      <c r="H6787" s="1" t="str">
        <f t="shared" si="1271"/>
        <v>Heating</v>
      </c>
      <c r="I6787" s="1">
        <f ca="1">OFFSET(IF($H6787="Cooling",Customer!$C$25,Customer!$C$52),E6787,D6787)</f>
        <v>70</v>
      </c>
      <c r="J6787" s="1">
        <f ca="1">OFFSET(IF($H6787="Cooling",Customer!$L$25,Customer!$L$52),$E6787,$D6787)</f>
        <v>70</v>
      </c>
      <c r="K6787" s="16">
        <f t="shared" si="1272"/>
        <v>0</v>
      </c>
      <c r="L6787" s="16">
        <f t="shared" si="1273"/>
        <v>0</v>
      </c>
      <c r="M6787" s="17">
        <f t="shared" ca="1" si="1277"/>
        <v>30</v>
      </c>
      <c r="N6787" s="17">
        <f t="shared" ca="1" si="1278"/>
        <v>30</v>
      </c>
      <c r="O6787" s="4"/>
      <c r="P6787" s="4">
        <v>44</v>
      </c>
      <c r="Q6787" s="4">
        <v>33</v>
      </c>
      <c r="R6787" s="4">
        <v>44</v>
      </c>
      <c r="S6787" s="4">
        <v>51</v>
      </c>
      <c r="T6787" s="4">
        <v>40</v>
      </c>
      <c r="U6787" s="4">
        <v>50</v>
      </c>
      <c r="V6787" s="13">
        <v>40</v>
      </c>
      <c r="W6787" s="4">
        <v>54</v>
      </c>
      <c r="X6787" s="4">
        <v>42</v>
      </c>
      <c r="Y6787">
        <f t="shared" si="1274"/>
        <v>0</v>
      </c>
      <c r="Z6787">
        <f t="shared" si="1275"/>
        <v>0</v>
      </c>
    </row>
    <row r="6788" spans="2:26" x14ac:dyDescent="0.25">
      <c r="B6788" s="11">
        <f t="shared" si="1276"/>
        <v>44844.333333316899</v>
      </c>
      <c r="C6788" s="1">
        <f t="shared" si="1267"/>
        <v>10</v>
      </c>
      <c r="D6788" s="1">
        <f t="shared" si="1268"/>
        <v>1</v>
      </c>
      <c r="E6788" s="12">
        <f t="shared" si="1269"/>
        <v>9</v>
      </c>
      <c r="F6788" s="124" t="str">
        <f t="shared" si="1270"/>
        <v>0</v>
      </c>
      <c r="G6788" s="1">
        <f ca="1">(OFFSET(O6788,0,MATCH(Customer!$J$6,'CDH &amp; HDH'!$P$11:$X$11,0)))</f>
        <v>44</v>
      </c>
      <c r="H6788" s="1" t="str">
        <f t="shared" si="1271"/>
        <v>Heating</v>
      </c>
      <c r="I6788" s="1">
        <f ca="1">OFFSET(IF($H6788="Cooling",Customer!$C$25,Customer!$C$52),E6788,D6788)</f>
        <v>70</v>
      </c>
      <c r="J6788" s="1">
        <f ca="1">OFFSET(IF($H6788="Cooling",Customer!$L$25,Customer!$L$52),$E6788,$D6788)</f>
        <v>70</v>
      </c>
      <c r="K6788" s="16">
        <f t="shared" si="1272"/>
        <v>0</v>
      </c>
      <c r="L6788" s="16">
        <f t="shared" si="1273"/>
        <v>0</v>
      </c>
      <c r="M6788" s="17">
        <f t="shared" ca="1" si="1277"/>
        <v>26</v>
      </c>
      <c r="N6788" s="17">
        <f t="shared" ca="1" si="1278"/>
        <v>26</v>
      </c>
      <c r="O6788" s="4"/>
      <c r="P6788" s="4">
        <v>47</v>
      </c>
      <c r="Q6788" s="4">
        <v>35</v>
      </c>
      <c r="R6788" s="4">
        <v>45</v>
      </c>
      <c r="S6788" s="4">
        <v>54</v>
      </c>
      <c r="T6788" s="4">
        <v>43</v>
      </c>
      <c r="U6788" s="4">
        <v>53</v>
      </c>
      <c r="V6788" s="13">
        <v>44</v>
      </c>
      <c r="W6788" s="4">
        <v>57</v>
      </c>
      <c r="X6788" s="4">
        <v>45</v>
      </c>
      <c r="Y6788">
        <f t="shared" si="1274"/>
        <v>0</v>
      </c>
      <c r="Z6788">
        <f t="shared" si="1275"/>
        <v>0</v>
      </c>
    </row>
    <row r="6789" spans="2:26" x14ac:dyDescent="0.25">
      <c r="B6789" s="11">
        <f t="shared" si="1276"/>
        <v>44844.374999983564</v>
      </c>
      <c r="C6789" s="1">
        <f t="shared" si="1267"/>
        <v>10</v>
      </c>
      <c r="D6789" s="1">
        <f t="shared" si="1268"/>
        <v>1</v>
      </c>
      <c r="E6789" s="12">
        <f t="shared" si="1269"/>
        <v>10</v>
      </c>
      <c r="F6789" s="124" t="str">
        <f t="shared" si="1270"/>
        <v>0</v>
      </c>
      <c r="G6789" s="1">
        <f ca="1">(OFFSET(O6789,0,MATCH(Customer!$J$6,'CDH &amp; HDH'!$P$11:$X$11,0)))</f>
        <v>49</v>
      </c>
      <c r="H6789" s="1" t="str">
        <f t="shared" si="1271"/>
        <v>Heating</v>
      </c>
      <c r="I6789" s="1">
        <f ca="1">OFFSET(IF($H6789="Cooling",Customer!$C$25,Customer!$C$52),E6789,D6789)</f>
        <v>70</v>
      </c>
      <c r="J6789" s="1">
        <f ca="1">OFFSET(IF($H6789="Cooling",Customer!$L$25,Customer!$L$52),$E6789,$D6789)</f>
        <v>70</v>
      </c>
      <c r="K6789" s="16">
        <f t="shared" si="1272"/>
        <v>0</v>
      </c>
      <c r="L6789" s="16">
        <f t="shared" si="1273"/>
        <v>0</v>
      </c>
      <c r="M6789" s="17">
        <f t="shared" ca="1" si="1277"/>
        <v>21</v>
      </c>
      <c r="N6789" s="17">
        <f t="shared" ca="1" si="1278"/>
        <v>21</v>
      </c>
      <c r="O6789" s="4"/>
      <c r="P6789" s="4">
        <v>51</v>
      </c>
      <c r="Q6789" s="4">
        <v>38</v>
      </c>
      <c r="R6789" s="4">
        <v>48</v>
      </c>
      <c r="S6789" s="4">
        <v>57</v>
      </c>
      <c r="T6789" s="4">
        <v>45</v>
      </c>
      <c r="U6789" s="4">
        <v>57</v>
      </c>
      <c r="V6789" s="13">
        <v>49</v>
      </c>
      <c r="W6789" s="4">
        <v>64</v>
      </c>
      <c r="X6789" s="4">
        <v>51</v>
      </c>
      <c r="Y6789">
        <f t="shared" si="1274"/>
        <v>0</v>
      </c>
      <c r="Z6789">
        <f t="shared" si="1275"/>
        <v>0</v>
      </c>
    </row>
    <row r="6790" spans="2:26" x14ac:dyDescent="0.25">
      <c r="B6790" s="11">
        <f t="shared" si="1276"/>
        <v>44844.416666650228</v>
      </c>
      <c r="C6790" s="1">
        <f t="shared" si="1267"/>
        <v>10</v>
      </c>
      <c r="D6790" s="1">
        <f t="shared" si="1268"/>
        <v>1</v>
      </c>
      <c r="E6790" s="12">
        <f t="shared" si="1269"/>
        <v>11</v>
      </c>
      <c r="F6790" s="124" t="str">
        <f t="shared" si="1270"/>
        <v>0</v>
      </c>
      <c r="G6790" s="1">
        <f ca="1">(OFFSET(O6790,0,MATCH(Customer!$J$6,'CDH &amp; HDH'!$P$11:$X$11,0)))</f>
        <v>52</v>
      </c>
      <c r="H6790" s="1" t="str">
        <f t="shared" si="1271"/>
        <v>Heating</v>
      </c>
      <c r="I6790" s="1">
        <f ca="1">OFFSET(IF($H6790="Cooling",Customer!$C$25,Customer!$C$52),E6790,D6790)</f>
        <v>70</v>
      </c>
      <c r="J6790" s="1">
        <f ca="1">OFFSET(IF($H6790="Cooling",Customer!$L$25,Customer!$L$52),$E6790,$D6790)</f>
        <v>70</v>
      </c>
      <c r="K6790" s="16">
        <f t="shared" si="1272"/>
        <v>0</v>
      </c>
      <c r="L6790" s="16">
        <f t="shared" si="1273"/>
        <v>0</v>
      </c>
      <c r="M6790" s="17">
        <f t="shared" ca="1" si="1277"/>
        <v>18</v>
      </c>
      <c r="N6790" s="17">
        <f t="shared" ca="1" si="1278"/>
        <v>18</v>
      </c>
      <c r="O6790" s="4"/>
      <c r="P6790" s="4">
        <v>56</v>
      </c>
      <c r="Q6790" s="4">
        <v>42</v>
      </c>
      <c r="R6790" s="4">
        <v>47</v>
      </c>
      <c r="S6790" s="4">
        <v>59</v>
      </c>
      <c r="T6790" s="4">
        <v>49</v>
      </c>
      <c r="U6790" s="4">
        <v>61</v>
      </c>
      <c r="V6790" s="13">
        <v>52</v>
      </c>
      <c r="W6790" s="4">
        <v>66</v>
      </c>
      <c r="X6790" s="4">
        <v>55</v>
      </c>
      <c r="Y6790">
        <f t="shared" si="1274"/>
        <v>0</v>
      </c>
      <c r="Z6790">
        <f t="shared" si="1275"/>
        <v>0</v>
      </c>
    </row>
    <row r="6791" spans="2:26" x14ac:dyDescent="0.25">
      <c r="B6791" s="11">
        <f t="shared" si="1276"/>
        <v>44844.458333316892</v>
      </c>
      <c r="C6791" s="1">
        <f t="shared" si="1267"/>
        <v>10</v>
      </c>
      <c r="D6791" s="1">
        <f t="shared" si="1268"/>
        <v>1</v>
      </c>
      <c r="E6791" s="12">
        <f t="shared" si="1269"/>
        <v>12</v>
      </c>
      <c r="F6791" s="124" t="str">
        <f t="shared" si="1270"/>
        <v>0</v>
      </c>
      <c r="G6791" s="1">
        <f ca="1">(OFFSET(O6791,0,MATCH(Customer!$J$6,'CDH &amp; HDH'!$P$11:$X$11,0)))</f>
        <v>56</v>
      </c>
      <c r="H6791" s="1" t="str">
        <f t="shared" si="1271"/>
        <v>Heating</v>
      </c>
      <c r="I6791" s="1">
        <f ca="1">OFFSET(IF($H6791="Cooling",Customer!$C$25,Customer!$C$52),E6791,D6791)</f>
        <v>70</v>
      </c>
      <c r="J6791" s="1">
        <f ca="1">OFFSET(IF($H6791="Cooling",Customer!$L$25,Customer!$L$52),$E6791,$D6791)</f>
        <v>70</v>
      </c>
      <c r="K6791" s="16">
        <f t="shared" si="1272"/>
        <v>0</v>
      </c>
      <c r="L6791" s="16">
        <f t="shared" si="1273"/>
        <v>0</v>
      </c>
      <c r="M6791" s="17">
        <f t="shared" ca="1" si="1277"/>
        <v>14</v>
      </c>
      <c r="N6791" s="17">
        <f t="shared" ca="1" si="1278"/>
        <v>14</v>
      </c>
      <c r="O6791" s="4"/>
      <c r="P6791" s="4">
        <v>58</v>
      </c>
      <c r="Q6791" s="4">
        <v>45</v>
      </c>
      <c r="R6791" s="4">
        <v>50</v>
      </c>
      <c r="S6791" s="4">
        <v>61</v>
      </c>
      <c r="T6791" s="4">
        <v>51</v>
      </c>
      <c r="U6791" s="4">
        <v>62</v>
      </c>
      <c r="V6791" s="13">
        <v>56</v>
      </c>
      <c r="W6791" s="4">
        <v>69</v>
      </c>
      <c r="X6791" s="4">
        <v>58</v>
      </c>
      <c r="Y6791">
        <f t="shared" si="1274"/>
        <v>0</v>
      </c>
      <c r="Z6791">
        <f t="shared" si="1275"/>
        <v>0</v>
      </c>
    </row>
    <row r="6792" spans="2:26" x14ac:dyDescent="0.25">
      <c r="B6792" s="11">
        <f t="shared" si="1276"/>
        <v>44844.499999983556</v>
      </c>
      <c r="C6792" s="1">
        <f t="shared" si="1267"/>
        <v>10</v>
      </c>
      <c r="D6792" s="1">
        <f t="shared" si="1268"/>
        <v>1</v>
      </c>
      <c r="E6792" s="12">
        <f t="shared" si="1269"/>
        <v>13</v>
      </c>
      <c r="F6792" s="124" t="str">
        <f t="shared" si="1270"/>
        <v>0</v>
      </c>
      <c r="G6792" s="1">
        <f ca="1">(OFFSET(O6792,0,MATCH(Customer!$J$6,'CDH &amp; HDH'!$P$11:$X$11,0)))</f>
        <v>57</v>
      </c>
      <c r="H6792" s="1" t="str">
        <f t="shared" si="1271"/>
        <v>Heating</v>
      </c>
      <c r="I6792" s="1">
        <f ca="1">OFFSET(IF($H6792="Cooling",Customer!$C$25,Customer!$C$52),E6792,D6792)</f>
        <v>70</v>
      </c>
      <c r="J6792" s="1">
        <f ca="1">OFFSET(IF($H6792="Cooling",Customer!$L$25,Customer!$L$52),$E6792,$D6792)</f>
        <v>70</v>
      </c>
      <c r="K6792" s="16">
        <f t="shared" si="1272"/>
        <v>0</v>
      </c>
      <c r="L6792" s="16">
        <f t="shared" si="1273"/>
        <v>0</v>
      </c>
      <c r="M6792" s="17">
        <f t="shared" ca="1" si="1277"/>
        <v>13</v>
      </c>
      <c r="N6792" s="17">
        <f t="shared" ca="1" si="1278"/>
        <v>13</v>
      </c>
      <c r="O6792" s="4"/>
      <c r="P6792" s="4">
        <v>60</v>
      </c>
      <c r="Q6792" s="4">
        <v>46</v>
      </c>
      <c r="R6792" s="4">
        <v>48</v>
      </c>
      <c r="S6792" s="4">
        <v>63</v>
      </c>
      <c r="T6792" s="4">
        <v>53</v>
      </c>
      <c r="U6792" s="4">
        <v>61</v>
      </c>
      <c r="V6792" s="13">
        <v>57</v>
      </c>
      <c r="W6792" s="4">
        <v>71</v>
      </c>
      <c r="X6792" s="4">
        <v>66</v>
      </c>
      <c r="Y6792">
        <f t="shared" si="1274"/>
        <v>0</v>
      </c>
      <c r="Z6792">
        <f t="shared" si="1275"/>
        <v>0</v>
      </c>
    </row>
    <row r="6793" spans="2:26" x14ac:dyDescent="0.25">
      <c r="B6793" s="11">
        <f t="shared" si="1276"/>
        <v>44844.541666650221</v>
      </c>
      <c r="C6793" s="1">
        <f t="shared" si="1267"/>
        <v>10</v>
      </c>
      <c r="D6793" s="1">
        <f t="shared" si="1268"/>
        <v>1</v>
      </c>
      <c r="E6793" s="12">
        <f t="shared" si="1269"/>
        <v>14</v>
      </c>
      <c r="F6793" s="124" t="str">
        <f t="shared" si="1270"/>
        <v>0</v>
      </c>
      <c r="G6793" s="1">
        <f ca="1">(OFFSET(O6793,0,MATCH(Customer!$J$6,'CDH &amp; HDH'!$P$11:$X$11,0)))</f>
        <v>58</v>
      </c>
      <c r="H6793" s="1" t="str">
        <f t="shared" si="1271"/>
        <v>Heating</v>
      </c>
      <c r="I6793" s="1">
        <f ca="1">OFFSET(IF($H6793="Cooling",Customer!$C$25,Customer!$C$52),E6793,D6793)</f>
        <v>70</v>
      </c>
      <c r="J6793" s="1">
        <f ca="1">OFFSET(IF($H6793="Cooling",Customer!$L$25,Customer!$L$52),$E6793,$D6793)</f>
        <v>70</v>
      </c>
      <c r="K6793" s="16">
        <f t="shared" si="1272"/>
        <v>0</v>
      </c>
      <c r="L6793" s="16">
        <f t="shared" si="1273"/>
        <v>0</v>
      </c>
      <c r="M6793" s="17">
        <f t="shared" ca="1" si="1277"/>
        <v>12</v>
      </c>
      <c r="N6793" s="17">
        <f t="shared" ca="1" si="1278"/>
        <v>12</v>
      </c>
      <c r="O6793" s="4"/>
      <c r="P6793" s="4">
        <v>60</v>
      </c>
      <c r="Q6793" s="4">
        <v>48</v>
      </c>
      <c r="R6793" s="4">
        <v>48</v>
      </c>
      <c r="S6793" s="4">
        <v>63</v>
      </c>
      <c r="T6793" s="4">
        <v>54</v>
      </c>
      <c r="U6793" s="4">
        <v>60</v>
      </c>
      <c r="V6793" s="13">
        <v>58</v>
      </c>
      <c r="W6793" s="4">
        <v>72</v>
      </c>
      <c r="X6793" s="4">
        <v>69</v>
      </c>
      <c r="Y6793">
        <f t="shared" si="1274"/>
        <v>0</v>
      </c>
      <c r="Z6793">
        <f t="shared" si="1275"/>
        <v>0</v>
      </c>
    </row>
    <row r="6794" spans="2:26" x14ac:dyDescent="0.25">
      <c r="B6794" s="11">
        <f t="shared" si="1276"/>
        <v>44844.583333316885</v>
      </c>
      <c r="C6794" s="1">
        <f t="shared" si="1267"/>
        <v>10</v>
      </c>
      <c r="D6794" s="1">
        <f t="shared" si="1268"/>
        <v>1</v>
      </c>
      <c r="E6794" s="12">
        <f t="shared" si="1269"/>
        <v>15</v>
      </c>
      <c r="F6794" s="124" t="str">
        <f t="shared" si="1270"/>
        <v>0</v>
      </c>
      <c r="G6794" s="1">
        <f ca="1">(OFFSET(O6794,0,MATCH(Customer!$J$6,'CDH &amp; HDH'!$P$11:$X$11,0)))</f>
        <v>58</v>
      </c>
      <c r="H6794" s="1" t="str">
        <f t="shared" si="1271"/>
        <v>Heating</v>
      </c>
      <c r="I6794" s="1">
        <f ca="1">OFFSET(IF($H6794="Cooling",Customer!$C$25,Customer!$C$52),E6794,D6794)</f>
        <v>70</v>
      </c>
      <c r="J6794" s="1">
        <f ca="1">OFFSET(IF($H6794="Cooling",Customer!$L$25,Customer!$L$52),$E6794,$D6794)</f>
        <v>70</v>
      </c>
      <c r="K6794" s="16">
        <f t="shared" si="1272"/>
        <v>0</v>
      </c>
      <c r="L6794" s="16">
        <f t="shared" si="1273"/>
        <v>0</v>
      </c>
      <c r="M6794" s="17">
        <f t="shared" ca="1" si="1277"/>
        <v>12</v>
      </c>
      <c r="N6794" s="17">
        <f t="shared" ca="1" si="1278"/>
        <v>12</v>
      </c>
      <c r="O6794" s="4"/>
      <c r="P6794" s="4">
        <v>60</v>
      </c>
      <c r="Q6794" s="4">
        <v>48</v>
      </c>
      <c r="R6794" s="4">
        <v>49</v>
      </c>
      <c r="S6794" s="4">
        <v>62</v>
      </c>
      <c r="T6794" s="4">
        <v>55</v>
      </c>
      <c r="U6794" s="4">
        <v>59</v>
      </c>
      <c r="V6794" s="13">
        <v>58</v>
      </c>
      <c r="W6794" s="4">
        <v>71</v>
      </c>
      <c r="X6794" s="4">
        <v>70</v>
      </c>
      <c r="Y6794">
        <f t="shared" si="1274"/>
        <v>0</v>
      </c>
      <c r="Z6794">
        <f t="shared" si="1275"/>
        <v>0</v>
      </c>
    </row>
    <row r="6795" spans="2:26" x14ac:dyDescent="0.25">
      <c r="B6795" s="11">
        <f t="shared" si="1276"/>
        <v>44844.624999983549</v>
      </c>
      <c r="C6795" s="1">
        <f t="shared" si="1267"/>
        <v>10</v>
      </c>
      <c r="D6795" s="1">
        <f t="shared" si="1268"/>
        <v>1</v>
      </c>
      <c r="E6795" s="12">
        <f t="shared" si="1269"/>
        <v>16</v>
      </c>
      <c r="F6795" s="124" t="str">
        <f t="shared" si="1270"/>
        <v>0</v>
      </c>
      <c r="G6795" s="1">
        <f ca="1">(OFFSET(O6795,0,MATCH(Customer!$J$6,'CDH &amp; HDH'!$P$11:$X$11,0)))</f>
        <v>57</v>
      </c>
      <c r="H6795" s="1" t="str">
        <f t="shared" si="1271"/>
        <v>Heating</v>
      </c>
      <c r="I6795" s="1">
        <f ca="1">OFFSET(IF($H6795="Cooling",Customer!$C$25,Customer!$C$52),E6795,D6795)</f>
        <v>70</v>
      </c>
      <c r="J6795" s="1">
        <f ca="1">OFFSET(IF($H6795="Cooling",Customer!$L$25,Customer!$L$52),$E6795,$D6795)</f>
        <v>70</v>
      </c>
      <c r="K6795" s="16">
        <f t="shared" si="1272"/>
        <v>0</v>
      </c>
      <c r="L6795" s="16">
        <f t="shared" si="1273"/>
        <v>0</v>
      </c>
      <c r="M6795" s="17">
        <f t="shared" ca="1" si="1277"/>
        <v>13</v>
      </c>
      <c r="N6795" s="17">
        <f t="shared" ca="1" si="1278"/>
        <v>13</v>
      </c>
      <c r="O6795" s="4"/>
      <c r="P6795" s="4">
        <v>59</v>
      </c>
      <c r="Q6795" s="4">
        <v>50</v>
      </c>
      <c r="R6795" s="4">
        <v>48</v>
      </c>
      <c r="S6795" s="4">
        <v>62</v>
      </c>
      <c r="T6795" s="4">
        <v>54</v>
      </c>
      <c r="U6795" s="4">
        <v>58</v>
      </c>
      <c r="V6795" s="13">
        <v>57</v>
      </c>
      <c r="W6795" s="4">
        <v>69</v>
      </c>
      <c r="X6795" s="4">
        <v>70</v>
      </c>
      <c r="Y6795">
        <f t="shared" si="1274"/>
        <v>0</v>
      </c>
      <c r="Z6795">
        <f t="shared" si="1275"/>
        <v>0</v>
      </c>
    </row>
    <row r="6796" spans="2:26" x14ac:dyDescent="0.25">
      <c r="B6796" s="11">
        <f t="shared" si="1276"/>
        <v>44844.666666650213</v>
      </c>
      <c r="C6796" s="1">
        <f t="shared" si="1267"/>
        <v>10</v>
      </c>
      <c r="D6796" s="1">
        <f t="shared" si="1268"/>
        <v>1</v>
      </c>
      <c r="E6796" s="12">
        <f t="shared" si="1269"/>
        <v>17</v>
      </c>
      <c r="F6796" s="124" t="str">
        <f t="shared" si="1270"/>
        <v>0</v>
      </c>
      <c r="G6796" s="1">
        <f ca="1">(OFFSET(O6796,0,MATCH(Customer!$J$6,'CDH &amp; HDH'!$P$11:$X$11,0)))</f>
        <v>57</v>
      </c>
      <c r="H6796" s="1" t="str">
        <f t="shared" si="1271"/>
        <v>Heating</v>
      </c>
      <c r="I6796" s="1">
        <f ca="1">OFFSET(IF($H6796="Cooling",Customer!$C$25,Customer!$C$52),E6796,D6796)</f>
        <v>70</v>
      </c>
      <c r="J6796" s="1">
        <f ca="1">OFFSET(IF($H6796="Cooling",Customer!$L$25,Customer!$L$52),$E6796,$D6796)</f>
        <v>70</v>
      </c>
      <c r="K6796" s="16">
        <f t="shared" si="1272"/>
        <v>0</v>
      </c>
      <c r="L6796" s="16">
        <f t="shared" si="1273"/>
        <v>0</v>
      </c>
      <c r="M6796" s="17">
        <f t="shared" ca="1" si="1277"/>
        <v>13</v>
      </c>
      <c r="N6796" s="17">
        <f t="shared" ca="1" si="1278"/>
        <v>13</v>
      </c>
      <c r="O6796" s="4"/>
      <c r="P6796" s="4">
        <v>60</v>
      </c>
      <c r="Q6796" s="4">
        <v>47</v>
      </c>
      <c r="R6796" s="4">
        <v>47</v>
      </c>
      <c r="S6796" s="4">
        <v>58</v>
      </c>
      <c r="T6796" s="4">
        <v>53</v>
      </c>
      <c r="U6796" s="4">
        <v>57</v>
      </c>
      <c r="V6796" s="13">
        <v>57</v>
      </c>
      <c r="W6796" s="4">
        <v>68</v>
      </c>
      <c r="X6796" s="4">
        <v>67</v>
      </c>
      <c r="Y6796">
        <f t="shared" si="1274"/>
        <v>0</v>
      </c>
      <c r="Z6796">
        <f t="shared" si="1275"/>
        <v>0</v>
      </c>
    </row>
    <row r="6797" spans="2:26" x14ac:dyDescent="0.25">
      <c r="B6797" s="11">
        <f t="shared" si="1276"/>
        <v>44844.708333316878</v>
      </c>
      <c r="C6797" s="1">
        <f t="shared" ref="C6797:C6860" si="1279">MONTH(B6797)</f>
        <v>10</v>
      </c>
      <c r="D6797" s="1">
        <f t="shared" ref="D6797:D6860" si="1280">WEEKDAY(B6797,2)</f>
        <v>1</v>
      </c>
      <c r="E6797" s="12">
        <f t="shared" ref="E6797:E6860" si="1281">HOUR(B6797)+1</f>
        <v>18</v>
      </c>
      <c r="F6797" s="124" t="str">
        <f t="shared" ref="F6797:F6860" si="1282">IF(AND(C6797&gt;5,C6797&lt;9,D6797&lt;6,E6797&gt;14,E6797&lt;19),"1",IF(AND(OR(E6797=8,E6797=9,E6797=19,E6797=20),C6797&lt;3,D6797&lt;6),"1","0"))</f>
        <v>0</v>
      </c>
      <c r="G6797" s="1">
        <f ca="1">(OFFSET(O6797,0,MATCH(Customer!$J$6,'CDH &amp; HDH'!$P$11:$X$11,0)))</f>
        <v>55</v>
      </c>
      <c r="H6797" s="1" t="str">
        <f t="shared" ref="H6797:H6860" si="1283">IF(AND(C6797&gt;=5,C6797&lt;=9),"Cooling","Heating")</f>
        <v>Heating</v>
      </c>
      <c r="I6797" s="1">
        <f ca="1">OFFSET(IF($H6797="Cooling",Customer!$C$25,Customer!$C$52),E6797,D6797)</f>
        <v>70</v>
      </c>
      <c r="J6797" s="1">
        <f ca="1">OFFSET(IF($H6797="Cooling",Customer!$L$25,Customer!$L$52),$E6797,$D6797)</f>
        <v>70</v>
      </c>
      <c r="K6797" s="16">
        <f t="shared" ref="K6797:K6860" si="1284">IF($H6797="Heating",0,MAX(0,$G6797-I6797))</f>
        <v>0</v>
      </c>
      <c r="L6797" s="16">
        <f t="shared" ref="L6797:L6860" si="1285">IF($H6797="Heating",0,MAX(0,$G6797-J6797))</f>
        <v>0</v>
      </c>
      <c r="M6797" s="17">
        <f t="shared" ca="1" si="1277"/>
        <v>15</v>
      </c>
      <c r="N6797" s="17">
        <f t="shared" ca="1" si="1278"/>
        <v>15</v>
      </c>
      <c r="O6797" s="4"/>
      <c r="P6797" s="4">
        <v>56</v>
      </c>
      <c r="Q6797" s="4">
        <v>43</v>
      </c>
      <c r="R6797" s="4">
        <v>46</v>
      </c>
      <c r="S6797" s="4">
        <v>55</v>
      </c>
      <c r="T6797" s="4">
        <v>50</v>
      </c>
      <c r="U6797" s="4">
        <v>57</v>
      </c>
      <c r="V6797" s="13">
        <v>55</v>
      </c>
      <c r="W6797" s="4">
        <v>68</v>
      </c>
      <c r="X6797" s="4">
        <v>63</v>
      </c>
      <c r="Y6797">
        <f t="shared" ref="Y6797:Y6860" si="1286">1.08*400*K6797</f>
        <v>0</v>
      </c>
      <c r="Z6797">
        <f t="shared" ref="Z6797:Z6860" si="1287">1.08*400*L6797</f>
        <v>0</v>
      </c>
    </row>
    <row r="6798" spans="2:26" x14ac:dyDescent="0.25">
      <c r="B6798" s="11">
        <f t="shared" ref="B6798:B6861" si="1288">B6797+1/24</f>
        <v>44844.749999983542</v>
      </c>
      <c r="C6798" s="1">
        <f t="shared" si="1279"/>
        <v>10</v>
      </c>
      <c r="D6798" s="1">
        <f t="shared" si="1280"/>
        <v>1</v>
      </c>
      <c r="E6798" s="12">
        <f t="shared" si="1281"/>
        <v>19</v>
      </c>
      <c r="F6798" s="124" t="str">
        <f t="shared" si="1282"/>
        <v>0</v>
      </c>
      <c r="G6798" s="1">
        <f ca="1">(OFFSET(O6798,0,MATCH(Customer!$J$6,'CDH &amp; HDH'!$P$11:$X$11,0)))</f>
        <v>53</v>
      </c>
      <c r="H6798" s="1" t="str">
        <f t="shared" si="1283"/>
        <v>Heating</v>
      </c>
      <c r="I6798" s="1">
        <f ca="1">OFFSET(IF($H6798="Cooling",Customer!$C$25,Customer!$C$52),E6798,D6798)</f>
        <v>66</v>
      </c>
      <c r="J6798" s="1">
        <f ca="1">OFFSET(IF($H6798="Cooling",Customer!$L$25,Customer!$L$52),$E6798,$D6798)</f>
        <v>64</v>
      </c>
      <c r="K6798" s="16">
        <f t="shared" si="1284"/>
        <v>0</v>
      </c>
      <c r="L6798" s="16">
        <f t="shared" si="1285"/>
        <v>0</v>
      </c>
      <c r="M6798" s="17">
        <f t="shared" ca="1" si="1277"/>
        <v>13</v>
      </c>
      <c r="N6798" s="17">
        <f t="shared" ca="1" si="1278"/>
        <v>11</v>
      </c>
      <c r="O6798" s="4"/>
      <c r="P6798" s="4">
        <v>55</v>
      </c>
      <c r="Q6798" s="4">
        <v>41</v>
      </c>
      <c r="R6798" s="4">
        <v>43</v>
      </c>
      <c r="S6798" s="4">
        <v>51</v>
      </c>
      <c r="T6798" s="4">
        <v>46</v>
      </c>
      <c r="U6798" s="4">
        <v>57</v>
      </c>
      <c r="V6798" s="13">
        <v>53</v>
      </c>
      <c r="W6798" s="4">
        <v>68</v>
      </c>
      <c r="X6798" s="4">
        <v>58</v>
      </c>
      <c r="Y6798">
        <f t="shared" si="1286"/>
        <v>0</v>
      </c>
      <c r="Z6798">
        <f t="shared" si="1287"/>
        <v>0</v>
      </c>
    </row>
    <row r="6799" spans="2:26" x14ac:dyDescent="0.25">
      <c r="B6799" s="11">
        <f t="shared" si="1288"/>
        <v>44844.791666650206</v>
      </c>
      <c r="C6799" s="1">
        <f t="shared" si="1279"/>
        <v>10</v>
      </c>
      <c r="D6799" s="1">
        <f t="shared" si="1280"/>
        <v>1</v>
      </c>
      <c r="E6799" s="12">
        <f t="shared" si="1281"/>
        <v>20</v>
      </c>
      <c r="F6799" s="124" t="str">
        <f t="shared" si="1282"/>
        <v>0</v>
      </c>
      <c r="G6799" s="1">
        <f ca="1">(OFFSET(O6799,0,MATCH(Customer!$J$6,'CDH &amp; HDH'!$P$11:$X$11,0)))</f>
        <v>52</v>
      </c>
      <c r="H6799" s="1" t="str">
        <f t="shared" si="1283"/>
        <v>Heating</v>
      </c>
      <c r="I6799" s="1">
        <f ca="1">OFFSET(IF($H6799="Cooling",Customer!$C$25,Customer!$C$52),E6799,D6799)</f>
        <v>66</v>
      </c>
      <c r="J6799" s="1">
        <f ca="1">OFFSET(IF($H6799="Cooling",Customer!$L$25,Customer!$L$52),$E6799,$D6799)</f>
        <v>64</v>
      </c>
      <c r="K6799" s="16">
        <f t="shared" si="1284"/>
        <v>0</v>
      </c>
      <c r="L6799" s="16">
        <f t="shared" si="1285"/>
        <v>0</v>
      </c>
      <c r="M6799" s="17">
        <f t="shared" ca="1" si="1277"/>
        <v>14</v>
      </c>
      <c r="N6799" s="17">
        <f t="shared" ca="1" si="1278"/>
        <v>12</v>
      </c>
      <c r="O6799" s="4"/>
      <c r="P6799" s="4">
        <v>55</v>
      </c>
      <c r="Q6799" s="4">
        <v>39</v>
      </c>
      <c r="R6799" s="4">
        <v>40</v>
      </c>
      <c r="S6799" s="4">
        <v>51</v>
      </c>
      <c r="T6799" s="4">
        <v>44</v>
      </c>
      <c r="U6799" s="4">
        <v>57</v>
      </c>
      <c r="V6799" s="13">
        <v>52</v>
      </c>
      <c r="W6799" s="4">
        <v>64</v>
      </c>
      <c r="X6799" s="4">
        <v>54</v>
      </c>
      <c r="Y6799">
        <f t="shared" si="1286"/>
        <v>0</v>
      </c>
      <c r="Z6799">
        <f t="shared" si="1287"/>
        <v>0</v>
      </c>
    </row>
    <row r="6800" spans="2:26" x14ac:dyDescent="0.25">
      <c r="B6800" s="11">
        <f t="shared" si="1288"/>
        <v>44844.83333331687</v>
      </c>
      <c r="C6800" s="1">
        <f t="shared" si="1279"/>
        <v>10</v>
      </c>
      <c r="D6800" s="1">
        <f t="shared" si="1280"/>
        <v>1</v>
      </c>
      <c r="E6800" s="12">
        <f t="shared" si="1281"/>
        <v>21</v>
      </c>
      <c r="F6800" s="124" t="str">
        <f t="shared" si="1282"/>
        <v>0</v>
      </c>
      <c r="G6800" s="1">
        <f ca="1">(OFFSET(O6800,0,MATCH(Customer!$J$6,'CDH &amp; HDH'!$P$11:$X$11,0)))</f>
        <v>51</v>
      </c>
      <c r="H6800" s="1" t="str">
        <f t="shared" si="1283"/>
        <v>Heating</v>
      </c>
      <c r="I6800" s="1">
        <f ca="1">OFFSET(IF($H6800="Cooling",Customer!$C$25,Customer!$C$52),E6800,D6800)</f>
        <v>66</v>
      </c>
      <c r="J6800" s="1">
        <f ca="1">OFFSET(IF($H6800="Cooling",Customer!$L$25,Customer!$L$52),$E6800,$D6800)</f>
        <v>64</v>
      </c>
      <c r="K6800" s="16">
        <f t="shared" si="1284"/>
        <v>0</v>
      </c>
      <c r="L6800" s="16">
        <f t="shared" si="1285"/>
        <v>0</v>
      </c>
      <c r="M6800" s="17">
        <f t="shared" ca="1" si="1277"/>
        <v>15</v>
      </c>
      <c r="N6800" s="17">
        <f t="shared" ca="1" si="1278"/>
        <v>13</v>
      </c>
      <c r="O6800" s="4"/>
      <c r="P6800" s="4">
        <v>55</v>
      </c>
      <c r="Q6800" s="4">
        <v>38</v>
      </c>
      <c r="R6800" s="4">
        <v>40</v>
      </c>
      <c r="S6800" s="4">
        <v>52</v>
      </c>
      <c r="T6800" s="4">
        <v>39</v>
      </c>
      <c r="U6800" s="4">
        <v>57</v>
      </c>
      <c r="V6800" s="13">
        <v>51</v>
      </c>
      <c r="W6800" s="4">
        <v>63</v>
      </c>
      <c r="X6800" s="4">
        <v>53</v>
      </c>
      <c r="Y6800">
        <f t="shared" si="1286"/>
        <v>0</v>
      </c>
      <c r="Z6800">
        <f t="shared" si="1287"/>
        <v>0</v>
      </c>
    </row>
    <row r="6801" spans="2:26" x14ac:dyDescent="0.25">
      <c r="B6801" s="11">
        <f t="shared" si="1288"/>
        <v>44844.874999983535</v>
      </c>
      <c r="C6801" s="1">
        <f t="shared" si="1279"/>
        <v>10</v>
      </c>
      <c r="D6801" s="1">
        <f t="shared" si="1280"/>
        <v>1</v>
      </c>
      <c r="E6801" s="12">
        <f t="shared" si="1281"/>
        <v>22</v>
      </c>
      <c r="F6801" s="124" t="str">
        <f t="shared" si="1282"/>
        <v>0</v>
      </c>
      <c r="G6801" s="1">
        <f ca="1">(OFFSET(O6801,0,MATCH(Customer!$J$6,'CDH &amp; HDH'!$P$11:$X$11,0)))</f>
        <v>49</v>
      </c>
      <c r="H6801" s="1" t="str">
        <f t="shared" si="1283"/>
        <v>Heating</v>
      </c>
      <c r="I6801" s="1">
        <f ca="1">OFFSET(IF($H6801="Cooling",Customer!$C$25,Customer!$C$52),E6801,D6801)</f>
        <v>66</v>
      </c>
      <c r="J6801" s="1">
        <f ca="1">OFFSET(IF($H6801="Cooling",Customer!$L$25,Customer!$L$52),$E6801,$D6801)</f>
        <v>64</v>
      </c>
      <c r="K6801" s="16">
        <f t="shared" si="1284"/>
        <v>0</v>
      </c>
      <c r="L6801" s="16">
        <f t="shared" si="1285"/>
        <v>0</v>
      </c>
      <c r="M6801" s="17">
        <f t="shared" ca="1" si="1277"/>
        <v>17</v>
      </c>
      <c r="N6801" s="17">
        <f t="shared" ca="1" si="1278"/>
        <v>15</v>
      </c>
      <c r="O6801" s="4"/>
      <c r="P6801" s="4">
        <v>55</v>
      </c>
      <c r="Q6801" s="4">
        <v>35</v>
      </c>
      <c r="R6801" s="4">
        <v>40</v>
      </c>
      <c r="S6801" s="4">
        <v>52</v>
      </c>
      <c r="T6801" s="4">
        <v>38</v>
      </c>
      <c r="U6801" s="4">
        <v>57</v>
      </c>
      <c r="V6801" s="13">
        <v>49</v>
      </c>
      <c r="W6801" s="4">
        <v>62</v>
      </c>
      <c r="X6801" s="4">
        <v>52</v>
      </c>
      <c r="Y6801">
        <f t="shared" si="1286"/>
        <v>0</v>
      </c>
      <c r="Z6801">
        <f t="shared" si="1287"/>
        <v>0</v>
      </c>
    </row>
    <row r="6802" spans="2:26" x14ac:dyDescent="0.25">
      <c r="B6802" s="11">
        <f t="shared" si="1288"/>
        <v>44844.916666650199</v>
      </c>
      <c r="C6802" s="1">
        <f t="shared" si="1279"/>
        <v>10</v>
      </c>
      <c r="D6802" s="1">
        <f t="shared" si="1280"/>
        <v>1</v>
      </c>
      <c r="E6802" s="12">
        <f t="shared" si="1281"/>
        <v>23</v>
      </c>
      <c r="F6802" s="124" t="str">
        <f t="shared" si="1282"/>
        <v>0</v>
      </c>
      <c r="G6802" s="1">
        <f ca="1">(OFFSET(O6802,0,MATCH(Customer!$J$6,'CDH &amp; HDH'!$P$11:$X$11,0)))</f>
        <v>47</v>
      </c>
      <c r="H6802" s="1" t="str">
        <f t="shared" si="1283"/>
        <v>Heating</v>
      </c>
      <c r="I6802" s="1">
        <f ca="1">OFFSET(IF($H6802="Cooling",Customer!$C$25,Customer!$C$52),E6802,D6802)</f>
        <v>66</v>
      </c>
      <c r="J6802" s="1">
        <f ca="1">OFFSET(IF($H6802="Cooling",Customer!$L$25,Customer!$L$52),$E6802,$D6802)</f>
        <v>64</v>
      </c>
      <c r="K6802" s="16">
        <f t="shared" si="1284"/>
        <v>0</v>
      </c>
      <c r="L6802" s="16">
        <f t="shared" si="1285"/>
        <v>0</v>
      </c>
      <c r="M6802" s="17">
        <f t="shared" ca="1" si="1277"/>
        <v>19</v>
      </c>
      <c r="N6802" s="17">
        <f t="shared" ca="1" si="1278"/>
        <v>17</v>
      </c>
      <c r="O6802" s="4"/>
      <c r="P6802" s="4">
        <v>55</v>
      </c>
      <c r="Q6802" s="4">
        <v>35</v>
      </c>
      <c r="R6802" s="4">
        <v>39</v>
      </c>
      <c r="S6802" s="4">
        <v>51</v>
      </c>
      <c r="T6802" s="4">
        <v>37</v>
      </c>
      <c r="U6802" s="4">
        <v>57</v>
      </c>
      <c r="V6802" s="13">
        <v>47</v>
      </c>
      <c r="W6802" s="4">
        <v>54</v>
      </c>
      <c r="X6802" s="4">
        <v>50</v>
      </c>
      <c r="Y6802">
        <f t="shared" si="1286"/>
        <v>0</v>
      </c>
      <c r="Z6802">
        <f t="shared" si="1287"/>
        <v>0</v>
      </c>
    </row>
    <row r="6803" spans="2:26" x14ac:dyDescent="0.25">
      <c r="B6803" s="11">
        <f t="shared" si="1288"/>
        <v>44844.958333316863</v>
      </c>
      <c r="C6803" s="1">
        <f t="shared" si="1279"/>
        <v>10</v>
      </c>
      <c r="D6803" s="1">
        <f t="shared" si="1280"/>
        <v>1</v>
      </c>
      <c r="E6803" s="12">
        <f t="shared" si="1281"/>
        <v>24</v>
      </c>
      <c r="F6803" s="124" t="str">
        <f t="shared" si="1282"/>
        <v>0</v>
      </c>
      <c r="G6803" s="1">
        <f ca="1">(OFFSET(O6803,0,MATCH(Customer!$J$6,'CDH &amp; HDH'!$P$11:$X$11,0)))</f>
        <v>46</v>
      </c>
      <c r="H6803" s="1" t="str">
        <f t="shared" si="1283"/>
        <v>Heating</v>
      </c>
      <c r="I6803" s="1">
        <f ca="1">OFFSET(IF($H6803="Cooling",Customer!$C$25,Customer!$C$52),E6803,D6803)</f>
        <v>66</v>
      </c>
      <c r="J6803" s="1">
        <f ca="1">OFFSET(IF($H6803="Cooling",Customer!$L$25,Customer!$L$52),$E6803,$D6803)</f>
        <v>64</v>
      </c>
      <c r="K6803" s="16">
        <f t="shared" si="1284"/>
        <v>0</v>
      </c>
      <c r="L6803" s="16">
        <f t="shared" si="1285"/>
        <v>0</v>
      </c>
      <c r="M6803" s="17">
        <f t="shared" ca="1" si="1277"/>
        <v>20</v>
      </c>
      <c r="N6803" s="17">
        <f t="shared" ca="1" si="1278"/>
        <v>18</v>
      </c>
      <c r="O6803" s="4"/>
      <c r="P6803" s="4">
        <v>55</v>
      </c>
      <c r="Q6803" s="4">
        <v>35</v>
      </c>
      <c r="R6803" s="4">
        <v>39</v>
      </c>
      <c r="S6803" s="4">
        <v>51</v>
      </c>
      <c r="T6803" s="4">
        <v>35</v>
      </c>
      <c r="U6803" s="4">
        <v>57</v>
      </c>
      <c r="V6803" s="13">
        <v>46</v>
      </c>
      <c r="W6803" s="4">
        <v>53</v>
      </c>
      <c r="X6803" s="4">
        <v>49</v>
      </c>
      <c r="Y6803">
        <f t="shared" si="1286"/>
        <v>0</v>
      </c>
      <c r="Z6803">
        <f t="shared" si="1287"/>
        <v>0</v>
      </c>
    </row>
    <row r="6804" spans="2:26" x14ac:dyDescent="0.25">
      <c r="B6804" s="11">
        <f t="shared" si="1288"/>
        <v>44844.999999983527</v>
      </c>
      <c r="C6804" s="1">
        <f t="shared" si="1279"/>
        <v>10</v>
      </c>
      <c r="D6804" s="1">
        <f t="shared" si="1280"/>
        <v>2</v>
      </c>
      <c r="E6804" s="12">
        <f t="shared" si="1281"/>
        <v>1</v>
      </c>
      <c r="F6804" s="124" t="str">
        <f t="shared" si="1282"/>
        <v>0</v>
      </c>
      <c r="G6804" s="1">
        <f ca="1">(OFFSET(O6804,0,MATCH(Customer!$J$6,'CDH &amp; HDH'!$P$11:$X$11,0)))</f>
        <v>45</v>
      </c>
      <c r="H6804" s="1" t="str">
        <f t="shared" si="1283"/>
        <v>Heating</v>
      </c>
      <c r="I6804" s="1">
        <f ca="1">OFFSET(IF($H6804="Cooling",Customer!$C$25,Customer!$C$52),E6804,D6804)</f>
        <v>66</v>
      </c>
      <c r="J6804" s="1">
        <f ca="1">OFFSET(IF($H6804="Cooling",Customer!$L$25,Customer!$L$52),$E6804,$D6804)</f>
        <v>64</v>
      </c>
      <c r="K6804" s="16">
        <f t="shared" si="1284"/>
        <v>0</v>
      </c>
      <c r="L6804" s="16">
        <f t="shared" si="1285"/>
        <v>0</v>
      </c>
      <c r="M6804" s="17">
        <f t="shared" ca="1" si="1277"/>
        <v>21</v>
      </c>
      <c r="N6804" s="17">
        <f t="shared" ca="1" si="1278"/>
        <v>19</v>
      </c>
      <c r="O6804" s="4"/>
      <c r="P6804" s="4">
        <v>54</v>
      </c>
      <c r="Q6804" s="4">
        <v>33</v>
      </c>
      <c r="R6804" s="4">
        <v>39</v>
      </c>
      <c r="S6804" s="4">
        <v>50</v>
      </c>
      <c r="T6804" s="4">
        <v>33</v>
      </c>
      <c r="U6804" s="4">
        <v>59</v>
      </c>
      <c r="V6804" s="13">
        <v>45</v>
      </c>
      <c r="W6804" s="4">
        <v>52</v>
      </c>
      <c r="X6804" s="4">
        <v>47</v>
      </c>
      <c r="Y6804">
        <f t="shared" si="1286"/>
        <v>0</v>
      </c>
      <c r="Z6804">
        <f t="shared" si="1287"/>
        <v>0</v>
      </c>
    </row>
    <row r="6805" spans="2:26" x14ac:dyDescent="0.25">
      <c r="B6805" s="11">
        <f t="shared" si="1288"/>
        <v>44845.041666650191</v>
      </c>
      <c r="C6805" s="1">
        <f t="shared" si="1279"/>
        <v>10</v>
      </c>
      <c r="D6805" s="1">
        <f t="shared" si="1280"/>
        <v>2</v>
      </c>
      <c r="E6805" s="12">
        <f t="shared" si="1281"/>
        <v>2</v>
      </c>
      <c r="F6805" s="124" t="str">
        <f t="shared" si="1282"/>
        <v>0</v>
      </c>
      <c r="G6805" s="1">
        <f ca="1">(OFFSET(O6805,0,MATCH(Customer!$J$6,'CDH &amp; HDH'!$P$11:$X$11,0)))</f>
        <v>45</v>
      </c>
      <c r="H6805" s="1" t="str">
        <f t="shared" si="1283"/>
        <v>Heating</v>
      </c>
      <c r="I6805" s="1">
        <f ca="1">OFFSET(IF($H6805="Cooling",Customer!$C$25,Customer!$C$52),E6805,D6805)</f>
        <v>66</v>
      </c>
      <c r="J6805" s="1">
        <f ca="1">OFFSET(IF($H6805="Cooling",Customer!$L$25,Customer!$L$52),$E6805,$D6805)</f>
        <v>64</v>
      </c>
      <c r="K6805" s="16">
        <f t="shared" si="1284"/>
        <v>0</v>
      </c>
      <c r="L6805" s="16">
        <f t="shared" si="1285"/>
        <v>0</v>
      </c>
      <c r="M6805" s="17">
        <f t="shared" ca="1" si="1277"/>
        <v>21</v>
      </c>
      <c r="N6805" s="17">
        <f t="shared" ca="1" si="1278"/>
        <v>19</v>
      </c>
      <c r="O6805" s="4"/>
      <c r="P6805" s="4">
        <v>54</v>
      </c>
      <c r="Q6805" s="4">
        <v>34</v>
      </c>
      <c r="R6805" s="4">
        <v>40</v>
      </c>
      <c r="S6805" s="4">
        <v>49</v>
      </c>
      <c r="T6805" s="4">
        <v>33</v>
      </c>
      <c r="U6805" s="4">
        <v>62</v>
      </c>
      <c r="V6805" s="13">
        <v>45</v>
      </c>
      <c r="W6805" s="4">
        <v>51</v>
      </c>
      <c r="X6805" s="4">
        <v>47</v>
      </c>
      <c r="Y6805">
        <f t="shared" si="1286"/>
        <v>0</v>
      </c>
      <c r="Z6805">
        <f t="shared" si="1287"/>
        <v>0</v>
      </c>
    </row>
    <row r="6806" spans="2:26" x14ac:dyDescent="0.25">
      <c r="B6806" s="11">
        <f t="shared" si="1288"/>
        <v>44845.083333316856</v>
      </c>
      <c r="C6806" s="1">
        <f t="shared" si="1279"/>
        <v>10</v>
      </c>
      <c r="D6806" s="1">
        <f t="shared" si="1280"/>
        <v>2</v>
      </c>
      <c r="E6806" s="12">
        <f t="shared" si="1281"/>
        <v>3</v>
      </c>
      <c r="F6806" s="124" t="str">
        <f t="shared" si="1282"/>
        <v>0</v>
      </c>
      <c r="G6806" s="1">
        <f ca="1">(OFFSET(O6806,0,MATCH(Customer!$J$6,'CDH &amp; HDH'!$P$11:$X$11,0)))</f>
        <v>44</v>
      </c>
      <c r="H6806" s="1" t="str">
        <f t="shared" si="1283"/>
        <v>Heating</v>
      </c>
      <c r="I6806" s="1">
        <f ca="1">OFFSET(IF($H6806="Cooling",Customer!$C$25,Customer!$C$52),E6806,D6806)</f>
        <v>66</v>
      </c>
      <c r="J6806" s="1">
        <f ca="1">OFFSET(IF($H6806="Cooling",Customer!$L$25,Customer!$L$52),$E6806,$D6806)</f>
        <v>64</v>
      </c>
      <c r="K6806" s="16">
        <f t="shared" si="1284"/>
        <v>0</v>
      </c>
      <c r="L6806" s="16">
        <f t="shared" si="1285"/>
        <v>0</v>
      </c>
      <c r="M6806" s="17">
        <f t="shared" ca="1" si="1277"/>
        <v>22</v>
      </c>
      <c r="N6806" s="17">
        <f t="shared" ca="1" si="1278"/>
        <v>20</v>
      </c>
      <c r="O6806" s="4"/>
      <c r="P6806" s="4">
        <v>55</v>
      </c>
      <c r="Q6806" s="4">
        <v>32</v>
      </c>
      <c r="R6806" s="4">
        <v>39</v>
      </c>
      <c r="S6806" s="4">
        <v>48</v>
      </c>
      <c r="T6806" s="4">
        <v>33</v>
      </c>
      <c r="U6806" s="4">
        <v>64</v>
      </c>
      <c r="V6806" s="13">
        <v>44</v>
      </c>
      <c r="W6806" s="4">
        <v>50</v>
      </c>
      <c r="X6806" s="4">
        <v>48</v>
      </c>
      <c r="Y6806">
        <f t="shared" si="1286"/>
        <v>0</v>
      </c>
      <c r="Z6806">
        <f t="shared" si="1287"/>
        <v>0</v>
      </c>
    </row>
    <row r="6807" spans="2:26" x14ac:dyDescent="0.25">
      <c r="B6807" s="11">
        <f t="shared" si="1288"/>
        <v>44845.12499998352</v>
      </c>
      <c r="C6807" s="1">
        <f t="shared" si="1279"/>
        <v>10</v>
      </c>
      <c r="D6807" s="1">
        <f t="shared" si="1280"/>
        <v>2</v>
      </c>
      <c r="E6807" s="12">
        <f t="shared" si="1281"/>
        <v>4</v>
      </c>
      <c r="F6807" s="124" t="str">
        <f t="shared" si="1282"/>
        <v>0</v>
      </c>
      <c r="G6807" s="1">
        <f ca="1">(OFFSET(O6807,0,MATCH(Customer!$J$6,'CDH &amp; HDH'!$P$11:$X$11,0)))</f>
        <v>45</v>
      </c>
      <c r="H6807" s="1" t="str">
        <f t="shared" si="1283"/>
        <v>Heating</v>
      </c>
      <c r="I6807" s="1">
        <f ca="1">OFFSET(IF($H6807="Cooling",Customer!$C$25,Customer!$C$52),E6807,D6807)</f>
        <v>66</v>
      </c>
      <c r="J6807" s="1">
        <f ca="1">OFFSET(IF($H6807="Cooling",Customer!$L$25,Customer!$L$52),$E6807,$D6807)</f>
        <v>64</v>
      </c>
      <c r="K6807" s="16">
        <f t="shared" si="1284"/>
        <v>0</v>
      </c>
      <c r="L6807" s="16">
        <f t="shared" si="1285"/>
        <v>0</v>
      </c>
      <c r="M6807" s="17">
        <f t="shared" ca="1" si="1277"/>
        <v>21</v>
      </c>
      <c r="N6807" s="17">
        <f t="shared" ca="1" si="1278"/>
        <v>19</v>
      </c>
      <c r="O6807" s="4"/>
      <c r="P6807" s="4">
        <v>56</v>
      </c>
      <c r="Q6807" s="4">
        <v>32</v>
      </c>
      <c r="R6807" s="4">
        <v>38</v>
      </c>
      <c r="S6807" s="4">
        <v>47</v>
      </c>
      <c r="T6807" s="4">
        <v>35</v>
      </c>
      <c r="U6807" s="4">
        <v>64</v>
      </c>
      <c r="V6807" s="13">
        <v>45</v>
      </c>
      <c r="W6807" s="4">
        <v>49</v>
      </c>
      <c r="X6807" s="4">
        <v>48</v>
      </c>
      <c r="Y6807">
        <f t="shared" si="1286"/>
        <v>0</v>
      </c>
      <c r="Z6807">
        <f t="shared" si="1287"/>
        <v>0</v>
      </c>
    </row>
    <row r="6808" spans="2:26" x14ac:dyDescent="0.25">
      <c r="B6808" s="11">
        <f t="shared" si="1288"/>
        <v>44845.166666650184</v>
      </c>
      <c r="C6808" s="1">
        <f t="shared" si="1279"/>
        <v>10</v>
      </c>
      <c r="D6808" s="1">
        <f t="shared" si="1280"/>
        <v>2</v>
      </c>
      <c r="E6808" s="12">
        <f t="shared" si="1281"/>
        <v>5</v>
      </c>
      <c r="F6808" s="124" t="str">
        <f t="shared" si="1282"/>
        <v>0</v>
      </c>
      <c r="G6808" s="1">
        <f ca="1">(OFFSET(O6808,0,MATCH(Customer!$J$6,'CDH &amp; HDH'!$P$11:$X$11,0)))</f>
        <v>44</v>
      </c>
      <c r="H6808" s="1" t="str">
        <f t="shared" si="1283"/>
        <v>Heating</v>
      </c>
      <c r="I6808" s="1">
        <f ca="1">OFFSET(IF($H6808="Cooling",Customer!$C$25,Customer!$C$52),E6808,D6808)</f>
        <v>66</v>
      </c>
      <c r="J6808" s="1">
        <f ca="1">OFFSET(IF($H6808="Cooling",Customer!$L$25,Customer!$L$52),$E6808,$D6808)</f>
        <v>64</v>
      </c>
      <c r="K6808" s="16">
        <f t="shared" si="1284"/>
        <v>0</v>
      </c>
      <c r="L6808" s="16">
        <f t="shared" si="1285"/>
        <v>0</v>
      </c>
      <c r="M6808" s="17">
        <f t="shared" ca="1" si="1277"/>
        <v>22</v>
      </c>
      <c r="N6808" s="17">
        <f t="shared" ca="1" si="1278"/>
        <v>20</v>
      </c>
      <c r="O6808" s="4"/>
      <c r="P6808" s="4">
        <v>56</v>
      </c>
      <c r="Q6808" s="4">
        <v>32</v>
      </c>
      <c r="R6808" s="4">
        <v>35</v>
      </c>
      <c r="S6808" s="4">
        <v>47</v>
      </c>
      <c r="T6808" s="4">
        <v>35</v>
      </c>
      <c r="U6808" s="4">
        <v>63</v>
      </c>
      <c r="V6808" s="13">
        <v>44</v>
      </c>
      <c r="W6808" s="4">
        <v>49</v>
      </c>
      <c r="X6808" s="4">
        <v>48</v>
      </c>
      <c r="Y6808">
        <f t="shared" si="1286"/>
        <v>0</v>
      </c>
      <c r="Z6808">
        <f t="shared" si="1287"/>
        <v>0</v>
      </c>
    </row>
    <row r="6809" spans="2:26" x14ac:dyDescent="0.25">
      <c r="B6809" s="11">
        <f t="shared" si="1288"/>
        <v>44845.208333316848</v>
      </c>
      <c r="C6809" s="1">
        <f t="shared" si="1279"/>
        <v>10</v>
      </c>
      <c r="D6809" s="1">
        <f t="shared" si="1280"/>
        <v>2</v>
      </c>
      <c r="E6809" s="12">
        <f t="shared" si="1281"/>
        <v>6</v>
      </c>
      <c r="F6809" s="124" t="str">
        <f t="shared" si="1282"/>
        <v>0</v>
      </c>
      <c r="G6809" s="1">
        <f ca="1">(OFFSET(O6809,0,MATCH(Customer!$J$6,'CDH &amp; HDH'!$P$11:$X$11,0)))</f>
        <v>44</v>
      </c>
      <c r="H6809" s="1" t="str">
        <f t="shared" si="1283"/>
        <v>Heating</v>
      </c>
      <c r="I6809" s="1">
        <f ca="1">OFFSET(IF($H6809="Cooling",Customer!$C$25,Customer!$C$52),E6809,D6809)</f>
        <v>66</v>
      </c>
      <c r="J6809" s="1">
        <f ca="1">OFFSET(IF($H6809="Cooling",Customer!$L$25,Customer!$L$52),$E6809,$D6809)</f>
        <v>64</v>
      </c>
      <c r="K6809" s="16">
        <f t="shared" si="1284"/>
        <v>0</v>
      </c>
      <c r="L6809" s="16">
        <f t="shared" si="1285"/>
        <v>0</v>
      </c>
      <c r="M6809" s="17">
        <f t="shared" ca="1" si="1277"/>
        <v>22</v>
      </c>
      <c r="N6809" s="17">
        <f t="shared" ca="1" si="1278"/>
        <v>20</v>
      </c>
      <c r="O6809" s="4"/>
      <c r="P6809" s="4">
        <v>56</v>
      </c>
      <c r="Q6809" s="4">
        <v>32</v>
      </c>
      <c r="R6809" s="4">
        <v>35</v>
      </c>
      <c r="S6809" s="4">
        <v>47</v>
      </c>
      <c r="T6809" s="4">
        <v>36</v>
      </c>
      <c r="U6809" s="4">
        <v>61</v>
      </c>
      <c r="V6809" s="13">
        <v>44</v>
      </c>
      <c r="W6809" s="4">
        <v>48</v>
      </c>
      <c r="X6809" s="4">
        <v>47</v>
      </c>
      <c r="Y6809">
        <f t="shared" si="1286"/>
        <v>0</v>
      </c>
      <c r="Z6809">
        <f t="shared" si="1287"/>
        <v>0</v>
      </c>
    </row>
    <row r="6810" spans="2:26" x14ac:dyDescent="0.25">
      <c r="B6810" s="11">
        <f t="shared" si="1288"/>
        <v>44845.249999983513</v>
      </c>
      <c r="C6810" s="1">
        <f t="shared" si="1279"/>
        <v>10</v>
      </c>
      <c r="D6810" s="1">
        <f t="shared" si="1280"/>
        <v>2</v>
      </c>
      <c r="E6810" s="12">
        <f t="shared" si="1281"/>
        <v>7</v>
      </c>
      <c r="F6810" s="124" t="str">
        <f t="shared" si="1282"/>
        <v>0</v>
      </c>
      <c r="G6810" s="1">
        <f ca="1">(OFFSET(O6810,0,MATCH(Customer!$J$6,'CDH &amp; HDH'!$P$11:$X$11,0)))</f>
        <v>44</v>
      </c>
      <c r="H6810" s="1" t="str">
        <f t="shared" si="1283"/>
        <v>Heating</v>
      </c>
      <c r="I6810" s="1">
        <f ca="1">OFFSET(IF($H6810="Cooling",Customer!$C$25,Customer!$C$52),E6810,D6810)</f>
        <v>66</v>
      </c>
      <c r="J6810" s="1">
        <f ca="1">OFFSET(IF($H6810="Cooling",Customer!$L$25,Customer!$L$52),$E6810,$D6810)</f>
        <v>64</v>
      </c>
      <c r="K6810" s="16">
        <f t="shared" si="1284"/>
        <v>0</v>
      </c>
      <c r="L6810" s="16">
        <f t="shared" si="1285"/>
        <v>0</v>
      </c>
      <c r="M6810" s="17">
        <f t="shared" ca="1" si="1277"/>
        <v>22</v>
      </c>
      <c r="N6810" s="17">
        <f t="shared" ca="1" si="1278"/>
        <v>20</v>
      </c>
      <c r="O6810" s="4"/>
      <c r="P6810" s="4">
        <v>57</v>
      </c>
      <c r="Q6810" s="4">
        <v>33</v>
      </c>
      <c r="R6810" s="4">
        <v>35</v>
      </c>
      <c r="S6810" s="4">
        <v>47</v>
      </c>
      <c r="T6810" s="4">
        <v>39</v>
      </c>
      <c r="U6810" s="4">
        <v>61</v>
      </c>
      <c r="V6810" s="13">
        <v>44</v>
      </c>
      <c r="W6810" s="4">
        <v>47</v>
      </c>
      <c r="X6810" s="4">
        <v>47</v>
      </c>
      <c r="Y6810">
        <f t="shared" si="1286"/>
        <v>0</v>
      </c>
      <c r="Z6810">
        <f t="shared" si="1287"/>
        <v>0</v>
      </c>
    </row>
    <row r="6811" spans="2:26" x14ac:dyDescent="0.25">
      <c r="B6811" s="11">
        <f t="shared" si="1288"/>
        <v>44845.291666650177</v>
      </c>
      <c r="C6811" s="1">
        <f t="shared" si="1279"/>
        <v>10</v>
      </c>
      <c r="D6811" s="1">
        <f t="shared" si="1280"/>
        <v>2</v>
      </c>
      <c r="E6811" s="12">
        <f t="shared" si="1281"/>
        <v>8</v>
      </c>
      <c r="F6811" s="124" t="str">
        <f t="shared" si="1282"/>
        <v>0</v>
      </c>
      <c r="G6811" s="1">
        <f ca="1">(OFFSET(O6811,0,MATCH(Customer!$J$6,'CDH &amp; HDH'!$P$11:$X$11,0)))</f>
        <v>46</v>
      </c>
      <c r="H6811" s="1" t="str">
        <f t="shared" si="1283"/>
        <v>Heating</v>
      </c>
      <c r="I6811" s="1">
        <f ca="1">OFFSET(IF($H6811="Cooling",Customer!$C$25,Customer!$C$52),E6811,D6811)</f>
        <v>70</v>
      </c>
      <c r="J6811" s="1">
        <f ca="1">OFFSET(IF($H6811="Cooling",Customer!$L$25,Customer!$L$52),$E6811,$D6811)</f>
        <v>70</v>
      </c>
      <c r="K6811" s="16">
        <f t="shared" si="1284"/>
        <v>0</v>
      </c>
      <c r="L6811" s="16">
        <f t="shared" si="1285"/>
        <v>0</v>
      </c>
      <c r="M6811" s="17">
        <f t="shared" ca="1" si="1277"/>
        <v>24</v>
      </c>
      <c r="N6811" s="17">
        <f t="shared" ca="1" si="1278"/>
        <v>24</v>
      </c>
      <c r="O6811" s="4"/>
      <c r="P6811" s="4">
        <v>58</v>
      </c>
      <c r="Q6811" s="4">
        <v>37</v>
      </c>
      <c r="R6811" s="4">
        <v>34</v>
      </c>
      <c r="S6811" s="4">
        <v>51</v>
      </c>
      <c r="T6811" s="4">
        <v>40</v>
      </c>
      <c r="U6811" s="4">
        <v>60</v>
      </c>
      <c r="V6811" s="13">
        <v>46</v>
      </c>
      <c r="W6811" s="4">
        <v>48</v>
      </c>
      <c r="X6811" s="4">
        <v>47</v>
      </c>
      <c r="Y6811">
        <f t="shared" si="1286"/>
        <v>0</v>
      </c>
      <c r="Z6811">
        <f t="shared" si="1287"/>
        <v>0</v>
      </c>
    </row>
    <row r="6812" spans="2:26" x14ac:dyDescent="0.25">
      <c r="B6812" s="11">
        <f t="shared" si="1288"/>
        <v>44845.333333316841</v>
      </c>
      <c r="C6812" s="1">
        <f t="shared" si="1279"/>
        <v>10</v>
      </c>
      <c r="D6812" s="1">
        <f t="shared" si="1280"/>
        <v>2</v>
      </c>
      <c r="E6812" s="12">
        <f t="shared" si="1281"/>
        <v>9</v>
      </c>
      <c r="F6812" s="124" t="str">
        <f t="shared" si="1282"/>
        <v>0</v>
      </c>
      <c r="G6812" s="1">
        <f ca="1">(OFFSET(O6812,0,MATCH(Customer!$J$6,'CDH &amp; HDH'!$P$11:$X$11,0)))</f>
        <v>47</v>
      </c>
      <c r="H6812" s="1" t="str">
        <f t="shared" si="1283"/>
        <v>Heating</v>
      </c>
      <c r="I6812" s="1">
        <f ca="1">OFFSET(IF($H6812="Cooling",Customer!$C$25,Customer!$C$52),E6812,D6812)</f>
        <v>70</v>
      </c>
      <c r="J6812" s="1">
        <f ca="1">OFFSET(IF($H6812="Cooling",Customer!$L$25,Customer!$L$52),$E6812,$D6812)</f>
        <v>70</v>
      </c>
      <c r="K6812" s="16">
        <f t="shared" si="1284"/>
        <v>0</v>
      </c>
      <c r="L6812" s="16">
        <f t="shared" si="1285"/>
        <v>0</v>
      </c>
      <c r="M6812" s="17">
        <f t="shared" ca="1" si="1277"/>
        <v>23</v>
      </c>
      <c r="N6812" s="17">
        <f t="shared" ca="1" si="1278"/>
        <v>23</v>
      </c>
      <c r="O6812" s="4"/>
      <c r="P6812" s="4">
        <v>58</v>
      </c>
      <c r="Q6812" s="4">
        <v>42</v>
      </c>
      <c r="R6812" s="4">
        <v>35</v>
      </c>
      <c r="S6812" s="4">
        <v>56</v>
      </c>
      <c r="T6812" s="4">
        <v>44</v>
      </c>
      <c r="U6812" s="4">
        <v>62</v>
      </c>
      <c r="V6812" s="13">
        <v>47</v>
      </c>
      <c r="W6812" s="4">
        <v>48</v>
      </c>
      <c r="X6812" s="4">
        <v>48</v>
      </c>
      <c r="Y6812">
        <f t="shared" si="1286"/>
        <v>0</v>
      </c>
      <c r="Z6812">
        <f t="shared" si="1287"/>
        <v>0</v>
      </c>
    </row>
    <row r="6813" spans="2:26" x14ac:dyDescent="0.25">
      <c r="B6813" s="11">
        <f t="shared" si="1288"/>
        <v>44845.374999983505</v>
      </c>
      <c r="C6813" s="1">
        <f t="shared" si="1279"/>
        <v>10</v>
      </c>
      <c r="D6813" s="1">
        <f t="shared" si="1280"/>
        <v>2</v>
      </c>
      <c r="E6813" s="12">
        <f t="shared" si="1281"/>
        <v>10</v>
      </c>
      <c r="F6813" s="124" t="str">
        <f t="shared" si="1282"/>
        <v>0</v>
      </c>
      <c r="G6813" s="1">
        <f ca="1">(OFFSET(O6813,0,MATCH(Customer!$J$6,'CDH &amp; HDH'!$P$11:$X$11,0)))</f>
        <v>52</v>
      </c>
      <c r="H6813" s="1" t="str">
        <f t="shared" si="1283"/>
        <v>Heating</v>
      </c>
      <c r="I6813" s="1">
        <f ca="1">OFFSET(IF($H6813="Cooling",Customer!$C$25,Customer!$C$52),E6813,D6813)</f>
        <v>70</v>
      </c>
      <c r="J6813" s="1">
        <f ca="1">OFFSET(IF($H6813="Cooling",Customer!$L$25,Customer!$L$52),$E6813,$D6813)</f>
        <v>70</v>
      </c>
      <c r="K6813" s="16">
        <f t="shared" si="1284"/>
        <v>0</v>
      </c>
      <c r="L6813" s="16">
        <f t="shared" si="1285"/>
        <v>0</v>
      </c>
      <c r="M6813" s="17">
        <f t="shared" ca="1" si="1277"/>
        <v>18</v>
      </c>
      <c r="N6813" s="17">
        <f t="shared" ca="1" si="1278"/>
        <v>18</v>
      </c>
      <c r="O6813" s="4"/>
      <c r="P6813" s="4">
        <v>59</v>
      </c>
      <c r="Q6813" s="4">
        <v>46</v>
      </c>
      <c r="R6813" s="4">
        <v>37</v>
      </c>
      <c r="S6813" s="4">
        <v>60</v>
      </c>
      <c r="T6813" s="4">
        <v>47</v>
      </c>
      <c r="U6813" s="4">
        <v>62</v>
      </c>
      <c r="V6813" s="13">
        <v>52</v>
      </c>
      <c r="W6813" s="4">
        <v>50</v>
      </c>
      <c r="X6813" s="4">
        <v>50</v>
      </c>
      <c r="Y6813">
        <f t="shared" si="1286"/>
        <v>0</v>
      </c>
      <c r="Z6813">
        <f t="shared" si="1287"/>
        <v>0</v>
      </c>
    </row>
    <row r="6814" spans="2:26" x14ac:dyDescent="0.25">
      <c r="B6814" s="11">
        <f t="shared" si="1288"/>
        <v>44845.41666665017</v>
      </c>
      <c r="C6814" s="1">
        <f t="shared" si="1279"/>
        <v>10</v>
      </c>
      <c r="D6814" s="1">
        <f t="shared" si="1280"/>
        <v>2</v>
      </c>
      <c r="E6814" s="12">
        <f t="shared" si="1281"/>
        <v>11</v>
      </c>
      <c r="F6814" s="124" t="str">
        <f t="shared" si="1282"/>
        <v>0</v>
      </c>
      <c r="G6814" s="1">
        <f ca="1">(OFFSET(O6814,0,MATCH(Customer!$J$6,'CDH &amp; HDH'!$P$11:$X$11,0)))</f>
        <v>56</v>
      </c>
      <c r="H6814" s="1" t="str">
        <f t="shared" si="1283"/>
        <v>Heating</v>
      </c>
      <c r="I6814" s="1">
        <f ca="1">OFFSET(IF($H6814="Cooling",Customer!$C$25,Customer!$C$52),E6814,D6814)</f>
        <v>70</v>
      </c>
      <c r="J6814" s="1">
        <f ca="1">OFFSET(IF($H6814="Cooling",Customer!$L$25,Customer!$L$52),$E6814,$D6814)</f>
        <v>70</v>
      </c>
      <c r="K6814" s="16">
        <f t="shared" si="1284"/>
        <v>0</v>
      </c>
      <c r="L6814" s="16">
        <f t="shared" si="1285"/>
        <v>0</v>
      </c>
      <c r="M6814" s="17">
        <f t="shared" ca="1" si="1277"/>
        <v>14</v>
      </c>
      <c r="N6814" s="17">
        <f t="shared" ca="1" si="1278"/>
        <v>14</v>
      </c>
      <c r="O6814" s="4"/>
      <c r="P6814" s="4">
        <v>60</v>
      </c>
      <c r="Q6814" s="4">
        <v>49</v>
      </c>
      <c r="R6814" s="4">
        <v>37</v>
      </c>
      <c r="S6814" s="4">
        <v>63</v>
      </c>
      <c r="T6814" s="4">
        <v>54</v>
      </c>
      <c r="U6814" s="4">
        <v>62</v>
      </c>
      <c r="V6814" s="13">
        <v>56</v>
      </c>
      <c r="W6814" s="4">
        <v>50</v>
      </c>
      <c r="X6814" s="4">
        <v>53</v>
      </c>
      <c r="Y6814">
        <f t="shared" si="1286"/>
        <v>0</v>
      </c>
      <c r="Z6814">
        <f t="shared" si="1287"/>
        <v>0</v>
      </c>
    </row>
    <row r="6815" spans="2:26" x14ac:dyDescent="0.25">
      <c r="B6815" s="11">
        <f t="shared" si="1288"/>
        <v>44845.458333316834</v>
      </c>
      <c r="C6815" s="1">
        <f t="shared" si="1279"/>
        <v>10</v>
      </c>
      <c r="D6815" s="1">
        <f t="shared" si="1280"/>
        <v>2</v>
      </c>
      <c r="E6815" s="12">
        <f t="shared" si="1281"/>
        <v>12</v>
      </c>
      <c r="F6815" s="124" t="str">
        <f t="shared" si="1282"/>
        <v>0</v>
      </c>
      <c r="G6815" s="1">
        <f ca="1">(OFFSET(O6815,0,MATCH(Customer!$J$6,'CDH &amp; HDH'!$P$11:$X$11,0)))</f>
        <v>59</v>
      </c>
      <c r="H6815" s="1" t="str">
        <f t="shared" si="1283"/>
        <v>Heating</v>
      </c>
      <c r="I6815" s="1">
        <f ca="1">OFFSET(IF($H6815="Cooling",Customer!$C$25,Customer!$C$52),E6815,D6815)</f>
        <v>70</v>
      </c>
      <c r="J6815" s="1">
        <f ca="1">OFFSET(IF($H6815="Cooling",Customer!$L$25,Customer!$L$52),$E6815,$D6815)</f>
        <v>70</v>
      </c>
      <c r="K6815" s="16">
        <f t="shared" si="1284"/>
        <v>0</v>
      </c>
      <c r="L6815" s="16">
        <f t="shared" si="1285"/>
        <v>0</v>
      </c>
      <c r="M6815" s="17">
        <f t="shared" ca="1" si="1277"/>
        <v>11</v>
      </c>
      <c r="N6815" s="17">
        <f t="shared" ca="1" si="1278"/>
        <v>11</v>
      </c>
      <c r="O6815" s="4"/>
      <c r="P6815" s="4">
        <v>62</v>
      </c>
      <c r="Q6815" s="4">
        <v>51</v>
      </c>
      <c r="R6815" s="4">
        <v>40</v>
      </c>
      <c r="S6815" s="4">
        <v>65</v>
      </c>
      <c r="T6815" s="4">
        <v>56</v>
      </c>
      <c r="U6815" s="4">
        <v>62</v>
      </c>
      <c r="V6815" s="13">
        <v>59</v>
      </c>
      <c r="W6815" s="4">
        <v>52</v>
      </c>
      <c r="X6815" s="4">
        <v>61</v>
      </c>
      <c r="Y6815">
        <f t="shared" si="1286"/>
        <v>0</v>
      </c>
      <c r="Z6815">
        <f t="shared" si="1287"/>
        <v>0</v>
      </c>
    </row>
    <row r="6816" spans="2:26" x14ac:dyDescent="0.25">
      <c r="B6816" s="11">
        <f t="shared" si="1288"/>
        <v>44845.499999983498</v>
      </c>
      <c r="C6816" s="1">
        <f t="shared" si="1279"/>
        <v>10</v>
      </c>
      <c r="D6816" s="1">
        <f t="shared" si="1280"/>
        <v>2</v>
      </c>
      <c r="E6816" s="12">
        <f t="shared" si="1281"/>
        <v>13</v>
      </c>
      <c r="F6816" s="124" t="str">
        <f t="shared" si="1282"/>
        <v>0</v>
      </c>
      <c r="G6816" s="1">
        <f ca="1">(OFFSET(O6816,0,MATCH(Customer!$J$6,'CDH &amp; HDH'!$P$11:$X$11,0)))</f>
        <v>60</v>
      </c>
      <c r="H6816" s="1" t="str">
        <f t="shared" si="1283"/>
        <v>Heating</v>
      </c>
      <c r="I6816" s="1">
        <f ca="1">OFFSET(IF($H6816="Cooling",Customer!$C$25,Customer!$C$52),E6816,D6816)</f>
        <v>70</v>
      </c>
      <c r="J6816" s="1">
        <f ca="1">OFFSET(IF($H6816="Cooling",Customer!$L$25,Customer!$L$52),$E6816,$D6816)</f>
        <v>70</v>
      </c>
      <c r="K6816" s="16">
        <f t="shared" si="1284"/>
        <v>0</v>
      </c>
      <c r="L6816" s="16">
        <f t="shared" si="1285"/>
        <v>0</v>
      </c>
      <c r="M6816" s="17">
        <f t="shared" ca="1" si="1277"/>
        <v>10</v>
      </c>
      <c r="N6816" s="17">
        <f t="shared" ca="1" si="1278"/>
        <v>10</v>
      </c>
      <c r="O6816" s="4"/>
      <c r="P6816" s="4">
        <v>63</v>
      </c>
      <c r="Q6816" s="4">
        <v>52</v>
      </c>
      <c r="R6816" s="4">
        <v>39</v>
      </c>
      <c r="S6816" s="4">
        <v>68</v>
      </c>
      <c r="T6816" s="4">
        <v>56</v>
      </c>
      <c r="U6816" s="4">
        <v>63</v>
      </c>
      <c r="V6816" s="13">
        <v>60</v>
      </c>
      <c r="W6816" s="4">
        <v>53</v>
      </c>
      <c r="X6816" s="4">
        <v>70</v>
      </c>
      <c r="Y6816">
        <f t="shared" si="1286"/>
        <v>0</v>
      </c>
      <c r="Z6816">
        <f t="shared" si="1287"/>
        <v>0</v>
      </c>
    </row>
    <row r="6817" spans="2:26" x14ac:dyDescent="0.25">
      <c r="B6817" s="11">
        <f t="shared" si="1288"/>
        <v>44845.541666650162</v>
      </c>
      <c r="C6817" s="1">
        <f t="shared" si="1279"/>
        <v>10</v>
      </c>
      <c r="D6817" s="1">
        <f t="shared" si="1280"/>
        <v>2</v>
      </c>
      <c r="E6817" s="12">
        <f t="shared" si="1281"/>
        <v>14</v>
      </c>
      <c r="F6817" s="124" t="str">
        <f t="shared" si="1282"/>
        <v>0</v>
      </c>
      <c r="G6817" s="1">
        <f ca="1">(OFFSET(O6817,0,MATCH(Customer!$J$6,'CDH &amp; HDH'!$P$11:$X$11,0)))</f>
        <v>62</v>
      </c>
      <c r="H6817" s="1" t="str">
        <f t="shared" si="1283"/>
        <v>Heating</v>
      </c>
      <c r="I6817" s="1">
        <f ca="1">OFFSET(IF($H6817="Cooling",Customer!$C$25,Customer!$C$52),E6817,D6817)</f>
        <v>70</v>
      </c>
      <c r="J6817" s="1">
        <f ca="1">OFFSET(IF($H6817="Cooling",Customer!$L$25,Customer!$L$52),$E6817,$D6817)</f>
        <v>70</v>
      </c>
      <c r="K6817" s="16">
        <f t="shared" si="1284"/>
        <v>0</v>
      </c>
      <c r="L6817" s="16">
        <f t="shared" si="1285"/>
        <v>0</v>
      </c>
      <c r="M6817" s="17">
        <f t="shared" ca="1" si="1277"/>
        <v>8</v>
      </c>
      <c r="N6817" s="17">
        <f t="shared" ca="1" si="1278"/>
        <v>8</v>
      </c>
      <c r="O6817" s="4"/>
      <c r="P6817" s="4">
        <v>64</v>
      </c>
      <c r="Q6817" s="4">
        <v>55</v>
      </c>
      <c r="R6817" s="4">
        <v>41</v>
      </c>
      <c r="S6817" s="4">
        <v>68</v>
      </c>
      <c r="T6817" s="4">
        <v>56</v>
      </c>
      <c r="U6817" s="4">
        <v>65</v>
      </c>
      <c r="V6817" s="13">
        <v>62</v>
      </c>
      <c r="W6817" s="4">
        <v>53</v>
      </c>
      <c r="X6817" s="4">
        <v>71</v>
      </c>
      <c r="Y6817">
        <f t="shared" si="1286"/>
        <v>0</v>
      </c>
      <c r="Z6817">
        <f t="shared" si="1287"/>
        <v>0</v>
      </c>
    </row>
    <row r="6818" spans="2:26" x14ac:dyDescent="0.25">
      <c r="B6818" s="11">
        <f t="shared" si="1288"/>
        <v>44845.583333316827</v>
      </c>
      <c r="C6818" s="1">
        <f t="shared" si="1279"/>
        <v>10</v>
      </c>
      <c r="D6818" s="1">
        <f t="shared" si="1280"/>
        <v>2</v>
      </c>
      <c r="E6818" s="12">
        <f t="shared" si="1281"/>
        <v>15</v>
      </c>
      <c r="F6818" s="124" t="str">
        <f t="shared" si="1282"/>
        <v>0</v>
      </c>
      <c r="G6818" s="1">
        <f ca="1">(OFFSET(O6818,0,MATCH(Customer!$J$6,'CDH &amp; HDH'!$P$11:$X$11,0)))</f>
        <v>62</v>
      </c>
      <c r="H6818" s="1" t="str">
        <f t="shared" si="1283"/>
        <v>Heating</v>
      </c>
      <c r="I6818" s="1">
        <f ca="1">OFFSET(IF($H6818="Cooling",Customer!$C$25,Customer!$C$52),E6818,D6818)</f>
        <v>70</v>
      </c>
      <c r="J6818" s="1">
        <f ca="1">OFFSET(IF($H6818="Cooling",Customer!$L$25,Customer!$L$52),$E6818,$D6818)</f>
        <v>70</v>
      </c>
      <c r="K6818" s="16">
        <f t="shared" si="1284"/>
        <v>0</v>
      </c>
      <c r="L6818" s="16">
        <f t="shared" si="1285"/>
        <v>0</v>
      </c>
      <c r="M6818" s="17">
        <f t="shared" ca="1" si="1277"/>
        <v>8</v>
      </c>
      <c r="N6818" s="17">
        <f t="shared" ca="1" si="1278"/>
        <v>8</v>
      </c>
      <c r="O6818" s="4"/>
      <c r="P6818" s="4">
        <v>65</v>
      </c>
      <c r="Q6818" s="4">
        <v>55</v>
      </c>
      <c r="R6818" s="4">
        <v>40</v>
      </c>
      <c r="S6818" s="4">
        <v>69</v>
      </c>
      <c r="T6818" s="4">
        <v>58</v>
      </c>
      <c r="U6818" s="4">
        <v>66</v>
      </c>
      <c r="V6818" s="13">
        <v>62</v>
      </c>
      <c r="W6818" s="4">
        <v>54</v>
      </c>
      <c r="X6818" s="4">
        <v>72</v>
      </c>
      <c r="Y6818">
        <f t="shared" si="1286"/>
        <v>0</v>
      </c>
      <c r="Z6818">
        <f t="shared" si="1287"/>
        <v>0</v>
      </c>
    </row>
    <row r="6819" spans="2:26" x14ac:dyDescent="0.25">
      <c r="B6819" s="11">
        <f t="shared" si="1288"/>
        <v>44845.624999983491</v>
      </c>
      <c r="C6819" s="1">
        <f t="shared" si="1279"/>
        <v>10</v>
      </c>
      <c r="D6819" s="1">
        <f t="shared" si="1280"/>
        <v>2</v>
      </c>
      <c r="E6819" s="12">
        <f t="shared" si="1281"/>
        <v>16</v>
      </c>
      <c r="F6819" s="124" t="str">
        <f t="shared" si="1282"/>
        <v>0</v>
      </c>
      <c r="G6819" s="1">
        <f ca="1">(OFFSET(O6819,0,MATCH(Customer!$J$6,'CDH &amp; HDH'!$P$11:$X$11,0)))</f>
        <v>62</v>
      </c>
      <c r="H6819" s="1" t="str">
        <f t="shared" si="1283"/>
        <v>Heating</v>
      </c>
      <c r="I6819" s="1">
        <f ca="1">OFFSET(IF($H6819="Cooling",Customer!$C$25,Customer!$C$52),E6819,D6819)</f>
        <v>70</v>
      </c>
      <c r="J6819" s="1">
        <f ca="1">OFFSET(IF($H6819="Cooling",Customer!$L$25,Customer!$L$52),$E6819,$D6819)</f>
        <v>70</v>
      </c>
      <c r="K6819" s="16">
        <f t="shared" si="1284"/>
        <v>0</v>
      </c>
      <c r="L6819" s="16">
        <f t="shared" si="1285"/>
        <v>0</v>
      </c>
      <c r="M6819" s="17">
        <f t="shared" ca="1" si="1277"/>
        <v>8</v>
      </c>
      <c r="N6819" s="17">
        <f t="shared" ca="1" si="1278"/>
        <v>8</v>
      </c>
      <c r="O6819" s="4"/>
      <c r="P6819" s="4">
        <v>65</v>
      </c>
      <c r="Q6819" s="4">
        <v>55</v>
      </c>
      <c r="R6819" s="4">
        <v>40</v>
      </c>
      <c r="S6819" s="4">
        <v>69</v>
      </c>
      <c r="T6819" s="4">
        <v>57</v>
      </c>
      <c r="U6819" s="4">
        <v>63</v>
      </c>
      <c r="V6819" s="13">
        <v>62</v>
      </c>
      <c r="W6819" s="4">
        <v>54</v>
      </c>
      <c r="X6819" s="4">
        <v>72</v>
      </c>
      <c r="Y6819">
        <f t="shared" si="1286"/>
        <v>0</v>
      </c>
      <c r="Z6819">
        <f t="shared" si="1287"/>
        <v>0</v>
      </c>
    </row>
    <row r="6820" spans="2:26" x14ac:dyDescent="0.25">
      <c r="B6820" s="11">
        <f t="shared" si="1288"/>
        <v>44845.666666650155</v>
      </c>
      <c r="C6820" s="1">
        <f t="shared" si="1279"/>
        <v>10</v>
      </c>
      <c r="D6820" s="1">
        <f t="shared" si="1280"/>
        <v>2</v>
      </c>
      <c r="E6820" s="12">
        <f t="shared" si="1281"/>
        <v>17</v>
      </c>
      <c r="F6820" s="124" t="str">
        <f t="shared" si="1282"/>
        <v>0</v>
      </c>
      <c r="G6820" s="1">
        <f ca="1">(OFFSET(O6820,0,MATCH(Customer!$J$6,'CDH &amp; HDH'!$P$11:$X$11,0)))</f>
        <v>61</v>
      </c>
      <c r="H6820" s="1" t="str">
        <f t="shared" si="1283"/>
        <v>Heating</v>
      </c>
      <c r="I6820" s="1">
        <f ca="1">OFFSET(IF($H6820="Cooling",Customer!$C$25,Customer!$C$52),E6820,D6820)</f>
        <v>70</v>
      </c>
      <c r="J6820" s="1">
        <f ca="1">OFFSET(IF($H6820="Cooling",Customer!$L$25,Customer!$L$52),$E6820,$D6820)</f>
        <v>70</v>
      </c>
      <c r="K6820" s="16">
        <f t="shared" si="1284"/>
        <v>0</v>
      </c>
      <c r="L6820" s="16">
        <f t="shared" si="1285"/>
        <v>0</v>
      </c>
      <c r="M6820" s="17">
        <f t="shared" ref="M6820:M6883" ca="1" si="1289">IF($H6820="Cooling",0,MAX(0,I6820-$G6820))</f>
        <v>9</v>
      </c>
      <c r="N6820" s="17">
        <f t="shared" ref="N6820:N6883" ca="1" si="1290">IF($H6820="Cooling",0,MAX(0,J6820-$G6820))</f>
        <v>9</v>
      </c>
      <c r="O6820" s="4"/>
      <c r="P6820" s="4">
        <v>65</v>
      </c>
      <c r="Q6820" s="4">
        <v>53</v>
      </c>
      <c r="R6820" s="4">
        <v>39</v>
      </c>
      <c r="S6820" s="4">
        <v>66</v>
      </c>
      <c r="T6820" s="4">
        <v>56</v>
      </c>
      <c r="U6820" s="4">
        <v>59</v>
      </c>
      <c r="V6820" s="13">
        <v>61</v>
      </c>
      <c r="W6820" s="4">
        <v>52</v>
      </c>
      <c r="X6820" s="4">
        <v>70</v>
      </c>
      <c r="Y6820">
        <f t="shared" si="1286"/>
        <v>0</v>
      </c>
      <c r="Z6820">
        <f t="shared" si="1287"/>
        <v>0</v>
      </c>
    </row>
    <row r="6821" spans="2:26" x14ac:dyDescent="0.25">
      <c r="B6821" s="11">
        <f t="shared" si="1288"/>
        <v>44845.708333316819</v>
      </c>
      <c r="C6821" s="1">
        <f t="shared" si="1279"/>
        <v>10</v>
      </c>
      <c r="D6821" s="1">
        <f t="shared" si="1280"/>
        <v>2</v>
      </c>
      <c r="E6821" s="12">
        <f t="shared" si="1281"/>
        <v>18</v>
      </c>
      <c r="F6821" s="124" t="str">
        <f t="shared" si="1282"/>
        <v>0</v>
      </c>
      <c r="G6821" s="1">
        <f ca="1">(OFFSET(O6821,0,MATCH(Customer!$J$6,'CDH &amp; HDH'!$P$11:$X$11,0)))</f>
        <v>58</v>
      </c>
      <c r="H6821" s="1" t="str">
        <f t="shared" si="1283"/>
        <v>Heating</v>
      </c>
      <c r="I6821" s="1">
        <f ca="1">OFFSET(IF($H6821="Cooling",Customer!$C$25,Customer!$C$52),E6821,D6821)</f>
        <v>70</v>
      </c>
      <c r="J6821" s="1">
        <f ca="1">OFFSET(IF($H6821="Cooling",Customer!$L$25,Customer!$L$52),$E6821,$D6821)</f>
        <v>70</v>
      </c>
      <c r="K6821" s="16">
        <f t="shared" si="1284"/>
        <v>0</v>
      </c>
      <c r="L6821" s="16">
        <f t="shared" si="1285"/>
        <v>0</v>
      </c>
      <c r="M6821" s="17">
        <f t="shared" ca="1" si="1289"/>
        <v>12</v>
      </c>
      <c r="N6821" s="17">
        <f t="shared" ca="1" si="1290"/>
        <v>12</v>
      </c>
      <c r="O6821" s="4"/>
      <c r="P6821" s="4">
        <v>60</v>
      </c>
      <c r="Q6821" s="4">
        <v>49</v>
      </c>
      <c r="R6821" s="4">
        <v>38</v>
      </c>
      <c r="S6821" s="4">
        <v>62</v>
      </c>
      <c r="T6821" s="4">
        <v>56</v>
      </c>
      <c r="U6821" s="4">
        <v>57</v>
      </c>
      <c r="V6821" s="13">
        <v>58</v>
      </c>
      <c r="W6821" s="4">
        <v>49</v>
      </c>
      <c r="X6821" s="4">
        <v>69</v>
      </c>
      <c r="Y6821">
        <f t="shared" si="1286"/>
        <v>0</v>
      </c>
      <c r="Z6821">
        <f t="shared" si="1287"/>
        <v>0</v>
      </c>
    </row>
    <row r="6822" spans="2:26" x14ac:dyDescent="0.25">
      <c r="B6822" s="11">
        <f t="shared" si="1288"/>
        <v>44845.749999983484</v>
      </c>
      <c r="C6822" s="1">
        <f t="shared" si="1279"/>
        <v>10</v>
      </c>
      <c r="D6822" s="1">
        <f t="shared" si="1280"/>
        <v>2</v>
      </c>
      <c r="E6822" s="12">
        <f t="shared" si="1281"/>
        <v>19</v>
      </c>
      <c r="F6822" s="124" t="str">
        <f t="shared" si="1282"/>
        <v>0</v>
      </c>
      <c r="G6822" s="1">
        <f ca="1">(OFFSET(O6822,0,MATCH(Customer!$J$6,'CDH &amp; HDH'!$P$11:$X$11,0)))</f>
        <v>57</v>
      </c>
      <c r="H6822" s="1" t="str">
        <f t="shared" si="1283"/>
        <v>Heating</v>
      </c>
      <c r="I6822" s="1">
        <f ca="1">OFFSET(IF($H6822="Cooling",Customer!$C$25,Customer!$C$52),E6822,D6822)</f>
        <v>66</v>
      </c>
      <c r="J6822" s="1">
        <f ca="1">OFFSET(IF($H6822="Cooling",Customer!$L$25,Customer!$L$52),$E6822,$D6822)</f>
        <v>64</v>
      </c>
      <c r="K6822" s="16">
        <f t="shared" si="1284"/>
        <v>0</v>
      </c>
      <c r="L6822" s="16">
        <f t="shared" si="1285"/>
        <v>0</v>
      </c>
      <c r="M6822" s="17">
        <f t="shared" ca="1" si="1289"/>
        <v>9</v>
      </c>
      <c r="N6822" s="17">
        <f t="shared" ca="1" si="1290"/>
        <v>7</v>
      </c>
      <c r="O6822" s="4"/>
      <c r="P6822" s="4">
        <v>53</v>
      </c>
      <c r="Q6822" s="4">
        <v>47</v>
      </c>
      <c r="R6822" s="4">
        <v>37</v>
      </c>
      <c r="S6822" s="4">
        <v>59</v>
      </c>
      <c r="T6822" s="4">
        <v>55</v>
      </c>
      <c r="U6822" s="4">
        <v>56</v>
      </c>
      <c r="V6822" s="13">
        <v>57</v>
      </c>
      <c r="W6822" s="4">
        <v>48</v>
      </c>
      <c r="X6822" s="4">
        <v>64</v>
      </c>
      <c r="Y6822">
        <f t="shared" si="1286"/>
        <v>0</v>
      </c>
      <c r="Z6822">
        <f t="shared" si="1287"/>
        <v>0</v>
      </c>
    </row>
    <row r="6823" spans="2:26" x14ac:dyDescent="0.25">
      <c r="B6823" s="11">
        <f t="shared" si="1288"/>
        <v>44845.791666650148</v>
      </c>
      <c r="C6823" s="1">
        <f t="shared" si="1279"/>
        <v>10</v>
      </c>
      <c r="D6823" s="1">
        <f t="shared" si="1280"/>
        <v>2</v>
      </c>
      <c r="E6823" s="12">
        <f t="shared" si="1281"/>
        <v>20</v>
      </c>
      <c r="F6823" s="124" t="str">
        <f t="shared" si="1282"/>
        <v>0</v>
      </c>
      <c r="G6823" s="1">
        <f ca="1">(OFFSET(O6823,0,MATCH(Customer!$J$6,'CDH &amp; HDH'!$P$11:$X$11,0)))</f>
        <v>53</v>
      </c>
      <c r="H6823" s="1" t="str">
        <f t="shared" si="1283"/>
        <v>Heating</v>
      </c>
      <c r="I6823" s="1">
        <f ca="1">OFFSET(IF($H6823="Cooling",Customer!$C$25,Customer!$C$52),E6823,D6823)</f>
        <v>66</v>
      </c>
      <c r="J6823" s="1">
        <f ca="1">OFFSET(IF($H6823="Cooling",Customer!$L$25,Customer!$L$52),$E6823,$D6823)</f>
        <v>64</v>
      </c>
      <c r="K6823" s="16">
        <f t="shared" si="1284"/>
        <v>0</v>
      </c>
      <c r="L6823" s="16">
        <f t="shared" si="1285"/>
        <v>0</v>
      </c>
      <c r="M6823" s="17">
        <f t="shared" ca="1" si="1289"/>
        <v>13</v>
      </c>
      <c r="N6823" s="17">
        <f t="shared" ca="1" si="1290"/>
        <v>11</v>
      </c>
      <c r="O6823" s="4"/>
      <c r="P6823" s="4">
        <v>55</v>
      </c>
      <c r="Q6823" s="4">
        <v>45</v>
      </c>
      <c r="R6823" s="4">
        <v>36</v>
      </c>
      <c r="S6823" s="4">
        <v>58</v>
      </c>
      <c r="T6823" s="4">
        <v>54</v>
      </c>
      <c r="U6823" s="4">
        <v>53</v>
      </c>
      <c r="V6823" s="13">
        <v>53</v>
      </c>
      <c r="W6823" s="4">
        <v>45</v>
      </c>
      <c r="X6823" s="4">
        <v>65</v>
      </c>
      <c r="Y6823">
        <f t="shared" si="1286"/>
        <v>0</v>
      </c>
      <c r="Z6823">
        <f t="shared" si="1287"/>
        <v>0</v>
      </c>
    </row>
    <row r="6824" spans="2:26" x14ac:dyDescent="0.25">
      <c r="B6824" s="11">
        <f t="shared" si="1288"/>
        <v>44845.833333316812</v>
      </c>
      <c r="C6824" s="1">
        <f t="shared" si="1279"/>
        <v>10</v>
      </c>
      <c r="D6824" s="1">
        <f t="shared" si="1280"/>
        <v>2</v>
      </c>
      <c r="E6824" s="12">
        <f t="shared" si="1281"/>
        <v>21</v>
      </c>
      <c r="F6824" s="124" t="str">
        <f t="shared" si="1282"/>
        <v>0</v>
      </c>
      <c r="G6824" s="1">
        <f ca="1">(OFFSET(O6824,0,MATCH(Customer!$J$6,'CDH &amp; HDH'!$P$11:$X$11,0)))</f>
        <v>52</v>
      </c>
      <c r="H6824" s="1" t="str">
        <f t="shared" si="1283"/>
        <v>Heating</v>
      </c>
      <c r="I6824" s="1">
        <f ca="1">OFFSET(IF($H6824="Cooling",Customer!$C$25,Customer!$C$52),E6824,D6824)</f>
        <v>66</v>
      </c>
      <c r="J6824" s="1">
        <f ca="1">OFFSET(IF($H6824="Cooling",Customer!$L$25,Customer!$L$52),$E6824,$D6824)</f>
        <v>64</v>
      </c>
      <c r="K6824" s="16">
        <f t="shared" si="1284"/>
        <v>0</v>
      </c>
      <c r="L6824" s="16">
        <f t="shared" si="1285"/>
        <v>0</v>
      </c>
      <c r="M6824" s="17">
        <f t="shared" ca="1" si="1289"/>
        <v>14</v>
      </c>
      <c r="N6824" s="17">
        <f t="shared" ca="1" si="1290"/>
        <v>12</v>
      </c>
      <c r="O6824" s="4"/>
      <c r="P6824" s="4">
        <v>57</v>
      </c>
      <c r="Q6824" s="4">
        <v>45</v>
      </c>
      <c r="R6824" s="4">
        <v>36</v>
      </c>
      <c r="S6824" s="4">
        <v>56</v>
      </c>
      <c r="T6824" s="4">
        <v>54</v>
      </c>
      <c r="U6824" s="4">
        <v>52</v>
      </c>
      <c r="V6824" s="13">
        <v>52</v>
      </c>
      <c r="W6824" s="4">
        <v>44</v>
      </c>
      <c r="X6824" s="4">
        <v>65</v>
      </c>
      <c r="Y6824">
        <f t="shared" si="1286"/>
        <v>0</v>
      </c>
      <c r="Z6824">
        <f t="shared" si="1287"/>
        <v>0</v>
      </c>
    </row>
    <row r="6825" spans="2:26" x14ac:dyDescent="0.25">
      <c r="B6825" s="11">
        <f t="shared" si="1288"/>
        <v>44845.874999983476</v>
      </c>
      <c r="C6825" s="1">
        <f t="shared" si="1279"/>
        <v>10</v>
      </c>
      <c r="D6825" s="1">
        <f t="shared" si="1280"/>
        <v>2</v>
      </c>
      <c r="E6825" s="12">
        <f t="shared" si="1281"/>
        <v>22</v>
      </c>
      <c r="F6825" s="124" t="str">
        <f t="shared" si="1282"/>
        <v>0</v>
      </c>
      <c r="G6825" s="1">
        <f ca="1">(OFFSET(O6825,0,MATCH(Customer!$J$6,'CDH &amp; HDH'!$P$11:$X$11,0)))</f>
        <v>51</v>
      </c>
      <c r="H6825" s="1" t="str">
        <f t="shared" si="1283"/>
        <v>Heating</v>
      </c>
      <c r="I6825" s="1">
        <f ca="1">OFFSET(IF($H6825="Cooling",Customer!$C$25,Customer!$C$52),E6825,D6825)</f>
        <v>66</v>
      </c>
      <c r="J6825" s="1">
        <f ca="1">OFFSET(IF($H6825="Cooling",Customer!$L$25,Customer!$L$52),$E6825,$D6825)</f>
        <v>64</v>
      </c>
      <c r="K6825" s="16">
        <f t="shared" si="1284"/>
        <v>0</v>
      </c>
      <c r="L6825" s="16">
        <f t="shared" si="1285"/>
        <v>0</v>
      </c>
      <c r="M6825" s="17">
        <f t="shared" ca="1" si="1289"/>
        <v>15</v>
      </c>
      <c r="N6825" s="17">
        <f t="shared" ca="1" si="1290"/>
        <v>13</v>
      </c>
      <c r="O6825" s="4"/>
      <c r="P6825" s="4">
        <v>60</v>
      </c>
      <c r="Q6825" s="4">
        <v>43</v>
      </c>
      <c r="R6825" s="4">
        <v>35</v>
      </c>
      <c r="S6825" s="4">
        <v>55</v>
      </c>
      <c r="T6825" s="4">
        <v>53</v>
      </c>
      <c r="U6825" s="4">
        <v>52</v>
      </c>
      <c r="V6825" s="13">
        <v>51</v>
      </c>
      <c r="W6825" s="4">
        <v>42</v>
      </c>
      <c r="X6825" s="4">
        <v>64</v>
      </c>
      <c r="Y6825">
        <f t="shared" si="1286"/>
        <v>0</v>
      </c>
      <c r="Z6825">
        <f t="shared" si="1287"/>
        <v>0</v>
      </c>
    </row>
    <row r="6826" spans="2:26" x14ac:dyDescent="0.25">
      <c r="B6826" s="11">
        <f t="shared" si="1288"/>
        <v>44845.916666650141</v>
      </c>
      <c r="C6826" s="1">
        <f t="shared" si="1279"/>
        <v>10</v>
      </c>
      <c r="D6826" s="1">
        <f t="shared" si="1280"/>
        <v>2</v>
      </c>
      <c r="E6826" s="12">
        <f t="shared" si="1281"/>
        <v>23</v>
      </c>
      <c r="F6826" s="124" t="str">
        <f t="shared" si="1282"/>
        <v>0</v>
      </c>
      <c r="G6826" s="1">
        <f ca="1">(OFFSET(O6826,0,MATCH(Customer!$J$6,'CDH &amp; HDH'!$P$11:$X$11,0)))</f>
        <v>49</v>
      </c>
      <c r="H6826" s="1" t="str">
        <f t="shared" si="1283"/>
        <v>Heating</v>
      </c>
      <c r="I6826" s="1">
        <f ca="1">OFFSET(IF($H6826="Cooling",Customer!$C$25,Customer!$C$52),E6826,D6826)</f>
        <v>66</v>
      </c>
      <c r="J6826" s="1">
        <f ca="1">OFFSET(IF($H6826="Cooling",Customer!$L$25,Customer!$L$52),$E6826,$D6826)</f>
        <v>64</v>
      </c>
      <c r="K6826" s="16">
        <f t="shared" si="1284"/>
        <v>0</v>
      </c>
      <c r="L6826" s="16">
        <f t="shared" si="1285"/>
        <v>0</v>
      </c>
      <c r="M6826" s="17">
        <f t="shared" ca="1" si="1289"/>
        <v>17</v>
      </c>
      <c r="N6826" s="17">
        <f t="shared" ca="1" si="1290"/>
        <v>15</v>
      </c>
      <c r="O6826" s="4"/>
      <c r="P6826" s="4">
        <v>57</v>
      </c>
      <c r="Q6826" s="4">
        <v>42</v>
      </c>
      <c r="R6826" s="4">
        <v>35</v>
      </c>
      <c r="S6826" s="4">
        <v>55</v>
      </c>
      <c r="T6826" s="4">
        <v>52</v>
      </c>
      <c r="U6826" s="4">
        <v>51</v>
      </c>
      <c r="V6826" s="13">
        <v>49</v>
      </c>
      <c r="W6826" s="4">
        <v>40</v>
      </c>
      <c r="X6826" s="4">
        <v>59</v>
      </c>
      <c r="Y6826">
        <f t="shared" si="1286"/>
        <v>0</v>
      </c>
      <c r="Z6826">
        <f t="shared" si="1287"/>
        <v>0</v>
      </c>
    </row>
    <row r="6827" spans="2:26" x14ac:dyDescent="0.25">
      <c r="B6827" s="11">
        <f t="shared" si="1288"/>
        <v>44845.958333316805</v>
      </c>
      <c r="C6827" s="1">
        <f t="shared" si="1279"/>
        <v>10</v>
      </c>
      <c r="D6827" s="1">
        <f t="shared" si="1280"/>
        <v>2</v>
      </c>
      <c r="E6827" s="12">
        <f t="shared" si="1281"/>
        <v>24</v>
      </c>
      <c r="F6827" s="124" t="str">
        <f t="shared" si="1282"/>
        <v>0</v>
      </c>
      <c r="G6827" s="1">
        <f ca="1">(OFFSET(O6827,0,MATCH(Customer!$J$6,'CDH &amp; HDH'!$P$11:$X$11,0)))</f>
        <v>48</v>
      </c>
      <c r="H6827" s="1" t="str">
        <f t="shared" si="1283"/>
        <v>Heating</v>
      </c>
      <c r="I6827" s="1">
        <f ca="1">OFFSET(IF($H6827="Cooling",Customer!$C$25,Customer!$C$52),E6827,D6827)</f>
        <v>66</v>
      </c>
      <c r="J6827" s="1">
        <f ca="1">OFFSET(IF($H6827="Cooling",Customer!$L$25,Customer!$L$52),$E6827,$D6827)</f>
        <v>64</v>
      </c>
      <c r="K6827" s="16">
        <f t="shared" si="1284"/>
        <v>0</v>
      </c>
      <c r="L6827" s="16">
        <f t="shared" si="1285"/>
        <v>0</v>
      </c>
      <c r="M6827" s="17">
        <f t="shared" ca="1" si="1289"/>
        <v>18</v>
      </c>
      <c r="N6827" s="17">
        <f t="shared" ca="1" si="1290"/>
        <v>16</v>
      </c>
      <c r="O6827" s="4"/>
      <c r="P6827" s="4">
        <v>55</v>
      </c>
      <c r="Q6827" s="4">
        <v>41</v>
      </c>
      <c r="R6827" s="4">
        <v>35</v>
      </c>
      <c r="S6827" s="4">
        <v>54</v>
      </c>
      <c r="T6827" s="4">
        <v>52</v>
      </c>
      <c r="U6827" s="4">
        <v>51</v>
      </c>
      <c r="V6827" s="13">
        <v>48</v>
      </c>
      <c r="W6827" s="4">
        <v>38</v>
      </c>
      <c r="X6827" s="4">
        <v>58</v>
      </c>
      <c r="Y6827">
        <f t="shared" si="1286"/>
        <v>0</v>
      </c>
      <c r="Z6827">
        <f t="shared" si="1287"/>
        <v>0</v>
      </c>
    </row>
    <row r="6828" spans="2:26" x14ac:dyDescent="0.25">
      <c r="B6828" s="11">
        <f t="shared" si="1288"/>
        <v>44845.999999983469</v>
      </c>
      <c r="C6828" s="1">
        <f t="shared" si="1279"/>
        <v>10</v>
      </c>
      <c r="D6828" s="1">
        <f t="shared" si="1280"/>
        <v>3</v>
      </c>
      <c r="E6828" s="12">
        <f t="shared" si="1281"/>
        <v>1</v>
      </c>
      <c r="F6828" s="124" t="str">
        <f t="shared" si="1282"/>
        <v>0</v>
      </c>
      <c r="G6828" s="1">
        <f ca="1">(OFFSET(O6828,0,MATCH(Customer!$J$6,'CDH &amp; HDH'!$P$11:$X$11,0)))</f>
        <v>47</v>
      </c>
      <c r="H6828" s="1" t="str">
        <f t="shared" si="1283"/>
        <v>Heating</v>
      </c>
      <c r="I6828" s="1">
        <f ca="1">OFFSET(IF($H6828="Cooling",Customer!$C$25,Customer!$C$52),E6828,D6828)</f>
        <v>66</v>
      </c>
      <c r="J6828" s="1">
        <f ca="1">OFFSET(IF($H6828="Cooling",Customer!$L$25,Customer!$L$52),$E6828,$D6828)</f>
        <v>64</v>
      </c>
      <c r="K6828" s="16">
        <f t="shared" si="1284"/>
        <v>0</v>
      </c>
      <c r="L6828" s="16">
        <f t="shared" si="1285"/>
        <v>0</v>
      </c>
      <c r="M6828" s="17">
        <f t="shared" ca="1" si="1289"/>
        <v>19</v>
      </c>
      <c r="N6828" s="17">
        <f t="shared" ca="1" si="1290"/>
        <v>17</v>
      </c>
      <c r="O6828" s="4"/>
      <c r="P6828" s="4">
        <v>53</v>
      </c>
      <c r="Q6828" s="4">
        <v>41</v>
      </c>
      <c r="R6828" s="4">
        <v>36</v>
      </c>
      <c r="S6828" s="4">
        <v>54</v>
      </c>
      <c r="T6828" s="4">
        <v>51</v>
      </c>
      <c r="U6828" s="4">
        <v>49</v>
      </c>
      <c r="V6828" s="13">
        <v>47</v>
      </c>
      <c r="W6828" s="4">
        <v>38</v>
      </c>
      <c r="X6828" s="4">
        <v>56</v>
      </c>
      <c r="Y6828">
        <f t="shared" si="1286"/>
        <v>0</v>
      </c>
      <c r="Z6828">
        <f t="shared" si="1287"/>
        <v>0</v>
      </c>
    </row>
    <row r="6829" spans="2:26" x14ac:dyDescent="0.25">
      <c r="B6829" s="11">
        <f t="shared" si="1288"/>
        <v>44846.041666650133</v>
      </c>
      <c r="C6829" s="1">
        <f t="shared" si="1279"/>
        <v>10</v>
      </c>
      <c r="D6829" s="1">
        <f t="shared" si="1280"/>
        <v>3</v>
      </c>
      <c r="E6829" s="12">
        <f t="shared" si="1281"/>
        <v>2</v>
      </c>
      <c r="F6829" s="124" t="str">
        <f t="shared" si="1282"/>
        <v>0</v>
      </c>
      <c r="G6829" s="1">
        <f ca="1">(OFFSET(O6829,0,MATCH(Customer!$J$6,'CDH &amp; HDH'!$P$11:$X$11,0)))</f>
        <v>45</v>
      </c>
      <c r="H6829" s="1" t="str">
        <f t="shared" si="1283"/>
        <v>Heating</v>
      </c>
      <c r="I6829" s="1">
        <f ca="1">OFFSET(IF($H6829="Cooling",Customer!$C$25,Customer!$C$52),E6829,D6829)</f>
        <v>66</v>
      </c>
      <c r="J6829" s="1">
        <f ca="1">OFFSET(IF($H6829="Cooling",Customer!$L$25,Customer!$L$52),$E6829,$D6829)</f>
        <v>64</v>
      </c>
      <c r="K6829" s="16">
        <f t="shared" si="1284"/>
        <v>0</v>
      </c>
      <c r="L6829" s="16">
        <f t="shared" si="1285"/>
        <v>0</v>
      </c>
      <c r="M6829" s="17">
        <f t="shared" ca="1" si="1289"/>
        <v>21</v>
      </c>
      <c r="N6829" s="17">
        <f t="shared" ca="1" si="1290"/>
        <v>19</v>
      </c>
      <c r="O6829" s="4"/>
      <c r="P6829" s="4">
        <v>51</v>
      </c>
      <c r="Q6829" s="4">
        <v>41</v>
      </c>
      <c r="R6829" s="4">
        <v>35</v>
      </c>
      <c r="S6829" s="4">
        <v>54</v>
      </c>
      <c r="T6829" s="4">
        <v>49</v>
      </c>
      <c r="U6829" s="4">
        <v>47</v>
      </c>
      <c r="V6829" s="13">
        <v>45</v>
      </c>
      <c r="W6829" s="4">
        <v>36</v>
      </c>
      <c r="X6829" s="4">
        <v>55</v>
      </c>
      <c r="Y6829">
        <f t="shared" si="1286"/>
        <v>0</v>
      </c>
      <c r="Z6829">
        <f t="shared" si="1287"/>
        <v>0</v>
      </c>
    </row>
    <row r="6830" spans="2:26" x14ac:dyDescent="0.25">
      <c r="B6830" s="11">
        <f t="shared" si="1288"/>
        <v>44846.083333316798</v>
      </c>
      <c r="C6830" s="1">
        <f t="shared" si="1279"/>
        <v>10</v>
      </c>
      <c r="D6830" s="1">
        <f t="shared" si="1280"/>
        <v>3</v>
      </c>
      <c r="E6830" s="12">
        <f t="shared" si="1281"/>
        <v>3</v>
      </c>
      <c r="F6830" s="124" t="str">
        <f t="shared" si="1282"/>
        <v>0</v>
      </c>
      <c r="G6830" s="1">
        <f ca="1">(OFFSET(O6830,0,MATCH(Customer!$J$6,'CDH &amp; HDH'!$P$11:$X$11,0)))</f>
        <v>44</v>
      </c>
      <c r="H6830" s="1" t="str">
        <f t="shared" si="1283"/>
        <v>Heating</v>
      </c>
      <c r="I6830" s="1">
        <f ca="1">OFFSET(IF($H6830="Cooling",Customer!$C$25,Customer!$C$52),E6830,D6830)</f>
        <v>66</v>
      </c>
      <c r="J6830" s="1">
        <f ca="1">OFFSET(IF($H6830="Cooling",Customer!$L$25,Customer!$L$52),$E6830,$D6830)</f>
        <v>64</v>
      </c>
      <c r="K6830" s="16">
        <f t="shared" si="1284"/>
        <v>0</v>
      </c>
      <c r="L6830" s="16">
        <f t="shared" si="1285"/>
        <v>0</v>
      </c>
      <c r="M6830" s="17">
        <f t="shared" ca="1" si="1289"/>
        <v>22</v>
      </c>
      <c r="N6830" s="17">
        <f t="shared" ca="1" si="1290"/>
        <v>20</v>
      </c>
      <c r="O6830" s="4"/>
      <c r="P6830" s="4">
        <v>50</v>
      </c>
      <c r="Q6830" s="4">
        <v>40</v>
      </c>
      <c r="R6830" s="4">
        <v>34</v>
      </c>
      <c r="S6830" s="4">
        <v>55</v>
      </c>
      <c r="T6830" s="4">
        <v>48</v>
      </c>
      <c r="U6830" s="4">
        <v>46</v>
      </c>
      <c r="V6830" s="13">
        <v>44</v>
      </c>
      <c r="W6830" s="4">
        <v>35</v>
      </c>
      <c r="X6830" s="4">
        <v>57</v>
      </c>
      <c r="Y6830">
        <f t="shared" si="1286"/>
        <v>0</v>
      </c>
      <c r="Z6830">
        <f t="shared" si="1287"/>
        <v>0</v>
      </c>
    </row>
    <row r="6831" spans="2:26" x14ac:dyDescent="0.25">
      <c r="B6831" s="11">
        <f t="shared" si="1288"/>
        <v>44846.124999983462</v>
      </c>
      <c r="C6831" s="1">
        <f t="shared" si="1279"/>
        <v>10</v>
      </c>
      <c r="D6831" s="1">
        <f t="shared" si="1280"/>
        <v>3</v>
      </c>
      <c r="E6831" s="12">
        <f t="shared" si="1281"/>
        <v>4</v>
      </c>
      <c r="F6831" s="124" t="str">
        <f t="shared" si="1282"/>
        <v>0</v>
      </c>
      <c r="G6831" s="1">
        <f ca="1">(OFFSET(O6831,0,MATCH(Customer!$J$6,'CDH &amp; HDH'!$P$11:$X$11,0)))</f>
        <v>43</v>
      </c>
      <c r="H6831" s="1" t="str">
        <f t="shared" si="1283"/>
        <v>Heating</v>
      </c>
      <c r="I6831" s="1">
        <f ca="1">OFFSET(IF($H6831="Cooling",Customer!$C$25,Customer!$C$52),E6831,D6831)</f>
        <v>66</v>
      </c>
      <c r="J6831" s="1">
        <f ca="1">OFFSET(IF($H6831="Cooling",Customer!$L$25,Customer!$L$52),$E6831,$D6831)</f>
        <v>64</v>
      </c>
      <c r="K6831" s="16">
        <f t="shared" si="1284"/>
        <v>0</v>
      </c>
      <c r="L6831" s="16">
        <f t="shared" si="1285"/>
        <v>0</v>
      </c>
      <c r="M6831" s="17">
        <f t="shared" ca="1" si="1289"/>
        <v>23</v>
      </c>
      <c r="N6831" s="17">
        <f t="shared" ca="1" si="1290"/>
        <v>21</v>
      </c>
      <c r="O6831" s="4"/>
      <c r="P6831" s="4">
        <v>49</v>
      </c>
      <c r="Q6831" s="4">
        <v>42</v>
      </c>
      <c r="R6831" s="4">
        <v>35</v>
      </c>
      <c r="S6831" s="4">
        <v>55</v>
      </c>
      <c r="T6831" s="4">
        <v>45</v>
      </c>
      <c r="U6831" s="4">
        <v>44</v>
      </c>
      <c r="V6831" s="13">
        <v>43</v>
      </c>
      <c r="W6831" s="4">
        <v>34</v>
      </c>
      <c r="X6831" s="4">
        <v>57</v>
      </c>
      <c r="Y6831">
        <f t="shared" si="1286"/>
        <v>0</v>
      </c>
      <c r="Z6831">
        <f t="shared" si="1287"/>
        <v>0</v>
      </c>
    </row>
    <row r="6832" spans="2:26" x14ac:dyDescent="0.25">
      <c r="B6832" s="11">
        <f t="shared" si="1288"/>
        <v>44846.166666650126</v>
      </c>
      <c r="C6832" s="1">
        <f t="shared" si="1279"/>
        <v>10</v>
      </c>
      <c r="D6832" s="1">
        <f t="shared" si="1280"/>
        <v>3</v>
      </c>
      <c r="E6832" s="12">
        <f t="shared" si="1281"/>
        <v>5</v>
      </c>
      <c r="F6832" s="124" t="str">
        <f t="shared" si="1282"/>
        <v>0</v>
      </c>
      <c r="G6832" s="1">
        <f ca="1">(OFFSET(O6832,0,MATCH(Customer!$J$6,'CDH &amp; HDH'!$P$11:$X$11,0)))</f>
        <v>42</v>
      </c>
      <c r="H6832" s="1" t="str">
        <f t="shared" si="1283"/>
        <v>Heating</v>
      </c>
      <c r="I6832" s="1">
        <f ca="1">OFFSET(IF($H6832="Cooling",Customer!$C$25,Customer!$C$52),E6832,D6832)</f>
        <v>66</v>
      </c>
      <c r="J6832" s="1">
        <f ca="1">OFFSET(IF($H6832="Cooling",Customer!$L$25,Customer!$L$52),$E6832,$D6832)</f>
        <v>64</v>
      </c>
      <c r="K6832" s="16">
        <f t="shared" si="1284"/>
        <v>0</v>
      </c>
      <c r="L6832" s="16">
        <f t="shared" si="1285"/>
        <v>0</v>
      </c>
      <c r="M6832" s="17">
        <f t="shared" ca="1" si="1289"/>
        <v>24</v>
      </c>
      <c r="N6832" s="17">
        <f t="shared" ca="1" si="1290"/>
        <v>22</v>
      </c>
      <c r="O6832" s="4"/>
      <c r="P6832" s="4">
        <v>48</v>
      </c>
      <c r="Q6832" s="4">
        <v>42</v>
      </c>
      <c r="R6832" s="4">
        <v>34</v>
      </c>
      <c r="S6832" s="4">
        <v>55</v>
      </c>
      <c r="T6832" s="4">
        <v>44</v>
      </c>
      <c r="U6832" s="4">
        <v>45</v>
      </c>
      <c r="V6832" s="13">
        <v>42</v>
      </c>
      <c r="W6832" s="4">
        <v>34</v>
      </c>
      <c r="X6832" s="4">
        <v>58</v>
      </c>
      <c r="Y6832">
        <f t="shared" si="1286"/>
        <v>0</v>
      </c>
      <c r="Z6832">
        <f t="shared" si="1287"/>
        <v>0</v>
      </c>
    </row>
    <row r="6833" spans="2:26" x14ac:dyDescent="0.25">
      <c r="B6833" s="11">
        <f t="shared" si="1288"/>
        <v>44846.20833331679</v>
      </c>
      <c r="C6833" s="1">
        <f t="shared" si="1279"/>
        <v>10</v>
      </c>
      <c r="D6833" s="1">
        <f t="shared" si="1280"/>
        <v>3</v>
      </c>
      <c r="E6833" s="12">
        <f t="shared" si="1281"/>
        <v>6</v>
      </c>
      <c r="F6833" s="124" t="str">
        <f t="shared" si="1282"/>
        <v>0</v>
      </c>
      <c r="G6833" s="1">
        <f ca="1">(OFFSET(O6833,0,MATCH(Customer!$J$6,'CDH &amp; HDH'!$P$11:$X$11,0)))</f>
        <v>42</v>
      </c>
      <c r="H6833" s="1" t="str">
        <f t="shared" si="1283"/>
        <v>Heating</v>
      </c>
      <c r="I6833" s="1">
        <f ca="1">OFFSET(IF($H6833="Cooling",Customer!$C$25,Customer!$C$52),E6833,D6833)</f>
        <v>66</v>
      </c>
      <c r="J6833" s="1">
        <f ca="1">OFFSET(IF($H6833="Cooling",Customer!$L$25,Customer!$L$52),$E6833,$D6833)</f>
        <v>64</v>
      </c>
      <c r="K6833" s="16">
        <f t="shared" si="1284"/>
        <v>0</v>
      </c>
      <c r="L6833" s="16">
        <f t="shared" si="1285"/>
        <v>0</v>
      </c>
      <c r="M6833" s="17">
        <f t="shared" ca="1" si="1289"/>
        <v>24</v>
      </c>
      <c r="N6833" s="17">
        <f t="shared" ca="1" si="1290"/>
        <v>22</v>
      </c>
      <c r="O6833" s="4"/>
      <c r="P6833" s="4">
        <v>48</v>
      </c>
      <c r="Q6833" s="4">
        <v>43</v>
      </c>
      <c r="R6833" s="4">
        <v>34</v>
      </c>
      <c r="S6833" s="4">
        <v>55</v>
      </c>
      <c r="T6833" s="4">
        <v>42</v>
      </c>
      <c r="U6833" s="4">
        <v>44</v>
      </c>
      <c r="V6833" s="13">
        <v>42</v>
      </c>
      <c r="W6833" s="4">
        <v>32</v>
      </c>
      <c r="X6833" s="4">
        <v>58</v>
      </c>
      <c r="Y6833">
        <f t="shared" si="1286"/>
        <v>0</v>
      </c>
      <c r="Z6833">
        <f t="shared" si="1287"/>
        <v>0</v>
      </c>
    </row>
    <row r="6834" spans="2:26" x14ac:dyDescent="0.25">
      <c r="B6834" s="11">
        <f t="shared" si="1288"/>
        <v>44846.249999983454</v>
      </c>
      <c r="C6834" s="1">
        <f t="shared" si="1279"/>
        <v>10</v>
      </c>
      <c r="D6834" s="1">
        <f t="shared" si="1280"/>
        <v>3</v>
      </c>
      <c r="E6834" s="12">
        <f t="shared" si="1281"/>
        <v>7</v>
      </c>
      <c r="F6834" s="124" t="str">
        <f t="shared" si="1282"/>
        <v>0</v>
      </c>
      <c r="G6834" s="1">
        <f ca="1">(OFFSET(O6834,0,MATCH(Customer!$J$6,'CDH &amp; HDH'!$P$11:$X$11,0)))</f>
        <v>42</v>
      </c>
      <c r="H6834" s="1" t="str">
        <f t="shared" si="1283"/>
        <v>Heating</v>
      </c>
      <c r="I6834" s="1">
        <f ca="1">OFFSET(IF($H6834="Cooling",Customer!$C$25,Customer!$C$52),E6834,D6834)</f>
        <v>66</v>
      </c>
      <c r="J6834" s="1">
        <f ca="1">OFFSET(IF($H6834="Cooling",Customer!$L$25,Customer!$L$52),$E6834,$D6834)</f>
        <v>64</v>
      </c>
      <c r="K6834" s="16">
        <f t="shared" si="1284"/>
        <v>0</v>
      </c>
      <c r="L6834" s="16">
        <f t="shared" si="1285"/>
        <v>0</v>
      </c>
      <c r="M6834" s="17">
        <f t="shared" ca="1" si="1289"/>
        <v>24</v>
      </c>
      <c r="N6834" s="17">
        <f t="shared" ca="1" si="1290"/>
        <v>22</v>
      </c>
      <c r="O6834" s="4"/>
      <c r="P6834" s="4">
        <v>48</v>
      </c>
      <c r="Q6834" s="4">
        <v>43</v>
      </c>
      <c r="R6834" s="4">
        <v>35</v>
      </c>
      <c r="S6834" s="4">
        <v>55</v>
      </c>
      <c r="T6834" s="4">
        <v>44</v>
      </c>
      <c r="U6834" s="4">
        <v>47</v>
      </c>
      <c r="V6834" s="13">
        <v>42</v>
      </c>
      <c r="W6834" s="4">
        <v>31</v>
      </c>
      <c r="X6834" s="4">
        <v>58</v>
      </c>
      <c r="Y6834">
        <f t="shared" si="1286"/>
        <v>0</v>
      </c>
      <c r="Z6834">
        <f t="shared" si="1287"/>
        <v>0</v>
      </c>
    </row>
    <row r="6835" spans="2:26" x14ac:dyDescent="0.25">
      <c r="B6835" s="11">
        <f t="shared" si="1288"/>
        <v>44846.291666650119</v>
      </c>
      <c r="C6835" s="1">
        <f t="shared" si="1279"/>
        <v>10</v>
      </c>
      <c r="D6835" s="1">
        <f t="shared" si="1280"/>
        <v>3</v>
      </c>
      <c r="E6835" s="12">
        <f t="shared" si="1281"/>
        <v>8</v>
      </c>
      <c r="F6835" s="124" t="str">
        <f t="shared" si="1282"/>
        <v>0</v>
      </c>
      <c r="G6835" s="1">
        <f ca="1">(OFFSET(O6835,0,MATCH(Customer!$J$6,'CDH &amp; HDH'!$P$11:$X$11,0)))</f>
        <v>44</v>
      </c>
      <c r="H6835" s="1" t="str">
        <f t="shared" si="1283"/>
        <v>Heating</v>
      </c>
      <c r="I6835" s="1">
        <f ca="1">OFFSET(IF($H6835="Cooling",Customer!$C$25,Customer!$C$52),E6835,D6835)</f>
        <v>70</v>
      </c>
      <c r="J6835" s="1">
        <f ca="1">OFFSET(IF($H6835="Cooling",Customer!$L$25,Customer!$L$52),$E6835,$D6835)</f>
        <v>70</v>
      </c>
      <c r="K6835" s="16">
        <f t="shared" si="1284"/>
        <v>0</v>
      </c>
      <c r="L6835" s="16">
        <f t="shared" si="1285"/>
        <v>0</v>
      </c>
      <c r="M6835" s="17">
        <f t="shared" ca="1" si="1289"/>
        <v>26</v>
      </c>
      <c r="N6835" s="17">
        <f t="shared" ca="1" si="1290"/>
        <v>26</v>
      </c>
      <c r="O6835" s="4"/>
      <c r="P6835" s="4">
        <v>53</v>
      </c>
      <c r="Q6835" s="4">
        <v>47</v>
      </c>
      <c r="R6835" s="4">
        <v>35</v>
      </c>
      <c r="S6835" s="4">
        <v>56</v>
      </c>
      <c r="T6835" s="4">
        <v>48</v>
      </c>
      <c r="U6835" s="4">
        <v>50</v>
      </c>
      <c r="V6835" s="13">
        <v>44</v>
      </c>
      <c r="W6835" s="4">
        <v>36</v>
      </c>
      <c r="X6835" s="4">
        <v>59</v>
      </c>
      <c r="Y6835">
        <f t="shared" si="1286"/>
        <v>0</v>
      </c>
      <c r="Z6835">
        <f t="shared" si="1287"/>
        <v>0</v>
      </c>
    </row>
    <row r="6836" spans="2:26" x14ac:dyDescent="0.25">
      <c r="B6836" s="11">
        <f t="shared" si="1288"/>
        <v>44846.333333316783</v>
      </c>
      <c r="C6836" s="1">
        <f t="shared" si="1279"/>
        <v>10</v>
      </c>
      <c r="D6836" s="1">
        <f t="shared" si="1280"/>
        <v>3</v>
      </c>
      <c r="E6836" s="12">
        <f t="shared" si="1281"/>
        <v>9</v>
      </c>
      <c r="F6836" s="124" t="str">
        <f t="shared" si="1282"/>
        <v>0</v>
      </c>
      <c r="G6836" s="1">
        <f ca="1">(OFFSET(O6836,0,MATCH(Customer!$J$6,'CDH &amp; HDH'!$P$11:$X$11,0)))</f>
        <v>47</v>
      </c>
      <c r="H6836" s="1" t="str">
        <f t="shared" si="1283"/>
        <v>Heating</v>
      </c>
      <c r="I6836" s="1">
        <f ca="1">OFFSET(IF($H6836="Cooling",Customer!$C$25,Customer!$C$52),E6836,D6836)</f>
        <v>70</v>
      </c>
      <c r="J6836" s="1">
        <f ca="1">OFFSET(IF($H6836="Cooling",Customer!$L$25,Customer!$L$52),$E6836,$D6836)</f>
        <v>70</v>
      </c>
      <c r="K6836" s="16">
        <f t="shared" si="1284"/>
        <v>0</v>
      </c>
      <c r="L6836" s="16">
        <f t="shared" si="1285"/>
        <v>0</v>
      </c>
      <c r="M6836" s="17">
        <f t="shared" ca="1" si="1289"/>
        <v>23</v>
      </c>
      <c r="N6836" s="17">
        <f t="shared" ca="1" si="1290"/>
        <v>23</v>
      </c>
      <c r="O6836" s="4"/>
      <c r="P6836" s="4">
        <v>56</v>
      </c>
      <c r="Q6836" s="4">
        <v>49</v>
      </c>
      <c r="R6836" s="4">
        <v>36</v>
      </c>
      <c r="S6836" s="4">
        <v>58</v>
      </c>
      <c r="T6836" s="4">
        <v>53</v>
      </c>
      <c r="U6836" s="4">
        <v>53</v>
      </c>
      <c r="V6836" s="13">
        <v>47</v>
      </c>
      <c r="W6836" s="4">
        <v>41</v>
      </c>
      <c r="X6836" s="4">
        <v>61</v>
      </c>
      <c r="Y6836">
        <f t="shared" si="1286"/>
        <v>0</v>
      </c>
      <c r="Z6836">
        <f t="shared" si="1287"/>
        <v>0</v>
      </c>
    </row>
    <row r="6837" spans="2:26" x14ac:dyDescent="0.25">
      <c r="B6837" s="11">
        <f t="shared" si="1288"/>
        <v>44846.374999983447</v>
      </c>
      <c r="C6837" s="1">
        <f t="shared" si="1279"/>
        <v>10</v>
      </c>
      <c r="D6837" s="1">
        <f t="shared" si="1280"/>
        <v>3</v>
      </c>
      <c r="E6837" s="12">
        <f t="shared" si="1281"/>
        <v>10</v>
      </c>
      <c r="F6837" s="124" t="str">
        <f t="shared" si="1282"/>
        <v>0</v>
      </c>
      <c r="G6837" s="1">
        <f ca="1">(OFFSET(O6837,0,MATCH(Customer!$J$6,'CDH &amp; HDH'!$P$11:$X$11,0)))</f>
        <v>51</v>
      </c>
      <c r="H6837" s="1" t="str">
        <f t="shared" si="1283"/>
        <v>Heating</v>
      </c>
      <c r="I6837" s="1">
        <f ca="1">OFFSET(IF($H6837="Cooling",Customer!$C$25,Customer!$C$52),E6837,D6837)</f>
        <v>70</v>
      </c>
      <c r="J6837" s="1">
        <f ca="1">OFFSET(IF($H6837="Cooling",Customer!$L$25,Customer!$L$52),$E6837,$D6837)</f>
        <v>70</v>
      </c>
      <c r="K6837" s="16">
        <f t="shared" si="1284"/>
        <v>0</v>
      </c>
      <c r="L6837" s="16">
        <f t="shared" si="1285"/>
        <v>0</v>
      </c>
      <c r="M6837" s="17">
        <f t="shared" ca="1" si="1289"/>
        <v>19</v>
      </c>
      <c r="N6837" s="17">
        <f t="shared" ca="1" si="1290"/>
        <v>19</v>
      </c>
      <c r="O6837" s="4"/>
      <c r="P6837" s="4">
        <v>58</v>
      </c>
      <c r="Q6837" s="4">
        <v>54</v>
      </c>
      <c r="R6837" s="4">
        <v>38</v>
      </c>
      <c r="S6837" s="4">
        <v>59</v>
      </c>
      <c r="T6837" s="4">
        <v>55</v>
      </c>
      <c r="U6837" s="4">
        <v>57</v>
      </c>
      <c r="V6837" s="13">
        <v>51</v>
      </c>
      <c r="W6837" s="4">
        <v>46</v>
      </c>
      <c r="X6837" s="4">
        <v>63</v>
      </c>
      <c r="Y6837">
        <f t="shared" si="1286"/>
        <v>0</v>
      </c>
      <c r="Z6837">
        <f t="shared" si="1287"/>
        <v>0</v>
      </c>
    </row>
    <row r="6838" spans="2:26" x14ac:dyDescent="0.25">
      <c r="B6838" s="11">
        <f t="shared" si="1288"/>
        <v>44846.416666650111</v>
      </c>
      <c r="C6838" s="1">
        <f t="shared" si="1279"/>
        <v>10</v>
      </c>
      <c r="D6838" s="1">
        <f t="shared" si="1280"/>
        <v>3</v>
      </c>
      <c r="E6838" s="12">
        <f t="shared" si="1281"/>
        <v>11</v>
      </c>
      <c r="F6838" s="124" t="str">
        <f t="shared" si="1282"/>
        <v>0</v>
      </c>
      <c r="G6838" s="1">
        <f ca="1">(OFFSET(O6838,0,MATCH(Customer!$J$6,'CDH &amp; HDH'!$P$11:$X$11,0)))</f>
        <v>55</v>
      </c>
      <c r="H6838" s="1" t="str">
        <f t="shared" si="1283"/>
        <v>Heating</v>
      </c>
      <c r="I6838" s="1">
        <f ca="1">OFFSET(IF($H6838="Cooling",Customer!$C$25,Customer!$C$52),E6838,D6838)</f>
        <v>70</v>
      </c>
      <c r="J6838" s="1">
        <f ca="1">OFFSET(IF($H6838="Cooling",Customer!$L$25,Customer!$L$52),$E6838,$D6838)</f>
        <v>70</v>
      </c>
      <c r="K6838" s="16">
        <f t="shared" si="1284"/>
        <v>0</v>
      </c>
      <c r="L6838" s="16">
        <f t="shared" si="1285"/>
        <v>0</v>
      </c>
      <c r="M6838" s="17">
        <f t="shared" ca="1" si="1289"/>
        <v>15</v>
      </c>
      <c r="N6838" s="17">
        <f t="shared" ca="1" si="1290"/>
        <v>15</v>
      </c>
      <c r="O6838" s="4"/>
      <c r="P6838" s="4">
        <v>57</v>
      </c>
      <c r="Q6838" s="4">
        <v>57</v>
      </c>
      <c r="R6838" s="4">
        <v>42</v>
      </c>
      <c r="S6838" s="4">
        <v>60</v>
      </c>
      <c r="T6838" s="4">
        <v>57</v>
      </c>
      <c r="U6838" s="4">
        <v>58</v>
      </c>
      <c r="V6838" s="13">
        <v>55</v>
      </c>
      <c r="W6838" s="4">
        <v>51</v>
      </c>
      <c r="X6838" s="4">
        <v>66</v>
      </c>
      <c r="Y6838">
        <f t="shared" si="1286"/>
        <v>0</v>
      </c>
      <c r="Z6838">
        <f t="shared" si="1287"/>
        <v>0</v>
      </c>
    </row>
    <row r="6839" spans="2:26" x14ac:dyDescent="0.25">
      <c r="B6839" s="11">
        <f t="shared" si="1288"/>
        <v>44846.458333316776</v>
      </c>
      <c r="C6839" s="1">
        <f t="shared" si="1279"/>
        <v>10</v>
      </c>
      <c r="D6839" s="1">
        <f t="shared" si="1280"/>
        <v>3</v>
      </c>
      <c r="E6839" s="12">
        <f t="shared" si="1281"/>
        <v>12</v>
      </c>
      <c r="F6839" s="124" t="str">
        <f t="shared" si="1282"/>
        <v>0</v>
      </c>
      <c r="G6839" s="1">
        <f ca="1">(OFFSET(O6839,0,MATCH(Customer!$J$6,'CDH &amp; HDH'!$P$11:$X$11,0)))</f>
        <v>57</v>
      </c>
      <c r="H6839" s="1" t="str">
        <f t="shared" si="1283"/>
        <v>Heating</v>
      </c>
      <c r="I6839" s="1">
        <f ca="1">OFFSET(IF($H6839="Cooling",Customer!$C$25,Customer!$C$52),E6839,D6839)</f>
        <v>70</v>
      </c>
      <c r="J6839" s="1">
        <f ca="1">OFFSET(IF($H6839="Cooling",Customer!$L$25,Customer!$L$52),$E6839,$D6839)</f>
        <v>70</v>
      </c>
      <c r="K6839" s="16">
        <f t="shared" si="1284"/>
        <v>0</v>
      </c>
      <c r="L6839" s="16">
        <f t="shared" si="1285"/>
        <v>0</v>
      </c>
      <c r="M6839" s="17">
        <f t="shared" ca="1" si="1289"/>
        <v>13</v>
      </c>
      <c r="N6839" s="17">
        <f t="shared" ca="1" si="1290"/>
        <v>13</v>
      </c>
      <c r="O6839" s="4"/>
      <c r="P6839" s="4">
        <v>59</v>
      </c>
      <c r="Q6839" s="4">
        <v>60</v>
      </c>
      <c r="R6839" s="4">
        <v>42</v>
      </c>
      <c r="S6839" s="4">
        <v>62</v>
      </c>
      <c r="T6839" s="4">
        <v>58</v>
      </c>
      <c r="U6839" s="4">
        <v>58</v>
      </c>
      <c r="V6839" s="13">
        <v>57</v>
      </c>
      <c r="W6839" s="4">
        <v>54</v>
      </c>
      <c r="X6839" s="4">
        <v>70</v>
      </c>
      <c r="Y6839">
        <f t="shared" si="1286"/>
        <v>0</v>
      </c>
      <c r="Z6839">
        <f t="shared" si="1287"/>
        <v>0</v>
      </c>
    </row>
    <row r="6840" spans="2:26" x14ac:dyDescent="0.25">
      <c r="B6840" s="11">
        <f t="shared" si="1288"/>
        <v>44846.49999998344</v>
      </c>
      <c r="C6840" s="1">
        <f t="shared" si="1279"/>
        <v>10</v>
      </c>
      <c r="D6840" s="1">
        <f t="shared" si="1280"/>
        <v>3</v>
      </c>
      <c r="E6840" s="12">
        <f t="shared" si="1281"/>
        <v>13</v>
      </c>
      <c r="F6840" s="124" t="str">
        <f t="shared" si="1282"/>
        <v>0</v>
      </c>
      <c r="G6840" s="1">
        <f ca="1">(OFFSET(O6840,0,MATCH(Customer!$J$6,'CDH &amp; HDH'!$P$11:$X$11,0)))</f>
        <v>59</v>
      </c>
      <c r="H6840" s="1" t="str">
        <f t="shared" si="1283"/>
        <v>Heating</v>
      </c>
      <c r="I6840" s="1">
        <f ca="1">OFFSET(IF($H6840="Cooling",Customer!$C$25,Customer!$C$52),E6840,D6840)</f>
        <v>70</v>
      </c>
      <c r="J6840" s="1">
        <f ca="1">OFFSET(IF($H6840="Cooling",Customer!$L$25,Customer!$L$52),$E6840,$D6840)</f>
        <v>70</v>
      </c>
      <c r="K6840" s="16">
        <f t="shared" si="1284"/>
        <v>0</v>
      </c>
      <c r="L6840" s="16">
        <f t="shared" si="1285"/>
        <v>0</v>
      </c>
      <c r="M6840" s="17">
        <f t="shared" ca="1" si="1289"/>
        <v>11</v>
      </c>
      <c r="N6840" s="17">
        <f t="shared" ca="1" si="1290"/>
        <v>11</v>
      </c>
      <c r="O6840" s="4"/>
      <c r="P6840" s="4">
        <v>58</v>
      </c>
      <c r="Q6840" s="4">
        <v>62</v>
      </c>
      <c r="R6840" s="4">
        <v>42</v>
      </c>
      <c r="S6840" s="4">
        <v>63</v>
      </c>
      <c r="T6840" s="4">
        <v>60</v>
      </c>
      <c r="U6840" s="4">
        <v>60</v>
      </c>
      <c r="V6840" s="13">
        <v>59</v>
      </c>
      <c r="W6840" s="4">
        <v>56</v>
      </c>
      <c r="X6840" s="4">
        <v>72</v>
      </c>
      <c r="Y6840">
        <f t="shared" si="1286"/>
        <v>0</v>
      </c>
      <c r="Z6840">
        <f t="shared" si="1287"/>
        <v>0</v>
      </c>
    </row>
    <row r="6841" spans="2:26" x14ac:dyDescent="0.25">
      <c r="B6841" s="11">
        <f t="shared" si="1288"/>
        <v>44846.541666650104</v>
      </c>
      <c r="C6841" s="1">
        <f t="shared" si="1279"/>
        <v>10</v>
      </c>
      <c r="D6841" s="1">
        <f t="shared" si="1280"/>
        <v>3</v>
      </c>
      <c r="E6841" s="12">
        <f t="shared" si="1281"/>
        <v>14</v>
      </c>
      <c r="F6841" s="124" t="str">
        <f t="shared" si="1282"/>
        <v>0</v>
      </c>
      <c r="G6841" s="1">
        <f ca="1">(OFFSET(O6841,0,MATCH(Customer!$J$6,'CDH &amp; HDH'!$P$11:$X$11,0)))</f>
        <v>59</v>
      </c>
      <c r="H6841" s="1" t="str">
        <f t="shared" si="1283"/>
        <v>Heating</v>
      </c>
      <c r="I6841" s="1">
        <f ca="1">OFFSET(IF($H6841="Cooling",Customer!$C$25,Customer!$C$52),E6841,D6841)</f>
        <v>70</v>
      </c>
      <c r="J6841" s="1">
        <f ca="1">OFFSET(IF($H6841="Cooling",Customer!$L$25,Customer!$L$52),$E6841,$D6841)</f>
        <v>70</v>
      </c>
      <c r="K6841" s="16">
        <f t="shared" si="1284"/>
        <v>0</v>
      </c>
      <c r="L6841" s="16">
        <f t="shared" si="1285"/>
        <v>0</v>
      </c>
      <c r="M6841" s="17">
        <f t="shared" ca="1" si="1289"/>
        <v>11</v>
      </c>
      <c r="N6841" s="17">
        <f t="shared" ca="1" si="1290"/>
        <v>11</v>
      </c>
      <c r="O6841" s="4"/>
      <c r="P6841" s="4">
        <v>59</v>
      </c>
      <c r="Q6841" s="4">
        <v>64</v>
      </c>
      <c r="R6841" s="4">
        <v>43</v>
      </c>
      <c r="S6841" s="4">
        <v>62</v>
      </c>
      <c r="T6841" s="4">
        <v>60</v>
      </c>
      <c r="U6841" s="4">
        <v>59</v>
      </c>
      <c r="V6841" s="13">
        <v>59</v>
      </c>
      <c r="W6841" s="4">
        <v>56</v>
      </c>
      <c r="X6841" s="4">
        <v>73</v>
      </c>
      <c r="Y6841">
        <f t="shared" si="1286"/>
        <v>0</v>
      </c>
      <c r="Z6841">
        <f t="shared" si="1287"/>
        <v>0</v>
      </c>
    </row>
    <row r="6842" spans="2:26" x14ac:dyDescent="0.25">
      <c r="B6842" s="11">
        <f t="shared" si="1288"/>
        <v>44846.583333316768</v>
      </c>
      <c r="C6842" s="1">
        <f t="shared" si="1279"/>
        <v>10</v>
      </c>
      <c r="D6842" s="1">
        <f t="shared" si="1280"/>
        <v>3</v>
      </c>
      <c r="E6842" s="12">
        <f t="shared" si="1281"/>
        <v>15</v>
      </c>
      <c r="F6842" s="124" t="str">
        <f t="shared" si="1282"/>
        <v>0</v>
      </c>
      <c r="G6842" s="1">
        <f ca="1">(OFFSET(O6842,0,MATCH(Customer!$J$6,'CDH &amp; HDH'!$P$11:$X$11,0)))</f>
        <v>59</v>
      </c>
      <c r="H6842" s="1" t="str">
        <f t="shared" si="1283"/>
        <v>Heating</v>
      </c>
      <c r="I6842" s="1">
        <f ca="1">OFFSET(IF($H6842="Cooling",Customer!$C$25,Customer!$C$52),E6842,D6842)</f>
        <v>70</v>
      </c>
      <c r="J6842" s="1">
        <f ca="1">OFFSET(IF($H6842="Cooling",Customer!$L$25,Customer!$L$52),$E6842,$D6842)</f>
        <v>70</v>
      </c>
      <c r="K6842" s="16">
        <f t="shared" si="1284"/>
        <v>0</v>
      </c>
      <c r="L6842" s="16">
        <f t="shared" si="1285"/>
        <v>0</v>
      </c>
      <c r="M6842" s="17">
        <f t="shared" ca="1" si="1289"/>
        <v>11</v>
      </c>
      <c r="N6842" s="17">
        <f t="shared" ca="1" si="1290"/>
        <v>11</v>
      </c>
      <c r="O6842" s="4"/>
      <c r="P6842" s="4">
        <v>60</v>
      </c>
      <c r="Q6842" s="4">
        <v>63</v>
      </c>
      <c r="R6842" s="4">
        <v>43</v>
      </c>
      <c r="S6842" s="4">
        <v>62</v>
      </c>
      <c r="T6842" s="4">
        <v>61</v>
      </c>
      <c r="U6842" s="4">
        <v>57</v>
      </c>
      <c r="V6842" s="13">
        <v>59</v>
      </c>
      <c r="W6842" s="4">
        <v>58</v>
      </c>
      <c r="X6842" s="4">
        <v>74</v>
      </c>
      <c r="Y6842">
        <f t="shared" si="1286"/>
        <v>0</v>
      </c>
      <c r="Z6842">
        <f t="shared" si="1287"/>
        <v>0</v>
      </c>
    </row>
    <row r="6843" spans="2:26" x14ac:dyDescent="0.25">
      <c r="B6843" s="11">
        <f t="shared" si="1288"/>
        <v>44846.624999983433</v>
      </c>
      <c r="C6843" s="1">
        <f t="shared" si="1279"/>
        <v>10</v>
      </c>
      <c r="D6843" s="1">
        <f t="shared" si="1280"/>
        <v>3</v>
      </c>
      <c r="E6843" s="12">
        <f t="shared" si="1281"/>
        <v>16</v>
      </c>
      <c r="F6843" s="124" t="str">
        <f t="shared" si="1282"/>
        <v>0</v>
      </c>
      <c r="G6843" s="1">
        <f ca="1">(OFFSET(O6843,0,MATCH(Customer!$J$6,'CDH &amp; HDH'!$P$11:$X$11,0)))</f>
        <v>61</v>
      </c>
      <c r="H6843" s="1" t="str">
        <f t="shared" si="1283"/>
        <v>Heating</v>
      </c>
      <c r="I6843" s="1">
        <f ca="1">OFFSET(IF($H6843="Cooling",Customer!$C$25,Customer!$C$52),E6843,D6843)</f>
        <v>70</v>
      </c>
      <c r="J6843" s="1">
        <f ca="1">OFFSET(IF($H6843="Cooling",Customer!$L$25,Customer!$L$52),$E6843,$D6843)</f>
        <v>70</v>
      </c>
      <c r="K6843" s="16">
        <f t="shared" si="1284"/>
        <v>0</v>
      </c>
      <c r="L6843" s="16">
        <f t="shared" si="1285"/>
        <v>0</v>
      </c>
      <c r="M6843" s="17">
        <f t="shared" ca="1" si="1289"/>
        <v>9</v>
      </c>
      <c r="N6843" s="17">
        <f t="shared" ca="1" si="1290"/>
        <v>9</v>
      </c>
      <c r="O6843" s="4"/>
      <c r="P6843" s="4">
        <v>57</v>
      </c>
      <c r="Q6843" s="4">
        <v>61</v>
      </c>
      <c r="R6843" s="4">
        <v>41</v>
      </c>
      <c r="S6843" s="4">
        <v>61</v>
      </c>
      <c r="T6843" s="4">
        <v>60</v>
      </c>
      <c r="U6843" s="4">
        <v>57</v>
      </c>
      <c r="V6843" s="13">
        <v>61</v>
      </c>
      <c r="W6843" s="4">
        <v>57</v>
      </c>
      <c r="X6843" s="4">
        <v>73</v>
      </c>
      <c r="Y6843">
        <f t="shared" si="1286"/>
        <v>0</v>
      </c>
      <c r="Z6843">
        <f t="shared" si="1287"/>
        <v>0</v>
      </c>
    </row>
    <row r="6844" spans="2:26" x14ac:dyDescent="0.25">
      <c r="B6844" s="11">
        <f t="shared" si="1288"/>
        <v>44846.666666650097</v>
      </c>
      <c r="C6844" s="1">
        <f t="shared" si="1279"/>
        <v>10</v>
      </c>
      <c r="D6844" s="1">
        <f t="shared" si="1280"/>
        <v>3</v>
      </c>
      <c r="E6844" s="12">
        <f t="shared" si="1281"/>
        <v>17</v>
      </c>
      <c r="F6844" s="124" t="str">
        <f t="shared" si="1282"/>
        <v>0</v>
      </c>
      <c r="G6844" s="1">
        <f ca="1">(OFFSET(O6844,0,MATCH(Customer!$J$6,'CDH &amp; HDH'!$P$11:$X$11,0)))</f>
        <v>59</v>
      </c>
      <c r="H6844" s="1" t="str">
        <f t="shared" si="1283"/>
        <v>Heating</v>
      </c>
      <c r="I6844" s="1">
        <f ca="1">OFFSET(IF($H6844="Cooling",Customer!$C$25,Customer!$C$52),E6844,D6844)</f>
        <v>70</v>
      </c>
      <c r="J6844" s="1">
        <f ca="1">OFFSET(IF($H6844="Cooling",Customer!$L$25,Customer!$L$52),$E6844,$D6844)</f>
        <v>70</v>
      </c>
      <c r="K6844" s="16">
        <f t="shared" si="1284"/>
        <v>0</v>
      </c>
      <c r="L6844" s="16">
        <f t="shared" si="1285"/>
        <v>0</v>
      </c>
      <c r="M6844" s="17">
        <f t="shared" ca="1" si="1289"/>
        <v>11</v>
      </c>
      <c r="N6844" s="17">
        <f t="shared" ca="1" si="1290"/>
        <v>11</v>
      </c>
      <c r="O6844" s="4"/>
      <c r="P6844" s="4">
        <v>56</v>
      </c>
      <c r="Q6844" s="4">
        <v>60</v>
      </c>
      <c r="R6844" s="4">
        <v>41</v>
      </c>
      <c r="S6844" s="4">
        <v>59</v>
      </c>
      <c r="T6844" s="4">
        <v>60</v>
      </c>
      <c r="U6844" s="4">
        <v>55</v>
      </c>
      <c r="V6844" s="13">
        <v>59</v>
      </c>
      <c r="W6844" s="4">
        <v>55</v>
      </c>
      <c r="X6844" s="4">
        <v>72</v>
      </c>
      <c r="Y6844">
        <f t="shared" si="1286"/>
        <v>0</v>
      </c>
      <c r="Z6844">
        <f t="shared" si="1287"/>
        <v>0</v>
      </c>
    </row>
    <row r="6845" spans="2:26" x14ac:dyDescent="0.25">
      <c r="B6845" s="11">
        <f t="shared" si="1288"/>
        <v>44846.708333316761</v>
      </c>
      <c r="C6845" s="1">
        <f t="shared" si="1279"/>
        <v>10</v>
      </c>
      <c r="D6845" s="1">
        <f t="shared" si="1280"/>
        <v>3</v>
      </c>
      <c r="E6845" s="12">
        <f t="shared" si="1281"/>
        <v>18</v>
      </c>
      <c r="F6845" s="124" t="str">
        <f t="shared" si="1282"/>
        <v>0</v>
      </c>
      <c r="G6845" s="1">
        <f ca="1">(OFFSET(O6845,0,MATCH(Customer!$J$6,'CDH &amp; HDH'!$P$11:$X$11,0)))</f>
        <v>56</v>
      </c>
      <c r="H6845" s="1" t="str">
        <f t="shared" si="1283"/>
        <v>Heating</v>
      </c>
      <c r="I6845" s="1">
        <f ca="1">OFFSET(IF($H6845="Cooling",Customer!$C$25,Customer!$C$52),E6845,D6845)</f>
        <v>70</v>
      </c>
      <c r="J6845" s="1">
        <f ca="1">OFFSET(IF($H6845="Cooling",Customer!$L$25,Customer!$L$52),$E6845,$D6845)</f>
        <v>70</v>
      </c>
      <c r="K6845" s="16">
        <f t="shared" si="1284"/>
        <v>0</v>
      </c>
      <c r="L6845" s="16">
        <f t="shared" si="1285"/>
        <v>0</v>
      </c>
      <c r="M6845" s="17">
        <f t="shared" ca="1" si="1289"/>
        <v>14</v>
      </c>
      <c r="N6845" s="17">
        <f t="shared" ca="1" si="1290"/>
        <v>14</v>
      </c>
      <c r="O6845" s="4"/>
      <c r="P6845" s="4">
        <v>53</v>
      </c>
      <c r="Q6845" s="4">
        <v>58</v>
      </c>
      <c r="R6845" s="4">
        <v>40</v>
      </c>
      <c r="S6845" s="4">
        <v>58</v>
      </c>
      <c r="T6845" s="4">
        <v>59</v>
      </c>
      <c r="U6845" s="4">
        <v>54</v>
      </c>
      <c r="V6845" s="13">
        <v>56</v>
      </c>
      <c r="W6845" s="4">
        <v>53</v>
      </c>
      <c r="X6845" s="4">
        <v>69</v>
      </c>
      <c r="Y6845">
        <f t="shared" si="1286"/>
        <v>0</v>
      </c>
      <c r="Z6845">
        <f t="shared" si="1287"/>
        <v>0</v>
      </c>
    </row>
    <row r="6846" spans="2:26" x14ac:dyDescent="0.25">
      <c r="B6846" s="11">
        <f t="shared" si="1288"/>
        <v>44846.749999983425</v>
      </c>
      <c r="C6846" s="1">
        <f t="shared" si="1279"/>
        <v>10</v>
      </c>
      <c r="D6846" s="1">
        <f t="shared" si="1280"/>
        <v>3</v>
      </c>
      <c r="E6846" s="12">
        <f t="shared" si="1281"/>
        <v>19</v>
      </c>
      <c r="F6846" s="124" t="str">
        <f t="shared" si="1282"/>
        <v>0</v>
      </c>
      <c r="G6846" s="1">
        <f ca="1">(OFFSET(O6846,0,MATCH(Customer!$J$6,'CDH &amp; HDH'!$P$11:$X$11,0)))</f>
        <v>53</v>
      </c>
      <c r="H6846" s="1" t="str">
        <f t="shared" si="1283"/>
        <v>Heating</v>
      </c>
      <c r="I6846" s="1">
        <f ca="1">OFFSET(IF($H6846="Cooling",Customer!$C$25,Customer!$C$52),E6846,D6846)</f>
        <v>66</v>
      </c>
      <c r="J6846" s="1">
        <f ca="1">OFFSET(IF($H6846="Cooling",Customer!$L$25,Customer!$L$52),$E6846,$D6846)</f>
        <v>64</v>
      </c>
      <c r="K6846" s="16">
        <f t="shared" si="1284"/>
        <v>0</v>
      </c>
      <c r="L6846" s="16">
        <f t="shared" si="1285"/>
        <v>0</v>
      </c>
      <c r="M6846" s="17">
        <f t="shared" ca="1" si="1289"/>
        <v>13</v>
      </c>
      <c r="N6846" s="17">
        <f t="shared" ca="1" si="1290"/>
        <v>11</v>
      </c>
      <c r="O6846" s="4"/>
      <c r="P6846" s="4">
        <v>52</v>
      </c>
      <c r="Q6846" s="4">
        <v>57</v>
      </c>
      <c r="R6846" s="4">
        <v>39</v>
      </c>
      <c r="S6846" s="4">
        <v>56</v>
      </c>
      <c r="T6846" s="4">
        <v>58</v>
      </c>
      <c r="U6846" s="4">
        <v>52</v>
      </c>
      <c r="V6846" s="13">
        <v>53</v>
      </c>
      <c r="W6846" s="4">
        <v>52</v>
      </c>
      <c r="X6846" s="4">
        <v>67</v>
      </c>
      <c r="Y6846">
        <f t="shared" si="1286"/>
        <v>0</v>
      </c>
      <c r="Z6846">
        <f t="shared" si="1287"/>
        <v>0</v>
      </c>
    </row>
    <row r="6847" spans="2:26" x14ac:dyDescent="0.25">
      <c r="B6847" s="11">
        <f t="shared" si="1288"/>
        <v>44846.79166665009</v>
      </c>
      <c r="C6847" s="1">
        <f t="shared" si="1279"/>
        <v>10</v>
      </c>
      <c r="D6847" s="1">
        <f t="shared" si="1280"/>
        <v>3</v>
      </c>
      <c r="E6847" s="12">
        <f t="shared" si="1281"/>
        <v>20</v>
      </c>
      <c r="F6847" s="124" t="str">
        <f t="shared" si="1282"/>
        <v>0</v>
      </c>
      <c r="G6847" s="1">
        <f ca="1">(OFFSET(O6847,0,MATCH(Customer!$J$6,'CDH &amp; HDH'!$P$11:$X$11,0)))</f>
        <v>51</v>
      </c>
      <c r="H6847" s="1" t="str">
        <f t="shared" si="1283"/>
        <v>Heating</v>
      </c>
      <c r="I6847" s="1">
        <f ca="1">OFFSET(IF($H6847="Cooling",Customer!$C$25,Customer!$C$52),E6847,D6847)</f>
        <v>66</v>
      </c>
      <c r="J6847" s="1">
        <f ca="1">OFFSET(IF($H6847="Cooling",Customer!$L$25,Customer!$L$52),$E6847,$D6847)</f>
        <v>64</v>
      </c>
      <c r="K6847" s="16">
        <f t="shared" si="1284"/>
        <v>0</v>
      </c>
      <c r="L6847" s="16">
        <f t="shared" si="1285"/>
        <v>0</v>
      </c>
      <c r="M6847" s="17">
        <f t="shared" ca="1" si="1289"/>
        <v>15</v>
      </c>
      <c r="N6847" s="17">
        <f t="shared" ca="1" si="1290"/>
        <v>13</v>
      </c>
      <c r="O6847" s="4"/>
      <c r="P6847" s="4">
        <v>52</v>
      </c>
      <c r="Q6847" s="4">
        <v>54</v>
      </c>
      <c r="R6847" s="4">
        <v>39</v>
      </c>
      <c r="S6847" s="4">
        <v>55</v>
      </c>
      <c r="T6847" s="4">
        <v>58</v>
      </c>
      <c r="U6847" s="4">
        <v>51</v>
      </c>
      <c r="V6847" s="13">
        <v>51</v>
      </c>
      <c r="W6847" s="4">
        <v>50</v>
      </c>
      <c r="X6847" s="4">
        <v>64</v>
      </c>
      <c r="Y6847">
        <f t="shared" si="1286"/>
        <v>0</v>
      </c>
      <c r="Z6847">
        <f t="shared" si="1287"/>
        <v>0</v>
      </c>
    </row>
    <row r="6848" spans="2:26" x14ac:dyDescent="0.25">
      <c r="B6848" s="11">
        <f t="shared" si="1288"/>
        <v>44846.833333316754</v>
      </c>
      <c r="C6848" s="1">
        <f t="shared" si="1279"/>
        <v>10</v>
      </c>
      <c r="D6848" s="1">
        <f t="shared" si="1280"/>
        <v>3</v>
      </c>
      <c r="E6848" s="12">
        <f t="shared" si="1281"/>
        <v>21</v>
      </c>
      <c r="F6848" s="124" t="str">
        <f t="shared" si="1282"/>
        <v>0</v>
      </c>
      <c r="G6848" s="1">
        <f ca="1">(OFFSET(O6848,0,MATCH(Customer!$J$6,'CDH &amp; HDH'!$P$11:$X$11,0)))</f>
        <v>49</v>
      </c>
      <c r="H6848" s="1" t="str">
        <f t="shared" si="1283"/>
        <v>Heating</v>
      </c>
      <c r="I6848" s="1">
        <f ca="1">OFFSET(IF($H6848="Cooling",Customer!$C$25,Customer!$C$52),E6848,D6848)</f>
        <v>66</v>
      </c>
      <c r="J6848" s="1">
        <f ca="1">OFFSET(IF($H6848="Cooling",Customer!$L$25,Customer!$L$52),$E6848,$D6848)</f>
        <v>64</v>
      </c>
      <c r="K6848" s="16">
        <f t="shared" si="1284"/>
        <v>0</v>
      </c>
      <c r="L6848" s="16">
        <f t="shared" si="1285"/>
        <v>0</v>
      </c>
      <c r="M6848" s="17">
        <f t="shared" ca="1" si="1289"/>
        <v>17</v>
      </c>
      <c r="N6848" s="17">
        <f t="shared" ca="1" si="1290"/>
        <v>15</v>
      </c>
      <c r="O6848" s="4"/>
      <c r="P6848" s="4">
        <v>51</v>
      </c>
      <c r="Q6848" s="4">
        <v>54</v>
      </c>
      <c r="R6848" s="4">
        <v>37</v>
      </c>
      <c r="S6848" s="4">
        <v>55</v>
      </c>
      <c r="T6848" s="4">
        <v>58</v>
      </c>
      <c r="U6848" s="4">
        <v>49</v>
      </c>
      <c r="V6848" s="13">
        <v>49</v>
      </c>
      <c r="W6848" s="4">
        <v>46</v>
      </c>
      <c r="X6848" s="4">
        <v>65</v>
      </c>
      <c r="Y6848">
        <f t="shared" si="1286"/>
        <v>0</v>
      </c>
      <c r="Z6848">
        <f t="shared" si="1287"/>
        <v>0</v>
      </c>
    </row>
    <row r="6849" spans="2:26" x14ac:dyDescent="0.25">
      <c r="B6849" s="11">
        <f t="shared" si="1288"/>
        <v>44846.874999983418</v>
      </c>
      <c r="C6849" s="1">
        <f t="shared" si="1279"/>
        <v>10</v>
      </c>
      <c r="D6849" s="1">
        <f t="shared" si="1280"/>
        <v>3</v>
      </c>
      <c r="E6849" s="12">
        <f t="shared" si="1281"/>
        <v>22</v>
      </c>
      <c r="F6849" s="124" t="str">
        <f t="shared" si="1282"/>
        <v>0</v>
      </c>
      <c r="G6849" s="1">
        <f ca="1">(OFFSET(O6849,0,MATCH(Customer!$J$6,'CDH &amp; HDH'!$P$11:$X$11,0)))</f>
        <v>49</v>
      </c>
      <c r="H6849" s="1" t="str">
        <f t="shared" si="1283"/>
        <v>Heating</v>
      </c>
      <c r="I6849" s="1">
        <f ca="1">OFFSET(IF($H6849="Cooling",Customer!$C$25,Customer!$C$52),E6849,D6849)</f>
        <v>66</v>
      </c>
      <c r="J6849" s="1">
        <f ca="1">OFFSET(IF($H6849="Cooling",Customer!$L$25,Customer!$L$52),$E6849,$D6849)</f>
        <v>64</v>
      </c>
      <c r="K6849" s="16">
        <f t="shared" si="1284"/>
        <v>0</v>
      </c>
      <c r="L6849" s="16">
        <f t="shared" si="1285"/>
        <v>0</v>
      </c>
      <c r="M6849" s="17">
        <f t="shared" ca="1" si="1289"/>
        <v>17</v>
      </c>
      <c r="N6849" s="17">
        <f t="shared" ca="1" si="1290"/>
        <v>15</v>
      </c>
      <c r="O6849" s="4"/>
      <c r="P6849" s="4">
        <v>50</v>
      </c>
      <c r="Q6849" s="4">
        <v>53</v>
      </c>
      <c r="R6849" s="4">
        <v>36</v>
      </c>
      <c r="S6849" s="4">
        <v>54</v>
      </c>
      <c r="T6849" s="4">
        <v>58</v>
      </c>
      <c r="U6849" s="4">
        <v>48</v>
      </c>
      <c r="V6849" s="13">
        <v>49</v>
      </c>
      <c r="W6849" s="4">
        <v>47</v>
      </c>
      <c r="X6849" s="4">
        <v>69</v>
      </c>
      <c r="Y6849">
        <f t="shared" si="1286"/>
        <v>0</v>
      </c>
      <c r="Z6849">
        <f t="shared" si="1287"/>
        <v>0</v>
      </c>
    </row>
    <row r="6850" spans="2:26" x14ac:dyDescent="0.25">
      <c r="B6850" s="11">
        <f t="shared" si="1288"/>
        <v>44846.916666650082</v>
      </c>
      <c r="C6850" s="1">
        <f t="shared" si="1279"/>
        <v>10</v>
      </c>
      <c r="D6850" s="1">
        <f t="shared" si="1280"/>
        <v>3</v>
      </c>
      <c r="E6850" s="12">
        <f t="shared" si="1281"/>
        <v>23</v>
      </c>
      <c r="F6850" s="124" t="str">
        <f t="shared" si="1282"/>
        <v>0</v>
      </c>
      <c r="G6850" s="1">
        <f ca="1">(OFFSET(O6850,0,MATCH(Customer!$J$6,'CDH &amp; HDH'!$P$11:$X$11,0)))</f>
        <v>47</v>
      </c>
      <c r="H6850" s="1" t="str">
        <f t="shared" si="1283"/>
        <v>Heating</v>
      </c>
      <c r="I6850" s="1">
        <f ca="1">OFFSET(IF($H6850="Cooling",Customer!$C$25,Customer!$C$52),E6850,D6850)</f>
        <v>66</v>
      </c>
      <c r="J6850" s="1">
        <f ca="1">OFFSET(IF($H6850="Cooling",Customer!$L$25,Customer!$L$52),$E6850,$D6850)</f>
        <v>64</v>
      </c>
      <c r="K6850" s="16">
        <f t="shared" si="1284"/>
        <v>0</v>
      </c>
      <c r="L6850" s="16">
        <f t="shared" si="1285"/>
        <v>0</v>
      </c>
      <c r="M6850" s="17">
        <f t="shared" ca="1" si="1289"/>
        <v>19</v>
      </c>
      <c r="N6850" s="17">
        <f t="shared" ca="1" si="1290"/>
        <v>17</v>
      </c>
      <c r="O6850" s="4"/>
      <c r="P6850" s="4">
        <v>51</v>
      </c>
      <c r="Q6850" s="4">
        <v>54</v>
      </c>
      <c r="R6850" s="4">
        <v>36</v>
      </c>
      <c r="S6850" s="4">
        <v>53</v>
      </c>
      <c r="T6850" s="4">
        <v>59</v>
      </c>
      <c r="U6850" s="4">
        <v>47</v>
      </c>
      <c r="V6850" s="13">
        <v>47</v>
      </c>
      <c r="W6850" s="4">
        <v>46</v>
      </c>
      <c r="X6850" s="4">
        <v>67</v>
      </c>
      <c r="Y6850">
        <f t="shared" si="1286"/>
        <v>0</v>
      </c>
      <c r="Z6850">
        <f t="shared" si="1287"/>
        <v>0</v>
      </c>
    </row>
    <row r="6851" spans="2:26" x14ac:dyDescent="0.25">
      <c r="B6851" s="11">
        <f t="shared" si="1288"/>
        <v>44846.958333316747</v>
      </c>
      <c r="C6851" s="1">
        <f t="shared" si="1279"/>
        <v>10</v>
      </c>
      <c r="D6851" s="1">
        <f t="shared" si="1280"/>
        <v>3</v>
      </c>
      <c r="E6851" s="12">
        <f t="shared" si="1281"/>
        <v>24</v>
      </c>
      <c r="F6851" s="124" t="str">
        <f t="shared" si="1282"/>
        <v>0</v>
      </c>
      <c r="G6851" s="1">
        <f ca="1">(OFFSET(O6851,0,MATCH(Customer!$J$6,'CDH &amp; HDH'!$P$11:$X$11,0)))</f>
        <v>46</v>
      </c>
      <c r="H6851" s="1" t="str">
        <f t="shared" si="1283"/>
        <v>Heating</v>
      </c>
      <c r="I6851" s="1">
        <f ca="1">OFFSET(IF($H6851="Cooling",Customer!$C$25,Customer!$C$52),E6851,D6851)</f>
        <v>66</v>
      </c>
      <c r="J6851" s="1">
        <f ca="1">OFFSET(IF($H6851="Cooling",Customer!$L$25,Customer!$L$52),$E6851,$D6851)</f>
        <v>64</v>
      </c>
      <c r="K6851" s="16">
        <f t="shared" si="1284"/>
        <v>0</v>
      </c>
      <c r="L6851" s="16">
        <f t="shared" si="1285"/>
        <v>0</v>
      </c>
      <c r="M6851" s="17">
        <f t="shared" ca="1" si="1289"/>
        <v>20</v>
      </c>
      <c r="N6851" s="17">
        <f t="shared" ca="1" si="1290"/>
        <v>18</v>
      </c>
      <c r="O6851" s="4"/>
      <c r="P6851" s="4">
        <v>49</v>
      </c>
      <c r="Q6851" s="4">
        <v>55</v>
      </c>
      <c r="R6851" s="4">
        <v>36</v>
      </c>
      <c r="S6851" s="4">
        <v>51</v>
      </c>
      <c r="T6851" s="4">
        <v>58</v>
      </c>
      <c r="U6851" s="4">
        <v>47</v>
      </c>
      <c r="V6851" s="13">
        <v>46</v>
      </c>
      <c r="W6851" s="4">
        <v>45</v>
      </c>
      <c r="X6851" s="4">
        <v>67</v>
      </c>
      <c r="Y6851">
        <f t="shared" si="1286"/>
        <v>0</v>
      </c>
      <c r="Z6851">
        <f t="shared" si="1287"/>
        <v>0</v>
      </c>
    </row>
    <row r="6852" spans="2:26" x14ac:dyDescent="0.25">
      <c r="B6852" s="11">
        <f t="shared" si="1288"/>
        <v>44846.999999983411</v>
      </c>
      <c r="C6852" s="1">
        <f t="shared" si="1279"/>
        <v>10</v>
      </c>
      <c r="D6852" s="1">
        <f t="shared" si="1280"/>
        <v>4</v>
      </c>
      <c r="E6852" s="12">
        <f t="shared" si="1281"/>
        <v>1</v>
      </c>
      <c r="F6852" s="124" t="str">
        <f t="shared" si="1282"/>
        <v>0</v>
      </c>
      <c r="G6852" s="1">
        <f ca="1">(OFFSET(O6852,0,MATCH(Customer!$J$6,'CDH &amp; HDH'!$P$11:$X$11,0)))</f>
        <v>45</v>
      </c>
      <c r="H6852" s="1" t="str">
        <f t="shared" si="1283"/>
        <v>Heating</v>
      </c>
      <c r="I6852" s="1">
        <f ca="1">OFFSET(IF($H6852="Cooling",Customer!$C$25,Customer!$C$52),E6852,D6852)</f>
        <v>66</v>
      </c>
      <c r="J6852" s="1">
        <f ca="1">OFFSET(IF($H6852="Cooling",Customer!$L$25,Customer!$L$52),$E6852,$D6852)</f>
        <v>64</v>
      </c>
      <c r="K6852" s="16">
        <f t="shared" si="1284"/>
        <v>0</v>
      </c>
      <c r="L6852" s="16">
        <f t="shared" si="1285"/>
        <v>0</v>
      </c>
      <c r="M6852" s="17">
        <f t="shared" ca="1" si="1289"/>
        <v>21</v>
      </c>
      <c r="N6852" s="17">
        <f t="shared" ca="1" si="1290"/>
        <v>19</v>
      </c>
      <c r="O6852" s="4"/>
      <c r="P6852" s="4">
        <v>49</v>
      </c>
      <c r="Q6852" s="4">
        <v>54</v>
      </c>
      <c r="R6852" s="4">
        <v>35</v>
      </c>
      <c r="S6852" s="4">
        <v>50</v>
      </c>
      <c r="T6852" s="4">
        <v>58</v>
      </c>
      <c r="U6852" s="4">
        <v>46</v>
      </c>
      <c r="V6852" s="13">
        <v>45</v>
      </c>
      <c r="W6852" s="4">
        <v>46</v>
      </c>
      <c r="X6852" s="4">
        <v>65</v>
      </c>
      <c r="Y6852">
        <f t="shared" si="1286"/>
        <v>0</v>
      </c>
      <c r="Z6852">
        <f t="shared" si="1287"/>
        <v>0</v>
      </c>
    </row>
    <row r="6853" spans="2:26" x14ac:dyDescent="0.25">
      <c r="B6853" s="11">
        <f t="shared" si="1288"/>
        <v>44847.041666650075</v>
      </c>
      <c r="C6853" s="1">
        <f t="shared" si="1279"/>
        <v>10</v>
      </c>
      <c r="D6853" s="1">
        <f t="shared" si="1280"/>
        <v>4</v>
      </c>
      <c r="E6853" s="12">
        <f t="shared" si="1281"/>
        <v>2</v>
      </c>
      <c r="F6853" s="124" t="str">
        <f t="shared" si="1282"/>
        <v>0</v>
      </c>
      <c r="G6853" s="1">
        <f ca="1">(OFFSET(O6853,0,MATCH(Customer!$J$6,'CDH &amp; HDH'!$P$11:$X$11,0)))</f>
        <v>45</v>
      </c>
      <c r="H6853" s="1" t="str">
        <f t="shared" si="1283"/>
        <v>Heating</v>
      </c>
      <c r="I6853" s="1">
        <f ca="1">OFFSET(IF($H6853="Cooling",Customer!$C$25,Customer!$C$52),E6853,D6853)</f>
        <v>66</v>
      </c>
      <c r="J6853" s="1">
        <f ca="1">OFFSET(IF($H6853="Cooling",Customer!$L$25,Customer!$L$52),$E6853,$D6853)</f>
        <v>64</v>
      </c>
      <c r="K6853" s="16">
        <f t="shared" si="1284"/>
        <v>0</v>
      </c>
      <c r="L6853" s="16">
        <f t="shared" si="1285"/>
        <v>0</v>
      </c>
      <c r="M6853" s="17">
        <f t="shared" ca="1" si="1289"/>
        <v>21</v>
      </c>
      <c r="N6853" s="17">
        <f t="shared" ca="1" si="1290"/>
        <v>19</v>
      </c>
      <c r="O6853" s="4"/>
      <c r="P6853" s="4">
        <v>50</v>
      </c>
      <c r="Q6853" s="4">
        <v>54</v>
      </c>
      <c r="R6853" s="4">
        <v>34</v>
      </c>
      <c r="S6853" s="4">
        <v>50</v>
      </c>
      <c r="T6853" s="4">
        <v>58</v>
      </c>
      <c r="U6853" s="4">
        <v>45</v>
      </c>
      <c r="V6853" s="13">
        <v>45</v>
      </c>
      <c r="W6853" s="4">
        <v>48</v>
      </c>
      <c r="X6853" s="4">
        <v>64</v>
      </c>
      <c r="Y6853">
        <f t="shared" si="1286"/>
        <v>0</v>
      </c>
      <c r="Z6853">
        <f t="shared" si="1287"/>
        <v>0</v>
      </c>
    </row>
    <row r="6854" spans="2:26" x14ac:dyDescent="0.25">
      <c r="B6854" s="11">
        <f t="shared" si="1288"/>
        <v>44847.083333316739</v>
      </c>
      <c r="C6854" s="1">
        <f t="shared" si="1279"/>
        <v>10</v>
      </c>
      <c r="D6854" s="1">
        <f t="shared" si="1280"/>
        <v>4</v>
      </c>
      <c r="E6854" s="12">
        <f t="shared" si="1281"/>
        <v>3</v>
      </c>
      <c r="F6854" s="124" t="str">
        <f t="shared" si="1282"/>
        <v>0</v>
      </c>
      <c r="G6854" s="1">
        <f ca="1">(OFFSET(O6854,0,MATCH(Customer!$J$6,'CDH &amp; HDH'!$P$11:$X$11,0)))</f>
        <v>42</v>
      </c>
      <c r="H6854" s="1" t="str">
        <f t="shared" si="1283"/>
        <v>Heating</v>
      </c>
      <c r="I6854" s="1">
        <f ca="1">OFFSET(IF($H6854="Cooling",Customer!$C$25,Customer!$C$52),E6854,D6854)</f>
        <v>66</v>
      </c>
      <c r="J6854" s="1">
        <f ca="1">OFFSET(IF($H6854="Cooling",Customer!$L$25,Customer!$L$52),$E6854,$D6854)</f>
        <v>64</v>
      </c>
      <c r="K6854" s="16">
        <f t="shared" si="1284"/>
        <v>0</v>
      </c>
      <c r="L6854" s="16">
        <f t="shared" si="1285"/>
        <v>0</v>
      </c>
      <c r="M6854" s="17">
        <f t="shared" ca="1" si="1289"/>
        <v>24</v>
      </c>
      <c r="N6854" s="17">
        <f t="shared" ca="1" si="1290"/>
        <v>22</v>
      </c>
      <c r="O6854" s="4"/>
      <c r="P6854" s="4">
        <v>49</v>
      </c>
      <c r="Q6854" s="4">
        <v>54</v>
      </c>
      <c r="R6854" s="4">
        <v>30</v>
      </c>
      <c r="S6854" s="4">
        <v>50</v>
      </c>
      <c r="T6854" s="4">
        <v>58</v>
      </c>
      <c r="U6854" s="4">
        <v>47</v>
      </c>
      <c r="V6854" s="13">
        <v>42</v>
      </c>
      <c r="W6854" s="4">
        <v>48</v>
      </c>
      <c r="X6854" s="4">
        <v>64</v>
      </c>
      <c r="Y6854">
        <f t="shared" si="1286"/>
        <v>0</v>
      </c>
      <c r="Z6854">
        <f t="shared" si="1287"/>
        <v>0</v>
      </c>
    </row>
    <row r="6855" spans="2:26" x14ac:dyDescent="0.25">
      <c r="B6855" s="11">
        <f t="shared" si="1288"/>
        <v>44847.124999983404</v>
      </c>
      <c r="C6855" s="1">
        <f t="shared" si="1279"/>
        <v>10</v>
      </c>
      <c r="D6855" s="1">
        <f t="shared" si="1280"/>
        <v>4</v>
      </c>
      <c r="E6855" s="12">
        <f t="shared" si="1281"/>
        <v>4</v>
      </c>
      <c r="F6855" s="124" t="str">
        <f t="shared" si="1282"/>
        <v>0</v>
      </c>
      <c r="G6855" s="1">
        <f ca="1">(OFFSET(O6855,0,MATCH(Customer!$J$6,'CDH &amp; HDH'!$P$11:$X$11,0)))</f>
        <v>39</v>
      </c>
      <c r="H6855" s="1" t="str">
        <f t="shared" si="1283"/>
        <v>Heating</v>
      </c>
      <c r="I6855" s="1">
        <f ca="1">OFFSET(IF($H6855="Cooling",Customer!$C$25,Customer!$C$52),E6855,D6855)</f>
        <v>66</v>
      </c>
      <c r="J6855" s="1">
        <f ca="1">OFFSET(IF($H6855="Cooling",Customer!$L$25,Customer!$L$52),$E6855,$D6855)</f>
        <v>64</v>
      </c>
      <c r="K6855" s="16">
        <f t="shared" si="1284"/>
        <v>0</v>
      </c>
      <c r="L6855" s="16">
        <f t="shared" si="1285"/>
        <v>0</v>
      </c>
      <c r="M6855" s="17">
        <f t="shared" ca="1" si="1289"/>
        <v>27</v>
      </c>
      <c r="N6855" s="17">
        <f t="shared" ca="1" si="1290"/>
        <v>25</v>
      </c>
      <c r="O6855" s="4"/>
      <c r="P6855" s="4">
        <v>48</v>
      </c>
      <c r="Q6855" s="4">
        <v>55</v>
      </c>
      <c r="R6855" s="4">
        <v>29</v>
      </c>
      <c r="S6855" s="4">
        <v>50</v>
      </c>
      <c r="T6855" s="4">
        <v>59</v>
      </c>
      <c r="U6855" s="4">
        <v>46</v>
      </c>
      <c r="V6855" s="13">
        <v>39</v>
      </c>
      <c r="W6855" s="4">
        <v>48</v>
      </c>
      <c r="X6855" s="4">
        <v>64</v>
      </c>
      <c r="Y6855">
        <f t="shared" si="1286"/>
        <v>0</v>
      </c>
      <c r="Z6855">
        <f t="shared" si="1287"/>
        <v>0</v>
      </c>
    </row>
    <row r="6856" spans="2:26" x14ac:dyDescent="0.25">
      <c r="B6856" s="11">
        <f t="shared" si="1288"/>
        <v>44847.166666650068</v>
      </c>
      <c r="C6856" s="1">
        <f t="shared" si="1279"/>
        <v>10</v>
      </c>
      <c r="D6856" s="1">
        <f t="shared" si="1280"/>
        <v>4</v>
      </c>
      <c r="E6856" s="12">
        <f t="shared" si="1281"/>
        <v>5</v>
      </c>
      <c r="F6856" s="124" t="str">
        <f t="shared" si="1282"/>
        <v>0</v>
      </c>
      <c r="G6856" s="1">
        <f ca="1">(OFFSET(O6856,0,MATCH(Customer!$J$6,'CDH &amp; HDH'!$P$11:$X$11,0)))</f>
        <v>39</v>
      </c>
      <c r="H6856" s="1" t="str">
        <f t="shared" si="1283"/>
        <v>Heating</v>
      </c>
      <c r="I6856" s="1">
        <f ca="1">OFFSET(IF($H6856="Cooling",Customer!$C$25,Customer!$C$52),E6856,D6856)</f>
        <v>66</v>
      </c>
      <c r="J6856" s="1">
        <f ca="1">OFFSET(IF($H6856="Cooling",Customer!$L$25,Customer!$L$52),$E6856,$D6856)</f>
        <v>64</v>
      </c>
      <c r="K6856" s="16">
        <f t="shared" si="1284"/>
        <v>0</v>
      </c>
      <c r="L6856" s="16">
        <f t="shared" si="1285"/>
        <v>0</v>
      </c>
      <c r="M6856" s="17">
        <f t="shared" ca="1" si="1289"/>
        <v>27</v>
      </c>
      <c r="N6856" s="17">
        <f t="shared" ca="1" si="1290"/>
        <v>25</v>
      </c>
      <c r="O6856" s="4"/>
      <c r="P6856" s="4">
        <v>48</v>
      </c>
      <c r="Q6856" s="4">
        <v>56</v>
      </c>
      <c r="R6856" s="4">
        <v>28</v>
      </c>
      <c r="S6856" s="4">
        <v>50</v>
      </c>
      <c r="T6856" s="4">
        <v>58</v>
      </c>
      <c r="U6856" s="4">
        <v>43</v>
      </c>
      <c r="V6856" s="13">
        <v>39</v>
      </c>
      <c r="W6856" s="4">
        <v>49</v>
      </c>
      <c r="X6856" s="4">
        <v>65</v>
      </c>
      <c r="Y6856">
        <f t="shared" si="1286"/>
        <v>0</v>
      </c>
      <c r="Z6856">
        <f t="shared" si="1287"/>
        <v>0</v>
      </c>
    </row>
    <row r="6857" spans="2:26" x14ac:dyDescent="0.25">
      <c r="B6857" s="11">
        <f t="shared" si="1288"/>
        <v>44847.208333316732</v>
      </c>
      <c r="C6857" s="1">
        <f t="shared" si="1279"/>
        <v>10</v>
      </c>
      <c r="D6857" s="1">
        <f t="shared" si="1280"/>
        <v>4</v>
      </c>
      <c r="E6857" s="12">
        <f t="shared" si="1281"/>
        <v>6</v>
      </c>
      <c r="F6857" s="124" t="str">
        <f t="shared" si="1282"/>
        <v>0</v>
      </c>
      <c r="G6857" s="1">
        <f ca="1">(OFFSET(O6857,0,MATCH(Customer!$J$6,'CDH &amp; HDH'!$P$11:$X$11,0)))</f>
        <v>39</v>
      </c>
      <c r="H6857" s="1" t="str">
        <f t="shared" si="1283"/>
        <v>Heating</v>
      </c>
      <c r="I6857" s="1">
        <f ca="1">OFFSET(IF($H6857="Cooling",Customer!$C$25,Customer!$C$52),E6857,D6857)</f>
        <v>66</v>
      </c>
      <c r="J6857" s="1">
        <f ca="1">OFFSET(IF($H6857="Cooling",Customer!$L$25,Customer!$L$52),$E6857,$D6857)</f>
        <v>64</v>
      </c>
      <c r="K6857" s="16">
        <f t="shared" si="1284"/>
        <v>0</v>
      </c>
      <c r="L6857" s="16">
        <f t="shared" si="1285"/>
        <v>0</v>
      </c>
      <c r="M6857" s="17">
        <f t="shared" ca="1" si="1289"/>
        <v>27</v>
      </c>
      <c r="N6857" s="17">
        <f t="shared" ca="1" si="1290"/>
        <v>25</v>
      </c>
      <c r="O6857" s="4"/>
      <c r="P6857" s="4">
        <v>46</v>
      </c>
      <c r="Q6857" s="4">
        <v>56</v>
      </c>
      <c r="R6857" s="4">
        <v>27</v>
      </c>
      <c r="S6857" s="4">
        <v>49</v>
      </c>
      <c r="T6857" s="4">
        <v>58</v>
      </c>
      <c r="U6857" s="4">
        <v>41</v>
      </c>
      <c r="V6857" s="13">
        <v>39</v>
      </c>
      <c r="W6857" s="4">
        <v>50</v>
      </c>
      <c r="X6857" s="4">
        <v>61</v>
      </c>
      <c r="Y6857">
        <f t="shared" si="1286"/>
        <v>0</v>
      </c>
      <c r="Z6857">
        <f t="shared" si="1287"/>
        <v>0</v>
      </c>
    </row>
    <row r="6858" spans="2:26" x14ac:dyDescent="0.25">
      <c r="B6858" s="11">
        <f t="shared" si="1288"/>
        <v>44847.249999983396</v>
      </c>
      <c r="C6858" s="1">
        <f t="shared" si="1279"/>
        <v>10</v>
      </c>
      <c r="D6858" s="1">
        <f t="shared" si="1280"/>
        <v>4</v>
      </c>
      <c r="E6858" s="12">
        <f t="shared" si="1281"/>
        <v>7</v>
      </c>
      <c r="F6858" s="124" t="str">
        <f t="shared" si="1282"/>
        <v>0</v>
      </c>
      <c r="G6858" s="1">
        <f ca="1">(OFFSET(O6858,0,MATCH(Customer!$J$6,'CDH &amp; HDH'!$P$11:$X$11,0)))</f>
        <v>39</v>
      </c>
      <c r="H6858" s="1" t="str">
        <f t="shared" si="1283"/>
        <v>Heating</v>
      </c>
      <c r="I6858" s="1">
        <f ca="1">OFFSET(IF($H6858="Cooling",Customer!$C$25,Customer!$C$52),E6858,D6858)</f>
        <v>66</v>
      </c>
      <c r="J6858" s="1">
        <f ca="1">OFFSET(IF($H6858="Cooling",Customer!$L$25,Customer!$L$52),$E6858,$D6858)</f>
        <v>64</v>
      </c>
      <c r="K6858" s="16">
        <f t="shared" si="1284"/>
        <v>0</v>
      </c>
      <c r="L6858" s="16">
        <f t="shared" si="1285"/>
        <v>0</v>
      </c>
      <c r="M6858" s="17">
        <f t="shared" ca="1" si="1289"/>
        <v>27</v>
      </c>
      <c r="N6858" s="17">
        <f t="shared" ca="1" si="1290"/>
        <v>25</v>
      </c>
      <c r="O6858" s="4"/>
      <c r="P6858" s="4">
        <v>46</v>
      </c>
      <c r="Q6858" s="4">
        <v>55</v>
      </c>
      <c r="R6858" s="4">
        <v>27</v>
      </c>
      <c r="S6858" s="4">
        <v>49</v>
      </c>
      <c r="T6858" s="4">
        <v>58</v>
      </c>
      <c r="U6858" s="4">
        <v>43</v>
      </c>
      <c r="V6858" s="13">
        <v>39</v>
      </c>
      <c r="W6858" s="4">
        <v>50</v>
      </c>
      <c r="X6858" s="4">
        <v>60</v>
      </c>
      <c r="Y6858">
        <f t="shared" si="1286"/>
        <v>0</v>
      </c>
      <c r="Z6858">
        <f t="shared" si="1287"/>
        <v>0</v>
      </c>
    </row>
    <row r="6859" spans="2:26" x14ac:dyDescent="0.25">
      <c r="B6859" s="11">
        <f t="shared" si="1288"/>
        <v>44847.291666650061</v>
      </c>
      <c r="C6859" s="1">
        <f t="shared" si="1279"/>
        <v>10</v>
      </c>
      <c r="D6859" s="1">
        <f t="shared" si="1280"/>
        <v>4</v>
      </c>
      <c r="E6859" s="12">
        <f t="shared" si="1281"/>
        <v>8</v>
      </c>
      <c r="F6859" s="124" t="str">
        <f t="shared" si="1282"/>
        <v>0</v>
      </c>
      <c r="G6859" s="1">
        <f ca="1">(OFFSET(O6859,0,MATCH(Customer!$J$6,'CDH &amp; HDH'!$P$11:$X$11,0)))</f>
        <v>42</v>
      </c>
      <c r="H6859" s="1" t="str">
        <f t="shared" si="1283"/>
        <v>Heating</v>
      </c>
      <c r="I6859" s="1">
        <f ca="1">OFFSET(IF($H6859="Cooling",Customer!$C$25,Customer!$C$52),E6859,D6859)</f>
        <v>70</v>
      </c>
      <c r="J6859" s="1">
        <f ca="1">OFFSET(IF($H6859="Cooling",Customer!$L$25,Customer!$L$52),$E6859,$D6859)</f>
        <v>70</v>
      </c>
      <c r="K6859" s="16">
        <f t="shared" si="1284"/>
        <v>0</v>
      </c>
      <c r="L6859" s="16">
        <f t="shared" si="1285"/>
        <v>0</v>
      </c>
      <c r="M6859" s="17">
        <f t="shared" ca="1" si="1289"/>
        <v>28</v>
      </c>
      <c r="N6859" s="17">
        <f t="shared" ca="1" si="1290"/>
        <v>28</v>
      </c>
      <c r="O6859" s="4"/>
      <c r="P6859" s="4">
        <v>47</v>
      </c>
      <c r="Q6859" s="4">
        <v>55</v>
      </c>
      <c r="R6859" s="4">
        <v>30</v>
      </c>
      <c r="S6859" s="4">
        <v>49</v>
      </c>
      <c r="T6859" s="4">
        <v>60</v>
      </c>
      <c r="U6859" s="4">
        <v>49</v>
      </c>
      <c r="V6859" s="13">
        <v>42</v>
      </c>
      <c r="W6859" s="4">
        <v>51</v>
      </c>
      <c r="X6859" s="4">
        <v>61</v>
      </c>
      <c r="Y6859">
        <f t="shared" si="1286"/>
        <v>0</v>
      </c>
      <c r="Z6859">
        <f t="shared" si="1287"/>
        <v>0</v>
      </c>
    </row>
    <row r="6860" spans="2:26" x14ac:dyDescent="0.25">
      <c r="B6860" s="11">
        <f t="shared" si="1288"/>
        <v>44847.333333316725</v>
      </c>
      <c r="C6860" s="1">
        <f t="shared" si="1279"/>
        <v>10</v>
      </c>
      <c r="D6860" s="1">
        <f t="shared" si="1280"/>
        <v>4</v>
      </c>
      <c r="E6860" s="12">
        <f t="shared" si="1281"/>
        <v>9</v>
      </c>
      <c r="F6860" s="124" t="str">
        <f t="shared" si="1282"/>
        <v>0</v>
      </c>
      <c r="G6860" s="1">
        <f ca="1">(OFFSET(O6860,0,MATCH(Customer!$J$6,'CDH &amp; HDH'!$P$11:$X$11,0)))</f>
        <v>47</v>
      </c>
      <c r="H6860" s="1" t="str">
        <f t="shared" si="1283"/>
        <v>Heating</v>
      </c>
      <c r="I6860" s="1">
        <f ca="1">OFFSET(IF($H6860="Cooling",Customer!$C$25,Customer!$C$52),E6860,D6860)</f>
        <v>70</v>
      </c>
      <c r="J6860" s="1">
        <f ca="1">OFFSET(IF($H6860="Cooling",Customer!$L$25,Customer!$L$52),$E6860,$D6860)</f>
        <v>70</v>
      </c>
      <c r="K6860" s="16">
        <f t="shared" si="1284"/>
        <v>0</v>
      </c>
      <c r="L6860" s="16">
        <f t="shared" si="1285"/>
        <v>0</v>
      </c>
      <c r="M6860" s="17">
        <f t="shared" ca="1" si="1289"/>
        <v>23</v>
      </c>
      <c r="N6860" s="17">
        <f t="shared" ca="1" si="1290"/>
        <v>23</v>
      </c>
      <c r="O6860" s="4"/>
      <c r="P6860" s="4">
        <v>50</v>
      </c>
      <c r="Q6860" s="4">
        <v>56</v>
      </c>
      <c r="R6860" s="4">
        <v>36</v>
      </c>
      <c r="S6860" s="4">
        <v>49</v>
      </c>
      <c r="T6860" s="4">
        <v>61</v>
      </c>
      <c r="U6860" s="4">
        <v>50</v>
      </c>
      <c r="V6860" s="13">
        <v>47</v>
      </c>
      <c r="W6860" s="4">
        <v>53</v>
      </c>
      <c r="X6860" s="4">
        <v>64</v>
      </c>
      <c r="Y6860">
        <f t="shared" si="1286"/>
        <v>0</v>
      </c>
      <c r="Z6860">
        <f t="shared" si="1287"/>
        <v>0</v>
      </c>
    </row>
    <row r="6861" spans="2:26" x14ac:dyDescent="0.25">
      <c r="B6861" s="11">
        <f t="shared" si="1288"/>
        <v>44847.374999983389</v>
      </c>
      <c r="C6861" s="1">
        <f t="shared" ref="C6861:C6924" si="1291">MONTH(B6861)</f>
        <v>10</v>
      </c>
      <c r="D6861" s="1">
        <f t="shared" ref="D6861:D6924" si="1292">WEEKDAY(B6861,2)</f>
        <v>4</v>
      </c>
      <c r="E6861" s="12">
        <f t="shared" ref="E6861:E6924" si="1293">HOUR(B6861)+1</f>
        <v>10</v>
      </c>
      <c r="F6861" s="124" t="str">
        <f t="shared" ref="F6861:F6924" si="1294">IF(AND(C6861&gt;5,C6861&lt;9,D6861&lt;6,E6861&gt;14,E6861&lt;19),"1",IF(AND(OR(E6861=8,E6861=9,E6861=19,E6861=20),C6861&lt;3,D6861&lt;6),"1","0"))</f>
        <v>0</v>
      </c>
      <c r="G6861" s="1">
        <f ca="1">(OFFSET(O6861,0,MATCH(Customer!$J$6,'CDH &amp; HDH'!$P$11:$X$11,0)))</f>
        <v>53</v>
      </c>
      <c r="H6861" s="1" t="str">
        <f t="shared" ref="H6861:H6924" si="1295">IF(AND(C6861&gt;=5,C6861&lt;=9),"Cooling","Heating")</f>
        <v>Heating</v>
      </c>
      <c r="I6861" s="1">
        <f ca="1">OFFSET(IF($H6861="Cooling",Customer!$C$25,Customer!$C$52),E6861,D6861)</f>
        <v>70</v>
      </c>
      <c r="J6861" s="1">
        <f ca="1">OFFSET(IF($H6861="Cooling",Customer!$L$25,Customer!$L$52),$E6861,$D6861)</f>
        <v>70</v>
      </c>
      <c r="K6861" s="16">
        <f t="shared" ref="K6861:K6924" si="1296">IF($H6861="Heating",0,MAX(0,$G6861-I6861))</f>
        <v>0</v>
      </c>
      <c r="L6861" s="16">
        <f t="shared" ref="L6861:L6924" si="1297">IF($H6861="Heating",0,MAX(0,$G6861-J6861))</f>
        <v>0</v>
      </c>
      <c r="M6861" s="17">
        <f t="shared" ca="1" si="1289"/>
        <v>17</v>
      </c>
      <c r="N6861" s="17">
        <f t="shared" ca="1" si="1290"/>
        <v>17</v>
      </c>
      <c r="O6861" s="4"/>
      <c r="P6861" s="4">
        <v>53</v>
      </c>
      <c r="Q6861" s="4">
        <v>57</v>
      </c>
      <c r="R6861" s="4">
        <v>43</v>
      </c>
      <c r="S6861" s="4">
        <v>49</v>
      </c>
      <c r="T6861" s="4">
        <v>61</v>
      </c>
      <c r="U6861" s="4">
        <v>52</v>
      </c>
      <c r="V6861" s="13">
        <v>53</v>
      </c>
      <c r="W6861" s="4">
        <v>54</v>
      </c>
      <c r="X6861" s="4">
        <v>66</v>
      </c>
      <c r="Y6861">
        <f t="shared" ref="Y6861:Y6924" si="1298">1.08*400*K6861</f>
        <v>0</v>
      </c>
      <c r="Z6861">
        <f t="shared" ref="Z6861:Z6924" si="1299">1.08*400*L6861</f>
        <v>0</v>
      </c>
    </row>
    <row r="6862" spans="2:26" x14ac:dyDescent="0.25">
      <c r="B6862" s="11">
        <f t="shared" ref="B6862:B6925" si="1300">B6861+1/24</f>
        <v>44847.416666650053</v>
      </c>
      <c r="C6862" s="1">
        <f t="shared" si="1291"/>
        <v>10</v>
      </c>
      <c r="D6862" s="1">
        <f t="shared" si="1292"/>
        <v>4</v>
      </c>
      <c r="E6862" s="12">
        <f t="shared" si="1293"/>
        <v>11</v>
      </c>
      <c r="F6862" s="124" t="str">
        <f t="shared" si="1294"/>
        <v>0</v>
      </c>
      <c r="G6862" s="1">
        <f ca="1">(OFFSET(O6862,0,MATCH(Customer!$J$6,'CDH &amp; HDH'!$P$11:$X$11,0)))</f>
        <v>55</v>
      </c>
      <c r="H6862" s="1" t="str">
        <f t="shared" si="1295"/>
        <v>Heating</v>
      </c>
      <c r="I6862" s="1">
        <f ca="1">OFFSET(IF($H6862="Cooling",Customer!$C$25,Customer!$C$52),E6862,D6862)</f>
        <v>70</v>
      </c>
      <c r="J6862" s="1">
        <f ca="1">OFFSET(IF($H6862="Cooling",Customer!$L$25,Customer!$L$52),$E6862,$D6862)</f>
        <v>70</v>
      </c>
      <c r="K6862" s="16">
        <f t="shared" si="1296"/>
        <v>0</v>
      </c>
      <c r="L6862" s="16">
        <f t="shared" si="1297"/>
        <v>0</v>
      </c>
      <c r="M6862" s="17">
        <f t="shared" ca="1" si="1289"/>
        <v>15</v>
      </c>
      <c r="N6862" s="17">
        <f t="shared" ca="1" si="1290"/>
        <v>15</v>
      </c>
      <c r="O6862" s="4"/>
      <c r="P6862" s="4">
        <v>50</v>
      </c>
      <c r="Q6862" s="4">
        <v>58</v>
      </c>
      <c r="R6862" s="4">
        <v>43</v>
      </c>
      <c r="S6862" s="4">
        <v>50</v>
      </c>
      <c r="T6862" s="4">
        <v>61</v>
      </c>
      <c r="U6862" s="4">
        <v>52</v>
      </c>
      <c r="V6862" s="13">
        <v>55</v>
      </c>
      <c r="W6862" s="4">
        <v>54</v>
      </c>
      <c r="X6862" s="4">
        <v>65</v>
      </c>
      <c r="Y6862">
        <f t="shared" si="1298"/>
        <v>0</v>
      </c>
      <c r="Z6862">
        <f t="shared" si="1299"/>
        <v>0</v>
      </c>
    </row>
    <row r="6863" spans="2:26" x14ac:dyDescent="0.25">
      <c r="B6863" s="11">
        <f t="shared" si="1300"/>
        <v>44847.458333316717</v>
      </c>
      <c r="C6863" s="1">
        <f t="shared" si="1291"/>
        <v>10</v>
      </c>
      <c r="D6863" s="1">
        <f t="shared" si="1292"/>
        <v>4</v>
      </c>
      <c r="E6863" s="12">
        <f t="shared" si="1293"/>
        <v>12</v>
      </c>
      <c r="F6863" s="124" t="str">
        <f t="shared" si="1294"/>
        <v>0</v>
      </c>
      <c r="G6863" s="1">
        <f ca="1">(OFFSET(O6863,0,MATCH(Customer!$J$6,'CDH &amp; HDH'!$P$11:$X$11,0)))</f>
        <v>57</v>
      </c>
      <c r="H6863" s="1" t="str">
        <f t="shared" si="1295"/>
        <v>Heating</v>
      </c>
      <c r="I6863" s="1">
        <f ca="1">OFFSET(IF($H6863="Cooling",Customer!$C$25,Customer!$C$52),E6863,D6863)</f>
        <v>70</v>
      </c>
      <c r="J6863" s="1">
        <f ca="1">OFFSET(IF($H6863="Cooling",Customer!$L$25,Customer!$L$52),$E6863,$D6863)</f>
        <v>70</v>
      </c>
      <c r="K6863" s="16">
        <f t="shared" si="1296"/>
        <v>0</v>
      </c>
      <c r="L6863" s="16">
        <f t="shared" si="1297"/>
        <v>0</v>
      </c>
      <c r="M6863" s="17">
        <f t="shared" ca="1" si="1289"/>
        <v>13</v>
      </c>
      <c r="N6863" s="17">
        <f t="shared" ca="1" si="1290"/>
        <v>13</v>
      </c>
      <c r="O6863" s="4"/>
      <c r="P6863" s="4">
        <v>50</v>
      </c>
      <c r="Q6863" s="4">
        <v>59</v>
      </c>
      <c r="R6863" s="4">
        <v>47</v>
      </c>
      <c r="S6863" s="4">
        <v>51</v>
      </c>
      <c r="T6863" s="4">
        <v>63</v>
      </c>
      <c r="U6863" s="4">
        <v>53</v>
      </c>
      <c r="V6863" s="13">
        <v>57</v>
      </c>
      <c r="W6863" s="4">
        <v>55</v>
      </c>
      <c r="X6863" s="4">
        <v>65</v>
      </c>
      <c r="Y6863">
        <f t="shared" si="1298"/>
        <v>0</v>
      </c>
      <c r="Z6863">
        <f t="shared" si="1299"/>
        <v>0</v>
      </c>
    </row>
    <row r="6864" spans="2:26" x14ac:dyDescent="0.25">
      <c r="B6864" s="11">
        <f t="shared" si="1300"/>
        <v>44847.499999983382</v>
      </c>
      <c r="C6864" s="1">
        <f t="shared" si="1291"/>
        <v>10</v>
      </c>
      <c r="D6864" s="1">
        <f t="shared" si="1292"/>
        <v>4</v>
      </c>
      <c r="E6864" s="12">
        <f t="shared" si="1293"/>
        <v>13</v>
      </c>
      <c r="F6864" s="124" t="str">
        <f t="shared" si="1294"/>
        <v>0</v>
      </c>
      <c r="G6864" s="1">
        <f ca="1">(OFFSET(O6864,0,MATCH(Customer!$J$6,'CDH &amp; HDH'!$P$11:$X$11,0)))</f>
        <v>59</v>
      </c>
      <c r="H6864" s="1" t="str">
        <f t="shared" si="1295"/>
        <v>Heating</v>
      </c>
      <c r="I6864" s="1">
        <f ca="1">OFFSET(IF($H6864="Cooling",Customer!$C$25,Customer!$C$52),E6864,D6864)</f>
        <v>70</v>
      </c>
      <c r="J6864" s="1">
        <f ca="1">OFFSET(IF($H6864="Cooling",Customer!$L$25,Customer!$L$52),$E6864,$D6864)</f>
        <v>70</v>
      </c>
      <c r="K6864" s="16">
        <f t="shared" si="1296"/>
        <v>0</v>
      </c>
      <c r="L6864" s="16">
        <f t="shared" si="1297"/>
        <v>0</v>
      </c>
      <c r="M6864" s="17">
        <f t="shared" ca="1" si="1289"/>
        <v>11</v>
      </c>
      <c r="N6864" s="17">
        <f t="shared" ca="1" si="1290"/>
        <v>11</v>
      </c>
      <c r="O6864" s="4"/>
      <c r="P6864" s="4">
        <v>53</v>
      </c>
      <c r="Q6864" s="4">
        <v>59</v>
      </c>
      <c r="R6864" s="4">
        <v>50</v>
      </c>
      <c r="S6864" s="4">
        <v>52</v>
      </c>
      <c r="T6864" s="4">
        <v>63</v>
      </c>
      <c r="U6864" s="4">
        <v>49</v>
      </c>
      <c r="V6864" s="13">
        <v>59</v>
      </c>
      <c r="W6864" s="4">
        <v>55</v>
      </c>
      <c r="X6864" s="4">
        <v>65</v>
      </c>
      <c r="Y6864">
        <f t="shared" si="1298"/>
        <v>0</v>
      </c>
      <c r="Z6864">
        <f t="shared" si="1299"/>
        <v>0</v>
      </c>
    </row>
    <row r="6865" spans="2:26" x14ac:dyDescent="0.25">
      <c r="B6865" s="11">
        <f t="shared" si="1300"/>
        <v>44847.541666650046</v>
      </c>
      <c r="C6865" s="1">
        <f t="shared" si="1291"/>
        <v>10</v>
      </c>
      <c r="D6865" s="1">
        <f t="shared" si="1292"/>
        <v>4</v>
      </c>
      <c r="E6865" s="12">
        <f t="shared" si="1293"/>
        <v>14</v>
      </c>
      <c r="F6865" s="124" t="str">
        <f t="shared" si="1294"/>
        <v>0</v>
      </c>
      <c r="G6865" s="1">
        <f ca="1">(OFFSET(O6865,0,MATCH(Customer!$J$6,'CDH &amp; HDH'!$P$11:$X$11,0)))</f>
        <v>60</v>
      </c>
      <c r="H6865" s="1" t="str">
        <f t="shared" si="1295"/>
        <v>Heating</v>
      </c>
      <c r="I6865" s="1">
        <f ca="1">OFFSET(IF($H6865="Cooling",Customer!$C$25,Customer!$C$52),E6865,D6865)</f>
        <v>70</v>
      </c>
      <c r="J6865" s="1">
        <f ca="1">OFFSET(IF($H6865="Cooling",Customer!$L$25,Customer!$L$52),$E6865,$D6865)</f>
        <v>70</v>
      </c>
      <c r="K6865" s="16">
        <f t="shared" si="1296"/>
        <v>0</v>
      </c>
      <c r="L6865" s="16">
        <f t="shared" si="1297"/>
        <v>0</v>
      </c>
      <c r="M6865" s="17">
        <f t="shared" ca="1" si="1289"/>
        <v>10</v>
      </c>
      <c r="N6865" s="17">
        <f t="shared" ca="1" si="1290"/>
        <v>10</v>
      </c>
      <c r="O6865" s="4"/>
      <c r="P6865" s="4">
        <v>51</v>
      </c>
      <c r="Q6865" s="4">
        <v>61</v>
      </c>
      <c r="R6865" s="4">
        <v>52</v>
      </c>
      <c r="S6865" s="4">
        <v>52</v>
      </c>
      <c r="T6865" s="4">
        <v>63</v>
      </c>
      <c r="U6865" s="4">
        <v>52</v>
      </c>
      <c r="V6865" s="13">
        <v>60</v>
      </c>
      <c r="W6865" s="4">
        <v>57</v>
      </c>
      <c r="X6865" s="4">
        <v>65</v>
      </c>
      <c r="Y6865">
        <f t="shared" si="1298"/>
        <v>0</v>
      </c>
      <c r="Z6865">
        <f t="shared" si="1299"/>
        <v>0</v>
      </c>
    </row>
    <row r="6866" spans="2:26" x14ac:dyDescent="0.25">
      <c r="B6866" s="11">
        <f t="shared" si="1300"/>
        <v>44847.58333331671</v>
      </c>
      <c r="C6866" s="1">
        <f t="shared" si="1291"/>
        <v>10</v>
      </c>
      <c r="D6866" s="1">
        <f t="shared" si="1292"/>
        <v>4</v>
      </c>
      <c r="E6866" s="12">
        <f t="shared" si="1293"/>
        <v>15</v>
      </c>
      <c r="F6866" s="124" t="str">
        <f t="shared" si="1294"/>
        <v>0</v>
      </c>
      <c r="G6866" s="1">
        <f ca="1">(OFFSET(O6866,0,MATCH(Customer!$J$6,'CDH &amp; HDH'!$P$11:$X$11,0)))</f>
        <v>61</v>
      </c>
      <c r="H6866" s="1" t="str">
        <f t="shared" si="1295"/>
        <v>Heating</v>
      </c>
      <c r="I6866" s="1">
        <f ca="1">OFFSET(IF($H6866="Cooling",Customer!$C$25,Customer!$C$52),E6866,D6866)</f>
        <v>70</v>
      </c>
      <c r="J6866" s="1">
        <f ca="1">OFFSET(IF($H6866="Cooling",Customer!$L$25,Customer!$L$52),$E6866,$D6866)</f>
        <v>70</v>
      </c>
      <c r="K6866" s="16">
        <f t="shared" si="1296"/>
        <v>0</v>
      </c>
      <c r="L6866" s="16">
        <f t="shared" si="1297"/>
        <v>0</v>
      </c>
      <c r="M6866" s="17">
        <f t="shared" ca="1" si="1289"/>
        <v>9</v>
      </c>
      <c r="N6866" s="17">
        <f t="shared" ca="1" si="1290"/>
        <v>9</v>
      </c>
      <c r="O6866" s="4"/>
      <c r="P6866" s="4">
        <v>53</v>
      </c>
      <c r="Q6866" s="4">
        <v>62</v>
      </c>
      <c r="R6866" s="4">
        <v>50</v>
      </c>
      <c r="S6866" s="4">
        <v>51</v>
      </c>
      <c r="T6866" s="4">
        <v>64</v>
      </c>
      <c r="U6866" s="4">
        <v>51</v>
      </c>
      <c r="V6866" s="13">
        <v>61</v>
      </c>
      <c r="W6866" s="4">
        <v>58</v>
      </c>
      <c r="X6866" s="4">
        <v>63</v>
      </c>
      <c r="Y6866">
        <f t="shared" si="1298"/>
        <v>0</v>
      </c>
      <c r="Z6866">
        <f t="shared" si="1299"/>
        <v>0</v>
      </c>
    </row>
    <row r="6867" spans="2:26" x14ac:dyDescent="0.25">
      <c r="B6867" s="11">
        <f t="shared" si="1300"/>
        <v>44847.624999983374</v>
      </c>
      <c r="C6867" s="1">
        <f t="shared" si="1291"/>
        <v>10</v>
      </c>
      <c r="D6867" s="1">
        <f t="shared" si="1292"/>
        <v>4</v>
      </c>
      <c r="E6867" s="12">
        <f t="shared" si="1293"/>
        <v>16</v>
      </c>
      <c r="F6867" s="124" t="str">
        <f t="shared" si="1294"/>
        <v>0</v>
      </c>
      <c r="G6867" s="1">
        <f ca="1">(OFFSET(O6867,0,MATCH(Customer!$J$6,'CDH &amp; HDH'!$P$11:$X$11,0)))</f>
        <v>61</v>
      </c>
      <c r="H6867" s="1" t="str">
        <f t="shared" si="1295"/>
        <v>Heating</v>
      </c>
      <c r="I6867" s="1">
        <f ca="1">OFFSET(IF($H6867="Cooling",Customer!$C$25,Customer!$C$52),E6867,D6867)</f>
        <v>70</v>
      </c>
      <c r="J6867" s="1">
        <f ca="1">OFFSET(IF($H6867="Cooling",Customer!$L$25,Customer!$L$52),$E6867,$D6867)</f>
        <v>70</v>
      </c>
      <c r="K6867" s="16">
        <f t="shared" si="1296"/>
        <v>0</v>
      </c>
      <c r="L6867" s="16">
        <f t="shared" si="1297"/>
        <v>0</v>
      </c>
      <c r="M6867" s="17">
        <f t="shared" ca="1" si="1289"/>
        <v>9</v>
      </c>
      <c r="N6867" s="17">
        <f t="shared" ca="1" si="1290"/>
        <v>9</v>
      </c>
      <c r="O6867" s="4"/>
      <c r="P6867" s="4">
        <v>53</v>
      </c>
      <c r="Q6867" s="4">
        <v>61</v>
      </c>
      <c r="R6867" s="4">
        <v>49</v>
      </c>
      <c r="S6867" s="4">
        <v>51</v>
      </c>
      <c r="T6867" s="4">
        <v>63</v>
      </c>
      <c r="U6867" s="4">
        <v>52</v>
      </c>
      <c r="V6867" s="13">
        <v>61</v>
      </c>
      <c r="W6867" s="4">
        <v>58</v>
      </c>
      <c r="X6867" s="4">
        <v>62</v>
      </c>
      <c r="Y6867">
        <f t="shared" si="1298"/>
        <v>0</v>
      </c>
      <c r="Z6867">
        <f t="shared" si="1299"/>
        <v>0</v>
      </c>
    </row>
    <row r="6868" spans="2:26" x14ac:dyDescent="0.25">
      <c r="B6868" s="11">
        <f t="shared" si="1300"/>
        <v>44847.666666650039</v>
      </c>
      <c r="C6868" s="1">
        <f t="shared" si="1291"/>
        <v>10</v>
      </c>
      <c r="D6868" s="1">
        <f t="shared" si="1292"/>
        <v>4</v>
      </c>
      <c r="E6868" s="12">
        <f t="shared" si="1293"/>
        <v>17</v>
      </c>
      <c r="F6868" s="124" t="str">
        <f t="shared" si="1294"/>
        <v>0</v>
      </c>
      <c r="G6868" s="1">
        <f ca="1">(OFFSET(O6868,0,MATCH(Customer!$J$6,'CDH &amp; HDH'!$P$11:$X$11,0)))</f>
        <v>61</v>
      </c>
      <c r="H6868" s="1" t="str">
        <f t="shared" si="1295"/>
        <v>Heating</v>
      </c>
      <c r="I6868" s="1">
        <f ca="1">OFFSET(IF($H6868="Cooling",Customer!$C$25,Customer!$C$52),E6868,D6868)</f>
        <v>70</v>
      </c>
      <c r="J6868" s="1">
        <f ca="1">OFFSET(IF($H6868="Cooling",Customer!$L$25,Customer!$L$52),$E6868,$D6868)</f>
        <v>70</v>
      </c>
      <c r="K6868" s="16">
        <f t="shared" si="1296"/>
        <v>0</v>
      </c>
      <c r="L6868" s="16">
        <f t="shared" si="1297"/>
        <v>0</v>
      </c>
      <c r="M6868" s="17">
        <f t="shared" ca="1" si="1289"/>
        <v>9</v>
      </c>
      <c r="N6868" s="17">
        <f t="shared" ca="1" si="1290"/>
        <v>9</v>
      </c>
      <c r="O6868" s="4"/>
      <c r="P6868" s="4">
        <v>51</v>
      </c>
      <c r="Q6868" s="4">
        <v>61</v>
      </c>
      <c r="R6868" s="4">
        <v>49</v>
      </c>
      <c r="S6868" s="4">
        <v>51</v>
      </c>
      <c r="T6868" s="4">
        <v>63</v>
      </c>
      <c r="U6868" s="4">
        <v>52</v>
      </c>
      <c r="V6868" s="13">
        <v>61</v>
      </c>
      <c r="W6868" s="4">
        <v>58</v>
      </c>
      <c r="X6868" s="4">
        <v>62</v>
      </c>
      <c r="Y6868">
        <f t="shared" si="1298"/>
        <v>0</v>
      </c>
      <c r="Z6868">
        <f t="shared" si="1299"/>
        <v>0</v>
      </c>
    </row>
    <row r="6869" spans="2:26" x14ac:dyDescent="0.25">
      <c r="B6869" s="11">
        <f t="shared" si="1300"/>
        <v>44847.708333316703</v>
      </c>
      <c r="C6869" s="1">
        <f t="shared" si="1291"/>
        <v>10</v>
      </c>
      <c r="D6869" s="1">
        <f t="shared" si="1292"/>
        <v>4</v>
      </c>
      <c r="E6869" s="12">
        <f t="shared" si="1293"/>
        <v>18</v>
      </c>
      <c r="F6869" s="124" t="str">
        <f t="shared" si="1294"/>
        <v>0</v>
      </c>
      <c r="G6869" s="1">
        <f ca="1">(OFFSET(O6869,0,MATCH(Customer!$J$6,'CDH &amp; HDH'!$P$11:$X$11,0)))</f>
        <v>56</v>
      </c>
      <c r="H6869" s="1" t="str">
        <f t="shared" si="1295"/>
        <v>Heating</v>
      </c>
      <c r="I6869" s="1">
        <f ca="1">OFFSET(IF($H6869="Cooling",Customer!$C$25,Customer!$C$52),E6869,D6869)</f>
        <v>70</v>
      </c>
      <c r="J6869" s="1">
        <f ca="1">OFFSET(IF($H6869="Cooling",Customer!$L$25,Customer!$L$52),$E6869,$D6869)</f>
        <v>70</v>
      </c>
      <c r="K6869" s="16">
        <f t="shared" si="1296"/>
        <v>0</v>
      </c>
      <c r="L6869" s="16">
        <f t="shared" si="1297"/>
        <v>0</v>
      </c>
      <c r="M6869" s="17">
        <f t="shared" ca="1" si="1289"/>
        <v>14</v>
      </c>
      <c r="N6869" s="17">
        <f t="shared" ca="1" si="1290"/>
        <v>14</v>
      </c>
      <c r="O6869" s="4"/>
      <c r="P6869" s="4">
        <v>49</v>
      </c>
      <c r="Q6869" s="4">
        <v>61</v>
      </c>
      <c r="R6869" s="4">
        <v>46</v>
      </c>
      <c r="S6869" s="4">
        <v>51</v>
      </c>
      <c r="T6869" s="4">
        <v>63</v>
      </c>
      <c r="U6869" s="4">
        <v>48</v>
      </c>
      <c r="V6869" s="13">
        <v>56</v>
      </c>
      <c r="W6869" s="4">
        <v>58</v>
      </c>
      <c r="X6869" s="4">
        <v>62</v>
      </c>
      <c r="Y6869">
        <f t="shared" si="1298"/>
        <v>0</v>
      </c>
      <c r="Z6869">
        <f t="shared" si="1299"/>
        <v>0</v>
      </c>
    </row>
    <row r="6870" spans="2:26" x14ac:dyDescent="0.25">
      <c r="B6870" s="11">
        <f t="shared" si="1300"/>
        <v>44847.749999983367</v>
      </c>
      <c r="C6870" s="1">
        <f t="shared" si="1291"/>
        <v>10</v>
      </c>
      <c r="D6870" s="1">
        <f t="shared" si="1292"/>
        <v>4</v>
      </c>
      <c r="E6870" s="12">
        <f t="shared" si="1293"/>
        <v>19</v>
      </c>
      <c r="F6870" s="124" t="str">
        <f t="shared" si="1294"/>
        <v>0</v>
      </c>
      <c r="G6870" s="1">
        <f ca="1">(OFFSET(O6870,0,MATCH(Customer!$J$6,'CDH &amp; HDH'!$P$11:$X$11,0)))</f>
        <v>53</v>
      </c>
      <c r="H6870" s="1" t="str">
        <f t="shared" si="1295"/>
        <v>Heating</v>
      </c>
      <c r="I6870" s="1">
        <f ca="1">OFFSET(IF($H6870="Cooling",Customer!$C$25,Customer!$C$52),E6870,D6870)</f>
        <v>66</v>
      </c>
      <c r="J6870" s="1">
        <f ca="1">OFFSET(IF($H6870="Cooling",Customer!$L$25,Customer!$L$52),$E6870,$D6870)</f>
        <v>64</v>
      </c>
      <c r="K6870" s="16">
        <f t="shared" si="1296"/>
        <v>0</v>
      </c>
      <c r="L6870" s="16">
        <f t="shared" si="1297"/>
        <v>0</v>
      </c>
      <c r="M6870" s="17">
        <f t="shared" ca="1" si="1289"/>
        <v>13</v>
      </c>
      <c r="N6870" s="17">
        <f t="shared" ca="1" si="1290"/>
        <v>11</v>
      </c>
      <c r="O6870" s="4"/>
      <c r="P6870" s="4">
        <v>48</v>
      </c>
      <c r="Q6870" s="4">
        <v>60</v>
      </c>
      <c r="R6870" s="4">
        <v>37</v>
      </c>
      <c r="S6870" s="4">
        <v>51</v>
      </c>
      <c r="T6870" s="4">
        <v>62</v>
      </c>
      <c r="U6870" s="4">
        <v>47</v>
      </c>
      <c r="V6870" s="13">
        <v>53</v>
      </c>
      <c r="W6870" s="4">
        <v>58</v>
      </c>
      <c r="X6870" s="4">
        <v>59</v>
      </c>
      <c r="Y6870">
        <f t="shared" si="1298"/>
        <v>0</v>
      </c>
      <c r="Z6870">
        <f t="shared" si="1299"/>
        <v>0</v>
      </c>
    </row>
    <row r="6871" spans="2:26" x14ac:dyDescent="0.25">
      <c r="B6871" s="11">
        <f t="shared" si="1300"/>
        <v>44847.791666650031</v>
      </c>
      <c r="C6871" s="1">
        <f t="shared" si="1291"/>
        <v>10</v>
      </c>
      <c r="D6871" s="1">
        <f t="shared" si="1292"/>
        <v>4</v>
      </c>
      <c r="E6871" s="12">
        <f t="shared" si="1293"/>
        <v>20</v>
      </c>
      <c r="F6871" s="124" t="str">
        <f t="shared" si="1294"/>
        <v>0</v>
      </c>
      <c r="G6871" s="1">
        <f ca="1">(OFFSET(O6871,0,MATCH(Customer!$J$6,'CDH &amp; HDH'!$P$11:$X$11,0)))</f>
        <v>53</v>
      </c>
      <c r="H6871" s="1" t="str">
        <f t="shared" si="1295"/>
        <v>Heating</v>
      </c>
      <c r="I6871" s="1">
        <f ca="1">OFFSET(IF($H6871="Cooling",Customer!$C$25,Customer!$C$52),E6871,D6871)</f>
        <v>66</v>
      </c>
      <c r="J6871" s="1">
        <f ca="1">OFFSET(IF($H6871="Cooling",Customer!$L$25,Customer!$L$52),$E6871,$D6871)</f>
        <v>64</v>
      </c>
      <c r="K6871" s="16">
        <f t="shared" si="1296"/>
        <v>0</v>
      </c>
      <c r="L6871" s="16">
        <f t="shared" si="1297"/>
        <v>0</v>
      </c>
      <c r="M6871" s="17">
        <f t="shared" ca="1" si="1289"/>
        <v>13</v>
      </c>
      <c r="N6871" s="17">
        <f t="shared" ca="1" si="1290"/>
        <v>11</v>
      </c>
      <c r="O6871" s="4"/>
      <c r="P6871" s="4">
        <v>46</v>
      </c>
      <c r="Q6871" s="4">
        <v>60</v>
      </c>
      <c r="R6871" s="4">
        <v>34</v>
      </c>
      <c r="S6871" s="4">
        <v>50</v>
      </c>
      <c r="T6871" s="4">
        <v>63</v>
      </c>
      <c r="U6871" s="4">
        <v>44</v>
      </c>
      <c r="V6871" s="13">
        <v>53</v>
      </c>
      <c r="W6871" s="4">
        <v>59</v>
      </c>
      <c r="X6871" s="4">
        <v>57</v>
      </c>
      <c r="Y6871">
        <f t="shared" si="1298"/>
        <v>0</v>
      </c>
      <c r="Z6871">
        <f t="shared" si="1299"/>
        <v>0</v>
      </c>
    </row>
    <row r="6872" spans="2:26" x14ac:dyDescent="0.25">
      <c r="B6872" s="11">
        <f t="shared" si="1300"/>
        <v>44847.833333316696</v>
      </c>
      <c r="C6872" s="1">
        <f t="shared" si="1291"/>
        <v>10</v>
      </c>
      <c r="D6872" s="1">
        <f t="shared" si="1292"/>
        <v>4</v>
      </c>
      <c r="E6872" s="12">
        <f t="shared" si="1293"/>
        <v>21</v>
      </c>
      <c r="F6872" s="124" t="str">
        <f t="shared" si="1294"/>
        <v>0</v>
      </c>
      <c r="G6872" s="1">
        <f ca="1">(OFFSET(O6872,0,MATCH(Customer!$J$6,'CDH &amp; HDH'!$P$11:$X$11,0)))</f>
        <v>49</v>
      </c>
      <c r="H6872" s="1" t="str">
        <f t="shared" si="1295"/>
        <v>Heating</v>
      </c>
      <c r="I6872" s="1">
        <f ca="1">OFFSET(IF($H6872="Cooling",Customer!$C$25,Customer!$C$52),E6872,D6872)</f>
        <v>66</v>
      </c>
      <c r="J6872" s="1">
        <f ca="1">OFFSET(IF($H6872="Cooling",Customer!$L$25,Customer!$L$52),$E6872,$D6872)</f>
        <v>64</v>
      </c>
      <c r="K6872" s="16">
        <f t="shared" si="1296"/>
        <v>0</v>
      </c>
      <c r="L6872" s="16">
        <f t="shared" si="1297"/>
        <v>0</v>
      </c>
      <c r="M6872" s="17">
        <f t="shared" ca="1" si="1289"/>
        <v>17</v>
      </c>
      <c r="N6872" s="17">
        <f t="shared" ca="1" si="1290"/>
        <v>15</v>
      </c>
      <c r="O6872" s="4"/>
      <c r="P6872" s="4">
        <v>46</v>
      </c>
      <c r="Q6872" s="4">
        <v>58</v>
      </c>
      <c r="R6872" s="4">
        <v>34</v>
      </c>
      <c r="S6872" s="4">
        <v>49</v>
      </c>
      <c r="T6872" s="4">
        <v>63</v>
      </c>
      <c r="U6872" s="4">
        <v>42</v>
      </c>
      <c r="V6872" s="13">
        <v>49</v>
      </c>
      <c r="W6872" s="4">
        <v>57</v>
      </c>
      <c r="X6872" s="4">
        <v>57</v>
      </c>
      <c r="Y6872">
        <f t="shared" si="1298"/>
        <v>0</v>
      </c>
      <c r="Z6872">
        <f t="shared" si="1299"/>
        <v>0</v>
      </c>
    </row>
    <row r="6873" spans="2:26" x14ac:dyDescent="0.25">
      <c r="B6873" s="11">
        <f t="shared" si="1300"/>
        <v>44847.87499998336</v>
      </c>
      <c r="C6873" s="1">
        <f t="shared" si="1291"/>
        <v>10</v>
      </c>
      <c r="D6873" s="1">
        <f t="shared" si="1292"/>
        <v>4</v>
      </c>
      <c r="E6873" s="12">
        <f t="shared" si="1293"/>
        <v>22</v>
      </c>
      <c r="F6873" s="124" t="str">
        <f t="shared" si="1294"/>
        <v>0</v>
      </c>
      <c r="G6873" s="1">
        <f ca="1">(OFFSET(O6873,0,MATCH(Customer!$J$6,'CDH &amp; HDH'!$P$11:$X$11,0)))</f>
        <v>46</v>
      </c>
      <c r="H6873" s="1" t="str">
        <f t="shared" si="1295"/>
        <v>Heating</v>
      </c>
      <c r="I6873" s="1">
        <f ca="1">OFFSET(IF($H6873="Cooling",Customer!$C$25,Customer!$C$52),E6873,D6873)</f>
        <v>66</v>
      </c>
      <c r="J6873" s="1">
        <f ca="1">OFFSET(IF($H6873="Cooling",Customer!$L$25,Customer!$L$52),$E6873,$D6873)</f>
        <v>64</v>
      </c>
      <c r="K6873" s="16">
        <f t="shared" si="1296"/>
        <v>0</v>
      </c>
      <c r="L6873" s="16">
        <f t="shared" si="1297"/>
        <v>0</v>
      </c>
      <c r="M6873" s="17">
        <f t="shared" ca="1" si="1289"/>
        <v>20</v>
      </c>
      <c r="N6873" s="17">
        <f t="shared" ca="1" si="1290"/>
        <v>18</v>
      </c>
      <c r="O6873" s="4"/>
      <c r="P6873" s="4">
        <v>46</v>
      </c>
      <c r="Q6873" s="4">
        <v>58</v>
      </c>
      <c r="R6873" s="4">
        <v>30</v>
      </c>
      <c r="S6873" s="4">
        <v>48</v>
      </c>
      <c r="T6873" s="4">
        <v>62</v>
      </c>
      <c r="U6873" s="4">
        <v>39</v>
      </c>
      <c r="V6873" s="13">
        <v>46</v>
      </c>
      <c r="W6873" s="4">
        <v>55</v>
      </c>
      <c r="X6873" s="4">
        <v>56</v>
      </c>
      <c r="Y6873">
        <f t="shared" si="1298"/>
        <v>0</v>
      </c>
      <c r="Z6873">
        <f t="shared" si="1299"/>
        <v>0</v>
      </c>
    </row>
    <row r="6874" spans="2:26" x14ac:dyDescent="0.25">
      <c r="B6874" s="11">
        <f t="shared" si="1300"/>
        <v>44847.916666650024</v>
      </c>
      <c r="C6874" s="1">
        <f t="shared" si="1291"/>
        <v>10</v>
      </c>
      <c r="D6874" s="1">
        <f t="shared" si="1292"/>
        <v>4</v>
      </c>
      <c r="E6874" s="12">
        <f t="shared" si="1293"/>
        <v>23</v>
      </c>
      <c r="F6874" s="124" t="str">
        <f t="shared" si="1294"/>
        <v>0</v>
      </c>
      <c r="G6874" s="1">
        <f ca="1">(OFFSET(O6874,0,MATCH(Customer!$J$6,'CDH &amp; HDH'!$P$11:$X$11,0)))</f>
        <v>46</v>
      </c>
      <c r="H6874" s="1" t="str">
        <f t="shared" si="1295"/>
        <v>Heating</v>
      </c>
      <c r="I6874" s="1">
        <f ca="1">OFFSET(IF($H6874="Cooling",Customer!$C$25,Customer!$C$52),E6874,D6874)</f>
        <v>66</v>
      </c>
      <c r="J6874" s="1">
        <f ca="1">OFFSET(IF($H6874="Cooling",Customer!$L$25,Customer!$L$52),$E6874,$D6874)</f>
        <v>64</v>
      </c>
      <c r="K6874" s="16">
        <f t="shared" si="1296"/>
        <v>0</v>
      </c>
      <c r="L6874" s="16">
        <f t="shared" si="1297"/>
        <v>0</v>
      </c>
      <c r="M6874" s="17">
        <f t="shared" ca="1" si="1289"/>
        <v>20</v>
      </c>
      <c r="N6874" s="17">
        <f t="shared" ca="1" si="1290"/>
        <v>18</v>
      </c>
      <c r="O6874" s="4"/>
      <c r="P6874" s="4">
        <v>46</v>
      </c>
      <c r="Q6874" s="4">
        <v>58</v>
      </c>
      <c r="R6874" s="4">
        <v>29</v>
      </c>
      <c r="S6874" s="4">
        <v>47</v>
      </c>
      <c r="T6874" s="4">
        <v>62</v>
      </c>
      <c r="U6874" s="4">
        <v>40</v>
      </c>
      <c r="V6874" s="13">
        <v>46</v>
      </c>
      <c r="W6874" s="4">
        <v>56</v>
      </c>
      <c r="X6874" s="4">
        <v>55</v>
      </c>
      <c r="Y6874">
        <f t="shared" si="1298"/>
        <v>0</v>
      </c>
      <c r="Z6874">
        <f t="shared" si="1299"/>
        <v>0</v>
      </c>
    </row>
    <row r="6875" spans="2:26" x14ac:dyDescent="0.25">
      <c r="B6875" s="11">
        <f t="shared" si="1300"/>
        <v>44847.958333316688</v>
      </c>
      <c r="C6875" s="1">
        <f t="shared" si="1291"/>
        <v>10</v>
      </c>
      <c r="D6875" s="1">
        <f t="shared" si="1292"/>
        <v>4</v>
      </c>
      <c r="E6875" s="12">
        <f t="shared" si="1293"/>
        <v>24</v>
      </c>
      <c r="F6875" s="124" t="str">
        <f t="shared" si="1294"/>
        <v>0</v>
      </c>
      <c r="G6875" s="1">
        <f ca="1">(OFFSET(O6875,0,MATCH(Customer!$J$6,'CDH &amp; HDH'!$P$11:$X$11,0)))</f>
        <v>45</v>
      </c>
      <c r="H6875" s="1" t="str">
        <f t="shared" si="1295"/>
        <v>Heating</v>
      </c>
      <c r="I6875" s="1">
        <f ca="1">OFFSET(IF($H6875="Cooling",Customer!$C$25,Customer!$C$52),E6875,D6875)</f>
        <v>66</v>
      </c>
      <c r="J6875" s="1">
        <f ca="1">OFFSET(IF($H6875="Cooling",Customer!$L$25,Customer!$L$52),$E6875,$D6875)</f>
        <v>64</v>
      </c>
      <c r="K6875" s="16">
        <f t="shared" si="1296"/>
        <v>0</v>
      </c>
      <c r="L6875" s="16">
        <f t="shared" si="1297"/>
        <v>0</v>
      </c>
      <c r="M6875" s="17">
        <f t="shared" ca="1" si="1289"/>
        <v>21</v>
      </c>
      <c r="N6875" s="17">
        <f t="shared" ca="1" si="1290"/>
        <v>19</v>
      </c>
      <c r="O6875" s="4"/>
      <c r="P6875" s="4">
        <v>46</v>
      </c>
      <c r="Q6875" s="4">
        <v>58</v>
      </c>
      <c r="R6875" s="4">
        <v>30</v>
      </c>
      <c r="S6875" s="4">
        <v>46</v>
      </c>
      <c r="T6875" s="4">
        <v>62</v>
      </c>
      <c r="U6875" s="4">
        <v>42</v>
      </c>
      <c r="V6875" s="13">
        <v>45</v>
      </c>
      <c r="W6875" s="4">
        <v>56</v>
      </c>
      <c r="X6875" s="4">
        <v>55</v>
      </c>
      <c r="Y6875">
        <f t="shared" si="1298"/>
        <v>0</v>
      </c>
      <c r="Z6875">
        <f t="shared" si="1299"/>
        <v>0</v>
      </c>
    </row>
    <row r="6876" spans="2:26" x14ac:dyDescent="0.25">
      <c r="B6876" s="11">
        <f t="shared" si="1300"/>
        <v>44847.999999983353</v>
      </c>
      <c r="C6876" s="1">
        <f t="shared" si="1291"/>
        <v>10</v>
      </c>
      <c r="D6876" s="1">
        <f t="shared" si="1292"/>
        <v>5</v>
      </c>
      <c r="E6876" s="12">
        <f t="shared" si="1293"/>
        <v>1</v>
      </c>
      <c r="F6876" s="124" t="str">
        <f t="shared" si="1294"/>
        <v>0</v>
      </c>
      <c r="G6876" s="1">
        <f ca="1">(OFFSET(O6876,0,MATCH(Customer!$J$6,'CDH &amp; HDH'!$P$11:$X$11,0)))</f>
        <v>44</v>
      </c>
      <c r="H6876" s="1" t="str">
        <f t="shared" si="1295"/>
        <v>Heating</v>
      </c>
      <c r="I6876" s="1">
        <f ca="1">OFFSET(IF($H6876="Cooling",Customer!$C$25,Customer!$C$52),E6876,D6876)</f>
        <v>66</v>
      </c>
      <c r="J6876" s="1">
        <f ca="1">OFFSET(IF($H6876="Cooling",Customer!$L$25,Customer!$L$52),$E6876,$D6876)</f>
        <v>64</v>
      </c>
      <c r="K6876" s="16">
        <f t="shared" si="1296"/>
        <v>0</v>
      </c>
      <c r="L6876" s="16">
        <f t="shared" si="1297"/>
        <v>0</v>
      </c>
      <c r="M6876" s="17">
        <f t="shared" ca="1" si="1289"/>
        <v>22</v>
      </c>
      <c r="N6876" s="17">
        <f t="shared" ca="1" si="1290"/>
        <v>20</v>
      </c>
      <c r="O6876" s="4"/>
      <c r="P6876" s="4">
        <v>46</v>
      </c>
      <c r="Q6876" s="4">
        <v>59</v>
      </c>
      <c r="R6876" s="4">
        <v>27</v>
      </c>
      <c r="S6876" s="4">
        <v>45</v>
      </c>
      <c r="T6876" s="4">
        <v>62</v>
      </c>
      <c r="U6876" s="4">
        <v>42</v>
      </c>
      <c r="V6876" s="13">
        <v>44</v>
      </c>
      <c r="W6876" s="4">
        <v>55</v>
      </c>
      <c r="X6876" s="4">
        <v>54</v>
      </c>
      <c r="Y6876">
        <f t="shared" si="1298"/>
        <v>0</v>
      </c>
      <c r="Z6876">
        <f t="shared" si="1299"/>
        <v>0</v>
      </c>
    </row>
    <row r="6877" spans="2:26" x14ac:dyDescent="0.25">
      <c r="B6877" s="11">
        <f t="shared" si="1300"/>
        <v>44848.041666650017</v>
      </c>
      <c r="C6877" s="1">
        <f t="shared" si="1291"/>
        <v>10</v>
      </c>
      <c r="D6877" s="1">
        <f t="shared" si="1292"/>
        <v>5</v>
      </c>
      <c r="E6877" s="12">
        <f t="shared" si="1293"/>
        <v>2</v>
      </c>
      <c r="F6877" s="124" t="str">
        <f t="shared" si="1294"/>
        <v>0</v>
      </c>
      <c r="G6877" s="1">
        <f ca="1">(OFFSET(O6877,0,MATCH(Customer!$J$6,'CDH &amp; HDH'!$P$11:$X$11,0)))</f>
        <v>42</v>
      </c>
      <c r="H6877" s="1" t="str">
        <f t="shared" si="1295"/>
        <v>Heating</v>
      </c>
      <c r="I6877" s="1">
        <f ca="1">OFFSET(IF($H6877="Cooling",Customer!$C$25,Customer!$C$52),E6877,D6877)</f>
        <v>66</v>
      </c>
      <c r="J6877" s="1">
        <f ca="1">OFFSET(IF($H6877="Cooling",Customer!$L$25,Customer!$L$52),$E6877,$D6877)</f>
        <v>64</v>
      </c>
      <c r="K6877" s="16">
        <f t="shared" si="1296"/>
        <v>0</v>
      </c>
      <c r="L6877" s="16">
        <f t="shared" si="1297"/>
        <v>0</v>
      </c>
      <c r="M6877" s="17">
        <f t="shared" ca="1" si="1289"/>
        <v>24</v>
      </c>
      <c r="N6877" s="17">
        <f t="shared" ca="1" si="1290"/>
        <v>22</v>
      </c>
      <c r="O6877" s="4"/>
      <c r="P6877" s="4">
        <v>46</v>
      </c>
      <c r="Q6877" s="4">
        <v>59</v>
      </c>
      <c r="R6877" s="4">
        <v>27</v>
      </c>
      <c r="S6877" s="4">
        <v>45</v>
      </c>
      <c r="T6877" s="4">
        <v>62</v>
      </c>
      <c r="U6877" s="4">
        <v>42</v>
      </c>
      <c r="V6877" s="13">
        <v>42</v>
      </c>
      <c r="W6877" s="4">
        <v>57</v>
      </c>
      <c r="X6877" s="4">
        <v>54</v>
      </c>
      <c r="Y6877">
        <f t="shared" si="1298"/>
        <v>0</v>
      </c>
      <c r="Z6877">
        <f t="shared" si="1299"/>
        <v>0</v>
      </c>
    </row>
    <row r="6878" spans="2:26" x14ac:dyDescent="0.25">
      <c r="B6878" s="11">
        <f t="shared" si="1300"/>
        <v>44848.083333316681</v>
      </c>
      <c r="C6878" s="1">
        <f t="shared" si="1291"/>
        <v>10</v>
      </c>
      <c r="D6878" s="1">
        <f t="shared" si="1292"/>
        <v>5</v>
      </c>
      <c r="E6878" s="12">
        <f t="shared" si="1293"/>
        <v>3</v>
      </c>
      <c r="F6878" s="124" t="str">
        <f t="shared" si="1294"/>
        <v>0</v>
      </c>
      <c r="G6878" s="1">
        <f ca="1">(OFFSET(O6878,0,MATCH(Customer!$J$6,'CDH &amp; HDH'!$P$11:$X$11,0)))</f>
        <v>41</v>
      </c>
      <c r="H6878" s="1" t="str">
        <f t="shared" si="1295"/>
        <v>Heating</v>
      </c>
      <c r="I6878" s="1">
        <f ca="1">OFFSET(IF($H6878="Cooling",Customer!$C$25,Customer!$C$52),E6878,D6878)</f>
        <v>66</v>
      </c>
      <c r="J6878" s="1">
        <f ca="1">OFFSET(IF($H6878="Cooling",Customer!$L$25,Customer!$L$52),$E6878,$D6878)</f>
        <v>64</v>
      </c>
      <c r="K6878" s="16">
        <f t="shared" si="1296"/>
        <v>0</v>
      </c>
      <c r="L6878" s="16">
        <f t="shared" si="1297"/>
        <v>0</v>
      </c>
      <c r="M6878" s="17">
        <f t="shared" ca="1" si="1289"/>
        <v>25</v>
      </c>
      <c r="N6878" s="17">
        <f t="shared" ca="1" si="1290"/>
        <v>23</v>
      </c>
      <c r="O6878" s="4"/>
      <c r="P6878" s="4">
        <v>46</v>
      </c>
      <c r="Q6878" s="4">
        <v>59</v>
      </c>
      <c r="R6878" s="4">
        <v>26</v>
      </c>
      <c r="S6878" s="4">
        <v>44</v>
      </c>
      <c r="T6878" s="4">
        <v>62</v>
      </c>
      <c r="U6878" s="4">
        <v>42</v>
      </c>
      <c r="V6878" s="13">
        <v>41</v>
      </c>
      <c r="W6878" s="4">
        <v>55</v>
      </c>
      <c r="X6878" s="4">
        <v>54</v>
      </c>
      <c r="Y6878">
        <f t="shared" si="1298"/>
        <v>0</v>
      </c>
      <c r="Z6878">
        <f t="shared" si="1299"/>
        <v>0</v>
      </c>
    </row>
    <row r="6879" spans="2:26" x14ac:dyDescent="0.25">
      <c r="B6879" s="11">
        <f t="shared" si="1300"/>
        <v>44848.124999983345</v>
      </c>
      <c r="C6879" s="1">
        <f t="shared" si="1291"/>
        <v>10</v>
      </c>
      <c r="D6879" s="1">
        <f t="shared" si="1292"/>
        <v>5</v>
      </c>
      <c r="E6879" s="12">
        <f t="shared" si="1293"/>
        <v>4</v>
      </c>
      <c r="F6879" s="124" t="str">
        <f t="shared" si="1294"/>
        <v>0</v>
      </c>
      <c r="G6879" s="1">
        <f ca="1">(OFFSET(O6879,0,MATCH(Customer!$J$6,'CDH &amp; HDH'!$P$11:$X$11,0)))</f>
        <v>41</v>
      </c>
      <c r="H6879" s="1" t="str">
        <f t="shared" si="1295"/>
        <v>Heating</v>
      </c>
      <c r="I6879" s="1">
        <f ca="1">OFFSET(IF($H6879="Cooling",Customer!$C$25,Customer!$C$52),E6879,D6879)</f>
        <v>66</v>
      </c>
      <c r="J6879" s="1">
        <f ca="1">OFFSET(IF($H6879="Cooling",Customer!$L$25,Customer!$L$52),$E6879,$D6879)</f>
        <v>64</v>
      </c>
      <c r="K6879" s="16">
        <f t="shared" si="1296"/>
        <v>0</v>
      </c>
      <c r="L6879" s="16">
        <f t="shared" si="1297"/>
        <v>0</v>
      </c>
      <c r="M6879" s="17">
        <f t="shared" ca="1" si="1289"/>
        <v>25</v>
      </c>
      <c r="N6879" s="17">
        <f t="shared" ca="1" si="1290"/>
        <v>23</v>
      </c>
      <c r="O6879" s="4"/>
      <c r="P6879" s="4">
        <v>46</v>
      </c>
      <c r="Q6879" s="4">
        <v>59</v>
      </c>
      <c r="R6879" s="4">
        <v>25</v>
      </c>
      <c r="S6879" s="4">
        <v>44</v>
      </c>
      <c r="T6879" s="4">
        <v>62</v>
      </c>
      <c r="U6879" s="4">
        <v>40</v>
      </c>
      <c r="V6879" s="13">
        <v>41</v>
      </c>
      <c r="W6879" s="4">
        <v>56</v>
      </c>
      <c r="X6879" s="4">
        <v>53</v>
      </c>
      <c r="Y6879">
        <f t="shared" si="1298"/>
        <v>0</v>
      </c>
      <c r="Z6879">
        <f t="shared" si="1299"/>
        <v>0</v>
      </c>
    </row>
    <row r="6880" spans="2:26" x14ac:dyDescent="0.25">
      <c r="B6880" s="11">
        <f t="shared" si="1300"/>
        <v>44848.16666665001</v>
      </c>
      <c r="C6880" s="1">
        <f t="shared" si="1291"/>
        <v>10</v>
      </c>
      <c r="D6880" s="1">
        <f t="shared" si="1292"/>
        <v>5</v>
      </c>
      <c r="E6880" s="12">
        <f t="shared" si="1293"/>
        <v>5</v>
      </c>
      <c r="F6880" s="124" t="str">
        <f t="shared" si="1294"/>
        <v>0</v>
      </c>
      <c r="G6880" s="1">
        <f ca="1">(OFFSET(O6880,0,MATCH(Customer!$J$6,'CDH &amp; HDH'!$P$11:$X$11,0)))</f>
        <v>37</v>
      </c>
      <c r="H6880" s="1" t="str">
        <f t="shared" si="1295"/>
        <v>Heating</v>
      </c>
      <c r="I6880" s="1">
        <f ca="1">OFFSET(IF($H6880="Cooling",Customer!$C$25,Customer!$C$52),E6880,D6880)</f>
        <v>66</v>
      </c>
      <c r="J6880" s="1">
        <f ca="1">OFFSET(IF($H6880="Cooling",Customer!$L$25,Customer!$L$52),$E6880,$D6880)</f>
        <v>64</v>
      </c>
      <c r="K6880" s="16">
        <f t="shared" si="1296"/>
        <v>0</v>
      </c>
      <c r="L6880" s="16">
        <f t="shared" si="1297"/>
        <v>0</v>
      </c>
      <c r="M6880" s="17">
        <f t="shared" ca="1" si="1289"/>
        <v>29</v>
      </c>
      <c r="N6880" s="17">
        <f t="shared" ca="1" si="1290"/>
        <v>27</v>
      </c>
      <c r="O6880" s="4"/>
      <c r="P6880" s="4">
        <v>44</v>
      </c>
      <c r="Q6880" s="4">
        <v>59</v>
      </c>
      <c r="R6880" s="4">
        <v>25</v>
      </c>
      <c r="S6880" s="4">
        <v>44</v>
      </c>
      <c r="T6880" s="4">
        <v>62</v>
      </c>
      <c r="U6880" s="4">
        <v>39</v>
      </c>
      <c r="V6880" s="13">
        <v>37</v>
      </c>
      <c r="W6880" s="4">
        <v>56</v>
      </c>
      <c r="X6880" s="4">
        <v>54</v>
      </c>
      <c r="Y6880">
        <f t="shared" si="1298"/>
        <v>0</v>
      </c>
      <c r="Z6880">
        <f t="shared" si="1299"/>
        <v>0</v>
      </c>
    </row>
    <row r="6881" spans="2:26" x14ac:dyDescent="0.25">
      <c r="B6881" s="11">
        <f t="shared" si="1300"/>
        <v>44848.208333316674</v>
      </c>
      <c r="C6881" s="1">
        <f t="shared" si="1291"/>
        <v>10</v>
      </c>
      <c r="D6881" s="1">
        <f t="shared" si="1292"/>
        <v>5</v>
      </c>
      <c r="E6881" s="12">
        <f t="shared" si="1293"/>
        <v>6</v>
      </c>
      <c r="F6881" s="124" t="str">
        <f t="shared" si="1294"/>
        <v>0</v>
      </c>
      <c r="G6881" s="1">
        <f ca="1">(OFFSET(O6881,0,MATCH(Customer!$J$6,'CDH &amp; HDH'!$P$11:$X$11,0)))</f>
        <v>38</v>
      </c>
      <c r="H6881" s="1" t="str">
        <f t="shared" si="1295"/>
        <v>Heating</v>
      </c>
      <c r="I6881" s="1">
        <f ca="1">OFFSET(IF($H6881="Cooling",Customer!$C$25,Customer!$C$52),E6881,D6881)</f>
        <v>66</v>
      </c>
      <c r="J6881" s="1">
        <f ca="1">OFFSET(IF($H6881="Cooling",Customer!$L$25,Customer!$L$52),$E6881,$D6881)</f>
        <v>64</v>
      </c>
      <c r="K6881" s="16">
        <f t="shared" si="1296"/>
        <v>0</v>
      </c>
      <c r="L6881" s="16">
        <f t="shared" si="1297"/>
        <v>0</v>
      </c>
      <c r="M6881" s="17">
        <f t="shared" ca="1" si="1289"/>
        <v>28</v>
      </c>
      <c r="N6881" s="17">
        <f t="shared" ca="1" si="1290"/>
        <v>26</v>
      </c>
      <c r="O6881" s="4"/>
      <c r="P6881" s="4">
        <v>43</v>
      </c>
      <c r="Q6881" s="4">
        <v>60</v>
      </c>
      <c r="R6881" s="4">
        <v>27</v>
      </c>
      <c r="S6881" s="4">
        <v>43</v>
      </c>
      <c r="T6881" s="4">
        <v>63</v>
      </c>
      <c r="U6881" s="4">
        <v>37</v>
      </c>
      <c r="V6881" s="13">
        <v>38</v>
      </c>
      <c r="W6881" s="4">
        <v>56</v>
      </c>
      <c r="X6881" s="4">
        <v>53</v>
      </c>
      <c r="Y6881">
        <f t="shared" si="1298"/>
        <v>0</v>
      </c>
      <c r="Z6881">
        <f t="shared" si="1299"/>
        <v>0</v>
      </c>
    </row>
    <row r="6882" spans="2:26" x14ac:dyDescent="0.25">
      <c r="B6882" s="11">
        <f t="shared" si="1300"/>
        <v>44848.249999983338</v>
      </c>
      <c r="C6882" s="1">
        <f t="shared" si="1291"/>
        <v>10</v>
      </c>
      <c r="D6882" s="1">
        <f t="shared" si="1292"/>
        <v>5</v>
      </c>
      <c r="E6882" s="12">
        <f t="shared" si="1293"/>
        <v>7</v>
      </c>
      <c r="F6882" s="124" t="str">
        <f t="shared" si="1294"/>
        <v>0</v>
      </c>
      <c r="G6882" s="1">
        <f ca="1">(OFFSET(O6882,0,MATCH(Customer!$J$6,'CDH &amp; HDH'!$P$11:$X$11,0)))</f>
        <v>37</v>
      </c>
      <c r="H6882" s="1" t="str">
        <f t="shared" si="1295"/>
        <v>Heating</v>
      </c>
      <c r="I6882" s="1">
        <f ca="1">OFFSET(IF($H6882="Cooling",Customer!$C$25,Customer!$C$52),E6882,D6882)</f>
        <v>66</v>
      </c>
      <c r="J6882" s="1">
        <f ca="1">OFFSET(IF($H6882="Cooling",Customer!$L$25,Customer!$L$52),$E6882,$D6882)</f>
        <v>64</v>
      </c>
      <c r="K6882" s="16">
        <f t="shared" si="1296"/>
        <v>0</v>
      </c>
      <c r="L6882" s="16">
        <f t="shared" si="1297"/>
        <v>0</v>
      </c>
      <c r="M6882" s="17">
        <f t="shared" ca="1" si="1289"/>
        <v>29</v>
      </c>
      <c r="N6882" s="17">
        <f t="shared" ca="1" si="1290"/>
        <v>27</v>
      </c>
      <c r="O6882" s="4"/>
      <c r="P6882" s="4">
        <v>43</v>
      </c>
      <c r="Q6882" s="4">
        <v>60</v>
      </c>
      <c r="R6882" s="4">
        <v>29</v>
      </c>
      <c r="S6882" s="4">
        <v>43</v>
      </c>
      <c r="T6882" s="4">
        <v>62</v>
      </c>
      <c r="U6882" s="4">
        <v>37</v>
      </c>
      <c r="V6882" s="13">
        <v>37</v>
      </c>
      <c r="W6882" s="4">
        <v>56</v>
      </c>
      <c r="X6882" s="4">
        <v>53</v>
      </c>
      <c r="Y6882">
        <f t="shared" si="1298"/>
        <v>0</v>
      </c>
      <c r="Z6882">
        <f t="shared" si="1299"/>
        <v>0</v>
      </c>
    </row>
    <row r="6883" spans="2:26" x14ac:dyDescent="0.25">
      <c r="B6883" s="11">
        <f t="shared" si="1300"/>
        <v>44848.291666650002</v>
      </c>
      <c r="C6883" s="1">
        <f t="shared" si="1291"/>
        <v>10</v>
      </c>
      <c r="D6883" s="1">
        <f t="shared" si="1292"/>
        <v>5</v>
      </c>
      <c r="E6883" s="12">
        <f t="shared" si="1293"/>
        <v>8</v>
      </c>
      <c r="F6883" s="124" t="str">
        <f t="shared" si="1294"/>
        <v>0</v>
      </c>
      <c r="G6883" s="1">
        <f ca="1">(OFFSET(O6883,0,MATCH(Customer!$J$6,'CDH &amp; HDH'!$P$11:$X$11,0)))</f>
        <v>42</v>
      </c>
      <c r="H6883" s="1" t="str">
        <f t="shared" si="1295"/>
        <v>Heating</v>
      </c>
      <c r="I6883" s="1">
        <f ca="1">OFFSET(IF($H6883="Cooling",Customer!$C$25,Customer!$C$52),E6883,D6883)</f>
        <v>70</v>
      </c>
      <c r="J6883" s="1">
        <f ca="1">OFFSET(IF($H6883="Cooling",Customer!$L$25,Customer!$L$52),$E6883,$D6883)</f>
        <v>70</v>
      </c>
      <c r="K6883" s="16">
        <f t="shared" si="1296"/>
        <v>0</v>
      </c>
      <c r="L6883" s="16">
        <f t="shared" si="1297"/>
        <v>0</v>
      </c>
      <c r="M6883" s="17">
        <f t="shared" ca="1" si="1289"/>
        <v>28</v>
      </c>
      <c r="N6883" s="17">
        <f t="shared" ca="1" si="1290"/>
        <v>28</v>
      </c>
      <c r="O6883" s="4"/>
      <c r="P6883" s="4">
        <v>46</v>
      </c>
      <c r="Q6883" s="4">
        <v>61</v>
      </c>
      <c r="R6883" s="4">
        <v>33</v>
      </c>
      <c r="S6883" s="4">
        <v>43</v>
      </c>
      <c r="T6883" s="4">
        <v>64</v>
      </c>
      <c r="U6883" s="4">
        <v>44</v>
      </c>
      <c r="V6883" s="13">
        <v>42</v>
      </c>
      <c r="W6883" s="4">
        <v>57</v>
      </c>
      <c r="X6883" s="4">
        <v>52</v>
      </c>
      <c r="Y6883">
        <f t="shared" si="1298"/>
        <v>0</v>
      </c>
      <c r="Z6883">
        <f t="shared" si="1299"/>
        <v>0</v>
      </c>
    </row>
    <row r="6884" spans="2:26" x14ac:dyDescent="0.25">
      <c r="B6884" s="11">
        <f t="shared" si="1300"/>
        <v>44848.333333316667</v>
      </c>
      <c r="C6884" s="1">
        <f t="shared" si="1291"/>
        <v>10</v>
      </c>
      <c r="D6884" s="1">
        <f t="shared" si="1292"/>
        <v>5</v>
      </c>
      <c r="E6884" s="12">
        <f t="shared" si="1293"/>
        <v>9</v>
      </c>
      <c r="F6884" s="124" t="str">
        <f t="shared" si="1294"/>
        <v>0</v>
      </c>
      <c r="G6884" s="1">
        <f ca="1">(OFFSET(O6884,0,MATCH(Customer!$J$6,'CDH &amp; HDH'!$P$11:$X$11,0)))</f>
        <v>47</v>
      </c>
      <c r="H6884" s="1" t="str">
        <f t="shared" si="1295"/>
        <v>Heating</v>
      </c>
      <c r="I6884" s="1">
        <f ca="1">OFFSET(IF($H6884="Cooling",Customer!$C$25,Customer!$C$52),E6884,D6884)</f>
        <v>70</v>
      </c>
      <c r="J6884" s="1">
        <f ca="1">OFFSET(IF($H6884="Cooling",Customer!$L$25,Customer!$L$52),$E6884,$D6884)</f>
        <v>70</v>
      </c>
      <c r="K6884" s="16">
        <f t="shared" si="1296"/>
        <v>0</v>
      </c>
      <c r="L6884" s="16">
        <f t="shared" si="1297"/>
        <v>0</v>
      </c>
      <c r="M6884" s="17">
        <f t="shared" ref="M6884:M6947" ca="1" si="1301">IF($H6884="Cooling",0,MAX(0,I6884-$G6884))</f>
        <v>23</v>
      </c>
      <c r="N6884" s="17">
        <f t="shared" ref="N6884:N6947" ca="1" si="1302">IF($H6884="Cooling",0,MAX(0,J6884-$G6884))</f>
        <v>23</v>
      </c>
      <c r="O6884" s="4"/>
      <c r="P6884" s="4">
        <v>48</v>
      </c>
      <c r="Q6884" s="4">
        <v>61</v>
      </c>
      <c r="R6884" s="4">
        <v>44</v>
      </c>
      <c r="S6884" s="4">
        <v>43</v>
      </c>
      <c r="T6884" s="4">
        <v>65</v>
      </c>
      <c r="U6884" s="4">
        <v>47</v>
      </c>
      <c r="V6884" s="13">
        <v>47</v>
      </c>
      <c r="W6884" s="4">
        <v>59</v>
      </c>
      <c r="X6884" s="4">
        <v>51</v>
      </c>
      <c r="Y6884">
        <f t="shared" si="1298"/>
        <v>0</v>
      </c>
      <c r="Z6884">
        <f t="shared" si="1299"/>
        <v>0</v>
      </c>
    </row>
    <row r="6885" spans="2:26" x14ac:dyDescent="0.25">
      <c r="B6885" s="11">
        <f t="shared" si="1300"/>
        <v>44848.374999983331</v>
      </c>
      <c r="C6885" s="1">
        <f t="shared" si="1291"/>
        <v>10</v>
      </c>
      <c r="D6885" s="1">
        <f t="shared" si="1292"/>
        <v>5</v>
      </c>
      <c r="E6885" s="12">
        <f t="shared" si="1293"/>
        <v>10</v>
      </c>
      <c r="F6885" s="124" t="str">
        <f t="shared" si="1294"/>
        <v>0</v>
      </c>
      <c r="G6885" s="1">
        <f ca="1">(OFFSET(O6885,0,MATCH(Customer!$J$6,'CDH &amp; HDH'!$P$11:$X$11,0)))</f>
        <v>52</v>
      </c>
      <c r="H6885" s="1" t="str">
        <f t="shared" si="1295"/>
        <v>Heating</v>
      </c>
      <c r="I6885" s="1">
        <f ca="1">OFFSET(IF($H6885="Cooling",Customer!$C$25,Customer!$C$52),E6885,D6885)</f>
        <v>70</v>
      </c>
      <c r="J6885" s="1">
        <f ca="1">OFFSET(IF($H6885="Cooling",Customer!$L$25,Customer!$L$52),$E6885,$D6885)</f>
        <v>70</v>
      </c>
      <c r="K6885" s="16">
        <f t="shared" si="1296"/>
        <v>0</v>
      </c>
      <c r="L6885" s="16">
        <f t="shared" si="1297"/>
        <v>0</v>
      </c>
      <c r="M6885" s="17">
        <f t="shared" ca="1" si="1301"/>
        <v>18</v>
      </c>
      <c r="N6885" s="17">
        <f t="shared" ca="1" si="1302"/>
        <v>18</v>
      </c>
      <c r="O6885" s="4"/>
      <c r="P6885" s="4">
        <v>50</v>
      </c>
      <c r="Q6885" s="4">
        <v>62</v>
      </c>
      <c r="R6885" s="4">
        <v>47</v>
      </c>
      <c r="S6885" s="4">
        <v>43</v>
      </c>
      <c r="T6885" s="4">
        <v>66</v>
      </c>
      <c r="U6885" s="4">
        <v>49</v>
      </c>
      <c r="V6885" s="13">
        <v>52</v>
      </c>
      <c r="W6885" s="4">
        <v>60</v>
      </c>
      <c r="X6885" s="4">
        <v>50</v>
      </c>
      <c r="Y6885">
        <f t="shared" si="1298"/>
        <v>0</v>
      </c>
      <c r="Z6885">
        <f t="shared" si="1299"/>
        <v>0</v>
      </c>
    </row>
    <row r="6886" spans="2:26" x14ac:dyDescent="0.25">
      <c r="B6886" s="11">
        <f t="shared" si="1300"/>
        <v>44848.416666649995</v>
      </c>
      <c r="C6886" s="1">
        <f t="shared" si="1291"/>
        <v>10</v>
      </c>
      <c r="D6886" s="1">
        <f t="shared" si="1292"/>
        <v>5</v>
      </c>
      <c r="E6886" s="12">
        <f t="shared" si="1293"/>
        <v>11</v>
      </c>
      <c r="F6886" s="124" t="str">
        <f t="shared" si="1294"/>
        <v>0</v>
      </c>
      <c r="G6886" s="1">
        <f ca="1">(OFFSET(O6886,0,MATCH(Customer!$J$6,'CDH &amp; HDH'!$P$11:$X$11,0)))</f>
        <v>59</v>
      </c>
      <c r="H6886" s="1" t="str">
        <f t="shared" si="1295"/>
        <v>Heating</v>
      </c>
      <c r="I6886" s="1">
        <f ca="1">OFFSET(IF($H6886="Cooling",Customer!$C$25,Customer!$C$52),E6886,D6886)</f>
        <v>70</v>
      </c>
      <c r="J6886" s="1">
        <f ca="1">OFFSET(IF($H6886="Cooling",Customer!$L$25,Customer!$L$52),$E6886,$D6886)</f>
        <v>70</v>
      </c>
      <c r="K6886" s="16">
        <f t="shared" si="1296"/>
        <v>0</v>
      </c>
      <c r="L6886" s="16">
        <f t="shared" si="1297"/>
        <v>0</v>
      </c>
      <c r="M6886" s="17">
        <f t="shared" ca="1" si="1301"/>
        <v>11</v>
      </c>
      <c r="N6886" s="17">
        <f t="shared" ca="1" si="1302"/>
        <v>11</v>
      </c>
      <c r="O6886" s="4"/>
      <c r="P6886" s="4">
        <v>52</v>
      </c>
      <c r="Q6886" s="4">
        <v>63</v>
      </c>
      <c r="R6886" s="4">
        <v>50</v>
      </c>
      <c r="S6886" s="4">
        <v>43</v>
      </c>
      <c r="T6886" s="4">
        <v>67</v>
      </c>
      <c r="U6886" s="4">
        <v>51</v>
      </c>
      <c r="V6886" s="13">
        <v>59</v>
      </c>
      <c r="W6886" s="4">
        <v>61</v>
      </c>
      <c r="X6886" s="4">
        <v>51</v>
      </c>
      <c r="Y6886">
        <f t="shared" si="1298"/>
        <v>0</v>
      </c>
      <c r="Z6886">
        <f t="shared" si="1299"/>
        <v>0</v>
      </c>
    </row>
    <row r="6887" spans="2:26" x14ac:dyDescent="0.25">
      <c r="B6887" s="11">
        <f t="shared" si="1300"/>
        <v>44848.458333316659</v>
      </c>
      <c r="C6887" s="1">
        <f t="shared" si="1291"/>
        <v>10</v>
      </c>
      <c r="D6887" s="1">
        <f t="shared" si="1292"/>
        <v>5</v>
      </c>
      <c r="E6887" s="12">
        <f t="shared" si="1293"/>
        <v>12</v>
      </c>
      <c r="F6887" s="124" t="str">
        <f t="shared" si="1294"/>
        <v>0</v>
      </c>
      <c r="G6887" s="1">
        <f ca="1">(OFFSET(O6887,0,MATCH(Customer!$J$6,'CDH &amp; HDH'!$P$11:$X$11,0)))</f>
        <v>62</v>
      </c>
      <c r="H6887" s="1" t="str">
        <f t="shared" si="1295"/>
        <v>Heating</v>
      </c>
      <c r="I6887" s="1">
        <f ca="1">OFFSET(IF($H6887="Cooling",Customer!$C$25,Customer!$C$52),E6887,D6887)</f>
        <v>70</v>
      </c>
      <c r="J6887" s="1">
        <f ca="1">OFFSET(IF($H6887="Cooling",Customer!$L$25,Customer!$L$52),$E6887,$D6887)</f>
        <v>70</v>
      </c>
      <c r="K6887" s="16">
        <f t="shared" si="1296"/>
        <v>0</v>
      </c>
      <c r="L6887" s="16">
        <f t="shared" si="1297"/>
        <v>0</v>
      </c>
      <c r="M6887" s="17">
        <f t="shared" ca="1" si="1301"/>
        <v>8</v>
      </c>
      <c r="N6887" s="17">
        <f t="shared" ca="1" si="1302"/>
        <v>8</v>
      </c>
      <c r="O6887" s="4"/>
      <c r="P6887" s="4">
        <v>54</v>
      </c>
      <c r="Q6887" s="4">
        <v>63</v>
      </c>
      <c r="R6887" s="4">
        <v>53</v>
      </c>
      <c r="S6887" s="4">
        <v>43</v>
      </c>
      <c r="T6887" s="4">
        <v>68</v>
      </c>
      <c r="U6887" s="4">
        <v>54</v>
      </c>
      <c r="V6887" s="13">
        <v>62</v>
      </c>
      <c r="W6887" s="4">
        <v>62</v>
      </c>
      <c r="X6887" s="4">
        <v>52</v>
      </c>
      <c r="Y6887">
        <f t="shared" si="1298"/>
        <v>0</v>
      </c>
      <c r="Z6887">
        <f t="shared" si="1299"/>
        <v>0</v>
      </c>
    </row>
    <row r="6888" spans="2:26" x14ac:dyDescent="0.25">
      <c r="B6888" s="11">
        <f t="shared" si="1300"/>
        <v>44848.499999983324</v>
      </c>
      <c r="C6888" s="1">
        <f t="shared" si="1291"/>
        <v>10</v>
      </c>
      <c r="D6888" s="1">
        <f t="shared" si="1292"/>
        <v>5</v>
      </c>
      <c r="E6888" s="12">
        <f t="shared" si="1293"/>
        <v>13</v>
      </c>
      <c r="F6888" s="124" t="str">
        <f t="shared" si="1294"/>
        <v>0</v>
      </c>
      <c r="G6888" s="1">
        <f ca="1">(OFFSET(O6888,0,MATCH(Customer!$J$6,'CDH &amp; HDH'!$P$11:$X$11,0)))</f>
        <v>66</v>
      </c>
      <c r="H6888" s="1" t="str">
        <f t="shared" si="1295"/>
        <v>Heating</v>
      </c>
      <c r="I6888" s="1">
        <f ca="1">OFFSET(IF($H6888="Cooling",Customer!$C$25,Customer!$C$52),E6888,D6888)</f>
        <v>70</v>
      </c>
      <c r="J6888" s="1">
        <f ca="1">OFFSET(IF($H6888="Cooling",Customer!$L$25,Customer!$L$52),$E6888,$D6888)</f>
        <v>70</v>
      </c>
      <c r="K6888" s="16">
        <f t="shared" si="1296"/>
        <v>0</v>
      </c>
      <c r="L6888" s="16">
        <f t="shared" si="1297"/>
        <v>0</v>
      </c>
      <c r="M6888" s="17">
        <f t="shared" ca="1" si="1301"/>
        <v>4</v>
      </c>
      <c r="N6888" s="17">
        <f t="shared" ca="1" si="1302"/>
        <v>4</v>
      </c>
      <c r="O6888" s="4"/>
      <c r="P6888" s="4">
        <v>57</v>
      </c>
      <c r="Q6888" s="4">
        <v>63</v>
      </c>
      <c r="R6888" s="4">
        <v>55</v>
      </c>
      <c r="S6888" s="4">
        <v>43</v>
      </c>
      <c r="T6888" s="4">
        <v>66</v>
      </c>
      <c r="U6888" s="4">
        <v>55</v>
      </c>
      <c r="V6888" s="13">
        <v>66</v>
      </c>
      <c r="W6888" s="4">
        <v>64</v>
      </c>
      <c r="X6888" s="4">
        <v>52</v>
      </c>
      <c r="Y6888">
        <f t="shared" si="1298"/>
        <v>0</v>
      </c>
      <c r="Z6888">
        <f t="shared" si="1299"/>
        <v>0</v>
      </c>
    </row>
    <row r="6889" spans="2:26" x14ac:dyDescent="0.25">
      <c r="B6889" s="11">
        <f t="shared" si="1300"/>
        <v>44848.541666649988</v>
      </c>
      <c r="C6889" s="1">
        <f t="shared" si="1291"/>
        <v>10</v>
      </c>
      <c r="D6889" s="1">
        <f t="shared" si="1292"/>
        <v>5</v>
      </c>
      <c r="E6889" s="12">
        <f t="shared" si="1293"/>
        <v>14</v>
      </c>
      <c r="F6889" s="124" t="str">
        <f t="shared" si="1294"/>
        <v>0</v>
      </c>
      <c r="G6889" s="1">
        <f ca="1">(OFFSET(O6889,0,MATCH(Customer!$J$6,'CDH &amp; HDH'!$P$11:$X$11,0)))</f>
        <v>67</v>
      </c>
      <c r="H6889" s="1" t="str">
        <f t="shared" si="1295"/>
        <v>Heating</v>
      </c>
      <c r="I6889" s="1">
        <f ca="1">OFFSET(IF($H6889="Cooling",Customer!$C$25,Customer!$C$52),E6889,D6889)</f>
        <v>70</v>
      </c>
      <c r="J6889" s="1">
        <f ca="1">OFFSET(IF($H6889="Cooling",Customer!$L$25,Customer!$L$52),$E6889,$D6889)</f>
        <v>70</v>
      </c>
      <c r="K6889" s="16">
        <f t="shared" si="1296"/>
        <v>0</v>
      </c>
      <c r="L6889" s="16">
        <f t="shared" si="1297"/>
        <v>0</v>
      </c>
      <c r="M6889" s="17">
        <f t="shared" ca="1" si="1301"/>
        <v>3</v>
      </c>
      <c r="N6889" s="17">
        <f t="shared" ca="1" si="1302"/>
        <v>3</v>
      </c>
      <c r="O6889" s="4"/>
      <c r="P6889" s="4">
        <v>58</v>
      </c>
      <c r="Q6889" s="4">
        <v>63</v>
      </c>
      <c r="R6889" s="4">
        <v>56</v>
      </c>
      <c r="S6889" s="4">
        <v>43</v>
      </c>
      <c r="T6889" s="4">
        <v>69</v>
      </c>
      <c r="U6889" s="4">
        <v>57</v>
      </c>
      <c r="V6889" s="13">
        <v>67</v>
      </c>
      <c r="W6889" s="4">
        <v>66</v>
      </c>
      <c r="X6889" s="4">
        <v>51</v>
      </c>
      <c r="Y6889">
        <f t="shared" si="1298"/>
        <v>0</v>
      </c>
      <c r="Z6889">
        <f t="shared" si="1299"/>
        <v>0</v>
      </c>
    </row>
    <row r="6890" spans="2:26" x14ac:dyDescent="0.25">
      <c r="B6890" s="11">
        <f t="shared" si="1300"/>
        <v>44848.583333316652</v>
      </c>
      <c r="C6890" s="1">
        <f t="shared" si="1291"/>
        <v>10</v>
      </c>
      <c r="D6890" s="1">
        <f t="shared" si="1292"/>
        <v>5</v>
      </c>
      <c r="E6890" s="12">
        <f t="shared" si="1293"/>
        <v>15</v>
      </c>
      <c r="F6890" s="124" t="str">
        <f t="shared" si="1294"/>
        <v>0</v>
      </c>
      <c r="G6890" s="1">
        <f ca="1">(OFFSET(O6890,0,MATCH(Customer!$J$6,'CDH &amp; HDH'!$P$11:$X$11,0)))</f>
        <v>69</v>
      </c>
      <c r="H6890" s="1" t="str">
        <f t="shared" si="1295"/>
        <v>Heating</v>
      </c>
      <c r="I6890" s="1">
        <f ca="1">OFFSET(IF($H6890="Cooling",Customer!$C$25,Customer!$C$52),E6890,D6890)</f>
        <v>70</v>
      </c>
      <c r="J6890" s="1">
        <f ca="1">OFFSET(IF($H6890="Cooling",Customer!$L$25,Customer!$L$52),$E6890,$D6890)</f>
        <v>70</v>
      </c>
      <c r="K6890" s="16">
        <f t="shared" si="1296"/>
        <v>0</v>
      </c>
      <c r="L6890" s="16">
        <f t="shared" si="1297"/>
        <v>0</v>
      </c>
      <c r="M6890" s="17">
        <f t="shared" ca="1" si="1301"/>
        <v>1</v>
      </c>
      <c r="N6890" s="17">
        <f t="shared" ca="1" si="1302"/>
        <v>1</v>
      </c>
      <c r="O6890" s="4"/>
      <c r="P6890" s="4">
        <v>59</v>
      </c>
      <c r="Q6890" s="4">
        <v>63</v>
      </c>
      <c r="R6890" s="4">
        <v>57</v>
      </c>
      <c r="S6890" s="4">
        <v>43</v>
      </c>
      <c r="T6890" s="4">
        <v>68</v>
      </c>
      <c r="U6890" s="4">
        <v>57</v>
      </c>
      <c r="V6890" s="13">
        <v>69</v>
      </c>
      <c r="W6890" s="4">
        <v>65</v>
      </c>
      <c r="X6890" s="4">
        <v>51</v>
      </c>
      <c r="Y6890">
        <f t="shared" si="1298"/>
        <v>0</v>
      </c>
      <c r="Z6890">
        <f t="shared" si="1299"/>
        <v>0</v>
      </c>
    </row>
    <row r="6891" spans="2:26" x14ac:dyDescent="0.25">
      <c r="B6891" s="11">
        <f t="shared" si="1300"/>
        <v>44848.624999983316</v>
      </c>
      <c r="C6891" s="1">
        <f t="shared" si="1291"/>
        <v>10</v>
      </c>
      <c r="D6891" s="1">
        <f t="shared" si="1292"/>
        <v>5</v>
      </c>
      <c r="E6891" s="12">
        <f t="shared" si="1293"/>
        <v>16</v>
      </c>
      <c r="F6891" s="124" t="str">
        <f t="shared" si="1294"/>
        <v>0</v>
      </c>
      <c r="G6891" s="1">
        <f ca="1">(OFFSET(O6891,0,MATCH(Customer!$J$6,'CDH &amp; HDH'!$P$11:$X$11,0)))</f>
        <v>69</v>
      </c>
      <c r="H6891" s="1" t="str">
        <f t="shared" si="1295"/>
        <v>Heating</v>
      </c>
      <c r="I6891" s="1">
        <f ca="1">OFFSET(IF($H6891="Cooling",Customer!$C$25,Customer!$C$52),E6891,D6891)</f>
        <v>70</v>
      </c>
      <c r="J6891" s="1">
        <f ca="1">OFFSET(IF($H6891="Cooling",Customer!$L$25,Customer!$L$52),$E6891,$D6891)</f>
        <v>70</v>
      </c>
      <c r="K6891" s="16">
        <f t="shared" si="1296"/>
        <v>0</v>
      </c>
      <c r="L6891" s="16">
        <f t="shared" si="1297"/>
        <v>0</v>
      </c>
      <c r="M6891" s="17">
        <f t="shared" ca="1" si="1301"/>
        <v>1</v>
      </c>
      <c r="N6891" s="17">
        <f t="shared" ca="1" si="1302"/>
        <v>1</v>
      </c>
      <c r="O6891" s="4"/>
      <c r="P6891" s="4">
        <v>59</v>
      </c>
      <c r="Q6891" s="4">
        <v>64</v>
      </c>
      <c r="R6891" s="4">
        <v>57</v>
      </c>
      <c r="S6891" s="4">
        <v>43</v>
      </c>
      <c r="T6891" s="4">
        <v>67</v>
      </c>
      <c r="U6891" s="4">
        <v>57</v>
      </c>
      <c r="V6891" s="13">
        <v>69</v>
      </c>
      <c r="W6891" s="4">
        <v>64</v>
      </c>
      <c r="X6891" s="4">
        <v>51</v>
      </c>
      <c r="Y6891">
        <f t="shared" si="1298"/>
        <v>0</v>
      </c>
      <c r="Z6891">
        <f t="shared" si="1299"/>
        <v>0</v>
      </c>
    </row>
    <row r="6892" spans="2:26" x14ac:dyDescent="0.25">
      <c r="B6892" s="11">
        <f t="shared" si="1300"/>
        <v>44848.66666664998</v>
      </c>
      <c r="C6892" s="1">
        <f t="shared" si="1291"/>
        <v>10</v>
      </c>
      <c r="D6892" s="1">
        <f t="shared" si="1292"/>
        <v>5</v>
      </c>
      <c r="E6892" s="12">
        <f t="shared" si="1293"/>
        <v>17</v>
      </c>
      <c r="F6892" s="124" t="str">
        <f t="shared" si="1294"/>
        <v>0</v>
      </c>
      <c r="G6892" s="1">
        <f ca="1">(OFFSET(O6892,0,MATCH(Customer!$J$6,'CDH &amp; HDH'!$P$11:$X$11,0)))</f>
        <v>65</v>
      </c>
      <c r="H6892" s="1" t="str">
        <f t="shared" si="1295"/>
        <v>Heating</v>
      </c>
      <c r="I6892" s="1">
        <f ca="1">OFFSET(IF($H6892="Cooling",Customer!$C$25,Customer!$C$52),E6892,D6892)</f>
        <v>70</v>
      </c>
      <c r="J6892" s="1">
        <f ca="1">OFFSET(IF($H6892="Cooling",Customer!$L$25,Customer!$L$52),$E6892,$D6892)</f>
        <v>70</v>
      </c>
      <c r="K6892" s="16">
        <f t="shared" si="1296"/>
        <v>0</v>
      </c>
      <c r="L6892" s="16">
        <f t="shared" si="1297"/>
        <v>0</v>
      </c>
      <c r="M6892" s="17">
        <f t="shared" ca="1" si="1301"/>
        <v>5</v>
      </c>
      <c r="N6892" s="17">
        <f t="shared" ca="1" si="1302"/>
        <v>5</v>
      </c>
      <c r="O6892" s="4"/>
      <c r="P6892" s="4">
        <v>57</v>
      </c>
      <c r="Q6892" s="4">
        <v>60</v>
      </c>
      <c r="R6892" s="4">
        <v>56</v>
      </c>
      <c r="S6892" s="4">
        <v>43</v>
      </c>
      <c r="T6892" s="4">
        <v>64</v>
      </c>
      <c r="U6892" s="4">
        <v>55</v>
      </c>
      <c r="V6892" s="13">
        <v>65</v>
      </c>
      <c r="W6892" s="4">
        <v>63</v>
      </c>
      <c r="X6892" s="4">
        <v>50</v>
      </c>
      <c r="Y6892">
        <f t="shared" si="1298"/>
        <v>0</v>
      </c>
      <c r="Z6892">
        <f t="shared" si="1299"/>
        <v>0</v>
      </c>
    </row>
    <row r="6893" spans="2:26" x14ac:dyDescent="0.25">
      <c r="B6893" s="11">
        <f t="shared" si="1300"/>
        <v>44848.708333316645</v>
      </c>
      <c r="C6893" s="1">
        <f t="shared" si="1291"/>
        <v>10</v>
      </c>
      <c r="D6893" s="1">
        <f t="shared" si="1292"/>
        <v>5</v>
      </c>
      <c r="E6893" s="12">
        <f t="shared" si="1293"/>
        <v>18</v>
      </c>
      <c r="F6893" s="124" t="str">
        <f t="shared" si="1294"/>
        <v>0</v>
      </c>
      <c r="G6893" s="1">
        <f ca="1">(OFFSET(O6893,0,MATCH(Customer!$J$6,'CDH &amp; HDH'!$P$11:$X$11,0)))</f>
        <v>64</v>
      </c>
      <c r="H6893" s="1" t="str">
        <f t="shared" si="1295"/>
        <v>Heating</v>
      </c>
      <c r="I6893" s="1">
        <f ca="1">OFFSET(IF($H6893="Cooling",Customer!$C$25,Customer!$C$52),E6893,D6893)</f>
        <v>70</v>
      </c>
      <c r="J6893" s="1">
        <f ca="1">OFFSET(IF($H6893="Cooling",Customer!$L$25,Customer!$L$52),$E6893,$D6893)</f>
        <v>70</v>
      </c>
      <c r="K6893" s="16">
        <f t="shared" si="1296"/>
        <v>0</v>
      </c>
      <c r="L6893" s="16">
        <f t="shared" si="1297"/>
        <v>0</v>
      </c>
      <c r="M6893" s="17">
        <f t="shared" ca="1" si="1301"/>
        <v>6</v>
      </c>
      <c r="N6893" s="17">
        <f t="shared" ca="1" si="1302"/>
        <v>6</v>
      </c>
      <c r="O6893" s="4"/>
      <c r="P6893" s="4">
        <v>53</v>
      </c>
      <c r="Q6893" s="4">
        <v>54</v>
      </c>
      <c r="R6893" s="4">
        <v>49</v>
      </c>
      <c r="S6893" s="4">
        <v>42</v>
      </c>
      <c r="T6893" s="4">
        <v>57</v>
      </c>
      <c r="U6893" s="4">
        <v>47</v>
      </c>
      <c r="V6893" s="13">
        <v>64</v>
      </c>
      <c r="W6893" s="4">
        <v>63</v>
      </c>
      <c r="X6893" s="4">
        <v>50</v>
      </c>
      <c r="Y6893">
        <f t="shared" si="1298"/>
        <v>0</v>
      </c>
      <c r="Z6893">
        <f t="shared" si="1299"/>
        <v>0</v>
      </c>
    </row>
    <row r="6894" spans="2:26" x14ac:dyDescent="0.25">
      <c r="B6894" s="11">
        <f t="shared" si="1300"/>
        <v>44848.749999983309</v>
      </c>
      <c r="C6894" s="1">
        <f t="shared" si="1291"/>
        <v>10</v>
      </c>
      <c r="D6894" s="1">
        <f t="shared" si="1292"/>
        <v>5</v>
      </c>
      <c r="E6894" s="12">
        <f t="shared" si="1293"/>
        <v>19</v>
      </c>
      <c r="F6894" s="124" t="str">
        <f t="shared" si="1294"/>
        <v>0</v>
      </c>
      <c r="G6894" s="1">
        <f ca="1">(OFFSET(O6894,0,MATCH(Customer!$J$6,'CDH &amp; HDH'!$P$11:$X$11,0)))</f>
        <v>57</v>
      </c>
      <c r="H6894" s="1" t="str">
        <f t="shared" si="1295"/>
        <v>Heating</v>
      </c>
      <c r="I6894" s="1">
        <f ca="1">OFFSET(IF($H6894="Cooling",Customer!$C$25,Customer!$C$52),E6894,D6894)</f>
        <v>66</v>
      </c>
      <c r="J6894" s="1">
        <f ca="1">OFFSET(IF($H6894="Cooling",Customer!$L$25,Customer!$L$52),$E6894,$D6894)</f>
        <v>64</v>
      </c>
      <c r="K6894" s="16">
        <f t="shared" si="1296"/>
        <v>0</v>
      </c>
      <c r="L6894" s="16">
        <f t="shared" si="1297"/>
        <v>0</v>
      </c>
      <c r="M6894" s="17">
        <f t="shared" ca="1" si="1301"/>
        <v>9</v>
      </c>
      <c r="N6894" s="17">
        <f t="shared" ca="1" si="1302"/>
        <v>7</v>
      </c>
      <c r="O6894" s="4"/>
      <c r="P6894" s="4">
        <v>51</v>
      </c>
      <c r="Q6894" s="4">
        <v>51</v>
      </c>
      <c r="R6894" s="4">
        <v>46</v>
      </c>
      <c r="S6894" s="4">
        <v>42</v>
      </c>
      <c r="T6894" s="4">
        <v>52</v>
      </c>
      <c r="U6894" s="4">
        <v>48</v>
      </c>
      <c r="V6894" s="13">
        <v>57</v>
      </c>
      <c r="W6894" s="4">
        <v>62</v>
      </c>
      <c r="X6894" s="4">
        <v>50</v>
      </c>
      <c r="Y6894">
        <f t="shared" si="1298"/>
        <v>0</v>
      </c>
      <c r="Z6894">
        <f t="shared" si="1299"/>
        <v>0</v>
      </c>
    </row>
    <row r="6895" spans="2:26" x14ac:dyDescent="0.25">
      <c r="B6895" s="11">
        <f t="shared" si="1300"/>
        <v>44848.791666649973</v>
      </c>
      <c r="C6895" s="1">
        <f t="shared" si="1291"/>
        <v>10</v>
      </c>
      <c r="D6895" s="1">
        <f t="shared" si="1292"/>
        <v>5</v>
      </c>
      <c r="E6895" s="12">
        <f t="shared" si="1293"/>
        <v>20</v>
      </c>
      <c r="F6895" s="124" t="str">
        <f t="shared" si="1294"/>
        <v>0</v>
      </c>
      <c r="G6895" s="1">
        <f ca="1">(OFFSET(O6895,0,MATCH(Customer!$J$6,'CDH &amp; HDH'!$P$11:$X$11,0)))</f>
        <v>52</v>
      </c>
      <c r="H6895" s="1" t="str">
        <f t="shared" si="1295"/>
        <v>Heating</v>
      </c>
      <c r="I6895" s="1">
        <f ca="1">OFFSET(IF($H6895="Cooling",Customer!$C$25,Customer!$C$52),E6895,D6895)</f>
        <v>66</v>
      </c>
      <c r="J6895" s="1">
        <f ca="1">OFFSET(IF($H6895="Cooling",Customer!$L$25,Customer!$L$52),$E6895,$D6895)</f>
        <v>64</v>
      </c>
      <c r="K6895" s="16">
        <f t="shared" si="1296"/>
        <v>0</v>
      </c>
      <c r="L6895" s="16">
        <f t="shared" si="1297"/>
        <v>0</v>
      </c>
      <c r="M6895" s="17">
        <f t="shared" ca="1" si="1301"/>
        <v>14</v>
      </c>
      <c r="N6895" s="17">
        <f t="shared" ca="1" si="1302"/>
        <v>12</v>
      </c>
      <c r="O6895" s="4"/>
      <c r="P6895" s="4">
        <v>51</v>
      </c>
      <c r="Q6895" s="4">
        <v>48</v>
      </c>
      <c r="R6895" s="4">
        <v>41</v>
      </c>
      <c r="S6895" s="4">
        <v>43</v>
      </c>
      <c r="T6895" s="4">
        <v>50</v>
      </c>
      <c r="U6895" s="4">
        <v>46</v>
      </c>
      <c r="V6895" s="13">
        <v>52</v>
      </c>
      <c r="W6895" s="4">
        <v>63</v>
      </c>
      <c r="X6895" s="4">
        <v>50</v>
      </c>
      <c r="Y6895">
        <f t="shared" si="1298"/>
        <v>0</v>
      </c>
      <c r="Z6895">
        <f t="shared" si="1299"/>
        <v>0</v>
      </c>
    </row>
    <row r="6896" spans="2:26" x14ac:dyDescent="0.25">
      <c r="B6896" s="11">
        <f t="shared" si="1300"/>
        <v>44848.833333316637</v>
      </c>
      <c r="C6896" s="1">
        <f t="shared" si="1291"/>
        <v>10</v>
      </c>
      <c r="D6896" s="1">
        <f t="shared" si="1292"/>
        <v>5</v>
      </c>
      <c r="E6896" s="12">
        <f t="shared" si="1293"/>
        <v>21</v>
      </c>
      <c r="F6896" s="124" t="str">
        <f t="shared" si="1294"/>
        <v>0</v>
      </c>
      <c r="G6896" s="1">
        <f ca="1">(OFFSET(O6896,0,MATCH(Customer!$J$6,'CDH &amp; HDH'!$P$11:$X$11,0)))</f>
        <v>52</v>
      </c>
      <c r="H6896" s="1" t="str">
        <f t="shared" si="1295"/>
        <v>Heating</v>
      </c>
      <c r="I6896" s="1">
        <f ca="1">OFFSET(IF($H6896="Cooling",Customer!$C$25,Customer!$C$52),E6896,D6896)</f>
        <v>66</v>
      </c>
      <c r="J6896" s="1">
        <f ca="1">OFFSET(IF($H6896="Cooling",Customer!$L$25,Customer!$L$52),$E6896,$D6896)</f>
        <v>64</v>
      </c>
      <c r="K6896" s="16">
        <f t="shared" si="1296"/>
        <v>0</v>
      </c>
      <c r="L6896" s="16">
        <f t="shared" si="1297"/>
        <v>0</v>
      </c>
      <c r="M6896" s="17">
        <f t="shared" ca="1" si="1301"/>
        <v>14</v>
      </c>
      <c r="N6896" s="17">
        <f t="shared" ca="1" si="1302"/>
        <v>12</v>
      </c>
      <c r="O6896" s="4"/>
      <c r="P6896" s="4">
        <v>52</v>
      </c>
      <c r="Q6896" s="4">
        <v>47</v>
      </c>
      <c r="R6896" s="4">
        <v>37</v>
      </c>
      <c r="S6896" s="4">
        <v>43</v>
      </c>
      <c r="T6896" s="4">
        <v>48</v>
      </c>
      <c r="U6896" s="4">
        <v>49</v>
      </c>
      <c r="V6896" s="13">
        <v>52</v>
      </c>
      <c r="W6896" s="4">
        <v>62</v>
      </c>
      <c r="X6896" s="4">
        <v>48</v>
      </c>
      <c r="Y6896">
        <f t="shared" si="1298"/>
        <v>0</v>
      </c>
      <c r="Z6896">
        <f t="shared" si="1299"/>
        <v>0</v>
      </c>
    </row>
    <row r="6897" spans="2:26" x14ac:dyDescent="0.25">
      <c r="B6897" s="11">
        <f t="shared" si="1300"/>
        <v>44848.874999983302</v>
      </c>
      <c r="C6897" s="1">
        <f t="shared" si="1291"/>
        <v>10</v>
      </c>
      <c r="D6897" s="1">
        <f t="shared" si="1292"/>
        <v>5</v>
      </c>
      <c r="E6897" s="12">
        <f t="shared" si="1293"/>
        <v>22</v>
      </c>
      <c r="F6897" s="124" t="str">
        <f t="shared" si="1294"/>
        <v>0</v>
      </c>
      <c r="G6897" s="1">
        <f ca="1">(OFFSET(O6897,0,MATCH(Customer!$J$6,'CDH &amp; HDH'!$P$11:$X$11,0)))</f>
        <v>51</v>
      </c>
      <c r="H6897" s="1" t="str">
        <f t="shared" si="1295"/>
        <v>Heating</v>
      </c>
      <c r="I6897" s="1">
        <f ca="1">OFFSET(IF($H6897="Cooling",Customer!$C$25,Customer!$C$52),E6897,D6897)</f>
        <v>66</v>
      </c>
      <c r="J6897" s="1">
        <f ca="1">OFFSET(IF($H6897="Cooling",Customer!$L$25,Customer!$L$52),$E6897,$D6897)</f>
        <v>64</v>
      </c>
      <c r="K6897" s="16">
        <f t="shared" si="1296"/>
        <v>0</v>
      </c>
      <c r="L6897" s="16">
        <f t="shared" si="1297"/>
        <v>0</v>
      </c>
      <c r="M6897" s="17">
        <f t="shared" ca="1" si="1301"/>
        <v>15</v>
      </c>
      <c r="N6897" s="17">
        <f t="shared" ca="1" si="1302"/>
        <v>13</v>
      </c>
      <c r="O6897" s="4"/>
      <c r="P6897" s="4">
        <v>52</v>
      </c>
      <c r="Q6897" s="4">
        <v>45</v>
      </c>
      <c r="R6897" s="4">
        <v>37</v>
      </c>
      <c r="S6897" s="4">
        <v>44</v>
      </c>
      <c r="T6897" s="4">
        <v>44</v>
      </c>
      <c r="U6897" s="4">
        <v>49</v>
      </c>
      <c r="V6897" s="13">
        <v>51</v>
      </c>
      <c r="W6897" s="4">
        <v>62</v>
      </c>
      <c r="X6897" s="4">
        <v>48</v>
      </c>
      <c r="Y6897">
        <f t="shared" si="1298"/>
        <v>0</v>
      </c>
      <c r="Z6897">
        <f t="shared" si="1299"/>
        <v>0</v>
      </c>
    </row>
    <row r="6898" spans="2:26" x14ac:dyDescent="0.25">
      <c r="B6898" s="11">
        <f t="shared" si="1300"/>
        <v>44848.916666649966</v>
      </c>
      <c r="C6898" s="1">
        <f t="shared" si="1291"/>
        <v>10</v>
      </c>
      <c r="D6898" s="1">
        <f t="shared" si="1292"/>
        <v>5</v>
      </c>
      <c r="E6898" s="12">
        <f t="shared" si="1293"/>
        <v>23</v>
      </c>
      <c r="F6898" s="124" t="str">
        <f t="shared" si="1294"/>
        <v>0</v>
      </c>
      <c r="G6898" s="1">
        <f ca="1">(OFFSET(O6898,0,MATCH(Customer!$J$6,'CDH &amp; HDH'!$P$11:$X$11,0)))</f>
        <v>52</v>
      </c>
      <c r="H6898" s="1" t="str">
        <f t="shared" si="1295"/>
        <v>Heating</v>
      </c>
      <c r="I6898" s="1">
        <f ca="1">OFFSET(IF($H6898="Cooling",Customer!$C$25,Customer!$C$52),E6898,D6898)</f>
        <v>66</v>
      </c>
      <c r="J6898" s="1">
        <f ca="1">OFFSET(IF($H6898="Cooling",Customer!$L$25,Customer!$L$52),$E6898,$D6898)</f>
        <v>64</v>
      </c>
      <c r="K6898" s="16">
        <f t="shared" si="1296"/>
        <v>0</v>
      </c>
      <c r="L6898" s="16">
        <f t="shared" si="1297"/>
        <v>0</v>
      </c>
      <c r="M6898" s="17">
        <f t="shared" ca="1" si="1301"/>
        <v>14</v>
      </c>
      <c r="N6898" s="17">
        <f t="shared" ca="1" si="1302"/>
        <v>12</v>
      </c>
      <c r="O6898" s="4"/>
      <c r="P6898" s="4">
        <v>51</v>
      </c>
      <c r="Q6898" s="4">
        <v>42</v>
      </c>
      <c r="R6898" s="4">
        <v>33</v>
      </c>
      <c r="S6898" s="4">
        <v>43</v>
      </c>
      <c r="T6898" s="4">
        <v>45</v>
      </c>
      <c r="U6898" s="4">
        <v>49</v>
      </c>
      <c r="V6898" s="13">
        <v>52</v>
      </c>
      <c r="W6898" s="4">
        <v>62</v>
      </c>
      <c r="X6898" s="4">
        <v>48</v>
      </c>
      <c r="Y6898">
        <f t="shared" si="1298"/>
        <v>0</v>
      </c>
      <c r="Z6898">
        <f t="shared" si="1299"/>
        <v>0</v>
      </c>
    </row>
    <row r="6899" spans="2:26" x14ac:dyDescent="0.25">
      <c r="B6899" s="11">
        <f t="shared" si="1300"/>
        <v>44848.95833331663</v>
      </c>
      <c r="C6899" s="1">
        <f t="shared" si="1291"/>
        <v>10</v>
      </c>
      <c r="D6899" s="1">
        <f t="shared" si="1292"/>
        <v>5</v>
      </c>
      <c r="E6899" s="12">
        <f t="shared" si="1293"/>
        <v>24</v>
      </c>
      <c r="F6899" s="124" t="str">
        <f t="shared" si="1294"/>
        <v>0</v>
      </c>
      <c r="G6899" s="1">
        <f ca="1">(OFFSET(O6899,0,MATCH(Customer!$J$6,'CDH &amp; HDH'!$P$11:$X$11,0)))</f>
        <v>52</v>
      </c>
      <c r="H6899" s="1" t="str">
        <f t="shared" si="1295"/>
        <v>Heating</v>
      </c>
      <c r="I6899" s="1">
        <f ca="1">OFFSET(IF($H6899="Cooling",Customer!$C$25,Customer!$C$52),E6899,D6899)</f>
        <v>66</v>
      </c>
      <c r="J6899" s="1">
        <f ca="1">OFFSET(IF($H6899="Cooling",Customer!$L$25,Customer!$L$52),$E6899,$D6899)</f>
        <v>64</v>
      </c>
      <c r="K6899" s="16">
        <f t="shared" si="1296"/>
        <v>0</v>
      </c>
      <c r="L6899" s="16">
        <f t="shared" si="1297"/>
        <v>0</v>
      </c>
      <c r="M6899" s="17">
        <f t="shared" ca="1" si="1301"/>
        <v>14</v>
      </c>
      <c r="N6899" s="17">
        <f t="shared" ca="1" si="1302"/>
        <v>12</v>
      </c>
      <c r="O6899" s="4"/>
      <c r="P6899" s="4">
        <v>50</v>
      </c>
      <c r="Q6899" s="4">
        <v>41</v>
      </c>
      <c r="R6899" s="4">
        <v>33</v>
      </c>
      <c r="S6899" s="4">
        <v>42</v>
      </c>
      <c r="T6899" s="4">
        <v>47</v>
      </c>
      <c r="U6899" s="4">
        <v>49</v>
      </c>
      <c r="V6899" s="13">
        <v>52</v>
      </c>
      <c r="W6899" s="4">
        <v>62</v>
      </c>
      <c r="X6899" s="4">
        <v>48</v>
      </c>
      <c r="Y6899">
        <f t="shared" si="1298"/>
        <v>0</v>
      </c>
      <c r="Z6899">
        <f t="shared" si="1299"/>
        <v>0</v>
      </c>
    </row>
    <row r="6900" spans="2:26" x14ac:dyDescent="0.25">
      <c r="B6900" s="11">
        <f t="shared" si="1300"/>
        <v>44848.999999983294</v>
      </c>
      <c r="C6900" s="1">
        <f t="shared" si="1291"/>
        <v>10</v>
      </c>
      <c r="D6900" s="1">
        <f t="shared" si="1292"/>
        <v>6</v>
      </c>
      <c r="E6900" s="12">
        <f t="shared" si="1293"/>
        <v>1</v>
      </c>
      <c r="F6900" s="124" t="str">
        <f t="shared" si="1294"/>
        <v>0</v>
      </c>
      <c r="G6900" s="1">
        <f ca="1">(OFFSET(O6900,0,MATCH(Customer!$J$6,'CDH &amp; HDH'!$P$11:$X$11,0)))</f>
        <v>51</v>
      </c>
      <c r="H6900" s="1" t="str">
        <f t="shared" si="1295"/>
        <v>Heating</v>
      </c>
      <c r="I6900" s="1">
        <f ca="1">OFFSET(IF($H6900="Cooling",Customer!$C$25,Customer!$C$52),E6900,D6900)</f>
        <v>66</v>
      </c>
      <c r="J6900" s="1">
        <f ca="1">OFFSET(IF($H6900="Cooling",Customer!$L$25,Customer!$L$52),$E6900,$D6900)</f>
        <v>64</v>
      </c>
      <c r="K6900" s="16">
        <f t="shared" si="1296"/>
        <v>0</v>
      </c>
      <c r="L6900" s="16">
        <f t="shared" si="1297"/>
        <v>0</v>
      </c>
      <c r="M6900" s="17">
        <f t="shared" ca="1" si="1301"/>
        <v>15</v>
      </c>
      <c r="N6900" s="17">
        <f t="shared" ca="1" si="1302"/>
        <v>13</v>
      </c>
      <c r="O6900" s="4"/>
      <c r="P6900" s="4">
        <v>50</v>
      </c>
      <c r="Q6900" s="4">
        <v>40</v>
      </c>
      <c r="R6900" s="4">
        <v>33</v>
      </c>
      <c r="S6900" s="4">
        <v>41</v>
      </c>
      <c r="T6900" s="4">
        <v>44</v>
      </c>
      <c r="U6900" s="4">
        <v>49</v>
      </c>
      <c r="V6900" s="13">
        <v>51</v>
      </c>
      <c r="W6900" s="4">
        <v>62</v>
      </c>
      <c r="X6900" s="4">
        <v>48</v>
      </c>
      <c r="Y6900">
        <f t="shared" si="1298"/>
        <v>0</v>
      </c>
      <c r="Z6900">
        <f t="shared" si="1299"/>
        <v>0</v>
      </c>
    </row>
    <row r="6901" spans="2:26" x14ac:dyDescent="0.25">
      <c r="B6901" s="11">
        <f t="shared" si="1300"/>
        <v>44849.041666649959</v>
      </c>
      <c r="C6901" s="1">
        <f t="shared" si="1291"/>
        <v>10</v>
      </c>
      <c r="D6901" s="1">
        <f t="shared" si="1292"/>
        <v>6</v>
      </c>
      <c r="E6901" s="12">
        <f t="shared" si="1293"/>
        <v>2</v>
      </c>
      <c r="F6901" s="124" t="str">
        <f t="shared" si="1294"/>
        <v>0</v>
      </c>
      <c r="G6901" s="1">
        <f ca="1">(OFFSET(O6901,0,MATCH(Customer!$J$6,'CDH &amp; HDH'!$P$11:$X$11,0)))</f>
        <v>50</v>
      </c>
      <c r="H6901" s="1" t="str">
        <f t="shared" si="1295"/>
        <v>Heating</v>
      </c>
      <c r="I6901" s="1">
        <f ca="1">OFFSET(IF($H6901="Cooling",Customer!$C$25,Customer!$C$52),E6901,D6901)</f>
        <v>66</v>
      </c>
      <c r="J6901" s="1">
        <f ca="1">OFFSET(IF($H6901="Cooling",Customer!$L$25,Customer!$L$52),$E6901,$D6901)</f>
        <v>64</v>
      </c>
      <c r="K6901" s="16">
        <f t="shared" si="1296"/>
        <v>0</v>
      </c>
      <c r="L6901" s="16">
        <f t="shared" si="1297"/>
        <v>0</v>
      </c>
      <c r="M6901" s="17">
        <f t="shared" ca="1" si="1301"/>
        <v>16</v>
      </c>
      <c r="N6901" s="17">
        <f t="shared" ca="1" si="1302"/>
        <v>14</v>
      </c>
      <c r="O6901" s="4"/>
      <c r="P6901" s="4">
        <v>50</v>
      </c>
      <c r="Q6901" s="4">
        <v>39</v>
      </c>
      <c r="R6901" s="4">
        <v>32</v>
      </c>
      <c r="S6901" s="4">
        <v>41</v>
      </c>
      <c r="T6901" s="4">
        <v>41</v>
      </c>
      <c r="U6901" s="4">
        <v>48</v>
      </c>
      <c r="V6901" s="13">
        <v>50</v>
      </c>
      <c r="W6901" s="4">
        <v>61</v>
      </c>
      <c r="X6901" s="4">
        <v>42</v>
      </c>
      <c r="Y6901">
        <f t="shared" si="1298"/>
        <v>0</v>
      </c>
      <c r="Z6901">
        <f t="shared" si="1299"/>
        <v>0</v>
      </c>
    </row>
    <row r="6902" spans="2:26" x14ac:dyDescent="0.25">
      <c r="B6902" s="11">
        <f t="shared" si="1300"/>
        <v>44849.083333316623</v>
      </c>
      <c r="C6902" s="1">
        <f t="shared" si="1291"/>
        <v>10</v>
      </c>
      <c r="D6902" s="1">
        <f t="shared" si="1292"/>
        <v>6</v>
      </c>
      <c r="E6902" s="12">
        <f t="shared" si="1293"/>
        <v>3</v>
      </c>
      <c r="F6902" s="124" t="str">
        <f t="shared" si="1294"/>
        <v>0</v>
      </c>
      <c r="G6902" s="1">
        <f ca="1">(OFFSET(O6902,0,MATCH(Customer!$J$6,'CDH &amp; HDH'!$P$11:$X$11,0)))</f>
        <v>49</v>
      </c>
      <c r="H6902" s="1" t="str">
        <f t="shared" si="1295"/>
        <v>Heating</v>
      </c>
      <c r="I6902" s="1">
        <f ca="1">OFFSET(IF($H6902="Cooling",Customer!$C$25,Customer!$C$52),E6902,D6902)</f>
        <v>66</v>
      </c>
      <c r="J6902" s="1">
        <f ca="1">OFFSET(IF($H6902="Cooling",Customer!$L$25,Customer!$L$52),$E6902,$D6902)</f>
        <v>64</v>
      </c>
      <c r="K6902" s="16">
        <f t="shared" si="1296"/>
        <v>0</v>
      </c>
      <c r="L6902" s="16">
        <f t="shared" si="1297"/>
        <v>0</v>
      </c>
      <c r="M6902" s="17">
        <f t="shared" ca="1" si="1301"/>
        <v>17</v>
      </c>
      <c r="N6902" s="17">
        <f t="shared" ca="1" si="1302"/>
        <v>15</v>
      </c>
      <c r="O6902" s="4"/>
      <c r="P6902" s="4">
        <v>49</v>
      </c>
      <c r="Q6902" s="4">
        <v>38</v>
      </c>
      <c r="R6902" s="4">
        <v>32</v>
      </c>
      <c r="S6902" s="4">
        <v>41</v>
      </c>
      <c r="T6902" s="4">
        <v>41</v>
      </c>
      <c r="U6902" s="4">
        <v>48</v>
      </c>
      <c r="V6902" s="13">
        <v>49</v>
      </c>
      <c r="W6902" s="4">
        <v>60</v>
      </c>
      <c r="X6902" s="4">
        <v>41</v>
      </c>
      <c r="Y6902">
        <f t="shared" si="1298"/>
        <v>0</v>
      </c>
      <c r="Z6902">
        <f t="shared" si="1299"/>
        <v>0</v>
      </c>
    </row>
    <row r="6903" spans="2:26" x14ac:dyDescent="0.25">
      <c r="B6903" s="11">
        <f t="shared" si="1300"/>
        <v>44849.124999983287</v>
      </c>
      <c r="C6903" s="1">
        <f t="shared" si="1291"/>
        <v>10</v>
      </c>
      <c r="D6903" s="1">
        <f t="shared" si="1292"/>
        <v>6</v>
      </c>
      <c r="E6903" s="12">
        <f t="shared" si="1293"/>
        <v>4</v>
      </c>
      <c r="F6903" s="124" t="str">
        <f t="shared" si="1294"/>
        <v>0</v>
      </c>
      <c r="G6903" s="1">
        <f ca="1">(OFFSET(O6903,0,MATCH(Customer!$J$6,'CDH &amp; HDH'!$P$11:$X$11,0)))</f>
        <v>46</v>
      </c>
      <c r="H6903" s="1" t="str">
        <f t="shared" si="1295"/>
        <v>Heating</v>
      </c>
      <c r="I6903" s="1">
        <f ca="1">OFFSET(IF($H6903="Cooling",Customer!$C$25,Customer!$C$52),E6903,D6903)</f>
        <v>66</v>
      </c>
      <c r="J6903" s="1">
        <f ca="1">OFFSET(IF($H6903="Cooling",Customer!$L$25,Customer!$L$52),$E6903,$D6903)</f>
        <v>64</v>
      </c>
      <c r="K6903" s="16">
        <f t="shared" si="1296"/>
        <v>0</v>
      </c>
      <c r="L6903" s="16">
        <f t="shared" si="1297"/>
        <v>0</v>
      </c>
      <c r="M6903" s="17">
        <f t="shared" ca="1" si="1301"/>
        <v>20</v>
      </c>
      <c r="N6903" s="17">
        <f t="shared" ca="1" si="1302"/>
        <v>18</v>
      </c>
      <c r="O6903" s="4"/>
      <c r="P6903" s="4">
        <v>49</v>
      </c>
      <c r="Q6903" s="4">
        <v>37</v>
      </c>
      <c r="R6903" s="4">
        <v>31</v>
      </c>
      <c r="S6903" s="4">
        <v>41</v>
      </c>
      <c r="T6903" s="4">
        <v>41</v>
      </c>
      <c r="U6903" s="4">
        <v>48</v>
      </c>
      <c r="V6903" s="13">
        <v>46</v>
      </c>
      <c r="W6903" s="4">
        <v>62</v>
      </c>
      <c r="X6903" s="4">
        <v>40</v>
      </c>
      <c r="Y6903">
        <f t="shared" si="1298"/>
        <v>0</v>
      </c>
      <c r="Z6903">
        <f t="shared" si="1299"/>
        <v>0</v>
      </c>
    </row>
    <row r="6904" spans="2:26" x14ac:dyDescent="0.25">
      <c r="B6904" s="11">
        <f t="shared" si="1300"/>
        <v>44849.166666649951</v>
      </c>
      <c r="C6904" s="1">
        <f t="shared" si="1291"/>
        <v>10</v>
      </c>
      <c r="D6904" s="1">
        <f t="shared" si="1292"/>
        <v>6</v>
      </c>
      <c r="E6904" s="12">
        <f t="shared" si="1293"/>
        <v>5</v>
      </c>
      <c r="F6904" s="124" t="str">
        <f t="shared" si="1294"/>
        <v>0</v>
      </c>
      <c r="G6904" s="1">
        <f ca="1">(OFFSET(O6904,0,MATCH(Customer!$J$6,'CDH &amp; HDH'!$P$11:$X$11,0)))</f>
        <v>44</v>
      </c>
      <c r="H6904" s="1" t="str">
        <f t="shared" si="1295"/>
        <v>Heating</v>
      </c>
      <c r="I6904" s="1">
        <f ca="1">OFFSET(IF($H6904="Cooling",Customer!$C$25,Customer!$C$52),E6904,D6904)</f>
        <v>66</v>
      </c>
      <c r="J6904" s="1">
        <f ca="1">OFFSET(IF($H6904="Cooling",Customer!$L$25,Customer!$L$52),$E6904,$D6904)</f>
        <v>64</v>
      </c>
      <c r="K6904" s="16">
        <f t="shared" si="1296"/>
        <v>0</v>
      </c>
      <c r="L6904" s="16">
        <f t="shared" si="1297"/>
        <v>0</v>
      </c>
      <c r="M6904" s="17">
        <f t="shared" ca="1" si="1301"/>
        <v>22</v>
      </c>
      <c r="N6904" s="17">
        <f t="shared" ca="1" si="1302"/>
        <v>20</v>
      </c>
      <c r="O6904" s="4"/>
      <c r="P6904" s="4">
        <v>49</v>
      </c>
      <c r="Q6904" s="4">
        <v>38</v>
      </c>
      <c r="R6904" s="4">
        <v>31</v>
      </c>
      <c r="S6904" s="4">
        <v>41</v>
      </c>
      <c r="T6904" s="4">
        <v>41</v>
      </c>
      <c r="U6904" s="4">
        <v>46</v>
      </c>
      <c r="V6904" s="13">
        <v>44</v>
      </c>
      <c r="W6904" s="4">
        <v>61</v>
      </c>
      <c r="X6904" s="4">
        <v>40</v>
      </c>
      <c r="Y6904">
        <f t="shared" si="1298"/>
        <v>0</v>
      </c>
      <c r="Z6904">
        <f t="shared" si="1299"/>
        <v>0</v>
      </c>
    </row>
    <row r="6905" spans="2:26" x14ac:dyDescent="0.25">
      <c r="B6905" s="11">
        <f t="shared" si="1300"/>
        <v>44849.208333316616</v>
      </c>
      <c r="C6905" s="1">
        <f t="shared" si="1291"/>
        <v>10</v>
      </c>
      <c r="D6905" s="1">
        <f t="shared" si="1292"/>
        <v>6</v>
      </c>
      <c r="E6905" s="12">
        <f t="shared" si="1293"/>
        <v>6</v>
      </c>
      <c r="F6905" s="124" t="str">
        <f t="shared" si="1294"/>
        <v>0</v>
      </c>
      <c r="G6905" s="1">
        <f ca="1">(OFFSET(O6905,0,MATCH(Customer!$J$6,'CDH &amp; HDH'!$P$11:$X$11,0)))</f>
        <v>42</v>
      </c>
      <c r="H6905" s="1" t="str">
        <f t="shared" si="1295"/>
        <v>Heating</v>
      </c>
      <c r="I6905" s="1">
        <f ca="1">OFFSET(IF($H6905="Cooling",Customer!$C$25,Customer!$C$52),E6905,D6905)</f>
        <v>66</v>
      </c>
      <c r="J6905" s="1">
        <f ca="1">OFFSET(IF($H6905="Cooling",Customer!$L$25,Customer!$L$52),$E6905,$D6905)</f>
        <v>64</v>
      </c>
      <c r="K6905" s="16">
        <f t="shared" si="1296"/>
        <v>0</v>
      </c>
      <c r="L6905" s="16">
        <f t="shared" si="1297"/>
        <v>0</v>
      </c>
      <c r="M6905" s="17">
        <f t="shared" ca="1" si="1301"/>
        <v>24</v>
      </c>
      <c r="N6905" s="17">
        <f t="shared" ca="1" si="1302"/>
        <v>22</v>
      </c>
      <c r="O6905" s="4"/>
      <c r="P6905" s="4">
        <v>49</v>
      </c>
      <c r="Q6905" s="4">
        <v>38</v>
      </c>
      <c r="R6905" s="4">
        <v>31</v>
      </c>
      <c r="S6905" s="4">
        <v>42</v>
      </c>
      <c r="T6905" s="4">
        <v>43</v>
      </c>
      <c r="U6905" s="4">
        <v>48</v>
      </c>
      <c r="V6905" s="13">
        <v>42</v>
      </c>
      <c r="W6905" s="4">
        <v>62</v>
      </c>
      <c r="X6905" s="4">
        <v>40</v>
      </c>
      <c r="Y6905">
        <f t="shared" si="1298"/>
        <v>0</v>
      </c>
      <c r="Z6905">
        <f t="shared" si="1299"/>
        <v>0</v>
      </c>
    </row>
    <row r="6906" spans="2:26" x14ac:dyDescent="0.25">
      <c r="B6906" s="11">
        <f t="shared" si="1300"/>
        <v>44849.24999998328</v>
      </c>
      <c r="C6906" s="1">
        <f t="shared" si="1291"/>
        <v>10</v>
      </c>
      <c r="D6906" s="1">
        <f t="shared" si="1292"/>
        <v>6</v>
      </c>
      <c r="E6906" s="12">
        <f t="shared" si="1293"/>
        <v>7</v>
      </c>
      <c r="F6906" s="124" t="str">
        <f t="shared" si="1294"/>
        <v>0</v>
      </c>
      <c r="G6906" s="1">
        <f ca="1">(OFFSET(O6906,0,MATCH(Customer!$J$6,'CDH &amp; HDH'!$P$11:$X$11,0)))</f>
        <v>42</v>
      </c>
      <c r="H6906" s="1" t="str">
        <f t="shared" si="1295"/>
        <v>Heating</v>
      </c>
      <c r="I6906" s="1">
        <f ca="1">OFFSET(IF($H6906="Cooling",Customer!$C$25,Customer!$C$52),E6906,D6906)</f>
        <v>66</v>
      </c>
      <c r="J6906" s="1">
        <f ca="1">OFFSET(IF($H6906="Cooling",Customer!$L$25,Customer!$L$52),$E6906,$D6906)</f>
        <v>64</v>
      </c>
      <c r="K6906" s="16">
        <f t="shared" si="1296"/>
        <v>0</v>
      </c>
      <c r="L6906" s="16">
        <f t="shared" si="1297"/>
        <v>0</v>
      </c>
      <c r="M6906" s="17">
        <f t="shared" ca="1" si="1301"/>
        <v>24</v>
      </c>
      <c r="N6906" s="17">
        <f t="shared" ca="1" si="1302"/>
        <v>22</v>
      </c>
      <c r="O6906" s="4"/>
      <c r="P6906" s="4">
        <v>48</v>
      </c>
      <c r="Q6906" s="4">
        <v>39</v>
      </c>
      <c r="R6906" s="4">
        <v>32</v>
      </c>
      <c r="S6906" s="4">
        <v>42</v>
      </c>
      <c r="T6906" s="4">
        <v>42</v>
      </c>
      <c r="U6906" s="4">
        <v>48</v>
      </c>
      <c r="V6906" s="13">
        <v>42</v>
      </c>
      <c r="W6906" s="4">
        <v>66</v>
      </c>
      <c r="X6906" s="4">
        <v>40</v>
      </c>
      <c r="Y6906">
        <f t="shared" si="1298"/>
        <v>0</v>
      </c>
      <c r="Z6906">
        <f t="shared" si="1299"/>
        <v>0</v>
      </c>
    </row>
    <row r="6907" spans="2:26" x14ac:dyDescent="0.25">
      <c r="B6907" s="11">
        <f t="shared" si="1300"/>
        <v>44849.291666649944</v>
      </c>
      <c r="C6907" s="1">
        <f t="shared" si="1291"/>
        <v>10</v>
      </c>
      <c r="D6907" s="1">
        <f t="shared" si="1292"/>
        <v>6</v>
      </c>
      <c r="E6907" s="12">
        <f t="shared" si="1293"/>
        <v>8</v>
      </c>
      <c r="F6907" s="124" t="str">
        <f t="shared" si="1294"/>
        <v>0</v>
      </c>
      <c r="G6907" s="1">
        <f ca="1">(OFFSET(O6907,0,MATCH(Customer!$J$6,'CDH &amp; HDH'!$P$11:$X$11,0)))</f>
        <v>47</v>
      </c>
      <c r="H6907" s="1" t="str">
        <f t="shared" si="1295"/>
        <v>Heating</v>
      </c>
      <c r="I6907" s="1">
        <f ca="1">OFFSET(IF($H6907="Cooling",Customer!$C$25,Customer!$C$52),E6907,D6907)</f>
        <v>66</v>
      </c>
      <c r="J6907" s="1">
        <f ca="1">OFFSET(IF($H6907="Cooling",Customer!$L$25,Customer!$L$52),$E6907,$D6907)</f>
        <v>64</v>
      </c>
      <c r="K6907" s="16">
        <f t="shared" si="1296"/>
        <v>0</v>
      </c>
      <c r="L6907" s="16">
        <f t="shared" si="1297"/>
        <v>0</v>
      </c>
      <c r="M6907" s="17">
        <f t="shared" ca="1" si="1301"/>
        <v>19</v>
      </c>
      <c r="N6907" s="17">
        <f t="shared" ca="1" si="1302"/>
        <v>17</v>
      </c>
      <c r="O6907" s="4"/>
      <c r="P6907" s="4">
        <v>48</v>
      </c>
      <c r="Q6907" s="4">
        <v>40</v>
      </c>
      <c r="R6907" s="4">
        <v>36</v>
      </c>
      <c r="S6907" s="4">
        <v>42</v>
      </c>
      <c r="T6907" s="4">
        <v>45</v>
      </c>
      <c r="U6907" s="4">
        <v>51</v>
      </c>
      <c r="V6907" s="13">
        <v>47</v>
      </c>
      <c r="W6907" s="4">
        <v>66</v>
      </c>
      <c r="X6907" s="4">
        <v>41</v>
      </c>
      <c r="Y6907">
        <f t="shared" si="1298"/>
        <v>0</v>
      </c>
      <c r="Z6907">
        <f t="shared" si="1299"/>
        <v>0</v>
      </c>
    </row>
    <row r="6908" spans="2:26" x14ac:dyDescent="0.25">
      <c r="B6908" s="11">
        <f t="shared" si="1300"/>
        <v>44849.333333316608</v>
      </c>
      <c r="C6908" s="1">
        <f t="shared" si="1291"/>
        <v>10</v>
      </c>
      <c r="D6908" s="1">
        <f t="shared" si="1292"/>
        <v>6</v>
      </c>
      <c r="E6908" s="12">
        <f t="shared" si="1293"/>
        <v>9</v>
      </c>
      <c r="F6908" s="124" t="str">
        <f t="shared" si="1294"/>
        <v>0</v>
      </c>
      <c r="G6908" s="1">
        <f ca="1">(OFFSET(O6908,0,MATCH(Customer!$J$6,'CDH &amp; HDH'!$P$11:$X$11,0)))</f>
        <v>51</v>
      </c>
      <c r="H6908" s="1" t="str">
        <f t="shared" si="1295"/>
        <v>Heating</v>
      </c>
      <c r="I6908" s="1">
        <f ca="1">OFFSET(IF($H6908="Cooling",Customer!$C$25,Customer!$C$52),E6908,D6908)</f>
        <v>66</v>
      </c>
      <c r="J6908" s="1">
        <f ca="1">OFFSET(IF($H6908="Cooling",Customer!$L$25,Customer!$L$52),$E6908,$D6908)</f>
        <v>64</v>
      </c>
      <c r="K6908" s="16">
        <f t="shared" si="1296"/>
        <v>0</v>
      </c>
      <c r="L6908" s="16">
        <f t="shared" si="1297"/>
        <v>0</v>
      </c>
      <c r="M6908" s="17">
        <f t="shared" ca="1" si="1301"/>
        <v>15</v>
      </c>
      <c r="N6908" s="17">
        <f t="shared" ca="1" si="1302"/>
        <v>13</v>
      </c>
      <c r="O6908" s="4"/>
      <c r="P6908" s="4">
        <v>48</v>
      </c>
      <c r="Q6908" s="4">
        <v>42</v>
      </c>
      <c r="R6908" s="4">
        <v>48</v>
      </c>
      <c r="S6908" s="4">
        <v>42</v>
      </c>
      <c r="T6908" s="4">
        <v>48</v>
      </c>
      <c r="U6908" s="4">
        <v>54</v>
      </c>
      <c r="V6908" s="13">
        <v>51</v>
      </c>
      <c r="W6908" s="4">
        <v>67</v>
      </c>
      <c r="X6908" s="4">
        <v>44</v>
      </c>
      <c r="Y6908">
        <f t="shared" si="1298"/>
        <v>0</v>
      </c>
      <c r="Z6908">
        <f t="shared" si="1299"/>
        <v>0</v>
      </c>
    </row>
    <row r="6909" spans="2:26" x14ac:dyDescent="0.25">
      <c r="B6909" s="11">
        <f t="shared" si="1300"/>
        <v>44849.374999983273</v>
      </c>
      <c r="C6909" s="1">
        <f t="shared" si="1291"/>
        <v>10</v>
      </c>
      <c r="D6909" s="1">
        <f t="shared" si="1292"/>
        <v>6</v>
      </c>
      <c r="E6909" s="12">
        <f t="shared" si="1293"/>
        <v>10</v>
      </c>
      <c r="F6909" s="124" t="str">
        <f t="shared" si="1294"/>
        <v>0</v>
      </c>
      <c r="G6909" s="1">
        <f ca="1">(OFFSET(O6909,0,MATCH(Customer!$J$6,'CDH &amp; HDH'!$P$11:$X$11,0)))</f>
        <v>58</v>
      </c>
      <c r="H6909" s="1" t="str">
        <f t="shared" si="1295"/>
        <v>Heating</v>
      </c>
      <c r="I6909" s="1">
        <f ca="1">OFFSET(IF($H6909="Cooling",Customer!$C$25,Customer!$C$52),E6909,D6909)</f>
        <v>66</v>
      </c>
      <c r="J6909" s="1">
        <f ca="1">OFFSET(IF($H6909="Cooling",Customer!$L$25,Customer!$L$52),$E6909,$D6909)</f>
        <v>64</v>
      </c>
      <c r="K6909" s="16">
        <f t="shared" si="1296"/>
        <v>0</v>
      </c>
      <c r="L6909" s="16">
        <f t="shared" si="1297"/>
        <v>0</v>
      </c>
      <c r="M6909" s="17">
        <f t="shared" ca="1" si="1301"/>
        <v>8</v>
      </c>
      <c r="N6909" s="17">
        <f t="shared" ca="1" si="1302"/>
        <v>6</v>
      </c>
      <c r="O6909" s="4"/>
      <c r="P6909" s="4">
        <v>48</v>
      </c>
      <c r="Q6909" s="4">
        <v>44</v>
      </c>
      <c r="R6909" s="4">
        <v>55</v>
      </c>
      <c r="S6909" s="4">
        <v>42</v>
      </c>
      <c r="T6909" s="4">
        <v>52</v>
      </c>
      <c r="U6909" s="4">
        <v>59</v>
      </c>
      <c r="V6909" s="13">
        <v>58</v>
      </c>
      <c r="W6909" s="4">
        <v>68</v>
      </c>
      <c r="X6909" s="4">
        <v>48</v>
      </c>
      <c r="Y6909">
        <f t="shared" si="1298"/>
        <v>0</v>
      </c>
      <c r="Z6909">
        <f t="shared" si="1299"/>
        <v>0</v>
      </c>
    </row>
    <row r="6910" spans="2:26" x14ac:dyDescent="0.25">
      <c r="B6910" s="11">
        <f t="shared" si="1300"/>
        <v>44849.416666649937</v>
      </c>
      <c r="C6910" s="1">
        <f t="shared" si="1291"/>
        <v>10</v>
      </c>
      <c r="D6910" s="1">
        <f t="shared" si="1292"/>
        <v>6</v>
      </c>
      <c r="E6910" s="12">
        <f t="shared" si="1293"/>
        <v>11</v>
      </c>
      <c r="F6910" s="124" t="str">
        <f t="shared" si="1294"/>
        <v>0</v>
      </c>
      <c r="G6910" s="1">
        <f ca="1">(OFFSET(O6910,0,MATCH(Customer!$J$6,'CDH &amp; HDH'!$P$11:$X$11,0)))</f>
        <v>60</v>
      </c>
      <c r="H6910" s="1" t="str">
        <f t="shared" si="1295"/>
        <v>Heating</v>
      </c>
      <c r="I6910" s="1">
        <f ca="1">OFFSET(IF($H6910="Cooling",Customer!$C$25,Customer!$C$52),E6910,D6910)</f>
        <v>66</v>
      </c>
      <c r="J6910" s="1">
        <f ca="1">OFFSET(IF($H6910="Cooling",Customer!$L$25,Customer!$L$52),$E6910,$D6910)</f>
        <v>64</v>
      </c>
      <c r="K6910" s="16">
        <f t="shared" si="1296"/>
        <v>0</v>
      </c>
      <c r="L6910" s="16">
        <f t="shared" si="1297"/>
        <v>0</v>
      </c>
      <c r="M6910" s="17">
        <f t="shared" ca="1" si="1301"/>
        <v>6</v>
      </c>
      <c r="N6910" s="17">
        <f t="shared" ca="1" si="1302"/>
        <v>4</v>
      </c>
      <c r="O6910" s="4"/>
      <c r="P6910" s="4">
        <v>51</v>
      </c>
      <c r="Q6910" s="4">
        <v>47</v>
      </c>
      <c r="R6910" s="4">
        <v>58</v>
      </c>
      <c r="S6910" s="4">
        <v>42</v>
      </c>
      <c r="T6910" s="4">
        <v>53</v>
      </c>
      <c r="U6910" s="4">
        <v>60</v>
      </c>
      <c r="V6910" s="13">
        <v>60</v>
      </c>
      <c r="W6910" s="4">
        <v>70</v>
      </c>
      <c r="X6910" s="4">
        <v>50</v>
      </c>
      <c r="Y6910">
        <f t="shared" si="1298"/>
        <v>0</v>
      </c>
      <c r="Z6910">
        <f t="shared" si="1299"/>
        <v>0</v>
      </c>
    </row>
    <row r="6911" spans="2:26" x14ac:dyDescent="0.25">
      <c r="B6911" s="11">
        <f t="shared" si="1300"/>
        <v>44849.458333316601</v>
      </c>
      <c r="C6911" s="1">
        <f t="shared" si="1291"/>
        <v>10</v>
      </c>
      <c r="D6911" s="1">
        <f t="shared" si="1292"/>
        <v>6</v>
      </c>
      <c r="E6911" s="12">
        <f t="shared" si="1293"/>
        <v>12</v>
      </c>
      <c r="F6911" s="124" t="str">
        <f t="shared" si="1294"/>
        <v>0</v>
      </c>
      <c r="G6911" s="1">
        <f ca="1">(OFFSET(O6911,0,MATCH(Customer!$J$6,'CDH &amp; HDH'!$P$11:$X$11,0)))</f>
        <v>61</v>
      </c>
      <c r="H6911" s="1" t="str">
        <f t="shared" si="1295"/>
        <v>Heating</v>
      </c>
      <c r="I6911" s="1">
        <f ca="1">OFFSET(IF($H6911="Cooling",Customer!$C$25,Customer!$C$52),E6911,D6911)</f>
        <v>66</v>
      </c>
      <c r="J6911" s="1">
        <f ca="1">OFFSET(IF($H6911="Cooling",Customer!$L$25,Customer!$L$52),$E6911,$D6911)</f>
        <v>64</v>
      </c>
      <c r="K6911" s="16">
        <f t="shared" si="1296"/>
        <v>0</v>
      </c>
      <c r="L6911" s="16">
        <f t="shared" si="1297"/>
        <v>0</v>
      </c>
      <c r="M6911" s="17">
        <f t="shared" ca="1" si="1301"/>
        <v>5</v>
      </c>
      <c r="N6911" s="17">
        <f t="shared" ca="1" si="1302"/>
        <v>3</v>
      </c>
      <c r="O6911" s="4"/>
      <c r="P6911" s="4">
        <v>54</v>
      </c>
      <c r="Q6911" s="4">
        <v>47</v>
      </c>
      <c r="R6911" s="4">
        <v>60</v>
      </c>
      <c r="S6911" s="4">
        <v>42</v>
      </c>
      <c r="T6911" s="4">
        <v>57</v>
      </c>
      <c r="U6911" s="4">
        <v>61</v>
      </c>
      <c r="V6911" s="13">
        <v>61</v>
      </c>
      <c r="W6911" s="4">
        <v>72</v>
      </c>
      <c r="X6911" s="4">
        <v>53</v>
      </c>
      <c r="Y6911">
        <f t="shared" si="1298"/>
        <v>0</v>
      </c>
      <c r="Z6911">
        <f t="shared" si="1299"/>
        <v>0</v>
      </c>
    </row>
    <row r="6912" spans="2:26" x14ac:dyDescent="0.25">
      <c r="B6912" s="11">
        <f t="shared" si="1300"/>
        <v>44849.499999983265</v>
      </c>
      <c r="C6912" s="1">
        <f t="shared" si="1291"/>
        <v>10</v>
      </c>
      <c r="D6912" s="1">
        <f t="shared" si="1292"/>
        <v>6</v>
      </c>
      <c r="E6912" s="12">
        <f t="shared" si="1293"/>
        <v>13</v>
      </c>
      <c r="F6912" s="124" t="str">
        <f t="shared" si="1294"/>
        <v>0</v>
      </c>
      <c r="G6912" s="1">
        <f ca="1">(OFFSET(O6912,0,MATCH(Customer!$J$6,'CDH &amp; HDH'!$P$11:$X$11,0)))</f>
        <v>64</v>
      </c>
      <c r="H6912" s="1" t="str">
        <f t="shared" si="1295"/>
        <v>Heating</v>
      </c>
      <c r="I6912" s="1">
        <f ca="1">OFFSET(IF($H6912="Cooling",Customer!$C$25,Customer!$C$52),E6912,D6912)</f>
        <v>66</v>
      </c>
      <c r="J6912" s="1">
        <f ca="1">OFFSET(IF($H6912="Cooling",Customer!$L$25,Customer!$L$52),$E6912,$D6912)</f>
        <v>64</v>
      </c>
      <c r="K6912" s="16">
        <f t="shared" si="1296"/>
        <v>0</v>
      </c>
      <c r="L6912" s="16">
        <f t="shared" si="1297"/>
        <v>0</v>
      </c>
      <c r="M6912" s="17">
        <f t="shared" ca="1" si="1301"/>
        <v>2</v>
      </c>
      <c r="N6912" s="17">
        <f t="shared" ca="1" si="1302"/>
        <v>0</v>
      </c>
      <c r="O6912" s="4"/>
      <c r="P6912" s="4">
        <v>56</v>
      </c>
      <c r="Q6912" s="4">
        <v>47</v>
      </c>
      <c r="R6912" s="4">
        <v>63</v>
      </c>
      <c r="S6912" s="4">
        <v>42</v>
      </c>
      <c r="T6912" s="4">
        <v>57</v>
      </c>
      <c r="U6912" s="4">
        <v>62</v>
      </c>
      <c r="V6912" s="13">
        <v>64</v>
      </c>
      <c r="W6912" s="4">
        <v>71</v>
      </c>
      <c r="X6912" s="4">
        <v>54</v>
      </c>
      <c r="Y6912">
        <f t="shared" si="1298"/>
        <v>0</v>
      </c>
      <c r="Z6912">
        <f t="shared" si="1299"/>
        <v>0</v>
      </c>
    </row>
    <row r="6913" spans="2:26" x14ac:dyDescent="0.25">
      <c r="B6913" s="11">
        <f t="shared" si="1300"/>
        <v>44849.54166664993</v>
      </c>
      <c r="C6913" s="1">
        <f t="shared" si="1291"/>
        <v>10</v>
      </c>
      <c r="D6913" s="1">
        <f t="shared" si="1292"/>
        <v>6</v>
      </c>
      <c r="E6913" s="12">
        <f t="shared" si="1293"/>
        <v>14</v>
      </c>
      <c r="F6913" s="124" t="str">
        <f t="shared" si="1294"/>
        <v>0</v>
      </c>
      <c r="G6913" s="1">
        <f ca="1">(OFFSET(O6913,0,MATCH(Customer!$J$6,'CDH &amp; HDH'!$P$11:$X$11,0)))</f>
        <v>63</v>
      </c>
      <c r="H6913" s="1" t="str">
        <f t="shared" si="1295"/>
        <v>Heating</v>
      </c>
      <c r="I6913" s="1">
        <f ca="1">OFFSET(IF($H6913="Cooling",Customer!$C$25,Customer!$C$52),E6913,D6913)</f>
        <v>66</v>
      </c>
      <c r="J6913" s="1">
        <f ca="1">OFFSET(IF($H6913="Cooling",Customer!$L$25,Customer!$L$52),$E6913,$D6913)</f>
        <v>64</v>
      </c>
      <c r="K6913" s="16">
        <f t="shared" si="1296"/>
        <v>0</v>
      </c>
      <c r="L6913" s="16">
        <f t="shared" si="1297"/>
        <v>0</v>
      </c>
      <c r="M6913" s="17">
        <f t="shared" ca="1" si="1301"/>
        <v>3</v>
      </c>
      <c r="N6913" s="17">
        <f t="shared" ca="1" si="1302"/>
        <v>1</v>
      </c>
      <c r="O6913" s="4"/>
      <c r="P6913" s="4">
        <v>58</v>
      </c>
      <c r="Q6913" s="4">
        <v>47</v>
      </c>
      <c r="R6913" s="4">
        <v>65</v>
      </c>
      <c r="S6913" s="4">
        <v>41</v>
      </c>
      <c r="T6913" s="4">
        <v>57</v>
      </c>
      <c r="U6913" s="4">
        <v>62</v>
      </c>
      <c r="V6913" s="13">
        <v>63</v>
      </c>
      <c r="W6913" s="4">
        <v>70</v>
      </c>
      <c r="X6913" s="4">
        <v>56</v>
      </c>
      <c r="Y6913">
        <f t="shared" si="1298"/>
        <v>0</v>
      </c>
      <c r="Z6913">
        <f t="shared" si="1299"/>
        <v>0</v>
      </c>
    </row>
    <row r="6914" spans="2:26" x14ac:dyDescent="0.25">
      <c r="B6914" s="11">
        <f t="shared" si="1300"/>
        <v>44849.583333316594</v>
      </c>
      <c r="C6914" s="1">
        <f t="shared" si="1291"/>
        <v>10</v>
      </c>
      <c r="D6914" s="1">
        <f t="shared" si="1292"/>
        <v>6</v>
      </c>
      <c r="E6914" s="12">
        <f t="shared" si="1293"/>
        <v>15</v>
      </c>
      <c r="F6914" s="124" t="str">
        <f t="shared" si="1294"/>
        <v>0</v>
      </c>
      <c r="G6914" s="1">
        <f ca="1">(OFFSET(O6914,0,MATCH(Customer!$J$6,'CDH &amp; HDH'!$P$11:$X$11,0)))</f>
        <v>63</v>
      </c>
      <c r="H6914" s="1" t="str">
        <f t="shared" si="1295"/>
        <v>Heating</v>
      </c>
      <c r="I6914" s="1">
        <f ca="1">OFFSET(IF($H6914="Cooling",Customer!$C$25,Customer!$C$52),E6914,D6914)</f>
        <v>66</v>
      </c>
      <c r="J6914" s="1">
        <f ca="1">OFFSET(IF($H6914="Cooling",Customer!$L$25,Customer!$L$52),$E6914,$D6914)</f>
        <v>64</v>
      </c>
      <c r="K6914" s="16">
        <f t="shared" si="1296"/>
        <v>0</v>
      </c>
      <c r="L6914" s="16">
        <f t="shared" si="1297"/>
        <v>0</v>
      </c>
      <c r="M6914" s="17">
        <f t="shared" ca="1" si="1301"/>
        <v>3</v>
      </c>
      <c r="N6914" s="17">
        <f t="shared" ca="1" si="1302"/>
        <v>1</v>
      </c>
      <c r="O6914" s="4"/>
      <c r="P6914" s="4">
        <v>61</v>
      </c>
      <c r="Q6914" s="4">
        <v>47</v>
      </c>
      <c r="R6914" s="4">
        <v>65</v>
      </c>
      <c r="S6914" s="4">
        <v>41</v>
      </c>
      <c r="T6914" s="4">
        <v>56</v>
      </c>
      <c r="U6914" s="4">
        <v>62</v>
      </c>
      <c r="V6914" s="13">
        <v>63</v>
      </c>
      <c r="W6914" s="4">
        <v>70</v>
      </c>
      <c r="X6914" s="4">
        <v>55</v>
      </c>
      <c r="Y6914">
        <f t="shared" si="1298"/>
        <v>0</v>
      </c>
      <c r="Z6914">
        <f t="shared" si="1299"/>
        <v>0</v>
      </c>
    </row>
    <row r="6915" spans="2:26" x14ac:dyDescent="0.25">
      <c r="B6915" s="11">
        <f t="shared" si="1300"/>
        <v>44849.624999983258</v>
      </c>
      <c r="C6915" s="1">
        <f t="shared" si="1291"/>
        <v>10</v>
      </c>
      <c r="D6915" s="1">
        <f t="shared" si="1292"/>
        <v>6</v>
      </c>
      <c r="E6915" s="12">
        <f t="shared" si="1293"/>
        <v>16</v>
      </c>
      <c r="F6915" s="124" t="str">
        <f t="shared" si="1294"/>
        <v>0</v>
      </c>
      <c r="G6915" s="1">
        <f ca="1">(OFFSET(O6915,0,MATCH(Customer!$J$6,'CDH &amp; HDH'!$P$11:$X$11,0)))</f>
        <v>63</v>
      </c>
      <c r="H6915" s="1" t="str">
        <f t="shared" si="1295"/>
        <v>Heating</v>
      </c>
      <c r="I6915" s="1">
        <f ca="1">OFFSET(IF($H6915="Cooling",Customer!$C$25,Customer!$C$52),E6915,D6915)</f>
        <v>66</v>
      </c>
      <c r="J6915" s="1">
        <f ca="1">OFFSET(IF($H6915="Cooling",Customer!$L$25,Customer!$L$52),$E6915,$D6915)</f>
        <v>64</v>
      </c>
      <c r="K6915" s="16">
        <f t="shared" si="1296"/>
        <v>0</v>
      </c>
      <c r="L6915" s="16">
        <f t="shared" si="1297"/>
        <v>0</v>
      </c>
      <c r="M6915" s="17">
        <f t="shared" ca="1" si="1301"/>
        <v>3</v>
      </c>
      <c r="N6915" s="17">
        <f t="shared" ca="1" si="1302"/>
        <v>1</v>
      </c>
      <c r="O6915" s="4"/>
      <c r="P6915" s="4">
        <v>60</v>
      </c>
      <c r="Q6915" s="4">
        <v>48</v>
      </c>
      <c r="R6915" s="4">
        <v>66</v>
      </c>
      <c r="S6915" s="4">
        <v>40</v>
      </c>
      <c r="T6915" s="4">
        <v>55</v>
      </c>
      <c r="U6915" s="4">
        <v>61</v>
      </c>
      <c r="V6915" s="13">
        <v>63</v>
      </c>
      <c r="W6915" s="4">
        <v>69</v>
      </c>
      <c r="X6915" s="4">
        <v>54</v>
      </c>
      <c r="Y6915">
        <f t="shared" si="1298"/>
        <v>0</v>
      </c>
      <c r="Z6915">
        <f t="shared" si="1299"/>
        <v>0</v>
      </c>
    </row>
    <row r="6916" spans="2:26" x14ac:dyDescent="0.25">
      <c r="B6916" s="11">
        <f t="shared" si="1300"/>
        <v>44849.666666649922</v>
      </c>
      <c r="C6916" s="1">
        <f t="shared" si="1291"/>
        <v>10</v>
      </c>
      <c r="D6916" s="1">
        <f t="shared" si="1292"/>
        <v>6</v>
      </c>
      <c r="E6916" s="12">
        <f t="shared" si="1293"/>
        <v>17</v>
      </c>
      <c r="F6916" s="124" t="str">
        <f t="shared" si="1294"/>
        <v>0</v>
      </c>
      <c r="G6916" s="1">
        <f ca="1">(OFFSET(O6916,0,MATCH(Customer!$J$6,'CDH &amp; HDH'!$P$11:$X$11,0)))</f>
        <v>62</v>
      </c>
      <c r="H6916" s="1" t="str">
        <f t="shared" si="1295"/>
        <v>Heating</v>
      </c>
      <c r="I6916" s="1">
        <f ca="1">OFFSET(IF($H6916="Cooling",Customer!$C$25,Customer!$C$52),E6916,D6916)</f>
        <v>66</v>
      </c>
      <c r="J6916" s="1">
        <f ca="1">OFFSET(IF($H6916="Cooling",Customer!$L$25,Customer!$L$52),$E6916,$D6916)</f>
        <v>64</v>
      </c>
      <c r="K6916" s="16">
        <f t="shared" si="1296"/>
        <v>0</v>
      </c>
      <c r="L6916" s="16">
        <f t="shared" si="1297"/>
        <v>0</v>
      </c>
      <c r="M6916" s="17">
        <f t="shared" ca="1" si="1301"/>
        <v>4</v>
      </c>
      <c r="N6916" s="17">
        <f t="shared" ca="1" si="1302"/>
        <v>2</v>
      </c>
      <c r="O6916" s="4"/>
      <c r="P6916" s="4">
        <v>58</v>
      </c>
      <c r="Q6916" s="4">
        <v>46</v>
      </c>
      <c r="R6916" s="4">
        <v>64</v>
      </c>
      <c r="S6916" s="4">
        <v>40</v>
      </c>
      <c r="T6916" s="4">
        <v>54</v>
      </c>
      <c r="U6916" s="4">
        <v>59</v>
      </c>
      <c r="V6916" s="13">
        <v>62</v>
      </c>
      <c r="W6916" s="4">
        <v>69</v>
      </c>
      <c r="X6916" s="4">
        <v>53</v>
      </c>
      <c r="Y6916">
        <f t="shared" si="1298"/>
        <v>0</v>
      </c>
      <c r="Z6916">
        <f t="shared" si="1299"/>
        <v>0</v>
      </c>
    </row>
    <row r="6917" spans="2:26" x14ac:dyDescent="0.25">
      <c r="B6917" s="11">
        <f t="shared" si="1300"/>
        <v>44849.708333316587</v>
      </c>
      <c r="C6917" s="1">
        <f t="shared" si="1291"/>
        <v>10</v>
      </c>
      <c r="D6917" s="1">
        <f t="shared" si="1292"/>
        <v>6</v>
      </c>
      <c r="E6917" s="12">
        <f t="shared" si="1293"/>
        <v>18</v>
      </c>
      <c r="F6917" s="124" t="str">
        <f t="shared" si="1294"/>
        <v>0</v>
      </c>
      <c r="G6917" s="1">
        <f ca="1">(OFFSET(O6917,0,MATCH(Customer!$J$6,'CDH &amp; HDH'!$P$11:$X$11,0)))</f>
        <v>61</v>
      </c>
      <c r="H6917" s="1" t="str">
        <f t="shared" si="1295"/>
        <v>Heating</v>
      </c>
      <c r="I6917" s="1">
        <f ca="1">OFFSET(IF($H6917="Cooling",Customer!$C$25,Customer!$C$52),E6917,D6917)</f>
        <v>66</v>
      </c>
      <c r="J6917" s="1">
        <f ca="1">OFFSET(IF($H6917="Cooling",Customer!$L$25,Customer!$L$52),$E6917,$D6917)</f>
        <v>64</v>
      </c>
      <c r="K6917" s="16">
        <f t="shared" si="1296"/>
        <v>0</v>
      </c>
      <c r="L6917" s="16">
        <f t="shared" si="1297"/>
        <v>0</v>
      </c>
      <c r="M6917" s="17">
        <f t="shared" ca="1" si="1301"/>
        <v>5</v>
      </c>
      <c r="N6917" s="17">
        <f t="shared" ca="1" si="1302"/>
        <v>3</v>
      </c>
      <c r="O6917" s="4"/>
      <c r="P6917" s="4">
        <v>56</v>
      </c>
      <c r="Q6917" s="4">
        <v>45</v>
      </c>
      <c r="R6917" s="4">
        <v>56</v>
      </c>
      <c r="S6917" s="4">
        <v>40</v>
      </c>
      <c r="T6917" s="4">
        <v>53</v>
      </c>
      <c r="U6917" s="4">
        <v>58</v>
      </c>
      <c r="V6917" s="13">
        <v>61</v>
      </c>
      <c r="W6917" s="4">
        <v>68</v>
      </c>
      <c r="X6917" s="4">
        <v>48</v>
      </c>
      <c r="Y6917">
        <f t="shared" si="1298"/>
        <v>0</v>
      </c>
      <c r="Z6917">
        <f t="shared" si="1299"/>
        <v>0</v>
      </c>
    </row>
    <row r="6918" spans="2:26" x14ac:dyDescent="0.25">
      <c r="B6918" s="11">
        <f t="shared" si="1300"/>
        <v>44849.749999983251</v>
      </c>
      <c r="C6918" s="1">
        <f t="shared" si="1291"/>
        <v>10</v>
      </c>
      <c r="D6918" s="1">
        <f t="shared" si="1292"/>
        <v>6</v>
      </c>
      <c r="E6918" s="12">
        <f t="shared" si="1293"/>
        <v>19</v>
      </c>
      <c r="F6918" s="124" t="str">
        <f t="shared" si="1294"/>
        <v>0</v>
      </c>
      <c r="G6918" s="1">
        <f ca="1">(OFFSET(O6918,0,MATCH(Customer!$J$6,'CDH &amp; HDH'!$P$11:$X$11,0)))</f>
        <v>59</v>
      </c>
      <c r="H6918" s="1" t="str">
        <f t="shared" si="1295"/>
        <v>Heating</v>
      </c>
      <c r="I6918" s="1">
        <f ca="1">OFFSET(IF($H6918="Cooling",Customer!$C$25,Customer!$C$52),E6918,D6918)</f>
        <v>66</v>
      </c>
      <c r="J6918" s="1">
        <f ca="1">OFFSET(IF($H6918="Cooling",Customer!$L$25,Customer!$L$52),$E6918,$D6918)</f>
        <v>64</v>
      </c>
      <c r="K6918" s="16">
        <f t="shared" si="1296"/>
        <v>0</v>
      </c>
      <c r="L6918" s="16">
        <f t="shared" si="1297"/>
        <v>0</v>
      </c>
      <c r="M6918" s="17">
        <f t="shared" ca="1" si="1301"/>
        <v>7</v>
      </c>
      <c r="N6918" s="17">
        <f t="shared" ca="1" si="1302"/>
        <v>5</v>
      </c>
      <c r="O6918" s="4"/>
      <c r="P6918" s="4">
        <v>56</v>
      </c>
      <c r="Q6918" s="4">
        <v>44</v>
      </c>
      <c r="R6918" s="4">
        <v>50</v>
      </c>
      <c r="S6918" s="4">
        <v>40</v>
      </c>
      <c r="T6918" s="4">
        <v>52</v>
      </c>
      <c r="U6918" s="4">
        <v>56</v>
      </c>
      <c r="V6918" s="13">
        <v>59</v>
      </c>
      <c r="W6918" s="4">
        <v>66</v>
      </c>
      <c r="X6918" s="4">
        <v>50</v>
      </c>
      <c r="Y6918">
        <f t="shared" si="1298"/>
        <v>0</v>
      </c>
      <c r="Z6918">
        <f t="shared" si="1299"/>
        <v>0</v>
      </c>
    </row>
    <row r="6919" spans="2:26" x14ac:dyDescent="0.25">
      <c r="B6919" s="11">
        <f t="shared" si="1300"/>
        <v>44849.791666649915</v>
      </c>
      <c r="C6919" s="1">
        <f t="shared" si="1291"/>
        <v>10</v>
      </c>
      <c r="D6919" s="1">
        <f t="shared" si="1292"/>
        <v>6</v>
      </c>
      <c r="E6919" s="12">
        <f t="shared" si="1293"/>
        <v>20</v>
      </c>
      <c r="F6919" s="124" t="str">
        <f t="shared" si="1294"/>
        <v>0</v>
      </c>
      <c r="G6919" s="1">
        <f ca="1">(OFFSET(O6919,0,MATCH(Customer!$J$6,'CDH &amp; HDH'!$P$11:$X$11,0)))</f>
        <v>58</v>
      </c>
      <c r="H6919" s="1" t="str">
        <f t="shared" si="1295"/>
        <v>Heating</v>
      </c>
      <c r="I6919" s="1">
        <f ca="1">OFFSET(IF($H6919="Cooling",Customer!$C$25,Customer!$C$52),E6919,D6919)</f>
        <v>66</v>
      </c>
      <c r="J6919" s="1">
        <f ca="1">OFFSET(IF($H6919="Cooling",Customer!$L$25,Customer!$L$52),$E6919,$D6919)</f>
        <v>64</v>
      </c>
      <c r="K6919" s="16">
        <f t="shared" si="1296"/>
        <v>0</v>
      </c>
      <c r="L6919" s="16">
        <f t="shared" si="1297"/>
        <v>0</v>
      </c>
      <c r="M6919" s="17">
        <f t="shared" ca="1" si="1301"/>
        <v>8</v>
      </c>
      <c r="N6919" s="17">
        <f t="shared" ca="1" si="1302"/>
        <v>6</v>
      </c>
      <c r="O6919" s="4"/>
      <c r="P6919" s="4">
        <v>53</v>
      </c>
      <c r="Q6919" s="4">
        <v>43</v>
      </c>
      <c r="R6919" s="4">
        <v>47</v>
      </c>
      <c r="S6919" s="4">
        <v>40</v>
      </c>
      <c r="T6919" s="4">
        <v>50</v>
      </c>
      <c r="U6919" s="4">
        <v>55</v>
      </c>
      <c r="V6919" s="13">
        <v>58</v>
      </c>
      <c r="W6919" s="4">
        <v>65</v>
      </c>
      <c r="X6919" s="4">
        <v>47</v>
      </c>
      <c r="Y6919">
        <f t="shared" si="1298"/>
        <v>0</v>
      </c>
      <c r="Z6919">
        <f t="shared" si="1299"/>
        <v>0</v>
      </c>
    </row>
    <row r="6920" spans="2:26" x14ac:dyDescent="0.25">
      <c r="B6920" s="11">
        <f t="shared" si="1300"/>
        <v>44849.833333316579</v>
      </c>
      <c r="C6920" s="1">
        <f t="shared" si="1291"/>
        <v>10</v>
      </c>
      <c r="D6920" s="1">
        <f t="shared" si="1292"/>
        <v>6</v>
      </c>
      <c r="E6920" s="12">
        <f t="shared" si="1293"/>
        <v>21</v>
      </c>
      <c r="F6920" s="124" t="str">
        <f t="shared" si="1294"/>
        <v>0</v>
      </c>
      <c r="G6920" s="1">
        <f ca="1">(OFFSET(O6920,0,MATCH(Customer!$J$6,'CDH &amp; HDH'!$P$11:$X$11,0)))</f>
        <v>58</v>
      </c>
      <c r="H6920" s="1" t="str">
        <f t="shared" si="1295"/>
        <v>Heating</v>
      </c>
      <c r="I6920" s="1">
        <f ca="1">OFFSET(IF($H6920="Cooling",Customer!$C$25,Customer!$C$52),E6920,D6920)</f>
        <v>66</v>
      </c>
      <c r="J6920" s="1">
        <f ca="1">OFFSET(IF($H6920="Cooling",Customer!$L$25,Customer!$L$52),$E6920,$D6920)</f>
        <v>64</v>
      </c>
      <c r="K6920" s="16">
        <f t="shared" si="1296"/>
        <v>0</v>
      </c>
      <c r="L6920" s="16">
        <f t="shared" si="1297"/>
        <v>0</v>
      </c>
      <c r="M6920" s="17">
        <f t="shared" ca="1" si="1301"/>
        <v>8</v>
      </c>
      <c r="N6920" s="17">
        <f t="shared" ca="1" si="1302"/>
        <v>6</v>
      </c>
      <c r="O6920" s="4"/>
      <c r="P6920" s="4">
        <v>53</v>
      </c>
      <c r="Q6920" s="4">
        <v>44</v>
      </c>
      <c r="R6920" s="4">
        <v>48</v>
      </c>
      <c r="S6920" s="4">
        <v>39</v>
      </c>
      <c r="T6920" s="4">
        <v>50</v>
      </c>
      <c r="U6920" s="4">
        <v>55</v>
      </c>
      <c r="V6920" s="13">
        <v>58</v>
      </c>
      <c r="W6920" s="4">
        <v>63</v>
      </c>
      <c r="X6920" s="4">
        <v>43</v>
      </c>
      <c r="Y6920">
        <f t="shared" si="1298"/>
        <v>0</v>
      </c>
      <c r="Z6920">
        <f t="shared" si="1299"/>
        <v>0</v>
      </c>
    </row>
    <row r="6921" spans="2:26" x14ac:dyDescent="0.25">
      <c r="B6921" s="11">
        <f t="shared" si="1300"/>
        <v>44849.874999983243</v>
      </c>
      <c r="C6921" s="1">
        <f t="shared" si="1291"/>
        <v>10</v>
      </c>
      <c r="D6921" s="1">
        <f t="shared" si="1292"/>
        <v>6</v>
      </c>
      <c r="E6921" s="12">
        <f t="shared" si="1293"/>
        <v>22</v>
      </c>
      <c r="F6921" s="124" t="str">
        <f t="shared" si="1294"/>
        <v>0</v>
      </c>
      <c r="G6921" s="1">
        <f ca="1">(OFFSET(O6921,0,MATCH(Customer!$J$6,'CDH &amp; HDH'!$P$11:$X$11,0)))</f>
        <v>57</v>
      </c>
      <c r="H6921" s="1" t="str">
        <f t="shared" si="1295"/>
        <v>Heating</v>
      </c>
      <c r="I6921" s="1">
        <f ca="1">OFFSET(IF($H6921="Cooling",Customer!$C$25,Customer!$C$52),E6921,D6921)</f>
        <v>66</v>
      </c>
      <c r="J6921" s="1">
        <f ca="1">OFFSET(IF($H6921="Cooling",Customer!$L$25,Customer!$L$52),$E6921,$D6921)</f>
        <v>64</v>
      </c>
      <c r="K6921" s="16">
        <f t="shared" si="1296"/>
        <v>0</v>
      </c>
      <c r="L6921" s="16">
        <f t="shared" si="1297"/>
        <v>0</v>
      </c>
      <c r="M6921" s="17">
        <f t="shared" ca="1" si="1301"/>
        <v>9</v>
      </c>
      <c r="N6921" s="17">
        <f t="shared" ca="1" si="1302"/>
        <v>7</v>
      </c>
      <c r="O6921" s="4"/>
      <c r="P6921" s="4">
        <v>52</v>
      </c>
      <c r="Q6921" s="4">
        <v>43</v>
      </c>
      <c r="R6921" s="4">
        <v>43</v>
      </c>
      <c r="S6921" s="4">
        <v>39</v>
      </c>
      <c r="T6921" s="4">
        <v>50</v>
      </c>
      <c r="U6921" s="4">
        <v>54</v>
      </c>
      <c r="V6921" s="13">
        <v>57</v>
      </c>
      <c r="W6921" s="4">
        <v>60</v>
      </c>
      <c r="X6921" s="4">
        <v>43</v>
      </c>
      <c r="Y6921">
        <f t="shared" si="1298"/>
        <v>0</v>
      </c>
      <c r="Z6921">
        <f t="shared" si="1299"/>
        <v>0</v>
      </c>
    </row>
    <row r="6922" spans="2:26" x14ac:dyDescent="0.25">
      <c r="B6922" s="11">
        <f t="shared" si="1300"/>
        <v>44849.916666649908</v>
      </c>
      <c r="C6922" s="1">
        <f t="shared" si="1291"/>
        <v>10</v>
      </c>
      <c r="D6922" s="1">
        <f t="shared" si="1292"/>
        <v>6</v>
      </c>
      <c r="E6922" s="12">
        <f t="shared" si="1293"/>
        <v>23</v>
      </c>
      <c r="F6922" s="124" t="str">
        <f t="shared" si="1294"/>
        <v>0</v>
      </c>
      <c r="G6922" s="1">
        <f ca="1">(OFFSET(O6922,0,MATCH(Customer!$J$6,'CDH &amp; HDH'!$P$11:$X$11,0)))</f>
        <v>56</v>
      </c>
      <c r="H6922" s="1" t="str">
        <f t="shared" si="1295"/>
        <v>Heating</v>
      </c>
      <c r="I6922" s="1">
        <f ca="1">OFFSET(IF($H6922="Cooling",Customer!$C$25,Customer!$C$52),E6922,D6922)</f>
        <v>66</v>
      </c>
      <c r="J6922" s="1">
        <f ca="1">OFFSET(IF($H6922="Cooling",Customer!$L$25,Customer!$L$52),$E6922,$D6922)</f>
        <v>64</v>
      </c>
      <c r="K6922" s="16">
        <f t="shared" si="1296"/>
        <v>0</v>
      </c>
      <c r="L6922" s="16">
        <f t="shared" si="1297"/>
        <v>0</v>
      </c>
      <c r="M6922" s="17">
        <f t="shared" ca="1" si="1301"/>
        <v>10</v>
      </c>
      <c r="N6922" s="17">
        <f t="shared" ca="1" si="1302"/>
        <v>8</v>
      </c>
      <c r="O6922" s="4"/>
      <c r="P6922" s="4">
        <v>52</v>
      </c>
      <c r="Q6922" s="4">
        <v>44</v>
      </c>
      <c r="R6922" s="4">
        <v>42</v>
      </c>
      <c r="S6922" s="4">
        <v>38</v>
      </c>
      <c r="T6922" s="4">
        <v>49</v>
      </c>
      <c r="U6922" s="4">
        <v>51</v>
      </c>
      <c r="V6922" s="13">
        <v>56</v>
      </c>
      <c r="W6922" s="4">
        <v>57</v>
      </c>
      <c r="X6922" s="4">
        <v>42</v>
      </c>
      <c r="Y6922">
        <f t="shared" si="1298"/>
        <v>0</v>
      </c>
      <c r="Z6922">
        <f t="shared" si="1299"/>
        <v>0</v>
      </c>
    </row>
    <row r="6923" spans="2:26" x14ac:dyDescent="0.25">
      <c r="B6923" s="11">
        <f t="shared" si="1300"/>
        <v>44849.958333316572</v>
      </c>
      <c r="C6923" s="1">
        <f t="shared" si="1291"/>
        <v>10</v>
      </c>
      <c r="D6923" s="1">
        <f t="shared" si="1292"/>
        <v>6</v>
      </c>
      <c r="E6923" s="12">
        <f t="shared" si="1293"/>
        <v>24</v>
      </c>
      <c r="F6923" s="124" t="str">
        <f t="shared" si="1294"/>
        <v>0</v>
      </c>
      <c r="G6923" s="1">
        <f ca="1">(OFFSET(O6923,0,MATCH(Customer!$J$6,'CDH &amp; HDH'!$P$11:$X$11,0)))</f>
        <v>55</v>
      </c>
      <c r="H6923" s="1" t="str">
        <f t="shared" si="1295"/>
        <v>Heating</v>
      </c>
      <c r="I6923" s="1">
        <f ca="1">OFFSET(IF($H6923="Cooling",Customer!$C$25,Customer!$C$52),E6923,D6923)</f>
        <v>66</v>
      </c>
      <c r="J6923" s="1">
        <f ca="1">OFFSET(IF($H6923="Cooling",Customer!$L$25,Customer!$L$52),$E6923,$D6923)</f>
        <v>64</v>
      </c>
      <c r="K6923" s="16">
        <f t="shared" si="1296"/>
        <v>0</v>
      </c>
      <c r="L6923" s="16">
        <f t="shared" si="1297"/>
        <v>0</v>
      </c>
      <c r="M6923" s="17">
        <f t="shared" ca="1" si="1301"/>
        <v>11</v>
      </c>
      <c r="N6923" s="17">
        <f t="shared" ca="1" si="1302"/>
        <v>9</v>
      </c>
      <c r="O6923" s="4"/>
      <c r="P6923" s="4">
        <v>51</v>
      </c>
      <c r="Q6923" s="4">
        <v>43</v>
      </c>
      <c r="R6923" s="4">
        <v>41</v>
      </c>
      <c r="S6923" s="4">
        <v>38</v>
      </c>
      <c r="T6923" s="4">
        <v>48</v>
      </c>
      <c r="U6923" s="4">
        <v>53</v>
      </c>
      <c r="V6923" s="13">
        <v>55</v>
      </c>
      <c r="W6923" s="4">
        <v>55</v>
      </c>
      <c r="X6923" s="4">
        <v>41</v>
      </c>
      <c r="Y6923">
        <f t="shared" si="1298"/>
        <v>0</v>
      </c>
      <c r="Z6923">
        <f t="shared" si="1299"/>
        <v>0</v>
      </c>
    </row>
    <row r="6924" spans="2:26" x14ac:dyDescent="0.25">
      <c r="B6924" s="11">
        <f t="shared" si="1300"/>
        <v>44849.999999983236</v>
      </c>
      <c r="C6924" s="1">
        <f t="shared" si="1291"/>
        <v>10</v>
      </c>
      <c r="D6924" s="1">
        <f t="shared" si="1292"/>
        <v>7</v>
      </c>
      <c r="E6924" s="12">
        <f t="shared" si="1293"/>
        <v>1</v>
      </c>
      <c r="F6924" s="124" t="str">
        <f t="shared" si="1294"/>
        <v>0</v>
      </c>
      <c r="G6924" s="1">
        <f ca="1">(OFFSET(O6924,0,MATCH(Customer!$J$6,'CDH &amp; HDH'!$P$11:$X$11,0)))</f>
        <v>54</v>
      </c>
      <c r="H6924" s="1" t="str">
        <f t="shared" si="1295"/>
        <v>Heating</v>
      </c>
      <c r="I6924" s="1">
        <f ca="1">OFFSET(IF($H6924="Cooling",Customer!$C$25,Customer!$C$52),E6924,D6924)</f>
        <v>66</v>
      </c>
      <c r="J6924" s="1">
        <f ca="1">OFFSET(IF($H6924="Cooling",Customer!$L$25,Customer!$L$52),$E6924,$D6924)</f>
        <v>64</v>
      </c>
      <c r="K6924" s="16">
        <f t="shared" si="1296"/>
        <v>0</v>
      </c>
      <c r="L6924" s="16">
        <f t="shared" si="1297"/>
        <v>0</v>
      </c>
      <c r="M6924" s="17">
        <f t="shared" ca="1" si="1301"/>
        <v>12</v>
      </c>
      <c r="N6924" s="17">
        <f t="shared" ca="1" si="1302"/>
        <v>10</v>
      </c>
      <c r="O6924" s="4"/>
      <c r="P6924" s="4">
        <v>50</v>
      </c>
      <c r="Q6924" s="4">
        <v>43</v>
      </c>
      <c r="R6924" s="4">
        <v>40</v>
      </c>
      <c r="S6924" s="4">
        <v>37</v>
      </c>
      <c r="T6924" s="4">
        <v>45</v>
      </c>
      <c r="U6924" s="4">
        <v>50</v>
      </c>
      <c r="V6924" s="13">
        <v>54</v>
      </c>
      <c r="W6924" s="4">
        <v>53</v>
      </c>
      <c r="X6924" s="4">
        <v>42</v>
      </c>
      <c r="Y6924">
        <f t="shared" si="1298"/>
        <v>0</v>
      </c>
      <c r="Z6924">
        <f t="shared" si="1299"/>
        <v>0</v>
      </c>
    </row>
    <row r="6925" spans="2:26" x14ac:dyDescent="0.25">
      <c r="B6925" s="11">
        <f t="shared" si="1300"/>
        <v>44850.0416666499</v>
      </c>
      <c r="C6925" s="1">
        <f t="shared" ref="C6925:C6988" si="1303">MONTH(B6925)</f>
        <v>10</v>
      </c>
      <c r="D6925" s="1">
        <f t="shared" ref="D6925:D6988" si="1304">WEEKDAY(B6925,2)</f>
        <v>7</v>
      </c>
      <c r="E6925" s="12">
        <f t="shared" ref="E6925:E6988" si="1305">HOUR(B6925)+1</f>
        <v>2</v>
      </c>
      <c r="F6925" s="124" t="str">
        <f t="shared" ref="F6925:F6988" si="1306">IF(AND(C6925&gt;5,C6925&lt;9,D6925&lt;6,E6925&gt;14,E6925&lt;19),"1",IF(AND(OR(E6925=8,E6925=9,E6925=19,E6925=20),C6925&lt;3,D6925&lt;6),"1","0"))</f>
        <v>0</v>
      </c>
      <c r="G6925" s="1">
        <f ca="1">(OFFSET(O6925,0,MATCH(Customer!$J$6,'CDH &amp; HDH'!$P$11:$X$11,0)))</f>
        <v>55</v>
      </c>
      <c r="H6925" s="1" t="str">
        <f t="shared" ref="H6925:H6988" si="1307">IF(AND(C6925&gt;=5,C6925&lt;=9),"Cooling","Heating")</f>
        <v>Heating</v>
      </c>
      <c r="I6925" s="1">
        <f ca="1">OFFSET(IF($H6925="Cooling",Customer!$C$25,Customer!$C$52),E6925,D6925)</f>
        <v>66</v>
      </c>
      <c r="J6925" s="1">
        <f ca="1">OFFSET(IF($H6925="Cooling",Customer!$L$25,Customer!$L$52),$E6925,$D6925)</f>
        <v>64</v>
      </c>
      <c r="K6925" s="16">
        <f t="shared" ref="K6925:K6988" si="1308">IF($H6925="Heating",0,MAX(0,$G6925-I6925))</f>
        <v>0</v>
      </c>
      <c r="L6925" s="16">
        <f t="shared" ref="L6925:L6988" si="1309">IF($H6925="Heating",0,MAX(0,$G6925-J6925))</f>
        <v>0</v>
      </c>
      <c r="M6925" s="17">
        <f t="shared" ca="1" si="1301"/>
        <v>11</v>
      </c>
      <c r="N6925" s="17">
        <f t="shared" ca="1" si="1302"/>
        <v>9</v>
      </c>
      <c r="O6925" s="4"/>
      <c r="P6925" s="4">
        <v>50</v>
      </c>
      <c r="Q6925" s="4">
        <v>43</v>
      </c>
      <c r="R6925" s="4">
        <v>40</v>
      </c>
      <c r="S6925" s="4">
        <v>36</v>
      </c>
      <c r="T6925" s="4">
        <v>43</v>
      </c>
      <c r="U6925" s="4">
        <v>49</v>
      </c>
      <c r="V6925" s="13">
        <v>55</v>
      </c>
      <c r="W6925" s="4">
        <v>51</v>
      </c>
      <c r="X6925" s="4">
        <v>42</v>
      </c>
      <c r="Y6925">
        <f t="shared" ref="Y6925:Y6988" si="1310">1.08*400*K6925</f>
        <v>0</v>
      </c>
      <c r="Z6925">
        <f t="shared" ref="Z6925:Z6988" si="1311">1.08*400*L6925</f>
        <v>0</v>
      </c>
    </row>
    <row r="6926" spans="2:26" x14ac:dyDescent="0.25">
      <c r="B6926" s="11">
        <f t="shared" ref="B6926:B6989" si="1312">B6925+1/24</f>
        <v>44850.083333316565</v>
      </c>
      <c r="C6926" s="1">
        <f t="shared" si="1303"/>
        <v>10</v>
      </c>
      <c r="D6926" s="1">
        <f t="shared" si="1304"/>
        <v>7</v>
      </c>
      <c r="E6926" s="12">
        <f t="shared" si="1305"/>
        <v>3</v>
      </c>
      <c r="F6926" s="124" t="str">
        <f t="shared" si="1306"/>
        <v>0</v>
      </c>
      <c r="G6926" s="1">
        <f ca="1">(OFFSET(O6926,0,MATCH(Customer!$J$6,'CDH &amp; HDH'!$P$11:$X$11,0)))</f>
        <v>54</v>
      </c>
      <c r="H6926" s="1" t="str">
        <f t="shared" si="1307"/>
        <v>Heating</v>
      </c>
      <c r="I6926" s="1">
        <f ca="1">OFFSET(IF($H6926="Cooling",Customer!$C$25,Customer!$C$52),E6926,D6926)</f>
        <v>66</v>
      </c>
      <c r="J6926" s="1">
        <f ca="1">OFFSET(IF($H6926="Cooling",Customer!$L$25,Customer!$L$52),$E6926,$D6926)</f>
        <v>64</v>
      </c>
      <c r="K6926" s="16">
        <f t="shared" si="1308"/>
        <v>0</v>
      </c>
      <c r="L6926" s="16">
        <f t="shared" si="1309"/>
        <v>0</v>
      </c>
      <c r="M6926" s="17">
        <f t="shared" ca="1" si="1301"/>
        <v>12</v>
      </c>
      <c r="N6926" s="17">
        <f t="shared" ca="1" si="1302"/>
        <v>10</v>
      </c>
      <c r="O6926" s="4"/>
      <c r="P6926" s="4">
        <v>48</v>
      </c>
      <c r="Q6926" s="4">
        <v>43</v>
      </c>
      <c r="R6926" s="4">
        <v>40</v>
      </c>
      <c r="S6926" s="4">
        <v>35</v>
      </c>
      <c r="T6926" s="4">
        <v>39</v>
      </c>
      <c r="U6926" s="4">
        <v>47</v>
      </c>
      <c r="V6926" s="13">
        <v>54</v>
      </c>
      <c r="W6926" s="4">
        <v>49</v>
      </c>
      <c r="X6926" s="4">
        <v>41</v>
      </c>
      <c r="Y6926">
        <f t="shared" si="1310"/>
        <v>0</v>
      </c>
      <c r="Z6926">
        <f t="shared" si="1311"/>
        <v>0</v>
      </c>
    </row>
    <row r="6927" spans="2:26" x14ac:dyDescent="0.25">
      <c r="B6927" s="11">
        <f t="shared" si="1312"/>
        <v>44850.124999983229</v>
      </c>
      <c r="C6927" s="1">
        <f t="shared" si="1303"/>
        <v>10</v>
      </c>
      <c r="D6927" s="1">
        <f t="shared" si="1304"/>
        <v>7</v>
      </c>
      <c r="E6927" s="12">
        <f t="shared" si="1305"/>
        <v>4</v>
      </c>
      <c r="F6927" s="124" t="str">
        <f t="shared" si="1306"/>
        <v>0</v>
      </c>
      <c r="G6927" s="1">
        <f ca="1">(OFFSET(O6927,0,MATCH(Customer!$J$6,'CDH &amp; HDH'!$P$11:$X$11,0)))</f>
        <v>55</v>
      </c>
      <c r="H6927" s="1" t="str">
        <f t="shared" si="1307"/>
        <v>Heating</v>
      </c>
      <c r="I6927" s="1">
        <f ca="1">OFFSET(IF($H6927="Cooling",Customer!$C$25,Customer!$C$52),E6927,D6927)</f>
        <v>66</v>
      </c>
      <c r="J6927" s="1">
        <f ca="1">OFFSET(IF($H6927="Cooling",Customer!$L$25,Customer!$L$52),$E6927,$D6927)</f>
        <v>64</v>
      </c>
      <c r="K6927" s="16">
        <f t="shared" si="1308"/>
        <v>0</v>
      </c>
      <c r="L6927" s="16">
        <f t="shared" si="1309"/>
        <v>0</v>
      </c>
      <c r="M6927" s="17">
        <f t="shared" ca="1" si="1301"/>
        <v>11</v>
      </c>
      <c r="N6927" s="17">
        <f t="shared" ca="1" si="1302"/>
        <v>9</v>
      </c>
      <c r="O6927" s="4"/>
      <c r="P6927" s="4">
        <v>47</v>
      </c>
      <c r="Q6927" s="4">
        <v>43</v>
      </c>
      <c r="R6927" s="4">
        <v>40</v>
      </c>
      <c r="S6927" s="4">
        <v>34</v>
      </c>
      <c r="T6927" s="4">
        <v>43</v>
      </c>
      <c r="U6927" s="4">
        <v>49</v>
      </c>
      <c r="V6927" s="13">
        <v>55</v>
      </c>
      <c r="W6927" s="4">
        <v>48</v>
      </c>
      <c r="X6927" s="4">
        <v>42</v>
      </c>
      <c r="Y6927">
        <f t="shared" si="1310"/>
        <v>0</v>
      </c>
      <c r="Z6927">
        <f t="shared" si="1311"/>
        <v>0</v>
      </c>
    </row>
    <row r="6928" spans="2:26" x14ac:dyDescent="0.25">
      <c r="B6928" s="11">
        <f t="shared" si="1312"/>
        <v>44850.166666649893</v>
      </c>
      <c r="C6928" s="1">
        <f t="shared" si="1303"/>
        <v>10</v>
      </c>
      <c r="D6928" s="1">
        <f t="shared" si="1304"/>
        <v>7</v>
      </c>
      <c r="E6928" s="12">
        <f t="shared" si="1305"/>
        <v>5</v>
      </c>
      <c r="F6928" s="124" t="str">
        <f t="shared" si="1306"/>
        <v>0</v>
      </c>
      <c r="G6928" s="1">
        <f ca="1">(OFFSET(O6928,0,MATCH(Customer!$J$6,'CDH &amp; HDH'!$P$11:$X$11,0)))</f>
        <v>52</v>
      </c>
      <c r="H6928" s="1" t="str">
        <f t="shared" si="1307"/>
        <v>Heating</v>
      </c>
      <c r="I6928" s="1">
        <f ca="1">OFFSET(IF($H6928="Cooling",Customer!$C$25,Customer!$C$52),E6928,D6928)</f>
        <v>66</v>
      </c>
      <c r="J6928" s="1">
        <f ca="1">OFFSET(IF($H6928="Cooling",Customer!$L$25,Customer!$L$52),$E6928,$D6928)</f>
        <v>64</v>
      </c>
      <c r="K6928" s="16">
        <f t="shared" si="1308"/>
        <v>0</v>
      </c>
      <c r="L6928" s="16">
        <f t="shared" si="1309"/>
        <v>0</v>
      </c>
      <c r="M6928" s="17">
        <f t="shared" ca="1" si="1301"/>
        <v>14</v>
      </c>
      <c r="N6928" s="17">
        <f t="shared" ca="1" si="1302"/>
        <v>12</v>
      </c>
      <c r="O6928" s="4"/>
      <c r="P6928" s="4">
        <v>46</v>
      </c>
      <c r="Q6928" s="4">
        <v>43</v>
      </c>
      <c r="R6928" s="4">
        <v>37</v>
      </c>
      <c r="S6928" s="4">
        <v>34</v>
      </c>
      <c r="T6928" s="4">
        <v>38</v>
      </c>
      <c r="U6928" s="4">
        <v>46</v>
      </c>
      <c r="V6928" s="13">
        <v>52</v>
      </c>
      <c r="W6928" s="4">
        <v>48</v>
      </c>
      <c r="X6928" s="4">
        <v>42</v>
      </c>
      <c r="Y6928">
        <f t="shared" si="1310"/>
        <v>0</v>
      </c>
      <c r="Z6928">
        <f t="shared" si="1311"/>
        <v>0</v>
      </c>
    </row>
    <row r="6929" spans="2:26" x14ac:dyDescent="0.25">
      <c r="B6929" s="11">
        <f t="shared" si="1312"/>
        <v>44850.208333316557</v>
      </c>
      <c r="C6929" s="1">
        <f t="shared" si="1303"/>
        <v>10</v>
      </c>
      <c r="D6929" s="1">
        <f t="shared" si="1304"/>
        <v>7</v>
      </c>
      <c r="E6929" s="12">
        <f t="shared" si="1305"/>
        <v>6</v>
      </c>
      <c r="F6929" s="124" t="str">
        <f t="shared" si="1306"/>
        <v>0</v>
      </c>
      <c r="G6929" s="1">
        <f ca="1">(OFFSET(O6929,0,MATCH(Customer!$J$6,'CDH &amp; HDH'!$P$11:$X$11,0)))</f>
        <v>50</v>
      </c>
      <c r="H6929" s="1" t="str">
        <f t="shared" si="1307"/>
        <v>Heating</v>
      </c>
      <c r="I6929" s="1">
        <f ca="1">OFFSET(IF($H6929="Cooling",Customer!$C$25,Customer!$C$52),E6929,D6929)</f>
        <v>66</v>
      </c>
      <c r="J6929" s="1">
        <f ca="1">OFFSET(IF($H6929="Cooling",Customer!$L$25,Customer!$L$52),$E6929,$D6929)</f>
        <v>64</v>
      </c>
      <c r="K6929" s="16">
        <f t="shared" si="1308"/>
        <v>0</v>
      </c>
      <c r="L6929" s="16">
        <f t="shared" si="1309"/>
        <v>0</v>
      </c>
      <c r="M6929" s="17">
        <f t="shared" ca="1" si="1301"/>
        <v>16</v>
      </c>
      <c r="N6929" s="17">
        <f t="shared" ca="1" si="1302"/>
        <v>14</v>
      </c>
      <c r="O6929" s="4"/>
      <c r="P6929" s="4">
        <v>43</v>
      </c>
      <c r="Q6929" s="4">
        <v>43</v>
      </c>
      <c r="R6929" s="4">
        <v>36</v>
      </c>
      <c r="S6929" s="4">
        <v>35</v>
      </c>
      <c r="T6929" s="4">
        <v>38</v>
      </c>
      <c r="U6929" s="4">
        <v>46</v>
      </c>
      <c r="V6929" s="13">
        <v>50</v>
      </c>
      <c r="W6929" s="4">
        <v>49</v>
      </c>
      <c r="X6929" s="4">
        <v>42</v>
      </c>
      <c r="Y6929">
        <f t="shared" si="1310"/>
        <v>0</v>
      </c>
      <c r="Z6929">
        <f t="shared" si="1311"/>
        <v>0</v>
      </c>
    </row>
    <row r="6930" spans="2:26" x14ac:dyDescent="0.25">
      <c r="B6930" s="11">
        <f t="shared" si="1312"/>
        <v>44850.249999983222</v>
      </c>
      <c r="C6930" s="1">
        <f t="shared" si="1303"/>
        <v>10</v>
      </c>
      <c r="D6930" s="1">
        <f t="shared" si="1304"/>
        <v>7</v>
      </c>
      <c r="E6930" s="12">
        <f t="shared" si="1305"/>
        <v>7</v>
      </c>
      <c r="F6930" s="124" t="str">
        <f t="shared" si="1306"/>
        <v>0</v>
      </c>
      <c r="G6930" s="1">
        <f ca="1">(OFFSET(O6930,0,MATCH(Customer!$J$6,'CDH &amp; HDH'!$P$11:$X$11,0)))</f>
        <v>49</v>
      </c>
      <c r="H6930" s="1" t="str">
        <f t="shared" si="1307"/>
        <v>Heating</v>
      </c>
      <c r="I6930" s="1">
        <f ca="1">OFFSET(IF($H6930="Cooling",Customer!$C$25,Customer!$C$52),E6930,D6930)</f>
        <v>66</v>
      </c>
      <c r="J6930" s="1">
        <f ca="1">OFFSET(IF($H6930="Cooling",Customer!$L$25,Customer!$L$52),$E6930,$D6930)</f>
        <v>64</v>
      </c>
      <c r="K6930" s="16">
        <f t="shared" si="1308"/>
        <v>0</v>
      </c>
      <c r="L6930" s="16">
        <f t="shared" si="1309"/>
        <v>0</v>
      </c>
      <c r="M6930" s="17">
        <f t="shared" ca="1" si="1301"/>
        <v>17</v>
      </c>
      <c r="N6930" s="17">
        <f t="shared" ca="1" si="1302"/>
        <v>15</v>
      </c>
      <c r="O6930" s="4"/>
      <c r="P6930" s="4">
        <v>44</v>
      </c>
      <c r="Q6930" s="4">
        <v>43</v>
      </c>
      <c r="R6930" s="4">
        <v>37</v>
      </c>
      <c r="S6930" s="4">
        <v>35</v>
      </c>
      <c r="T6930" s="4">
        <v>38</v>
      </c>
      <c r="U6930" s="4">
        <v>48</v>
      </c>
      <c r="V6930" s="13">
        <v>49</v>
      </c>
      <c r="W6930" s="4">
        <v>50</v>
      </c>
      <c r="X6930" s="4">
        <v>42</v>
      </c>
      <c r="Y6930">
        <f t="shared" si="1310"/>
        <v>0</v>
      </c>
      <c r="Z6930">
        <f t="shared" si="1311"/>
        <v>0</v>
      </c>
    </row>
    <row r="6931" spans="2:26" x14ac:dyDescent="0.25">
      <c r="B6931" s="11">
        <f t="shared" si="1312"/>
        <v>44850.291666649886</v>
      </c>
      <c r="C6931" s="1">
        <f t="shared" si="1303"/>
        <v>10</v>
      </c>
      <c r="D6931" s="1">
        <f t="shared" si="1304"/>
        <v>7</v>
      </c>
      <c r="E6931" s="12">
        <f t="shared" si="1305"/>
        <v>8</v>
      </c>
      <c r="F6931" s="124" t="str">
        <f t="shared" si="1306"/>
        <v>0</v>
      </c>
      <c r="G6931" s="1">
        <f ca="1">(OFFSET(O6931,0,MATCH(Customer!$J$6,'CDH &amp; HDH'!$P$11:$X$11,0)))</f>
        <v>49</v>
      </c>
      <c r="H6931" s="1" t="str">
        <f t="shared" si="1307"/>
        <v>Heating</v>
      </c>
      <c r="I6931" s="1">
        <f ca="1">OFFSET(IF($H6931="Cooling",Customer!$C$25,Customer!$C$52),E6931,D6931)</f>
        <v>66</v>
      </c>
      <c r="J6931" s="1">
        <f ca="1">OFFSET(IF($H6931="Cooling",Customer!$L$25,Customer!$L$52),$E6931,$D6931)</f>
        <v>64</v>
      </c>
      <c r="K6931" s="16">
        <f t="shared" si="1308"/>
        <v>0</v>
      </c>
      <c r="L6931" s="16">
        <f t="shared" si="1309"/>
        <v>0</v>
      </c>
      <c r="M6931" s="17">
        <f t="shared" ca="1" si="1301"/>
        <v>17</v>
      </c>
      <c r="N6931" s="17">
        <f t="shared" ca="1" si="1302"/>
        <v>15</v>
      </c>
      <c r="O6931" s="4"/>
      <c r="P6931" s="4">
        <v>47</v>
      </c>
      <c r="Q6931" s="4">
        <v>43</v>
      </c>
      <c r="R6931" s="4">
        <v>44</v>
      </c>
      <c r="S6931" s="4">
        <v>37</v>
      </c>
      <c r="T6931" s="4">
        <v>44</v>
      </c>
      <c r="U6931" s="4">
        <v>51</v>
      </c>
      <c r="V6931" s="13">
        <v>49</v>
      </c>
      <c r="W6931" s="4">
        <v>51</v>
      </c>
      <c r="X6931" s="4">
        <v>43</v>
      </c>
      <c r="Y6931">
        <f t="shared" si="1310"/>
        <v>0</v>
      </c>
      <c r="Z6931">
        <f t="shared" si="1311"/>
        <v>0</v>
      </c>
    </row>
    <row r="6932" spans="2:26" x14ac:dyDescent="0.25">
      <c r="B6932" s="11">
        <f t="shared" si="1312"/>
        <v>44850.33333331655</v>
      </c>
      <c r="C6932" s="1">
        <f t="shared" si="1303"/>
        <v>10</v>
      </c>
      <c r="D6932" s="1">
        <f t="shared" si="1304"/>
        <v>7</v>
      </c>
      <c r="E6932" s="12">
        <f t="shared" si="1305"/>
        <v>9</v>
      </c>
      <c r="F6932" s="124" t="str">
        <f t="shared" si="1306"/>
        <v>0</v>
      </c>
      <c r="G6932" s="1">
        <f ca="1">(OFFSET(O6932,0,MATCH(Customer!$J$6,'CDH &amp; HDH'!$P$11:$X$11,0)))</f>
        <v>48</v>
      </c>
      <c r="H6932" s="1" t="str">
        <f t="shared" si="1307"/>
        <v>Heating</v>
      </c>
      <c r="I6932" s="1">
        <f ca="1">OFFSET(IF($H6932="Cooling",Customer!$C$25,Customer!$C$52),E6932,D6932)</f>
        <v>66</v>
      </c>
      <c r="J6932" s="1">
        <f ca="1">OFFSET(IF($H6932="Cooling",Customer!$L$25,Customer!$L$52),$E6932,$D6932)</f>
        <v>64</v>
      </c>
      <c r="K6932" s="16">
        <f t="shared" si="1308"/>
        <v>0</v>
      </c>
      <c r="L6932" s="16">
        <f t="shared" si="1309"/>
        <v>0</v>
      </c>
      <c r="M6932" s="17">
        <f t="shared" ca="1" si="1301"/>
        <v>18</v>
      </c>
      <c r="N6932" s="17">
        <f t="shared" ca="1" si="1302"/>
        <v>16</v>
      </c>
      <c r="O6932" s="4"/>
      <c r="P6932" s="4">
        <v>52</v>
      </c>
      <c r="Q6932" s="4">
        <v>44</v>
      </c>
      <c r="R6932" s="4">
        <v>51</v>
      </c>
      <c r="S6932" s="4">
        <v>40</v>
      </c>
      <c r="T6932" s="4">
        <v>48</v>
      </c>
      <c r="U6932" s="4">
        <v>56</v>
      </c>
      <c r="V6932" s="13">
        <v>48</v>
      </c>
      <c r="W6932" s="4">
        <v>55</v>
      </c>
      <c r="X6932" s="4">
        <v>44</v>
      </c>
      <c r="Y6932">
        <f t="shared" si="1310"/>
        <v>0</v>
      </c>
      <c r="Z6932">
        <f t="shared" si="1311"/>
        <v>0</v>
      </c>
    </row>
    <row r="6933" spans="2:26" x14ac:dyDescent="0.25">
      <c r="B6933" s="11">
        <f t="shared" si="1312"/>
        <v>44850.374999983214</v>
      </c>
      <c r="C6933" s="1">
        <f t="shared" si="1303"/>
        <v>10</v>
      </c>
      <c r="D6933" s="1">
        <f t="shared" si="1304"/>
        <v>7</v>
      </c>
      <c r="E6933" s="12">
        <f t="shared" si="1305"/>
        <v>10</v>
      </c>
      <c r="F6933" s="124" t="str">
        <f t="shared" si="1306"/>
        <v>0</v>
      </c>
      <c r="G6933" s="1">
        <f ca="1">(OFFSET(O6933,0,MATCH(Customer!$J$6,'CDH &amp; HDH'!$P$11:$X$11,0)))</f>
        <v>48</v>
      </c>
      <c r="H6933" s="1" t="str">
        <f t="shared" si="1307"/>
        <v>Heating</v>
      </c>
      <c r="I6933" s="1">
        <f ca="1">OFFSET(IF($H6933="Cooling",Customer!$C$25,Customer!$C$52),E6933,D6933)</f>
        <v>66</v>
      </c>
      <c r="J6933" s="1">
        <f ca="1">OFFSET(IF($H6933="Cooling",Customer!$L$25,Customer!$L$52),$E6933,$D6933)</f>
        <v>64</v>
      </c>
      <c r="K6933" s="16">
        <f t="shared" si="1308"/>
        <v>0</v>
      </c>
      <c r="L6933" s="16">
        <f t="shared" si="1309"/>
        <v>0</v>
      </c>
      <c r="M6933" s="17">
        <f t="shared" ca="1" si="1301"/>
        <v>18</v>
      </c>
      <c r="N6933" s="17">
        <f t="shared" ca="1" si="1302"/>
        <v>16</v>
      </c>
      <c r="O6933" s="4"/>
      <c r="P6933" s="4">
        <v>58</v>
      </c>
      <c r="Q6933" s="4">
        <v>45</v>
      </c>
      <c r="R6933" s="4">
        <v>62</v>
      </c>
      <c r="S6933" s="4">
        <v>42</v>
      </c>
      <c r="T6933" s="4">
        <v>53</v>
      </c>
      <c r="U6933" s="4">
        <v>59</v>
      </c>
      <c r="V6933" s="13">
        <v>48</v>
      </c>
      <c r="W6933" s="4">
        <v>59</v>
      </c>
      <c r="X6933" s="4">
        <v>45</v>
      </c>
      <c r="Y6933">
        <f t="shared" si="1310"/>
        <v>0</v>
      </c>
      <c r="Z6933">
        <f t="shared" si="1311"/>
        <v>0</v>
      </c>
    </row>
    <row r="6934" spans="2:26" x14ac:dyDescent="0.25">
      <c r="B6934" s="11">
        <f t="shared" si="1312"/>
        <v>44850.416666649879</v>
      </c>
      <c r="C6934" s="1">
        <f t="shared" si="1303"/>
        <v>10</v>
      </c>
      <c r="D6934" s="1">
        <f t="shared" si="1304"/>
        <v>7</v>
      </c>
      <c r="E6934" s="12">
        <f t="shared" si="1305"/>
        <v>11</v>
      </c>
      <c r="F6934" s="124" t="str">
        <f t="shared" si="1306"/>
        <v>0</v>
      </c>
      <c r="G6934" s="1">
        <f ca="1">(OFFSET(O6934,0,MATCH(Customer!$J$6,'CDH &amp; HDH'!$P$11:$X$11,0)))</f>
        <v>49</v>
      </c>
      <c r="H6934" s="1" t="str">
        <f t="shared" si="1307"/>
        <v>Heating</v>
      </c>
      <c r="I6934" s="1">
        <f ca="1">OFFSET(IF($H6934="Cooling",Customer!$C$25,Customer!$C$52),E6934,D6934)</f>
        <v>66</v>
      </c>
      <c r="J6934" s="1">
        <f ca="1">OFFSET(IF($H6934="Cooling",Customer!$L$25,Customer!$L$52),$E6934,$D6934)</f>
        <v>64</v>
      </c>
      <c r="K6934" s="16">
        <f t="shared" si="1308"/>
        <v>0</v>
      </c>
      <c r="L6934" s="16">
        <f t="shared" si="1309"/>
        <v>0</v>
      </c>
      <c r="M6934" s="17">
        <f t="shared" ca="1" si="1301"/>
        <v>17</v>
      </c>
      <c r="N6934" s="17">
        <f t="shared" ca="1" si="1302"/>
        <v>15</v>
      </c>
      <c r="O6934" s="4"/>
      <c r="P6934" s="4">
        <v>63</v>
      </c>
      <c r="Q6934" s="4">
        <v>47</v>
      </c>
      <c r="R6934" s="4">
        <v>63</v>
      </c>
      <c r="S6934" s="4">
        <v>43</v>
      </c>
      <c r="T6934" s="4">
        <v>56</v>
      </c>
      <c r="U6934" s="4">
        <v>64</v>
      </c>
      <c r="V6934" s="13">
        <v>49</v>
      </c>
      <c r="W6934" s="4">
        <v>61</v>
      </c>
      <c r="X6934" s="4">
        <v>48</v>
      </c>
      <c r="Y6934">
        <f t="shared" si="1310"/>
        <v>0</v>
      </c>
      <c r="Z6934">
        <f t="shared" si="1311"/>
        <v>0</v>
      </c>
    </row>
    <row r="6935" spans="2:26" x14ac:dyDescent="0.25">
      <c r="B6935" s="11">
        <f t="shared" si="1312"/>
        <v>44850.458333316543</v>
      </c>
      <c r="C6935" s="1">
        <f t="shared" si="1303"/>
        <v>10</v>
      </c>
      <c r="D6935" s="1">
        <f t="shared" si="1304"/>
        <v>7</v>
      </c>
      <c r="E6935" s="12">
        <f t="shared" si="1305"/>
        <v>12</v>
      </c>
      <c r="F6935" s="124" t="str">
        <f t="shared" si="1306"/>
        <v>0</v>
      </c>
      <c r="G6935" s="1">
        <f ca="1">(OFFSET(O6935,0,MATCH(Customer!$J$6,'CDH &amp; HDH'!$P$11:$X$11,0)))</f>
        <v>50</v>
      </c>
      <c r="H6935" s="1" t="str">
        <f t="shared" si="1307"/>
        <v>Heating</v>
      </c>
      <c r="I6935" s="1">
        <f ca="1">OFFSET(IF($H6935="Cooling",Customer!$C$25,Customer!$C$52),E6935,D6935)</f>
        <v>66</v>
      </c>
      <c r="J6935" s="1">
        <f ca="1">OFFSET(IF($H6935="Cooling",Customer!$L$25,Customer!$L$52),$E6935,$D6935)</f>
        <v>64</v>
      </c>
      <c r="K6935" s="16">
        <f t="shared" si="1308"/>
        <v>0</v>
      </c>
      <c r="L6935" s="16">
        <f t="shared" si="1309"/>
        <v>0</v>
      </c>
      <c r="M6935" s="17">
        <f t="shared" ca="1" si="1301"/>
        <v>16</v>
      </c>
      <c r="N6935" s="17">
        <f t="shared" ca="1" si="1302"/>
        <v>14</v>
      </c>
      <c r="O6935" s="4"/>
      <c r="P6935" s="4">
        <v>66</v>
      </c>
      <c r="Q6935" s="4">
        <v>47</v>
      </c>
      <c r="R6935" s="4">
        <v>66</v>
      </c>
      <c r="S6935" s="4">
        <v>43</v>
      </c>
      <c r="T6935" s="4">
        <v>56</v>
      </c>
      <c r="U6935" s="4">
        <v>68</v>
      </c>
      <c r="V6935" s="13">
        <v>50</v>
      </c>
      <c r="W6935" s="4">
        <v>62</v>
      </c>
      <c r="X6935" s="4">
        <v>50</v>
      </c>
      <c r="Y6935">
        <f t="shared" si="1310"/>
        <v>0</v>
      </c>
      <c r="Z6935">
        <f t="shared" si="1311"/>
        <v>0</v>
      </c>
    </row>
    <row r="6936" spans="2:26" x14ac:dyDescent="0.25">
      <c r="B6936" s="11">
        <f t="shared" si="1312"/>
        <v>44850.499999983207</v>
      </c>
      <c r="C6936" s="1">
        <f t="shared" si="1303"/>
        <v>10</v>
      </c>
      <c r="D6936" s="1">
        <f t="shared" si="1304"/>
        <v>7</v>
      </c>
      <c r="E6936" s="12">
        <f t="shared" si="1305"/>
        <v>13</v>
      </c>
      <c r="F6936" s="124" t="str">
        <f t="shared" si="1306"/>
        <v>0</v>
      </c>
      <c r="G6936" s="1">
        <f ca="1">(OFFSET(O6936,0,MATCH(Customer!$J$6,'CDH &amp; HDH'!$P$11:$X$11,0)))</f>
        <v>49</v>
      </c>
      <c r="H6936" s="1" t="str">
        <f t="shared" si="1307"/>
        <v>Heating</v>
      </c>
      <c r="I6936" s="1">
        <f ca="1">OFFSET(IF($H6936="Cooling",Customer!$C$25,Customer!$C$52),E6936,D6936)</f>
        <v>66</v>
      </c>
      <c r="J6936" s="1">
        <f ca="1">OFFSET(IF($H6936="Cooling",Customer!$L$25,Customer!$L$52),$E6936,$D6936)</f>
        <v>64</v>
      </c>
      <c r="K6936" s="16">
        <f t="shared" si="1308"/>
        <v>0</v>
      </c>
      <c r="L6936" s="16">
        <f t="shared" si="1309"/>
        <v>0</v>
      </c>
      <c r="M6936" s="17">
        <f t="shared" ca="1" si="1301"/>
        <v>17</v>
      </c>
      <c r="N6936" s="17">
        <f t="shared" ca="1" si="1302"/>
        <v>15</v>
      </c>
      <c r="O6936" s="4"/>
      <c r="P6936" s="4">
        <v>71</v>
      </c>
      <c r="Q6936" s="4">
        <v>47</v>
      </c>
      <c r="R6936" s="4">
        <v>67</v>
      </c>
      <c r="S6936" s="4">
        <v>44</v>
      </c>
      <c r="T6936" s="4">
        <v>56</v>
      </c>
      <c r="U6936" s="4">
        <v>70</v>
      </c>
      <c r="V6936" s="13">
        <v>49</v>
      </c>
      <c r="W6936" s="4">
        <v>62</v>
      </c>
      <c r="X6936" s="4">
        <v>53</v>
      </c>
      <c r="Y6936">
        <f t="shared" si="1310"/>
        <v>0</v>
      </c>
      <c r="Z6936">
        <f t="shared" si="1311"/>
        <v>0</v>
      </c>
    </row>
    <row r="6937" spans="2:26" x14ac:dyDescent="0.25">
      <c r="B6937" s="11">
        <f t="shared" si="1312"/>
        <v>44850.541666649871</v>
      </c>
      <c r="C6937" s="1">
        <f t="shared" si="1303"/>
        <v>10</v>
      </c>
      <c r="D6937" s="1">
        <f t="shared" si="1304"/>
        <v>7</v>
      </c>
      <c r="E6937" s="12">
        <f t="shared" si="1305"/>
        <v>14</v>
      </c>
      <c r="F6937" s="124" t="str">
        <f t="shared" si="1306"/>
        <v>0</v>
      </c>
      <c r="G6937" s="1">
        <f ca="1">(OFFSET(O6937,0,MATCH(Customer!$J$6,'CDH &amp; HDH'!$P$11:$X$11,0)))</f>
        <v>51</v>
      </c>
      <c r="H6937" s="1" t="str">
        <f t="shared" si="1307"/>
        <v>Heating</v>
      </c>
      <c r="I6937" s="1">
        <f ca="1">OFFSET(IF($H6937="Cooling",Customer!$C$25,Customer!$C$52),E6937,D6937)</f>
        <v>66</v>
      </c>
      <c r="J6937" s="1">
        <f ca="1">OFFSET(IF($H6937="Cooling",Customer!$L$25,Customer!$L$52),$E6937,$D6937)</f>
        <v>64</v>
      </c>
      <c r="K6937" s="16">
        <f t="shared" si="1308"/>
        <v>0</v>
      </c>
      <c r="L6937" s="16">
        <f t="shared" si="1309"/>
        <v>0</v>
      </c>
      <c r="M6937" s="17">
        <f t="shared" ca="1" si="1301"/>
        <v>15</v>
      </c>
      <c r="N6937" s="17">
        <f t="shared" ca="1" si="1302"/>
        <v>13</v>
      </c>
      <c r="O6937" s="4"/>
      <c r="P6937" s="4">
        <v>75</v>
      </c>
      <c r="Q6937" s="4">
        <v>48</v>
      </c>
      <c r="R6937" s="4">
        <v>67</v>
      </c>
      <c r="S6937" s="4">
        <v>44</v>
      </c>
      <c r="T6937" s="4">
        <v>58</v>
      </c>
      <c r="U6937" s="4">
        <v>73</v>
      </c>
      <c r="V6937" s="13">
        <v>51</v>
      </c>
      <c r="W6937" s="4">
        <v>58</v>
      </c>
      <c r="X6937" s="4">
        <v>53</v>
      </c>
      <c r="Y6937">
        <f t="shared" si="1310"/>
        <v>0</v>
      </c>
      <c r="Z6937">
        <f t="shared" si="1311"/>
        <v>0</v>
      </c>
    </row>
    <row r="6938" spans="2:26" x14ac:dyDescent="0.25">
      <c r="B6938" s="11">
        <f t="shared" si="1312"/>
        <v>44850.583333316536</v>
      </c>
      <c r="C6938" s="1">
        <f t="shared" si="1303"/>
        <v>10</v>
      </c>
      <c r="D6938" s="1">
        <f t="shared" si="1304"/>
        <v>7</v>
      </c>
      <c r="E6938" s="12">
        <f t="shared" si="1305"/>
        <v>15</v>
      </c>
      <c r="F6938" s="124" t="str">
        <f t="shared" si="1306"/>
        <v>0</v>
      </c>
      <c r="G6938" s="1">
        <f ca="1">(OFFSET(O6938,0,MATCH(Customer!$J$6,'CDH &amp; HDH'!$P$11:$X$11,0)))</f>
        <v>51</v>
      </c>
      <c r="H6938" s="1" t="str">
        <f t="shared" si="1307"/>
        <v>Heating</v>
      </c>
      <c r="I6938" s="1">
        <f ca="1">OFFSET(IF($H6938="Cooling",Customer!$C$25,Customer!$C$52),E6938,D6938)</f>
        <v>66</v>
      </c>
      <c r="J6938" s="1">
        <f ca="1">OFFSET(IF($H6938="Cooling",Customer!$L$25,Customer!$L$52),$E6938,$D6938)</f>
        <v>64</v>
      </c>
      <c r="K6938" s="16">
        <f t="shared" si="1308"/>
        <v>0</v>
      </c>
      <c r="L6938" s="16">
        <f t="shared" si="1309"/>
        <v>0</v>
      </c>
      <c r="M6938" s="17">
        <f t="shared" ca="1" si="1301"/>
        <v>15</v>
      </c>
      <c r="N6938" s="17">
        <f t="shared" ca="1" si="1302"/>
        <v>13</v>
      </c>
      <c r="O6938" s="4"/>
      <c r="P6938" s="4">
        <v>75</v>
      </c>
      <c r="Q6938" s="4">
        <v>47</v>
      </c>
      <c r="R6938" s="4">
        <v>68</v>
      </c>
      <c r="S6938" s="4">
        <v>45</v>
      </c>
      <c r="T6938" s="4">
        <v>55</v>
      </c>
      <c r="U6938" s="4">
        <v>73</v>
      </c>
      <c r="V6938" s="13">
        <v>51</v>
      </c>
      <c r="W6938" s="4">
        <v>60</v>
      </c>
      <c r="X6938" s="4">
        <v>54</v>
      </c>
      <c r="Y6938">
        <f t="shared" si="1310"/>
        <v>0</v>
      </c>
      <c r="Z6938">
        <f t="shared" si="1311"/>
        <v>0</v>
      </c>
    </row>
    <row r="6939" spans="2:26" x14ac:dyDescent="0.25">
      <c r="B6939" s="11">
        <f t="shared" si="1312"/>
        <v>44850.6249999832</v>
      </c>
      <c r="C6939" s="1">
        <f t="shared" si="1303"/>
        <v>10</v>
      </c>
      <c r="D6939" s="1">
        <f t="shared" si="1304"/>
        <v>7</v>
      </c>
      <c r="E6939" s="12">
        <f t="shared" si="1305"/>
        <v>16</v>
      </c>
      <c r="F6939" s="124" t="str">
        <f t="shared" si="1306"/>
        <v>0</v>
      </c>
      <c r="G6939" s="1">
        <f ca="1">(OFFSET(O6939,0,MATCH(Customer!$J$6,'CDH &amp; HDH'!$P$11:$X$11,0)))</f>
        <v>51</v>
      </c>
      <c r="H6939" s="1" t="str">
        <f t="shared" si="1307"/>
        <v>Heating</v>
      </c>
      <c r="I6939" s="1">
        <f ca="1">OFFSET(IF($H6939="Cooling",Customer!$C$25,Customer!$C$52),E6939,D6939)</f>
        <v>66</v>
      </c>
      <c r="J6939" s="1">
        <f ca="1">OFFSET(IF($H6939="Cooling",Customer!$L$25,Customer!$L$52),$E6939,$D6939)</f>
        <v>64</v>
      </c>
      <c r="K6939" s="16">
        <f t="shared" si="1308"/>
        <v>0</v>
      </c>
      <c r="L6939" s="16">
        <f t="shared" si="1309"/>
        <v>0</v>
      </c>
      <c r="M6939" s="17">
        <f t="shared" ca="1" si="1301"/>
        <v>15</v>
      </c>
      <c r="N6939" s="17">
        <f t="shared" ca="1" si="1302"/>
        <v>13</v>
      </c>
      <c r="O6939" s="4"/>
      <c r="P6939" s="4">
        <v>75</v>
      </c>
      <c r="Q6939" s="4">
        <v>47</v>
      </c>
      <c r="R6939" s="4">
        <v>68</v>
      </c>
      <c r="S6939" s="4">
        <v>45</v>
      </c>
      <c r="T6939" s="4">
        <v>55</v>
      </c>
      <c r="U6939" s="4">
        <v>73</v>
      </c>
      <c r="V6939" s="13">
        <v>51</v>
      </c>
      <c r="W6939" s="4">
        <v>58</v>
      </c>
      <c r="X6939" s="4">
        <v>52</v>
      </c>
      <c r="Y6939">
        <f t="shared" si="1310"/>
        <v>0</v>
      </c>
      <c r="Z6939">
        <f t="shared" si="1311"/>
        <v>0</v>
      </c>
    </row>
    <row r="6940" spans="2:26" x14ac:dyDescent="0.25">
      <c r="B6940" s="11">
        <f t="shared" si="1312"/>
        <v>44850.666666649864</v>
      </c>
      <c r="C6940" s="1">
        <f t="shared" si="1303"/>
        <v>10</v>
      </c>
      <c r="D6940" s="1">
        <f t="shared" si="1304"/>
        <v>7</v>
      </c>
      <c r="E6940" s="12">
        <f t="shared" si="1305"/>
        <v>17</v>
      </c>
      <c r="F6940" s="124" t="str">
        <f t="shared" si="1306"/>
        <v>0</v>
      </c>
      <c r="G6940" s="1">
        <f ca="1">(OFFSET(O6940,0,MATCH(Customer!$J$6,'CDH &amp; HDH'!$P$11:$X$11,0)))</f>
        <v>50</v>
      </c>
      <c r="H6940" s="1" t="str">
        <f t="shared" si="1307"/>
        <v>Heating</v>
      </c>
      <c r="I6940" s="1">
        <f ca="1">OFFSET(IF($H6940="Cooling",Customer!$C$25,Customer!$C$52),E6940,D6940)</f>
        <v>66</v>
      </c>
      <c r="J6940" s="1">
        <f ca="1">OFFSET(IF($H6940="Cooling",Customer!$L$25,Customer!$L$52),$E6940,$D6940)</f>
        <v>64</v>
      </c>
      <c r="K6940" s="16">
        <f t="shared" si="1308"/>
        <v>0</v>
      </c>
      <c r="L6940" s="16">
        <f t="shared" si="1309"/>
        <v>0</v>
      </c>
      <c r="M6940" s="17">
        <f t="shared" ca="1" si="1301"/>
        <v>16</v>
      </c>
      <c r="N6940" s="17">
        <f t="shared" ca="1" si="1302"/>
        <v>14</v>
      </c>
      <c r="O6940" s="4"/>
      <c r="P6940" s="4">
        <v>73</v>
      </c>
      <c r="Q6940" s="4">
        <v>46</v>
      </c>
      <c r="R6940" s="4">
        <v>66</v>
      </c>
      <c r="S6940" s="4">
        <v>44</v>
      </c>
      <c r="T6940" s="4">
        <v>54</v>
      </c>
      <c r="U6940" s="4">
        <v>68</v>
      </c>
      <c r="V6940" s="13">
        <v>50</v>
      </c>
      <c r="W6940" s="4">
        <v>56</v>
      </c>
      <c r="X6940" s="4">
        <v>50</v>
      </c>
      <c r="Y6940">
        <f t="shared" si="1310"/>
        <v>0</v>
      </c>
      <c r="Z6940">
        <f t="shared" si="1311"/>
        <v>0</v>
      </c>
    </row>
    <row r="6941" spans="2:26" x14ac:dyDescent="0.25">
      <c r="B6941" s="11">
        <f t="shared" si="1312"/>
        <v>44850.708333316528</v>
      </c>
      <c r="C6941" s="1">
        <f t="shared" si="1303"/>
        <v>10</v>
      </c>
      <c r="D6941" s="1">
        <f t="shared" si="1304"/>
        <v>7</v>
      </c>
      <c r="E6941" s="12">
        <f t="shared" si="1305"/>
        <v>18</v>
      </c>
      <c r="F6941" s="124" t="str">
        <f t="shared" si="1306"/>
        <v>0</v>
      </c>
      <c r="G6941" s="1">
        <f ca="1">(OFFSET(O6941,0,MATCH(Customer!$J$6,'CDH &amp; HDH'!$P$11:$X$11,0)))</f>
        <v>47</v>
      </c>
      <c r="H6941" s="1" t="str">
        <f t="shared" si="1307"/>
        <v>Heating</v>
      </c>
      <c r="I6941" s="1">
        <f ca="1">OFFSET(IF($H6941="Cooling",Customer!$C$25,Customer!$C$52),E6941,D6941)</f>
        <v>66</v>
      </c>
      <c r="J6941" s="1">
        <f ca="1">OFFSET(IF($H6941="Cooling",Customer!$L$25,Customer!$L$52),$E6941,$D6941)</f>
        <v>64</v>
      </c>
      <c r="K6941" s="16">
        <f t="shared" si="1308"/>
        <v>0</v>
      </c>
      <c r="L6941" s="16">
        <f t="shared" si="1309"/>
        <v>0</v>
      </c>
      <c r="M6941" s="17">
        <f t="shared" ca="1" si="1301"/>
        <v>19</v>
      </c>
      <c r="N6941" s="17">
        <f t="shared" ca="1" si="1302"/>
        <v>17</v>
      </c>
      <c r="O6941" s="4"/>
      <c r="P6941" s="4">
        <v>70</v>
      </c>
      <c r="Q6941" s="4">
        <v>45</v>
      </c>
      <c r="R6941" s="4">
        <v>61</v>
      </c>
      <c r="S6941" s="4">
        <v>43</v>
      </c>
      <c r="T6941" s="4">
        <v>52</v>
      </c>
      <c r="U6941" s="4">
        <v>64</v>
      </c>
      <c r="V6941" s="13">
        <v>47</v>
      </c>
      <c r="W6941" s="4">
        <v>50</v>
      </c>
      <c r="X6941" s="4">
        <v>48</v>
      </c>
      <c r="Y6941">
        <f t="shared" si="1310"/>
        <v>0</v>
      </c>
      <c r="Z6941">
        <f t="shared" si="1311"/>
        <v>0</v>
      </c>
    </row>
    <row r="6942" spans="2:26" x14ac:dyDescent="0.25">
      <c r="B6942" s="11">
        <f t="shared" si="1312"/>
        <v>44850.749999983193</v>
      </c>
      <c r="C6942" s="1">
        <f t="shared" si="1303"/>
        <v>10</v>
      </c>
      <c r="D6942" s="1">
        <f t="shared" si="1304"/>
        <v>7</v>
      </c>
      <c r="E6942" s="12">
        <f t="shared" si="1305"/>
        <v>19</v>
      </c>
      <c r="F6942" s="124" t="str">
        <f t="shared" si="1306"/>
        <v>0</v>
      </c>
      <c r="G6942" s="1">
        <f ca="1">(OFFSET(O6942,0,MATCH(Customer!$J$6,'CDH &amp; HDH'!$P$11:$X$11,0)))</f>
        <v>45</v>
      </c>
      <c r="H6942" s="1" t="str">
        <f t="shared" si="1307"/>
        <v>Heating</v>
      </c>
      <c r="I6942" s="1">
        <f ca="1">OFFSET(IF($H6942="Cooling",Customer!$C$25,Customer!$C$52),E6942,D6942)</f>
        <v>66</v>
      </c>
      <c r="J6942" s="1">
        <f ca="1">OFFSET(IF($H6942="Cooling",Customer!$L$25,Customer!$L$52),$E6942,$D6942)</f>
        <v>64</v>
      </c>
      <c r="K6942" s="16">
        <f t="shared" si="1308"/>
        <v>0</v>
      </c>
      <c r="L6942" s="16">
        <f t="shared" si="1309"/>
        <v>0</v>
      </c>
      <c r="M6942" s="17">
        <f t="shared" ca="1" si="1301"/>
        <v>21</v>
      </c>
      <c r="N6942" s="17">
        <f t="shared" ca="1" si="1302"/>
        <v>19</v>
      </c>
      <c r="O6942" s="4"/>
      <c r="P6942" s="4">
        <v>67</v>
      </c>
      <c r="Q6942" s="4">
        <v>45</v>
      </c>
      <c r="R6942" s="4">
        <v>57</v>
      </c>
      <c r="S6942" s="4">
        <v>42</v>
      </c>
      <c r="T6942" s="4">
        <v>49</v>
      </c>
      <c r="U6942" s="4">
        <v>64</v>
      </c>
      <c r="V6942" s="13">
        <v>45</v>
      </c>
      <c r="W6942" s="4">
        <v>49</v>
      </c>
      <c r="X6942" s="4">
        <v>47</v>
      </c>
      <c r="Y6942">
        <f t="shared" si="1310"/>
        <v>0</v>
      </c>
      <c r="Z6942">
        <f t="shared" si="1311"/>
        <v>0</v>
      </c>
    </row>
    <row r="6943" spans="2:26" x14ac:dyDescent="0.25">
      <c r="B6943" s="11">
        <f t="shared" si="1312"/>
        <v>44850.791666649857</v>
      </c>
      <c r="C6943" s="1">
        <f t="shared" si="1303"/>
        <v>10</v>
      </c>
      <c r="D6943" s="1">
        <f t="shared" si="1304"/>
        <v>7</v>
      </c>
      <c r="E6943" s="12">
        <f t="shared" si="1305"/>
        <v>20</v>
      </c>
      <c r="F6943" s="124" t="str">
        <f t="shared" si="1306"/>
        <v>0</v>
      </c>
      <c r="G6943" s="1">
        <f ca="1">(OFFSET(O6943,0,MATCH(Customer!$J$6,'CDH &amp; HDH'!$P$11:$X$11,0)))</f>
        <v>45</v>
      </c>
      <c r="H6943" s="1" t="str">
        <f t="shared" si="1307"/>
        <v>Heating</v>
      </c>
      <c r="I6943" s="1">
        <f ca="1">OFFSET(IF($H6943="Cooling",Customer!$C$25,Customer!$C$52),E6943,D6943)</f>
        <v>66</v>
      </c>
      <c r="J6943" s="1">
        <f ca="1">OFFSET(IF($H6943="Cooling",Customer!$L$25,Customer!$L$52),$E6943,$D6943)</f>
        <v>64</v>
      </c>
      <c r="K6943" s="16">
        <f t="shared" si="1308"/>
        <v>0</v>
      </c>
      <c r="L6943" s="16">
        <f t="shared" si="1309"/>
        <v>0</v>
      </c>
      <c r="M6943" s="17">
        <f t="shared" ca="1" si="1301"/>
        <v>21</v>
      </c>
      <c r="N6943" s="17">
        <f t="shared" ca="1" si="1302"/>
        <v>19</v>
      </c>
      <c r="O6943" s="4"/>
      <c r="P6943" s="4">
        <v>61</v>
      </c>
      <c r="Q6943" s="4">
        <v>46</v>
      </c>
      <c r="R6943" s="4">
        <v>53</v>
      </c>
      <c r="S6943" s="4">
        <v>41</v>
      </c>
      <c r="T6943" s="4">
        <v>48</v>
      </c>
      <c r="U6943" s="4">
        <v>63</v>
      </c>
      <c r="V6943" s="13">
        <v>45</v>
      </c>
      <c r="W6943" s="4">
        <v>48</v>
      </c>
      <c r="X6943" s="4">
        <v>47</v>
      </c>
      <c r="Y6943">
        <f t="shared" si="1310"/>
        <v>0</v>
      </c>
      <c r="Z6943">
        <f t="shared" si="1311"/>
        <v>0</v>
      </c>
    </row>
    <row r="6944" spans="2:26" x14ac:dyDescent="0.25">
      <c r="B6944" s="11">
        <f t="shared" si="1312"/>
        <v>44850.833333316521</v>
      </c>
      <c r="C6944" s="1">
        <f t="shared" si="1303"/>
        <v>10</v>
      </c>
      <c r="D6944" s="1">
        <f t="shared" si="1304"/>
        <v>7</v>
      </c>
      <c r="E6944" s="12">
        <f t="shared" si="1305"/>
        <v>21</v>
      </c>
      <c r="F6944" s="124" t="str">
        <f t="shared" si="1306"/>
        <v>0</v>
      </c>
      <c r="G6944" s="1">
        <f ca="1">(OFFSET(O6944,0,MATCH(Customer!$J$6,'CDH &amp; HDH'!$P$11:$X$11,0)))</f>
        <v>41</v>
      </c>
      <c r="H6944" s="1" t="str">
        <f t="shared" si="1307"/>
        <v>Heating</v>
      </c>
      <c r="I6944" s="1">
        <f ca="1">OFFSET(IF($H6944="Cooling",Customer!$C$25,Customer!$C$52),E6944,D6944)</f>
        <v>66</v>
      </c>
      <c r="J6944" s="1">
        <f ca="1">OFFSET(IF($H6944="Cooling",Customer!$L$25,Customer!$L$52),$E6944,$D6944)</f>
        <v>64</v>
      </c>
      <c r="K6944" s="16">
        <f t="shared" si="1308"/>
        <v>0</v>
      </c>
      <c r="L6944" s="16">
        <f t="shared" si="1309"/>
        <v>0</v>
      </c>
      <c r="M6944" s="17">
        <f t="shared" ca="1" si="1301"/>
        <v>25</v>
      </c>
      <c r="N6944" s="17">
        <f t="shared" ca="1" si="1302"/>
        <v>23</v>
      </c>
      <c r="O6944" s="4"/>
      <c r="P6944" s="4">
        <v>60</v>
      </c>
      <c r="Q6944" s="4">
        <v>46</v>
      </c>
      <c r="R6944" s="4">
        <v>53</v>
      </c>
      <c r="S6944" s="4">
        <v>39</v>
      </c>
      <c r="T6944" s="4">
        <v>47</v>
      </c>
      <c r="U6944" s="4">
        <v>59</v>
      </c>
      <c r="V6944" s="13">
        <v>41</v>
      </c>
      <c r="W6944" s="4">
        <v>45</v>
      </c>
      <c r="X6944" s="4">
        <v>47</v>
      </c>
      <c r="Y6944">
        <f t="shared" si="1310"/>
        <v>0</v>
      </c>
      <c r="Z6944">
        <f t="shared" si="1311"/>
        <v>0</v>
      </c>
    </row>
    <row r="6945" spans="2:26" x14ac:dyDescent="0.25">
      <c r="B6945" s="11">
        <f t="shared" si="1312"/>
        <v>44850.874999983185</v>
      </c>
      <c r="C6945" s="1">
        <f t="shared" si="1303"/>
        <v>10</v>
      </c>
      <c r="D6945" s="1">
        <f t="shared" si="1304"/>
        <v>7</v>
      </c>
      <c r="E6945" s="12">
        <f t="shared" si="1305"/>
        <v>22</v>
      </c>
      <c r="F6945" s="124" t="str">
        <f t="shared" si="1306"/>
        <v>0</v>
      </c>
      <c r="G6945" s="1">
        <f ca="1">(OFFSET(O6945,0,MATCH(Customer!$J$6,'CDH &amp; HDH'!$P$11:$X$11,0)))</f>
        <v>41</v>
      </c>
      <c r="H6945" s="1" t="str">
        <f t="shared" si="1307"/>
        <v>Heating</v>
      </c>
      <c r="I6945" s="1">
        <f ca="1">OFFSET(IF($H6945="Cooling",Customer!$C$25,Customer!$C$52),E6945,D6945)</f>
        <v>66</v>
      </c>
      <c r="J6945" s="1">
        <f ca="1">OFFSET(IF($H6945="Cooling",Customer!$L$25,Customer!$L$52),$E6945,$D6945)</f>
        <v>64</v>
      </c>
      <c r="K6945" s="16">
        <f t="shared" si="1308"/>
        <v>0</v>
      </c>
      <c r="L6945" s="16">
        <f t="shared" si="1309"/>
        <v>0</v>
      </c>
      <c r="M6945" s="17">
        <f t="shared" ca="1" si="1301"/>
        <v>25</v>
      </c>
      <c r="N6945" s="17">
        <f t="shared" ca="1" si="1302"/>
        <v>23</v>
      </c>
      <c r="O6945" s="4"/>
      <c r="P6945" s="4">
        <v>57</v>
      </c>
      <c r="Q6945" s="4">
        <v>45</v>
      </c>
      <c r="R6945" s="4">
        <v>53</v>
      </c>
      <c r="S6945" s="4">
        <v>38</v>
      </c>
      <c r="T6945" s="4">
        <v>46</v>
      </c>
      <c r="U6945" s="4">
        <v>58</v>
      </c>
      <c r="V6945" s="13">
        <v>41</v>
      </c>
      <c r="W6945" s="4">
        <v>44</v>
      </c>
      <c r="X6945" s="4">
        <v>45</v>
      </c>
      <c r="Y6945">
        <f t="shared" si="1310"/>
        <v>0</v>
      </c>
      <c r="Z6945">
        <f t="shared" si="1311"/>
        <v>0</v>
      </c>
    </row>
    <row r="6946" spans="2:26" x14ac:dyDescent="0.25">
      <c r="B6946" s="11">
        <f t="shared" si="1312"/>
        <v>44850.91666664985</v>
      </c>
      <c r="C6946" s="1">
        <f t="shared" si="1303"/>
        <v>10</v>
      </c>
      <c r="D6946" s="1">
        <f t="shared" si="1304"/>
        <v>7</v>
      </c>
      <c r="E6946" s="12">
        <f t="shared" si="1305"/>
        <v>23</v>
      </c>
      <c r="F6946" s="124" t="str">
        <f t="shared" si="1306"/>
        <v>0</v>
      </c>
      <c r="G6946" s="1">
        <f ca="1">(OFFSET(O6946,0,MATCH(Customer!$J$6,'CDH &amp; HDH'!$P$11:$X$11,0)))</f>
        <v>37</v>
      </c>
      <c r="H6946" s="1" t="str">
        <f t="shared" si="1307"/>
        <v>Heating</v>
      </c>
      <c r="I6946" s="1">
        <f ca="1">OFFSET(IF($H6946="Cooling",Customer!$C$25,Customer!$C$52),E6946,D6946)</f>
        <v>66</v>
      </c>
      <c r="J6946" s="1">
        <f ca="1">OFFSET(IF($H6946="Cooling",Customer!$L$25,Customer!$L$52),$E6946,$D6946)</f>
        <v>64</v>
      </c>
      <c r="K6946" s="16">
        <f t="shared" si="1308"/>
        <v>0</v>
      </c>
      <c r="L6946" s="16">
        <f t="shared" si="1309"/>
        <v>0</v>
      </c>
      <c r="M6946" s="17">
        <f t="shared" ca="1" si="1301"/>
        <v>29</v>
      </c>
      <c r="N6946" s="17">
        <f t="shared" ca="1" si="1302"/>
        <v>27</v>
      </c>
      <c r="O6946" s="4"/>
      <c r="P6946" s="4">
        <v>57</v>
      </c>
      <c r="Q6946" s="4">
        <v>45</v>
      </c>
      <c r="R6946" s="4">
        <v>53</v>
      </c>
      <c r="S6946" s="4">
        <v>36</v>
      </c>
      <c r="T6946" s="4">
        <v>45</v>
      </c>
      <c r="U6946" s="4">
        <v>57</v>
      </c>
      <c r="V6946" s="13">
        <v>37</v>
      </c>
      <c r="W6946" s="4">
        <v>42</v>
      </c>
      <c r="X6946" s="4">
        <v>44</v>
      </c>
      <c r="Y6946">
        <f t="shared" si="1310"/>
        <v>0</v>
      </c>
      <c r="Z6946">
        <f t="shared" si="1311"/>
        <v>0</v>
      </c>
    </row>
    <row r="6947" spans="2:26" x14ac:dyDescent="0.25">
      <c r="B6947" s="11">
        <f t="shared" si="1312"/>
        <v>44850.958333316514</v>
      </c>
      <c r="C6947" s="1">
        <f t="shared" si="1303"/>
        <v>10</v>
      </c>
      <c r="D6947" s="1">
        <f t="shared" si="1304"/>
        <v>7</v>
      </c>
      <c r="E6947" s="12">
        <f t="shared" si="1305"/>
        <v>24</v>
      </c>
      <c r="F6947" s="124" t="str">
        <f t="shared" si="1306"/>
        <v>0</v>
      </c>
      <c r="G6947" s="1">
        <f ca="1">(OFFSET(O6947,0,MATCH(Customer!$J$6,'CDH &amp; HDH'!$P$11:$X$11,0)))</f>
        <v>36</v>
      </c>
      <c r="H6947" s="1" t="str">
        <f t="shared" si="1307"/>
        <v>Heating</v>
      </c>
      <c r="I6947" s="1">
        <f ca="1">OFFSET(IF($H6947="Cooling",Customer!$C$25,Customer!$C$52),E6947,D6947)</f>
        <v>66</v>
      </c>
      <c r="J6947" s="1">
        <f ca="1">OFFSET(IF($H6947="Cooling",Customer!$L$25,Customer!$L$52),$E6947,$D6947)</f>
        <v>64</v>
      </c>
      <c r="K6947" s="16">
        <f t="shared" si="1308"/>
        <v>0</v>
      </c>
      <c r="L6947" s="16">
        <f t="shared" si="1309"/>
        <v>0</v>
      </c>
      <c r="M6947" s="17">
        <f t="shared" ca="1" si="1301"/>
        <v>30</v>
      </c>
      <c r="N6947" s="17">
        <f t="shared" ca="1" si="1302"/>
        <v>28</v>
      </c>
      <c r="O6947" s="4"/>
      <c r="P6947" s="4">
        <v>58</v>
      </c>
      <c r="Q6947" s="4">
        <v>45</v>
      </c>
      <c r="R6947" s="4">
        <v>51</v>
      </c>
      <c r="S6947" s="4">
        <v>34</v>
      </c>
      <c r="T6947" s="4">
        <v>43</v>
      </c>
      <c r="U6947" s="4">
        <v>56</v>
      </c>
      <c r="V6947" s="13">
        <v>36</v>
      </c>
      <c r="W6947" s="4">
        <v>39</v>
      </c>
      <c r="X6947" s="4">
        <v>44</v>
      </c>
      <c r="Y6947">
        <f t="shared" si="1310"/>
        <v>0</v>
      </c>
      <c r="Z6947">
        <f t="shared" si="1311"/>
        <v>0</v>
      </c>
    </row>
    <row r="6948" spans="2:26" x14ac:dyDescent="0.25">
      <c r="B6948" s="11">
        <f t="shared" si="1312"/>
        <v>44850.999999983178</v>
      </c>
      <c r="C6948" s="1">
        <f t="shared" si="1303"/>
        <v>10</v>
      </c>
      <c r="D6948" s="1">
        <f t="shared" si="1304"/>
        <v>1</v>
      </c>
      <c r="E6948" s="12">
        <f t="shared" si="1305"/>
        <v>1</v>
      </c>
      <c r="F6948" s="124" t="str">
        <f t="shared" si="1306"/>
        <v>0</v>
      </c>
      <c r="G6948" s="1">
        <f ca="1">(OFFSET(O6948,0,MATCH(Customer!$J$6,'CDH &amp; HDH'!$P$11:$X$11,0)))</f>
        <v>35</v>
      </c>
      <c r="H6948" s="1" t="str">
        <f t="shared" si="1307"/>
        <v>Heating</v>
      </c>
      <c r="I6948" s="1">
        <f ca="1">OFFSET(IF($H6948="Cooling",Customer!$C$25,Customer!$C$52),E6948,D6948)</f>
        <v>66</v>
      </c>
      <c r="J6948" s="1">
        <f ca="1">OFFSET(IF($H6948="Cooling",Customer!$L$25,Customer!$L$52),$E6948,$D6948)</f>
        <v>64</v>
      </c>
      <c r="K6948" s="16">
        <f t="shared" si="1308"/>
        <v>0</v>
      </c>
      <c r="L6948" s="16">
        <f t="shared" si="1309"/>
        <v>0</v>
      </c>
      <c r="M6948" s="17">
        <f t="shared" ref="M6948:M7011" ca="1" si="1313">IF($H6948="Cooling",0,MAX(0,I6948-$G6948))</f>
        <v>31</v>
      </c>
      <c r="N6948" s="17">
        <f t="shared" ref="N6948:N7011" ca="1" si="1314">IF($H6948="Cooling",0,MAX(0,J6948-$G6948))</f>
        <v>29</v>
      </c>
      <c r="O6948" s="4"/>
      <c r="P6948" s="4">
        <v>58</v>
      </c>
      <c r="Q6948" s="4">
        <v>43</v>
      </c>
      <c r="R6948" s="4">
        <v>52</v>
      </c>
      <c r="S6948" s="4">
        <v>32</v>
      </c>
      <c r="T6948" s="4">
        <v>44</v>
      </c>
      <c r="U6948" s="4">
        <v>56</v>
      </c>
      <c r="V6948" s="13">
        <v>35</v>
      </c>
      <c r="W6948" s="4">
        <v>38</v>
      </c>
      <c r="X6948" s="4">
        <v>44</v>
      </c>
      <c r="Y6948">
        <f t="shared" si="1310"/>
        <v>0</v>
      </c>
      <c r="Z6948">
        <f t="shared" si="1311"/>
        <v>0</v>
      </c>
    </row>
    <row r="6949" spans="2:26" x14ac:dyDescent="0.25">
      <c r="B6949" s="11">
        <f t="shared" si="1312"/>
        <v>44851.041666649842</v>
      </c>
      <c r="C6949" s="1">
        <f t="shared" si="1303"/>
        <v>10</v>
      </c>
      <c r="D6949" s="1">
        <f t="shared" si="1304"/>
        <v>1</v>
      </c>
      <c r="E6949" s="12">
        <f t="shared" si="1305"/>
        <v>2</v>
      </c>
      <c r="F6949" s="124" t="str">
        <f t="shared" si="1306"/>
        <v>0</v>
      </c>
      <c r="G6949" s="1">
        <f ca="1">(OFFSET(O6949,0,MATCH(Customer!$J$6,'CDH &amp; HDH'!$P$11:$X$11,0)))</f>
        <v>33</v>
      </c>
      <c r="H6949" s="1" t="str">
        <f t="shared" si="1307"/>
        <v>Heating</v>
      </c>
      <c r="I6949" s="1">
        <f ca="1">OFFSET(IF($H6949="Cooling",Customer!$C$25,Customer!$C$52),E6949,D6949)</f>
        <v>66</v>
      </c>
      <c r="J6949" s="1">
        <f ca="1">OFFSET(IF($H6949="Cooling",Customer!$L$25,Customer!$L$52),$E6949,$D6949)</f>
        <v>64</v>
      </c>
      <c r="K6949" s="16">
        <f t="shared" si="1308"/>
        <v>0</v>
      </c>
      <c r="L6949" s="16">
        <f t="shared" si="1309"/>
        <v>0</v>
      </c>
      <c r="M6949" s="17">
        <f t="shared" ca="1" si="1313"/>
        <v>33</v>
      </c>
      <c r="N6949" s="17">
        <f t="shared" ca="1" si="1314"/>
        <v>31</v>
      </c>
      <c r="O6949" s="4"/>
      <c r="P6949" s="4">
        <v>58</v>
      </c>
      <c r="Q6949" s="4">
        <v>43</v>
      </c>
      <c r="R6949" s="4">
        <v>50</v>
      </c>
      <c r="S6949" s="4">
        <v>30</v>
      </c>
      <c r="T6949" s="4">
        <v>44</v>
      </c>
      <c r="U6949" s="4">
        <v>55</v>
      </c>
      <c r="V6949" s="13">
        <v>33</v>
      </c>
      <c r="W6949" s="4">
        <v>37</v>
      </c>
      <c r="X6949" s="4">
        <v>44</v>
      </c>
      <c r="Y6949">
        <f t="shared" si="1310"/>
        <v>0</v>
      </c>
      <c r="Z6949">
        <f t="shared" si="1311"/>
        <v>0</v>
      </c>
    </row>
    <row r="6950" spans="2:26" x14ac:dyDescent="0.25">
      <c r="B6950" s="11">
        <f t="shared" si="1312"/>
        <v>44851.083333316506</v>
      </c>
      <c r="C6950" s="1">
        <f t="shared" si="1303"/>
        <v>10</v>
      </c>
      <c r="D6950" s="1">
        <f t="shared" si="1304"/>
        <v>1</v>
      </c>
      <c r="E6950" s="12">
        <f t="shared" si="1305"/>
        <v>3</v>
      </c>
      <c r="F6950" s="124" t="str">
        <f t="shared" si="1306"/>
        <v>0</v>
      </c>
      <c r="G6950" s="1">
        <f ca="1">(OFFSET(O6950,0,MATCH(Customer!$J$6,'CDH &amp; HDH'!$P$11:$X$11,0)))</f>
        <v>34</v>
      </c>
      <c r="H6950" s="1" t="str">
        <f t="shared" si="1307"/>
        <v>Heating</v>
      </c>
      <c r="I6950" s="1">
        <f ca="1">OFFSET(IF($H6950="Cooling",Customer!$C$25,Customer!$C$52),E6950,D6950)</f>
        <v>66</v>
      </c>
      <c r="J6950" s="1">
        <f ca="1">OFFSET(IF($H6950="Cooling",Customer!$L$25,Customer!$L$52),$E6950,$D6950)</f>
        <v>64</v>
      </c>
      <c r="K6950" s="16">
        <f t="shared" si="1308"/>
        <v>0</v>
      </c>
      <c r="L6950" s="16">
        <f t="shared" si="1309"/>
        <v>0</v>
      </c>
      <c r="M6950" s="17">
        <f t="shared" ca="1" si="1313"/>
        <v>32</v>
      </c>
      <c r="N6950" s="17">
        <f t="shared" ca="1" si="1314"/>
        <v>30</v>
      </c>
      <c r="O6950" s="4"/>
      <c r="P6950" s="4">
        <v>58</v>
      </c>
      <c r="Q6950" s="4">
        <v>41</v>
      </c>
      <c r="R6950" s="4">
        <v>50</v>
      </c>
      <c r="S6950" s="4">
        <v>29</v>
      </c>
      <c r="T6950" s="4">
        <v>45</v>
      </c>
      <c r="U6950" s="4">
        <v>54</v>
      </c>
      <c r="V6950" s="13">
        <v>34</v>
      </c>
      <c r="W6950" s="4">
        <v>36</v>
      </c>
      <c r="X6950" s="4">
        <v>43</v>
      </c>
      <c r="Y6950">
        <f t="shared" si="1310"/>
        <v>0</v>
      </c>
      <c r="Z6950">
        <f t="shared" si="1311"/>
        <v>0</v>
      </c>
    </row>
    <row r="6951" spans="2:26" x14ac:dyDescent="0.25">
      <c r="B6951" s="11">
        <f t="shared" si="1312"/>
        <v>44851.124999983171</v>
      </c>
      <c r="C6951" s="1">
        <f t="shared" si="1303"/>
        <v>10</v>
      </c>
      <c r="D6951" s="1">
        <f t="shared" si="1304"/>
        <v>1</v>
      </c>
      <c r="E6951" s="12">
        <f t="shared" si="1305"/>
        <v>4</v>
      </c>
      <c r="F6951" s="124" t="str">
        <f t="shared" si="1306"/>
        <v>0</v>
      </c>
      <c r="G6951" s="1">
        <f ca="1">(OFFSET(O6951,0,MATCH(Customer!$J$6,'CDH &amp; HDH'!$P$11:$X$11,0)))</f>
        <v>32</v>
      </c>
      <c r="H6951" s="1" t="str">
        <f t="shared" si="1307"/>
        <v>Heating</v>
      </c>
      <c r="I6951" s="1">
        <f ca="1">OFFSET(IF($H6951="Cooling",Customer!$C$25,Customer!$C$52),E6951,D6951)</f>
        <v>66</v>
      </c>
      <c r="J6951" s="1">
        <f ca="1">OFFSET(IF($H6951="Cooling",Customer!$L$25,Customer!$L$52),$E6951,$D6951)</f>
        <v>64</v>
      </c>
      <c r="K6951" s="16">
        <f t="shared" si="1308"/>
        <v>0</v>
      </c>
      <c r="L6951" s="16">
        <f t="shared" si="1309"/>
        <v>0</v>
      </c>
      <c r="M6951" s="17">
        <f t="shared" ca="1" si="1313"/>
        <v>34</v>
      </c>
      <c r="N6951" s="17">
        <f t="shared" ca="1" si="1314"/>
        <v>32</v>
      </c>
      <c r="O6951" s="4"/>
      <c r="P6951" s="4">
        <v>55</v>
      </c>
      <c r="Q6951" s="4">
        <v>41</v>
      </c>
      <c r="R6951" s="4">
        <v>50</v>
      </c>
      <c r="S6951" s="4">
        <v>27</v>
      </c>
      <c r="T6951" s="4">
        <v>45</v>
      </c>
      <c r="U6951" s="4">
        <v>53</v>
      </c>
      <c r="V6951" s="13">
        <v>32</v>
      </c>
      <c r="W6951" s="4">
        <v>34</v>
      </c>
      <c r="X6951" s="4">
        <v>41</v>
      </c>
      <c r="Y6951">
        <f t="shared" si="1310"/>
        <v>0</v>
      </c>
      <c r="Z6951">
        <f t="shared" si="1311"/>
        <v>0</v>
      </c>
    </row>
    <row r="6952" spans="2:26" x14ac:dyDescent="0.25">
      <c r="B6952" s="11">
        <f t="shared" si="1312"/>
        <v>44851.166666649835</v>
      </c>
      <c r="C6952" s="1">
        <f t="shared" si="1303"/>
        <v>10</v>
      </c>
      <c r="D6952" s="1">
        <f t="shared" si="1304"/>
        <v>1</v>
      </c>
      <c r="E6952" s="12">
        <f t="shared" si="1305"/>
        <v>5</v>
      </c>
      <c r="F6952" s="124" t="str">
        <f t="shared" si="1306"/>
        <v>0</v>
      </c>
      <c r="G6952" s="1">
        <f ca="1">(OFFSET(O6952,0,MATCH(Customer!$J$6,'CDH &amp; HDH'!$P$11:$X$11,0)))</f>
        <v>33</v>
      </c>
      <c r="H6952" s="1" t="str">
        <f t="shared" si="1307"/>
        <v>Heating</v>
      </c>
      <c r="I6952" s="1">
        <f ca="1">OFFSET(IF($H6952="Cooling",Customer!$C$25,Customer!$C$52),E6952,D6952)</f>
        <v>66</v>
      </c>
      <c r="J6952" s="1">
        <f ca="1">OFFSET(IF($H6952="Cooling",Customer!$L$25,Customer!$L$52),$E6952,$D6952)</f>
        <v>64</v>
      </c>
      <c r="K6952" s="16">
        <f t="shared" si="1308"/>
        <v>0</v>
      </c>
      <c r="L6952" s="16">
        <f t="shared" si="1309"/>
        <v>0</v>
      </c>
      <c r="M6952" s="17">
        <f t="shared" ca="1" si="1313"/>
        <v>33</v>
      </c>
      <c r="N6952" s="17">
        <f t="shared" ca="1" si="1314"/>
        <v>31</v>
      </c>
      <c r="O6952" s="4"/>
      <c r="P6952" s="4">
        <v>53</v>
      </c>
      <c r="Q6952" s="4">
        <v>41</v>
      </c>
      <c r="R6952" s="4">
        <v>49</v>
      </c>
      <c r="S6952" s="4">
        <v>27</v>
      </c>
      <c r="T6952" s="4">
        <v>46</v>
      </c>
      <c r="U6952" s="4">
        <v>52</v>
      </c>
      <c r="V6952" s="13">
        <v>33</v>
      </c>
      <c r="W6952" s="4">
        <v>34</v>
      </c>
      <c r="X6952" s="4">
        <v>38</v>
      </c>
      <c r="Y6952">
        <f t="shared" si="1310"/>
        <v>0</v>
      </c>
      <c r="Z6952">
        <f t="shared" si="1311"/>
        <v>0</v>
      </c>
    </row>
    <row r="6953" spans="2:26" x14ac:dyDescent="0.25">
      <c r="B6953" s="11">
        <f t="shared" si="1312"/>
        <v>44851.208333316499</v>
      </c>
      <c r="C6953" s="1">
        <f t="shared" si="1303"/>
        <v>10</v>
      </c>
      <c r="D6953" s="1">
        <f t="shared" si="1304"/>
        <v>1</v>
      </c>
      <c r="E6953" s="12">
        <f t="shared" si="1305"/>
        <v>6</v>
      </c>
      <c r="F6953" s="124" t="str">
        <f t="shared" si="1306"/>
        <v>0</v>
      </c>
      <c r="G6953" s="1">
        <f ca="1">(OFFSET(O6953,0,MATCH(Customer!$J$6,'CDH &amp; HDH'!$P$11:$X$11,0)))</f>
        <v>34</v>
      </c>
      <c r="H6953" s="1" t="str">
        <f t="shared" si="1307"/>
        <v>Heating</v>
      </c>
      <c r="I6953" s="1">
        <f ca="1">OFFSET(IF($H6953="Cooling",Customer!$C$25,Customer!$C$52),E6953,D6953)</f>
        <v>66</v>
      </c>
      <c r="J6953" s="1">
        <f ca="1">OFFSET(IF($H6953="Cooling",Customer!$L$25,Customer!$L$52),$E6953,$D6953)</f>
        <v>64</v>
      </c>
      <c r="K6953" s="16">
        <f t="shared" si="1308"/>
        <v>0</v>
      </c>
      <c r="L6953" s="16">
        <f t="shared" si="1309"/>
        <v>0</v>
      </c>
      <c r="M6953" s="17">
        <f t="shared" ca="1" si="1313"/>
        <v>32</v>
      </c>
      <c r="N6953" s="17">
        <f t="shared" ca="1" si="1314"/>
        <v>30</v>
      </c>
      <c r="O6953" s="4"/>
      <c r="P6953" s="4">
        <v>53</v>
      </c>
      <c r="Q6953" s="4">
        <v>42</v>
      </c>
      <c r="R6953" s="4">
        <v>49</v>
      </c>
      <c r="S6953" s="4">
        <v>26</v>
      </c>
      <c r="T6953" s="4">
        <v>47</v>
      </c>
      <c r="U6953" s="4">
        <v>51</v>
      </c>
      <c r="V6953" s="13">
        <v>34</v>
      </c>
      <c r="W6953" s="4">
        <v>33</v>
      </c>
      <c r="X6953" s="4">
        <v>36</v>
      </c>
      <c r="Y6953">
        <f t="shared" si="1310"/>
        <v>0</v>
      </c>
      <c r="Z6953">
        <f t="shared" si="1311"/>
        <v>0</v>
      </c>
    </row>
    <row r="6954" spans="2:26" x14ac:dyDescent="0.25">
      <c r="B6954" s="11">
        <f t="shared" si="1312"/>
        <v>44851.249999983163</v>
      </c>
      <c r="C6954" s="1">
        <f t="shared" si="1303"/>
        <v>10</v>
      </c>
      <c r="D6954" s="1">
        <f t="shared" si="1304"/>
        <v>1</v>
      </c>
      <c r="E6954" s="12">
        <f t="shared" si="1305"/>
        <v>7</v>
      </c>
      <c r="F6954" s="124" t="str">
        <f t="shared" si="1306"/>
        <v>0</v>
      </c>
      <c r="G6954" s="1">
        <f ca="1">(OFFSET(O6954,0,MATCH(Customer!$J$6,'CDH &amp; HDH'!$P$11:$X$11,0)))</f>
        <v>33</v>
      </c>
      <c r="H6954" s="1" t="str">
        <f t="shared" si="1307"/>
        <v>Heating</v>
      </c>
      <c r="I6954" s="1">
        <f ca="1">OFFSET(IF($H6954="Cooling",Customer!$C$25,Customer!$C$52),E6954,D6954)</f>
        <v>66</v>
      </c>
      <c r="J6954" s="1">
        <f ca="1">OFFSET(IF($H6954="Cooling",Customer!$L$25,Customer!$L$52),$E6954,$D6954)</f>
        <v>64</v>
      </c>
      <c r="K6954" s="16">
        <f t="shared" si="1308"/>
        <v>0</v>
      </c>
      <c r="L6954" s="16">
        <f t="shared" si="1309"/>
        <v>0</v>
      </c>
      <c r="M6954" s="17">
        <f t="shared" ca="1" si="1313"/>
        <v>33</v>
      </c>
      <c r="N6954" s="17">
        <f t="shared" ca="1" si="1314"/>
        <v>31</v>
      </c>
      <c r="O6954" s="4"/>
      <c r="P6954" s="4">
        <v>51</v>
      </c>
      <c r="Q6954" s="4">
        <v>43</v>
      </c>
      <c r="R6954" s="4">
        <v>48</v>
      </c>
      <c r="S6954" s="4">
        <v>26</v>
      </c>
      <c r="T6954" s="4">
        <v>46</v>
      </c>
      <c r="U6954" s="4">
        <v>54</v>
      </c>
      <c r="V6954" s="13">
        <v>33</v>
      </c>
      <c r="W6954" s="4">
        <v>33</v>
      </c>
      <c r="X6954" s="4">
        <v>36</v>
      </c>
      <c r="Y6954">
        <f t="shared" si="1310"/>
        <v>0</v>
      </c>
      <c r="Z6954">
        <f t="shared" si="1311"/>
        <v>0</v>
      </c>
    </row>
    <row r="6955" spans="2:26" x14ac:dyDescent="0.25">
      <c r="B6955" s="11">
        <f t="shared" si="1312"/>
        <v>44851.291666649828</v>
      </c>
      <c r="C6955" s="1">
        <f t="shared" si="1303"/>
        <v>10</v>
      </c>
      <c r="D6955" s="1">
        <f t="shared" si="1304"/>
        <v>1</v>
      </c>
      <c r="E6955" s="12">
        <f t="shared" si="1305"/>
        <v>8</v>
      </c>
      <c r="F6955" s="124" t="str">
        <f t="shared" si="1306"/>
        <v>0</v>
      </c>
      <c r="G6955" s="1">
        <f ca="1">(OFFSET(O6955,0,MATCH(Customer!$J$6,'CDH &amp; HDH'!$P$11:$X$11,0)))</f>
        <v>33</v>
      </c>
      <c r="H6955" s="1" t="str">
        <f t="shared" si="1307"/>
        <v>Heating</v>
      </c>
      <c r="I6955" s="1">
        <f ca="1">OFFSET(IF($H6955="Cooling",Customer!$C$25,Customer!$C$52),E6955,D6955)</f>
        <v>70</v>
      </c>
      <c r="J6955" s="1">
        <f ca="1">OFFSET(IF($H6955="Cooling",Customer!$L$25,Customer!$L$52),$E6955,$D6955)</f>
        <v>70</v>
      </c>
      <c r="K6955" s="16">
        <f t="shared" si="1308"/>
        <v>0</v>
      </c>
      <c r="L6955" s="16">
        <f t="shared" si="1309"/>
        <v>0</v>
      </c>
      <c r="M6955" s="17">
        <f t="shared" ca="1" si="1313"/>
        <v>37</v>
      </c>
      <c r="N6955" s="17">
        <f t="shared" ca="1" si="1314"/>
        <v>37</v>
      </c>
      <c r="O6955" s="4"/>
      <c r="P6955" s="4">
        <v>57</v>
      </c>
      <c r="Q6955" s="4">
        <v>43</v>
      </c>
      <c r="R6955" s="4">
        <v>51</v>
      </c>
      <c r="S6955" s="4">
        <v>31</v>
      </c>
      <c r="T6955" s="4">
        <v>46</v>
      </c>
      <c r="U6955" s="4">
        <v>59</v>
      </c>
      <c r="V6955" s="13">
        <v>33</v>
      </c>
      <c r="W6955" s="4">
        <v>34</v>
      </c>
      <c r="X6955" s="4">
        <v>39</v>
      </c>
      <c r="Y6955">
        <f t="shared" si="1310"/>
        <v>0</v>
      </c>
      <c r="Z6955">
        <f t="shared" si="1311"/>
        <v>0</v>
      </c>
    </row>
    <row r="6956" spans="2:26" x14ac:dyDescent="0.25">
      <c r="B6956" s="11">
        <f t="shared" si="1312"/>
        <v>44851.333333316492</v>
      </c>
      <c r="C6956" s="1">
        <f t="shared" si="1303"/>
        <v>10</v>
      </c>
      <c r="D6956" s="1">
        <f t="shared" si="1304"/>
        <v>1</v>
      </c>
      <c r="E6956" s="12">
        <f t="shared" si="1305"/>
        <v>9</v>
      </c>
      <c r="F6956" s="124" t="str">
        <f t="shared" si="1306"/>
        <v>0</v>
      </c>
      <c r="G6956" s="1">
        <f ca="1">(OFFSET(O6956,0,MATCH(Customer!$J$6,'CDH &amp; HDH'!$P$11:$X$11,0)))</f>
        <v>41</v>
      </c>
      <c r="H6956" s="1" t="str">
        <f t="shared" si="1307"/>
        <v>Heating</v>
      </c>
      <c r="I6956" s="1">
        <f ca="1">OFFSET(IF($H6956="Cooling",Customer!$C$25,Customer!$C$52),E6956,D6956)</f>
        <v>70</v>
      </c>
      <c r="J6956" s="1">
        <f ca="1">OFFSET(IF($H6956="Cooling",Customer!$L$25,Customer!$L$52),$E6956,$D6956)</f>
        <v>70</v>
      </c>
      <c r="K6956" s="16">
        <f t="shared" si="1308"/>
        <v>0</v>
      </c>
      <c r="L6956" s="16">
        <f t="shared" si="1309"/>
        <v>0</v>
      </c>
      <c r="M6956" s="17">
        <f t="shared" ca="1" si="1313"/>
        <v>29</v>
      </c>
      <c r="N6956" s="17">
        <f t="shared" ca="1" si="1314"/>
        <v>29</v>
      </c>
      <c r="O6956" s="4"/>
      <c r="P6956" s="4">
        <v>62</v>
      </c>
      <c r="Q6956" s="4">
        <v>43</v>
      </c>
      <c r="R6956" s="4">
        <v>54</v>
      </c>
      <c r="S6956" s="4">
        <v>37</v>
      </c>
      <c r="T6956" s="4">
        <v>47</v>
      </c>
      <c r="U6956" s="4">
        <v>62</v>
      </c>
      <c r="V6956" s="13">
        <v>41</v>
      </c>
      <c r="W6956" s="4">
        <v>38</v>
      </c>
      <c r="X6956" s="4">
        <v>41</v>
      </c>
      <c r="Y6956">
        <f t="shared" si="1310"/>
        <v>0</v>
      </c>
      <c r="Z6956">
        <f t="shared" si="1311"/>
        <v>0</v>
      </c>
    </row>
    <row r="6957" spans="2:26" x14ac:dyDescent="0.25">
      <c r="B6957" s="11">
        <f t="shared" si="1312"/>
        <v>44851.374999983156</v>
      </c>
      <c r="C6957" s="1">
        <f t="shared" si="1303"/>
        <v>10</v>
      </c>
      <c r="D6957" s="1">
        <f t="shared" si="1304"/>
        <v>1</v>
      </c>
      <c r="E6957" s="12">
        <f t="shared" si="1305"/>
        <v>10</v>
      </c>
      <c r="F6957" s="124" t="str">
        <f t="shared" si="1306"/>
        <v>0</v>
      </c>
      <c r="G6957" s="1">
        <f ca="1">(OFFSET(O6957,0,MATCH(Customer!$J$6,'CDH &amp; HDH'!$P$11:$X$11,0)))</f>
        <v>47</v>
      </c>
      <c r="H6957" s="1" t="str">
        <f t="shared" si="1307"/>
        <v>Heating</v>
      </c>
      <c r="I6957" s="1">
        <f ca="1">OFFSET(IF($H6957="Cooling",Customer!$C$25,Customer!$C$52),E6957,D6957)</f>
        <v>70</v>
      </c>
      <c r="J6957" s="1">
        <f ca="1">OFFSET(IF($H6957="Cooling",Customer!$L$25,Customer!$L$52),$E6957,$D6957)</f>
        <v>70</v>
      </c>
      <c r="K6957" s="16">
        <f t="shared" si="1308"/>
        <v>0</v>
      </c>
      <c r="L6957" s="16">
        <f t="shared" si="1309"/>
        <v>0</v>
      </c>
      <c r="M6957" s="17">
        <f t="shared" ca="1" si="1313"/>
        <v>23</v>
      </c>
      <c r="N6957" s="17">
        <f t="shared" ca="1" si="1314"/>
        <v>23</v>
      </c>
      <c r="O6957" s="4"/>
      <c r="P6957" s="4">
        <v>67</v>
      </c>
      <c r="Q6957" s="4">
        <v>44</v>
      </c>
      <c r="R6957" s="4">
        <v>60</v>
      </c>
      <c r="S6957" s="4">
        <v>42</v>
      </c>
      <c r="T6957" s="4">
        <v>48</v>
      </c>
      <c r="U6957" s="4">
        <v>67</v>
      </c>
      <c r="V6957" s="13">
        <v>47</v>
      </c>
      <c r="W6957" s="4">
        <v>45</v>
      </c>
      <c r="X6957" s="4">
        <v>45</v>
      </c>
      <c r="Y6957">
        <f t="shared" si="1310"/>
        <v>0</v>
      </c>
      <c r="Z6957">
        <f t="shared" si="1311"/>
        <v>0</v>
      </c>
    </row>
    <row r="6958" spans="2:26" x14ac:dyDescent="0.25">
      <c r="B6958" s="11">
        <f t="shared" si="1312"/>
        <v>44851.41666664982</v>
      </c>
      <c r="C6958" s="1">
        <f t="shared" si="1303"/>
        <v>10</v>
      </c>
      <c r="D6958" s="1">
        <f t="shared" si="1304"/>
        <v>1</v>
      </c>
      <c r="E6958" s="12">
        <f t="shared" si="1305"/>
        <v>11</v>
      </c>
      <c r="F6958" s="124" t="str">
        <f t="shared" si="1306"/>
        <v>0</v>
      </c>
      <c r="G6958" s="1">
        <f ca="1">(OFFSET(O6958,0,MATCH(Customer!$J$6,'CDH &amp; HDH'!$P$11:$X$11,0)))</f>
        <v>50</v>
      </c>
      <c r="H6958" s="1" t="str">
        <f t="shared" si="1307"/>
        <v>Heating</v>
      </c>
      <c r="I6958" s="1">
        <f ca="1">OFFSET(IF($H6958="Cooling",Customer!$C$25,Customer!$C$52),E6958,D6958)</f>
        <v>70</v>
      </c>
      <c r="J6958" s="1">
        <f ca="1">OFFSET(IF($H6958="Cooling",Customer!$L$25,Customer!$L$52),$E6958,$D6958)</f>
        <v>70</v>
      </c>
      <c r="K6958" s="16">
        <f t="shared" si="1308"/>
        <v>0</v>
      </c>
      <c r="L6958" s="16">
        <f t="shared" si="1309"/>
        <v>0</v>
      </c>
      <c r="M6958" s="17">
        <f t="shared" ca="1" si="1313"/>
        <v>20</v>
      </c>
      <c r="N6958" s="17">
        <f t="shared" ca="1" si="1314"/>
        <v>20</v>
      </c>
      <c r="O6958" s="4"/>
      <c r="P6958" s="4">
        <v>73</v>
      </c>
      <c r="Q6958" s="4">
        <v>45</v>
      </c>
      <c r="R6958" s="4">
        <v>63</v>
      </c>
      <c r="S6958" s="4">
        <v>44</v>
      </c>
      <c r="T6958" s="4">
        <v>49</v>
      </c>
      <c r="U6958" s="4">
        <v>71</v>
      </c>
      <c r="V6958" s="13">
        <v>50</v>
      </c>
      <c r="W6958" s="4">
        <v>49</v>
      </c>
      <c r="X6958" s="4">
        <v>47</v>
      </c>
      <c r="Y6958">
        <f t="shared" si="1310"/>
        <v>0</v>
      </c>
      <c r="Z6958">
        <f t="shared" si="1311"/>
        <v>0</v>
      </c>
    </row>
    <row r="6959" spans="2:26" x14ac:dyDescent="0.25">
      <c r="B6959" s="11">
        <f t="shared" si="1312"/>
        <v>44851.458333316485</v>
      </c>
      <c r="C6959" s="1">
        <f t="shared" si="1303"/>
        <v>10</v>
      </c>
      <c r="D6959" s="1">
        <f t="shared" si="1304"/>
        <v>1</v>
      </c>
      <c r="E6959" s="12">
        <f t="shared" si="1305"/>
        <v>12</v>
      </c>
      <c r="F6959" s="124" t="str">
        <f t="shared" si="1306"/>
        <v>0</v>
      </c>
      <c r="G6959" s="1">
        <f ca="1">(OFFSET(O6959,0,MATCH(Customer!$J$6,'CDH &amp; HDH'!$P$11:$X$11,0)))</f>
        <v>54</v>
      </c>
      <c r="H6959" s="1" t="str">
        <f t="shared" si="1307"/>
        <v>Heating</v>
      </c>
      <c r="I6959" s="1">
        <f ca="1">OFFSET(IF($H6959="Cooling",Customer!$C$25,Customer!$C$52),E6959,D6959)</f>
        <v>70</v>
      </c>
      <c r="J6959" s="1">
        <f ca="1">OFFSET(IF($H6959="Cooling",Customer!$L$25,Customer!$L$52),$E6959,$D6959)</f>
        <v>70</v>
      </c>
      <c r="K6959" s="16">
        <f t="shared" si="1308"/>
        <v>0</v>
      </c>
      <c r="L6959" s="16">
        <f t="shared" si="1309"/>
        <v>0</v>
      </c>
      <c r="M6959" s="17">
        <f t="shared" ca="1" si="1313"/>
        <v>16</v>
      </c>
      <c r="N6959" s="17">
        <f t="shared" ca="1" si="1314"/>
        <v>16</v>
      </c>
      <c r="O6959" s="4"/>
      <c r="P6959" s="4">
        <v>76</v>
      </c>
      <c r="Q6959" s="4">
        <v>45</v>
      </c>
      <c r="R6959" s="4">
        <v>63</v>
      </c>
      <c r="S6959" s="4">
        <v>46</v>
      </c>
      <c r="T6959" s="4">
        <v>50</v>
      </c>
      <c r="U6959" s="4">
        <v>75</v>
      </c>
      <c r="V6959" s="13">
        <v>54</v>
      </c>
      <c r="W6959" s="4">
        <v>52</v>
      </c>
      <c r="X6959" s="4">
        <v>51</v>
      </c>
      <c r="Y6959">
        <f t="shared" si="1310"/>
        <v>0</v>
      </c>
      <c r="Z6959">
        <f t="shared" si="1311"/>
        <v>0</v>
      </c>
    </row>
    <row r="6960" spans="2:26" x14ac:dyDescent="0.25">
      <c r="B6960" s="11">
        <f t="shared" si="1312"/>
        <v>44851.499999983149</v>
      </c>
      <c r="C6960" s="1">
        <f t="shared" si="1303"/>
        <v>10</v>
      </c>
      <c r="D6960" s="1">
        <f t="shared" si="1304"/>
        <v>1</v>
      </c>
      <c r="E6960" s="12">
        <f t="shared" si="1305"/>
        <v>13</v>
      </c>
      <c r="F6960" s="124" t="str">
        <f t="shared" si="1306"/>
        <v>0</v>
      </c>
      <c r="G6960" s="1">
        <f ca="1">(OFFSET(O6960,0,MATCH(Customer!$J$6,'CDH &amp; HDH'!$P$11:$X$11,0)))</f>
        <v>56</v>
      </c>
      <c r="H6960" s="1" t="str">
        <f t="shared" si="1307"/>
        <v>Heating</v>
      </c>
      <c r="I6960" s="1">
        <f ca="1">OFFSET(IF($H6960="Cooling",Customer!$C$25,Customer!$C$52),E6960,D6960)</f>
        <v>70</v>
      </c>
      <c r="J6960" s="1">
        <f ca="1">OFFSET(IF($H6960="Cooling",Customer!$L$25,Customer!$L$52),$E6960,$D6960)</f>
        <v>70</v>
      </c>
      <c r="K6960" s="16">
        <f t="shared" si="1308"/>
        <v>0</v>
      </c>
      <c r="L6960" s="16">
        <f t="shared" si="1309"/>
        <v>0</v>
      </c>
      <c r="M6960" s="17">
        <f t="shared" ca="1" si="1313"/>
        <v>14</v>
      </c>
      <c r="N6960" s="17">
        <f t="shared" ca="1" si="1314"/>
        <v>14</v>
      </c>
      <c r="O6960" s="4"/>
      <c r="P6960" s="4">
        <v>78</v>
      </c>
      <c r="Q6960" s="4">
        <v>46</v>
      </c>
      <c r="R6960" s="4">
        <v>66</v>
      </c>
      <c r="S6960" s="4">
        <v>48</v>
      </c>
      <c r="T6960" s="4">
        <v>50</v>
      </c>
      <c r="U6960" s="4">
        <v>77</v>
      </c>
      <c r="V6960" s="13">
        <v>56</v>
      </c>
      <c r="W6960" s="4">
        <v>53</v>
      </c>
      <c r="X6960" s="4">
        <v>54</v>
      </c>
      <c r="Y6960">
        <f t="shared" si="1310"/>
        <v>0</v>
      </c>
      <c r="Z6960">
        <f t="shared" si="1311"/>
        <v>0</v>
      </c>
    </row>
    <row r="6961" spans="2:26" x14ac:dyDescent="0.25">
      <c r="B6961" s="11">
        <f t="shared" si="1312"/>
        <v>44851.541666649813</v>
      </c>
      <c r="C6961" s="1">
        <f t="shared" si="1303"/>
        <v>10</v>
      </c>
      <c r="D6961" s="1">
        <f t="shared" si="1304"/>
        <v>1</v>
      </c>
      <c r="E6961" s="12">
        <f t="shared" si="1305"/>
        <v>14</v>
      </c>
      <c r="F6961" s="124" t="str">
        <f t="shared" si="1306"/>
        <v>0</v>
      </c>
      <c r="G6961" s="1">
        <f ca="1">(OFFSET(O6961,0,MATCH(Customer!$J$6,'CDH &amp; HDH'!$P$11:$X$11,0)))</f>
        <v>57</v>
      </c>
      <c r="H6961" s="1" t="str">
        <f t="shared" si="1307"/>
        <v>Heating</v>
      </c>
      <c r="I6961" s="1">
        <f ca="1">OFFSET(IF($H6961="Cooling",Customer!$C$25,Customer!$C$52),E6961,D6961)</f>
        <v>70</v>
      </c>
      <c r="J6961" s="1">
        <f ca="1">OFFSET(IF($H6961="Cooling",Customer!$L$25,Customer!$L$52),$E6961,$D6961)</f>
        <v>70</v>
      </c>
      <c r="K6961" s="16">
        <f t="shared" si="1308"/>
        <v>0</v>
      </c>
      <c r="L6961" s="16">
        <f t="shared" si="1309"/>
        <v>0</v>
      </c>
      <c r="M6961" s="17">
        <f t="shared" ca="1" si="1313"/>
        <v>13</v>
      </c>
      <c r="N6961" s="17">
        <f t="shared" ca="1" si="1314"/>
        <v>13</v>
      </c>
      <c r="O6961" s="4"/>
      <c r="P6961" s="4">
        <v>79</v>
      </c>
      <c r="Q6961" s="4">
        <v>46</v>
      </c>
      <c r="R6961" s="4">
        <v>66</v>
      </c>
      <c r="S6961" s="4">
        <v>48</v>
      </c>
      <c r="T6961" s="4">
        <v>51</v>
      </c>
      <c r="U6961" s="4">
        <v>77</v>
      </c>
      <c r="V6961" s="13">
        <v>57</v>
      </c>
      <c r="W6961" s="4">
        <v>55</v>
      </c>
      <c r="X6961" s="4">
        <v>56</v>
      </c>
      <c r="Y6961">
        <f t="shared" si="1310"/>
        <v>0</v>
      </c>
      <c r="Z6961">
        <f t="shared" si="1311"/>
        <v>0</v>
      </c>
    </row>
    <row r="6962" spans="2:26" x14ac:dyDescent="0.25">
      <c r="B6962" s="11">
        <f t="shared" si="1312"/>
        <v>44851.583333316477</v>
      </c>
      <c r="C6962" s="1">
        <f t="shared" si="1303"/>
        <v>10</v>
      </c>
      <c r="D6962" s="1">
        <f t="shared" si="1304"/>
        <v>1</v>
      </c>
      <c r="E6962" s="12">
        <f t="shared" si="1305"/>
        <v>15</v>
      </c>
      <c r="F6962" s="124" t="str">
        <f t="shared" si="1306"/>
        <v>0</v>
      </c>
      <c r="G6962" s="1">
        <f ca="1">(OFFSET(O6962,0,MATCH(Customer!$J$6,'CDH &amp; HDH'!$P$11:$X$11,0)))</f>
        <v>58</v>
      </c>
      <c r="H6962" s="1" t="str">
        <f t="shared" si="1307"/>
        <v>Heating</v>
      </c>
      <c r="I6962" s="1">
        <f ca="1">OFFSET(IF($H6962="Cooling",Customer!$C$25,Customer!$C$52),E6962,D6962)</f>
        <v>70</v>
      </c>
      <c r="J6962" s="1">
        <f ca="1">OFFSET(IF($H6962="Cooling",Customer!$L$25,Customer!$L$52),$E6962,$D6962)</f>
        <v>70</v>
      </c>
      <c r="K6962" s="16">
        <f t="shared" si="1308"/>
        <v>0</v>
      </c>
      <c r="L6962" s="16">
        <f t="shared" si="1309"/>
        <v>0</v>
      </c>
      <c r="M6962" s="17">
        <f t="shared" ca="1" si="1313"/>
        <v>12</v>
      </c>
      <c r="N6962" s="17">
        <f t="shared" ca="1" si="1314"/>
        <v>12</v>
      </c>
      <c r="O6962" s="4"/>
      <c r="P6962" s="4">
        <v>78</v>
      </c>
      <c r="Q6962" s="4">
        <v>45</v>
      </c>
      <c r="R6962" s="4">
        <v>65</v>
      </c>
      <c r="S6962" s="4">
        <v>48</v>
      </c>
      <c r="T6962" s="4">
        <v>51</v>
      </c>
      <c r="U6962" s="4">
        <v>76</v>
      </c>
      <c r="V6962" s="13">
        <v>58</v>
      </c>
      <c r="W6962" s="4">
        <v>58</v>
      </c>
      <c r="X6962" s="4">
        <v>58</v>
      </c>
      <c r="Y6962">
        <f t="shared" si="1310"/>
        <v>0</v>
      </c>
      <c r="Z6962">
        <f t="shared" si="1311"/>
        <v>0</v>
      </c>
    </row>
    <row r="6963" spans="2:26" x14ac:dyDescent="0.25">
      <c r="B6963" s="11">
        <f t="shared" si="1312"/>
        <v>44851.624999983142</v>
      </c>
      <c r="C6963" s="1">
        <f t="shared" si="1303"/>
        <v>10</v>
      </c>
      <c r="D6963" s="1">
        <f t="shared" si="1304"/>
        <v>1</v>
      </c>
      <c r="E6963" s="12">
        <f t="shared" si="1305"/>
        <v>16</v>
      </c>
      <c r="F6963" s="124" t="str">
        <f t="shared" si="1306"/>
        <v>0</v>
      </c>
      <c r="G6963" s="1">
        <f ca="1">(OFFSET(O6963,0,MATCH(Customer!$J$6,'CDH &amp; HDH'!$P$11:$X$11,0)))</f>
        <v>59</v>
      </c>
      <c r="H6963" s="1" t="str">
        <f t="shared" si="1307"/>
        <v>Heating</v>
      </c>
      <c r="I6963" s="1">
        <f ca="1">OFFSET(IF($H6963="Cooling",Customer!$C$25,Customer!$C$52),E6963,D6963)</f>
        <v>70</v>
      </c>
      <c r="J6963" s="1">
        <f ca="1">OFFSET(IF($H6963="Cooling",Customer!$L$25,Customer!$L$52),$E6963,$D6963)</f>
        <v>70</v>
      </c>
      <c r="K6963" s="16">
        <f t="shared" si="1308"/>
        <v>0</v>
      </c>
      <c r="L6963" s="16">
        <f t="shared" si="1309"/>
        <v>0</v>
      </c>
      <c r="M6963" s="17">
        <f t="shared" ca="1" si="1313"/>
        <v>11</v>
      </c>
      <c r="N6963" s="17">
        <f t="shared" ca="1" si="1314"/>
        <v>11</v>
      </c>
      <c r="O6963" s="4"/>
      <c r="P6963" s="4">
        <v>76</v>
      </c>
      <c r="Q6963" s="4">
        <v>46</v>
      </c>
      <c r="R6963" s="4">
        <v>52</v>
      </c>
      <c r="S6963" s="4">
        <v>48</v>
      </c>
      <c r="T6963" s="4">
        <v>49</v>
      </c>
      <c r="U6963" s="4">
        <v>75</v>
      </c>
      <c r="V6963" s="13">
        <v>59</v>
      </c>
      <c r="W6963" s="4">
        <v>57</v>
      </c>
      <c r="X6963" s="4">
        <v>58</v>
      </c>
      <c r="Y6963">
        <f t="shared" si="1310"/>
        <v>0</v>
      </c>
      <c r="Z6963">
        <f t="shared" si="1311"/>
        <v>0</v>
      </c>
    </row>
    <row r="6964" spans="2:26" x14ac:dyDescent="0.25">
      <c r="B6964" s="11">
        <f t="shared" si="1312"/>
        <v>44851.666666649806</v>
      </c>
      <c r="C6964" s="1">
        <f t="shared" si="1303"/>
        <v>10</v>
      </c>
      <c r="D6964" s="1">
        <f t="shared" si="1304"/>
        <v>1</v>
      </c>
      <c r="E6964" s="12">
        <f t="shared" si="1305"/>
        <v>17</v>
      </c>
      <c r="F6964" s="124" t="str">
        <f t="shared" si="1306"/>
        <v>0</v>
      </c>
      <c r="G6964" s="1">
        <f ca="1">(OFFSET(O6964,0,MATCH(Customer!$J$6,'CDH &amp; HDH'!$P$11:$X$11,0)))</f>
        <v>58</v>
      </c>
      <c r="H6964" s="1" t="str">
        <f t="shared" si="1307"/>
        <v>Heating</v>
      </c>
      <c r="I6964" s="1">
        <f ca="1">OFFSET(IF($H6964="Cooling",Customer!$C$25,Customer!$C$52),E6964,D6964)</f>
        <v>70</v>
      </c>
      <c r="J6964" s="1">
        <f ca="1">OFFSET(IF($H6964="Cooling",Customer!$L$25,Customer!$L$52),$E6964,$D6964)</f>
        <v>70</v>
      </c>
      <c r="K6964" s="16">
        <f t="shared" si="1308"/>
        <v>0</v>
      </c>
      <c r="L6964" s="16">
        <f t="shared" si="1309"/>
        <v>0</v>
      </c>
      <c r="M6964" s="17">
        <f t="shared" ca="1" si="1313"/>
        <v>12</v>
      </c>
      <c r="N6964" s="17">
        <f t="shared" ca="1" si="1314"/>
        <v>12</v>
      </c>
      <c r="O6964" s="4"/>
      <c r="P6964" s="4">
        <v>75</v>
      </c>
      <c r="Q6964" s="4">
        <v>45</v>
      </c>
      <c r="R6964" s="4">
        <v>50</v>
      </c>
      <c r="S6964" s="4">
        <v>43</v>
      </c>
      <c r="T6964" s="4">
        <v>48</v>
      </c>
      <c r="U6964" s="4">
        <v>71</v>
      </c>
      <c r="V6964" s="13">
        <v>58</v>
      </c>
      <c r="W6964" s="4">
        <v>55</v>
      </c>
      <c r="X6964" s="4">
        <v>55</v>
      </c>
      <c r="Y6964">
        <f t="shared" si="1310"/>
        <v>0</v>
      </c>
      <c r="Z6964">
        <f t="shared" si="1311"/>
        <v>0</v>
      </c>
    </row>
    <row r="6965" spans="2:26" x14ac:dyDescent="0.25">
      <c r="B6965" s="11">
        <f t="shared" si="1312"/>
        <v>44851.70833331647</v>
      </c>
      <c r="C6965" s="1">
        <f t="shared" si="1303"/>
        <v>10</v>
      </c>
      <c r="D6965" s="1">
        <f t="shared" si="1304"/>
        <v>1</v>
      </c>
      <c r="E6965" s="12">
        <f t="shared" si="1305"/>
        <v>18</v>
      </c>
      <c r="F6965" s="124" t="str">
        <f t="shared" si="1306"/>
        <v>0</v>
      </c>
      <c r="G6965" s="1">
        <f ca="1">(OFFSET(O6965,0,MATCH(Customer!$J$6,'CDH &amp; HDH'!$P$11:$X$11,0)))</f>
        <v>55</v>
      </c>
      <c r="H6965" s="1" t="str">
        <f t="shared" si="1307"/>
        <v>Heating</v>
      </c>
      <c r="I6965" s="1">
        <f ca="1">OFFSET(IF($H6965="Cooling",Customer!$C$25,Customer!$C$52),E6965,D6965)</f>
        <v>70</v>
      </c>
      <c r="J6965" s="1">
        <f ca="1">OFFSET(IF($H6965="Cooling",Customer!$L$25,Customer!$L$52),$E6965,$D6965)</f>
        <v>70</v>
      </c>
      <c r="K6965" s="16">
        <f t="shared" si="1308"/>
        <v>0</v>
      </c>
      <c r="L6965" s="16">
        <f t="shared" si="1309"/>
        <v>0</v>
      </c>
      <c r="M6965" s="17">
        <f t="shared" ca="1" si="1313"/>
        <v>15</v>
      </c>
      <c r="N6965" s="17">
        <f t="shared" ca="1" si="1314"/>
        <v>15</v>
      </c>
      <c r="O6965" s="4"/>
      <c r="P6965" s="4">
        <v>72</v>
      </c>
      <c r="Q6965" s="4">
        <v>45</v>
      </c>
      <c r="R6965" s="4">
        <v>49</v>
      </c>
      <c r="S6965" s="4">
        <v>39</v>
      </c>
      <c r="T6965" s="4">
        <v>48</v>
      </c>
      <c r="U6965" s="4">
        <v>68</v>
      </c>
      <c r="V6965" s="13">
        <v>55</v>
      </c>
      <c r="W6965" s="4">
        <v>50</v>
      </c>
      <c r="X6965" s="4">
        <v>46</v>
      </c>
      <c r="Y6965">
        <f t="shared" si="1310"/>
        <v>0</v>
      </c>
      <c r="Z6965">
        <f t="shared" si="1311"/>
        <v>0</v>
      </c>
    </row>
    <row r="6966" spans="2:26" x14ac:dyDescent="0.25">
      <c r="B6966" s="11">
        <f t="shared" si="1312"/>
        <v>44851.749999983134</v>
      </c>
      <c r="C6966" s="1">
        <f t="shared" si="1303"/>
        <v>10</v>
      </c>
      <c r="D6966" s="1">
        <f t="shared" si="1304"/>
        <v>1</v>
      </c>
      <c r="E6966" s="12">
        <f t="shared" si="1305"/>
        <v>19</v>
      </c>
      <c r="F6966" s="124" t="str">
        <f t="shared" si="1306"/>
        <v>0</v>
      </c>
      <c r="G6966" s="1">
        <f ca="1">(OFFSET(O6966,0,MATCH(Customer!$J$6,'CDH &amp; HDH'!$P$11:$X$11,0)))</f>
        <v>51</v>
      </c>
      <c r="H6966" s="1" t="str">
        <f t="shared" si="1307"/>
        <v>Heating</v>
      </c>
      <c r="I6966" s="1">
        <f ca="1">OFFSET(IF($H6966="Cooling",Customer!$C$25,Customer!$C$52),E6966,D6966)</f>
        <v>66</v>
      </c>
      <c r="J6966" s="1">
        <f ca="1">OFFSET(IF($H6966="Cooling",Customer!$L$25,Customer!$L$52),$E6966,$D6966)</f>
        <v>64</v>
      </c>
      <c r="K6966" s="16">
        <f t="shared" si="1308"/>
        <v>0</v>
      </c>
      <c r="L6966" s="16">
        <f t="shared" si="1309"/>
        <v>0</v>
      </c>
      <c r="M6966" s="17">
        <f t="shared" ca="1" si="1313"/>
        <v>15</v>
      </c>
      <c r="N6966" s="17">
        <f t="shared" ca="1" si="1314"/>
        <v>13</v>
      </c>
      <c r="O6966" s="4"/>
      <c r="P6966" s="4">
        <v>72</v>
      </c>
      <c r="Q6966" s="4">
        <v>44</v>
      </c>
      <c r="R6966" s="4">
        <v>49</v>
      </c>
      <c r="S6966" s="4">
        <v>34</v>
      </c>
      <c r="T6966" s="4">
        <v>48</v>
      </c>
      <c r="U6966" s="4">
        <v>66</v>
      </c>
      <c r="V6966" s="13">
        <v>51</v>
      </c>
      <c r="W6966" s="4">
        <v>48</v>
      </c>
      <c r="X6966" s="4">
        <v>42</v>
      </c>
      <c r="Y6966">
        <f t="shared" si="1310"/>
        <v>0</v>
      </c>
      <c r="Z6966">
        <f t="shared" si="1311"/>
        <v>0</v>
      </c>
    </row>
    <row r="6967" spans="2:26" x14ac:dyDescent="0.25">
      <c r="B6967" s="11">
        <f t="shared" si="1312"/>
        <v>44851.791666649799</v>
      </c>
      <c r="C6967" s="1">
        <f t="shared" si="1303"/>
        <v>10</v>
      </c>
      <c r="D6967" s="1">
        <f t="shared" si="1304"/>
        <v>1</v>
      </c>
      <c r="E6967" s="12">
        <f t="shared" si="1305"/>
        <v>20</v>
      </c>
      <c r="F6967" s="124" t="str">
        <f t="shared" si="1306"/>
        <v>0</v>
      </c>
      <c r="G6967" s="1">
        <f ca="1">(OFFSET(O6967,0,MATCH(Customer!$J$6,'CDH &amp; HDH'!$P$11:$X$11,0)))</f>
        <v>50</v>
      </c>
      <c r="H6967" s="1" t="str">
        <f t="shared" si="1307"/>
        <v>Heating</v>
      </c>
      <c r="I6967" s="1">
        <f ca="1">OFFSET(IF($H6967="Cooling",Customer!$C$25,Customer!$C$52),E6967,D6967)</f>
        <v>66</v>
      </c>
      <c r="J6967" s="1">
        <f ca="1">OFFSET(IF($H6967="Cooling",Customer!$L$25,Customer!$L$52),$E6967,$D6967)</f>
        <v>64</v>
      </c>
      <c r="K6967" s="16">
        <f t="shared" si="1308"/>
        <v>0</v>
      </c>
      <c r="L6967" s="16">
        <f t="shared" si="1309"/>
        <v>0</v>
      </c>
      <c r="M6967" s="17">
        <f t="shared" ca="1" si="1313"/>
        <v>16</v>
      </c>
      <c r="N6967" s="17">
        <f t="shared" ca="1" si="1314"/>
        <v>14</v>
      </c>
      <c r="O6967" s="4"/>
      <c r="P6967" s="4">
        <v>71</v>
      </c>
      <c r="Q6967" s="4">
        <v>44</v>
      </c>
      <c r="R6967" s="4">
        <v>48</v>
      </c>
      <c r="S6967" s="4">
        <v>34</v>
      </c>
      <c r="T6967" s="4">
        <v>47</v>
      </c>
      <c r="U6967" s="4">
        <v>65</v>
      </c>
      <c r="V6967" s="13">
        <v>50</v>
      </c>
      <c r="W6967" s="4">
        <v>46</v>
      </c>
      <c r="X6967" s="4">
        <v>40</v>
      </c>
      <c r="Y6967">
        <f t="shared" si="1310"/>
        <v>0</v>
      </c>
      <c r="Z6967">
        <f t="shared" si="1311"/>
        <v>0</v>
      </c>
    </row>
    <row r="6968" spans="2:26" x14ac:dyDescent="0.25">
      <c r="B6968" s="11">
        <f t="shared" si="1312"/>
        <v>44851.833333316463</v>
      </c>
      <c r="C6968" s="1">
        <f t="shared" si="1303"/>
        <v>10</v>
      </c>
      <c r="D6968" s="1">
        <f t="shared" si="1304"/>
        <v>1</v>
      </c>
      <c r="E6968" s="12">
        <f t="shared" si="1305"/>
        <v>21</v>
      </c>
      <c r="F6968" s="124" t="str">
        <f t="shared" si="1306"/>
        <v>0</v>
      </c>
      <c r="G6968" s="1">
        <f ca="1">(OFFSET(O6968,0,MATCH(Customer!$J$6,'CDH &amp; HDH'!$P$11:$X$11,0)))</f>
        <v>49</v>
      </c>
      <c r="H6968" s="1" t="str">
        <f t="shared" si="1307"/>
        <v>Heating</v>
      </c>
      <c r="I6968" s="1">
        <f ca="1">OFFSET(IF($H6968="Cooling",Customer!$C$25,Customer!$C$52),E6968,D6968)</f>
        <v>66</v>
      </c>
      <c r="J6968" s="1">
        <f ca="1">OFFSET(IF($H6968="Cooling",Customer!$L$25,Customer!$L$52),$E6968,$D6968)</f>
        <v>64</v>
      </c>
      <c r="K6968" s="16">
        <f t="shared" si="1308"/>
        <v>0</v>
      </c>
      <c r="L6968" s="16">
        <f t="shared" si="1309"/>
        <v>0</v>
      </c>
      <c r="M6968" s="17">
        <f t="shared" ca="1" si="1313"/>
        <v>17</v>
      </c>
      <c r="N6968" s="17">
        <f t="shared" ca="1" si="1314"/>
        <v>15</v>
      </c>
      <c r="O6968" s="4"/>
      <c r="P6968" s="4">
        <v>70</v>
      </c>
      <c r="Q6968" s="4">
        <v>43</v>
      </c>
      <c r="R6968" s="4">
        <v>48</v>
      </c>
      <c r="S6968" s="4">
        <v>35</v>
      </c>
      <c r="T6968" s="4">
        <v>47</v>
      </c>
      <c r="U6968" s="4">
        <v>65</v>
      </c>
      <c r="V6968" s="13">
        <v>49</v>
      </c>
      <c r="W6968" s="4">
        <v>45</v>
      </c>
      <c r="X6968" s="4">
        <v>38</v>
      </c>
      <c r="Y6968">
        <f t="shared" si="1310"/>
        <v>0</v>
      </c>
      <c r="Z6968">
        <f t="shared" si="1311"/>
        <v>0</v>
      </c>
    </row>
    <row r="6969" spans="2:26" x14ac:dyDescent="0.25">
      <c r="B6969" s="11">
        <f t="shared" si="1312"/>
        <v>44851.874999983127</v>
      </c>
      <c r="C6969" s="1">
        <f t="shared" si="1303"/>
        <v>10</v>
      </c>
      <c r="D6969" s="1">
        <f t="shared" si="1304"/>
        <v>1</v>
      </c>
      <c r="E6969" s="12">
        <f t="shared" si="1305"/>
        <v>22</v>
      </c>
      <c r="F6969" s="124" t="str">
        <f t="shared" si="1306"/>
        <v>0</v>
      </c>
      <c r="G6969" s="1">
        <f ca="1">(OFFSET(O6969,0,MATCH(Customer!$J$6,'CDH &amp; HDH'!$P$11:$X$11,0)))</f>
        <v>49</v>
      </c>
      <c r="H6969" s="1" t="str">
        <f t="shared" si="1307"/>
        <v>Heating</v>
      </c>
      <c r="I6969" s="1">
        <f ca="1">OFFSET(IF($H6969="Cooling",Customer!$C$25,Customer!$C$52),E6969,D6969)</f>
        <v>66</v>
      </c>
      <c r="J6969" s="1">
        <f ca="1">OFFSET(IF($H6969="Cooling",Customer!$L$25,Customer!$L$52),$E6969,$D6969)</f>
        <v>64</v>
      </c>
      <c r="K6969" s="16">
        <f t="shared" si="1308"/>
        <v>0</v>
      </c>
      <c r="L6969" s="16">
        <f t="shared" si="1309"/>
        <v>0</v>
      </c>
      <c r="M6969" s="17">
        <f t="shared" ca="1" si="1313"/>
        <v>17</v>
      </c>
      <c r="N6969" s="17">
        <f t="shared" ca="1" si="1314"/>
        <v>15</v>
      </c>
      <c r="O6969" s="4"/>
      <c r="P6969" s="4">
        <v>69</v>
      </c>
      <c r="Q6969" s="4">
        <v>43</v>
      </c>
      <c r="R6969" s="4">
        <v>48</v>
      </c>
      <c r="S6969" s="4">
        <v>35</v>
      </c>
      <c r="T6969" s="4">
        <v>47</v>
      </c>
      <c r="U6969" s="4">
        <v>65</v>
      </c>
      <c r="V6969" s="13">
        <v>49</v>
      </c>
      <c r="W6969" s="4">
        <v>41</v>
      </c>
      <c r="X6969" s="4">
        <v>37</v>
      </c>
      <c r="Y6969">
        <f t="shared" si="1310"/>
        <v>0</v>
      </c>
      <c r="Z6969">
        <f t="shared" si="1311"/>
        <v>0</v>
      </c>
    </row>
    <row r="6970" spans="2:26" x14ac:dyDescent="0.25">
      <c r="B6970" s="11">
        <f t="shared" si="1312"/>
        <v>44851.916666649791</v>
      </c>
      <c r="C6970" s="1">
        <f t="shared" si="1303"/>
        <v>10</v>
      </c>
      <c r="D6970" s="1">
        <f t="shared" si="1304"/>
        <v>1</v>
      </c>
      <c r="E6970" s="12">
        <f t="shared" si="1305"/>
        <v>23</v>
      </c>
      <c r="F6970" s="124" t="str">
        <f t="shared" si="1306"/>
        <v>0</v>
      </c>
      <c r="G6970" s="1">
        <f ca="1">(OFFSET(O6970,0,MATCH(Customer!$J$6,'CDH &amp; HDH'!$P$11:$X$11,0)))</f>
        <v>51</v>
      </c>
      <c r="H6970" s="1" t="str">
        <f t="shared" si="1307"/>
        <v>Heating</v>
      </c>
      <c r="I6970" s="1">
        <f ca="1">OFFSET(IF($H6970="Cooling",Customer!$C$25,Customer!$C$52),E6970,D6970)</f>
        <v>66</v>
      </c>
      <c r="J6970" s="1">
        <f ca="1">OFFSET(IF($H6970="Cooling",Customer!$L$25,Customer!$L$52),$E6970,$D6970)</f>
        <v>64</v>
      </c>
      <c r="K6970" s="16">
        <f t="shared" si="1308"/>
        <v>0</v>
      </c>
      <c r="L6970" s="16">
        <f t="shared" si="1309"/>
        <v>0</v>
      </c>
      <c r="M6970" s="17">
        <f t="shared" ca="1" si="1313"/>
        <v>15</v>
      </c>
      <c r="N6970" s="17">
        <f t="shared" ca="1" si="1314"/>
        <v>13</v>
      </c>
      <c r="O6970" s="4"/>
      <c r="P6970" s="4">
        <v>68</v>
      </c>
      <c r="Q6970" s="4">
        <v>43</v>
      </c>
      <c r="R6970" s="4">
        <v>46</v>
      </c>
      <c r="S6970" s="4">
        <v>35</v>
      </c>
      <c r="T6970" s="4">
        <v>46</v>
      </c>
      <c r="U6970" s="4">
        <v>65</v>
      </c>
      <c r="V6970" s="13">
        <v>51</v>
      </c>
      <c r="W6970" s="4">
        <v>43</v>
      </c>
      <c r="X6970" s="4">
        <v>35</v>
      </c>
      <c r="Y6970">
        <f t="shared" si="1310"/>
        <v>0</v>
      </c>
      <c r="Z6970">
        <f t="shared" si="1311"/>
        <v>0</v>
      </c>
    </row>
    <row r="6971" spans="2:26" x14ac:dyDescent="0.25">
      <c r="B6971" s="11">
        <f t="shared" si="1312"/>
        <v>44851.958333316456</v>
      </c>
      <c r="C6971" s="1">
        <f t="shared" si="1303"/>
        <v>10</v>
      </c>
      <c r="D6971" s="1">
        <f t="shared" si="1304"/>
        <v>1</v>
      </c>
      <c r="E6971" s="12">
        <f t="shared" si="1305"/>
        <v>24</v>
      </c>
      <c r="F6971" s="124" t="str">
        <f t="shared" si="1306"/>
        <v>0</v>
      </c>
      <c r="G6971" s="1">
        <f ca="1">(OFFSET(O6971,0,MATCH(Customer!$J$6,'CDH &amp; HDH'!$P$11:$X$11,0)))</f>
        <v>53</v>
      </c>
      <c r="H6971" s="1" t="str">
        <f t="shared" si="1307"/>
        <v>Heating</v>
      </c>
      <c r="I6971" s="1">
        <f ca="1">OFFSET(IF($H6971="Cooling",Customer!$C$25,Customer!$C$52),E6971,D6971)</f>
        <v>66</v>
      </c>
      <c r="J6971" s="1">
        <f ca="1">OFFSET(IF($H6971="Cooling",Customer!$L$25,Customer!$L$52),$E6971,$D6971)</f>
        <v>64</v>
      </c>
      <c r="K6971" s="16">
        <f t="shared" si="1308"/>
        <v>0</v>
      </c>
      <c r="L6971" s="16">
        <f t="shared" si="1309"/>
        <v>0</v>
      </c>
      <c r="M6971" s="17">
        <f t="shared" ca="1" si="1313"/>
        <v>13</v>
      </c>
      <c r="N6971" s="17">
        <f t="shared" ca="1" si="1314"/>
        <v>11</v>
      </c>
      <c r="O6971" s="4"/>
      <c r="P6971" s="4">
        <v>67</v>
      </c>
      <c r="Q6971" s="4">
        <v>42</v>
      </c>
      <c r="R6971" s="4">
        <v>44</v>
      </c>
      <c r="S6971" s="4">
        <v>35</v>
      </c>
      <c r="T6971" s="4">
        <v>48</v>
      </c>
      <c r="U6971" s="4">
        <v>65</v>
      </c>
      <c r="V6971" s="13">
        <v>53</v>
      </c>
      <c r="W6971" s="4">
        <v>38</v>
      </c>
      <c r="X6971" s="4">
        <v>34</v>
      </c>
      <c r="Y6971">
        <f t="shared" si="1310"/>
        <v>0</v>
      </c>
      <c r="Z6971">
        <f t="shared" si="1311"/>
        <v>0</v>
      </c>
    </row>
    <row r="6972" spans="2:26" x14ac:dyDescent="0.25">
      <c r="B6972" s="11">
        <f t="shared" si="1312"/>
        <v>44851.99999998312</v>
      </c>
      <c r="C6972" s="1">
        <f t="shared" si="1303"/>
        <v>10</v>
      </c>
      <c r="D6972" s="1">
        <f t="shared" si="1304"/>
        <v>2</v>
      </c>
      <c r="E6972" s="12">
        <f t="shared" si="1305"/>
        <v>1</v>
      </c>
      <c r="F6972" s="124" t="str">
        <f t="shared" si="1306"/>
        <v>0</v>
      </c>
      <c r="G6972" s="1">
        <f ca="1">(OFFSET(O6972,0,MATCH(Customer!$J$6,'CDH &amp; HDH'!$P$11:$X$11,0)))</f>
        <v>56</v>
      </c>
      <c r="H6972" s="1" t="str">
        <f t="shared" si="1307"/>
        <v>Heating</v>
      </c>
      <c r="I6972" s="1">
        <f ca="1">OFFSET(IF($H6972="Cooling",Customer!$C$25,Customer!$C$52),E6972,D6972)</f>
        <v>66</v>
      </c>
      <c r="J6972" s="1">
        <f ca="1">OFFSET(IF($H6972="Cooling",Customer!$L$25,Customer!$L$52),$E6972,$D6972)</f>
        <v>64</v>
      </c>
      <c r="K6972" s="16">
        <f t="shared" si="1308"/>
        <v>0</v>
      </c>
      <c r="L6972" s="16">
        <f t="shared" si="1309"/>
        <v>0</v>
      </c>
      <c r="M6972" s="17">
        <f t="shared" ca="1" si="1313"/>
        <v>10</v>
      </c>
      <c r="N6972" s="17">
        <f t="shared" ca="1" si="1314"/>
        <v>8</v>
      </c>
      <c r="O6972" s="4"/>
      <c r="P6972" s="4">
        <v>67</v>
      </c>
      <c r="Q6972" s="4">
        <v>43</v>
      </c>
      <c r="R6972" s="4">
        <v>42</v>
      </c>
      <c r="S6972" s="4">
        <v>35</v>
      </c>
      <c r="T6972" s="4">
        <v>48</v>
      </c>
      <c r="U6972" s="4">
        <v>66</v>
      </c>
      <c r="V6972" s="13">
        <v>56</v>
      </c>
      <c r="W6972" s="4">
        <v>41</v>
      </c>
      <c r="X6972" s="4">
        <v>34</v>
      </c>
      <c r="Y6972">
        <f t="shared" si="1310"/>
        <v>0</v>
      </c>
      <c r="Z6972">
        <f t="shared" si="1311"/>
        <v>0</v>
      </c>
    </row>
    <row r="6973" spans="2:26" x14ac:dyDescent="0.25">
      <c r="B6973" s="11">
        <f t="shared" si="1312"/>
        <v>44852.041666649784</v>
      </c>
      <c r="C6973" s="1">
        <f t="shared" si="1303"/>
        <v>10</v>
      </c>
      <c r="D6973" s="1">
        <f t="shared" si="1304"/>
        <v>2</v>
      </c>
      <c r="E6973" s="12">
        <f t="shared" si="1305"/>
        <v>2</v>
      </c>
      <c r="F6973" s="124" t="str">
        <f t="shared" si="1306"/>
        <v>0</v>
      </c>
      <c r="G6973" s="1">
        <f ca="1">(OFFSET(O6973,0,MATCH(Customer!$J$6,'CDH &amp; HDH'!$P$11:$X$11,0)))</f>
        <v>56</v>
      </c>
      <c r="H6973" s="1" t="str">
        <f t="shared" si="1307"/>
        <v>Heating</v>
      </c>
      <c r="I6973" s="1">
        <f ca="1">OFFSET(IF($H6973="Cooling",Customer!$C$25,Customer!$C$52),E6973,D6973)</f>
        <v>66</v>
      </c>
      <c r="J6973" s="1">
        <f ca="1">OFFSET(IF($H6973="Cooling",Customer!$L$25,Customer!$L$52),$E6973,$D6973)</f>
        <v>64</v>
      </c>
      <c r="K6973" s="16">
        <f t="shared" si="1308"/>
        <v>0</v>
      </c>
      <c r="L6973" s="16">
        <f t="shared" si="1309"/>
        <v>0</v>
      </c>
      <c r="M6973" s="17">
        <f t="shared" ca="1" si="1313"/>
        <v>10</v>
      </c>
      <c r="N6973" s="17">
        <f t="shared" ca="1" si="1314"/>
        <v>8</v>
      </c>
      <c r="O6973" s="4"/>
      <c r="P6973" s="4">
        <v>67</v>
      </c>
      <c r="Q6973" s="4">
        <v>42</v>
      </c>
      <c r="R6973" s="4">
        <v>40</v>
      </c>
      <c r="S6973" s="4">
        <v>35</v>
      </c>
      <c r="T6973" s="4">
        <v>47</v>
      </c>
      <c r="U6973" s="4">
        <v>67</v>
      </c>
      <c r="V6973" s="13">
        <v>56</v>
      </c>
      <c r="W6973" s="4">
        <v>42</v>
      </c>
      <c r="X6973" s="4">
        <v>33</v>
      </c>
      <c r="Y6973">
        <f t="shared" si="1310"/>
        <v>0</v>
      </c>
      <c r="Z6973">
        <f t="shared" si="1311"/>
        <v>0</v>
      </c>
    </row>
    <row r="6974" spans="2:26" x14ac:dyDescent="0.25">
      <c r="B6974" s="11">
        <f t="shared" si="1312"/>
        <v>44852.083333316448</v>
      </c>
      <c r="C6974" s="1">
        <f t="shared" si="1303"/>
        <v>10</v>
      </c>
      <c r="D6974" s="1">
        <f t="shared" si="1304"/>
        <v>2</v>
      </c>
      <c r="E6974" s="12">
        <f t="shared" si="1305"/>
        <v>3</v>
      </c>
      <c r="F6974" s="124" t="str">
        <f t="shared" si="1306"/>
        <v>0</v>
      </c>
      <c r="G6974" s="1">
        <f ca="1">(OFFSET(O6974,0,MATCH(Customer!$J$6,'CDH &amp; HDH'!$P$11:$X$11,0)))</f>
        <v>54</v>
      </c>
      <c r="H6974" s="1" t="str">
        <f t="shared" si="1307"/>
        <v>Heating</v>
      </c>
      <c r="I6974" s="1">
        <f ca="1">OFFSET(IF($H6974="Cooling",Customer!$C$25,Customer!$C$52),E6974,D6974)</f>
        <v>66</v>
      </c>
      <c r="J6974" s="1">
        <f ca="1">OFFSET(IF($H6974="Cooling",Customer!$L$25,Customer!$L$52),$E6974,$D6974)</f>
        <v>64</v>
      </c>
      <c r="K6974" s="16">
        <f t="shared" si="1308"/>
        <v>0</v>
      </c>
      <c r="L6974" s="16">
        <f t="shared" si="1309"/>
        <v>0</v>
      </c>
      <c r="M6974" s="17">
        <f t="shared" ca="1" si="1313"/>
        <v>12</v>
      </c>
      <c r="N6974" s="17">
        <f t="shared" ca="1" si="1314"/>
        <v>10</v>
      </c>
      <c r="O6974" s="4"/>
      <c r="P6974" s="4">
        <v>67</v>
      </c>
      <c r="Q6974" s="4">
        <v>41</v>
      </c>
      <c r="R6974" s="4">
        <v>43</v>
      </c>
      <c r="S6974" s="4">
        <v>35</v>
      </c>
      <c r="T6974" s="4">
        <v>46</v>
      </c>
      <c r="U6974" s="4">
        <v>67</v>
      </c>
      <c r="V6974" s="13">
        <v>54</v>
      </c>
      <c r="W6974" s="4">
        <v>39</v>
      </c>
      <c r="X6974" s="4">
        <v>32</v>
      </c>
      <c r="Y6974">
        <f t="shared" si="1310"/>
        <v>0</v>
      </c>
      <c r="Z6974">
        <f t="shared" si="1311"/>
        <v>0</v>
      </c>
    </row>
    <row r="6975" spans="2:26" x14ac:dyDescent="0.25">
      <c r="B6975" s="11">
        <f t="shared" si="1312"/>
        <v>44852.124999983113</v>
      </c>
      <c r="C6975" s="1">
        <f t="shared" si="1303"/>
        <v>10</v>
      </c>
      <c r="D6975" s="1">
        <f t="shared" si="1304"/>
        <v>2</v>
      </c>
      <c r="E6975" s="12">
        <f t="shared" si="1305"/>
        <v>4</v>
      </c>
      <c r="F6975" s="124" t="str">
        <f t="shared" si="1306"/>
        <v>0</v>
      </c>
      <c r="G6975" s="1">
        <f ca="1">(OFFSET(O6975,0,MATCH(Customer!$J$6,'CDH &amp; HDH'!$P$11:$X$11,0)))</f>
        <v>54</v>
      </c>
      <c r="H6975" s="1" t="str">
        <f t="shared" si="1307"/>
        <v>Heating</v>
      </c>
      <c r="I6975" s="1">
        <f ca="1">OFFSET(IF($H6975="Cooling",Customer!$C$25,Customer!$C$52),E6975,D6975)</f>
        <v>66</v>
      </c>
      <c r="J6975" s="1">
        <f ca="1">OFFSET(IF($H6975="Cooling",Customer!$L$25,Customer!$L$52),$E6975,$D6975)</f>
        <v>64</v>
      </c>
      <c r="K6975" s="16">
        <f t="shared" si="1308"/>
        <v>0</v>
      </c>
      <c r="L6975" s="16">
        <f t="shared" si="1309"/>
        <v>0</v>
      </c>
      <c r="M6975" s="17">
        <f t="shared" ca="1" si="1313"/>
        <v>12</v>
      </c>
      <c r="N6975" s="17">
        <f t="shared" ca="1" si="1314"/>
        <v>10</v>
      </c>
      <c r="O6975" s="4"/>
      <c r="P6975" s="4">
        <v>67</v>
      </c>
      <c r="Q6975" s="4">
        <v>40</v>
      </c>
      <c r="R6975" s="4">
        <v>42</v>
      </c>
      <c r="S6975" s="4">
        <v>35</v>
      </c>
      <c r="T6975" s="4">
        <v>46</v>
      </c>
      <c r="U6975" s="4">
        <v>68</v>
      </c>
      <c r="V6975" s="13">
        <v>54</v>
      </c>
      <c r="W6975" s="4">
        <v>40</v>
      </c>
      <c r="X6975" s="4">
        <v>32</v>
      </c>
      <c r="Y6975">
        <f t="shared" si="1310"/>
        <v>0</v>
      </c>
      <c r="Z6975">
        <f t="shared" si="1311"/>
        <v>0</v>
      </c>
    </row>
    <row r="6976" spans="2:26" x14ac:dyDescent="0.25">
      <c r="B6976" s="11">
        <f t="shared" si="1312"/>
        <v>44852.166666649777</v>
      </c>
      <c r="C6976" s="1">
        <f t="shared" si="1303"/>
        <v>10</v>
      </c>
      <c r="D6976" s="1">
        <f t="shared" si="1304"/>
        <v>2</v>
      </c>
      <c r="E6976" s="12">
        <f t="shared" si="1305"/>
        <v>5</v>
      </c>
      <c r="F6976" s="124" t="str">
        <f t="shared" si="1306"/>
        <v>0</v>
      </c>
      <c r="G6976" s="1">
        <f ca="1">(OFFSET(O6976,0,MATCH(Customer!$J$6,'CDH &amp; HDH'!$P$11:$X$11,0)))</f>
        <v>56</v>
      </c>
      <c r="H6976" s="1" t="str">
        <f t="shared" si="1307"/>
        <v>Heating</v>
      </c>
      <c r="I6976" s="1">
        <f ca="1">OFFSET(IF($H6976="Cooling",Customer!$C$25,Customer!$C$52),E6976,D6976)</f>
        <v>66</v>
      </c>
      <c r="J6976" s="1">
        <f ca="1">OFFSET(IF($H6976="Cooling",Customer!$L$25,Customer!$L$52),$E6976,$D6976)</f>
        <v>64</v>
      </c>
      <c r="K6976" s="16">
        <f t="shared" si="1308"/>
        <v>0</v>
      </c>
      <c r="L6976" s="16">
        <f t="shared" si="1309"/>
        <v>0</v>
      </c>
      <c r="M6976" s="17">
        <f t="shared" ca="1" si="1313"/>
        <v>10</v>
      </c>
      <c r="N6976" s="17">
        <f t="shared" ca="1" si="1314"/>
        <v>8</v>
      </c>
      <c r="O6976" s="4"/>
      <c r="P6976" s="4">
        <v>68</v>
      </c>
      <c r="Q6976" s="4">
        <v>40</v>
      </c>
      <c r="R6976" s="4">
        <v>42</v>
      </c>
      <c r="S6976" s="4">
        <v>37</v>
      </c>
      <c r="T6976" s="4">
        <v>47</v>
      </c>
      <c r="U6976" s="4">
        <v>68</v>
      </c>
      <c r="V6976" s="13">
        <v>56</v>
      </c>
      <c r="W6976" s="4">
        <v>38</v>
      </c>
      <c r="X6976" s="4">
        <v>32</v>
      </c>
      <c r="Y6976">
        <f t="shared" si="1310"/>
        <v>0</v>
      </c>
      <c r="Z6976">
        <f t="shared" si="1311"/>
        <v>0</v>
      </c>
    </row>
    <row r="6977" spans="2:26" x14ac:dyDescent="0.25">
      <c r="B6977" s="11">
        <f t="shared" si="1312"/>
        <v>44852.208333316441</v>
      </c>
      <c r="C6977" s="1">
        <f t="shared" si="1303"/>
        <v>10</v>
      </c>
      <c r="D6977" s="1">
        <f t="shared" si="1304"/>
        <v>2</v>
      </c>
      <c r="E6977" s="12">
        <f t="shared" si="1305"/>
        <v>6</v>
      </c>
      <c r="F6977" s="124" t="str">
        <f t="shared" si="1306"/>
        <v>0</v>
      </c>
      <c r="G6977" s="1">
        <f ca="1">(OFFSET(O6977,0,MATCH(Customer!$J$6,'CDH &amp; HDH'!$P$11:$X$11,0)))</f>
        <v>57</v>
      </c>
      <c r="H6977" s="1" t="str">
        <f t="shared" si="1307"/>
        <v>Heating</v>
      </c>
      <c r="I6977" s="1">
        <f ca="1">OFFSET(IF($H6977="Cooling",Customer!$C$25,Customer!$C$52),E6977,D6977)</f>
        <v>66</v>
      </c>
      <c r="J6977" s="1">
        <f ca="1">OFFSET(IF($H6977="Cooling",Customer!$L$25,Customer!$L$52),$E6977,$D6977)</f>
        <v>64</v>
      </c>
      <c r="K6977" s="16">
        <f t="shared" si="1308"/>
        <v>0</v>
      </c>
      <c r="L6977" s="16">
        <f t="shared" si="1309"/>
        <v>0</v>
      </c>
      <c r="M6977" s="17">
        <f t="shared" ca="1" si="1313"/>
        <v>9</v>
      </c>
      <c r="N6977" s="17">
        <f t="shared" ca="1" si="1314"/>
        <v>7</v>
      </c>
      <c r="O6977" s="4"/>
      <c r="P6977" s="4">
        <v>70</v>
      </c>
      <c r="Q6977" s="4">
        <v>40</v>
      </c>
      <c r="R6977" s="4">
        <v>43</v>
      </c>
      <c r="S6977" s="4">
        <v>38</v>
      </c>
      <c r="T6977" s="4">
        <v>47</v>
      </c>
      <c r="U6977" s="4">
        <v>68</v>
      </c>
      <c r="V6977" s="13">
        <v>57</v>
      </c>
      <c r="W6977" s="4">
        <v>41</v>
      </c>
      <c r="X6977" s="4">
        <v>31</v>
      </c>
      <c r="Y6977">
        <f t="shared" si="1310"/>
        <v>0</v>
      </c>
      <c r="Z6977">
        <f t="shared" si="1311"/>
        <v>0</v>
      </c>
    </row>
    <row r="6978" spans="2:26" x14ac:dyDescent="0.25">
      <c r="B6978" s="11">
        <f t="shared" si="1312"/>
        <v>44852.249999983105</v>
      </c>
      <c r="C6978" s="1">
        <f t="shared" si="1303"/>
        <v>10</v>
      </c>
      <c r="D6978" s="1">
        <f t="shared" si="1304"/>
        <v>2</v>
      </c>
      <c r="E6978" s="12">
        <f t="shared" si="1305"/>
        <v>7</v>
      </c>
      <c r="F6978" s="124" t="str">
        <f t="shared" si="1306"/>
        <v>0</v>
      </c>
      <c r="G6978" s="1">
        <f ca="1">(OFFSET(O6978,0,MATCH(Customer!$J$6,'CDH &amp; HDH'!$P$11:$X$11,0)))</f>
        <v>59</v>
      </c>
      <c r="H6978" s="1" t="str">
        <f t="shared" si="1307"/>
        <v>Heating</v>
      </c>
      <c r="I6978" s="1">
        <f ca="1">OFFSET(IF($H6978="Cooling",Customer!$C$25,Customer!$C$52),E6978,D6978)</f>
        <v>66</v>
      </c>
      <c r="J6978" s="1">
        <f ca="1">OFFSET(IF($H6978="Cooling",Customer!$L$25,Customer!$L$52),$E6978,$D6978)</f>
        <v>64</v>
      </c>
      <c r="K6978" s="16">
        <f t="shared" si="1308"/>
        <v>0</v>
      </c>
      <c r="L6978" s="16">
        <f t="shared" si="1309"/>
        <v>0</v>
      </c>
      <c r="M6978" s="17">
        <f t="shared" ca="1" si="1313"/>
        <v>7</v>
      </c>
      <c r="N6978" s="17">
        <f t="shared" ca="1" si="1314"/>
        <v>5</v>
      </c>
      <c r="O6978" s="4"/>
      <c r="P6978" s="4">
        <v>69</v>
      </c>
      <c r="Q6978" s="4">
        <v>40</v>
      </c>
      <c r="R6978" s="4">
        <v>44</v>
      </c>
      <c r="S6978" s="4">
        <v>40</v>
      </c>
      <c r="T6978" s="4">
        <v>47</v>
      </c>
      <c r="U6978" s="4">
        <v>68</v>
      </c>
      <c r="V6978" s="13">
        <v>59</v>
      </c>
      <c r="W6978" s="4">
        <v>41</v>
      </c>
      <c r="X6978" s="4">
        <v>31</v>
      </c>
      <c r="Y6978">
        <f t="shared" si="1310"/>
        <v>0</v>
      </c>
      <c r="Z6978">
        <f t="shared" si="1311"/>
        <v>0</v>
      </c>
    </row>
    <row r="6979" spans="2:26" x14ac:dyDescent="0.25">
      <c r="B6979" s="11">
        <f t="shared" si="1312"/>
        <v>44852.291666649769</v>
      </c>
      <c r="C6979" s="1">
        <f t="shared" si="1303"/>
        <v>10</v>
      </c>
      <c r="D6979" s="1">
        <f t="shared" si="1304"/>
        <v>2</v>
      </c>
      <c r="E6979" s="12">
        <f t="shared" si="1305"/>
        <v>8</v>
      </c>
      <c r="F6979" s="124" t="str">
        <f t="shared" si="1306"/>
        <v>0</v>
      </c>
      <c r="G6979" s="1">
        <f ca="1">(OFFSET(O6979,0,MATCH(Customer!$J$6,'CDH &amp; HDH'!$P$11:$X$11,0)))</f>
        <v>58</v>
      </c>
      <c r="H6979" s="1" t="str">
        <f t="shared" si="1307"/>
        <v>Heating</v>
      </c>
      <c r="I6979" s="1">
        <f ca="1">OFFSET(IF($H6979="Cooling",Customer!$C$25,Customer!$C$52),E6979,D6979)</f>
        <v>70</v>
      </c>
      <c r="J6979" s="1">
        <f ca="1">OFFSET(IF($H6979="Cooling",Customer!$L$25,Customer!$L$52),$E6979,$D6979)</f>
        <v>70</v>
      </c>
      <c r="K6979" s="16">
        <f t="shared" si="1308"/>
        <v>0</v>
      </c>
      <c r="L6979" s="16">
        <f t="shared" si="1309"/>
        <v>0</v>
      </c>
      <c r="M6979" s="17">
        <f t="shared" ca="1" si="1313"/>
        <v>12</v>
      </c>
      <c r="N6979" s="17">
        <f t="shared" ca="1" si="1314"/>
        <v>12</v>
      </c>
      <c r="O6979" s="4"/>
      <c r="P6979" s="4">
        <v>69</v>
      </c>
      <c r="Q6979" s="4">
        <v>40</v>
      </c>
      <c r="R6979" s="4">
        <v>44</v>
      </c>
      <c r="S6979" s="4">
        <v>42</v>
      </c>
      <c r="T6979" s="4">
        <v>48</v>
      </c>
      <c r="U6979" s="4">
        <v>69</v>
      </c>
      <c r="V6979" s="13">
        <v>58</v>
      </c>
      <c r="W6979" s="4">
        <v>46</v>
      </c>
      <c r="X6979" s="4">
        <v>33</v>
      </c>
      <c r="Y6979">
        <f t="shared" si="1310"/>
        <v>0</v>
      </c>
      <c r="Z6979">
        <f t="shared" si="1311"/>
        <v>0</v>
      </c>
    </row>
    <row r="6980" spans="2:26" x14ac:dyDescent="0.25">
      <c r="B6980" s="11">
        <f t="shared" si="1312"/>
        <v>44852.333333316434</v>
      </c>
      <c r="C6980" s="1">
        <f t="shared" si="1303"/>
        <v>10</v>
      </c>
      <c r="D6980" s="1">
        <f t="shared" si="1304"/>
        <v>2</v>
      </c>
      <c r="E6980" s="12">
        <f t="shared" si="1305"/>
        <v>9</v>
      </c>
      <c r="F6980" s="124" t="str">
        <f t="shared" si="1306"/>
        <v>0</v>
      </c>
      <c r="G6980" s="1">
        <f ca="1">(OFFSET(O6980,0,MATCH(Customer!$J$6,'CDH &amp; HDH'!$P$11:$X$11,0)))</f>
        <v>61</v>
      </c>
      <c r="H6980" s="1" t="str">
        <f t="shared" si="1307"/>
        <v>Heating</v>
      </c>
      <c r="I6980" s="1">
        <f ca="1">OFFSET(IF($H6980="Cooling",Customer!$C$25,Customer!$C$52),E6980,D6980)</f>
        <v>70</v>
      </c>
      <c r="J6980" s="1">
        <f ca="1">OFFSET(IF($H6980="Cooling",Customer!$L$25,Customer!$L$52),$E6980,$D6980)</f>
        <v>70</v>
      </c>
      <c r="K6980" s="16">
        <f t="shared" si="1308"/>
        <v>0</v>
      </c>
      <c r="L6980" s="16">
        <f t="shared" si="1309"/>
        <v>0</v>
      </c>
      <c r="M6980" s="17">
        <f t="shared" ca="1" si="1313"/>
        <v>9</v>
      </c>
      <c r="N6980" s="17">
        <f t="shared" ca="1" si="1314"/>
        <v>9</v>
      </c>
      <c r="O6980" s="4"/>
      <c r="P6980" s="4">
        <v>70</v>
      </c>
      <c r="Q6980" s="4">
        <v>42</v>
      </c>
      <c r="R6980" s="4">
        <v>45</v>
      </c>
      <c r="S6980" s="4">
        <v>45</v>
      </c>
      <c r="T6980" s="4">
        <v>51</v>
      </c>
      <c r="U6980" s="4">
        <v>70</v>
      </c>
      <c r="V6980" s="13">
        <v>61</v>
      </c>
      <c r="W6980" s="4">
        <v>51</v>
      </c>
      <c r="X6980" s="4">
        <v>36</v>
      </c>
      <c r="Y6980">
        <f t="shared" si="1310"/>
        <v>0</v>
      </c>
      <c r="Z6980">
        <f t="shared" si="1311"/>
        <v>0</v>
      </c>
    </row>
    <row r="6981" spans="2:26" x14ac:dyDescent="0.25">
      <c r="B6981" s="11">
        <f t="shared" si="1312"/>
        <v>44852.374999983098</v>
      </c>
      <c r="C6981" s="1">
        <f t="shared" si="1303"/>
        <v>10</v>
      </c>
      <c r="D6981" s="1">
        <f t="shared" si="1304"/>
        <v>2</v>
      </c>
      <c r="E6981" s="12">
        <f t="shared" si="1305"/>
        <v>10</v>
      </c>
      <c r="F6981" s="124" t="str">
        <f t="shared" si="1306"/>
        <v>0</v>
      </c>
      <c r="G6981" s="1">
        <f ca="1">(OFFSET(O6981,0,MATCH(Customer!$J$6,'CDH &amp; HDH'!$P$11:$X$11,0)))</f>
        <v>58</v>
      </c>
      <c r="H6981" s="1" t="str">
        <f t="shared" si="1307"/>
        <v>Heating</v>
      </c>
      <c r="I6981" s="1">
        <f ca="1">OFFSET(IF($H6981="Cooling",Customer!$C$25,Customer!$C$52),E6981,D6981)</f>
        <v>70</v>
      </c>
      <c r="J6981" s="1">
        <f ca="1">OFFSET(IF($H6981="Cooling",Customer!$L$25,Customer!$L$52),$E6981,$D6981)</f>
        <v>70</v>
      </c>
      <c r="K6981" s="16">
        <f t="shared" si="1308"/>
        <v>0</v>
      </c>
      <c r="L6981" s="16">
        <f t="shared" si="1309"/>
        <v>0</v>
      </c>
      <c r="M6981" s="17">
        <f t="shared" ca="1" si="1313"/>
        <v>12</v>
      </c>
      <c r="N6981" s="17">
        <f t="shared" ca="1" si="1314"/>
        <v>12</v>
      </c>
      <c r="O6981" s="4"/>
      <c r="P6981" s="4">
        <v>71</v>
      </c>
      <c r="Q6981" s="4">
        <v>45</v>
      </c>
      <c r="R6981" s="4">
        <v>46</v>
      </c>
      <c r="S6981" s="4">
        <v>47</v>
      </c>
      <c r="T6981" s="4">
        <v>51</v>
      </c>
      <c r="U6981" s="4">
        <v>70</v>
      </c>
      <c r="V6981" s="13">
        <v>58</v>
      </c>
      <c r="W6981" s="4">
        <v>55</v>
      </c>
      <c r="X6981" s="4">
        <v>39</v>
      </c>
      <c r="Y6981">
        <f t="shared" si="1310"/>
        <v>0</v>
      </c>
      <c r="Z6981">
        <f t="shared" si="1311"/>
        <v>0</v>
      </c>
    </row>
    <row r="6982" spans="2:26" x14ac:dyDescent="0.25">
      <c r="B6982" s="11">
        <f t="shared" si="1312"/>
        <v>44852.416666649762</v>
      </c>
      <c r="C6982" s="1">
        <f t="shared" si="1303"/>
        <v>10</v>
      </c>
      <c r="D6982" s="1">
        <f t="shared" si="1304"/>
        <v>2</v>
      </c>
      <c r="E6982" s="12">
        <f t="shared" si="1305"/>
        <v>11</v>
      </c>
      <c r="F6982" s="124" t="str">
        <f t="shared" si="1306"/>
        <v>0</v>
      </c>
      <c r="G6982" s="1">
        <f ca="1">(OFFSET(O6982,0,MATCH(Customer!$J$6,'CDH &amp; HDH'!$P$11:$X$11,0)))</f>
        <v>54</v>
      </c>
      <c r="H6982" s="1" t="str">
        <f t="shared" si="1307"/>
        <v>Heating</v>
      </c>
      <c r="I6982" s="1">
        <f ca="1">OFFSET(IF($H6982="Cooling",Customer!$C$25,Customer!$C$52),E6982,D6982)</f>
        <v>70</v>
      </c>
      <c r="J6982" s="1">
        <f ca="1">OFFSET(IF($H6982="Cooling",Customer!$L$25,Customer!$L$52),$E6982,$D6982)</f>
        <v>70</v>
      </c>
      <c r="K6982" s="16">
        <f t="shared" si="1308"/>
        <v>0</v>
      </c>
      <c r="L6982" s="16">
        <f t="shared" si="1309"/>
        <v>0</v>
      </c>
      <c r="M6982" s="17">
        <f t="shared" ca="1" si="1313"/>
        <v>16</v>
      </c>
      <c r="N6982" s="17">
        <f t="shared" ca="1" si="1314"/>
        <v>16</v>
      </c>
      <c r="O6982" s="4"/>
      <c r="P6982" s="4">
        <v>72</v>
      </c>
      <c r="Q6982" s="4">
        <v>48</v>
      </c>
      <c r="R6982" s="4">
        <v>47</v>
      </c>
      <c r="S6982" s="4">
        <v>47</v>
      </c>
      <c r="T6982" s="4">
        <v>52</v>
      </c>
      <c r="U6982" s="4">
        <v>72</v>
      </c>
      <c r="V6982" s="13">
        <v>54</v>
      </c>
      <c r="W6982" s="4">
        <v>56</v>
      </c>
      <c r="X6982" s="4">
        <v>42</v>
      </c>
      <c r="Y6982">
        <f t="shared" si="1310"/>
        <v>0</v>
      </c>
      <c r="Z6982">
        <f t="shared" si="1311"/>
        <v>0</v>
      </c>
    </row>
    <row r="6983" spans="2:26" x14ac:dyDescent="0.25">
      <c r="B6983" s="11">
        <f t="shared" si="1312"/>
        <v>44852.458333316426</v>
      </c>
      <c r="C6983" s="1">
        <f t="shared" si="1303"/>
        <v>10</v>
      </c>
      <c r="D6983" s="1">
        <f t="shared" si="1304"/>
        <v>2</v>
      </c>
      <c r="E6983" s="12">
        <f t="shared" si="1305"/>
        <v>12</v>
      </c>
      <c r="F6983" s="124" t="str">
        <f t="shared" si="1306"/>
        <v>0</v>
      </c>
      <c r="G6983" s="1">
        <f ca="1">(OFFSET(O6983,0,MATCH(Customer!$J$6,'CDH &amp; HDH'!$P$11:$X$11,0)))</f>
        <v>58</v>
      </c>
      <c r="H6983" s="1" t="str">
        <f t="shared" si="1307"/>
        <v>Heating</v>
      </c>
      <c r="I6983" s="1">
        <f ca="1">OFFSET(IF($H6983="Cooling",Customer!$C$25,Customer!$C$52),E6983,D6983)</f>
        <v>70</v>
      </c>
      <c r="J6983" s="1">
        <f ca="1">OFFSET(IF($H6983="Cooling",Customer!$L$25,Customer!$L$52),$E6983,$D6983)</f>
        <v>70</v>
      </c>
      <c r="K6983" s="16">
        <f t="shared" si="1308"/>
        <v>0</v>
      </c>
      <c r="L6983" s="16">
        <f t="shared" si="1309"/>
        <v>0</v>
      </c>
      <c r="M6983" s="17">
        <f t="shared" ca="1" si="1313"/>
        <v>12</v>
      </c>
      <c r="N6983" s="17">
        <f t="shared" ca="1" si="1314"/>
        <v>12</v>
      </c>
      <c r="O6983" s="4"/>
      <c r="P6983" s="4">
        <v>72</v>
      </c>
      <c r="Q6983" s="4">
        <v>49</v>
      </c>
      <c r="R6983" s="4">
        <v>49</v>
      </c>
      <c r="S6983" s="4">
        <v>48</v>
      </c>
      <c r="T6983" s="4">
        <v>54</v>
      </c>
      <c r="U6983" s="4">
        <v>71</v>
      </c>
      <c r="V6983" s="13">
        <v>58</v>
      </c>
      <c r="W6983" s="4">
        <v>58</v>
      </c>
      <c r="X6983" s="4">
        <v>45</v>
      </c>
      <c r="Y6983">
        <f t="shared" si="1310"/>
        <v>0</v>
      </c>
      <c r="Z6983">
        <f t="shared" si="1311"/>
        <v>0</v>
      </c>
    </row>
    <row r="6984" spans="2:26" x14ac:dyDescent="0.25">
      <c r="B6984" s="11">
        <f t="shared" si="1312"/>
        <v>44852.499999983091</v>
      </c>
      <c r="C6984" s="1">
        <f t="shared" si="1303"/>
        <v>10</v>
      </c>
      <c r="D6984" s="1">
        <f t="shared" si="1304"/>
        <v>2</v>
      </c>
      <c r="E6984" s="12">
        <f t="shared" si="1305"/>
        <v>13</v>
      </c>
      <c r="F6984" s="124" t="str">
        <f t="shared" si="1306"/>
        <v>0</v>
      </c>
      <c r="G6984" s="1">
        <f ca="1">(OFFSET(O6984,0,MATCH(Customer!$J$6,'CDH &amp; HDH'!$P$11:$X$11,0)))</f>
        <v>60</v>
      </c>
      <c r="H6984" s="1" t="str">
        <f t="shared" si="1307"/>
        <v>Heating</v>
      </c>
      <c r="I6984" s="1">
        <f ca="1">OFFSET(IF($H6984="Cooling",Customer!$C$25,Customer!$C$52),E6984,D6984)</f>
        <v>70</v>
      </c>
      <c r="J6984" s="1">
        <f ca="1">OFFSET(IF($H6984="Cooling",Customer!$L$25,Customer!$L$52),$E6984,$D6984)</f>
        <v>70</v>
      </c>
      <c r="K6984" s="16">
        <f t="shared" si="1308"/>
        <v>0</v>
      </c>
      <c r="L6984" s="16">
        <f t="shared" si="1309"/>
        <v>0</v>
      </c>
      <c r="M6984" s="17">
        <f t="shared" ca="1" si="1313"/>
        <v>10</v>
      </c>
      <c r="N6984" s="17">
        <f t="shared" ca="1" si="1314"/>
        <v>10</v>
      </c>
      <c r="O6984" s="4"/>
      <c r="P6984" s="4">
        <v>73</v>
      </c>
      <c r="Q6984" s="4">
        <v>49</v>
      </c>
      <c r="R6984" s="4">
        <v>51</v>
      </c>
      <c r="S6984" s="4">
        <v>48</v>
      </c>
      <c r="T6984" s="4">
        <v>53</v>
      </c>
      <c r="U6984" s="4">
        <v>74</v>
      </c>
      <c r="V6984" s="13">
        <v>60</v>
      </c>
      <c r="W6984" s="4">
        <v>59</v>
      </c>
      <c r="X6984" s="4">
        <v>49</v>
      </c>
      <c r="Y6984">
        <f t="shared" si="1310"/>
        <v>0</v>
      </c>
      <c r="Z6984">
        <f t="shared" si="1311"/>
        <v>0</v>
      </c>
    </row>
    <row r="6985" spans="2:26" x14ac:dyDescent="0.25">
      <c r="B6985" s="11">
        <f t="shared" si="1312"/>
        <v>44852.541666649755</v>
      </c>
      <c r="C6985" s="1">
        <f t="shared" si="1303"/>
        <v>10</v>
      </c>
      <c r="D6985" s="1">
        <f t="shared" si="1304"/>
        <v>2</v>
      </c>
      <c r="E6985" s="12">
        <f t="shared" si="1305"/>
        <v>14</v>
      </c>
      <c r="F6985" s="124" t="str">
        <f t="shared" si="1306"/>
        <v>0</v>
      </c>
      <c r="G6985" s="1">
        <f ca="1">(OFFSET(O6985,0,MATCH(Customer!$J$6,'CDH &amp; HDH'!$P$11:$X$11,0)))</f>
        <v>60</v>
      </c>
      <c r="H6985" s="1" t="str">
        <f t="shared" si="1307"/>
        <v>Heating</v>
      </c>
      <c r="I6985" s="1">
        <f ca="1">OFFSET(IF($H6985="Cooling",Customer!$C$25,Customer!$C$52),E6985,D6985)</f>
        <v>70</v>
      </c>
      <c r="J6985" s="1">
        <f ca="1">OFFSET(IF($H6985="Cooling",Customer!$L$25,Customer!$L$52),$E6985,$D6985)</f>
        <v>70</v>
      </c>
      <c r="K6985" s="16">
        <f t="shared" si="1308"/>
        <v>0</v>
      </c>
      <c r="L6985" s="16">
        <f t="shared" si="1309"/>
        <v>0</v>
      </c>
      <c r="M6985" s="17">
        <f t="shared" ca="1" si="1313"/>
        <v>10</v>
      </c>
      <c r="N6985" s="17">
        <f t="shared" ca="1" si="1314"/>
        <v>10</v>
      </c>
      <c r="O6985" s="4"/>
      <c r="P6985" s="4">
        <v>75</v>
      </c>
      <c r="Q6985" s="4">
        <v>50</v>
      </c>
      <c r="R6985" s="4">
        <v>51</v>
      </c>
      <c r="S6985" s="4">
        <v>49</v>
      </c>
      <c r="T6985" s="4">
        <v>57</v>
      </c>
      <c r="U6985" s="4">
        <v>75</v>
      </c>
      <c r="V6985" s="13">
        <v>60</v>
      </c>
      <c r="W6985" s="4">
        <v>62</v>
      </c>
      <c r="X6985" s="4">
        <v>50</v>
      </c>
      <c r="Y6985">
        <f t="shared" si="1310"/>
        <v>0</v>
      </c>
      <c r="Z6985">
        <f t="shared" si="1311"/>
        <v>0</v>
      </c>
    </row>
    <row r="6986" spans="2:26" x14ac:dyDescent="0.25">
      <c r="B6986" s="11">
        <f t="shared" si="1312"/>
        <v>44852.583333316419</v>
      </c>
      <c r="C6986" s="1">
        <f t="shared" si="1303"/>
        <v>10</v>
      </c>
      <c r="D6986" s="1">
        <f t="shared" si="1304"/>
        <v>2</v>
      </c>
      <c r="E6986" s="12">
        <f t="shared" si="1305"/>
        <v>15</v>
      </c>
      <c r="F6986" s="124" t="str">
        <f t="shared" si="1306"/>
        <v>0</v>
      </c>
      <c r="G6986" s="1">
        <f ca="1">(OFFSET(O6986,0,MATCH(Customer!$J$6,'CDH &amp; HDH'!$P$11:$X$11,0)))</f>
        <v>58</v>
      </c>
      <c r="H6986" s="1" t="str">
        <f t="shared" si="1307"/>
        <v>Heating</v>
      </c>
      <c r="I6986" s="1">
        <f ca="1">OFFSET(IF($H6986="Cooling",Customer!$C$25,Customer!$C$52),E6986,D6986)</f>
        <v>70</v>
      </c>
      <c r="J6986" s="1">
        <f ca="1">OFFSET(IF($H6986="Cooling",Customer!$L$25,Customer!$L$52),$E6986,$D6986)</f>
        <v>70</v>
      </c>
      <c r="K6986" s="16">
        <f t="shared" si="1308"/>
        <v>0</v>
      </c>
      <c r="L6986" s="16">
        <f t="shared" si="1309"/>
        <v>0</v>
      </c>
      <c r="M6986" s="17">
        <f t="shared" ca="1" si="1313"/>
        <v>12</v>
      </c>
      <c r="N6986" s="17">
        <f t="shared" ca="1" si="1314"/>
        <v>12</v>
      </c>
      <c r="O6986" s="4"/>
      <c r="P6986" s="4">
        <v>64</v>
      </c>
      <c r="Q6986" s="4">
        <v>50</v>
      </c>
      <c r="R6986" s="4">
        <v>51</v>
      </c>
      <c r="S6986" s="4">
        <v>49</v>
      </c>
      <c r="T6986" s="4">
        <v>57</v>
      </c>
      <c r="U6986" s="4">
        <v>74</v>
      </c>
      <c r="V6986" s="13">
        <v>58</v>
      </c>
      <c r="W6986" s="4">
        <v>62</v>
      </c>
      <c r="X6986" s="4">
        <v>51</v>
      </c>
      <c r="Y6986">
        <f t="shared" si="1310"/>
        <v>0</v>
      </c>
      <c r="Z6986">
        <f t="shared" si="1311"/>
        <v>0</v>
      </c>
    </row>
    <row r="6987" spans="2:26" x14ac:dyDescent="0.25">
      <c r="B6987" s="11">
        <f t="shared" si="1312"/>
        <v>44852.624999983083</v>
      </c>
      <c r="C6987" s="1">
        <f t="shared" si="1303"/>
        <v>10</v>
      </c>
      <c r="D6987" s="1">
        <f t="shared" si="1304"/>
        <v>2</v>
      </c>
      <c r="E6987" s="12">
        <f t="shared" si="1305"/>
        <v>16</v>
      </c>
      <c r="F6987" s="124" t="str">
        <f t="shared" si="1306"/>
        <v>0</v>
      </c>
      <c r="G6987" s="1">
        <f ca="1">(OFFSET(O6987,0,MATCH(Customer!$J$6,'CDH &amp; HDH'!$P$11:$X$11,0)))</f>
        <v>56</v>
      </c>
      <c r="H6987" s="1" t="str">
        <f t="shared" si="1307"/>
        <v>Heating</v>
      </c>
      <c r="I6987" s="1">
        <f ca="1">OFFSET(IF($H6987="Cooling",Customer!$C$25,Customer!$C$52),E6987,D6987)</f>
        <v>70</v>
      </c>
      <c r="J6987" s="1">
        <f ca="1">OFFSET(IF($H6987="Cooling",Customer!$L$25,Customer!$L$52),$E6987,$D6987)</f>
        <v>70</v>
      </c>
      <c r="K6987" s="16">
        <f t="shared" si="1308"/>
        <v>0</v>
      </c>
      <c r="L6987" s="16">
        <f t="shared" si="1309"/>
        <v>0</v>
      </c>
      <c r="M6987" s="17">
        <f t="shared" ca="1" si="1313"/>
        <v>14</v>
      </c>
      <c r="N6987" s="17">
        <f t="shared" ca="1" si="1314"/>
        <v>14</v>
      </c>
      <c r="O6987" s="4"/>
      <c r="P6987" s="4">
        <v>64</v>
      </c>
      <c r="Q6987" s="4">
        <v>49</v>
      </c>
      <c r="R6987" s="4">
        <v>51</v>
      </c>
      <c r="S6987" s="4">
        <v>50</v>
      </c>
      <c r="T6987" s="4">
        <v>55</v>
      </c>
      <c r="U6987" s="4">
        <v>71</v>
      </c>
      <c r="V6987" s="13">
        <v>56</v>
      </c>
      <c r="W6987" s="4">
        <v>61</v>
      </c>
      <c r="X6987" s="4">
        <v>51</v>
      </c>
      <c r="Y6987">
        <f t="shared" si="1310"/>
        <v>0</v>
      </c>
      <c r="Z6987">
        <f t="shared" si="1311"/>
        <v>0</v>
      </c>
    </row>
    <row r="6988" spans="2:26" x14ac:dyDescent="0.25">
      <c r="B6988" s="11">
        <f t="shared" si="1312"/>
        <v>44852.666666649748</v>
      </c>
      <c r="C6988" s="1">
        <f t="shared" si="1303"/>
        <v>10</v>
      </c>
      <c r="D6988" s="1">
        <f t="shared" si="1304"/>
        <v>2</v>
      </c>
      <c r="E6988" s="12">
        <f t="shared" si="1305"/>
        <v>17</v>
      </c>
      <c r="F6988" s="124" t="str">
        <f t="shared" si="1306"/>
        <v>0</v>
      </c>
      <c r="G6988" s="1">
        <f ca="1">(OFFSET(O6988,0,MATCH(Customer!$J$6,'CDH &amp; HDH'!$P$11:$X$11,0)))</f>
        <v>53</v>
      </c>
      <c r="H6988" s="1" t="str">
        <f t="shared" si="1307"/>
        <v>Heating</v>
      </c>
      <c r="I6988" s="1">
        <f ca="1">OFFSET(IF($H6988="Cooling",Customer!$C$25,Customer!$C$52),E6988,D6988)</f>
        <v>70</v>
      </c>
      <c r="J6988" s="1">
        <f ca="1">OFFSET(IF($H6988="Cooling",Customer!$L$25,Customer!$L$52),$E6988,$D6988)</f>
        <v>70</v>
      </c>
      <c r="K6988" s="16">
        <f t="shared" si="1308"/>
        <v>0</v>
      </c>
      <c r="L6988" s="16">
        <f t="shared" si="1309"/>
        <v>0</v>
      </c>
      <c r="M6988" s="17">
        <f t="shared" ca="1" si="1313"/>
        <v>17</v>
      </c>
      <c r="N6988" s="17">
        <f t="shared" ca="1" si="1314"/>
        <v>17</v>
      </c>
      <c r="O6988" s="4"/>
      <c r="P6988" s="4">
        <v>63</v>
      </c>
      <c r="Q6988" s="4">
        <v>48</v>
      </c>
      <c r="R6988" s="4">
        <v>48</v>
      </c>
      <c r="S6988" s="4">
        <v>50</v>
      </c>
      <c r="T6988" s="4">
        <v>53</v>
      </c>
      <c r="U6988" s="4">
        <v>60</v>
      </c>
      <c r="V6988" s="13">
        <v>53</v>
      </c>
      <c r="W6988" s="4">
        <v>59</v>
      </c>
      <c r="X6988" s="4">
        <v>50</v>
      </c>
      <c r="Y6988">
        <f t="shared" si="1310"/>
        <v>0</v>
      </c>
      <c r="Z6988">
        <f t="shared" si="1311"/>
        <v>0</v>
      </c>
    </row>
    <row r="6989" spans="2:26" x14ac:dyDescent="0.25">
      <c r="B6989" s="11">
        <f t="shared" si="1312"/>
        <v>44852.708333316412</v>
      </c>
      <c r="C6989" s="1">
        <f t="shared" ref="C6989:C7052" si="1315">MONTH(B6989)</f>
        <v>10</v>
      </c>
      <c r="D6989" s="1">
        <f t="shared" ref="D6989:D7052" si="1316">WEEKDAY(B6989,2)</f>
        <v>2</v>
      </c>
      <c r="E6989" s="12">
        <f t="shared" ref="E6989:E7052" si="1317">HOUR(B6989)+1</f>
        <v>18</v>
      </c>
      <c r="F6989" s="124" t="str">
        <f t="shared" ref="F6989:F7052" si="1318">IF(AND(C6989&gt;5,C6989&lt;9,D6989&lt;6,E6989&gt;14,E6989&lt;19),"1",IF(AND(OR(E6989=8,E6989=9,E6989=19,E6989=20),C6989&lt;3,D6989&lt;6),"1","0"))</f>
        <v>0</v>
      </c>
      <c r="G6989" s="1">
        <f ca="1">(OFFSET(O6989,0,MATCH(Customer!$J$6,'CDH &amp; HDH'!$P$11:$X$11,0)))</f>
        <v>50</v>
      </c>
      <c r="H6989" s="1" t="str">
        <f t="shared" ref="H6989:H7052" si="1319">IF(AND(C6989&gt;=5,C6989&lt;=9),"Cooling","Heating")</f>
        <v>Heating</v>
      </c>
      <c r="I6989" s="1">
        <f ca="1">OFFSET(IF($H6989="Cooling",Customer!$C$25,Customer!$C$52),E6989,D6989)</f>
        <v>70</v>
      </c>
      <c r="J6989" s="1">
        <f ca="1">OFFSET(IF($H6989="Cooling",Customer!$L$25,Customer!$L$52),$E6989,$D6989)</f>
        <v>70</v>
      </c>
      <c r="K6989" s="16">
        <f t="shared" ref="K6989:K7052" si="1320">IF($H6989="Heating",0,MAX(0,$G6989-I6989))</f>
        <v>0</v>
      </c>
      <c r="L6989" s="16">
        <f t="shared" ref="L6989:L7052" si="1321">IF($H6989="Heating",0,MAX(0,$G6989-J6989))</f>
        <v>0</v>
      </c>
      <c r="M6989" s="17">
        <f t="shared" ca="1" si="1313"/>
        <v>20</v>
      </c>
      <c r="N6989" s="17">
        <f t="shared" ca="1" si="1314"/>
        <v>20</v>
      </c>
      <c r="O6989" s="4"/>
      <c r="P6989" s="4">
        <v>63</v>
      </c>
      <c r="Q6989" s="4">
        <v>44</v>
      </c>
      <c r="R6989" s="4">
        <v>45</v>
      </c>
      <c r="S6989" s="4">
        <v>49</v>
      </c>
      <c r="T6989" s="4">
        <v>51</v>
      </c>
      <c r="U6989" s="4">
        <v>60</v>
      </c>
      <c r="V6989" s="13">
        <v>50</v>
      </c>
      <c r="W6989" s="4">
        <v>58</v>
      </c>
      <c r="X6989" s="4">
        <v>50</v>
      </c>
      <c r="Y6989">
        <f t="shared" ref="Y6989:Y7052" si="1322">1.08*400*K6989</f>
        <v>0</v>
      </c>
      <c r="Z6989">
        <f t="shared" ref="Z6989:Z7052" si="1323">1.08*400*L6989</f>
        <v>0</v>
      </c>
    </row>
    <row r="6990" spans="2:26" x14ac:dyDescent="0.25">
      <c r="B6990" s="11">
        <f t="shared" ref="B6990:B7053" si="1324">B6989+1/24</f>
        <v>44852.749999983076</v>
      </c>
      <c r="C6990" s="1">
        <f t="shared" si="1315"/>
        <v>10</v>
      </c>
      <c r="D6990" s="1">
        <f t="shared" si="1316"/>
        <v>2</v>
      </c>
      <c r="E6990" s="12">
        <f t="shared" si="1317"/>
        <v>19</v>
      </c>
      <c r="F6990" s="124" t="str">
        <f t="shared" si="1318"/>
        <v>0</v>
      </c>
      <c r="G6990" s="1">
        <f ca="1">(OFFSET(O6990,0,MATCH(Customer!$J$6,'CDH &amp; HDH'!$P$11:$X$11,0)))</f>
        <v>47</v>
      </c>
      <c r="H6990" s="1" t="str">
        <f t="shared" si="1319"/>
        <v>Heating</v>
      </c>
      <c r="I6990" s="1">
        <f ca="1">OFFSET(IF($H6990="Cooling",Customer!$C$25,Customer!$C$52),E6990,D6990)</f>
        <v>66</v>
      </c>
      <c r="J6990" s="1">
        <f ca="1">OFFSET(IF($H6990="Cooling",Customer!$L$25,Customer!$L$52),$E6990,$D6990)</f>
        <v>64</v>
      </c>
      <c r="K6990" s="16">
        <f t="shared" si="1320"/>
        <v>0</v>
      </c>
      <c r="L6990" s="16">
        <f t="shared" si="1321"/>
        <v>0</v>
      </c>
      <c r="M6990" s="17">
        <f t="shared" ca="1" si="1313"/>
        <v>19</v>
      </c>
      <c r="N6990" s="17">
        <f t="shared" ca="1" si="1314"/>
        <v>17</v>
      </c>
      <c r="O6990" s="4"/>
      <c r="P6990" s="4">
        <v>62</v>
      </c>
      <c r="Q6990" s="4">
        <v>42</v>
      </c>
      <c r="R6990" s="4">
        <v>41</v>
      </c>
      <c r="S6990" s="4">
        <v>49</v>
      </c>
      <c r="T6990" s="4">
        <v>43</v>
      </c>
      <c r="U6990" s="4">
        <v>59</v>
      </c>
      <c r="V6990" s="13">
        <v>47</v>
      </c>
      <c r="W6990" s="4">
        <v>57</v>
      </c>
      <c r="X6990" s="4">
        <v>50</v>
      </c>
      <c r="Y6990">
        <f t="shared" si="1322"/>
        <v>0</v>
      </c>
      <c r="Z6990">
        <f t="shared" si="1323"/>
        <v>0</v>
      </c>
    </row>
    <row r="6991" spans="2:26" x14ac:dyDescent="0.25">
      <c r="B6991" s="11">
        <f t="shared" si="1324"/>
        <v>44852.79166664974</v>
      </c>
      <c r="C6991" s="1">
        <f t="shared" si="1315"/>
        <v>10</v>
      </c>
      <c r="D6991" s="1">
        <f t="shared" si="1316"/>
        <v>2</v>
      </c>
      <c r="E6991" s="12">
        <f t="shared" si="1317"/>
        <v>20</v>
      </c>
      <c r="F6991" s="124" t="str">
        <f t="shared" si="1318"/>
        <v>0</v>
      </c>
      <c r="G6991" s="1">
        <f ca="1">(OFFSET(O6991,0,MATCH(Customer!$J$6,'CDH &amp; HDH'!$P$11:$X$11,0)))</f>
        <v>47</v>
      </c>
      <c r="H6991" s="1" t="str">
        <f t="shared" si="1319"/>
        <v>Heating</v>
      </c>
      <c r="I6991" s="1">
        <f ca="1">OFFSET(IF($H6991="Cooling",Customer!$C$25,Customer!$C$52),E6991,D6991)</f>
        <v>66</v>
      </c>
      <c r="J6991" s="1">
        <f ca="1">OFFSET(IF($H6991="Cooling",Customer!$L$25,Customer!$L$52),$E6991,$D6991)</f>
        <v>64</v>
      </c>
      <c r="K6991" s="16">
        <f t="shared" si="1320"/>
        <v>0</v>
      </c>
      <c r="L6991" s="16">
        <f t="shared" si="1321"/>
        <v>0</v>
      </c>
      <c r="M6991" s="17">
        <f t="shared" ca="1" si="1313"/>
        <v>19</v>
      </c>
      <c r="N6991" s="17">
        <f t="shared" ca="1" si="1314"/>
        <v>17</v>
      </c>
      <c r="O6991" s="4"/>
      <c r="P6991" s="4">
        <v>61</v>
      </c>
      <c r="Q6991" s="4">
        <v>39</v>
      </c>
      <c r="R6991" s="4">
        <v>37</v>
      </c>
      <c r="S6991" s="4">
        <v>48</v>
      </c>
      <c r="T6991" s="4">
        <v>42</v>
      </c>
      <c r="U6991" s="4">
        <v>59</v>
      </c>
      <c r="V6991" s="13">
        <v>47</v>
      </c>
      <c r="W6991" s="4">
        <v>57</v>
      </c>
      <c r="X6991" s="4">
        <v>49</v>
      </c>
      <c r="Y6991">
        <f t="shared" si="1322"/>
        <v>0</v>
      </c>
      <c r="Z6991">
        <f t="shared" si="1323"/>
        <v>0</v>
      </c>
    </row>
    <row r="6992" spans="2:26" x14ac:dyDescent="0.25">
      <c r="B6992" s="11">
        <f t="shared" si="1324"/>
        <v>44852.833333316405</v>
      </c>
      <c r="C6992" s="1">
        <f t="shared" si="1315"/>
        <v>10</v>
      </c>
      <c r="D6992" s="1">
        <f t="shared" si="1316"/>
        <v>2</v>
      </c>
      <c r="E6992" s="12">
        <f t="shared" si="1317"/>
        <v>21</v>
      </c>
      <c r="F6992" s="124" t="str">
        <f t="shared" si="1318"/>
        <v>0</v>
      </c>
      <c r="G6992" s="1">
        <f ca="1">(OFFSET(O6992,0,MATCH(Customer!$J$6,'CDH &amp; HDH'!$P$11:$X$11,0)))</f>
        <v>45</v>
      </c>
      <c r="H6992" s="1" t="str">
        <f t="shared" si="1319"/>
        <v>Heating</v>
      </c>
      <c r="I6992" s="1">
        <f ca="1">OFFSET(IF($H6992="Cooling",Customer!$C$25,Customer!$C$52),E6992,D6992)</f>
        <v>66</v>
      </c>
      <c r="J6992" s="1">
        <f ca="1">OFFSET(IF($H6992="Cooling",Customer!$L$25,Customer!$L$52),$E6992,$D6992)</f>
        <v>64</v>
      </c>
      <c r="K6992" s="16">
        <f t="shared" si="1320"/>
        <v>0</v>
      </c>
      <c r="L6992" s="16">
        <f t="shared" si="1321"/>
        <v>0</v>
      </c>
      <c r="M6992" s="17">
        <f t="shared" ca="1" si="1313"/>
        <v>21</v>
      </c>
      <c r="N6992" s="17">
        <f t="shared" ca="1" si="1314"/>
        <v>19</v>
      </c>
      <c r="O6992" s="4"/>
      <c r="P6992" s="4">
        <v>61</v>
      </c>
      <c r="Q6992" s="4">
        <v>38</v>
      </c>
      <c r="R6992" s="4">
        <v>36</v>
      </c>
      <c r="S6992" s="4">
        <v>48</v>
      </c>
      <c r="T6992" s="4">
        <v>40</v>
      </c>
      <c r="U6992" s="4">
        <v>59</v>
      </c>
      <c r="V6992" s="13">
        <v>45</v>
      </c>
      <c r="W6992" s="4">
        <v>56</v>
      </c>
      <c r="X6992" s="4">
        <v>49</v>
      </c>
      <c r="Y6992">
        <f t="shared" si="1322"/>
        <v>0</v>
      </c>
      <c r="Z6992">
        <f t="shared" si="1323"/>
        <v>0</v>
      </c>
    </row>
    <row r="6993" spans="2:26" x14ac:dyDescent="0.25">
      <c r="B6993" s="11">
        <f t="shared" si="1324"/>
        <v>44852.874999983069</v>
      </c>
      <c r="C6993" s="1">
        <f t="shared" si="1315"/>
        <v>10</v>
      </c>
      <c r="D6993" s="1">
        <f t="shared" si="1316"/>
        <v>2</v>
      </c>
      <c r="E6993" s="12">
        <f t="shared" si="1317"/>
        <v>22</v>
      </c>
      <c r="F6993" s="124" t="str">
        <f t="shared" si="1318"/>
        <v>0</v>
      </c>
      <c r="G6993" s="1">
        <f ca="1">(OFFSET(O6993,0,MATCH(Customer!$J$6,'CDH &amp; HDH'!$P$11:$X$11,0)))</f>
        <v>44</v>
      </c>
      <c r="H6993" s="1" t="str">
        <f t="shared" si="1319"/>
        <v>Heating</v>
      </c>
      <c r="I6993" s="1">
        <f ca="1">OFFSET(IF($H6993="Cooling",Customer!$C$25,Customer!$C$52),E6993,D6993)</f>
        <v>66</v>
      </c>
      <c r="J6993" s="1">
        <f ca="1">OFFSET(IF($H6993="Cooling",Customer!$L$25,Customer!$L$52),$E6993,$D6993)</f>
        <v>64</v>
      </c>
      <c r="K6993" s="16">
        <f t="shared" si="1320"/>
        <v>0</v>
      </c>
      <c r="L6993" s="16">
        <f t="shared" si="1321"/>
        <v>0</v>
      </c>
      <c r="M6993" s="17">
        <f t="shared" ca="1" si="1313"/>
        <v>22</v>
      </c>
      <c r="N6993" s="17">
        <f t="shared" ca="1" si="1314"/>
        <v>20</v>
      </c>
      <c r="O6993" s="4"/>
      <c r="P6993" s="4">
        <v>60</v>
      </c>
      <c r="Q6993" s="4">
        <v>37</v>
      </c>
      <c r="R6993" s="4">
        <v>35</v>
      </c>
      <c r="S6993" s="4">
        <v>47</v>
      </c>
      <c r="T6993" s="4">
        <v>40</v>
      </c>
      <c r="U6993" s="4">
        <v>59</v>
      </c>
      <c r="V6993" s="13">
        <v>44</v>
      </c>
      <c r="W6993" s="4">
        <v>56</v>
      </c>
      <c r="X6993" s="4">
        <v>48</v>
      </c>
      <c r="Y6993">
        <f t="shared" si="1322"/>
        <v>0</v>
      </c>
      <c r="Z6993">
        <f t="shared" si="1323"/>
        <v>0</v>
      </c>
    </row>
    <row r="6994" spans="2:26" x14ac:dyDescent="0.25">
      <c r="B6994" s="11">
        <f t="shared" si="1324"/>
        <v>44852.916666649733</v>
      </c>
      <c r="C6994" s="1">
        <f t="shared" si="1315"/>
        <v>10</v>
      </c>
      <c r="D6994" s="1">
        <f t="shared" si="1316"/>
        <v>2</v>
      </c>
      <c r="E6994" s="12">
        <f t="shared" si="1317"/>
        <v>23</v>
      </c>
      <c r="F6994" s="124" t="str">
        <f t="shared" si="1318"/>
        <v>0</v>
      </c>
      <c r="G6994" s="1">
        <f ca="1">(OFFSET(O6994,0,MATCH(Customer!$J$6,'CDH &amp; HDH'!$P$11:$X$11,0)))</f>
        <v>43</v>
      </c>
      <c r="H6994" s="1" t="str">
        <f t="shared" si="1319"/>
        <v>Heating</v>
      </c>
      <c r="I6994" s="1">
        <f ca="1">OFFSET(IF($H6994="Cooling",Customer!$C$25,Customer!$C$52),E6994,D6994)</f>
        <v>66</v>
      </c>
      <c r="J6994" s="1">
        <f ca="1">OFFSET(IF($H6994="Cooling",Customer!$L$25,Customer!$L$52),$E6994,$D6994)</f>
        <v>64</v>
      </c>
      <c r="K6994" s="16">
        <f t="shared" si="1320"/>
        <v>0</v>
      </c>
      <c r="L6994" s="16">
        <f t="shared" si="1321"/>
        <v>0</v>
      </c>
      <c r="M6994" s="17">
        <f t="shared" ca="1" si="1313"/>
        <v>23</v>
      </c>
      <c r="N6994" s="17">
        <f t="shared" ca="1" si="1314"/>
        <v>21</v>
      </c>
      <c r="O6994" s="4"/>
      <c r="P6994" s="4">
        <v>59</v>
      </c>
      <c r="Q6994" s="4">
        <v>37</v>
      </c>
      <c r="R6994" s="4">
        <v>35</v>
      </c>
      <c r="S6994" s="4">
        <v>47</v>
      </c>
      <c r="T6994" s="4">
        <v>38</v>
      </c>
      <c r="U6994" s="4">
        <v>59</v>
      </c>
      <c r="V6994" s="13">
        <v>43</v>
      </c>
      <c r="W6994" s="4">
        <v>55</v>
      </c>
      <c r="X6994" s="4">
        <v>48</v>
      </c>
      <c r="Y6994">
        <f t="shared" si="1322"/>
        <v>0</v>
      </c>
      <c r="Z6994">
        <f t="shared" si="1323"/>
        <v>0</v>
      </c>
    </row>
    <row r="6995" spans="2:26" x14ac:dyDescent="0.25">
      <c r="B6995" s="11">
        <f t="shared" si="1324"/>
        <v>44852.958333316397</v>
      </c>
      <c r="C6995" s="1">
        <f t="shared" si="1315"/>
        <v>10</v>
      </c>
      <c r="D6995" s="1">
        <f t="shared" si="1316"/>
        <v>2</v>
      </c>
      <c r="E6995" s="12">
        <f t="shared" si="1317"/>
        <v>24</v>
      </c>
      <c r="F6995" s="124" t="str">
        <f t="shared" si="1318"/>
        <v>0</v>
      </c>
      <c r="G6995" s="1">
        <f ca="1">(OFFSET(O6995,0,MATCH(Customer!$J$6,'CDH &amp; HDH'!$P$11:$X$11,0)))</f>
        <v>42</v>
      </c>
      <c r="H6995" s="1" t="str">
        <f t="shared" si="1319"/>
        <v>Heating</v>
      </c>
      <c r="I6995" s="1">
        <f ca="1">OFFSET(IF($H6995="Cooling",Customer!$C$25,Customer!$C$52),E6995,D6995)</f>
        <v>66</v>
      </c>
      <c r="J6995" s="1">
        <f ca="1">OFFSET(IF($H6995="Cooling",Customer!$L$25,Customer!$L$52),$E6995,$D6995)</f>
        <v>64</v>
      </c>
      <c r="K6995" s="16">
        <f t="shared" si="1320"/>
        <v>0</v>
      </c>
      <c r="L6995" s="16">
        <f t="shared" si="1321"/>
        <v>0</v>
      </c>
      <c r="M6995" s="17">
        <f t="shared" ca="1" si="1313"/>
        <v>24</v>
      </c>
      <c r="N6995" s="17">
        <f t="shared" ca="1" si="1314"/>
        <v>22</v>
      </c>
      <c r="O6995" s="4"/>
      <c r="P6995" s="4">
        <v>58</v>
      </c>
      <c r="Q6995" s="4">
        <v>35</v>
      </c>
      <c r="R6995" s="4">
        <v>33</v>
      </c>
      <c r="S6995" s="4">
        <v>47</v>
      </c>
      <c r="T6995" s="4">
        <v>34</v>
      </c>
      <c r="U6995" s="4">
        <v>59</v>
      </c>
      <c r="V6995" s="13">
        <v>42</v>
      </c>
      <c r="W6995" s="4">
        <v>57</v>
      </c>
      <c r="X6995" s="4">
        <v>48</v>
      </c>
      <c r="Y6995">
        <f t="shared" si="1322"/>
        <v>0</v>
      </c>
      <c r="Z6995">
        <f t="shared" si="1323"/>
        <v>0</v>
      </c>
    </row>
    <row r="6996" spans="2:26" x14ac:dyDescent="0.25">
      <c r="B6996" s="11">
        <f t="shared" si="1324"/>
        <v>44852.999999983062</v>
      </c>
      <c r="C6996" s="1">
        <f t="shared" si="1315"/>
        <v>10</v>
      </c>
      <c r="D6996" s="1">
        <f t="shared" si="1316"/>
        <v>3</v>
      </c>
      <c r="E6996" s="12">
        <f t="shared" si="1317"/>
        <v>1</v>
      </c>
      <c r="F6996" s="124" t="str">
        <f t="shared" si="1318"/>
        <v>0</v>
      </c>
      <c r="G6996" s="1">
        <f ca="1">(OFFSET(O6996,0,MATCH(Customer!$J$6,'CDH &amp; HDH'!$P$11:$X$11,0)))</f>
        <v>42</v>
      </c>
      <c r="H6996" s="1" t="str">
        <f t="shared" si="1319"/>
        <v>Heating</v>
      </c>
      <c r="I6996" s="1">
        <f ca="1">OFFSET(IF($H6996="Cooling",Customer!$C$25,Customer!$C$52),E6996,D6996)</f>
        <v>66</v>
      </c>
      <c r="J6996" s="1">
        <f ca="1">OFFSET(IF($H6996="Cooling",Customer!$L$25,Customer!$L$52),$E6996,$D6996)</f>
        <v>64</v>
      </c>
      <c r="K6996" s="16">
        <f t="shared" si="1320"/>
        <v>0</v>
      </c>
      <c r="L6996" s="16">
        <f t="shared" si="1321"/>
        <v>0</v>
      </c>
      <c r="M6996" s="17">
        <f t="shared" ca="1" si="1313"/>
        <v>24</v>
      </c>
      <c r="N6996" s="17">
        <f t="shared" ca="1" si="1314"/>
        <v>22</v>
      </c>
      <c r="O6996" s="4"/>
      <c r="P6996" s="4">
        <v>59</v>
      </c>
      <c r="Q6996" s="4">
        <v>34</v>
      </c>
      <c r="R6996" s="4">
        <v>32</v>
      </c>
      <c r="S6996" s="4">
        <v>47</v>
      </c>
      <c r="T6996" s="4">
        <v>34</v>
      </c>
      <c r="U6996" s="4">
        <v>59</v>
      </c>
      <c r="V6996" s="13">
        <v>42</v>
      </c>
      <c r="W6996" s="4">
        <v>58</v>
      </c>
      <c r="X6996" s="4">
        <v>47</v>
      </c>
      <c r="Y6996">
        <f t="shared" si="1322"/>
        <v>0</v>
      </c>
      <c r="Z6996">
        <f t="shared" si="1323"/>
        <v>0</v>
      </c>
    </row>
    <row r="6997" spans="2:26" x14ac:dyDescent="0.25">
      <c r="B6997" s="11">
        <f t="shared" si="1324"/>
        <v>44853.041666649726</v>
      </c>
      <c r="C6997" s="1">
        <f t="shared" si="1315"/>
        <v>10</v>
      </c>
      <c r="D6997" s="1">
        <f t="shared" si="1316"/>
        <v>3</v>
      </c>
      <c r="E6997" s="12">
        <f t="shared" si="1317"/>
        <v>2</v>
      </c>
      <c r="F6997" s="124" t="str">
        <f t="shared" si="1318"/>
        <v>0</v>
      </c>
      <c r="G6997" s="1">
        <f ca="1">(OFFSET(O6997,0,MATCH(Customer!$J$6,'CDH &amp; HDH'!$P$11:$X$11,0)))</f>
        <v>40</v>
      </c>
      <c r="H6997" s="1" t="str">
        <f t="shared" si="1319"/>
        <v>Heating</v>
      </c>
      <c r="I6997" s="1">
        <f ca="1">OFFSET(IF($H6997="Cooling",Customer!$C$25,Customer!$C$52),E6997,D6997)</f>
        <v>66</v>
      </c>
      <c r="J6997" s="1">
        <f ca="1">OFFSET(IF($H6997="Cooling",Customer!$L$25,Customer!$L$52),$E6997,$D6997)</f>
        <v>64</v>
      </c>
      <c r="K6997" s="16">
        <f t="shared" si="1320"/>
        <v>0</v>
      </c>
      <c r="L6997" s="16">
        <f t="shared" si="1321"/>
        <v>0</v>
      </c>
      <c r="M6997" s="17">
        <f t="shared" ca="1" si="1313"/>
        <v>26</v>
      </c>
      <c r="N6997" s="17">
        <f t="shared" ca="1" si="1314"/>
        <v>24</v>
      </c>
      <c r="O6997" s="4"/>
      <c r="P6997" s="4">
        <v>58</v>
      </c>
      <c r="Q6997" s="4">
        <v>34</v>
      </c>
      <c r="R6997" s="4">
        <v>30</v>
      </c>
      <c r="S6997" s="4">
        <v>47</v>
      </c>
      <c r="T6997" s="4">
        <v>33</v>
      </c>
      <c r="U6997" s="4">
        <v>59</v>
      </c>
      <c r="V6997" s="13">
        <v>40</v>
      </c>
      <c r="W6997" s="4">
        <v>57</v>
      </c>
      <c r="X6997" s="4">
        <v>47</v>
      </c>
      <c r="Y6997">
        <f t="shared" si="1322"/>
        <v>0</v>
      </c>
      <c r="Z6997">
        <f t="shared" si="1323"/>
        <v>0</v>
      </c>
    </row>
    <row r="6998" spans="2:26" x14ac:dyDescent="0.25">
      <c r="B6998" s="11">
        <f t="shared" si="1324"/>
        <v>44853.08333331639</v>
      </c>
      <c r="C6998" s="1">
        <f t="shared" si="1315"/>
        <v>10</v>
      </c>
      <c r="D6998" s="1">
        <f t="shared" si="1316"/>
        <v>3</v>
      </c>
      <c r="E6998" s="12">
        <f t="shared" si="1317"/>
        <v>3</v>
      </c>
      <c r="F6998" s="124" t="str">
        <f t="shared" si="1318"/>
        <v>0</v>
      </c>
      <c r="G6998" s="1">
        <f ca="1">(OFFSET(O6998,0,MATCH(Customer!$J$6,'CDH &amp; HDH'!$P$11:$X$11,0)))</f>
        <v>39</v>
      </c>
      <c r="H6998" s="1" t="str">
        <f t="shared" si="1319"/>
        <v>Heating</v>
      </c>
      <c r="I6998" s="1">
        <f ca="1">OFFSET(IF($H6998="Cooling",Customer!$C$25,Customer!$C$52),E6998,D6998)</f>
        <v>66</v>
      </c>
      <c r="J6998" s="1">
        <f ca="1">OFFSET(IF($H6998="Cooling",Customer!$L$25,Customer!$L$52),$E6998,$D6998)</f>
        <v>64</v>
      </c>
      <c r="K6998" s="16">
        <f t="shared" si="1320"/>
        <v>0</v>
      </c>
      <c r="L6998" s="16">
        <f t="shared" si="1321"/>
        <v>0</v>
      </c>
      <c r="M6998" s="17">
        <f t="shared" ca="1" si="1313"/>
        <v>27</v>
      </c>
      <c r="N6998" s="17">
        <f t="shared" ca="1" si="1314"/>
        <v>25</v>
      </c>
      <c r="O6998" s="4"/>
      <c r="P6998" s="4">
        <v>58</v>
      </c>
      <c r="Q6998" s="4">
        <v>35</v>
      </c>
      <c r="R6998" s="4">
        <v>33</v>
      </c>
      <c r="S6998" s="4">
        <v>48</v>
      </c>
      <c r="T6998" s="4">
        <v>33</v>
      </c>
      <c r="U6998" s="4">
        <v>59</v>
      </c>
      <c r="V6998" s="13">
        <v>39</v>
      </c>
      <c r="W6998" s="4">
        <v>58</v>
      </c>
      <c r="X6998" s="4">
        <v>47</v>
      </c>
      <c r="Y6998">
        <f t="shared" si="1322"/>
        <v>0</v>
      </c>
      <c r="Z6998">
        <f t="shared" si="1323"/>
        <v>0</v>
      </c>
    </row>
    <row r="6999" spans="2:26" x14ac:dyDescent="0.25">
      <c r="B6999" s="11">
        <f t="shared" si="1324"/>
        <v>44853.124999983054</v>
      </c>
      <c r="C6999" s="1">
        <f t="shared" si="1315"/>
        <v>10</v>
      </c>
      <c r="D6999" s="1">
        <f t="shared" si="1316"/>
        <v>3</v>
      </c>
      <c r="E6999" s="12">
        <f t="shared" si="1317"/>
        <v>4</v>
      </c>
      <c r="F6999" s="124" t="str">
        <f t="shared" si="1318"/>
        <v>0</v>
      </c>
      <c r="G6999" s="1">
        <f ca="1">(OFFSET(O6999,0,MATCH(Customer!$J$6,'CDH &amp; HDH'!$P$11:$X$11,0)))</f>
        <v>38</v>
      </c>
      <c r="H6999" s="1" t="str">
        <f t="shared" si="1319"/>
        <v>Heating</v>
      </c>
      <c r="I6999" s="1">
        <f ca="1">OFFSET(IF($H6999="Cooling",Customer!$C$25,Customer!$C$52),E6999,D6999)</f>
        <v>66</v>
      </c>
      <c r="J6999" s="1">
        <f ca="1">OFFSET(IF($H6999="Cooling",Customer!$L$25,Customer!$L$52),$E6999,$D6999)</f>
        <v>64</v>
      </c>
      <c r="K6999" s="16">
        <f t="shared" si="1320"/>
        <v>0</v>
      </c>
      <c r="L6999" s="16">
        <f t="shared" si="1321"/>
        <v>0</v>
      </c>
      <c r="M6999" s="17">
        <f t="shared" ca="1" si="1313"/>
        <v>28</v>
      </c>
      <c r="N6999" s="17">
        <f t="shared" ca="1" si="1314"/>
        <v>26</v>
      </c>
      <c r="O6999" s="4"/>
      <c r="P6999" s="4">
        <v>58</v>
      </c>
      <c r="Q6999" s="4">
        <v>35</v>
      </c>
      <c r="R6999" s="4">
        <v>30</v>
      </c>
      <c r="S6999" s="4">
        <v>48</v>
      </c>
      <c r="T6999" s="4">
        <v>33</v>
      </c>
      <c r="U6999" s="4">
        <v>58</v>
      </c>
      <c r="V6999" s="13">
        <v>38</v>
      </c>
      <c r="W6999" s="4">
        <v>58</v>
      </c>
      <c r="X6999" s="4">
        <v>47</v>
      </c>
      <c r="Y6999">
        <f t="shared" si="1322"/>
        <v>0</v>
      </c>
      <c r="Z6999">
        <f t="shared" si="1323"/>
        <v>0</v>
      </c>
    </row>
    <row r="7000" spans="2:26" x14ac:dyDescent="0.25">
      <c r="B7000" s="11">
        <f t="shared" si="1324"/>
        <v>44853.166666649719</v>
      </c>
      <c r="C7000" s="1">
        <f t="shared" si="1315"/>
        <v>10</v>
      </c>
      <c r="D7000" s="1">
        <f t="shared" si="1316"/>
        <v>3</v>
      </c>
      <c r="E7000" s="12">
        <f t="shared" si="1317"/>
        <v>5</v>
      </c>
      <c r="F7000" s="124" t="str">
        <f t="shared" si="1318"/>
        <v>0</v>
      </c>
      <c r="G7000" s="1">
        <f ca="1">(OFFSET(O7000,0,MATCH(Customer!$J$6,'CDH &amp; HDH'!$P$11:$X$11,0)))</f>
        <v>38</v>
      </c>
      <c r="H7000" s="1" t="str">
        <f t="shared" si="1319"/>
        <v>Heating</v>
      </c>
      <c r="I7000" s="1">
        <f ca="1">OFFSET(IF($H7000="Cooling",Customer!$C$25,Customer!$C$52),E7000,D7000)</f>
        <v>66</v>
      </c>
      <c r="J7000" s="1">
        <f ca="1">OFFSET(IF($H7000="Cooling",Customer!$L$25,Customer!$L$52),$E7000,$D7000)</f>
        <v>64</v>
      </c>
      <c r="K7000" s="16">
        <f t="shared" si="1320"/>
        <v>0</v>
      </c>
      <c r="L7000" s="16">
        <f t="shared" si="1321"/>
        <v>0</v>
      </c>
      <c r="M7000" s="17">
        <f t="shared" ca="1" si="1313"/>
        <v>28</v>
      </c>
      <c r="N7000" s="17">
        <f t="shared" ca="1" si="1314"/>
        <v>26</v>
      </c>
      <c r="O7000" s="4"/>
      <c r="P7000" s="4">
        <v>57</v>
      </c>
      <c r="Q7000" s="4">
        <v>34</v>
      </c>
      <c r="R7000" s="4">
        <v>30</v>
      </c>
      <c r="S7000" s="4">
        <v>48</v>
      </c>
      <c r="T7000" s="4">
        <v>32</v>
      </c>
      <c r="U7000" s="4">
        <v>57</v>
      </c>
      <c r="V7000" s="13">
        <v>38</v>
      </c>
      <c r="W7000" s="4">
        <v>56</v>
      </c>
      <c r="X7000" s="4">
        <v>47</v>
      </c>
      <c r="Y7000">
        <f t="shared" si="1322"/>
        <v>0</v>
      </c>
      <c r="Z7000">
        <f t="shared" si="1323"/>
        <v>0</v>
      </c>
    </row>
    <row r="7001" spans="2:26" x14ac:dyDescent="0.25">
      <c r="B7001" s="11">
        <f t="shared" si="1324"/>
        <v>44853.208333316383</v>
      </c>
      <c r="C7001" s="1">
        <f t="shared" si="1315"/>
        <v>10</v>
      </c>
      <c r="D7001" s="1">
        <f t="shared" si="1316"/>
        <v>3</v>
      </c>
      <c r="E7001" s="12">
        <f t="shared" si="1317"/>
        <v>6</v>
      </c>
      <c r="F7001" s="124" t="str">
        <f t="shared" si="1318"/>
        <v>0</v>
      </c>
      <c r="G7001" s="1">
        <f ca="1">(OFFSET(O7001,0,MATCH(Customer!$J$6,'CDH &amp; HDH'!$P$11:$X$11,0)))</f>
        <v>38</v>
      </c>
      <c r="H7001" s="1" t="str">
        <f t="shared" si="1319"/>
        <v>Heating</v>
      </c>
      <c r="I7001" s="1">
        <f ca="1">OFFSET(IF($H7001="Cooling",Customer!$C$25,Customer!$C$52),E7001,D7001)</f>
        <v>66</v>
      </c>
      <c r="J7001" s="1">
        <f ca="1">OFFSET(IF($H7001="Cooling",Customer!$L$25,Customer!$L$52),$E7001,$D7001)</f>
        <v>64</v>
      </c>
      <c r="K7001" s="16">
        <f t="shared" si="1320"/>
        <v>0</v>
      </c>
      <c r="L7001" s="16">
        <f t="shared" si="1321"/>
        <v>0</v>
      </c>
      <c r="M7001" s="17">
        <f t="shared" ca="1" si="1313"/>
        <v>28</v>
      </c>
      <c r="N7001" s="17">
        <f t="shared" ca="1" si="1314"/>
        <v>26</v>
      </c>
      <c r="O7001" s="4"/>
      <c r="P7001" s="4">
        <v>57</v>
      </c>
      <c r="Q7001" s="4">
        <v>30</v>
      </c>
      <c r="R7001" s="4">
        <v>31</v>
      </c>
      <c r="S7001" s="4">
        <v>47</v>
      </c>
      <c r="T7001" s="4">
        <v>33</v>
      </c>
      <c r="U7001" s="4">
        <v>58</v>
      </c>
      <c r="V7001" s="13">
        <v>38</v>
      </c>
      <c r="W7001" s="4">
        <v>58</v>
      </c>
      <c r="X7001" s="4">
        <v>48</v>
      </c>
      <c r="Y7001">
        <f t="shared" si="1322"/>
        <v>0</v>
      </c>
      <c r="Z7001">
        <f t="shared" si="1323"/>
        <v>0</v>
      </c>
    </row>
    <row r="7002" spans="2:26" x14ac:dyDescent="0.25">
      <c r="B7002" s="11">
        <f t="shared" si="1324"/>
        <v>44853.249999983047</v>
      </c>
      <c r="C7002" s="1">
        <f t="shared" si="1315"/>
        <v>10</v>
      </c>
      <c r="D7002" s="1">
        <f t="shared" si="1316"/>
        <v>3</v>
      </c>
      <c r="E7002" s="12">
        <f t="shared" si="1317"/>
        <v>7</v>
      </c>
      <c r="F7002" s="124" t="str">
        <f t="shared" si="1318"/>
        <v>0</v>
      </c>
      <c r="G7002" s="1">
        <f ca="1">(OFFSET(O7002,0,MATCH(Customer!$J$6,'CDH &amp; HDH'!$P$11:$X$11,0)))</f>
        <v>38</v>
      </c>
      <c r="H7002" s="1" t="str">
        <f t="shared" si="1319"/>
        <v>Heating</v>
      </c>
      <c r="I7002" s="1">
        <f ca="1">OFFSET(IF($H7002="Cooling",Customer!$C$25,Customer!$C$52),E7002,D7002)</f>
        <v>66</v>
      </c>
      <c r="J7002" s="1">
        <f ca="1">OFFSET(IF($H7002="Cooling",Customer!$L$25,Customer!$L$52),$E7002,$D7002)</f>
        <v>64</v>
      </c>
      <c r="K7002" s="16">
        <f t="shared" si="1320"/>
        <v>0</v>
      </c>
      <c r="L7002" s="16">
        <f t="shared" si="1321"/>
        <v>0</v>
      </c>
      <c r="M7002" s="17">
        <f t="shared" ca="1" si="1313"/>
        <v>28</v>
      </c>
      <c r="N7002" s="17">
        <f t="shared" ca="1" si="1314"/>
        <v>26</v>
      </c>
      <c r="O7002" s="4"/>
      <c r="P7002" s="4">
        <v>55</v>
      </c>
      <c r="Q7002" s="4">
        <v>31</v>
      </c>
      <c r="R7002" s="4">
        <v>30</v>
      </c>
      <c r="S7002" s="4">
        <v>47</v>
      </c>
      <c r="T7002" s="4">
        <v>33</v>
      </c>
      <c r="U7002" s="4">
        <v>57</v>
      </c>
      <c r="V7002" s="13">
        <v>38</v>
      </c>
      <c r="W7002" s="4">
        <v>58</v>
      </c>
      <c r="X7002" s="4">
        <v>48</v>
      </c>
      <c r="Y7002">
        <f t="shared" si="1322"/>
        <v>0</v>
      </c>
      <c r="Z7002">
        <f t="shared" si="1323"/>
        <v>0</v>
      </c>
    </row>
    <row r="7003" spans="2:26" x14ac:dyDescent="0.25">
      <c r="B7003" s="11">
        <f t="shared" si="1324"/>
        <v>44853.291666649711</v>
      </c>
      <c r="C7003" s="1">
        <f t="shared" si="1315"/>
        <v>10</v>
      </c>
      <c r="D7003" s="1">
        <f t="shared" si="1316"/>
        <v>3</v>
      </c>
      <c r="E7003" s="12">
        <f t="shared" si="1317"/>
        <v>8</v>
      </c>
      <c r="F7003" s="124" t="str">
        <f t="shared" si="1318"/>
        <v>0</v>
      </c>
      <c r="G7003" s="1">
        <f ca="1">(OFFSET(O7003,0,MATCH(Customer!$J$6,'CDH &amp; HDH'!$P$11:$X$11,0)))</f>
        <v>38</v>
      </c>
      <c r="H7003" s="1" t="str">
        <f t="shared" si="1319"/>
        <v>Heating</v>
      </c>
      <c r="I7003" s="1">
        <f ca="1">OFFSET(IF($H7003="Cooling",Customer!$C$25,Customer!$C$52),E7003,D7003)</f>
        <v>70</v>
      </c>
      <c r="J7003" s="1">
        <f ca="1">OFFSET(IF($H7003="Cooling",Customer!$L$25,Customer!$L$52),$E7003,$D7003)</f>
        <v>70</v>
      </c>
      <c r="K7003" s="16">
        <f t="shared" si="1320"/>
        <v>0</v>
      </c>
      <c r="L7003" s="16">
        <f t="shared" si="1321"/>
        <v>0</v>
      </c>
      <c r="M7003" s="17">
        <f t="shared" ca="1" si="1313"/>
        <v>32</v>
      </c>
      <c r="N7003" s="17">
        <f t="shared" ca="1" si="1314"/>
        <v>32</v>
      </c>
      <c r="O7003" s="4"/>
      <c r="P7003" s="4">
        <v>57</v>
      </c>
      <c r="Q7003" s="4">
        <v>34</v>
      </c>
      <c r="R7003" s="4">
        <v>34</v>
      </c>
      <c r="S7003" s="4">
        <v>48</v>
      </c>
      <c r="T7003" s="4">
        <v>39</v>
      </c>
      <c r="U7003" s="4">
        <v>58</v>
      </c>
      <c r="V7003" s="13">
        <v>38</v>
      </c>
      <c r="W7003" s="4">
        <v>59</v>
      </c>
      <c r="X7003" s="4">
        <v>48</v>
      </c>
      <c r="Y7003">
        <f t="shared" si="1322"/>
        <v>0</v>
      </c>
      <c r="Z7003">
        <f t="shared" si="1323"/>
        <v>0</v>
      </c>
    </row>
    <row r="7004" spans="2:26" x14ac:dyDescent="0.25">
      <c r="B7004" s="11">
        <f t="shared" si="1324"/>
        <v>44853.333333316376</v>
      </c>
      <c r="C7004" s="1">
        <f t="shared" si="1315"/>
        <v>10</v>
      </c>
      <c r="D7004" s="1">
        <f t="shared" si="1316"/>
        <v>3</v>
      </c>
      <c r="E7004" s="12">
        <f t="shared" si="1317"/>
        <v>9</v>
      </c>
      <c r="F7004" s="124" t="str">
        <f t="shared" si="1318"/>
        <v>0</v>
      </c>
      <c r="G7004" s="1">
        <f ca="1">(OFFSET(O7004,0,MATCH(Customer!$J$6,'CDH &amp; HDH'!$P$11:$X$11,0)))</f>
        <v>39</v>
      </c>
      <c r="H7004" s="1" t="str">
        <f t="shared" si="1319"/>
        <v>Heating</v>
      </c>
      <c r="I7004" s="1">
        <f ca="1">OFFSET(IF($H7004="Cooling",Customer!$C$25,Customer!$C$52),E7004,D7004)</f>
        <v>70</v>
      </c>
      <c r="J7004" s="1">
        <f ca="1">OFFSET(IF($H7004="Cooling",Customer!$L$25,Customer!$L$52),$E7004,$D7004)</f>
        <v>70</v>
      </c>
      <c r="K7004" s="16">
        <f t="shared" si="1320"/>
        <v>0</v>
      </c>
      <c r="L7004" s="16">
        <f t="shared" si="1321"/>
        <v>0</v>
      </c>
      <c r="M7004" s="17">
        <f t="shared" ca="1" si="1313"/>
        <v>31</v>
      </c>
      <c r="N7004" s="17">
        <f t="shared" ca="1" si="1314"/>
        <v>31</v>
      </c>
      <c r="O7004" s="4"/>
      <c r="P7004" s="4">
        <v>59</v>
      </c>
      <c r="Q7004" s="4">
        <v>39</v>
      </c>
      <c r="R7004" s="4">
        <v>41</v>
      </c>
      <c r="S7004" s="4">
        <v>49</v>
      </c>
      <c r="T7004" s="4">
        <v>46</v>
      </c>
      <c r="U7004" s="4">
        <v>57</v>
      </c>
      <c r="V7004" s="13">
        <v>39</v>
      </c>
      <c r="W7004" s="4">
        <v>60</v>
      </c>
      <c r="X7004" s="4">
        <v>50</v>
      </c>
      <c r="Y7004">
        <f t="shared" si="1322"/>
        <v>0</v>
      </c>
      <c r="Z7004">
        <f t="shared" si="1323"/>
        <v>0</v>
      </c>
    </row>
    <row r="7005" spans="2:26" x14ac:dyDescent="0.25">
      <c r="B7005" s="11">
        <f t="shared" si="1324"/>
        <v>44853.37499998304</v>
      </c>
      <c r="C7005" s="1">
        <f t="shared" si="1315"/>
        <v>10</v>
      </c>
      <c r="D7005" s="1">
        <f t="shared" si="1316"/>
        <v>3</v>
      </c>
      <c r="E7005" s="12">
        <f t="shared" si="1317"/>
        <v>10</v>
      </c>
      <c r="F7005" s="124" t="str">
        <f t="shared" si="1318"/>
        <v>0</v>
      </c>
      <c r="G7005" s="1">
        <f ca="1">(OFFSET(O7005,0,MATCH(Customer!$J$6,'CDH &amp; HDH'!$P$11:$X$11,0)))</f>
        <v>45</v>
      </c>
      <c r="H7005" s="1" t="str">
        <f t="shared" si="1319"/>
        <v>Heating</v>
      </c>
      <c r="I7005" s="1">
        <f ca="1">OFFSET(IF($H7005="Cooling",Customer!$C$25,Customer!$C$52),E7005,D7005)</f>
        <v>70</v>
      </c>
      <c r="J7005" s="1">
        <f ca="1">OFFSET(IF($H7005="Cooling",Customer!$L$25,Customer!$L$52),$E7005,$D7005)</f>
        <v>70</v>
      </c>
      <c r="K7005" s="16">
        <f t="shared" si="1320"/>
        <v>0</v>
      </c>
      <c r="L7005" s="16">
        <f t="shared" si="1321"/>
        <v>0</v>
      </c>
      <c r="M7005" s="17">
        <f t="shared" ca="1" si="1313"/>
        <v>25</v>
      </c>
      <c r="N7005" s="17">
        <f t="shared" ca="1" si="1314"/>
        <v>25</v>
      </c>
      <c r="O7005" s="4"/>
      <c r="P7005" s="4">
        <v>61</v>
      </c>
      <c r="Q7005" s="4">
        <v>44</v>
      </c>
      <c r="R7005" s="4">
        <v>50</v>
      </c>
      <c r="S7005" s="4">
        <v>50</v>
      </c>
      <c r="T7005" s="4">
        <v>47</v>
      </c>
      <c r="U7005" s="4">
        <v>60</v>
      </c>
      <c r="V7005" s="13">
        <v>45</v>
      </c>
      <c r="W7005" s="4">
        <v>60</v>
      </c>
      <c r="X7005" s="4">
        <v>53</v>
      </c>
      <c r="Y7005">
        <f t="shared" si="1322"/>
        <v>0</v>
      </c>
      <c r="Z7005">
        <f t="shared" si="1323"/>
        <v>0</v>
      </c>
    </row>
    <row r="7006" spans="2:26" x14ac:dyDescent="0.25">
      <c r="B7006" s="11">
        <f t="shared" si="1324"/>
        <v>44853.416666649704</v>
      </c>
      <c r="C7006" s="1">
        <f t="shared" si="1315"/>
        <v>10</v>
      </c>
      <c r="D7006" s="1">
        <f t="shared" si="1316"/>
        <v>3</v>
      </c>
      <c r="E7006" s="12">
        <f t="shared" si="1317"/>
        <v>11</v>
      </c>
      <c r="F7006" s="124" t="str">
        <f t="shared" si="1318"/>
        <v>0</v>
      </c>
      <c r="G7006" s="1">
        <f ca="1">(OFFSET(O7006,0,MATCH(Customer!$J$6,'CDH &amp; HDH'!$P$11:$X$11,0)))</f>
        <v>45</v>
      </c>
      <c r="H7006" s="1" t="str">
        <f t="shared" si="1319"/>
        <v>Heating</v>
      </c>
      <c r="I7006" s="1">
        <f ca="1">OFFSET(IF($H7006="Cooling",Customer!$C$25,Customer!$C$52),E7006,D7006)</f>
        <v>70</v>
      </c>
      <c r="J7006" s="1">
        <f ca="1">OFFSET(IF($H7006="Cooling",Customer!$L$25,Customer!$L$52),$E7006,$D7006)</f>
        <v>70</v>
      </c>
      <c r="K7006" s="16">
        <f t="shared" si="1320"/>
        <v>0</v>
      </c>
      <c r="L7006" s="16">
        <f t="shared" si="1321"/>
        <v>0</v>
      </c>
      <c r="M7006" s="17">
        <f t="shared" ca="1" si="1313"/>
        <v>25</v>
      </c>
      <c r="N7006" s="17">
        <f t="shared" ca="1" si="1314"/>
        <v>25</v>
      </c>
      <c r="O7006" s="4"/>
      <c r="P7006" s="4">
        <v>63</v>
      </c>
      <c r="Q7006" s="4">
        <v>47</v>
      </c>
      <c r="R7006" s="4">
        <v>55</v>
      </c>
      <c r="S7006" s="4">
        <v>50</v>
      </c>
      <c r="T7006" s="4">
        <v>50</v>
      </c>
      <c r="U7006" s="4">
        <v>63</v>
      </c>
      <c r="V7006" s="13">
        <v>45</v>
      </c>
      <c r="W7006" s="4">
        <v>63</v>
      </c>
      <c r="X7006" s="4">
        <v>55</v>
      </c>
      <c r="Y7006">
        <f t="shared" si="1322"/>
        <v>0</v>
      </c>
      <c r="Z7006">
        <f t="shared" si="1323"/>
        <v>0</v>
      </c>
    </row>
    <row r="7007" spans="2:26" x14ac:dyDescent="0.25">
      <c r="B7007" s="11">
        <f t="shared" si="1324"/>
        <v>44853.458333316368</v>
      </c>
      <c r="C7007" s="1">
        <f t="shared" si="1315"/>
        <v>10</v>
      </c>
      <c r="D7007" s="1">
        <f t="shared" si="1316"/>
        <v>3</v>
      </c>
      <c r="E7007" s="12">
        <f t="shared" si="1317"/>
        <v>12</v>
      </c>
      <c r="F7007" s="124" t="str">
        <f t="shared" si="1318"/>
        <v>0</v>
      </c>
      <c r="G7007" s="1">
        <f ca="1">(OFFSET(O7007,0,MATCH(Customer!$J$6,'CDH &amp; HDH'!$P$11:$X$11,0)))</f>
        <v>43</v>
      </c>
      <c r="H7007" s="1" t="str">
        <f t="shared" si="1319"/>
        <v>Heating</v>
      </c>
      <c r="I7007" s="1">
        <f ca="1">OFFSET(IF($H7007="Cooling",Customer!$C$25,Customer!$C$52),E7007,D7007)</f>
        <v>70</v>
      </c>
      <c r="J7007" s="1">
        <f ca="1">OFFSET(IF($H7007="Cooling",Customer!$L$25,Customer!$L$52),$E7007,$D7007)</f>
        <v>70</v>
      </c>
      <c r="K7007" s="16">
        <f t="shared" si="1320"/>
        <v>0</v>
      </c>
      <c r="L7007" s="16">
        <f t="shared" si="1321"/>
        <v>0</v>
      </c>
      <c r="M7007" s="17">
        <f t="shared" ca="1" si="1313"/>
        <v>27</v>
      </c>
      <c r="N7007" s="17">
        <f t="shared" ca="1" si="1314"/>
        <v>27</v>
      </c>
      <c r="O7007" s="4"/>
      <c r="P7007" s="4">
        <v>66</v>
      </c>
      <c r="Q7007" s="4">
        <v>52</v>
      </c>
      <c r="R7007" s="4">
        <v>59</v>
      </c>
      <c r="S7007" s="4">
        <v>50</v>
      </c>
      <c r="T7007" s="4">
        <v>53</v>
      </c>
      <c r="U7007" s="4">
        <v>64</v>
      </c>
      <c r="V7007" s="13">
        <v>43</v>
      </c>
      <c r="W7007" s="4">
        <v>63</v>
      </c>
      <c r="X7007" s="4">
        <v>56</v>
      </c>
      <c r="Y7007">
        <f t="shared" si="1322"/>
        <v>0</v>
      </c>
      <c r="Z7007">
        <f t="shared" si="1323"/>
        <v>0</v>
      </c>
    </row>
    <row r="7008" spans="2:26" x14ac:dyDescent="0.25">
      <c r="B7008" s="11">
        <f t="shared" si="1324"/>
        <v>44853.499999983032</v>
      </c>
      <c r="C7008" s="1">
        <f t="shared" si="1315"/>
        <v>10</v>
      </c>
      <c r="D7008" s="1">
        <f t="shared" si="1316"/>
        <v>3</v>
      </c>
      <c r="E7008" s="12">
        <f t="shared" si="1317"/>
        <v>13</v>
      </c>
      <c r="F7008" s="124" t="str">
        <f t="shared" si="1318"/>
        <v>0</v>
      </c>
      <c r="G7008" s="1">
        <f ca="1">(OFFSET(O7008,0,MATCH(Customer!$J$6,'CDH &amp; HDH'!$P$11:$X$11,0)))</f>
        <v>41</v>
      </c>
      <c r="H7008" s="1" t="str">
        <f t="shared" si="1319"/>
        <v>Heating</v>
      </c>
      <c r="I7008" s="1">
        <f ca="1">OFFSET(IF($H7008="Cooling",Customer!$C$25,Customer!$C$52),E7008,D7008)</f>
        <v>70</v>
      </c>
      <c r="J7008" s="1">
        <f ca="1">OFFSET(IF($H7008="Cooling",Customer!$L$25,Customer!$L$52),$E7008,$D7008)</f>
        <v>70</v>
      </c>
      <c r="K7008" s="16">
        <f t="shared" si="1320"/>
        <v>0</v>
      </c>
      <c r="L7008" s="16">
        <f t="shared" si="1321"/>
        <v>0</v>
      </c>
      <c r="M7008" s="17">
        <f t="shared" ca="1" si="1313"/>
        <v>29</v>
      </c>
      <c r="N7008" s="17">
        <f t="shared" ca="1" si="1314"/>
        <v>29</v>
      </c>
      <c r="O7008" s="4"/>
      <c r="P7008" s="4">
        <v>69</v>
      </c>
      <c r="Q7008" s="4">
        <v>53</v>
      </c>
      <c r="R7008" s="4">
        <v>61</v>
      </c>
      <c r="S7008" s="4">
        <v>50</v>
      </c>
      <c r="T7008" s="4">
        <v>56</v>
      </c>
      <c r="U7008" s="4">
        <v>66</v>
      </c>
      <c r="V7008" s="13">
        <v>41</v>
      </c>
      <c r="W7008" s="4">
        <v>64</v>
      </c>
      <c r="X7008" s="4">
        <v>57</v>
      </c>
      <c r="Y7008">
        <f t="shared" si="1322"/>
        <v>0</v>
      </c>
      <c r="Z7008">
        <f t="shared" si="1323"/>
        <v>0</v>
      </c>
    </row>
    <row r="7009" spans="2:26" x14ac:dyDescent="0.25">
      <c r="B7009" s="11">
        <f t="shared" si="1324"/>
        <v>44853.541666649697</v>
      </c>
      <c r="C7009" s="1">
        <f t="shared" si="1315"/>
        <v>10</v>
      </c>
      <c r="D7009" s="1">
        <f t="shared" si="1316"/>
        <v>3</v>
      </c>
      <c r="E7009" s="12">
        <f t="shared" si="1317"/>
        <v>14</v>
      </c>
      <c r="F7009" s="124" t="str">
        <f t="shared" si="1318"/>
        <v>0</v>
      </c>
      <c r="G7009" s="1">
        <f ca="1">(OFFSET(O7009,0,MATCH(Customer!$J$6,'CDH &amp; HDH'!$P$11:$X$11,0)))</f>
        <v>42</v>
      </c>
      <c r="H7009" s="1" t="str">
        <f t="shared" si="1319"/>
        <v>Heating</v>
      </c>
      <c r="I7009" s="1">
        <f ca="1">OFFSET(IF($H7009="Cooling",Customer!$C$25,Customer!$C$52),E7009,D7009)</f>
        <v>70</v>
      </c>
      <c r="J7009" s="1">
        <f ca="1">OFFSET(IF($H7009="Cooling",Customer!$L$25,Customer!$L$52),$E7009,$D7009)</f>
        <v>70</v>
      </c>
      <c r="K7009" s="16">
        <f t="shared" si="1320"/>
        <v>0</v>
      </c>
      <c r="L7009" s="16">
        <f t="shared" si="1321"/>
        <v>0</v>
      </c>
      <c r="M7009" s="17">
        <f t="shared" ca="1" si="1313"/>
        <v>28</v>
      </c>
      <c r="N7009" s="17">
        <f t="shared" ca="1" si="1314"/>
        <v>28</v>
      </c>
      <c r="O7009" s="4"/>
      <c r="P7009" s="4">
        <v>70</v>
      </c>
      <c r="Q7009" s="4">
        <v>55</v>
      </c>
      <c r="R7009" s="4">
        <v>62</v>
      </c>
      <c r="S7009" s="4">
        <v>50</v>
      </c>
      <c r="T7009" s="4">
        <v>58</v>
      </c>
      <c r="U7009" s="4">
        <v>67</v>
      </c>
      <c r="V7009" s="13">
        <v>42</v>
      </c>
      <c r="W7009" s="4">
        <v>65</v>
      </c>
      <c r="X7009" s="4">
        <v>57</v>
      </c>
      <c r="Y7009">
        <f t="shared" si="1322"/>
        <v>0</v>
      </c>
      <c r="Z7009">
        <f t="shared" si="1323"/>
        <v>0</v>
      </c>
    </row>
    <row r="7010" spans="2:26" x14ac:dyDescent="0.25">
      <c r="B7010" s="11">
        <f t="shared" si="1324"/>
        <v>44853.583333316361</v>
      </c>
      <c r="C7010" s="1">
        <f t="shared" si="1315"/>
        <v>10</v>
      </c>
      <c r="D7010" s="1">
        <f t="shared" si="1316"/>
        <v>3</v>
      </c>
      <c r="E7010" s="12">
        <f t="shared" si="1317"/>
        <v>15</v>
      </c>
      <c r="F7010" s="124" t="str">
        <f t="shared" si="1318"/>
        <v>0</v>
      </c>
      <c r="G7010" s="1">
        <f ca="1">(OFFSET(O7010,0,MATCH(Customer!$J$6,'CDH &amp; HDH'!$P$11:$X$11,0)))</f>
        <v>42</v>
      </c>
      <c r="H7010" s="1" t="str">
        <f t="shared" si="1319"/>
        <v>Heating</v>
      </c>
      <c r="I7010" s="1">
        <f ca="1">OFFSET(IF($H7010="Cooling",Customer!$C$25,Customer!$C$52),E7010,D7010)</f>
        <v>70</v>
      </c>
      <c r="J7010" s="1">
        <f ca="1">OFFSET(IF($H7010="Cooling",Customer!$L$25,Customer!$L$52),$E7010,$D7010)</f>
        <v>70</v>
      </c>
      <c r="K7010" s="16">
        <f t="shared" si="1320"/>
        <v>0</v>
      </c>
      <c r="L7010" s="16">
        <f t="shared" si="1321"/>
        <v>0</v>
      </c>
      <c r="M7010" s="17">
        <f t="shared" ca="1" si="1313"/>
        <v>28</v>
      </c>
      <c r="N7010" s="17">
        <f t="shared" ca="1" si="1314"/>
        <v>28</v>
      </c>
      <c r="O7010" s="4"/>
      <c r="P7010" s="4">
        <v>70</v>
      </c>
      <c r="Q7010" s="4">
        <v>55</v>
      </c>
      <c r="R7010" s="4">
        <v>63</v>
      </c>
      <c r="S7010" s="4">
        <v>50</v>
      </c>
      <c r="T7010" s="4">
        <v>59</v>
      </c>
      <c r="U7010" s="4">
        <v>69</v>
      </c>
      <c r="V7010" s="13">
        <v>42</v>
      </c>
      <c r="W7010" s="4">
        <v>64</v>
      </c>
      <c r="X7010" s="4">
        <v>57</v>
      </c>
      <c r="Y7010">
        <f t="shared" si="1322"/>
        <v>0</v>
      </c>
      <c r="Z7010">
        <f t="shared" si="1323"/>
        <v>0</v>
      </c>
    </row>
    <row r="7011" spans="2:26" x14ac:dyDescent="0.25">
      <c r="B7011" s="11">
        <f t="shared" si="1324"/>
        <v>44853.624999983025</v>
      </c>
      <c r="C7011" s="1">
        <f t="shared" si="1315"/>
        <v>10</v>
      </c>
      <c r="D7011" s="1">
        <f t="shared" si="1316"/>
        <v>3</v>
      </c>
      <c r="E7011" s="12">
        <f t="shared" si="1317"/>
        <v>16</v>
      </c>
      <c r="F7011" s="124" t="str">
        <f t="shared" si="1318"/>
        <v>0</v>
      </c>
      <c r="G7011" s="1">
        <f ca="1">(OFFSET(O7011,0,MATCH(Customer!$J$6,'CDH &amp; HDH'!$P$11:$X$11,0)))</f>
        <v>41</v>
      </c>
      <c r="H7011" s="1" t="str">
        <f t="shared" si="1319"/>
        <v>Heating</v>
      </c>
      <c r="I7011" s="1">
        <f ca="1">OFFSET(IF($H7011="Cooling",Customer!$C$25,Customer!$C$52),E7011,D7011)</f>
        <v>70</v>
      </c>
      <c r="J7011" s="1">
        <f ca="1">OFFSET(IF($H7011="Cooling",Customer!$L$25,Customer!$L$52),$E7011,$D7011)</f>
        <v>70</v>
      </c>
      <c r="K7011" s="16">
        <f t="shared" si="1320"/>
        <v>0</v>
      </c>
      <c r="L7011" s="16">
        <f t="shared" si="1321"/>
        <v>0</v>
      </c>
      <c r="M7011" s="17">
        <f t="shared" ca="1" si="1313"/>
        <v>29</v>
      </c>
      <c r="N7011" s="17">
        <f t="shared" ca="1" si="1314"/>
        <v>29</v>
      </c>
      <c r="O7011" s="4"/>
      <c r="P7011" s="4">
        <v>70</v>
      </c>
      <c r="Q7011" s="4">
        <v>54</v>
      </c>
      <c r="R7011" s="4">
        <v>62</v>
      </c>
      <c r="S7011" s="4">
        <v>50</v>
      </c>
      <c r="T7011" s="4">
        <v>59</v>
      </c>
      <c r="U7011" s="4">
        <v>67</v>
      </c>
      <c r="V7011" s="13">
        <v>41</v>
      </c>
      <c r="W7011" s="4">
        <v>62</v>
      </c>
      <c r="X7011" s="4">
        <v>57</v>
      </c>
      <c r="Y7011">
        <f t="shared" si="1322"/>
        <v>0</v>
      </c>
      <c r="Z7011">
        <f t="shared" si="1323"/>
        <v>0</v>
      </c>
    </row>
    <row r="7012" spans="2:26" x14ac:dyDescent="0.25">
      <c r="B7012" s="11">
        <f t="shared" si="1324"/>
        <v>44853.666666649689</v>
      </c>
      <c r="C7012" s="1">
        <f t="shared" si="1315"/>
        <v>10</v>
      </c>
      <c r="D7012" s="1">
        <f t="shared" si="1316"/>
        <v>3</v>
      </c>
      <c r="E7012" s="12">
        <f t="shared" si="1317"/>
        <v>17</v>
      </c>
      <c r="F7012" s="124" t="str">
        <f t="shared" si="1318"/>
        <v>0</v>
      </c>
      <c r="G7012" s="1">
        <f ca="1">(OFFSET(O7012,0,MATCH(Customer!$J$6,'CDH &amp; HDH'!$P$11:$X$11,0)))</f>
        <v>41</v>
      </c>
      <c r="H7012" s="1" t="str">
        <f t="shared" si="1319"/>
        <v>Heating</v>
      </c>
      <c r="I7012" s="1">
        <f ca="1">OFFSET(IF($H7012="Cooling",Customer!$C$25,Customer!$C$52),E7012,D7012)</f>
        <v>70</v>
      </c>
      <c r="J7012" s="1">
        <f ca="1">OFFSET(IF($H7012="Cooling",Customer!$L$25,Customer!$L$52),$E7012,$D7012)</f>
        <v>70</v>
      </c>
      <c r="K7012" s="16">
        <f t="shared" si="1320"/>
        <v>0</v>
      </c>
      <c r="L7012" s="16">
        <f t="shared" si="1321"/>
        <v>0</v>
      </c>
      <c r="M7012" s="17">
        <f t="shared" ref="M7012:M7075" ca="1" si="1325">IF($H7012="Cooling",0,MAX(0,I7012-$G7012))</f>
        <v>29</v>
      </c>
      <c r="N7012" s="17">
        <f t="shared" ref="N7012:N7075" ca="1" si="1326">IF($H7012="Cooling",0,MAX(0,J7012-$G7012))</f>
        <v>29</v>
      </c>
      <c r="O7012" s="4"/>
      <c r="P7012" s="4">
        <v>66</v>
      </c>
      <c r="Q7012" s="4">
        <v>52</v>
      </c>
      <c r="R7012" s="4">
        <v>61</v>
      </c>
      <c r="S7012" s="4">
        <v>50</v>
      </c>
      <c r="T7012" s="4">
        <v>57</v>
      </c>
      <c r="U7012" s="4">
        <v>63</v>
      </c>
      <c r="V7012" s="13">
        <v>41</v>
      </c>
      <c r="W7012" s="4">
        <v>61</v>
      </c>
      <c r="X7012" s="4">
        <v>56</v>
      </c>
      <c r="Y7012">
        <f t="shared" si="1322"/>
        <v>0</v>
      </c>
      <c r="Z7012">
        <f t="shared" si="1323"/>
        <v>0</v>
      </c>
    </row>
    <row r="7013" spans="2:26" x14ac:dyDescent="0.25">
      <c r="B7013" s="11">
        <f t="shared" si="1324"/>
        <v>44853.708333316354</v>
      </c>
      <c r="C7013" s="1">
        <f t="shared" si="1315"/>
        <v>10</v>
      </c>
      <c r="D7013" s="1">
        <f t="shared" si="1316"/>
        <v>3</v>
      </c>
      <c r="E7013" s="12">
        <f t="shared" si="1317"/>
        <v>18</v>
      </c>
      <c r="F7013" s="124" t="str">
        <f t="shared" si="1318"/>
        <v>0</v>
      </c>
      <c r="G7013" s="1">
        <f ca="1">(OFFSET(O7013,0,MATCH(Customer!$J$6,'CDH &amp; HDH'!$P$11:$X$11,0)))</f>
        <v>41</v>
      </c>
      <c r="H7013" s="1" t="str">
        <f t="shared" si="1319"/>
        <v>Heating</v>
      </c>
      <c r="I7013" s="1">
        <f ca="1">OFFSET(IF($H7013="Cooling",Customer!$C$25,Customer!$C$52),E7013,D7013)</f>
        <v>70</v>
      </c>
      <c r="J7013" s="1">
        <f ca="1">OFFSET(IF($H7013="Cooling",Customer!$L$25,Customer!$L$52),$E7013,$D7013)</f>
        <v>70</v>
      </c>
      <c r="K7013" s="16">
        <f t="shared" si="1320"/>
        <v>0</v>
      </c>
      <c r="L7013" s="16">
        <f t="shared" si="1321"/>
        <v>0</v>
      </c>
      <c r="M7013" s="17">
        <f t="shared" ca="1" si="1325"/>
        <v>29</v>
      </c>
      <c r="N7013" s="17">
        <f t="shared" ca="1" si="1326"/>
        <v>29</v>
      </c>
      <c r="O7013" s="4"/>
      <c r="P7013" s="4">
        <v>64</v>
      </c>
      <c r="Q7013" s="4">
        <v>48</v>
      </c>
      <c r="R7013" s="4">
        <v>57</v>
      </c>
      <c r="S7013" s="4">
        <v>49</v>
      </c>
      <c r="T7013" s="4">
        <v>48</v>
      </c>
      <c r="U7013" s="4">
        <v>60</v>
      </c>
      <c r="V7013" s="13">
        <v>41</v>
      </c>
      <c r="W7013" s="4">
        <v>60</v>
      </c>
      <c r="X7013" s="4">
        <v>56</v>
      </c>
      <c r="Y7013">
        <f t="shared" si="1322"/>
        <v>0</v>
      </c>
      <c r="Z7013">
        <f t="shared" si="1323"/>
        <v>0</v>
      </c>
    </row>
    <row r="7014" spans="2:26" x14ac:dyDescent="0.25">
      <c r="B7014" s="11">
        <f t="shared" si="1324"/>
        <v>44853.749999983018</v>
      </c>
      <c r="C7014" s="1">
        <f t="shared" si="1315"/>
        <v>10</v>
      </c>
      <c r="D7014" s="1">
        <f t="shared" si="1316"/>
        <v>3</v>
      </c>
      <c r="E7014" s="12">
        <f t="shared" si="1317"/>
        <v>19</v>
      </c>
      <c r="F7014" s="124" t="str">
        <f t="shared" si="1318"/>
        <v>0</v>
      </c>
      <c r="G7014" s="1">
        <f ca="1">(OFFSET(O7014,0,MATCH(Customer!$J$6,'CDH &amp; HDH'!$P$11:$X$11,0)))</f>
        <v>40</v>
      </c>
      <c r="H7014" s="1" t="str">
        <f t="shared" si="1319"/>
        <v>Heating</v>
      </c>
      <c r="I7014" s="1">
        <f ca="1">OFFSET(IF($H7014="Cooling",Customer!$C$25,Customer!$C$52),E7014,D7014)</f>
        <v>66</v>
      </c>
      <c r="J7014" s="1">
        <f ca="1">OFFSET(IF($H7014="Cooling",Customer!$L$25,Customer!$L$52),$E7014,$D7014)</f>
        <v>64</v>
      </c>
      <c r="K7014" s="16">
        <f t="shared" si="1320"/>
        <v>0</v>
      </c>
      <c r="L7014" s="16">
        <f t="shared" si="1321"/>
        <v>0</v>
      </c>
      <c r="M7014" s="17">
        <f t="shared" ca="1" si="1325"/>
        <v>26</v>
      </c>
      <c r="N7014" s="17">
        <f t="shared" ca="1" si="1326"/>
        <v>24</v>
      </c>
      <c r="O7014" s="4"/>
      <c r="P7014" s="4">
        <v>63</v>
      </c>
      <c r="Q7014" s="4">
        <v>48</v>
      </c>
      <c r="R7014" s="4">
        <v>51</v>
      </c>
      <c r="S7014" s="4">
        <v>49</v>
      </c>
      <c r="T7014" s="4">
        <v>45</v>
      </c>
      <c r="U7014" s="4">
        <v>59</v>
      </c>
      <c r="V7014" s="13">
        <v>40</v>
      </c>
      <c r="W7014" s="4">
        <v>59</v>
      </c>
      <c r="X7014" s="4">
        <v>56</v>
      </c>
      <c r="Y7014">
        <f t="shared" si="1322"/>
        <v>0</v>
      </c>
      <c r="Z7014">
        <f t="shared" si="1323"/>
        <v>0</v>
      </c>
    </row>
    <row r="7015" spans="2:26" x14ac:dyDescent="0.25">
      <c r="B7015" s="11">
        <f t="shared" si="1324"/>
        <v>44853.791666649682</v>
      </c>
      <c r="C7015" s="1">
        <f t="shared" si="1315"/>
        <v>10</v>
      </c>
      <c r="D7015" s="1">
        <f t="shared" si="1316"/>
        <v>3</v>
      </c>
      <c r="E7015" s="12">
        <f t="shared" si="1317"/>
        <v>20</v>
      </c>
      <c r="F7015" s="124" t="str">
        <f t="shared" si="1318"/>
        <v>0</v>
      </c>
      <c r="G7015" s="1">
        <f ca="1">(OFFSET(O7015,0,MATCH(Customer!$J$6,'CDH &amp; HDH'!$P$11:$X$11,0)))</f>
        <v>38</v>
      </c>
      <c r="H7015" s="1" t="str">
        <f t="shared" si="1319"/>
        <v>Heating</v>
      </c>
      <c r="I7015" s="1">
        <f ca="1">OFFSET(IF($H7015="Cooling",Customer!$C$25,Customer!$C$52),E7015,D7015)</f>
        <v>66</v>
      </c>
      <c r="J7015" s="1">
        <f ca="1">OFFSET(IF($H7015="Cooling",Customer!$L$25,Customer!$L$52),$E7015,$D7015)</f>
        <v>64</v>
      </c>
      <c r="K7015" s="16">
        <f t="shared" si="1320"/>
        <v>0</v>
      </c>
      <c r="L7015" s="16">
        <f t="shared" si="1321"/>
        <v>0</v>
      </c>
      <c r="M7015" s="17">
        <f t="shared" ca="1" si="1325"/>
        <v>28</v>
      </c>
      <c r="N7015" s="17">
        <f t="shared" ca="1" si="1326"/>
        <v>26</v>
      </c>
      <c r="O7015" s="4"/>
      <c r="P7015" s="4">
        <v>62</v>
      </c>
      <c r="Q7015" s="4">
        <v>47</v>
      </c>
      <c r="R7015" s="4">
        <v>54</v>
      </c>
      <c r="S7015" s="4">
        <v>50</v>
      </c>
      <c r="T7015" s="4">
        <v>44</v>
      </c>
      <c r="U7015" s="4">
        <v>58</v>
      </c>
      <c r="V7015" s="13">
        <v>38</v>
      </c>
      <c r="W7015" s="4">
        <v>58</v>
      </c>
      <c r="X7015" s="4">
        <v>54</v>
      </c>
      <c r="Y7015">
        <f t="shared" si="1322"/>
        <v>0</v>
      </c>
      <c r="Z7015">
        <f t="shared" si="1323"/>
        <v>0</v>
      </c>
    </row>
    <row r="7016" spans="2:26" x14ac:dyDescent="0.25">
      <c r="B7016" s="11">
        <f t="shared" si="1324"/>
        <v>44853.833333316346</v>
      </c>
      <c r="C7016" s="1">
        <f t="shared" si="1315"/>
        <v>10</v>
      </c>
      <c r="D7016" s="1">
        <f t="shared" si="1316"/>
        <v>3</v>
      </c>
      <c r="E7016" s="12">
        <f t="shared" si="1317"/>
        <v>21</v>
      </c>
      <c r="F7016" s="124" t="str">
        <f t="shared" si="1318"/>
        <v>0</v>
      </c>
      <c r="G7016" s="1">
        <f ca="1">(OFFSET(O7016,0,MATCH(Customer!$J$6,'CDH &amp; HDH'!$P$11:$X$11,0)))</f>
        <v>37</v>
      </c>
      <c r="H7016" s="1" t="str">
        <f t="shared" si="1319"/>
        <v>Heating</v>
      </c>
      <c r="I7016" s="1">
        <f ca="1">OFFSET(IF($H7016="Cooling",Customer!$C$25,Customer!$C$52),E7016,D7016)</f>
        <v>66</v>
      </c>
      <c r="J7016" s="1">
        <f ca="1">OFFSET(IF($H7016="Cooling",Customer!$L$25,Customer!$L$52),$E7016,$D7016)</f>
        <v>64</v>
      </c>
      <c r="K7016" s="16">
        <f t="shared" si="1320"/>
        <v>0</v>
      </c>
      <c r="L7016" s="16">
        <f t="shared" si="1321"/>
        <v>0</v>
      </c>
      <c r="M7016" s="17">
        <f t="shared" ca="1" si="1325"/>
        <v>29</v>
      </c>
      <c r="N7016" s="17">
        <f t="shared" ca="1" si="1326"/>
        <v>27</v>
      </c>
      <c r="O7016" s="4"/>
      <c r="P7016" s="4">
        <v>62</v>
      </c>
      <c r="Q7016" s="4">
        <v>46</v>
      </c>
      <c r="R7016" s="4">
        <v>53</v>
      </c>
      <c r="S7016" s="4">
        <v>51</v>
      </c>
      <c r="T7016" s="4">
        <v>40</v>
      </c>
      <c r="U7016" s="4">
        <v>60</v>
      </c>
      <c r="V7016" s="13">
        <v>37</v>
      </c>
      <c r="W7016" s="4">
        <v>58</v>
      </c>
      <c r="X7016" s="4">
        <v>53</v>
      </c>
      <c r="Y7016">
        <f t="shared" si="1322"/>
        <v>0</v>
      </c>
      <c r="Z7016">
        <f t="shared" si="1323"/>
        <v>0</v>
      </c>
    </row>
    <row r="7017" spans="2:26" x14ac:dyDescent="0.25">
      <c r="B7017" s="11">
        <f t="shared" si="1324"/>
        <v>44853.874999983011</v>
      </c>
      <c r="C7017" s="1">
        <f t="shared" si="1315"/>
        <v>10</v>
      </c>
      <c r="D7017" s="1">
        <f t="shared" si="1316"/>
        <v>3</v>
      </c>
      <c r="E7017" s="12">
        <f t="shared" si="1317"/>
        <v>22</v>
      </c>
      <c r="F7017" s="124" t="str">
        <f t="shared" si="1318"/>
        <v>0</v>
      </c>
      <c r="G7017" s="1">
        <f ca="1">(OFFSET(O7017,0,MATCH(Customer!$J$6,'CDH &amp; HDH'!$P$11:$X$11,0)))</f>
        <v>35</v>
      </c>
      <c r="H7017" s="1" t="str">
        <f t="shared" si="1319"/>
        <v>Heating</v>
      </c>
      <c r="I7017" s="1">
        <f ca="1">OFFSET(IF($H7017="Cooling",Customer!$C$25,Customer!$C$52),E7017,D7017)</f>
        <v>66</v>
      </c>
      <c r="J7017" s="1">
        <f ca="1">OFFSET(IF($H7017="Cooling",Customer!$L$25,Customer!$L$52),$E7017,$D7017)</f>
        <v>64</v>
      </c>
      <c r="K7017" s="16">
        <f t="shared" si="1320"/>
        <v>0</v>
      </c>
      <c r="L7017" s="16">
        <f t="shared" si="1321"/>
        <v>0</v>
      </c>
      <c r="M7017" s="17">
        <f t="shared" ca="1" si="1325"/>
        <v>31</v>
      </c>
      <c r="N7017" s="17">
        <f t="shared" ca="1" si="1326"/>
        <v>29</v>
      </c>
      <c r="O7017" s="4"/>
      <c r="P7017" s="4">
        <v>61</v>
      </c>
      <c r="Q7017" s="4">
        <v>45</v>
      </c>
      <c r="R7017" s="4">
        <v>51</v>
      </c>
      <c r="S7017" s="4">
        <v>52</v>
      </c>
      <c r="T7017" s="4">
        <v>38</v>
      </c>
      <c r="U7017" s="4">
        <v>57</v>
      </c>
      <c r="V7017" s="13">
        <v>35</v>
      </c>
      <c r="W7017" s="4">
        <v>57</v>
      </c>
      <c r="X7017" s="4">
        <v>52</v>
      </c>
      <c r="Y7017">
        <f t="shared" si="1322"/>
        <v>0</v>
      </c>
      <c r="Z7017">
        <f t="shared" si="1323"/>
        <v>0</v>
      </c>
    </row>
    <row r="7018" spans="2:26" x14ac:dyDescent="0.25">
      <c r="B7018" s="11">
        <f t="shared" si="1324"/>
        <v>44853.916666649675</v>
      </c>
      <c r="C7018" s="1">
        <f t="shared" si="1315"/>
        <v>10</v>
      </c>
      <c r="D7018" s="1">
        <f t="shared" si="1316"/>
        <v>3</v>
      </c>
      <c r="E7018" s="12">
        <f t="shared" si="1317"/>
        <v>23</v>
      </c>
      <c r="F7018" s="124" t="str">
        <f t="shared" si="1318"/>
        <v>0</v>
      </c>
      <c r="G7018" s="1">
        <f ca="1">(OFFSET(O7018,0,MATCH(Customer!$J$6,'CDH &amp; HDH'!$P$11:$X$11,0)))</f>
        <v>31</v>
      </c>
      <c r="H7018" s="1" t="str">
        <f t="shared" si="1319"/>
        <v>Heating</v>
      </c>
      <c r="I7018" s="1">
        <f ca="1">OFFSET(IF($H7018="Cooling",Customer!$C$25,Customer!$C$52),E7018,D7018)</f>
        <v>66</v>
      </c>
      <c r="J7018" s="1">
        <f ca="1">OFFSET(IF($H7018="Cooling",Customer!$L$25,Customer!$L$52),$E7018,$D7018)</f>
        <v>64</v>
      </c>
      <c r="K7018" s="16">
        <f t="shared" si="1320"/>
        <v>0</v>
      </c>
      <c r="L7018" s="16">
        <f t="shared" si="1321"/>
        <v>0</v>
      </c>
      <c r="M7018" s="17">
        <f t="shared" ca="1" si="1325"/>
        <v>35</v>
      </c>
      <c r="N7018" s="17">
        <f t="shared" ca="1" si="1326"/>
        <v>33</v>
      </c>
      <c r="O7018" s="4"/>
      <c r="P7018" s="4">
        <v>57</v>
      </c>
      <c r="Q7018" s="4">
        <v>45</v>
      </c>
      <c r="R7018" s="4">
        <v>51</v>
      </c>
      <c r="S7018" s="4">
        <v>51</v>
      </c>
      <c r="T7018" s="4">
        <v>36</v>
      </c>
      <c r="U7018" s="4">
        <v>57</v>
      </c>
      <c r="V7018" s="13">
        <v>31</v>
      </c>
      <c r="W7018" s="4">
        <v>55</v>
      </c>
      <c r="X7018" s="4">
        <v>52</v>
      </c>
      <c r="Y7018">
        <f t="shared" si="1322"/>
        <v>0</v>
      </c>
      <c r="Z7018">
        <f t="shared" si="1323"/>
        <v>0</v>
      </c>
    </row>
    <row r="7019" spans="2:26" x14ac:dyDescent="0.25">
      <c r="B7019" s="11">
        <f t="shared" si="1324"/>
        <v>44853.958333316339</v>
      </c>
      <c r="C7019" s="1">
        <f t="shared" si="1315"/>
        <v>10</v>
      </c>
      <c r="D7019" s="1">
        <f t="shared" si="1316"/>
        <v>3</v>
      </c>
      <c r="E7019" s="12">
        <f t="shared" si="1317"/>
        <v>24</v>
      </c>
      <c r="F7019" s="124" t="str">
        <f t="shared" si="1318"/>
        <v>0</v>
      </c>
      <c r="G7019" s="1">
        <f ca="1">(OFFSET(O7019,0,MATCH(Customer!$J$6,'CDH &amp; HDH'!$P$11:$X$11,0)))</f>
        <v>32</v>
      </c>
      <c r="H7019" s="1" t="str">
        <f t="shared" si="1319"/>
        <v>Heating</v>
      </c>
      <c r="I7019" s="1">
        <f ca="1">OFFSET(IF($H7019="Cooling",Customer!$C$25,Customer!$C$52),E7019,D7019)</f>
        <v>66</v>
      </c>
      <c r="J7019" s="1">
        <f ca="1">OFFSET(IF($H7019="Cooling",Customer!$L$25,Customer!$L$52),$E7019,$D7019)</f>
        <v>64</v>
      </c>
      <c r="K7019" s="16">
        <f t="shared" si="1320"/>
        <v>0</v>
      </c>
      <c r="L7019" s="16">
        <f t="shared" si="1321"/>
        <v>0</v>
      </c>
      <c r="M7019" s="17">
        <f t="shared" ca="1" si="1325"/>
        <v>34</v>
      </c>
      <c r="N7019" s="17">
        <f t="shared" ca="1" si="1326"/>
        <v>32</v>
      </c>
      <c r="O7019" s="4"/>
      <c r="P7019" s="4">
        <v>55</v>
      </c>
      <c r="Q7019" s="4">
        <v>44</v>
      </c>
      <c r="R7019" s="4">
        <v>52</v>
      </c>
      <c r="S7019" s="4">
        <v>50</v>
      </c>
      <c r="T7019" s="4">
        <v>35</v>
      </c>
      <c r="U7019" s="4">
        <v>57</v>
      </c>
      <c r="V7019" s="13">
        <v>32</v>
      </c>
      <c r="W7019" s="4">
        <v>52</v>
      </c>
      <c r="X7019" s="4">
        <v>52</v>
      </c>
      <c r="Y7019">
        <f t="shared" si="1322"/>
        <v>0</v>
      </c>
      <c r="Z7019">
        <f t="shared" si="1323"/>
        <v>0</v>
      </c>
    </row>
    <row r="7020" spans="2:26" x14ac:dyDescent="0.25">
      <c r="B7020" s="11">
        <f t="shared" si="1324"/>
        <v>44853.999999983003</v>
      </c>
      <c r="C7020" s="1">
        <f t="shared" si="1315"/>
        <v>10</v>
      </c>
      <c r="D7020" s="1">
        <f t="shared" si="1316"/>
        <v>4</v>
      </c>
      <c r="E7020" s="12">
        <f t="shared" si="1317"/>
        <v>1</v>
      </c>
      <c r="F7020" s="124" t="str">
        <f t="shared" si="1318"/>
        <v>0</v>
      </c>
      <c r="G7020" s="1">
        <f ca="1">(OFFSET(O7020,0,MATCH(Customer!$J$6,'CDH &amp; HDH'!$P$11:$X$11,0)))</f>
        <v>32</v>
      </c>
      <c r="H7020" s="1" t="str">
        <f t="shared" si="1319"/>
        <v>Heating</v>
      </c>
      <c r="I7020" s="1">
        <f ca="1">OFFSET(IF($H7020="Cooling",Customer!$C$25,Customer!$C$52),E7020,D7020)</f>
        <v>66</v>
      </c>
      <c r="J7020" s="1">
        <f ca="1">OFFSET(IF($H7020="Cooling",Customer!$L$25,Customer!$L$52),$E7020,$D7020)</f>
        <v>64</v>
      </c>
      <c r="K7020" s="16">
        <f t="shared" si="1320"/>
        <v>0</v>
      </c>
      <c r="L7020" s="16">
        <f t="shared" si="1321"/>
        <v>0</v>
      </c>
      <c r="M7020" s="17">
        <f t="shared" ca="1" si="1325"/>
        <v>34</v>
      </c>
      <c r="N7020" s="17">
        <f t="shared" ca="1" si="1326"/>
        <v>32</v>
      </c>
      <c r="O7020" s="4"/>
      <c r="P7020" s="4">
        <v>54</v>
      </c>
      <c r="Q7020" s="4">
        <v>42</v>
      </c>
      <c r="R7020" s="4">
        <v>52</v>
      </c>
      <c r="S7020" s="4">
        <v>49</v>
      </c>
      <c r="T7020" s="4">
        <v>36</v>
      </c>
      <c r="U7020" s="4">
        <v>55</v>
      </c>
      <c r="V7020" s="13">
        <v>32</v>
      </c>
      <c r="W7020" s="4">
        <v>52</v>
      </c>
      <c r="X7020" s="4">
        <v>53</v>
      </c>
      <c r="Y7020">
        <f t="shared" si="1322"/>
        <v>0</v>
      </c>
      <c r="Z7020">
        <f t="shared" si="1323"/>
        <v>0</v>
      </c>
    </row>
    <row r="7021" spans="2:26" x14ac:dyDescent="0.25">
      <c r="B7021" s="11">
        <f t="shared" si="1324"/>
        <v>44854.041666649668</v>
      </c>
      <c r="C7021" s="1">
        <f t="shared" si="1315"/>
        <v>10</v>
      </c>
      <c r="D7021" s="1">
        <f t="shared" si="1316"/>
        <v>4</v>
      </c>
      <c r="E7021" s="12">
        <f t="shared" si="1317"/>
        <v>2</v>
      </c>
      <c r="F7021" s="124" t="str">
        <f t="shared" si="1318"/>
        <v>0</v>
      </c>
      <c r="G7021" s="1">
        <f ca="1">(OFFSET(O7021,0,MATCH(Customer!$J$6,'CDH &amp; HDH'!$P$11:$X$11,0)))</f>
        <v>31</v>
      </c>
      <c r="H7021" s="1" t="str">
        <f t="shared" si="1319"/>
        <v>Heating</v>
      </c>
      <c r="I7021" s="1">
        <f ca="1">OFFSET(IF($H7021="Cooling",Customer!$C$25,Customer!$C$52),E7021,D7021)</f>
        <v>66</v>
      </c>
      <c r="J7021" s="1">
        <f ca="1">OFFSET(IF($H7021="Cooling",Customer!$L$25,Customer!$L$52),$E7021,$D7021)</f>
        <v>64</v>
      </c>
      <c r="K7021" s="16">
        <f t="shared" si="1320"/>
        <v>0</v>
      </c>
      <c r="L7021" s="16">
        <f t="shared" si="1321"/>
        <v>0</v>
      </c>
      <c r="M7021" s="17">
        <f t="shared" ca="1" si="1325"/>
        <v>35</v>
      </c>
      <c r="N7021" s="17">
        <f t="shared" ca="1" si="1326"/>
        <v>33</v>
      </c>
      <c r="O7021" s="4"/>
      <c r="P7021" s="4">
        <v>51</v>
      </c>
      <c r="Q7021" s="4">
        <v>42</v>
      </c>
      <c r="R7021" s="4">
        <v>51</v>
      </c>
      <c r="S7021" s="4">
        <v>48</v>
      </c>
      <c r="T7021" s="4">
        <v>35</v>
      </c>
      <c r="U7021" s="4">
        <v>53</v>
      </c>
      <c r="V7021" s="13">
        <v>31</v>
      </c>
      <c r="W7021" s="4">
        <v>51</v>
      </c>
      <c r="X7021" s="4">
        <v>53</v>
      </c>
      <c r="Y7021">
        <f t="shared" si="1322"/>
        <v>0</v>
      </c>
      <c r="Z7021">
        <f t="shared" si="1323"/>
        <v>0</v>
      </c>
    </row>
    <row r="7022" spans="2:26" x14ac:dyDescent="0.25">
      <c r="B7022" s="11">
        <f t="shared" si="1324"/>
        <v>44854.083333316332</v>
      </c>
      <c r="C7022" s="1">
        <f t="shared" si="1315"/>
        <v>10</v>
      </c>
      <c r="D7022" s="1">
        <f t="shared" si="1316"/>
        <v>4</v>
      </c>
      <c r="E7022" s="12">
        <f t="shared" si="1317"/>
        <v>3</v>
      </c>
      <c r="F7022" s="124" t="str">
        <f t="shared" si="1318"/>
        <v>0</v>
      </c>
      <c r="G7022" s="1">
        <f ca="1">(OFFSET(O7022,0,MATCH(Customer!$J$6,'CDH &amp; HDH'!$P$11:$X$11,0)))</f>
        <v>31</v>
      </c>
      <c r="H7022" s="1" t="str">
        <f t="shared" si="1319"/>
        <v>Heating</v>
      </c>
      <c r="I7022" s="1">
        <f ca="1">OFFSET(IF($H7022="Cooling",Customer!$C$25,Customer!$C$52),E7022,D7022)</f>
        <v>66</v>
      </c>
      <c r="J7022" s="1">
        <f ca="1">OFFSET(IF($H7022="Cooling",Customer!$L$25,Customer!$L$52),$E7022,$D7022)</f>
        <v>64</v>
      </c>
      <c r="K7022" s="16">
        <f t="shared" si="1320"/>
        <v>0</v>
      </c>
      <c r="L7022" s="16">
        <f t="shared" si="1321"/>
        <v>0</v>
      </c>
      <c r="M7022" s="17">
        <f t="shared" ca="1" si="1325"/>
        <v>35</v>
      </c>
      <c r="N7022" s="17">
        <f t="shared" ca="1" si="1326"/>
        <v>33</v>
      </c>
      <c r="O7022" s="4"/>
      <c r="P7022" s="4">
        <v>50</v>
      </c>
      <c r="Q7022" s="4">
        <v>41</v>
      </c>
      <c r="R7022" s="4">
        <v>52</v>
      </c>
      <c r="S7022" s="4">
        <v>47</v>
      </c>
      <c r="T7022" s="4">
        <v>35</v>
      </c>
      <c r="U7022" s="4">
        <v>49</v>
      </c>
      <c r="V7022" s="13">
        <v>31</v>
      </c>
      <c r="W7022" s="4">
        <v>50</v>
      </c>
      <c r="X7022" s="4">
        <v>52</v>
      </c>
      <c r="Y7022">
        <f t="shared" si="1322"/>
        <v>0</v>
      </c>
      <c r="Z7022">
        <f t="shared" si="1323"/>
        <v>0</v>
      </c>
    </row>
    <row r="7023" spans="2:26" x14ac:dyDescent="0.25">
      <c r="B7023" s="11">
        <f t="shared" si="1324"/>
        <v>44854.124999982996</v>
      </c>
      <c r="C7023" s="1">
        <f t="shared" si="1315"/>
        <v>10</v>
      </c>
      <c r="D7023" s="1">
        <f t="shared" si="1316"/>
        <v>4</v>
      </c>
      <c r="E7023" s="12">
        <f t="shared" si="1317"/>
        <v>4</v>
      </c>
      <c r="F7023" s="124" t="str">
        <f t="shared" si="1318"/>
        <v>0</v>
      </c>
      <c r="G7023" s="1">
        <f ca="1">(OFFSET(O7023,0,MATCH(Customer!$J$6,'CDH &amp; HDH'!$P$11:$X$11,0)))</f>
        <v>30</v>
      </c>
      <c r="H7023" s="1" t="str">
        <f t="shared" si="1319"/>
        <v>Heating</v>
      </c>
      <c r="I7023" s="1">
        <f ca="1">OFFSET(IF($H7023="Cooling",Customer!$C$25,Customer!$C$52),E7023,D7023)</f>
        <v>66</v>
      </c>
      <c r="J7023" s="1">
        <f ca="1">OFFSET(IF($H7023="Cooling",Customer!$L$25,Customer!$L$52),$E7023,$D7023)</f>
        <v>64</v>
      </c>
      <c r="K7023" s="16">
        <f t="shared" si="1320"/>
        <v>0</v>
      </c>
      <c r="L7023" s="16">
        <f t="shared" si="1321"/>
        <v>0</v>
      </c>
      <c r="M7023" s="17">
        <f t="shared" ca="1" si="1325"/>
        <v>36</v>
      </c>
      <c r="N7023" s="17">
        <f t="shared" ca="1" si="1326"/>
        <v>34</v>
      </c>
      <c r="O7023" s="4"/>
      <c r="P7023" s="4">
        <v>48</v>
      </c>
      <c r="Q7023" s="4">
        <v>39</v>
      </c>
      <c r="R7023" s="4">
        <v>51</v>
      </c>
      <c r="S7023" s="4">
        <v>46</v>
      </c>
      <c r="T7023" s="4">
        <v>33</v>
      </c>
      <c r="U7023" s="4">
        <v>48</v>
      </c>
      <c r="V7023" s="13">
        <v>30</v>
      </c>
      <c r="W7023" s="4">
        <v>49</v>
      </c>
      <c r="X7023" s="4">
        <v>51</v>
      </c>
      <c r="Y7023">
        <f t="shared" si="1322"/>
        <v>0</v>
      </c>
      <c r="Z7023">
        <f t="shared" si="1323"/>
        <v>0</v>
      </c>
    </row>
    <row r="7024" spans="2:26" x14ac:dyDescent="0.25">
      <c r="B7024" s="11">
        <f t="shared" si="1324"/>
        <v>44854.16666664966</v>
      </c>
      <c r="C7024" s="1">
        <f t="shared" si="1315"/>
        <v>10</v>
      </c>
      <c r="D7024" s="1">
        <f t="shared" si="1316"/>
        <v>4</v>
      </c>
      <c r="E7024" s="12">
        <f t="shared" si="1317"/>
        <v>5</v>
      </c>
      <c r="F7024" s="124" t="str">
        <f t="shared" si="1318"/>
        <v>0</v>
      </c>
      <c r="G7024" s="1">
        <f ca="1">(OFFSET(O7024,0,MATCH(Customer!$J$6,'CDH &amp; HDH'!$P$11:$X$11,0)))</f>
        <v>29</v>
      </c>
      <c r="H7024" s="1" t="str">
        <f t="shared" si="1319"/>
        <v>Heating</v>
      </c>
      <c r="I7024" s="1">
        <f ca="1">OFFSET(IF($H7024="Cooling",Customer!$C$25,Customer!$C$52),E7024,D7024)</f>
        <v>66</v>
      </c>
      <c r="J7024" s="1">
        <f ca="1">OFFSET(IF($H7024="Cooling",Customer!$L$25,Customer!$L$52),$E7024,$D7024)</f>
        <v>64</v>
      </c>
      <c r="K7024" s="16">
        <f t="shared" si="1320"/>
        <v>0</v>
      </c>
      <c r="L7024" s="16">
        <f t="shared" si="1321"/>
        <v>0</v>
      </c>
      <c r="M7024" s="17">
        <f t="shared" ca="1" si="1325"/>
        <v>37</v>
      </c>
      <c r="N7024" s="17">
        <f t="shared" ca="1" si="1326"/>
        <v>35</v>
      </c>
      <c r="O7024" s="4"/>
      <c r="P7024" s="4">
        <v>46</v>
      </c>
      <c r="Q7024" s="4">
        <v>36</v>
      </c>
      <c r="R7024" s="4">
        <v>51</v>
      </c>
      <c r="S7024" s="4">
        <v>45</v>
      </c>
      <c r="T7024" s="4">
        <v>33</v>
      </c>
      <c r="U7024" s="4">
        <v>48</v>
      </c>
      <c r="V7024" s="13">
        <v>29</v>
      </c>
      <c r="W7024" s="4">
        <v>48</v>
      </c>
      <c r="X7024" s="4">
        <v>50</v>
      </c>
      <c r="Y7024">
        <f t="shared" si="1322"/>
        <v>0</v>
      </c>
      <c r="Z7024">
        <f t="shared" si="1323"/>
        <v>0</v>
      </c>
    </row>
    <row r="7025" spans="2:26" x14ac:dyDescent="0.25">
      <c r="B7025" s="11">
        <f t="shared" si="1324"/>
        <v>44854.208333316325</v>
      </c>
      <c r="C7025" s="1">
        <f t="shared" si="1315"/>
        <v>10</v>
      </c>
      <c r="D7025" s="1">
        <f t="shared" si="1316"/>
        <v>4</v>
      </c>
      <c r="E7025" s="12">
        <f t="shared" si="1317"/>
        <v>6</v>
      </c>
      <c r="F7025" s="124" t="str">
        <f t="shared" si="1318"/>
        <v>0</v>
      </c>
      <c r="G7025" s="1">
        <f ca="1">(OFFSET(O7025,0,MATCH(Customer!$J$6,'CDH &amp; HDH'!$P$11:$X$11,0)))</f>
        <v>29</v>
      </c>
      <c r="H7025" s="1" t="str">
        <f t="shared" si="1319"/>
        <v>Heating</v>
      </c>
      <c r="I7025" s="1">
        <f ca="1">OFFSET(IF($H7025="Cooling",Customer!$C$25,Customer!$C$52),E7025,D7025)</f>
        <v>66</v>
      </c>
      <c r="J7025" s="1">
        <f ca="1">OFFSET(IF($H7025="Cooling",Customer!$L$25,Customer!$L$52),$E7025,$D7025)</f>
        <v>64</v>
      </c>
      <c r="K7025" s="16">
        <f t="shared" si="1320"/>
        <v>0</v>
      </c>
      <c r="L7025" s="16">
        <f t="shared" si="1321"/>
        <v>0</v>
      </c>
      <c r="M7025" s="17">
        <f t="shared" ca="1" si="1325"/>
        <v>37</v>
      </c>
      <c r="N7025" s="17">
        <f t="shared" ca="1" si="1326"/>
        <v>35</v>
      </c>
      <c r="O7025" s="4"/>
      <c r="P7025" s="4">
        <v>45</v>
      </c>
      <c r="Q7025" s="4">
        <v>38</v>
      </c>
      <c r="R7025" s="4">
        <v>51</v>
      </c>
      <c r="S7025" s="4">
        <v>43</v>
      </c>
      <c r="T7025" s="4">
        <v>39</v>
      </c>
      <c r="U7025" s="4">
        <v>47</v>
      </c>
      <c r="V7025" s="13">
        <v>29</v>
      </c>
      <c r="W7025" s="4">
        <v>48</v>
      </c>
      <c r="X7025" s="4">
        <v>50</v>
      </c>
      <c r="Y7025">
        <f t="shared" si="1322"/>
        <v>0</v>
      </c>
      <c r="Z7025">
        <f t="shared" si="1323"/>
        <v>0</v>
      </c>
    </row>
    <row r="7026" spans="2:26" x14ac:dyDescent="0.25">
      <c r="B7026" s="11">
        <f t="shared" si="1324"/>
        <v>44854.249999982989</v>
      </c>
      <c r="C7026" s="1">
        <f t="shared" si="1315"/>
        <v>10</v>
      </c>
      <c r="D7026" s="1">
        <f t="shared" si="1316"/>
        <v>4</v>
      </c>
      <c r="E7026" s="12">
        <f t="shared" si="1317"/>
        <v>7</v>
      </c>
      <c r="F7026" s="124" t="str">
        <f t="shared" si="1318"/>
        <v>0</v>
      </c>
      <c r="G7026" s="1">
        <f ca="1">(OFFSET(O7026,0,MATCH(Customer!$J$6,'CDH &amp; HDH'!$P$11:$X$11,0)))</f>
        <v>33</v>
      </c>
      <c r="H7026" s="1" t="str">
        <f t="shared" si="1319"/>
        <v>Heating</v>
      </c>
      <c r="I7026" s="1">
        <f ca="1">OFFSET(IF($H7026="Cooling",Customer!$C$25,Customer!$C$52),E7026,D7026)</f>
        <v>66</v>
      </c>
      <c r="J7026" s="1">
        <f ca="1">OFFSET(IF($H7026="Cooling",Customer!$L$25,Customer!$L$52),$E7026,$D7026)</f>
        <v>64</v>
      </c>
      <c r="K7026" s="16">
        <f t="shared" si="1320"/>
        <v>0</v>
      </c>
      <c r="L7026" s="16">
        <f t="shared" si="1321"/>
        <v>0</v>
      </c>
      <c r="M7026" s="17">
        <f t="shared" ca="1" si="1325"/>
        <v>33</v>
      </c>
      <c r="N7026" s="17">
        <f t="shared" ca="1" si="1326"/>
        <v>31</v>
      </c>
      <c r="O7026" s="4"/>
      <c r="P7026" s="4">
        <v>44</v>
      </c>
      <c r="Q7026" s="4">
        <v>41</v>
      </c>
      <c r="R7026" s="4">
        <v>51</v>
      </c>
      <c r="S7026" s="4">
        <v>42</v>
      </c>
      <c r="T7026" s="4">
        <v>31</v>
      </c>
      <c r="U7026" s="4">
        <v>46</v>
      </c>
      <c r="V7026" s="13">
        <v>33</v>
      </c>
      <c r="W7026" s="4">
        <v>48</v>
      </c>
      <c r="X7026" s="4">
        <v>50</v>
      </c>
      <c r="Y7026">
        <f t="shared" si="1322"/>
        <v>0</v>
      </c>
      <c r="Z7026">
        <f t="shared" si="1323"/>
        <v>0</v>
      </c>
    </row>
    <row r="7027" spans="2:26" x14ac:dyDescent="0.25">
      <c r="B7027" s="11">
        <f t="shared" si="1324"/>
        <v>44854.291666649653</v>
      </c>
      <c r="C7027" s="1">
        <f t="shared" si="1315"/>
        <v>10</v>
      </c>
      <c r="D7027" s="1">
        <f t="shared" si="1316"/>
        <v>4</v>
      </c>
      <c r="E7027" s="12">
        <f t="shared" si="1317"/>
        <v>8</v>
      </c>
      <c r="F7027" s="124" t="str">
        <f t="shared" si="1318"/>
        <v>0</v>
      </c>
      <c r="G7027" s="1">
        <f ca="1">(OFFSET(O7027,0,MATCH(Customer!$J$6,'CDH &amp; HDH'!$P$11:$X$11,0)))</f>
        <v>34</v>
      </c>
      <c r="H7027" s="1" t="str">
        <f t="shared" si="1319"/>
        <v>Heating</v>
      </c>
      <c r="I7027" s="1">
        <f ca="1">OFFSET(IF($H7027="Cooling",Customer!$C$25,Customer!$C$52),E7027,D7027)</f>
        <v>70</v>
      </c>
      <c r="J7027" s="1">
        <f ca="1">OFFSET(IF($H7027="Cooling",Customer!$L$25,Customer!$L$52),$E7027,$D7027)</f>
        <v>70</v>
      </c>
      <c r="K7027" s="16">
        <f t="shared" si="1320"/>
        <v>0</v>
      </c>
      <c r="L7027" s="16">
        <f t="shared" si="1321"/>
        <v>0</v>
      </c>
      <c r="M7027" s="17">
        <f t="shared" ca="1" si="1325"/>
        <v>36</v>
      </c>
      <c r="N7027" s="17">
        <f t="shared" ca="1" si="1326"/>
        <v>36</v>
      </c>
      <c r="O7027" s="4"/>
      <c r="P7027" s="4">
        <v>49</v>
      </c>
      <c r="Q7027" s="4">
        <v>42</v>
      </c>
      <c r="R7027" s="4">
        <v>53</v>
      </c>
      <c r="S7027" s="4">
        <v>44</v>
      </c>
      <c r="T7027" s="4">
        <v>39</v>
      </c>
      <c r="U7027" s="4">
        <v>49</v>
      </c>
      <c r="V7027" s="13">
        <v>34</v>
      </c>
      <c r="W7027" s="4">
        <v>49</v>
      </c>
      <c r="X7027" s="4">
        <v>50</v>
      </c>
      <c r="Y7027">
        <f t="shared" si="1322"/>
        <v>0</v>
      </c>
      <c r="Z7027">
        <f t="shared" si="1323"/>
        <v>0</v>
      </c>
    </row>
    <row r="7028" spans="2:26" x14ac:dyDescent="0.25">
      <c r="B7028" s="11">
        <f t="shared" si="1324"/>
        <v>44854.333333316317</v>
      </c>
      <c r="C7028" s="1">
        <f t="shared" si="1315"/>
        <v>10</v>
      </c>
      <c r="D7028" s="1">
        <f t="shared" si="1316"/>
        <v>4</v>
      </c>
      <c r="E7028" s="12">
        <f t="shared" si="1317"/>
        <v>9</v>
      </c>
      <c r="F7028" s="124" t="str">
        <f t="shared" si="1318"/>
        <v>0</v>
      </c>
      <c r="G7028" s="1">
        <f ca="1">(OFFSET(O7028,0,MATCH(Customer!$J$6,'CDH &amp; HDH'!$P$11:$X$11,0)))</f>
        <v>40</v>
      </c>
      <c r="H7028" s="1" t="str">
        <f t="shared" si="1319"/>
        <v>Heating</v>
      </c>
      <c r="I7028" s="1">
        <f ca="1">OFFSET(IF($H7028="Cooling",Customer!$C$25,Customer!$C$52),E7028,D7028)</f>
        <v>70</v>
      </c>
      <c r="J7028" s="1">
        <f ca="1">OFFSET(IF($H7028="Cooling",Customer!$L$25,Customer!$L$52),$E7028,$D7028)</f>
        <v>70</v>
      </c>
      <c r="K7028" s="16">
        <f t="shared" si="1320"/>
        <v>0</v>
      </c>
      <c r="L7028" s="16">
        <f t="shared" si="1321"/>
        <v>0</v>
      </c>
      <c r="M7028" s="17">
        <f t="shared" ca="1" si="1325"/>
        <v>30</v>
      </c>
      <c r="N7028" s="17">
        <f t="shared" ca="1" si="1326"/>
        <v>30</v>
      </c>
      <c r="O7028" s="4"/>
      <c r="P7028" s="4">
        <v>53</v>
      </c>
      <c r="Q7028" s="4">
        <v>43</v>
      </c>
      <c r="R7028" s="4">
        <v>53</v>
      </c>
      <c r="S7028" s="4">
        <v>47</v>
      </c>
      <c r="T7028" s="4">
        <v>47</v>
      </c>
      <c r="U7028" s="4">
        <v>52</v>
      </c>
      <c r="V7028" s="13">
        <v>40</v>
      </c>
      <c r="W7028" s="4">
        <v>51</v>
      </c>
      <c r="X7028" s="4">
        <v>51</v>
      </c>
      <c r="Y7028">
        <f t="shared" si="1322"/>
        <v>0</v>
      </c>
      <c r="Z7028">
        <f t="shared" si="1323"/>
        <v>0</v>
      </c>
    </row>
    <row r="7029" spans="2:26" x14ac:dyDescent="0.25">
      <c r="B7029" s="11">
        <f t="shared" si="1324"/>
        <v>44854.374999982982</v>
      </c>
      <c r="C7029" s="1">
        <f t="shared" si="1315"/>
        <v>10</v>
      </c>
      <c r="D7029" s="1">
        <f t="shared" si="1316"/>
        <v>4</v>
      </c>
      <c r="E7029" s="12">
        <f t="shared" si="1317"/>
        <v>10</v>
      </c>
      <c r="F7029" s="124" t="str">
        <f t="shared" si="1318"/>
        <v>0</v>
      </c>
      <c r="G7029" s="1">
        <f ca="1">(OFFSET(O7029,0,MATCH(Customer!$J$6,'CDH &amp; HDH'!$P$11:$X$11,0)))</f>
        <v>46</v>
      </c>
      <c r="H7029" s="1" t="str">
        <f t="shared" si="1319"/>
        <v>Heating</v>
      </c>
      <c r="I7029" s="1">
        <f ca="1">OFFSET(IF($H7029="Cooling",Customer!$C$25,Customer!$C$52),E7029,D7029)</f>
        <v>70</v>
      </c>
      <c r="J7029" s="1">
        <f ca="1">OFFSET(IF($H7029="Cooling",Customer!$L$25,Customer!$L$52),$E7029,$D7029)</f>
        <v>70</v>
      </c>
      <c r="K7029" s="16">
        <f t="shared" si="1320"/>
        <v>0</v>
      </c>
      <c r="L7029" s="16">
        <f t="shared" si="1321"/>
        <v>0</v>
      </c>
      <c r="M7029" s="17">
        <f t="shared" ca="1" si="1325"/>
        <v>24</v>
      </c>
      <c r="N7029" s="17">
        <f t="shared" ca="1" si="1326"/>
        <v>24</v>
      </c>
      <c r="O7029" s="4"/>
      <c r="P7029" s="4">
        <v>56</v>
      </c>
      <c r="Q7029" s="4">
        <v>45</v>
      </c>
      <c r="R7029" s="4">
        <v>54</v>
      </c>
      <c r="S7029" s="4">
        <v>49</v>
      </c>
      <c r="T7029" s="4">
        <v>53</v>
      </c>
      <c r="U7029" s="4">
        <v>55</v>
      </c>
      <c r="V7029" s="13">
        <v>46</v>
      </c>
      <c r="W7029" s="4">
        <v>52</v>
      </c>
      <c r="X7029" s="4">
        <v>52</v>
      </c>
      <c r="Y7029">
        <f t="shared" si="1322"/>
        <v>0</v>
      </c>
      <c r="Z7029">
        <f t="shared" si="1323"/>
        <v>0</v>
      </c>
    </row>
    <row r="7030" spans="2:26" x14ac:dyDescent="0.25">
      <c r="B7030" s="11">
        <f t="shared" si="1324"/>
        <v>44854.416666649646</v>
      </c>
      <c r="C7030" s="1">
        <f t="shared" si="1315"/>
        <v>10</v>
      </c>
      <c r="D7030" s="1">
        <f t="shared" si="1316"/>
        <v>4</v>
      </c>
      <c r="E7030" s="12">
        <f t="shared" si="1317"/>
        <v>11</v>
      </c>
      <c r="F7030" s="124" t="str">
        <f t="shared" si="1318"/>
        <v>0</v>
      </c>
      <c r="G7030" s="1">
        <f ca="1">(OFFSET(O7030,0,MATCH(Customer!$J$6,'CDH &amp; HDH'!$P$11:$X$11,0)))</f>
        <v>50</v>
      </c>
      <c r="H7030" s="1" t="str">
        <f t="shared" si="1319"/>
        <v>Heating</v>
      </c>
      <c r="I7030" s="1">
        <f ca="1">OFFSET(IF($H7030="Cooling",Customer!$C$25,Customer!$C$52),E7030,D7030)</f>
        <v>70</v>
      </c>
      <c r="J7030" s="1">
        <f ca="1">OFFSET(IF($H7030="Cooling",Customer!$L$25,Customer!$L$52),$E7030,$D7030)</f>
        <v>70</v>
      </c>
      <c r="K7030" s="16">
        <f t="shared" si="1320"/>
        <v>0</v>
      </c>
      <c r="L7030" s="16">
        <f t="shared" si="1321"/>
        <v>0</v>
      </c>
      <c r="M7030" s="17">
        <f t="shared" ca="1" si="1325"/>
        <v>20</v>
      </c>
      <c r="N7030" s="17">
        <f t="shared" ca="1" si="1326"/>
        <v>20</v>
      </c>
      <c r="O7030" s="4"/>
      <c r="P7030" s="4">
        <v>57</v>
      </c>
      <c r="Q7030" s="4">
        <v>49</v>
      </c>
      <c r="R7030" s="4">
        <v>52</v>
      </c>
      <c r="S7030" s="4">
        <v>50</v>
      </c>
      <c r="T7030" s="4">
        <v>55</v>
      </c>
      <c r="U7030" s="4">
        <v>57</v>
      </c>
      <c r="V7030" s="13">
        <v>50</v>
      </c>
      <c r="W7030" s="4">
        <v>53</v>
      </c>
      <c r="X7030" s="4">
        <v>53</v>
      </c>
      <c r="Y7030">
        <f t="shared" si="1322"/>
        <v>0</v>
      </c>
      <c r="Z7030">
        <f t="shared" si="1323"/>
        <v>0</v>
      </c>
    </row>
    <row r="7031" spans="2:26" x14ac:dyDescent="0.25">
      <c r="B7031" s="11">
        <f t="shared" si="1324"/>
        <v>44854.45833331631</v>
      </c>
      <c r="C7031" s="1">
        <f t="shared" si="1315"/>
        <v>10</v>
      </c>
      <c r="D7031" s="1">
        <f t="shared" si="1316"/>
        <v>4</v>
      </c>
      <c r="E7031" s="12">
        <f t="shared" si="1317"/>
        <v>12</v>
      </c>
      <c r="F7031" s="124" t="str">
        <f t="shared" si="1318"/>
        <v>0</v>
      </c>
      <c r="G7031" s="1">
        <f ca="1">(OFFSET(O7031,0,MATCH(Customer!$J$6,'CDH &amp; HDH'!$P$11:$X$11,0)))</f>
        <v>55</v>
      </c>
      <c r="H7031" s="1" t="str">
        <f t="shared" si="1319"/>
        <v>Heating</v>
      </c>
      <c r="I7031" s="1">
        <f ca="1">OFFSET(IF($H7031="Cooling",Customer!$C$25,Customer!$C$52),E7031,D7031)</f>
        <v>70</v>
      </c>
      <c r="J7031" s="1">
        <f ca="1">OFFSET(IF($H7031="Cooling",Customer!$L$25,Customer!$L$52),$E7031,$D7031)</f>
        <v>70</v>
      </c>
      <c r="K7031" s="16">
        <f t="shared" si="1320"/>
        <v>0</v>
      </c>
      <c r="L7031" s="16">
        <f t="shared" si="1321"/>
        <v>0</v>
      </c>
      <c r="M7031" s="17">
        <f t="shared" ca="1" si="1325"/>
        <v>15</v>
      </c>
      <c r="N7031" s="17">
        <f t="shared" ca="1" si="1326"/>
        <v>15</v>
      </c>
      <c r="O7031" s="4"/>
      <c r="P7031" s="4">
        <v>58</v>
      </c>
      <c r="Q7031" s="4">
        <v>52</v>
      </c>
      <c r="R7031" s="4">
        <v>51</v>
      </c>
      <c r="S7031" s="4">
        <v>52</v>
      </c>
      <c r="T7031" s="4">
        <v>57</v>
      </c>
      <c r="U7031" s="4">
        <v>57</v>
      </c>
      <c r="V7031" s="13">
        <v>55</v>
      </c>
      <c r="W7031" s="4">
        <v>55</v>
      </c>
      <c r="X7031" s="4">
        <v>54</v>
      </c>
      <c r="Y7031">
        <f t="shared" si="1322"/>
        <v>0</v>
      </c>
      <c r="Z7031">
        <f t="shared" si="1323"/>
        <v>0</v>
      </c>
    </row>
    <row r="7032" spans="2:26" x14ac:dyDescent="0.25">
      <c r="B7032" s="11">
        <f t="shared" si="1324"/>
        <v>44854.499999982974</v>
      </c>
      <c r="C7032" s="1">
        <f t="shared" si="1315"/>
        <v>10</v>
      </c>
      <c r="D7032" s="1">
        <f t="shared" si="1316"/>
        <v>4</v>
      </c>
      <c r="E7032" s="12">
        <f t="shared" si="1317"/>
        <v>13</v>
      </c>
      <c r="F7032" s="124" t="str">
        <f t="shared" si="1318"/>
        <v>0</v>
      </c>
      <c r="G7032" s="1">
        <f ca="1">(OFFSET(O7032,0,MATCH(Customer!$J$6,'CDH &amp; HDH'!$P$11:$X$11,0)))</f>
        <v>58</v>
      </c>
      <c r="H7032" s="1" t="str">
        <f t="shared" si="1319"/>
        <v>Heating</v>
      </c>
      <c r="I7032" s="1">
        <f ca="1">OFFSET(IF($H7032="Cooling",Customer!$C$25,Customer!$C$52),E7032,D7032)</f>
        <v>70</v>
      </c>
      <c r="J7032" s="1">
        <f ca="1">OFFSET(IF($H7032="Cooling",Customer!$L$25,Customer!$L$52),$E7032,$D7032)</f>
        <v>70</v>
      </c>
      <c r="K7032" s="16">
        <f t="shared" si="1320"/>
        <v>0</v>
      </c>
      <c r="L7032" s="16">
        <f t="shared" si="1321"/>
        <v>0</v>
      </c>
      <c r="M7032" s="17">
        <f t="shared" ca="1" si="1325"/>
        <v>12</v>
      </c>
      <c r="N7032" s="17">
        <f t="shared" ca="1" si="1326"/>
        <v>12</v>
      </c>
      <c r="O7032" s="4"/>
      <c r="P7032" s="4">
        <v>61</v>
      </c>
      <c r="Q7032" s="4">
        <v>54</v>
      </c>
      <c r="R7032" s="4">
        <v>51</v>
      </c>
      <c r="S7032" s="4">
        <v>53</v>
      </c>
      <c r="T7032" s="4">
        <v>60</v>
      </c>
      <c r="U7032" s="4">
        <v>60</v>
      </c>
      <c r="V7032" s="13">
        <v>58</v>
      </c>
      <c r="W7032" s="4">
        <v>55</v>
      </c>
      <c r="X7032" s="4">
        <v>56</v>
      </c>
      <c r="Y7032">
        <f t="shared" si="1322"/>
        <v>0</v>
      </c>
      <c r="Z7032">
        <f t="shared" si="1323"/>
        <v>0</v>
      </c>
    </row>
    <row r="7033" spans="2:26" x14ac:dyDescent="0.25">
      <c r="B7033" s="11">
        <f t="shared" si="1324"/>
        <v>44854.541666649639</v>
      </c>
      <c r="C7033" s="1">
        <f t="shared" si="1315"/>
        <v>10</v>
      </c>
      <c r="D7033" s="1">
        <f t="shared" si="1316"/>
        <v>4</v>
      </c>
      <c r="E7033" s="12">
        <f t="shared" si="1317"/>
        <v>14</v>
      </c>
      <c r="F7033" s="124" t="str">
        <f t="shared" si="1318"/>
        <v>0</v>
      </c>
      <c r="G7033" s="1">
        <f ca="1">(OFFSET(O7033,0,MATCH(Customer!$J$6,'CDH &amp; HDH'!$P$11:$X$11,0)))</f>
        <v>61</v>
      </c>
      <c r="H7033" s="1" t="str">
        <f t="shared" si="1319"/>
        <v>Heating</v>
      </c>
      <c r="I7033" s="1">
        <f ca="1">OFFSET(IF($H7033="Cooling",Customer!$C$25,Customer!$C$52),E7033,D7033)</f>
        <v>70</v>
      </c>
      <c r="J7033" s="1">
        <f ca="1">OFFSET(IF($H7033="Cooling",Customer!$L$25,Customer!$L$52),$E7033,$D7033)</f>
        <v>70</v>
      </c>
      <c r="K7033" s="16">
        <f t="shared" si="1320"/>
        <v>0</v>
      </c>
      <c r="L7033" s="16">
        <f t="shared" si="1321"/>
        <v>0</v>
      </c>
      <c r="M7033" s="17">
        <f t="shared" ca="1" si="1325"/>
        <v>9</v>
      </c>
      <c r="N7033" s="17">
        <f t="shared" ca="1" si="1326"/>
        <v>9</v>
      </c>
      <c r="O7033" s="4"/>
      <c r="P7033" s="4">
        <v>60</v>
      </c>
      <c r="Q7033" s="4">
        <v>57</v>
      </c>
      <c r="R7033" s="4">
        <v>51</v>
      </c>
      <c r="S7033" s="4">
        <v>53</v>
      </c>
      <c r="T7033" s="4">
        <v>61</v>
      </c>
      <c r="U7033" s="4">
        <v>60</v>
      </c>
      <c r="V7033" s="13">
        <v>61</v>
      </c>
      <c r="W7033" s="4">
        <v>53</v>
      </c>
      <c r="X7033" s="4">
        <v>56</v>
      </c>
      <c r="Y7033">
        <f t="shared" si="1322"/>
        <v>0</v>
      </c>
      <c r="Z7033">
        <f t="shared" si="1323"/>
        <v>0</v>
      </c>
    </row>
    <row r="7034" spans="2:26" x14ac:dyDescent="0.25">
      <c r="B7034" s="11">
        <f t="shared" si="1324"/>
        <v>44854.583333316303</v>
      </c>
      <c r="C7034" s="1">
        <f t="shared" si="1315"/>
        <v>10</v>
      </c>
      <c r="D7034" s="1">
        <f t="shared" si="1316"/>
        <v>4</v>
      </c>
      <c r="E7034" s="12">
        <f t="shared" si="1317"/>
        <v>15</v>
      </c>
      <c r="F7034" s="124" t="str">
        <f t="shared" si="1318"/>
        <v>0</v>
      </c>
      <c r="G7034" s="1">
        <f ca="1">(OFFSET(O7034,0,MATCH(Customer!$J$6,'CDH &amp; HDH'!$P$11:$X$11,0)))</f>
        <v>61</v>
      </c>
      <c r="H7034" s="1" t="str">
        <f t="shared" si="1319"/>
        <v>Heating</v>
      </c>
      <c r="I7034" s="1">
        <f ca="1">OFFSET(IF($H7034="Cooling",Customer!$C$25,Customer!$C$52),E7034,D7034)</f>
        <v>70</v>
      </c>
      <c r="J7034" s="1">
        <f ca="1">OFFSET(IF($H7034="Cooling",Customer!$L$25,Customer!$L$52),$E7034,$D7034)</f>
        <v>70</v>
      </c>
      <c r="K7034" s="16">
        <f t="shared" si="1320"/>
        <v>0</v>
      </c>
      <c r="L7034" s="16">
        <f t="shared" si="1321"/>
        <v>0</v>
      </c>
      <c r="M7034" s="17">
        <f t="shared" ca="1" si="1325"/>
        <v>9</v>
      </c>
      <c r="N7034" s="17">
        <f t="shared" ca="1" si="1326"/>
        <v>9</v>
      </c>
      <c r="O7034" s="4"/>
      <c r="P7034" s="4">
        <v>58</v>
      </c>
      <c r="Q7034" s="4">
        <v>58</v>
      </c>
      <c r="R7034" s="4">
        <v>51</v>
      </c>
      <c r="S7034" s="4">
        <v>52</v>
      </c>
      <c r="T7034" s="4">
        <v>62</v>
      </c>
      <c r="U7034" s="4">
        <v>58</v>
      </c>
      <c r="V7034" s="13">
        <v>61</v>
      </c>
      <c r="W7034" s="4">
        <v>52</v>
      </c>
      <c r="X7034" s="4">
        <v>57</v>
      </c>
      <c r="Y7034">
        <f t="shared" si="1322"/>
        <v>0</v>
      </c>
      <c r="Z7034">
        <f t="shared" si="1323"/>
        <v>0</v>
      </c>
    </row>
    <row r="7035" spans="2:26" x14ac:dyDescent="0.25">
      <c r="B7035" s="11">
        <f t="shared" si="1324"/>
        <v>44854.624999982967</v>
      </c>
      <c r="C7035" s="1">
        <f t="shared" si="1315"/>
        <v>10</v>
      </c>
      <c r="D7035" s="1">
        <f t="shared" si="1316"/>
        <v>4</v>
      </c>
      <c r="E7035" s="12">
        <f t="shared" si="1317"/>
        <v>16</v>
      </c>
      <c r="F7035" s="124" t="str">
        <f t="shared" si="1318"/>
        <v>0</v>
      </c>
      <c r="G7035" s="1">
        <f ca="1">(OFFSET(O7035,0,MATCH(Customer!$J$6,'CDH &amp; HDH'!$P$11:$X$11,0)))</f>
        <v>61</v>
      </c>
      <c r="H7035" s="1" t="str">
        <f t="shared" si="1319"/>
        <v>Heating</v>
      </c>
      <c r="I7035" s="1">
        <f ca="1">OFFSET(IF($H7035="Cooling",Customer!$C$25,Customer!$C$52),E7035,D7035)</f>
        <v>70</v>
      </c>
      <c r="J7035" s="1">
        <f ca="1">OFFSET(IF($H7035="Cooling",Customer!$L$25,Customer!$L$52),$E7035,$D7035)</f>
        <v>70</v>
      </c>
      <c r="K7035" s="16">
        <f t="shared" si="1320"/>
        <v>0</v>
      </c>
      <c r="L7035" s="16">
        <f t="shared" si="1321"/>
        <v>0</v>
      </c>
      <c r="M7035" s="17">
        <f t="shared" ca="1" si="1325"/>
        <v>9</v>
      </c>
      <c r="N7035" s="17">
        <f t="shared" ca="1" si="1326"/>
        <v>9</v>
      </c>
      <c r="O7035" s="4"/>
      <c r="P7035" s="4">
        <v>57</v>
      </c>
      <c r="Q7035" s="4">
        <v>57</v>
      </c>
      <c r="R7035" s="4">
        <v>52</v>
      </c>
      <c r="S7035" s="4">
        <v>52</v>
      </c>
      <c r="T7035" s="4">
        <v>62</v>
      </c>
      <c r="U7035" s="4">
        <v>57</v>
      </c>
      <c r="V7035" s="13">
        <v>61</v>
      </c>
      <c r="W7035" s="4">
        <v>52</v>
      </c>
      <c r="X7035" s="4">
        <v>58</v>
      </c>
      <c r="Y7035">
        <f t="shared" si="1322"/>
        <v>0</v>
      </c>
      <c r="Z7035">
        <f t="shared" si="1323"/>
        <v>0</v>
      </c>
    </row>
    <row r="7036" spans="2:26" x14ac:dyDescent="0.25">
      <c r="B7036" s="11">
        <f t="shared" si="1324"/>
        <v>44854.666666649631</v>
      </c>
      <c r="C7036" s="1">
        <f t="shared" si="1315"/>
        <v>10</v>
      </c>
      <c r="D7036" s="1">
        <f t="shared" si="1316"/>
        <v>4</v>
      </c>
      <c r="E7036" s="12">
        <f t="shared" si="1317"/>
        <v>17</v>
      </c>
      <c r="F7036" s="124" t="str">
        <f t="shared" si="1318"/>
        <v>0</v>
      </c>
      <c r="G7036" s="1">
        <f ca="1">(OFFSET(O7036,0,MATCH(Customer!$J$6,'CDH &amp; HDH'!$P$11:$X$11,0)))</f>
        <v>60</v>
      </c>
      <c r="H7036" s="1" t="str">
        <f t="shared" si="1319"/>
        <v>Heating</v>
      </c>
      <c r="I7036" s="1">
        <f ca="1">OFFSET(IF($H7036="Cooling",Customer!$C$25,Customer!$C$52),E7036,D7036)</f>
        <v>70</v>
      </c>
      <c r="J7036" s="1">
        <f ca="1">OFFSET(IF($H7036="Cooling",Customer!$L$25,Customer!$L$52),$E7036,$D7036)</f>
        <v>70</v>
      </c>
      <c r="K7036" s="16">
        <f t="shared" si="1320"/>
        <v>0</v>
      </c>
      <c r="L7036" s="16">
        <f t="shared" si="1321"/>
        <v>0</v>
      </c>
      <c r="M7036" s="17">
        <f t="shared" ca="1" si="1325"/>
        <v>10</v>
      </c>
      <c r="N7036" s="17">
        <f t="shared" ca="1" si="1326"/>
        <v>10</v>
      </c>
      <c r="O7036" s="4"/>
      <c r="P7036" s="4">
        <v>55</v>
      </c>
      <c r="Q7036" s="4">
        <v>56</v>
      </c>
      <c r="R7036" s="4">
        <v>51</v>
      </c>
      <c r="S7036" s="4">
        <v>49</v>
      </c>
      <c r="T7036" s="4">
        <v>60</v>
      </c>
      <c r="U7036" s="4">
        <v>55</v>
      </c>
      <c r="V7036" s="13">
        <v>60</v>
      </c>
      <c r="W7036" s="4">
        <v>51</v>
      </c>
      <c r="X7036" s="4">
        <v>57</v>
      </c>
      <c r="Y7036">
        <f t="shared" si="1322"/>
        <v>0</v>
      </c>
      <c r="Z7036">
        <f t="shared" si="1323"/>
        <v>0</v>
      </c>
    </row>
    <row r="7037" spans="2:26" x14ac:dyDescent="0.25">
      <c r="B7037" s="11">
        <f t="shared" si="1324"/>
        <v>44854.708333316295</v>
      </c>
      <c r="C7037" s="1">
        <f t="shared" si="1315"/>
        <v>10</v>
      </c>
      <c r="D7037" s="1">
        <f t="shared" si="1316"/>
        <v>4</v>
      </c>
      <c r="E7037" s="12">
        <f t="shared" si="1317"/>
        <v>18</v>
      </c>
      <c r="F7037" s="124" t="str">
        <f t="shared" si="1318"/>
        <v>0</v>
      </c>
      <c r="G7037" s="1">
        <f ca="1">(OFFSET(O7037,0,MATCH(Customer!$J$6,'CDH &amp; HDH'!$P$11:$X$11,0)))</f>
        <v>57</v>
      </c>
      <c r="H7037" s="1" t="str">
        <f t="shared" si="1319"/>
        <v>Heating</v>
      </c>
      <c r="I7037" s="1">
        <f ca="1">OFFSET(IF($H7037="Cooling",Customer!$C$25,Customer!$C$52),E7037,D7037)</f>
        <v>70</v>
      </c>
      <c r="J7037" s="1">
        <f ca="1">OFFSET(IF($H7037="Cooling",Customer!$L$25,Customer!$L$52),$E7037,$D7037)</f>
        <v>70</v>
      </c>
      <c r="K7037" s="16">
        <f t="shared" si="1320"/>
        <v>0</v>
      </c>
      <c r="L7037" s="16">
        <f t="shared" si="1321"/>
        <v>0</v>
      </c>
      <c r="M7037" s="17">
        <f t="shared" ca="1" si="1325"/>
        <v>13</v>
      </c>
      <c r="N7037" s="17">
        <f t="shared" ca="1" si="1326"/>
        <v>13</v>
      </c>
      <c r="O7037" s="4"/>
      <c r="P7037" s="4">
        <v>53</v>
      </c>
      <c r="Q7037" s="4">
        <v>53</v>
      </c>
      <c r="R7037" s="4">
        <v>50</v>
      </c>
      <c r="S7037" s="4">
        <v>47</v>
      </c>
      <c r="T7037" s="4">
        <v>50</v>
      </c>
      <c r="U7037" s="4">
        <v>53</v>
      </c>
      <c r="V7037" s="13">
        <v>57</v>
      </c>
      <c r="W7037" s="4">
        <v>49</v>
      </c>
      <c r="X7037" s="4">
        <v>50</v>
      </c>
      <c r="Y7037">
        <f t="shared" si="1322"/>
        <v>0</v>
      </c>
      <c r="Z7037">
        <f t="shared" si="1323"/>
        <v>0</v>
      </c>
    </row>
    <row r="7038" spans="2:26" x14ac:dyDescent="0.25">
      <c r="B7038" s="11">
        <f t="shared" si="1324"/>
        <v>44854.74999998296</v>
      </c>
      <c r="C7038" s="1">
        <f t="shared" si="1315"/>
        <v>10</v>
      </c>
      <c r="D7038" s="1">
        <f t="shared" si="1316"/>
        <v>4</v>
      </c>
      <c r="E7038" s="12">
        <f t="shared" si="1317"/>
        <v>19</v>
      </c>
      <c r="F7038" s="124" t="str">
        <f t="shared" si="1318"/>
        <v>0</v>
      </c>
      <c r="G7038" s="1">
        <f ca="1">(OFFSET(O7038,0,MATCH(Customer!$J$6,'CDH &amp; HDH'!$P$11:$X$11,0)))</f>
        <v>55</v>
      </c>
      <c r="H7038" s="1" t="str">
        <f t="shared" si="1319"/>
        <v>Heating</v>
      </c>
      <c r="I7038" s="1">
        <f ca="1">OFFSET(IF($H7038="Cooling",Customer!$C$25,Customer!$C$52),E7038,D7038)</f>
        <v>66</v>
      </c>
      <c r="J7038" s="1">
        <f ca="1">OFFSET(IF($H7038="Cooling",Customer!$L$25,Customer!$L$52),$E7038,$D7038)</f>
        <v>64</v>
      </c>
      <c r="K7038" s="16">
        <f t="shared" si="1320"/>
        <v>0</v>
      </c>
      <c r="L7038" s="16">
        <f t="shared" si="1321"/>
        <v>0</v>
      </c>
      <c r="M7038" s="17">
        <f t="shared" ca="1" si="1325"/>
        <v>11</v>
      </c>
      <c r="N7038" s="17">
        <f t="shared" ca="1" si="1326"/>
        <v>9</v>
      </c>
      <c r="O7038" s="4"/>
      <c r="P7038" s="4">
        <v>53</v>
      </c>
      <c r="Q7038" s="4">
        <v>53</v>
      </c>
      <c r="R7038" s="4">
        <v>51</v>
      </c>
      <c r="S7038" s="4">
        <v>44</v>
      </c>
      <c r="T7038" s="4">
        <v>48</v>
      </c>
      <c r="U7038" s="4">
        <v>53</v>
      </c>
      <c r="V7038" s="13">
        <v>55</v>
      </c>
      <c r="W7038" s="4">
        <v>49</v>
      </c>
      <c r="X7038" s="4">
        <v>47</v>
      </c>
      <c r="Y7038">
        <f t="shared" si="1322"/>
        <v>0</v>
      </c>
      <c r="Z7038">
        <f t="shared" si="1323"/>
        <v>0</v>
      </c>
    </row>
    <row r="7039" spans="2:26" x14ac:dyDescent="0.25">
      <c r="B7039" s="11">
        <f t="shared" si="1324"/>
        <v>44854.791666649624</v>
      </c>
      <c r="C7039" s="1">
        <f t="shared" si="1315"/>
        <v>10</v>
      </c>
      <c r="D7039" s="1">
        <f t="shared" si="1316"/>
        <v>4</v>
      </c>
      <c r="E7039" s="12">
        <f t="shared" si="1317"/>
        <v>20</v>
      </c>
      <c r="F7039" s="124" t="str">
        <f t="shared" si="1318"/>
        <v>0</v>
      </c>
      <c r="G7039" s="1">
        <f ca="1">(OFFSET(O7039,0,MATCH(Customer!$J$6,'CDH &amp; HDH'!$P$11:$X$11,0)))</f>
        <v>52</v>
      </c>
      <c r="H7039" s="1" t="str">
        <f t="shared" si="1319"/>
        <v>Heating</v>
      </c>
      <c r="I7039" s="1">
        <f ca="1">OFFSET(IF($H7039="Cooling",Customer!$C$25,Customer!$C$52),E7039,D7039)</f>
        <v>66</v>
      </c>
      <c r="J7039" s="1">
        <f ca="1">OFFSET(IF($H7039="Cooling",Customer!$L$25,Customer!$L$52),$E7039,$D7039)</f>
        <v>64</v>
      </c>
      <c r="K7039" s="16">
        <f t="shared" si="1320"/>
        <v>0</v>
      </c>
      <c r="L7039" s="16">
        <f t="shared" si="1321"/>
        <v>0</v>
      </c>
      <c r="M7039" s="17">
        <f t="shared" ca="1" si="1325"/>
        <v>14</v>
      </c>
      <c r="N7039" s="17">
        <f t="shared" ca="1" si="1326"/>
        <v>12</v>
      </c>
      <c r="O7039" s="4"/>
      <c r="P7039" s="4">
        <v>50</v>
      </c>
      <c r="Q7039" s="4">
        <v>51</v>
      </c>
      <c r="R7039" s="4">
        <v>49</v>
      </c>
      <c r="S7039" s="4">
        <v>44</v>
      </c>
      <c r="T7039" s="4">
        <v>46</v>
      </c>
      <c r="U7039" s="4">
        <v>50</v>
      </c>
      <c r="V7039" s="13">
        <v>52</v>
      </c>
      <c r="W7039" s="4">
        <v>47</v>
      </c>
      <c r="X7039" s="4">
        <v>46</v>
      </c>
      <c r="Y7039">
        <f t="shared" si="1322"/>
        <v>0</v>
      </c>
      <c r="Z7039">
        <f t="shared" si="1323"/>
        <v>0</v>
      </c>
    </row>
    <row r="7040" spans="2:26" x14ac:dyDescent="0.25">
      <c r="B7040" s="11">
        <f t="shared" si="1324"/>
        <v>44854.833333316288</v>
      </c>
      <c r="C7040" s="1">
        <f t="shared" si="1315"/>
        <v>10</v>
      </c>
      <c r="D7040" s="1">
        <f t="shared" si="1316"/>
        <v>4</v>
      </c>
      <c r="E7040" s="12">
        <f t="shared" si="1317"/>
        <v>21</v>
      </c>
      <c r="F7040" s="124" t="str">
        <f t="shared" si="1318"/>
        <v>0</v>
      </c>
      <c r="G7040" s="1">
        <f ca="1">(OFFSET(O7040,0,MATCH(Customer!$J$6,'CDH &amp; HDH'!$P$11:$X$11,0)))</f>
        <v>52</v>
      </c>
      <c r="H7040" s="1" t="str">
        <f t="shared" si="1319"/>
        <v>Heating</v>
      </c>
      <c r="I7040" s="1">
        <f ca="1">OFFSET(IF($H7040="Cooling",Customer!$C$25,Customer!$C$52),E7040,D7040)</f>
        <v>66</v>
      </c>
      <c r="J7040" s="1">
        <f ca="1">OFFSET(IF($H7040="Cooling",Customer!$L$25,Customer!$L$52),$E7040,$D7040)</f>
        <v>64</v>
      </c>
      <c r="K7040" s="16">
        <f t="shared" si="1320"/>
        <v>0</v>
      </c>
      <c r="L7040" s="16">
        <f t="shared" si="1321"/>
        <v>0</v>
      </c>
      <c r="M7040" s="17">
        <f t="shared" ca="1" si="1325"/>
        <v>14</v>
      </c>
      <c r="N7040" s="17">
        <f t="shared" ca="1" si="1326"/>
        <v>12</v>
      </c>
      <c r="O7040" s="4"/>
      <c r="P7040" s="4">
        <v>50</v>
      </c>
      <c r="Q7040" s="4">
        <v>48</v>
      </c>
      <c r="R7040" s="4">
        <v>48</v>
      </c>
      <c r="S7040" s="4">
        <v>43</v>
      </c>
      <c r="T7040" s="4">
        <v>42</v>
      </c>
      <c r="U7040" s="4">
        <v>47</v>
      </c>
      <c r="V7040" s="13">
        <v>52</v>
      </c>
      <c r="W7040" s="4">
        <v>45</v>
      </c>
      <c r="X7040" s="4">
        <v>43</v>
      </c>
      <c r="Y7040">
        <f t="shared" si="1322"/>
        <v>0</v>
      </c>
      <c r="Z7040">
        <f t="shared" si="1323"/>
        <v>0</v>
      </c>
    </row>
    <row r="7041" spans="2:26" x14ac:dyDescent="0.25">
      <c r="B7041" s="11">
        <f t="shared" si="1324"/>
        <v>44854.874999982952</v>
      </c>
      <c r="C7041" s="1">
        <f t="shared" si="1315"/>
        <v>10</v>
      </c>
      <c r="D7041" s="1">
        <f t="shared" si="1316"/>
        <v>4</v>
      </c>
      <c r="E7041" s="12">
        <f t="shared" si="1317"/>
        <v>22</v>
      </c>
      <c r="F7041" s="124" t="str">
        <f t="shared" si="1318"/>
        <v>0</v>
      </c>
      <c r="G7041" s="1">
        <f ca="1">(OFFSET(O7041,0,MATCH(Customer!$J$6,'CDH &amp; HDH'!$P$11:$X$11,0)))</f>
        <v>52</v>
      </c>
      <c r="H7041" s="1" t="str">
        <f t="shared" si="1319"/>
        <v>Heating</v>
      </c>
      <c r="I7041" s="1">
        <f ca="1">OFFSET(IF($H7041="Cooling",Customer!$C$25,Customer!$C$52),E7041,D7041)</f>
        <v>66</v>
      </c>
      <c r="J7041" s="1">
        <f ca="1">OFFSET(IF($H7041="Cooling",Customer!$L$25,Customer!$L$52),$E7041,$D7041)</f>
        <v>64</v>
      </c>
      <c r="K7041" s="16">
        <f t="shared" si="1320"/>
        <v>0</v>
      </c>
      <c r="L7041" s="16">
        <f t="shared" si="1321"/>
        <v>0</v>
      </c>
      <c r="M7041" s="17">
        <f t="shared" ca="1" si="1325"/>
        <v>14</v>
      </c>
      <c r="N7041" s="17">
        <f t="shared" ca="1" si="1326"/>
        <v>12</v>
      </c>
      <c r="O7041" s="4"/>
      <c r="P7041" s="4">
        <v>50</v>
      </c>
      <c r="Q7041" s="4">
        <v>49</v>
      </c>
      <c r="R7041" s="4">
        <v>47</v>
      </c>
      <c r="S7041" s="4">
        <v>43</v>
      </c>
      <c r="T7041" s="4">
        <v>40</v>
      </c>
      <c r="U7041" s="4">
        <v>47</v>
      </c>
      <c r="V7041" s="13">
        <v>52</v>
      </c>
      <c r="W7041" s="4">
        <v>45</v>
      </c>
      <c r="X7041" s="4">
        <v>42</v>
      </c>
      <c r="Y7041">
        <f t="shared" si="1322"/>
        <v>0</v>
      </c>
      <c r="Z7041">
        <f t="shared" si="1323"/>
        <v>0</v>
      </c>
    </row>
    <row r="7042" spans="2:26" x14ac:dyDescent="0.25">
      <c r="B7042" s="11">
        <f t="shared" si="1324"/>
        <v>44854.916666649617</v>
      </c>
      <c r="C7042" s="1">
        <f t="shared" si="1315"/>
        <v>10</v>
      </c>
      <c r="D7042" s="1">
        <f t="shared" si="1316"/>
        <v>4</v>
      </c>
      <c r="E7042" s="12">
        <f t="shared" si="1317"/>
        <v>23</v>
      </c>
      <c r="F7042" s="124" t="str">
        <f t="shared" si="1318"/>
        <v>0</v>
      </c>
      <c r="G7042" s="1">
        <f ca="1">(OFFSET(O7042,0,MATCH(Customer!$J$6,'CDH &amp; HDH'!$P$11:$X$11,0)))</f>
        <v>54</v>
      </c>
      <c r="H7042" s="1" t="str">
        <f t="shared" si="1319"/>
        <v>Heating</v>
      </c>
      <c r="I7042" s="1">
        <f ca="1">OFFSET(IF($H7042="Cooling",Customer!$C$25,Customer!$C$52),E7042,D7042)</f>
        <v>66</v>
      </c>
      <c r="J7042" s="1">
        <f ca="1">OFFSET(IF($H7042="Cooling",Customer!$L$25,Customer!$L$52),$E7042,$D7042)</f>
        <v>64</v>
      </c>
      <c r="K7042" s="16">
        <f t="shared" si="1320"/>
        <v>0</v>
      </c>
      <c r="L7042" s="16">
        <f t="shared" si="1321"/>
        <v>0</v>
      </c>
      <c r="M7042" s="17">
        <f t="shared" ca="1" si="1325"/>
        <v>12</v>
      </c>
      <c r="N7042" s="17">
        <f t="shared" ca="1" si="1326"/>
        <v>10</v>
      </c>
      <c r="O7042" s="4"/>
      <c r="P7042" s="4">
        <v>51</v>
      </c>
      <c r="Q7042" s="4">
        <v>46</v>
      </c>
      <c r="R7042" s="4">
        <v>46</v>
      </c>
      <c r="S7042" s="4">
        <v>44</v>
      </c>
      <c r="T7042" s="4">
        <v>40</v>
      </c>
      <c r="U7042" s="4">
        <v>45</v>
      </c>
      <c r="V7042" s="13">
        <v>54</v>
      </c>
      <c r="W7042" s="4">
        <v>43</v>
      </c>
      <c r="X7042" s="4">
        <v>41</v>
      </c>
      <c r="Y7042">
        <f t="shared" si="1322"/>
        <v>0</v>
      </c>
      <c r="Z7042">
        <f t="shared" si="1323"/>
        <v>0</v>
      </c>
    </row>
    <row r="7043" spans="2:26" x14ac:dyDescent="0.25">
      <c r="B7043" s="11">
        <f t="shared" si="1324"/>
        <v>44854.958333316281</v>
      </c>
      <c r="C7043" s="1">
        <f t="shared" si="1315"/>
        <v>10</v>
      </c>
      <c r="D7043" s="1">
        <f t="shared" si="1316"/>
        <v>4</v>
      </c>
      <c r="E7043" s="12">
        <f t="shared" si="1317"/>
        <v>24</v>
      </c>
      <c r="F7043" s="124" t="str">
        <f t="shared" si="1318"/>
        <v>0</v>
      </c>
      <c r="G7043" s="1">
        <f ca="1">(OFFSET(O7043,0,MATCH(Customer!$J$6,'CDH &amp; HDH'!$P$11:$X$11,0)))</f>
        <v>50</v>
      </c>
      <c r="H7043" s="1" t="str">
        <f t="shared" si="1319"/>
        <v>Heating</v>
      </c>
      <c r="I7043" s="1">
        <f ca="1">OFFSET(IF($H7043="Cooling",Customer!$C$25,Customer!$C$52),E7043,D7043)</f>
        <v>66</v>
      </c>
      <c r="J7043" s="1">
        <f ca="1">OFFSET(IF($H7043="Cooling",Customer!$L$25,Customer!$L$52),$E7043,$D7043)</f>
        <v>64</v>
      </c>
      <c r="K7043" s="16">
        <f t="shared" si="1320"/>
        <v>0</v>
      </c>
      <c r="L7043" s="16">
        <f t="shared" si="1321"/>
        <v>0</v>
      </c>
      <c r="M7043" s="17">
        <f t="shared" ca="1" si="1325"/>
        <v>16</v>
      </c>
      <c r="N7043" s="17">
        <f t="shared" ca="1" si="1326"/>
        <v>14</v>
      </c>
      <c r="O7043" s="4"/>
      <c r="P7043" s="4">
        <v>50</v>
      </c>
      <c r="Q7043" s="4">
        <v>46</v>
      </c>
      <c r="R7043" s="4">
        <v>45</v>
      </c>
      <c r="S7043" s="4">
        <v>46</v>
      </c>
      <c r="T7043" s="4">
        <v>38</v>
      </c>
      <c r="U7043" s="4">
        <v>47</v>
      </c>
      <c r="V7043" s="13">
        <v>50</v>
      </c>
      <c r="W7043" s="4">
        <v>42</v>
      </c>
      <c r="X7043" s="4">
        <v>41</v>
      </c>
      <c r="Y7043">
        <f t="shared" si="1322"/>
        <v>0</v>
      </c>
      <c r="Z7043">
        <f t="shared" si="1323"/>
        <v>0</v>
      </c>
    </row>
    <row r="7044" spans="2:26" x14ac:dyDescent="0.25">
      <c r="B7044" s="11">
        <f t="shared" si="1324"/>
        <v>44854.999999982945</v>
      </c>
      <c r="C7044" s="1">
        <f t="shared" si="1315"/>
        <v>10</v>
      </c>
      <c r="D7044" s="1">
        <f t="shared" si="1316"/>
        <v>5</v>
      </c>
      <c r="E7044" s="12">
        <f t="shared" si="1317"/>
        <v>1</v>
      </c>
      <c r="F7044" s="124" t="str">
        <f t="shared" si="1318"/>
        <v>0</v>
      </c>
      <c r="G7044" s="1">
        <f ca="1">(OFFSET(O7044,0,MATCH(Customer!$J$6,'CDH &amp; HDH'!$P$11:$X$11,0)))</f>
        <v>50</v>
      </c>
      <c r="H7044" s="1" t="str">
        <f t="shared" si="1319"/>
        <v>Heating</v>
      </c>
      <c r="I7044" s="1">
        <f ca="1">OFFSET(IF($H7044="Cooling",Customer!$C$25,Customer!$C$52),E7044,D7044)</f>
        <v>66</v>
      </c>
      <c r="J7044" s="1">
        <f ca="1">OFFSET(IF($H7044="Cooling",Customer!$L$25,Customer!$L$52),$E7044,$D7044)</f>
        <v>64</v>
      </c>
      <c r="K7044" s="16">
        <f t="shared" si="1320"/>
        <v>0</v>
      </c>
      <c r="L7044" s="16">
        <f t="shared" si="1321"/>
        <v>0</v>
      </c>
      <c r="M7044" s="17">
        <f t="shared" ca="1" si="1325"/>
        <v>16</v>
      </c>
      <c r="N7044" s="17">
        <f t="shared" ca="1" si="1326"/>
        <v>14</v>
      </c>
      <c r="O7044" s="4"/>
      <c r="P7044" s="4">
        <v>50</v>
      </c>
      <c r="Q7044" s="4">
        <v>45</v>
      </c>
      <c r="R7044" s="4">
        <v>43</v>
      </c>
      <c r="S7044" s="4">
        <v>47</v>
      </c>
      <c r="T7044" s="4">
        <v>37</v>
      </c>
      <c r="U7044" s="4">
        <v>49</v>
      </c>
      <c r="V7044" s="13">
        <v>50</v>
      </c>
      <c r="W7044" s="4">
        <v>42</v>
      </c>
      <c r="X7044" s="4">
        <v>39</v>
      </c>
      <c r="Y7044">
        <f t="shared" si="1322"/>
        <v>0</v>
      </c>
      <c r="Z7044">
        <f t="shared" si="1323"/>
        <v>0</v>
      </c>
    </row>
    <row r="7045" spans="2:26" x14ac:dyDescent="0.25">
      <c r="B7045" s="11">
        <f t="shared" si="1324"/>
        <v>44855.041666649609</v>
      </c>
      <c r="C7045" s="1">
        <f t="shared" si="1315"/>
        <v>10</v>
      </c>
      <c r="D7045" s="1">
        <f t="shared" si="1316"/>
        <v>5</v>
      </c>
      <c r="E7045" s="12">
        <f t="shared" si="1317"/>
        <v>2</v>
      </c>
      <c r="F7045" s="124" t="str">
        <f t="shared" si="1318"/>
        <v>0</v>
      </c>
      <c r="G7045" s="1">
        <f ca="1">(OFFSET(O7045,0,MATCH(Customer!$J$6,'CDH &amp; HDH'!$P$11:$X$11,0)))</f>
        <v>49</v>
      </c>
      <c r="H7045" s="1" t="str">
        <f t="shared" si="1319"/>
        <v>Heating</v>
      </c>
      <c r="I7045" s="1">
        <f ca="1">OFFSET(IF($H7045="Cooling",Customer!$C$25,Customer!$C$52),E7045,D7045)</f>
        <v>66</v>
      </c>
      <c r="J7045" s="1">
        <f ca="1">OFFSET(IF($H7045="Cooling",Customer!$L$25,Customer!$L$52),$E7045,$D7045)</f>
        <v>64</v>
      </c>
      <c r="K7045" s="16">
        <f t="shared" si="1320"/>
        <v>0</v>
      </c>
      <c r="L7045" s="16">
        <f t="shared" si="1321"/>
        <v>0</v>
      </c>
      <c r="M7045" s="17">
        <f t="shared" ca="1" si="1325"/>
        <v>17</v>
      </c>
      <c r="N7045" s="17">
        <f t="shared" ca="1" si="1326"/>
        <v>15</v>
      </c>
      <c r="O7045" s="4"/>
      <c r="P7045" s="4">
        <v>50</v>
      </c>
      <c r="Q7045" s="4">
        <v>43</v>
      </c>
      <c r="R7045" s="4">
        <v>43</v>
      </c>
      <c r="S7045" s="4">
        <v>47</v>
      </c>
      <c r="T7045" s="4">
        <v>38</v>
      </c>
      <c r="U7045" s="4">
        <v>45</v>
      </c>
      <c r="V7045" s="13">
        <v>49</v>
      </c>
      <c r="W7045" s="4">
        <v>41</v>
      </c>
      <c r="X7045" s="4">
        <v>37</v>
      </c>
      <c r="Y7045">
        <f t="shared" si="1322"/>
        <v>0</v>
      </c>
      <c r="Z7045">
        <f t="shared" si="1323"/>
        <v>0</v>
      </c>
    </row>
    <row r="7046" spans="2:26" x14ac:dyDescent="0.25">
      <c r="B7046" s="11">
        <f t="shared" si="1324"/>
        <v>44855.083333316274</v>
      </c>
      <c r="C7046" s="1">
        <f t="shared" si="1315"/>
        <v>10</v>
      </c>
      <c r="D7046" s="1">
        <f t="shared" si="1316"/>
        <v>5</v>
      </c>
      <c r="E7046" s="12">
        <f t="shared" si="1317"/>
        <v>3</v>
      </c>
      <c r="F7046" s="124" t="str">
        <f t="shared" si="1318"/>
        <v>0</v>
      </c>
      <c r="G7046" s="1">
        <f ca="1">(OFFSET(O7046,0,MATCH(Customer!$J$6,'CDH &amp; HDH'!$P$11:$X$11,0)))</f>
        <v>49</v>
      </c>
      <c r="H7046" s="1" t="str">
        <f t="shared" si="1319"/>
        <v>Heating</v>
      </c>
      <c r="I7046" s="1">
        <f ca="1">OFFSET(IF($H7046="Cooling",Customer!$C$25,Customer!$C$52),E7046,D7046)</f>
        <v>66</v>
      </c>
      <c r="J7046" s="1">
        <f ca="1">OFFSET(IF($H7046="Cooling",Customer!$L$25,Customer!$L$52),$E7046,$D7046)</f>
        <v>64</v>
      </c>
      <c r="K7046" s="16">
        <f t="shared" si="1320"/>
        <v>0</v>
      </c>
      <c r="L7046" s="16">
        <f t="shared" si="1321"/>
        <v>0</v>
      </c>
      <c r="M7046" s="17">
        <f t="shared" ca="1" si="1325"/>
        <v>17</v>
      </c>
      <c r="N7046" s="17">
        <f t="shared" ca="1" si="1326"/>
        <v>15</v>
      </c>
      <c r="O7046" s="4"/>
      <c r="P7046" s="4">
        <v>50</v>
      </c>
      <c r="Q7046" s="4">
        <v>43</v>
      </c>
      <c r="R7046" s="4">
        <v>42</v>
      </c>
      <c r="S7046" s="4">
        <v>47</v>
      </c>
      <c r="T7046" s="4">
        <v>35</v>
      </c>
      <c r="U7046" s="4">
        <v>44</v>
      </c>
      <c r="V7046" s="13">
        <v>49</v>
      </c>
      <c r="W7046" s="4">
        <v>41</v>
      </c>
      <c r="X7046" s="4">
        <v>37</v>
      </c>
      <c r="Y7046">
        <f t="shared" si="1322"/>
        <v>0</v>
      </c>
      <c r="Z7046">
        <f t="shared" si="1323"/>
        <v>0</v>
      </c>
    </row>
    <row r="7047" spans="2:26" x14ac:dyDescent="0.25">
      <c r="B7047" s="11">
        <f t="shared" si="1324"/>
        <v>44855.124999982938</v>
      </c>
      <c r="C7047" s="1">
        <f t="shared" si="1315"/>
        <v>10</v>
      </c>
      <c r="D7047" s="1">
        <f t="shared" si="1316"/>
        <v>5</v>
      </c>
      <c r="E7047" s="12">
        <f t="shared" si="1317"/>
        <v>4</v>
      </c>
      <c r="F7047" s="124" t="str">
        <f t="shared" si="1318"/>
        <v>0</v>
      </c>
      <c r="G7047" s="1">
        <f ca="1">(OFFSET(O7047,0,MATCH(Customer!$J$6,'CDH &amp; HDH'!$P$11:$X$11,0)))</f>
        <v>47</v>
      </c>
      <c r="H7047" s="1" t="str">
        <f t="shared" si="1319"/>
        <v>Heating</v>
      </c>
      <c r="I7047" s="1">
        <f ca="1">OFFSET(IF($H7047="Cooling",Customer!$C$25,Customer!$C$52),E7047,D7047)</f>
        <v>66</v>
      </c>
      <c r="J7047" s="1">
        <f ca="1">OFFSET(IF($H7047="Cooling",Customer!$L$25,Customer!$L$52),$E7047,$D7047)</f>
        <v>64</v>
      </c>
      <c r="K7047" s="16">
        <f t="shared" si="1320"/>
        <v>0</v>
      </c>
      <c r="L7047" s="16">
        <f t="shared" si="1321"/>
        <v>0</v>
      </c>
      <c r="M7047" s="17">
        <f t="shared" ca="1" si="1325"/>
        <v>19</v>
      </c>
      <c r="N7047" s="17">
        <f t="shared" ca="1" si="1326"/>
        <v>17</v>
      </c>
      <c r="O7047" s="4"/>
      <c r="P7047" s="4">
        <v>50</v>
      </c>
      <c r="Q7047" s="4">
        <v>41</v>
      </c>
      <c r="R7047" s="4">
        <v>40</v>
      </c>
      <c r="S7047" s="4">
        <v>47</v>
      </c>
      <c r="T7047" s="4">
        <v>35</v>
      </c>
      <c r="U7047" s="4">
        <v>47</v>
      </c>
      <c r="V7047" s="13">
        <v>47</v>
      </c>
      <c r="W7047" s="4">
        <v>40</v>
      </c>
      <c r="X7047" s="4">
        <v>37</v>
      </c>
      <c r="Y7047">
        <f t="shared" si="1322"/>
        <v>0</v>
      </c>
      <c r="Z7047">
        <f t="shared" si="1323"/>
        <v>0</v>
      </c>
    </row>
    <row r="7048" spans="2:26" x14ac:dyDescent="0.25">
      <c r="B7048" s="11">
        <f t="shared" si="1324"/>
        <v>44855.166666649602</v>
      </c>
      <c r="C7048" s="1">
        <f t="shared" si="1315"/>
        <v>10</v>
      </c>
      <c r="D7048" s="1">
        <f t="shared" si="1316"/>
        <v>5</v>
      </c>
      <c r="E7048" s="12">
        <f t="shared" si="1317"/>
        <v>5</v>
      </c>
      <c r="F7048" s="124" t="str">
        <f t="shared" si="1318"/>
        <v>0</v>
      </c>
      <c r="G7048" s="1">
        <f ca="1">(OFFSET(O7048,0,MATCH(Customer!$J$6,'CDH &amp; HDH'!$P$11:$X$11,0)))</f>
        <v>47</v>
      </c>
      <c r="H7048" s="1" t="str">
        <f t="shared" si="1319"/>
        <v>Heating</v>
      </c>
      <c r="I7048" s="1">
        <f ca="1">OFFSET(IF($H7048="Cooling",Customer!$C$25,Customer!$C$52),E7048,D7048)</f>
        <v>66</v>
      </c>
      <c r="J7048" s="1">
        <f ca="1">OFFSET(IF($H7048="Cooling",Customer!$L$25,Customer!$L$52),$E7048,$D7048)</f>
        <v>64</v>
      </c>
      <c r="K7048" s="16">
        <f t="shared" si="1320"/>
        <v>0</v>
      </c>
      <c r="L7048" s="16">
        <f t="shared" si="1321"/>
        <v>0</v>
      </c>
      <c r="M7048" s="17">
        <f t="shared" ca="1" si="1325"/>
        <v>19</v>
      </c>
      <c r="N7048" s="17">
        <f t="shared" ca="1" si="1326"/>
        <v>17</v>
      </c>
      <c r="O7048" s="4"/>
      <c r="P7048" s="4">
        <v>49</v>
      </c>
      <c r="Q7048" s="4">
        <v>42</v>
      </c>
      <c r="R7048" s="4">
        <v>40</v>
      </c>
      <c r="S7048" s="4">
        <v>47</v>
      </c>
      <c r="T7048" s="4">
        <v>35</v>
      </c>
      <c r="U7048" s="4">
        <v>48</v>
      </c>
      <c r="V7048" s="13">
        <v>47</v>
      </c>
      <c r="W7048" s="4">
        <v>41</v>
      </c>
      <c r="X7048" s="4">
        <v>39</v>
      </c>
      <c r="Y7048">
        <f t="shared" si="1322"/>
        <v>0</v>
      </c>
      <c r="Z7048">
        <f t="shared" si="1323"/>
        <v>0</v>
      </c>
    </row>
    <row r="7049" spans="2:26" x14ac:dyDescent="0.25">
      <c r="B7049" s="11">
        <f t="shared" si="1324"/>
        <v>44855.208333316266</v>
      </c>
      <c r="C7049" s="1">
        <f t="shared" si="1315"/>
        <v>10</v>
      </c>
      <c r="D7049" s="1">
        <f t="shared" si="1316"/>
        <v>5</v>
      </c>
      <c r="E7049" s="12">
        <f t="shared" si="1317"/>
        <v>6</v>
      </c>
      <c r="F7049" s="124" t="str">
        <f t="shared" si="1318"/>
        <v>0</v>
      </c>
      <c r="G7049" s="1">
        <f ca="1">(OFFSET(O7049,0,MATCH(Customer!$J$6,'CDH &amp; HDH'!$P$11:$X$11,0)))</f>
        <v>45</v>
      </c>
      <c r="H7049" s="1" t="str">
        <f t="shared" si="1319"/>
        <v>Heating</v>
      </c>
      <c r="I7049" s="1">
        <f ca="1">OFFSET(IF($H7049="Cooling",Customer!$C$25,Customer!$C$52),E7049,D7049)</f>
        <v>66</v>
      </c>
      <c r="J7049" s="1">
        <f ca="1">OFFSET(IF($H7049="Cooling",Customer!$L$25,Customer!$L$52),$E7049,$D7049)</f>
        <v>64</v>
      </c>
      <c r="K7049" s="16">
        <f t="shared" si="1320"/>
        <v>0</v>
      </c>
      <c r="L7049" s="16">
        <f t="shared" si="1321"/>
        <v>0</v>
      </c>
      <c r="M7049" s="17">
        <f t="shared" ca="1" si="1325"/>
        <v>21</v>
      </c>
      <c r="N7049" s="17">
        <f t="shared" ca="1" si="1326"/>
        <v>19</v>
      </c>
      <c r="O7049" s="4"/>
      <c r="P7049" s="4">
        <v>47</v>
      </c>
      <c r="Q7049" s="4">
        <v>43</v>
      </c>
      <c r="R7049" s="4">
        <v>38</v>
      </c>
      <c r="S7049" s="4">
        <v>47</v>
      </c>
      <c r="T7049" s="4">
        <v>34</v>
      </c>
      <c r="U7049" s="4">
        <v>49</v>
      </c>
      <c r="V7049" s="13">
        <v>45</v>
      </c>
      <c r="W7049" s="4">
        <v>41</v>
      </c>
      <c r="X7049" s="4">
        <v>38</v>
      </c>
      <c r="Y7049">
        <f t="shared" si="1322"/>
        <v>0</v>
      </c>
      <c r="Z7049">
        <f t="shared" si="1323"/>
        <v>0</v>
      </c>
    </row>
    <row r="7050" spans="2:26" x14ac:dyDescent="0.25">
      <c r="B7050" s="11">
        <f t="shared" si="1324"/>
        <v>44855.249999982931</v>
      </c>
      <c r="C7050" s="1">
        <f t="shared" si="1315"/>
        <v>10</v>
      </c>
      <c r="D7050" s="1">
        <f t="shared" si="1316"/>
        <v>5</v>
      </c>
      <c r="E7050" s="12">
        <f t="shared" si="1317"/>
        <v>7</v>
      </c>
      <c r="F7050" s="124" t="str">
        <f t="shared" si="1318"/>
        <v>0</v>
      </c>
      <c r="G7050" s="1">
        <f ca="1">(OFFSET(O7050,0,MATCH(Customer!$J$6,'CDH &amp; HDH'!$P$11:$X$11,0)))</f>
        <v>45</v>
      </c>
      <c r="H7050" s="1" t="str">
        <f t="shared" si="1319"/>
        <v>Heating</v>
      </c>
      <c r="I7050" s="1">
        <f ca="1">OFFSET(IF($H7050="Cooling",Customer!$C$25,Customer!$C$52),E7050,D7050)</f>
        <v>66</v>
      </c>
      <c r="J7050" s="1">
        <f ca="1">OFFSET(IF($H7050="Cooling",Customer!$L$25,Customer!$L$52),$E7050,$D7050)</f>
        <v>64</v>
      </c>
      <c r="K7050" s="16">
        <f t="shared" si="1320"/>
        <v>0</v>
      </c>
      <c r="L7050" s="16">
        <f t="shared" si="1321"/>
        <v>0</v>
      </c>
      <c r="M7050" s="17">
        <f t="shared" ca="1" si="1325"/>
        <v>21</v>
      </c>
      <c r="N7050" s="17">
        <f t="shared" ca="1" si="1326"/>
        <v>19</v>
      </c>
      <c r="O7050" s="4"/>
      <c r="P7050" s="4">
        <v>48</v>
      </c>
      <c r="Q7050" s="4">
        <v>43</v>
      </c>
      <c r="R7050" s="4">
        <v>38</v>
      </c>
      <c r="S7050" s="4">
        <v>47</v>
      </c>
      <c r="T7050" s="4">
        <v>39</v>
      </c>
      <c r="U7050" s="4">
        <v>48</v>
      </c>
      <c r="V7050" s="13">
        <v>45</v>
      </c>
      <c r="W7050" s="4">
        <v>42</v>
      </c>
      <c r="X7050" s="4">
        <v>38</v>
      </c>
      <c r="Y7050">
        <f t="shared" si="1322"/>
        <v>0</v>
      </c>
      <c r="Z7050">
        <f t="shared" si="1323"/>
        <v>0</v>
      </c>
    </row>
    <row r="7051" spans="2:26" x14ac:dyDescent="0.25">
      <c r="B7051" s="11">
        <f t="shared" si="1324"/>
        <v>44855.291666649595</v>
      </c>
      <c r="C7051" s="1">
        <f t="shared" si="1315"/>
        <v>10</v>
      </c>
      <c r="D7051" s="1">
        <f t="shared" si="1316"/>
        <v>5</v>
      </c>
      <c r="E7051" s="12">
        <f t="shared" si="1317"/>
        <v>8</v>
      </c>
      <c r="F7051" s="124" t="str">
        <f t="shared" si="1318"/>
        <v>0</v>
      </c>
      <c r="G7051" s="1">
        <f ca="1">(OFFSET(O7051,0,MATCH(Customer!$J$6,'CDH &amp; HDH'!$P$11:$X$11,0)))</f>
        <v>49</v>
      </c>
      <c r="H7051" s="1" t="str">
        <f t="shared" si="1319"/>
        <v>Heating</v>
      </c>
      <c r="I7051" s="1">
        <f ca="1">OFFSET(IF($H7051="Cooling",Customer!$C$25,Customer!$C$52),E7051,D7051)</f>
        <v>70</v>
      </c>
      <c r="J7051" s="1">
        <f ca="1">OFFSET(IF($H7051="Cooling",Customer!$L$25,Customer!$L$52),$E7051,$D7051)</f>
        <v>70</v>
      </c>
      <c r="K7051" s="16">
        <f t="shared" si="1320"/>
        <v>0</v>
      </c>
      <c r="L7051" s="16">
        <f t="shared" si="1321"/>
        <v>0</v>
      </c>
      <c r="M7051" s="17">
        <f t="shared" ca="1" si="1325"/>
        <v>21</v>
      </c>
      <c r="N7051" s="17">
        <f t="shared" ca="1" si="1326"/>
        <v>21</v>
      </c>
      <c r="O7051" s="4"/>
      <c r="P7051" s="4">
        <v>51</v>
      </c>
      <c r="Q7051" s="4">
        <v>45</v>
      </c>
      <c r="R7051" s="4">
        <v>38</v>
      </c>
      <c r="S7051" s="4">
        <v>51</v>
      </c>
      <c r="T7051" s="4">
        <v>43</v>
      </c>
      <c r="U7051" s="4">
        <v>50</v>
      </c>
      <c r="V7051" s="13">
        <v>49</v>
      </c>
      <c r="W7051" s="4">
        <v>46</v>
      </c>
      <c r="X7051" s="4">
        <v>39</v>
      </c>
      <c r="Y7051">
        <f t="shared" si="1322"/>
        <v>0</v>
      </c>
      <c r="Z7051">
        <f t="shared" si="1323"/>
        <v>0</v>
      </c>
    </row>
    <row r="7052" spans="2:26" x14ac:dyDescent="0.25">
      <c r="B7052" s="11">
        <f t="shared" si="1324"/>
        <v>44855.333333316259</v>
      </c>
      <c r="C7052" s="1">
        <f t="shared" si="1315"/>
        <v>10</v>
      </c>
      <c r="D7052" s="1">
        <f t="shared" si="1316"/>
        <v>5</v>
      </c>
      <c r="E7052" s="12">
        <f t="shared" si="1317"/>
        <v>9</v>
      </c>
      <c r="F7052" s="124" t="str">
        <f t="shared" si="1318"/>
        <v>0</v>
      </c>
      <c r="G7052" s="1">
        <f ca="1">(OFFSET(O7052,0,MATCH(Customer!$J$6,'CDH &amp; HDH'!$P$11:$X$11,0)))</f>
        <v>57</v>
      </c>
      <c r="H7052" s="1" t="str">
        <f t="shared" si="1319"/>
        <v>Heating</v>
      </c>
      <c r="I7052" s="1">
        <f ca="1">OFFSET(IF($H7052="Cooling",Customer!$C$25,Customer!$C$52),E7052,D7052)</f>
        <v>70</v>
      </c>
      <c r="J7052" s="1">
        <f ca="1">OFFSET(IF($H7052="Cooling",Customer!$L$25,Customer!$L$52),$E7052,$D7052)</f>
        <v>70</v>
      </c>
      <c r="K7052" s="16">
        <f t="shared" si="1320"/>
        <v>0</v>
      </c>
      <c r="L7052" s="16">
        <f t="shared" si="1321"/>
        <v>0</v>
      </c>
      <c r="M7052" s="17">
        <f t="shared" ca="1" si="1325"/>
        <v>13</v>
      </c>
      <c r="N7052" s="17">
        <f t="shared" ca="1" si="1326"/>
        <v>13</v>
      </c>
      <c r="O7052" s="4"/>
      <c r="P7052" s="4">
        <v>54</v>
      </c>
      <c r="Q7052" s="4">
        <v>48</v>
      </c>
      <c r="R7052" s="4">
        <v>39</v>
      </c>
      <c r="S7052" s="4">
        <v>55</v>
      </c>
      <c r="T7052" s="4">
        <v>48</v>
      </c>
      <c r="U7052" s="4">
        <v>57</v>
      </c>
      <c r="V7052" s="13">
        <v>57</v>
      </c>
      <c r="W7052" s="4">
        <v>50</v>
      </c>
      <c r="X7052" s="4">
        <v>40</v>
      </c>
      <c r="Y7052">
        <f t="shared" si="1322"/>
        <v>0</v>
      </c>
      <c r="Z7052">
        <f t="shared" si="1323"/>
        <v>0</v>
      </c>
    </row>
    <row r="7053" spans="2:26" x14ac:dyDescent="0.25">
      <c r="B7053" s="11">
        <f t="shared" si="1324"/>
        <v>44855.374999982923</v>
      </c>
      <c r="C7053" s="1">
        <f t="shared" ref="C7053:C7116" si="1327">MONTH(B7053)</f>
        <v>10</v>
      </c>
      <c r="D7053" s="1">
        <f t="shared" ref="D7053:D7116" si="1328">WEEKDAY(B7053,2)</f>
        <v>5</v>
      </c>
      <c r="E7053" s="12">
        <f t="shared" ref="E7053:E7116" si="1329">HOUR(B7053)+1</f>
        <v>10</v>
      </c>
      <c r="F7053" s="124" t="str">
        <f t="shared" ref="F7053:F7116" si="1330">IF(AND(C7053&gt;5,C7053&lt;9,D7053&lt;6,E7053&gt;14,E7053&lt;19),"1",IF(AND(OR(E7053=8,E7053=9,E7053=19,E7053=20),C7053&lt;3,D7053&lt;6),"1","0"))</f>
        <v>0</v>
      </c>
      <c r="G7053" s="1">
        <f ca="1">(OFFSET(O7053,0,MATCH(Customer!$J$6,'CDH &amp; HDH'!$P$11:$X$11,0)))</f>
        <v>60</v>
      </c>
      <c r="H7053" s="1" t="str">
        <f t="shared" ref="H7053:H7116" si="1331">IF(AND(C7053&gt;=5,C7053&lt;=9),"Cooling","Heating")</f>
        <v>Heating</v>
      </c>
      <c r="I7053" s="1">
        <f ca="1">OFFSET(IF($H7053="Cooling",Customer!$C$25,Customer!$C$52),E7053,D7053)</f>
        <v>70</v>
      </c>
      <c r="J7053" s="1">
        <f ca="1">OFFSET(IF($H7053="Cooling",Customer!$L$25,Customer!$L$52),$E7053,$D7053)</f>
        <v>70</v>
      </c>
      <c r="K7053" s="16">
        <f t="shared" ref="K7053:K7116" si="1332">IF($H7053="Heating",0,MAX(0,$G7053-I7053))</f>
        <v>0</v>
      </c>
      <c r="L7053" s="16">
        <f t="shared" ref="L7053:L7116" si="1333">IF($H7053="Heating",0,MAX(0,$G7053-J7053))</f>
        <v>0</v>
      </c>
      <c r="M7053" s="17">
        <f t="shared" ca="1" si="1325"/>
        <v>10</v>
      </c>
      <c r="N7053" s="17">
        <f t="shared" ca="1" si="1326"/>
        <v>10</v>
      </c>
      <c r="O7053" s="4"/>
      <c r="P7053" s="4">
        <v>58</v>
      </c>
      <c r="Q7053" s="4">
        <v>53</v>
      </c>
      <c r="R7053" s="4">
        <v>39</v>
      </c>
      <c r="S7053" s="4">
        <v>59</v>
      </c>
      <c r="T7053" s="4">
        <v>54</v>
      </c>
      <c r="U7053" s="4">
        <v>60</v>
      </c>
      <c r="V7053" s="13">
        <v>60</v>
      </c>
      <c r="W7053" s="4">
        <v>51</v>
      </c>
      <c r="X7053" s="4">
        <v>41</v>
      </c>
      <c r="Y7053">
        <f t="shared" ref="Y7053:Y7116" si="1334">1.08*400*K7053</f>
        <v>0</v>
      </c>
      <c r="Z7053">
        <f t="shared" ref="Z7053:Z7116" si="1335">1.08*400*L7053</f>
        <v>0</v>
      </c>
    </row>
    <row r="7054" spans="2:26" x14ac:dyDescent="0.25">
      <c r="B7054" s="11">
        <f t="shared" ref="B7054:B7117" si="1336">B7053+1/24</f>
        <v>44855.416666649588</v>
      </c>
      <c r="C7054" s="1">
        <f t="shared" si="1327"/>
        <v>10</v>
      </c>
      <c r="D7054" s="1">
        <f t="shared" si="1328"/>
        <v>5</v>
      </c>
      <c r="E7054" s="12">
        <f t="shared" si="1329"/>
        <v>11</v>
      </c>
      <c r="F7054" s="124" t="str">
        <f t="shared" si="1330"/>
        <v>0</v>
      </c>
      <c r="G7054" s="1">
        <f ca="1">(OFFSET(O7054,0,MATCH(Customer!$J$6,'CDH &amp; HDH'!$P$11:$X$11,0)))</f>
        <v>60</v>
      </c>
      <c r="H7054" s="1" t="str">
        <f t="shared" si="1331"/>
        <v>Heating</v>
      </c>
      <c r="I7054" s="1">
        <f ca="1">OFFSET(IF($H7054="Cooling",Customer!$C$25,Customer!$C$52),E7054,D7054)</f>
        <v>70</v>
      </c>
      <c r="J7054" s="1">
        <f ca="1">OFFSET(IF($H7054="Cooling",Customer!$L$25,Customer!$L$52),$E7054,$D7054)</f>
        <v>70</v>
      </c>
      <c r="K7054" s="16">
        <f t="shared" si="1332"/>
        <v>0</v>
      </c>
      <c r="L7054" s="16">
        <f t="shared" si="1333"/>
        <v>0</v>
      </c>
      <c r="M7054" s="17">
        <f t="shared" ca="1" si="1325"/>
        <v>10</v>
      </c>
      <c r="N7054" s="17">
        <f t="shared" ca="1" si="1326"/>
        <v>10</v>
      </c>
      <c r="O7054" s="4"/>
      <c r="P7054" s="4">
        <v>62</v>
      </c>
      <c r="Q7054" s="4">
        <v>57</v>
      </c>
      <c r="R7054" s="4">
        <v>39</v>
      </c>
      <c r="S7054" s="4">
        <v>62</v>
      </c>
      <c r="T7054" s="4">
        <v>60</v>
      </c>
      <c r="U7054" s="4">
        <v>64</v>
      </c>
      <c r="V7054" s="13">
        <v>60</v>
      </c>
      <c r="W7054" s="4">
        <v>54</v>
      </c>
      <c r="X7054" s="4">
        <v>48</v>
      </c>
      <c r="Y7054">
        <f t="shared" si="1334"/>
        <v>0</v>
      </c>
      <c r="Z7054">
        <f t="shared" si="1335"/>
        <v>0</v>
      </c>
    </row>
    <row r="7055" spans="2:26" x14ac:dyDescent="0.25">
      <c r="B7055" s="11">
        <f t="shared" si="1336"/>
        <v>44855.458333316252</v>
      </c>
      <c r="C7055" s="1">
        <f t="shared" si="1327"/>
        <v>10</v>
      </c>
      <c r="D7055" s="1">
        <f t="shared" si="1328"/>
        <v>5</v>
      </c>
      <c r="E7055" s="12">
        <f t="shared" si="1329"/>
        <v>12</v>
      </c>
      <c r="F7055" s="124" t="str">
        <f t="shared" si="1330"/>
        <v>0</v>
      </c>
      <c r="G7055" s="1">
        <f ca="1">(OFFSET(O7055,0,MATCH(Customer!$J$6,'CDH &amp; HDH'!$P$11:$X$11,0)))</f>
        <v>62</v>
      </c>
      <c r="H7055" s="1" t="str">
        <f t="shared" si="1331"/>
        <v>Heating</v>
      </c>
      <c r="I7055" s="1">
        <f ca="1">OFFSET(IF($H7055="Cooling",Customer!$C$25,Customer!$C$52),E7055,D7055)</f>
        <v>70</v>
      </c>
      <c r="J7055" s="1">
        <f ca="1">OFFSET(IF($H7055="Cooling",Customer!$L$25,Customer!$L$52),$E7055,$D7055)</f>
        <v>70</v>
      </c>
      <c r="K7055" s="16">
        <f t="shared" si="1332"/>
        <v>0</v>
      </c>
      <c r="L7055" s="16">
        <f t="shared" si="1333"/>
        <v>0</v>
      </c>
      <c r="M7055" s="17">
        <f t="shared" ca="1" si="1325"/>
        <v>8</v>
      </c>
      <c r="N7055" s="17">
        <f t="shared" ca="1" si="1326"/>
        <v>8</v>
      </c>
      <c r="O7055" s="4"/>
      <c r="P7055" s="4">
        <v>64</v>
      </c>
      <c r="Q7055" s="4">
        <v>60</v>
      </c>
      <c r="R7055" s="4">
        <v>39</v>
      </c>
      <c r="S7055" s="4">
        <v>65</v>
      </c>
      <c r="T7055" s="4">
        <v>64</v>
      </c>
      <c r="U7055" s="4">
        <v>67</v>
      </c>
      <c r="V7055" s="13">
        <v>62</v>
      </c>
      <c r="W7055" s="4">
        <v>56</v>
      </c>
      <c r="X7055" s="4">
        <v>56</v>
      </c>
      <c r="Y7055">
        <f t="shared" si="1334"/>
        <v>0</v>
      </c>
      <c r="Z7055">
        <f t="shared" si="1335"/>
        <v>0</v>
      </c>
    </row>
    <row r="7056" spans="2:26" x14ac:dyDescent="0.25">
      <c r="B7056" s="11">
        <f t="shared" si="1336"/>
        <v>44855.499999982916</v>
      </c>
      <c r="C7056" s="1">
        <f t="shared" si="1327"/>
        <v>10</v>
      </c>
      <c r="D7056" s="1">
        <f t="shared" si="1328"/>
        <v>5</v>
      </c>
      <c r="E7056" s="12">
        <f t="shared" si="1329"/>
        <v>13</v>
      </c>
      <c r="F7056" s="124" t="str">
        <f t="shared" si="1330"/>
        <v>0</v>
      </c>
      <c r="G7056" s="1">
        <f ca="1">(OFFSET(O7056,0,MATCH(Customer!$J$6,'CDH &amp; HDH'!$P$11:$X$11,0)))</f>
        <v>65</v>
      </c>
      <c r="H7056" s="1" t="str">
        <f t="shared" si="1331"/>
        <v>Heating</v>
      </c>
      <c r="I7056" s="1">
        <f ca="1">OFFSET(IF($H7056="Cooling",Customer!$C$25,Customer!$C$52),E7056,D7056)</f>
        <v>70</v>
      </c>
      <c r="J7056" s="1">
        <f ca="1">OFFSET(IF($H7056="Cooling",Customer!$L$25,Customer!$L$52),$E7056,$D7056)</f>
        <v>70</v>
      </c>
      <c r="K7056" s="16">
        <f t="shared" si="1332"/>
        <v>0</v>
      </c>
      <c r="L7056" s="16">
        <f t="shared" si="1333"/>
        <v>0</v>
      </c>
      <c r="M7056" s="17">
        <f t="shared" ca="1" si="1325"/>
        <v>5</v>
      </c>
      <c r="N7056" s="17">
        <f t="shared" ca="1" si="1326"/>
        <v>5</v>
      </c>
      <c r="O7056" s="4"/>
      <c r="P7056" s="4">
        <v>63</v>
      </c>
      <c r="Q7056" s="4">
        <v>64</v>
      </c>
      <c r="R7056" s="4">
        <v>38</v>
      </c>
      <c r="S7056" s="4">
        <v>68</v>
      </c>
      <c r="T7056" s="4">
        <v>67</v>
      </c>
      <c r="U7056" s="4">
        <v>69</v>
      </c>
      <c r="V7056" s="13">
        <v>65</v>
      </c>
      <c r="W7056" s="4">
        <v>57</v>
      </c>
      <c r="X7056" s="4">
        <v>62</v>
      </c>
      <c r="Y7056">
        <f t="shared" si="1334"/>
        <v>0</v>
      </c>
      <c r="Z7056">
        <f t="shared" si="1335"/>
        <v>0</v>
      </c>
    </row>
    <row r="7057" spans="2:26" x14ac:dyDescent="0.25">
      <c r="B7057" s="11">
        <f t="shared" si="1336"/>
        <v>44855.54166664958</v>
      </c>
      <c r="C7057" s="1">
        <f t="shared" si="1327"/>
        <v>10</v>
      </c>
      <c r="D7057" s="1">
        <f t="shared" si="1328"/>
        <v>5</v>
      </c>
      <c r="E7057" s="12">
        <f t="shared" si="1329"/>
        <v>14</v>
      </c>
      <c r="F7057" s="124" t="str">
        <f t="shared" si="1330"/>
        <v>0</v>
      </c>
      <c r="G7057" s="1">
        <f ca="1">(OFFSET(O7057,0,MATCH(Customer!$J$6,'CDH &amp; HDH'!$P$11:$X$11,0)))</f>
        <v>65</v>
      </c>
      <c r="H7057" s="1" t="str">
        <f t="shared" si="1331"/>
        <v>Heating</v>
      </c>
      <c r="I7057" s="1">
        <f ca="1">OFFSET(IF($H7057="Cooling",Customer!$C$25,Customer!$C$52),E7057,D7057)</f>
        <v>70</v>
      </c>
      <c r="J7057" s="1">
        <f ca="1">OFFSET(IF($H7057="Cooling",Customer!$L$25,Customer!$L$52),$E7057,$D7057)</f>
        <v>70</v>
      </c>
      <c r="K7057" s="16">
        <f t="shared" si="1332"/>
        <v>0</v>
      </c>
      <c r="L7057" s="16">
        <f t="shared" si="1333"/>
        <v>0</v>
      </c>
      <c r="M7057" s="17">
        <f t="shared" ca="1" si="1325"/>
        <v>5</v>
      </c>
      <c r="N7057" s="17">
        <f t="shared" ca="1" si="1326"/>
        <v>5</v>
      </c>
      <c r="O7057" s="4"/>
      <c r="P7057" s="4">
        <v>61</v>
      </c>
      <c r="Q7057" s="4">
        <v>64</v>
      </c>
      <c r="R7057" s="4">
        <v>38</v>
      </c>
      <c r="S7057" s="4">
        <v>68</v>
      </c>
      <c r="T7057" s="4">
        <v>67</v>
      </c>
      <c r="U7057" s="4">
        <v>69</v>
      </c>
      <c r="V7057" s="13">
        <v>65</v>
      </c>
      <c r="W7057" s="4">
        <v>57</v>
      </c>
      <c r="X7057" s="4">
        <v>65</v>
      </c>
      <c r="Y7057">
        <f t="shared" si="1334"/>
        <v>0</v>
      </c>
      <c r="Z7057">
        <f t="shared" si="1335"/>
        <v>0</v>
      </c>
    </row>
    <row r="7058" spans="2:26" x14ac:dyDescent="0.25">
      <c r="B7058" s="11">
        <f t="shared" si="1336"/>
        <v>44855.583333316245</v>
      </c>
      <c r="C7058" s="1">
        <f t="shared" si="1327"/>
        <v>10</v>
      </c>
      <c r="D7058" s="1">
        <f t="shared" si="1328"/>
        <v>5</v>
      </c>
      <c r="E7058" s="12">
        <f t="shared" si="1329"/>
        <v>15</v>
      </c>
      <c r="F7058" s="124" t="str">
        <f t="shared" si="1330"/>
        <v>0</v>
      </c>
      <c r="G7058" s="1">
        <f ca="1">(OFFSET(O7058,0,MATCH(Customer!$J$6,'CDH &amp; HDH'!$P$11:$X$11,0)))</f>
        <v>66</v>
      </c>
      <c r="H7058" s="1" t="str">
        <f t="shared" si="1331"/>
        <v>Heating</v>
      </c>
      <c r="I7058" s="1">
        <f ca="1">OFFSET(IF($H7058="Cooling",Customer!$C$25,Customer!$C$52),E7058,D7058)</f>
        <v>70</v>
      </c>
      <c r="J7058" s="1">
        <f ca="1">OFFSET(IF($H7058="Cooling",Customer!$L$25,Customer!$L$52),$E7058,$D7058)</f>
        <v>70</v>
      </c>
      <c r="K7058" s="16">
        <f t="shared" si="1332"/>
        <v>0</v>
      </c>
      <c r="L7058" s="16">
        <f t="shared" si="1333"/>
        <v>0</v>
      </c>
      <c r="M7058" s="17">
        <f t="shared" ca="1" si="1325"/>
        <v>4</v>
      </c>
      <c r="N7058" s="17">
        <f t="shared" ca="1" si="1326"/>
        <v>4</v>
      </c>
      <c r="O7058" s="4"/>
      <c r="P7058" s="4">
        <v>60</v>
      </c>
      <c r="Q7058" s="4">
        <v>64</v>
      </c>
      <c r="R7058" s="4">
        <v>38</v>
      </c>
      <c r="S7058" s="4">
        <v>68</v>
      </c>
      <c r="T7058" s="4">
        <v>67</v>
      </c>
      <c r="U7058" s="4">
        <v>70</v>
      </c>
      <c r="V7058" s="13">
        <v>66</v>
      </c>
      <c r="W7058" s="4">
        <v>59</v>
      </c>
      <c r="X7058" s="4">
        <v>68</v>
      </c>
      <c r="Y7058">
        <f t="shared" si="1334"/>
        <v>0</v>
      </c>
      <c r="Z7058">
        <f t="shared" si="1335"/>
        <v>0</v>
      </c>
    </row>
    <row r="7059" spans="2:26" x14ac:dyDescent="0.25">
      <c r="B7059" s="11">
        <f t="shared" si="1336"/>
        <v>44855.624999982909</v>
      </c>
      <c r="C7059" s="1">
        <f t="shared" si="1327"/>
        <v>10</v>
      </c>
      <c r="D7059" s="1">
        <f t="shared" si="1328"/>
        <v>5</v>
      </c>
      <c r="E7059" s="12">
        <f t="shared" si="1329"/>
        <v>16</v>
      </c>
      <c r="F7059" s="124" t="str">
        <f t="shared" si="1330"/>
        <v>0</v>
      </c>
      <c r="G7059" s="1">
        <f ca="1">(OFFSET(O7059,0,MATCH(Customer!$J$6,'CDH &amp; HDH'!$P$11:$X$11,0)))</f>
        <v>66</v>
      </c>
      <c r="H7059" s="1" t="str">
        <f t="shared" si="1331"/>
        <v>Heating</v>
      </c>
      <c r="I7059" s="1">
        <f ca="1">OFFSET(IF($H7059="Cooling",Customer!$C$25,Customer!$C$52),E7059,D7059)</f>
        <v>70</v>
      </c>
      <c r="J7059" s="1">
        <f ca="1">OFFSET(IF($H7059="Cooling",Customer!$L$25,Customer!$L$52),$E7059,$D7059)</f>
        <v>70</v>
      </c>
      <c r="K7059" s="16">
        <f t="shared" si="1332"/>
        <v>0</v>
      </c>
      <c r="L7059" s="16">
        <f t="shared" si="1333"/>
        <v>0</v>
      </c>
      <c r="M7059" s="17">
        <f t="shared" ca="1" si="1325"/>
        <v>4</v>
      </c>
      <c r="N7059" s="17">
        <f t="shared" ca="1" si="1326"/>
        <v>4</v>
      </c>
      <c r="O7059" s="4"/>
      <c r="P7059" s="4">
        <v>62</v>
      </c>
      <c r="Q7059" s="4">
        <v>62</v>
      </c>
      <c r="R7059" s="4">
        <v>38</v>
      </c>
      <c r="S7059" s="4">
        <v>68</v>
      </c>
      <c r="T7059" s="4">
        <v>66</v>
      </c>
      <c r="U7059" s="4">
        <v>67</v>
      </c>
      <c r="V7059" s="13">
        <v>66</v>
      </c>
      <c r="W7059" s="4">
        <v>57</v>
      </c>
      <c r="X7059" s="4">
        <v>69</v>
      </c>
      <c r="Y7059">
        <f t="shared" si="1334"/>
        <v>0</v>
      </c>
      <c r="Z7059">
        <f t="shared" si="1335"/>
        <v>0</v>
      </c>
    </row>
    <row r="7060" spans="2:26" x14ac:dyDescent="0.25">
      <c r="B7060" s="11">
        <f t="shared" si="1336"/>
        <v>44855.666666649573</v>
      </c>
      <c r="C7060" s="1">
        <f t="shared" si="1327"/>
        <v>10</v>
      </c>
      <c r="D7060" s="1">
        <f t="shared" si="1328"/>
        <v>5</v>
      </c>
      <c r="E7060" s="12">
        <f t="shared" si="1329"/>
        <v>17</v>
      </c>
      <c r="F7060" s="124" t="str">
        <f t="shared" si="1330"/>
        <v>0</v>
      </c>
      <c r="G7060" s="1">
        <f ca="1">(OFFSET(O7060,0,MATCH(Customer!$J$6,'CDH &amp; HDH'!$P$11:$X$11,0)))</f>
        <v>65</v>
      </c>
      <c r="H7060" s="1" t="str">
        <f t="shared" si="1331"/>
        <v>Heating</v>
      </c>
      <c r="I7060" s="1">
        <f ca="1">OFFSET(IF($H7060="Cooling",Customer!$C$25,Customer!$C$52),E7060,D7060)</f>
        <v>70</v>
      </c>
      <c r="J7060" s="1">
        <f ca="1">OFFSET(IF($H7060="Cooling",Customer!$L$25,Customer!$L$52),$E7060,$D7060)</f>
        <v>70</v>
      </c>
      <c r="K7060" s="16">
        <f t="shared" si="1332"/>
        <v>0</v>
      </c>
      <c r="L7060" s="16">
        <f t="shared" si="1333"/>
        <v>0</v>
      </c>
      <c r="M7060" s="17">
        <f t="shared" ca="1" si="1325"/>
        <v>5</v>
      </c>
      <c r="N7060" s="17">
        <f t="shared" ca="1" si="1326"/>
        <v>5</v>
      </c>
      <c r="O7060" s="4"/>
      <c r="P7060" s="4">
        <v>62</v>
      </c>
      <c r="Q7060" s="4">
        <v>58</v>
      </c>
      <c r="R7060" s="4">
        <v>35</v>
      </c>
      <c r="S7060" s="4">
        <v>65</v>
      </c>
      <c r="T7060" s="4">
        <v>63</v>
      </c>
      <c r="U7060" s="4">
        <v>65</v>
      </c>
      <c r="V7060" s="13">
        <v>65</v>
      </c>
      <c r="W7060" s="4">
        <v>54</v>
      </c>
      <c r="X7060" s="4">
        <v>65</v>
      </c>
      <c r="Y7060">
        <f t="shared" si="1334"/>
        <v>0</v>
      </c>
      <c r="Z7060">
        <f t="shared" si="1335"/>
        <v>0</v>
      </c>
    </row>
    <row r="7061" spans="2:26" x14ac:dyDescent="0.25">
      <c r="B7061" s="11">
        <f t="shared" si="1336"/>
        <v>44855.708333316237</v>
      </c>
      <c r="C7061" s="1">
        <f t="shared" si="1327"/>
        <v>10</v>
      </c>
      <c r="D7061" s="1">
        <f t="shared" si="1328"/>
        <v>5</v>
      </c>
      <c r="E7061" s="12">
        <f t="shared" si="1329"/>
        <v>18</v>
      </c>
      <c r="F7061" s="124" t="str">
        <f t="shared" si="1330"/>
        <v>0</v>
      </c>
      <c r="G7061" s="1">
        <f ca="1">(OFFSET(O7061,0,MATCH(Customer!$J$6,'CDH &amp; HDH'!$P$11:$X$11,0)))</f>
        <v>60</v>
      </c>
      <c r="H7061" s="1" t="str">
        <f t="shared" si="1331"/>
        <v>Heating</v>
      </c>
      <c r="I7061" s="1">
        <f ca="1">OFFSET(IF($H7061="Cooling",Customer!$C$25,Customer!$C$52),E7061,D7061)</f>
        <v>70</v>
      </c>
      <c r="J7061" s="1">
        <f ca="1">OFFSET(IF($H7061="Cooling",Customer!$L$25,Customer!$L$52),$E7061,$D7061)</f>
        <v>70</v>
      </c>
      <c r="K7061" s="16">
        <f t="shared" si="1332"/>
        <v>0</v>
      </c>
      <c r="L7061" s="16">
        <f t="shared" si="1333"/>
        <v>0</v>
      </c>
      <c r="M7061" s="17">
        <f t="shared" ca="1" si="1325"/>
        <v>10</v>
      </c>
      <c r="N7061" s="17">
        <f t="shared" ca="1" si="1326"/>
        <v>10</v>
      </c>
      <c r="O7061" s="4"/>
      <c r="P7061" s="4">
        <v>59</v>
      </c>
      <c r="Q7061" s="4">
        <v>58</v>
      </c>
      <c r="R7061" s="4">
        <v>34</v>
      </c>
      <c r="S7061" s="4">
        <v>62</v>
      </c>
      <c r="T7061" s="4">
        <v>62</v>
      </c>
      <c r="U7061" s="4">
        <v>62</v>
      </c>
      <c r="V7061" s="13">
        <v>60</v>
      </c>
      <c r="W7061" s="4">
        <v>52</v>
      </c>
      <c r="X7061" s="4">
        <v>56</v>
      </c>
      <c r="Y7061">
        <f t="shared" si="1334"/>
        <v>0</v>
      </c>
      <c r="Z7061">
        <f t="shared" si="1335"/>
        <v>0</v>
      </c>
    </row>
    <row r="7062" spans="2:26" x14ac:dyDescent="0.25">
      <c r="B7062" s="11">
        <f t="shared" si="1336"/>
        <v>44855.749999982901</v>
      </c>
      <c r="C7062" s="1">
        <f t="shared" si="1327"/>
        <v>10</v>
      </c>
      <c r="D7062" s="1">
        <f t="shared" si="1328"/>
        <v>5</v>
      </c>
      <c r="E7062" s="12">
        <f t="shared" si="1329"/>
        <v>19</v>
      </c>
      <c r="F7062" s="124" t="str">
        <f t="shared" si="1330"/>
        <v>0</v>
      </c>
      <c r="G7062" s="1">
        <f ca="1">(OFFSET(O7062,0,MATCH(Customer!$J$6,'CDH &amp; HDH'!$P$11:$X$11,0)))</f>
        <v>56</v>
      </c>
      <c r="H7062" s="1" t="str">
        <f t="shared" si="1331"/>
        <v>Heating</v>
      </c>
      <c r="I7062" s="1">
        <f ca="1">OFFSET(IF($H7062="Cooling",Customer!$C$25,Customer!$C$52),E7062,D7062)</f>
        <v>66</v>
      </c>
      <c r="J7062" s="1">
        <f ca="1">OFFSET(IF($H7062="Cooling",Customer!$L$25,Customer!$L$52),$E7062,$D7062)</f>
        <v>64</v>
      </c>
      <c r="K7062" s="16">
        <f t="shared" si="1332"/>
        <v>0</v>
      </c>
      <c r="L7062" s="16">
        <f t="shared" si="1333"/>
        <v>0</v>
      </c>
      <c r="M7062" s="17">
        <f t="shared" ca="1" si="1325"/>
        <v>10</v>
      </c>
      <c r="N7062" s="17">
        <f t="shared" ca="1" si="1326"/>
        <v>8</v>
      </c>
      <c r="O7062" s="4"/>
      <c r="P7062" s="4">
        <v>58</v>
      </c>
      <c r="Q7062" s="4">
        <v>57</v>
      </c>
      <c r="R7062" s="4">
        <v>32</v>
      </c>
      <c r="S7062" s="4">
        <v>59</v>
      </c>
      <c r="T7062" s="4">
        <v>59</v>
      </c>
      <c r="U7062" s="4">
        <v>62</v>
      </c>
      <c r="V7062" s="13">
        <v>56</v>
      </c>
      <c r="W7062" s="4">
        <v>47</v>
      </c>
      <c r="X7062" s="4">
        <v>54</v>
      </c>
      <c r="Y7062">
        <f t="shared" si="1334"/>
        <v>0</v>
      </c>
      <c r="Z7062">
        <f t="shared" si="1335"/>
        <v>0</v>
      </c>
    </row>
    <row r="7063" spans="2:26" x14ac:dyDescent="0.25">
      <c r="B7063" s="11">
        <f t="shared" si="1336"/>
        <v>44855.791666649566</v>
      </c>
      <c r="C7063" s="1">
        <f t="shared" si="1327"/>
        <v>10</v>
      </c>
      <c r="D7063" s="1">
        <f t="shared" si="1328"/>
        <v>5</v>
      </c>
      <c r="E7063" s="12">
        <f t="shared" si="1329"/>
        <v>20</v>
      </c>
      <c r="F7063" s="124" t="str">
        <f t="shared" si="1330"/>
        <v>0</v>
      </c>
      <c r="G7063" s="1">
        <f ca="1">(OFFSET(O7063,0,MATCH(Customer!$J$6,'CDH &amp; HDH'!$P$11:$X$11,0)))</f>
        <v>55</v>
      </c>
      <c r="H7063" s="1" t="str">
        <f t="shared" si="1331"/>
        <v>Heating</v>
      </c>
      <c r="I7063" s="1">
        <f ca="1">OFFSET(IF($H7063="Cooling",Customer!$C$25,Customer!$C$52),E7063,D7063)</f>
        <v>66</v>
      </c>
      <c r="J7063" s="1">
        <f ca="1">OFFSET(IF($H7063="Cooling",Customer!$L$25,Customer!$L$52),$E7063,$D7063)</f>
        <v>64</v>
      </c>
      <c r="K7063" s="16">
        <f t="shared" si="1332"/>
        <v>0</v>
      </c>
      <c r="L7063" s="16">
        <f t="shared" si="1333"/>
        <v>0</v>
      </c>
      <c r="M7063" s="17">
        <f t="shared" ca="1" si="1325"/>
        <v>11</v>
      </c>
      <c r="N7063" s="17">
        <f t="shared" ca="1" si="1326"/>
        <v>9</v>
      </c>
      <c r="O7063" s="4"/>
      <c r="P7063" s="4">
        <v>55</v>
      </c>
      <c r="Q7063" s="4">
        <v>54</v>
      </c>
      <c r="R7063" s="4">
        <v>33</v>
      </c>
      <c r="S7063" s="4">
        <v>59</v>
      </c>
      <c r="T7063" s="4">
        <v>58</v>
      </c>
      <c r="U7063" s="4">
        <v>59</v>
      </c>
      <c r="V7063" s="13">
        <v>55</v>
      </c>
      <c r="W7063" s="4">
        <v>46</v>
      </c>
      <c r="X7063" s="4">
        <v>52</v>
      </c>
      <c r="Y7063">
        <f t="shared" si="1334"/>
        <v>0</v>
      </c>
      <c r="Z7063">
        <f t="shared" si="1335"/>
        <v>0</v>
      </c>
    </row>
    <row r="7064" spans="2:26" x14ac:dyDescent="0.25">
      <c r="B7064" s="11">
        <f t="shared" si="1336"/>
        <v>44855.83333331623</v>
      </c>
      <c r="C7064" s="1">
        <f t="shared" si="1327"/>
        <v>10</v>
      </c>
      <c r="D7064" s="1">
        <f t="shared" si="1328"/>
        <v>5</v>
      </c>
      <c r="E7064" s="12">
        <f t="shared" si="1329"/>
        <v>21</v>
      </c>
      <c r="F7064" s="124" t="str">
        <f t="shared" si="1330"/>
        <v>0</v>
      </c>
      <c r="G7064" s="1">
        <f ca="1">(OFFSET(O7064,0,MATCH(Customer!$J$6,'CDH &amp; HDH'!$P$11:$X$11,0)))</f>
        <v>55</v>
      </c>
      <c r="H7064" s="1" t="str">
        <f t="shared" si="1331"/>
        <v>Heating</v>
      </c>
      <c r="I7064" s="1">
        <f ca="1">OFFSET(IF($H7064="Cooling",Customer!$C$25,Customer!$C$52),E7064,D7064)</f>
        <v>66</v>
      </c>
      <c r="J7064" s="1">
        <f ca="1">OFFSET(IF($H7064="Cooling",Customer!$L$25,Customer!$L$52),$E7064,$D7064)</f>
        <v>64</v>
      </c>
      <c r="K7064" s="16">
        <f t="shared" si="1332"/>
        <v>0</v>
      </c>
      <c r="L7064" s="16">
        <f t="shared" si="1333"/>
        <v>0</v>
      </c>
      <c r="M7064" s="17">
        <f t="shared" ca="1" si="1325"/>
        <v>11</v>
      </c>
      <c r="N7064" s="17">
        <f t="shared" ca="1" si="1326"/>
        <v>9</v>
      </c>
      <c r="O7064" s="4"/>
      <c r="P7064" s="4">
        <v>52</v>
      </c>
      <c r="Q7064" s="4">
        <v>52</v>
      </c>
      <c r="R7064" s="4">
        <v>32</v>
      </c>
      <c r="S7064" s="4">
        <v>58</v>
      </c>
      <c r="T7064" s="4">
        <v>58</v>
      </c>
      <c r="U7064" s="4">
        <v>60</v>
      </c>
      <c r="V7064" s="13">
        <v>55</v>
      </c>
      <c r="W7064" s="4">
        <v>45</v>
      </c>
      <c r="X7064" s="4">
        <v>50</v>
      </c>
      <c r="Y7064">
        <f t="shared" si="1334"/>
        <v>0</v>
      </c>
      <c r="Z7064">
        <f t="shared" si="1335"/>
        <v>0</v>
      </c>
    </row>
    <row r="7065" spans="2:26" x14ac:dyDescent="0.25">
      <c r="B7065" s="11">
        <f t="shared" si="1336"/>
        <v>44855.874999982894</v>
      </c>
      <c r="C7065" s="1">
        <f t="shared" si="1327"/>
        <v>10</v>
      </c>
      <c r="D7065" s="1">
        <f t="shared" si="1328"/>
        <v>5</v>
      </c>
      <c r="E7065" s="12">
        <f t="shared" si="1329"/>
        <v>22</v>
      </c>
      <c r="F7065" s="124" t="str">
        <f t="shared" si="1330"/>
        <v>0</v>
      </c>
      <c r="G7065" s="1">
        <f ca="1">(OFFSET(O7065,0,MATCH(Customer!$J$6,'CDH &amp; HDH'!$P$11:$X$11,0)))</f>
        <v>54</v>
      </c>
      <c r="H7065" s="1" t="str">
        <f t="shared" si="1331"/>
        <v>Heating</v>
      </c>
      <c r="I7065" s="1">
        <f ca="1">OFFSET(IF($H7065="Cooling",Customer!$C$25,Customer!$C$52),E7065,D7065)</f>
        <v>66</v>
      </c>
      <c r="J7065" s="1">
        <f ca="1">OFFSET(IF($H7065="Cooling",Customer!$L$25,Customer!$L$52),$E7065,$D7065)</f>
        <v>64</v>
      </c>
      <c r="K7065" s="16">
        <f t="shared" si="1332"/>
        <v>0</v>
      </c>
      <c r="L7065" s="16">
        <f t="shared" si="1333"/>
        <v>0</v>
      </c>
      <c r="M7065" s="17">
        <f t="shared" ca="1" si="1325"/>
        <v>12</v>
      </c>
      <c r="N7065" s="17">
        <f t="shared" ca="1" si="1326"/>
        <v>10</v>
      </c>
      <c r="O7065" s="4"/>
      <c r="P7065" s="4">
        <v>54</v>
      </c>
      <c r="Q7065" s="4">
        <v>52</v>
      </c>
      <c r="R7065" s="4">
        <v>33</v>
      </c>
      <c r="S7065" s="4">
        <v>58</v>
      </c>
      <c r="T7065" s="4">
        <v>57</v>
      </c>
      <c r="U7065" s="4">
        <v>56</v>
      </c>
      <c r="V7065" s="13">
        <v>54</v>
      </c>
      <c r="W7065" s="4">
        <v>45</v>
      </c>
      <c r="X7065" s="4">
        <v>48</v>
      </c>
      <c r="Y7065">
        <f t="shared" si="1334"/>
        <v>0</v>
      </c>
      <c r="Z7065">
        <f t="shared" si="1335"/>
        <v>0</v>
      </c>
    </row>
    <row r="7066" spans="2:26" x14ac:dyDescent="0.25">
      <c r="B7066" s="11">
        <f t="shared" si="1336"/>
        <v>44855.916666649558</v>
      </c>
      <c r="C7066" s="1">
        <f t="shared" si="1327"/>
        <v>10</v>
      </c>
      <c r="D7066" s="1">
        <f t="shared" si="1328"/>
        <v>5</v>
      </c>
      <c r="E7066" s="12">
        <f t="shared" si="1329"/>
        <v>23</v>
      </c>
      <c r="F7066" s="124" t="str">
        <f t="shared" si="1330"/>
        <v>0</v>
      </c>
      <c r="G7066" s="1">
        <f ca="1">(OFFSET(O7066,0,MATCH(Customer!$J$6,'CDH &amp; HDH'!$P$11:$X$11,0)))</f>
        <v>52</v>
      </c>
      <c r="H7066" s="1" t="str">
        <f t="shared" si="1331"/>
        <v>Heating</v>
      </c>
      <c r="I7066" s="1">
        <f ca="1">OFFSET(IF($H7066="Cooling",Customer!$C$25,Customer!$C$52),E7066,D7066)</f>
        <v>66</v>
      </c>
      <c r="J7066" s="1">
        <f ca="1">OFFSET(IF($H7066="Cooling",Customer!$L$25,Customer!$L$52),$E7066,$D7066)</f>
        <v>64</v>
      </c>
      <c r="K7066" s="16">
        <f t="shared" si="1332"/>
        <v>0</v>
      </c>
      <c r="L7066" s="16">
        <f t="shared" si="1333"/>
        <v>0</v>
      </c>
      <c r="M7066" s="17">
        <f t="shared" ca="1" si="1325"/>
        <v>14</v>
      </c>
      <c r="N7066" s="17">
        <f t="shared" ca="1" si="1326"/>
        <v>12</v>
      </c>
      <c r="O7066" s="4"/>
      <c r="P7066" s="4">
        <v>52</v>
      </c>
      <c r="Q7066" s="4">
        <v>52</v>
      </c>
      <c r="R7066" s="4">
        <v>33</v>
      </c>
      <c r="S7066" s="4">
        <v>57</v>
      </c>
      <c r="T7066" s="4">
        <v>57</v>
      </c>
      <c r="U7066" s="4">
        <v>57</v>
      </c>
      <c r="V7066" s="13">
        <v>52</v>
      </c>
      <c r="W7066" s="4">
        <v>42</v>
      </c>
      <c r="X7066" s="4">
        <v>47</v>
      </c>
      <c r="Y7066">
        <f t="shared" si="1334"/>
        <v>0</v>
      </c>
      <c r="Z7066">
        <f t="shared" si="1335"/>
        <v>0</v>
      </c>
    </row>
    <row r="7067" spans="2:26" x14ac:dyDescent="0.25">
      <c r="B7067" s="11">
        <f t="shared" si="1336"/>
        <v>44855.958333316223</v>
      </c>
      <c r="C7067" s="1">
        <f t="shared" si="1327"/>
        <v>10</v>
      </c>
      <c r="D7067" s="1">
        <f t="shared" si="1328"/>
        <v>5</v>
      </c>
      <c r="E7067" s="12">
        <f t="shared" si="1329"/>
        <v>24</v>
      </c>
      <c r="F7067" s="124" t="str">
        <f t="shared" si="1330"/>
        <v>0</v>
      </c>
      <c r="G7067" s="1">
        <f ca="1">(OFFSET(O7067,0,MATCH(Customer!$J$6,'CDH &amp; HDH'!$P$11:$X$11,0)))</f>
        <v>53</v>
      </c>
      <c r="H7067" s="1" t="str">
        <f t="shared" si="1331"/>
        <v>Heating</v>
      </c>
      <c r="I7067" s="1">
        <f ca="1">OFFSET(IF($H7067="Cooling",Customer!$C$25,Customer!$C$52),E7067,D7067)</f>
        <v>66</v>
      </c>
      <c r="J7067" s="1">
        <f ca="1">OFFSET(IF($H7067="Cooling",Customer!$L$25,Customer!$L$52),$E7067,$D7067)</f>
        <v>64</v>
      </c>
      <c r="K7067" s="16">
        <f t="shared" si="1332"/>
        <v>0</v>
      </c>
      <c r="L7067" s="16">
        <f t="shared" si="1333"/>
        <v>0</v>
      </c>
      <c r="M7067" s="17">
        <f t="shared" ca="1" si="1325"/>
        <v>13</v>
      </c>
      <c r="N7067" s="17">
        <f t="shared" ca="1" si="1326"/>
        <v>11</v>
      </c>
      <c r="O7067" s="4"/>
      <c r="P7067" s="4">
        <v>50</v>
      </c>
      <c r="Q7067" s="4">
        <v>51</v>
      </c>
      <c r="R7067" s="4">
        <v>33</v>
      </c>
      <c r="S7067" s="4">
        <v>57</v>
      </c>
      <c r="T7067" s="4">
        <v>54</v>
      </c>
      <c r="U7067" s="4">
        <v>57</v>
      </c>
      <c r="V7067" s="13">
        <v>53</v>
      </c>
      <c r="W7067" s="4">
        <v>43</v>
      </c>
      <c r="X7067" s="4">
        <v>45</v>
      </c>
      <c r="Y7067">
        <f t="shared" si="1334"/>
        <v>0</v>
      </c>
      <c r="Z7067">
        <f t="shared" si="1335"/>
        <v>0</v>
      </c>
    </row>
    <row r="7068" spans="2:26" x14ac:dyDescent="0.25">
      <c r="B7068" s="11">
        <f t="shared" si="1336"/>
        <v>44855.999999982887</v>
      </c>
      <c r="C7068" s="1">
        <f t="shared" si="1327"/>
        <v>10</v>
      </c>
      <c r="D7068" s="1">
        <f t="shared" si="1328"/>
        <v>6</v>
      </c>
      <c r="E7068" s="12">
        <f t="shared" si="1329"/>
        <v>1</v>
      </c>
      <c r="F7068" s="124" t="str">
        <f t="shared" si="1330"/>
        <v>0</v>
      </c>
      <c r="G7068" s="1">
        <f ca="1">(OFFSET(O7068,0,MATCH(Customer!$J$6,'CDH &amp; HDH'!$P$11:$X$11,0)))</f>
        <v>52</v>
      </c>
      <c r="H7068" s="1" t="str">
        <f t="shared" si="1331"/>
        <v>Heating</v>
      </c>
      <c r="I7068" s="1">
        <f ca="1">OFFSET(IF($H7068="Cooling",Customer!$C$25,Customer!$C$52),E7068,D7068)</f>
        <v>66</v>
      </c>
      <c r="J7068" s="1">
        <f ca="1">OFFSET(IF($H7068="Cooling",Customer!$L$25,Customer!$L$52),$E7068,$D7068)</f>
        <v>64</v>
      </c>
      <c r="K7068" s="16">
        <f t="shared" si="1332"/>
        <v>0</v>
      </c>
      <c r="L7068" s="16">
        <f t="shared" si="1333"/>
        <v>0</v>
      </c>
      <c r="M7068" s="17">
        <f t="shared" ca="1" si="1325"/>
        <v>14</v>
      </c>
      <c r="N7068" s="17">
        <f t="shared" ca="1" si="1326"/>
        <v>12</v>
      </c>
      <c r="O7068" s="4"/>
      <c r="P7068" s="4">
        <v>49</v>
      </c>
      <c r="Q7068" s="4">
        <v>50</v>
      </c>
      <c r="R7068" s="4">
        <v>33</v>
      </c>
      <c r="S7068" s="4">
        <v>56</v>
      </c>
      <c r="T7068" s="4">
        <v>52</v>
      </c>
      <c r="U7068" s="4">
        <v>55</v>
      </c>
      <c r="V7068" s="13">
        <v>52</v>
      </c>
      <c r="W7068" s="4">
        <v>45</v>
      </c>
      <c r="X7068" s="4">
        <v>45</v>
      </c>
      <c r="Y7068">
        <f t="shared" si="1334"/>
        <v>0</v>
      </c>
      <c r="Z7068">
        <f t="shared" si="1335"/>
        <v>0</v>
      </c>
    </row>
    <row r="7069" spans="2:26" x14ac:dyDescent="0.25">
      <c r="B7069" s="11">
        <f t="shared" si="1336"/>
        <v>44856.041666649551</v>
      </c>
      <c r="C7069" s="1">
        <f t="shared" si="1327"/>
        <v>10</v>
      </c>
      <c r="D7069" s="1">
        <f t="shared" si="1328"/>
        <v>6</v>
      </c>
      <c r="E7069" s="12">
        <f t="shared" si="1329"/>
        <v>2</v>
      </c>
      <c r="F7069" s="124" t="str">
        <f t="shared" si="1330"/>
        <v>0</v>
      </c>
      <c r="G7069" s="1">
        <f ca="1">(OFFSET(O7069,0,MATCH(Customer!$J$6,'CDH &amp; HDH'!$P$11:$X$11,0)))</f>
        <v>53</v>
      </c>
      <c r="H7069" s="1" t="str">
        <f t="shared" si="1331"/>
        <v>Heating</v>
      </c>
      <c r="I7069" s="1">
        <f ca="1">OFFSET(IF($H7069="Cooling",Customer!$C$25,Customer!$C$52),E7069,D7069)</f>
        <v>66</v>
      </c>
      <c r="J7069" s="1">
        <f ca="1">OFFSET(IF($H7069="Cooling",Customer!$L$25,Customer!$L$52),$E7069,$D7069)</f>
        <v>64</v>
      </c>
      <c r="K7069" s="16">
        <f t="shared" si="1332"/>
        <v>0</v>
      </c>
      <c r="L7069" s="16">
        <f t="shared" si="1333"/>
        <v>0</v>
      </c>
      <c r="M7069" s="17">
        <f t="shared" ca="1" si="1325"/>
        <v>13</v>
      </c>
      <c r="N7069" s="17">
        <f t="shared" ca="1" si="1326"/>
        <v>11</v>
      </c>
      <c r="O7069" s="4"/>
      <c r="P7069" s="4">
        <v>45</v>
      </c>
      <c r="Q7069" s="4">
        <v>50</v>
      </c>
      <c r="R7069" s="4">
        <v>32</v>
      </c>
      <c r="S7069" s="4">
        <v>56</v>
      </c>
      <c r="T7069" s="4">
        <v>51</v>
      </c>
      <c r="U7069" s="4">
        <v>54</v>
      </c>
      <c r="V7069" s="13">
        <v>53</v>
      </c>
      <c r="W7069" s="4">
        <v>44</v>
      </c>
      <c r="X7069" s="4">
        <v>44</v>
      </c>
      <c r="Y7069">
        <f t="shared" si="1334"/>
        <v>0</v>
      </c>
      <c r="Z7069">
        <f t="shared" si="1335"/>
        <v>0</v>
      </c>
    </row>
    <row r="7070" spans="2:26" x14ac:dyDescent="0.25">
      <c r="B7070" s="11">
        <f t="shared" si="1336"/>
        <v>44856.083333316215</v>
      </c>
      <c r="C7070" s="1">
        <f t="shared" si="1327"/>
        <v>10</v>
      </c>
      <c r="D7070" s="1">
        <f t="shared" si="1328"/>
        <v>6</v>
      </c>
      <c r="E7070" s="12">
        <f t="shared" si="1329"/>
        <v>3</v>
      </c>
      <c r="F7070" s="124" t="str">
        <f t="shared" si="1330"/>
        <v>0</v>
      </c>
      <c r="G7070" s="1">
        <f ca="1">(OFFSET(O7070,0,MATCH(Customer!$J$6,'CDH &amp; HDH'!$P$11:$X$11,0)))</f>
        <v>53</v>
      </c>
      <c r="H7070" s="1" t="str">
        <f t="shared" si="1331"/>
        <v>Heating</v>
      </c>
      <c r="I7070" s="1">
        <f ca="1">OFFSET(IF($H7070="Cooling",Customer!$C$25,Customer!$C$52),E7070,D7070)</f>
        <v>66</v>
      </c>
      <c r="J7070" s="1">
        <f ca="1">OFFSET(IF($H7070="Cooling",Customer!$L$25,Customer!$L$52),$E7070,$D7070)</f>
        <v>64</v>
      </c>
      <c r="K7070" s="16">
        <f t="shared" si="1332"/>
        <v>0</v>
      </c>
      <c r="L7070" s="16">
        <f t="shared" si="1333"/>
        <v>0</v>
      </c>
      <c r="M7070" s="17">
        <f t="shared" ca="1" si="1325"/>
        <v>13</v>
      </c>
      <c r="N7070" s="17">
        <f t="shared" ca="1" si="1326"/>
        <v>11</v>
      </c>
      <c r="O7070" s="4"/>
      <c r="P7070" s="4">
        <v>45</v>
      </c>
      <c r="Q7070" s="4">
        <v>50</v>
      </c>
      <c r="R7070" s="4">
        <v>33</v>
      </c>
      <c r="S7070" s="4">
        <v>56</v>
      </c>
      <c r="T7070" s="4">
        <v>51</v>
      </c>
      <c r="U7070" s="4">
        <v>53</v>
      </c>
      <c r="V7070" s="13">
        <v>53</v>
      </c>
      <c r="W7070" s="4">
        <v>44</v>
      </c>
      <c r="X7070" s="4">
        <v>43</v>
      </c>
      <c r="Y7070">
        <f t="shared" si="1334"/>
        <v>0</v>
      </c>
      <c r="Z7070">
        <f t="shared" si="1335"/>
        <v>0</v>
      </c>
    </row>
    <row r="7071" spans="2:26" x14ac:dyDescent="0.25">
      <c r="B7071" s="11">
        <f t="shared" si="1336"/>
        <v>44856.12499998288</v>
      </c>
      <c r="C7071" s="1">
        <f t="shared" si="1327"/>
        <v>10</v>
      </c>
      <c r="D7071" s="1">
        <f t="shared" si="1328"/>
        <v>6</v>
      </c>
      <c r="E7071" s="12">
        <f t="shared" si="1329"/>
        <v>4</v>
      </c>
      <c r="F7071" s="124" t="str">
        <f t="shared" si="1330"/>
        <v>0</v>
      </c>
      <c r="G7071" s="1">
        <f ca="1">(OFFSET(O7071,0,MATCH(Customer!$J$6,'CDH &amp; HDH'!$P$11:$X$11,0)))</f>
        <v>51</v>
      </c>
      <c r="H7071" s="1" t="str">
        <f t="shared" si="1331"/>
        <v>Heating</v>
      </c>
      <c r="I7071" s="1">
        <f ca="1">OFFSET(IF($H7071="Cooling",Customer!$C$25,Customer!$C$52),E7071,D7071)</f>
        <v>66</v>
      </c>
      <c r="J7071" s="1">
        <f ca="1">OFFSET(IF($H7071="Cooling",Customer!$L$25,Customer!$L$52),$E7071,$D7071)</f>
        <v>64</v>
      </c>
      <c r="K7071" s="16">
        <f t="shared" si="1332"/>
        <v>0</v>
      </c>
      <c r="L7071" s="16">
        <f t="shared" si="1333"/>
        <v>0</v>
      </c>
      <c r="M7071" s="17">
        <f t="shared" ca="1" si="1325"/>
        <v>15</v>
      </c>
      <c r="N7071" s="17">
        <f t="shared" ca="1" si="1326"/>
        <v>13</v>
      </c>
      <c r="O7071" s="4"/>
      <c r="P7071" s="4">
        <v>44</v>
      </c>
      <c r="Q7071" s="4">
        <v>48</v>
      </c>
      <c r="R7071" s="4">
        <v>33</v>
      </c>
      <c r="S7071" s="4">
        <v>56</v>
      </c>
      <c r="T7071" s="4">
        <v>53</v>
      </c>
      <c r="U7071" s="4">
        <v>52</v>
      </c>
      <c r="V7071" s="13">
        <v>51</v>
      </c>
      <c r="W7071" s="4">
        <v>45</v>
      </c>
      <c r="X7071" s="4">
        <v>44</v>
      </c>
      <c r="Y7071">
        <f t="shared" si="1334"/>
        <v>0</v>
      </c>
      <c r="Z7071">
        <f t="shared" si="1335"/>
        <v>0</v>
      </c>
    </row>
    <row r="7072" spans="2:26" x14ac:dyDescent="0.25">
      <c r="B7072" s="11">
        <f t="shared" si="1336"/>
        <v>44856.166666649544</v>
      </c>
      <c r="C7072" s="1">
        <f t="shared" si="1327"/>
        <v>10</v>
      </c>
      <c r="D7072" s="1">
        <f t="shared" si="1328"/>
        <v>6</v>
      </c>
      <c r="E7072" s="12">
        <f t="shared" si="1329"/>
        <v>5</v>
      </c>
      <c r="F7072" s="124" t="str">
        <f t="shared" si="1330"/>
        <v>0</v>
      </c>
      <c r="G7072" s="1">
        <f ca="1">(OFFSET(O7072,0,MATCH(Customer!$J$6,'CDH &amp; HDH'!$P$11:$X$11,0)))</f>
        <v>51</v>
      </c>
      <c r="H7072" s="1" t="str">
        <f t="shared" si="1331"/>
        <v>Heating</v>
      </c>
      <c r="I7072" s="1">
        <f ca="1">OFFSET(IF($H7072="Cooling",Customer!$C$25,Customer!$C$52),E7072,D7072)</f>
        <v>66</v>
      </c>
      <c r="J7072" s="1">
        <f ca="1">OFFSET(IF($H7072="Cooling",Customer!$L$25,Customer!$L$52),$E7072,$D7072)</f>
        <v>64</v>
      </c>
      <c r="K7072" s="16">
        <f t="shared" si="1332"/>
        <v>0</v>
      </c>
      <c r="L7072" s="16">
        <f t="shared" si="1333"/>
        <v>0</v>
      </c>
      <c r="M7072" s="17">
        <f t="shared" ca="1" si="1325"/>
        <v>15</v>
      </c>
      <c r="N7072" s="17">
        <f t="shared" ca="1" si="1326"/>
        <v>13</v>
      </c>
      <c r="O7072" s="4"/>
      <c r="P7072" s="4">
        <v>46</v>
      </c>
      <c r="Q7072" s="4">
        <v>45</v>
      </c>
      <c r="R7072" s="4">
        <v>33</v>
      </c>
      <c r="S7072" s="4">
        <v>55</v>
      </c>
      <c r="T7072" s="4">
        <v>53</v>
      </c>
      <c r="U7072" s="4">
        <v>50</v>
      </c>
      <c r="V7072" s="13">
        <v>51</v>
      </c>
      <c r="W7072" s="4">
        <v>46</v>
      </c>
      <c r="X7072" s="4">
        <v>44</v>
      </c>
      <c r="Y7072">
        <f t="shared" si="1334"/>
        <v>0</v>
      </c>
      <c r="Z7072">
        <f t="shared" si="1335"/>
        <v>0</v>
      </c>
    </row>
    <row r="7073" spans="2:26" x14ac:dyDescent="0.25">
      <c r="B7073" s="11">
        <f t="shared" si="1336"/>
        <v>44856.208333316208</v>
      </c>
      <c r="C7073" s="1">
        <f t="shared" si="1327"/>
        <v>10</v>
      </c>
      <c r="D7073" s="1">
        <f t="shared" si="1328"/>
        <v>6</v>
      </c>
      <c r="E7073" s="12">
        <f t="shared" si="1329"/>
        <v>6</v>
      </c>
      <c r="F7073" s="124" t="str">
        <f t="shared" si="1330"/>
        <v>0</v>
      </c>
      <c r="G7073" s="1">
        <f ca="1">(OFFSET(O7073,0,MATCH(Customer!$J$6,'CDH &amp; HDH'!$P$11:$X$11,0)))</f>
        <v>51</v>
      </c>
      <c r="H7073" s="1" t="str">
        <f t="shared" si="1331"/>
        <v>Heating</v>
      </c>
      <c r="I7073" s="1">
        <f ca="1">OFFSET(IF($H7073="Cooling",Customer!$C$25,Customer!$C$52),E7073,D7073)</f>
        <v>66</v>
      </c>
      <c r="J7073" s="1">
        <f ca="1">OFFSET(IF($H7073="Cooling",Customer!$L$25,Customer!$L$52),$E7073,$D7073)</f>
        <v>64</v>
      </c>
      <c r="K7073" s="16">
        <f t="shared" si="1332"/>
        <v>0</v>
      </c>
      <c r="L7073" s="16">
        <f t="shared" si="1333"/>
        <v>0</v>
      </c>
      <c r="M7073" s="17">
        <f t="shared" ca="1" si="1325"/>
        <v>15</v>
      </c>
      <c r="N7073" s="17">
        <f t="shared" ca="1" si="1326"/>
        <v>13</v>
      </c>
      <c r="O7073" s="4"/>
      <c r="P7073" s="4">
        <v>42</v>
      </c>
      <c r="Q7073" s="4">
        <v>43</v>
      </c>
      <c r="R7073" s="4">
        <v>34</v>
      </c>
      <c r="S7073" s="4">
        <v>55</v>
      </c>
      <c r="T7073" s="4">
        <v>53</v>
      </c>
      <c r="U7073" s="4">
        <v>49</v>
      </c>
      <c r="V7073" s="13">
        <v>51</v>
      </c>
      <c r="W7073" s="4">
        <v>44</v>
      </c>
      <c r="X7073" s="4">
        <v>44</v>
      </c>
      <c r="Y7073">
        <f t="shared" si="1334"/>
        <v>0</v>
      </c>
      <c r="Z7073">
        <f t="shared" si="1335"/>
        <v>0</v>
      </c>
    </row>
    <row r="7074" spans="2:26" x14ac:dyDescent="0.25">
      <c r="B7074" s="11">
        <f t="shared" si="1336"/>
        <v>44856.249999982872</v>
      </c>
      <c r="C7074" s="1">
        <f t="shared" si="1327"/>
        <v>10</v>
      </c>
      <c r="D7074" s="1">
        <f t="shared" si="1328"/>
        <v>6</v>
      </c>
      <c r="E7074" s="12">
        <f t="shared" si="1329"/>
        <v>7</v>
      </c>
      <c r="F7074" s="124" t="str">
        <f t="shared" si="1330"/>
        <v>0</v>
      </c>
      <c r="G7074" s="1">
        <f ca="1">(OFFSET(O7074,0,MATCH(Customer!$J$6,'CDH &amp; HDH'!$P$11:$X$11,0)))</f>
        <v>51</v>
      </c>
      <c r="H7074" s="1" t="str">
        <f t="shared" si="1331"/>
        <v>Heating</v>
      </c>
      <c r="I7074" s="1">
        <f ca="1">OFFSET(IF($H7074="Cooling",Customer!$C$25,Customer!$C$52),E7074,D7074)</f>
        <v>66</v>
      </c>
      <c r="J7074" s="1">
        <f ca="1">OFFSET(IF($H7074="Cooling",Customer!$L$25,Customer!$L$52),$E7074,$D7074)</f>
        <v>64</v>
      </c>
      <c r="K7074" s="16">
        <f t="shared" si="1332"/>
        <v>0</v>
      </c>
      <c r="L7074" s="16">
        <f t="shared" si="1333"/>
        <v>0</v>
      </c>
      <c r="M7074" s="17">
        <f t="shared" ca="1" si="1325"/>
        <v>15</v>
      </c>
      <c r="N7074" s="17">
        <f t="shared" ca="1" si="1326"/>
        <v>13</v>
      </c>
      <c r="O7074" s="4"/>
      <c r="P7074" s="4">
        <v>41</v>
      </c>
      <c r="Q7074" s="4">
        <v>45</v>
      </c>
      <c r="R7074" s="4">
        <v>32</v>
      </c>
      <c r="S7074" s="4">
        <v>54</v>
      </c>
      <c r="T7074" s="4">
        <v>53</v>
      </c>
      <c r="U7074" s="4">
        <v>50</v>
      </c>
      <c r="V7074" s="13">
        <v>51</v>
      </c>
      <c r="W7074" s="4">
        <v>43</v>
      </c>
      <c r="X7074" s="4">
        <v>43</v>
      </c>
      <c r="Y7074">
        <f t="shared" si="1334"/>
        <v>0</v>
      </c>
      <c r="Z7074">
        <f t="shared" si="1335"/>
        <v>0</v>
      </c>
    </row>
    <row r="7075" spans="2:26" x14ac:dyDescent="0.25">
      <c r="B7075" s="11">
        <f t="shared" si="1336"/>
        <v>44856.291666649537</v>
      </c>
      <c r="C7075" s="1">
        <f t="shared" si="1327"/>
        <v>10</v>
      </c>
      <c r="D7075" s="1">
        <f t="shared" si="1328"/>
        <v>6</v>
      </c>
      <c r="E7075" s="12">
        <f t="shared" si="1329"/>
        <v>8</v>
      </c>
      <c r="F7075" s="124" t="str">
        <f t="shared" si="1330"/>
        <v>0</v>
      </c>
      <c r="G7075" s="1">
        <f ca="1">(OFFSET(O7075,0,MATCH(Customer!$J$6,'CDH &amp; HDH'!$P$11:$X$11,0)))</f>
        <v>52</v>
      </c>
      <c r="H7075" s="1" t="str">
        <f t="shared" si="1331"/>
        <v>Heating</v>
      </c>
      <c r="I7075" s="1">
        <f ca="1">OFFSET(IF($H7075="Cooling",Customer!$C$25,Customer!$C$52),E7075,D7075)</f>
        <v>66</v>
      </c>
      <c r="J7075" s="1">
        <f ca="1">OFFSET(IF($H7075="Cooling",Customer!$L$25,Customer!$L$52),$E7075,$D7075)</f>
        <v>64</v>
      </c>
      <c r="K7075" s="16">
        <f t="shared" si="1332"/>
        <v>0</v>
      </c>
      <c r="L7075" s="16">
        <f t="shared" si="1333"/>
        <v>0</v>
      </c>
      <c r="M7075" s="17">
        <f t="shared" ca="1" si="1325"/>
        <v>14</v>
      </c>
      <c r="N7075" s="17">
        <f t="shared" ca="1" si="1326"/>
        <v>12</v>
      </c>
      <c r="O7075" s="4"/>
      <c r="P7075" s="4">
        <v>45</v>
      </c>
      <c r="Q7075" s="4">
        <v>45</v>
      </c>
      <c r="R7075" s="4">
        <v>32</v>
      </c>
      <c r="S7075" s="4">
        <v>57</v>
      </c>
      <c r="T7075" s="4">
        <v>54</v>
      </c>
      <c r="U7075" s="4">
        <v>51</v>
      </c>
      <c r="V7075" s="13">
        <v>52</v>
      </c>
      <c r="W7075" s="4">
        <v>45</v>
      </c>
      <c r="X7075" s="4">
        <v>42</v>
      </c>
      <c r="Y7075">
        <f t="shared" si="1334"/>
        <v>0</v>
      </c>
      <c r="Z7075">
        <f t="shared" si="1335"/>
        <v>0</v>
      </c>
    </row>
    <row r="7076" spans="2:26" x14ac:dyDescent="0.25">
      <c r="B7076" s="11">
        <f t="shared" si="1336"/>
        <v>44856.333333316201</v>
      </c>
      <c r="C7076" s="1">
        <f t="shared" si="1327"/>
        <v>10</v>
      </c>
      <c r="D7076" s="1">
        <f t="shared" si="1328"/>
        <v>6</v>
      </c>
      <c r="E7076" s="12">
        <f t="shared" si="1329"/>
        <v>9</v>
      </c>
      <c r="F7076" s="124" t="str">
        <f t="shared" si="1330"/>
        <v>0</v>
      </c>
      <c r="G7076" s="1">
        <f ca="1">(OFFSET(O7076,0,MATCH(Customer!$J$6,'CDH &amp; HDH'!$P$11:$X$11,0)))</f>
        <v>57</v>
      </c>
      <c r="H7076" s="1" t="str">
        <f t="shared" si="1331"/>
        <v>Heating</v>
      </c>
      <c r="I7076" s="1">
        <f ca="1">OFFSET(IF($H7076="Cooling",Customer!$C$25,Customer!$C$52),E7076,D7076)</f>
        <v>66</v>
      </c>
      <c r="J7076" s="1">
        <f ca="1">OFFSET(IF($H7076="Cooling",Customer!$L$25,Customer!$L$52),$E7076,$D7076)</f>
        <v>64</v>
      </c>
      <c r="K7076" s="16">
        <f t="shared" si="1332"/>
        <v>0</v>
      </c>
      <c r="L7076" s="16">
        <f t="shared" si="1333"/>
        <v>0</v>
      </c>
      <c r="M7076" s="17">
        <f t="shared" ref="M7076:M7139" ca="1" si="1337">IF($H7076="Cooling",0,MAX(0,I7076-$G7076))</f>
        <v>9</v>
      </c>
      <c r="N7076" s="17">
        <f t="shared" ref="N7076:N7139" ca="1" si="1338">IF($H7076="Cooling",0,MAX(0,J7076-$G7076))</f>
        <v>7</v>
      </c>
      <c r="O7076" s="4"/>
      <c r="P7076" s="4">
        <v>52</v>
      </c>
      <c r="Q7076" s="4">
        <v>46</v>
      </c>
      <c r="R7076" s="4">
        <v>34</v>
      </c>
      <c r="S7076" s="4">
        <v>61</v>
      </c>
      <c r="T7076" s="4">
        <v>59</v>
      </c>
      <c r="U7076" s="4">
        <v>55</v>
      </c>
      <c r="V7076" s="13">
        <v>57</v>
      </c>
      <c r="W7076" s="4">
        <v>53</v>
      </c>
      <c r="X7076" s="4">
        <v>44</v>
      </c>
      <c r="Y7076">
        <f t="shared" si="1334"/>
        <v>0</v>
      </c>
      <c r="Z7076">
        <f t="shared" si="1335"/>
        <v>0</v>
      </c>
    </row>
    <row r="7077" spans="2:26" x14ac:dyDescent="0.25">
      <c r="B7077" s="11">
        <f t="shared" si="1336"/>
        <v>44856.374999982865</v>
      </c>
      <c r="C7077" s="1">
        <f t="shared" si="1327"/>
        <v>10</v>
      </c>
      <c r="D7077" s="1">
        <f t="shared" si="1328"/>
        <v>6</v>
      </c>
      <c r="E7077" s="12">
        <f t="shared" si="1329"/>
        <v>10</v>
      </c>
      <c r="F7077" s="124" t="str">
        <f t="shared" si="1330"/>
        <v>0</v>
      </c>
      <c r="G7077" s="1">
        <f ca="1">(OFFSET(O7077,0,MATCH(Customer!$J$6,'CDH &amp; HDH'!$P$11:$X$11,0)))</f>
        <v>59</v>
      </c>
      <c r="H7077" s="1" t="str">
        <f t="shared" si="1331"/>
        <v>Heating</v>
      </c>
      <c r="I7077" s="1">
        <f ca="1">OFFSET(IF($H7077="Cooling",Customer!$C$25,Customer!$C$52),E7077,D7077)</f>
        <v>66</v>
      </c>
      <c r="J7077" s="1">
        <f ca="1">OFFSET(IF($H7077="Cooling",Customer!$L$25,Customer!$L$52),$E7077,$D7077)</f>
        <v>64</v>
      </c>
      <c r="K7077" s="16">
        <f t="shared" si="1332"/>
        <v>0</v>
      </c>
      <c r="L7077" s="16">
        <f t="shared" si="1333"/>
        <v>0</v>
      </c>
      <c r="M7077" s="17">
        <f t="shared" ca="1" si="1337"/>
        <v>7</v>
      </c>
      <c r="N7077" s="17">
        <f t="shared" ca="1" si="1338"/>
        <v>5</v>
      </c>
      <c r="O7077" s="4"/>
      <c r="P7077" s="4">
        <v>54</v>
      </c>
      <c r="Q7077" s="4">
        <v>47</v>
      </c>
      <c r="R7077" s="4">
        <v>37</v>
      </c>
      <c r="S7077" s="4">
        <v>64</v>
      </c>
      <c r="T7077" s="4">
        <v>63</v>
      </c>
      <c r="U7077" s="4">
        <v>56</v>
      </c>
      <c r="V7077" s="13">
        <v>59</v>
      </c>
      <c r="W7077" s="4">
        <v>55</v>
      </c>
      <c r="X7077" s="4">
        <v>45</v>
      </c>
      <c r="Y7077">
        <f t="shared" si="1334"/>
        <v>0</v>
      </c>
      <c r="Z7077">
        <f t="shared" si="1335"/>
        <v>0</v>
      </c>
    </row>
    <row r="7078" spans="2:26" x14ac:dyDescent="0.25">
      <c r="B7078" s="11">
        <f t="shared" si="1336"/>
        <v>44856.416666649529</v>
      </c>
      <c r="C7078" s="1">
        <f t="shared" si="1327"/>
        <v>10</v>
      </c>
      <c r="D7078" s="1">
        <f t="shared" si="1328"/>
        <v>6</v>
      </c>
      <c r="E7078" s="12">
        <f t="shared" si="1329"/>
        <v>11</v>
      </c>
      <c r="F7078" s="124" t="str">
        <f t="shared" si="1330"/>
        <v>0</v>
      </c>
      <c r="G7078" s="1">
        <f ca="1">(OFFSET(O7078,0,MATCH(Customer!$J$6,'CDH &amp; HDH'!$P$11:$X$11,0)))</f>
        <v>64</v>
      </c>
      <c r="H7078" s="1" t="str">
        <f t="shared" si="1331"/>
        <v>Heating</v>
      </c>
      <c r="I7078" s="1">
        <f ca="1">OFFSET(IF($H7078="Cooling",Customer!$C$25,Customer!$C$52),E7078,D7078)</f>
        <v>66</v>
      </c>
      <c r="J7078" s="1">
        <f ca="1">OFFSET(IF($H7078="Cooling",Customer!$L$25,Customer!$L$52),$E7078,$D7078)</f>
        <v>64</v>
      </c>
      <c r="K7078" s="16">
        <f t="shared" si="1332"/>
        <v>0</v>
      </c>
      <c r="L7078" s="16">
        <f t="shared" si="1333"/>
        <v>0</v>
      </c>
      <c r="M7078" s="17">
        <f t="shared" ca="1" si="1337"/>
        <v>2</v>
      </c>
      <c r="N7078" s="17">
        <f t="shared" ca="1" si="1338"/>
        <v>0</v>
      </c>
      <c r="O7078" s="4"/>
      <c r="P7078" s="4">
        <v>56</v>
      </c>
      <c r="Q7078" s="4">
        <v>49</v>
      </c>
      <c r="R7078" s="4">
        <v>37</v>
      </c>
      <c r="S7078" s="4">
        <v>66</v>
      </c>
      <c r="T7078" s="4">
        <v>66</v>
      </c>
      <c r="U7078" s="4">
        <v>58</v>
      </c>
      <c r="V7078" s="13">
        <v>64</v>
      </c>
      <c r="W7078" s="4">
        <v>59</v>
      </c>
      <c r="X7078" s="4">
        <v>50</v>
      </c>
      <c r="Y7078">
        <f t="shared" si="1334"/>
        <v>0</v>
      </c>
      <c r="Z7078">
        <f t="shared" si="1335"/>
        <v>0</v>
      </c>
    </row>
    <row r="7079" spans="2:26" x14ac:dyDescent="0.25">
      <c r="B7079" s="11">
        <f t="shared" si="1336"/>
        <v>44856.458333316194</v>
      </c>
      <c r="C7079" s="1">
        <f t="shared" si="1327"/>
        <v>10</v>
      </c>
      <c r="D7079" s="1">
        <f t="shared" si="1328"/>
        <v>6</v>
      </c>
      <c r="E7079" s="12">
        <f t="shared" si="1329"/>
        <v>12</v>
      </c>
      <c r="F7079" s="124" t="str">
        <f t="shared" si="1330"/>
        <v>0</v>
      </c>
      <c r="G7079" s="1">
        <f ca="1">(OFFSET(O7079,0,MATCH(Customer!$J$6,'CDH &amp; HDH'!$P$11:$X$11,0)))</f>
        <v>65</v>
      </c>
      <c r="H7079" s="1" t="str">
        <f t="shared" si="1331"/>
        <v>Heating</v>
      </c>
      <c r="I7079" s="1">
        <f ca="1">OFFSET(IF($H7079="Cooling",Customer!$C$25,Customer!$C$52),E7079,D7079)</f>
        <v>66</v>
      </c>
      <c r="J7079" s="1">
        <f ca="1">OFFSET(IF($H7079="Cooling",Customer!$L$25,Customer!$L$52),$E7079,$D7079)</f>
        <v>64</v>
      </c>
      <c r="K7079" s="16">
        <f t="shared" si="1332"/>
        <v>0</v>
      </c>
      <c r="L7079" s="16">
        <f t="shared" si="1333"/>
        <v>0</v>
      </c>
      <c r="M7079" s="17">
        <f t="shared" ca="1" si="1337"/>
        <v>1</v>
      </c>
      <c r="N7079" s="17">
        <f t="shared" ca="1" si="1338"/>
        <v>0</v>
      </c>
      <c r="O7079" s="4"/>
      <c r="P7079" s="4">
        <v>58</v>
      </c>
      <c r="Q7079" s="4">
        <v>55</v>
      </c>
      <c r="R7079" s="4">
        <v>40</v>
      </c>
      <c r="S7079" s="4">
        <v>68</v>
      </c>
      <c r="T7079" s="4">
        <v>69</v>
      </c>
      <c r="U7079" s="4">
        <v>59</v>
      </c>
      <c r="V7079" s="13">
        <v>65</v>
      </c>
      <c r="W7079" s="4">
        <v>61</v>
      </c>
      <c r="X7079" s="4">
        <v>59</v>
      </c>
      <c r="Y7079">
        <f t="shared" si="1334"/>
        <v>0</v>
      </c>
      <c r="Z7079">
        <f t="shared" si="1335"/>
        <v>0</v>
      </c>
    </row>
    <row r="7080" spans="2:26" x14ac:dyDescent="0.25">
      <c r="B7080" s="11">
        <f t="shared" si="1336"/>
        <v>44856.499999982858</v>
      </c>
      <c r="C7080" s="1">
        <f t="shared" si="1327"/>
        <v>10</v>
      </c>
      <c r="D7080" s="1">
        <f t="shared" si="1328"/>
        <v>6</v>
      </c>
      <c r="E7080" s="12">
        <f t="shared" si="1329"/>
        <v>13</v>
      </c>
      <c r="F7080" s="124" t="str">
        <f t="shared" si="1330"/>
        <v>0</v>
      </c>
      <c r="G7080" s="1">
        <f ca="1">(OFFSET(O7080,0,MATCH(Customer!$J$6,'CDH &amp; HDH'!$P$11:$X$11,0)))</f>
        <v>66</v>
      </c>
      <c r="H7080" s="1" t="str">
        <f t="shared" si="1331"/>
        <v>Heating</v>
      </c>
      <c r="I7080" s="1">
        <f ca="1">OFFSET(IF($H7080="Cooling",Customer!$C$25,Customer!$C$52),E7080,D7080)</f>
        <v>66</v>
      </c>
      <c r="J7080" s="1">
        <f ca="1">OFFSET(IF($H7080="Cooling",Customer!$L$25,Customer!$L$52),$E7080,$D7080)</f>
        <v>64</v>
      </c>
      <c r="K7080" s="16">
        <f t="shared" si="1332"/>
        <v>0</v>
      </c>
      <c r="L7080" s="16">
        <f t="shared" si="1333"/>
        <v>0</v>
      </c>
      <c r="M7080" s="17">
        <f t="shared" ca="1" si="1337"/>
        <v>0</v>
      </c>
      <c r="N7080" s="17">
        <f t="shared" ca="1" si="1338"/>
        <v>0</v>
      </c>
      <c r="O7080" s="4"/>
      <c r="P7080" s="4">
        <v>60</v>
      </c>
      <c r="Q7080" s="4">
        <v>60</v>
      </c>
      <c r="R7080" s="4">
        <v>42</v>
      </c>
      <c r="S7080" s="4">
        <v>70</v>
      </c>
      <c r="T7080" s="4">
        <v>70</v>
      </c>
      <c r="U7080" s="4">
        <v>61</v>
      </c>
      <c r="V7080" s="13">
        <v>66</v>
      </c>
      <c r="W7080" s="4">
        <v>63</v>
      </c>
      <c r="X7080" s="4">
        <v>68</v>
      </c>
      <c r="Y7080">
        <f t="shared" si="1334"/>
        <v>0</v>
      </c>
      <c r="Z7080">
        <f t="shared" si="1335"/>
        <v>0</v>
      </c>
    </row>
    <row r="7081" spans="2:26" x14ac:dyDescent="0.25">
      <c r="B7081" s="11">
        <f t="shared" si="1336"/>
        <v>44856.541666649522</v>
      </c>
      <c r="C7081" s="1">
        <f t="shared" si="1327"/>
        <v>10</v>
      </c>
      <c r="D7081" s="1">
        <f t="shared" si="1328"/>
        <v>6</v>
      </c>
      <c r="E7081" s="12">
        <f t="shared" si="1329"/>
        <v>14</v>
      </c>
      <c r="F7081" s="124" t="str">
        <f t="shared" si="1330"/>
        <v>0</v>
      </c>
      <c r="G7081" s="1">
        <f ca="1">(OFFSET(O7081,0,MATCH(Customer!$J$6,'CDH &amp; HDH'!$P$11:$X$11,0)))</f>
        <v>65</v>
      </c>
      <c r="H7081" s="1" t="str">
        <f t="shared" si="1331"/>
        <v>Heating</v>
      </c>
      <c r="I7081" s="1">
        <f ca="1">OFFSET(IF($H7081="Cooling",Customer!$C$25,Customer!$C$52),E7081,D7081)</f>
        <v>66</v>
      </c>
      <c r="J7081" s="1">
        <f ca="1">OFFSET(IF($H7081="Cooling",Customer!$L$25,Customer!$L$52),$E7081,$D7081)</f>
        <v>64</v>
      </c>
      <c r="K7081" s="16">
        <f t="shared" si="1332"/>
        <v>0</v>
      </c>
      <c r="L7081" s="16">
        <f t="shared" si="1333"/>
        <v>0</v>
      </c>
      <c r="M7081" s="17">
        <f t="shared" ca="1" si="1337"/>
        <v>1</v>
      </c>
      <c r="N7081" s="17">
        <f t="shared" ca="1" si="1338"/>
        <v>0</v>
      </c>
      <c r="O7081" s="4"/>
      <c r="P7081" s="4">
        <v>60</v>
      </c>
      <c r="Q7081" s="4">
        <v>63</v>
      </c>
      <c r="R7081" s="4">
        <v>45</v>
      </c>
      <c r="S7081" s="4">
        <v>71</v>
      </c>
      <c r="T7081" s="4">
        <v>72</v>
      </c>
      <c r="U7081" s="4">
        <v>61</v>
      </c>
      <c r="V7081" s="13">
        <v>65</v>
      </c>
      <c r="W7081" s="4">
        <v>65</v>
      </c>
      <c r="X7081" s="4">
        <v>71</v>
      </c>
      <c r="Y7081">
        <f t="shared" si="1334"/>
        <v>0</v>
      </c>
      <c r="Z7081">
        <f t="shared" si="1335"/>
        <v>0</v>
      </c>
    </row>
    <row r="7082" spans="2:26" x14ac:dyDescent="0.25">
      <c r="B7082" s="11">
        <f t="shared" si="1336"/>
        <v>44856.583333316186</v>
      </c>
      <c r="C7082" s="1">
        <f t="shared" si="1327"/>
        <v>10</v>
      </c>
      <c r="D7082" s="1">
        <f t="shared" si="1328"/>
        <v>6</v>
      </c>
      <c r="E7082" s="12">
        <f t="shared" si="1329"/>
        <v>15</v>
      </c>
      <c r="F7082" s="124" t="str">
        <f t="shared" si="1330"/>
        <v>0</v>
      </c>
      <c r="G7082" s="1">
        <f ca="1">(OFFSET(O7082,0,MATCH(Customer!$J$6,'CDH &amp; HDH'!$P$11:$X$11,0)))</f>
        <v>65</v>
      </c>
      <c r="H7082" s="1" t="str">
        <f t="shared" si="1331"/>
        <v>Heating</v>
      </c>
      <c r="I7082" s="1">
        <f ca="1">OFFSET(IF($H7082="Cooling",Customer!$C$25,Customer!$C$52),E7082,D7082)</f>
        <v>66</v>
      </c>
      <c r="J7082" s="1">
        <f ca="1">OFFSET(IF($H7082="Cooling",Customer!$L$25,Customer!$L$52),$E7082,$D7082)</f>
        <v>64</v>
      </c>
      <c r="K7082" s="16">
        <f t="shared" si="1332"/>
        <v>0</v>
      </c>
      <c r="L7082" s="16">
        <f t="shared" si="1333"/>
        <v>0</v>
      </c>
      <c r="M7082" s="17">
        <f t="shared" ca="1" si="1337"/>
        <v>1</v>
      </c>
      <c r="N7082" s="17">
        <f t="shared" ca="1" si="1338"/>
        <v>0</v>
      </c>
      <c r="O7082" s="4"/>
      <c r="P7082" s="4">
        <v>60</v>
      </c>
      <c r="Q7082" s="4">
        <v>63</v>
      </c>
      <c r="R7082" s="4">
        <v>45</v>
      </c>
      <c r="S7082" s="4">
        <v>71</v>
      </c>
      <c r="T7082" s="4">
        <v>73</v>
      </c>
      <c r="U7082" s="4">
        <v>61</v>
      </c>
      <c r="V7082" s="13">
        <v>65</v>
      </c>
      <c r="W7082" s="4">
        <v>66</v>
      </c>
      <c r="X7082" s="4">
        <v>73</v>
      </c>
      <c r="Y7082">
        <f t="shared" si="1334"/>
        <v>0</v>
      </c>
      <c r="Z7082">
        <f t="shared" si="1335"/>
        <v>0</v>
      </c>
    </row>
    <row r="7083" spans="2:26" x14ac:dyDescent="0.25">
      <c r="B7083" s="11">
        <f t="shared" si="1336"/>
        <v>44856.624999982851</v>
      </c>
      <c r="C7083" s="1">
        <f t="shared" si="1327"/>
        <v>10</v>
      </c>
      <c r="D7083" s="1">
        <f t="shared" si="1328"/>
        <v>6</v>
      </c>
      <c r="E7083" s="12">
        <f t="shared" si="1329"/>
        <v>16</v>
      </c>
      <c r="F7083" s="124" t="str">
        <f t="shared" si="1330"/>
        <v>0</v>
      </c>
      <c r="G7083" s="1">
        <f ca="1">(OFFSET(O7083,0,MATCH(Customer!$J$6,'CDH &amp; HDH'!$P$11:$X$11,0)))</f>
        <v>64</v>
      </c>
      <c r="H7083" s="1" t="str">
        <f t="shared" si="1331"/>
        <v>Heating</v>
      </c>
      <c r="I7083" s="1">
        <f ca="1">OFFSET(IF($H7083="Cooling",Customer!$C$25,Customer!$C$52),E7083,D7083)</f>
        <v>66</v>
      </c>
      <c r="J7083" s="1">
        <f ca="1">OFFSET(IF($H7083="Cooling",Customer!$L$25,Customer!$L$52),$E7083,$D7083)</f>
        <v>64</v>
      </c>
      <c r="K7083" s="16">
        <f t="shared" si="1332"/>
        <v>0</v>
      </c>
      <c r="L7083" s="16">
        <f t="shared" si="1333"/>
        <v>0</v>
      </c>
      <c r="M7083" s="17">
        <f t="shared" ca="1" si="1337"/>
        <v>2</v>
      </c>
      <c r="N7083" s="17">
        <f t="shared" ca="1" si="1338"/>
        <v>0</v>
      </c>
      <c r="O7083" s="4"/>
      <c r="P7083" s="4">
        <v>58</v>
      </c>
      <c r="Q7083" s="4">
        <v>65</v>
      </c>
      <c r="R7083" s="4">
        <v>43</v>
      </c>
      <c r="S7083" s="4">
        <v>72</v>
      </c>
      <c r="T7083" s="4">
        <v>71</v>
      </c>
      <c r="U7083" s="4">
        <v>61</v>
      </c>
      <c r="V7083" s="13">
        <v>64</v>
      </c>
      <c r="W7083" s="4">
        <v>65</v>
      </c>
      <c r="X7083" s="4">
        <v>73</v>
      </c>
      <c r="Y7083">
        <f t="shared" si="1334"/>
        <v>0</v>
      </c>
      <c r="Z7083">
        <f t="shared" si="1335"/>
        <v>0</v>
      </c>
    </row>
    <row r="7084" spans="2:26" x14ac:dyDescent="0.25">
      <c r="B7084" s="11">
        <f t="shared" si="1336"/>
        <v>44856.666666649515</v>
      </c>
      <c r="C7084" s="1">
        <f t="shared" si="1327"/>
        <v>10</v>
      </c>
      <c r="D7084" s="1">
        <f t="shared" si="1328"/>
        <v>6</v>
      </c>
      <c r="E7084" s="12">
        <f t="shared" si="1329"/>
        <v>17</v>
      </c>
      <c r="F7084" s="124" t="str">
        <f t="shared" si="1330"/>
        <v>0</v>
      </c>
      <c r="G7084" s="1">
        <f ca="1">(OFFSET(O7084,0,MATCH(Customer!$J$6,'CDH &amp; HDH'!$P$11:$X$11,0)))</f>
        <v>62</v>
      </c>
      <c r="H7084" s="1" t="str">
        <f t="shared" si="1331"/>
        <v>Heating</v>
      </c>
      <c r="I7084" s="1">
        <f ca="1">OFFSET(IF($H7084="Cooling",Customer!$C$25,Customer!$C$52),E7084,D7084)</f>
        <v>66</v>
      </c>
      <c r="J7084" s="1">
        <f ca="1">OFFSET(IF($H7084="Cooling",Customer!$L$25,Customer!$L$52),$E7084,$D7084)</f>
        <v>64</v>
      </c>
      <c r="K7084" s="16">
        <f t="shared" si="1332"/>
        <v>0</v>
      </c>
      <c r="L7084" s="16">
        <f t="shared" si="1333"/>
        <v>0</v>
      </c>
      <c r="M7084" s="17">
        <f t="shared" ca="1" si="1337"/>
        <v>4</v>
      </c>
      <c r="N7084" s="17">
        <f t="shared" ca="1" si="1338"/>
        <v>2</v>
      </c>
      <c r="O7084" s="4"/>
      <c r="P7084" s="4">
        <v>57</v>
      </c>
      <c r="Q7084" s="4">
        <v>63</v>
      </c>
      <c r="R7084" s="4">
        <v>40</v>
      </c>
      <c r="S7084" s="4">
        <v>70</v>
      </c>
      <c r="T7084" s="4">
        <v>67</v>
      </c>
      <c r="U7084" s="4">
        <v>58</v>
      </c>
      <c r="V7084" s="13">
        <v>62</v>
      </c>
      <c r="W7084" s="4">
        <v>63</v>
      </c>
      <c r="X7084" s="4">
        <v>67</v>
      </c>
      <c r="Y7084">
        <f t="shared" si="1334"/>
        <v>0</v>
      </c>
      <c r="Z7084">
        <f t="shared" si="1335"/>
        <v>0</v>
      </c>
    </row>
    <row r="7085" spans="2:26" x14ac:dyDescent="0.25">
      <c r="B7085" s="11">
        <f t="shared" si="1336"/>
        <v>44856.708333316179</v>
      </c>
      <c r="C7085" s="1">
        <f t="shared" si="1327"/>
        <v>10</v>
      </c>
      <c r="D7085" s="1">
        <f t="shared" si="1328"/>
        <v>6</v>
      </c>
      <c r="E7085" s="12">
        <f t="shared" si="1329"/>
        <v>18</v>
      </c>
      <c r="F7085" s="124" t="str">
        <f t="shared" si="1330"/>
        <v>0</v>
      </c>
      <c r="G7085" s="1">
        <f ca="1">(OFFSET(O7085,0,MATCH(Customer!$J$6,'CDH &amp; HDH'!$P$11:$X$11,0)))</f>
        <v>61</v>
      </c>
      <c r="H7085" s="1" t="str">
        <f t="shared" si="1331"/>
        <v>Heating</v>
      </c>
      <c r="I7085" s="1">
        <f ca="1">OFFSET(IF($H7085="Cooling",Customer!$C$25,Customer!$C$52),E7085,D7085)</f>
        <v>66</v>
      </c>
      <c r="J7085" s="1">
        <f ca="1">OFFSET(IF($H7085="Cooling",Customer!$L$25,Customer!$L$52),$E7085,$D7085)</f>
        <v>64</v>
      </c>
      <c r="K7085" s="16">
        <f t="shared" si="1332"/>
        <v>0</v>
      </c>
      <c r="L7085" s="16">
        <f t="shared" si="1333"/>
        <v>0</v>
      </c>
      <c r="M7085" s="17">
        <f t="shared" ca="1" si="1337"/>
        <v>5</v>
      </c>
      <c r="N7085" s="17">
        <f t="shared" ca="1" si="1338"/>
        <v>3</v>
      </c>
      <c r="O7085" s="4"/>
      <c r="P7085" s="4">
        <v>52</v>
      </c>
      <c r="Q7085" s="4">
        <v>60</v>
      </c>
      <c r="R7085" s="4">
        <v>40</v>
      </c>
      <c r="S7085" s="4">
        <v>68</v>
      </c>
      <c r="T7085" s="4">
        <v>60</v>
      </c>
      <c r="U7085" s="4">
        <v>55</v>
      </c>
      <c r="V7085" s="13">
        <v>61</v>
      </c>
      <c r="W7085" s="4">
        <v>58</v>
      </c>
      <c r="X7085" s="4">
        <v>60</v>
      </c>
      <c r="Y7085">
        <f t="shared" si="1334"/>
        <v>0</v>
      </c>
      <c r="Z7085">
        <f t="shared" si="1335"/>
        <v>0</v>
      </c>
    </row>
    <row r="7086" spans="2:26" x14ac:dyDescent="0.25">
      <c r="B7086" s="11">
        <f t="shared" si="1336"/>
        <v>44856.749999982843</v>
      </c>
      <c r="C7086" s="1">
        <f t="shared" si="1327"/>
        <v>10</v>
      </c>
      <c r="D7086" s="1">
        <f t="shared" si="1328"/>
        <v>6</v>
      </c>
      <c r="E7086" s="12">
        <f t="shared" si="1329"/>
        <v>19</v>
      </c>
      <c r="F7086" s="124" t="str">
        <f t="shared" si="1330"/>
        <v>0</v>
      </c>
      <c r="G7086" s="1">
        <f ca="1">(OFFSET(O7086,0,MATCH(Customer!$J$6,'CDH &amp; HDH'!$P$11:$X$11,0)))</f>
        <v>58</v>
      </c>
      <c r="H7086" s="1" t="str">
        <f t="shared" si="1331"/>
        <v>Heating</v>
      </c>
      <c r="I7086" s="1">
        <f ca="1">OFFSET(IF($H7086="Cooling",Customer!$C$25,Customer!$C$52),E7086,D7086)</f>
        <v>66</v>
      </c>
      <c r="J7086" s="1">
        <f ca="1">OFFSET(IF($H7086="Cooling",Customer!$L$25,Customer!$L$52),$E7086,$D7086)</f>
        <v>64</v>
      </c>
      <c r="K7086" s="16">
        <f t="shared" si="1332"/>
        <v>0</v>
      </c>
      <c r="L7086" s="16">
        <f t="shared" si="1333"/>
        <v>0</v>
      </c>
      <c r="M7086" s="17">
        <f t="shared" ca="1" si="1337"/>
        <v>8</v>
      </c>
      <c r="N7086" s="17">
        <f t="shared" ca="1" si="1338"/>
        <v>6</v>
      </c>
      <c r="O7086" s="4"/>
      <c r="P7086" s="4">
        <v>49</v>
      </c>
      <c r="Q7086" s="4">
        <v>59</v>
      </c>
      <c r="R7086" s="4">
        <v>40</v>
      </c>
      <c r="S7086" s="4">
        <v>66</v>
      </c>
      <c r="T7086" s="4">
        <v>55</v>
      </c>
      <c r="U7086" s="4">
        <v>52</v>
      </c>
      <c r="V7086" s="13">
        <v>58</v>
      </c>
      <c r="W7086" s="4">
        <v>55</v>
      </c>
      <c r="X7086" s="4">
        <v>57</v>
      </c>
      <c r="Y7086">
        <f t="shared" si="1334"/>
        <v>0</v>
      </c>
      <c r="Z7086">
        <f t="shared" si="1335"/>
        <v>0</v>
      </c>
    </row>
    <row r="7087" spans="2:26" x14ac:dyDescent="0.25">
      <c r="B7087" s="11">
        <f t="shared" si="1336"/>
        <v>44856.791666649508</v>
      </c>
      <c r="C7087" s="1">
        <f t="shared" si="1327"/>
        <v>10</v>
      </c>
      <c r="D7087" s="1">
        <f t="shared" si="1328"/>
        <v>6</v>
      </c>
      <c r="E7087" s="12">
        <f t="shared" si="1329"/>
        <v>20</v>
      </c>
      <c r="F7087" s="124" t="str">
        <f t="shared" si="1330"/>
        <v>0</v>
      </c>
      <c r="G7087" s="1">
        <f ca="1">(OFFSET(O7087,0,MATCH(Customer!$J$6,'CDH &amp; HDH'!$P$11:$X$11,0)))</f>
        <v>54</v>
      </c>
      <c r="H7087" s="1" t="str">
        <f t="shared" si="1331"/>
        <v>Heating</v>
      </c>
      <c r="I7087" s="1">
        <f ca="1">OFFSET(IF($H7087="Cooling",Customer!$C$25,Customer!$C$52),E7087,D7087)</f>
        <v>66</v>
      </c>
      <c r="J7087" s="1">
        <f ca="1">OFFSET(IF($H7087="Cooling",Customer!$L$25,Customer!$L$52),$E7087,$D7087)</f>
        <v>64</v>
      </c>
      <c r="K7087" s="16">
        <f t="shared" si="1332"/>
        <v>0</v>
      </c>
      <c r="L7087" s="16">
        <f t="shared" si="1333"/>
        <v>0</v>
      </c>
      <c r="M7087" s="17">
        <f t="shared" ca="1" si="1337"/>
        <v>12</v>
      </c>
      <c r="N7087" s="17">
        <f t="shared" ca="1" si="1338"/>
        <v>10</v>
      </c>
      <c r="O7087" s="4"/>
      <c r="P7087" s="4">
        <v>47</v>
      </c>
      <c r="Q7087" s="4">
        <v>57</v>
      </c>
      <c r="R7087" s="4">
        <v>40</v>
      </c>
      <c r="S7087" s="4">
        <v>66</v>
      </c>
      <c r="T7087" s="4">
        <v>53</v>
      </c>
      <c r="U7087" s="4">
        <v>51</v>
      </c>
      <c r="V7087" s="13">
        <v>54</v>
      </c>
      <c r="W7087" s="4">
        <v>54</v>
      </c>
      <c r="X7087" s="4">
        <v>53</v>
      </c>
      <c r="Y7087">
        <f t="shared" si="1334"/>
        <v>0</v>
      </c>
      <c r="Z7087">
        <f t="shared" si="1335"/>
        <v>0</v>
      </c>
    </row>
    <row r="7088" spans="2:26" x14ac:dyDescent="0.25">
      <c r="B7088" s="11">
        <f t="shared" si="1336"/>
        <v>44856.833333316172</v>
      </c>
      <c r="C7088" s="1">
        <f t="shared" si="1327"/>
        <v>10</v>
      </c>
      <c r="D7088" s="1">
        <f t="shared" si="1328"/>
        <v>6</v>
      </c>
      <c r="E7088" s="12">
        <f t="shared" si="1329"/>
        <v>21</v>
      </c>
      <c r="F7088" s="124" t="str">
        <f t="shared" si="1330"/>
        <v>0</v>
      </c>
      <c r="G7088" s="1">
        <f ca="1">(OFFSET(O7088,0,MATCH(Customer!$J$6,'CDH &amp; HDH'!$P$11:$X$11,0)))</f>
        <v>53</v>
      </c>
      <c r="H7088" s="1" t="str">
        <f t="shared" si="1331"/>
        <v>Heating</v>
      </c>
      <c r="I7088" s="1">
        <f ca="1">OFFSET(IF($H7088="Cooling",Customer!$C$25,Customer!$C$52),E7088,D7088)</f>
        <v>66</v>
      </c>
      <c r="J7088" s="1">
        <f ca="1">OFFSET(IF($H7088="Cooling",Customer!$L$25,Customer!$L$52),$E7088,$D7088)</f>
        <v>64</v>
      </c>
      <c r="K7088" s="16">
        <f t="shared" si="1332"/>
        <v>0</v>
      </c>
      <c r="L7088" s="16">
        <f t="shared" si="1333"/>
        <v>0</v>
      </c>
      <c r="M7088" s="17">
        <f t="shared" ca="1" si="1337"/>
        <v>13</v>
      </c>
      <c r="N7088" s="17">
        <f t="shared" ca="1" si="1338"/>
        <v>11</v>
      </c>
      <c r="O7088" s="4"/>
      <c r="P7088" s="4">
        <v>46</v>
      </c>
      <c r="Q7088" s="4">
        <v>57</v>
      </c>
      <c r="R7088" s="4">
        <v>40</v>
      </c>
      <c r="S7088" s="4">
        <v>65</v>
      </c>
      <c r="T7088" s="4">
        <v>53</v>
      </c>
      <c r="U7088" s="4">
        <v>49</v>
      </c>
      <c r="V7088" s="13">
        <v>53</v>
      </c>
      <c r="W7088" s="4">
        <v>53</v>
      </c>
      <c r="X7088" s="4">
        <v>53</v>
      </c>
      <c r="Y7088">
        <f t="shared" si="1334"/>
        <v>0</v>
      </c>
      <c r="Z7088">
        <f t="shared" si="1335"/>
        <v>0</v>
      </c>
    </row>
    <row r="7089" spans="2:26" x14ac:dyDescent="0.25">
      <c r="B7089" s="11">
        <f t="shared" si="1336"/>
        <v>44856.874999982836</v>
      </c>
      <c r="C7089" s="1">
        <f t="shared" si="1327"/>
        <v>10</v>
      </c>
      <c r="D7089" s="1">
        <f t="shared" si="1328"/>
        <v>6</v>
      </c>
      <c r="E7089" s="12">
        <f t="shared" si="1329"/>
        <v>22</v>
      </c>
      <c r="F7089" s="124" t="str">
        <f t="shared" si="1330"/>
        <v>0</v>
      </c>
      <c r="G7089" s="1">
        <f ca="1">(OFFSET(O7089,0,MATCH(Customer!$J$6,'CDH &amp; HDH'!$P$11:$X$11,0)))</f>
        <v>52</v>
      </c>
      <c r="H7089" s="1" t="str">
        <f t="shared" si="1331"/>
        <v>Heating</v>
      </c>
      <c r="I7089" s="1">
        <f ca="1">OFFSET(IF($H7089="Cooling",Customer!$C$25,Customer!$C$52),E7089,D7089)</f>
        <v>66</v>
      </c>
      <c r="J7089" s="1">
        <f ca="1">OFFSET(IF($H7089="Cooling",Customer!$L$25,Customer!$L$52),$E7089,$D7089)</f>
        <v>64</v>
      </c>
      <c r="K7089" s="16">
        <f t="shared" si="1332"/>
        <v>0</v>
      </c>
      <c r="L7089" s="16">
        <f t="shared" si="1333"/>
        <v>0</v>
      </c>
      <c r="M7089" s="17">
        <f t="shared" ca="1" si="1337"/>
        <v>14</v>
      </c>
      <c r="N7089" s="17">
        <f t="shared" ca="1" si="1338"/>
        <v>12</v>
      </c>
      <c r="O7089" s="4"/>
      <c r="P7089" s="4">
        <v>44</v>
      </c>
      <c r="Q7089" s="4">
        <v>57</v>
      </c>
      <c r="R7089" s="4">
        <v>41</v>
      </c>
      <c r="S7089" s="4">
        <v>65</v>
      </c>
      <c r="T7089" s="4">
        <v>52</v>
      </c>
      <c r="U7089" s="4">
        <v>47</v>
      </c>
      <c r="V7089" s="13">
        <v>52</v>
      </c>
      <c r="W7089" s="4">
        <v>51</v>
      </c>
      <c r="X7089" s="4">
        <v>53</v>
      </c>
      <c r="Y7089">
        <f t="shared" si="1334"/>
        <v>0</v>
      </c>
      <c r="Z7089">
        <f t="shared" si="1335"/>
        <v>0</v>
      </c>
    </row>
    <row r="7090" spans="2:26" x14ac:dyDescent="0.25">
      <c r="B7090" s="11">
        <f t="shared" si="1336"/>
        <v>44856.9166666495</v>
      </c>
      <c r="C7090" s="1">
        <f t="shared" si="1327"/>
        <v>10</v>
      </c>
      <c r="D7090" s="1">
        <f t="shared" si="1328"/>
        <v>6</v>
      </c>
      <c r="E7090" s="12">
        <f t="shared" si="1329"/>
        <v>23</v>
      </c>
      <c r="F7090" s="124" t="str">
        <f t="shared" si="1330"/>
        <v>0</v>
      </c>
      <c r="G7090" s="1">
        <f ca="1">(OFFSET(O7090,0,MATCH(Customer!$J$6,'CDH &amp; HDH'!$P$11:$X$11,0)))</f>
        <v>51</v>
      </c>
      <c r="H7090" s="1" t="str">
        <f t="shared" si="1331"/>
        <v>Heating</v>
      </c>
      <c r="I7090" s="1">
        <f ca="1">OFFSET(IF($H7090="Cooling",Customer!$C$25,Customer!$C$52),E7090,D7090)</f>
        <v>66</v>
      </c>
      <c r="J7090" s="1">
        <f ca="1">OFFSET(IF($H7090="Cooling",Customer!$L$25,Customer!$L$52),$E7090,$D7090)</f>
        <v>64</v>
      </c>
      <c r="K7090" s="16">
        <f t="shared" si="1332"/>
        <v>0</v>
      </c>
      <c r="L7090" s="16">
        <f t="shared" si="1333"/>
        <v>0</v>
      </c>
      <c r="M7090" s="17">
        <f t="shared" ca="1" si="1337"/>
        <v>15</v>
      </c>
      <c r="N7090" s="17">
        <f t="shared" ca="1" si="1338"/>
        <v>13</v>
      </c>
      <c r="O7090" s="4"/>
      <c r="P7090" s="4">
        <v>44</v>
      </c>
      <c r="Q7090" s="4">
        <v>57</v>
      </c>
      <c r="R7090" s="4">
        <v>38</v>
      </c>
      <c r="S7090" s="4">
        <v>64</v>
      </c>
      <c r="T7090" s="4">
        <v>51</v>
      </c>
      <c r="U7090" s="4">
        <v>46</v>
      </c>
      <c r="V7090" s="13">
        <v>51</v>
      </c>
      <c r="W7090" s="4">
        <v>50</v>
      </c>
      <c r="X7090" s="4">
        <v>51</v>
      </c>
      <c r="Y7090">
        <f t="shared" si="1334"/>
        <v>0</v>
      </c>
      <c r="Z7090">
        <f t="shared" si="1335"/>
        <v>0</v>
      </c>
    </row>
    <row r="7091" spans="2:26" x14ac:dyDescent="0.25">
      <c r="B7091" s="11">
        <f t="shared" si="1336"/>
        <v>44856.958333316164</v>
      </c>
      <c r="C7091" s="1">
        <f t="shared" si="1327"/>
        <v>10</v>
      </c>
      <c r="D7091" s="1">
        <f t="shared" si="1328"/>
        <v>6</v>
      </c>
      <c r="E7091" s="12">
        <f t="shared" si="1329"/>
        <v>24</v>
      </c>
      <c r="F7091" s="124" t="str">
        <f t="shared" si="1330"/>
        <v>0</v>
      </c>
      <c r="G7091" s="1">
        <f ca="1">(OFFSET(O7091,0,MATCH(Customer!$J$6,'CDH &amp; HDH'!$P$11:$X$11,0)))</f>
        <v>51</v>
      </c>
      <c r="H7091" s="1" t="str">
        <f t="shared" si="1331"/>
        <v>Heating</v>
      </c>
      <c r="I7091" s="1">
        <f ca="1">OFFSET(IF($H7091="Cooling",Customer!$C$25,Customer!$C$52),E7091,D7091)</f>
        <v>66</v>
      </c>
      <c r="J7091" s="1">
        <f ca="1">OFFSET(IF($H7091="Cooling",Customer!$L$25,Customer!$L$52),$E7091,$D7091)</f>
        <v>64</v>
      </c>
      <c r="K7091" s="16">
        <f t="shared" si="1332"/>
        <v>0</v>
      </c>
      <c r="L7091" s="16">
        <f t="shared" si="1333"/>
        <v>0</v>
      </c>
      <c r="M7091" s="17">
        <f t="shared" ca="1" si="1337"/>
        <v>15</v>
      </c>
      <c r="N7091" s="17">
        <f t="shared" ca="1" si="1338"/>
        <v>13</v>
      </c>
      <c r="O7091" s="4"/>
      <c r="P7091" s="4">
        <v>44</v>
      </c>
      <c r="Q7091" s="4">
        <v>57</v>
      </c>
      <c r="R7091" s="4">
        <v>33</v>
      </c>
      <c r="S7091" s="4">
        <v>64</v>
      </c>
      <c r="T7091" s="4">
        <v>51</v>
      </c>
      <c r="U7091" s="4">
        <v>44</v>
      </c>
      <c r="V7091" s="13">
        <v>51</v>
      </c>
      <c r="W7091" s="4">
        <v>49</v>
      </c>
      <c r="X7091" s="4">
        <v>51</v>
      </c>
      <c r="Y7091">
        <f t="shared" si="1334"/>
        <v>0</v>
      </c>
      <c r="Z7091">
        <f t="shared" si="1335"/>
        <v>0</v>
      </c>
    </row>
    <row r="7092" spans="2:26" x14ac:dyDescent="0.25">
      <c r="B7092" s="11">
        <f t="shared" si="1336"/>
        <v>44856.999999982829</v>
      </c>
      <c r="C7092" s="1">
        <f t="shared" si="1327"/>
        <v>10</v>
      </c>
      <c r="D7092" s="1">
        <f t="shared" si="1328"/>
        <v>7</v>
      </c>
      <c r="E7092" s="12">
        <f t="shared" si="1329"/>
        <v>1</v>
      </c>
      <c r="F7092" s="124" t="str">
        <f t="shared" si="1330"/>
        <v>0</v>
      </c>
      <c r="G7092" s="1">
        <f ca="1">(OFFSET(O7092,0,MATCH(Customer!$J$6,'CDH &amp; HDH'!$P$11:$X$11,0)))</f>
        <v>50</v>
      </c>
      <c r="H7092" s="1" t="str">
        <f t="shared" si="1331"/>
        <v>Heating</v>
      </c>
      <c r="I7092" s="1">
        <f ca="1">OFFSET(IF($H7092="Cooling",Customer!$C$25,Customer!$C$52),E7092,D7092)</f>
        <v>66</v>
      </c>
      <c r="J7092" s="1">
        <f ca="1">OFFSET(IF($H7092="Cooling",Customer!$L$25,Customer!$L$52),$E7092,$D7092)</f>
        <v>64</v>
      </c>
      <c r="K7092" s="16">
        <f t="shared" si="1332"/>
        <v>0</v>
      </c>
      <c r="L7092" s="16">
        <f t="shared" si="1333"/>
        <v>0</v>
      </c>
      <c r="M7092" s="17">
        <f t="shared" ca="1" si="1337"/>
        <v>16</v>
      </c>
      <c r="N7092" s="17">
        <f t="shared" ca="1" si="1338"/>
        <v>14</v>
      </c>
      <c r="O7092" s="4"/>
      <c r="P7092" s="4">
        <v>41</v>
      </c>
      <c r="Q7092" s="4">
        <v>55</v>
      </c>
      <c r="R7092" s="4">
        <v>33</v>
      </c>
      <c r="S7092" s="4">
        <v>63</v>
      </c>
      <c r="T7092" s="4">
        <v>51</v>
      </c>
      <c r="U7092" s="4">
        <v>42</v>
      </c>
      <c r="V7092" s="13">
        <v>50</v>
      </c>
      <c r="W7092" s="4">
        <v>46</v>
      </c>
      <c r="X7092" s="4">
        <v>48</v>
      </c>
      <c r="Y7092">
        <f t="shared" si="1334"/>
        <v>0</v>
      </c>
      <c r="Z7092">
        <f t="shared" si="1335"/>
        <v>0</v>
      </c>
    </row>
    <row r="7093" spans="2:26" x14ac:dyDescent="0.25">
      <c r="B7093" s="11">
        <f t="shared" si="1336"/>
        <v>44857.041666649493</v>
      </c>
      <c r="C7093" s="1">
        <f t="shared" si="1327"/>
        <v>10</v>
      </c>
      <c r="D7093" s="1">
        <f t="shared" si="1328"/>
        <v>7</v>
      </c>
      <c r="E7093" s="12">
        <f t="shared" si="1329"/>
        <v>2</v>
      </c>
      <c r="F7093" s="124" t="str">
        <f t="shared" si="1330"/>
        <v>0</v>
      </c>
      <c r="G7093" s="1">
        <f ca="1">(OFFSET(O7093,0,MATCH(Customer!$J$6,'CDH &amp; HDH'!$P$11:$X$11,0)))</f>
        <v>50</v>
      </c>
      <c r="H7093" s="1" t="str">
        <f t="shared" si="1331"/>
        <v>Heating</v>
      </c>
      <c r="I7093" s="1">
        <f ca="1">OFFSET(IF($H7093="Cooling",Customer!$C$25,Customer!$C$52),E7093,D7093)</f>
        <v>66</v>
      </c>
      <c r="J7093" s="1">
        <f ca="1">OFFSET(IF($H7093="Cooling",Customer!$L$25,Customer!$L$52),$E7093,$D7093)</f>
        <v>64</v>
      </c>
      <c r="K7093" s="16">
        <f t="shared" si="1332"/>
        <v>0</v>
      </c>
      <c r="L7093" s="16">
        <f t="shared" si="1333"/>
        <v>0</v>
      </c>
      <c r="M7093" s="17">
        <f t="shared" ca="1" si="1337"/>
        <v>16</v>
      </c>
      <c r="N7093" s="17">
        <f t="shared" ca="1" si="1338"/>
        <v>14</v>
      </c>
      <c r="O7093" s="4"/>
      <c r="P7093" s="4">
        <v>39</v>
      </c>
      <c r="Q7093" s="4">
        <v>56</v>
      </c>
      <c r="R7093" s="4">
        <v>34</v>
      </c>
      <c r="S7093" s="4">
        <v>60</v>
      </c>
      <c r="T7093" s="4">
        <v>50</v>
      </c>
      <c r="U7093" s="4">
        <v>40</v>
      </c>
      <c r="V7093" s="13">
        <v>50</v>
      </c>
      <c r="W7093" s="4">
        <v>47</v>
      </c>
      <c r="X7093" s="4">
        <v>48</v>
      </c>
      <c r="Y7093">
        <f t="shared" si="1334"/>
        <v>0</v>
      </c>
      <c r="Z7093">
        <f t="shared" si="1335"/>
        <v>0</v>
      </c>
    </row>
    <row r="7094" spans="2:26" x14ac:dyDescent="0.25">
      <c r="B7094" s="11">
        <f t="shared" si="1336"/>
        <v>44857.083333316157</v>
      </c>
      <c r="C7094" s="1">
        <f t="shared" si="1327"/>
        <v>10</v>
      </c>
      <c r="D7094" s="1">
        <f t="shared" si="1328"/>
        <v>7</v>
      </c>
      <c r="E7094" s="12">
        <f t="shared" si="1329"/>
        <v>3</v>
      </c>
      <c r="F7094" s="124" t="str">
        <f t="shared" si="1330"/>
        <v>0</v>
      </c>
      <c r="G7094" s="1">
        <f ca="1">(OFFSET(O7094,0,MATCH(Customer!$J$6,'CDH &amp; HDH'!$P$11:$X$11,0)))</f>
        <v>50</v>
      </c>
      <c r="H7094" s="1" t="str">
        <f t="shared" si="1331"/>
        <v>Heating</v>
      </c>
      <c r="I7094" s="1">
        <f ca="1">OFFSET(IF($H7094="Cooling",Customer!$C$25,Customer!$C$52),E7094,D7094)</f>
        <v>66</v>
      </c>
      <c r="J7094" s="1">
        <f ca="1">OFFSET(IF($H7094="Cooling",Customer!$L$25,Customer!$L$52),$E7094,$D7094)</f>
        <v>64</v>
      </c>
      <c r="K7094" s="16">
        <f t="shared" si="1332"/>
        <v>0</v>
      </c>
      <c r="L7094" s="16">
        <f t="shared" si="1333"/>
        <v>0</v>
      </c>
      <c r="M7094" s="17">
        <f t="shared" ca="1" si="1337"/>
        <v>16</v>
      </c>
      <c r="N7094" s="17">
        <f t="shared" ca="1" si="1338"/>
        <v>14</v>
      </c>
      <c r="O7094" s="4"/>
      <c r="P7094" s="4">
        <v>38</v>
      </c>
      <c r="Q7094" s="4">
        <v>56</v>
      </c>
      <c r="R7094" s="4">
        <v>35</v>
      </c>
      <c r="S7094" s="4">
        <v>57</v>
      </c>
      <c r="T7094" s="4">
        <v>50</v>
      </c>
      <c r="U7094" s="4">
        <v>39</v>
      </c>
      <c r="V7094" s="13">
        <v>50</v>
      </c>
      <c r="W7094" s="4">
        <v>48</v>
      </c>
      <c r="X7094" s="4">
        <v>47</v>
      </c>
      <c r="Y7094">
        <f t="shared" si="1334"/>
        <v>0</v>
      </c>
      <c r="Z7094">
        <f t="shared" si="1335"/>
        <v>0</v>
      </c>
    </row>
    <row r="7095" spans="2:26" x14ac:dyDescent="0.25">
      <c r="B7095" s="11">
        <f t="shared" si="1336"/>
        <v>44857.124999982821</v>
      </c>
      <c r="C7095" s="1">
        <f t="shared" si="1327"/>
        <v>10</v>
      </c>
      <c r="D7095" s="1">
        <f t="shared" si="1328"/>
        <v>7</v>
      </c>
      <c r="E7095" s="12">
        <f t="shared" si="1329"/>
        <v>4</v>
      </c>
      <c r="F7095" s="124" t="str">
        <f t="shared" si="1330"/>
        <v>0</v>
      </c>
      <c r="G7095" s="1">
        <f ca="1">(OFFSET(O7095,0,MATCH(Customer!$J$6,'CDH &amp; HDH'!$P$11:$X$11,0)))</f>
        <v>48</v>
      </c>
      <c r="H7095" s="1" t="str">
        <f t="shared" si="1331"/>
        <v>Heating</v>
      </c>
      <c r="I7095" s="1">
        <f ca="1">OFFSET(IF($H7095="Cooling",Customer!$C$25,Customer!$C$52),E7095,D7095)</f>
        <v>66</v>
      </c>
      <c r="J7095" s="1">
        <f ca="1">OFFSET(IF($H7095="Cooling",Customer!$L$25,Customer!$L$52),$E7095,$D7095)</f>
        <v>64</v>
      </c>
      <c r="K7095" s="16">
        <f t="shared" si="1332"/>
        <v>0</v>
      </c>
      <c r="L7095" s="16">
        <f t="shared" si="1333"/>
        <v>0</v>
      </c>
      <c r="M7095" s="17">
        <f t="shared" ca="1" si="1337"/>
        <v>18</v>
      </c>
      <c r="N7095" s="17">
        <f t="shared" ca="1" si="1338"/>
        <v>16</v>
      </c>
      <c r="O7095" s="4"/>
      <c r="P7095" s="4">
        <v>37</v>
      </c>
      <c r="Q7095" s="4">
        <v>55</v>
      </c>
      <c r="R7095" s="4">
        <v>37</v>
      </c>
      <c r="S7095" s="4">
        <v>54</v>
      </c>
      <c r="T7095" s="4">
        <v>49</v>
      </c>
      <c r="U7095" s="4">
        <v>39</v>
      </c>
      <c r="V7095" s="13">
        <v>48</v>
      </c>
      <c r="W7095" s="4">
        <v>48</v>
      </c>
      <c r="X7095" s="4">
        <v>45</v>
      </c>
      <c r="Y7095">
        <f t="shared" si="1334"/>
        <v>0</v>
      </c>
      <c r="Z7095">
        <f t="shared" si="1335"/>
        <v>0</v>
      </c>
    </row>
    <row r="7096" spans="2:26" x14ac:dyDescent="0.25">
      <c r="B7096" s="11">
        <f t="shared" si="1336"/>
        <v>44857.166666649486</v>
      </c>
      <c r="C7096" s="1">
        <f t="shared" si="1327"/>
        <v>10</v>
      </c>
      <c r="D7096" s="1">
        <f t="shared" si="1328"/>
        <v>7</v>
      </c>
      <c r="E7096" s="12">
        <f t="shared" si="1329"/>
        <v>5</v>
      </c>
      <c r="F7096" s="124" t="str">
        <f t="shared" si="1330"/>
        <v>0</v>
      </c>
      <c r="G7096" s="1">
        <f ca="1">(OFFSET(O7096,0,MATCH(Customer!$J$6,'CDH &amp; HDH'!$P$11:$X$11,0)))</f>
        <v>46</v>
      </c>
      <c r="H7096" s="1" t="str">
        <f t="shared" si="1331"/>
        <v>Heating</v>
      </c>
      <c r="I7096" s="1">
        <f ca="1">OFFSET(IF($H7096="Cooling",Customer!$C$25,Customer!$C$52),E7096,D7096)</f>
        <v>66</v>
      </c>
      <c r="J7096" s="1">
        <f ca="1">OFFSET(IF($H7096="Cooling",Customer!$L$25,Customer!$L$52),$E7096,$D7096)</f>
        <v>64</v>
      </c>
      <c r="K7096" s="16">
        <f t="shared" si="1332"/>
        <v>0</v>
      </c>
      <c r="L7096" s="16">
        <f t="shared" si="1333"/>
        <v>0</v>
      </c>
      <c r="M7096" s="17">
        <f t="shared" ca="1" si="1337"/>
        <v>20</v>
      </c>
      <c r="N7096" s="17">
        <f t="shared" ca="1" si="1338"/>
        <v>18</v>
      </c>
      <c r="O7096" s="4"/>
      <c r="P7096" s="4">
        <v>39</v>
      </c>
      <c r="Q7096" s="4">
        <v>56</v>
      </c>
      <c r="R7096" s="4">
        <v>37</v>
      </c>
      <c r="S7096" s="4">
        <v>53</v>
      </c>
      <c r="T7096" s="4">
        <v>48</v>
      </c>
      <c r="U7096" s="4">
        <v>41</v>
      </c>
      <c r="V7096" s="13">
        <v>46</v>
      </c>
      <c r="W7096" s="4">
        <v>48</v>
      </c>
      <c r="X7096" s="4">
        <v>46</v>
      </c>
      <c r="Y7096">
        <f t="shared" si="1334"/>
        <v>0</v>
      </c>
      <c r="Z7096">
        <f t="shared" si="1335"/>
        <v>0</v>
      </c>
    </row>
    <row r="7097" spans="2:26" x14ac:dyDescent="0.25">
      <c r="B7097" s="11">
        <f t="shared" si="1336"/>
        <v>44857.20833331615</v>
      </c>
      <c r="C7097" s="1">
        <f t="shared" si="1327"/>
        <v>10</v>
      </c>
      <c r="D7097" s="1">
        <f t="shared" si="1328"/>
        <v>7</v>
      </c>
      <c r="E7097" s="12">
        <f t="shared" si="1329"/>
        <v>6</v>
      </c>
      <c r="F7097" s="124" t="str">
        <f t="shared" si="1330"/>
        <v>0</v>
      </c>
      <c r="G7097" s="1">
        <f ca="1">(OFFSET(O7097,0,MATCH(Customer!$J$6,'CDH &amp; HDH'!$P$11:$X$11,0)))</f>
        <v>44</v>
      </c>
      <c r="H7097" s="1" t="str">
        <f t="shared" si="1331"/>
        <v>Heating</v>
      </c>
      <c r="I7097" s="1">
        <f ca="1">OFFSET(IF($H7097="Cooling",Customer!$C$25,Customer!$C$52),E7097,D7097)</f>
        <v>66</v>
      </c>
      <c r="J7097" s="1">
        <f ca="1">OFFSET(IF($H7097="Cooling",Customer!$L$25,Customer!$L$52),$E7097,$D7097)</f>
        <v>64</v>
      </c>
      <c r="K7097" s="16">
        <f t="shared" si="1332"/>
        <v>0</v>
      </c>
      <c r="L7097" s="16">
        <f t="shared" si="1333"/>
        <v>0</v>
      </c>
      <c r="M7097" s="17">
        <f t="shared" ca="1" si="1337"/>
        <v>22</v>
      </c>
      <c r="N7097" s="17">
        <f t="shared" ca="1" si="1338"/>
        <v>20</v>
      </c>
      <c r="O7097" s="4"/>
      <c r="P7097" s="4">
        <v>40</v>
      </c>
      <c r="Q7097" s="4">
        <v>55</v>
      </c>
      <c r="R7097" s="4">
        <v>38</v>
      </c>
      <c r="S7097" s="4">
        <v>52</v>
      </c>
      <c r="T7097" s="4">
        <v>48</v>
      </c>
      <c r="U7097" s="4">
        <v>39</v>
      </c>
      <c r="V7097" s="13">
        <v>44</v>
      </c>
      <c r="W7097" s="4">
        <v>48</v>
      </c>
      <c r="X7097" s="4">
        <v>46</v>
      </c>
      <c r="Y7097">
        <f t="shared" si="1334"/>
        <v>0</v>
      </c>
      <c r="Z7097">
        <f t="shared" si="1335"/>
        <v>0</v>
      </c>
    </row>
    <row r="7098" spans="2:26" x14ac:dyDescent="0.25">
      <c r="B7098" s="11">
        <f t="shared" si="1336"/>
        <v>44857.249999982814</v>
      </c>
      <c r="C7098" s="1">
        <f t="shared" si="1327"/>
        <v>10</v>
      </c>
      <c r="D7098" s="1">
        <f t="shared" si="1328"/>
        <v>7</v>
      </c>
      <c r="E7098" s="12">
        <f t="shared" si="1329"/>
        <v>7</v>
      </c>
      <c r="F7098" s="124" t="str">
        <f t="shared" si="1330"/>
        <v>0</v>
      </c>
      <c r="G7098" s="1">
        <f ca="1">(OFFSET(O7098,0,MATCH(Customer!$J$6,'CDH &amp; HDH'!$P$11:$X$11,0)))</f>
        <v>44</v>
      </c>
      <c r="H7098" s="1" t="str">
        <f t="shared" si="1331"/>
        <v>Heating</v>
      </c>
      <c r="I7098" s="1">
        <f ca="1">OFFSET(IF($H7098="Cooling",Customer!$C$25,Customer!$C$52),E7098,D7098)</f>
        <v>66</v>
      </c>
      <c r="J7098" s="1">
        <f ca="1">OFFSET(IF($H7098="Cooling",Customer!$L$25,Customer!$L$52),$E7098,$D7098)</f>
        <v>64</v>
      </c>
      <c r="K7098" s="16">
        <f t="shared" si="1332"/>
        <v>0</v>
      </c>
      <c r="L7098" s="16">
        <f t="shared" si="1333"/>
        <v>0</v>
      </c>
      <c r="M7098" s="17">
        <f t="shared" ca="1" si="1337"/>
        <v>22</v>
      </c>
      <c r="N7098" s="17">
        <f t="shared" ca="1" si="1338"/>
        <v>20</v>
      </c>
      <c r="O7098" s="4"/>
      <c r="P7098" s="4">
        <v>39</v>
      </c>
      <c r="Q7098" s="4">
        <v>56</v>
      </c>
      <c r="R7098" s="4">
        <v>38</v>
      </c>
      <c r="S7098" s="4">
        <v>51</v>
      </c>
      <c r="T7098" s="4">
        <v>50</v>
      </c>
      <c r="U7098" s="4">
        <v>37</v>
      </c>
      <c r="V7098" s="13">
        <v>44</v>
      </c>
      <c r="W7098" s="4">
        <v>47</v>
      </c>
      <c r="X7098" s="4">
        <v>45</v>
      </c>
      <c r="Y7098">
        <f t="shared" si="1334"/>
        <v>0</v>
      </c>
      <c r="Z7098">
        <f t="shared" si="1335"/>
        <v>0</v>
      </c>
    </row>
    <row r="7099" spans="2:26" x14ac:dyDescent="0.25">
      <c r="B7099" s="11">
        <f t="shared" si="1336"/>
        <v>44857.291666649478</v>
      </c>
      <c r="C7099" s="1">
        <f t="shared" si="1327"/>
        <v>10</v>
      </c>
      <c r="D7099" s="1">
        <f t="shared" si="1328"/>
        <v>7</v>
      </c>
      <c r="E7099" s="12">
        <f t="shared" si="1329"/>
        <v>8</v>
      </c>
      <c r="F7099" s="124" t="str">
        <f t="shared" si="1330"/>
        <v>0</v>
      </c>
      <c r="G7099" s="1">
        <f ca="1">(OFFSET(O7099,0,MATCH(Customer!$J$6,'CDH &amp; HDH'!$P$11:$X$11,0)))</f>
        <v>43</v>
      </c>
      <c r="H7099" s="1" t="str">
        <f t="shared" si="1331"/>
        <v>Heating</v>
      </c>
      <c r="I7099" s="1">
        <f ca="1">OFFSET(IF($H7099="Cooling",Customer!$C$25,Customer!$C$52),E7099,D7099)</f>
        <v>66</v>
      </c>
      <c r="J7099" s="1">
        <f ca="1">OFFSET(IF($H7099="Cooling",Customer!$L$25,Customer!$L$52),$E7099,$D7099)</f>
        <v>64</v>
      </c>
      <c r="K7099" s="16">
        <f t="shared" si="1332"/>
        <v>0</v>
      </c>
      <c r="L7099" s="16">
        <f t="shared" si="1333"/>
        <v>0</v>
      </c>
      <c r="M7099" s="17">
        <f t="shared" ca="1" si="1337"/>
        <v>23</v>
      </c>
      <c r="N7099" s="17">
        <f t="shared" ca="1" si="1338"/>
        <v>21</v>
      </c>
      <c r="O7099" s="4"/>
      <c r="P7099" s="4">
        <v>40</v>
      </c>
      <c r="Q7099" s="4">
        <v>57</v>
      </c>
      <c r="R7099" s="4">
        <v>39</v>
      </c>
      <c r="S7099" s="4">
        <v>50</v>
      </c>
      <c r="T7099" s="4">
        <v>55</v>
      </c>
      <c r="U7099" s="4">
        <v>43</v>
      </c>
      <c r="V7099" s="13">
        <v>43</v>
      </c>
      <c r="W7099" s="4">
        <v>50</v>
      </c>
      <c r="X7099" s="4">
        <v>50</v>
      </c>
      <c r="Y7099">
        <f t="shared" si="1334"/>
        <v>0</v>
      </c>
      <c r="Z7099">
        <f t="shared" si="1335"/>
        <v>0</v>
      </c>
    </row>
    <row r="7100" spans="2:26" x14ac:dyDescent="0.25">
      <c r="B7100" s="11">
        <f t="shared" si="1336"/>
        <v>44857.333333316143</v>
      </c>
      <c r="C7100" s="1">
        <f t="shared" si="1327"/>
        <v>10</v>
      </c>
      <c r="D7100" s="1">
        <f t="shared" si="1328"/>
        <v>7</v>
      </c>
      <c r="E7100" s="12">
        <f t="shared" si="1329"/>
        <v>9</v>
      </c>
      <c r="F7100" s="124" t="str">
        <f t="shared" si="1330"/>
        <v>0</v>
      </c>
      <c r="G7100" s="1">
        <f ca="1">(OFFSET(O7100,0,MATCH(Customer!$J$6,'CDH &amp; HDH'!$P$11:$X$11,0)))</f>
        <v>43</v>
      </c>
      <c r="H7100" s="1" t="str">
        <f t="shared" si="1331"/>
        <v>Heating</v>
      </c>
      <c r="I7100" s="1">
        <f ca="1">OFFSET(IF($H7100="Cooling",Customer!$C$25,Customer!$C$52),E7100,D7100)</f>
        <v>66</v>
      </c>
      <c r="J7100" s="1">
        <f ca="1">OFFSET(IF($H7100="Cooling",Customer!$L$25,Customer!$L$52),$E7100,$D7100)</f>
        <v>64</v>
      </c>
      <c r="K7100" s="16">
        <f t="shared" si="1332"/>
        <v>0</v>
      </c>
      <c r="L7100" s="16">
        <f t="shared" si="1333"/>
        <v>0</v>
      </c>
      <c r="M7100" s="17">
        <f t="shared" ca="1" si="1337"/>
        <v>23</v>
      </c>
      <c r="N7100" s="17">
        <f t="shared" ca="1" si="1338"/>
        <v>21</v>
      </c>
      <c r="O7100" s="4"/>
      <c r="P7100" s="4">
        <v>45</v>
      </c>
      <c r="Q7100" s="4">
        <v>59</v>
      </c>
      <c r="R7100" s="4">
        <v>43</v>
      </c>
      <c r="S7100" s="4">
        <v>50</v>
      </c>
      <c r="T7100" s="4">
        <v>58</v>
      </c>
      <c r="U7100" s="4">
        <v>46</v>
      </c>
      <c r="V7100" s="13">
        <v>43</v>
      </c>
      <c r="W7100" s="4">
        <v>54</v>
      </c>
      <c r="X7100" s="4">
        <v>53</v>
      </c>
      <c r="Y7100">
        <f t="shared" si="1334"/>
        <v>0</v>
      </c>
      <c r="Z7100">
        <f t="shared" si="1335"/>
        <v>0</v>
      </c>
    </row>
    <row r="7101" spans="2:26" x14ac:dyDescent="0.25">
      <c r="B7101" s="11">
        <f t="shared" si="1336"/>
        <v>44857.374999982807</v>
      </c>
      <c r="C7101" s="1">
        <f t="shared" si="1327"/>
        <v>10</v>
      </c>
      <c r="D7101" s="1">
        <f t="shared" si="1328"/>
        <v>7</v>
      </c>
      <c r="E7101" s="12">
        <f t="shared" si="1329"/>
        <v>10</v>
      </c>
      <c r="F7101" s="124" t="str">
        <f t="shared" si="1330"/>
        <v>0</v>
      </c>
      <c r="G7101" s="1">
        <f ca="1">(OFFSET(O7101,0,MATCH(Customer!$J$6,'CDH &amp; HDH'!$P$11:$X$11,0)))</f>
        <v>42</v>
      </c>
      <c r="H7101" s="1" t="str">
        <f t="shared" si="1331"/>
        <v>Heating</v>
      </c>
      <c r="I7101" s="1">
        <f ca="1">OFFSET(IF($H7101="Cooling",Customer!$C$25,Customer!$C$52),E7101,D7101)</f>
        <v>66</v>
      </c>
      <c r="J7101" s="1">
        <f ca="1">OFFSET(IF($H7101="Cooling",Customer!$L$25,Customer!$L$52),$E7101,$D7101)</f>
        <v>64</v>
      </c>
      <c r="K7101" s="16">
        <f t="shared" si="1332"/>
        <v>0</v>
      </c>
      <c r="L7101" s="16">
        <f t="shared" si="1333"/>
        <v>0</v>
      </c>
      <c r="M7101" s="17">
        <f t="shared" ca="1" si="1337"/>
        <v>24</v>
      </c>
      <c r="N7101" s="17">
        <f t="shared" ca="1" si="1338"/>
        <v>22</v>
      </c>
      <c r="O7101" s="4"/>
      <c r="P7101" s="4">
        <v>47</v>
      </c>
      <c r="Q7101" s="4">
        <v>60</v>
      </c>
      <c r="R7101" s="4">
        <v>46</v>
      </c>
      <c r="S7101" s="4">
        <v>49</v>
      </c>
      <c r="T7101" s="4">
        <v>64</v>
      </c>
      <c r="U7101" s="4">
        <v>47</v>
      </c>
      <c r="V7101" s="13">
        <v>42</v>
      </c>
      <c r="W7101" s="4">
        <v>57</v>
      </c>
      <c r="X7101" s="4">
        <v>55</v>
      </c>
      <c r="Y7101">
        <f t="shared" si="1334"/>
        <v>0</v>
      </c>
      <c r="Z7101">
        <f t="shared" si="1335"/>
        <v>0</v>
      </c>
    </row>
    <row r="7102" spans="2:26" x14ac:dyDescent="0.25">
      <c r="B7102" s="11">
        <f t="shared" si="1336"/>
        <v>44857.416666649471</v>
      </c>
      <c r="C7102" s="1">
        <f t="shared" si="1327"/>
        <v>10</v>
      </c>
      <c r="D7102" s="1">
        <f t="shared" si="1328"/>
        <v>7</v>
      </c>
      <c r="E7102" s="12">
        <f t="shared" si="1329"/>
        <v>11</v>
      </c>
      <c r="F7102" s="124" t="str">
        <f t="shared" si="1330"/>
        <v>0</v>
      </c>
      <c r="G7102" s="1">
        <f ca="1">(OFFSET(O7102,0,MATCH(Customer!$J$6,'CDH &amp; HDH'!$P$11:$X$11,0)))</f>
        <v>42</v>
      </c>
      <c r="H7102" s="1" t="str">
        <f t="shared" si="1331"/>
        <v>Heating</v>
      </c>
      <c r="I7102" s="1">
        <f ca="1">OFFSET(IF($H7102="Cooling",Customer!$C$25,Customer!$C$52),E7102,D7102)</f>
        <v>66</v>
      </c>
      <c r="J7102" s="1">
        <f ca="1">OFFSET(IF($H7102="Cooling",Customer!$L$25,Customer!$L$52),$E7102,$D7102)</f>
        <v>64</v>
      </c>
      <c r="K7102" s="16">
        <f t="shared" si="1332"/>
        <v>0</v>
      </c>
      <c r="L7102" s="16">
        <f t="shared" si="1333"/>
        <v>0</v>
      </c>
      <c r="M7102" s="17">
        <f t="shared" ca="1" si="1337"/>
        <v>24</v>
      </c>
      <c r="N7102" s="17">
        <f t="shared" ca="1" si="1338"/>
        <v>22</v>
      </c>
      <c r="O7102" s="4"/>
      <c r="P7102" s="4">
        <v>50</v>
      </c>
      <c r="Q7102" s="4">
        <v>60</v>
      </c>
      <c r="R7102" s="4">
        <v>48</v>
      </c>
      <c r="S7102" s="4">
        <v>47</v>
      </c>
      <c r="T7102" s="4">
        <v>70</v>
      </c>
      <c r="U7102" s="4">
        <v>49</v>
      </c>
      <c r="V7102" s="13">
        <v>42</v>
      </c>
      <c r="W7102" s="4">
        <v>60</v>
      </c>
      <c r="X7102" s="4">
        <v>59</v>
      </c>
      <c r="Y7102">
        <f t="shared" si="1334"/>
        <v>0</v>
      </c>
      <c r="Z7102">
        <f t="shared" si="1335"/>
        <v>0</v>
      </c>
    </row>
    <row r="7103" spans="2:26" x14ac:dyDescent="0.25">
      <c r="B7103" s="11">
        <f t="shared" si="1336"/>
        <v>44857.458333316135</v>
      </c>
      <c r="C7103" s="1">
        <f t="shared" si="1327"/>
        <v>10</v>
      </c>
      <c r="D7103" s="1">
        <f t="shared" si="1328"/>
        <v>7</v>
      </c>
      <c r="E7103" s="12">
        <f t="shared" si="1329"/>
        <v>12</v>
      </c>
      <c r="F7103" s="124" t="str">
        <f t="shared" si="1330"/>
        <v>0</v>
      </c>
      <c r="G7103" s="1">
        <f ca="1">(OFFSET(O7103,0,MATCH(Customer!$J$6,'CDH &amp; HDH'!$P$11:$X$11,0)))</f>
        <v>43</v>
      </c>
      <c r="H7103" s="1" t="str">
        <f t="shared" si="1331"/>
        <v>Heating</v>
      </c>
      <c r="I7103" s="1">
        <f ca="1">OFFSET(IF($H7103="Cooling",Customer!$C$25,Customer!$C$52),E7103,D7103)</f>
        <v>66</v>
      </c>
      <c r="J7103" s="1">
        <f ca="1">OFFSET(IF($H7103="Cooling",Customer!$L$25,Customer!$L$52),$E7103,$D7103)</f>
        <v>64</v>
      </c>
      <c r="K7103" s="16">
        <f t="shared" si="1332"/>
        <v>0</v>
      </c>
      <c r="L7103" s="16">
        <f t="shared" si="1333"/>
        <v>0</v>
      </c>
      <c r="M7103" s="17">
        <f t="shared" ca="1" si="1337"/>
        <v>23</v>
      </c>
      <c r="N7103" s="17">
        <f t="shared" ca="1" si="1338"/>
        <v>21</v>
      </c>
      <c r="O7103" s="4"/>
      <c r="P7103" s="4">
        <v>52</v>
      </c>
      <c r="Q7103" s="4">
        <v>59</v>
      </c>
      <c r="R7103" s="4">
        <v>50</v>
      </c>
      <c r="S7103" s="4">
        <v>46</v>
      </c>
      <c r="T7103" s="4">
        <v>69</v>
      </c>
      <c r="U7103" s="4">
        <v>50</v>
      </c>
      <c r="V7103" s="13">
        <v>43</v>
      </c>
      <c r="W7103" s="4">
        <v>63</v>
      </c>
      <c r="X7103" s="4">
        <v>62</v>
      </c>
      <c r="Y7103">
        <f t="shared" si="1334"/>
        <v>0</v>
      </c>
      <c r="Z7103">
        <f t="shared" si="1335"/>
        <v>0</v>
      </c>
    </row>
    <row r="7104" spans="2:26" x14ac:dyDescent="0.25">
      <c r="B7104" s="11">
        <f t="shared" si="1336"/>
        <v>44857.4999999828</v>
      </c>
      <c r="C7104" s="1">
        <f t="shared" si="1327"/>
        <v>10</v>
      </c>
      <c r="D7104" s="1">
        <f t="shared" si="1328"/>
        <v>7</v>
      </c>
      <c r="E7104" s="12">
        <f t="shared" si="1329"/>
        <v>13</v>
      </c>
      <c r="F7104" s="124" t="str">
        <f t="shared" si="1330"/>
        <v>0</v>
      </c>
      <c r="G7104" s="1">
        <f ca="1">(OFFSET(O7104,0,MATCH(Customer!$J$6,'CDH &amp; HDH'!$P$11:$X$11,0)))</f>
        <v>46</v>
      </c>
      <c r="H7104" s="1" t="str">
        <f t="shared" si="1331"/>
        <v>Heating</v>
      </c>
      <c r="I7104" s="1">
        <f ca="1">OFFSET(IF($H7104="Cooling",Customer!$C$25,Customer!$C$52),E7104,D7104)</f>
        <v>66</v>
      </c>
      <c r="J7104" s="1">
        <f ca="1">OFFSET(IF($H7104="Cooling",Customer!$L$25,Customer!$L$52),$E7104,$D7104)</f>
        <v>64</v>
      </c>
      <c r="K7104" s="16">
        <f t="shared" si="1332"/>
        <v>0</v>
      </c>
      <c r="L7104" s="16">
        <f t="shared" si="1333"/>
        <v>0</v>
      </c>
      <c r="M7104" s="17">
        <f t="shared" ca="1" si="1337"/>
        <v>20</v>
      </c>
      <c r="N7104" s="17">
        <f t="shared" ca="1" si="1338"/>
        <v>18</v>
      </c>
      <c r="O7104" s="4"/>
      <c r="P7104" s="4">
        <v>55</v>
      </c>
      <c r="Q7104" s="4">
        <v>62</v>
      </c>
      <c r="R7104" s="4">
        <v>52</v>
      </c>
      <c r="S7104" s="4">
        <v>44</v>
      </c>
      <c r="T7104" s="4">
        <v>69</v>
      </c>
      <c r="U7104" s="4">
        <v>51</v>
      </c>
      <c r="V7104" s="13">
        <v>46</v>
      </c>
      <c r="W7104" s="4">
        <v>66</v>
      </c>
      <c r="X7104" s="4">
        <v>67</v>
      </c>
      <c r="Y7104">
        <f t="shared" si="1334"/>
        <v>0</v>
      </c>
      <c r="Z7104">
        <f t="shared" si="1335"/>
        <v>0</v>
      </c>
    </row>
    <row r="7105" spans="2:26" x14ac:dyDescent="0.25">
      <c r="B7105" s="11">
        <f t="shared" si="1336"/>
        <v>44857.541666649464</v>
      </c>
      <c r="C7105" s="1">
        <f t="shared" si="1327"/>
        <v>10</v>
      </c>
      <c r="D7105" s="1">
        <f t="shared" si="1328"/>
        <v>7</v>
      </c>
      <c r="E7105" s="12">
        <f t="shared" si="1329"/>
        <v>14</v>
      </c>
      <c r="F7105" s="124" t="str">
        <f t="shared" si="1330"/>
        <v>0</v>
      </c>
      <c r="G7105" s="1">
        <f ca="1">(OFFSET(O7105,0,MATCH(Customer!$J$6,'CDH &amp; HDH'!$P$11:$X$11,0)))</f>
        <v>49</v>
      </c>
      <c r="H7105" s="1" t="str">
        <f t="shared" si="1331"/>
        <v>Heating</v>
      </c>
      <c r="I7105" s="1">
        <f ca="1">OFFSET(IF($H7105="Cooling",Customer!$C$25,Customer!$C$52),E7105,D7105)</f>
        <v>66</v>
      </c>
      <c r="J7105" s="1">
        <f ca="1">OFFSET(IF($H7105="Cooling",Customer!$L$25,Customer!$L$52),$E7105,$D7105)</f>
        <v>64</v>
      </c>
      <c r="K7105" s="16">
        <f t="shared" si="1332"/>
        <v>0</v>
      </c>
      <c r="L7105" s="16">
        <f t="shared" si="1333"/>
        <v>0</v>
      </c>
      <c r="M7105" s="17">
        <f t="shared" ca="1" si="1337"/>
        <v>17</v>
      </c>
      <c r="N7105" s="17">
        <f t="shared" ca="1" si="1338"/>
        <v>15</v>
      </c>
      <c r="O7105" s="4"/>
      <c r="P7105" s="4">
        <v>56</v>
      </c>
      <c r="Q7105" s="4">
        <v>60</v>
      </c>
      <c r="R7105" s="4">
        <v>55</v>
      </c>
      <c r="S7105" s="4">
        <v>44</v>
      </c>
      <c r="T7105" s="4">
        <v>69</v>
      </c>
      <c r="U7105" s="4">
        <v>52</v>
      </c>
      <c r="V7105" s="13">
        <v>49</v>
      </c>
      <c r="W7105" s="4">
        <v>70</v>
      </c>
      <c r="X7105" s="4">
        <v>66</v>
      </c>
      <c r="Y7105">
        <f t="shared" si="1334"/>
        <v>0</v>
      </c>
      <c r="Z7105">
        <f t="shared" si="1335"/>
        <v>0</v>
      </c>
    </row>
    <row r="7106" spans="2:26" x14ac:dyDescent="0.25">
      <c r="B7106" s="11">
        <f t="shared" si="1336"/>
        <v>44857.583333316128</v>
      </c>
      <c r="C7106" s="1">
        <f t="shared" si="1327"/>
        <v>10</v>
      </c>
      <c r="D7106" s="1">
        <f t="shared" si="1328"/>
        <v>7</v>
      </c>
      <c r="E7106" s="12">
        <f t="shared" si="1329"/>
        <v>15</v>
      </c>
      <c r="F7106" s="124" t="str">
        <f t="shared" si="1330"/>
        <v>0</v>
      </c>
      <c r="G7106" s="1">
        <f ca="1">(OFFSET(O7106,0,MATCH(Customer!$J$6,'CDH &amp; HDH'!$P$11:$X$11,0)))</f>
        <v>47</v>
      </c>
      <c r="H7106" s="1" t="str">
        <f t="shared" si="1331"/>
        <v>Heating</v>
      </c>
      <c r="I7106" s="1">
        <f ca="1">OFFSET(IF($H7106="Cooling",Customer!$C$25,Customer!$C$52),E7106,D7106)</f>
        <v>66</v>
      </c>
      <c r="J7106" s="1">
        <f ca="1">OFFSET(IF($H7106="Cooling",Customer!$L$25,Customer!$L$52),$E7106,$D7106)</f>
        <v>64</v>
      </c>
      <c r="K7106" s="16">
        <f t="shared" si="1332"/>
        <v>0</v>
      </c>
      <c r="L7106" s="16">
        <f t="shared" si="1333"/>
        <v>0</v>
      </c>
      <c r="M7106" s="17">
        <f t="shared" ca="1" si="1337"/>
        <v>19</v>
      </c>
      <c r="N7106" s="17">
        <f t="shared" ca="1" si="1338"/>
        <v>17</v>
      </c>
      <c r="O7106" s="4"/>
      <c r="P7106" s="4">
        <v>56</v>
      </c>
      <c r="Q7106" s="4">
        <v>62</v>
      </c>
      <c r="R7106" s="4">
        <v>51</v>
      </c>
      <c r="S7106" s="4">
        <v>43</v>
      </c>
      <c r="T7106" s="4">
        <v>69</v>
      </c>
      <c r="U7106" s="4">
        <v>53</v>
      </c>
      <c r="V7106" s="13">
        <v>47</v>
      </c>
      <c r="W7106" s="4">
        <v>69</v>
      </c>
      <c r="X7106" s="4">
        <v>64</v>
      </c>
      <c r="Y7106">
        <f t="shared" si="1334"/>
        <v>0</v>
      </c>
      <c r="Z7106">
        <f t="shared" si="1335"/>
        <v>0</v>
      </c>
    </row>
    <row r="7107" spans="2:26" x14ac:dyDescent="0.25">
      <c r="B7107" s="11">
        <f t="shared" si="1336"/>
        <v>44857.624999982792</v>
      </c>
      <c r="C7107" s="1">
        <f t="shared" si="1327"/>
        <v>10</v>
      </c>
      <c r="D7107" s="1">
        <f t="shared" si="1328"/>
        <v>7</v>
      </c>
      <c r="E7107" s="12">
        <f t="shared" si="1329"/>
        <v>16</v>
      </c>
      <c r="F7107" s="124" t="str">
        <f t="shared" si="1330"/>
        <v>0</v>
      </c>
      <c r="G7107" s="1">
        <f ca="1">(OFFSET(O7107,0,MATCH(Customer!$J$6,'CDH &amp; HDH'!$P$11:$X$11,0)))</f>
        <v>48</v>
      </c>
      <c r="H7107" s="1" t="str">
        <f t="shared" si="1331"/>
        <v>Heating</v>
      </c>
      <c r="I7107" s="1">
        <f ca="1">OFFSET(IF($H7107="Cooling",Customer!$C$25,Customer!$C$52),E7107,D7107)</f>
        <v>66</v>
      </c>
      <c r="J7107" s="1">
        <f ca="1">OFFSET(IF($H7107="Cooling",Customer!$L$25,Customer!$L$52),$E7107,$D7107)</f>
        <v>64</v>
      </c>
      <c r="K7107" s="16">
        <f t="shared" si="1332"/>
        <v>0</v>
      </c>
      <c r="L7107" s="16">
        <f t="shared" si="1333"/>
        <v>0</v>
      </c>
      <c r="M7107" s="17">
        <f t="shared" ca="1" si="1337"/>
        <v>18</v>
      </c>
      <c r="N7107" s="17">
        <f t="shared" ca="1" si="1338"/>
        <v>16</v>
      </c>
      <c r="O7107" s="4"/>
      <c r="P7107" s="4">
        <v>55</v>
      </c>
      <c r="Q7107" s="4">
        <v>62</v>
      </c>
      <c r="R7107" s="4">
        <v>51</v>
      </c>
      <c r="S7107" s="4">
        <v>43</v>
      </c>
      <c r="T7107" s="4">
        <v>68</v>
      </c>
      <c r="U7107" s="4">
        <v>51</v>
      </c>
      <c r="V7107" s="13">
        <v>48</v>
      </c>
      <c r="W7107" s="4">
        <v>68</v>
      </c>
      <c r="X7107" s="4">
        <v>57</v>
      </c>
      <c r="Y7107">
        <f t="shared" si="1334"/>
        <v>0</v>
      </c>
      <c r="Z7107">
        <f t="shared" si="1335"/>
        <v>0</v>
      </c>
    </row>
    <row r="7108" spans="2:26" x14ac:dyDescent="0.25">
      <c r="B7108" s="11">
        <f t="shared" si="1336"/>
        <v>44857.666666649457</v>
      </c>
      <c r="C7108" s="1">
        <f t="shared" si="1327"/>
        <v>10</v>
      </c>
      <c r="D7108" s="1">
        <f t="shared" si="1328"/>
        <v>7</v>
      </c>
      <c r="E7108" s="12">
        <f t="shared" si="1329"/>
        <v>17</v>
      </c>
      <c r="F7108" s="124" t="str">
        <f t="shared" si="1330"/>
        <v>0</v>
      </c>
      <c r="G7108" s="1">
        <f ca="1">(OFFSET(O7108,0,MATCH(Customer!$J$6,'CDH &amp; HDH'!$P$11:$X$11,0)))</f>
        <v>46</v>
      </c>
      <c r="H7108" s="1" t="str">
        <f t="shared" si="1331"/>
        <v>Heating</v>
      </c>
      <c r="I7108" s="1">
        <f ca="1">OFFSET(IF($H7108="Cooling",Customer!$C$25,Customer!$C$52),E7108,D7108)</f>
        <v>66</v>
      </c>
      <c r="J7108" s="1">
        <f ca="1">OFFSET(IF($H7108="Cooling",Customer!$L$25,Customer!$L$52),$E7108,$D7108)</f>
        <v>64</v>
      </c>
      <c r="K7108" s="16">
        <f t="shared" si="1332"/>
        <v>0</v>
      </c>
      <c r="L7108" s="16">
        <f t="shared" si="1333"/>
        <v>0</v>
      </c>
      <c r="M7108" s="17">
        <f t="shared" ca="1" si="1337"/>
        <v>20</v>
      </c>
      <c r="N7108" s="17">
        <f t="shared" ca="1" si="1338"/>
        <v>18</v>
      </c>
      <c r="O7108" s="4"/>
      <c r="P7108" s="4">
        <v>50</v>
      </c>
      <c r="Q7108" s="4">
        <v>56</v>
      </c>
      <c r="R7108" s="4">
        <v>50</v>
      </c>
      <c r="S7108" s="4">
        <v>43</v>
      </c>
      <c r="T7108" s="4">
        <v>67</v>
      </c>
      <c r="U7108" s="4">
        <v>50</v>
      </c>
      <c r="V7108" s="13">
        <v>46</v>
      </c>
      <c r="W7108" s="4">
        <v>65</v>
      </c>
      <c r="X7108" s="4">
        <v>53</v>
      </c>
      <c r="Y7108">
        <f t="shared" si="1334"/>
        <v>0</v>
      </c>
      <c r="Z7108">
        <f t="shared" si="1335"/>
        <v>0</v>
      </c>
    </row>
    <row r="7109" spans="2:26" x14ac:dyDescent="0.25">
      <c r="B7109" s="11">
        <f t="shared" si="1336"/>
        <v>44857.708333316121</v>
      </c>
      <c r="C7109" s="1">
        <f t="shared" si="1327"/>
        <v>10</v>
      </c>
      <c r="D7109" s="1">
        <f t="shared" si="1328"/>
        <v>7</v>
      </c>
      <c r="E7109" s="12">
        <f t="shared" si="1329"/>
        <v>18</v>
      </c>
      <c r="F7109" s="124" t="str">
        <f t="shared" si="1330"/>
        <v>0</v>
      </c>
      <c r="G7109" s="1">
        <f ca="1">(OFFSET(O7109,0,MATCH(Customer!$J$6,'CDH &amp; HDH'!$P$11:$X$11,0)))</f>
        <v>43</v>
      </c>
      <c r="H7109" s="1" t="str">
        <f t="shared" si="1331"/>
        <v>Heating</v>
      </c>
      <c r="I7109" s="1">
        <f ca="1">OFFSET(IF($H7109="Cooling",Customer!$C$25,Customer!$C$52),E7109,D7109)</f>
        <v>66</v>
      </c>
      <c r="J7109" s="1">
        <f ca="1">OFFSET(IF($H7109="Cooling",Customer!$L$25,Customer!$L$52),$E7109,$D7109)</f>
        <v>64</v>
      </c>
      <c r="K7109" s="16">
        <f t="shared" si="1332"/>
        <v>0</v>
      </c>
      <c r="L7109" s="16">
        <f t="shared" si="1333"/>
        <v>0</v>
      </c>
      <c r="M7109" s="17">
        <f t="shared" ca="1" si="1337"/>
        <v>23</v>
      </c>
      <c r="N7109" s="17">
        <f t="shared" ca="1" si="1338"/>
        <v>21</v>
      </c>
      <c r="O7109" s="4"/>
      <c r="P7109" s="4">
        <v>48</v>
      </c>
      <c r="Q7109" s="4">
        <v>54</v>
      </c>
      <c r="R7109" s="4">
        <v>47</v>
      </c>
      <c r="S7109" s="4">
        <v>42</v>
      </c>
      <c r="T7109" s="4">
        <v>62</v>
      </c>
      <c r="U7109" s="4">
        <v>46</v>
      </c>
      <c r="V7109" s="13">
        <v>43</v>
      </c>
      <c r="W7109" s="4">
        <v>62</v>
      </c>
      <c r="X7109" s="4">
        <v>51</v>
      </c>
      <c r="Y7109">
        <f t="shared" si="1334"/>
        <v>0</v>
      </c>
      <c r="Z7109">
        <f t="shared" si="1335"/>
        <v>0</v>
      </c>
    </row>
    <row r="7110" spans="2:26" x14ac:dyDescent="0.25">
      <c r="B7110" s="11">
        <f t="shared" si="1336"/>
        <v>44857.749999982785</v>
      </c>
      <c r="C7110" s="1">
        <f t="shared" si="1327"/>
        <v>10</v>
      </c>
      <c r="D7110" s="1">
        <f t="shared" si="1328"/>
        <v>7</v>
      </c>
      <c r="E7110" s="12">
        <f t="shared" si="1329"/>
        <v>19</v>
      </c>
      <c r="F7110" s="124" t="str">
        <f t="shared" si="1330"/>
        <v>0</v>
      </c>
      <c r="G7110" s="1">
        <f ca="1">(OFFSET(O7110,0,MATCH(Customer!$J$6,'CDH &amp; HDH'!$P$11:$X$11,0)))</f>
        <v>43</v>
      </c>
      <c r="H7110" s="1" t="str">
        <f t="shared" si="1331"/>
        <v>Heating</v>
      </c>
      <c r="I7110" s="1">
        <f ca="1">OFFSET(IF($H7110="Cooling",Customer!$C$25,Customer!$C$52),E7110,D7110)</f>
        <v>66</v>
      </c>
      <c r="J7110" s="1">
        <f ca="1">OFFSET(IF($H7110="Cooling",Customer!$L$25,Customer!$L$52),$E7110,$D7110)</f>
        <v>64</v>
      </c>
      <c r="K7110" s="16">
        <f t="shared" si="1332"/>
        <v>0</v>
      </c>
      <c r="L7110" s="16">
        <f t="shared" si="1333"/>
        <v>0</v>
      </c>
      <c r="M7110" s="17">
        <f t="shared" ca="1" si="1337"/>
        <v>23</v>
      </c>
      <c r="N7110" s="17">
        <f t="shared" ca="1" si="1338"/>
        <v>21</v>
      </c>
      <c r="O7110" s="4"/>
      <c r="P7110" s="4">
        <v>48</v>
      </c>
      <c r="Q7110" s="4">
        <v>53</v>
      </c>
      <c r="R7110" s="4">
        <v>42</v>
      </c>
      <c r="S7110" s="4">
        <v>42</v>
      </c>
      <c r="T7110" s="4">
        <v>60</v>
      </c>
      <c r="U7110" s="4">
        <v>47</v>
      </c>
      <c r="V7110" s="13">
        <v>43</v>
      </c>
      <c r="W7110" s="4">
        <v>59</v>
      </c>
      <c r="X7110" s="4">
        <v>50</v>
      </c>
      <c r="Y7110">
        <f t="shared" si="1334"/>
        <v>0</v>
      </c>
      <c r="Z7110">
        <f t="shared" si="1335"/>
        <v>0</v>
      </c>
    </row>
    <row r="7111" spans="2:26" x14ac:dyDescent="0.25">
      <c r="B7111" s="11">
        <f t="shared" si="1336"/>
        <v>44857.791666649449</v>
      </c>
      <c r="C7111" s="1">
        <f t="shared" si="1327"/>
        <v>10</v>
      </c>
      <c r="D7111" s="1">
        <f t="shared" si="1328"/>
        <v>7</v>
      </c>
      <c r="E7111" s="12">
        <f t="shared" si="1329"/>
        <v>20</v>
      </c>
      <c r="F7111" s="124" t="str">
        <f t="shared" si="1330"/>
        <v>0</v>
      </c>
      <c r="G7111" s="1">
        <f ca="1">(OFFSET(O7111,0,MATCH(Customer!$J$6,'CDH &amp; HDH'!$P$11:$X$11,0)))</f>
        <v>39</v>
      </c>
      <c r="H7111" s="1" t="str">
        <f t="shared" si="1331"/>
        <v>Heating</v>
      </c>
      <c r="I7111" s="1">
        <f ca="1">OFFSET(IF($H7111="Cooling",Customer!$C$25,Customer!$C$52),E7111,D7111)</f>
        <v>66</v>
      </c>
      <c r="J7111" s="1">
        <f ca="1">OFFSET(IF($H7111="Cooling",Customer!$L$25,Customer!$L$52),$E7111,$D7111)</f>
        <v>64</v>
      </c>
      <c r="K7111" s="16">
        <f t="shared" si="1332"/>
        <v>0</v>
      </c>
      <c r="L7111" s="16">
        <f t="shared" si="1333"/>
        <v>0</v>
      </c>
      <c r="M7111" s="17">
        <f t="shared" ca="1" si="1337"/>
        <v>27</v>
      </c>
      <c r="N7111" s="17">
        <f t="shared" ca="1" si="1338"/>
        <v>25</v>
      </c>
      <c r="O7111" s="4"/>
      <c r="P7111" s="4">
        <v>44</v>
      </c>
      <c r="Q7111" s="4">
        <v>52</v>
      </c>
      <c r="R7111" s="4">
        <v>45</v>
      </c>
      <c r="S7111" s="4">
        <v>41</v>
      </c>
      <c r="T7111" s="4">
        <v>61</v>
      </c>
      <c r="U7111" s="4">
        <v>46</v>
      </c>
      <c r="V7111" s="13">
        <v>39</v>
      </c>
      <c r="W7111" s="4">
        <v>58</v>
      </c>
      <c r="X7111" s="4">
        <v>49</v>
      </c>
      <c r="Y7111">
        <f t="shared" si="1334"/>
        <v>0</v>
      </c>
      <c r="Z7111">
        <f t="shared" si="1335"/>
        <v>0</v>
      </c>
    </row>
    <row r="7112" spans="2:26" x14ac:dyDescent="0.25">
      <c r="B7112" s="11">
        <f t="shared" si="1336"/>
        <v>44857.833333316114</v>
      </c>
      <c r="C7112" s="1">
        <f t="shared" si="1327"/>
        <v>10</v>
      </c>
      <c r="D7112" s="1">
        <f t="shared" si="1328"/>
        <v>7</v>
      </c>
      <c r="E7112" s="12">
        <f t="shared" si="1329"/>
        <v>21</v>
      </c>
      <c r="F7112" s="124" t="str">
        <f t="shared" si="1330"/>
        <v>0</v>
      </c>
      <c r="G7112" s="1">
        <f ca="1">(OFFSET(O7112,0,MATCH(Customer!$J$6,'CDH &amp; HDH'!$P$11:$X$11,0)))</f>
        <v>36</v>
      </c>
      <c r="H7112" s="1" t="str">
        <f t="shared" si="1331"/>
        <v>Heating</v>
      </c>
      <c r="I7112" s="1">
        <f ca="1">OFFSET(IF($H7112="Cooling",Customer!$C$25,Customer!$C$52),E7112,D7112)</f>
        <v>66</v>
      </c>
      <c r="J7112" s="1">
        <f ca="1">OFFSET(IF($H7112="Cooling",Customer!$L$25,Customer!$L$52),$E7112,$D7112)</f>
        <v>64</v>
      </c>
      <c r="K7112" s="16">
        <f t="shared" si="1332"/>
        <v>0</v>
      </c>
      <c r="L7112" s="16">
        <f t="shared" si="1333"/>
        <v>0</v>
      </c>
      <c r="M7112" s="17">
        <f t="shared" ca="1" si="1337"/>
        <v>30</v>
      </c>
      <c r="N7112" s="17">
        <f t="shared" ca="1" si="1338"/>
        <v>28</v>
      </c>
      <c r="O7112" s="4"/>
      <c r="P7112" s="4">
        <v>44</v>
      </c>
      <c r="Q7112" s="4">
        <v>50</v>
      </c>
      <c r="R7112" s="4">
        <v>42</v>
      </c>
      <c r="S7112" s="4">
        <v>40</v>
      </c>
      <c r="T7112" s="4">
        <v>60</v>
      </c>
      <c r="U7112" s="4">
        <v>46</v>
      </c>
      <c r="V7112" s="13">
        <v>36</v>
      </c>
      <c r="W7112" s="4">
        <v>54</v>
      </c>
      <c r="X7112" s="4">
        <v>48</v>
      </c>
      <c r="Y7112">
        <f t="shared" si="1334"/>
        <v>0</v>
      </c>
      <c r="Z7112">
        <f t="shared" si="1335"/>
        <v>0</v>
      </c>
    </row>
    <row r="7113" spans="2:26" x14ac:dyDescent="0.25">
      <c r="B7113" s="11">
        <f t="shared" si="1336"/>
        <v>44857.874999982778</v>
      </c>
      <c r="C7113" s="1">
        <f t="shared" si="1327"/>
        <v>10</v>
      </c>
      <c r="D7113" s="1">
        <f t="shared" si="1328"/>
        <v>7</v>
      </c>
      <c r="E7113" s="12">
        <f t="shared" si="1329"/>
        <v>22</v>
      </c>
      <c r="F7113" s="124" t="str">
        <f t="shared" si="1330"/>
        <v>0</v>
      </c>
      <c r="G7113" s="1">
        <f ca="1">(OFFSET(O7113,0,MATCH(Customer!$J$6,'CDH &amp; HDH'!$P$11:$X$11,0)))</f>
        <v>37</v>
      </c>
      <c r="H7113" s="1" t="str">
        <f t="shared" si="1331"/>
        <v>Heating</v>
      </c>
      <c r="I7113" s="1">
        <f ca="1">OFFSET(IF($H7113="Cooling",Customer!$C$25,Customer!$C$52),E7113,D7113)</f>
        <v>66</v>
      </c>
      <c r="J7113" s="1">
        <f ca="1">OFFSET(IF($H7113="Cooling",Customer!$L$25,Customer!$L$52),$E7113,$D7113)</f>
        <v>64</v>
      </c>
      <c r="K7113" s="16">
        <f t="shared" si="1332"/>
        <v>0</v>
      </c>
      <c r="L7113" s="16">
        <f t="shared" si="1333"/>
        <v>0</v>
      </c>
      <c r="M7113" s="17">
        <f t="shared" ca="1" si="1337"/>
        <v>29</v>
      </c>
      <c r="N7113" s="17">
        <f t="shared" ca="1" si="1338"/>
        <v>27</v>
      </c>
      <c r="O7113" s="4"/>
      <c r="P7113" s="4">
        <v>44</v>
      </c>
      <c r="Q7113" s="4">
        <v>48</v>
      </c>
      <c r="R7113" s="4">
        <v>38</v>
      </c>
      <c r="S7113" s="4">
        <v>39</v>
      </c>
      <c r="T7113" s="4">
        <v>58</v>
      </c>
      <c r="U7113" s="4">
        <v>44</v>
      </c>
      <c r="V7113" s="13">
        <v>37</v>
      </c>
      <c r="W7113" s="4">
        <v>54</v>
      </c>
      <c r="X7113" s="4">
        <v>45</v>
      </c>
      <c r="Y7113">
        <f t="shared" si="1334"/>
        <v>0</v>
      </c>
      <c r="Z7113">
        <f t="shared" si="1335"/>
        <v>0</v>
      </c>
    </row>
    <row r="7114" spans="2:26" x14ac:dyDescent="0.25">
      <c r="B7114" s="11">
        <f t="shared" si="1336"/>
        <v>44857.916666649442</v>
      </c>
      <c r="C7114" s="1">
        <f t="shared" si="1327"/>
        <v>10</v>
      </c>
      <c r="D7114" s="1">
        <f t="shared" si="1328"/>
        <v>7</v>
      </c>
      <c r="E7114" s="12">
        <f t="shared" si="1329"/>
        <v>23</v>
      </c>
      <c r="F7114" s="124" t="str">
        <f t="shared" si="1330"/>
        <v>0</v>
      </c>
      <c r="G7114" s="1">
        <f ca="1">(OFFSET(O7114,0,MATCH(Customer!$J$6,'CDH &amp; HDH'!$P$11:$X$11,0)))</f>
        <v>35</v>
      </c>
      <c r="H7114" s="1" t="str">
        <f t="shared" si="1331"/>
        <v>Heating</v>
      </c>
      <c r="I7114" s="1">
        <f ca="1">OFFSET(IF($H7114="Cooling",Customer!$C$25,Customer!$C$52),E7114,D7114)</f>
        <v>66</v>
      </c>
      <c r="J7114" s="1">
        <f ca="1">OFFSET(IF($H7114="Cooling",Customer!$L$25,Customer!$L$52),$E7114,$D7114)</f>
        <v>64</v>
      </c>
      <c r="K7114" s="16">
        <f t="shared" si="1332"/>
        <v>0</v>
      </c>
      <c r="L7114" s="16">
        <f t="shared" si="1333"/>
        <v>0</v>
      </c>
      <c r="M7114" s="17">
        <f t="shared" ca="1" si="1337"/>
        <v>31</v>
      </c>
      <c r="N7114" s="17">
        <f t="shared" ca="1" si="1338"/>
        <v>29</v>
      </c>
      <c r="O7114" s="4"/>
      <c r="P7114" s="4">
        <v>42</v>
      </c>
      <c r="Q7114" s="4">
        <v>48</v>
      </c>
      <c r="R7114" s="4">
        <v>35</v>
      </c>
      <c r="S7114" s="4">
        <v>38</v>
      </c>
      <c r="T7114" s="4">
        <v>56</v>
      </c>
      <c r="U7114" s="4">
        <v>44</v>
      </c>
      <c r="V7114" s="13">
        <v>35</v>
      </c>
      <c r="W7114" s="4">
        <v>53</v>
      </c>
      <c r="X7114" s="4">
        <v>45</v>
      </c>
      <c r="Y7114">
        <f t="shared" si="1334"/>
        <v>0</v>
      </c>
      <c r="Z7114">
        <f t="shared" si="1335"/>
        <v>0</v>
      </c>
    </row>
    <row r="7115" spans="2:26" x14ac:dyDescent="0.25">
      <c r="B7115" s="11">
        <f t="shared" si="1336"/>
        <v>44857.958333316106</v>
      </c>
      <c r="C7115" s="1">
        <f t="shared" si="1327"/>
        <v>10</v>
      </c>
      <c r="D7115" s="1">
        <f t="shared" si="1328"/>
        <v>7</v>
      </c>
      <c r="E7115" s="12">
        <f t="shared" si="1329"/>
        <v>24</v>
      </c>
      <c r="F7115" s="124" t="str">
        <f t="shared" si="1330"/>
        <v>0</v>
      </c>
      <c r="G7115" s="1">
        <f ca="1">(OFFSET(O7115,0,MATCH(Customer!$J$6,'CDH &amp; HDH'!$P$11:$X$11,0)))</f>
        <v>33</v>
      </c>
      <c r="H7115" s="1" t="str">
        <f t="shared" si="1331"/>
        <v>Heating</v>
      </c>
      <c r="I7115" s="1">
        <f ca="1">OFFSET(IF($H7115="Cooling",Customer!$C$25,Customer!$C$52),E7115,D7115)</f>
        <v>66</v>
      </c>
      <c r="J7115" s="1">
        <f ca="1">OFFSET(IF($H7115="Cooling",Customer!$L$25,Customer!$L$52),$E7115,$D7115)</f>
        <v>64</v>
      </c>
      <c r="K7115" s="16">
        <f t="shared" si="1332"/>
        <v>0</v>
      </c>
      <c r="L7115" s="16">
        <f t="shared" si="1333"/>
        <v>0</v>
      </c>
      <c r="M7115" s="17">
        <f t="shared" ca="1" si="1337"/>
        <v>33</v>
      </c>
      <c r="N7115" s="17">
        <f t="shared" ca="1" si="1338"/>
        <v>31</v>
      </c>
      <c r="O7115" s="4"/>
      <c r="P7115" s="4">
        <v>43</v>
      </c>
      <c r="Q7115" s="4">
        <v>45</v>
      </c>
      <c r="R7115" s="4">
        <v>32</v>
      </c>
      <c r="S7115" s="4">
        <v>38</v>
      </c>
      <c r="T7115" s="4">
        <v>56</v>
      </c>
      <c r="U7115" s="4">
        <v>43</v>
      </c>
      <c r="V7115" s="13">
        <v>33</v>
      </c>
      <c r="W7115" s="4">
        <v>53</v>
      </c>
      <c r="X7115" s="4">
        <v>45</v>
      </c>
      <c r="Y7115">
        <f t="shared" si="1334"/>
        <v>0</v>
      </c>
      <c r="Z7115">
        <f t="shared" si="1335"/>
        <v>0</v>
      </c>
    </row>
    <row r="7116" spans="2:26" x14ac:dyDescent="0.25">
      <c r="B7116" s="11">
        <f t="shared" si="1336"/>
        <v>44857.999999982771</v>
      </c>
      <c r="C7116" s="1">
        <f t="shared" si="1327"/>
        <v>10</v>
      </c>
      <c r="D7116" s="1">
        <f t="shared" si="1328"/>
        <v>1</v>
      </c>
      <c r="E7116" s="12">
        <f t="shared" si="1329"/>
        <v>1</v>
      </c>
      <c r="F7116" s="124" t="str">
        <f t="shared" si="1330"/>
        <v>0</v>
      </c>
      <c r="G7116" s="1">
        <f ca="1">(OFFSET(O7116,0,MATCH(Customer!$J$6,'CDH &amp; HDH'!$P$11:$X$11,0)))</f>
        <v>31</v>
      </c>
      <c r="H7116" s="1" t="str">
        <f t="shared" si="1331"/>
        <v>Heating</v>
      </c>
      <c r="I7116" s="1">
        <f ca="1">OFFSET(IF($H7116="Cooling",Customer!$C$25,Customer!$C$52),E7116,D7116)</f>
        <v>66</v>
      </c>
      <c r="J7116" s="1">
        <f ca="1">OFFSET(IF($H7116="Cooling",Customer!$L$25,Customer!$L$52),$E7116,$D7116)</f>
        <v>64</v>
      </c>
      <c r="K7116" s="16">
        <f t="shared" si="1332"/>
        <v>0</v>
      </c>
      <c r="L7116" s="16">
        <f t="shared" si="1333"/>
        <v>0</v>
      </c>
      <c r="M7116" s="17">
        <f t="shared" ca="1" si="1337"/>
        <v>35</v>
      </c>
      <c r="N7116" s="17">
        <f t="shared" ca="1" si="1338"/>
        <v>33</v>
      </c>
      <c r="O7116" s="4"/>
      <c r="P7116" s="4">
        <v>43</v>
      </c>
      <c r="Q7116" s="4">
        <v>43</v>
      </c>
      <c r="R7116" s="4">
        <v>35</v>
      </c>
      <c r="S7116" s="4">
        <v>37</v>
      </c>
      <c r="T7116" s="4">
        <v>58</v>
      </c>
      <c r="U7116" s="4">
        <v>43</v>
      </c>
      <c r="V7116" s="13">
        <v>31</v>
      </c>
      <c r="W7116" s="4">
        <v>52</v>
      </c>
      <c r="X7116" s="4">
        <v>45</v>
      </c>
      <c r="Y7116">
        <f t="shared" si="1334"/>
        <v>0</v>
      </c>
      <c r="Z7116">
        <f t="shared" si="1335"/>
        <v>0</v>
      </c>
    </row>
    <row r="7117" spans="2:26" x14ac:dyDescent="0.25">
      <c r="B7117" s="11">
        <f t="shared" si="1336"/>
        <v>44858.041666649435</v>
      </c>
      <c r="C7117" s="1">
        <f t="shared" ref="C7117:C7180" si="1339">MONTH(B7117)</f>
        <v>10</v>
      </c>
      <c r="D7117" s="1">
        <f t="shared" ref="D7117:D7180" si="1340">WEEKDAY(B7117,2)</f>
        <v>1</v>
      </c>
      <c r="E7117" s="12">
        <f t="shared" ref="E7117:E7180" si="1341">HOUR(B7117)+1</f>
        <v>2</v>
      </c>
      <c r="F7117" s="124" t="str">
        <f t="shared" ref="F7117:F7180" si="1342">IF(AND(C7117&gt;5,C7117&lt;9,D7117&lt;6,E7117&gt;14,E7117&lt;19),"1",IF(AND(OR(E7117=8,E7117=9,E7117=19,E7117=20),C7117&lt;3,D7117&lt;6),"1","0"))</f>
        <v>0</v>
      </c>
      <c r="G7117" s="1">
        <f ca="1">(OFFSET(O7117,0,MATCH(Customer!$J$6,'CDH &amp; HDH'!$P$11:$X$11,0)))</f>
        <v>30</v>
      </c>
      <c r="H7117" s="1" t="str">
        <f t="shared" ref="H7117:H7180" si="1343">IF(AND(C7117&gt;=5,C7117&lt;=9),"Cooling","Heating")</f>
        <v>Heating</v>
      </c>
      <c r="I7117" s="1">
        <f ca="1">OFFSET(IF($H7117="Cooling",Customer!$C$25,Customer!$C$52),E7117,D7117)</f>
        <v>66</v>
      </c>
      <c r="J7117" s="1">
        <f ca="1">OFFSET(IF($H7117="Cooling",Customer!$L$25,Customer!$L$52),$E7117,$D7117)</f>
        <v>64</v>
      </c>
      <c r="K7117" s="16">
        <f t="shared" ref="K7117:K7180" si="1344">IF($H7117="Heating",0,MAX(0,$G7117-I7117))</f>
        <v>0</v>
      </c>
      <c r="L7117" s="16">
        <f t="shared" ref="L7117:L7180" si="1345">IF($H7117="Heating",0,MAX(0,$G7117-J7117))</f>
        <v>0</v>
      </c>
      <c r="M7117" s="17">
        <f t="shared" ca="1" si="1337"/>
        <v>36</v>
      </c>
      <c r="N7117" s="17">
        <f t="shared" ca="1" si="1338"/>
        <v>34</v>
      </c>
      <c r="O7117" s="4"/>
      <c r="P7117" s="4">
        <v>42</v>
      </c>
      <c r="Q7117" s="4">
        <v>43</v>
      </c>
      <c r="R7117" s="4">
        <v>37</v>
      </c>
      <c r="S7117" s="4">
        <v>36</v>
      </c>
      <c r="T7117" s="4">
        <v>57</v>
      </c>
      <c r="U7117" s="4">
        <v>44</v>
      </c>
      <c r="V7117" s="13">
        <v>30</v>
      </c>
      <c r="W7117" s="4">
        <v>51</v>
      </c>
      <c r="X7117" s="4">
        <v>45</v>
      </c>
      <c r="Y7117">
        <f t="shared" ref="Y7117:Y7180" si="1346">1.08*400*K7117</f>
        <v>0</v>
      </c>
      <c r="Z7117">
        <f t="shared" ref="Z7117:Z7180" si="1347">1.08*400*L7117</f>
        <v>0</v>
      </c>
    </row>
    <row r="7118" spans="2:26" x14ac:dyDescent="0.25">
      <c r="B7118" s="11">
        <f t="shared" ref="B7118:B7181" si="1348">B7117+1/24</f>
        <v>44858.083333316099</v>
      </c>
      <c r="C7118" s="1">
        <f t="shared" si="1339"/>
        <v>10</v>
      </c>
      <c r="D7118" s="1">
        <f t="shared" si="1340"/>
        <v>1</v>
      </c>
      <c r="E7118" s="12">
        <f t="shared" si="1341"/>
        <v>3</v>
      </c>
      <c r="F7118" s="124" t="str">
        <f t="shared" si="1342"/>
        <v>0</v>
      </c>
      <c r="G7118" s="1">
        <f ca="1">(OFFSET(O7118,0,MATCH(Customer!$J$6,'CDH &amp; HDH'!$P$11:$X$11,0)))</f>
        <v>28</v>
      </c>
      <c r="H7118" s="1" t="str">
        <f t="shared" si="1343"/>
        <v>Heating</v>
      </c>
      <c r="I7118" s="1">
        <f ca="1">OFFSET(IF($H7118="Cooling",Customer!$C$25,Customer!$C$52),E7118,D7118)</f>
        <v>66</v>
      </c>
      <c r="J7118" s="1">
        <f ca="1">OFFSET(IF($H7118="Cooling",Customer!$L$25,Customer!$L$52),$E7118,$D7118)</f>
        <v>64</v>
      </c>
      <c r="K7118" s="16">
        <f t="shared" si="1344"/>
        <v>0</v>
      </c>
      <c r="L7118" s="16">
        <f t="shared" si="1345"/>
        <v>0</v>
      </c>
      <c r="M7118" s="17">
        <f t="shared" ca="1" si="1337"/>
        <v>38</v>
      </c>
      <c r="N7118" s="17">
        <f t="shared" ca="1" si="1338"/>
        <v>36</v>
      </c>
      <c r="O7118" s="4"/>
      <c r="P7118" s="4">
        <v>40</v>
      </c>
      <c r="Q7118" s="4">
        <v>42</v>
      </c>
      <c r="R7118" s="4">
        <v>37</v>
      </c>
      <c r="S7118" s="4">
        <v>36</v>
      </c>
      <c r="T7118" s="4">
        <v>55</v>
      </c>
      <c r="U7118" s="4">
        <v>44</v>
      </c>
      <c r="V7118" s="13">
        <v>28</v>
      </c>
      <c r="W7118" s="4">
        <v>53</v>
      </c>
      <c r="X7118" s="4">
        <v>44</v>
      </c>
      <c r="Y7118">
        <f t="shared" si="1346"/>
        <v>0</v>
      </c>
      <c r="Z7118">
        <f t="shared" si="1347"/>
        <v>0</v>
      </c>
    </row>
    <row r="7119" spans="2:26" x14ac:dyDescent="0.25">
      <c r="B7119" s="11">
        <f t="shared" si="1348"/>
        <v>44858.124999982763</v>
      </c>
      <c r="C7119" s="1">
        <f t="shared" si="1339"/>
        <v>10</v>
      </c>
      <c r="D7119" s="1">
        <f t="shared" si="1340"/>
        <v>1</v>
      </c>
      <c r="E7119" s="12">
        <f t="shared" si="1341"/>
        <v>4</v>
      </c>
      <c r="F7119" s="124" t="str">
        <f t="shared" si="1342"/>
        <v>0</v>
      </c>
      <c r="G7119" s="1">
        <f ca="1">(OFFSET(O7119,0,MATCH(Customer!$J$6,'CDH &amp; HDH'!$P$11:$X$11,0)))</f>
        <v>27</v>
      </c>
      <c r="H7119" s="1" t="str">
        <f t="shared" si="1343"/>
        <v>Heating</v>
      </c>
      <c r="I7119" s="1">
        <f ca="1">OFFSET(IF($H7119="Cooling",Customer!$C$25,Customer!$C$52),E7119,D7119)</f>
        <v>66</v>
      </c>
      <c r="J7119" s="1">
        <f ca="1">OFFSET(IF($H7119="Cooling",Customer!$L$25,Customer!$L$52),$E7119,$D7119)</f>
        <v>64</v>
      </c>
      <c r="K7119" s="16">
        <f t="shared" si="1344"/>
        <v>0</v>
      </c>
      <c r="L7119" s="16">
        <f t="shared" si="1345"/>
        <v>0</v>
      </c>
      <c r="M7119" s="17">
        <f t="shared" ca="1" si="1337"/>
        <v>39</v>
      </c>
      <c r="N7119" s="17">
        <f t="shared" ca="1" si="1338"/>
        <v>37</v>
      </c>
      <c r="O7119" s="4"/>
      <c r="P7119" s="4">
        <v>39</v>
      </c>
      <c r="Q7119" s="4">
        <v>39</v>
      </c>
      <c r="R7119" s="4">
        <v>40</v>
      </c>
      <c r="S7119" s="4">
        <v>35</v>
      </c>
      <c r="T7119" s="4">
        <v>53</v>
      </c>
      <c r="U7119" s="4">
        <v>43</v>
      </c>
      <c r="V7119" s="13">
        <v>27</v>
      </c>
      <c r="W7119" s="4">
        <v>55</v>
      </c>
      <c r="X7119" s="4">
        <v>43</v>
      </c>
      <c r="Y7119">
        <f t="shared" si="1346"/>
        <v>0</v>
      </c>
      <c r="Z7119">
        <f t="shared" si="1347"/>
        <v>0</v>
      </c>
    </row>
    <row r="7120" spans="2:26" x14ac:dyDescent="0.25">
      <c r="B7120" s="11">
        <f t="shared" si="1348"/>
        <v>44858.166666649427</v>
      </c>
      <c r="C7120" s="1">
        <f t="shared" si="1339"/>
        <v>10</v>
      </c>
      <c r="D7120" s="1">
        <f t="shared" si="1340"/>
        <v>1</v>
      </c>
      <c r="E7120" s="12">
        <f t="shared" si="1341"/>
        <v>5</v>
      </c>
      <c r="F7120" s="124" t="str">
        <f t="shared" si="1342"/>
        <v>0</v>
      </c>
      <c r="G7120" s="1">
        <f ca="1">(OFFSET(O7120,0,MATCH(Customer!$J$6,'CDH &amp; HDH'!$P$11:$X$11,0)))</f>
        <v>26</v>
      </c>
      <c r="H7120" s="1" t="str">
        <f t="shared" si="1343"/>
        <v>Heating</v>
      </c>
      <c r="I7120" s="1">
        <f ca="1">OFFSET(IF($H7120="Cooling",Customer!$C$25,Customer!$C$52),E7120,D7120)</f>
        <v>66</v>
      </c>
      <c r="J7120" s="1">
        <f ca="1">OFFSET(IF($H7120="Cooling",Customer!$L$25,Customer!$L$52),$E7120,$D7120)</f>
        <v>64</v>
      </c>
      <c r="K7120" s="16">
        <f t="shared" si="1344"/>
        <v>0</v>
      </c>
      <c r="L7120" s="16">
        <f t="shared" si="1345"/>
        <v>0</v>
      </c>
      <c r="M7120" s="17">
        <f t="shared" ca="1" si="1337"/>
        <v>40</v>
      </c>
      <c r="N7120" s="17">
        <f t="shared" ca="1" si="1338"/>
        <v>38</v>
      </c>
      <c r="O7120" s="4"/>
      <c r="P7120" s="4">
        <v>39</v>
      </c>
      <c r="Q7120" s="4">
        <v>39</v>
      </c>
      <c r="R7120" s="4">
        <v>43</v>
      </c>
      <c r="S7120" s="4">
        <v>35</v>
      </c>
      <c r="T7120" s="4">
        <v>54</v>
      </c>
      <c r="U7120" s="4">
        <v>42</v>
      </c>
      <c r="V7120" s="13">
        <v>26</v>
      </c>
      <c r="W7120" s="4">
        <v>57</v>
      </c>
      <c r="X7120" s="4">
        <v>41</v>
      </c>
      <c r="Y7120">
        <f t="shared" si="1346"/>
        <v>0</v>
      </c>
      <c r="Z7120">
        <f t="shared" si="1347"/>
        <v>0</v>
      </c>
    </row>
    <row r="7121" spans="2:26" x14ac:dyDescent="0.25">
      <c r="B7121" s="11">
        <f t="shared" si="1348"/>
        <v>44858.208333316092</v>
      </c>
      <c r="C7121" s="1">
        <f t="shared" si="1339"/>
        <v>10</v>
      </c>
      <c r="D7121" s="1">
        <f t="shared" si="1340"/>
        <v>1</v>
      </c>
      <c r="E7121" s="12">
        <f t="shared" si="1341"/>
        <v>6</v>
      </c>
      <c r="F7121" s="124" t="str">
        <f t="shared" si="1342"/>
        <v>0</v>
      </c>
      <c r="G7121" s="1">
        <f ca="1">(OFFSET(O7121,0,MATCH(Customer!$J$6,'CDH &amp; HDH'!$P$11:$X$11,0)))</f>
        <v>25</v>
      </c>
      <c r="H7121" s="1" t="str">
        <f t="shared" si="1343"/>
        <v>Heating</v>
      </c>
      <c r="I7121" s="1">
        <f ca="1">OFFSET(IF($H7121="Cooling",Customer!$C$25,Customer!$C$52),E7121,D7121)</f>
        <v>66</v>
      </c>
      <c r="J7121" s="1">
        <f ca="1">OFFSET(IF($H7121="Cooling",Customer!$L$25,Customer!$L$52),$E7121,$D7121)</f>
        <v>64</v>
      </c>
      <c r="K7121" s="16">
        <f t="shared" si="1344"/>
        <v>0</v>
      </c>
      <c r="L7121" s="16">
        <f t="shared" si="1345"/>
        <v>0</v>
      </c>
      <c r="M7121" s="17">
        <f t="shared" ca="1" si="1337"/>
        <v>41</v>
      </c>
      <c r="N7121" s="17">
        <f t="shared" ca="1" si="1338"/>
        <v>39</v>
      </c>
      <c r="O7121" s="4"/>
      <c r="P7121" s="4">
        <v>37</v>
      </c>
      <c r="Q7121" s="4">
        <v>38</v>
      </c>
      <c r="R7121" s="4">
        <v>42</v>
      </c>
      <c r="S7121" s="4">
        <v>35</v>
      </c>
      <c r="T7121" s="4">
        <v>50</v>
      </c>
      <c r="U7121" s="4">
        <v>41</v>
      </c>
      <c r="V7121" s="13">
        <v>25</v>
      </c>
      <c r="W7121" s="4">
        <v>58</v>
      </c>
      <c r="X7121" s="4">
        <v>35</v>
      </c>
      <c r="Y7121">
        <f t="shared" si="1346"/>
        <v>0</v>
      </c>
      <c r="Z7121">
        <f t="shared" si="1347"/>
        <v>0</v>
      </c>
    </row>
    <row r="7122" spans="2:26" x14ac:dyDescent="0.25">
      <c r="B7122" s="11">
        <f t="shared" si="1348"/>
        <v>44858.249999982756</v>
      </c>
      <c r="C7122" s="1">
        <f t="shared" si="1339"/>
        <v>10</v>
      </c>
      <c r="D7122" s="1">
        <f t="shared" si="1340"/>
        <v>1</v>
      </c>
      <c r="E7122" s="12">
        <f t="shared" si="1341"/>
        <v>7</v>
      </c>
      <c r="F7122" s="124" t="str">
        <f t="shared" si="1342"/>
        <v>0</v>
      </c>
      <c r="G7122" s="1">
        <f ca="1">(OFFSET(O7122,0,MATCH(Customer!$J$6,'CDH &amp; HDH'!$P$11:$X$11,0)))</f>
        <v>24</v>
      </c>
      <c r="H7122" s="1" t="str">
        <f t="shared" si="1343"/>
        <v>Heating</v>
      </c>
      <c r="I7122" s="1">
        <f ca="1">OFFSET(IF($H7122="Cooling",Customer!$C$25,Customer!$C$52),E7122,D7122)</f>
        <v>66</v>
      </c>
      <c r="J7122" s="1">
        <f ca="1">OFFSET(IF($H7122="Cooling",Customer!$L$25,Customer!$L$52),$E7122,$D7122)</f>
        <v>64</v>
      </c>
      <c r="K7122" s="16">
        <f t="shared" si="1344"/>
        <v>0</v>
      </c>
      <c r="L7122" s="16">
        <f t="shared" si="1345"/>
        <v>0</v>
      </c>
      <c r="M7122" s="17">
        <f t="shared" ca="1" si="1337"/>
        <v>42</v>
      </c>
      <c r="N7122" s="17">
        <f t="shared" ca="1" si="1338"/>
        <v>40</v>
      </c>
      <c r="O7122" s="4"/>
      <c r="P7122" s="4">
        <v>37</v>
      </c>
      <c r="Q7122" s="4">
        <v>39</v>
      </c>
      <c r="R7122" s="4">
        <v>41</v>
      </c>
      <c r="S7122" s="4">
        <v>35</v>
      </c>
      <c r="T7122" s="4">
        <v>50</v>
      </c>
      <c r="U7122" s="4">
        <v>41</v>
      </c>
      <c r="V7122" s="13">
        <v>24</v>
      </c>
      <c r="W7122" s="4">
        <v>59</v>
      </c>
      <c r="X7122" s="4">
        <v>37</v>
      </c>
      <c r="Y7122">
        <f t="shared" si="1346"/>
        <v>0</v>
      </c>
      <c r="Z7122">
        <f t="shared" si="1347"/>
        <v>0</v>
      </c>
    </row>
    <row r="7123" spans="2:26" x14ac:dyDescent="0.25">
      <c r="B7123" s="11">
        <f t="shared" si="1348"/>
        <v>44858.29166664942</v>
      </c>
      <c r="C7123" s="1">
        <f t="shared" si="1339"/>
        <v>10</v>
      </c>
      <c r="D7123" s="1">
        <f t="shared" si="1340"/>
        <v>1</v>
      </c>
      <c r="E7123" s="12">
        <f t="shared" si="1341"/>
        <v>8</v>
      </c>
      <c r="F7123" s="124" t="str">
        <f t="shared" si="1342"/>
        <v>0</v>
      </c>
      <c r="G7123" s="1">
        <f ca="1">(OFFSET(O7123,0,MATCH(Customer!$J$6,'CDH &amp; HDH'!$P$11:$X$11,0)))</f>
        <v>27</v>
      </c>
      <c r="H7123" s="1" t="str">
        <f t="shared" si="1343"/>
        <v>Heating</v>
      </c>
      <c r="I7123" s="1">
        <f ca="1">OFFSET(IF($H7123="Cooling",Customer!$C$25,Customer!$C$52),E7123,D7123)</f>
        <v>70</v>
      </c>
      <c r="J7123" s="1">
        <f ca="1">OFFSET(IF($H7123="Cooling",Customer!$L$25,Customer!$L$52),$E7123,$D7123)</f>
        <v>70</v>
      </c>
      <c r="K7123" s="16">
        <f t="shared" si="1344"/>
        <v>0</v>
      </c>
      <c r="L7123" s="16">
        <f t="shared" si="1345"/>
        <v>0</v>
      </c>
      <c r="M7123" s="17">
        <f t="shared" ca="1" si="1337"/>
        <v>43</v>
      </c>
      <c r="N7123" s="17">
        <f t="shared" ca="1" si="1338"/>
        <v>43</v>
      </c>
      <c r="O7123" s="4"/>
      <c r="P7123" s="4">
        <v>38</v>
      </c>
      <c r="Q7123" s="4">
        <v>40</v>
      </c>
      <c r="R7123" s="4">
        <v>46</v>
      </c>
      <c r="S7123" s="4">
        <v>37</v>
      </c>
      <c r="T7123" s="4">
        <v>54</v>
      </c>
      <c r="U7123" s="4">
        <v>43</v>
      </c>
      <c r="V7123" s="13">
        <v>27</v>
      </c>
      <c r="W7123" s="4">
        <v>60</v>
      </c>
      <c r="X7123" s="4">
        <v>40</v>
      </c>
      <c r="Y7123">
        <f t="shared" si="1346"/>
        <v>0</v>
      </c>
      <c r="Z7123">
        <f t="shared" si="1347"/>
        <v>0</v>
      </c>
    </row>
    <row r="7124" spans="2:26" x14ac:dyDescent="0.25">
      <c r="B7124" s="11">
        <f t="shared" si="1348"/>
        <v>44858.333333316084</v>
      </c>
      <c r="C7124" s="1">
        <f t="shared" si="1339"/>
        <v>10</v>
      </c>
      <c r="D7124" s="1">
        <f t="shared" si="1340"/>
        <v>1</v>
      </c>
      <c r="E7124" s="12">
        <f t="shared" si="1341"/>
        <v>9</v>
      </c>
      <c r="F7124" s="124" t="str">
        <f t="shared" si="1342"/>
        <v>0</v>
      </c>
      <c r="G7124" s="1">
        <f ca="1">(OFFSET(O7124,0,MATCH(Customer!$J$6,'CDH &amp; HDH'!$P$11:$X$11,0)))</f>
        <v>30</v>
      </c>
      <c r="H7124" s="1" t="str">
        <f t="shared" si="1343"/>
        <v>Heating</v>
      </c>
      <c r="I7124" s="1">
        <f ca="1">OFFSET(IF($H7124="Cooling",Customer!$C$25,Customer!$C$52),E7124,D7124)</f>
        <v>70</v>
      </c>
      <c r="J7124" s="1">
        <f ca="1">OFFSET(IF($H7124="Cooling",Customer!$L$25,Customer!$L$52),$E7124,$D7124)</f>
        <v>70</v>
      </c>
      <c r="K7124" s="16">
        <f t="shared" si="1344"/>
        <v>0</v>
      </c>
      <c r="L7124" s="16">
        <f t="shared" si="1345"/>
        <v>0</v>
      </c>
      <c r="M7124" s="17">
        <f t="shared" ca="1" si="1337"/>
        <v>40</v>
      </c>
      <c r="N7124" s="17">
        <f t="shared" ca="1" si="1338"/>
        <v>40</v>
      </c>
      <c r="O7124" s="4"/>
      <c r="P7124" s="4">
        <v>42</v>
      </c>
      <c r="Q7124" s="4">
        <v>43</v>
      </c>
      <c r="R7124" s="4">
        <v>49</v>
      </c>
      <c r="S7124" s="4">
        <v>38</v>
      </c>
      <c r="T7124" s="4">
        <v>57</v>
      </c>
      <c r="U7124" s="4">
        <v>46</v>
      </c>
      <c r="V7124" s="13">
        <v>30</v>
      </c>
      <c r="W7124" s="4">
        <v>60</v>
      </c>
      <c r="X7124" s="4">
        <v>43</v>
      </c>
      <c r="Y7124">
        <f t="shared" si="1346"/>
        <v>0</v>
      </c>
      <c r="Z7124">
        <f t="shared" si="1347"/>
        <v>0</v>
      </c>
    </row>
    <row r="7125" spans="2:26" x14ac:dyDescent="0.25">
      <c r="B7125" s="11">
        <f t="shared" si="1348"/>
        <v>44858.374999982749</v>
      </c>
      <c r="C7125" s="1">
        <f t="shared" si="1339"/>
        <v>10</v>
      </c>
      <c r="D7125" s="1">
        <f t="shared" si="1340"/>
        <v>1</v>
      </c>
      <c r="E7125" s="12">
        <f t="shared" si="1341"/>
        <v>10</v>
      </c>
      <c r="F7125" s="124" t="str">
        <f t="shared" si="1342"/>
        <v>0</v>
      </c>
      <c r="G7125" s="1">
        <f ca="1">(OFFSET(O7125,0,MATCH(Customer!$J$6,'CDH &amp; HDH'!$P$11:$X$11,0)))</f>
        <v>35</v>
      </c>
      <c r="H7125" s="1" t="str">
        <f t="shared" si="1343"/>
        <v>Heating</v>
      </c>
      <c r="I7125" s="1">
        <f ca="1">OFFSET(IF($H7125="Cooling",Customer!$C$25,Customer!$C$52),E7125,D7125)</f>
        <v>70</v>
      </c>
      <c r="J7125" s="1">
        <f ca="1">OFFSET(IF($H7125="Cooling",Customer!$L$25,Customer!$L$52),$E7125,$D7125)</f>
        <v>70</v>
      </c>
      <c r="K7125" s="16">
        <f t="shared" si="1344"/>
        <v>0</v>
      </c>
      <c r="L7125" s="16">
        <f t="shared" si="1345"/>
        <v>0</v>
      </c>
      <c r="M7125" s="17">
        <f t="shared" ca="1" si="1337"/>
        <v>35</v>
      </c>
      <c r="N7125" s="17">
        <f t="shared" ca="1" si="1338"/>
        <v>35</v>
      </c>
      <c r="O7125" s="4"/>
      <c r="P7125" s="4">
        <v>44</v>
      </c>
      <c r="Q7125" s="4">
        <v>46</v>
      </c>
      <c r="R7125" s="4">
        <v>53</v>
      </c>
      <c r="S7125" s="4">
        <v>40</v>
      </c>
      <c r="T7125" s="4">
        <v>60</v>
      </c>
      <c r="U7125" s="4">
        <v>50</v>
      </c>
      <c r="V7125" s="13">
        <v>35</v>
      </c>
      <c r="W7125" s="4">
        <v>61</v>
      </c>
      <c r="X7125" s="4">
        <v>45</v>
      </c>
      <c r="Y7125">
        <f t="shared" si="1346"/>
        <v>0</v>
      </c>
      <c r="Z7125">
        <f t="shared" si="1347"/>
        <v>0</v>
      </c>
    </row>
    <row r="7126" spans="2:26" x14ac:dyDescent="0.25">
      <c r="B7126" s="11">
        <f t="shared" si="1348"/>
        <v>44858.416666649413</v>
      </c>
      <c r="C7126" s="1">
        <f t="shared" si="1339"/>
        <v>10</v>
      </c>
      <c r="D7126" s="1">
        <f t="shared" si="1340"/>
        <v>1</v>
      </c>
      <c r="E7126" s="12">
        <f t="shared" si="1341"/>
        <v>11</v>
      </c>
      <c r="F7126" s="124" t="str">
        <f t="shared" si="1342"/>
        <v>0</v>
      </c>
      <c r="G7126" s="1">
        <f ca="1">(OFFSET(O7126,0,MATCH(Customer!$J$6,'CDH &amp; HDH'!$P$11:$X$11,0)))</f>
        <v>38</v>
      </c>
      <c r="H7126" s="1" t="str">
        <f t="shared" si="1343"/>
        <v>Heating</v>
      </c>
      <c r="I7126" s="1">
        <f ca="1">OFFSET(IF($H7126="Cooling",Customer!$C$25,Customer!$C$52),E7126,D7126)</f>
        <v>70</v>
      </c>
      <c r="J7126" s="1">
        <f ca="1">OFFSET(IF($H7126="Cooling",Customer!$L$25,Customer!$L$52),$E7126,$D7126)</f>
        <v>70</v>
      </c>
      <c r="K7126" s="16">
        <f t="shared" si="1344"/>
        <v>0</v>
      </c>
      <c r="L7126" s="16">
        <f t="shared" si="1345"/>
        <v>0</v>
      </c>
      <c r="M7126" s="17">
        <f t="shared" ca="1" si="1337"/>
        <v>32</v>
      </c>
      <c r="N7126" s="17">
        <f t="shared" ca="1" si="1338"/>
        <v>32</v>
      </c>
      <c r="O7126" s="4"/>
      <c r="P7126" s="4">
        <v>48</v>
      </c>
      <c r="Q7126" s="4">
        <v>47</v>
      </c>
      <c r="R7126" s="4">
        <v>56</v>
      </c>
      <c r="S7126" s="4">
        <v>42</v>
      </c>
      <c r="T7126" s="4">
        <v>59</v>
      </c>
      <c r="U7126" s="4">
        <v>52</v>
      </c>
      <c r="V7126" s="13">
        <v>38</v>
      </c>
      <c r="W7126" s="4">
        <v>61</v>
      </c>
      <c r="X7126" s="4">
        <v>47</v>
      </c>
      <c r="Y7126">
        <f t="shared" si="1346"/>
        <v>0</v>
      </c>
      <c r="Z7126">
        <f t="shared" si="1347"/>
        <v>0</v>
      </c>
    </row>
    <row r="7127" spans="2:26" x14ac:dyDescent="0.25">
      <c r="B7127" s="11">
        <f t="shared" si="1348"/>
        <v>44858.458333316077</v>
      </c>
      <c r="C7127" s="1">
        <f t="shared" si="1339"/>
        <v>10</v>
      </c>
      <c r="D7127" s="1">
        <f t="shared" si="1340"/>
        <v>1</v>
      </c>
      <c r="E7127" s="12">
        <f t="shared" si="1341"/>
        <v>12</v>
      </c>
      <c r="F7127" s="124" t="str">
        <f t="shared" si="1342"/>
        <v>0</v>
      </c>
      <c r="G7127" s="1">
        <f ca="1">(OFFSET(O7127,0,MATCH(Customer!$J$6,'CDH &amp; HDH'!$P$11:$X$11,0)))</f>
        <v>40</v>
      </c>
      <c r="H7127" s="1" t="str">
        <f t="shared" si="1343"/>
        <v>Heating</v>
      </c>
      <c r="I7127" s="1">
        <f ca="1">OFFSET(IF($H7127="Cooling",Customer!$C$25,Customer!$C$52),E7127,D7127)</f>
        <v>70</v>
      </c>
      <c r="J7127" s="1">
        <f ca="1">OFFSET(IF($H7127="Cooling",Customer!$L$25,Customer!$L$52),$E7127,$D7127)</f>
        <v>70</v>
      </c>
      <c r="K7127" s="16">
        <f t="shared" si="1344"/>
        <v>0</v>
      </c>
      <c r="L7127" s="16">
        <f t="shared" si="1345"/>
        <v>0</v>
      </c>
      <c r="M7127" s="17">
        <f t="shared" ca="1" si="1337"/>
        <v>30</v>
      </c>
      <c r="N7127" s="17">
        <f t="shared" ca="1" si="1338"/>
        <v>30</v>
      </c>
      <c r="O7127" s="4"/>
      <c r="P7127" s="4">
        <v>51</v>
      </c>
      <c r="Q7127" s="4">
        <v>49</v>
      </c>
      <c r="R7127" s="4">
        <v>55</v>
      </c>
      <c r="S7127" s="4">
        <v>45</v>
      </c>
      <c r="T7127" s="4">
        <v>59</v>
      </c>
      <c r="U7127" s="4">
        <v>53</v>
      </c>
      <c r="V7127" s="13">
        <v>40</v>
      </c>
      <c r="W7127" s="4">
        <v>61</v>
      </c>
      <c r="X7127" s="4">
        <v>49</v>
      </c>
      <c r="Y7127">
        <f t="shared" si="1346"/>
        <v>0</v>
      </c>
      <c r="Z7127">
        <f t="shared" si="1347"/>
        <v>0</v>
      </c>
    </row>
    <row r="7128" spans="2:26" x14ac:dyDescent="0.25">
      <c r="B7128" s="11">
        <f t="shared" si="1348"/>
        <v>44858.499999982741</v>
      </c>
      <c r="C7128" s="1">
        <f t="shared" si="1339"/>
        <v>10</v>
      </c>
      <c r="D7128" s="1">
        <f t="shared" si="1340"/>
        <v>1</v>
      </c>
      <c r="E7128" s="12">
        <f t="shared" si="1341"/>
        <v>13</v>
      </c>
      <c r="F7128" s="124" t="str">
        <f t="shared" si="1342"/>
        <v>0</v>
      </c>
      <c r="G7128" s="1">
        <f ca="1">(OFFSET(O7128,0,MATCH(Customer!$J$6,'CDH &amp; HDH'!$P$11:$X$11,0)))</f>
        <v>44</v>
      </c>
      <c r="H7128" s="1" t="str">
        <f t="shared" si="1343"/>
        <v>Heating</v>
      </c>
      <c r="I7128" s="1">
        <f ca="1">OFFSET(IF($H7128="Cooling",Customer!$C$25,Customer!$C$52),E7128,D7128)</f>
        <v>70</v>
      </c>
      <c r="J7128" s="1">
        <f ca="1">OFFSET(IF($H7128="Cooling",Customer!$L$25,Customer!$L$52),$E7128,$D7128)</f>
        <v>70</v>
      </c>
      <c r="K7128" s="16">
        <f t="shared" si="1344"/>
        <v>0</v>
      </c>
      <c r="L7128" s="16">
        <f t="shared" si="1345"/>
        <v>0</v>
      </c>
      <c r="M7128" s="17">
        <f t="shared" ca="1" si="1337"/>
        <v>26</v>
      </c>
      <c r="N7128" s="17">
        <f t="shared" ca="1" si="1338"/>
        <v>26</v>
      </c>
      <c r="O7128" s="4"/>
      <c r="P7128" s="4">
        <v>53</v>
      </c>
      <c r="Q7128" s="4">
        <v>51</v>
      </c>
      <c r="R7128" s="4">
        <v>59</v>
      </c>
      <c r="S7128" s="4">
        <v>47</v>
      </c>
      <c r="T7128" s="4">
        <v>62</v>
      </c>
      <c r="U7128" s="4">
        <v>57</v>
      </c>
      <c r="V7128" s="13">
        <v>44</v>
      </c>
      <c r="W7128" s="4">
        <v>61</v>
      </c>
      <c r="X7128" s="4">
        <v>50</v>
      </c>
      <c r="Y7128">
        <f t="shared" si="1346"/>
        <v>0</v>
      </c>
      <c r="Z7128">
        <f t="shared" si="1347"/>
        <v>0</v>
      </c>
    </row>
    <row r="7129" spans="2:26" x14ac:dyDescent="0.25">
      <c r="B7129" s="11">
        <f t="shared" si="1348"/>
        <v>44858.541666649406</v>
      </c>
      <c r="C7129" s="1">
        <f t="shared" si="1339"/>
        <v>10</v>
      </c>
      <c r="D7129" s="1">
        <f t="shared" si="1340"/>
        <v>1</v>
      </c>
      <c r="E7129" s="12">
        <f t="shared" si="1341"/>
        <v>14</v>
      </c>
      <c r="F7129" s="124" t="str">
        <f t="shared" si="1342"/>
        <v>0</v>
      </c>
      <c r="G7129" s="1">
        <f ca="1">(OFFSET(O7129,0,MATCH(Customer!$J$6,'CDH &amp; HDH'!$P$11:$X$11,0)))</f>
        <v>44</v>
      </c>
      <c r="H7129" s="1" t="str">
        <f t="shared" si="1343"/>
        <v>Heating</v>
      </c>
      <c r="I7129" s="1">
        <f ca="1">OFFSET(IF($H7129="Cooling",Customer!$C$25,Customer!$C$52),E7129,D7129)</f>
        <v>70</v>
      </c>
      <c r="J7129" s="1">
        <f ca="1">OFFSET(IF($H7129="Cooling",Customer!$L$25,Customer!$L$52),$E7129,$D7129)</f>
        <v>70</v>
      </c>
      <c r="K7129" s="16">
        <f t="shared" si="1344"/>
        <v>0</v>
      </c>
      <c r="L7129" s="16">
        <f t="shared" si="1345"/>
        <v>0</v>
      </c>
      <c r="M7129" s="17">
        <f t="shared" ca="1" si="1337"/>
        <v>26</v>
      </c>
      <c r="N7129" s="17">
        <f t="shared" ca="1" si="1338"/>
        <v>26</v>
      </c>
      <c r="O7129" s="4"/>
      <c r="P7129" s="4">
        <v>54</v>
      </c>
      <c r="Q7129" s="4">
        <v>51</v>
      </c>
      <c r="R7129" s="4">
        <v>59</v>
      </c>
      <c r="S7129" s="4">
        <v>47</v>
      </c>
      <c r="T7129" s="4">
        <v>62</v>
      </c>
      <c r="U7129" s="4">
        <v>58</v>
      </c>
      <c r="V7129" s="13">
        <v>44</v>
      </c>
      <c r="W7129" s="4">
        <v>60</v>
      </c>
      <c r="X7129" s="4">
        <v>52</v>
      </c>
      <c r="Y7129">
        <f t="shared" si="1346"/>
        <v>0</v>
      </c>
      <c r="Z7129">
        <f t="shared" si="1347"/>
        <v>0</v>
      </c>
    </row>
    <row r="7130" spans="2:26" x14ac:dyDescent="0.25">
      <c r="B7130" s="11">
        <f t="shared" si="1348"/>
        <v>44858.58333331607</v>
      </c>
      <c r="C7130" s="1">
        <f t="shared" si="1339"/>
        <v>10</v>
      </c>
      <c r="D7130" s="1">
        <f t="shared" si="1340"/>
        <v>1</v>
      </c>
      <c r="E7130" s="12">
        <f t="shared" si="1341"/>
        <v>15</v>
      </c>
      <c r="F7130" s="124" t="str">
        <f t="shared" si="1342"/>
        <v>0</v>
      </c>
      <c r="G7130" s="1">
        <f ca="1">(OFFSET(O7130,0,MATCH(Customer!$J$6,'CDH &amp; HDH'!$P$11:$X$11,0)))</f>
        <v>42</v>
      </c>
      <c r="H7130" s="1" t="str">
        <f t="shared" si="1343"/>
        <v>Heating</v>
      </c>
      <c r="I7130" s="1">
        <f ca="1">OFFSET(IF($H7130="Cooling",Customer!$C$25,Customer!$C$52),E7130,D7130)</f>
        <v>70</v>
      </c>
      <c r="J7130" s="1">
        <f ca="1">OFFSET(IF($H7130="Cooling",Customer!$L$25,Customer!$L$52),$E7130,$D7130)</f>
        <v>70</v>
      </c>
      <c r="K7130" s="16">
        <f t="shared" si="1344"/>
        <v>0</v>
      </c>
      <c r="L7130" s="16">
        <f t="shared" si="1345"/>
        <v>0</v>
      </c>
      <c r="M7130" s="17">
        <f t="shared" ca="1" si="1337"/>
        <v>28</v>
      </c>
      <c r="N7130" s="17">
        <f t="shared" ca="1" si="1338"/>
        <v>28</v>
      </c>
      <c r="O7130" s="4"/>
      <c r="P7130" s="4">
        <v>54</v>
      </c>
      <c r="Q7130" s="4">
        <v>52</v>
      </c>
      <c r="R7130" s="4">
        <v>59</v>
      </c>
      <c r="S7130" s="4">
        <v>47</v>
      </c>
      <c r="T7130" s="4">
        <v>63</v>
      </c>
      <c r="U7130" s="4">
        <v>58</v>
      </c>
      <c r="V7130" s="13">
        <v>42</v>
      </c>
      <c r="W7130" s="4">
        <v>60</v>
      </c>
      <c r="X7130" s="4">
        <v>53</v>
      </c>
      <c r="Y7130">
        <f t="shared" si="1346"/>
        <v>0</v>
      </c>
      <c r="Z7130">
        <f t="shared" si="1347"/>
        <v>0</v>
      </c>
    </row>
    <row r="7131" spans="2:26" x14ac:dyDescent="0.25">
      <c r="B7131" s="11">
        <f t="shared" si="1348"/>
        <v>44858.624999982734</v>
      </c>
      <c r="C7131" s="1">
        <f t="shared" si="1339"/>
        <v>10</v>
      </c>
      <c r="D7131" s="1">
        <f t="shared" si="1340"/>
        <v>1</v>
      </c>
      <c r="E7131" s="12">
        <f t="shared" si="1341"/>
        <v>16</v>
      </c>
      <c r="F7131" s="124" t="str">
        <f t="shared" si="1342"/>
        <v>0</v>
      </c>
      <c r="G7131" s="1">
        <f ca="1">(OFFSET(O7131,0,MATCH(Customer!$J$6,'CDH &amp; HDH'!$P$11:$X$11,0)))</f>
        <v>42</v>
      </c>
      <c r="H7131" s="1" t="str">
        <f t="shared" si="1343"/>
        <v>Heating</v>
      </c>
      <c r="I7131" s="1">
        <f ca="1">OFFSET(IF($H7131="Cooling",Customer!$C$25,Customer!$C$52),E7131,D7131)</f>
        <v>70</v>
      </c>
      <c r="J7131" s="1">
        <f ca="1">OFFSET(IF($H7131="Cooling",Customer!$L$25,Customer!$L$52),$E7131,$D7131)</f>
        <v>70</v>
      </c>
      <c r="K7131" s="16">
        <f t="shared" si="1344"/>
        <v>0</v>
      </c>
      <c r="L7131" s="16">
        <f t="shared" si="1345"/>
        <v>0</v>
      </c>
      <c r="M7131" s="17">
        <f t="shared" ca="1" si="1337"/>
        <v>28</v>
      </c>
      <c r="N7131" s="17">
        <f t="shared" ca="1" si="1338"/>
        <v>28</v>
      </c>
      <c r="O7131" s="4"/>
      <c r="P7131" s="4">
        <v>54</v>
      </c>
      <c r="Q7131" s="4">
        <v>50</v>
      </c>
      <c r="R7131" s="4">
        <v>59</v>
      </c>
      <c r="S7131" s="4">
        <v>47</v>
      </c>
      <c r="T7131" s="4">
        <v>63</v>
      </c>
      <c r="U7131" s="4">
        <v>54</v>
      </c>
      <c r="V7131" s="13">
        <v>42</v>
      </c>
      <c r="W7131" s="4">
        <v>62</v>
      </c>
      <c r="X7131" s="4">
        <v>53</v>
      </c>
      <c r="Y7131">
        <f t="shared" si="1346"/>
        <v>0</v>
      </c>
      <c r="Z7131">
        <f t="shared" si="1347"/>
        <v>0</v>
      </c>
    </row>
    <row r="7132" spans="2:26" x14ac:dyDescent="0.25">
      <c r="B7132" s="11">
        <f t="shared" si="1348"/>
        <v>44858.666666649398</v>
      </c>
      <c r="C7132" s="1">
        <f t="shared" si="1339"/>
        <v>10</v>
      </c>
      <c r="D7132" s="1">
        <f t="shared" si="1340"/>
        <v>1</v>
      </c>
      <c r="E7132" s="12">
        <f t="shared" si="1341"/>
        <v>17</v>
      </c>
      <c r="F7132" s="124" t="str">
        <f t="shared" si="1342"/>
        <v>0</v>
      </c>
      <c r="G7132" s="1">
        <f ca="1">(OFFSET(O7132,0,MATCH(Customer!$J$6,'CDH &amp; HDH'!$P$11:$X$11,0)))</f>
        <v>41</v>
      </c>
      <c r="H7132" s="1" t="str">
        <f t="shared" si="1343"/>
        <v>Heating</v>
      </c>
      <c r="I7132" s="1">
        <f ca="1">OFFSET(IF($H7132="Cooling",Customer!$C$25,Customer!$C$52),E7132,D7132)</f>
        <v>70</v>
      </c>
      <c r="J7132" s="1">
        <f ca="1">OFFSET(IF($H7132="Cooling",Customer!$L$25,Customer!$L$52),$E7132,$D7132)</f>
        <v>70</v>
      </c>
      <c r="K7132" s="16">
        <f t="shared" si="1344"/>
        <v>0</v>
      </c>
      <c r="L7132" s="16">
        <f t="shared" si="1345"/>
        <v>0</v>
      </c>
      <c r="M7132" s="17">
        <f t="shared" ca="1" si="1337"/>
        <v>29</v>
      </c>
      <c r="N7132" s="17">
        <f t="shared" ca="1" si="1338"/>
        <v>29</v>
      </c>
      <c r="O7132" s="4"/>
      <c r="P7132" s="4">
        <v>52</v>
      </c>
      <c r="Q7132" s="4">
        <v>48</v>
      </c>
      <c r="R7132" s="4">
        <v>58</v>
      </c>
      <c r="S7132" s="4">
        <v>45</v>
      </c>
      <c r="T7132" s="4">
        <v>59</v>
      </c>
      <c r="U7132" s="4">
        <v>53</v>
      </c>
      <c r="V7132" s="13">
        <v>41</v>
      </c>
      <c r="W7132" s="4">
        <v>62</v>
      </c>
      <c r="X7132" s="4">
        <v>52</v>
      </c>
      <c r="Y7132">
        <f t="shared" si="1346"/>
        <v>0</v>
      </c>
      <c r="Z7132">
        <f t="shared" si="1347"/>
        <v>0</v>
      </c>
    </row>
    <row r="7133" spans="2:26" x14ac:dyDescent="0.25">
      <c r="B7133" s="11">
        <f t="shared" si="1348"/>
        <v>44858.708333316063</v>
      </c>
      <c r="C7133" s="1">
        <f t="shared" si="1339"/>
        <v>10</v>
      </c>
      <c r="D7133" s="1">
        <f t="shared" si="1340"/>
        <v>1</v>
      </c>
      <c r="E7133" s="12">
        <f t="shared" si="1341"/>
        <v>18</v>
      </c>
      <c r="F7133" s="124" t="str">
        <f t="shared" si="1342"/>
        <v>0</v>
      </c>
      <c r="G7133" s="1">
        <f ca="1">(OFFSET(O7133,0,MATCH(Customer!$J$6,'CDH &amp; HDH'!$P$11:$X$11,0)))</f>
        <v>38</v>
      </c>
      <c r="H7133" s="1" t="str">
        <f t="shared" si="1343"/>
        <v>Heating</v>
      </c>
      <c r="I7133" s="1">
        <f ca="1">OFFSET(IF($H7133="Cooling",Customer!$C$25,Customer!$C$52),E7133,D7133)</f>
        <v>70</v>
      </c>
      <c r="J7133" s="1">
        <f ca="1">OFFSET(IF($H7133="Cooling",Customer!$L$25,Customer!$L$52),$E7133,$D7133)</f>
        <v>70</v>
      </c>
      <c r="K7133" s="16">
        <f t="shared" si="1344"/>
        <v>0</v>
      </c>
      <c r="L7133" s="16">
        <f t="shared" si="1345"/>
        <v>0</v>
      </c>
      <c r="M7133" s="17">
        <f t="shared" ca="1" si="1337"/>
        <v>32</v>
      </c>
      <c r="N7133" s="17">
        <f t="shared" ca="1" si="1338"/>
        <v>32</v>
      </c>
      <c r="O7133" s="4"/>
      <c r="P7133" s="4">
        <v>51</v>
      </c>
      <c r="Q7133" s="4">
        <v>44</v>
      </c>
      <c r="R7133" s="4">
        <v>58</v>
      </c>
      <c r="S7133" s="4">
        <v>42</v>
      </c>
      <c r="T7133" s="4">
        <v>55</v>
      </c>
      <c r="U7133" s="4">
        <v>52</v>
      </c>
      <c r="V7133" s="13">
        <v>38</v>
      </c>
      <c r="W7133" s="4">
        <v>61</v>
      </c>
      <c r="X7133" s="4">
        <v>49</v>
      </c>
      <c r="Y7133">
        <f t="shared" si="1346"/>
        <v>0</v>
      </c>
      <c r="Z7133">
        <f t="shared" si="1347"/>
        <v>0</v>
      </c>
    </row>
    <row r="7134" spans="2:26" x14ac:dyDescent="0.25">
      <c r="B7134" s="11">
        <f t="shared" si="1348"/>
        <v>44858.749999982727</v>
      </c>
      <c r="C7134" s="1">
        <f t="shared" si="1339"/>
        <v>10</v>
      </c>
      <c r="D7134" s="1">
        <f t="shared" si="1340"/>
        <v>1</v>
      </c>
      <c r="E7134" s="12">
        <f t="shared" si="1341"/>
        <v>19</v>
      </c>
      <c r="F7134" s="124" t="str">
        <f t="shared" si="1342"/>
        <v>0</v>
      </c>
      <c r="G7134" s="1">
        <f ca="1">(OFFSET(O7134,0,MATCH(Customer!$J$6,'CDH &amp; HDH'!$P$11:$X$11,0)))</f>
        <v>37</v>
      </c>
      <c r="H7134" s="1" t="str">
        <f t="shared" si="1343"/>
        <v>Heating</v>
      </c>
      <c r="I7134" s="1">
        <f ca="1">OFFSET(IF($H7134="Cooling",Customer!$C$25,Customer!$C$52),E7134,D7134)</f>
        <v>66</v>
      </c>
      <c r="J7134" s="1">
        <f ca="1">OFFSET(IF($H7134="Cooling",Customer!$L$25,Customer!$L$52),$E7134,$D7134)</f>
        <v>64</v>
      </c>
      <c r="K7134" s="16">
        <f t="shared" si="1344"/>
        <v>0</v>
      </c>
      <c r="L7134" s="16">
        <f t="shared" si="1345"/>
        <v>0</v>
      </c>
      <c r="M7134" s="17">
        <f t="shared" ca="1" si="1337"/>
        <v>29</v>
      </c>
      <c r="N7134" s="17">
        <f t="shared" ca="1" si="1338"/>
        <v>27</v>
      </c>
      <c r="O7134" s="4"/>
      <c r="P7134" s="4">
        <v>50</v>
      </c>
      <c r="Q7134" s="4">
        <v>43</v>
      </c>
      <c r="R7134" s="4">
        <v>57</v>
      </c>
      <c r="S7134" s="4">
        <v>40</v>
      </c>
      <c r="T7134" s="4">
        <v>50</v>
      </c>
      <c r="U7134" s="4">
        <v>51</v>
      </c>
      <c r="V7134" s="13">
        <v>37</v>
      </c>
      <c r="W7134" s="4">
        <v>63</v>
      </c>
      <c r="X7134" s="4">
        <v>46</v>
      </c>
      <c r="Y7134">
        <f t="shared" si="1346"/>
        <v>0</v>
      </c>
      <c r="Z7134">
        <f t="shared" si="1347"/>
        <v>0</v>
      </c>
    </row>
    <row r="7135" spans="2:26" x14ac:dyDescent="0.25">
      <c r="B7135" s="11">
        <f t="shared" si="1348"/>
        <v>44858.791666649391</v>
      </c>
      <c r="C7135" s="1">
        <f t="shared" si="1339"/>
        <v>10</v>
      </c>
      <c r="D7135" s="1">
        <f t="shared" si="1340"/>
        <v>1</v>
      </c>
      <c r="E7135" s="12">
        <f t="shared" si="1341"/>
        <v>20</v>
      </c>
      <c r="F7135" s="124" t="str">
        <f t="shared" si="1342"/>
        <v>0</v>
      </c>
      <c r="G7135" s="1">
        <f ca="1">(OFFSET(O7135,0,MATCH(Customer!$J$6,'CDH &amp; HDH'!$P$11:$X$11,0)))</f>
        <v>36</v>
      </c>
      <c r="H7135" s="1" t="str">
        <f t="shared" si="1343"/>
        <v>Heating</v>
      </c>
      <c r="I7135" s="1">
        <f ca="1">OFFSET(IF($H7135="Cooling",Customer!$C$25,Customer!$C$52),E7135,D7135)</f>
        <v>66</v>
      </c>
      <c r="J7135" s="1">
        <f ca="1">OFFSET(IF($H7135="Cooling",Customer!$L$25,Customer!$L$52),$E7135,$D7135)</f>
        <v>64</v>
      </c>
      <c r="K7135" s="16">
        <f t="shared" si="1344"/>
        <v>0</v>
      </c>
      <c r="L7135" s="16">
        <f t="shared" si="1345"/>
        <v>0</v>
      </c>
      <c r="M7135" s="17">
        <f t="shared" ca="1" si="1337"/>
        <v>30</v>
      </c>
      <c r="N7135" s="17">
        <f t="shared" ca="1" si="1338"/>
        <v>28</v>
      </c>
      <c r="O7135" s="4"/>
      <c r="P7135" s="4">
        <v>50</v>
      </c>
      <c r="Q7135" s="4">
        <v>42</v>
      </c>
      <c r="R7135" s="4">
        <v>52</v>
      </c>
      <c r="S7135" s="4">
        <v>40</v>
      </c>
      <c r="T7135" s="4">
        <v>47</v>
      </c>
      <c r="U7135" s="4">
        <v>51</v>
      </c>
      <c r="V7135" s="13">
        <v>36</v>
      </c>
      <c r="W7135" s="4">
        <v>63</v>
      </c>
      <c r="X7135" s="4">
        <v>44</v>
      </c>
      <c r="Y7135">
        <f t="shared" si="1346"/>
        <v>0</v>
      </c>
      <c r="Z7135">
        <f t="shared" si="1347"/>
        <v>0</v>
      </c>
    </row>
    <row r="7136" spans="2:26" x14ac:dyDescent="0.25">
      <c r="B7136" s="11">
        <f t="shared" si="1348"/>
        <v>44858.833333316055</v>
      </c>
      <c r="C7136" s="1">
        <f t="shared" si="1339"/>
        <v>10</v>
      </c>
      <c r="D7136" s="1">
        <f t="shared" si="1340"/>
        <v>1</v>
      </c>
      <c r="E7136" s="12">
        <f t="shared" si="1341"/>
        <v>21</v>
      </c>
      <c r="F7136" s="124" t="str">
        <f t="shared" si="1342"/>
        <v>0</v>
      </c>
      <c r="G7136" s="1">
        <f ca="1">(OFFSET(O7136,0,MATCH(Customer!$J$6,'CDH &amp; HDH'!$P$11:$X$11,0)))</f>
        <v>35</v>
      </c>
      <c r="H7136" s="1" t="str">
        <f t="shared" si="1343"/>
        <v>Heating</v>
      </c>
      <c r="I7136" s="1">
        <f ca="1">OFFSET(IF($H7136="Cooling",Customer!$C$25,Customer!$C$52),E7136,D7136)</f>
        <v>66</v>
      </c>
      <c r="J7136" s="1">
        <f ca="1">OFFSET(IF($H7136="Cooling",Customer!$L$25,Customer!$L$52),$E7136,$D7136)</f>
        <v>64</v>
      </c>
      <c r="K7136" s="16">
        <f t="shared" si="1344"/>
        <v>0</v>
      </c>
      <c r="L7136" s="16">
        <f t="shared" si="1345"/>
        <v>0</v>
      </c>
      <c r="M7136" s="17">
        <f t="shared" ca="1" si="1337"/>
        <v>31</v>
      </c>
      <c r="N7136" s="17">
        <f t="shared" ca="1" si="1338"/>
        <v>29</v>
      </c>
      <c r="O7136" s="4"/>
      <c r="P7136" s="4">
        <v>50</v>
      </c>
      <c r="Q7136" s="4">
        <v>39</v>
      </c>
      <c r="R7136" s="4">
        <v>45</v>
      </c>
      <c r="S7136" s="4">
        <v>39</v>
      </c>
      <c r="T7136" s="4">
        <v>49</v>
      </c>
      <c r="U7136" s="4">
        <v>51</v>
      </c>
      <c r="V7136" s="13">
        <v>35</v>
      </c>
      <c r="W7136" s="4">
        <v>63</v>
      </c>
      <c r="X7136" s="4">
        <v>42</v>
      </c>
      <c r="Y7136">
        <f t="shared" si="1346"/>
        <v>0</v>
      </c>
      <c r="Z7136">
        <f t="shared" si="1347"/>
        <v>0</v>
      </c>
    </row>
    <row r="7137" spans="2:26" x14ac:dyDescent="0.25">
      <c r="B7137" s="11">
        <f t="shared" si="1348"/>
        <v>44858.87499998272</v>
      </c>
      <c r="C7137" s="1">
        <f t="shared" si="1339"/>
        <v>10</v>
      </c>
      <c r="D7137" s="1">
        <f t="shared" si="1340"/>
        <v>1</v>
      </c>
      <c r="E7137" s="12">
        <f t="shared" si="1341"/>
        <v>22</v>
      </c>
      <c r="F7137" s="124" t="str">
        <f t="shared" si="1342"/>
        <v>0</v>
      </c>
      <c r="G7137" s="1">
        <f ca="1">(OFFSET(O7137,0,MATCH(Customer!$J$6,'CDH &amp; HDH'!$P$11:$X$11,0)))</f>
        <v>34</v>
      </c>
      <c r="H7137" s="1" t="str">
        <f t="shared" si="1343"/>
        <v>Heating</v>
      </c>
      <c r="I7137" s="1">
        <f ca="1">OFFSET(IF($H7137="Cooling",Customer!$C$25,Customer!$C$52),E7137,D7137)</f>
        <v>66</v>
      </c>
      <c r="J7137" s="1">
        <f ca="1">OFFSET(IF($H7137="Cooling",Customer!$L$25,Customer!$L$52),$E7137,$D7137)</f>
        <v>64</v>
      </c>
      <c r="K7137" s="16">
        <f t="shared" si="1344"/>
        <v>0</v>
      </c>
      <c r="L7137" s="16">
        <f t="shared" si="1345"/>
        <v>0</v>
      </c>
      <c r="M7137" s="17">
        <f t="shared" ca="1" si="1337"/>
        <v>32</v>
      </c>
      <c r="N7137" s="17">
        <f t="shared" ca="1" si="1338"/>
        <v>30</v>
      </c>
      <c r="O7137" s="4"/>
      <c r="P7137" s="4">
        <v>50</v>
      </c>
      <c r="Q7137" s="4">
        <v>39</v>
      </c>
      <c r="R7137" s="4">
        <v>41</v>
      </c>
      <c r="S7137" s="4">
        <v>39</v>
      </c>
      <c r="T7137" s="4">
        <v>49</v>
      </c>
      <c r="U7137" s="4">
        <v>51</v>
      </c>
      <c r="V7137" s="13">
        <v>34</v>
      </c>
      <c r="W7137" s="4">
        <v>62</v>
      </c>
      <c r="X7137" s="4">
        <v>41</v>
      </c>
      <c r="Y7137">
        <f t="shared" si="1346"/>
        <v>0</v>
      </c>
      <c r="Z7137">
        <f t="shared" si="1347"/>
        <v>0</v>
      </c>
    </row>
    <row r="7138" spans="2:26" x14ac:dyDescent="0.25">
      <c r="B7138" s="11">
        <f t="shared" si="1348"/>
        <v>44858.916666649384</v>
      </c>
      <c r="C7138" s="1">
        <f t="shared" si="1339"/>
        <v>10</v>
      </c>
      <c r="D7138" s="1">
        <f t="shared" si="1340"/>
        <v>1</v>
      </c>
      <c r="E7138" s="12">
        <f t="shared" si="1341"/>
        <v>23</v>
      </c>
      <c r="F7138" s="124" t="str">
        <f t="shared" si="1342"/>
        <v>0</v>
      </c>
      <c r="G7138" s="1">
        <f ca="1">(OFFSET(O7138,0,MATCH(Customer!$J$6,'CDH &amp; HDH'!$P$11:$X$11,0)))</f>
        <v>33</v>
      </c>
      <c r="H7138" s="1" t="str">
        <f t="shared" si="1343"/>
        <v>Heating</v>
      </c>
      <c r="I7138" s="1">
        <f ca="1">OFFSET(IF($H7138="Cooling",Customer!$C$25,Customer!$C$52),E7138,D7138)</f>
        <v>66</v>
      </c>
      <c r="J7138" s="1">
        <f ca="1">OFFSET(IF($H7138="Cooling",Customer!$L$25,Customer!$L$52),$E7138,$D7138)</f>
        <v>64</v>
      </c>
      <c r="K7138" s="16">
        <f t="shared" si="1344"/>
        <v>0</v>
      </c>
      <c r="L7138" s="16">
        <f t="shared" si="1345"/>
        <v>0</v>
      </c>
      <c r="M7138" s="17">
        <f t="shared" ca="1" si="1337"/>
        <v>33</v>
      </c>
      <c r="N7138" s="17">
        <f t="shared" ca="1" si="1338"/>
        <v>31</v>
      </c>
      <c r="O7138" s="4"/>
      <c r="P7138" s="4">
        <v>50</v>
      </c>
      <c r="Q7138" s="4">
        <v>37</v>
      </c>
      <c r="R7138" s="4">
        <v>38</v>
      </c>
      <c r="S7138" s="4">
        <v>39</v>
      </c>
      <c r="T7138" s="4">
        <v>48</v>
      </c>
      <c r="U7138" s="4">
        <v>50</v>
      </c>
      <c r="V7138" s="13">
        <v>33</v>
      </c>
      <c r="W7138" s="4">
        <v>61</v>
      </c>
      <c r="X7138" s="4">
        <v>39</v>
      </c>
      <c r="Y7138">
        <f t="shared" si="1346"/>
        <v>0</v>
      </c>
      <c r="Z7138">
        <f t="shared" si="1347"/>
        <v>0</v>
      </c>
    </row>
    <row r="7139" spans="2:26" x14ac:dyDescent="0.25">
      <c r="B7139" s="11">
        <f t="shared" si="1348"/>
        <v>44858.958333316048</v>
      </c>
      <c r="C7139" s="1">
        <f t="shared" si="1339"/>
        <v>10</v>
      </c>
      <c r="D7139" s="1">
        <f t="shared" si="1340"/>
        <v>1</v>
      </c>
      <c r="E7139" s="12">
        <f t="shared" si="1341"/>
        <v>24</v>
      </c>
      <c r="F7139" s="124" t="str">
        <f t="shared" si="1342"/>
        <v>0</v>
      </c>
      <c r="G7139" s="1">
        <f ca="1">(OFFSET(O7139,0,MATCH(Customer!$J$6,'CDH &amp; HDH'!$P$11:$X$11,0)))</f>
        <v>33</v>
      </c>
      <c r="H7139" s="1" t="str">
        <f t="shared" si="1343"/>
        <v>Heating</v>
      </c>
      <c r="I7139" s="1">
        <f ca="1">OFFSET(IF($H7139="Cooling",Customer!$C$25,Customer!$C$52),E7139,D7139)</f>
        <v>66</v>
      </c>
      <c r="J7139" s="1">
        <f ca="1">OFFSET(IF($H7139="Cooling",Customer!$L$25,Customer!$L$52),$E7139,$D7139)</f>
        <v>64</v>
      </c>
      <c r="K7139" s="16">
        <f t="shared" si="1344"/>
        <v>0</v>
      </c>
      <c r="L7139" s="16">
        <f t="shared" si="1345"/>
        <v>0</v>
      </c>
      <c r="M7139" s="17">
        <f t="shared" ca="1" si="1337"/>
        <v>33</v>
      </c>
      <c r="N7139" s="17">
        <f t="shared" ca="1" si="1338"/>
        <v>31</v>
      </c>
      <c r="O7139" s="4"/>
      <c r="P7139" s="4">
        <v>50</v>
      </c>
      <c r="Q7139" s="4">
        <v>35</v>
      </c>
      <c r="R7139" s="4">
        <v>38</v>
      </c>
      <c r="S7139" s="4">
        <v>39</v>
      </c>
      <c r="T7139" s="4">
        <v>45</v>
      </c>
      <c r="U7139" s="4">
        <v>50</v>
      </c>
      <c r="V7139" s="13">
        <v>33</v>
      </c>
      <c r="W7139" s="4">
        <v>61</v>
      </c>
      <c r="X7139" s="4">
        <v>36</v>
      </c>
      <c r="Y7139">
        <f t="shared" si="1346"/>
        <v>0</v>
      </c>
      <c r="Z7139">
        <f t="shared" si="1347"/>
        <v>0</v>
      </c>
    </row>
    <row r="7140" spans="2:26" x14ac:dyDescent="0.25">
      <c r="B7140" s="11">
        <f t="shared" si="1348"/>
        <v>44858.999999982712</v>
      </c>
      <c r="C7140" s="1">
        <f t="shared" si="1339"/>
        <v>10</v>
      </c>
      <c r="D7140" s="1">
        <f t="shared" si="1340"/>
        <v>2</v>
      </c>
      <c r="E7140" s="12">
        <f t="shared" si="1341"/>
        <v>1</v>
      </c>
      <c r="F7140" s="124" t="str">
        <f t="shared" si="1342"/>
        <v>0</v>
      </c>
      <c r="G7140" s="1">
        <f ca="1">(OFFSET(O7140,0,MATCH(Customer!$J$6,'CDH &amp; HDH'!$P$11:$X$11,0)))</f>
        <v>33</v>
      </c>
      <c r="H7140" s="1" t="str">
        <f t="shared" si="1343"/>
        <v>Heating</v>
      </c>
      <c r="I7140" s="1">
        <f ca="1">OFFSET(IF($H7140="Cooling",Customer!$C$25,Customer!$C$52),E7140,D7140)</f>
        <v>66</v>
      </c>
      <c r="J7140" s="1">
        <f ca="1">OFFSET(IF($H7140="Cooling",Customer!$L$25,Customer!$L$52),$E7140,$D7140)</f>
        <v>64</v>
      </c>
      <c r="K7140" s="16">
        <f t="shared" si="1344"/>
        <v>0</v>
      </c>
      <c r="L7140" s="16">
        <f t="shared" si="1345"/>
        <v>0</v>
      </c>
      <c r="M7140" s="17">
        <f t="shared" ref="M7140:M7203" ca="1" si="1349">IF($H7140="Cooling",0,MAX(0,I7140-$G7140))</f>
        <v>33</v>
      </c>
      <c r="N7140" s="17">
        <f t="shared" ref="N7140:N7203" ca="1" si="1350">IF($H7140="Cooling",0,MAX(0,J7140-$G7140))</f>
        <v>31</v>
      </c>
      <c r="O7140" s="4"/>
      <c r="P7140" s="4">
        <v>50</v>
      </c>
      <c r="Q7140" s="4">
        <v>35</v>
      </c>
      <c r="R7140" s="4">
        <v>37</v>
      </c>
      <c r="S7140" s="4">
        <v>39</v>
      </c>
      <c r="T7140" s="4">
        <v>42</v>
      </c>
      <c r="U7140" s="4">
        <v>51</v>
      </c>
      <c r="V7140" s="13">
        <v>33</v>
      </c>
      <c r="W7140" s="4">
        <v>62</v>
      </c>
      <c r="X7140" s="4">
        <v>36</v>
      </c>
      <c r="Y7140">
        <f t="shared" si="1346"/>
        <v>0</v>
      </c>
      <c r="Z7140">
        <f t="shared" si="1347"/>
        <v>0</v>
      </c>
    </row>
    <row r="7141" spans="2:26" x14ac:dyDescent="0.25">
      <c r="B7141" s="11">
        <f t="shared" si="1348"/>
        <v>44859.041666649377</v>
      </c>
      <c r="C7141" s="1">
        <f t="shared" si="1339"/>
        <v>10</v>
      </c>
      <c r="D7141" s="1">
        <f t="shared" si="1340"/>
        <v>2</v>
      </c>
      <c r="E7141" s="12">
        <f t="shared" si="1341"/>
        <v>2</v>
      </c>
      <c r="F7141" s="124" t="str">
        <f t="shared" si="1342"/>
        <v>0</v>
      </c>
      <c r="G7141" s="1">
        <f ca="1">(OFFSET(O7141,0,MATCH(Customer!$J$6,'CDH &amp; HDH'!$P$11:$X$11,0)))</f>
        <v>32</v>
      </c>
      <c r="H7141" s="1" t="str">
        <f t="shared" si="1343"/>
        <v>Heating</v>
      </c>
      <c r="I7141" s="1">
        <f ca="1">OFFSET(IF($H7141="Cooling",Customer!$C$25,Customer!$C$52),E7141,D7141)</f>
        <v>66</v>
      </c>
      <c r="J7141" s="1">
        <f ca="1">OFFSET(IF($H7141="Cooling",Customer!$L$25,Customer!$L$52),$E7141,$D7141)</f>
        <v>64</v>
      </c>
      <c r="K7141" s="16">
        <f t="shared" si="1344"/>
        <v>0</v>
      </c>
      <c r="L7141" s="16">
        <f t="shared" si="1345"/>
        <v>0</v>
      </c>
      <c r="M7141" s="17">
        <f t="shared" ca="1" si="1349"/>
        <v>34</v>
      </c>
      <c r="N7141" s="17">
        <f t="shared" ca="1" si="1350"/>
        <v>32</v>
      </c>
      <c r="O7141" s="4"/>
      <c r="P7141" s="4">
        <v>50</v>
      </c>
      <c r="Q7141" s="4">
        <v>34</v>
      </c>
      <c r="R7141" s="4">
        <v>35</v>
      </c>
      <c r="S7141" s="4">
        <v>39</v>
      </c>
      <c r="T7141" s="4">
        <v>40</v>
      </c>
      <c r="U7141" s="4">
        <v>52</v>
      </c>
      <c r="V7141" s="13">
        <v>32</v>
      </c>
      <c r="W7141" s="4">
        <v>62</v>
      </c>
      <c r="X7141" s="4">
        <v>36</v>
      </c>
      <c r="Y7141">
        <f t="shared" si="1346"/>
        <v>0</v>
      </c>
      <c r="Z7141">
        <f t="shared" si="1347"/>
        <v>0</v>
      </c>
    </row>
    <row r="7142" spans="2:26" x14ac:dyDescent="0.25">
      <c r="B7142" s="11">
        <f t="shared" si="1348"/>
        <v>44859.083333316041</v>
      </c>
      <c r="C7142" s="1">
        <f t="shared" si="1339"/>
        <v>10</v>
      </c>
      <c r="D7142" s="1">
        <f t="shared" si="1340"/>
        <v>2</v>
      </c>
      <c r="E7142" s="12">
        <f t="shared" si="1341"/>
        <v>3</v>
      </c>
      <c r="F7142" s="124" t="str">
        <f t="shared" si="1342"/>
        <v>0</v>
      </c>
      <c r="G7142" s="1">
        <f ca="1">(OFFSET(O7142,0,MATCH(Customer!$J$6,'CDH &amp; HDH'!$P$11:$X$11,0)))</f>
        <v>33</v>
      </c>
      <c r="H7142" s="1" t="str">
        <f t="shared" si="1343"/>
        <v>Heating</v>
      </c>
      <c r="I7142" s="1">
        <f ca="1">OFFSET(IF($H7142="Cooling",Customer!$C$25,Customer!$C$52),E7142,D7142)</f>
        <v>66</v>
      </c>
      <c r="J7142" s="1">
        <f ca="1">OFFSET(IF($H7142="Cooling",Customer!$L$25,Customer!$L$52),$E7142,$D7142)</f>
        <v>64</v>
      </c>
      <c r="K7142" s="16">
        <f t="shared" si="1344"/>
        <v>0</v>
      </c>
      <c r="L7142" s="16">
        <f t="shared" si="1345"/>
        <v>0</v>
      </c>
      <c r="M7142" s="17">
        <f t="shared" ca="1" si="1349"/>
        <v>33</v>
      </c>
      <c r="N7142" s="17">
        <f t="shared" ca="1" si="1350"/>
        <v>31</v>
      </c>
      <c r="O7142" s="4"/>
      <c r="P7142" s="4">
        <v>51</v>
      </c>
      <c r="Q7142" s="4">
        <v>35</v>
      </c>
      <c r="R7142" s="4">
        <v>35</v>
      </c>
      <c r="S7142" s="4">
        <v>39</v>
      </c>
      <c r="T7142" s="4">
        <v>39</v>
      </c>
      <c r="U7142" s="4">
        <v>53</v>
      </c>
      <c r="V7142" s="13">
        <v>33</v>
      </c>
      <c r="W7142" s="4">
        <v>61</v>
      </c>
      <c r="X7142" s="4">
        <v>34</v>
      </c>
      <c r="Y7142">
        <f t="shared" si="1346"/>
        <v>0</v>
      </c>
      <c r="Z7142">
        <f t="shared" si="1347"/>
        <v>0</v>
      </c>
    </row>
    <row r="7143" spans="2:26" x14ac:dyDescent="0.25">
      <c r="B7143" s="11">
        <f t="shared" si="1348"/>
        <v>44859.124999982705</v>
      </c>
      <c r="C7143" s="1">
        <f t="shared" si="1339"/>
        <v>10</v>
      </c>
      <c r="D7143" s="1">
        <f t="shared" si="1340"/>
        <v>2</v>
      </c>
      <c r="E7143" s="12">
        <f t="shared" si="1341"/>
        <v>4</v>
      </c>
      <c r="F7143" s="124" t="str">
        <f t="shared" si="1342"/>
        <v>0</v>
      </c>
      <c r="G7143" s="1">
        <f ca="1">(OFFSET(O7143,0,MATCH(Customer!$J$6,'CDH &amp; HDH'!$P$11:$X$11,0)))</f>
        <v>32</v>
      </c>
      <c r="H7143" s="1" t="str">
        <f t="shared" si="1343"/>
        <v>Heating</v>
      </c>
      <c r="I7143" s="1">
        <f ca="1">OFFSET(IF($H7143="Cooling",Customer!$C$25,Customer!$C$52),E7143,D7143)</f>
        <v>66</v>
      </c>
      <c r="J7143" s="1">
        <f ca="1">OFFSET(IF($H7143="Cooling",Customer!$L$25,Customer!$L$52),$E7143,$D7143)</f>
        <v>64</v>
      </c>
      <c r="K7143" s="16">
        <f t="shared" si="1344"/>
        <v>0</v>
      </c>
      <c r="L7143" s="16">
        <f t="shared" si="1345"/>
        <v>0</v>
      </c>
      <c r="M7143" s="17">
        <f t="shared" ca="1" si="1349"/>
        <v>34</v>
      </c>
      <c r="N7143" s="17">
        <f t="shared" ca="1" si="1350"/>
        <v>32</v>
      </c>
      <c r="O7143" s="4"/>
      <c r="P7143" s="4">
        <v>52</v>
      </c>
      <c r="Q7143" s="4">
        <v>35</v>
      </c>
      <c r="R7143" s="4">
        <v>36</v>
      </c>
      <c r="S7143" s="4">
        <v>39</v>
      </c>
      <c r="T7143" s="4">
        <v>40</v>
      </c>
      <c r="U7143" s="4">
        <v>54</v>
      </c>
      <c r="V7143" s="13">
        <v>32</v>
      </c>
      <c r="W7143" s="4">
        <v>61</v>
      </c>
      <c r="X7143" s="4">
        <v>34</v>
      </c>
      <c r="Y7143">
        <f t="shared" si="1346"/>
        <v>0</v>
      </c>
      <c r="Z7143">
        <f t="shared" si="1347"/>
        <v>0</v>
      </c>
    </row>
    <row r="7144" spans="2:26" x14ac:dyDescent="0.25">
      <c r="B7144" s="11">
        <f t="shared" si="1348"/>
        <v>44859.166666649369</v>
      </c>
      <c r="C7144" s="1">
        <f t="shared" si="1339"/>
        <v>10</v>
      </c>
      <c r="D7144" s="1">
        <f t="shared" si="1340"/>
        <v>2</v>
      </c>
      <c r="E7144" s="12">
        <f t="shared" si="1341"/>
        <v>5</v>
      </c>
      <c r="F7144" s="124" t="str">
        <f t="shared" si="1342"/>
        <v>0</v>
      </c>
      <c r="G7144" s="1">
        <f ca="1">(OFFSET(O7144,0,MATCH(Customer!$J$6,'CDH &amp; HDH'!$P$11:$X$11,0)))</f>
        <v>33</v>
      </c>
      <c r="H7144" s="1" t="str">
        <f t="shared" si="1343"/>
        <v>Heating</v>
      </c>
      <c r="I7144" s="1">
        <f ca="1">OFFSET(IF($H7144="Cooling",Customer!$C$25,Customer!$C$52),E7144,D7144)</f>
        <v>66</v>
      </c>
      <c r="J7144" s="1">
        <f ca="1">OFFSET(IF($H7144="Cooling",Customer!$L$25,Customer!$L$52),$E7144,$D7144)</f>
        <v>64</v>
      </c>
      <c r="K7144" s="16">
        <f t="shared" si="1344"/>
        <v>0</v>
      </c>
      <c r="L7144" s="16">
        <f t="shared" si="1345"/>
        <v>0</v>
      </c>
      <c r="M7144" s="17">
        <f t="shared" ca="1" si="1349"/>
        <v>33</v>
      </c>
      <c r="N7144" s="17">
        <f t="shared" ca="1" si="1350"/>
        <v>31</v>
      </c>
      <c r="O7144" s="4"/>
      <c r="P7144" s="4">
        <v>52</v>
      </c>
      <c r="Q7144" s="4">
        <v>32</v>
      </c>
      <c r="R7144" s="4">
        <v>36</v>
      </c>
      <c r="S7144" s="4">
        <v>39</v>
      </c>
      <c r="T7144" s="4">
        <v>43</v>
      </c>
      <c r="U7144" s="4">
        <v>54</v>
      </c>
      <c r="V7144" s="13">
        <v>33</v>
      </c>
      <c r="W7144" s="4">
        <v>59</v>
      </c>
      <c r="X7144" s="4">
        <v>34</v>
      </c>
      <c r="Y7144">
        <f t="shared" si="1346"/>
        <v>0</v>
      </c>
      <c r="Z7144">
        <f t="shared" si="1347"/>
        <v>0</v>
      </c>
    </row>
    <row r="7145" spans="2:26" x14ac:dyDescent="0.25">
      <c r="B7145" s="11">
        <f t="shared" si="1348"/>
        <v>44859.208333316034</v>
      </c>
      <c r="C7145" s="1">
        <f t="shared" si="1339"/>
        <v>10</v>
      </c>
      <c r="D7145" s="1">
        <f t="shared" si="1340"/>
        <v>2</v>
      </c>
      <c r="E7145" s="12">
        <f t="shared" si="1341"/>
        <v>6</v>
      </c>
      <c r="F7145" s="124" t="str">
        <f t="shared" si="1342"/>
        <v>0</v>
      </c>
      <c r="G7145" s="1">
        <f ca="1">(OFFSET(O7145,0,MATCH(Customer!$J$6,'CDH &amp; HDH'!$P$11:$X$11,0)))</f>
        <v>34</v>
      </c>
      <c r="H7145" s="1" t="str">
        <f t="shared" si="1343"/>
        <v>Heating</v>
      </c>
      <c r="I7145" s="1">
        <f ca="1">OFFSET(IF($H7145="Cooling",Customer!$C$25,Customer!$C$52),E7145,D7145)</f>
        <v>66</v>
      </c>
      <c r="J7145" s="1">
        <f ca="1">OFFSET(IF($H7145="Cooling",Customer!$L$25,Customer!$L$52),$E7145,$D7145)</f>
        <v>64</v>
      </c>
      <c r="K7145" s="16">
        <f t="shared" si="1344"/>
        <v>0</v>
      </c>
      <c r="L7145" s="16">
        <f t="shared" si="1345"/>
        <v>0</v>
      </c>
      <c r="M7145" s="17">
        <f t="shared" ca="1" si="1349"/>
        <v>32</v>
      </c>
      <c r="N7145" s="17">
        <f t="shared" ca="1" si="1350"/>
        <v>30</v>
      </c>
      <c r="O7145" s="4"/>
      <c r="P7145" s="4">
        <v>52</v>
      </c>
      <c r="Q7145" s="4">
        <v>29</v>
      </c>
      <c r="R7145" s="4">
        <v>36</v>
      </c>
      <c r="S7145" s="4">
        <v>38</v>
      </c>
      <c r="T7145" s="4">
        <v>43</v>
      </c>
      <c r="U7145" s="4">
        <v>55</v>
      </c>
      <c r="V7145" s="13">
        <v>34</v>
      </c>
      <c r="W7145" s="4">
        <v>57</v>
      </c>
      <c r="X7145" s="4">
        <v>33</v>
      </c>
      <c r="Y7145">
        <f t="shared" si="1346"/>
        <v>0</v>
      </c>
      <c r="Z7145">
        <f t="shared" si="1347"/>
        <v>0</v>
      </c>
    </row>
    <row r="7146" spans="2:26" x14ac:dyDescent="0.25">
      <c r="B7146" s="11">
        <f t="shared" si="1348"/>
        <v>44859.249999982698</v>
      </c>
      <c r="C7146" s="1">
        <f t="shared" si="1339"/>
        <v>10</v>
      </c>
      <c r="D7146" s="1">
        <f t="shared" si="1340"/>
        <v>2</v>
      </c>
      <c r="E7146" s="12">
        <f t="shared" si="1341"/>
        <v>7</v>
      </c>
      <c r="F7146" s="124" t="str">
        <f t="shared" si="1342"/>
        <v>0</v>
      </c>
      <c r="G7146" s="1">
        <f ca="1">(OFFSET(O7146,0,MATCH(Customer!$J$6,'CDH &amp; HDH'!$P$11:$X$11,0)))</f>
        <v>33</v>
      </c>
      <c r="H7146" s="1" t="str">
        <f t="shared" si="1343"/>
        <v>Heating</v>
      </c>
      <c r="I7146" s="1">
        <f ca="1">OFFSET(IF($H7146="Cooling",Customer!$C$25,Customer!$C$52),E7146,D7146)</f>
        <v>66</v>
      </c>
      <c r="J7146" s="1">
        <f ca="1">OFFSET(IF($H7146="Cooling",Customer!$L$25,Customer!$L$52),$E7146,$D7146)</f>
        <v>64</v>
      </c>
      <c r="K7146" s="16">
        <f t="shared" si="1344"/>
        <v>0</v>
      </c>
      <c r="L7146" s="16">
        <f t="shared" si="1345"/>
        <v>0</v>
      </c>
      <c r="M7146" s="17">
        <f t="shared" ca="1" si="1349"/>
        <v>33</v>
      </c>
      <c r="N7146" s="17">
        <f t="shared" ca="1" si="1350"/>
        <v>31</v>
      </c>
      <c r="O7146" s="4"/>
      <c r="P7146" s="4">
        <v>52</v>
      </c>
      <c r="Q7146" s="4">
        <v>30</v>
      </c>
      <c r="R7146" s="4">
        <v>36</v>
      </c>
      <c r="S7146" s="4">
        <v>38</v>
      </c>
      <c r="T7146" s="4">
        <v>42</v>
      </c>
      <c r="U7146" s="4">
        <v>56</v>
      </c>
      <c r="V7146" s="13">
        <v>33</v>
      </c>
      <c r="W7146" s="4">
        <v>55</v>
      </c>
      <c r="X7146" s="4">
        <v>33</v>
      </c>
      <c r="Y7146">
        <f t="shared" si="1346"/>
        <v>0</v>
      </c>
      <c r="Z7146">
        <f t="shared" si="1347"/>
        <v>0</v>
      </c>
    </row>
    <row r="7147" spans="2:26" x14ac:dyDescent="0.25">
      <c r="B7147" s="11">
        <f t="shared" si="1348"/>
        <v>44859.291666649362</v>
      </c>
      <c r="C7147" s="1">
        <f t="shared" si="1339"/>
        <v>10</v>
      </c>
      <c r="D7147" s="1">
        <f t="shared" si="1340"/>
        <v>2</v>
      </c>
      <c r="E7147" s="12">
        <f t="shared" si="1341"/>
        <v>8</v>
      </c>
      <c r="F7147" s="124" t="str">
        <f t="shared" si="1342"/>
        <v>0</v>
      </c>
      <c r="G7147" s="1">
        <f ca="1">(OFFSET(O7147,0,MATCH(Customer!$J$6,'CDH &amp; HDH'!$P$11:$X$11,0)))</f>
        <v>32</v>
      </c>
      <c r="H7147" s="1" t="str">
        <f t="shared" si="1343"/>
        <v>Heating</v>
      </c>
      <c r="I7147" s="1">
        <f ca="1">OFFSET(IF($H7147="Cooling",Customer!$C$25,Customer!$C$52),E7147,D7147)</f>
        <v>70</v>
      </c>
      <c r="J7147" s="1">
        <f ca="1">OFFSET(IF($H7147="Cooling",Customer!$L$25,Customer!$L$52),$E7147,$D7147)</f>
        <v>70</v>
      </c>
      <c r="K7147" s="16">
        <f t="shared" si="1344"/>
        <v>0</v>
      </c>
      <c r="L7147" s="16">
        <f t="shared" si="1345"/>
        <v>0</v>
      </c>
      <c r="M7147" s="17">
        <f t="shared" ca="1" si="1349"/>
        <v>38</v>
      </c>
      <c r="N7147" s="17">
        <f t="shared" ca="1" si="1350"/>
        <v>38</v>
      </c>
      <c r="O7147" s="4"/>
      <c r="P7147" s="4">
        <v>53</v>
      </c>
      <c r="Q7147" s="4">
        <v>34</v>
      </c>
      <c r="R7147" s="4">
        <v>36</v>
      </c>
      <c r="S7147" s="4">
        <v>42</v>
      </c>
      <c r="T7147" s="4">
        <v>43</v>
      </c>
      <c r="U7147" s="4">
        <v>56</v>
      </c>
      <c r="V7147" s="13">
        <v>32</v>
      </c>
      <c r="W7147" s="4">
        <v>57</v>
      </c>
      <c r="X7147" s="4">
        <v>37</v>
      </c>
      <c r="Y7147">
        <f t="shared" si="1346"/>
        <v>0</v>
      </c>
      <c r="Z7147">
        <f t="shared" si="1347"/>
        <v>0</v>
      </c>
    </row>
    <row r="7148" spans="2:26" x14ac:dyDescent="0.25">
      <c r="B7148" s="11">
        <f t="shared" si="1348"/>
        <v>44859.333333316026</v>
      </c>
      <c r="C7148" s="1">
        <f t="shared" si="1339"/>
        <v>10</v>
      </c>
      <c r="D7148" s="1">
        <f t="shared" si="1340"/>
        <v>2</v>
      </c>
      <c r="E7148" s="12">
        <f t="shared" si="1341"/>
        <v>9</v>
      </c>
      <c r="F7148" s="124" t="str">
        <f t="shared" si="1342"/>
        <v>0</v>
      </c>
      <c r="G7148" s="1">
        <f ca="1">(OFFSET(O7148,0,MATCH(Customer!$J$6,'CDH &amp; HDH'!$P$11:$X$11,0)))</f>
        <v>38</v>
      </c>
      <c r="H7148" s="1" t="str">
        <f t="shared" si="1343"/>
        <v>Heating</v>
      </c>
      <c r="I7148" s="1">
        <f ca="1">OFFSET(IF($H7148="Cooling",Customer!$C$25,Customer!$C$52),E7148,D7148)</f>
        <v>70</v>
      </c>
      <c r="J7148" s="1">
        <f ca="1">OFFSET(IF($H7148="Cooling",Customer!$L$25,Customer!$L$52),$E7148,$D7148)</f>
        <v>70</v>
      </c>
      <c r="K7148" s="16">
        <f t="shared" si="1344"/>
        <v>0</v>
      </c>
      <c r="L7148" s="16">
        <f t="shared" si="1345"/>
        <v>0</v>
      </c>
      <c r="M7148" s="17">
        <f t="shared" ca="1" si="1349"/>
        <v>32</v>
      </c>
      <c r="N7148" s="17">
        <f t="shared" ca="1" si="1350"/>
        <v>32</v>
      </c>
      <c r="O7148" s="4"/>
      <c r="P7148" s="4">
        <v>53</v>
      </c>
      <c r="Q7148" s="4">
        <v>38</v>
      </c>
      <c r="R7148" s="4">
        <v>36</v>
      </c>
      <c r="S7148" s="4">
        <v>46</v>
      </c>
      <c r="T7148" s="4">
        <v>44</v>
      </c>
      <c r="U7148" s="4">
        <v>57</v>
      </c>
      <c r="V7148" s="13">
        <v>38</v>
      </c>
      <c r="W7148" s="4">
        <v>59</v>
      </c>
      <c r="X7148" s="4">
        <v>45</v>
      </c>
      <c r="Y7148">
        <f t="shared" si="1346"/>
        <v>0</v>
      </c>
      <c r="Z7148">
        <f t="shared" si="1347"/>
        <v>0</v>
      </c>
    </row>
    <row r="7149" spans="2:26" x14ac:dyDescent="0.25">
      <c r="B7149" s="11">
        <f t="shared" si="1348"/>
        <v>44859.37499998269</v>
      </c>
      <c r="C7149" s="1">
        <f t="shared" si="1339"/>
        <v>10</v>
      </c>
      <c r="D7149" s="1">
        <f t="shared" si="1340"/>
        <v>2</v>
      </c>
      <c r="E7149" s="12">
        <f t="shared" si="1341"/>
        <v>10</v>
      </c>
      <c r="F7149" s="124" t="str">
        <f t="shared" si="1342"/>
        <v>0</v>
      </c>
      <c r="G7149" s="1">
        <f ca="1">(OFFSET(O7149,0,MATCH(Customer!$J$6,'CDH &amp; HDH'!$P$11:$X$11,0)))</f>
        <v>45</v>
      </c>
      <c r="H7149" s="1" t="str">
        <f t="shared" si="1343"/>
        <v>Heating</v>
      </c>
      <c r="I7149" s="1">
        <f ca="1">OFFSET(IF($H7149="Cooling",Customer!$C$25,Customer!$C$52),E7149,D7149)</f>
        <v>70</v>
      </c>
      <c r="J7149" s="1">
        <f ca="1">OFFSET(IF($H7149="Cooling",Customer!$L$25,Customer!$L$52),$E7149,$D7149)</f>
        <v>70</v>
      </c>
      <c r="K7149" s="16">
        <f t="shared" si="1344"/>
        <v>0</v>
      </c>
      <c r="L7149" s="16">
        <f t="shared" si="1345"/>
        <v>0</v>
      </c>
      <c r="M7149" s="17">
        <f t="shared" ca="1" si="1349"/>
        <v>25</v>
      </c>
      <c r="N7149" s="17">
        <f t="shared" ca="1" si="1350"/>
        <v>25</v>
      </c>
      <c r="O7149" s="4"/>
      <c r="P7149" s="4">
        <v>53</v>
      </c>
      <c r="Q7149" s="4">
        <v>42</v>
      </c>
      <c r="R7149" s="4">
        <v>39</v>
      </c>
      <c r="S7149" s="4">
        <v>50</v>
      </c>
      <c r="T7149" s="4">
        <v>47</v>
      </c>
      <c r="U7149" s="4">
        <v>58</v>
      </c>
      <c r="V7149" s="13">
        <v>45</v>
      </c>
      <c r="W7149" s="4">
        <v>60</v>
      </c>
      <c r="X7149" s="4">
        <v>50</v>
      </c>
      <c r="Y7149">
        <f t="shared" si="1346"/>
        <v>0</v>
      </c>
      <c r="Z7149">
        <f t="shared" si="1347"/>
        <v>0</v>
      </c>
    </row>
    <row r="7150" spans="2:26" x14ac:dyDescent="0.25">
      <c r="B7150" s="11">
        <f t="shared" si="1348"/>
        <v>44859.416666649355</v>
      </c>
      <c r="C7150" s="1">
        <f t="shared" si="1339"/>
        <v>10</v>
      </c>
      <c r="D7150" s="1">
        <f t="shared" si="1340"/>
        <v>2</v>
      </c>
      <c r="E7150" s="12">
        <f t="shared" si="1341"/>
        <v>11</v>
      </c>
      <c r="F7150" s="124" t="str">
        <f t="shared" si="1342"/>
        <v>0</v>
      </c>
      <c r="G7150" s="1">
        <f ca="1">(OFFSET(O7150,0,MATCH(Customer!$J$6,'CDH &amp; HDH'!$P$11:$X$11,0)))</f>
        <v>50</v>
      </c>
      <c r="H7150" s="1" t="str">
        <f t="shared" si="1343"/>
        <v>Heating</v>
      </c>
      <c r="I7150" s="1">
        <f ca="1">OFFSET(IF($H7150="Cooling",Customer!$C$25,Customer!$C$52),E7150,D7150)</f>
        <v>70</v>
      </c>
      <c r="J7150" s="1">
        <f ca="1">OFFSET(IF($H7150="Cooling",Customer!$L$25,Customer!$L$52),$E7150,$D7150)</f>
        <v>70</v>
      </c>
      <c r="K7150" s="16">
        <f t="shared" si="1344"/>
        <v>0</v>
      </c>
      <c r="L7150" s="16">
        <f t="shared" si="1345"/>
        <v>0</v>
      </c>
      <c r="M7150" s="17">
        <f t="shared" ca="1" si="1349"/>
        <v>20</v>
      </c>
      <c r="N7150" s="17">
        <f t="shared" ca="1" si="1350"/>
        <v>20</v>
      </c>
      <c r="O7150" s="4"/>
      <c r="P7150" s="4">
        <v>54</v>
      </c>
      <c r="Q7150" s="4">
        <v>47</v>
      </c>
      <c r="R7150" s="4">
        <v>38</v>
      </c>
      <c r="S7150" s="4">
        <v>53</v>
      </c>
      <c r="T7150" s="4">
        <v>49</v>
      </c>
      <c r="U7150" s="4">
        <v>61</v>
      </c>
      <c r="V7150" s="13">
        <v>50</v>
      </c>
      <c r="W7150" s="4">
        <v>61</v>
      </c>
      <c r="X7150" s="4">
        <v>52</v>
      </c>
      <c r="Y7150">
        <f t="shared" si="1346"/>
        <v>0</v>
      </c>
      <c r="Z7150">
        <f t="shared" si="1347"/>
        <v>0</v>
      </c>
    </row>
    <row r="7151" spans="2:26" x14ac:dyDescent="0.25">
      <c r="B7151" s="11">
        <f t="shared" si="1348"/>
        <v>44859.458333316019</v>
      </c>
      <c r="C7151" s="1">
        <f t="shared" si="1339"/>
        <v>10</v>
      </c>
      <c r="D7151" s="1">
        <f t="shared" si="1340"/>
        <v>2</v>
      </c>
      <c r="E7151" s="12">
        <f t="shared" si="1341"/>
        <v>12</v>
      </c>
      <c r="F7151" s="124" t="str">
        <f t="shared" si="1342"/>
        <v>0</v>
      </c>
      <c r="G7151" s="1">
        <f ca="1">(OFFSET(O7151,0,MATCH(Customer!$J$6,'CDH &amp; HDH'!$P$11:$X$11,0)))</f>
        <v>53</v>
      </c>
      <c r="H7151" s="1" t="str">
        <f t="shared" si="1343"/>
        <v>Heating</v>
      </c>
      <c r="I7151" s="1">
        <f ca="1">OFFSET(IF($H7151="Cooling",Customer!$C$25,Customer!$C$52),E7151,D7151)</f>
        <v>70</v>
      </c>
      <c r="J7151" s="1">
        <f ca="1">OFFSET(IF($H7151="Cooling",Customer!$L$25,Customer!$L$52),$E7151,$D7151)</f>
        <v>70</v>
      </c>
      <c r="K7151" s="16">
        <f t="shared" si="1344"/>
        <v>0</v>
      </c>
      <c r="L7151" s="16">
        <f t="shared" si="1345"/>
        <v>0</v>
      </c>
      <c r="M7151" s="17">
        <f t="shared" ca="1" si="1349"/>
        <v>17</v>
      </c>
      <c r="N7151" s="17">
        <f t="shared" ca="1" si="1350"/>
        <v>17</v>
      </c>
      <c r="O7151" s="4"/>
      <c r="P7151" s="4">
        <v>56</v>
      </c>
      <c r="Q7151" s="4">
        <v>49</v>
      </c>
      <c r="R7151" s="4">
        <v>41</v>
      </c>
      <c r="S7151" s="4">
        <v>56</v>
      </c>
      <c r="T7151" s="4">
        <v>52</v>
      </c>
      <c r="U7151" s="4">
        <v>65</v>
      </c>
      <c r="V7151" s="13">
        <v>53</v>
      </c>
      <c r="W7151" s="4">
        <v>60</v>
      </c>
      <c r="X7151" s="4">
        <v>55</v>
      </c>
      <c r="Y7151">
        <f t="shared" si="1346"/>
        <v>0</v>
      </c>
      <c r="Z7151">
        <f t="shared" si="1347"/>
        <v>0</v>
      </c>
    </row>
    <row r="7152" spans="2:26" x14ac:dyDescent="0.25">
      <c r="B7152" s="11">
        <f t="shared" si="1348"/>
        <v>44859.499999982683</v>
      </c>
      <c r="C7152" s="1">
        <f t="shared" si="1339"/>
        <v>10</v>
      </c>
      <c r="D7152" s="1">
        <f t="shared" si="1340"/>
        <v>2</v>
      </c>
      <c r="E7152" s="12">
        <f t="shared" si="1341"/>
        <v>13</v>
      </c>
      <c r="F7152" s="124" t="str">
        <f t="shared" si="1342"/>
        <v>0</v>
      </c>
      <c r="G7152" s="1">
        <f ca="1">(OFFSET(O7152,0,MATCH(Customer!$J$6,'CDH &amp; HDH'!$P$11:$X$11,0)))</f>
        <v>54</v>
      </c>
      <c r="H7152" s="1" t="str">
        <f t="shared" si="1343"/>
        <v>Heating</v>
      </c>
      <c r="I7152" s="1">
        <f ca="1">OFFSET(IF($H7152="Cooling",Customer!$C$25,Customer!$C$52),E7152,D7152)</f>
        <v>70</v>
      </c>
      <c r="J7152" s="1">
        <f ca="1">OFFSET(IF($H7152="Cooling",Customer!$L$25,Customer!$L$52),$E7152,$D7152)</f>
        <v>70</v>
      </c>
      <c r="K7152" s="16">
        <f t="shared" si="1344"/>
        <v>0</v>
      </c>
      <c r="L7152" s="16">
        <f t="shared" si="1345"/>
        <v>0</v>
      </c>
      <c r="M7152" s="17">
        <f t="shared" ca="1" si="1349"/>
        <v>16</v>
      </c>
      <c r="N7152" s="17">
        <f t="shared" ca="1" si="1350"/>
        <v>16</v>
      </c>
      <c r="O7152" s="4"/>
      <c r="P7152" s="4">
        <v>55</v>
      </c>
      <c r="Q7152" s="4">
        <v>52</v>
      </c>
      <c r="R7152" s="4">
        <v>41</v>
      </c>
      <c r="S7152" s="4">
        <v>59</v>
      </c>
      <c r="T7152" s="4">
        <v>51</v>
      </c>
      <c r="U7152" s="4">
        <v>67</v>
      </c>
      <c r="V7152" s="13">
        <v>54</v>
      </c>
      <c r="W7152" s="4">
        <v>61</v>
      </c>
      <c r="X7152" s="4">
        <v>59</v>
      </c>
      <c r="Y7152">
        <f t="shared" si="1346"/>
        <v>0</v>
      </c>
      <c r="Z7152">
        <f t="shared" si="1347"/>
        <v>0</v>
      </c>
    </row>
    <row r="7153" spans="2:26" x14ac:dyDescent="0.25">
      <c r="B7153" s="11">
        <f t="shared" si="1348"/>
        <v>44859.541666649347</v>
      </c>
      <c r="C7153" s="1">
        <f t="shared" si="1339"/>
        <v>10</v>
      </c>
      <c r="D7153" s="1">
        <f t="shared" si="1340"/>
        <v>2</v>
      </c>
      <c r="E7153" s="12">
        <f t="shared" si="1341"/>
        <v>14</v>
      </c>
      <c r="F7153" s="124" t="str">
        <f t="shared" si="1342"/>
        <v>0</v>
      </c>
      <c r="G7153" s="1">
        <f ca="1">(OFFSET(O7153,0,MATCH(Customer!$J$6,'CDH &amp; HDH'!$P$11:$X$11,0)))</f>
        <v>57</v>
      </c>
      <c r="H7153" s="1" t="str">
        <f t="shared" si="1343"/>
        <v>Heating</v>
      </c>
      <c r="I7153" s="1">
        <f ca="1">OFFSET(IF($H7153="Cooling",Customer!$C$25,Customer!$C$52),E7153,D7153)</f>
        <v>70</v>
      </c>
      <c r="J7153" s="1">
        <f ca="1">OFFSET(IF($H7153="Cooling",Customer!$L$25,Customer!$L$52),$E7153,$D7153)</f>
        <v>70</v>
      </c>
      <c r="K7153" s="16">
        <f t="shared" si="1344"/>
        <v>0</v>
      </c>
      <c r="L7153" s="16">
        <f t="shared" si="1345"/>
        <v>0</v>
      </c>
      <c r="M7153" s="17">
        <f t="shared" ca="1" si="1349"/>
        <v>13</v>
      </c>
      <c r="N7153" s="17">
        <f t="shared" ca="1" si="1350"/>
        <v>13</v>
      </c>
      <c r="O7153" s="4"/>
      <c r="P7153" s="4">
        <v>57</v>
      </c>
      <c r="Q7153" s="4">
        <v>52</v>
      </c>
      <c r="R7153" s="4">
        <v>41</v>
      </c>
      <c r="S7153" s="4">
        <v>60</v>
      </c>
      <c r="T7153" s="4">
        <v>51</v>
      </c>
      <c r="U7153" s="4">
        <v>63</v>
      </c>
      <c r="V7153" s="13">
        <v>57</v>
      </c>
      <c r="W7153" s="4">
        <v>61</v>
      </c>
      <c r="X7153" s="4">
        <v>62</v>
      </c>
      <c r="Y7153">
        <f t="shared" si="1346"/>
        <v>0</v>
      </c>
      <c r="Z7153">
        <f t="shared" si="1347"/>
        <v>0</v>
      </c>
    </row>
    <row r="7154" spans="2:26" x14ac:dyDescent="0.25">
      <c r="B7154" s="11">
        <f t="shared" si="1348"/>
        <v>44859.583333316012</v>
      </c>
      <c r="C7154" s="1">
        <f t="shared" si="1339"/>
        <v>10</v>
      </c>
      <c r="D7154" s="1">
        <f t="shared" si="1340"/>
        <v>2</v>
      </c>
      <c r="E7154" s="12">
        <f t="shared" si="1341"/>
        <v>15</v>
      </c>
      <c r="F7154" s="124" t="str">
        <f t="shared" si="1342"/>
        <v>0</v>
      </c>
      <c r="G7154" s="1">
        <f ca="1">(OFFSET(O7154,0,MATCH(Customer!$J$6,'CDH &amp; HDH'!$P$11:$X$11,0)))</f>
        <v>56</v>
      </c>
      <c r="H7154" s="1" t="str">
        <f t="shared" si="1343"/>
        <v>Heating</v>
      </c>
      <c r="I7154" s="1">
        <f ca="1">OFFSET(IF($H7154="Cooling",Customer!$C$25,Customer!$C$52),E7154,D7154)</f>
        <v>70</v>
      </c>
      <c r="J7154" s="1">
        <f ca="1">OFFSET(IF($H7154="Cooling",Customer!$L$25,Customer!$L$52),$E7154,$D7154)</f>
        <v>70</v>
      </c>
      <c r="K7154" s="16">
        <f t="shared" si="1344"/>
        <v>0</v>
      </c>
      <c r="L7154" s="16">
        <f t="shared" si="1345"/>
        <v>0</v>
      </c>
      <c r="M7154" s="17">
        <f t="shared" ca="1" si="1349"/>
        <v>14</v>
      </c>
      <c r="N7154" s="17">
        <f t="shared" ca="1" si="1350"/>
        <v>14</v>
      </c>
      <c r="O7154" s="4"/>
      <c r="P7154" s="4">
        <v>65</v>
      </c>
      <c r="Q7154" s="4">
        <v>52</v>
      </c>
      <c r="R7154" s="4">
        <v>40</v>
      </c>
      <c r="S7154" s="4">
        <v>60</v>
      </c>
      <c r="T7154" s="4">
        <v>52</v>
      </c>
      <c r="U7154" s="4">
        <v>61</v>
      </c>
      <c r="V7154" s="13">
        <v>56</v>
      </c>
      <c r="W7154" s="4">
        <v>61</v>
      </c>
      <c r="X7154" s="4">
        <v>63</v>
      </c>
      <c r="Y7154">
        <f t="shared" si="1346"/>
        <v>0</v>
      </c>
      <c r="Z7154">
        <f t="shared" si="1347"/>
        <v>0</v>
      </c>
    </row>
    <row r="7155" spans="2:26" x14ac:dyDescent="0.25">
      <c r="B7155" s="11">
        <f t="shared" si="1348"/>
        <v>44859.624999982676</v>
      </c>
      <c r="C7155" s="1">
        <f t="shared" si="1339"/>
        <v>10</v>
      </c>
      <c r="D7155" s="1">
        <f t="shared" si="1340"/>
        <v>2</v>
      </c>
      <c r="E7155" s="12">
        <f t="shared" si="1341"/>
        <v>16</v>
      </c>
      <c r="F7155" s="124" t="str">
        <f t="shared" si="1342"/>
        <v>0</v>
      </c>
      <c r="G7155" s="1">
        <f ca="1">(OFFSET(O7155,0,MATCH(Customer!$J$6,'CDH &amp; HDH'!$P$11:$X$11,0)))</f>
        <v>55</v>
      </c>
      <c r="H7155" s="1" t="str">
        <f t="shared" si="1343"/>
        <v>Heating</v>
      </c>
      <c r="I7155" s="1">
        <f ca="1">OFFSET(IF($H7155="Cooling",Customer!$C$25,Customer!$C$52),E7155,D7155)</f>
        <v>70</v>
      </c>
      <c r="J7155" s="1">
        <f ca="1">OFFSET(IF($H7155="Cooling",Customer!$L$25,Customer!$L$52),$E7155,$D7155)</f>
        <v>70</v>
      </c>
      <c r="K7155" s="16">
        <f t="shared" si="1344"/>
        <v>0</v>
      </c>
      <c r="L7155" s="16">
        <f t="shared" si="1345"/>
        <v>0</v>
      </c>
      <c r="M7155" s="17">
        <f t="shared" ca="1" si="1349"/>
        <v>15</v>
      </c>
      <c r="N7155" s="17">
        <f t="shared" ca="1" si="1350"/>
        <v>15</v>
      </c>
      <c r="O7155" s="4"/>
      <c r="P7155" s="4">
        <v>62</v>
      </c>
      <c r="Q7155" s="4">
        <v>53</v>
      </c>
      <c r="R7155" s="4">
        <v>42</v>
      </c>
      <c r="S7155" s="4">
        <v>61</v>
      </c>
      <c r="T7155" s="4">
        <v>52</v>
      </c>
      <c r="U7155" s="4">
        <v>59</v>
      </c>
      <c r="V7155" s="13">
        <v>55</v>
      </c>
      <c r="W7155" s="4">
        <v>60</v>
      </c>
      <c r="X7155" s="4">
        <v>63</v>
      </c>
      <c r="Y7155">
        <f t="shared" si="1346"/>
        <v>0</v>
      </c>
      <c r="Z7155">
        <f t="shared" si="1347"/>
        <v>0</v>
      </c>
    </row>
    <row r="7156" spans="2:26" x14ac:dyDescent="0.25">
      <c r="B7156" s="11">
        <f t="shared" si="1348"/>
        <v>44859.66666664934</v>
      </c>
      <c r="C7156" s="1">
        <f t="shared" si="1339"/>
        <v>10</v>
      </c>
      <c r="D7156" s="1">
        <f t="shared" si="1340"/>
        <v>2</v>
      </c>
      <c r="E7156" s="12">
        <f t="shared" si="1341"/>
        <v>17</v>
      </c>
      <c r="F7156" s="124" t="str">
        <f t="shared" si="1342"/>
        <v>0</v>
      </c>
      <c r="G7156" s="1">
        <f ca="1">(OFFSET(O7156,0,MATCH(Customer!$J$6,'CDH &amp; HDH'!$P$11:$X$11,0)))</f>
        <v>54</v>
      </c>
      <c r="H7156" s="1" t="str">
        <f t="shared" si="1343"/>
        <v>Heating</v>
      </c>
      <c r="I7156" s="1">
        <f ca="1">OFFSET(IF($H7156="Cooling",Customer!$C$25,Customer!$C$52),E7156,D7156)</f>
        <v>70</v>
      </c>
      <c r="J7156" s="1">
        <f ca="1">OFFSET(IF($H7156="Cooling",Customer!$L$25,Customer!$L$52),$E7156,$D7156)</f>
        <v>70</v>
      </c>
      <c r="K7156" s="16">
        <f t="shared" si="1344"/>
        <v>0</v>
      </c>
      <c r="L7156" s="16">
        <f t="shared" si="1345"/>
        <v>0</v>
      </c>
      <c r="M7156" s="17">
        <f t="shared" ca="1" si="1349"/>
        <v>16</v>
      </c>
      <c r="N7156" s="17">
        <f t="shared" ca="1" si="1350"/>
        <v>16</v>
      </c>
      <c r="O7156" s="4"/>
      <c r="P7156" s="4">
        <v>58</v>
      </c>
      <c r="Q7156" s="4">
        <v>51</v>
      </c>
      <c r="R7156" s="4">
        <v>40</v>
      </c>
      <c r="S7156" s="4">
        <v>61</v>
      </c>
      <c r="T7156" s="4">
        <v>51</v>
      </c>
      <c r="U7156" s="4">
        <v>54</v>
      </c>
      <c r="V7156" s="13">
        <v>54</v>
      </c>
      <c r="W7156" s="4">
        <v>57</v>
      </c>
      <c r="X7156" s="4">
        <v>63</v>
      </c>
      <c r="Y7156">
        <f t="shared" si="1346"/>
        <v>0</v>
      </c>
      <c r="Z7156">
        <f t="shared" si="1347"/>
        <v>0</v>
      </c>
    </row>
    <row r="7157" spans="2:26" x14ac:dyDescent="0.25">
      <c r="B7157" s="11">
        <f t="shared" si="1348"/>
        <v>44859.708333316004</v>
      </c>
      <c r="C7157" s="1">
        <f t="shared" si="1339"/>
        <v>10</v>
      </c>
      <c r="D7157" s="1">
        <f t="shared" si="1340"/>
        <v>2</v>
      </c>
      <c r="E7157" s="12">
        <f t="shared" si="1341"/>
        <v>18</v>
      </c>
      <c r="F7157" s="124" t="str">
        <f t="shared" si="1342"/>
        <v>0</v>
      </c>
      <c r="G7157" s="1">
        <f ca="1">(OFFSET(O7157,0,MATCH(Customer!$J$6,'CDH &amp; HDH'!$P$11:$X$11,0)))</f>
        <v>52</v>
      </c>
      <c r="H7157" s="1" t="str">
        <f t="shared" si="1343"/>
        <v>Heating</v>
      </c>
      <c r="I7157" s="1">
        <f ca="1">OFFSET(IF($H7157="Cooling",Customer!$C$25,Customer!$C$52),E7157,D7157)</f>
        <v>70</v>
      </c>
      <c r="J7157" s="1">
        <f ca="1">OFFSET(IF($H7157="Cooling",Customer!$L$25,Customer!$L$52),$E7157,$D7157)</f>
        <v>70</v>
      </c>
      <c r="K7157" s="16">
        <f t="shared" si="1344"/>
        <v>0</v>
      </c>
      <c r="L7157" s="16">
        <f t="shared" si="1345"/>
        <v>0</v>
      </c>
      <c r="M7157" s="17">
        <f t="shared" ca="1" si="1349"/>
        <v>18</v>
      </c>
      <c r="N7157" s="17">
        <f t="shared" ca="1" si="1350"/>
        <v>18</v>
      </c>
      <c r="O7157" s="4"/>
      <c r="P7157" s="4">
        <v>55</v>
      </c>
      <c r="Q7157" s="4">
        <v>50</v>
      </c>
      <c r="R7157" s="4">
        <v>39</v>
      </c>
      <c r="S7157" s="4">
        <v>61</v>
      </c>
      <c r="T7157" s="4">
        <v>51</v>
      </c>
      <c r="U7157" s="4">
        <v>51</v>
      </c>
      <c r="V7157" s="13">
        <v>52</v>
      </c>
      <c r="W7157" s="4">
        <v>54</v>
      </c>
      <c r="X7157" s="4">
        <v>62</v>
      </c>
      <c r="Y7157">
        <f t="shared" si="1346"/>
        <v>0</v>
      </c>
      <c r="Z7157">
        <f t="shared" si="1347"/>
        <v>0</v>
      </c>
    </row>
    <row r="7158" spans="2:26" x14ac:dyDescent="0.25">
      <c r="B7158" s="11">
        <f t="shared" si="1348"/>
        <v>44859.749999982669</v>
      </c>
      <c r="C7158" s="1">
        <f t="shared" si="1339"/>
        <v>10</v>
      </c>
      <c r="D7158" s="1">
        <f t="shared" si="1340"/>
        <v>2</v>
      </c>
      <c r="E7158" s="12">
        <f t="shared" si="1341"/>
        <v>19</v>
      </c>
      <c r="F7158" s="124" t="str">
        <f t="shared" si="1342"/>
        <v>0</v>
      </c>
      <c r="G7158" s="1">
        <f ca="1">(OFFSET(O7158,0,MATCH(Customer!$J$6,'CDH &amp; HDH'!$P$11:$X$11,0)))</f>
        <v>50</v>
      </c>
      <c r="H7158" s="1" t="str">
        <f t="shared" si="1343"/>
        <v>Heating</v>
      </c>
      <c r="I7158" s="1">
        <f ca="1">OFFSET(IF($H7158="Cooling",Customer!$C$25,Customer!$C$52),E7158,D7158)</f>
        <v>66</v>
      </c>
      <c r="J7158" s="1">
        <f ca="1">OFFSET(IF($H7158="Cooling",Customer!$L$25,Customer!$L$52),$E7158,$D7158)</f>
        <v>64</v>
      </c>
      <c r="K7158" s="16">
        <f t="shared" si="1344"/>
        <v>0</v>
      </c>
      <c r="L7158" s="16">
        <f t="shared" si="1345"/>
        <v>0</v>
      </c>
      <c r="M7158" s="17">
        <f t="shared" ca="1" si="1349"/>
        <v>16</v>
      </c>
      <c r="N7158" s="17">
        <f t="shared" ca="1" si="1350"/>
        <v>14</v>
      </c>
      <c r="O7158" s="4"/>
      <c r="P7158" s="4">
        <v>52</v>
      </c>
      <c r="Q7158" s="4">
        <v>50</v>
      </c>
      <c r="R7158" s="4">
        <v>33</v>
      </c>
      <c r="S7158" s="4">
        <v>61</v>
      </c>
      <c r="T7158" s="4">
        <v>51</v>
      </c>
      <c r="U7158" s="4">
        <v>49</v>
      </c>
      <c r="V7158" s="13">
        <v>50</v>
      </c>
      <c r="W7158" s="4">
        <v>52</v>
      </c>
      <c r="X7158" s="4">
        <v>63</v>
      </c>
      <c r="Y7158">
        <f t="shared" si="1346"/>
        <v>0</v>
      </c>
      <c r="Z7158">
        <f t="shared" si="1347"/>
        <v>0</v>
      </c>
    </row>
    <row r="7159" spans="2:26" x14ac:dyDescent="0.25">
      <c r="B7159" s="11">
        <f t="shared" si="1348"/>
        <v>44859.791666649333</v>
      </c>
      <c r="C7159" s="1">
        <f t="shared" si="1339"/>
        <v>10</v>
      </c>
      <c r="D7159" s="1">
        <f t="shared" si="1340"/>
        <v>2</v>
      </c>
      <c r="E7159" s="12">
        <f t="shared" si="1341"/>
        <v>20</v>
      </c>
      <c r="F7159" s="124" t="str">
        <f t="shared" si="1342"/>
        <v>0</v>
      </c>
      <c r="G7159" s="1">
        <f ca="1">(OFFSET(O7159,0,MATCH(Customer!$J$6,'CDH &amp; HDH'!$P$11:$X$11,0)))</f>
        <v>50</v>
      </c>
      <c r="H7159" s="1" t="str">
        <f t="shared" si="1343"/>
        <v>Heating</v>
      </c>
      <c r="I7159" s="1">
        <f ca="1">OFFSET(IF($H7159="Cooling",Customer!$C$25,Customer!$C$52),E7159,D7159)</f>
        <v>66</v>
      </c>
      <c r="J7159" s="1">
        <f ca="1">OFFSET(IF($H7159="Cooling",Customer!$L$25,Customer!$L$52),$E7159,$D7159)</f>
        <v>64</v>
      </c>
      <c r="K7159" s="16">
        <f t="shared" si="1344"/>
        <v>0</v>
      </c>
      <c r="L7159" s="16">
        <f t="shared" si="1345"/>
        <v>0</v>
      </c>
      <c r="M7159" s="17">
        <f t="shared" ca="1" si="1349"/>
        <v>16</v>
      </c>
      <c r="N7159" s="17">
        <f t="shared" ca="1" si="1350"/>
        <v>14</v>
      </c>
      <c r="O7159" s="4"/>
      <c r="P7159" s="4">
        <v>48</v>
      </c>
      <c r="Q7159" s="4">
        <v>50</v>
      </c>
      <c r="R7159" s="4">
        <v>32</v>
      </c>
      <c r="S7159" s="4">
        <v>58</v>
      </c>
      <c r="T7159" s="4">
        <v>50</v>
      </c>
      <c r="U7159" s="4">
        <v>46</v>
      </c>
      <c r="V7159" s="13">
        <v>50</v>
      </c>
      <c r="W7159" s="4">
        <v>48</v>
      </c>
      <c r="X7159" s="4">
        <v>62</v>
      </c>
      <c r="Y7159">
        <f t="shared" si="1346"/>
        <v>0</v>
      </c>
      <c r="Z7159">
        <f t="shared" si="1347"/>
        <v>0</v>
      </c>
    </row>
    <row r="7160" spans="2:26" x14ac:dyDescent="0.25">
      <c r="B7160" s="11">
        <f t="shared" si="1348"/>
        <v>44859.833333315997</v>
      </c>
      <c r="C7160" s="1">
        <f t="shared" si="1339"/>
        <v>10</v>
      </c>
      <c r="D7160" s="1">
        <f t="shared" si="1340"/>
        <v>2</v>
      </c>
      <c r="E7160" s="12">
        <f t="shared" si="1341"/>
        <v>21</v>
      </c>
      <c r="F7160" s="124" t="str">
        <f t="shared" si="1342"/>
        <v>0</v>
      </c>
      <c r="G7160" s="1">
        <f ca="1">(OFFSET(O7160,0,MATCH(Customer!$J$6,'CDH &amp; HDH'!$P$11:$X$11,0)))</f>
        <v>49</v>
      </c>
      <c r="H7160" s="1" t="str">
        <f t="shared" si="1343"/>
        <v>Heating</v>
      </c>
      <c r="I7160" s="1">
        <f ca="1">OFFSET(IF($H7160="Cooling",Customer!$C$25,Customer!$C$52),E7160,D7160)</f>
        <v>66</v>
      </c>
      <c r="J7160" s="1">
        <f ca="1">OFFSET(IF($H7160="Cooling",Customer!$L$25,Customer!$L$52),$E7160,$D7160)</f>
        <v>64</v>
      </c>
      <c r="K7160" s="16">
        <f t="shared" si="1344"/>
        <v>0</v>
      </c>
      <c r="L7160" s="16">
        <f t="shared" si="1345"/>
        <v>0</v>
      </c>
      <c r="M7160" s="17">
        <f t="shared" ca="1" si="1349"/>
        <v>17</v>
      </c>
      <c r="N7160" s="17">
        <f t="shared" ca="1" si="1350"/>
        <v>15</v>
      </c>
      <c r="O7160" s="4"/>
      <c r="P7160" s="4">
        <v>46</v>
      </c>
      <c r="Q7160" s="4">
        <v>49</v>
      </c>
      <c r="R7160" s="4">
        <v>30</v>
      </c>
      <c r="S7160" s="4">
        <v>56</v>
      </c>
      <c r="T7160" s="4">
        <v>51</v>
      </c>
      <c r="U7160" s="4">
        <v>46</v>
      </c>
      <c r="V7160" s="13">
        <v>49</v>
      </c>
      <c r="W7160" s="4">
        <v>46</v>
      </c>
      <c r="X7160" s="4">
        <v>62</v>
      </c>
      <c r="Y7160">
        <f t="shared" si="1346"/>
        <v>0</v>
      </c>
      <c r="Z7160">
        <f t="shared" si="1347"/>
        <v>0</v>
      </c>
    </row>
    <row r="7161" spans="2:26" x14ac:dyDescent="0.25">
      <c r="B7161" s="11">
        <f t="shared" si="1348"/>
        <v>44859.874999982661</v>
      </c>
      <c r="C7161" s="1">
        <f t="shared" si="1339"/>
        <v>10</v>
      </c>
      <c r="D7161" s="1">
        <f t="shared" si="1340"/>
        <v>2</v>
      </c>
      <c r="E7161" s="12">
        <f t="shared" si="1341"/>
        <v>22</v>
      </c>
      <c r="F7161" s="124" t="str">
        <f t="shared" si="1342"/>
        <v>0</v>
      </c>
      <c r="G7161" s="1">
        <f ca="1">(OFFSET(O7161,0,MATCH(Customer!$J$6,'CDH &amp; HDH'!$P$11:$X$11,0)))</f>
        <v>49</v>
      </c>
      <c r="H7161" s="1" t="str">
        <f t="shared" si="1343"/>
        <v>Heating</v>
      </c>
      <c r="I7161" s="1">
        <f ca="1">OFFSET(IF($H7161="Cooling",Customer!$C$25,Customer!$C$52),E7161,D7161)</f>
        <v>66</v>
      </c>
      <c r="J7161" s="1">
        <f ca="1">OFFSET(IF($H7161="Cooling",Customer!$L$25,Customer!$L$52),$E7161,$D7161)</f>
        <v>64</v>
      </c>
      <c r="K7161" s="16">
        <f t="shared" si="1344"/>
        <v>0</v>
      </c>
      <c r="L7161" s="16">
        <f t="shared" si="1345"/>
        <v>0</v>
      </c>
      <c r="M7161" s="17">
        <f t="shared" ca="1" si="1349"/>
        <v>17</v>
      </c>
      <c r="N7161" s="17">
        <f t="shared" ca="1" si="1350"/>
        <v>15</v>
      </c>
      <c r="O7161" s="4"/>
      <c r="P7161" s="4">
        <v>45</v>
      </c>
      <c r="Q7161" s="4">
        <v>47</v>
      </c>
      <c r="R7161" s="4">
        <v>27</v>
      </c>
      <c r="S7161" s="4">
        <v>53</v>
      </c>
      <c r="T7161" s="4">
        <v>51</v>
      </c>
      <c r="U7161" s="4">
        <v>46</v>
      </c>
      <c r="V7161" s="13">
        <v>49</v>
      </c>
      <c r="W7161" s="4">
        <v>46</v>
      </c>
      <c r="X7161" s="4">
        <v>60</v>
      </c>
      <c r="Y7161">
        <f t="shared" si="1346"/>
        <v>0</v>
      </c>
      <c r="Z7161">
        <f t="shared" si="1347"/>
        <v>0</v>
      </c>
    </row>
    <row r="7162" spans="2:26" x14ac:dyDescent="0.25">
      <c r="B7162" s="11">
        <f t="shared" si="1348"/>
        <v>44859.916666649326</v>
      </c>
      <c r="C7162" s="1">
        <f t="shared" si="1339"/>
        <v>10</v>
      </c>
      <c r="D7162" s="1">
        <f t="shared" si="1340"/>
        <v>2</v>
      </c>
      <c r="E7162" s="12">
        <f t="shared" si="1341"/>
        <v>23</v>
      </c>
      <c r="F7162" s="124" t="str">
        <f t="shared" si="1342"/>
        <v>0</v>
      </c>
      <c r="G7162" s="1">
        <f ca="1">(OFFSET(O7162,0,MATCH(Customer!$J$6,'CDH &amp; HDH'!$P$11:$X$11,0)))</f>
        <v>49</v>
      </c>
      <c r="H7162" s="1" t="str">
        <f t="shared" si="1343"/>
        <v>Heating</v>
      </c>
      <c r="I7162" s="1">
        <f ca="1">OFFSET(IF($H7162="Cooling",Customer!$C$25,Customer!$C$52),E7162,D7162)</f>
        <v>66</v>
      </c>
      <c r="J7162" s="1">
        <f ca="1">OFFSET(IF($H7162="Cooling",Customer!$L$25,Customer!$L$52),$E7162,$D7162)</f>
        <v>64</v>
      </c>
      <c r="K7162" s="16">
        <f t="shared" si="1344"/>
        <v>0</v>
      </c>
      <c r="L7162" s="16">
        <f t="shared" si="1345"/>
        <v>0</v>
      </c>
      <c r="M7162" s="17">
        <f t="shared" ca="1" si="1349"/>
        <v>17</v>
      </c>
      <c r="N7162" s="17">
        <f t="shared" ca="1" si="1350"/>
        <v>15</v>
      </c>
      <c r="O7162" s="4"/>
      <c r="P7162" s="4">
        <v>45</v>
      </c>
      <c r="Q7162" s="4">
        <v>48</v>
      </c>
      <c r="R7162" s="4">
        <v>26</v>
      </c>
      <c r="S7162" s="4">
        <v>54</v>
      </c>
      <c r="T7162" s="4">
        <v>51</v>
      </c>
      <c r="U7162" s="4">
        <v>46</v>
      </c>
      <c r="V7162" s="13">
        <v>49</v>
      </c>
      <c r="W7162" s="4">
        <v>45</v>
      </c>
      <c r="X7162" s="4">
        <v>60</v>
      </c>
      <c r="Y7162">
        <f t="shared" si="1346"/>
        <v>0</v>
      </c>
      <c r="Z7162">
        <f t="shared" si="1347"/>
        <v>0</v>
      </c>
    </row>
    <row r="7163" spans="2:26" x14ac:dyDescent="0.25">
      <c r="B7163" s="11">
        <f t="shared" si="1348"/>
        <v>44859.95833331599</v>
      </c>
      <c r="C7163" s="1">
        <f t="shared" si="1339"/>
        <v>10</v>
      </c>
      <c r="D7163" s="1">
        <f t="shared" si="1340"/>
        <v>2</v>
      </c>
      <c r="E7163" s="12">
        <f t="shared" si="1341"/>
        <v>24</v>
      </c>
      <c r="F7163" s="124" t="str">
        <f t="shared" si="1342"/>
        <v>0</v>
      </c>
      <c r="G7163" s="1">
        <f ca="1">(OFFSET(O7163,0,MATCH(Customer!$J$6,'CDH &amp; HDH'!$P$11:$X$11,0)))</f>
        <v>50</v>
      </c>
      <c r="H7163" s="1" t="str">
        <f t="shared" si="1343"/>
        <v>Heating</v>
      </c>
      <c r="I7163" s="1">
        <f ca="1">OFFSET(IF($H7163="Cooling",Customer!$C$25,Customer!$C$52),E7163,D7163)</f>
        <v>66</v>
      </c>
      <c r="J7163" s="1">
        <f ca="1">OFFSET(IF($H7163="Cooling",Customer!$L$25,Customer!$L$52),$E7163,$D7163)</f>
        <v>64</v>
      </c>
      <c r="K7163" s="16">
        <f t="shared" si="1344"/>
        <v>0</v>
      </c>
      <c r="L7163" s="16">
        <f t="shared" si="1345"/>
        <v>0</v>
      </c>
      <c r="M7163" s="17">
        <f t="shared" ca="1" si="1349"/>
        <v>16</v>
      </c>
      <c r="N7163" s="17">
        <f t="shared" ca="1" si="1350"/>
        <v>14</v>
      </c>
      <c r="O7163" s="4"/>
      <c r="P7163" s="4">
        <v>45</v>
      </c>
      <c r="Q7163" s="4">
        <v>47</v>
      </c>
      <c r="R7163" s="4">
        <v>25</v>
      </c>
      <c r="S7163" s="4">
        <v>55</v>
      </c>
      <c r="T7163" s="4">
        <v>51</v>
      </c>
      <c r="U7163" s="4">
        <v>44</v>
      </c>
      <c r="V7163" s="13">
        <v>50</v>
      </c>
      <c r="W7163" s="4">
        <v>46</v>
      </c>
      <c r="X7163" s="4">
        <v>60</v>
      </c>
      <c r="Y7163">
        <f t="shared" si="1346"/>
        <v>0</v>
      </c>
      <c r="Z7163">
        <f t="shared" si="1347"/>
        <v>0</v>
      </c>
    </row>
    <row r="7164" spans="2:26" x14ac:dyDescent="0.25">
      <c r="B7164" s="11">
        <f t="shared" si="1348"/>
        <v>44859.999999982654</v>
      </c>
      <c r="C7164" s="1">
        <f t="shared" si="1339"/>
        <v>10</v>
      </c>
      <c r="D7164" s="1">
        <f t="shared" si="1340"/>
        <v>3</v>
      </c>
      <c r="E7164" s="12">
        <f t="shared" si="1341"/>
        <v>1</v>
      </c>
      <c r="F7164" s="124" t="str">
        <f t="shared" si="1342"/>
        <v>0</v>
      </c>
      <c r="G7164" s="1">
        <f ca="1">(OFFSET(O7164,0,MATCH(Customer!$J$6,'CDH &amp; HDH'!$P$11:$X$11,0)))</f>
        <v>50</v>
      </c>
      <c r="H7164" s="1" t="str">
        <f t="shared" si="1343"/>
        <v>Heating</v>
      </c>
      <c r="I7164" s="1">
        <f ca="1">OFFSET(IF($H7164="Cooling",Customer!$C$25,Customer!$C$52),E7164,D7164)</f>
        <v>66</v>
      </c>
      <c r="J7164" s="1">
        <f ca="1">OFFSET(IF($H7164="Cooling",Customer!$L$25,Customer!$L$52),$E7164,$D7164)</f>
        <v>64</v>
      </c>
      <c r="K7164" s="16">
        <f t="shared" si="1344"/>
        <v>0</v>
      </c>
      <c r="L7164" s="16">
        <f t="shared" si="1345"/>
        <v>0</v>
      </c>
      <c r="M7164" s="17">
        <f t="shared" ca="1" si="1349"/>
        <v>16</v>
      </c>
      <c r="N7164" s="17">
        <f t="shared" ca="1" si="1350"/>
        <v>14</v>
      </c>
      <c r="O7164" s="4"/>
      <c r="P7164" s="4">
        <v>45</v>
      </c>
      <c r="Q7164" s="4">
        <v>47</v>
      </c>
      <c r="R7164" s="4">
        <v>24</v>
      </c>
      <c r="S7164" s="4">
        <v>56</v>
      </c>
      <c r="T7164" s="4">
        <v>50</v>
      </c>
      <c r="U7164" s="4">
        <v>42</v>
      </c>
      <c r="V7164" s="13">
        <v>50</v>
      </c>
      <c r="W7164" s="4">
        <v>46</v>
      </c>
      <c r="X7164" s="4">
        <v>60</v>
      </c>
      <c r="Y7164">
        <f t="shared" si="1346"/>
        <v>0</v>
      </c>
      <c r="Z7164">
        <f t="shared" si="1347"/>
        <v>0</v>
      </c>
    </row>
    <row r="7165" spans="2:26" x14ac:dyDescent="0.25">
      <c r="B7165" s="11">
        <f t="shared" si="1348"/>
        <v>44860.041666649318</v>
      </c>
      <c r="C7165" s="1">
        <f t="shared" si="1339"/>
        <v>10</v>
      </c>
      <c r="D7165" s="1">
        <f t="shared" si="1340"/>
        <v>3</v>
      </c>
      <c r="E7165" s="12">
        <f t="shared" si="1341"/>
        <v>2</v>
      </c>
      <c r="F7165" s="124" t="str">
        <f t="shared" si="1342"/>
        <v>0</v>
      </c>
      <c r="G7165" s="1">
        <f ca="1">(OFFSET(O7165,0,MATCH(Customer!$J$6,'CDH &amp; HDH'!$P$11:$X$11,0)))</f>
        <v>50</v>
      </c>
      <c r="H7165" s="1" t="str">
        <f t="shared" si="1343"/>
        <v>Heating</v>
      </c>
      <c r="I7165" s="1">
        <f ca="1">OFFSET(IF($H7165="Cooling",Customer!$C$25,Customer!$C$52),E7165,D7165)</f>
        <v>66</v>
      </c>
      <c r="J7165" s="1">
        <f ca="1">OFFSET(IF($H7165="Cooling",Customer!$L$25,Customer!$L$52),$E7165,$D7165)</f>
        <v>64</v>
      </c>
      <c r="K7165" s="16">
        <f t="shared" si="1344"/>
        <v>0</v>
      </c>
      <c r="L7165" s="16">
        <f t="shared" si="1345"/>
        <v>0</v>
      </c>
      <c r="M7165" s="17">
        <f t="shared" ca="1" si="1349"/>
        <v>16</v>
      </c>
      <c r="N7165" s="17">
        <f t="shared" ca="1" si="1350"/>
        <v>14</v>
      </c>
      <c r="O7165" s="4"/>
      <c r="P7165" s="4">
        <v>45</v>
      </c>
      <c r="Q7165" s="4">
        <v>46</v>
      </c>
      <c r="R7165" s="4">
        <v>23</v>
      </c>
      <c r="S7165" s="4">
        <v>56</v>
      </c>
      <c r="T7165" s="4">
        <v>49</v>
      </c>
      <c r="U7165" s="4">
        <v>43</v>
      </c>
      <c r="V7165" s="13">
        <v>50</v>
      </c>
      <c r="W7165" s="4">
        <v>43</v>
      </c>
      <c r="X7165" s="4">
        <v>60</v>
      </c>
      <c r="Y7165">
        <f t="shared" si="1346"/>
        <v>0</v>
      </c>
      <c r="Z7165">
        <f t="shared" si="1347"/>
        <v>0</v>
      </c>
    </row>
    <row r="7166" spans="2:26" x14ac:dyDescent="0.25">
      <c r="B7166" s="11">
        <f t="shared" si="1348"/>
        <v>44860.083333315983</v>
      </c>
      <c r="C7166" s="1">
        <f t="shared" si="1339"/>
        <v>10</v>
      </c>
      <c r="D7166" s="1">
        <f t="shared" si="1340"/>
        <v>3</v>
      </c>
      <c r="E7166" s="12">
        <f t="shared" si="1341"/>
        <v>3</v>
      </c>
      <c r="F7166" s="124" t="str">
        <f t="shared" si="1342"/>
        <v>0</v>
      </c>
      <c r="G7166" s="1">
        <f ca="1">(OFFSET(O7166,0,MATCH(Customer!$J$6,'CDH &amp; HDH'!$P$11:$X$11,0)))</f>
        <v>50</v>
      </c>
      <c r="H7166" s="1" t="str">
        <f t="shared" si="1343"/>
        <v>Heating</v>
      </c>
      <c r="I7166" s="1">
        <f ca="1">OFFSET(IF($H7166="Cooling",Customer!$C$25,Customer!$C$52),E7166,D7166)</f>
        <v>66</v>
      </c>
      <c r="J7166" s="1">
        <f ca="1">OFFSET(IF($H7166="Cooling",Customer!$L$25,Customer!$L$52),$E7166,$D7166)</f>
        <v>64</v>
      </c>
      <c r="K7166" s="16">
        <f t="shared" si="1344"/>
        <v>0</v>
      </c>
      <c r="L7166" s="16">
        <f t="shared" si="1345"/>
        <v>0</v>
      </c>
      <c r="M7166" s="17">
        <f t="shared" ca="1" si="1349"/>
        <v>16</v>
      </c>
      <c r="N7166" s="17">
        <f t="shared" ca="1" si="1350"/>
        <v>14</v>
      </c>
      <c r="O7166" s="4"/>
      <c r="P7166" s="4">
        <v>45</v>
      </c>
      <c r="Q7166" s="4">
        <v>46</v>
      </c>
      <c r="R7166" s="4">
        <v>23</v>
      </c>
      <c r="S7166" s="4">
        <v>57</v>
      </c>
      <c r="T7166" s="4">
        <v>49</v>
      </c>
      <c r="U7166" s="4">
        <v>43</v>
      </c>
      <c r="V7166" s="13">
        <v>50</v>
      </c>
      <c r="W7166" s="4">
        <v>44</v>
      </c>
      <c r="X7166" s="4">
        <v>59</v>
      </c>
      <c r="Y7166">
        <f t="shared" si="1346"/>
        <v>0</v>
      </c>
      <c r="Z7166">
        <f t="shared" si="1347"/>
        <v>0</v>
      </c>
    </row>
    <row r="7167" spans="2:26" x14ac:dyDescent="0.25">
      <c r="B7167" s="11">
        <f t="shared" si="1348"/>
        <v>44860.124999982647</v>
      </c>
      <c r="C7167" s="1">
        <f t="shared" si="1339"/>
        <v>10</v>
      </c>
      <c r="D7167" s="1">
        <f t="shared" si="1340"/>
        <v>3</v>
      </c>
      <c r="E7167" s="12">
        <f t="shared" si="1341"/>
        <v>4</v>
      </c>
      <c r="F7167" s="124" t="str">
        <f t="shared" si="1342"/>
        <v>0</v>
      </c>
      <c r="G7167" s="1">
        <f ca="1">(OFFSET(O7167,0,MATCH(Customer!$J$6,'CDH &amp; HDH'!$P$11:$X$11,0)))</f>
        <v>50</v>
      </c>
      <c r="H7167" s="1" t="str">
        <f t="shared" si="1343"/>
        <v>Heating</v>
      </c>
      <c r="I7167" s="1">
        <f ca="1">OFFSET(IF($H7167="Cooling",Customer!$C$25,Customer!$C$52),E7167,D7167)</f>
        <v>66</v>
      </c>
      <c r="J7167" s="1">
        <f ca="1">OFFSET(IF($H7167="Cooling",Customer!$L$25,Customer!$L$52),$E7167,$D7167)</f>
        <v>64</v>
      </c>
      <c r="K7167" s="16">
        <f t="shared" si="1344"/>
        <v>0</v>
      </c>
      <c r="L7167" s="16">
        <f t="shared" si="1345"/>
        <v>0</v>
      </c>
      <c r="M7167" s="17">
        <f t="shared" ca="1" si="1349"/>
        <v>16</v>
      </c>
      <c r="N7167" s="17">
        <f t="shared" ca="1" si="1350"/>
        <v>14</v>
      </c>
      <c r="O7167" s="4"/>
      <c r="P7167" s="4">
        <v>45</v>
      </c>
      <c r="Q7167" s="4">
        <v>46</v>
      </c>
      <c r="R7167" s="4">
        <v>22</v>
      </c>
      <c r="S7167" s="4">
        <v>57</v>
      </c>
      <c r="T7167" s="4">
        <v>49</v>
      </c>
      <c r="U7167" s="4">
        <v>42</v>
      </c>
      <c r="V7167" s="13">
        <v>50</v>
      </c>
      <c r="W7167" s="4">
        <v>42</v>
      </c>
      <c r="X7167" s="4">
        <v>58</v>
      </c>
      <c r="Y7167">
        <f t="shared" si="1346"/>
        <v>0</v>
      </c>
      <c r="Z7167">
        <f t="shared" si="1347"/>
        <v>0</v>
      </c>
    </row>
    <row r="7168" spans="2:26" x14ac:dyDescent="0.25">
      <c r="B7168" s="11">
        <f t="shared" si="1348"/>
        <v>44860.166666649311</v>
      </c>
      <c r="C7168" s="1">
        <f t="shared" si="1339"/>
        <v>10</v>
      </c>
      <c r="D7168" s="1">
        <f t="shared" si="1340"/>
        <v>3</v>
      </c>
      <c r="E7168" s="12">
        <f t="shared" si="1341"/>
        <v>5</v>
      </c>
      <c r="F7168" s="124" t="str">
        <f t="shared" si="1342"/>
        <v>0</v>
      </c>
      <c r="G7168" s="1">
        <f ca="1">(OFFSET(O7168,0,MATCH(Customer!$J$6,'CDH &amp; HDH'!$P$11:$X$11,0)))</f>
        <v>50</v>
      </c>
      <c r="H7168" s="1" t="str">
        <f t="shared" si="1343"/>
        <v>Heating</v>
      </c>
      <c r="I7168" s="1">
        <f ca="1">OFFSET(IF($H7168="Cooling",Customer!$C$25,Customer!$C$52),E7168,D7168)</f>
        <v>66</v>
      </c>
      <c r="J7168" s="1">
        <f ca="1">OFFSET(IF($H7168="Cooling",Customer!$L$25,Customer!$L$52),$E7168,$D7168)</f>
        <v>64</v>
      </c>
      <c r="K7168" s="16">
        <f t="shared" si="1344"/>
        <v>0</v>
      </c>
      <c r="L7168" s="16">
        <f t="shared" si="1345"/>
        <v>0</v>
      </c>
      <c r="M7168" s="17">
        <f t="shared" ca="1" si="1349"/>
        <v>16</v>
      </c>
      <c r="N7168" s="17">
        <f t="shared" ca="1" si="1350"/>
        <v>14</v>
      </c>
      <c r="O7168" s="4"/>
      <c r="P7168" s="4">
        <v>44</v>
      </c>
      <c r="Q7168" s="4">
        <v>45</v>
      </c>
      <c r="R7168" s="4">
        <v>21</v>
      </c>
      <c r="S7168" s="4">
        <v>57</v>
      </c>
      <c r="T7168" s="4">
        <v>49</v>
      </c>
      <c r="U7168" s="4">
        <v>40</v>
      </c>
      <c r="V7168" s="13">
        <v>50</v>
      </c>
      <c r="W7168" s="4">
        <v>41</v>
      </c>
      <c r="X7168" s="4">
        <v>56</v>
      </c>
      <c r="Y7168">
        <f t="shared" si="1346"/>
        <v>0</v>
      </c>
      <c r="Z7168">
        <f t="shared" si="1347"/>
        <v>0</v>
      </c>
    </row>
    <row r="7169" spans="2:26" x14ac:dyDescent="0.25">
      <c r="B7169" s="11">
        <f t="shared" si="1348"/>
        <v>44860.208333315975</v>
      </c>
      <c r="C7169" s="1">
        <f t="shared" si="1339"/>
        <v>10</v>
      </c>
      <c r="D7169" s="1">
        <f t="shared" si="1340"/>
        <v>3</v>
      </c>
      <c r="E7169" s="12">
        <f t="shared" si="1341"/>
        <v>6</v>
      </c>
      <c r="F7169" s="124" t="str">
        <f t="shared" si="1342"/>
        <v>0</v>
      </c>
      <c r="G7169" s="1">
        <f ca="1">(OFFSET(O7169,0,MATCH(Customer!$J$6,'CDH &amp; HDH'!$P$11:$X$11,0)))</f>
        <v>51</v>
      </c>
      <c r="H7169" s="1" t="str">
        <f t="shared" si="1343"/>
        <v>Heating</v>
      </c>
      <c r="I7169" s="1">
        <f ca="1">OFFSET(IF($H7169="Cooling",Customer!$C$25,Customer!$C$52),E7169,D7169)</f>
        <v>66</v>
      </c>
      <c r="J7169" s="1">
        <f ca="1">OFFSET(IF($H7169="Cooling",Customer!$L$25,Customer!$L$52),$E7169,$D7169)</f>
        <v>64</v>
      </c>
      <c r="K7169" s="16">
        <f t="shared" si="1344"/>
        <v>0</v>
      </c>
      <c r="L7169" s="16">
        <f t="shared" si="1345"/>
        <v>0</v>
      </c>
      <c r="M7169" s="17">
        <f t="shared" ca="1" si="1349"/>
        <v>15</v>
      </c>
      <c r="N7169" s="17">
        <f t="shared" ca="1" si="1350"/>
        <v>13</v>
      </c>
      <c r="O7169" s="4"/>
      <c r="P7169" s="4">
        <v>44</v>
      </c>
      <c r="Q7169" s="4">
        <v>45</v>
      </c>
      <c r="R7169" s="4">
        <v>23</v>
      </c>
      <c r="S7169" s="4">
        <v>58</v>
      </c>
      <c r="T7169" s="4">
        <v>50</v>
      </c>
      <c r="U7169" s="4">
        <v>40</v>
      </c>
      <c r="V7169" s="13">
        <v>51</v>
      </c>
      <c r="W7169" s="4">
        <v>40</v>
      </c>
      <c r="X7169" s="4">
        <v>56</v>
      </c>
      <c r="Y7169">
        <f t="shared" si="1346"/>
        <v>0</v>
      </c>
      <c r="Z7169">
        <f t="shared" si="1347"/>
        <v>0</v>
      </c>
    </row>
    <row r="7170" spans="2:26" x14ac:dyDescent="0.25">
      <c r="B7170" s="11">
        <f t="shared" si="1348"/>
        <v>44860.24999998264</v>
      </c>
      <c r="C7170" s="1">
        <f t="shared" si="1339"/>
        <v>10</v>
      </c>
      <c r="D7170" s="1">
        <f t="shared" si="1340"/>
        <v>3</v>
      </c>
      <c r="E7170" s="12">
        <f t="shared" si="1341"/>
        <v>7</v>
      </c>
      <c r="F7170" s="124" t="str">
        <f t="shared" si="1342"/>
        <v>0</v>
      </c>
      <c r="G7170" s="1">
        <f ca="1">(OFFSET(O7170,0,MATCH(Customer!$J$6,'CDH &amp; HDH'!$P$11:$X$11,0)))</f>
        <v>51</v>
      </c>
      <c r="H7170" s="1" t="str">
        <f t="shared" si="1343"/>
        <v>Heating</v>
      </c>
      <c r="I7170" s="1">
        <f ca="1">OFFSET(IF($H7170="Cooling",Customer!$C$25,Customer!$C$52),E7170,D7170)</f>
        <v>66</v>
      </c>
      <c r="J7170" s="1">
        <f ca="1">OFFSET(IF($H7170="Cooling",Customer!$L$25,Customer!$L$52),$E7170,$D7170)</f>
        <v>64</v>
      </c>
      <c r="K7170" s="16">
        <f t="shared" si="1344"/>
        <v>0</v>
      </c>
      <c r="L7170" s="16">
        <f t="shared" si="1345"/>
        <v>0</v>
      </c>
      <c r="M7170" s="17">
        <f t="shared" ca="1" si="1349"/>
        <v>15</v>
      </c>
      <c r="N7170" s="17">
        <f t="shared" ca="1" si="1350"/>
        <v>13</v>
      </c>
      <c r="O7170" s="4"/>
      <c r="P7170" s="4">
        <v>44</v>
      </c>
      <c r="Q7170" s="4">
        <v>46</v>
      </c>
      <c r="R7170" s="4">
        <v>20</v>
      </c>
      <c r="S7170" s="4">
        <v>58</v>
      </c>
      <c r="T7170" s="4">
        <v>50</v>
      </c>
      <c r="U7170" s="4">
        <v>40</v>
      </c>
      <c r="V7170" s="13">
        <v>51</v>
      </c>
      <c r="W7170" s="4">
        <v>40</v>
      </c>
      <c r="X7170" s="4">
        <v>56</v>
      </c>
      <c r="Y7170">
        <f t="shared" si="1346"/>
        <v>0</v>
      </c>
      <c r="Z7170">
        <f t="shared" si="1347"/>
        <v>0</v>
      </c>
    </row>
    <row r="7171" spans="2:26" x14ac:dyDescent="0.25">
      <c r="B7171" s="11">
        <f t="shared" si="1348"/>
        <v>44860.291666649304</v>
      </c>
      <c r="C7171" s="1">
        <f t="shared" si="1339"/>
        <v>10</v>
      </c>
      <c r="D7171" s="1">
        <f t="shared" si="1340"/>
        <v>3</v>
      </c>
      <c r="E7171" s="12">
        <f t="shared" si="1341"/>
        <v>8</v>
      </c>
      <c r="F7171" s="124" t="str">
        <f t="shared" si="1342"/>
        <v>0</v>
      </c>
      <c r="G7171" s="1">
        <f ca="1">(OFFSET(O7171,0,MATCH(Customer!$J$6,'CDH &amp; HDH'!$P$11:$X$11,0)))</f>
        <v>52</v>
      </c>
      <c r="H7171" s="1" t="str">
        <f t="shared" si="1343"/>
        <v>Heating</v>
      </c>
      <c r="I7171" s="1">
        <f ca="1">OFFSET(IF($H7171="Cooling",Customer!$C$25,Customer!$C$52),E7171,D7171)</f>
        <v>70</v>
      </c>
      <c r="J7171" s="1">
        <f ca="1">OFFSET(IF($H7171="Cooling",Customer!$L$25,Customer!$L$52),$E7171,$D7171)</f>
        <v>70</v>
      </c>
      <c r="K7171" s="16">
        <f t="shared" si="1344"/>
        <v>0</v>
      </c>
      <c r="L7171" s="16">
        <f t="shared" si="1345"/>
        <v>0</v>
      </c>
      <c r="M7171" s="17">
        <f t="shared" ca="1" si="1349"/>
        <v>18</v>
      </c>
      <c r="N7171" s="17">
        <f t="shared" ca="1" si="1350"/>
        <v>18</v>
      </c>
      <c r="O7171" s="4"/>
      <c r="P7171" s="4">
        <v>44</v>
      </c>
      <c r="Q7171" s="4">
        <v>46</v>
      </c>
      <c r="R7171" s="4">
        <v>26</v>
      </c>
      <c r="S7171" s="4">
        <v>57</v>
      </c>
      <c r="T7171" s="4">
        <v>49</v>
      </c>
      <c r="U7171" s="4">
        <v>42</v>
      </c>
      <c r="V7171" s="13">
        <v>52</v>
      </c>
      <c r="W7171" s="4">
        <v>44</v>
      </c>
      <c r="X7171" s="4">
        <v>56</v>
      </c>
      <c r="Y7171">
        <f t="shared" si="1346"/>
        <v>0</v>
      </c>
      <c r="Z7171">
        <f t="shared" si="1347"/>
        <v>0</v>
      </c>
    </row>
    <row r="7172" spans="2:26" x14ac:dyDescent="0.25">
      <c r="B7172" s="11">
        <f t="shared" si="1348"/>
        <v>44860.333333315968</v>
      </c>
      <c r="C7172" s="1">
        <f t="shared" si="1339"/>
        <v>10</v>
      </c>
      <c r="D7172" s="1">
        <f t="shared" si="1340"/>
        <v>3</v>
      </c>
      <c r="E7172" s="12">
        <f t="shared" si="1341"/>
        <v>9</v>
      </c>
      <c r="F7172" s="124" t="str">
        <f t="shared" si="1342"/>
        <v>0</v>
      </c>
      <c r="G7172" s="1">
        <f ca="1">(OFFSET(O7172,0,MATCH(Customer!$J$6,'CDH &amp; HDH'!$P$11:$X$11,0)))</f>
        <v>53</v>
      </c>
      <c r="H7172" s="1" t="str">
        <f t="shared" si="1343"/>
        <v>Heating</v>
      </c>
      <c r="I7172" s="1">
        <f ca="1">OFFSET(IF($H7172="Cooling",Customer!$C$25,Customer!$C$52),E7172,D7172)</f>
        <v>70</v>
      </c>
      <c r="J7172" s="1">
        <f ca="1">OFFSET(IF($H7172="Cooling",Customer!$L$25,Customer!$L$52),$E7172,$D7172)</f>
        <v>70</v>
      </c>
      <c r="K7172" s="16">
        <f t="shared" si="1344"/>
        <v>0</v>
      </c>
      <c r="L7172" s="16">
        <f t="shared" si="1345"/>
        <v>0</v>
      </c>
      <c r="M7172" s="17">
        <f t="shared" ca="1" si="1349"/>
        <v>17</v>
      </c>
      <c r="N7172" s="17">
        <f t="shared" ca="1" si="1350"/>
        <v>17</v>
      </c>
      <c r="O7172" s="4"/>
      <c r="P7172" s="4">
        <v>45</v>
      </c>
      <c r="Q7172" s="4">
        <v>47</v>
      </c>
      <c r="R7172" s="4">
        <v>32</v>
      </c>
      <c r="S7172" s="4">
        <v>57</v>
      </c>
      <c r="T7172" s="4">
        <v>50</v>
      </c>
      <c r="U7172" s="4">
        <v>44</v>
      </c>
      <c r="V7172" s="13">
        <v>53</v>
      </c>
      <c r="W7172" s="4">
        <v>49</v>
      </c>
      <c r="X7172" s="4">
        <v>57</v>
      </c>
      <c r="Y7172">
        <f t="shared" si="1346"/>
        <v>0</v>
      </c>
      <c r="Z7172">
        <f t="shared" si="1347"/>
        <v>0</v>
      </c>
    </row>
    <row r="7173" spans="2:26" x14ac:dyDescent="0.25">
      <c r="B7173" s="11">
        <f t="shared" si="1348"/>
        <v>44860.374999982632</v>
      </c>
      <c r="C7173" s="1">
        <f t="shared" si="1339"/>
        <v>10</v>
      </c>
      <c r="D7173" s="1">
        <f t="shared" si="1340"/>
        <v>3</v>
      </c>
      <c r="E7173" s="12">
        <f t="shared" si="1341"/>
        <v>10</v>
      </c>
      <c r="F7173" s="124" t="str">
        <f t="shared" si="1342"/>
        <v>0</v>
      </c>
      <c r="G7173" s="1">
        <f ca="1">(OFFSET(O7173,0,MATCH(Customer!$J$6,'CDH &amp; HDH'!$P$11:$X$11,0)))</f>
        <v>54</v>
      </c>
      <c r="H7173" s="1" t="str">
        <f t="shared" si="1343"/>
        <v>Heating</v>
      </c>
      <c r="I7173" s="1">
        <f ca="1">OFFSET(IF($H7173="Cooling",Customer!$C$25,Customer!$C$52),E7173,D7173)</f>
        <v>70</v>
      </c>
      <c r="J7173" s="1">
        <f ca="1">OFFSET(IF($H7173="Cooling",Customer!$L$25,Customer!$L$52),$E7173,$D7173)</f>
        <v>70</v>
      </c>
      <c r="K7173" s="16">
        <f t="shared" si="1344"/>
        <v>0</v>
      </c>
      <c r="L7173" s="16">
        <f t="shared" si="1345"/>
        <v>0</v>
      </c>
      <c r="M7173" s="17">
        <f t="shared" ca="1" si="1349"/>
        <v>16</v>
      </c>
      <c r="N7173" s="17">
        <f t="shared" ca="1" si="1350"/>
        <v>16</v>
      </c>
      <c r="O7173" s="4"/>
      <c r="P7173" s="4">
        <v>47</v>
      </c>
      <c r="Q7173" s="4">
        <v>47</v>
      </c>
      <c r="R7173" s="4">
        <v>39</v>
      </c>
      <c r="S7173" s="4">
        <v>56</v>
      </c>
      <c r="T7173" s="4">
        <v>51</v>
      </c>
      <c r="U7173" s="4">
        <v>45</v>
      </c>
      <c r="V7173" s="13">
        <v>54</v>
      </c>
      <c r="W7173" s="4">
        <v>51</v>
      </c>
      <c r="X7173" s="4">
        <v>57</v>
      </c>
      <c r="Y7173">
        <f t="shared" si="1346"/>
        <v>0</v>
      </c>
      <c r="Z7173">
        <f t="shared" si="1347"/>
        <v>0</v>
      </c>
    </row>
    <row r="7174" spans="2:26" x14ac:dyDescent="0.25">
      <c r="B7174" s="11">
        <f t="shared" si="1348"/>
        <v>44860.416666649297</v>
      </c>
      <c r="C7174" s="1">
        <f t="shared" si="1339"/>
        <v>10</v>
      </c>
      <c r="D7174" s="1">
        <f t="shared" si="1340"/>
        <v>3</v>
      </c>
      <c r="E7174" s="12">
        <f t="shared" si="1341"/>
        <v>11</v>
      </c>
      <c r="F7174" s="124" t="str">
        <f t="shared" si="1342"/>
        <v>0</v>
      </c>
      <c r="G7174" s="1">
        <f ca="1">(OFFSET(O7174,0,MATCH(Customer!$J$6,'CDH &amp; HDH'!$P$11:$X$11,0)))</f>
        <v>55</v>
      </c>
      <c r="H7174" s="1" t="str">
        <f t="shared" si="1343"/>
        <v>Heating</v>
      </c>
      <c r="I7174" s="1">
        <f ca="1">OFFSET(IF($H7174="Cooling",Customer!$C$25,Customer!$C$52),E7174,D7174)</f>
        <v>70</v>
      </c>
      <c r="J7174" s="1">
        <f ca="1">OFFSET(IF($H7174="Cooling",Customer!$L$25,Customer!$L$52),$E7174,$D7174)</f>
        <v>70</v>
      </c>
      <c r="K7174" s="16">
        <f t="shared" si="1344"/>
        <v>0</v>
      </c>
      <c r="L7174" s="16">
        <f t="shared" si="1345"/>
        <v>0</v>
      </c>
      <c r="M7174" s="17">
        <f t="shared" ca="1" si="1349"/>
        <v>15</v>
      </c>
      <c r="N7174" s="17">
        <f t="shared" ca="1" si="1350"/>
        <v>15</v>
      </c>
      <c r="O7174" s="4"/>
      <c r="P7174" s="4">
        <v>48</v>
      </c>
      <c r="Q7174" s="4">
        <v>48</v>
      </c>
      <c r="R7174" s="4">
        <v>44</v>
      </c>
      <c r="S7174" s="4">
        <v>54</v>
      </c>
      <c r="T7174" s="4">
        <v>52</v>
      </c>
      <c r="U7174" s="4">
        <v>48</v>
      </c>
      <c r="V7174" s="13">
        <v>55</v>
      </c>
      <c r="W7174" s="4">
        <v>55</v>
      </c>
      <c r="X7174" s="4">
        <v>57</v>
      </c>
      <c r="Y7174">
        <f t="shared" si="1346"/>
        <v>0</v>
      </c>
      <c r="Z7174">
        <f t="shared" si="1347"/>
        <v>0</v>
      </c>
    </row>
    <row r="7175" spans="2:26" x14ac:dyDescent="0.25">
      <c r="B7175" s="11">
        <f t="shared" si="1348"/>
        <v>44860.458333315961</v>
      </c>
      <c r="C7175" s="1">
        <f t="shared" si="1339"/>
        <v>10</v>
      </c>
      <c r="D7175" s="1">
        <f t="shared" si="1340"/>
        <v>3</v>
      </c>
      <c r="E7175" s="12">
        <f t="shared" si="1341"/>
        <v>12</v>
      </c>
      <c r="F7175" s="124" t="str">
        <f t="shared" si="1342"/>
        <v>0</v>
      </c>
      <c r="G7175" s="1">
        <f ca="1">(OFFSET(O7175,0,MATCH(Customer!$J$6,'CDH &amp; HDH'!$P$11:$X$11,0)))</f>
        <v>56</v>
      </c>
      <c r="H7175" s="1" t="str">
        <f t="shared" si="1343"/>
        <v>Heating</v>
      </c>
      <c r="I7175" s="1">
        <f ca="1">OFFSET(IF($H7175="Cooling",Customer!$C$25,Customer!$C$52),E7175,D7175)</f>
        <v>70</v>
      </c>
      <c r="J7175" s="1">
        <f ca="1">OFFSET(IF($H7175="Cooling",Customer!$L$25,Customer!$L$52),$E7175,$D7175)</f>
        <v>70</v>
      </c>
      <c r="K7175" s="16">
        <f t="shared" si="1344"/>
        <v>0</v>
      </c>
      <c r="L7175" s="16">
        <f t="shared" si="1345"/>
        <v>0</v>
      </c>
      <c r="M7175" s="17">
        <f t="shared" ca="1" si="1349"/>
        <v>14</v>
      </c>
      <c r="N7175" s="17">
        <f t="shared" ca="1" si="1350"/>
        <v>14</v>
      </c>
      <c r="O7175" s="4"/>
      <c r="P7175" s="4">
        <v>50</v>
      </c>
      <c r="Q7175" s="4">
        <v>49</v>
      </c>
      <c r="R7175" s="4">
        <v>47</v>
      </c>
      <c r="S7175" s="4">
        <v>52</v>
      </c>
      <c r="T7175" s="4">
        <v>53</v>
      </c>
      <c r="U7175" s="4">
        <v>47</v>
      </c>
      <c r="V7175" s="13">
        <v>56</v>
      </c>
      <c r="W7175" s="4">
        <v>58</v>
      </c>
      <c r="X7175" s="4">
        <v>57</v>
      </c>
      <c r="Y7175">
        <f t="shared" si="1346"/>
        <v>0</v>
      </c>
      <c r="Z7175">
        <f t="shared" si="1347"/>
        <v>0</v>
      </c>
    </row>
    <row r="7176" spans="2:26" x14ac:dyDescent="0.25">
      <c r="B7176" s="11">
        <f t="shared" si="1348"/>
        <v>44860.499999982625</v>
      </c>
      <c r="C7176" s="1">
        <f t="shared" si="1339"/>
        <v>10</v>
      </c>
      <c r="D7176" s="1">
        <f t="shared" si="1340"/>
        <v>3</v>
      </c>
      <c r="E7176" s="12">
        <f t="shared" si="1341"/>
        <v>13</v>
      </c>
      <c r="F7176" s="124" t="str">
        <f t="shared" si="1342"/>
        <v>0</v>
      </c>
      <c r="G7176" s="1">
        <f ca="1">(OFFSET(O7176,0,MATCH(Customer!$J$6,'CDH &amp; HDH'!$P$11:$X$11,0)))</f>
        <v>56</v>
      </c>
      <c r="H7176" s="1" t="str">
        <f t="shared" si="1343"/>
        <v>Heating</v>
      </c>
      <c r="I7176" s="1">
        <f ca="1">OFFSET(IF($H7176="Cooling",Customer!$C$25,Customer!$C$52),E7176,D7176)</f>
        <v>70</v>
      </c>
      <c r="J7176" s="1">
        <f ca="1">OFFSET(IF($H7176="Cooling",Customer!$L$25,Customer!$L$52),$E7176,$D7176)</f>
        <v>70</v>
      </c>
      <c r="K7176" s="16">
        <f t="shared" si="1344"/>
        <v>0</v>
      </c>
      <c r="L7176" s="16">
        <f t="shared" si="1345"/>
        <v>0</v>
      </c>
      <c r="M7176" s="17">
        <f t="shared" ca="1" si="1349"/>
        <v>14</v>
      </c>
      <c r="N7176" s="17">
        <f t="shared" ca="1" si="1350"/>
        <v>14</v>
      </c>
      <c r="O7176" s="4"/>
      <c r="P7176" s="4">
        <v>51</v>
      </c>
      <c r="Q7176" s="4">
        <v>49</v>
      </c>
      <c r="R7176" s="4">
        <v>51</v>
      </c>
      <c r="S7176" s="4">
        <v>50</v>
      </c>
      <c r="T7176" s="4">
        <v>54</v>
      </c>
      <c r="U7176" s="4">
        <v>48</v>
      </c>
      <c r="V7176" s="13">
        <v>56</v>
      </c>
      <c r="W7176" s="4">
        <v>60</v>
      </c>
      <c r="X7176" s="4">
        <v>58</v>
      </c>
      <c r="Y7176">
        <f t="shared" si="1346"/>
        <v>0</v>
      </c>
      <c r="Z7176">
        <f t="shared" si="1347"/>
        <v>0</v>
      </c>
    </row>
    <row r="7177" spans="2:26" x14ac:dyDescent="0.25">
      <c r="B7177" s="11">
        <f t="shared" si="1348"/>
        <v>44860.541666649289</v>
      </c>
      <c r="C7177" s="1">
        <f t="shared" si="1339"/>
        <v>10</v>
      </c>
      <c r="D7177" s="1">
        <f t="shared" si="1340"/>
        <v>3</v>
      </c>
      <c r="E7177" s="12">
        <f t="shared" si="1341"/>
        <v>14</v>
      </c>
      <c r="F7177" s="124" t="str">
        <f t="shared" si="1342"/>
        <v>0</v>
      </c>
      <c r="G7177" s="1">
        <f ca="1">(OFFSET(O7177,0,MATCH(Customer!$J$6,'CDH &amp; HDH'!$P$11:$X$11,0)))</f>
        <v>58</v>
      </c>
      <c r="H7177" s="1" t="str">
        <f t="shared" si="1343"/>
        <v>Heating</v>
      </c>
      <c r="I7177" s="1">
        <f ca="1">OFFSET(IF($H7177="Cooling",Customer!$C$25,Customer!$C$52),E7177,D7177)</f>
        <v>70</v>
      </c>
      <c r="J7177" s="1">
        <f ca="1">OFFSET(IF($H7177="Cooling",Customer!$L$25,Customer!$L$52),$E7177,$D7177)</f>
        <v>70</v>
      </c>
      <c r="K7177" s="16">
        <f t="shared" si="1344"/>
        <v>0</v>
      </c>
      <c r="L7177" s="16">
        <f t="shared" si="1345"/>
        <v>0</v>
      </c>
      <c r="M7177" s="17">
        <f t="shared" ca="1" si="1349"/>
        <v>12</v>
      </c>
      <c r="N7177" s="17">
        <f t="shared" ca="1" si="1350"/>
        <v>12</v>
      </c>
      <c r="O7177" s="4"/>
      <c r="P7177" s="4">
        <v>49</v>
      </c>
      <c r="Q7177" s="4">
        <v>49</v>
      </c>
      <c r="R7177" s="4">
        <v>52</v>
      </c>
      <c r="S7177" s="4">
        <v>48</v>
      </c>
      <c r="T7177" s="4">
        <v>53</v>
      </c>
      <c r="U7177" s="4">
        <v>47</v>
      </c>
      <c r="V7177" s="13">
        <v>58</v>
      </c>
      <c r="W7177" s="4">
        <v>61</v>
      </c>
      <c r="X7177" s="4">
        <v>58</v>
      </c>
      <c r="Y7177">
        <f t="shared" si="1346"/>
        <v>0</v>
      </c>
      <c r="Z7177">
        <f t="shared" si="1347"/>
        <v>0</v>
      </c>
    </row>
    <row r="7178" spans="2:26" x14ac:dyDescent="0.25">
      <c r="B7178" s="11">
        <f t="shared" si="1348"/>
        <v>44860.583333315953</v>
      </c>
      <c r="C7178" s="1">
        <f t="shared" si="1339"/>
        <v>10</v>
      </c>
      <c r="D7178" s="1">
        <f t="shared" si="1340"/>
        <v>3</v>
      </c>
      <c r="E7178" s="12">
        <f t="shared" si="1341"/>
        <v>15</v>
      </c>
      <c r="F7178" s="124" t="str">
        <f t="shared" si="1342"/>
        <v>0</v>
      </c>
      <c r="G7178" s="1">
        <f ca="1">(OFFSET(O7178,0,MATCH(Customer!$J$6,'CDH &amp; HDH'!$P$11:$X$11,0)))</f>
        <v>57</v>
      </c>
      <c r="H7178" s="1" t="str">
        <f t="shared" si="1343"/>
        <v>Heating</v>
      </c>
      <c r="I7178" s="1">
        <f ca="1">OFFSET(IF($H7178="Cooling",Customer!$C$25,Customer!$C$52),E7178,D7178)</f>
        <v>70</v>
      </c>
      <c r="J7178" s="1">
        <f ca="1">OFFSET(IF($H7178="Cooling",Customer!$L$25,Customer!$L$52),$E7178,$D7178)</f>
        <v>70</v>
      </c>
      <c r="K7178" s="16">
        <f t="shared" si="1344"/>
        <v>0</v>
      </c>
      <c r="L7178" s="16">
        <f t="shared" si="1345"/>
        <v>0</v>
      </c>
      <c r="M7178" s="17">
        <f t="shared" ca="1" si="1349"/>
        <v>13</v>
      </c>
      <c r="N7178" s="17">
        <f t="shared" ca="1" si="1350"/>
        <v>13</v>
      </c>
      <c r="O7178" s="4"/>
      <c r="P7178" s="4">
        <v>49</v>
      </c>
      <c r="Q7178" s="4">
        <v>50</v>
      </c>
      <c r="R7178" s="4">
        <v>53</v>
      </c>
      <c r="S7178" s="4">
        <v>47</v>
      </c>
      <c r="T7178" s="4">
        <v>53</v>
      </c>
      <c r="U7178" s="4">
        <v>47</v>
      </c>
      <c r="V7178" s="13">
        <v>57</v>
      </c>
      <c r="W7178" s="4">
        <v>62</v>
      </c>
      <c r="X7178" s="4">
        <v>59</v>
      </c>
      <c r="Y7178">
        <f t="shared" si="1346"/>
        <v>0</v>
      </c>
      <c r="Z7178">
        <f t="shared" si="1347"/>
        <v>0</v>
      </c>
    </row>
    <row r="7179" spans="2:26" x14ac:dyDescent="0.25">
      <c r="B7179" s="11">
        <f t="shared" si="1348"/>
        <v>44860.624999982618</v>
      </c>
      <c r="C7179" s="1">
        <f t="shared" si="1339"/>
        <v>10</v>
      </c>
      <c r="D7179" s="1">
        <f t="shared" si="1340"/>
        <v>3</v>
      </c>
      <c r="E7179" s="12">
        <f t="shared" si="1341"/>
        <v>16</v>
      </c>
      <c r="F7179" s="124" t="str">
        <f t="shared" si="1342"/>
        <v>0</v>
      </c>
      <c r="G7179" s="1">
        <f ca="1">(OFFSET(O7179,0,MATCH(Customer!$J$6,'CDH &amp; HDH'!$P$11:$X$11,0)))</f>
        <v>58</v>
      </c>
      <c r="H7179" s="1" t="str">
        <f t="shared" si="1343"/>
        <v>Heating</v>
      </c>
      <c r="I7179" s="1">
        <f ca="1">OFFSET(IF($H7179="Cooling",Customer!$C$25,Customer!$C$52),E7179,D7179)</f>
        <v>70</v>
      </c>
      <c r="J7179" s="1">
        <f ca="1">OFFSET(IF($H7179="Cooling",Customer!$L$25,Customer!$L$52),$E7179,$D7179)</f>
        <v>70</v>
      </c>
      <c r="K7179" s="16">
        <f t="shared" si="1344"/>
        <v>0</v>
      </c>
      <c r="L7179" s="16">
        <f t="shared" si="1345"/>
        <v>0</v>
      </c>
      <c r="M7179" s="17">
        <f t="shared" ca="1" si="1349"/>
        <v>12</v>
      </c>
      <c r="N7179" s="17">
        <f t="shared" ca="1" si="1350"/>
        <v>12</v>
      </c>
      <c r="O7179" s="4"/>
      <c r="P7179" s="4">
        <v>48</v>
      </c>
      <c r="Q7179" s="4">
        <v>49</v>
      </c>
      <c r="R7179" s="4">
        <v>53</v>
      </c>
      <c r="S7179" s="4">
        <v>45</v>
      </c>
      <c r="T7179" s="4">
        <v>53</v>
      </c>
      <c r="U7179" s="4">
        <v>47</v>
      </c>
      <c r="V7179" s="13">
        <v>58</v>
      </c>
      <c r="W7179" s="4">
        <v>61</v>
      </c>
      <c r="X7179" s="4">
        <v>60</v>
      </c>
      <c r="Y7179">
        <f t="shared" si="1346"/>
        <v>0</v>
      </c>
      <c r="Z7179">
        <f t="shared" si="1347"/>
        <v>0</v>
      </c>
    </row>
    <row r="7180" spans="2:26" x14ac:dyDescent="0.25">
      <c r="B7180" s="11">
        <f t="shared" si="1348"/>
        <v>44860.666666649282</v>
      </c>
      <c r="C7180" s="1">
        <f t="shared" si="1339"/>
        <v>10</v>
      </c>
      <c r="D7180" s="1">
        <f t="shared" si="1340"/>
        <v>3</v>
      </c>
      <c r="E7180" s="12">
        <f t="shared" si="1341"/>
        <v>17</v>
      </c>
      <c r="F7180" s="124" t="str">
        <f t="shared" si="1342"/>
        <v>0</v>
      </c>
      <c r="G7180" s="1">
        <f ca="1">(OFFSET(O7180,0,MATCH(Customer!$J$6,'CDH &amp; HDH'!$P$11:$X$11,0)))</f>
        <v>57</v>
      </c>
      <c r="H7180" s="1" t="str">
        <f t="shared" si="1343"/>
        <v>Heating</v>
      </c>
      <c r="I7180" s="1">
        <f ca="1">OFFSET(IF($H7180="Cooling",Customer!$C$25,Customer!$C$52),E7180,D7180)</f>
        <v>70</v>
      </c>
      <c r="J7180" s="1">
        <f ca="1">OFFSET(IF($H7180="Cooling",Customer!$L$25,Customer!$L$52),$E7180,$D7180)</f>
        <v>70</v>
      </c>
      <c r="K7180" s="16">
        <f t="shared" si="1344"/>
        <v>0</v>
      </c>
      <c r="L7180" s="16">
        <f t="shared" si="1345"/>
        <v>0</v>
      </c>
      <c r="M7180" s="17">
        <f t="shared" ca="1" si="1349"/>
        <v>13</v>
      </c>
      <c r="N7180" s="17">
        <f t="shared" ca="1" si="1350"/>
        <v>13</v>
      </c>
      <c r="O7180" s="4"/>
      <c r="P7180" s="4">
        <v>47</v>
      </c>
      <c r="Q7180" s="4">
        <v>49</v>
      </c>
      <c r="R7180" s="4">
        <v>49</v>
      </c>
      <c r="S7180" s="4">
        <v>45</v>
      </c>
      <c r="T7180" s="4">
        <v>52</v>
      </c>
      <c r="U7180" s="4">
        <v>46</v>
      </c>
      <c r="V7180" s="13">
        <v>57</v>
      </c>
      <c r="W7180" s="4">
        <v>60</v>
      </c>
      <c r="X7180" s="4">
        <v>62</v>
      </c>
      <c r="Y7180">
        <f t="shared" si="1346"/>
        <v>0</v>
      </c>
      <c r="Z7180">
        <f t="shared" si="1347"/>
        <v>0</v>
      </c>
    </row>
    <row r="7181" spans="2:26" x14ac:dyDescent="0.25">
      <c r="B7181" s="11">
        <f t="shared" si="1348"/>
        <v>44860.708333315946</v>
      </c>
      <c r="C7181" s="1">
        <f t="shared" ref="C7181:C7244" si="1351">MONTH(B7181)</f>
        <v>10</v>
      </c>
      <c r="D7181" s="1">
        <f t="shared" ref="D7181:D7244" si="1352">WEEKDAY(B7181,2)</f>
        <v>3</v>
      </c>
      <c r="E7181" s="12">
        <f t="shared" ref="E7181:E7244" si="1353">HOUR(B7181)+1</f>
        <v>18</v>
      </c>
      <c r="F7181" s="124" t="str">
        <f t="shared" ref="F7181:F7244" si="1354">IF(AND(C7181&gt;5,C7181&lt;9,D7181&lt;6,E7181&gt;14,E7181&lt;19),"1",IF(AND(OR(E7181=8,E7181=9,E7181=19,E7181=20),C7181&lt;3,D7181&lt;6),"1","0"))</f>
        <v>0</v>
      </c>
      <c r="G7181" s="1">
        <f ca="1">(OFFSET(O7181,0,MATCH(Customer!$J$6,'CDH &amp; HDH'!$P$11:$X$11,0)))</f>
        <v>57</v>
      </c>
      <c r="H7181" s="1" t="str">
        <f t="shared" ref="H7181:H7244" si="1355">IF(AND(C7181&gt;=5,C7181&lt;=9),"Cooling","Heating")</f>
        <v>Heating</v>
      </c>
      <c r="I7181" s="1">
        <f ca="1">OFFSET(IF($H7181="Cooling",Customer!$C$25,Customer!$C$52),E7181,D7181)</f>
        <v>70</v>
      </c>
      <c r="J7181" s="1">
        <f ca="1">OFFSET(IF($H7181="Cooling",Customer!$L$25,Customer!$L$52),$E7181,$D7181)</f>
        <v>70</v>
      </c>
      <c r="K7181" s="16">
        <f t="shared" ref="K7181:K7244" si="1356">IF($H7181="Heating",0,MAX(0,$G7181-I7181))</f>
        <v>0</v>
      </c>
      <c r="L7181" s="16">
        <f t="shared" ref="L7181:L7244" si="1357">IF($H7181="Heating",0,MAX(0,$G7181-J7181))</f>
        <v>0</v>
      </c>
      <c r="M7181" s="17">
        <f t="shared" ca="1" si="1349"/>
        <v>13</v>
      </c>
      <c r="N7181" s="17">
        <f t="shared" ca="1" si="1350"/>
        <v>13</v>
      </c>
      <c r="O7181" s="4"/>
      <c r="P7181" s="4">
        <v>47</v>
      </c>
      <c r="Q7181" s="4">
        <v>49</v>
      </c>
      <c r="R7181" s="4">
        <v>47</v>
      </c>
      <c r="S7181" s="4">
        <v>46</v>
      </c>
      <c r="T7181" s="4">
        <v>52</v>
      </c>
      <c r="U7181" s="4">
        <v>45</v>
      </c>
      <c r="V7181" s="13">
        <v>57</v>
      </c>
      <c r="W7181" s="4">
        <v>56</v>
      </c>
      <c r="X7181" s="4">
        <v>61</v>
      </c>
      <c r="Y7181">
        <f t="shared" ref="Y7181:Y7244" si="1358">1.08*400*K7181</f>
        <v>0</v>
      </c>
      <c r="Z7181">
        <f t="shared" ref="Z7181:Z7244" si="1359">1.08*400*L7181</f>
        <v>0</v>
      </c>
    </row>
    <row r="7182" spans="2:26" x14ac:dyDescent="0.25">
      <c r="B7182" s="11">
        <f t="shared" ref="B7182:B7245" si="1360">B7181+1/24</f>
        <v>44860.74999998261</v>
      </c>
      <c r="C7182" s="1">
        <f t="shared" si="1351"/>
        <v>10</v>
      </c>
      <c r="D7182" s="1">
        <f t="shared" si="1352"/>
        <v>3</v>
      </c>
      <c r="E7182" s="12">
        <f t="shared" si="1353"/>
        <v>19</v>
      </c>
      <c r="F7182" s="124" t="str">
        <f t="shared" si="1354"/>
        <v>0</v>
      </c>
      <c r="G7182" s="1">
        <f ca="1">(OFFSET(O7182,0,MATCH(Customer!$J$6,'CDH &amp; HDH'!$P$11:$X$11,0)))</f>
        <v>57</v>
      </c>
      <c r="H7182" s="1" t="str">
        <f t="shared" si="1355"/>
        <v>Heating</v>
      </c>
      <c r="I7182" s="1">
        <f ca="1">OFFSET(IF($H7182="Cooling",Customer!$C$25,Customer!$C$52),E7182,D7182)</f>
        <v>66</v>
      </c>
      <c r="J7182" s="1">
        <f ca="1">OFFSET(IF($H7182="Cooling",Customer!$L$25,Customer!$L$52),$E7182,$D7182)</f>
        <v>64</v>
      </c>
      <c r="K7182" s="16">
        <f t="shared" si="1356"/>
        <v>0</v>
      </c>
      <c r="L7182" s="16">
        <f t="shared" si="1357"/>
        <v>0</v>
      </c>
      <c r="M7182" s="17">
        <f t="shared" ca="1" si="1349"/>
        <v>9</v>
      </c>
      <c r="N7182" s="17">
        <f t="shared" ca="1" si="1350"/>
        <v>7</v>
      </c>
      <c r="O7182" s="4"/>
      <c r="P7182" s="4">
        <v>47</v>
      </c>
      <c r="Q7182" s="4">
        <v>49</v>
      </c>
      <c r="R7182" s="4">
        <v>45</v>
      </c>
      <c r="S7182" s="4">
        <v>46</v>
      </c>
      <c r="T7182" s="4">
        <v>53</v>
      </c>
      <c r="U7182" s="4">
        <v>44</v>
      </c>
      <c r="V7182" s="13">
        <v>57</v>
      </c>
      <c r="W7182" s="4">
        <v>52</v>
      </c>
      <c r="X7182" s="4">
        <v>62</v>
      </c>
      <c r="Y7182">
        <f t="shared" si="1358"/>
        <v>0</v>
      </c>
      <c r="Z7182">
        <f t="shared" si="1359"/>
        <v>0</v>
      </c>
    </row>
    <row r="7183" spans="2:26" x14ac:dyDescent="0.25">
      <c r="B7183" s="11">
        <f t="shared" si="1360"/>
        <v>44860.791666649275</v>
      </c>
      <c r="C7183" s="1">
        <f t="shared" si="1351"/>
        <v>10</v>
      </c>
      <c r="D7183" s="1">
        <f t="shared" si="1352"/>
        <v>3</v>
      </c>
      <c r="E7183" s="12">
        <f t="shared" si="1353"/>
        <v>20</v>
      </c>
      <c r="F7183" s="124" t="str">
        <f t="shared" si="1354"/>
        <v>0</v>
      </c>
      <c r="G7183" s="1">
        <f ca="1">(OFFSET(O7183,0,MATCH(Customer!$J$6,'CDH &amp; HDH'!$P$11:$X$11,0)))</f>
        <v>58</v>
      </c>
      <c r="H7183" s="1" t="str">
        <f t="shared" si="1355"/>
        <v>Heating</v>
      </c>
      <c r="I7183" s="1">
        <f ca="1">OFFSET(IF($H7183="Cooling",Customer!$C$25,Customer!$C$52),E7183,D7183)</f>
        <v>66</v>
      </c>
      <c r="J7183" s="1">
        <f ca="1">OFFSET(IF($H7183="Cooling",Customer!$L$25,Customer!$L$52),$E7183,$D7183)</f>
        <v>64</v>
      </c>
      <c r="K7183" s="16">
        <f t="shared" si="1356"/>
        <v>0</v>
      </c>
      <c r="L7183" s="16">
        <f t="shared" si="1357"/>
        <v>0</v>
      </c>
      <c r="M7183" s="17">
        <f t="shared" ca="1" si="1349"/>
        <v>8</v>
      </c>
      <c r="N7183" s="17">
        <f t="shared" ca="1" si="1350"/>
        <v>6</v>
      </c>
      <c r="O7183" s="4"/>
      <c r="P7183" s="4">
        <v>46</v>
      </c>
      <c r="Q7183" s="4">
        <v>48</v>
      </c>
      <c r="R7183" s="4">
        <v>44</v>
      </c>
      <c r="S7183" s="4">
        <v>46</v>
      </c>
      <c r="T7183" s="4">
        <v>52</v>
      </c>
      <c r="U7183" s="4">
        <v>43</v>
      </c>
      <c r="V7183" s="13">
        <v>58</v>
      </c>
      <c r="W7183" s="4">
        <v>52</v>
      </c>
      <c r="X7183" s="4">
        <v>59</v>
      </c>
      <c r="Y7183">
        <f t="shared" si="1358"/>
        <v>0</v>
      </c>
      <c r="Z7183">
        <f t="shared" si="1359"/>
        <v>0</v>
      </c>
    </row>
    <row r="7184" spans="2:26" x14ac:dyDescent="0.25">
      <c r="B7184" s="11">
        <f t="shared" si="1360"/>
        <v>44860.833333315939</v>
      </c>
      <c r="C7184" s="1">
        <f t="shared" si="1351"/>
        <v>10</v>
      </c>
      <c r="D7184" s="1">
        <f t="shared" si="1352"/>
        <v>3</v>
      </c>
      <c r="E7184" s="12">
        <f t="shared" si="1353"/>
        <v>21</v>
      </c>
      <c r="F7184" s="124" t="str">
        <f t="shared" si="1354"/>
        <v>0</v>
      </c>
      <c r="G7184" s="1">
        <f ca="1">(OFFSET(O7184,0,MATCH(Customer!$J$6,'CDH &amp; HDH'!$P$11:$X$11,0)))</f>
        <v>58</v>
      </c>
      <c r="H7184" s="1" t="str">
        <f t="shared" si="1355"/>
        <v>Heating</v>
      </c>
      <c r="I7184" s="1">
        <f ca="1">OFFSET(IF($H7184="Cooling",Customer!$C$25,Customer!$C$52),E7184,D7184)</f>
        <v>66</v>
      </c>
      <c r="J7184" s="1">
        <f ca="1">OFFSET(IF($H7184="Cooling",Customer!$L$25,Customer!$L$52),$E7184,$D7184)</f>
        <v>64</v>
      </c>
      <c r="K7184" s="16">
        <f t="shared" si="1356"/>
        <v>0</v>
      </c>
      <c r="L7184" s="16">
        <f t="shared" si="1357"/>
        <v>0</v>
      </c>
      <c r="M7184" s="17">
        <f t="shared" ca="1" si="1349"/>
        <v>8</v>
      </c>
      <c r="N7184" s="17">
        <f t="shared" ca="1" si="1350"/>
        <v>6</v>
      </c>
      <c r="O7184" s="4"/>
      <c r="P7184" s="4">
        <v>46</v>
      </c>
      <c r="Q7184" s="4">
        <v>48</v>
      </c>
      <c r="R7184" s="4">
        <v>43</v>
      </c>
      <c r="S7184" s="4">
        <v>46</v>
      </c>
      <c r="T7184" s="4">
        <v>53</v>
      </c>
      <c r="U7184" s="4">
        <v>43</v>
      </c>
      <c r="V7184" s="13">
        <v>58</v>
      </c>
      <c r="W7184" s="4">
        <v>53</v>
      </c>
      <c r="X7184" s="4">
        <v>59</v>
      </c>
      <c r="Y7184">
        <f t="shared" si="1358"/>
        <v>0</v>
      </c>
      <c r="Z7184">
        <f t="shared" si="1359"/>
        <v>0</v>
      </c>
    </row>
    <row r="7185" spans="2:26" x14ac:dyDescent="0.25">
      <c r="B7185" s="11">
        <f t="shared" si="1360"/>
        <v>44860.874999982603</v>
      </c>
      <c r="C7185" s="1">
        <f t="shared" si="1351"/>
        <v>10</v>
      </c>
      <c r="D7185" s="1">
        <f t="shared" si="1352"/>
        <v>3</v>
      </c>
      <c r="E7185" s="12">
        <f t="shared" si="1353"/>
        <v>22</v>
      </c>
      <c r="F7185" s="124" t="str">
        <f t="shared" si="1354"/>
        <v>0</v>
      </c>
      <c r="G7185" s="1">
        <f ca="1">(OFFSET(O7185,0,MATCH(Customer!$J$6,'CDH &amp; HDH'!$P$11:$X$11,0)))</f>
        <v>58</v>
      </c>
      <c r="H7185" s="1" t="str">
        <f t="shared" si="1355"/>
        <v>Heating</v>
      </c>
      <c r="I7185" s="1">
        <f ca="1">OFFSET(IF($H7185="Cooling",Customer!$C$25,Customer!$C$52),E7185,D7185)</f>
        <v>66</v>
      </c>
      <c r="J7185" s="1">
        <f ca="1">OFFSET(IF($H7185="Cooling",Customer!$L$25,Customer!$L$52),$E7185,$D7185)</f>
        <v>64</v>
      </c>
      <c r="K7185" s="16">
        <f t="shared" si="1356"/>
        <v>0</v>
      </c>
      <c r="L7185" s="16">
        <f t="shared" si="1357"/>
        <v>0</v>
      </c>
      <c r="M7185" s="17">
        <f t="shared" ca="1" si="1349"/>
        <v>8</v>
      </c>
      <c r="N7185" s="17">
        <f t="shared" ca="1" si="1350"/>
        <v>6</v>
      </c>
      <c r="O7185" s="4"/>
      <c r="P7185" s="4">
        <v>46</v>
      </c>
      <c r="Q7185" s="4">
        <v>48</v>
      </c>
      <c r="R7185" s="4">
        <v>42</v>
      </c>
      <c r="S7185" s="4">
        <v>46</v>
      </c>
      <c r="T7185" s="4">
        <v>53</v>
      </c>
      <c r="U7185" s="4">
        <v>43</v>
      </c>
      <c r="V7185" s="13">
        <v>58</v>
      </c>
      <c r="W7185" s="4">
        <v>49</v>
      </c>
      <c r="X7185" s="4">
        <v>60</v>
      </c>
      <c r="Y7185">
        <f t="shared" si="1358"/>
        <v>0</v>
      </c>
      <c r="Z7185">
        <f t="shared" si="1359"/>
        <v>0</v>
      </c>
    </row>
    <row r="7186" spans="2:26" x14ac:dyDescent="0.25">
      <c r="B7186" s="11">
        <f t="shared" si="1360"/>
        <v>44860.916666649267</v>
      </c>
      <c r="C7186" s="1">
        <f t="shared" si="1351"/>
        <v>10</v>
      </c>
      <c r="D7186" s="1">
        <f t="shared" si="1352"/>
        <v>3</v>
      </c>
      <c r="E7186" s="12">
        <f t="shared" si="1353"/>
        <v>23</v>
      </c>
      <c r="F7186" s="124" t="str">
        <f t="shared" si="1354"/>
        <v>0</v>
      </c>
      <c r="G7186" s="1">
        <f ca="1">(OFFSET(O7186,0,MATCH(Customer!$J$6,'CDH &amp; HDH'!$P$11:$X$11,0)))</f>
        <v>59</v>
      </c>
      <c r="H7186" s="1" t="str">
        <f t="shared" si="1355"/>
        <v>Heating</v>
      </c>
      <c r="I7186" s="1">
        <f ca="1">OFFSET(IF($H7186="Cooling",Customer!$C$25,Customer!$C$52),E7186,D7186)</f>
        <v>66</v>
      </c>
      <c r="J7186" s="1">
        <f ca="1">OFFSET(IF($H7186="Cooling",Customer!$L$25,Customer!$L$52),$E7186,$D7186)</f>
        <v>64</v>
      </c>
      <c r="K7186" s="16">
        <f t="shared" si="1356"/>
        <v>0</v>
      </c>
      <c r="L7186" s="16">
        <f t="shared" si="1357"/>
        <v>0</v>
      </c>
      <c r="M7186" s="17">
        <f t="shared" ca="1" si="1349"/>
        <v>7</v>
      </c>
      <c r="N7186" s="17">
        <f t="shared" ca="1" si="1350"/>
        <v>5</v>
      </c>
      <c r="O7186" s="4"/>
      <c r="P7186" s="4">
        <v>46</v>
      </c>
      <c r="Q7186" s="4">
        <v>48</v>
      </c>
      <c r="R7186" s="4">
        <v>41</v>
      </c>
      <c r="S7186" s="4">
        <v>45</v>
      </c>
      <c r="T7186" s="4">
        <v>52</v>
      </c>
      <c r="U7186" s="4">
        <v>42</v>
      </c>
      <c r="V7186" s="13">
        <v>59</v>
      </c>
      <c r="W7186" s="4">
        <v>49</v>
      </c>
      <c r="X7186" s="4">
        <v>59</v>
      </c>
      <c r="Y7186">
        <f t="shared" si="1358"/>
        <v>0</v>
      </c>
      <c r="Z7186">
        <f t="shared" si="1359"/>
        <v>0</v>
      </c>
    </row>
    <row r="7187" spans="2:26" x14ac:dyDescent="0.25">
      <c r="B7187" s="11">
        <f t="shared" si="1360"/>
        <v>44860.958333315932</v>
      </c>
      <c r="C7187" s="1">
        <f t="shared" si="1351"/>
        <v>10</v>
      </c>
      <c r="D7187" s="1">
        <f t="shared" si="1352"/>
        <v>3</v>
      </c>
      <c r="E7187" s="12">
        <f t="shared" si="1353"/>
        <v>24</v>
      </c>
      <c r="F7187" s="124" t="str">
        <f t="shared" si="1354"/>
        <v>0</v>
      </c>
      <c r="G7187" s="1">
        <f ca="1">(OFFSET(O7187,0,MATCH(Customer!$J$6,'CDH &amp; HDH'!$P$11:$X$11,0)))</f>
        <v>59</v>
      </c>
      <c r="H7187" s="1" t="str">
        <f t="shared" si="1355"/>
        <v>Heating</v>
      </c>
      <c r="I7187" s="1">
        <f ca="1">OFFSET(IF($H7187="Cooling",Customer!$C$25,Customer!$C$52),E7187,D7187)</f>
        <v>66</v>
      </c>
      <c r="J7187" s="1">
        <f ca="1">OFFSET(IF($H7187="Cooling",Customer!$L$25,Customer!$L$52),$E7187,$D7187)</f>
        <v>64</v>
      </c>
      <c r="K7187" s="16">
        <f t="shared" si="1356"/>
        <v>0</v>
      </c>
      <c r="L7187" s="16">
        <f t="shared" si="1357"/>
        <v>0</v>
      </c>
      <c r="M7187" s="17">
        <f t="shared" ca="1" si="1349"/>
        <v>7</v>
      </c>
      <c r="N7187" s="17">
        <f t="shared" ca="1" si="1350"/>
        <v>5</v>
      </c>
      <c r="O7187" s="4"/>
      <c r="P7187" s="4">
        <v>45</v>
      </c>
      <c r="Q7187" s="4">
        <v>48</v>
      </c>
      <c r="R7187" s="4">
        <v>41</v>
      </c>
      <c r="S7187" s="4">
        <v>45</v>
      </c>
      <c r="T7187" s="4">
        <v>53</v>
      </c>
      <c r="U7187" s="4">
        <v>42</v>
      </c>
      <c r="V7187" s="13">
        <v>59</v>
      </c>
      <c r="W7187" s="4">
        <v>44</v>
      </c>
      <c r="X7187" s="4">
        <v>56</v>
      </c>
      <c r="Y7187">
        <f t="shared" si="1358"/>
        <v>0</v>
      </c>
      <c r="Z7187">
        <f t="shared" si="1359"/>
        <v>0</v>
      </c>
    </row>
    <row r="7188" spans="2:26" x14ac:dyDescent="0.25">
      <c r="B7188" s="11">
        <f t="shared" si="1360"/>
        <v>44860.999999982596</v>
      </c>
      <c r="C7188" s="1">
        <f t="shared" si="1351"/>
        <v>10</v>
      </c>
      <c r="D7188" s="1">
        <f t="shared" si="1352"/>
        <v>4</v>
      </c>
      <c r="E7188" s="12">
        <f t="shared" si="1353"/>
        <v>1</v>
      </c>
      <c r="F7188" s="124" t="str">
        <f t="shared" si="1354"/>
        <v>0</v>
      </c>
      <c r="G7188" s="1">
        <f ca="1">(OFFSET(O7188,0,MATCH(Customer!$J$6,'CDH &amp; HDH'!$P$11:$X$11,0)))</f>
        <v>59</v>
      </c>
      <c r="H7188" s="1" t="str">
        <f t="shared" si="1355"/>
        <v>Heating</v>
      </c>
      <c r="I7188" s="1">
        <f ca="1">OFFSET(IF($H7188="Cooling",Customer!$C$25,Customer!$C$52),E7188,D7188)</f>
        <v>66</v>
      </c>
      <c r="J7188" s="1">
        <f ca="1">OFFSET(IF($H7188="Cooling",Customer!$L$25,Customer!$L$52),$E7188,$D7188)</f>
        <v>64</v>
      </c>
      <c r="K7188" s="16">
        <f t="shared" si="1356"/>
        <v>0</v>
      </c>
      <c r="L7188" s="16">
        <f t="shared" si="1357"/>
        <v>0</v>
      </c>
      <c r="M7188" s="17">
        <f t="shared" ca="1" si="1349"/>
        <v>7</v>
      </c>
      <c r="N7188" s="17">
        <f t="shared" ca="1" si="1350"/>
        <v>5</v>
      </c>
      <c r="O7188" s="4"/>
      <c r="P7188" s="4">
        <v>45</v>
      </c>
      <c r="Q7188" s="4">
        <v>48</v>
      </c>
      <c r="R7188" s="4">
        <v>41</v>
      </c>
      <c r="S7188" s="4">
        <v>44</v>
      </c>
      <c r="T7188" s="4">
        <v>52</v>
      </c>
      <c r="U7188" s="4">
        <v>43</v>
      </c>
      <c r="V7188" s="13">
        <v>59</v>
      </c>
      <c r="W7188" s="4">
        <v>48</v>
      </c>
      <c r="X7188" s="4">
        <v>54</v>
      </c>
      <c r="Y7188">
        <f t="shared" si="1358"/>
        <v>0</v>
      </c>
      <c r="Z7188">
        <f t="shared" si="1359"/>
        <v>0</v>
      </c>
    </row>
    <row r="7189" spans="2:26" x14ac:dyDescent="0.25">
      <c r="B7189" s="11">
        <f t="shared" si="1360"/>
        <v>44861.04166664926</v>
      </c>
      <c r="C7189" s="1">
        <f t="shared" si="1351"/>
        <v>10</v>
      </c>
      <c r="D7189" s="1">
        <f t="shared" si="1352"/>
        <v>4</v>
      </c>
      <c r="E7189" s="12">
        <f t="shared" si="1353"/>
        <v>2</v>
      </c>
      <c r="F7189" s="124" t="str">
        <f t="shared" si="1354"/>
        <v>0</v>
      </c>
      <c r="G7189" s="1">
        <f ca="1">(OFFSET(O7189,0,MATCH(Customer!$J$6,'CDH &amp; HDH'!$P$11:$X$11,0)))</f>
        <v>59</v>
      </c>
      <c r="H7189" s="1" t="str">
        <f t="shared" si="1355"/>
        <v>Heating</v>
      </c>
      <c r="I7189" s="1">
        <f ca="1">OFFSET(IF($H7189="Cooling",Customer!$C$25,Customer!$C$52),E7189,D7189)</f>
        <v>66</v>
      </c>
      <c r="J7189" s="1">
        <f ca="1">OFFSET(IF($H7189="Cooling",Customer!$L$25,Customer!$L$52),$E7189,$D7189)</f>
        <v>64</v>
      </c>
      <c r="K7189" s="16">
        <f t="shared" si="1356"/>
        <v>0</v>
      </c>
      <c r="L7189" s="16">
        <f t="shared" si="1357"/>
        <v>0</v>
      </c>
      <c r="M7189" s="17">
        <f t="shared" ca="1" si="1349"/>
        <v>7</v>
      </c>
      <c r="N7189" s="17">
        <f t="shared" ca="1" si="1350"/>
        <v>5</v>
      </c>
      <c r="O7189" s="4"/>
      <c r="P7189" s="4">
        <v>45</v>
      </c>
      <c r="Q7189" s="4">
        <v>48</v>
      </c>
      <c r="R7189" s="4">
        <v>41</v>
      </c>
      <c r="S7189" s="4">
        <v>44</v>
      </c>
      <c r="T7189" s="4">
        <v>52</v>
      </c>
      <c r="U7189" s="4">
        <v>42</v>
      </c>
      <c r="V7189" s="13">
        <v>59</v>
      </c>
      <c r="W7189" s="4">
        <v>40</v>
      </c>
      <c r="X7189" s="4">
        <v>53</v>
      </c>
      <c r="Y7189">
        <f t="shared" si="1358"/>
        <v>0</v>
      </c>
      <c r="Z7189">
        <f t="shared" si="1359"/>
        <v>0</v>
      </c>
    </row>
    <row r="7190" spans="2:26" x14ac:dyDescent="0.25">
      <c r="B7190" s="11">
        <f t="shared" si="1360"/>
        <v>44861.083333315924</v>
      </c>
      <c r="C7190" s="1">
        <f t="shared" si="1351"/>
        <v>10</v>
      </c>
      <c r="D7190" s="1">
        <f t="shared" si="1352"/>
        <v>4</v>
      </c>
      <c r="E7190" s="12">
        <f t="shared" si="1353"/>
        <v>3</v>
      </c>
      <c r="F7190" s="124" t="str">
        <f t="shared" si="1354"/>
        <v>0</v>
      </c>
      <c r="G7190" s="1">
        <f ca="1">(OFFSET(O7190,0,MATCH(Customer!$J$6,'CDH &amp; HDH'!$P$11:$X$11,0)))</f>
        <v>59</v>
      </c>
      <c r="H7190" s="1" t="str">
        <f t="shared" si="1355"/>
        <v>Heating</v>
      </c>
      <c r="I7190" s="1">
        <f ca="1">OFFSET(IF($H7190="Cooling",Customer!$C$25,Customer!$C$52),E7190,D7190)</f>
        <v>66</v>
      </c>
      <c r="J7190" s="1">
        <f ca="1">OFFSET(IF($H7190="Cooling",Customer!$L$25,Customer!$L$52),$E7190,$D7190)</f>
        <v>64</v>
      </c>
      <c r="K7190" s="16">
        <f t="shared" si="1356"/>
        <v>0</v>
      </c>
      <c r="L7190" s="16">
        <f t="shared" si="1357"/>
        <v>0</v>
      </c>
      <c r="M7190" s="17">
        <f t="shared" ca="1" si="1349"/>
        <v>7</v>
      </c>
      <c r="N7190" s="17">
        <f t="shared" ca="1" si="1350"/>
        <v>5</v>
      </c>
      <c r="O7190" s="4"/>
      <c r="P7190" s="4">
        <v>45</v>
      </c>
      <c r="Q7190" s="4">
        <v>48</v>
      </c>
      <c r="R7190" s="4">
        <v>41</v>
      </c>
      <c r="S7190" s="4">
        <v>44</v>
      </c>
      <c r="T7190" s="4">
        <v>52</v>
      </c>
      <c r="U7190" s="4">
        <v>42</v>
      </c>
      <c r="V7190" s="13">
        <v>59</v>
      </c>
      <c r="W7190" s="4">
        <v>41</v>
      </c>
      <c r="X7190" s="4">
        <v>51</v>
      </c>
      <c r="Y7190">
        <f t="shared" si="1358"/>
        <v>0</v>
      </c>
      <c r="Z7190">
        <f t="shared" si="1359"/>
        <v>0</v>
      </c>
    </row>
    <row r="7191" spans="2:26" x14ac:dyDescent="0.25">
      <c r="B7191" s="11">
        <f t="shared" si="1360"/>
        <v>44861.124999982589</v>
      </c>
      <c r="C7191" s="1">
        <f t="shared" si="1351"/>
        <v>10</v>
      </c>
      <c r="D7191" s="1">
        <f t="shared" si="1352"/>
        <v>4</v>
      </c>
      <c r="E7191" s="12">
        <f t="shared" si="1353"/>
        <v>4</v>
      </c>
      <c r="F7191" s="124" t="str">
        <f t="shared" si="1354"/>
        <v>0</v>
      </c>
      <c r="G7191" s="1">
        <f ca="1">(OFFSET(O7191,0,MATCH(Customer!$J$6,'CDH &amp; HDH'!$P$11:$X$11,0)))</f>
        <v>59</v>
      </c>
      <c r="H7191" s="1" t="str">
        <f t="shared" si="1355"/>
        <v>Heating</v>
      </c>
      <c r="I7191" s="1">
        <f ca="1">OFFSET(IF($H7191="Cooling",Customer!$C$25,Customer!$C$52),E7191,D7191)</f>
        <v>66</v>
      </c>
      <c r="J7191" s="1">
        <f ca="1">OFFSET(IF($H7191="Cooling",Customer!$L$25,Customer!$L$52),$E7191,$D7191)</f>
        <v>64</v>
      </c>
      <c r="K7191" s="16">
        <f t="shared" si="1356"/>
        <v>0</v>
      </c>
      <c r="L7191" s="16">
        <f t="shared" si="1357"/>
        <v>0</v>
      </c>
      <c r="M7191" s="17">
        <f t="shared" ca="1" si="1349"/>
        <v>7</v>
      </c>
      <c r="N7191" s="17">
        <f t="shared" ca="1" si="1350"/>
        <v>5</v>
      </c>
      <c r="O7191" s="4"/>
      <c r="P7191" s="4">
        <v>45</v>
      </c>
      <c r="Q7191" s="4">
        <v>48</v>
      </c>
      <c r="R7191" s="4">
        <v>41</v>
      </c>
      <c r="S7191" s="4">
        <v>44</v>
      </c>
      <c r="T7191" s="4">
        <v>52</v>
      </c>
      <c r="U7191" s="4">
        <v>42</v>
      </c>
      <c r="V7191" s="13">
        <v>59</v>
      </c>
      <c r="W7191" s="4">
        <v>40</v>
      </c>
      <c r="X7191" s="4">
        <v>49</v>
      </c>
      <c r="Y7191">
        <f t="shared" si="1358"/>
        <v>0</v>
      </c>
      <c r="Z7191">
        <f t="shared" si="1359"/>
        <v>0</v>
      </c>
    </row>
    <row r="7192" spans="2:26" x14ac:dyDescent="0.25">
      <c r="B7192" s="11">
        <f t="shared" si="1360"/>
        <v>44861.166666649253</v>
      </c>
      <c r="C7192" s="1">
        <f t="shared" si="1351"/>
        <v>10</v>
      </c>
      <c r="D7192" s="1">
        <f t="shared" si="1352"/>
        <v>4</v>
      </c>
      <c r="E7192" s="12">
        <f t="shared" si="1353"/>
        <v>5</v>
      </c>
      <c r="F7192" s="124" t="str">
        <f t="shared" si="1354"/>
        <v>0</v>
      </c>
      <c r="G7192" s="1">
        <f ca="1">(OFFSET(O7192,0,MATCH(Customer!$J$6,'CDH &amp; HDH'!$P$11:$X$11,0)))</f>
        <v>58</v>
      </c>
      <c r="H7192" s="1" t="str">
        <f t="shared" si="1355"/>
        <v>Heating</v>
      </c>
      <c r="I7192" s="1">
        <f ca="1">OFFSET(IF($H7192="Cooling",Customer!$C$25,Customer!$C$52),E7192,D7192)</f>
        <v>66</v>
      </c>
      <c r="J7192" s="1">
        <f ca="1">OFFSET(IF($H7192="Cooling",Customer!$L$25,Customer!$L$52),$E7192,$D7192)</f>
        <v>64</v>
      </c>
      <c r="K7192" s="16">
        <f t="shared" si="1356"/>
        <v>0</v>
      </c>
      <c r="L7192" s="16">
        <f t="shared" si="1357"/>
        <v>0</v>
      </c>
      <c r="M7192" s="17">
        <f t="shared" ca="1" si="1349"/>
        <v>8</v>
      </c>
      <c r="N7192" s="17">
        <f t="shared" ca="1" si="1350"/>
        <v>6</v>
      </c>
      <c r="O7192" s="4"/>
      <c r="P7192" s="4">
        <v>45</v>
      </c>
      <c r="Q7192" s="4">
        <v>48</v>
      </c>
      <c r="R7192" s="4">
        <v>40</v>
      </c>
      <c r="S7192" s="4">
        <v>44</v>
      </c>
      <c r="T7192" s="4">
        <v>51</v>
      </c>
      <c r="U7192" s="4">
        <v>42</v>
      </c>
      <c r="V7192" s="13">
        <v>58</v>
      </c>
      <c r="W7192" s="4">
        <v>42</v>
      </c>
      <c r="X7192" s="4">
        <v>47</v>
      </c>
      <c r="Y7192">
        <f t="shared" si="1358"/>
        <v>0</v>
      </c>
      <c r="Z7192">
        <f t="shared" si="1359"/>
        <v>0</v>
      </c>
    </row>
    <row r="7193" spans="2:26" x14ac:dyDescent="0.25">
      <c r="B7193" s="11">
        <f t="shared" si="1360"/>
        <v>44861.208333315917</v>
      </c>
      <c r="C7193" s="1">
        <f t="shared" si="1351"/>
        <v>10</v>
      </c>
      <c r="D7193" s="1">
        <f t="shared" si="1352"/>
        <v>4</v>
      </c>
      <c r="E7193" s="12">
        <f t="shared" si="1353"/>
        <v>6</v>
      </c>
      <c r="F7193" s="124" t="str">
        <f t="shared" si="1354"/>
        <v>0</v>
      </c>
      <c r="G7193" s="1">
        <f ca="1">(OFFSET(O7193,0,MATCH(Customer!$J$6,'CDH &amp; HDH'!$P$11:$X$11,0)))</f>
        <v>58</v>
      </c>
      <c r="H7193" s="1" t="str">
        <f t="shared" si="1355"/>
        <v>Heating</v>
      </c>
      <c r="I7193" s="1">
        <f ca="1">OFFSET(IF($H7193="Cooling",Customer!$C$25,Customer!$C$52),E7193,D7193)</f>
        <v>66</v>
      </c>
      <c r="J7193" s="1">
        <f ca="1">OFFSET(IF($H7193="Cooling",Customer!$L$25,Customer!$L$52),$E7193,$D7193)</f>
        <v>64</v>
      </c>
      <c r="K7193" s="16">
        <f t="shared" si="1356"/>
        <v>0</v>
      </c>
      <c r="L7193" s="16">
        <f t="shared" si="1357"/>
        <v>0</v>
      </c>
      <c r="M7193" s="17">
        <f t="shared" ca="1" si="1349"/>
        <v>8</v>
      </c>
      <c r="N7193" s="17">
        <f t="shared" ca="1" si="1350"/>
        <v>6</v>
      </c>
      <c r="O7193" s="4"/>
      <c r="P7193" s="4">
        <v>44</v>
      </c>
      <c r="Q7193" s="4">
        <v>48</v>
      </c>
      <c r="R7193" s="4">
        <v>41</v>
      </c>
      <c r="S7193" s="4">
        <v>44</v>
      </c>
      <c r="T7193" s="4">
        <v>52</v>
      </c>
      <c r="U7193" s="4">
        <v>42</v>
      </c>
      <c r="V7193" s="13">
        <v>58</v>
      </c>
      <c r="W7193" s="4">
        <v>43</v>
      </c>
      <c r="X7193" s="4">
        <v>46</v>
      </c>
      <c r="Y7193">
        <f t="shared" si="1358"/>
        <v>0</v>
      </c>
      <c r="Z7193">
        <f t="shared" si="1359"/>
        <v>0</v>
      </c>
    </row>
    <row r="7194" spans="2:26" x14ac:dyDescent="0.25">
      <c r="B7194" s="11">
        <f t="shared" si="1360"/>
        <v>44861.249999982581</v>
      </c>
      <c r="C7194" s="1">
        <f t="shared" si="1351"/>
        <v>10</v>
      </c>
      <c r="D7194" s="1">
        <f t="shared" si="1352"/>
        <v>4</v>
      </c>
      <c r="E7194" s="12">
        <f t="shared" si="1353"/>
        <v>7</v>
      </c>
      <c r="F7194" s="124" t="str">
        <f t="shared" si="1354"/>
        <v>0</v>
      </c>
      <c r="G7194" s="1">
        <f ca="1">(OFFSET(O7194,0,MATCH(Customer!$J$6,'CDH &amp; HDH'!$P$11:$X$11,0)))</f>
        <v>59</v>
      </c>
      <c r="H7194" s="1" t="str">
        <f t="shared" si="1355"/>
        <v>Heating</v>
      </c>
      <c r="I7194" s="1">
        <f ca="1">OFFSET(IF($H7194="Cooling",Customer!$C$25,Customer!$C$52),E7194,D7194)</f>
        <v>66</v>
      </c>
      <c r="J7194" s="1">
        <f ca="1">OFFSET(IF($H7194="Cooling",Customer!$L$25,Customer!$L$52),$E7194,$D7194)</f>
        <v>64</v>
      </c>
      <c r="K7194" s="16">
        <f t="shared" si="1356"/>
        <v>0</v>
      </c>
      <c r="L7194" s="16">
        <f t="shared" si="1357"/>
        <v>0</v>
      </c>
      <c r="M7194" s="17">
        <f t="shared" ca="1" si="1349"/>
        <v>7</v>
      </c>
      <c r="N7194" s="17">
        <f t="shared" ca="1" si="1350"/>
        <v>5</v>
      </c>
      <c r="O7194" s="4"/>
      <c r="P7194" s="4">
        <v>43</v>
      </c>
      <c r="Q7194" s="4">
        <v>49</v>
      </c>
      <c r="R7194" s="4">
        <v>41</v>
      </c>
      <c r="S7194" s="4">
        <v>44</v>
      </c>
      <c r="T7194" s="4">
        <v>52</v>
      </c>
      <c r="U7194" s="4">
        <v>40</v>
      </c>
      <c r="V7194" s="13">
        <v>59</v>
      </c>
      <c r="W7194" s="4">
        <v>43</v>
      </c>
      <c r="X7194" s="4">
        <v>48</v>
      </c>
      <c r="Y7194">
        <f t="shared" si="1358"/>
        <v>0</v>
      </c>
      <c r="Z7194">
        <f t="shared" si="1359"/>
        <v>0</v>
      </c>
    </row>
    <row r="7195" spans="2:26" x14ac:dyDescent="0.25">
      <c r="B7195" s="11">
        <f t="shared" si="1360"/>
        <v>44861.291666649246</v>
      </c>
      <c r="C7195" s="1">
        <f t="shared" si="1351"/>
        <v>10</v>
      </c>
      <c r="D7195" s="1">
        <f t="shared" si="1352"/>
        <v>4</v>
      </c>
      <c r="E7195" s="12">
        <f t="shared" si="1353"/>
        <v>8</v>
      </c>
      <c r="F7195" s="124" t="str">
        <f t="shared" si="1354"/>
        <v>0</v>
      </c>
      <c r="G7195" s="1">
        <f ca="1">(OFFSET(O7195,0,MATCH(Customer!$J$6,'CDH &amp; HDH'!$P$11:$X$11,0)))</f>
        <v>60</v>
      </c>
      <c r="H7195" s="1" t="str">
        <f t="shared" si="1355"/>
        <v>Heating</v>
      </c>
      <c r="I7195" s="1">
        <f ca="1">OFFSET(IF($H7195="Cooling",Customer!$C$25,Customer!$C$52),E7195,D7195)</f>
        <v>70</v>
      </c>
      <c r="J7195" s="1">
        <f ca="1">OFFSET(IF($H7195="Cooling",Customer!$L$25,Customer!$L$52),$E7195,$D7195)</f>
        <v>70</v>
      </c>
      <c r="K7195" s="16">
        <f t="shared" si="1356"/>
        <v>0</v>
      </c>
      <c r="L7195" s="16">
        <f t="shared" si="1357"/>
        <v>0</v>
      </c>
      <c r="M7195" s="17">
        <f t="shared" ca="1" si="1349"/>
        <v>10</v>
      </c>
      <c r="N7195" s="17">
        <f t="shared" ca="1" si="1350"/>
        <v>10</v>
      </c>
      <c r="O7195" s="4"/>
      <c r="P7195" s="4">
        <v>44</v>
      </c>
      <c r="Q7195" s="4">
        <v>49</v>
      </c>
      <c r="R7195" s="4">
        <v>42</v>
      </c>
      <c r="S7195" s="4">
        <v>45</v>
      </c>
      <c r="T7195" s="4">
        <v>51</v>
      </c>
      <c r="U7195" s="4">
        <v>43</v>
      </c>
      <c r="V7195" s="13">
        <v>60</v>
      </c>
      <c r="W7195" s="4">
        <v>48</v>
      </c>
      <c r="X7195" s="4">
        <v>50</v>
      </c>
      <c r="Y7195">
        <f t="shared" si="1358"/>
        <v>0</v>
      </c>
      <c r="Z7195">
        <f t="shared" si="1359"/>
        <v>0</v>
      </c>
    </row>
    <row r="7196" spans="2:26" x14ac:dyDescent="0.25">
      <c r="B7196" s="11">
        <f t="shared" si="1360"/>
        <v>44861.33333331591</v>
      </c>
      <c r="C7196" s="1">
        <f t="shared" si="1351"/>
        <v>10</v>
      </c>
      <c r="D7196" s="1">
        <f t="shared" si="1352"/>
        <v>4</v>
      </c>
      <c r="E7196" s="12">
        <f t="shared" si="1353"/>
        <v>9</v>
      </c>
      <c r="F7196" s="124" t="str">
        <f t="shared" si="1354"/>
        <v>0</v>
      </c>
      <c r="G7196" s="1">
        <f ca="1">(OFFSET(O7196,0,MATCH(Customer!$J$6,'CDH &amp; HDH'!$P$11:$X$11,0)))</f>
        <v>61</v>
      </c>
      <c r="H7196" s="1" t="str">
        <f t="shared" si="1355"/>
        <v>Heating</v>
      </c>
      <c r="I7196" s="1">
        <f ca="1">OFFSET(IF($H7196="Cooling",Customer!$C$25,Customer!$C$52),E7196,D7196)</f>
        <v>70</v>
      </c>
      <c r="J7196" s="1">
        <f ca="1">OFFSET(IF($H7196="Cooling",Customer!$L$25,Customer!$L$52),$E7196,$D7196)</f>
        <v>70</v>
      </c>
      <c r="K7196" s="16">
        <f t="shared" si="1356"/>
        <v>0</v>
      </c>
      <c r="L7196" s="16">
        <f t="shared" si="1357"/>
        <v>0</v>
      </c>
      <c r="M7196" s="17">
        <f t="shared" ca="1" si="1349"/>
        <v>9</v>
      </c>
      <c r="N7196" s="17">
        <f t="shared" ca="1" si="1350"/>
        <v>9</v>
      </c>
      <c r="O7196" s="4"/>
      <c r="P7196" s="4">
        <v>46</v>
      </c>
      <c r="Q7196" s="4">
        <v>51</v>
      </c>
      <c r="R7196" s="4">
        <v>43</v>
      </c>
      <c r="S7196" s="4">
        <v>45</v>
      </c>
      <c r="T7196" s="4">
        <v>53</v>
      </c>
      <c r="U7196" s="4">
        <v>46</v>
      </c>
      <c r="V7196" s="13">
        <v>61</v>
      </c>
      <c r="W7196" s="4">
        <v>54</v>
      </c>
      <c r="X7196" s="4">
        <v>50</v>
      </c>
      <c r="Y7196">
        <f t="shared" si="1358"/>
        <v>0</v>
      </c>
      <c r="Z7196">
        <f t="shared" si="1359"/>
        <v>0</v>
      </c>
    </row>
    <row r="7197" spans="2:26" x14ac:dyDescent="0.25">
      <c r="B7197" s="11">
        <f t="shared" si="1360"/>
        <v>44861.374999982574</v>
      </c>
      <c r="C7197" s="1">
        <f t="shared" si="1351"/>
        <v>10</v>
      </c>
      <c r="D7197" s="1">
        <f t="shared" si="1352"/>
        <v>4</v>
      </c>
      <c r="E7197" s="12">
        <f t="shared" si="1353"/>
        <v>10</v>
      </c>
      <c r="F7197" s="124" t="str">
        <f t="shared" si="1354"/>
        <v>0</v>
      </c>
      <c r="G7197" s="1">
        <f ca="1">(OFFSET(O7197,0,MATCH(Customer!$J$6,'CDH &amp; HDH'!$P$11:$X$11,0)))</f>
        <v>62</v>
      </c>
      <c r="H7197" s="1" t="str">
        <f t="shared" si="1355"/>
        <v>Heating</v>
      </c>
      <c r="I7197" s="1">
        <f ca="1">OFFSET(IF($H7197="Cooling",Customer!$C$25,Customer!$C$52),E7197,D7197)</f>
        <v>70</v>
      </c>
      <c r="J7197" s="1">
        <f ca="1">OFFSET(IF($H7197="Cooling",Customer!$L$25,Customer!$L$52),$E7197,$D7197)</f>
        <v>70</v>
      </c>
      <c r="K7197" s="16">
        <f t="shared" si="1356"/>
        <v>0</v>
      </c>
      <c r="L7197" s="16">
        <f t="shared" si="1357"/>
        <v>0</v>
      </c>
      <c r="M7197" s="17">
        <f t="shared" ca="1" si="1349"/>
        <v>8</v>
      </c>
      <c r="N7197" s="17">
        <f t="shared" ca="1" si="1350"/>
        <v>8</v>
      </c>
      <c r="O7197" s="4"/>
      <c r="P7197" s="4">
        <v>49</v>
      </c>
      <c r="Q7197" s="4">
        <v>52</v>
      </c>
      <c r="R7197" s="4">
        <v>47</v>
      </c>
      <c r="S7197" s="4">
        <v>46</v>
      </c>
      <c r="T7197" s="4">
        <v>53</v>
      </c>
      <c r="U7197" s="4">
        <v>47</v>
      </c>
      <c r="V7197" s="13">
        <v>62</v>
      </c>
      <c r="W7197" s="4">
        <v>57</v>
      </c>
      <c r="X7197" s="4">
        <v>52</v>
      </c>
      <c r="Y7197">
        <f t="shared" si="1358"/>
        <v>0</v>
      </c>
      <c r="Z7197">
        <f t="shared" si="1359"/>
        <v>0</v>
      </c>
    </row>
    <row r="7198" spans="2:26" x14ac:dyDescent="0.25">
      <c r="B7198" s="11">
        <f t="shared" si="1360"/>
        <v>44861.416666649238</v>
      </c>
      <c r="C7198" s="1">
        <f t="shared" si="1351"/>
        <v>10</v>
      </c>
      <c r="D7198" s="1">
        <f t="shared" si="1352"/>
        <v>4</v>
      </c>
      <c r="E7198" s="12">
        <f t="shared" si="1353"/>
        <v>11</v>
      </c>
      <c r="F7198" s="124" t="str">
        <f t="shared" si="1354"/>
        <v>0</v>
      </c>
      <c r="G7198" s="1">
        <f ca="1">(OFFSET(O7198,0,MATCH(Customer!$J$6,'CDH &amp; HDH'!$P$11:$X$11,0)))</f>
        <v>62</v>
      </c>
      <c r="H7198" s="1" t="str">
        <f t="shared" si="1355"/>
        <v>Heating</v>
      </c>
      <c r="I7198" s="1">
        <f ca="1">OFFSET(IF($H7198="Cooling",Customer!$C$25,Customer!$C$52),E7198,D7198)</f>
        <v>70</v>
      </c>
      <c r="J7198" s="1">
        <f ca="1">OFFSET(IF($H7198="Cooling",Customer!$L$25,Customer!$L$52),$E7198,$D7198)</f>
        <v>70</v>
      </c>
      <c r="K7198" s="16">
        <f t="shared" si="1356"/>
        <v>0</v>
      </c>
      <c r="L7198" s="16">
        <f t="shared" si="1357"/>
        <v>0</v>
      </c>
      <c r="M7198" s="17">
        <f t="shared" ca="1" si="1349"/>
        <v>8</v>
      </c>
      <c r="N7198" s="17">
        <f t="shared" ca="1" si="1350"/>
        <v>8</v>
      </c>
      <c r="O7198" s="4"/>
      <c r="P7198" s="4">
        <v>49</v>
      </c>
      <c r="Q7198" s="4">
        <v>53</v>
      </c>
      <c r="R7198" s="4">
        <v>46</v>
      </c>
      <c r="S7198" s="4">
        <v>48</v>
      </c>
      <c r="T7198" s="4">
        <v>55</v>
      </c>
      <c r="U7198" s="4">
        <v>49</v>
      </c>
      <c r="V7198" s="13">
        <v>62</v>
      </c>
      <c r="W7198" s="4">
        <v>62</v>
      </c>
      <c r="X7198" s="4">
        <v>55</v>
      </c>
      <c r="Y7198">
        <f t="shared" si="1358"/>
        <v>0</v>
      </c>
      <c r="Z7198">
        <f t="shared" si="1359"/>
        <v>0</v>
      </c>
    </row>
    <row r="7199" spans="2:26" x14ac:dyDescent="0.25">
      <c r="B7199" s="11">
        <f t="shared" si="1360"/>
        <v>44861.458333315903</v>
      </c>
      <c r="C7199" s="1">
        <f t="shared" si="1351"/>
        <v>10</v>
      </c>
      <c r="D7199" s="1">
        <f t="shared" si="1352"/>
        <v>4</v>
      </c>
      <c r="E7199" s="12">
        <f t="shared" si="1353"/>
        <v>12</v>
      </c>
      <c r="F7199" s="124" t="str">
        <f t="shared" si="1354"/>
        <v>0</v>
      </c>
      <c r="G7199" s="1">
        <f ca="1">(OFFSET(O7199,0,MATCH(Customer!$J$6,'CDH &amp; HDH'!$P$11:$X$11,0)))</f>
        <v>62</v>
      </c>
      <c r="H7199" s="1" t="str">
        <f t="shared" si="1355"/>
        <v>Heating</v>
      </c>
      <c r="I7199" s="1">
        <f ca="1">OFFSET(IF($H7199="Cooling",Customer!$C$25,Customer!$C$52),E7199,D7199)</f>
        <v>70</v>
      </c>
      <c r="J7199" s="1">
        <f ca="1">OFFSET(IF($H7199="Cooling",Customer!$L$25,Customer!$L$52),$E7199,$D7199)</f>
        <v>70</v>
      </c>
      <c r="K7199" s="16">
        <f t="shared" si="1356"/>
        <v>0</v>
      </c>
      <c r="L7199" s="16">
        <f t="shared" si="1357"/>
        <v>0</v>
      </c>
      <c r="M7199" s="17">
        <f t="shared" ca="1" si="1349"/>
        <v>8</v>
      </c>
      <c r="N7199" s="17">
        <f t="shared" ca="1" si="1350"/>
        <v>8</v>
      </c>
      <c r="O7199" s="4"/>
      <c r="P7199" s="4">
        <v>52</v>
      </c>
      <c r="Q7199" s="4">
        <v>53</v>
      </c>
      <c r="R7199" s="4">
        <v>44</v>
      </c>
      <c r="S7199" s="4">
        <v>51</v>
      </c>
      <c r="T7199" s="4">
        <v>57</v>
      </c>
      <c r="U7199" s="4">
        <v>49</v>
      </c>
      <c r="V7199" s="13">
        <v>62</v>
      </c>
      <c r="W7199" s="4">
        <v>65</v>
      </c>
      <c r="X7199" s="4">
        <v>56</v>
      </c>
      <c r="Y7199">
        <f t="shared" si="1358"/>
        <v>0</v>
      </c>
      <c r="Z7199">
        <f t="shared" si="1359"/>
        <v>0</v>
      </c>
    </row>
    <row r="7200" spans="2:26" x14ac:dyDescent="0.25">
      <c r="B7200" s="11">
        <f t="shared" si="1360"/>
        <v>44861.499999982567</v>
      </c>
      <c r="C7200" s="1">
        <f t="shared" si="1351"/>
        <v>10</v>
      </c>
      <c r="D7200" s="1">
        <f t="shared" si="1352"/>
        <v>4</v>
      </c>
      <c r="E7200" s="12">
        <f t="shared" si="1353"/>
        <v>13</v>
      </c>
      <c r="F7200" s="124" t="str">
        <f t="shared" si="1354"/>
        <v>0</v>
      </c>
      <c r="G7200" s="1">
        <f ca="1">(OFFSET(O7200,0,MATCH(Customer!$J$6,'CDH &amp; HDH'!$P$11:$X$11,0)))</f>
        <v>61</v>
      </c>
      <c r="H7200" s="1" t="str">
        <f t="shared" si="1355"/>
        <v>Heating</v>
      </c>
      <c r="I7200" s="1">
        <f ca="1">OFFSET(IF($H7200="Cooling",Customer!$C$25,Customer!$C$52),E7200,D7200)</f>
        <v>70</v>
      </c>
      <c r="J7200" s="1">
        <f ca="1">OFFSET(IF($H7200="Cooling",Customer!$L$25,Customer!$L$52),$E7200,$D7200)</f>
        <v>70</v>
      </c>
      <c r="K7200" s="16">
        <f t="shared" si="1356"/>
        <v>0</v>
      </c>
      <c r="L7200" s="16">
        <f t="shared" si="1357"/>
        <v>0</v>
      </c>
      <c r="M7200" s="17">
        <f t="shared" ca="1" si="1349"/>
        <v>9</v>
      </c>
      <c r="N7200" s="17">
        <f t="shared" ca="1" si="1350"/>
        <v>9</v>
      </c>
      <c r="O7200" s="4"/>
      <c r="P7200" s="4">
        <v>52</v>
      </c>
      <c r="Q7200" s="4">
        <v>55</v>
      </c>
      <c r="R7200" s="4">
        <v>42</v>
      </c>
      <c r="S7200" s="4">
        <v>53</v>
      </c>
      <c r="T7200" s="4">
        <v>58</v>
      </c>
      <c r="U7200" s="4">
        <v>49</v>
      </c>
      <c r="V7200" s="13">
        <v>61</v>
      </c>
      <c r="W7200" s="4">
        <v>69</v>
      </c>
      <c r="X7200" s="4">
        <v>58</v>
      </c>
      <c r="Y7200">
        <f t="shared" si="1358"/>
        <v>0</v>
      </c>
      <c r="Z7200">
        <f t="shared" si="1359"/>
        <v>0</v>
      </c>
    </row>
    <row r="7201" spans="2:26" x14ac:dyDescent="0.25">
      <c r="B7201" s="11">
        <f t="shared" si="1360"/>
        <v>44861.541666649231</v>
      </c>
      <c r="C7201" s="1">
        <f t="shared" si="1351"/>
        <v>10</v>
      </c>
      <c r="D7201" s="1">
        <f t="shared" si="1352"/>
        <v>4</v>
      </c>
      <c r="E7201" s="12">
        <f t="shared" si="1353"/>
        <v>14</v>
      </c>
      <c r="F7201" s="124" t="str">
        <f t="shared" si="1354"/>
        <v>0</v>
      </c>
      <c r="G7201" s="1">
        <f ca="1">(OFFSET(O7201,0,MATCH(Customer!$J$6,'CDH &amp; HDH'!$P$11:$X$11,0)))</f>
        <v>62</v>
      </c>
      <c r="H7201" s="1" t="str">
        <f t="shared" si="1355"/>
        <v>Heating</v>
      </c>
      <c r="I7201" s="1">
        <f ca="1">OFFSET(IF($H7201="Cooling",Customer!$C$25,Customer!$C$52),E7201,D7201)</f>
        <v>70</v>
      </c>
      <c r="J7201" s="1">
        <f ca="1">OFFSET(IF($H7201="Cooling",Customer!$L$25,Customer!$L$52),$E7201,$D7201)</f>
        <v>70</v>
      </c>
      <c r="K7201" s="16">
        <f t="shared" si="1356"/>
        <v>0</v>
      </c>
      <c r="L7201" s="16">
        <f t="shared" si="1357"/>
        <v>0</v>
      </c>
      <c r="M7201" s="17">
        <f t="shared" ca="1" si="1349"/>
        <v>8</v>
      </c>
      <c r="N7201" s="17">
        <f t="shared" ca="1" si="1350"/>
        <v>8</v>
      </c>
      <c r="O7201" s="4"/>
      <c r="P7201" s="4">
        <v>53</v>
      </c>
      <c r="Q7201" s="4">
        <v>56</v>
      </c>
      <c r="R7201" s="4">
        <v>42</v>
      </c>
      <c r="S7201" s="4">
        <v>53</v>
      </c>
      <c r="T7201" s="4">
        <v>59</v>
      </c>
      <c r="U7201" s="4">
        <v>51</v>
      </c>
      <c r="V7201" s="13">
        <v>62</v>
      </c>
      <c r="W7201" s="4">
        <v>70</v>
      </c>
      <c r="X7201" s="4">
        <v>57</v>
      </c>
      <c r="Y7201">
        <f t="shared" si="1358"/>
        <v>0</v>
      </c>
      <c r="Z7201">
        <f t="shared" si="1359"/>
        <v>0</v>
      </c>
    </row>
    <row r="7202" spans="2:26" x14ac:dyDescent="0.25">
      <c r="B7202" s="11">
        <f t="shared" si="1360"/>
        <v>44861.583333315895</v>
      </c>
      <c r="C7202" s="1">
        <f t="shared" si="1351"/>
        <v>10</v>
      </c>
      <c r="D7202" s="1">
        <f t="shared" si="1352"/>
        <v>4</v>
      </c>
      <c r="E7202" s="12">
        <f t="shared" si="1353"/>
        <v>15</v>
      </c>
      <c r="F7202" s="124" t="str">
        <f t="shared" si="1354"/>
        <v>0</v>
      </c>
      <c r="G7202" s="1">
        <f ca="1">(OFFSET(O7202,0,MATCH(Customer!$J$6,'CDH &amp; HDH'!$P$11:$X$11,0)))</f>
        <v>62</v>
      </c>
      <c r="H7202" s="1" t="str">
        <f t="shared" si="1355"/>
        <v>Heating</v>
      </c>
      <c r="I7202" s="1">
        <f ca="1">OFFSET(IF($H7202="Cooling",Customer!$C$25,Customer!$C$52),E7202,D7202)</f>
        <v>70</v>
      </c>
      <c r="J7202" s="1">
        <f ca="1">OFFSET(IF($H7202="Cooling",Customer!$L$25,Customer!$L$52),$E7202,$D7202)</f>
        <v>70</v>
      </c>
      <c r="K7202" s="16">
        <f t="shared" si="1356"/>
        <v>0</v>
      </c>
      <c r="L7202" s="16">
        <f t="shared" si="1357"/>
        <v>0</v>
      </c>
      <c r="M7202" s="17">
        <f t="shared" ca="1" si="1349"/>
        <v>8</v>
      </c>
      <c r="N7202" s="17">
        <f t="shared" ca="1" si="1350"/>
        <v>8</v>
      </c>
      <c r="O7202" s="4"/>
      <c r="P7202" s="4">
        <v>53</v>
      </c>
      <c r="Q7202" s="4">
        <v>57</v>
      </c>
      <c r="R7202" s="4">
        <v>41</v>
      </c>
      <c r="S7202" s="4">
        <v>53</v>
      </c>
      <c r="T7202" s="4">
        <v>60</v>
      </c>
      <c r="U7202" s="4">
        <v>51</v>
      </c>
      <c r="V7202" s="13">
        <v>62</v>
      </c>
      <c r="W7202" s="4">
        <v>70</v>
      </c>
      <c r="X7202" s="4">
        <v>58</v>
      </c>
      <c r="Y7202">
        <f t="shared" si="1358"/>
        <v>0</v>
      </c>
      <c r="Z7202">
        <f t="shared" si="1359"/>
        <v>0</v>
      </c>
    </row>
    <row r="7203" spans="2:26" x14ac:dyDescent="0.25">
      <c r="B7203" s="11">
        <f t="shared" si="1360"/>
        <v>44861.62499998256</v>
      </c>
      <c r="C7203" s="1">
        <f t="shared" si="1351"/>
        <v>10</v>
      </c>
      <c r="D7203" s="1">
        <f t="shared" si="1352"/>
        <v>4</v>
      </c>
      <c r="E7203" s="12">
        <f t="shared" si="1353"/>
        <v>16</v>
      </c>
      <c r="F7203" s="124" t="str">
        <f t="shared" si="1354"/>
        <v>0</v>
      </c>
      <c r="G7203" s="1">
        <f ca="1">(OFFSET(O7203,0,MATCH(Customer!$J$6,'CDH &amp; HDH'!$P$11:$X$11,0)))</f>
        <v>62</v>
      </c>
      <c r="H7203" s="1" t="str">
        <f t="shared" si="1355"/>
        <v>Heating</v>
      </c>
      <c r="I7203" s="1">
        <f ca="1">OFFSET(IF($H7203="Cooling",Customer!$C$25,Customer!$C$52),E7203,D7203)</f>
        <v>70</v>
      </c>
      <c r="J7203" s="1">
        <f ca="1">OFFSET(IF($H7203="Cooling",Customer!$L$25,Customer!$L$52),$E7203,$D7203)</f>
        <v>70</v>
      </c>
      <c r="K7203" s="16">
        <f t="shared" si="1356"/>
        <v>0</v>
      </c>
      <c r="L7203" s="16">
        <f t="shared" si="1357"/>
        <v>0</v>
      </c>
      <c r="M7203" s="17">
        <f t="shared" ca="1" si="1349"/>
        <v>8</v>
      </c>
      <c r="N7203" s="17">
        <f t="shared" ca="1" si="1350"/>
        <v>8</v>
      </c>
      <c r="O7203" s="4"/>
      <c r="P7203" s="4">
        <v>51</v>
      </c>
      <c r="Q7203" s="4">
        <v>57</v>
      </c>
      <c r="R7203" s="4">
        <v>42</v>
      </c>
      <c r="S7203" s="4">
        <v>53</v>
      </c>
      <c r="T7203" s="4">
        <v>59</v>
      </c>
      <c r="U7203" s="4">
        <v>49</v>
      </c>
      <c r="V7203" s="13">
        <v>62</v>
      </c>
      <c r="W7203" s="4">
        <v>68</v>
      </c>
      <c r="X7203" s="4">
        <v>58</v>
      </c>
      <c r="Y7203">
        <f t="shared" si="1358"/>
        <v>0</v>
      </c>
      <c r="Z7203">
        <f t="shared" si="1359"/>
        <v>0</v>
      </c>
    </row>
    <row r="7204" spans="2:26" x14ac:dyDescent="0.25">
      <c r="B7204" s="11">
        <f t="shared" si="1360"/>
        <v>44861.666666649224</v>
      </c>
      <c r="C7204" s="1">
        <f t="shared" si="1351"/>
        <v>10</v>
      </c>
      <c r="D7204" s="1">
        <f t="shared" si="1352"/>
        <v>4</v>
      </c>
      <c r="E7204" s="12">
        <f t="shared" si="1353"/>
        <v>17</v>
      </c>
      <c r="F7204" s="124" t="str">
        <f t="shared" si="1354"/>
        <v>0</v>
      </c>
      <c r="G7204" s="1">
        <f ca="1">(OFFSET(O7204,0,MATCH(Customer!$J$6,'CDH &amp; HDH'!$P$11:$X$11,0)))</f>
        <v>62</v>
      </c>
      <c r="H7204" s="1" t="str">
        <f t="shared" si="1355"/>
        <v>Heating</v>
      </c>
      <c r="I7204" s="1">
        <f ca="1">OFFSET(IF($H7204="Cooling",Customer!$C$25,Customer!$C$52),E7204,D7204)</f>
        <v>70</v>
      </c>
      <c r="J7204" s="1">
        <f ca="1">OFFSET(IF($H7204="Cooling",Customer!$L$25,Customer!$L$52),$E7204,$D7204)</f>
        <v>70</v>
      </c>
      <c r="K7204" s="16">
        <f t="shared" si="1356"/>
        <v>0</v>
      </c>
      <c r="L7204" s="16">
        <f t="shared" si="1357"/>
        <v>0</v>
      </c>
      <c r="M7204" s="17">
        <f t="shared" ref="M7204:M7267" ca="1" si="1361">IF($H7204="Cooling",0,MAX(0,I7204-$G7204))</f>
        <v>8</v>
      </c>
      <c r="N7204" s="17">
        <f t="shared" ref="N7204:N7267" ca="1" si="1362">IF($H7204="Cooling",0,MAX(0,J7204-$G7204))</f>
        <v>8</v>
      </c>
      <c r="O7204" s="4"/>
      <c r="P7204" s="4">
        <v>49</v>
      </c>
      <c r="Q7204" s="4">
        <v>56</v>
      </c>
      <c r="R7204" s="4">
        <v>42</v>
      </c>
      <c r="S7204" s="4">
        <v>52</v>
      </c>
      <c r="T7204" s="4">
        <v>57</v>
      </c>
      <c r="U7204" s="4">
        <v>46</v>
      </c>
      <c r="V7204" s="13">
        <v>62</v>
      </c>
      <c r="W7204" s="4">
        <v>66</v>
      </c>
      <c r="X7204" s="4">
        <v>54</v>
      </c>
      <c r="Y7204">
        <f t="shared" si="1358"/>
        <v>0</v>
      </c>
      <c r="Z7204">
        <f t="shared" si="1359"/>
        <v>0</v>
      </c>
    </row>
    <row r="7205" spans="2:26" x14ac:dyDescent="0.25">
      <c r="B7205" s="11">
        <f t="shared" si="1360"/>
        <v>44861.708333315888</v>
      </c>
      <c r="C7205" s="1">
        <f t="shared" si="1351"/>
        <v>10</v>
      </c>
      <c r="D7205" s="1">
        <f t="shared" si="1352"/>
        <v>4</v>
      </c>
      <c r="E7205" s="12">
        <f t="shared" si="1353"/>
        <v>18</v>
      </c>
      <c r="F7205" s="124" t="str">
        <f t="shared" si="1354"/>
        <v>0</v>
      </c>
      <c r="G7205" s="1">
        <f ca="1">(OFFSET(O7205,0,MATCH(Customer!$J$6,'CDH &amp; HDH'!$P$11:$X$11,0)))</f>
        <v>60</v>
      </c>
      <c r="H7205" s="1" t="str">
        <f t="shared" si="1355"/>
        <v>Heating</v>
      </c>
      <c r="I7205" s="1">
        <f ca="1">OFFSET(IF($H7205="Cooling",Customer!$C$25,Customer!$C$52),E7205,D7205)</f>
        <v>70</v>
      </c>
      <c r="J7205" s="1">
        <f ca="1">OFFSET(IF($H7205="Cooling",Customer!$L$25,Customer!$L$52),$E7205,$D7205)</f>
        <v>70</v>
      </c>
      <c r="K7205" s="16">
        <f t="shared" si="1356"/>
        <v>0</v>
      </c>
      <c r="L7205" s="16">
        <f t="shared" si="1357"/>
        <v>0</v>
      </c>
      <c r="M7205" s="17">
        <f t="shared" ca="1" si="1361"/>
        <v>10</v>
      </c>
      <c r="N7205" s="17">
        <f t="shared" ca="1" si="1362"/>
        <v>10</v>
      </c>
      <c r="O7205" s="4"/>
      <c r="P7205" s="4">
        <v>47</v>
      </c>
      <c r="Q7205" s="4">
        <v>57</v>
      </c>
      <c r="R7205" s="4">
        <v>42</v>
      </c>
      <c r="S7205" s="4">
        <v>50</v>
      </c>
      <c r="T7205" s="4">
        <v>56</v>
      </c>
      <c r="U7205" s="4">
        <v>46</v>
      </c>
      <c r="V7205" s="13">
        <v>60</v>
      </c>
      <c r="W7205" s="4">
        <v>64</v>
      </c>
      <c r="X7205" s="4">
        <v>52</v>
      </c>
      <c r="Y7205">
        <f t="shared" si="1358"/>
        <v>0</v>
      </c>
      <c r="Z7205">
        <f t="shared" si="1359"/>
        <v>0</v>
      </c>
    </row>
    <row r="7206" spans="2:26" x14ac:dyDescent="0.25">
      <c r="B7206" s="11">
        <f t="shared" si="1360"/>
        <v>44861.749999982552</v>
      </c>
      <c r="C7206" s="1">
        <f t="shared" si="1351"/>
        <v>10</v>
      </c>
      <c r="D7206" s="1">
        <f t="shared" si="1352"/>
        <v>4</v>
      </c>
      <c r="E7206" s="12">
        <f t="shared" si="1353"/>
        <v>19</v>
      </c>
      <c r="F7206" s="124" t="str">
        <f t="shared" si="1354"/>
        <v>0</v>
      </c>
      <c r="G7206" s="1">
        <f ca="1">(OFFSET(O7206,0,MATCH(Customer!$J$6,'CDH &amp; HDH'!$P$11:$X$11,0)))</f>
        <v>57</v>
      </c>
      <c r="H7206" s="1" t="str">
        <f t="shared" si="1355"/>
        <v>Heating</v>
      </c>
      <c r="I7206" s="1">
        <f ca="1">OFFSET(IF($H7206="Cooling",Customer!$C$25,Customer!$C$52),E7206,D7206)</f>
        <v>66</v>
      </c>
      <c r="J7206" s="1">
        <f ca="1">OFFSET(IF($H7206="Cooling",Customer!$L$25,Customer!$L$52),$E7206,$D7206)</f>
        <v>64</v>
      </c>
      <c r="K7206" s="16">
        <f t="shared" si="1356"/>
        <v>0</v>
      </c>
      <c r="L7206" s="16">
        <f t="shared" si="1357"/>
        <v>0</v>
      </c>
      <c r="M7206" s="17">
        <f t="shared" ca="1" si="1361"/>
        <v>9</v>
      </c>
      <c r="N7206" s="17">
        <f t="shared" ca="1" si="1362"/>
        <v>7</v>
      </c>
      <c r="O7206" s="4"/>
      <c r="P7206" s="4">
        <v>47</v>
      </c>
      <c r="Q7206" s="4">
        <v>53</v>
      </c>
      <c r="R7206" s="4">
        <v>41</v>
      </c>
      <c r="S7206" s="4">
        <v>49</v>
      </c>
      <c r="T7206" s="4">
        <v>55</v>
      </c>
      <c r="U7206" s="4">
        <v>46</v>
      </c>
      <c r="V7206" s="13">
        <v>57</v>
      </c>
      <c r="W7206" s="4">
        <v>62</v>
      </c>
      <c r="X7206" s="4">
        <v>46</v>
      </c>
      <c r="Y7206">
        <f t="shared" si="1358"/>
        <v>0</v>
      </c>
      <c r="Z7206">
        <f t="shared" si="1359"/>
        <v>0</v>
      </c>
    </row>
    <row r="7207" spans="2:26" x14ac:dyDescent="0.25">
      <c r="B7207" s="11">
        <f t="shared" si="1360"/>
        <v>44861.791666649216</v>
      </c>
      <c r="C7207" s="1">
        <f t="shared" si="1351"/>
        <v>10</v>
      </c>
      <c r="D7207" s="1">
        <f t="shared" si="1352"/>
        <v>4</v>
      </c>
      <c r="E7207" s="12">
        <f t="shared" si="1353"/>
        <v>20</v>
      </c>
      <c r="F7207" s="124" t="str">
        <f t="shared" si="1354"/>
        <v>0</v>
      </c>
      <c r="G7207" s="1">
        <f ca="1">(OFFSET(O7207,0,MATCH(Customer!$J$6,'CDH &amp; HDH'!$P$11:$X$11,0)))</f>
        <v>54</v>
      </c>
      <c r="H7207" s="1" t="str">
        <f t="shared" si="1355"/>
        <v>Heating</v>
      </c>
      <c r="I7207" s="1">
        <f ca="1">OFFSET(IF($H7207="Cooling",Customer!$C$25,Customer!$C$52),E7207,D7207)</f>
        <v>66</v>
      </c>
      <c r="J7207" s="1">
        <f ca="1">OFFSET(IF($H7207="Cooling",Customer!$L$25,Customer!$L$52),$E7207,$D7207)</f>
        <v>64</v>
      </c>
      <c r="K7207" s="16">
        <f t="shared" si="1356"/>
        <v>0</v>
      </c>
      <c r="L7207" s="16">
        <f t="shared" si="1357"/>
        <v>0</v>
      </c>
      <c r="M7207" s="17">
        <f t="shared" ca="1" si="1361"/>
        <v>12</v>
      </c>
      <c r="N7207" s="17">
        <f t="shared" ca="1" si="1362"/>
        <v>10</v>
      </c>
      <c r="O7207" s="4"/>
      <c r="P7207" s="4">
        <v>47</v>
      </c>
      <c r="Q7207" s="4">
        <v>52</v>
      </c>
      <c r="R7207" s="4">
        <v>41</v>
      </c>
      <c r="S7207" s="4">
        <v>48</v>
      </c>
      <c r="T7207" s="4">
        <v>53</v>
      </c>
      <c r="U7207" s="4">
        <v>45</v>
      </c>
      <c r="V7207" s="13">
        <v>54</v>
      </c>
      <c r="W7207" s="4">
        <v>61</v>
      </c>
      <c r="X7207" s="4">
        <v>44</v>
      </c>
      <c r="Y7207">
        <f t="shared" si="1358"/>
        <v>0</v>
      </c>
      <c r="Z7207">
        <f t="shared" si="1359"/>
        <v>0</v>
      </c>
    </row>
    <row r="7208" spans="2:26" x14ac:dyDescent="0.25">
      <c r="B7208" s="11">
        <f t="shared" si="1360"/>
        <v>44861.833333315881</v>
      </c>
      <c r="C7208" s="1">
        <f t="shared" si="1351"/>
        <v>10</v>
      </c>
      <c r="D7208" s="1">
        <f t="shared" si="1352"/>
        <v>4</v>
      </c>
      <c r="E7208" s="12">
        <f t="shared" si="1353"/>
        <v>21</v>
      </c>
      <c r="F7208" s="124" t="str">
        <f t="shared" si="1354"/>
        <v>0</v>
      </c>
      <c r="G7208" s="1">
        <f ca="1">(OFFSET(O7208,0,MATCH(Customer!$J$6,'CDH &amp; HDH'!$P$11:$X$11,0)))</f>
        <v>52</v>
      </c>
      <c r="H7208" s="1" t="str">
        <f t="shared" si="1355"/>
        <v>Heating</v>
      </c>
      <c r="I7208" s="1">
        <f ca="1">OFFSET(IF($H7208="Cooling",Customer!$C$25,Customer!$C$52),E7208,D7208)</f>
        <v>66</v>
      </c>
      <c r="J7208" s="1">
        <f ca="1">OFFSET(IF($H7208="Cooling",Customer!$L$25,Customer!$L$52),$E7208,$D7208)</f>
        <v>64</v>
      </c>
      <c r="K7208" s="16">
        <f t="shared" si="1356"/>
        <v>0</v>
      </c>
      <c r="L7208" s="16">
        <f t="shared" si="1357"/>
        <v>0</v>
      </c>
      <c r="M7208" s="17">
        <f t="shared" ca="1" si="1361"/>
        <v>14</v>
      </c>
      <c r="N7208" s="17">
        <f t="shared" ca="1" si="1362"/>
        <v>12</v>
      </c>
      <c r="O7208" s="4"/>
      <c r="P7208" s="4">
        <v>47</v>
      </c>
      <c r="Q7208" s="4">
        <v>53</v>
      </c>
      <c r="R7208" s="4">
        <v>41</v>
      </c>
      <c r="S7208" s="4">
        <v>48</v>
      </c>
      <c r="T7208" s="4">
        <v>53</v>
      </c>
      <c r="U7208" s="4">
        <v>45</v>
      </c>
      <c r="V7208" s="13">
        <v>52</v>
      </c>
      <c r="W7208" s="4">
        <v>58</v>
      </c>
      <c r="X7208" s="4">
        <v>43</v>
      </c>
      <c r="Y7208">
        <f t="shared" si="1358"/>
        <v>0</v>
      </c>
      <c r="Z7208">
        <f t="shared" si="1359"/>
        <v>0</v>
      </c>
    </row>
    <row r="7209" spans="2:26" x14ac:dyDescent="0.25">
      <c r="B7209" s="11">
        <f t="shared" si="1360"/>
        <v>44861.874999982545</v>
      </c>
      <c r="C7209" s="1">
        <f t="shared" si="1351"/>
        <v>10</v>
      </c>
      <c r="D7209" s="1">
        <f t="shared" si="1352"/>
        <v>4</v>
      </c>
      <c r="E7209" s="12">
        <f t="shared" si="1353"/>
        <v>22</v>
      </c>
      <c r="F7209" s="124" t="str">
        <f t="shared" si="1354"/>
        <v>0</v>
      </c>
      <c r="G7209" s="1">
        <f ca="1">(OFFSET(O7209,0,MATCH(Customer!$J$6,'CDH &amp; HDH'!$P$11:$X$11,0)))</f>
        <v>51</v>
      </c>
      <c r="H7209" s="1" t="str">
        <f t="shared" si="1355"/>
        <v>Heating</v>
      </c>
      <c r="I7209" s="1">
        <f ca="1">OFFSET(IF($H7209="Cooling",Customer!$C$25,Customer!$C$52),E7209,D7209)</f>
        <v>66</v>
      </c>
      <c r="J7209" s="1">
        <f ca="1">OFFSET(IF($H7209="Cooling",Customer!$L$25,Customer!$L$52),$E7209,$D7209)</f>
        <v>64</v>
      </c>
      <c r="K7209" s="16">
        <f t="shared" si="1356"/>
        <v>0</v>
      </c>
      <c r="L7209" s="16">
        <f t="shared" si="1357"/>
        <v>0</v>
      </c>
      <c r="M7209" s="17">
        <f t="shared" ca="1" si="1361"/>
        <v>15</v>
      </c>
      <c r="N7209" s="17">
        <f t="shared" ca="1" si="1362"/>
        <v>13</v>
      </c>
      <c r="O7209" s="4"/>
      <c r="P7209" s="4">
        <v>47</v>
      </c>
      <c r="Q7209" s="4">
        <v>52</v>
      </c>
      <c r="R7209" s="4">
        <v>40</v>
      </c>
      <c r="S7209" s="4">
        <v>47</v>
      </c>
      <c r="T7209" s="4">
        <v>53</v>
      </c>
      <c r="U7209" s="4">
        <v>45</v>
      </c>
      <c r="V7209" s="13">
        <v>51</v>
      </c>
      <c r="W7209" s="4">
        <v>56</v>
      </c>
      <c r="X7209" s="4">
        <v>42</v>
      </c>
      <c r="Y7209">
        <f t="shared" si="1358"/>
        <v>0</v>
      </c>
      <c r="Z7209">
        <f t="shared" si="1359"/>
        <v>0</v>
      </c>
    </row>
    <row r="7210" spans="2:26" x14ac:dyDescent="0.25">
      <c r="B7210" s="11">
        <f t="shared" si="1360"/>
        <v>44861.916666649209</v>
      </c>
      <c r="C7210" s="1">
        <f t="shared" si="1351"/>
        <v>10</v>
      </c>
      <c r="D7210" s="1">
        <f t="shared" si="1352"/>
        <v>4</v>
      </c>
      <c r="E7210" s="12">
        <f t="shared" si="1353"/>
        <v>23</v>
      </c>
      <c r="F7210" s="124" t="str">
        <f t="shared" si="1354"/>
        <v>0</v>
      </c>
      <c r="G7210" s="1">
        <f ca="1">(OFFSET(O7210,0,MATCH(Customer!$J$6,'CDH &amp; HDH'!$P$11:$X$11,0)))</f>
        <v>51</v>
      </c>
      <c r="H7210" s="1" t="str">
        <f t="shared" si="1355"/>
        <v>Heating</v>
      </c>
      <c r="I7210" s="1">
        <f ca="1">OFFSET(IF($H7210="Cooling",Customer!$C$25,Customer!$C$52),E7210,D7210)</f>
        <v>66</v>
      </c>
      <c r="J7210" s="1">
        <f ca="1">OFFSET(IF($H7210="Cooling",Customer!$L$25,Customer!$L$52),$E7210,$D7210)</f>
        <v>64</v>
      </c>
      <c r="K7210" s="16">
        <f t="shared" si="1356"/>
        <v>0</v>
      </c>
      <c r="L7210" s="16">
        <f t="shared" si="1357"/>
        <v>0</v>
      </c>
      <c r="M7210" s="17">
        <f t="shared" ca="1" si="1361"/>
        <v>15</v>
      </c>
      <c r="N7210" s="17">
        <f t="shared" ca="1" si="1362"/>
        <v>13</v>
      </c>
      <c r="O7210" s="4"/>
      <c r="P7210" s="4">
        <v>47</v>
      </c>
      <c r="Q7210" s="4">
        <v>51</v>
      </c>
      <c r="R7210" s="4">
        <v>39</v>
      </c>
      <c r="S7210" s="4">
        <v>46</v>
      </c>
      <c r="T7210" s="4">
        <v>53</v>
      </c>
      <c r="U7210" s="4">
        <v>46</v>
      </c>
      <c r="V7210" s="13">
        <v>51</v>
      </c>
      <c r="W7210" s="4">
        <v>52</v>
      </c>
      <c r="X7210" s="4">
        <v>40</v>
      </c>
      <c r="Y7210">
        <f t="shared" si="1358"/>
        <v>0</v>
      </c>
      <c r="Z7210">
        <f t="shared" si="1359"/>
        <v>0</v>
      </c>
    </row>
    <row r="7211" spans="2:26" x14ac:dyDescent="0.25">
      <c r="B7211" s="11">
        <f t="shared" si="1360"/>
        <v>44861.958333315873</v>
      </c>
      <c r="C7211" s="1">
        <f t="shared" si="1351"/>
        <v>10</v>
      </c>
      <c r="D7211" s="1">
        <f t="shared" si="1352"/>
        <v>4</v>
      </c>
      <c r="E7211" s="12">
        <f t="shared" si="1353"/>
        <v>24</v>
      </c>
      <c r="F7211" s="124" t="str">
        <f t="shared" si="1354"/>
        <v>0</v>
      </c>
      <c r="G7211" s="1">
        <f ca="1">(OFFSET(O7211,0,MATCH(Customer!$J$6,'CDH &amp; HDH'!$P$11:$X$11,0)))</f>
        <v>50</v>
      </c>
      <c r="H7211" s="1" t="str">
        <f t="shared" si="1355"/>
        <v>Heating</v>
      </c>
      <c r="I7211" s="1">
        <f ca="1">OFFSET(IF($H7211="Cooling",Customer!$C$25,Customer!$C$52),E7211,D7211)</f>
        <v>66</v>
      </c>
      <c r="J7211" s="1">
        <f ca="1">OFFSET(IF($H7211="Cooling",Customer!$L$25,Customer!$L$52),$E7211,$D7211)</f>
        <v>64</v>
      </c>
      <c r="K7211" s="16">
        <f t="shared" si="1356"/>
        <v>0</v>
      </c>
      <c r="L7211" s="16">
        <f t="shared" si="1357"/>
        <v>0</v>
      </c>
      <c r="M7211" s="17">
        <f t="shared" ca="1" si="1361"/>
        <v>16</v>
      </c>
      <c r="N7211" s="17">
        <f t="shared" ca="1" si="1362"/>
        <v>14</v>
      </c>
      <c r="O7211" s="4"/>
      <c r="P7211" s="4">
        <v>47</v>
      </c>
      <c r="Q7211" s="4">
        <v>51</v>
      </c>
      <c r="R7211" s="4">
        <v>39</v>
      </c>
      <c r="S7211" s="4">
        <v>46</v>
      </c>
      <c r="T7211" s="4">
        <v>53</v>
      </c>
      <c r="U7211" s="4">
        <v>46</v>
      </c>
      <c r="V7211" s="13">
        <v>50</v>
      </c>
      <c r="W7211" s="4">
        <v>49</v>
      </c>
      <c r="X7211" s="4">
        <v>39</v>
      </c>
      <c r="Y7211">
        <f t="shared" si="1358"/>
        <v>0</v>
      </c>
      <c r="Z7211">
        <f t="shared" si="1359"/>
        <v>0</v>
      </c>
    </row>
    <row r="7212" spans="2:26" x14ac:dyDescent="0.25">
      <c r="B7212" s="11">
        <f t="shared" si="1360"/>
        <v>44861.999999982538</v>
      </c>
      <c r="C7212" s="1">
        <f t="shared" si="1351"/>
        <v>10</v>
      </c>
      <c r="D7212" s="1">
        <f t="shared" si="1352"/>
        <v>5</v>
      </c>
      <c r="E7212" s="12">
        <f t="shared" si="1353"/>
        <v>1</v>
      </c>
      <c r="F7212" s="124" t="str">
        <f t="shared" si="1354"/>
        <v>0</v>
      </c>
      <c r="G7212" s="1">
        <f ca="1">(OFFSET(O7212,0,MATCH(Customer!$J$6,'CDH &amp; HDH'!$P$11:$X$11,0)))</f>
        <v>50</v>
      </c>
      <c r="H7212" s="1" t="str">
        <f t="shared" si="1355"/>
        <v>Heating</v>
      </c>
      <c r="I7212" s="1">
        <f ca="1">OFFSET(IF($H7212="Cooling",Customer!$C$25,Customer!$C$52),E7212,D7212)</f>
        <v>66</v>
      </c>
      <c r="J7212" s="1">
        <f ca="1">OFFSET(IF($H7212="Cooling",Customer!$L$25,Customer!$L$52),$E7212,$D7212)</f>
        <v>64</v>
      </c>
      <c r="K7212" s="16">
        <f t="shared" si="1356"/>
        <v>0</v>
      </c>
      <c r="L7212" s="16">
        <f t="shared" si="1357"/>
        <v>0</v>
      </c>
      <c r="M7212" s="17">
        <f t="shared" ca="1" si="1361"/>
        <v>16</v>
      </c>
      <c r="N7212" s="17">
        <f t="shared" ca="1" si="1362"/>
        <v>14</v>
      </c>
      <c r="O7212" s="4"/>
      <c r="P7212" s="4">
        <v>47</v>
      </c>
      <c r="Q7212" s="4">
        <v>51</v>
      </c>
      <c r="R7212" s="4">
        <v>38</v>
      </c>
      <c r="S7212" s="4">
        <v>45</v>
      </c>
      <c r="T7212" s="4">
        <v>53</v>
      </c>
      <c r="U7212" s="4">
        <v>46</v>
      </c>
      <c r="V7212" s="13">
        <v>50</v>
      </c>
      <c r="W7212" s="4">
        <v>47</v>
      </c>
      <c r="X7212" s="4">
        <v>38</v>
      </c>
      <c r="Y7212">
        <f t="shared" si="1358"/>
        <v>0</v>
      </c>
      <c r="Z7212">
        <f t="shared" si="1359"/>
        <v>0</v>
      </c>
    </row>
    <row r="7213" spans="2:26" x14ac:dyDescent="0.25">
      <c r="B7213" s="11">
        <f t="shared" si="1360"/>
        <v>44862.041666649202</v>
      </c>
      <c r="C7213" s="1">
        <f t="shared" si="1351"/>
        <v>10</v>
      </c>
      <c r="D7213" s="1">
        <f t="shared" si="1352"/>
        <v>5</v>
      </c>
      <c r="E7213" s="12">
        <f t="shared" si="1353"/>
        <v>2</v>
      </c>
      <c r="F7213" s="124" t="str">
        <f t="shared" si="1354"/>
        <v>0</v>
      </c>
      <c r="G7213" s="1">
        <f ca="1">(OFFSET(O7213,0,MATCH(Customer!$J$6,'CDH &amp; HDH'!$P$11:$X$11,0)))</f>
        <v>50</v>
      </c>
      <c r="H7213" s="1" t="str">
        <f t="shared" si="1355"/>
        <v>Heating</v>
      </c>
      <c r="I7213" s="1">
        <f ca="1">OFFSET(IF($H7213="Cooling",Customer!$C$25,Customer!$C$52),E7213,D7213)</f>
        <v>66</v>
      </c>
      <c r="J7213" s="1">
        <f ca="1">OFFSET(IF($H7213="Cooling",Customer!$L$25,Customer!$L$52),$E7213,$D7213)</f>
        <v>64</v>
      </c>
      <c r="K7213" s="16">
        <f t="shared" si="1356"/>
        <v>0</v>
      </c>
      <c r="L7213" s="16">
        <f t="shared" si="1357"/>
        <v>0</v>
      </c>
      <c r="M7213" s="17">
        <f t="shared" ca="1" si="1361"/>
        <v>16</v>
      </c>
      <c r="N7213" s="17">
        <f t="shared" ca="1" si="1362"/>
        <v>14</v>
      </c>
      <c r="O7213" s="4"/>
      <c r="P7213" s="4">
        <v>46</v>
      </c>
      <c r="Q7213" s="4">
        <v>51</v>
      </c>
      <c r="R7213" s="4">
        <v>37</v>
      </c>
      <c r="S7213" s="4">
        <v>45</v>
      </c>
      <c r="T7213" s="4">
        <v>53</v>
      </c>
      <c r="U7213" s="4">
        <v>46</v>
      </c>
      <c r="V7213" s="13">
        <v>50</v>
      </c>
      <c r="W7213" s="4">
        <v>46</v>
      </c>
      <c r="X7213" s="4">
        <v>37</v>
      </c>
      <c r="Y7213">
        <f t="shared" si="1358"/>
        <v>0</v>
      </c>
      <c r="Z7213">
        <f t="shared" si="1359"/>
        <v>0</v>
      </c>
    </row>
    <row r="7214" spans="2:26" x14ac:dyDescent="0.25">
      <c r="B7214" s="11">
        <f t="shared" si="1360"/>
        <v>44862.083333315866</v>
      </c>
      <c r="C7214" s="1">
        <f t="shared" si="1351"/>
        <v>10</v>
      </c>
      <c r="D7214" s="1">
        <f t="shared" si="1352"/>
        <v>5</v>
      </c>
      <c r="E7214" s="12">
        <f t="shared" si="1353"/>
        <v>3</v>
      </c>
      <c r="F7214" s="124" t="str">
        <f t="shared" si="1354"/>
        <v>0</v>
      </c>
      <c r="G7214" s="1">
        <f ca="1">(OFFSET(O7214,0,MATCH(Customer!$J$6,'CDH &amp; HDH'!$P$11:$X$11,0)))</f>
        <v>51</v>
      </c>
      <c r="H7214" s="1" t="str">
        <f t="shared" si="1355"/>
        <v>Heating</v>
      </c>
      <c r="I7214" s="1">
        <f ca="1">OFFSET(IF($H7214="Cooling",Customer!$C$25,Customer!$C$52),E7214,D7214)</f>
        <v>66</v>
      </c>
      <c r="J7214" s="1">
        <f ca="1">OFFSET(IF($H7214="Cooling",Customer!$L$25,Customer!$L$52),$E7214,$D7214)</f>
        <v>64</v>
      </c>
      <c r="K7214" s="16">
        <f t="shared" si="1356"/>
        <v>0</v>
      </c>
      <c r="L7214" s="16">
        <f t="shared" si="1357"/>
        <v>0</v>
      </c>
      <c r="M7214" s="17">
        <f t="shared" ca="1" si="1361"/>
        <v>15</v>
      </c>
      <c r="N7214" s="17">
        <f t="shared" ca="1" si="1362"/>
        <v>13</v>
      </c>
      <c r="O7214" s="4"/>
      <c r="P7214" s="4">
        <v>46</v>
      </c>
      <c r="Q7214" s="4">
        <v>51</v>
      </c>
      <c r="R7214" s="4">
        <v>36</v>
      </c>
      <c r="S7214" s="4">
        <v>44</v>
      </c>
      <c r="T7214" s="4">
        <v>51</v>
      </c>
      <c r="U7214" s="4">
        <v>46</v>
      </c>
      <c r="V7214" s="13">
        <v>51</v>
      </c>
      <c r="W7214" s="4">
        <v>44</v>
      </c>
      <c r="X7214" s="4">
        <v>35</v>
      </c>
      <c r="Y7214">
        <f t="shared" si="1358"/>
        <v>0</v>
      </c>
      <c r="Z7214">
        <f t="shared" si="1359"/>
        <v>0</v>
      </c>
    </row>
    <row r="7215" spans="2:26" x14ac:dyDescent="0.25">
      <c r="B7215" s="11">
        <f t="shared" si="1360"/>
        <v>44862.12499998253</v>
      </c>
      <c r="C7215" s="1">
        <f t="shared" si="1351"/>
        <v>10</v>
      </c>
      <c r="D7215" s="1">
        <f t="shared" si="1352"/>
        <v>5</v>
      </c>
      <c r="E7215" s="12">
        <f t="shared" si="1353"/>
        <v>4</v>
      </c>
      <c r="F7215" s="124" t="str">
        <f t="shared" si="1354"/>
        <v>0</v>
      </c>
      <c r="G7215" s="1">
        <f ca="1">(OFFSET(O7215,0,MATCH(Customer!$J$6,'CDH &amp; HDH'!$P$11:$X$11,0)))</f>
        <v>51</v>
      </c>
      <c r="H7215" s="1" t="str">
        <f t="shared" si="1355"/>
        <v>Heating</v>
      </c>
      <c r="I7215" s="1">
        <f ca="1">OFFSET(IF($H7215="Cooling",Customer!$C$25,Customer!$C$52),E7215,D7215)</f>
        <v>66</v>
      </c>
      <c r="J7215" s="1">
        <f ca="1">OFFSET(IF($H7215="Cooling",Customer!$L$25,Customer!$L$52),$E7215,$D7215)</f>
        <v>64</v>
      </c>
      <c r="K7215" s="16">
        <f t="shared" si="1356"/>
        <v>0</v>
      </c>
      <c r="L7215" s="16">
        <f t="shared" si="1357"/>
        <v>0</v>
      </c>
      <c r="M7215" s="17">
        <f t="shared" ca="1" si="1361"/>
        <v>15</v>
      </c>
      <c r="N7215" s="17">
        <f t="shared" ca="1" si="1362"/>
        <v>13</v>
      </c>
      <c r="O7215" s="4"/>
      <c r="P7215" s="4">
        <v>46</v>
      </c>
      <c r="Q7215" s="4">
        <v>51</v>
      </c>
      <c r="R7215" s="4">
        <v>34</v>
      </c>
      <c r="S7215" s="4">
        <v>44</v>
      </c>
      <c r="T7215" s="4">
        <v>51</v>
      </c>
      <c r="U7215" s="4">
        <v>47</v>
      </c>
      <c r="V7215" s="13">
        <v>51</v>
      </c>
      <c r="W7215" s="4">
        <v>43</v>
      </c>
      <c r="X7215" s="4">
        <v>35</v>
      </c>
      <c r="Y7215">
        <f t="shared" si="1358"/>
        <v>0</v>
      </c>
      <c r="Z7215">
        <f t="shared" si="1359"/>
        <v>0</v>
      </c>
    </row>
    <row r="7216" spans="2:26" x14ac:dyDescent="0.25">
      <c r="B7216" s="11">
        <f t="shared" si="1360"/>
        <v>44862.166666649195</v>
      </c>
      <c r="C7216" s="1">
        <f t="shared" si="1351"/>
        <v>10</v>
      </c>
      <c r="D7216" s="1">
        <f t="shared" si="1352"/>
        <v>5</v>
      </c>
      <c r="E7216" s="12">
        <f t="shared" si="1353"/>
        <v>5</v>
      </c>
      <c r="F7216" s="124" t="str">
        <f t="shared" si="1354"/>
        <v>0</v>
      </c>
      <c r="G7216" s="1">
        <f ca="1">(OFFSET(O7216,0,MATCH(Customer!$J$6,'CDH &amp; HDH'!$P$11:$X$11,0)))</f>
        <v>51</v>
      </c>
      <c r="H7216" s="1" t="str">
        <f t="shared" si="1355"/>
        <v>Heating</v>
      </c>
      <c r="I7216" s="1">
        <f ca="1">OFFSET(IF($H7216="Cooling",Customer!$C$25,Customer!$C$52),E7216,D7216)</f>
        <v>66</v>
      </c>
      <c r="J7216" s="1">
        <f ca="1">OFFSET(IF($H7216="Cooling",Customer!$L$25,Customer!$L$52),$E7216,$D7216)</f>
        <v>64</v>
      </c>
      <c r="K7216" s="16">
        <f t="shared" si="1356"/>
        <v>0</v>
      </c>
      <c r="L7216" s="16">
        <f t="shared" si="1357"/>
        <v>0</v>
      </c>
      <c r="M7216" s="17">
        <f t="shared" ca="1" si="1361"/>
        <v>15</v>
      </c>
      <c r="N7216" s="17">
        <f t="shared" ca="1" si="1362"/>
        <v>13</v>
      </c>
      <c r="O7216" s="4"/>
      <c r="P7216" s="4">
        <v>45</v>
      </c>
      <c r="Q7216" s="4">
        <v>51</v>
      </c>
      <c r="R7216" s="4">
        <v>33</v>
      </c>
      <c r="S7216" s="4">
        <v>43</v>
      </c>
      <c r="T7216" s="4">
        <v>52</v>
      </c>
      <c r="U7216" s="4">
        <v>48</v>
      </c>
      <c r="V7216" s="13">
        <v>51</v>
      </c>
      <c r="W7216" s="4">
        <v>42</v>
      </c>
      <c r="X7216" s="4">
        <v>35</v>
      </c>
      <c r="Y7216">
        <f t="shared" si="1358"/>
        <v>0</v>
      </c>
      <c r="Z7216">
        <f t="shared" si="1359"/>
        <v>0</v>
      </c>
    </row>
    <row r="7217" spans="2:26" x14ac:dyDescent="0.25">
      <c r="B7217" s="11">
        <f t="shared" si="1360"/>
        <v>44862.208333315859</v>
      </c>
      <c r="C7217" s="1">
        <f t="shared" si="1351"/>
        <v>10</v>
      </c>
      <c r="D7217" s="1">
        <f t="shared" si="1352"/>
        <v>5</v>
      </c>
      <c r="E7217" s="12">
        <f t="shared" si="1353"/>
        <v>6</v>
      </c>
      <c r="F7217" s="124" t="str">
        <f t="shared" si="1354"/>
        <v>0</v>
      </c>
      <c r="G7217" s="1">
        <f ca="1">(OFFSET(O7217,0,MATCH(Customer!$J$6,'CDH &amp; HDH'!$P$11:$X$11,0)))</f>
        <v>51</v>
      </c>
      <c r="H7217" s="1" t="str">
        <f t="shared" si="1355"/>
        <v>Heating</v>
      </c>
      <c r="I7217" s="1">
        <f ca="1">OFFSET(IF($H7217="Cooling",Customer!$C$25,Customer!$C$52),E7217,D7217)</f>
        <v>66</v>
      </c>
      <c r="J7217" s="1">
        <f ca="1">OFFSET(IF($H7217="Cooling",Customer!$L$25,Customer!$L$52),$E7217,$D7217)</f>
        <v>64</v>
      </c>
      <c r="K7217" s="16">
        <f t="shared" si="1356"/>
        <v>0</v>
      </c>
      <c r="L7217" s="16">
        <f t="shared" si="1357"/>
        <v>0</v>
      </c>
      <c r="M7217" s="17">
        <f t="shared" ca="1" si="1361"/>
        <v>15</v>
      </c>
      <c r="N7217" s="17">
        <f t="shared" ca="1" si="1362"/>
        <v>13</v>
      </c>
      <c r="O7217" s="4"/>
      <c r="P7217" s="4">
        <v>45</v>
      </c>
      <c r="Q7217" s="4">
        <v>51</v>
      </c>
      <c r="R7217" s="4">
        <v>32</v>
      </c>
      <c r="S7217" s="4">
        <v>43</v>
      </c>
      <c r="T7217" s="4">
        <v>51</v>
      </c>
      <c r="U7217" s="4">
        <v>49</v>
      </c>
      <c r="V7217" s="13">
        <v>51</v>
      </c>
      <c r="W7217" s="4">
        <v>41</v>
      </c>
      <c r="X7217" s="4">
        <v>36</v>
      </c>
      <c r="Y7217">
        <f t="shared" si="1358"/>
        <v>0</v>
      </c>
      <c r="Z7217">
        <f t="shared" si="1359"/>
        <v>0</v>
      </c>
    </row>
    <row r="7218" spans="2:26" x14ac:dyDescent="0.25">
      <c r="B7218" s="11">
        <f t="shared" si="1360"/>
        <v>44862.249999982523</v>
      </c>
      <c r="C7218" s="1">
        <f t="shared" si="1351"/>
        <v>10</v>
      </c>
      <c r="D7218" s="1">
        <f t="shared" si="1352"/>
        <v>5</v>
      </c>
      <c r="E7218" s="12">
        <f t="shared" si="1353"/>
        <v>7</v>
      </c>
      <c r="F7218" s="124" t="str">
        <f t="shared" si="1354"/>
        <v>0</v>
      </c>
      <c r="G7218" s="1">
        <f ca="1">(OFFSET(O7218,0,MATCH(Customer!$J$6,'CDH &amp; HDH'!$P$11:$X$11,0)))</f>
        <v>50</v>
      </c>
      <c r="H7218" s="1" t="str">
        <f t="shared" si="1355"/>
        <v>Heating</v>
      </c>
      <c r="I7218" s="1">
        <f ca="1">OFFSET(IF($H7218="Cooling",Customer!$C$25,Customer!$C$52),E7218,D7218)</f>
        <v>66</v>
      </c>
      <c r="J7218" s="1">
        <f ca="1">OFFSET(IF($H7218="Cooling",Customer!$L$25,Customer!$L$52),$E7218,$D7218)</f>
        <v>64</v>
      </c>
      <c r="K7218" s="16">
        <f t="shared" si="1356"/>
        <v>0</v>
      </c>
      <c r="L7218" s="16">
        <f t="shared" si="1357"/>
        <v>0</v>
      </c>
      <c r="M7218" s="17">
        <f t="shared" ca="1" si="1361"/>
        <v>16</v>
      </c>
      <c r="N7218" s="17">
        <f t="shared" ca="1" si="1362"/>
        <v>14</v>
      </c>
      <c r="O7218" s="4"/>
      <c r="P7218" s="4">
        <v>45</v>
      </c>
      <c r="Q7218" s="4">
        <v>50</v>
      </c>
      <c r="R7218" s="4">
        <v>30</v>
      </c>
      <c r="S7218" s="4">
        <v>42</v>
      </c>
      <c r="T7218" s="4">
        <v>52</v>
      </c>
      <c r="U7218" s="4">
        <v>49</v>
      </c>
      <c r="V7218" s="13">
        <v>50</v>
      </c>
      <c r="W7218" s="4">
        <v>41</v>
      </c>
      <c r="X7218" s="4">
        <v>36</v>
      </c>
      <c r="Y7218">
        <f t="shared" si="1358"/>
        <v>0</v>
      </c>
      <c r="Z7218">
        <f t="shared" si="1359"/>
        <v>0</v>
      </c>
    </row>
    <row r="7219" spans="2:26" x14ac:dyDescent="0.25">
      <c r="B7219" s="11">
        <f t="shared" si="1360"/>
        <v>44862.291666649187</v>
      </c>
      <c r="C7219" s="1">
        <f t="shared" si="1351"/>
        <v>10</v>
      </c>
      <c r="D7219" s="1">
        <f t="shared" si="1352"/>
        <v>5</v>
      </c>
      <c r="E7219" s="12">
        <f t="shared" si="1353"/>
        <v>8</v>
      </c>
      <c r="F7219" s="124" t="str">
        <f t="shared" si="1354"/>
        <v>0</v>
      </c>
      <c r="G7219" s="1">
        <f ca="1">(OFFSET(O7219,0,MATCH(Customer!$J$6,'CDH &amp; HDH'!$P$11:$X$11,0)))</f>
        <v>50</v>
      </c>
      <c r="H7219" s="1" t="str">
        <f t="shared" si="1355"/>
        <v>Heating</v>
      </c>
      <c r="I7219" s="1">
        <f ca="1">OFFSET(IF($H7219="Cooling",Customer!$C$25,Customer!$C$52),E7219,D7219)</f>
        <v>70</v>
      </c>
      <c r="J7219" s="1">
        <f ca="1">OFFSET(IF($H7219="Cooling",Customer!$L$25,Customer!$L$52),$E7219,$D7219)</f>
        <v>70</v>
      </c>
      <c r="K7219" s="16">
        <f t="shared" si="1356"/>
        <v>0</v>
      </c>
      <c r="L7219" s="16">
        <f t="shared" si="1357"/>
        <v>0</v>
      </c>
      <c r="M7219" s="17">
        <f t="shared" ca="1" si="1361"/>
        <v>20</v>
      </c>
      <c r="N7219" s="17">
        <f t="shared" ca="1" si="1362"/>
        <v>20</v>
      </c>
      <c r="O7219" s="4"/>
      <c r="P7219" s="4">
        <v>46</v>
      </c>
      <c r="Q7219" s="4">
        <v>50</v>
      </c>
      <c r="R7219" s="4">
        <v>34</v>
      </c>
      <c r="S7219" s="4">
        <v>44</v>
      </c>
      <c r="T7219" s="4">
        <v>55</v>
      </c>
      <c r="U7219" s="4">
        <v>51</v>
      </c>
      <c r="V7219" s="13">
        <v>50</v>
      </c>
      <c r="W7219" s="4">
        <v>42</v>
      </c>
      <c r="X7219" s="4">
        <v>36</v>
      </c>
      <c r="Y7219">
        <f t="shared" si="1358"/>
        <v>0</v>
      </c>
      <c r="Z7219">
        <f t="shared" si="1359"/>
        <v>0</v>
      </c>
    </row>
    <row r="7220" spans="2:26" x14ac:dyDescent="0.25">
      <c r="B7220" s="11">
        <f t="shared" si="1360"/>
        <v>44862.333333315852</v>
      </c>
      <c r="C7220" s="1">
        <f t="shared" si="1351"/>
        <v>10</v>
      </c>
      <c r="D7220" s="1">
        <f t="shared" si="1352"/>
        <v>5</v>
      </c>
      <c r="E7220" s="12">
        <f t="shared" si="1353"/>
        <v>9</v>
      </c>
      <c r="F7220" s="124" t="str">
        <f t="shared" si="1354"/>
        <v>0</v>
      </c>
      <c r="G7220" s="1">
        <f ca="1">(OFFSET(O7220,0,MATCH(Customer!$J$6,'CDH &amp; HDH'!$P$11:$X$11,0)))</f>
        <v>50</v>
      </c>
      <c r="H7220" s="1" t="str">
        <f t="shared" si="1355"/>
        <v>Heating</v>
      </c>
      <c r="I7220" s="1">
        <f ca="1">OFFSET(IF($H7220="Cooling",Customer!$C$25,Customer!$C$52),E7220,D7220)</f>
        <v>70</v>
      </c>
      <c r="J7220" s="1">
        <f ca="1">OFFSET(IF($H7220="Cooling",Customer!$L$25,Customer!$L$52),$E7220,$D7220)</f>
        <v>70</v>
      </c>
      <c r="K7220" s="16">
        <f t="shared" si="1356"/>
        <v>0</v>
      </c>
      <c r="L7220" s="16">
        <f t="shared" si="1357"/>
        <v>0</v>
      </c>
      <c r="M7220" s="17">
        <f t="shared" ca="1" si="1361"/>
        <v>20</v>
      </c>
      <c r="N7220" s="17">
        <f t="shared" ca="1" si="1362"/>
        <v>20</v>
      </c>
      <c r="O7220" s="4"/>
      <c r="P7220" s="4">
        <v>46</v>
      </c>
      <c r="Q7220" s="4">
        <v>51</v>
      </c>
      <c r="R7220" s="4">
        <v>37</v>
      </c>
      <c r="S7220" s="4">
        <v>47</v>
      </c>
      <c r="T7220" s="4">
        <v>59</v>
      </c>
      <c r="U7220" s="4">
        <v>52</v>
      </c>
      <c r="V7220" s="13">
        <v>50</v>
      </c>
      <c r="W7220" s="4">
        <v>43</v>
      </c>
      <c r="X7220" s="4">
        <v>37</v>
      </c>
      <c r="Y7220">
        <f t="shared" si="1358"/>
        <v>0</v>
      </c>
      <c r="Z7220">
        <f t="shared" si="1359"/>
        <v>0</v>
      </c>
    </row>
    <row r="7221" spans="2:26" x14ac:dyDescent="0.25">
      <c r="B7221" s="11">
        <f t="shared" si="1360"/>
        <v>44862.374999982516</v>
      </c>
      <c r="C7221" s="1">
        <f t="shared" si="1351"/>
        <v>10</v>
      </c>
      <c r="D7221" s="1">
        <f t="shared" si="1352"/>
        <v>5</v>
      </c>
      <c r="E7221" s="12">
        <f t="shared" si="1353"/>
        <v>10</v>
      </c>
      <c r="F7221" s="124" t="str">
        <f t="shared" si="1354"/>
        <v>0</v>
      </c>
      <c r="G7221" s="1">
        <f ca="1">(OFFSET(O7221,0,MATCH(Customer!$J$6,'CDH &amp; HDH'!$P$11:$X$11,0)))</f>
        <v>51</v>
      </c>
      <c r="H7221" s="1" t="str">
        <f t="shared" si="1355"/>
        <v>Heating</v>
      </c>
      <c r="I7221" s="1">
        <f ca="1">OFFSET(IF($H7221="Cooling",Customer!$C$25,Customer!$C$52),E7221,D7221)</f>
        <v>70</v>
      </c>
      <c r="J7221" s="1">
        <f ca="1">OFFSET(IF($H7221="Cooling",Customer!$L$25,Customer!$L$52),$E7221,$D7221)</f>
        <v>70</v>
      </c>
      <c r="K7221" s="16">
        <f t="shared" si="1356"/>
        <v>0</v>
      </c>
      <c r="L7221" s="16">
        <f t="shared" si="1357"/>
        <v>0</v>
      </c>
      <c r="M7221" s="17">
        <f t="shared" ca="1" si="1361"/>
        <v>19</v>
      </c>
      <c r="N7221" s="17">
        <f t="shared" ca="1" si="1362"/>
        <v>19</v>
      </c>
      <c r="O7221" s="4"/>
      <c r="P7221" s="4">
        <v>48</v>
      </c>
      <c r="Q7221" s="4">
        <v>51</v>
      </c>
      <c r="R7221" s="4">
        <v>41</v>
      </c>
      <c r="S7221" s="4">
        <v>49</v>
      </c>
      <c r="T7221" s="4">
        <v>61</v>
      </c>
      <c r="U7221" s="4">
        <v>53</v>
      </c>
      <c r="V7221" s="13">
        <v>51</v>
      </c>
      <c r="W7221" s="4">
        <v>44</v>
      </c>
      <c r="X7221" s="4">
        <v>40</v>
      </c>
      <c r="Y7221">
        <f t="shared" si="1358"/>
        <v>0</v>
      </c>
      <c r="Z7221">
        <f t="shared" si="1359"/>
        <v>0</v>
      </c>
    </row>
    <row r="7222" spans="2:26" x14ac:dyDescent="0.25">
      <c r="B7222" s="11">
        <f t="shared" si="1360"/>
        <v>44862.41666664918</v>
      </c>
      <c r="C7222" s="1">
        <f t="shared" si="1351"/>
        <v>10</v>
      </c>
      <c r="D7222" s="1">
        <f t="shared" si="1352"/>
        <v>5</v>
      </c>
      <c r="E7222" s="12">
        <f t="shared" si="1353"/>
        <v>11</v>
      </c>
      <c r="F7222" s="124" t="str">
        <f t="shared" si="1354"/>
        <v>0</v>
      </c>
      <c r="G7222" s="1">
        <f ca="1">(OFFSET(O7222,0,MATCH(Customer!$J$6,'CDH &amp; HDH'!$P$11:$X$11,0)))</f>
        <v>51</v>
      </c>
      <c r="H7222" s="1" t="str">
        <f t="shared" si="1355"/>
        <v>Heating</v>
      </c>
      <c r="I7222" s="1">
        <f ca="1">OFFSET(IF($H7222="Cooling",Customer!$C$25,Customer!$C$52),E7222,D7222)</f>
        <v>70</v>
      </c>
      <c r="J7222" s="1">
        <f ca="1">OFFSET(IF($H7222="Cooling",Customer!$L$25,Customer!$L$52),$E7222,$D7222)</f>
        <v>70</v>
      </c>
      <c r="K7222" s="16">
        <f t="shared" si="1356"/>
        <v>0</v>
      </c>
      <c r="L7222" s="16">
        <f t="shared" si="1357"/>
        <v>0</v>
      </c>
      <c r="M7222" s="17">
        <f t="shared" ca="1" si="1361"/>
        <v>19</v>
      </c>
      <c r="N7222" s="17">
        <f t="shared" ca="1" si="1362"/>
        <v>19</v>
      </c>
      <c r="O7222" s="4"/>
      <c r="P7222" s="4">
        <v>49</v>
      </c>
      <c r="Q7222" s="4">
        <v>52</v>
      </c>
      <c r="R7222" s="4">
        <v>41</v>
      </c>
      <c r="S7222" s="4">
        <v>49</v>
      </c>
      <c r="T7222" s="4">
        <v>63</v>
      </c>
      <c r="U7222" s="4">
        <v>53</v>
      </c>
      <c r="V7222" s="13">
        <v>51</v>
      </c>
      <c r="W7222" s="4">
        <v>45</v>
      </c>
      <c r="X7222" s="4">
        <v>46</v>
      </c>
      <c r="Y7222">
        <f t="shared" si="1358"/>
        <v>0</v>
      </c>
      <c r="Z7222">
        <f t="shared" si="1359"/>
        <v>0</v>
      </c>
    </row>
    <row r="7223" spans="2:26" x14ac:dyDescent="0.25">
      <c r="B7223" s="11">
        <f t="shared" si="1360"/>
        <v>44862.458333315844</v>
      </c>
      <c r="C7223" s="1">
        <f t="shared" si="1351"/>
        <v>10</v>
      </c>
      <c r="D7223" s="1">
        <f t="shared" si="1352"/>
        <v>5</v>
      </c>
      <c r="E7223" s="12">
        <f t="shared" si="1353"/>
        <v>12</v>
      </c>
      <c r="F7223" s="124" t="str">
        <f t="shared" si="1354"/>
        <v>0</v>
      </c>
      <c r="G7223" s="1">
        <f ca="1">(OFFSET(O7223,0,MATCH(Customer!$J$6,'CDH &amp; HDH'!$P$11:$X$11,0)))</f>
        <v>52</v>
      </c>
      <c r="H7223" s="1" t="str">
        <f t="shared" si="1355"/>
        <v>Heating</v>
      </c>
      <c r="I7223" s="1">
        <f ca="1">OFFSET(IF($H7223="Cooling",Customer!$C$25,Customer!$C$52),E7223,D7223)</f>
        <v>70</v>
      </c>
      <c r="J7223" s="1">
        <f ca="1">OFFSET(IF($H7223="Cooling",Customer!$L$25,Customer!$L$52),$E7223,$D7223)</f>
        <v>70</v>
      </c>
      <c r="K7223" s="16">
        <f t="shared" si="1356"/>
        <v>0</v>
      </c>
      <c r="L7223" s="16">
        <f t="shared" si="1357"/>
        <v>0</v>
      </c>
      <c r="M7223" s="17">
        <f t="shared" ca="1" si="1361"/>
        <v>18</v>
      </c>
      <c r="N7223" s="17">
        <f t="shared" ca="1" si="1362"/>
        <v>18</v>
      </c>
      <c r="O7223" s="4"/>
      <c r="P7223" s="4">
        <v>50</v>
      </c>
      <c r="Q7223" s="4">
        <v>53</v>
      </c>
      <c r="R7223" s="4">
        <v>41</v>
      </c>
      <c r="S7223" s="4">
        <v>48</v>
      </c>
      <c r="T7223" s="4">
        <v>63</v>
      </c>
      <c r="U7223" s="4">
        <v>54</v>
      </c>
      <c r="V7223" s="13">
        <v>52</v>
      </c>
      <c r="W7223" s="4">
        <v>47</v>
      </c>
      <c r="X7223" s="4">
        <v>54</v>
      </c>
      <c r="Y7223">
        <f t="shared" si="1358"/>
        <v>0</v>
      </c>
      <c r="Z7223">
        <f t="shared" si="1359"/>
        <v>0</v>
      </c>
    </row>
    <row r="7224" spans="2:26" x14ac:dyDescent="0.25">
      <c r="B7224" s="11">
        <f t="shared" si="1360"/>
        <v>44862.499999982509</v>
      </c>
      <c r="C7224" s="1">
        <f t="shared" si="1351"/>
        <v>10</v>
      </c>
      <c r="D7224" s="1">
        <f t="shared" si="1352"/>
        <v>5</v>
      </c>
      <c r="E7224" s="12">
        <f t="shared" si="1353"/>
        <v>13</v>
      </c>
      <c r="F7224" s="124" t="str">
        <f t="shared" si="1354"/>
        <v>0</v>
      </c>
      <c r="G7224" s="1">
        <f ca="1">(OFFSET(O7224,0,MATCH(Customer!$J$6,'CDH &amp; HDH'!$P$11:$X$11,0)))</f>
        <v>55</v>
      </c>
      <c r="H7224" s="1" t="str">
        <f t="shared" si="1355"/>
        <v>Heating</v>
      </c>
      <c r="I7224" s="1">
        <f ca="1">OFFSET(IF($H7224="Cooling",Customer!$C$25,Customer!$C$52),E7224,D7224)</f>
        <v>70</v>
      </c>
      <c r="J7224" s="1">
        <f ca="1">OFFSET(IF($H7224="Cooling",Customer!$L$25,Customer!$L$52),$E7224,$D7224)</f>
        <v>70</v>
      </c>
      <c r="K7224" s="16">
        <f t="shared" si="1356"/>
        <v>0</v>
      </c>
      <c r="L7224" s="16">
        <f t="shared" si="1357"/>
        <v>0</v>
      </c>
      <c r="M7224" s="17">
        <f t="shared" ca="1" si="1361"/>
        <v>15</v>
      </c>
      <c r="N7224" s="17">
        <f t="shared" ca="1" si="1362"/>
        <v>15</v>
      </c>
      <c r="O7224" s="4"/>
      <c r="P7224" s="4">
        <v>51</v>
      </c>
      <c r="Q7224" s="4">
        <v>54</v>
      </c>
      <c r="R7224" s="4">
        <v>42</v>
      </c>
      <c r="S7224" s="4">
        <v>48</v>
      </c>
      <c r="T7224" s="4">
        <v>64</v>
      </c>
      <c r="U7224" s="4">
        <v>54</v>
      </c>
      <c r="V7224" s="13">
        <v>55</v>
      </c>
      <c r="W7224" s="4">
        <v>48</v>
      </c>
      <c r="X7224" s="4">
        <v>58</v>
      </c>
      <c r="Y7224">
        <f t="shared" si="1358"/>
        <v>0</v>
      </c>
      <c r="Z7224">
        <f t="shared" si="1359"/>
        <v>0</v>
      </c>
    </row>
    <row r="7225" spans="2:26" x14ac:dyDescent="0.25">
      <c r="B7225" s="11">
        <f t="shared" si="1360"/>
        <v>44862.541666649173</v>
      </c>
      <c r="C7225" s="1">
        <f t="shared" si="1351"/>
        <v>10</v>
      </c>
      <c r="D7225" s="1">
        <f t="shared" si="1352"/>
        <v>5</v>
      </c>
      <c r="E7225" s="12">
        <f t="shared" si="1353"/>
        <v>14</v>
      </c>
      <c r="F7225" s="124" t="str">
        <f t="shared" si="1354"/>
        <v>0</v>
      </c>
      <c r="G7225" s="1">
        <f ca="1">(OFFSET(O7225,0,MATCH(Customer!$J$6,'CDH &amp; HDH'!$P$11:$X$11,0)))</f>
        <v>56</v>
      </c>
      <c r="H7225" s="1" t="str">
        <f t="shared" si="1355"/>
        <v>Heating</v>
      </c>
      <c r="I7225" s="1">
        <f ca="1">OFFSET(IF($H7225="Cooling",Customer!$C$25,Customer!$C$52),E7225,D7225)</f>
        <v>70</v>
      </c>
      <c r="J7225" s="1">
        <f ca="1">OFFSET(IF($H7225="Cooling",Customer!$L$25,Customer!$L$52),$E7225,$D7225)</f>
        <v>70</v>
      </c>
      <c r="K7225" s="16">
        <f t="shared" si="1356"/>
        <v>0</v>
      </c>
      <c r="L7225" s="16">
        <f t="shared" si="1357"/>
        <v>0</v>
      </c>
      <c r="M7225" s="17">
        <f t="shared" ca="1" si="1361"/>
        <v>14</v>
      </c>
      <c r="N7225" s="17">
        <f t="shared" ca="1" si="1362"/>
        <v>14</v>
      </c>
      <c r="O7225" s="4"/>
      <c r="P7225" s="4">
        <v>53</v>
      </c>
      <c r="Q7225" s="4">
        <v>56</v>
      </c>
      <c r="R7225" s="4">
        <v>37</v>
      </c>
      <c r="S7225" s="4">
        <v>48</v>
      </c>
      <c r="T7225" s="4">
        <v>64</v>
      </c>
      <c r="U7225" s="4">
        <v>54</v>
      </c>
      <c r="V7225" s="13">
        <v>56</v>
      </c>
      <c r="W7225" s="4">
        <v>49</v>
      </c>
      <c r="X7225" s="4">
        <v>61</v>
      </c>
      <c r="Y7225">
        <f t="shared" si="1358"/>
        <v>0</v>
      </c>
      <c r="Z7225">
        <f t="shared" si="1359"/>
        <v>0</v>
      </c>
    </row>
    <row r="7226" spans="2:26" x14ac:dyDescent="0.25">
      <c r="B7226" s="11">
        <f t="shared" si="1360"/>
        <v>44862.583333315837</v>
      </c>
      <c r="C7226" s="1">
        <f t="shared" si="1351"/>
        <v>10</v>
      </c>
      <c r="D7226" s="1">
        <f t="shared" si="1352"/>
        <v>5</v>
      </c>
      <c r="E7226" s="12">
        <f t="shared" si="1353"/>
        <v>15</v>
      </c>
      <c r="F7226" s="124" t="str">
        <f t="shared" si="1354"/>
        <v>0</v>
      </c>
      <c r="G7226" s="1">
        <f ca="1">(OFFSET(O7226,0,MATCH(Customer!$J$6,'CDH &amp; HDH'!$P$11:$X$11,0)))</f>
        <v>58</v>
      </c>
      <c r="H7226" s="1" t="str">
        <f t="shared" si="1355"/>
        <v>Heating</v>
      </c>
      <c r="I7226" s="1">
        <f ca="1">OFFSET(IF($H7226="Cooling",Customer!$C$25,Customer!$C$52),E7226,D7226)</f>
        <v>70</v>
      </c>
      <c r="J7226" s="1">
        <f ca="1">OFFSET(IF($H7226="Cooling",Customer!$L$25,Customer!$L$52),$E7226,$D7226)</f>
        <v>70</v>
      </c>
      <c r="K7226" s="16">
        <f t="shared" si="1356"/>
        <v>0</v>
      </c>
      <c r="L7226" s="16">
        <f t="shared" si="1357"/>
        <v>0</v>
      </c>
      <c r="M7226" s="17">
        <f t="shared" ca="1" si="1361"/>
        <v>12</v>
      </c>
      <c r="N7226" s="17">
        <f t="shared" ca="1" si="1362"/>
        <v>12</v>
      </c>
      <c r="O7226" s="4"/>
      <c r="P7226" s="4">
        <v>54</v>
      </c>
      <c r="Q7226" s="4">
        <v>56</v>
      </c>
      <c r="R7226" s="4">
        <v>37</v>
      </c>
      <c r="S7226" s="4">
        <v>49</v>
      </c>
      <c r="T7226" s="4">
        <v>66</v>
      </c>
      <c r="U7226" s="4">
        <v>55</v>
      </c>
      <c r="V7226" s="13">
        <v>58</v>
      </c>
      <c r="W7226" s="4">
        <v>48</v>
      </c>
      <c r="X7226" s="4">
        <v>63</v>
      </c>
      <c r="Y7226">
        <f t="shared" si="1358"/>
        <v>0</v>
      </c>
      <c r="Z7226">
        <f t="shared" si="1359"/>
        <v>0</v>
      </c>
    </row>
    <row r="7227" spans="2:26" x14ac:dyDescent="0.25">
      <c r="B7227" s="11">
        <f t="shared" si="1360"/>
        <v>44862.624999982501</v>
      </c>
      <c r="C7227" s="1">
        <f t="shared" si="1351"/>
        <v>10</v>
      </c>
      <c r="D7227" s="1">
        <f t="shared" si="1352"/>
        <v>5</v>
      </c>
      <c r="E7227" s="12">
        <f t="shared" si="1353"/>
        <v>16</v>
      </c>
      <c r="F7227" s="124" t="str">
        <f t="shared" si="1354"/>
        <v>0</v>
      </c>
      <c r="G7227" s="1">
        <f ca="1">(OFFSET(O7227,0,MATCH(Customer!$J$6,'CDH &amp; HDH'!$P$11:$X$11,0)))</f>
        <v>58</v>
      </c>
      <c r="H7227" s="1" t="str">
        <f t="shared" si="1355"/>
        <v>Heating</v>
      </c>
      <c r="I7227" s="1">
        <f ca="1">OFFSET(IF($H7227="Cooling",Customer!$C$25,Customer!$C$52),E7227,D7227)</f>
        <v>70</v>
      </c>
      <c r="J7227" s="1">
        <f ca="1">OFFSET(IF($H7227="Cooling",Customer!$L$25,Customer!$L$52),$E7227,$D7227)</f>
        <v>70</v>
      </c>
      <c r="K7227" s="16">
        <f t="shared" si="1356"/>
        <v>0</v>
      </c>
      <c r="L7227" s="16">
        <f t="shared" si="1357"/>
        <v>0</v>
      </c>
      <c r="M7227" s="17">
        <f t="shared" ca="1" si="1361"/>
        <v>12</v>
      </c>
      <c r="N7227" s="17">
        <f t="shared" ca="1" si="1362"/>
        <v>12</v>
      </c>
      <c r="O7227" s="4"/>
      <c r="P7227" s="4">
        <v>54</v>
      </c>
      <c r="Q7227" s="4">
        <v>57</v>
      </c>
      <c r="R7227" s="4">
        <v>38</v>
      </c>
      <c r="S7227" s="4">
        <v>49</v>
      </c>
      <c r="T7227" s="4">
        <v>65</v>
      </c>
      <c r="U7227" s="4">
        <v>55</v>
      </c>
      <c r="V7227" s="13">
        <v>58</v>
      </c>
      <c r="W7227" s="4">
        <v>46</v>
      </c>
      <c r="X7227" s="4">
        <v>65</v>
      </c>
      <c r="Y7227">
        <f t="shared" si="1358"/>
        <v>0</v>
      </c>
      <c r="Z7227">
        <f t="shared" si="1359"/>
        <v>0</v>
      </c>
    </row>
    <row r="7228" spans="2:26" x14ac:dyDescent="0.25">
      <c r="B7228" s="11">
        <f t="shared" si="1360"/>
        <v>44862.666666649166</v>
      </c>
      <c r="C7228" s="1">
        <f t="shared" si="1351"/>
        <v>10</v>
      </c>
      <c r="D7228" s="1">
        <f t="shared" si="1352"/>
        <v>5</v>
      </c>
      <c r="E7228" s="12">
        <f t="shared" si="1353"/>
        <v>17</v>
      </c>
      <c r="F7228" s="124" t="str">
        <f t="shared" si="1354"/>
        <v>0</v>
      </c>
      <c r="G7228" s="1">
        <f ca="1">(OFFSET(O7228,0,MATCH(Customer!$J$6,'CDH &amp; HDH'!$P$11:$X$11,0)))</f>
        <v>57</v>
      </c>
      <c r="H7228" s="1" t="str">
        <f t="shared" si="1355"/>
        <v>Heating</v>
      </c>
      <c r="I7228" s="1">
        <f ca="1">OFFSET(IF($H7228="Cooling",Customer!$C$25,Customer!$C$52),E7228,D7228)</f>
        <v>70</v>
      </c>
      <c r="J7228" s="1">
        <f ca="1">OFFSET(IF($H7228="Cooling",Customer!$L$25,Customer!$L$52),$E7228,$D7228)</f>
        <v>70</v>
      </c>
      <c r="K7228" s="16">
        <f t="shared" si="1356"/>
        <v>0</v>
      </c>
      <c r="L7228" s="16">
        <f t="shared" si="1357"/>
        <v>0</v>
      </c>
      <c r="M7228" s="17">
        <f t="shared" ca="1" si="1361"/>
        <v>13</v>
      </c>
      <c r="N7228" s="17">
        <f t="shared" ca="1" si="1362"/>
        <v>13</v>
      </c>
      <c r="O7228" s="4"/>
      <c r="P7228" s="4">
        <v>53</v>
      </c>
      <c r="Q7228" s="4">
        <v>55</v>
      </c>
      <c r="R7228" s="4">
        <v>37</v>
      </c>
      <c r="S7228" s="4">
        <v>48</v>
      </c>
      <c r="T7228" s="4">
        <v>62</v>
      </c>
      <c r="U7228" s="4">
        <v>53</v>
      </c>
      <c r="V7228" s="13">
        <v>57</v>
      </c>
      <c r="W7228" s="4">
        <v>44</v>
      </c>
      <c r="X7228" s="4">
        <v>61</v>
      </c>
      <c r="Y7228">
        <f t="shared" si="1358"/>
        <v>0</v>
      </c>
      <c r="Z7228">
        <f t="shared" si="1359"/>
        <v>0</v>
      </c>
    </row>
    <row r="7229" spans="2:26" x14ac:dyDescent="0.25">
      <c r="B7229" s="11">
        <f t="shared" si="1360"/>
        <v>44862.70833331583</v>
      </c>
      <c r="C7229" s="1">
        <f t="shared" si="1351"/>
        <v>10</v>
      </c>
      <c r="D7229" s="1">
        <f t="shared" si="1352"/>
        <v>5</v>
      </c>
      <c r="E7229" s="12">
        <f t="shared" si="1353"/>
        <v>18</v>
      </c>
      <c r="F7229" s="124" t="str">
        <f t="shared" si="1354"/>
        <v>0</v>
      </c>
      <c r="G7229" s="1">
        <f ca="1">(OFFSET(O7229,0,MATCH(Customer!$J$6,'CDH &amp; HDH'!$P$11:$X$11,0)))</f>
        <v>53</v>
      </c>
      <c r="H7229" s="1" t="str">
        <f t="shared" si="1355"/>
        <v>Heating</v>
      </c>
      <c r="I7229" s="1">
        <f ca="1">OFFSET(IF($H7229="Cooling",Customer!$C$25,Customer!$C$52),E7229,D7229)</f>
        <v>70</v>
      </c>
      <c r="J7229" s="1">
        <f ca="1">OFFSET(IF($H7229="Cooling",Customer!$L$25,Customer!$L$52),$E7229,$D7229)</f>
        <v>70</v>
      </c>
      <c r="K7229" s="16">
        <f t="shared" si="1356"/>
        <v>0</v>
      </c>
      <c r="L7229" s="16">
        <f t="shared" si="1357"/>
        <v>0</v>
      </c>
      <c r="M7229" s="17">
        <f t="shared" ca="1" si="1361"/>
        <v>17</v>
      </c>
      <c r="N7229" s="17">
        <f t="shared" ca="1" si="1362"/>
        <v>17</v>
      </c>
      <c r="O7229" s="4"/>
      <c r="P7229" s="4">
        <v>51</v>
      </c>
      <c r="Q7229" s="4">
        <v>52</v>
      </c>
      <c r="R7229" s="4">
        <v>37</v>
      </c>
      <c r="S7229" s="4">
        <v>46</v>
      </c>
      <c r="T7229" s="4">
        <v>57</v>
      </c>
      <c r="U7229" s="4">
        <v>53</v>
      </c>
      <c r="V7229" s="13">
        <v>53</v>
      </c>
      <c r="W7229" s="4">
        <v>41</v>
      </c>
      <c r="X7229" s="4">
        <v>58</v>
      </c>
      <c r="Y7229">
        <f t="shared" si="1358"/>
        <v>0</v>
      </c>
      <c r="Z7229">
        <f t="shared" si="1359"/>
        <v>0</v>
      </c>
    </row>
    <row r="7230" spans="2:26" x14ac:dyDescent="0.25">
      <c r="B7230" s="11">
        <f t="shared" si="1360"/>
        <v>44862.749999982494</v>
      </c>
      <c r="C7230" s="1">
        <f t="shared" si="1351"/>
        <v>10</v>
      </c>
      <c r="D7230" s="1">
        <f t="shared" si="1352"/>
        <v>5</v>
      </c>
      <c r="E7230" s="12">
        <f t="shared" si="1353"/>
        <v>19</v>
      </c>
      <c r="F7230" s="124" t="str">
        <f t="shared" si="1354"/>
        <v>0</v>
      </c>
      <c r="G7230" s="1">
        <f ca="1">(OFFSET(O7230,0,MATCH(Customer!$J$6,'CDH &amp; HDH'!$P$11:$X$11,0)))</f>
        <v>53</v>
      </c>
      <c r="H7230" s="1" t="str">
        <f t="shared" si="1355"/>
        <v>Heating</v>
      </c>
      <c r="I7230" s="1">
        <f ca="1">OFFSET(IF($H7230="Cooling",Customer!$C$25,Customer!$C$52),E7230,D7230)</f>
        <v>66</v>
      </c>
      <c r="J7230" s="1">
        <f ca="1">OFFSET(IF($H7230="Cooling",Customer!$L$25,Customer!$L$52),$E7230,$D7230)</f>
        <v>64</v>
      </c>
      <c r="K7230" s="16">
        <f t="shared" si="1356"/>
        <v>0</v>
      </c>
      <c r="L7230" s="16">
        <f t="shared" si="1357"/>
        <v>0</v>
      </c>
      <c r="M7230" s="17">
        <f t="shared" ca="1" si="1361"/>
        <v>13</v>
      </c>
      <c r="N7230" s="17">
        <f t="shared" ca="1" si="1362"/>
        <v>11</v>
      </c>
      <c r="O7230" s="4"/>
      <c r="P7230" s="4">
        <v>49</v>
      </c>
      <c r="Q7230" s="4">
        <v>50</v>
      </c>
      <c r="R7230" s="4">
        <v>36</v>
      </c>
      <c r="S7230" s="4">
        <v>45</v>
      </c>
      <c r="T7230" s="4">
        <v>53</v>
      </c>
      <c r="U7230" s="4">
        <v>53</v>
      </c>
      <c r="V7230" s="13">
        <v>53</v>
      </c>
      <c r="W7230" s="4">
        <v>39</v>
      </c>
      <c r="X7230" s="4">
        <v>55</v>
      </c>
      <c r="Y7230">
        <f t="shared" si="1358"/>
        <v>0</v>
      </c>
      <c r="Z7230">
        <f t="shared" si="1359"/>
        <v>0</v>
      </c>
    </row>
    <row r="7231" spans="2:26" x14ac:dyDescent="0.25">
      <c r="B7231" s="11">
        <f t="shared" si="1360"/>
        <v>44862.791666649158</v>
      </c>
      <c r="C7231" s="1">
        <f t="shared" si="1351"/>
        <v>10</v>
      </c>
      <c r="D7231" s="1">
        <f t="shared" si="1352"/>
        <v>5</v>
      </c>
      <c r="E7231" s="12">
        <f t="shared" si="1353"/>
        <v>20</v>
      </c>
      <c r="F7231" s="124" t="str">
        <f t="shared" si="1354"/>
        <v>0</v>
      </c>
      <c r="G7231" s="1">
        <f ca="1">(OFFSET(O7231,0,MATCH(Customer!$J$6,'CDH &amp; HDH'!$P$11:$X$11,0)))</f>
        <v>52</v>
      </c>
      <c r="H7231" s="1" t="str">
        <f t="shared" si="1355"/>
        <v>Heating</v>
      </c>
      <c r="I7231" s="1">
        <f ca="1">OFFSET(IF($H7231="Cooling",Customer!$C$25,Customer!$C$52),E7231,D7231)</f>
        <v>66</v>
      </c>
      <c r="J7231" s="1">
        <f ca="1">OFFSET(IF($H7231="Cooling",Customer!$L$25,Customer!$L$52),$E7231,$D7231)</f>
        <v>64</v>
      </c>
      <c r="K7231" s="16">
        <f t="shared" si="1356"/>
        <v>0</v>
      </c>
      <c r="L7231" s="16">
        <f t="shared" si="1357"/>
        <v>0</v>
      </c>
      <c r="M7231" s="17">
        <f t="shared" ca="1" si="1361"/>
        <v>14</v>
      </c>
      <c r="N7231" s="17">
        <f t="shared" ca="1" si="1362"/>
        <v>12</v>
      </c>
      <c r="O7231" s="4"/>
      <c r="P7231" s="4">
        <v>47</v>
      </c>
      <c r="Q7231" s="4">
        <v>49</v>
      </c>
      <c r="R7231" s="4">
        <v>33</v>
      </c>
      <c r="S7231" s="4">
        <v>44</v>
      </c>
      <c r="T7231" s="4">
        <v>51</v>
      </c>
      <c r="U7231" s="4">
        <v>51</v>
      </c>
      <c r="V7231" s="13">
        <v>52</v>
      </c>
      <c r="W7231" s="4">
        <v>37</v>
      </c>
      <c r="X7231" s="4">
        <v>52</v>
      </c>
      <c r="Y7231">
        <f t="shared" si="1358"/>
        <v>0</v>
      </c>
      <c r="Z7231">
        <f t="shared" si="1359"/>
        <v>0</v>
      </c>
    </row>
    <row r="7232" spans="2:26" x14ac:dyDescent="0.25">
      <c r="B7232" s="11">
        <f t="shared" si="1360"/>
        <v>44862.833333315823</v>
      </c>
      <c r="C7232" s="1">
        <f t="shared" si="1351"/>
        <v>10</v>
      </c>
      <c r="D7232" s="1">
        <f t="shared" si="1352"/>
        <v>5</v>
      </c>
      <c r="E7232" s="12">
        <f t="shared" si="1353"/>
        <v>21</v>
      </c>
      <c r="F7232" s="124" t="str">
        <f t="shared" si="1354"/>
        <v>0</v>
      </c>
      <c r="G7232" s="1">
        <f ca="1">(OFFSET(O7232,0,MATCH(Customer!$J$6,'CDH &amp; HDH'!$P$11:$X$11,0)))</f>
        <v>49</v>
      </c>
      <c r="H7232" s="1" t="str">
        <f t="shared" si="1355"/>
        <v>Heating</v>
      </c>
      <c r="I7232" s="1">
        <f ca="1">OFFSET(IF($H7232="Cooling",Customer!$C$25,Customer!$C$52),E7232,D7232)</f>
        <v>66</v>
      </c>
      <c r="J7232" s="1">
        <f ca="1">OFFSET(IF($H7232="Cooling",Customer!$L$25,Customer!$L$52),$E7232,$D7232)</f>
        <v>64</v>
      </c>
      <c r="K7232" s="16">
        <f t="shared" si="1356"/>
        <v>0</v>
      </c>
      <c r="L7232" s="16">
        <f t="shared" si="1357"/>
        <v>0</v>
      </c>
      <c r="M7232" s="17">
        <f t="shared" ca="1" si="1361"/>
        <v>17</v>
      </c>
      <c r="N7232" s="17">
        <f t="shared" ca="1" si="1362"/>
        <v>15</v>
      </c>
      <c r="O7232" s="4"/>
      <c r="P7232" s="4">
        <v>47</v>
      </c>
      <c r="Q7232" s="4">
        <v>50</v>
      </c>
      <c r="R7232" s="4">
        <v>32</v>
      </c>
      <c r="S7232" s="4">
        <v>42</v>
      </c>
      <c r="T7232" s="4">
        <v>51</v>
      </c>
      <c r="U7232" s="4">
        <v>50</v>
      </c>
      <c r="V7232" s="13">
        <v>49</v>
      </c>
      <c r="W7232" s="4">
        <v>35</v>
      </c>
      <c r="X7232" s="4">
        <v>52</v>
      </c>
      <c r="Y7232">
        <f t="shared" si="1358"/>
        <v>0</v>
      </c>
      <c r="Z7232">
        <f t="shared" si="1359"/>
        <v>0</v>
      </c>
    </row>
    <row r="7233" spans="2:26" x14ac:dyDescent="0.25">
      <c r="B7233" s="11">
        <f t="shared" si="1360"/>
        <v>44862.874999982487</v>
      </c>
      <c r="C7233" s="1">
        <f t="shared" si="1351"/>
        <v>10</v>
      </c>
      <c r="D7233" s="1">
        <f t="shared" si="1352"/>
        <v>5</v>
      </c>
      <c r="E7233" s="12">
        <f t="shared" si="1353"/>
        <v>22</v>
      </c>
      <c r="F7233" s="124" t="str">
        <f t="shared" si="1354"/>
        <v>0</v>
      </c>
      <c r="G7233" s="1">
        <f ca="1">(OFFSET(O7233,0,MATCH(Customer!$J$6,'CDH &amp; HDH'!$P$11:$X$11,0)))</f>
        <v>47</v>
      </c>
      <c r="H7233" s="1" t="str">
        <f t="shared" si="1355"/>
        <v>Heating</v>
      </c>
      <c r="I7233" s="1">
        <f ca="1">OFFSET(IF($H7233="Cooling",Customer!$C$25,Customer!$C$52),E7233,D7233)</f>
        <v>66</v>
      </c>
      <c r="J7233" s="1">
        <f ca="1">OFFSET(IF($H7233="Cooling",Customer!$L$25,Customer!$L$52),$E7233,$D7233)</f>
        <v>64</v>
      </c>
      <c r="K7233" s="16">
        <f t="shared" si="1356"/>
        <v>0</v>
      </c>
      <c r="L7233" s="16">
        <f t="shared" si="1357"/>
        <v>0</v>
      </c>
      <c r="M7233" s="17">
        <f t="shared" ca="1" si="1361"/>
        <v>19</v>
      </c>
      <c r="N7233" s="17">
        <f t="shared" ca="1" si="1362"/>
        <v>17</v>
      </c>
      <c r="O7233" s="4"/>
      <c r="P7233" s="4">
        <v>46</v>
      </c>
      <c r="Q7233" s="4">
        <v>48</v>
      </c>
      <c r="R7233" s="4">
        <v>32</v>
      </c>
      <c r="S7233" s="4">
        <v>41</v>
      </c>
      <c r="T7233" s="4">
        <v>47</v>
      </c>
      <c r="U7233" s="4">
        <v>47</v>
      </c>
      <c r="V7233" s="13">
        <v>47</v>
      </c>
      <c r="W7233" s="4">
        <v>34</v>
      </c>
      <c r="X7233" s="4">
        <v>54</v>
      </c>
      <c r="Y7233">
        <f t="shared" si="1358"/>
        <v>0</v>
      </c>
      <c r="Z7233">
        <f t="shared" si="1359"/>
        <v>0</v>
      </c>
    </row>
    <row r="7234" spans="2:26" x14ac:dyDescent="0.25">
      <c r="B7234" s="11">
        <f t="shared" si="1360"/>
        <v>44862.916666649151</v>
      </c>
      <c r="C7234" s="1">
        <f t="shared" si="1351"/>
        <v>10</v>
      </c>
      <c r="D7234" s="1">
        <f t="shared" si="1352"/>
        <v>5</v>
      </c>
      <c r="E7234" s="12">
        <f t="shared" si="1353"/>
        <v>23</v>
      </c>
      <c r="F7234" s="124" t="str">
        <f t="shared" si="1354"/>
        <v>0</v>
      </c>
      <c r="G7234" s="1">
        <f ca="1">(OFFSET(O7234,0,MATCH(Customer!$J$6,'CDH &amp; HDH'!$P$11:$X$11,0)))</f>
        <v>45</v>
      </c>
      <c r="H7234" s="1" t="str">
        <f t="shared" si="1355"/>
        <v>Heating</v>
      </c>
      <c r="I7234" s="1">
        <f ca="1">OFFSET(IF($H7234="Cooling",Customer!$C$25,Customer!$C$52),E7234,D7234)</f>
        <v>66</v>
      </c>
      <c r="J7234" s="1">
        <f ca="1">OFFSET(IF($H7234="Cooling",Customer!$L$25,Customer!$L$52),$E7234,$D7234)</f>
        <v>64</v>
      </c>
      <c r="K7234" s="16">
        <f t="shared" si="1356"/>
        <v>0</v>
      </c>
      <c r="L7234" s="16">
        <f t="shared" si="1357"/>
        <v>0</v>
      </c>
      <c r="M7234" s="17">
        <f t="shared" ca="1" si="1361"/>
        <v>21</v>
      </c>
      <c r="N7234" s="17">
        <f t="shared" ca="1" si="1362"/>
        <v>19</v>
      </c>
      <c r="O7234" s="4"/>
      <c r="P7234" s="4">
        <v>46</v>
      </c>
      <c r="Q7234" s="4">
        <v>48</v>
      </c>
      <c r="R7234" s="4">
        <v>30</v>
      </c>
      <c r="S7234" s="4">
        <v>40</v>
      </c>
      <c r="T7234" s="4">
        <v>45</v>
      </c>
      <c r="U7234" s="4">
        <v>47</v>
      </c>
      <c r="V7234" s="13">
        <v>45</v>
      </c>
      <c r="W7234" s="4">
        <v>33</v>
      </c>
      <c r="X7234" s="4">
        <v>50</v>
      </c>
      <c r="Y7234">
        <f t="shared" si="1358"/>
        <v>0</v>
      </c>
      <c r="Z7234">
        <f t="shared" si="1359"/>
        <v>0</v>
      </c>
    </row>
    <row r="7235" spans="2:26" x14ac:dyDescent="0.25">
      <c r="B7235" s="11">
        <f t="shared" si="1360"/>
        <v>44862.958333315815</v>
      </c>
      <c r="C7235" s="1">
        <f t="shared" si="1351"/>
        <v>10</v>
      </c>
      <c r="D7235" s="1">
        <f t="shared" si="1352"/>
        <v>5</v>
      </c>
      <c r="E7235" s="12">
        <f t="shared" si="1353"/>
        <v>24</v>
      </c>
      <c r="F7235" s="124" t="str">
        <f t="shared" si="1354"/>
        <v>0</v>
      </c>
      <c r="G7235" s="1">
        <f ca="1">(OFFSET(O7235,0,MATCH(Customer!$J$6,'CDH &amp; HDH'!$P$11:$X$11,0)))</f>
        <v>43</v>
      </c>
      <c r="H7235" s="1" t="str">
        <f t="shared" si="1355"/>
        <v>Heating</v>
      </c>
      <c r="I7235" s="1">
        <f ca="1">OFFSET(IF($H7235="Cooling",Customer!$C$25,Customer!$C$52),E7235,D7235)</f>
        <v>66</v>
      </c>
      <c r="J7235" s="1">
        <f ca="1">OFFSET(IF($H7235="Cooling",Customer!$L$25,Customer!$L$52),$E7235,$D7235)</f>
        <v>64</v>
      </c>
      <c r="K7235" s="16">
        <f t="shared" si="1356"/>
        <v>0</v>
      </c>
      <c r="L7235" s="16">
        <f t="shared" si="1357"/>
        <v>0</v>
      </c>
      <c r="M7235" s="17">
        <f t="shared" ca="1" si="1361"/>
        <v>23</v>
      </c>
      <c r="N7235" s="17">
        <f t="shared" ca="1" si="1362"/>
        <v>21</v>
      </c>
      <c r="O7235" s="4"/>
      <c r="P7235" s="4">
        <v>46</v>
      </c>
      <c r="Q7235" s="4">
        <v>48</v>
      </c>
      <c r="R7235" s="4">
        <v>30</v>
      </c>
      <c r="S7235" s="4">
        <v>39</v>
      </c>
      <c r="T7235" s="4">
        <v>42</v>
      </c>
      <c r="U7235" s="4">
        <v>45</v>
      </c>
      <c r="V7235" s="13">
        <v>43</v>
      </c>
      <c r="W7235" s="4">
        <v>32</v>
      </c>
      <c r="X7235" s="4">
        <v>47</v>
      </c>
      <c r="Y7235">
        <f t="shared" si="1358"/>
        <v>0</v>
      </c>
      <c r="Z7235">
        <f t="shared" si="1359"/>
        <v>0</v>
      </c>
    </row>
    <row r="7236" spans="2:26" x14ac:dyDescent="0.25">
      <c r="B7236" s="11">
        <f t="shared" si="1360"/>
        <v>44862.999999982479</v>
      </c>
      <c r="C7236" s="1">
        <f t="shared" si="1351"/>
        <v>10</v>
      </c>
      <c r="D7236" s="1">
        <f t="shared" si="1352"/>
        <v>6</v>
      </c>
      <c r="E7236" s="12">
        <f t="shared" si="1353"/>
        <v>1</v>
      </c>
      <c r="F7236" s="124" t="str">
        <f t="shared" si="1354"/>
        <v>0</v>
      </c>
      <c r="G7236" s="1">
        <f ca="1">(OFFSET(O7236,0,MATCH(Customer!$J$6,'CDH &amp; HDH'!$P$11:$X$11,0)))</f>
        <v>43</v>
      </c>
      <c r="H7236" s="1" t="str">
        <f t="shared" si="1355"/>
        <v>Heating</v>
      </c>
      <c r="I7236" s="1">
        <f ca="1">OFFSET(IF($H7236="Cooling",Customer!$C$25,Customer!$C$52),E7236,D7236)</f>
        <v>66</v>
      </c>
      <c r="J7236" s="1">
        <f ca="1">OFFSET(IF($H7236="Cooling",Customer!$L$25,Customer!$L$52),$E7236,$D7236)</f>
        <v>64</v>
      </c>
      <c r="K7236" s="16">
        <f t="shared" si="1356"/>
        <v>0</v>
      </c>
      <c r="L7236" s="16">
        <f t="shared" si="1357"/>
        <v>0</v>
      </c>
      <c r="M7236" s="17">
        <f t="shared" ca="1" si="1361"/>
        <v>23</v>
      </c>
      <c r="N7236" s="17">
        <f t="shared" ca="1" si="1362"/>
        <v>21</v>
      </c>
      <c r="O7236" s="4"/>
      <c r="P7236" s="4">
        <v>44</v>
      </c>
      <c r="Q7236" s="4">
        <v>48</v>
      </c>
      <c r="R7236" s="4">
        <v>28</v>
      </c>
      <c r="S7236" s="4">
        <v>38</v>
      </c>
      <c r="T7236" s="4">
        <v>43</v>
      </c>
      <c r="U7236" s="4">
        <v>43</v>
      </c>
      <c r="V7236" s="13">
        <v>43</v>
      </c>
      <c r="W7236" s="4">
        <v>32</v>
      </c>
      <c r="X7236" s="4">
        <v>46</v>
      </c>
      <c r="Y7236">
        <f t="shared" si="1358"/>
        <v>0</v>
      </c>
      <c r="Z7236">
        <f t="shared" si="1359"/>
        <v>0</v>
      </c>
    </row>
    <row r="7237" spans="2:26" x14ac:dyDescent="0.25">
      <c r="B7237" s="11">
        <f t="shared" si="1360"/>
        <v>44863.041666649144</v>
      </c>
      <c r="C7237" s="1">
        <f t="shared" si="1351"/>
        <v>10</v>
      </c>
      <c r="D7237" s="1">
        <f t="shared" si="1352"/>
        <v>6</v>
      </c>
      <c r="E7237" s="12">
        <f t="shared" si="1353"/>
        <v>2</v>
      </c>
      <c r="F7237" s="124" t="str">
        <f t="shared" si="1354"/>
        <v>0</v>
      </c>
      <c r="G7237" s="1">
        <f ca="1">(OFFSET(O7237,0,MATCH(Customer!$J$6,'CDH &amp; HDH'!$P$11:$X$11,0)))</f>
        <v>42</v>
      </c>
      <c r="H7237" s="1" t="str">
        <f t="shared" si="1355"/>
        <v>Heating</v>
      </c>
      <c r="I7237" s="1">
        <f ca="1">OFFSET(IF($H7237="Cooling",Customer!$C$25,Customer!$C$52),E7237,D7237)</f>
        <v>66</v>
      </c>
      <c r="J7237" s="1">
        <f ca="1">OFFSET(IF($H7237="Cooling",Customer!$L$25,Customer!$L$52),$E7237,$D7237)</f>
        <v>64</v>
      </c>
      <c r="K7237" s="16">
        <f t="shared" si="1356"/>
        <v>0</v>
      </c>
      <c r="L7237" s="16">
        <f t="shared" si="1357"/>
        <v>0</v>
      </c>
      <c r="M7237" s="17">
        <f t="shared" ca="1" si="1361"/>
        <v>24</v>
      </c>
      <c r="N7237" s="17">
        <f t="shared" ca="1" si="1362"/>
        <v>22</v>
      </c>
      <c r="O7237" s="4"/>
      <c r="P7237" s="4">
        <v>44</v>
      </c>
      <c r="Q7237" s="4">
        <v>48</v>
      </c>
      <c r="R7237" s="4">
        <v>31</v>
      </c>
      <c r="S7237" s="4">
        <v>36</v>
      </c>
      <c r="T7237" s="4">
        <v>41</v>
      </c>
      <c r="U7237" s="4">
        <v>42</v>
      </c>
      <c r="V7237" s="13">
        <v>42</v>
      </c>
      <c r="W7237" s="4">
        <v>32</v>
      </c>
      <c r="X7237" s="4">
        <v>44</v>
      </c>
      <c r="Y7237">
        <f t="shared" si="1358"/>
        <v>0</v>
      </c>
      <c r="Z7237">
        <f t="shared" si="1359"/>
        <v>0</v>
      </c>
    </row>
    <row r="7238" spans="2:26" x14ac:dyDescent="0.25">
      <c r="B7238" s="11">
        <f t="shared" si="1360"/>
        <v>44863.083333315808</v>
      </c>
      <c r="C7238" s="1">
        <f t="shared" si="1351"/>
        <v>10</v>
      </c>
      <c r="D7238" s="1">
        <f t="shared" si="1352"/>
        <v>6</v>
      </c>
      <c r="E7238" s="12">
        <f t="shared" si="1353"/>
        <v>3</v>
      </c>
      <c r="F7238" s="124" t="str">
        <f t="shared" si="1354"/>
        <v>0</v>
      </c>
      <c r="G7238" s="1">
        <f ca="1">(OFFSET(O7238,0,MATCH(Customer!$J$6,'CDH &amp; HDH'!$P$11:$X$11,0)))</f>
        <v>41</v>
      </c>
      <c r="H7238" s="1" t="str">
        <f t="shared" si="1355"/>
        <v>Heating</v>
      </c>
      <c r="I7238" s="1">
        <f ca="1">OFFSET(IF($H7238="Cooling",Customer!$C$25,Customer!$C$52),E7238,D7238)</f>
        <v>66</v>
      </c>
      <c r="J7238" s="1">
        <f ca="1">OFFSET(IF($H7238="Cooling",Customer!$L$25,Customer!$L$52),$E7238,$D7238)</f>
        <v>64</v>
      </c>
      <c r="K7238" s="16">
        <f t="shared" si="1356"/>
        <v>0</v>
      </c>
      <c r="L7238" s="16">
        <f t="shared" si="1357"/>
        <v>0</v>
      </c>
      <c r="M7238" s="17">
        <f t="shared" ca="1" si="1361"/>
        <v>25</v>
      </c>
      <c r="N7238" s="17">
        <f t="shared" ca="1" si="1362"/>
        <v>23</v>
      </c>
      <c r="O7238" s="4"/>
      <c r="P7238" s="4">
        <v>42</v>
      </c>
      <c r="Q7238" s="4">
        <v>47</v>
      </c>
      <c r="R7238" s="4">
        <v>32</v>
      </c>
      <c r="S7238" s="4">
        <v>35</v>
      </c>
      <c r="T7238" s="4">
        <v>41</v>
      </c>
      <c r="U7238" s="4">
        <v>42</v>
      </c>
      <c r="V7238" s="13">
        <v>41</v>
      </c>
      <c r="W7238" s="4">
        <v>31</v>
      </c>
      <c r="X7238" s="4">
        <v>43</v>
      </c>
      <c r="Y7238">
        <f t="shared" si="1358"/>
        <v>0</v>
      </c>
      <c r="Z7238">
        <f t="shared" si="1359"/>
        <v>0</v>
      </c>
    </row>
    <row r="7239" spans="2:26" x14ac:dyDescent="0.25">
      <c r="B7239" s="11">
        <f t="shared" si="1360"/>
        <v>44863.124999982472</v>
      </c>
      <c r="C7239" s="1">
        <f t="shared" si="1351"/>
        <v>10</v>
      </c>
      <c r="D7239" s="1">
        <f t="shared" si="1352"/>
        <v>6</v>
      </c>
      <c r="E7239" s="12">
        <f t="shared" si="1353"/>
        <v>4</v>
      </c>
      <c r="F7239" s="124" t="str">
        <f t="shared" si="1354"/>
        <v>0</v>
      </c>
      <c r="G7239" s="1">
        <f ca="1">(OFFSET(O7239,0,MATCH(Customer!$J$6,'CDH &amp; HDH'!$P$11:$X$11,0)))</f>
        <v>39</v>
      </c>
      <c r="H7239" s="1" t="str">
        <f t="shared" si="1355"/>
        <v>Heating</v>
      </c>
      <c r="I7239" s="1">
        <f ca="1">OFFSET(IF($H7239="Cooling",Customer!$C$25,Customer!$C$52),E7239,D7239)</f>
        <v>66</v>
      </c>
      <c r="J7239" s="1">
        <f ca="1">OFFSET(IF($H7239="Cooling",Customer!$L$25,Customer!$L$52),$E7239,$D7239)</f>
        <v>64</v>
      </c>
      <c r="K7239" s="16">
        <f t="shared" si="1356"/>
        <v>0</v>
      </c>
      <c r="L7239" s="16">
        <f t="shared" si="1357"/>
        <v>0</v>
      </c>
      <c r="M7239" s="17">
        <f t="shared" ca="1" si="1361"/>
        <v>27</v>
      </c>
      <c r="N7239" s="17">
        <f t="shared" ca="1" si="1362"/>
        <v>25</v>
      </c>
      <c r="O7239" s="4"/>
      <c r="P7239" s="4">
        <v>41</v>
      </c>
      <c r="Q7239" s="4">
        <v>49</v>
      </c>
      <c r="R7239" s="4">
        <v>32</v>
      </c>
      <c r="S7239" s="4">
        <v>33</v>
      </c>
      <c r="T7239" s="4">
        <v>39</v>
      </c>
      <c r="U7239" s="4">
        <v>40</v>
      </c>
      <c r="V7239" s="13">
        <v>39</v>
      </c>
      <c r="W7239" s="4">
        <v>29</v>
      </c>
      <c r="X7239" s="4">
        <v>42</v>
      </c>
      <c r="Y7239">
        <f t="shared" si="1358"/>
        <v>0</v>
      </c>
      <c r="Z7239">
        <f t="shared" si="1359"/>
        <v>0</v>
      </c>
    </row>
    <row r="7240" spans="2:26" x14ac:dyDescent="0.25">
      <c r="B7240" s="11">
        <f t="shared" si="1360"/>
        <v>44863.166666649136</v>
      </c>
      <c r="C7240" s="1">
        <f t="shared" si="1351"/>
        <v>10</v>
      </c>
      <c r="D7240" s="1">
        <f t="shared" si="1352"/>
        <v>6</v>
      </c>
      <c r="E7240" s="12">
        <f t="shared" si="1353"/>
        <v>5</v>
      </c>
      <c r="F7240" s="124" t="str">
        <f t="shared" si="1354"/>
        <v>0</v>
      </c>
      <c r="G7240" s="1">
        <f ca="1">(OFFSET(O7240,0,MATCH(Customer!$J$6,'CDH &amp; HDH'!$P$11:$X$11,0)))</f>
        <v>38</v>
      </c>
      <c r="H7240" s="1" t="str">
        <f t="shared" si="1355"/>
        <v>Heating</v>
      </c>
      <c r="I7240" s="1">
        <f ca="1">OFFSET(IF($H7240="Cooling",Customer!$C$25,Customer!$C$52),E7240,D7240)</f>
        <v>66</v>
      </c>
      <c r="J7240" s="1">
        <f ca="1">OFFSET(IF($H7240="Cooling",Customer!$L$25,Customer!$L$52),$E7240,$D7240)</f>
        <v>64</v>
      </c>
      <c r="K7240" s="16">
        <f t="shared" si="1356"/>
        <v>0</v>
      </c>
      <c r="L7240" s="16">
        <f t="shared" si="1357"/>
        <v>0</v>
      </c>
      <c r="M7240" s="17">
        <f t="shared" ca="1" si="1361"/>
        <v>28</v>
      </c>
      <c r="N7240" s="17">
        <f t="shared" ca="1" si="1362"/>
        <v>26</v>
      </c>
      <c r="O7240" s="4"/>
      <c r="P7240" s="4">
        <v>41</v>
      </c>
      <c r="Q7240" s="4">
        <v>47</v>
      </c>
      <c r="R7240" s="4">
        <v>32</v>
      </c>
      <c r="S7240" s="4">
        <v>32</v>
      </c>
      <c r="T7240" s="4">
        <v>38</v>
      </c>
      <c r="U7240" s="4">
        <v>37</v>
      </c>
      <c r="V7240" s="13">
        <v>38</v>
      </c>
      <c r="W7240" s="4">
        <v>27</v>
      </c>
      <c r="X7240" s="4">
        <v>40</v>
      </c>
      <c r="Y7240">
        <f t="shared" si="1358"/>
        <v>0</v>
      </c>
      <c r="Z7240">
        <f t="shared" si="1359"/>
        <v>0</v>
      </c>
    </row>
    <row r="7241" spans="2:26" x14ac:dyDescent="0.25">
      <c r="B7241" s="11">
        <f t="shared" si="1360"/>
        <v>44863.208333315801</v>
      </c>
      <c r="C7241" s="1">
        <f t="shared" si="1351"/>
        <v>10</v>
      </c>
      <c r="D7241" s="1">
        <f t="shared" si="1352"/>
        <v>6</v>
      </c>
      <c r="E7241" s="12">
        <f t="shared" si="1353"/>
        <v>6</v>
      </c>
      <c r="F7241" s="124" t="str">
        <f t="shared" si="1354"/>
        <v>0</v>
      </c>
      <c r="G7241" s="1">
        <f ca="1">(OFFSET(O7241,0,MATCH(Customer!$J$6,'CDH &amp; HDH'!$P$11:$X$11,0)))</f>
        <v>38</v>
      </c>
      <c r="H7241" s="1" t="str">
        <f t="shared" si="1355"/>
        <v>Heating</v>
      </c>
      <c r="I7241" s="1">
        <f ca="1">OFFSET(IF($H7241="Cooling",Customer!$C$25,Customer!$C$52),E7241,D7241)</f>
        <v>66</v>
      </c>
      <c r="J7241" s="1">
        <f ca="1">OFFSET(IF($H7241="Cooling",Customer!$L$25,Customer!$L$52),$E7241,$D7241)</f>
        <v>64</v>
      </c>
      <c r="K7241" s="16">
        <f t="shared" si="1356"/>
        <v>0</v>
      </c>
      <c r="L7241" s="16">
        <f t="shared" si="1357"/>
        <v>0</v>
      </c>
      <c r="M7241" s="17">
        <f t="shared" ca="1" si="1361"/>
        <v>28</v>
      </c>
      <c r="N7241" s="17">
        <f t="shared" ca="1" si="1362"/>
        <v>26</v>
      </c>
      <c r="O7241" s="4"/>
      <c r="P7241" s="4">
        <v>40</v>
      </c>
      <c r="Q7241" s="4">
        <v>47</v>
      </c>
      <c r="R7241" s="4">
        <v>32</v>
      </c>
      <c r="S7241" s="4">
        <v>32</v>
      </c>
      <c r="T7241" s="4">
        <v>38</v>
      </c>
      <c r="U7241" s="4">
        <v>36</v>
      </c>
      <c r="V7241" s="13">
        <v>38</v>
      </c>
      <c r="W7241" s="4">
        <v>26</v>
      </c>
      <c r="X7241" s="4">
        <v>40</v>
      </c>
      <c r="Y7241">
        <f t="shared" si="1358"/>
        <v>0</v>
      </c>
      <c r="Z7241">
        <f t="shared" si="1359"/>
        <v>0</v>
      </c>
    </row>
    <row r="7242" spans="2:26" x14ac:dyDescent="0.25">
      <c r="B7242" s="11">
        <f t="shared" si="1360"/>
        <v>44863.249999982465</v>
      </c>
      <c r="C7242" s="1">
        <f t="shared" si="1351"/>
        <v>10</v>
      </c>
      <c r="D7242" s="1">
        <f t="shared" si="1352"/>
        <v>6</v>
      </c>
      <c r="E7242" s="12">
        <f t="shared" si="1353"/>
        <v>7</v>
      </c>
      <c r="F7242" s="124" t="str">
        <f t="shared" si="1354"/>
        <v>0</v>
      </c>
      <c r="G7242" s="1">
        <f ca="1">(OFFSET(O7242,0,MATCH(Customer!$J$6,'CDH &amp; HDH'!$P$11:$X$11,0)))</f>
        <v>38</v>
      </c>
      <c r="H7242" s="1" t="str">
        <f t="shared" si="1355"/>
        <v>Heating</v>
      </c>
      <c r="I7242" s="1">
        <f ca="1">OFFSET(IF($H7242="Cooling",Customer!$C$25,Customer!$C$52),E7242,D7242)</f>
        <v>66</v>
      </c>
      <c r="J7242" s="1">
        <f ca="1">OFFSET(IF($H7242="Cooling",Customer!$L$25,Customer!$L$52),$E7242,$D7242)</f>
        <v>64</v>
      </c>
      <c r="K7242" s="16">
        <f t="shared" si="1356"/>
        <v>0</v>
      </c>
      <c r="L7242" s="16">
        <f t="shared" si="1357"/>
        <v>0</v>
      </c>
      <c r="M7242" s="17">
        <f t="shared" ca="1" si="1361"/>
        <v>28</v>
      </c>
      <c r="N7242" s="17">
        <f t="shared" ca="1" si="1362"/>
        <v>26</v>
      </c>
      <c r="O7242" s="4"/>
      <c r="P7242" s="4">
        <v>42</v>
      </c>
      <c r="Q7242" s="4">
        <v>47</v>
      </c>
      <c r="R7242" s="4">
        <v>33</v>
      </c>
      <c r="S7242" s="4">
        <v>31</v>
      </c>
      <c r="T7242" s="4">
        <v>37</v>
      </c>
      <c r="U7242" s="4">
        <v>37</v>
      </c>
      <c r="V7242" s="13">
        <v>38</v>
      </c>
      <c r="W7242" s="4">
        <v>27</v>
      </c>
      <c r="X7242" s="4">
        <v>38</v>
      </c>
      <c r="Y7242">
        <f t="shared" si="1358"/>
        <v>0</v>
      </c>
      <c r="Z7242">
        <f t="shared" si="1359"/>
        <v>0</v>
      </c>
    </row>
    <row r="7243" spans="2:26" x14ac:dyDescent="0.25">
      <c r="B7243" s="11">
        <f t="shared" si="1360"/>
        <v>44863.291666649129</v>
      </c>
      <c r="C7243" s="1">
        <f t="shared" si="1351"/>
        <v>10</v>
      </c>
      <c r="D7243" s="1">
        <f t="shared" si="1352"/>
        <v>6</v>
      </c>
      <c r="E7243" s="12">
        <f t="shared" si="1353"/>
        <v>8</v>
      </c>
      <c r="F7243" s="124" t="str">
        <f t="shared" si="1354"/>
        <v>0</v>
      </c>
      <c r="G7243" s="1">
        <f ca="1">(OFFSET(O7243,0,MATCH(Customer!$J$6,'CDH &amp; HDH'!$P$11:$X$11,0)))</f>
        <v>39</v>
      </c>
      <c r="H7243" s="1" t="str">
        <f t="shared" si="1355"/>
        <v>Heating</v>
      </c>
      <c r="I7243" s="1">
        <f ca="1">OFFSET(IF($H7243="Cooling",Customer!$C$25,Customer!$C$52),E7243,D7243)</f>
        <v>66</v>
      </c>
      <c r="J7243" s="1">
        <f ca="1">OFFSET(IF($H7243="Cooling",Customer!$L$25,Customer!$L$52),$E7243,$D7243)</f>
        <v>64</v>
      </c>
      <c r="K7243" s="16">
        <f t="shared" si="1356"/>
        <v>0</v>
      </c>
      <c r="L7243" s="16">
        <f t="shared" si="1357"/>
        <v>0</v>
      </c>
      <c r="M7243" s="17">
        <f t="shared" ca="1" si="1361"/>
        <v>27</v>
      </c>
      <c r="N7243" s="17">
        <f t="shared" ca="1" si="1362"/>
        <v>25</v>
      </c>
      <c r="O7243" s="4"/>
      <c r="P7243" s="4">
        <v>43</v>
      </c>
      <c r="Q7243" s="4">
        <v>49</v>
      </c>
      <c r="R7243" s="4">
        <v>33</v>
      </c>
      <c r="S7243" s="4">
        <v>35</v>
      </c>
      <c r="T7243" s="4">
        <v>41</v>
      </c>
      <c r="U7243" s="4">
        <v>37</v>
      </c>
      <c r="V7243" s="13">
        <v>39</v>
      </c>
      <c r="W7243" s="4">
        <v>31</v>
      </c>
      <c r="X7243" s="4">
        <v>40</v>
      </c>
      <c r="Y7243">
        <f t="shared" si="1358"/>
        <v>0</v>
      </c>
      <c r="Z7243">
        <f t="shared" si="1359"/>
        <v>0</v>
      </c>
    </row>
    <row r="7244" spans="2:26" x14ac:dyDescent="0.25">
      <c r="B7244" s="11">
        <f t="shared" si="1360"/>
        <v>44863.333333315793</v>
      </c>
      <c r="C7244" s="1">
        <f t="shared" si="1351"/>
        <v>10</v>
      </c>
      <c r="D7244" s="1">
        <f t="shared" si="1352"/>
        <v>6</v>
      </c>
      <c r="E7244" s="12">
        <f t="shared" si="1353"/>
        <v>9</v>
      </c>
      <c r="F7244" s="124" t="str">
        <f t="shared" si="1354"/>
        <v>0</v>
      </c>
      <c r="G7244" s="1">
        <f ca="1">(OFFSET(O7244,0,MATCH(Customer!$J$6,'CDH &amp; HDH'!$P$11:$X$11,0)))</f>
        <v>40</v>
      </c>
      <c r="H7244" s="1" t="str">
        <f t="shared" si="1355"/>
        <v>Heating</v>
      </c>
      <c r="I7244" s="1">
        <f ca="1">OFFSET(IF($H7244="Cooling",Customer!$C$25,Customer!$C$52),E7244,D7244)</f>
        <v>66</v>
      </c>
      <c r="J7244" s="1">
        <f ca="1">OFFSET(IF($H7244="Cooling",Customer!$L$25,Customer!$L$52),$E7244,$D7244)</f>
        <v>64</v>
      </c>
      <c r="K7244" s="16">
        <f t="shared" si="1356"/>
        <v>0</v>
      </c>
      <c r="L7244" s="16">
        <f t="shared" si="1357"/>
        <v>0</v>
      </c>
      <c r="M7244" s="17">
        <f t="shared" ca="1" si="1361"/>
        <v>26</v>
      </c>
      <c r="N7244" s="17">
        <f t="shared" ca="1" si="1362"/>
        <v>24</v>
      </c>
      <c r="O7244" s="4"/>
      <c r="P7244" s="4">
        <v>45</v>
      </c>
      <c r="Q7244" s="4">
        <v>52</v>
      </c>
      <c r="R7244" s="4">
        <v>34</v>
      </c>
      <c r="S7244" s="4">
        <v>40</v>
      </c>
      <c r="T7244" s="4">
        <v>46</v>
      </c>
      <c r="U7244" s="4">
        <v>44</v>
      </c>
      <c r="V7244" s="13">
        <v>40</v>
      </c>
      <c r="W7244" s="4">
        <v>34</v>
      </c>
      <c r="X7244" s="4">
        <v>46</v>
      </c>
      <c r="Y7244">
        <f t="shared" si="1358"/>
        <v>0</v>
      </c>
      <c r="Z7244">
        <f t="shared" si="1359"/>
        <v>0</v>
      </c>
    </row>
    <row r="7245" spans="2:26" x14ac:dyDescent="0.25">
      <c r="B7245" s="11">
        <f t="shared" si="1360"/>
        <v>44863.374999982458</v>
      </c>
      <c r="C7245" s="1">
        <f t="shared" ref="C7245:C7308" si="1363">MONTH(B7245)</f>
        <v>10</v>
      </c>
      <c r="D7245" s="1">
        <f t="shared" ref="D7245:D7308" si="1364">WEEKDAY(B7245,2)</f>
        <v>6</v>
      </c>
      <c r="E7245" s="12">
        <f t="shared" ref="E7245:E7308" si="1365">HOUR(B7245)+1</f>
        <v>10</v>
      </c>
      <c r="F7245" s="124" t="str">
        <f t="shared" ref="F7245:F7308" si="1366">IF(AND(C7245&gt;5,C7245&lt;9,D7245&lt;6,E7245&gt;14,E7245&lt;19),"1",IF(AND(OR(E7245=8,E7245=9,E7245=19,E7245=20),C7245&lt;3,D7245&lt;6),"1","0"))</f>
        <v>0</v>
      </c>
      <c r="G7245" s="1">
        <f ca="1">(OFFSET(O7245,0,MATCH(Customer!$J$6,'CDH &amp; HDH'!$P$11:$X$11,0)))</f>
        <v>42</v>
      </c>
      <c r="H7245" s="1" t="str">
        <f t="shared" ref="H7245:H7308" si="1367">IF(AND(C7245&gt;=5,C7245&lt;=9),"Cooling","Heating")</f>
        <v>Heating</v>
      </c>
      <c r="I7245" s="1">
        <f ca="1">OFFSET(IF($H7245="Cooling",Customer!$C$25,Customer!$C$52),E7245,D7245)</f>
        <v>66</v>
      </c>
      <c r="J7245" s="1">
        <f ca="1">OFFSET(IF($H7245="Cooling",Customer!$L$25,Customer!$L$52),$E7245,$D7245)</f>
        <v>64</v>
      </c>
      <c r="K7245" s="16">
        <f t="shared" ref="K7245:K7308" si="1368">IF($H7245="Heating",0,MAX(0,$G7245-I7245))</f>
        <v>0</v>
      </c>
      <c r="L7245" s="16">
        <f t="shared" ref="L7245:L7308" si="1369">IF($H7245="Heating",0,MAX(0,$G7245-J7245))</f>
        <v>0</v>
      </c>
      <c r="M7245" s="17">
        <f t="shared" ca="1" si="1361"/>
        <v>24</v>
      </c>
      <c r="N7245" s="17">
        <f t="shared" ca="1" si="1362"/>
        <v>22</v>
      </c>
      <c r="O7245" s="4"/>
      <c r="P7245" s="4">
        <v>46</v>
      </c>
      <c r="Q7245" s="4">
        <v>55</v>
      </c>
      <c r="R7245" s="4">
        <v>33</v>
      </c>
      <c r="S7245" s="4">
        <v>44</v>
      </c>
      <c r="T7245" s="4">
        <v>53</v>
      </c>
      <c r="U7245" s="4">
        <v>45</v>
      </c>
      <c r="V7245" s="13">
        <v>42</v>
      </c>
      <c r="W7245" s="4">
        <v>39</v>
      </c>
      <c r="X7245" s="4">
        <v>49</v>
      </c>
      <c r="Y7245">
        <f t="shared" ref="Y7245:Y7308" si="1370">1.08*400*K7245</f>
        <v>0</v>
      </c>
      <c r="Z7245">
        <f t="shared" ref="Z7245:Z7308" si="1371">1.08*400*L7245</f>
        <v>0</v>
      </c>
    </row>
    <row r="7246" spans="2:26" x14ac:dyDescent="0.25">
      <c r="B7246" s="11">
        <f t="shared" ref="B7246:B7309" si="1372">B7245+1/24</f>
        <v>44863.416666649122</v>
      </c>
      <c r="C7246" s="1">
        <f t="shared" si="1363"/>
        <v>10</v>
      </c>
      <c r="D7246" s="1">
        <f t="shared" si="1364"/>
        <v>6</v>
      </c>
      <c r="E7246" s="12">
        <f t="shared" si="1365"/>
        <v>11</v>
      </c>
      <c r="F7246" s="124" t="str">
        <f t="shared" si="1366"/>
        <v>0</v>
      </c>
      <c r="G7246" s="1">
        <f ca="1">(OFFSET(O7246,0,MATCH(Customer!$J$6,'CDH &amp; HDH'!$P$11:$X$11,0)))</f>
        <v>48</v>
      </c>
      <c r="H7246" s="1" t="str">
        <f t="shared" si="1367"/>
        <v>Heating</v>
      </c>
      <c r="I7246" s="1">
        <f ca="1">OFFSET(IF($H7246="Cooling",Customer!$C$25,Customer!$C$52),E7246,D7246)</f>
        <v>66</v>
      </c>
      <c r="J7246" s="1">
        <f ca="1">OFFSET(IF($H7246="Cooling",Customer!$L$25,Customer!$L$52),$E7246,$D7246)</f>
        <v>64</v>
      </c>
      <c r="K7246" s="16">
        <f t="shared" si="1368"/>
        <v>0</v>
      </c>
      <c r="L7246" s="16">
        <f t="shared" si="1369"/>
        <v>0</v>
      </c>
      <c r="M7246" s="17">
        <f t="shared" ca="1" si="1361"/>
        <v>18</v>
      </c>
      <c r="N7246" s="17">
        <f t="shared" ca="1" si="1362"/>
        <v>16</v>
      </c>
      <c r="O7246" s="4"/>
      <c r="P7246" s="4">
        <v>47</v>
      </c>
      <c r="Q7246" s="4">
        <v>59</v>
      </c>
      <c r="R7246" s="4">
        <v>34</v>
      </c>
      <c r="S7246" s="4">
        <v>45</v>
      </c>
      <c r="T7246" s="4">
        <v>60</v>
      </c>
      <c r="U7246" s="4">
        <v>46</v>
      </c>
      <c r="V7246" s="13">
        <v>48</v>
      </c>
      <c r="W7246" s="4">
        <v>41</v>
      </c>
      <c r="X7246" s="4">
        <v>52</v>
      </c>
      <c r="Y7246">
        <f t="shared" si="1370"/>
        <v>0</v>
      </c>
      <c r="Z7246">
        <f t="shared" si="1371"/>
        <v>0</v>
      </c>
    </row>
    <row r="7247" spans="2:26" x14ac:dyDescent="0.25">
      <c r="B7247" s="11">
        <f t="shared" si="1372"/>
        <v>44863.458333315786</v>
      </c>
      <c r="C7247" s="1">
        <f t="shared" si="1363"/>
        <v>10</v>
      </c>
      <c r="D7247" s="1">
        <f t="shared" si="1364"/>
        <v>6</v>
      </c>
      <c r="E7247" s="12">
        <f t="shared" si="1365"/>
        <v>12</v>
      </c>
      <c r="F7247" s="124" t="str">
        <f t="shared" si="1366"/>
        <v>0</v>
      </c>
      <c r="G7247" s="1">
        <f ca="1">(OFFSET(O7247,0,MATCH(Customer!$J$6,'CDH &amp; HDH'!$P$11:$X$11,0)))</f>
        <v>52</v>
      </c>
      <c r="H7247" s="1" t="str">
        <f t="shared" si="1367"/>
        <v>Heating</v>
      </c>
      <c r="I7247" s="1">
        <f ca="1">OFFSET(IF($H7247="Cooling",Customer!$C$25,Customer!$C$52),E7247,D7247)</f>
        <v>66</v>
      </c>
      <c r="J7247" s="1">
        <f ca="1">OFFSET(IF($H7247="Cooling",Customer!$L$25,Customer!$L$52),$E7247,$D7247)</f>
        <v>64</v>
      </c>
      <c r="K7247" s="16">
        <f t="shared" si="1368"/>
        <v>0</v>
      </c>
      <c r="L7247" s="16">
        <f t="shared" si="1369"/>
        <v>0</v>
      </c>
      <c r="M7247" s="17">
        <f t="shared" ca="1" si="1361"/>
        <v>14</v>
      </c>
      <c r="N7247" s="17">
        <f t="shared" ca="1" si="1362"/>
        <v>12</v>
      </c>
      <c r="O7247" s="4"/>
      <c r="P7247" s="4">
        <v>48</v>
      </c>
      <c r="Q7247" s="4">
        <v>62</v>
      </c>
      <c r="R7247" s="4">
        <v>37</v>
      </c>
      <c r="S7247" s="4">
        <v>47</v>
      </c>
      <c r="T7247" s="4">
        <v>63</v>
      </c>
      <c r="U7247" s="4">
        <v>47</v>
      </c>
      <c r="V7247" s="13">
        <v>52</v>
      </c>
      <c r="W7247" s="4">
        <v>43</v>
      </c>
      <c r="X7247" s="4">
        <v>53</v>
      </c>
      <c r="Y7247">
        <f t="shared" si="1370"/>
        <v>0</v>
      </c>
      <c r="Z7247">
        <f t="shared" si="1371"/>
        <v>0</v>
      </c>
    </row>
    <row r="7248" spans="2:26" x14ac:dyDescent="0.25">
      <c r="B7248" s="11">
        <f t="shared" si="1372"/>
        <v>44863.49999998245</v>
      </c>
      <c r="C7248" s="1">
        <f t="shared" si="1363"/>
        <v>10</v>
      </c>
      <c r="D7248" s="1">
        <f t="shared" si="1364"/>
        <v>6</v>
      </c>
      <c r="E7248" s="12">
        <f t="shared" si="1365"/>
        <v>13</v>
      </c>
      <c r="F7248" s="124" t="str">
        <f t="shared" si="1366"/>
        <v>0</v>
      </c>
      <c r="G7248" s="1">
        <f ca="1">(OFFSET(O7248,0,MATCH(Customer!$J$6,'CDH &amp; HDH'!$P$11:$X$11,0)))</f>
        <v>54</v>
      </c>
      <c r="H7248" s="1" t="str">
        <f t="shared" si="1367"/>
        <v>Heating</v>
      </c>
      <c r="I7248" s="1">
        <f ca="1">OFFSET(IF($H7248="Cooling",Customer!$C$25,Customer!$C$52),E7248,D7248)</f>
        <v>66</v>
      </c>
      <c r="J7248" s="1">
        <f ca="1">OFFSET(IF($H7248="Cooling",Customer!$L$25,Customer!$L$52),$E7248,$D7248)</f>
        <v>64</v>
      </c>
      <c r="K7248" s="16">
        <f t="shared" si="1368"/>
        <v>0</v>
      </c>
      <c r="L7248" s="16">
        <f t="shared" si="1369"/>
        <v>0</v>
      </c>
      <c r="M7248" s="17">
        <f t="shared" ca="1" si="1361"/>
        <v>12</v>
      </c>
      <c r="N7248" s="17">
        <f t="shared" ca="1" si="1362"/>
        <v>10</v>
      </c>
      <c r="O7248" s="4"/>
      <c r="P7248" s="4">
        <v>48</v>
      </c>
      <c r="Q7248" s="4">
        <v>64</v>
      </c>
      <c r="R7248" s="4">
        <v>36</v>
      </c>
      <c r="S7248" s="4">
        <v>48</v>
      </c>
      <c r="T7248" s="4">
        <v>68</v>
      </c>
      <c r="U7248" s="4">
        <v>51</v>
      </c>
      <c r="V7248" s="13">
        <v>54</v>
      </c>
      <c r="W7248" s="4">
        <v>46</v>
      </c>
      <c r="X7248" s="4">
        <v>55</v>
      </c>
      <c r="Y7248">
        <f t="shared" si="1370"/>
        <v>0</v>
      </c>
      <c r="Z7248">
        <f t="shared" si="1371"/>
        <v>0</v>
      </c>
    </row>
    <row r="7249" spans="2:26" x14ac:dyDescent="0.25">
      <c r="B7249" s="11">
        <f t="shared" si="1372"/>
        <v>44863.541666649115</v>
      </c>
      <c r="C7249" s="1">
        <f t="shared" si="1363"/>
        <v>10</v>
      </c>
      <c r="D7249" s="1">
        <f t="shared" si="1364"/>
        <v>6</v>
      </c>
      <c r="E7249" s="12">
        <f t="shared" si="1365"/>
        <v>14</v>
      </c>
      <c r="F7249" s="124" t="str">
        <f t="shared" si="1366"/>
        <v>0</v>
      </c>
      <c r="G7249" s="1">
        <f ca="1">(OFFSET(O7249,0,MATCH(Customer!$J$6,'CDH &amp; HDH'!$P$11:$X$11,0)))</f>
        <v>55</v>
      </c>
      <c r="H7249" s="1" t="str">
        <f t="shared" si="1367"/>
        <v>Heating</v>
      </c>
      <c r="I7249" s="1">
        <f ca="1">OFFSET(IF($H7249="Cooling",Customer!$C$25,Customer!$C$52),E7249,D7249)</f>
        <v>66</v>
      </c>
      <c r="J7249" s="1">
        <f ca="1">OFFSET(IF($H7249="Cooling",Customer!$L$25,Customer!$L$52),$E7249,$D7249)</f>
        <v>64</v>
      </c>
      <c r="K7249" s="16">
        <f t="shared" si="1368"/>
        <v>0</v>
      </c>
      <c r="L7249" s="16">
        <f t="shared" si="1369"/>
        <v>0</v>
      </c>
      <c r="M7249" s="17">
        <f t="shared" ca="1" si="1361"/>
        <v>11</v>
      </c>
      <c r="N7249" s="17">
        <f t="shared" ca="1" si="1362"/>
        <v>9</v>
      </c>
      <c r="O7249" s="4"/>
      <c r="P7249" s="4">
        <v>49</v>
      </c>
      <c r="Q7249" s="4">
        <v>66</v>
      </c>
      <c r="R7249" s="4">
        <v>34</v>
      </c>
      <c r="S7249" s="4">
        <v>47</v>
      </c>
      <c r="T7249" s="4">
        <v>69</v>
      </c>
      <c r="U7249" s="4">
        <v>50</v>
      </c>
      <c r="V7249" s="13">
        <v>55</v>
      </c>
      <c r="W7249" s="4">
        <v>49</v>
      </c>
      <c r="X7249" s="4">
        <v>55</v>
      </c>
      <c r="Y7249">
        <f t="shared" si="1370"/>
        <v>0</v>
      </c>
      <c r="Z7249">
        <f t="shared" si="1371"/>
        <v>0</v>
      </c>
    </row>
    <row r="7250" spans="2:26" x14ac:dyDescent="0.25">
      <c r="B7250" s="11">
        <f t="shared" si="1372"/>
        <v>44863.583333315779</v>
      </c>
      <c r="C7250" s="1">
        <f t="shared" si="1363"/>
        <v>10</v>
      </c>
      <c r="D7250" s="1">
        <f t="shared" si="1364"/>
        <v>6</v>
      </c>
      <c r="E7250" s="12">
        <f t="shared" si="1365"/>
        <v>15</v>
      </c>
      <c r="F7250" s="124" t="str">
        <f t="shared" si="1366"/>
        <v>0</v>
      </c>
      <c r="G7250" s="1">
        <f ca="1">(OFFSET(O7250,0,MATCH(Customer!$J$6,'CDH &amp; HDH'!$P$11:$X$11,0)))</f>
        <v>57</v>
      </c>
      <c r="H7250" s="1" t="str">
        <f t="shared" si="1367"/>
        <v>Heating</v>
      </c>
      <c r="I7250" s="1">
        <f ca="1">OFFSET(IF($H7250="Cooling",Customer!$C$25,Customer!$C$52),E7250,D7250)</f>
        <v>66</v>
      </c>
      <c r="J7250" s="1">
        <f ca="1">OFFSET(IF($H7250="Cooling",Customer!$L$25,Customer!$L$52),$E7250,$D7250)</f>
        <v>64</v>
      </c>
      <c r="K7250" s="16">
        <f t="shared" si="1368"/>
        <v>0</v>
      </c>
      <c r="L7250" s="16">
        <f t="shared" si="1369"/>
        <v>0</v>
      </c>
      <c r="M7250" s="17">
        <f t="shared" ca="1" si="1361"/>
        <v>9</v>
      </c>
      <c r="N7250" s="17">
        <f t="shared" ca="1" si="1362"/>
        <v>7</v>
      </c>
      <c r="O7250" s="4"/>
      <c r="P7250" s="4">
        <v>48</v>
      </c>
      <c r="Q7250" s="4">
        <v>64</v>
      </c>
      <c r="R7250" s="4">
        <v>36</v>
      </c>
      <c r="S7250" s="4">
        <v>46</v>
      </c>
      <c r="T7250" s="4">
        <v>69</v>
      </c>
      <c r="U7250" s="4">
        <v>49</v>
      </c>
      <c r="V7250" s="13">
        <v>57</v>
      </c>
      <c r="W7250" s="4">
        <v>50</v>
      </c>
      <c r="X7250" s="4">
        <v>57</v>
      </c>
      <c r="Y7250">
        <f t="shared" si="1370"/>
        <v>0</v>
      </c>
      <c r="Z7250">
        <f t="shared" si="1371"/>
        <v>0</v>
      </c>
    </row>
    <row r="7251" spans="2:26" x14ac:dyDescent="0.25">
      <c r="B7251" s="11">
        <f t="shared" si="1372"/>
        <v>44863.624999982443</v>
      </c>
      <c r="C7251" s="1">
        <f t="shared" si="1363"/>
        <v>10</v>
      </c>
      <c r="D7251" s="1">
        <f t="shared" si="1364"/>
        <v>6</v>
      </c>
      <c r="E7251" s="12">
        <f t="shared" si="1365"/>
        <v>16</v>
      </c>
      <c r="F7251" s="124" t="str">
        <f t="shared" si="1366"/>
        <v>0</v>
      </c>
      <c r="G7251" s="1">
        <f ca="1">(OFFSET(O7251,0,MATCH(Customer!$J$6,'CDH &amp; HDH'!$P$11:$X$11,0)))</f>
        <v>56</v>
      </c>
      <c r="H7251" s="1" t="str">
        <f t="shared" si="1367"/>
        <v>Heating</v>
      </c>
      <c r="I7251" s="1">
        <f ca="1">OFFSET(IF($H7251="Cooling",Customer!$C$25,Customer!$C$52),E7251,D7251)</f>
        <v>66</v>
      </c>
      <c r="J7251" s="1">
        <f ca="1">OFFSET(IF($H7251="Cooling",Customer!$L$25,Customer!$L$52),$E7251,$D7251)</f>
        <v>64</v>
      </c>
      <c r="K7251" s="16">
        <f t="shared" si="1368"/>
        <v>0</v>
      </c>
      <c r="L7251" s="16">
        <f t="shared" si="1369"/>
        <v>0</v>
      </c>
      <c r="M7251" s="17">
        <f t="shared" ca="1" si="1361"/>
        <v>10</v>
      </c>
      <c r="N7251" s="17">
        <f t="shared" ca="1" si="1362"/>
        <v>8</v>
      </c>
      <c r="O7251" s="4"/>
      <c r="P7251" s="4">
        <v>48</v>
      </c>
      <c r="Q7251" s="4">
        <v>63</v>
      </c>
      <c r="R7251" s="4">
        <v>34</v>
      </c>
      <c r="S7251" s="4">
        <v>45</v>
      </c>
      <c r="T7251" s="4">
        <v>68</v>
      </c>
      <c r="U7251" s="4">
        <v>46</v>
      </c>
      <c r="V7251" s="13">
        <v>56</v>
      </c>
      <c r="W7251" s="4">
        <v>48</v>
      </c>
      <c r="X7251" s="4">
        <v>56</v>
      </c>
      <c r="Y7251">
        <f t="shared" si="1370"/>
        <v>0</v>
      </c>
      <c r="Z7251">
        <f t="shared" si="1371"/>
        <v>0</v>
      </c>
    </row>
    <row r="7252" spans="2:26" x14ac:dyDescent="0.25">
      <c r="B7252" s="11">
        <f t="shared" si="1372"/>
        <v>44863.666666649107</v>
      </c>
      <c r="C7252" s="1">
        <f t="shared" si="1363"/>
        <v>10</v>
      </c>
      <c r="D7252" s="1">
        <f t="shared" si="1364"/>
        <v>6</v>
      </c>
      <c r="E7252" s="12">
        <f t="shared" si="1365"/>
        <v>17</v>
      </c>
      <c r="F7252" s="124" t="str">
        <f t="shared" si="1366"/>
        <v>0</v>
      </c>
      <c r="G7252" s="1">
        <f ca="1">(OFFSET(O7252,0,MATCH(Customer!$J$6,'CDH &amp; HDH'!$P$11:$X$11,0)))</f>
        <v>55</v>
      </c>
      <c r="H7252" s="1" t="str">
        <f t="shared" si="1367"/>
        <v>Heating</v>
      </c>
      <c r="I7252" s="1">
        <f ca="1">OFFSET(IF($H7252="Cooling",Customer!$C$25,Customer!$C$52),E7252,D7252)</f>
        <v>66</v>
      </c>
      <c r="J7252" s="1">
        <f ca="1">OFFSET(IF($H7252="Cooling",Customer!$L$25,Customer!$L$52),$E7252,$D7252)</f>
        <v>64</v>
      </c>
      <c r="K7252" s="16">
        <f t="shared" si="1368"/>
        <v>0</v>
      </c>
      <c r="L7252" s="16">
        <f t="shared" si="1369"/>
        <v>0</v>
      </c>
      <c r="M7252" s="17">
        <f t="shared" ca="1" si="1361"/>
        <v>11</v>
      </c>
      <c r="N7252" s="17">
        <f t="shared" ca="1" si="1362"/>
        <v>9</v>
      </c>
      <c r="O7252" s="4"/>
      <c r="P7252" s="4">
        <v>46</v>
      </c>
      <c r="Q7252" s="4">
        <v>61</v>
      </c>
      <c r="R7252" s="4">
        <v>34</v>
      </c>
      <c r="S7252" s="4">
        <v>43</v>
      </c>
      <c r="T7252" s="4">
        <v>64</v>
      </c>
      <c r="U7252" s="4">
        <v>45</v>
      </c>
      <c r="V7252" s="13">
        <v>55</v>
      </c>
      <c r="W7252" s="4">
        <v>45</v>
      </c>
      <c r="X7252" s="4">
        <v>54</v>
      </c>
      <c r="Y7252">
        <f t="shared" si="1370"/>
        <v>0</v>
      </c>
      <c r="Z7252">
        <f t="shared" si="1371"/>
        <v>0</v>
      </c>
    </row>
    <row r="7253" spans="2:26" x14ac:dyDescent="0.25">
      <c r="B7253" s="11">
        <f t="shared" si="1372"/>
        <v>44863.708333315772</v>
      </c>
      <c r="C7253" s="1">
        <f t="shared" si="1363"/>
        <v>10</v>
      </c>
      <c r="D7253" s="1">
        <f t="shared" si="1364"/>
        <v>6</v>
      </c>
      <c r="E7253" s="12">
        <f t="shared" si="1365"/>
        <v>18</v>
      </c>
      <c r="F7253" s="124" t="str">
        <f t="shared" si="1366"/>
        <v>0</v>
      </c>
      <c r="G7253" s="1">
        <f ca="1">(OFFSET(O7253,0,MATCH(Customer!$J$6,'CDH &amp; HDH'!$P$11:$X$11,0)))</f>
        <v>50</v>
      </c>
      <c r="H7253" s="1" t="str">
        <f t="shared" si="1367"/>
        <v>Heating</v>
      </c>
      <c r="I7253" s="1">
        <f ca="1">OFFSET(IF($H7253="Cooling",Customer!$C$25,Customer!$C$52),E7253,D7253)</f>
        <v>66</v>
      </c>
      <c r="J7253" s="1">
        <f ca="1">OFFSET(IF($H7253="Cooling",Customer!$L$25,Customer!$L$52),$E7253,$D7253)</f>
        <v>64</v>
      </c>
      <c r="K7253" s="16">
        <f t="shared" si="1368"/>
        <v>0</v>
      </c>
      <c r="L7253" s="16">
        <f t="shared" si="1369"/>
        <v>0</v>
      </c>
      <c r="M7253" s="17">
        <f t="shared" ca="1" si="1361"/>
        <v>16</v>
      </c>
      <c r="N7253" s="17">
        <f t="shared" ca="1" si="1362"/>
        <v>14</v>
      </c>
      <c r="O7253" s="4"/>
      <c r="P7253" s="4">
        <v>45</v>
      </c>
      <c r="Q7253" s="4">
        <v>60</v>
      </c>
      <c r="R7253" s="4">
        <v>33</v>
      </c>
      <c r="S7253" s="4">
        <v>40</v>
      </c>
      <c r="T7253" s="4">
        <v>63</v>
      </c>
      <c r="U7253" s="4">
        <v>44</v>
      </c>
      <c r="V7253" s="13">
        <v>50</v>
      </c>
      <c r="W7253" s="4">
        <v>43</v>
      </c>
      <c r="X7253" s="4">
        <v>49</v>
      </c>
      <c r="Y7253">
        <f t="shared" si="1370"/>
        <v>0</v>
      </c>
      <c r="Z7253">
        <f t="shared" si="1371"/>
        <v>0</v>
      </c>
    </row>
    <row r="7254" spans="2:26" x14ac:dyDescent="0.25">
      <c r="B7254" s="11">
        <f t="shared" si="1372"/>
        <v>44863.749999982436</v>
      </c>
      <c r="C7254" s="1">
        <f t="shared" si="1363"/>
        <v>10</v>
      </c>
      <c r="D7254" s="1">
        <f t="shared" si="1364"/>
        <v>6</v>
      </c>
      <c r="E7254" s="12">
        <f t="shared" si="1365"/>
        <v>19</v>
      </c>
      <c r="F7254" s="124" t="str">
        <f t="shared" si="1366"/>
        <v>0</v>
      </c>
      <c r="G7254" s="1">
        <f ca="1">(OFFSET(O7254,0,MATCH(Customer!$J$6,'CDH &amp; HDH'!$P$11:$X$11,0)))</f>
        <v>50</v>
      </c>
      <c r="H7254" s="1" t="str">
        <f t="shared" si="1367"/>
        <v>Heating</v>
      </c>
      <c r="I7254" s="1">
        <f ca="1">OFFSET(IF($H7254="Cooling",Customer!$C$25,Customer!$C$52),E7254,D7254)</f>
        <v>66</v>
      </c>
      <c r="J7254" s="1">
        <f ca="1">OFFSET(IF($H7254="Cooling",Customer!$L$25,Customer!$L$52),$E7254,$D7254)</f>
        <v>64</v>
      </c>
      <c r="K7254" s="16">
        <f t="shared" si="1368"/>
        <v>0</v>
      </c>
      <c r="L7254" s="16">
        <f t="shared" si="1369"/>
        <v>0</v>
      </c>
      <c r="M7254" s="17">
        <f t="shared" ca="1" si="1361"/>
        <v>16</v>
      </c>
      <c r="N7254" s="17">
        <f t="shared" ca="1" si="1362"/>
        <v>14</v>
      </c>
      <c r="O7254" s="4"/>
      <c r="P7254" s="4">
        <v>45</v>
      </c>
      <c r="Q7254" s="4">
        <v>58</v>
      </c>
      <c r="R7254" s="4">
        <v>33</v>
      </c>
      <c r="S7254" s="4">
        <v>38</v>
      </c>
      <c r="T7254" s="4">
        <v>61</v>
      </c>
      <c r="U7254" s="4">
        <v>42</v>
      </c>
      <c r="V7254" s="13">
        <v>50</v>
      </c>
      <c r="W7254" s="4">
        <v>38</v>
      </c>
      <c r="X7254" s="4">
        <v>47</v>
      </c>
      <c r="Y7254">
        <f t="shared" si="1370"/>
        <v>0</v>
      </c>
      <c r="Z7254">
        <f t="shared" si="1371"/>
        <v>0</v>
      </c>
    </row>
    <row r="7255" spans="2:26" x14ac:dyDescent="0.25">
      <c r="B7255" s="11">
        <f t="shared" si="1372"/>
        <v>44863.7916666491</v>
      </c>
      <c r="C7255" s="1">
        <f t="shared" si="1363"/>
        <v>10</v>
      </c>
      <c r="D7255" s="1">
        <f t="shared" si="1364"/>
        <v>6</v>
      </c>
      <c r="E7255" s="12">
        <f t="shared" si="1365"/>
        <v>20</v>
      </c>
      <c r="F7255" s="124" t="str">
        <f t="shared" si="1366"/>
        <v>0</v>
      </c>
      <c r="G7255" s="1">
        <f ca="1">(OFFSET(O7255,0,MATCH(Customer!$J$6,'CDH &amp; HDH'!$P$11:$X$11,0)))</f>
        <v>48</v>
      </c>
      <c r="H7255" s="1" t="str">
        <f t="shared" si="1367"/>
        <v>Heating</v>
      </c>
      <c r="I7255" s="1">
        <f ca="1">OFFSET(IF($H7255="Cooling",Customer!$C$25,Customer!$C$52),E7255,D7255)</f>
        <v>66</v>
      </c>
      <c r="J7255" s="1">
        <f ca="1">OFFSET(IF($H7255="Cooling",Customer!$L$25,Customer!$L$52),$E7255,$D7255)</f>
        <v>64</v>
      </c>
      <c r="K7255" s="16">
        <f t="shared" si="1368"/>
        <v>0</v>
      </c>
      <c r="L7255" s="16">
        <f t="shared" si="1369"/>
        <v>0</v>
      </c>
      <c r="M7255" s="17">
        <f t="shared" ca="1" si="1361"/>
        <v>18</v>
      </c>
      <c r="N7255" s="17">
        <f t="shared" ca="1" si="1362"/>
        <v>16</v>
      </c>
      <c r="O7255" s="4"/>
      <c r="P7255" s="4">
        <v>44</v>
      </c>
      <c r="Q7255" s="4">
        <v>59</v>
      </c>
      <c r="R7255" s="4">
        <v>32</v>
      </c>
      <c r="S7255" s="4">
        <v>38</v>
      </c>
      <c r="T7255" s="4">
        <v>60</v>
      </c>
      <c r="U7255" s="4">
        <v>42</v>
      </c>
      <c r="V7255" s="13">
        <v>48</v>
      </c>
      <c r="W7255" s="4">
        <v>37</v>
      </c>
      <c r="X7255" s="4">
        <v>43</v>
      </c>
      <c r="Y7255">
        <f t="shared" si="1370"/>
        <v>0</v>
      </c>
      <c r="Z7255">
        <f t="shared" si="1371"/>
        <v>0</v>
      </c>
    </row>
    <row r="7256" spans="2:26" x14ac:dyDescent="0.25">
      <c r="B7256" s="11">
        <f t="shared" si="1372"/>
        <v>44863.833333315764</v>
      </c>
      <c r="C7256" s="1">
        <f t="shared" si="1363"/>
        <v>10</v>
      </c>
      <c r="D7256" s="1">
        <f t="shared" si="1364"/>
        <v>6</v>
      </c>
      <c r="E7256" s="12">
        <f t="shared" si="1365"/>
        <v>21</v>
      </c>
      <c r="F7256" s="124" t="str">
        <f t="shared" si="1366"/>
        <v>0</v>
      </c>
      <c r="G7256" s="1">
        <f ca="1">(OFFSET(O7256,0,MATCH(Customer!$J$6,'CDH &amp; HDH'!$P$11:$X$11,0)))</f>
        <v>46</v>
      </c>
      <c r="H7256" s="1" t="str">
        <f t="shared" si="1367"/>
        <v>Heating</v>
      </c>
      <c r="I7256" s="1">
        <f ca="1">OFFSET(IF($H7256="Cooling",Customer!$C$25,Customer!$C$52),E7256,D7256)</f>
        <v>66</v>
      </c>
      <c r="J7256" s="1">
        <f ca="1">OFFSET(IF($H7256="Cooling",Customer!$L$25,Customer!$L$52),$E7256,$D7256)</f>
        <v>64</v>
      </c>
      <c r="K7256" s="16">
        <f t="shared" si="1368"/>
        <v>0</v>
      </c>
      <c r="L7256" s="16">
        <f t="shared" si="1369"/>
        <v>0</v>
      </c>
      <c r="M7256" s="17">
        <f t="shared" ca="1" si="1361"/>
        <v>20</v>
      </c>
      <c r="N7256" s="17">
        <f t="shared" ca="1" si="1362"/>
        <v>18</v>
      </c>
      <c r="O7256" s="4"/>
      <c r="P7256" s="4">
        <v>44</v>
      </c>
      <c r="Q7256" s="4">
        <v>58</v>
      </c>
      <c r="R7256" s="4">
        <v>32</v>
      </c>
      <c r="S7256" s="4">
        <v>37</v>
      </c>
      <c r="T7256" s="4">
        <v>57</v>
      </c>
      <c r="U7256" s="4">
        <v>37</v>
      </c>
      <c r="V7256" s="13">
        <v>46</v>
      </c>
      <c r="W7256" s="4">
        <v>37</v>
      </c>
      <c r="X7256" s="4">
        <v>44</v>
      </c>
      <c r="Y7256">
        <f t="shared" si="1370"/>
        <v>0</v>
      </c>
      <c r="Z7256">
        <f t="shared" si="1371"/>
        <v>0</v>
      </c>
    </row>
    <row r="7257" spans="2:26" x14ac:dyDescent="0.25">
      <c r="B7257" s="11">
        <f t="shared" si="1372"/>
        <v>44863.874999982429</v>
      </c>
      <c r="C7257" s="1">
        <f t="shared" si="1363"/>
        <v>10</v>
      </c>
      <c r="D7257" s="1">
        <f t="shared" si="1364"/>
        <v>6</v>
      </c>
      <c r="E7257" s="12">
        <f t="shared" si="1365"/>
        <v>22</v>
      </c>
      <c r="F7257" s="124" t="str">
        <f t="shared" si="1366"/>
        <v>0</v>
      </c>
      <c r="G7257" s="1">
        <f ca="1">(OFFSET(O7257,0,MATCH(Customer!$J$6,'CDH &amp; HDH'!$P$11:$X$11,0)))</f>
        <v>45</v>
      </c>
      <c r="H7257" s="1" t="str">
        <f t="shared" si="1367"/>
        <v>Heating</v>
      </c>
      <c r="I7257" s="1">
        <f ca="1">OFFSET(IF($H7257="Cooling",Customer!$C$25,Customer!$C$52),E7257,D7257)</f>
        <v>66</v>
      </c>
      <c r="J7257" s="1">
        <f ca="1">OFFSET(IF($H7257="Cooling",Customer!$L$25,Customer!$L$52),$E7257,$D7257)</f>
        <v>64</v>
      </c>
      <c r="K7257" s="16">
        <f t="shared" si="1368"/>
        <v>0</v>
      </c>
      <c r="L7257" s="16">
        <f t="shared" si="1369"/>
        <v>0</v>
      </c>
      <c r="M7257" s="17">
        <f t="shared" ca="1" si="1361"/>
        <v>21</v>
      </c>
      <c r="N7257" s="17">
        <f t="shared" ca="1" si="1362"/>
        <v>19</v>
      </c>
      <c r="O7257" s="4"/>
      <c r="P7257" s="4">
        <v>44</v>
      </c>
      <c r="Q7257" s="4">
        <v>55</v>
      </c>
      <c r="R7257" s="4">
        <v>32</v>
      </c>
      <c r="S7257" s="4">
        <v>37</v>
      </c>
      <c r="T7257" s="4">
        <v>57</v>
      </c>
      <c r="U7257" s="4">
        <v>37</v>
      </c>
      <c r="V7257" s="13">
        <v>45</v>
      </c>
      <c r="W7257" s="4">
        <v>35</v>
      </c>
      <c r="X7257" s="4">
        <v>41</v>
      </c>
      <c r="Y7257">
        <f t="shared" si="1370"/>
        <v>0</v>
      </c>
      <c r="Z7257">
        <f t="shared" si="1371"/>
        <v>0</v>
      </c>
    </row>
    <row r="7258" spans="2:26" x14ac:dyDescent="0.25">
      <c r="B7258" s="11">
        <f t="shared" si="1372"/>
        <v>44863.916666649093</v>
      </c>
      <c r="C7258" s="1">
        <f t="shared" si="1363"/>
        <v>10</v>
      </c>
      <c r="D7258" s="1">
        <f t="shared" si="1364"/>
        <v>6</v>
      </c>
      <c r="E7258" s="12">
        <f t="shared" si="1365"/>
        <v>23</v>
      </c>
      <c r="F7258" s="124" t="str">
        <f t="shared" si="1366"/>
        <v>0</v>
      </c>
      <c r="G7258" s="1">
        <f ca="1">(OFFSET(O7258,0,MATCH(Customer!$J$6,'CDH &amp; HDH'!$P$11:$X$11,0)))</f>
        <v>44</v>
      </c>
      <c r="H7258" s="1" t="str">
        <f t="shared" si="1367"/>
        <v>Heating</v>
      </c>
      <c r="I7258" s="1">
        <f ca="1">OFFSET(IF($H7258="Cooling",Customer!$C$25,Customer!$C$52),E7258,D7258)</f>
        <v>66</v>
      </c>
      <c r="J7258" s="1">
        <f ca="1">OFFSET(IF($H7258="Cooling",Customer!$L$25,Customer!$L$52),$E7258,$D7258)</f>
        <v>64</v>
      </c>
      <c r="K7258" s="16">
        <f t="shared" si="1368"/>
        <v>0</v>
      </c>
      <c r="L7258" s="16">
        <f t="shared" si="1369"/>
        <v>0</v>
      </c>
      <c r="M7258" s="17">
        <f t="shared" ca="1" si="1361"/>
        <v>22</v>
      </c>
      <c r="N7258" s="17">
        <f t="shared" ca="1" si="1362"/>
        <v>20</v>
      </c>
      <c r="O7258" s="4"/>
      <c r="P7258" s="4">
        <v>44</v>
      </c>
      <c r="Q7258" s="4">
        <v>53</v>
      </c>
      <c r="R7258" s="4">
        <v>31</v>
      </c>
      <c r="S7258" s="4">
        <v>37</v>
      </c>
      <c r="T7258" s="4">
        <v>53</v>
      </c>
      <c r="U7258" s="4">
        <v>40</v>
      </c>
      <c r="V7258" s="13">
        <v>44</v>
      </c>
      <c r="W7258" s="4">
        <v>36</v>
      </c>
      <c r="X7258" s="4">
        <v>39</v>
      </c>
      <c r="Y7258">
        <f t="shared" si="1370"/>
        <v>0</v>
      </c>
      <c r="Z7258">
        <f t="shared" si="1371"/>
        <v>0</v>
      </c>
    </row>
    <row r="7259" spans="2:26" x14ac:dyDescent="0.25">
      <c r="B7259" s="11">
        <f t="shared" si="1372"/>
        <v>44863.958333315757</v>
      </c>
      <c r="C7259" s="1">
        <f t="shared" si="1363"/>
        <v>10</v>
      </c>
      <c r="D7259" s="1">
        <f t="shared" si="1364"/>
        <v>6</v>
      </c>
      <c r="E7259" s="12">
        <f t="shared" si="1365"/>
        <v>24</v>
      </c>
      <c r="F7259" s="124" t="str">
        <f t="shared" si="1366"/>
        <v>0</v>
      </c>
      <c r="G7259" s="1">
        <f ca="1">(OFFSET(O7259,0,MATCH(Customer!$J$6,'CDH &amp; HDH'!$P$11:$X$11,0)))</f>
        <v>43</v>
      </c>
      <c r="H7259" s="1" t="str">
        <f t="shared" si="1367"/>
        <v>Heating</v>
      </c>
      <c r="I7259" s="1">
        <f ca="1">OFFSET(IF($H7259="Cooling",Customer!$C$25,Customer!$C$52),E7259,D7259)</f>
        <v>66</v>
      </c>
      <c r="J7259" s="1">
        <f ca="1">OFFSET(IF($H7259="Cooling",Customer!$L$25,Customer!$L$52),$E7259,$D7259)</f>
        <v>64</v>
      </c>
      <c r="K7259" s="16">
        <f t="shared" si="1368"/>
        <v>0</v>
      </c>
      <c r="L7259" s="16">
        <f t="shared" si="1369"/>
        <v>0</v>
      </c>
      <c r="M7259" s="17">
        <f t="shared" ca="1" si="1361"/>
        <v>23</v>
      </c>
      <c r="N7259" s="17">
        <f t="shared" ca="1" si="1362"/>
        <v>21</v>
      </c>
      <c r="O7259" s="4"/>
      <c r="P7259" s="4">
        <v>44</v>
      </c>
      <c r="Q7259" s="4">
        <v>53</v>
      </c>
      <c r="R7259" s="4">
        <v>32</v>
      </c>
      <c r="S7259" s="4">
        <v>37</v>
      </c>
      <c r="T7259" s="4">
        <v>52</v>
      </c>
      <c r="U7259" s="4">
        <v>39</v>
      </c>
      <c r="V7259" s="13">
        <v>43</v>
      </c>
      <c r="W7259" s="4">
        <v>34</v>
      </c>
      <c r="X7259" s="4">
        <v>38</v>
      </c>
      <c r="Y7259">
        <f t="shared" si="1370"/>
        <v>0</v>
      </c>
      <c r="Z7259">
        <f t="shared" si="1371"/>
        <v>0</v>
      </c>
    </row>
    <row r="7260" spans="2:26" x14ac:dyDescent="0.25">
      <c r="B7260" s="11">
        <f t="shared" si="1372"/>
        <v>44863.999999982421</v>
      </c>
      <c r="C7260" s="1">
        <f t="shared" si="1363"/>
        <v>10</v>
      </c>
      <c r="D7260" s="1">
        <f t="shared" si="1364"/>
        <v>7</v>
      </c>
      <c r="E7260" s="12">
        <f t="shared" si="1365"/>
        <v>1</v>
      </c>
      <c r="F7260" s="124" t="str">
        <f t="shared" si="1366"/>
        <v>0</v>
      </c>
      <c r="G7260" s="1">
        <f ca="1">(OFFSET(O7260,0,MATCH(Customer!$J$6,'CDH &amp; HDH'!$P$11:$X$11,0)))</f>
        <v>42</v>
      </c>
      <c r="H7260" s="1" t="str">
        <f t="shared" si="1367"/>
        <v>Heating</v>
      </c>
      <c r="I7260" s="1">
        <f ca="1">OFFSET(IF($H7260="Cooling",Customer!$C$25,Customer!$C$52),E7260,D7260)</f>
        <v>66</v>
      </c>
      <c r="J7260" s="1">
        <f ca="1">OFFSET(IF($H7260="Cooling",Customer!$L$25,Customer!$L$52),$E7260,$D7260)</f>
        <v>64</v>
      </c>
      <c r="K7260" s="16">
        <f t="shared" si="1368"/>
        <v>0</v>
      </c>
      <c r="L7260" s="16">
        <f t="shared" si="1369"/>
        <v>0</v>
      </c>
      <c r="M7260" s="17">
        <f t="shared" ca="1" si="1361"/>
        <v>24</v>
      </c>
      <c r="N7260" s="17">
        <f t="shared" ca="1" si="1362"/>
        <v>22</v>
      </c>
      <c r="O7260" s="4"/>
      <c r="P7260" s="4">
        <v>43</v>
      </c>
      <c r="Q7260" s="4">
        <v>54</v>
      </c>
      <c r="R7260" s="4">
        <v>32</v>
      </c>
      <c r="S7260" s="4">
        <v>37</v>
      </c>
      <c r="T7260" s="4">
        <v>49</v>
      </c>
      <c r="U7260" s="4">
        <v>39</v>
      </c>
      <c r="V7260" s="13">
        <v>42</v>
      </c>
      <c r="W7260" s="4">
        <v>34</v>
      </c>
      <c r="X7260" s="4">
        <v>37</v>
      </c>
      <c r="Y7260">
        <f t="shared" si="1370"/>
        <v>0</v>
      </c>
      <c r="Z7260">
        <f t="shared" si="1371"/>
        <v>0</v>
      </c>
    </row>
    <row r="7261" spans="2:26" x14ac:dyDescent="0.25">
      <c r="B7261" s="11">
        <f t="shared" si="1372"/>
        <v>44864.041666649086</v>
      </c>
      <c r="C7261" s="1">
        <f t="shared" si="1363"/>
        <v>10</v>
      </c>
      <c r="D7261" s="1">
        <f t="shared" si="1364"/>
        <v>7</v>
      </c>
      <c r="E7261" s="12">
        <f t="shared" si="1365"/>
        <v>2</v>
      </c>
      <c r="F7261" s="124" t="str">
        <f t="shared" si="1366"/>
        <v>0</v>
      </c>
      <c r="G7261" s="1">
        <f ca="1">(OFFSET(O7261,0,MATCH(Customer!$J$6,'CDH &amp; HDH'!$P$11:$X$11,0)))</f>
        <v>42</v>
      </c>
      <c r="H7261" s="1" t="str">
        <f t="shared" si="1367"/>
        <v>Heating</v>
      </c>
      <c r="I7261" s="1">
        <f ca="1">OFFSET(IF($H7261="Cooling",Customer!$C$25,Customer!$C$52),E7261,D7261)</f>
        <v>66</v>
      </c>
      <c r="J7261" s="1">
        <f ca="1">OFFSET(IF($H7261="Cooling",Customer!$L$25,Customer!$L$52),$E7261,$D7261)</f>
        <v>64</v>
      </c>
      <c r="K7261" s="16">
        <f t="shared" si="1368"/>
        <v>0</v>
      </c>
      <c r="L7261" s="16">
        <f t="shared" si="1369"/>
        <v>0</v>
      </c>
      <c r="M7261" s="17">
        <f t="shared" ca="1" si="1361"/>
        <v>24</v>
      </c>
      <c r="N7261" s="17">
        <f t="shared" ca="1" si="1362"/>
        <v>22</v>
      </c>
      <c r="O7261" s="4"/>
      <c r="P7261" s="4">
        <v>42</v>
      </c>
      <c r="Q7261" s="4">
        <v>51</v>
      </c>
      <c r="R7261" s="4">
        <v>32</v>
      </c>
      <c r="S7261" s="4">
        <v>37</v>
      </c>
      <c r="T7261" s="4">
        <v>49</v>
      </c>
      <c r="U7261" s="4">
        <v>38</v>
      </c>
      <c r="V7261" s="13">
        <v>42</v>
      </c>
      <c r="W7261" s="4">
        <v>32</v>
      </c>
      <c r="X7261" s="4">
        <v>36</v>
      </c>
      <c r="Y7261">
        <f t="shared" si="1370"/>
        <v>0</v>
      </c>
      <c r="Z7261">
        <f t="shared" si="1371"/>
        <v>0</v>
      </c>
    </row>
    <row r="7262" spans="2:26" x14ac:dyDescent="0.25">
      <c r="B7262" s="11">
        <f t="shared" si="1372"/>
        <v>44864.08333331575</v>
      </c>
      <c r="C7262" s="1">
        <f t="shared" si="1363"/>
        <v>10</v>
      </c>
      <c r="D7262" s="1">
        <f t="shared" si="1364"/>
        <v>7</v>
      </c>
      <c r="E7262" s="12">
        <f t="shared" si="1365"/>
        <v>3</v>
      </c>
      <c r="F7262" s="124" t="str">
        <f t="shared" si="1366"/>
        <v>0</v>
      </c>
      <c r="G7262" s="1">
        <f ca="1">(OFFSET(O7262,0,MATCH(Customer!$J$6,'CDH &amp; HDH'!$P$11:$X$11,0)))</f>
        <v>41</v>
      </c>
      <c r="H7262" s="1" t="str">
        <f t="shared" si="1367"/>
        <v>Heating</v>
      </c>
      <c r="I7262" s="1">
        <f ca="1">OFFSET(IF($H7262="Cooling",Customer!$C$25,Customer!$C$52),E7262,D7262)</f>
        <v>66</v>
      </c>
      <c r="J7262" s="1">
        <f ca="1">OFFSET(IF($H7262="Cooling",Customer!$L$25,Customer!$L$52),$E7262,$D7262)</f>
        <v>64</v>
      </c>
      <c r="K7262" s="16">
        <f t="shared" si="1368"/>
        <v>0</v>
      </c>
      <c r="L7262" s="16">
        <f t="shared" si="1369"/>
        <v>0</v>
      </c>
      <c r="M7262" s="17">
        <f t="shared" ca="1" si="1361"/>
        <v>25</v>
      </c>
      <c r="N7262" s="17">
        <f t="shared" ca="1" si="1362"/>
        <v>23</v>
      </c>
      <c r="O7262" s="4"/>
      <c r="P7262" s="4">
        <v>40</v>
      </c>
      <c r="Q7262" s="4">
        <v>50</v>
      </c>
      <c r="R7262" s="4">
        <v>32</v>
      </c>
      <c r="S7262" s="4">
        <v>37</v>
      </c>
      <c r="T7262" s="4">
        <v>47</v>
      </c>
      <c r="U7262" s="4">
        <v>37</v>
      </c>
      <c r="V7262" s="13">
        <v>41</v>
      </c>
      <c r="W7262" s="4">
        <v>30</v>
      </c>
      <c r="X7262" s="4">
        <v>35</v>
      </c>
      <c r="Y7262">
        <f t="shared" si="1370"/>
        <v>0</v>
      </c>
      <c r="Z7262">
        <f t="shared" si="1371"/>
        <v>0</v>
      </c>
    </row>
    <row r="7263" spans="2:26" x14ac:dyDescent="0.25">
      <c r="B7263" s="11">
        <f t="shared" si="1372"/>
        <v>44864.124999982414</v>
      </c>
      <c r="C7263" s="1">
        <f t="shared" si="1363"/>
        <v>10</v>
      </c>
      <c r="D7263" s="1">
        <f t="shared" si="1364"/>
        <v>7</v>
      </c>
      <c r="E7263" s="12">
        <f t="shared" si="1365"/>
        <v>4</v>
      </c>
      <c r="F7263" s="124" t="str">
        <f t="shared" si="1366"/>
        <v>0</v>
      </c>
      <c r="G7263" s="1">
        <f ca="1">(OFFSET(O7263,0,MATCH(Customer!$J$6,'CDH &amp; HDH'!$P$11:$X$11,0)))</f>
        <v>40</v>
      </c>
      <c r="H7263" s="1" t="str">
        <f t="shared" si="1367"/>
        <v>Heating</v>
      </c>
      <c r="I7263" s="1">
        <f ca="1">OFFSET(IF($H7263="Cooling",Customer!$C$25,Customer!$C$52),E7263,D7263)</f>
        <v>66</v>
      </c>
      <c r="J7263" s="1">
        <f ca="1">OFFSET(IF($H7263="Cooling",Customer!$L$25,Customer!$L$52),$E7263,$D7263)</f>
        <v>64</v>
      </c>
      <c r="K7263" s="16">
        <f t="shared" si="1368"/>
        <v>0</v>
      </c>
      <c r="L7263" s="16">
        <f t="shared" si="1369"/>
        <v>0</v>
      </c>
      <c r="M7263" s="17">
        <f t="shared" ca="1" si="1361"/>
        <v>26</v>
      </c>
      <c r="N7263" s="17">
        <f t="shared" ca="1" si="1362"/>
        <v>24</v>
      </c>
      <c r="O7263" s="4"/>
      <c r="P7263" s="4">
        <v>40</v>
      </c>
      <c r="Q7263" s="4">
        <v>47</v>
      </c>
      <c r="R7263" s="4">
        <v>32</v>
      </c>
      <c r="S7263" s="4">
        <v>37</v>
      </c>
      <c r="T7263" s="4">
        <v>49</v>
      </c>
      <c r="U7263" s="4">
        <v>37</v>
      </c>
      <c r="V7263" s="13">
        <v>40</v>
      </c>
      <c r="W7263" s="4">
        <v>31</v>
      </c>
      <c r="X7263" s="4">
        <v>34</v>
      </c>
      <c r="Y7263">
        <f t="shared" si="1370"/>
        <v>0</v>
      </c>
      <c r="Z7263">
        <f t="shared" si="1371"/>
        <v>0</v>
      </c>
    </row>
    <row r="7264" spans="2:26" x14ac:dyDescent="0.25">
      <c r="B7264" s="11">
        <f t="shared" si="1372"/>
        <v>44864.166666649078</v>
      </c>
      <c r="C7264" s="1">
        <f t="shared" si="1363"/>
        <v>10</v>
      </c>
      <c r="D7264" s="1">
        <f t="shared" si="1364"/>
        <v>7</v>
      </c>
      <c r="E7264" s="12">
        <f t="shared" si="1365"/>
        <v>5</v>
      </c>
      <c r="F7264" s="124" t="str">
        <f t="shared" si="1366"/>
        <v>0</v>
      </c>
      <c r="G7264" s="1">
        <f ca="1">(OFFSET(O7264,0,MATCH(Customer!$J$6,'CDH &amp; HDH'!$P$11:$X$11,0)))</f>
        <v>40</v>
      </c>
      <c r="H7264" s="1" t="str">
        <f t="shared" si="1367"/>
        <v>Heating</v>
      </c>
      <c r="I7264" s="1">
        <f ca="1">OFFSET(IF($H7264="Cooling",Customer!$C$25,Customer!$C$52),E7264,D7264)</f>
        <v>66</v>
      </c>
      <c r="J7264" s="1">
        <f ca="1">OFFSET(IF($H7264="Cooling",Customer!$L$25,Customer!$L$52),$E7264,$D7264)</f>
        <v>64</v>
      </c>
      <c r="K7264" s="16">
        <f t="shared" si="1368"/>
        <v>0</v>
      </c>
      <c r="L7264" s="16">
        <f t="shared" si="1369"/>
        <v>0</v>
      </c>
      <c r="M7264" s="17">
        <f t="shared" ca="1" si="1361"/>
        <v>26</v>
      </c>
      <c r="N7264" s="17">
        <f t="shared" ca="1" si="1362"/>
        <v>24</v>
      </c>
      <c r="O7264" s="4"/>
      <c r="P7264" s="4">
        <v>37</v>
      </c>
      <c r="Q7264" s="4">
        <v>46</v>
      </c>
      <c r="R7264" s="4">
        <v>31</v>
      </c>
      <c r="S7264" s="4">
        <v>36</v>
      </c>
      <c r="T7264" s="4">
        <v>50</v>
      </c>
      <c r="U7264" s="4">
        <v>37</v>
      </c>
      <c r="V7264" s="13">
        <v>40</v>
      </c>
      <c r="W7264" s="4">
        <v>31</v>
      </c>
      <c r="X7264" s="4">
        <v>34</v>
      </c>
      <c r="Y7264">
        <f t="shared" si="1370"/>
        <v>0</v>
      </c>
      <c r="Z7264">
        <f t="shared" si="1371"/>
        <v>0</v>
      </c>
    </row>
    <row r="7265" spans="2:26" x14ac:dyDescent="0.25">
      <c r="B7265" s="11">
        <f t="shared" si="1372"/>
        <v>44864.208333315742</v>
      </c>
      <c r="C7265" s="1">
        <f t="shared" si="1363"/>
        <v>10</v>
      </c>
      <c r="D7265" s="1">
        <f t="shared" si="1364"/>
        <v>7</v>
      </c>
      <c r="E7265" s="12">
        <f t="shared" si="1365"/>
        <v>6</v>
      </c>
      <c r="F7265" s="124" t="str">
        <f t="shared" si="1366"/>
        <v>0</v>
      </c>
      <c r="G7265" s="1">
        <f ca="1">(OFFSET(O7265,0,MATCH(Customer!$J$6,'CDH &amp; HDH'!$P$11:$X$11,0)))</f>
        <v>40</v>
      </c>
      <c r="H7265" s="1" t="str">
        <f t="shared" si="1367"/>
        <v>Heating</v>
      </c>
      <c r="I7265" s="1">
        <f ca="1">OFFSET(IF($H7265="Cooling",Customer!$C$25,Customer!$C$52),E7265,D7265)</f>
        <v>66</v>
      </c>
      <c r="J7265" s="1">
        <f ca="1">OFFSET(IF($H7265="Cooling",Customer!$L$25,Customer!$L$52),$E7265,$D7265)</f>
        <v>64</v>
      </c>
      <c r="K7265" s="16">
        <f t="shared" si="1368"/>
        <v>0</v>
      </c>
      <c r="L7265" s="16">
        <f t="shared" si="1369"/>
        <v>0</v>
      </c>
      <c r="M7265" s="17">
        <f t="shared" ca="1" si="1361"/>
        <v>26</v>
      </c>
      <c r="N7265" s="17">
        <f t="shared" ca="1" si="1362"/>
        <v>24</v>
      </c>
      <c r="O7265" s="4"/>
      <c r="P7265" s="4">
        <v>35</v>
      </c>
      <c r="Q7265" s="4">
        <v>45</v>
      </c>
      <c r="R7265" s="4">
        <v>30</v>
      </c>
      <c r="S7265" s="4">
        <v>36</v>
      </c>
      <c r="T7265" s="4">
        <v>50</v>
      </c>
      <c r="U7265" s="4">
        <v>37</v>
      </c>
      <c r="V7265" s="13">
        <v>40</v>
      </c>
      <c r="W7265" s="4">
        <v>33</v>
      </c>
      <c r="X7265" s="4">
        <v>32</v>
      </c>
      <c r="Y7265">
        <f t="shared" si="1370"/>
        <v>0</v>
      </c>
      <c r="Z7265">
        <f t="shared" si="1371"/>
        <v>0</v>
      </c>
    </row>
    <row r="7266" spans="2:26" x14ac:dyDescent="0.25">
      <c r="B7266" s="11">
        <f t="shared" si="1372"/>
        <v>44864.249999982407</v>
      </c>
      <c r="C7266" s="1">
        <f t="shared" si="1363"/>
        <v>10</v>
      </c>
      <c r="D7266" s="1">
        <f t="shared" si="1364"/>
        <v>7</v>
      </c>
      <c r="E7266" s="12">
        <f t="shared" si="1365"/>
        <v>7</v>
      </c>
      <c r="F7266" s="124" t="str">
        <f t="shared" si="1366"/>
        <v>0</v>
      </c>
      <c r="G7266" s="1">
        <f ca="1">(OFFSET(O7266,0,MATCH(Customer!$J$6,'CDH &amp; HDH'!$P$11:$X$11,0)))</f>
        <v>40</v>
      </c>
      <c r="H7266" s="1" t="str">
        <f t="shared" si="1367"/>
        <v>Heating</v>
      </c>
      <c r="I7266" s="1">
        <f ca="1">OFFSET(IF($H7266="Cooling",Customer!$C$25,Customer!$C$52),E7266,D7266)</f>
        <v>66</v>
      </c>
      <c r="J7266" s="1">
        <f ca="1">OFFSET(IF($H7266="Cooling",Customer!$L$25,Customer!$L$52),$E7266,$D7266)</f>
        <v>64</v>
      </c>
      <c r="K7266" s="16">
        <f t="shared" si="1368"/>
        <v>0</v>
      </c>
      <c r="L7266" s="16">
        <f t="shared" si="1369"/>
        <v>0</v>
      </c>
      <c r="M7266" s="17">
        <f t="shared" ca="1" si="1361"/>
        <v>26</v>
      </c>
      <c r="N7266" s="17">
        <f t="shared" ca="1" si="1362"/>
        <v>24</v>
      </c>
      <c r="O7266" s="4"/>
      <c r="P7266" s="4">
        <v>35</v>
      </c>
      <c r="Q7266" s="4">
        <v>44</v>
      </c>
      <c r="R7266" s="4">
        <v>33</v>
      </c>
      <c r="S7266" s="4">
        <v>35</v>
      </c>
      <c r="T7266" s="4">
        <v>52</v>
      </c>
      <c r="U7266" s="4">
        <v>36</v>
      </c>
      <c r="V7266" s="13">
        <v>40</v>
      </c>
      <c r="W7266" s="4">
        <v>35</v>
      </c>
      <c r="X7266" s="4">
        <v>32</v>
      </c>
      <c r="Y7266">
        <f t="shared" si="1370"/>
        <v>0</v>
      </c>
      <c r="Z7266">
        <f t="shared" si="1371"/>
        <v>0</v>
      </c>
    </row>
    <row r="7267" spans="2:26" x14ac:dyDescent="0.25">
      <c r="B7267" s="11">
        <f t="shared" si="1372"/>
        <v>44864.291666649071</v>
      </c>
      <c r="C7267" s="1">
        <f t="shared" si="1363"/>
        <v>10</v>
      </c>
      <c r="D7267" s="1">
        <f t="shared" si="1364"/>
        <v>7</v>
      </c>
      <c r="E7267" s="12">
        <f t="shared" si="1365"/>
        <v>8</v>
      </c>
      <c r="F7267" s="124" t="str">
        <f t="shared" si="1366"/>
        <v>0</v>
      </c>
      <c r="G7267" s="1">
        <f ca="1">(OFFSET(O7267,0,MATCH(Customer!$J$6,'CDH &amp; HDH'!$P$11:$X$11,0)))</f>
        <v>42</v>
      </c>
      <c r="H7267" s="1" t="str">
        <f t="shared" si="1367"/>
        <v>Heating</v>
      </c>
      <c r="I7267" s="1">
        <f ca="1">OFFSET(IF($H7267="Cooling",Customer!$C$25,Customer!$C$52),E7267,D7267)</f>
        <v>66</v>
      </c>
      <c r="J7267" s="1">
        <f ca="1">OFFSET(IF($H7267="Cooling",Customer!$L$25,Customer!$L$52),$E7267,$D7267)</f>
        <v>64</v>
      </c>
      <c r="K7267" s="16">
        <f t="shared" si="1368"/>
        <v>0</v>
      </c>
      <c r="L7267" s="16">
        <f t="shared" si="1369"/>
        <v>0</v>
      </c>
      <c r="M7267" s="17">
        <f t="shared" ca="1" si="1361"/>
        <v>24</v>
      </c>
      <c r="N7267" s="17">
        <f t="shared" ca="1" si="1362"/>
        <v>22</v>
      </c>
      <c r="O7267" s="4"/>
      <c r="P7267" s="4">
        <v>38</v>
      </c>
      <c r="Q7267" s="4">
        <v>44</v>
      </c>
      <c r="R7267" s="4">
        <v>35</v>
      </c>
      <c r="S7267" s="4">
        <v>39</v>
      </c>
      <c r="T7267" s="4">
        <v>57</v>
      </c>
      <c r="U7267" s="4">
        <v>39</v>
      </c>
      <c r="V7267" s="13">
        <v>42</v>
      </c>
      <c r="W7267" s="4">
        <v>36</v>
      </c>
      <c r="X7267" s="4">
        <v>33</v>
      </c>
      <c r="Y7267">
        <f t="shared" si="1370"/>
        <v>0</v>
      </c>
      <c r="Z7267">
        <f t="shared" si="1371"/>
        <v>0</v>
      </c>
    </row>
    <row r="7268" spans="2:26" x14ac:dyDescent="0.25">
      <c r="B7268" s="11">
        <f t="shared" si="1372"/>
        <v>44864.333333315735</v>
      </c>
      <c r="C7268" s="1">
        <f t="shared" si="1363"/>
        <v>10</v>
      </c>
      <c r="D7268" s="1">
        <f t="shared" si="1364"/>
        <v>7</v>
      </c>
      <c r="E7268" s="12">
        <f t="shared" si="1365"/>
        <v>9</v>
      </c>
      <c r="F7268" s="124" t="str">
        <f t="shared" si="1366"/>
        <v>0</v>
      </c>
      <c r="G7268" s="1">
        <f ca="1">(OFFSET(O7268,0,MATCH(Customer!$J$6,'CDH &amp; HDH'!$P$11:$X$11,0)))</f>
        <v>46</v>
      </c>
      <c r="H7268" s="1" t="str">
        <f t="shared" si="1367"/>
        <v>Heating</v>
      </c>
      <c r="I7268" s="1">
        <f ca="1">OFFSET(IF($H7268="Cooling",Customer!$C$25,Customer!$C$52),E7268,D7268)</f>
        <v>66</v>
      </c>
      <c r="J7268" s="1">
        <f ca="1">OFFSET(IF($H7268="Cooling",Customer!$L$25,Customer!$L$52),$E7268,$D7268)</f>
        <v>64</v>
      </c>
      <c r="K7268" s="16">
        <f t="shared" si="1368"/>
        <v>0</v>
      </c>
      <c r="L7268" s="16">
        <f t="shared" si="1369"/>
        <v>0</v>
      </c>
      <c r="M7268" s="17">
        <f t="shared" ref="M7268:M7331" ca="1" si="1373">IF($H7268="Cooling",0,MAX(0,I7268-$G7268))</f>
        <v>20</v>
      </c>
      <c r="N7268" s="17">
        <f t="shared" ref="N7268:N7331" ca="1" si="1374">IF($H7268="Cooling",0,MAX(0,J7268-$G7268))</f>
        <v>18</v>
      </c>
      <c r="O7268" s="4"/>
      <c r="P7268" s="4">
        <v>42</v>
      </c>
      <c r="Q7268" s="4">
        <v>45</v>
      </c>
      <c r="R7268" s="4">
        <v>35</v>
      </c>
      <c r="S7268" s="4">
        <v>43</v>
      </c>
      <c r="T7268" s="4">
        <v>58</v>
      </c>
      <c r="U7268" s="4">
        <v>46</v>
      </c>
      <c r="V7268" s="13">
        <v>46</v>
      </c>
      <c r="W7268" s="4">
        <v>38</v>
      </c>
      <c r="X7268" s="4">
        <v>36</v>
      </c>
      <c r="Y7268">
        <f t="shared" si="1370"/>
        <v>0</v>
      </c>
      <c r="Z7268">
        <f t="shared" si="1371"/>
        <v>0</v>
      </c>
    </row>
    <row r="7269" spans="2:26" x14ac:dyDescent="0.25">
      <c r="B7269" s="11">
        <f t="shared" si="1372"/>
        <v>44864.374999982399</v>
      </c>
      <c r="C7269" s="1">
        <f t="shared" si="1363"/>
        <v>10</v>
      </c>
      <c r="D7269" s="1">
        <f t="shared" si="1364"/>
        <v>7</v>
      </c>
      <c r="E7269" s="12">
        <f t="shared" si="1365"/>
        <v>10</v>
      </c>
      <c r="F7269" s="124" t="str">
        <f t="shared" si="1366"/>
        <v>0</v>
      </c>
      <c r="G7269" s="1">
        <f ca="1">(OFFSET(O7269,0,MATCH(Customer!$J$6,'CDH &amp; HDH'!$P$11:$X$11,0)))</f>
        <v>51</v>
      </c>
      <c r="H7269" s="1" t="str">
        <f t="shared" si="1367"/>
        <v>Heating</v>
      </c>
      <c r="I7269" s="1">
        <f ca="1">OFFSET(IF($H7269="Cooling",Customer!$C$25,Customer!$C$52),E7269,D7269)</f>
        <v>66</v>
      </c>
      <c r="J7269" s="1">
        <f ca="1">OFFSET(IF($H7269="Cooling",Customer!$L$25,Customer!$L$52),$E7269,$D7269)</f>
        <v>64</v>
      </c>
      <c r="K7269" s="16">
        <f t="shared" si="1368"/>
        <v>0</v>
      </c>
      <c r="L7269" s="16">
        <f t="shared" si="1369"/>
        <v>0</v>
      </c>
      <c r="M7269" s="17">
        <f t="shared" ca="1" si="1373"/>
        <v>15</v>
      </c>
      <c r="N7269" s="17">
        <f t="shared" ca="1" si="1374"/>
        <v>13</v>
      </c>
      <c r="O7269" s="4"/>
      <c r="P7269" s="4">
        <v>47</v>
      </c>
      <c r="Q7269" s="4">
        <v>44</v>
      </c>
      <c r="R7269" s="4">
        <v>37</v>
      </c>
      <c r="S7269" s="4">
        <v>47</v>
      </c>
      <c r="T7269" s="4">
        <v>59</v>
      </c>
      <c r="U7269" s="4">
        <v>48</v>
      </c>
      <c r="V7269" s="13">
        <v>51</v>
      </c>
      <c r="W7269" s="4">
        <v>39</v>
      </c>
      <c r="X7269" s="4">
        <v>41</v>
      </c>
      <c r="Y7269">
        <f t="shared" si="1370"/>
        <v>0</v>
      </c>
      <c r="Z7269">
        <f t="shared" si="1371"/>
        <v>0</v>
      </c>
    </row>
    <row r="7270" spans="2:26" x14ac:dyDescent="0.25">
      <c r="B7270" s="11">
        <f t="shared" si="1372"/>
        <v>44864.416666649064</v>
      </c>
      <c r="C7270" s="1">
        <f t="shared" si="1363"/>
        <v>10</v>
      </c>
      <c r="D7270" s="1">
        <f t="shared" si="1364"/>
        <v>7</v>
      </c>
      <c r="E7270" s="12">
        <f t="shared" si="1365"/>
        <v>11</v>
      </c>
      <c r="F7270" s="124" t="str">
        <f t="shared" si="1366"/>
        <v>0</v>
      </c>
      <c r="G7270" s="1">
        <f ca="1">(OFFSET(O7270,0,MATCH(Customer!$J$6,'CDH &amp; HDH'!$P$11:$X$11,0)))</f>
        <v>55</v>
      </c>
      <c r="H7270" s="1" t="str">
        <f t="shared" si="1367"/>
        <v>Heating</v>
      </c>
      <c r="I7270" s="1">
        <f ca="1">OFFSET(IF($H7270="Cooling",Customer!$C$25,Customer!$C$52),E7270,D7270)</f>
        <v>66</v>
      </c>
      <c r="J7270" s="1">
        <f ca="1">OFFSET(IF($H7270="Cooling",Customer!$L$25,Customer!$L$52),$E7270,$D7270)</f>
        <v>64</v>
      </c>
      <c r="K7270" s="16">
        <f t="shared" si="1368"/>
        <v>0</v>
      </c>
      <c r="L7270" s="16">
        <f t="shared" si="1369"/>
        <v>0</v>
      </c>
      <c r="M7270" s="17">
        <f t="shared" ca="1" si="1373"/>
        <v>11</v>
      </c>
      <c r="N7270" s="17">
        <f t="shared" ca="1" si="1374"/>
        <v>9</v>
      </c>
      <c r="O7270" s="4"/>
      <c r="P7270" s="4">
        <v>49</v>
      </c>
      <c r="Q7270" s="4">
        <v>44</v>
      </c>
      <c r="R7270" s="4">
        <v>41</v>
      </c>
      <c r="S7270" s="4">
        <v>51</v>
      </c>
      <c r="T7270" s="4">
        <v>61</v>
      </c>
      <c r="U7270" s="4">
        <v>48</v>
      </c>
      <c r="V7270" s="13">
        <v>55</v>
      </c>
      <c r="W7270" s="4">
        <v>43</v>
      </c>
      <c r="X7270" s="4">
        <v>49</v>
      </c>
      <c r="Y7270">
        <f t="shared" si="1370"/>
        <v>0</v>
      </c>
      <c r="Z7270">
        <f t="shared" si="1371"/>
        <v>0</v>
      </c>
    </row>
    <row r="7271" spans="2:26" x14ac:dyDescent="0.25">
      <c r="B7271" s="11">
        <f t="shared" si="1372"/>
        <v>44864.458333315728</v>
      </c>
      <c r="C7271" s="1">
        <f t="shared" si="1363"/>
        <v>10</v>
      </c>
      <c r="D7271" s="1">
        <f t="shared" si="1364"/>
        <v>7</v>
      </c>
      <c r="E7271" s="12">
        <f t="shared" si="1365"/>
        <v>12</v>
      </c>
      <c r="F7271" s="124" t="str">
        <f t="shared" si="1366"/>
        <v>0</v>
      </c>
      <c r="G7271" s="1">
        <f ca="1">(OFFSET(O7271,0,MATCH(Customer!$J$6,'CDH &amp; HDH'!$P$11:$X$11,0)))</f>
        <v>59</v>
      </c>
      <c r="H7271" s="1" t="str">
        <f t="shared" si="1367"/>
        <v>Heating</v>
      </c>
      <c r="I7271" s="1">
        <f ca="1">OFFSET(IF($H7271="Cooling",Customer!$C$25,Customer!$C$52),E7271,D7271)</f>
        <v>66</v>
      </c>
      <c r="J7271" s="1">
        <f ca="1">OFFSET(IF($H7271="Cooling",Customer!$L$25,Customer!$L$52),$E7271,$D7271)</f>
        <v>64</v>
      </c>
      <c r="K7271" s="16">
        <f t="shared" si="1368"/>
        <v>0</v>
      </c>
      <c r="L7271" s="16">
        <f t="shared" si="1369"/>
        <v>0</v>
      </c>
      <c r="M7271" s="17">
        <f t="shared" ca="1" si="1373"/>
        <v>7</v>
      </c>
      <c r="N7271" s="17">
        <f t="shared" ca="1" si="1374"/>
        <v>5</v>
      </c>
      <c r="O7271" s="4"/>
      <c r="P7271" s="4">
        <v>51</v>
      </c>
      <c r="Q7271" s="4">
        <v>44</v>
      </c>
      <c r="R7271" s="4">
        <v>42</v>
      </c>
      <c r="S7271" s="4">
        <v>54</v>
      </c>
      <c r="T7271" s="4">
        <v>62</v>
      </c>
      <c r="U7271" s="4">
        <v>51</v>
      </c>
      <c r="V7271" s="13">
        <v>59</v>
      </c>
      <c r="W7271" s="4">
        <v>44</v>
      </c>
      <c r="X7271" s="4">
        <v>53</v>
      </c>
      <c r="Y7271">
        <f t="shared" si="1370"/>
        <v>0</v>
      </c>
      <c r="Z7271">
        <f t="shared" si="1371"/>
        <v>0</v>
      </c>
    </row>
    <row r="7272" spans="2:26" x14ac:dyDescent="0.25">
      <c r="B7272" s="11">
        <f t="shared" si="1372"/>
        <v>44864.499999982392</v>
      </c>
      <c r="C7272" s="1">
        <f t="shared" si="1363"/>
        <v>10</v>
      </c>
      <c r="D7272" s="1">
        <f t="shared" si="1364"/>
        <v>7</v>
      </c>
      <c r="E7272" s="12">
        <f t="shared" si="1365"/>
        <v>13</v>
      </c>
      <c r="F7272" s="124" t="str">
        <f t="shared" si="1366"/>
        <v>0</v>
      </c>
      <c r="G7272" s="1">
        <f ca="1">(OFFSET(O7272,0,MATCH(Customer!$J$6,'CDH &amp; HDH'!$P$11:$X$11,0)))</f>
        <v>61</v>
      </c>
      <c r="H7272" s="1" t="str">
        <f t="shared" si="1367"/>
        <v>Heating</v>
      </c>
      <c r="I7272" s="1">
        <f ca="1">OFFSET(IF($H7272="Cooling",Customer!$C$25,Customer!$C$52),E7272,D7272)</f>
        <v>66</v>
      </c>
      <c r="J7272" s="1">
        <f ca="1">OFFSET(IF($H7272="Cooling",Customer!$L$25,Customer!$L$52),$E7272,$D7272)</f>
        <v>64</v>
      </c>
      <c r="K7272" s="16">
        <f t="shared" si="1368"/>
        <v>0</v>
      </c>
      <c r="L7272" s="16">
        <f t="shared" si="1369"/>
        <v>0</v>
      </c>
      <c r="M7272" s="17">
        <f t="shared" ca="1" si="1373"/>
        <v>5</v>
      </c>
      <c r="N7272" s="17">
        <f t="shared" ca="1" si="1374"/>
        <v>3</v>
      </c>
      <c r="O7272" s="4"/>
      <c r="P7272" s="4">
        <v>52</v>
      </c>
      <c r="Q7272" s="4">
        <v>43</v>
      </c>
      <c r="R7272" s="4">
        <v>45</v>
      </c>
      <c r="S7272" s="4">
        <v>58</v>
      </c>
      <c r="T7272" s="4">
        <v>62</v>
      </c>
      <c r="U7272" s="4">
        <v>52</v>
      </c>
      <c r="V7272" s="13">
        <v>61</v>
      </c>
      <c r="W7272" s="4">
        <v>46</v>
      </c>
      <c r="X7272" s="4">
        <v>55</v>
      </c>
      <c r="Y7272">
        <f t="shared" si="1370"/>
        <v>0</v>
      </c>
      <c r="Z7272">
        <f t="shared" si="1371"/>
        <v>0</v>
      </c>
    </row>
    <row r="7273" spans="2:26" x14ac:dyDescent="0.25">
      <c r="B7273" s="11">
        <f t="shared" si="1372"/>
        <v>44864.541666649056</v>
      </c>
      <c r="C7273" s="1">
        <f t="shared" si="1363"/>
        <v>10</v>
      </c>
      <c r="D7273" s="1">
        <f t="shared" si="1364"/>
        <v>7</v>
      </c>
      <c r="E7273" s="12">
        <f t="shared" si="1365"/>
        <v>14</v>
      </c>
      <c r="F7273" s="124" t="str">
        <f t="shared" si="1366"/>
        <v>0</v>
      </c>
      <c r="G7273" s="1">
        <f ca="1">(OFFSET(O7273,0,MATCH(Customer!$J$6,'CDH &amp; HDH'!$P$11:$X$11,0)))</f>
        <v>62</v>
      </c>
      <c r="H7273" s="1" t="str">
        <f t="shared" si="1367"/>
        <v>Heating</v>
      </c>
      <c r="I7273" s="1">
        <f ca="1">OFFSET(IF($H7273="Cooling",Customer!$C$25,Customer!$C$52),E7273,D7273)</f>
        <v>66</v>
      </c>
      <c r="J7273" s="1">
        <f ca="1">OFFSET(IF($H7273="Cooling",Customer!$L$25,Customer!$L$52),$E7273,$D7273)</f>
        <v>64</v>
      </c>
      <c r="K7273" s="16">
        <f t="shared" si="1368"/>
        <v>0</v>
      </c>
      <c r="L7273" s="16">
        <f t="shared" si="1369"/>
        <v>0</v>
      </c>
      <c r="M7273" s="17">
        <f t="shared" ca="1" si="1373"/>
        <v>4</v>
      </c>
      <c r="N7273" s="17">
        <f t="shared" ca="1" si="1374"/>
        <v>2</v>
      </c>
      <c r="O7273" s="4"/>
      <c r="P7273" s="4">
        <v>52</v>
      </c>
      <c r="Q7273" s="4">
        <v>41</v>
      </c>
      <c r="R7273" s="4">
        <v>47</v>
      </c>
      <c r="S7273" s="4">
        <v>59</v>
      </c>
      <c r="T7273" s="4">
        <v>62</v>
      </c>
      <c r="U7273" s="4">
        <v>52</v>
      </c>
      <c r="V7273" s="13">
        <v>62</v>
      </c>
      <c r="W7273" s="4">
        <v>48</v>
      </c>
      <c r="X7273" s="4">
        <v>56</v>
      </c>
      <c r="Y7273">
        <f t="shared" si="1370"/>
        <v>0</v>
      </c>
      <c r="Z7273">
        <f t="shared" si="1371"/>
        <v>0</v>
      </c>
    </row>
    <row r="7274" spans="2:26" x14ac:dyDescent="0.25">
      <c r="B7274" s="11">
        <f t="shared" si="1372"/>
        <v>44864.583333315721</v>
      </c>
      <c r="C7274" s="1">
        <f t="shared" si="1363"/>
        <v>10</v>
      </c>
      <c r="D7274" s="1">
        <f t="shared" si="1364"/>
        <v>7</v>
      </c>
      <c r="E7274" s="12">
        <f t="shared" si="1365"/>
        <v>15</v>
      </c>
      <c r="F7274" s="124" t="str">
        <f t="shared" si="1366"/>
        <v>0</v>
      </c>
      <c r="G7274" s="1">
        <f ca="1">(OFFSET(O7274,0,MATCH(Customer!$J$6,'CDH &amp; HDH'!$P$11:$X$11,0)))</f>
        <v>63</v>
      </c>
      <c r="H7274" s="1" t="str">
        <f t="shared" si="1367"/>
        <v>Heating</v>
      </c>
      <c r="I7274" s="1">
        <f ca="1">OFFSET(IF($H7274="Cooling",Customer!$C$25,Customer!$C$52),E7274,D7274)</f>
        <v>66</v>
      </c>
      <c r="J7274" s="1">
        <f ca="1">OFFSET(IF($H7274="Cooling",Customer!$L$25,Customer!$L$52),$E7274,$D7274)</f>
        <v>64</v>
      </c>
      <c r="K7274" s="16">
        <f t="shared" si="1368"/>
        <v>0</v>
      </c>
      <c r="L7274" s="16">
        <f t="shared" si="1369"/>
        <v>0</v>
      </c>
      <c r="M7274" s="17">
        <f t="shared" ca="1" si="1373"/>
        <v>3</v>
      </c>
      <c r="N7274" s="17">
        <f t="shared" ca="1" si="1374"/>
        <v>1</v>
      </c>
      <c r="O7274" s="4"/>
      <c r="P7274" s="4">
        <v>53</v>
      </c>
      <c r="Q7274" s="4">
        <v>41</v>
      </c>
      <c r="R7274" s="4">
        <v>51</v>
      </c>
      <c r="S7274" s="4">
        <v>59</v>
      </c>
      <c r="T7274" s="4">
        <v>62</v>
      </c>
      <c r="U7274" s="4">
        <v>53</v>
      </c>
      <c r="V7274" s="13">
        <v>63</v>
      </c>
      <c r="W7274" s="4">
        <v>49</v>
      </c>
      <c r="X7274" s="4">
        <v>57</v>
      </c>
      <c r="Y7274">
        <f t="shared" si="1370"/>
        <v>0</v>
      </c>
      <c r="Z7274">
        <f t="shared" si="1371"/>
        <v>0</v>
      </c>
    </row>
    <row r="7275" spans="2:26" x14ac:dyDescent="0.25">
      <c r="B7275" s="11">
        <f t="shared" si="1372"/>
        <v>44864.624999982385</v>
      </c>
      <c r="C7275" s="1">
        <f t="shared" si="1363"/>
        <v>10</v>
      </c>
      <c r="D7275" s="1">
        <f t="shared" si="1364"/>
        <v>7</v>
      </c>
      <c r="E7275" s="12">
        <f t="shared" si="1365"/>
        <v>16</v>
      </c>
      <c r="F7275" s="124" t="str">
        <f t="shared" si="1366"/>
        <v>0</v>
      </c>
      <c r="G7275" s="1">
        <f ca="1">(OFFSET(O7275,0,MATCH(Customer!$J$6,'CDH &amp; HDH'!$P$11:$X$11,0)))</f>
        <v>63</v>
      </c>
      <c r="H7275" s="1" t="str">
        <f t="shared" si="1367"/>
        <v>Heating</v>
      </c>
      <c r="I7275" s="1">
        <f ca="1">OFFSET(IF($H7275="Cooling",Customer!$C$25,Customer!$C$52),E7275,D7275)</f>
        <v>66</v>
      </c>
      <c r="J7275" s="1">
        <f ca="1">OFFSET(IF($H7275="Cooling",Customer!$L$25,Customer!$L$52),$E7275,$D7275)</f>
        <v>64</v>
      </c>
      <c r="K7275" s="16">
        <f t="shared" si="1368"/>
        <v>0</v>
      </c>
      <c r="L7275" s="16">
        <f t="shared" si="1369"/>
        <v>0</v>
      </c>
      <c r="M7275" s="17">
        <f t="shared" ca="1" si="1373"/>
        <v>3</v>
      </c>
      <c r="N7275" s="17">
        <f t="shared" ca="1" si="1374"/>
        <v>1</v>
      </c>
      <c r="O7275" s="4"/>
      <c r="P7275" s="4">
        <v>53</v>
      </c>
      <c r="Q7275" s="4">
        <v>41</v>
      </c>
      <c r="R7275" s="4">
        <v>53</v>
      </c>
      <c r="S7275" s="4">
        <v>60</v>
      </c>
      <c r="T7275" s="4">
        <v>62</v>
      </c>
      <c r="U7275" s="4">
        <v>51</v>
      </c>
      <c r="V7275" s="13">
        <v>63</v>
      </c>
      <c r="W7275" s="4">
        <v>49</v>
      </c>
      <c r="X7275" s="4">
        <v>57</v>
      </c>
      <c r="Y7275">
        <f t="shared" si="1370"/>
        <v>0</v>
      </c>
      <c r="Z7275">
        <f t="shared" si="1371"/>
        <v>0</v>
      </c>
    </row>
    <row r="7276" spans="2:26" x14ac:dyDescent="0.25">
      <c r="B7276" s="11">
        <f t="shared" si="1372"/>
        <v>44864.666666649049</v>
      </c>
      <c r="C7276" s="1">
        <f t="shared" si="1363"/>
        <v>10</v>
      </c>
      <c r="D7276" s="1">
        <f t="shared" si="1364"/>
        <v>7</v>
      </c>
      <c r="E7276" s="12">
        <f t="shared" si="1365"/>
        <v>17</v>
      </c>
      <c r="F7276" s="124" t="str">
        <f t="shared" si="1366"/>
        <v>0</v>
      </c>
      <c r="G7276" s="1">
        <f ca="1">(OFFSET(O7276,0,MATCH(Customer!$J$6,'CDH &amp; HDH'!$P$11:$X$11,0)))</f>
        <v>60</v>
      </c>
      <c r="H7276" s="1" t="str">
        <f t="shared" si="1367"/>
        <v>Heating</v>
      </c>
      <c r="I7276" s="1">
        <f ca="1">OFFSET(IF($H7276="Cooling",Customer!$C$25,Customer!$C$52),E7276,D7276)</f>
        <v>66</v>
      </c>
      <c r="J7276" s="1">
        <f ca="1">OFFSET(IF($H7276="Cooling",Customer!$L$25,Customer!$L$52),$E7276,$D7276)</f>
        <v>64</v>
      </c>
      <c r="K7276" s="16">
        <f t="shared" si="1368"/>
        <v>0</v>
      </c>
      <c r="L7276" s="16">
        <f t="shared" si="1369"/>
        <v>0</v>
      </c>
      <c r="M7276" s="17">
        <f t="shared" ca="1" si="1373"/>
        <v>6</v>
      </c>
      <c r="N7276" s="17">
        <f t="shared" ca="1" si="1374"/>
        <v>4</v>
      </c>
      <c r="O7276" s="4"/>
      <c r="P7276" s="4">
        <v>50</v>
      </c>
      <c r="Q7276" s="4">
        <v>40</v>
      </c>
      <c r="R7276" s="4">
        <v>51</v>
      </c>
      <c r="S7276" s="4">
        <v>57</v>
      </c>
      <c r="T7276" s="4">
        <v>58</v>
      </c>
      <c r="U7276" s="4">
        <v>48</v>
      </c>
      <c r="V7276" s="13">
        <v>60</v>
      </c>
      <c r="W7276" s="4">
        <v>49</v>
      </c>
      <c r="X7276" s="4">
        <v>55</v>
      </c>
      <c r="Y7276">
        <f t="shared" si="1370"/>
        <v>0</v>
      </c>
      <c r="Z7276">
        <f t="shared" si="1371"/>
        <v>0</v>
      </c>
    </row>
    <row r="7277" spans="2:26" x14ac:dyDescent="0.25">
      <c r="B7277" s="11">
        <f t="shared" si="1372"/>
        <v>44864.708333315713</v>
      </c>
      <c r="C7277" s="1">
        <f t="shared" si="1363"/>
        <v>10</v>
      </c>
      <c r="D7277" s="1">
        <f t="shared" si="1364"/>
        <v>7</v>
      </c>
      <c r="E7277" s="12">
        <f t="shared" si="1365"/>
        <v>18</v>
      </c>
      <c r="F7277" s="124" t="str">
        <f t="shared" si="1366"/>
        <v>0</v>
      </c>
      <c r="G7277" s="1">
        <f ca="1">(OFFSET(O7277,0,MATCH(Customer!$J$6,'CDH &amp; HDH'!$P$11:$X$11,0)))</f>
        <v>56</v>
      </c>
      <c r="H7277" s="1" t="str">
        <f t="shared" si="1367"/>
        <v>Heating</v>
      </c>
      <c r="I7277" s="1">
        <f ca="1">OFFSET(IF($H7277="Cooling",Customer!$C$25,Customer!$C$52),E7277,D7277)</f>
        <v>66</v>
      </c>
      <c r="J7277" s="1">
        <f ca="1">OFFSET(IF($H7277="Cooling",Customer!$L$25,Customer!$L$52),$E7277,$D7277)</f>
        <v>64</v>
      </c>
      <c r="K7277" s="16">
        <f t="shared" si="1368"/>
        <v>0</v>
      </c>
      <c r="L7277" s="16">
        <f t="shared" si="1369"/>
        <v>0</v>
      </c>
      <c r="M7277" s="17">
        <f t="shared" ca="1" si="1373"/>
        <v>10</v>
      </c>
      <c r="N7277" s="17">
        <f t="shared" ca="1" si="1374"/>
        <v>8</v>
      </c>
      <c r="O7277" s="4"/>
      <c r="P7277" s="4">
        <v>46</v>
      </c>
      <c r="Q7277" s="4">
        <v>40</v>
      </c>
      <c r="R7277" s="4">
        <v>50</v>
      </c>
      <c r="S7277" s="4">
        <v>54</v>
      </c>
      <c r="T7277" s="4">
        <v>55</v>
      </c>
      <c r="U7277" s="4">
        <v>44</v>
      </c>
      <c r="V7277" s="13">
        <v>56</v>
      </c>
      <c r="W7277" s="4">
        <v>48</v>
      </c>
      <c r="X7277" s="4">
        <v>49</v>
      </c>
      <c r="Y7277">
        <f t="shared" si="1370"/>
        <v>0</v>
      </c>
      <c r="Z7277">
        <f t="shared" si="1371"/>
        <v>0</v>
      </c>
    </row>
    <row r="7278" spans="2:26" x14ac:dyDescent="0.25">
      <c r="B7278" s="11">
        <f t="shared" si="1372"/>
        <v>44864.749999982378</v>
      </c>
      <c r="C7278" s="1">
        <f t="shared" si="1363"/>
        <v>10</v>
      </c>
      <c r="D7278" s="1">
        <f t="shared" si="1364"/>
        <v>7</v>
      </c>
      <c r="E7278" s="12">
        <f t="shared" si="1365"/>
        <v>19</v>
      </c>
      <c r="F7278" s="124" t="str">
        <f t="shared" si="1366"/>
        <v>0</v>
      </c>
      <c r="G7278" s="1">
        <f ca="1">(OFFSET(O7278,0,MATCH(Customer!$J$6,'CDH &amp; HDH'!$P$11:$X$11,0)))</f>
        <v>54</v>
      </c>
      <c r="H7278" s="1" t="str">
        <f t="shared" si="1367"/>
        <v>Heating</v>
      </c>
      <c r="I7278" s="1">
        <f ca="1">OFFSET(IF($H7278="Cooling",Customer!$C$25,Customer!$C$52),E7278,D7278)</f>
        <v>66</v>
      </c>
      <c r="J7278" s="1">
        <f ca="1">OFFSET(IF($H7278="Cooling",Customer!$L$25,Customer!$L$52),$E7278,$D7278)</f>
        <v>64</v>
      </c>
      <c r="K7278" s="16">
        <f t="shared" si="1368"/>
        <v>0</v>
      </c>
      <c r="L7278" s="16">
        <f t="shared" si="1369"/>
        <v>0</v>
      </c>
      <c r="M7278" s="17">
        <f t="shared" ca="1" si="1373"/>
        <v>12</v>
      </c>
      <c r="N7278" s="17">
        <f t="shared" ca="1" si="1374"/>
        <v>10</v>
      </c>
      <c r="O7278" s="4"/>
      <c r="P7278" s="4">
        <v>44</v>
      </c>
      <c r="Q7278" s="4">
        <v>38</v>
      </c>
      <c r="R7278" s="4">
        <v>50</v>
      </c>
      <c r="S7278" s="4">
        <v>51</v>
      </c>
      <c r="T7278" s="4">
        <v>53</v>
      </c>
      <c r="U7278" s="4">
        <v>43</v>
      </c>
      <c r="V7278" s="13">
        <v>54</v>
      </c>
      <c r="W7278" s="4">
        <v>47</v>
      </c>
      <c r="X7278" s="4">
        <v>51</v>
      </c>
      <c r="Y7278">
        <f t="shared" si="1370"/>
        <v>0</v>
      </c>
      <c r="Z7278">
        <f t="shared" si="1371"/>
        <v>0</v>
      </c>
    </row>
    <row r="7279" spans="2:26" x14ac:dyDescent="0.25">
      <c r="B7279" s="11">
        <f t="shared" si="1372"/>
        <v>44864.791666649042</v>
      </c>
      <c r="C7279" s="1">
        <f t="shared" si="1363"/>
        <v>10</v>
      </c>
      <c r="D7279" s="1">
        <f t="shared" si="1364"/>
        <v>7</v>
      </c>
      <c r="E7279" s="12">
        <f t="shared" si="1365"/>
        <v>20</v>
      </c>
      <c r="F7279" s="124" t="str">
        <f t="shared" si="1366"/>
        <v>0</v>
      </c>
      <c r="G7279" s="1">
        <f ca="1">(OFFSET(O7279,0,MATCH(Customer!$J$6,'CDH &amp; HDH'!$P$11:$X$11,0)))</f>
        <v>50</v>
      </c>
      <c r="H7279" s="1" t="str">
        <f t="shared" si="1367"/>
        <v>Heating</v>
      </c>
      <c r="I7279" s="1">
        <f ca="1">OFFSET(IF($H7279="Cooling",Customer!$C$25,Customer!$C$52),E7279,D7279)</f>
        <v>66</v>
      </c>
      <c r="J7279" s="1">
        <f ca="1">OFFSET(IF($H7279="Cooling",Customer!$L$25,Customer!$L$52),$E7279,$D7279)</f>
        <v>64</v>
      </c>
      <c r="K7279" s="16">
        <f t="shared" si="1368"/>
        <v>0</v>
      </c>
      <c r="L7279" s="16">
        <f t="shared" si="1369"/>
        <v>0</v>
      </c>
      <c r="M7279" s="17">
        <f t="shared" ca="1" si="1373"/>
        <v>16</v>
      </c>
      <c r="N7279" s="17">
        <f t="shared" ca="1" si="1374"/>
        <v>14</v>
      </c>
      <c r="O7279" s="4"/>
      <c r="P7279" s="4">
        <v>42</v>
      </c>
      <c r="Q7279" s="4">
        <v>35</v>
      </c>
      <c r="R7279" s="4">
        <v>49</v>
      </c>
      <c r="S7279" s="4">
        <v>51</v>
      </c>
      <c r="T7279" s="4">
        <v>51</v>
      </c>
      <c r="U7279" s="4">
        <v>41</v>
      </c>
      <c r="V7279" s="13">
        <v>50</v>
      </c>
      <c r="W7279" s="4">
        <v>47</v>
      </c>
      <c r="X7279" s="4">
        <v>44</v>
      </c>
      <c r="Y7279">
        <f t="shared" si="1370"/>
        <v>0</v>
      </c>
      <c r="Z7279">
        <f t="shared" si="1371"/>
        <v>0</v>
      </c>
    </row>
    <row r="7280" spans="2:26" x14ac:dyDescent="0.25">
      <c r="B7280" s="11">
        <f t="shared" si="1372"/>
        <v>44864.833333315706</v>
      </c>
      <c r="C7280" s="1">
        <f t="shared" si="1363"/>
        <v>10</v>
      </c>
      <c r="D7280" s="1">
        <f t="shared" si="1364"/>
        <v>7</v>
      </c>
      <c r="E7280" s="12">
        <f t="shared" si="1365"/>
        <v>21</v>
      </c>
      <c r="F7280" s="124" t="str">
        <f t="shared" si="1366"/>
        <v>0</v>
      </c>
      <c r="G7280" s="1">
        <f ca="1">(OFFSET(O7280,0,MATCH(Customer!$J$6,'CDH &amp; HDH'!$P$11:$X$11,0)))</f>
        <v>48</v>
      </c>
      <c r="H7280" s="1" t="str">
        <f t="shared" si="1367"/>
        <v>Heating</v>
      </c>
      <c r="I7280" s="1">
        <f ca="1">OFFSET(IF($H7280="Cooling",Customer!$C$25,Customer!$C$52),E7280,D7280)</f>
        <v>66</v>
      </c>
      <c r="J7280" s="1">
        <f ca="1">OFFSET(IF($H7280="Cooling",Customer!$L$25,Customer!$L$52),$E7280,$D7280)</f>
        <v>64</v>
      </c>
      <c r="K7280" s="16">
        <f t="shared" si="1368"/>
        <v>0</v>
      </c>
      <c r="L7280" s="16">
        <f t="shared" si="1369"/>
        <v>0</v>
      </c>
      <c r="M7280" s="17">
        <f t="shared" ca="1" si="1373"/>
        <v>18</v>
      </c>
      <c r="N7280" s="17">
        <f t="shared" ca="1" si="1374"/>
        <v>16</v>
      </c>
      <c r="O7280" s="4"/>
      <c r="P7280" s="4">
        <v>41</v>
      </c>
      <c r="Q7280" s="4">
        <v>33</v>
      </c>
      <c r="R7280" s="4">
        <v>50</v>
      </c>
      <c r="S7280" s="4">
        <v>50</v>
      </c>
      <c r="T7280" s="4">
        <v>50</v>
      </c>
      <c r="U7280" s="4">
        <v>40</v>
      </c>
      <c r="V7280" s="13">
        <v>48</v>
      </c>
      <c r="W7280" s="4">
        <v>47</v>
      </c>
      <c r="X7280" s="4">
        <v>47</v>
      </c>
      <c r="Y7280">
        <f t="shared" si="1370"/>
        <v>0</v>
      </c>
      <c r="Z7280">
        <f t="shared" si="1371"/>
        <v>0</v>
      </c>
    </row>
    <row r="7281" spans="2:26" x14ac:dyDescent="0.25">
      <c r="B7281" s="11">
        <f t="shared" si="1372"/>
        <v>44864.87499998237</v>
      </c>
      <c r="C7281" s="1">
        <f t="shared" si="1363"/>
        <v>10</v>
      </c>
      <c r="D7281" s="1">
        <f t="shared" si="1364"/>
        <v>7</v>
      </c>
      <c r="E7281" s="12">
        <f t="shared" si="1365"/>
        <v>22</v>
      </c>
      <c r="F7281" s="124" t="str">
        <f t="shared" si="1366"/>
        <v>0</v>
      </c>
      <c r="G7281" s="1">
        <f ca="1">(OFFSET(O7281,0,MATCH(Customer!$J$6,'CDH &amp; HDH'!$P$11:$X$11,0)))</f>
        <v>46</v>
      </c>
      <c r="H7281" s="1" t="str">
        <f t="shared" si="1367"/>
        <v>Heating</v>
      </c>
      <c r="I7281" s="1">
        <f ca="1">OFFSET(IF($H7281="Cooling",Customer!$C$25,Customer!$C$52),E7281,D7281)</f>
        <v>66</v>
      </c>
      <c r="J7281" s="1">
        <f ca="1">OFFSET(IF($H7281="Cooling",Customer!$L$25,Customer!$L$52),$E7281,$D7281)</f>
        <v>64</v>
      </c>
      <c r="K7281" s="16">
        <f t="shared" si="1368"/>
        <v>0</v>
      </c>
      <c r="L7281" s="16">
        <f t="shared" si="1369"/>
        <v>0</v>
      </c>
      <c r="M7281" s="17">
        <f t="shared" ca="1" si="1373"/>
        <v>20</v>
      </c>
      <c r="N7281" s="17">
        <f t="shared" ca="1" si="1374"/>
        <v>18</v>
      </c>
      <c r="O7281" s="4"/>
      <c r="P7281" s="4">
        <v>37</v>
      </c>
      <c r="Q7281" s="4">
        <v>33</v>
      </c>
      <c r="R7281" s="4">
        <v>49</v>
      </c>
      <c r="S7281" s="4">
        <v>50</v>
      </c>
      <c r="T7281" s="4">
        <v>47</v>
      </c>
      <c r="U7281" s="4">
        <v>39</v>
      </c>
      <c r="V7281" s="13">
        <v>46</v>
      </c>
      <c r="W7281" s="4">
        <v>45</v>
      </c>
      <c r="X7281" s="4">
        <v>43</v>
      </c>
      <c r="Y7281">
        <f t="shared" si="1370"/>
        <v>0</v>
      </c>
      <c r="Z7281">
        <f t="shared" si="1371"/>
        <v>0</v>
      </c>
    </row>
    <row r="7282" spans="2:26" x14ac:dyDescent="0.25">
      <c r="B7282" s="11">
        <f t="shared" si="1372"/>
        <v>44864.916666649035</v>
      </c>
      <c r="C7282" s="1">
        <f t="shared" si="1363"/>
        <v>10</v>
      </c>
      <c r="D7282" s="1">
        <f t="shared" si="1364"/>
        <v>7</v>
      </c>
      <c r="E7282" s="12">
        <f t="shared" si="1365"/>
        <v>23</v>
      </c>
      <c r="F7282" s="124" t="str">
        <f t="shared" si="1366"/>
        <v>0</v>
      </c>
      <c r="G7282" s="1">
        <f ca="1">(OFFSET(O7282,0,MATCH(Customer!$J$6,'CDH &amp; HDH'!$P$11:$X$11,0)))</f>
        <v>44</v>
      </c>
      <c r="H7282" s="1" t="str">
        <f t="shared" si="1367"/>
        <v>Heating</v>
      </c>
      <c r="I7282" s="1">
        <f ca="1">OFFSET(IF($H7282="Cooling",Customer!$C$25,Customer!$C$52),E7282,D7282)</f>
        <v>66</v>
      </c>
      <c r="J7282" s="1">
        <f ca="1">OFFSET(IF($H7282="Cooling",Customer!$L$25,Customer!$L$52),$E7282,$D7282)</f>
        <v>64</v>
      </c>
      <c r="K7282" s="16">
        <f t="shared" si="1368"/>
        <v>0</v>
      </c>
      <c r="L7282" s="16">
        <f t="shared" si="1369"/>
        <v>0</v>
      </c>
      <c r="M7282" s="17">
        <f t="shared" ca="1" si="1373"/>
        <v>22</v>
      </c>
      <c r="N7282" s="17">
        <f t="shared" ca="1" si="1374"/>
        <v>20</v>
      </c>
      <c r="O7282" s="4"/>
      <c r="P7282" s="4">
        <v>35</v>
      </c>
      <c r="Q7282" s="4">
        <v>34</v>
      </c>
      <c r="R7282" s="4">
        <v>47</v>
      </c>
      <c r="S7282" s="4">
        <v>49</v>
      </c>
      <c r="T7282" s="4">
        <v>46</v>
      </c>
      <c r="U7282" s="4">
        <v>38</v>
      </c>
      <c r="V7282" s="13">
        <v>44</v>
      </c>
      <c r="W7282" s="4">
        <v>44</v>
      </c>
      <c r="X7282" s="4">
        <v>43</v>
      </c>
      <c r="Y7282">
        <f t="shared" si="1370"/>
        <v>0</v>
      </c>
      <c r="Z7282">
        <f t="shared" si="1371"/>
        <v>0</v>
      </c>
    </row>
    <row r="7283" spans="2:26" x14ac:dyDescent="0.25">
      <c r="B7283" s="11">
        <f t="shared" si="1372"/>
        <v>44864.958333315699</v>
      </c>
      <c r="C7283" s="1">
        <f t="shared" si="1363"/>
        <v>10</v>
      </c>
      <c r="D7283" s="1">
        <f t="shared" si="1364"/>
        <v>7</v>
      </c>
      <c r="E7283" s="12">
        <f t="shared" si="1365"/>
        <v>24</v>
      </c>
      <c r="F7283" s="124" t="str">
        <f t="shared" si="1366"/>
        <v>0</v>
      </c>
      <c r="G7283" s="1">
        <f ca="1">(OFFSET(O7283,0,MATCH(Customer!$J$6,'CDH &amp; HDH'!$P$11:$X$11,0)))</f>
        <v>43</v>
      </c>
      <c r="H7283" s="1" t="str">
        <f t="shared" si="1367"/>
        <v>Heating</v>
      </c>
      <c r="I7283" s="1">
        <f ca="1">OFFSET(IF($H7283="Cooling",Customer!$C$25,Customer!$C$52),E7283,D7283)</f>
        <v>66</v>
      </c>
      <c r="J7283" s="1">
        <f ca="1">OFFSET(IF($H7283="Cooling",Customer!$L$25,Customer!$L$52),$E7283,$D7283)</f>
        <v>64</v>
      </c>
      <c r="K7283" s="16">
        <f t="shared" si="1368"/>
        <v>0</v>
      </c>
      <c r="L7283" s="16">
        <f t="shared" si="1369"/>
        <v>0</v>
      </c>
      <c r="M7283" s="17">
        <f t="shared" ca="1" si="1373"/>
        <v>23</v>
      </c>
      <c r="N7283" s="17">
        <f t="shared" ca="1" si="1374"/>
        <v>21</v>
      </c>
      <c r="O7283" s="4"/>
      <c r="P7283" s="4">
        <v>35</v>
      </c>
      <c r="Q7283" s="4">
        <v>32</v>
      </c>
      <c r="R7283" s="4">
        <v>43</v>
      </c>
      <c r="S7283" s="4">
        <v>47</v>
      </c>
      <c r="T7283" s="4">
        <v>43</v>
      </c>
      <c r="U7283" s="4">
        <v>36</v>
      </c>
      <c r="V7283" s="13">
        <v>43</v>
      </c>
      <c r="W7283" s="4">
        <v>43</v>
      </c>
      <c r="X7283" s="4">
        <v>42</v>
      </c>
      <c r="Y7283">
        <f t="shared" si="1370"/>
        <v>0</v>
      </c>
      <c r="Z7283">
        <f t="shared" si="1371"/>
        <v>0</v>
      </c>
    </row>
    <row r="7284" spans="2:26" x14ac:dyDescent="0.25">
      <c r="B7284" s="11">
        <f t="shared" si="1372"/>
        <v>44864.999999982363</v>
      </c>
      <c r="C7284" s="1">
        <f t="shared" si="1363"/>
        <v>10</v>
      </c>
      <c r="D7284" s="1">
        <f t="shared" si="1364"/>
        <v>1</v>
      </c>
      <c r="E7284" s="12">
        <f t="shared" si="1365"/>
        <v>1</v>
      </c>
      <c r="F7284" s="124" t="str">
        <f t="shared" si="1366"/>
        <v>0</v>
      </c>
      <c r="G7284" s="1">
        <f ca="1">(OFFSET(O7284,0,MATCH(Customer!$J$6,'CDH &amp; HDH'!$P$11:$X$11,0)))</f>
        <v>42</v>
      </c>
      <c r="H7284" s="1" t="str">
        <f t="shared" si="1367"/>
        <v>Heating</v>
      </c>
      <c r="I7284" s="1">
        <f ca="1">OFFSET(IF($H7284="Cooling",Customer!$C$25,Customer!$C$52),E7284,D7284)</f>
        <v>66</v>
      </c>
      <c r="J7284" s="1">
        <f ca="1">OFFSET(IF($H7284="Cooling",Customer!$L$25,Customer!$L$52),$E7284,$D7284)</f>
        <v>64</v>
      </c>
      <c r="K7284" s="16">
        <f t="shared" si="1368"/>
        <v>0</v>
      </c>
      <c r="L7284" s="16">
        <f t="shared" si="1369"/>
        <v>0</v>
      </c>
      <c r="M7284" s="17">
        <f t="shared" ca="1" si="1373"/>
        <v>24</v>
      </c>
      <c r="N7284" s="17">
        <f t="shared" ca="1" si="1374"/>
        <v>22</v>
      </c>
      <c r="O7284" s="4"/>
      <c r="P7284" s="4">
        <v>33</v>
      </c>
      <c r="Q7284" s="4">
        <v>33</v>
      </c>
      <c r="R7284" s="4">
        <v>41</v>
      </c>
      <c r="S7284" s="4">
        <v>46</v>
      </c>
      <c r="T7284" s="4">
        <v>42</v>
      </c>
      <c r="U7284" s="4">
        <v>35</v>
      </c>
      <c r="V7284" s="13">
        <v>42</v>
      </c>
      <c r="W7284" s="4">
        <v>44</v>
      </c>
      <c r="X7284" s="4">
        <v>41</v>
      </c>
      <c r="Y7284">
        <f t="shared" si="1370"/>
        <v>0</v>
      </c>
      <c r="Z7284">
        <f t="shared" si="1371"/>
        <v>0</v>
      </c>
    </row>
    <row r="7285" spans="2:26" x14ac:dyDescent="0.25">
      <c r="B7285" s="11">
        <f t="shared" si="1372"/>
        <v>44865.041666649027</v>
      </c>
      <c r="C7285" s="1">
        <f t="shared" si="1363"/>
        <v>10</v>
      </c>
      <c r="D7285" s="1">
        <f t="shared" si="1364"/>
        <v>1</v>
      </c>
      <c r="E7285" s="12">
        <f t="shared" si="1365"/>
        <v>2</v>
      </c>
      <c r="F7285" s="124" t="str">
        <f t="shared" si="1366"/>
        <v>0</v>
      </c>
      <c r="G7285" s="1">
        <f ca="1">(OFFSET(O7285,0,MATCH(Customer!$J$6,'CDH &amp; HDH'!$P$11:$X$11,0)))</f>
        <v>42</v>
      </c>
      <c r="H7285" s="1" t="str">
        <f t="shared" si="1367"/>
        <v>Heating</v>
      </c>
      <c r="I7285" s="1">
        <f ca="1">OFFSET(IF($H7285="Cooling",Customer!$C$25,Customer!$C$52),E7285,D7285)</f>
        <v>66</v>
      </c>
      <c r="J7285" s="1">
        <f ca="1">OFFSET(IF($H7285="Cooling",Customer!$L$25,Customer!$L$52),$E7285,$D7285)</f>
        <v>64</v>
      </c>
      <c r="K7285" s="16">
        <f t="shared" si="1368"/>
        <v>0</v>
      </c>
      <c r="L7285" s="16">
        <f t="shared" si="1369"/>
        <v>0</v>
      </c>
      <c r="M7285" s="17">
        <f t="shared" ca="1" si="1373"/>
        <v>24</v>
      </c>
      <c r="N7285" s="17">
        <f t="shared" ca="1" si="1374"/>
        <v>22</v>
      </c>
      <c r="O7285" s="4"/>
      <c r="P7285" s="4">
        <v>33</v>
      </c>
      <c r="Q7285" s="4">
        <v>31</v>
      </c>
      <c r="R7285" s="4">
        <v>41</v>
      </c>
      <c r="S7285" s="4">
        <v>45</v>
      </c>
      <c r="T7285" s="4">
        <v>40</v>
      </c>
      <c r="U7285" s="4">
        <v>36</v>
      </c>
      <c r="V7285" s="13">
        <v>42</v>
      </c>
      <c r="W7285" s="4">
        <v>44</v>
      </c>
      <c r="X7285" s="4">
        <v>38</v>
      </c>
      <c r="Y7285">
        <f t="shared" si="1370"/>
        <v>0</v>
      </c>
      <c r="Z7285">
        <f t="shared" si="1371"/>
        <v>0</v>
      </c>
    </row>
    <row r="7286" spans="2:26" x14ac:dyDescent="0.25">
      <c r="B7286" s="11">
        <f t="shared" si="1372"/>
        <v>44865.083333315692</v>
      </c>
      <c r="C7286" s="1">
        <f t="shared" si="1363"/>
        <v>10</v>
      </c>
      <c r="D7286" s="1">
        <f t="shared" si="1364"/>
        <v>1</v>
      </c>
      <c r="E7286" s="12">
        <f t="shared" si="1365"/>
        <v>3</v>
      </c>
      <c r="F7286" s="124" t="str">
        <f t="shared" si="1366"/>
        <v>0</v>
      </c>
      <c r="G7286" s="1">
        <f ca="1">(OFFSET(O7286,0,MATCH(Customer!$J$6,'CDH &amp; HDH'!$P$11:$X$11,0)))</f>
        <v>41</v>
      </c>
      <c r="H7286" s="1" t="str">
        <f t="shared" si="1367"/>
        <v>Heating</v>
      </c>
      <c r="I7286" s="1">
        <f ca="1">OFFSET(IF($H7286="Cooling",Customer!$C$25,Customer!$C$52),E7286,D7286)</f>
        <v>66</v>
      </c>
      <c r="J7286" s="1">
        <f ca="1">OFFSET(IF($H7286="Cooling",Customer!$L$25,Customer!$L$52),$E7286,$D7286)</f>
        <v>64</v>
      </c>
      <c r="K7286" s="16">
        <f t="shared" si="1368"/>
        <v>0</v>
      </c>
      <c r="L7286" s="16">
        <f t="shared" si="1369"/>
        <v>0</v>
      </c>
      <c r="M7286" s="17">
        <f t="shared" ca="1" si="1373"/>
        <v>25</v>
      </c>
      <c r="N7286" s="17">
        <f t="shared" ca="1" si="1374"/>
        <v>23</v>
      </c>
      <c r="O7286" s="4"/>
      <c r="P7286" s="4">
        <v>32</v>
      </c>
      <c r="Q7286" s="4">
        <v>29</v>
      </c>
      <c r="R7286" s="4">
        <v>38</v>
      </c>
      <c r="S7286" s="4">
        <v>45</v>
      </c>
      <c r="T7286" s="4">
        <v>39</v>
      </c>
      <c r="U7286" s="4">
        <v>36</v>
      </c>
      <c r="V7286" s="13">
        <v>41</v>
      </c>
      <c r="W7286" s="4">
        <v>44</v>
      </c>
      <c r="X7286" s="4">
        <v>36</v>
      </c>
      <c r="Y7286">
        <f t="shared" si="1370"/>
        <v>0</v>
      </c>
      <c r="Z7286">
        <f t="shared" si="1371"/>
        <v>0</v>
      </c>
    </row>
    <row r="7287" spans="2:26" x14ac:dyDescent="0.25">
      <c r="B7287" s="11">
        <f t="shared" si="1372"/>
        <v>44865.124999982356</v>
      </c>
      <c r="C7287" s="1">
        <f t="shared" si="1363"/>
        <v>10</v>
      </c>
      <c r="D7287" s="1">
        <f t="shared" si="1364"/>
        <v>1</v>
      </c>
      <c r="E7287" s="12">
        <f t="shared" si="1365"/>
        <v>4</v>
      </c>
      <c r="F7287" s="124" t="str">
        <f t="shared" si="1366"/>
        <v>0</v>
      </c>
      <c r="G7287" s="1">
        <f ca="1">(OFFSET(O7287,0,MATCH(Customer!$J$6,'CDH &amp; HDH'!$P$11:$X$11,0)))</f>
        <v>40</v>
      </c>
      <c r="H7287" s="1" t="str">
        <f t="shared" si="1367"/>
        <v>Heating</v>
      </c>
      <c r="I7287" s="1">
        <f ca="1">OFFSET(IF($H7287="Cooling",Customer!$C$25,Customer!$C$52),E7287,D7287)</f>
        <v>66</v>
      </c>
      <c r="J7287" s="1">
        <f ca="1">OFFSET(IF($H7287="Cooling",Customer!$L$25,Customer!$L$52),$E7287,$D7287)</f>
        <v>64</v>
      </c>
      <c r="K7287" s="16">
        <f t="shared" si="1368"/>
        <v>0</v>
      </c>
      <c r="L7287" s="16">
        <f t="shared" si="1369"/>
        <v>0</v>
      </c>
      <c r="M7287" s="17">
        <f t="shared" ca="1" si="1373"/>
        <v>26</v>
      </c>
      <c r="N7287" s="17">
        <f t="shared" ca="1" si="1374"/>
        <v>24</v>
      </c>
      <c r="O7287" s="4"/>
      <c r="P7287" s="4">
        <v>31</v>
      </c>
      <c r="Q7287" s="4">
        <v>29</v>
      </c>
      <c r="R7287" s="4">
        <v>38</v>
      </c>
      <c r="S7287" s="4">
        <v>44</v>
      </c>
      <c r="T7287" s="4">
        <v>38</v>
      </c>
      <c r="U7287" s="4">
        <v>38</v>
      </c>
      <c r="V7287" s="13">
        <v>40</v>
      </c>
      <c r="W7287" s="4">
        <v>45</v>
      </c>
      <c r="X7287" s="4">
        <v>37</v>
      </c>
      <c r="Y7287">
        <f t="shared" si="1370"/>
        <v>0</v>
      </c>
      <c r="Z7287">
        <f t="shared" si="1371"/>
        <v>0</v>
      </c>
    </row>
    <row r="7288" spans="2:26" x14ac:dyDescent="0.25">
      <c r="B7288" s="11">
        <f t="shared" si="1372"/>
        <v>44865.16666664902</v>
      </c>
      <c r="C7288" s="1">
        <f t="shared" si="1363"/>
        <v>10</v>
      </c>
      <c r="D7288" s="1">
        <f t="shared" si="1364"/>
        <v>1</v>
      </c>
      <c r="E7288" s="12">
        <f t="shared" si="1365"/>
        <v>5</v>
      </c>
      <c r="F7288" s="124" t="str">
        <f t="shared" si="1366"/>
        <v>0</v>
      </c>
      <c r="G7288" s="1">
        <f ca="1">(OFFSET(O7288,0,MATCH(Customer!$J$6,'CDH &amp; HDH'!$P$11:$X$11,0)))</f>
        <v>39</v>
      </c>
      <c r="H7288" s="1" t="str">
        <f t="shared" si="1367"/>
        <v>Heating</v>
      </c>
      <c r="I7288" s="1">
        <f ca="1">OFFSET(IF($H7288="Cooling",Customer!$C$25,Customer!$C$52),E7288,D7288)</f>
        <v>66</v>
      </c>
      <c r="J7288" s="1">
        <f ca="1">OFFSET(IF($H7288="Cooling",Customer!$L$25,Customer!$L$52),$E7288,$D7288)</f>
        <v>64</v>
      </c>
      <c r="K7288" s="16">
        <f t="shared" si="1368"/>
        <v>0</v>
      </c>
      <c r="L7288" s="16">
        <f t="shared" si="1369"/>
        <v>0</v>
      </c>
      <c r="M7288" s="17">
        <f t="shared" ca="1" si="1373"/>
        <v>27</v>
      </c>
      <c r="N7288" s="17">
        <f t="shared" ca="1" si="1374"/>
        <v>25</v>
      </c>
      <c r="O7288" s="4"/>
      <c r="P7288" s="4">
        <v>32</v>
      </c>
      <c r="Q7288" s="4">
        <v>28</v>
      </c>
      <c r="R7288" s="4">
        <v>37</v>
      </c>
      <c r="S7288" s="4">
        <v>44</v>
      </c>
      <c r="T7288" s="4">
        <v>36</v>
      </c>
      <c r="U7288" s="4">
        <v>37</v>
      </c>
      <c r="V7288" s="13">
        <v>39</v>
      </c>
      <c r="W7288" s="4">
        <v>43</v>
      </c>
      <c r="X7288" s="4">
        <v>36</v>
      </c>
      <c r="Y7288">
        <f t="shared" si="1370"/>
        <v>0</v>
      </c>
      <c r="Z7288">
        <f t="shared" si="1371"/>
        <v>0</v>
      </c>
    </row>
    <row r="7289" spans="2:26" x14ac:dyDescent="0.25">
      <c r="B7289" s="11">
        <f t="shared" si="1372"/>
        <v>44865.208333315684</v>
      </c>
      <c r="C7289" s="1">
        <f t="shared" si="1363"/>
        <v>10</v>
      </c>
      <c r="D7289" s="1">
        <f t="shared" si="1364"/>
        <v>1</v>
      </c>
      <c r="E7289" s="12">
        <f t="shared" si="1365"/>
        <v>6</v>
      </c>
      <c r="F7289" s="124" t="str">
        <f t="shared" si="1366"/>
        <v>0</v>
      </c>
      <c r="G7289" s="1">
        <f ca="1">(OFFSET(O7289,0,MATCH(Customer!$J$6,'CDH &amp; HDH'!$P$11:$X$11,0)))</f>
        <v>39</v>
      </c>
      <c r="H7289" s="1" t="str">
        <f t="shared" si="1367"/>
        <v>Heating</v>
      </c>
      <c r="I7289" s="1">
        <f ca="1">OFFSET(IF($H7289="Cooling",Customer!$C$25,Customer!$C$52),E7289,D7289)</f>
        <v>66</v>
      </c>
      <c r="J7289" s="1">
        <f ca="1">OFFSET(IF($H7289="Cooling",Customer!$L$25,Customer!$L$52),$E7289,$D7289)</f>
        <v>64</v>
      </c>
      <c r="K7289" s="16">
        <f t="shared" si="1368"/>
        <v>0</v>
      </c>
      <c r="L7289" s="16">
        <f t="shared" si="1369"/>
        <v>0</v>
      </c>
      <c r="M7289" s="17">
        <f t="shared" ca="1" si="1373"/>
        <v>27</v>
      </c>
      <c r="N7289" s="17">
        <f t="shared" ca="1" si="1374"/>
        <v>25</v>
      </c>
      <c r="O7289" s="4"/>
      <c r="P7289" s="4">
        <v>33</v>
      </c>
      <c r="Q7289" s="4">
        <v>26</v>
      </c>
      <c r="R7289" s="4">
        <v>40</v>
      </c>
      <c r="S7289" s="4">
        <v>44</v>
      </c>
      <c r="T7289" s="4">
        <v>35</v>
      </c>
      <c r="U7289" s="4">
        <v>36</v>
      </c>
      <c r="V7289" s="13">
        <v>39</v>
      </c>
      <c r="W7289" s="4">
        <v>44</v>
      </c>
      <c r="X7289" s="4">
        <v>36</v>
      </c>
      <c r="Y7289">
        <f t="shared" si="1370"/>
        <v>0</v>
      </c>
      <c r="Z7289">
        <f t="shared" si="1371"/>
        <v>0</v>
      </c>
    </row>
    <row r="7290" spans="2:26" x14ac:dyDescent="0.25">
      <c r="B7290" s="11">
        <f t="shared" si="1372"/>
        <v>44865.249999982349</v>
      </c>
      <c r="C7290" s="1">
        <f t="shared" si="1363"/>
        <v>10</v>
      </c>
      <c r="D7290" s="1">
        <f t="shared" si="1364"/>
        <v>1</v>
      </c>
      <c r="E7290" s="12">
        <f t="shared" si="1365"/>
        <v>7</v>
      </c>
      <c r="F7290" s="124" t="str">
        <f t="shared" si="1366"/>
        <v>0</v>
      </c>
      <c r="G7290" s="1">
        <f ca="1">(OFFSET(O7290,0,MATCH(Customer!$J$6,'CDH &amp; HDH'!$P$11:$X$11,0)))</f>
        <v>38</v>
      </c>
      <c r="H7290" s="1" t="str">
        <f t="shared" si="1367"/>
        <v>Heating</v>
      </c>
      <c r="I7290" s="1">
        <f ca="1">OFFSET(IF($H7290="Cooling",Customer!$C$25,Customer!$C$52),E7290,D7290)</f>
        <v>66</v>
      </c>
      <c r="J7290" s="1">
        <f ca="1">OFFSET(IF($H7290="Cooling",Customer!$L$25,Customer!$L$52),$E7290,$D7290)</f>
        <v>64</v>
      </c>
      <c r="K7290" s="16">
        <f t="shared" si="1368"/>
        <v>0</v>
      </c>
      <c r="L7290" s="16">
        <f t="shared" si="1369"/>
        <v>0</v>
      </c>
      <c r="M7290" s="17">
        <f t="shared" ca="1" si="1373"/>
        <v>28</v>
      </c>
      <c r="N7290" s="17">
        <f t="shared" ca="1" si="1374"/>
        <v>26</v>
      </c>
      <c r="O7290" s="4"/>
      <c r="P7290" s="4">
        <v>32</v>
      </c>
      <c r="Q7290" s="4">
        <v>27</v>
      </c>
      <c r="R7290" s="4">
        <v>40</v>
      </c>
      <c r="S7290" s="4">
        <v>44</v>
      </c>
      <c r="T7290" s="4">
        <v>34</v>
      </c>
      <c r="U7290" s="4">
        <v>38</v>
      </c>
      <c r="V7290" s="13">
        <v>38</v>
      </c>
      <c r="W7290" s="4">
        <v>44</v>
      </c>
      <c r="X7290" s="4">
        <v>33</v>
      </c>
      <c r="Y7290">
        <f t="shared" si="1370"/>
        <v>0</v>
      </c>
      <c r="Z7290">
        <f t="shared" si="1371"/>
        <v>0</v>
      </c>
    </row>
    <row r="7291" spans="2:26" x14ac:dyDescent="0.25">
      <c r="B7291" s="11">
        <f t="shared" si="1372"/>
        <v>44865.291666649013</v>
      </c>
      <c r="C7291" s="1">
        <f t="shared" si="1363"/>
        <v>10</v>
      </c>
      <c r="D7291" s="1">
        <f t="shared" si="1364"/>
        <v>1</v>
      </c>
      <c r="E7291" s="12">
        <f t="shared" si="1365"/>
        <v>8</v>
      </c>
      <c r="F7291" s="124" t="str">
        <f t="shared" si="1366"/>
        <v>0</v>
      </c>
      <c r="G7291" s="1">
        <f ca="1">(OFFSET(O7291,0,MATCH(Customer!$J$6,'CDH &amp; HDH'!$P$11:$X$11,0)))</f>
        <v>41</v>
      </c>
      <c r="H7291" s="1" t="str">
        <f t="shared" si="1367"/>
        <v>Heating</v>
      </c>
      <c r="I7291" s="1">
        <f ca="1">OFFSET(IF($H7291="Cooling",Customer!$C$25,Customer!$C$52),E7291,D7291)</f>
        <v>70</v>
      </c>
      <c r="J7291" s="1">
        <f ca="1">OFFSET(IF($H7291="Cooling",Customer!$L$25,Customer!$L$52),$E7291,$D7291)</f>
        <v>70</v>
      </c>
      <c r="K7291" s="16">
        <f t="shared" si="1368"/>
        <v>0</v>
      </c>
      <c r="L7291" s="16">
        <f t="shared" si="1369"/>
        <v>0</v>
      </c>
      <c r="M7291" s="17">
        <f t="shared" ca="1" si="1373"/>
        <v>29</v>
      </c>
      <c r="N7291" s="17">
        <f t="shared" ca="1" si="1374"/>
        <v>29</v>
      </c>
      <c r="O7291" s="4"/>
      <c r="P7291" s="4">
        <v>38</v>
      </c>
      <c r="Q7291" s="4">
        <v>30</v>
      </c>
      <c r="R7291" s="4">
        <v>40</v>
      </c>
      <c r="S7291" s="4">
        <v>48</v>
      </c>
      <c r="T7291" s="4">
        <v>38</v>
      </c>
      <c r="U7291" s="4">
        <v>40</v>
      </c>
      <c r="V7291" s="13">
        <v>41</v>
      </c>
      <c r="W7291" s="4">
        <v>45</v>
      </c>
      <c r="X7291" s="4">
        <v>35</v>
      </c>
      <c r="Y7291">
        <f t="shared" si="1370"/>
        <v>0</v>
      </c>
      <c r="Z7291">
        <f t="shared" si="1371"/>
        <v>0</v>
      </c>
    </row>
    <row r="7292" spans="2:26" x14ac:dyDescent="0.25">
      <c r="B7292" s="11">
        <f t="shared" si="1372"/>
        <v>44865.333333315677</v>
      </c>
      <c r="C7292" s="1">
        <f t="shared" si="1363"/>
        <v>10</v>
      </c>
      <c r="D7292" s="1">
        <f t="shared" si="1364"/>
        <v>1</v>
      </c>
      <c r="E7292" s="12">
        <f t="shared" si="1365"/>
        <v>9</v>
      </c>
      <c r="F7292" s="124" t="str">
        <f t="shared" si="1366"/>
        <v>0</v>
      </c>
      <c r="G7292" s="1">
        <f ca="1">(OFFSET(O7292,0,MATCH(Customer!$J$6,'CDH &amp; HDH'!$P$11:$X$11,0)))</f>
        <v>44</v>
      </c>
      <c r="H7292" s="1" t="str">
        <f t="shared" si="1367"/>
        <v>Heating</v>
      </c>
      <c r="I7292" s="1">
        <f ca="1">OFFSET(IF($H7292="Cooling",Customer!$C$25,Customer!$C$52),E7292,D7292)</f>
        <v>70</v>
      </c>
      <c r="J7292" s="1">
        <f ca="1">OFFSET(IF($H7292="Cooling",Customer!$L$25,Customer!$L$52),$E7292,$D7292)</f>
        <v>70</v>
      </c>
      <c r="K7292" s="16">
        <f t="shared" si="1368"/>
        <v>0</v>
      </c>
      <c r="L7292" s="16">
        <f t="shared" si="1369"/>
        <v>0</v>
      </c>
      <c r="M7292" s="17">
        <f t="shared" ca="1" si="1373"/>
        <v>26</v>
      </c>
      <c r="N7292" s="17">
        <f t="shared" ca="1" si="1374"/>
        <v>26</v>
      </c>
      <c r="O7292" s="4"/>
      <c r="P7292" s="4">
        <v>45</v>
      </c>
      <c r="Q7292" s="4">
        <v>33</v>
      </c>
      <c r="R7292" s="4">
        <v>42</v>
      </c>
      <c r="S7292" s="4">
        <v>53</v>
      </c>
      <c r="T7292" s="4">
        <v>41</v>
      </c>
      <c r="U7292" s="4">
        <v>45</v>
      </c>
      <c r="V7292" s="13">
        <v>44</v>
      </c>
      <c r="W7292" s="4">
        <v>46</v>
      </c>
      <c r="X7292" s="4">
        <v>37</v>
      </c>
      <c r="Y7292">
        <f t="shared" si="1370"/>
        <v>0</v>
      </c>
      <c r="Z7292">
        <f t="shared" si="1371"/>
        <v>0</v>
      </c>
    </row>
    <row r="7293" spans="2:26" x14ac:dyDescent="0.25">
      <c r="B7293" s="11">
        <f t="shared" si="1372"/>
        <v>44865.374999982341</v>
      </c>
      <c r="C7293" s="1">
        <f t="shared" si="1363"/>
        <v>10</v>
      </c>
      <c r="D7293" s="1">
        <f t="shared" si="1364"/>
        <v>1</v>
      </c>
      <c r="E7293" s="12">
        <f t="shared" si="1365"/>
        <v>10</v>
      </c>
      <c r="F7293" s="124" t="str">
        <f t="shared" si="1366"/>
        <v>0</v>
      </c>
      <c r="G7293" s="1">
        <f ca="1">(OFFSET(O7293,0,MATCH(Customer!$J$6,'CDH &amp; HDH'!$P$11:$X$11,0)))</f>
        <v>50</v>
      </c>
      <c r="H7293" s="1" t="str">
        <f t="shared" si="1367"/>
        <v>Heating</v>
      </c>
      <c r="I7293" s="1">
        <f ca="1">OFFSET(IF($H7293="Cooling",Customer!$C$25,Customer!$C$52),E7293,D7293)</f>
        <v>70</v>
      </c>
      <c r="J7293" s="1">
        <f ca="1">OFFSET(IF($H7293="Cooling",Customer!$L$25,Customer!$L$52),$E7293,$D7293)</f>
        <v>70</v>
      </c>
      <c r="K7293" s="16">
        <f t="shared" si="1368"/>
        <v>0</v>
      </c>
      <c r="L7293" s="16">
        <f t="shared" si="1369"/>
        <v>0</v>
      </c>
      <c r="M7293" s="17">
        <f t="shared" ca="1" si="1373"/>
        <v>20</v>
      </c>
      <c r="N7293" s="17">
        <f t="shared" ca="1" si="1374"/>
        <v>20</v>
      </c>
      <c r="O7293" s="4"/>
      <c r="P7293" s="4">
        <v>48</v>
      </c>
      <c r="Q7293" s="4">
        <v>38</v>
      </c>
      <c r="R7293" s="4">
        <v>43</v>
      </c>
      <c r="S7293" s="4">
        <v>57</v>
      </c>
      <c r="T7293" s="4">
        <v>44</v>
      </c>
      <c r="U7293" s="4">
        <v>49</v>
      </c>
      <c r="V7293" s="13">
        <v>50</v>
      </c>
      <c r="W7293" s="4">
        <v>47</v>
      </c>
      <c r="X7293" s="4">
        <v>39</v>
      </c>
      <c r="Y7293">
        <f t="shared" si="1370"/>
        <v>0</v>
      </c>
      <c r="Z7293">
        <f t="shared" si="1371"/>
        <v>0</v>
      </c>
    </row>
    <row r="7294" spans="2:26" x14ac:dyDescent="0.25">
      <c r="B7294" s="11">
        <f t="shared" si="1372"/>
        <v>44865.416666649005</v>
      </c>
      <c r="C7294" s="1">
        <f t="shared" si="1363"/>
        <v>10</v>
      </c>
      <c r="D7294" s="1">
        <f t="shared" si="1364"/>
        <v>1</v>
      </c>
      <c r="E7294" s="12">
        <f t="shared" si="1365"/>
        <v>11</v>
      </c>
      <c r="F7294" s="124" t="str">
        <f t="shared" si="1366"/>
        <v>0</v>
      </c>
      <c r="G7294" s="1">
        <f ca="1">(OFFSET(O7294,0,MATCH(Customer!$J$6,'CDH &amp; HDH'!$P$11:$X$11,0)))</f>
        <v>53</v>
      </c>
      <c r="H7294" s="1" t="str">
        <f t="shared" si="1367"/>
        <v>Heating</v>
      </c>
      <c r="I7294" s="1">
        <f ca="1">OFFSET(IF($H7294="Cooling",Customer!$C$25,Customer!$C$52),E7294,D7294)</f>
        <v>70</v>
      </c>
      <c r="J7294" s="1">
        <f ca="1">OFFSET(IF($H7294="Cooling",Customer!$L$25,Customer!$L$52),$E7294,$D7294)</f>
        <v>70</v>
      </c>
      <c r="K7294" s="16">
        <f t="shared" si="1368"/>
        <v>0</v>
      </c>
      <c r="L7294" s="16">
        <f t="shared" si="1369"/>
        <v>0</v>
      </c>
      <c r="M7294" s="17">
        <f t="shared" ca="1" si="1373"/>
        <v>17</v>
      </c>
      <c r="N7294" s="17">
        <f t="shared" ca="1" si="1374"/>
        <v>17</v>
      </c>
      <c r="O7294" s="4"/>
      <c r="P7294" s="4">
        <v>52</v>
      </c>
      <c r="Q7294" s="4">
        <v>40</v>
      </c>
      <c r="R7294" s="4">
        <v>45</v>
      </c>
      <c r="S7294" s="4">
        <v>58</v>
      </c>
      <c r="T7294" s="4">
        <v>45</v>
      </c>
      <c r="U7294" s="4">
        <v>54</v>
      </c>
      <c r="V7294" s="13">
        <v>53</v>
      </c>
      <c r="W7294" s="4">
        <v>50</v>
      </c>
      <c r="X7294" s="4">
        <v>46</v>
      </c>
      <c r="Y7294">
        <f t="shared" si="1370"/>
        <v>0</v>
      </c>
      <c r="Z7294">
        <f t="shared" si="1371"/>
        <v>0</v>
      </c>
    </row>
    <row r="7295" spans="2:26" x14ac:dyDescent="0.25">
      <c r="B7295" s="11">
        <f t="shared" si="1372"/>
        <v>44865.45833331567</v>
      </c>
      <c r="C7295" s="1">
        <f t="shared" si="1363"/>
        <v>10</v>
      </c>
      <c r="D7295" s="1">
        <f t="shared" si="1364"/>
        <v>1</v>
      </c>
      <c r="E7295" s="12">
        <f t="shared" si="1365"/>
        <v>12</v>
      </c>
      <c r="F7295" s="124" t="str">
        <f t="shared" si="1366"/>
        <v>0</v>
      </c>
      <c r="G7295" s="1">
        <f ca="1">(OFFSET(O7295,0,MATCH(Customer!$J$6,'CDH &amp; HDH'!$P$11:$X$11,0)))</f>
        <v>56</v>
      </c>
      <c r="H7295" s="1" t="str">
        <f t="shared" si="1367"/>
        <v>Heating</v>
      </c>
      <c r="I7295" s="1">
        <f ca="1">OFFSET(IF($H7295="Cooling",Customer!$C$25,Customer!$C$52),E7295,D7295)</f>
        <v>70</v>
      </c>
      <c r="J7295" s="1">
        <f ca="1">OFFSET(IF($H7295="Cooling",Customer!$L$25,Customer!$L$52),$E7295,$D7295)</f>
        <v>70</v>
      </c>
      <c r="K7295" s="16">
        <f t="shared" si="1368"/>
        <v>0</v>
      </c>
      <c r="L7295" s="16">
        <f t="shared" si="1369"/>
        <v>0</v>
      </c>
      <c r="M7295" s="17">
        <f t="shared" ca="1" si="1373"/>
        <v>14</v>
      </c>
      <c r="N7295" s="17">
        <f t="shared" ca="1" si="1374"/>
        <v>14</v>
      </c>
      <c r="O7295" s="4"/>
      <c r="P7295" s="4">
        <v>55</v>
      </c>
      <c r="Q7295" s="4">
        <v>45</v>
      </c>
      <c r="R7295" s="4">
        <v>49</v>
      </c>
      <c r="S7295" s="4">
        <v>59</v>
      </c>
      <c r="T7295" s="4">
        <v>47</v>
      </c>
      <c r="U7295" s="4">
        <v>56</v>
      </c>
      <c r="V7295" s="13">
        <v>56</v>
      </c>
      <c r="W7295" s="4">
        <v>55</v>
      </c>
      <c r="X7295" s="4">
        <v>54</v>
      </c>
      <c r="Y7295">
        <f t="shared" si="1370"/>
        <v>0</v>
      </c>
      <c r="Z7295">
        <f t="shared" si="1371"/>
        <v>0</v>
      </c>
    </row>
    <row r="7296" spans="2:26" x14ac:dyDescent="0.25">
      <c r="B7296" s="11">
        <f t="shared" si="1372"/>
        <v>44865.499999982334</v>
      </c>
      <c r="C7296" s="1">
        <f t="shared" si="1363"/>
        <v>10</v>
      </c>
      <c r="D7296" s="1">
        <f t="shared" si="1364"/>
        <v>1</v>
      </c>
      <c r="E7296" s="12">
        <f t="shared" si="1365"/>
        <v>13</v>
      </c>
      <c r="F7296" s="124" t="str">
        <f t="shared" si="1366"/>
        <v>0</v>
      </c>
      <c r="G7296" s="1">
        <f ca="1">(OFFSET(O7296,0,MATCH(Customer!$J$6,'CDH &amp; HDH'!$P$11:$X$11,0)))</f>
        <v>59</v>
      </c>
      <c r="H7296" s="1" t="str">
        <f t="shared" si="1367"/>
        <v>Heating</v>
      </c>
      <c r="I7296" s="1">
        <f ca="1">OFFSET(IF($H7296="Cooling",Customer!$C$25,Customer!$C$52),E7296,D7296)</f>
        <v>70</v>
      </c>
      <c r="J7296" s="1">
        <f ca="1">OFFSET(IF($H7296="Cooling",Customer!$L$25,Customer!$L$52),$E7296,$D7296)</f>
        <v>70</v>
      </c>
      <c r="K7296" s="16">
        <f t="shared" si="1368"/>
        <v>0</v>
      </c>
      <c r="L7296" s="16">
        <f t="shared" si="1369"/>
        <v>0</v>
      </c>
      <c r="M7296" s="17">
        <f t="shared" ca="1" si="1373"/>
        <v>11</v>
      </c>
      <c r="N7296" s="17">
        <f t="shared" ca="1" si="1374"/>
        <v>11</v>
      </c>
      <c r="O7296" s="4"/>
      <c r="P7296" s="4">
        <v>57</v>
      </c>
      <c r="Q7296" s="4">
        <v>47</v>
      </c>
      <c r="R7296" s="4">
        <v>50</v>
      </c>
      <c r="S7296" s="4">
        <v>60</v>
      </c>
      <c r="T7296" s="4">
        <v>48</v>
      </c>
      <c r="U7296" s="4">
        <v>58</v>
      </c>
      <c r="V7296" s="13">
        <v>59</v>
      </c>
      <c r="W7296" s="4">
        <v>57</v>
      </c>
      <c r="X7296" s="4">
        <v>57</v>
      </c>
      <c r="Y7296">
        <f t="shared" si="1370"/>
        <v>0</v>
      </c>
      <c r="Z7296">
        <f t="shared" si="1371"/>
        <v>0</v>
      </c>
    </row>
    <row r="7297" spans="2:26" x14ac:dyDescent="0.25">
      <c r="B7297" s="11">
        <f t="shared" si="1372"/>
        <v>44865.541666648998</v>
      </c>
      <c r="C7297" s="1">
        <f t="shared" si="1363"/>
        <v>10</v>
      </c>
      <c r="D7297" s="1">
        <f t="shared" si="1364"/>
        <v>1</v>
      </c>
      <c r="E7297" s="12">
        <f t="shared" si="1365"/>
        <v>14</v>
      </c>
      <c r="F7297" s="124" t="str">
        <f t="shared" si="1366"/>
        <v>0</v>
      </c>
      <c r="G7297" s="1">
        <f ca="1">(OFFSET(O7297,0,MATCH(Customer!$J$6,'CDH &amp; HDH'!$P$11:$X$11,0)))</f>
        <v>61</v>
      </c>
      <c r="H7297" s="1" t="str">
        <f t="shared" si="1367"/>
        <v>Heating</v>
      </c>
      <c r="I7297" s="1">
        <f ca="1">OFFSET(IF($H7297="Cooling",Customer!$C$25,Customer!$C$52),E7297,D7297)</f>
        <v>70</v>
      </c>
      <c r="J7297" s="1">
        <f ca="1">OFFSET(IF($H7297="Cooling",Customer!$L$25,Customer!$L$52),$E7297,$D7297)</f>
        <v>70</v>
      </c>
      <c r="K7297" s="16">
        <f t="shared" si="1368"/>
        <v>0</v>
      </c>
      <c r="L7297" s="16">
        <f t="shared" si="1369"/>
        <v>0</v>
      </c>
      <c r="M7297" s="17">
        <f t="shared" ca="1" si="1373"/>
        <v>9</v>
      </c>
      <c r="N7297" s="17">
        <f t="shared" ca="1" si="1374"/>
        <v>9</v>
      </c>
      <c r="O7297" s="4"/>
      <c r="P7297" s="4">
        <v>58</v>
      </c>
      <c r="Q7297" s="4">
        <v>49</v>
      </c>
      <c r="R7297" s="4">
        <v>53</v>
      </c>
      <c r="S7297" s="4">
        <v>58</v>
      </c>
      <c r="T7297" s="4">
        <v>50</v>
      </c>
      <c r="U7297" s="4">
        <v>60</v>
      </c>
      <c r="V7297" s="13">
        <v>61</v>
      </c>
      <c r="W7297" s="4">
        <v>57</v>
      </c>
      <c r="X7297" s="4">
        <v>59</v>
      </c>
      <c r="Y7297">
        <f t="shared" si="1370"/>
        <v>0</v>
      </c>
      <c r="Z7297">
        <f t="shared" si="1371"/>
        <v>0</v>
      </c>
    </row>
    <row r="7298" spans="2:26" x14ac:dyDescent="0.25">
      <c r="B7298" s="11">
        <f t="shared" si="1372"/>
        <v>44865.583333315662</v>
      </c>
      <c r="C7298" s="1">
        <f t="shared" si="1363"/>
        <v>10</v>
      </c>
      <c r="D7298" s="1">
        <f t="shared" si="1364"/>
        <v>1</v>
      </c>
      <c r="E7298" s="12">
        <f t="shared" si="1365"/>
        <v>15</v>
      </c>
      <c r="F7298" s="124" t="str">
        <f t="shared" si="1366"/>
        <v>0</v>
      </c>
      <c r="G7298" s="1">
        <f ca="1">(OFFSET(O7298,0,MATCH(Customer!$J$6,'CDH &amp; HDH'!$P$11:$X$11,0)))</f>
        <v>60</v>
      </c>
      <c r="H7298" s="1" t="str">
        <f t="shared" si="1367"/>
        <v>Heating</v>
      </c>
      <c r="I7298" s="1">
        <f ca="1">OFFSET(IF($H7298="Cooling",Customer!$C$25,Customer!$C$52),E7298,D7298)</f>
        <v>70</v>
      </c>
      <c r="J7298" s="1">
        <f ca="1">OFFSET(IF($H7298="Cooling",Customer!$L$25,Customer!$L$52),$E7298,$D7298)</f>
        <v>70</v>
      </c>
      <c r="K7298" s="16">
        <f t="shared" si="1368"/>
        <v>0</v>
      </c>
      <c r="L7298" s="16">
        <f t="shared" si="1369"/>
        <v>0</v>
      </c>
      <c r="M7298" s="17">
        <f t="shared" ca="1" si="1373"/>
        <v>10</v>
      </c>
      <c r="N7298" s="17">
        <f t="shared" ca="1" si="1374"/>
        <v>10</v>
      </c>
      <c r="O7298" s="4"/>
      <c r="P7298" s="4">
        <v>58</v>
      </c>
      <c r="Q7298" s="4">
        <v>50</v>
      </c>
      <c r="R7298" s="4">
        <v>53</v>
      </c>
      <c r="S7298" s="4">
        <v>56</v>
      </c>
      <c r="T7298" s="4">
        <v>51</v>
      </c>
      <c r="U7298" s="4">
        <v>61</v>
      </c>
      <c r="V7298" s="13">
        <v>60</v>
      </c>
      <c r="W7298" s="4">
        <v>57</v>
      </c>
      <c r="X7298" s="4">
        <v>63</v>
      </c>
      <c r="Y7298">
        <f t="shared" si="1370"/>
        <v>0</v>
      </c>
      <c r="Z7298">
        <f t="shared" si="1371"/>
        <v>0</v>
      </c>
    </row>
    <row r="7299" spans="2:26" x14ac:dyDescent="0.25">
      <c r="B7299" s="11">
        <f t="shared" si="1372"/>
        <v>44865.624999982327</v>
      </c>
      <c r="C7299" s="1">
        <f t="shared" si="1363"/>
        <v>10</v>
      </c>
      <c r="D7299" s="1">
        <f t="shared" si="1364"/>
        <v>1</v>
      </c>
      <c r="E7299" s="12">
        <f t="shared" si="1365"/>
        <v>16</v>
      </c>
      <c r="F7299" s="124" t="str">
        <f t="shared" si="1366"/>
        <v>0</v>
      </c>
      <c r="G7299" s="1">
        <f ca="1">(OFFSET(O7299,0,MATCH(Customer!$J$6,'CDH &amp; HDH'!$P$11:$X$11,0)))</f>
        <v>62</v>
      </c>
      <c r="H7299" s="1" t="str">
        <f t="shared" si="1367"/>
        <v>Heating</v>
      </c>
      <c r="I7299" s="1">
        <f ca="1">OFFSET(IF($H7299="Cooling",Customer!$C$25,Customer!$C$52),E7299,D7299)</f>
        <v>70</v>
      </c>
      <c r="J7299" s="1">
        <f ca="1">OFFSET(IF($H7299="Cooling",Customer!$L$25,Customer!$L$52),$E7299,$D7299)</f>
        <v>70</v>
      </c>
      <c r="K7299" s="16">
        <f t="shared" si="1368"/>
        <v>0</v>
      </c>
      <c r="L7299" s="16">
        <f t="shared" si="1369"/>
        <v>0</v>
      </c>
      <c r="M7299" s="17">
        <f t="shared" ca="1" si="1373"/>
        <v>8</v>
      </c>
      <c r="N7299" s="17">
        <f t="shared" ca="1" si="1374"/>
        <v>8</v>
      </c>
      <c r="O7299" s="4"/>
      <c r="P7299" s="4">
        <v>59</v>
      </c>
      <c r="Q7299" s="4">
        <v>49</v>
      </c>
      <c r="R7299" s="4">
        <v>54</v>
      </c>
      <c r="S7299" s="4">
        <v>54</v>
      </c>
      <c r="T7299" s="4">
        <v>51</v>
      </c>
      <c r="U7299" s="4">
        <v>60</v>
      </c>
      <c r="V7299" s="13">
        <v>62</v>
      </c>
      <c r="W7299" s="4">
        <v>55</v>
      </c>
      <c r="X7299" s="4">
        <v>63</v>
      </c>
      <c r="Y7299">
        <f t="shared" si="1370"/>
        <v>0</v>
      </c>
      <c r="Z7299">
        <f t="shared" si="1371"/>
        <v>0</v>
      </c>
    </row>
    <row r="7300" spans="2:26" x14ac:dyDescent="0.25">
      <c r="B7300" s="11">
        <f t="shared" si="1372"/>
        <v>44865.666666648991</v>
      </c>
      <c r="C7300" s="1">
        <f t="shared" si="1363"/>
        <v>10</v>
      </c>
      <c r="D7300" s="1">
        <f t="shared" si="1364"/>
        <v>1</v>
      </c>
      <c r="E7300" s="12">
        <f t="shared" si="1365"/>
        <v>17</v>
      </c>
      <c r="F7300" s="124" t="str">
        <f t="shared" si="1366"/>
        <v>0</v>
      </c>
      <c r="G7300" s="1">
        <f ca="1">(OFFSET(O7300,0,MATCH(Customer!$J$6,'CDH &amp; HDH'!$P$11:$X$11,0)))</f>
        <v>60</v>
      </c>
      <c r="H7300" s="1" t="str">
        <f t="shared" si="1367"/>
        <v>Heating</v>
      </c>
      <c r="I7300" s="1">
        <f ca="1">OFFSET(IF($H7300="Cooling",Customer!$C$25,Customer!$C$52),E7300,D7300)</f>
        <v>70</v>
      </c>
      <c r="J7300" s="1">
        <f ca="1">OFFSET(IF($H7300="Cooling",Customer!$L$25,Customer!$L$52),$E7300,$D7300)</f>
        <v>70</v>
      </c>
      <c r="K7300" s="16">
        <f t="shared" si="1368"/>
        <v>0</v>
      </c>
      <c r="L7300" s="16">
        <f t="shared" si="1369"/>
        <v>0</v>
      </c>
      <c r="M7300" s="17">
        <f t="shared" ca="1" si="1373"/>
        <v>10</v>
      </c>
      <c r="N7300" s="17">
        <f t="shared" ca="1" si="1374"/>
        <v>10</v>
      </c>
      <c r="O7300" s="4"/>
      <c r="P7300" s="4">
        <v>58</v>
      </c>
      <c r="Q7300" s="4">
        <v>47</v>
      </c>
      <c r="R7300" s="4">
        <v>52</v>
      </c>
      <c r="S7300" s="4">
        <v>52</v>
      </c>
      <c r="T7300" s="4">
        <v>49</v>
      </c>
      <c r="U7300" s="4">
        <v>56</v>
      </c>
      <c r="V7300" s="13">
        <v>60</v>
      </c>
      <c r="W7300" s="4">
        <v>51</v>
      </c>
      <c r="X7300" s="4">
        <v>56</v>
      </c>
      <c r="Y7300">
        <f t="shared" si="1370"/>
        <v>0</v>
      </c>
      <c r="Z7300">
        <f t="shared" si="1371"/>
        <v>0</v>
      </c>
    </row>
    <row r="7301" spans="2:26" x14ac:dyDescent="0.25">
      <c r="B7301" s="11">
        <f t="shared" si="1372"/>
        <v>44865.708333315655</v>
      </c>
      <c r="C7301" s="1">
        <f t="shared" si="1363"/>
        <v>10</v>
      </c>
      <c r="D7301" s="1">
        <f t="shared" si="1364"/>
        <v>1</v>
      </c>
      <c r="E7301" s="12">
        <f t="shared" si="1365"/>
        <v>18</v>
      </c>
      <c r="F7301" s="124" t="str">
        <f t="shared" si="1366"/>
        <v>0</v>
      </c>
      <c r="G7301" s="1">
        <f ca="1">(OFFSET(O7301,0,MATCH(Customer!$J$6,'CDH &amp; HDH'!$P$11:$X$11,0)))</f>
        <v>55</v>
      </c>
      <c r="H7301" s="1" t="str">
        <f t="shared" si="1367"/>
        <v>Heating</v>
      </c>
      <c r="I7301" s="1">
        <f ca="1">OFFSET(IF($H7301="Cooling",Customer!$C$25,Customer!$C$52),E7301,D7301)</f>
        <v>70</v>
      </c>
      <c r="J7301" s="1">
        <f ca="1">OFFSET(IF($H7301="Cooling",Customer!$L$25,Customer!$L$52),$E7301,$D7301)</f>
        <v>70</v>
      </c>
      <c r="K7301" s="16">
        <f t="shared" si="1368"/>
        <v>0</v>
      </c>
      <c r="L7301" s="16">
        <f t="shared" si="1369"/>
        <v>0</v>
      </c>
      <c r="M7301" s="17">
        <f t="shared" ca="1" si="1373"/>
        <v>15</v>
      </c>
      <c r="N7301" s="17">
        <f t="shared" ca="1" si="1374"/>
        <v>15</v>
      </c>
      <c r="O7301" s="4"/>
      <c r="P7301" s="4">
        <v>55</v>
      </c>
      <c r="Q7301" s="4">
        <v>44</v>
      </c>
      <c r="R7301" s="4">
        <v>45</v>
      </c>
      <c r="S7301" s="4">
        <v>50</v>
      </c>
      <c r="T7301" s="4">
        <v>45</v>
      </c>
      <c r="U7301" s="4">
        <v>53</v>
      </c>
      <c r="V7301" s="13">
        <v>55</v>
      </c>
      <c r="W7301" s="4">
        <v>48</v>
      </c>
      <c r="X7301" s="4">
        <v>54</v>
      </c>
      <c r="Y7301">
        <f t="shared" si="1370"/>
        <v>0</v>
      </c>
      <c r="Z7301">
        <f t="shared" si="1371"/>
        <v>0</v>
      </c>
    </row>
    <row r="7302" spans="2:26" x14ac:dyDescent="0.25">
      <c r="B7302" s="11">
        <f t="shared" si="1372"/>
        <v>44865.749999982319</v>
      </c>
      <c r="C7302" s="1">
        <f t="shared" si="1363"/>
        <v>10</v>
      </c>
      <c r="D7302" s="1">
        <f t="shared" si="1364"/>
        <v>1</v>
      </c>
      <c r="E7302" s="12">
        <f t="shared" si="1365"/>
        <v>19</v>
      </c>
      <c r="F7302" s="124" t="str">
        <f t="shared" si="1366"/>
        <v>0</v>
      </c>
      <c r="G7302" s="1">
        <f ca="1">(OFFSET(O7302,0,MATCH(Customer!$J$6,'CDH &amp; HDH'!$P$11:$X$11,0)))</f>
        <v>51</v>
      </c>
      <c r="H7302" s="1" t="str">
        <f t="shared" si="1367"/>
        <v>Heating</v>
      </c>
      <c r="I7302" s="1">
        <f ca="1">OFFSET(IF($H7302="Cooling",Customer!$C$25,Customer!$C$52),E7302,D7302)</f>
        <v>66</v>
      </c>
      <c r="J7302" s="1">
        <f ca="1">OFFSET(IF($H7302="Cooling",Customer!$L$25,Customer!$L$52),$E7302,$D7302)</f>
        <v>64</v>
      </c>
      <c r="K7302" s="16">
        <f t="shared" si="1368"/>
        <v>0</v>
      </c>
      <c r="L7302" s="16">
        <f t="shared" si="1369"/>
        <v>0</v>
      </c>
      <c r="M7302" s="17">
        <f t="shared" ca="1" si="1373"/>
        <v>15</v>
      </c>
      <c r="N7302" s="17">
        <f t="shared" ca="1" si="1374"/>
        <v>13</v>
      </c>
      <c r="O7302" s="4"/>
      <c r="P7302" s="4">
        <v>55</v>
      </c>
      <c r="Q7302" s="4">
        <v>43</v>
      </c>
      <c r="R7302" s="4">
        <v>39</v>
      </c>
      <c r="S7302" s="4">
        <v>48</v>
      </c>
      <c r="T7302" s="4">
        <v>44</v>
      </c>
      <c r="U7302" s="4">
        <v>50</v>
      </c>
      <c r="V7302" s="13">
        <v>51</v>
      </c>
      <c r="W7302" s="4">
        <v>47</v>
      </c>
      <c r="X7302" s="4">
        <v>50</v>
      </c>
      <c r="Y7302">
        <f t="shared" si="1370"/>
        <v>0</v>
      </c>
      <c r="Z7302">
        <f t="shared" si="1371"/>
        <v>0</v>
      </c>
    </row>
    <row r="7303" spans="2:26" x14ac:dyDescent="0.25">
      <c r="B7303" s="11">
        <f t="shared" si="1372"/>
        <v>44865.791666648984</v>
      </c>
      <c r="C7303" s="1">
        <f t="shared" si="1363"/>
        <v>10</v>
      </c>
      <c r="D7303" s="1">
        <f t="shared" si="1364"/>
        <v>1</v>
      </c>
      <c r="E7303" s="12">
        <f t="shared" si="1365"/>
        <v>20</v>
      </c>
      <c r="F7303" s="124" t="str">
        <f t="shared" si="1366"/>
        <v>0</v>
      </c>
      <c r="G7303" s="1">
        <f ca="1">(OFFSET(O7303,0,MATCH(Customer!$J$6,'CDH &amp; HDH'!$P$11:$X$11,0)))</f>
        <v>50</v>
      </c>
      <c r="H7303" s="1" t="str">
        <f t="shared" si="1367"/>
        <v>Heating</v>
      </c>
      <c r="I7303" s="1">
        <f ca="1">OFFSET(IF($H7303="Cooling",Customer!$C$25,Customer!$C$52),E7303,D7303)</f>
        <v>66</v>
      </c>
      <c r="J7303" s="1">
        <f ca="1">OFFSET(IF($H7303="Cooling",Customer!$L$25,Customer!$L$52),$E7303,$D7303)</f>
        <v>64</v>
      </c>
      <c r="K7303" s="16">
        <f t="shared" si="1368"/>
        <v>0</v>
      </c>
      <c r="L7303" s="16">
        <f t="shared" si="1369"/>
        <v>0</v>
      </c>
      <c r="M7303" s="17">
        <f t="shared" ca="1" si="1373"/>
        <v>16</v>
      </c>
      <c r="N7303" s="17">
        <f t="shared" ca="1" si="1374"/>
        <v>14</v>
      </c>
      <c r="O7303" s="4"/>
      <c r="P7303" s="4">
        <v>49</v>
      </c>
      <c r="Q7303" s="4">
        <v>42</v>
      </c>
      <c r="R7303" s="4">
        <v>38</v>
      </c>
      <c r="S7303" s="4">
        <v>48</v>
      </c>
      <c r="T7303" s="4">
        <v>41</v>
      </c>
      <c r="U7303" s="4">
        <v>49</v>
      </c>
      <c r="V7303" s="13">
        <v>50</v>
      </c>
      <c r="W7303" s="4">
        <v>46</v>
      </c>
      <c r="X7303" s="4">
        <v>47</v>
      </c>
      <c r="Y7303">
        <f t="shared" si="1370"/>
        <v>0</v>
      </c>
      <c r="Z7303">
        <f t="shared" si="1371"/>
        <v>0</v>
      </c>
    </row>
    <row r="7304" spans="2:26" x14ac:dyDescent="0.25">
      <c r="B7304" s="11">
        <f t="shared" si="1372"/>
        <v>44865.833333315648</v>
      </c>
      <c r="C7304" s="1">
        <f t="shared" si="1363"/>
        <v>10</v>
      </c>
      <c r="D7304" s="1">
        <f t="shared" si="1364"/>
        <v>1</v>
      </c>
      <c r="E7304" s="12">
        <f t="shared" si="1365"/>
        <v>21</v>
      </c>
      <c r="F7304" s="124" t="str">
        <f t="shared" si="1366"/>
        <v>0</v>
      </c>
      <c r="G7304" s="1">
        <f ca="1">(OFFSET(O7304,0,MATCH(Customer!$J$6,'CDH &amp; HDH'!$P$11:$X$11,0)))</f>
        <v>47</v>
      </c>
      <c r="H7304" s="1" t="str">
        <f t="shared" si="1367"/>
        <v>Heating</v>
      </c>
      <c r="I7304" s="1">
        <f ca="1">OFFSET(IF($H7304="Cooling",Customer!$C$25,Customer!$C$52),E7304,D7304)</f>
        <v>66</v>
      </c>
      <c r="J7304" s="1">
        <f ca="1">OFFSET(IF($H7304="Cooling",Customer!$L$25,Customer!$L$52),$E7304,$D7304)</f>
        <v>64</v>
      </c>
      <c r="K7304" s="16">
        <f t="shared" si="1368"/>
        <v>0</v>
      </c>
      <c r="L7304" s="16">
        <f t="shared" si="1369"/>
        <v>0</v>
      </c>
      <c r="M7304" s="17">
        <f t="shared" ca="1" si="1373"/>
        <v>19</v>
      </c>
      <c r="N7304" s="17">
        <f t="shared" ca="1" si="1374"/>
        <v>17</v>
      </c>
      <c r="O7304" s="4"/>
      <c r="P7304" s="4">
        <v>50</v>
      </c>
      <c r="Q7304" s="4">
        <v>41</v>
      </c>
      <c r="R7304" s="4">
        <v>37</v>
      </c>
      <c r="S7304" s="4">
        <v>48</v>
      </c>
      <c r="T7304" s="4">
        <v>41</v>
      </c>
      <c r="U7304" s="4">
        <v>48</v>
      </c>
      <c r="V7304" s="13">
        <v>47</v>
      </c>
      <c r="W7304" s="4">
        <v>45</v>
      </c>
      <c r="X7304" s="4">
        <v>45</v>
      </c>
      <c r="Y7304">
        <f t="shared" si="1370"/>
        <v>0</v>
      </c>
      <c r="Z7304">
        <f t="shared" si="1371"/>
        <v>0</v>
      </c>
    </row>
    <row r="7305" spans="2:26" x14ac:dyDescent="0.25">
      <c r="B7305" s="11">
        <f t="shared" si="1372"/>
        <v>44865.874999982312</v>
      </c>
      <c r="C7305" s="1">
        <f t="shared" si="1363"/>
        <v>10</v>
      </c>
      <c r="D7305" s="1">
        <f t="shared" si="1364"/>
        <v>1</v>
      </c>
      <c r="E7305" s="12">
        <f t="shared" si="1365"/>
        <v>22</v>
      </c>
      <c r="F7305" s="124" t="str">
        <f t="shared" si="1366"/>
        <v>0</v>
      </c>
      <c r="G7305" s="1">
        <f ca="1">(OFFSET(O7305,0,MATCH(Customer!$J$6,'CDH &amp; HDH'!$P$11:$X$11,0)))</f>
        <v>46</v>
      </c>
      <c r="H7305" s="1" t="str">
        <f t="shared" si="1367"/>
        <v>Heating</v>
      </c>
      <c r="I7305" s="1">
        <f ca="1">OFFSET(IF($H7305="Cooling",Customer!$C$25,Customer!$C$52),E7305,D7305)</f>
        <v>66</v>
      </c>
      <c r="J7305" s="1">
        <f ca="1">OFFSET(IF($H7305="Cooling",Customer!$L$25,Customer!$L$52),$E7305,$D7305)</f>
        <v>64</v>
      </c>
      <c r="K7305" s="16">
        <f t="shared" si="1368"/>
        <v>0</v>
      </c>
      <c r="L7305" s="16">
        <f t="shared" si="1369"/>
        <v>0</v>
      </c>
      <c r="M7305" s="17">
        <f t="shared" ca="1" si="1373"/>
        <v>20</v>
      </c>
      <c r="N7305" s="17">
        <f t="shared" ca="1" si="1374"/>
        <v>18</v>
      </c>
      <c r="O7305" s="4"/>
      <c r="P7305" s="4">
        <v>48</v>
      </c>
      <c r="Q7305" s="4">
        <v>39</v>
      </c>
      <c r="R7305" s="4">
        <v>37</v>
      </c>
      <c r="S7305" s="4">
        <v>47</v>
      </c>
      <c r="T7305" s="4">
        <v>40</v>
      </c>
      <c r="U7305" s="4">
        <v>49</v>
      </c>
      <c r="V7305" s="13">
        <v>46</v>
      </c>
      <c r="W7305" s="4">
        <v>45</v>
      </c>
      <c r="X7305" s="4">
        <v>44</v>
      </c>
      <c r="Y7305">
        <f t="shared" si="1370"/>
        <v>0</v>
      </c>
      <c r="Z7305">
        <f t="shared" si="1371"/>
        <v>0</v>
      </c>
    </row>
    <row r="7306" spans="2:26" x14ac:dyDescent="0.25">
      <c r="B7306" s="11">
        <f t="shared" si="1372"/>
        <v>44865.916666648976</v>
      </c>
      <c r="C7306" s="1">
        <f t="shared" si="1363"/>
        <v>10</v>
      </c>
      <c r="D7306" s="1">
        <f t="shared" si="1364"/>
        <v>1</v>
      </c>
      <c r="E7306" s="12">
        <f t="shared" si="1365"/>
        <v>23</v>
      </c>
      <c r="F7306" s="124" t="str">
        <f t="shared" si="1366"/>
        <v>0</v>
      </c>
      <c r="G7306" s="1">
        <f ca="1">(OFFSET(O7306,0,MATCH(Customer!$J$6,'CDH &amp; HDH'!$P$11:$X$11,0)))</f>
        <v>45</v>
      </c>
      <c r="H7306" s="1" t="str">
        <f t="shared" si="1367"/>
        <v>Heating</v>
      </c>
      <c r="I7306" s="1">
        <f ca="1">OFFSET(IF($H7306="Cooling",Customer!$C$25,Customer!$C$52),E7306,D7306)</f>
        <v>66</v>
      </c>
      <c r="J7306" s="1">
        <f ca="1">OFFSET(IF($H7306="Cooling",Customer!$L$25,Customer!$L$52),$E7306,$D7306)</f>
        <v>64</v>
      </c>
      <c r="K7306" s="16">
        <f t="shared" si="1368"/>
        <v>0</v>
      </c>
      <c r="L7306" s="16">
        <f t="shared" si="1369"/>
        <v>0</v>
      </c>
      <c r="M7306" s="17">
        <f t="shared" ca="1" si="1373"/>
        <v>21</v>
      </c>
      <c r="N7306" s="17">
        <f t="shared" ca="1" si="1374"/>
        <v>19</v>
      </c>
      <c r="O7306" s="4"/>
      <c r="P7306" s="4">
        <v>45</v>
      </c>
      <c r="Q7306" s="4">
        <v>38</v>
      </c>
      <c r="R7306" s="4">
        <v>38</v>
      </c>
      <c r="S7306" s="4">
        <v>47</v>
      </c>
      <c r="T7306" s="4">
        <v>40</v>
      </c>
      <c r="U7306" s="4">
        <v>50</v>
      </c>
      <c r="V7306" s="13">
        <v>45</v>
      </c>
      <c r="W7306" s="4">
        <v>46</v>
      </c>
      <c r="X7306" s="4">
        <v>42</v>
      </c>
      <c r="Y7306">
        <f t="shared" si="1370"/>
        <v>0</v>
      </c>
      <c r="Z7306">
        <f t="shared" si="1371"/>
        <v>0</v>
      </c>
    </row>
    <row r="7307" spans="2:26" x14ac:dyDescent="0.25">
      <c r="B7307" s="11">
        <f t="shared" si="1372"/>
        <v>44865.958333315641</v>
      </c>
      <c r="C7307" s="1">
        <f t="shared" si="1363"/>
        <v>10</v>
      </c>
      <c r="D7307" s="1">
        <f t="shared" si="1364"/>
        <v>1</v>
      </c>
      <c r="E7307" s="12">
        <f t="shared" si="1365"/>
        <v>24</v>
      </c>
      <c r="F7307" s="124" t="str">
        <f t="shared" si="1366"/>
        <v>0</v>
      </c>
      <c r="G7307" s="1">
        <f ca="1">(OFFSET(O7307,0,MATCH(Customer!$J$6,'CDH &amp; HDH'!$P$11:$X$11,0)))</f>
        <v>44</v>
      </c>
      <c r="H7307" s="1" t="str">
        <f t="shared" si="1367"/>
        <v>Heating</v>
      </c>
      <c r="I7307" s="1">
        <f ca="1">OFFSET(IF($H7307="Cooling",Customer!$C$25,Customer!$C$52),E7307,D7307)</f>
        <v>66</v>
      </c>
      <c r="J7307" s="1">
        <f ca="1">OFFSET(IF($H7307="Cooling",Customer!$L$25,Customer!$L$52),$E7307,$D7307)</f>
        <v>64</v>
      </c>
      <c r="K7307" s="16">
        <f t="shared" si="1368"/>
        <v>0</v>
      </c>
      <c r="L7307" s="16">
        <f t="shared" si="1369"/>
        <v>0</v>
      </c>
      <c r="M7307" s="17">
        <f t="shared" ca="1" si="1373"/>
        <v>22</v>
      </c>
      <c r="N7307" s="17">
        <f t="shared" ca="1" si="1374"/>
        <v>20</v>
      </c>
      <c r="O7307" s="4"/>
      <c r="P7307" s="4">
        <v>43</v>
      </c>
      <c r="Q7307" s="4">
        <v>36</v>
      </c>
      <c r="R7307" s="4">
        <v>38</v>
      </c>
      <c r="S7307" s="4">
        <v>46</v>
      </c>
      <c r="T7307" s="4">
        <v>39</v>
      </c>
      <c r="U7307" s="4">
        <v>51</v>
      </c>
      <c r="V7307" s="13">
        <v>44</v>
      </c>
      <c r="W7307" s="4">
        <v>46</v>
      </c>
      <c r="X7307" s="4">
        <v>41</v>
      </c>
      <c r="Y7307">
        <f t="shared" si="1370"/>
        <v>0</v>
      </c>
      <c r="Z7307">
        <f t="shared" si="1371"/>
        <v>0</v>
      </c>
    </row>
    <row r="7308" spans="2:26" x14ac:dyDescent="0.25">
      <c r="B7308" s="11">
        <f t="shared" si="1372"/>
        <v>44865.999999982305</v>
      </c>
      <c r="C7308" s="1">
        <f t="shared" si="1363"/>
        <v>11</v>
      </c>
      <c r="D7308" s="1">
        <f t="shared" si="1364"/>
        <v>2</v>
      </c>
      <c r="E7308" s="12">
        <f t="shared" si="1365"/>
        <v>1</v>
      </c>
      <c r="F7308" s="124" t="str">
        <f t="shared" si="1366"/>
        <v>0</v>
      </c>
      <c r="G7308" s="1">
        <f ca="1">(OFFSET(O7308,0,MATCH(Customer!$J$6,'CDH &amp; HDH'!$P$11:$X$11,0)))</f>
        <v>44</v>
      </c>
      <c r="H7308" s="1" t="str">
        <f t="shared" si="1367"/>
        <v>Heating</v>
      </c>
      <c r="I7308" s="1">
        <f ca="1">OFFSET(IF($H7308="Cooling",Customer!$C$25,Customer!$C$52),E7308,D7308)</f>
        <v>66</v>
      </c>
      <c r="J7308" s="1">
        <f ca="1">OFFSET(IF($H7308="Cooling",Customer!$L$25,Customer!$L$52),$E7308,$D7308)</f>
        <v>64</v>
      </c>
      <c r="K7308" s="16">
        <f t="shared" si="1368"/>
        <v>0</v>
      </c>
      <c r="L7308" s="16">
        <f t="shared" si="1369"/>
        <v>0</v>
      </c>
      <c r="M7308" s="17">
        <f t="shared" ca="1" si="1373"/>
        <v>22</v>
      </c>
      <c r="N7308" s="17">
        <f t="shared" ca="1" si="1374"/>
        <v>20</v>
      </c>
      <c r="O7308" s="4"/>
      <c r="P7308" s="4">
        <v>40</v>
      </c>
      <c r="Q7308" s="4">
        <v>35</v>
      </c>
      <c r="R7308" s="4">
        <v>39</v>
      </c>
      <c r="S7308" s="4">
        <v>45</v>
      </c>
      <c r="T7308" s="4">
        <v>38</v>
      </c>
      <c r="U7308" s="4">
        <v>52</v>
      </c>
      <c r="V7308" s="13">
        <v>44</v>
      </c>
      <c r="W7308" s="4">
        <v>46</v>
      </c>
      <c r="X7308" s="4">
        <v>39</v>
      </c>
      <c r="Y7308">
        <f t="shared" si="1370"/>
        <v>0</v>
      </c>
      <c r="Z7308">
        <f t="shared" si="1371"/>
        <v>0</v>
      </c>
    </row>
    <row r="7309" spans="2:26" x14ac:dyDescent="0.25">
      <c r="B7309" s="11">
        <f t="shared" si="1372"/>
        <v>44866.041666648969</v>
      </c>
      <c r="C7309" s="1">
        <f t="shared" ref="C7309:C7372" si="1375">MONTH(B7309)</f>
        <v>11</v>
      </c>
      <c r="D7309" s="1">
        <f t="shared" ref="D7309:D7372" si="1376">WEEKDAY(B7309,2)</f>
        <v>2</v>
      </c>
      <c r="E7309" s="12">
        <f t="shared" ref="E7309:E7372" si="1377">HOUR(B7309)+1</f>
        <v>2</v>
      </c>
      <c r="F7309" s="124" t="str">
        <f t="shared" ref="F7309:F7372" si="1378">IF(AND(C7309&gt;5,C7309&lt;9,D7309&lt;6,E7309&gt;14,E7309&lt;19),"1",IF(AND(OR(E7309=8,E7309=9,E7309=19,E7309=20),C7309&lt;3,D7309&lt;6),"1","0"))</f>
        <v>0</v>
      </c>
      <c r="G7309" s="1">
        <f ca="1">(OFFSET(O7309,0,MATCH(Customer!$J$6,'CDH &amp; HDH'!$P$11:$X$11,0)))</f>
        <v>43</v>
      </c>
      <c r="H7309" s="1" t="str">
        <f t="shared" ref="H7309:H7372" si="1379">IF(AND(C7309&gt;=5,C7309&lt;=9),"Cooling","Heating")</f>
        <v>Heating</v>
      </c>
      <c r="I7309" s="1">
        <f ca="1">OFFSET(IF($H7309="Cooling",Customer!$C$25,Customer!$C$52),E7309,D7309)</f>
        <v>66</v>
      </c>
      <c r="J7309" s="1">
        <f ca="1">OFFSET(IF($H7309="Cooling",Customer!$L$25,Customer!$L$52),$E7309,$D7309)</f>
        <v>64</v>
      </c>
      <c r="K7309" s="16">
        <f t="shared" ref="K7309:K7372" si="1380">IF($H7309="Heating",0,MAX(0,$G7309-I7309))</f>
        <v>0</v>
      </c>
      <c r="L7309" s="16">
        <f t="shared" ref="L7309:L7372" si="1381">IF($H7309="Heating",0,MAX(0,$G7309-J7309))</f>
        <v>0</v>
      </c>
      <c r="M7309" s="17">
        <f t="shared" ca="1" si="1373"/>
        <v>23</v>
      </c>
      <c r="N7309" s="17">
        <f t="shared" ca="1" si="1374"/>
        <v>21</v>
      </c>
      <c r="O7309" s="4"/>
      <c r="P7309" s="4">
        <v>38</v>
      </c>
      <c r="Q7309" s="4">
        <v>33</v>
      </c>
      <c r="R7309" s="4">
        <v>39</v>
      </c>
      <c r="S7309" s="4">
        <v>44</v>
      </c>
      <c r="T7309" s="4">
        <v>37</v>
      </c>
      <c r="U7309" s="4">
        <v>53</v>
      </c>
      <c r="V7309" s="13">
        <v>43</v>
      </c>
      <c r="W7309" s="4">
        <v>46</v>
      </c>
      <c r="X7309" s="4">
        <v>38</v>
      </c>
      <c r="Y7309">
        <f t="shared" ref="Y7309:Y7372" si="1382">1.08*400*K7309</f>
        <v>0</v>
      </c>
      <c r="Z7309">
        <f t="shared" ref="Z7309:Z7372" si="1383">1.08*400*L7309</f>
        <v>0</v>
      </c>
    </row>
    <row r="7310" spans="2:26" x14ac:dyDescent="0.25">
      <c r="B7310" s="11">
        <f t="shared" ref="B7310:B7373" si="1384">B7309+1/24</f>
        <v>44866.083333315633</v>
      </c>
      <c r="C7310" s="1">
        <f t="shared" si="1375"/>
        <v>11</v>
      </c>
      <c r="D7310" s="1">
        <f t="shared" si="1376"/>
        <v>2</v>
      </c>
      <c r="E7310" s="12">
        <f t="shared" si="1377"/>
        <v>3</v>
      </c>
      <c r="F7310" s="124" t="str">
        <f t="shared" si="1378"/>
        <v>0</v>
      </c>
      <c r="G7310" s="1">
        <f ca="1">(OFFSET(O7310,0,MATCH(Customer!$J$6,'CDH &amp; HDH'!$P$11:$X$11,0)))</f>
        <v>42</v>
      </c>
      <c r="H7310" s="1" t="str">
        <f t="shared" si="1379"/>
        <v>Heating</v>
      </c>
      <c r="I7310" s="1">
        <f ca="1">OFFSET(IF($H7310="Cooling",Customer!$C$25,Customer!$C$52),E7310,D7310)</f>
        <v>66</v>
      </c>
      <c r="J7310" s="1">
        <f ca="1">OFFSET(IF($H7310="Cooling",Customer!$L$25,Customer!$L$52),$E7310,$D7310)</f>
        <v>64</v>
      </c>
      <c r="K7310" s="16">
        <f t="shared" si="1380"/>
        <v>0</v>
      </c>
      <c r="L7310" s="16">
        <f t="shared" si="1381"/>
        <v>0</v>
      </c>
      <c r="M7310" s="17">
        <f t="shared" ca="1" si="1373"/>
        <v>24</v>
      </c>
      <c r="N7310" s="17">
        <f t="shared" ca="1" si="1374"/>
        <v>22</v>
      </c>
      <c r="O7310" s="4"/>
      <c r="P7310" s="4">
        <v>35</v>
      </c>
      <c r="Q7310" s="4">
        <v>32</v>
      </c>
      <c r="R7310" s="4">
        <v>40</v>
      </c>
      <c r="S7310" s="4">
        <v>44</v>
      </c>
      <c r="T7310" s="4">
        <v>37</v>
      </c>
      <c r="U7310" s="4">
        <v>54</v>
      </c>
      <c r="V7310" s="13">
        <v>42</v>
      </c>
      <c r="W7310" s="4">
        <v>47</v>
      </c>
      <c r="X7310" s="4">
        <v>37</v>
      </c>
      <c r="Y7310">
        <f t="shared" si="1382"/>
        <v>0</v>
      </c>
      <c r="Z7310">
        <f t="shared" si="1383"/>
        <v>0</v>
      </c>
    </row>
    <row r="7311" spans="2:26" x14ac:dyDescent="0.25">
      <c r="B7311" s="11">
        <f t="shared" si="1384"/>
        <v>44866.124999982298</v>
      </c>
      <c r="C7311" s="1">
        <f t="shared" si="1375"/>
        <v>11</v>
      </c>
      <c r="D7311" s="1">
        <f t="shared" si="1376"/>
        <v>2</v>
      </c>
      <c r="E7311" s="12">
        <f t="shared" si="1377"/>
        <v>4</v>
      </c>
      <c r="F7311" s="124" t="str">
        <f t="shared" si="1378"/>
        <v>0</v>
      </c>
      <c r="G7311" s="1">
        <f ca="1">(OFFSET(O7311,0,MATCH(Customer!$J$6,'CDH &amp; HDH'!$P$11:$X$11,0)))</f>
        <v>41</v>
      </c>
      <c r="H7311" s="1" t="str">
        <f t="shared" si="1379"/>
        <v>Heating</v>
      </c>
      <c r="I7311" s="1">
        <f ca="1">OFFSET(IF($H7311="Cooling",Customer!$C$25,Customer!$C$52),E7311,D7311)</f>
        <v>66</v>
      </c>
      <c r="J7311" s="1">
        <f ca="1">OFFSET(IF($H7311="Cooling",Customer!$L$25,Customer!$L$52),$E7311,$D7311)</f>
        <v>64</v>
      </c>
      <c r="K7311" s="16">
        <f t="shared" si="1380"/>
        <v>0</v>
      </c>
      <c r="L7311" s="16">
        <f t="shared" si="1381"/>
        <v>0</v>
      </c>
      <c r="M7311" s="17">
        <f t="shared" ca="1" si="1373"/>
        <v>25</v>
      </c>
      <c r="N7311" s="17">
        <f t="shared" ca="1" si="1374"/>
        <v>23</v>
      </c>
      <c r="O7311" s="4"/>
      <c r="P7311" s="4">
        <v>33</v>
      </c>
      <c r="Q7311" s="4">
        <v>30</v>
      </c>
      <c r="R7311" s="4">
        <v>40</v>
      </c>
      <c r="S7311" s="4">
        <v>43</v>
      </c>
      <c r="T7311" s="4">
        <v>36</v>
      </c>
      <c r="U7311" s="4">
        <v>55</v>
      </c>
      <c r="V7311" s="13">
        <v>41</v>
      </c>
      <c r="W7311" s="4">
        <v>47</v>
      </c>
      <c r="X7311" s="4">
        <v>35</v>
      </c>
      <c r="Y7311">
        <f t="shared" si="1382"/>
        <v>0</v>
      </c>
      <c r="Z7311">
        <f t="shared" si="1383"/>
        <v>0</v>
      </c>
    </row>
    <row r="7312" spans="2:26" x14ac:dyDescent="0.25">
      <c r="B7312" s="11">
        <f t="shared" si="1384"/>
        <v>44866.166666648962</v>
      </c>
      <c r="C7312" s="1">
        <f t="shared" si="1375"/>
        <v>11</v>
      </c>
      <c r="D7312" s="1">
        <f t="shared" si="1376"/>
        <v>2</v>
      </c>
      <c r="E7312" s="12">
        <f t="shared" si="1377"/>
        <v>5</v>
      </c>
      <c r="F7312" s="124" t="str">
        <f t="shared" si="1378"/>
        <v>0</v>
      </c>
      <c r="G7312" s="1">
        <f ca="1">(OFFSET(O7312,0,MATCH(Customer!$J$6,'CDH &amp; HDH'!$P$11:$X$11,0)))</f>
        <v>42</v>
      </c>
      <c r="H7312" s="1" t="str">
        <f t="shared" si="1379"/>
        <v>Heating</v>
      </c>
      <c r="I7312" s="1">
        <f ca="1">OFFSET(IF($H7312="Cooling",Customer!$C$25,Customer!$C$52),E7312,D7312)</f>
        <v>66</v>
      </c>
      <c r="J7312" s="1">
        <f ca="1">OFFSET(IF($H7312="Cooling",Customer!$L$25,Customer!$L$52),$E7312,$D7312)</f>
        <v>64</v>
      </c>
      <c r="K7312" s="16">
        <f t="shared" si="1380"/>
        <v>0</v>
      </c>
      <c r="L7312" s="16">
        <f t="shared" si="1381"/>
        <v>0</v>
      </c>
      <c r="M7312" s="17">
        <f t="shared" ca="1" si="1373"/>
        <v>24</v>
      </c>
      <c r="N7312" s="17">
        <f t="shared" ca="1" si="1374"/>
        <v>22</v>
      </c>
      <c r="O7312" s="4"/>
      <c r="P7312" s="4">
        <v>33</v>
      </c>
      <c r="Q7312" s="4">
        <v>31</v>
      </c>
      <c r="R7312" s="4">
        <v>39</v>
      </c>
      <c r="S7312" s="4">
        <v>44</v>
      </c>
      <c r="T7312" s="4">
        <v>36</v>
      </c>
      <c r="U7312" s="4">
        <v>53</v>
      </c>
      <c r="V7312" s="13">
        <v>42</v>
      </c>
      <c r="W7312" s="4">
        <v>47</v>
      </c>
      <c r="X7312" s="4">
        <v>38</v>
      </c>
      <c r="Y7312">
        <f t="shared" si="1382"/>
        <v>0</v>
      </c>
      <c r="Z7312">
        <f t="shared" si="1383"/>
        <v>0</v>
      </c>
    </row>
    <row r="7313" spans="2:26" x14ac:dyDescent="0.25">
      <c r="B7313" s="11">
        <f t="shared" si="1384"/>
        <v>44866.208333315626</v>
      </c>
      <c r="C7313" s="1">
        <f t="shared" si="1375"/>
        <v>11</v>
      </c>
      <c r="D7313" s="1">
        <f t="shared" si="1376"/>
        <v>2</v>
      </c>
      <c r="E7313" s="12">
        <f t="shared" si="1377"/>
        <v>6</v>
      </c>
      <c r="F7313" s="124" t="str">
        <f t="shared" si="1378"/>
        <v>0</v>
      </c>
      <c r="G7313" s="1">
        <f ca="1">(OFFSET(O7313,0,MATCH(Customer!$J$6,'CDH &amp; HDH'!$P$11:$X$11,0)))</f>
        <v>42</v>
      </c>
      <c r="H7313" s="1" t="str">
        <f t="shared" si="1379"/>
        <v>Heating</v>
      </c>
      <c r="I7313" s="1">
        <f ca="1">OFFSET(IF($H7313="Cooling",Customer!$C$25,Customer!$C$52),E7313,D7313)</f>
        <v>66</v>
      </c>
      <c r="J7313" s="1">
        <f ca="1">OFFSET(IF($H7313="Cooling",Customer!$L$25,Customer!$L$52),$E7313,$D7313)</f>
        <v>64</v>
      </c>
      <c r="K7313" s="16">
        <f t="shared" si="1380"/>
        <v>0</v>
      </c>
      <c r="L7313" s="16">
        <f t="shared" si="1381"/>
        <v>0</v>
      </c>
      <c r="M7313" s="17">
        <f t="shared" ca="1" si="1373"/>
        <v>24</v>
      </c>
      <c r="N7313" s="17">
        <f t="shared" ca="1" si="1374"/>
        <v>22</v>
      </c>
      <c r="O7313" s="4"/>
      <c r="P7313" s="4">
        <v>35</v>
      </c>
      <c r="Q7313" s="4">
        <v>33</v>
      </c>
      <c r="R7313" s="4">
        <v>40</v>
      </c>
      <c r="S7313" s="4">
        <v>43</v>
      </c>
      <c r="T7313" s="4">
        <v>35</v>
      </c>
      <c r="U7313" s="4">
        <v>54</v>
      </c>
      <c r="V7313" s="13">
        <v>42</v>
      </c>
      <c r="W7313" s="4">
        <v>47</v>
      </c>
      <c r="X7313" s="4">
        <v>38</v>
      </c>
      <c r="Y7313">
        <f t="shared" si="1382"/>
        <v>0</v>
      </c>
      <c r="Z7313">
        <f t="shared" si="1383"/>
        <v>0</v>
      </c>
    </row>
    <row r="7314" spans="2:26" x14ac:dyDescent="0.25">
      <c r="B7314" s="11">
        <f t="shared" si="1384"/>
        <v>44866.24999998229</v>
      </c>
      <c r="C7314" s="1">
        <f t="shared" si="1375"/>
        <v>11</v>
      </c>
      <c r="D7314" s="1">
        <f t="shared" si="1376"/>
        <v>2</v>
      </c>
      <c r="E7314" s="12">
        <f t="shared" si="1377"/>
        <v>7</v>
      </c>
      <c r="F7314" s="124" t="str">
        <f t="shared" si="1378"/>
        <v>0</v>
      </c>
      <c r="G7314" s="1">
        <f ca="1">(OFFSET(O7314,0,MATCH(Customer!$J$6,'CDH &amp; HDH'!$P$11:$X$11,0)))</f>
        <v>42</v>
      </c>
      <c r="H7314" s="1" t="str">
        <f t="shared" si="1379"/>
        <v>Heating</v>
      </c>
      <c r="I7314" s="1">
        <f ca="1">OFFSET(IF($H7314="Cooling",Customer!$C$25,Customer!$C$52),E7314,D7314)</f>
        <v>66</v>
      </c>
      <c r="J7314" s="1">
        <f ca="1">OFFSET(IF($H7314="Cooling",Customer!$L$25,Customer!$L$52),$E7314,$D7314)</f>
        <v>64</v>
      </c>
      <c r="K7314" s="16">
        <f t="shared" si="1380"/>
        <v>0</v>
      </c>
      <c r="L7314" s="16">
        <f t="shared" si="1381"/>
        <v>0</v>
      </c>
      <c r="M7314" s="17">
        <f t="shared" ca="1" si="1373"/>
        <v>24</v>
      </c>
      <c r="N7314" s="17">
        <f t="shared" ca="1" si="1374"/>
        <v>22</v>
      </c>
      <c r="O7314" s="4"/>
      <c r="P7314" s="4">
        <v>34</v>
      </c>
      <c r="Q7314" s="4">
        <v>33</v>
      </c>
      <c r="R7314" s="4">
        <v>40</v>
      </c>
      <c r="S7314" s="4">
        <v>42</v>
      </c>
      <c r="T7314" s="4">
        <v>35</v>
      </c>
      <c r="U7314" s="4">
        <v>52</v>
      </c>
      <c r="V7314" s="13">
        <v>42</v>
      </c>
      <c r="W7314" s="4">
        <v>47</v>
      </c>
      <c r="X7314" s="4">
        <v>38</v>
      </c>
      <c r="Y7314">
        <f t="shared" si="1382"/>
        <v>0</v>
      </c>
      <c r="Z7314">
        <f t="shared" si="1383"/>
        <v>0</v>
      </c>
    </row>
    <row r="7315" spans="2:26" x14ac:dyDescent="0.25">
      <c r="B7315" s="11">
        <f t="shared" si="1384"/>
        <v>44866.291666648955</v>
      </c>
      <c r="C7315" s="1">
        <f t="shared" si="1375"/>
        <v>11</v>
      </c>
      <c r="D7315" s="1">
        <f t="shared" si="1376"/>
        <v>2</v>
      </c>
      <c r="E7315" s="12">
        <f t="shared" si="1377"/>
        <v>8</v>
      </c>
      <c r="F7315" s="124" t="str">
        <f t="shared" si="1378"/>
        <v>0</v>
      </c>
      <c r="G7315" s="1">
        <f ca="1">(OFFSET(O7315,0,MATCH(Customer!$J$6,'CDH &amp; HDH'!$P$11:$X$11,0)))</f>
        <v>43</v>
      </c>
      <c r="H7315" s="1" t="str">
        <f t="shared" si="1379"/>
        <v>Heating</v>
      </c>
      <c r="I7315" s="1">
        <f ca="1">OFFSET(IF($H7315="Cooling",Customer!$C$25,Customer!$C$52),E7315,D7315)</f>
        <v>70</v>
      </c>
      <c r="J7315" s="1">
        <f ca="1">OFFSET(IF($H7315="Cooling",Customer!$L$25,Customer!$L$52),$E7315,$D7315)</f>
        <v>70</v>
      </c>
      <c r="K7315" s="16">
        <f t="shared" si="1380"/>
        <v>0</v>
      </c>
      <c r="L7315" s="16">
        <f t="shared" si="1381"/>
        <v>0</v>
      </c>
      <c r="M7315" s="17">
        <f t="shared" ca="1" si="1373"/>
        <v>27</v>
      </c>
      <c r="N7315" s="17">
        <f t="shared" ca="1" si="1374"/>
        <v>27</v>
      </c>
      <c r="O7315" s="4"/>
      <c r="P7315" s="4">
        <v>36</v>
      </c>
      <c r="Q7315" s="4">
        <v>34</v>
      </c>
      <c r="R7315" s="4">
        <v>42</v>
      </c>
      <c r="S7315" s="4">
        <v>45</v>
      </c>
      <c r="T7315" s="4">
        <v>39</v>
      </c>
      <c r="U7315" s="4">
        <v>52</v>
      </c>
      <c r="V7315" s="13">
        <v>43</v>
      </c>
      <c r="W7315" s="4">
        <v>48</v>
      </c>
      <c r="X7315" s="4">
        <v>41</v>
      </c>
      <c r="Y7315">
        <f t="shared" si="1382"/>
        <v>0</v>
      </c>
      <c r="Z7315">
        <f t="shared" si="1383"/>
        <v>0</v>
      </c>
    </row>
    <row r="7316" spans="2:26" x14ac:dyDescent="0.25">
      <c r="B7316" s="11">
        <f t="shared" si="1384"/>
        <v>44866.333333315619</v>
      </c>
      <c r="C7316" s="1">
        <f t="shared" si="1375"/>
        <v>11</v>
      </c>
      <c r="D7316" s="1">
        <f t="shared" si="1376"/>
        <v>2</v>
      </c>
      <c r="E7316" s="12">
        <f t="shared" si="1377"/>
        <v>9</v>
      </c>
      <c r="F7316" s="124" t="str">
        <f t="shared" si="1378"/>
        <v>0</v>
      </c>
      <c r="G7316" s="1">
        <f ca="1">(OFFSET(O7316,0,MATCH(Customer!$J$6,'CDH &amp; HDH'!$P$11:$X$11,0)))</f>
        <v>46</v>
      </c>
      <c r="H7316" s="1" t="str">
        <f t="shared" si="1379"/>
        <v>Heating</v>
      </c>
      <c r="I7316" s="1">
        <f ca="1">OFFSET(IF($H7316="Cooling",Customer!$C$25,Customer!$C$52),E7316,D7316)</f>
        <v>70</v>
      </c>
      <c r="J7316" s="1">
        <f ca="1">OFFSET(IF($H7316="Cooling",Customer!$L$25,Customer!$L$52),$E7316,$D7316)</f>
        <v>70</v>
      </c>
      <c r="K7316" s="16">
        <f t="shared" si="1380"/>
        <v>0</v>
      </c>
      <c r="L7316" s="16">
        <f t="shared" si="1381"/>
        <v>0</v>
      </c>
      <c r="M7316" s="17">
        <f t="shared" ca="1" si="1373"/>
        <v>24</v>
      </c>
      <c r="N7316" s="17">
        <f t="shared" ca="1" si="1374"/>
        <v>24</v>
      </c>
      <c r="O7316" s="4"/>
      <c r="P7316" s="4">
        <v>42</v>
      </c>
      <c r="Q7316" s="4">
        <v>36</v>
      </c>
      <c r="R7316" s="4">
        <v>47</v>
      </c>
      <c r="S7316" s="4">
        <v>46</v>
      </c>
      <c r="T7316" s="4">
        <v>45</v>
      </c>
      <c r="U7316" s="4">
        <v>53</v>
      </c>
      <c r="V7316" s="13">
        <v>46</v>
      </c>
      <c r="W7316" s="4">
        <v>50</v>
      </c>
      <c r="X7316" s="4">
        <v>40</v>
      </c>
      <c r="Y7316">
        <f t="shared" si="1382"/>
        <v>0</v>
      </c>
      <c r="Z7316">
        <f t="shared" si="1383"/>
        <v>0</v>
      </c>
    </row>
    <row r="7317" spans="2:26" x14ac:dyDescent="0.25">
      <c r="B7317" s="11">
        <f t="shared" si="1384"/>
        <v>44866.374999982283</v>
      </c>
      <c r="C7317" s="1">
        <f t="shared" si="1375"/>
        <v>11</v>
      </c>
      <c r="D7317" s="1">
        <f t="shared" si="1376"/>
        <v>2</v>
      </c>
      <c r="E7317" s="12">
        <f t="shared" si="1377"/>
        <v>10</v>
      </c>
      <c r="F7317" s="124" t="str">
        <f t="shared" si="1378"/>
        <v>0</v>
      </c>
      <c r="G7317" s="1">
        <f ca="1">(OFFSET(O7317,0,MATCH(Customer!$J$6,'CDH &amp; HDH'!$P$11:$X$11,0)))</f>
        <v>49</v>
      </c>
      <c r="H7317" s="1" t="str">
        <f t="shared" si="1379"/>
        <v>Heating</v>
      </c>
      <c r="I7317" s="1">
        <f ca="1">OFFSET(IF($H7317="Cooling",Customer!$C$25,Customer!$C$52),E7317,D7317)</f>
        <v>70</v>
      </c>
      <c r="J7317" s="1">
        <f ca="1">OFFSET(IF($H7317="Cooling",Customer!$L$25,Customer!$L$52),$E7317,$D7317)</f>
        <v>70</v>
      </c>
      <c r="K7317" s="16">
        <f t="shared" si="1380"/>
        <v>0</v>
      </c>
      <c r="L7317" s="16">
        <f t="shared" si="1381"/>
        <v>0</v>
      </c>
      <c r="M7317" s="17">
        <f t="shared" ca="1" si="1373"/>
        <v>21</v>
      </c>
      <c r="N7317" s="17">
        <f t="shared" ca="1" si="1374"/>
        <v>21</v>
      </c>
      <c r="O7317" s="4"/>
      <c r="P7317" s="4">
        <v>49</v>
      </c>
      <c r="Q7317" s="4">
        <v>39</v>
      </c>
      <c r="R7317" s="4">
        <v>49</v>
      </c>
      <c r="S7317" s="4">
        <v>48</v>
      </c>
      <c r="T7317" s="4">
        <v>49</v>
      </c>
      <c r="U7317" s="4">
        <v>55</v>
      </c>
      <c r="V7317" s="13">
        <v>49</v>
      </c>
      <c r="W7317" s="4">
        <v>50</v>
      </c>
      <c r="X7317" s="4">
        <v>42</v>
      </c>
      <c r="Y7317">
        <f t="shared" si="1382"/>
        <v>0</v>
      </c>
      <c r="Z7317">
        <f t="shared" si="1383"/>
        <v>0</v>
      </c>
    </row>
    <row r="7318" spans="2:26" x14ac:dyDescent="0.25">
      <c r="B7318" s="11">
        <f t="shared" si="1384"/>
        <v>44866.416666648947</v>
      </c>
      <c r="C7318" s="1">
        <f t="shared" si="1375"/>
        <v>11</v>
      </c>
      <c r="D7318" s="1">
        <f t="shared" si="1376"/>
        <v>2</v>
      </c>
      <c r="E7318" s="12">
        <f t="shared" si="1377"/>
        <v>11</v>
      </c>
      <c r="F7318" s="124" t="str">
        <f t="shared" si="1378"/>
        <v>0</v>
      </c>
      <c r="G7318" s="1">
        <f ca="1">(OFFSET(O7318,0,MATCH(Customer!$J$6,'CDH &amp; HDH'!$P$11:$X$11,0)))</f>
        <v>50</v>
      </c>
      <c r="H7318" s="1" t="str">
        <f t="shared" si="1379"/>
        <v>Heating</v>
      </c>
      <c r="I7318" s="1">
        <f ca="1">OFFSET(IF($H7318="Cooling",Customer!$C$25,Customer!$C$52),E7318,D7318)</f>
        <v>70</v>
      </c>
      <c r="J7318" s="1">
        <f ca="1">OFFSET(IF($H7318="Cooling",Customer!$L$25,Customer!$L$52),$E7318,$D7318)</f>
        <v>70</v>
      </c>
      <c r="K7318" s="16">
        <f t="shared" si="1380"/>
        <v>0</v>
      </c>
      <c r="L7318" s="16">
        <f t="shared" si="1381"/>
        <v>0</v>
      </c>
      <c r="M7318" s="17">
        <f t="shared" ca="1" si="1373"/>
        <v>20</v>
      </c>
      <c r="N7318" s="17">
        <f t="shared" ca="1" si="1374"/>
        <v>20</v>
      </c>
      <c r="O7318" s="4"/>
      <c r="P7318" s="4">
        <v>53</v>
      </c>
      <c r="Q7318" s="4">
        <v>40</v>
      </c>
      <c r="R7318" s="4">
        <v>50</v>
      </c>
      <c r="S7318" s="4">
        <v>49</v>
      </c>
      <c r="T7318" s="4">
        <v>53</v>
      </c>
      <c r="U7318" s="4">
        <v>56</v>
      </c>
      <c r="V7318" s="13">
        <v>50</v>
      </c>
      <c r="W7318" s="4">
        <v>52</v>
      </c>
      <c r="X7318" s="4">
        <v>43</v>
      </c>
      <c r="Y7318">
        <f t="shared" si="1382"/>
        <v>0</v>
      </c>
      <c r="Z7318">
        <f t="shared" si="1383"/>
        <v>0</v>
      </c>
    </row>
    <row r="7319" spans="2:26" x14ac:dyDescent="0.25">
      <c r="B7319" s="11">
        <f t="shared" si="1384"/>
        <v>44866.458333315612</v>
      </c>
      <c r="C7319" s="1">
        <f t="shared" si="1375"/>
        <v>11</v>
      </c>
      <c r="D7319" s="1">
        <f t="shared" si="1376"/>
        <v>2</v>
      </c>
      <c r="E7319" s="12">
        <f t="shared" si="1377"/>
        <v>12</v>
      </c>
      <c r="F7319" s="124" t="str">
        <f t="shared" si="1378"/>
        <v>0</v>
      </c>
      <c r="G7319" s="1">
        <f ca="1">(OFFSET(O7319,0,MATCH(Customer!$J$6,'CDH &amp; HDH'!$P$11:$X$11,0)))</f>
        <v>53</v>
      </c>
      <c r="H7319" s="1" t="str">
        <f t="shared" si="1379"/>
        <v>Heating</v>
      </c>
      <c r="I7319" s="1">
        <f ca="1">OFFSET(IF($H7319="Cooling",Customer!$C$25,Customer!$C$52),E7319,D7319)</f>
        <v>70</v>
      </c>
      <c r="J7319" s="1">
        <f ca="1">OFFSET(IF($H7319="Cooling",Customer!$L$25,Customer!$L$52),$E7319,$D7319)</f>
        <v>70</v>
      </c>
      <c r="K7319" s="16">
        <f t="shared" si="1380"/>
        <v>0</v>
      </c>
      <c r="L7319" s="16">
        <f t="shared" si="1381"/>
        <v>0</v>
      </c>
      <c r="M7319" s="17">
        <f t="shared" ca="1" si="1373"/>
        <v>17</v>
      </c>
      <c r="N7319" s="17">
        <f t="shared" ca="1" si="1374"/>
        <v>17</v>
      </c>
      <c r="O7319" s="4"/>
      <c r="P7319" s="4">
        <v>56</v>
      </c>
      <c r="Q7319" s="4">
        <v>41</v>
      </c>
      <c r="R7319" s="4">
        <v>50</v>
      </c>
      <c r="S7319" s="4">
        <v>49</v>
      </c>
      <c r="T7319" s="4">
        <v>59</v>
      </c>
      <c r="U7319" s="4">
        <v>57</v>
      </c>
      <c r="V7319" s="13">
        <v>53</v>
      </c>
      <c r="W7319" s="4">
        <v>54</v>
      </c>
      <c r="X7319" s="4">
        <v>44</v>
      </c>
      <c r="Y7319">
        <f t="shared" si="1382"/>
        <v>0</v>
      </c>
      <c r="Z7319">
        <f t="shared" si="1383"/>
        <v>0</v>
      </c>
    </row>
    <row r="7320" spans="2:26" x14ac:dyDescent="0.25">
      <c r="B7320" s="11">
        <f t="shared" si="1384"/>
        <v>44866.499999982276</v>
      </c>
      <c r="C7320" s="1">
        <f t="shared" si="1375"/>
        <v>11</v>
      </c>
      <c r="D7320" s="1">
        <f t="shared" si="1376"/>
        <v>2</v>
      </c>
      <c r="E7320" s="12">
        <f t="shared" si="1377"/>
        <v>13</v>
      </c>
      <c r="F7320" s="124" t="str">
        <f t="shared" si="1378"/>
        <v>0</v>
      </c>
      <c r="G7320" s="1">
        <f ca="1">(OFFSET(O7320,0,MATCH(Customer!$J$6,'CDH &amp; HDH'!$P$11:$X$11,0)))</f>
        <v>54</v>
      </c>
      <c r="H7320" s="1" t="str">
        <f t="shared" si="1379"/>
        <v>Heating</v>
      </c>
      <c r="I7320" s="1">
        <f ca="1">OFFSET(IF($H7320="Cooling",Customer!$C$25,Customer!$C$52),E7320,D7320)</f>
        <v>70</v>
      </c>
      <c r="J7320" s="1">
        <f ca="1">OFFSET(IF($H7320="Cooling",Customer!$L$25,Customer!$L$52),$E7320,$D7320)</f>
        <v>70</v>
      </c>
      <c r="K7320" s="16">
        <f t="shared" si="1380"/>
        <v>0</v>
      </c>
      <c r="L7320" s="16">
        <f t="shared" si="1381"/>
        <v>0</v>
      </c>
      <c r="M7320" s="17">
        <f t="shared" ca="1" si="1373"/>
        <v>16</v>
      </c>
      <c r="N7320" s="17">
        <f t="shared" ca="1" si="1374"/>
        <v>16</v>
      </c>
      <c r="O7320" s="4"/>
      <c r="P7320" s="4">
        <v>58</v>
      </c>
      <c r="Q7320" s="4">
        <v>42</v>
      </c>
      <c r="R7320" s="4">
        <v>55</v>
      </c>
      <c r="S7320" s="4">
        <v>48</v>
      </c>
      <c r="T7320" s="4">
        <v>60</v>
      </c>
      <c r="U7320" s="4">
        <v>56</v>
      </c>
      <c r="V7320" s="13">
        <v>54</v>
      </c>
      <c r="W7320" s="4">
        <v>54</v>
      </c>
      <c r="X7320" s="4">
        <v>45</v>
      </c>
      <c r="Y7320">
        <f t="shared" si="1382"/>
        <v>0</v>
      </c>
      <c r="Z7320">
        <f t="shared" si="1383"/>
        <v>0</v>
      </c>
    </row>
    <row r="7321" spans="2:26" x14ac:dyDescent="0.25">
      <c r="B7321" s="11">
        <f t="shared" si="1384"/>
        <v>44866.54166664894</v>
      </c>
      <c r="C7321" s="1">
        <f t="shared" si="1375"/>
        <v>11</v>
      </c>
      <c r="D7321" s="1">
        <f t="shared" si="1376"/>
        <v>2</v>
      </c>
      <c r="E7321" s="12">
        <f t="shared" si="1377"/>
        <v>14</v>
      </c>
      <c r="F7321" s="124" t="str">
        <f t="shared" si="1378"/>
        <v>0</v>
      </c>
      <c r="G7321" s="1">
        <f ca="1">(OFFSET(O7321,0,MATCH(Customer!$J$6,'CDH &amp; HDH'!$P$11:$X$11,0)))</f>
        <v>55</v>
      </c>
      <c r="H7321" s="1" t="str">
        <f t="shared" si="1379"/>
        <v>Heating</v>
      </c>
      <c r="I7321" s="1">
        <f ca="1">OFFSET(IF($H7321="Cooling",Customer!$C$25,Customer!$C$52),E7321,D7321)</f>
        <v>70</v>
      </c>
      <c r="J7321" s="1">
        <f ca="1">OFFSET(IF($H7321="Cooling",Customer!$L$25,Customer!$L$52),$E7321,$D7321)</f>
        <v>70</v>
      </c>
      <c r="K7321" s="16">
        <f t="shared" si="1380"/>
        <v>0</v>
      </c>
      <c r="L7321" s="16">
        <f t="shared" si="1381"/>
        <v>0</v>
      </c>
      <c r="M7321" s="17">
        <f t="shared" ca="1" si="1373"/>
        <v>15</v>
      </c>
      <c r="N7321" s="17">
        <f t="shared" ca="1" si="1374"/>
        <v>15</v>
      </c>
      <c r="O7321" s="4"/>
      <c r="P7321" s="4">
        <v>62</v>
      </c>
      <c r="Q7321" s="4">
        <v>42</v>
      </c>
      <c r="R7321" s="4">
        <v>56</v>
      </c>
      <c r="S7321" s="4">
        <v>49</v>
      </c>
      <c r="T7321" s="4">
        <v>63</v>
      </c>
      <c r="U7321" s="4">
        <v>58</v>
      </c>
      <c r="V7321" s="13">
        <v>55</v>
      </c>
      <c r="W7321" s="4">
        <v>56</v>
      </c>
      <c r="X7321" s="4">
        <v>46</v>
      </c>
      <c r="Y7321">
        <f t="shared" si="1382"/>
        <v>0</v>
      </c>
      <c r="Z7321">
        <f t="shared" si="1383"/>
        <v>0</v>
      </c>
    </row>
    <row r="7322" spans="2:26" x14ac:dyDescent="0.25">
      <c r="B7322" s="11">
        <f t="shared" si="1384"/>
        <v>44866.583333315604</v>
      </c>
      <c r="C7322" s="1">
        <f t="shared" si="1375"/>
        <v>11</v>
      </c>
      <c r="D7322" s="1">
        <f t="shared" si="1376"/>
        <v>2</v>
      </c>
      <c r="E7322" s="12">
        <f t="shared" si="1377"/>
        <v>15</v>
      </c>
      <c r="F7322" s="124" t="str">
        <f t="shared" si="1378"/>
        <v>0</v>
      </c>
      <c r="G7322" s="1">
        <f ca="1">(OFFSET(O7322,0,MATCH(Customer!$J$6,'CDH &amp; HDH'!$P$11:$X$11,0)))</f>
        <v>53</v>
      </c>
      <c r="H7322" s="1" t="str">
        <f t="shared" si="1379"/>
        <v>Heating</v>
      </c>
      <c r="I7322" s="1">
        <f ca="1">OFFSET(IF($H7322="Cooling",Customer!$C$25,Customer!$C$52),E7322,D7322)</f>
        <v>70</v>
      </c>
      <c r="J7322" s="1">
        <f ca="1">OFFSET(IF($H7322="Cooling",Customer!$L$25,Customer!$L$52),$E7322,$D7322)</f>
        <v>70</v>
      </c>
      <c r="K7322" s="16">
        <f t="shared" si="1380"/>
        <v>0</v>
      </c>
      <c r="L7322" s="16">
        <f t="shared" si="1381"/>
        <v>0</v>
      </c>
      <c r="M7322" s="17">
        <f t="shared" ca="1" si="1373"/>
        <v>17</v>
      </c>
      <c r="N7322" s="17">
        <f t="shared" ca="1" si="1374"/>
        <v>17</v>
      </c>
      <c r="O7322" s="4"/>
      <c r="P7322" s="4">
        <v>61</v>
      </c>
      <c r="Q7322" s="4">
        <v>42</v>
      </c>
      <c r="R7322" s="4">
        <v>59</v>
      </c>
      <c r="S7322" s="4">
        <v>48</v>
      </c>
      <c r="T7322" s="4">
        <v>64</v>
      </c>
      <c r="U7322" s="4">
        <v>58</v>
      </c>
      <c r="V7322" s="13">
        <v>53</v>
      </c>
      <c r="W7322" s="4">
        <v>55</v>
      </c>
      <c r="X7322" s="4">
        <v>45</v>
      </c>
      <c r="Y7322">
        <f t="shared" si="1382"/>
        <v>0</v>
      </c>
      <c r="Z7322">
        <f t="shared" si="1383"/>
        <v>0</v>
      </c>
    </row>
    <row r="7323" spans="2:26" x14ac:dyDescent="0.25">
      <c r="B7323" s="11">
        <f t="shared" si="1384"/>
        <v>44866.624999982268</v>
      </c>
      <c r="C7323" s="1">
        <f t="shared" si="1375"/>
        <v>11</v>
      </c>
      <c r="D7323" s="1">
        <f t="shared" si="1376"/>
        <v>2</v>
      </c>
      <c r="E7323" s="12">
        <f t="shared" si="1377"/>
        <v>16</v>
      </c>
      <c r="F7323" s="124" t="str">
        <f t="shared" si="1378"/>
        <v>0</v>
      </c>
      <c r="G7323" s="1">
        <f ca="1">(OFFSET(O7323,0,MATCH(Customer!$J$6,'CDH &amp; HDH'!$P$11:$X$11,0)))</f>
        <v>52</v>
      </c>
      <c r="H7323" s="1" t="str">
        <f t="shared" si="1379"/>
        <v>Heating</v>
      </c>
      <c r="I7323" s="1">
        <f ca="1">OFFSET(IF($H7323="Cooling",Customer!$C$25,Customer!$C$52),E7323,D7323)</f>
        <v>70</v>
      </c>
      <c r="J7323" s="1">
        <f ca="1">OFFSET(IF($H7323="Cooling",Customer!$L$25,Customer!$L$52),$E7323,$D7323)</f>
        <v>70</v>
      </c>
      <c r="K7323" s="16">
        <f t="shared" si="1380"/>
        <v>0</v>
      </c>
      <c r="L7323" s="16">
        <f t="shared" si="1381"/>
        <v>0</v>
      </c>
      <c r="M7323" s="17">
        <f t="shared" ca="1" si="1373"/>
        <v>18</v>
      </c>
      <c r="N7323" s="17">
        <f t="shared" ca="1" si="1374"/>
        <v>18</v>
      </c>
      <c r="O7323" s="4"/>
      <c r="P7323" s="4">
        <v>60</v>
      </c>
      <c r="Q7323" s="4">
        <v>42</v>
      </c>
      <c r="R7323" s="4">
        <v>59</v>
      </c>
      <c r="S7323" s="4">
        <v>45</v>
      </c>
      <c r="T7323" s="4">
        <v>62</v>
      </c>
      <c r="U7323" s="4">
        <v>56</v>
      </c>
      <c r="V7323" s="13">
        <v>52</v>
      </c>
      <c r="W7323" s="4">
        <v>55</v>
      </c>
      <c r="X7323" s="4">
        <v>46</v>
      </c>
      <c r="Y7323">
        <f t="shared" si="1382"/>
        <v>0</v>
      </c>
      <c r="Z7323">
        <f t="shared" si="1383"/>
        <v>0</v>
      </c>
    </row>
    <row r="7324" spans="2:26" x14ac:dyDescent="0.25">
      <c r="B7324" s="11">
        <f t="shared" si="1384"/>
        <v>44866.666666648933</v>
      </c>
      <c r="C7324" s="1">
        <f t="shared" si="1375"/>
        <v>11</v>
      </c>
      <c r="D7324" s="1">
        <f t="shared" si="1376"/>
        <v>2</v>
      </c>
      <c r="E7324" s="12">
        <f t="shared" si="1377"/>
        <v>17</v>
      </c>
      <c r="F7324" s="124" t="str">
        <f t="shared" si="1378"/>
        <v>0</v>
      </c>
      <c r="G7324" s="1">
        <f ca="1">(OFFSET(O7324,0,MATCH(Customer!$J$6,'CDH &amp; HDH'!$P$11:$X$11,0)))</f>
        <v>50</v>
      </c>
      <c r="H7324" s="1" t="str">
        <f t="shared" si="1379"/>
        <v>Heating</v>
      </c>
      <c r="I7324" s="1">
        <f ca="1">OFFSET(IF($H7324="Cooling",Customer!$C$25,Customer!$C$52),E7324,D7324)</f>
        <v>70</v>
      </c>
      <c r="J7324" s="1">
        <f ca="1">OFFSET(IF($H7324="Cooling",Customer!$L$25,Customer!$L$52),$E7324,$D7324)</f>
        <v>70</v>
      </c>
      <c r="K7324" s="16">
        <f t="shared" si="1380"/>
        <v>0</v>
      </c>
      <c r="L7324" s="16">
        <f t="shared" si="1381"/>
        <v>0</v>
      </c>
      <c r="M7324" s="17">
        <f t="shared" ca="1" si="1373"/>
        <v>20</v>
      </c>
      <c r="N7324" s="17">
        <f t="shared" ca="1" si="1374"/>
        <v>20</v>
      </c>
      <c r="O7324" s="4"/>
      <c r="P7324" s="4">
        <v>59</v>
      </c>
      <c r="Q7324" s="4">
        <v>41</v>
      </c>
      <c r="R7324" s="4">
        <v>58</v>
      </c>
      <c r="S7324" s="4">
        <v>44</v>
      </c>
      <c r="T7324" s="4">
        <v>60</v>
      </c>
      <c r="U7324" s="4">
        <v>53</v>
      </c>
      <c r="V7324" s="13">
        <v>50</v>
      </c>
      <c r="W7324" s="4">
        <v>55</v>
      </c>
      <c r="X7324" s="4">
        <v>46</v>
      </c>
      <c r="Y7324">
        <f t="shared" si="1382"/>
        <v>0</v>
      </c>
      <c r="Z7324">
        <f t="shared" si="1383"/>
        <v>0</v>
      </c>
    </row>
    <row r="7325" spans="2:26" x14ac:dyDescent="0.25">
      <c r="B7325" s="11">
        <f t="shared" si="1384"/>
        <v>44866.708333315597</v>
      </c>
      <c r="C7325" s="1">
        <f t="shared" si="1375"/>
        <v>11</v>
      </c>
      <c r="D7325" s="1">
        <f t="shared" si="1376"/>
        <v>2</v>
      </c>
      <c r="E7325" s="12">
        <f t="shared" si="1377"/>
        <v>18</v>
      </c>
      <c r="F7325" s="124" t="str">
        <f t="shared" si="1378"/>
        <v>0</v>
      </c>
      <c r="G7325" s="1">
        <f ca="1">(OFFSET(O7325,0,MATCH(Customer!$J$6,'CDH &amp; HDH'!$P$11:$X$11,0)))</f>
        <v>49</v>
      </c>
      <c r="H7325" s="1" t="str">
        <f t="shared" si="1379"/>
        <v>Heating</v>
      </c>
      <c r="I7325" s="1">
        <f ca="1">OFFSET(IF($H7325="Cooling",Customer!$C$25,Customer!$C$52),E7325,D7325)</f>
        <v>70</v>
      </c>
      <c r="J7325" s="1">
        <f ca="1">OFFSET(IF($H7325="Cooling",Customer!$L$25,Customer!$L$52),$E7325,$D7325)</f>
        <v>70</v>
      </c>
      <c r="K7325" s="16">
        <f t="shared" si="1380"/>
        <v>0</v>
      </c>
      <c r="L7325" s="16">
        <f t="shared" si="1381"/>
        <v>0</v>
      </c>
      <c r="M7325" s="17">
        <f t="shared" ca="1" si="1373"/>
        <v>21</v>
      </c>
      <c r="N7325" s="17">
        <f t="shared" ca="1" si="1374"/>
        <v>21</v>
      </c>
      <c r="O7325" s="4"/>
      <c r="P7325" s="4">
        <v>57</v>
      </c>
      <c r="Q7325" s="4">
        <v>40</v>
      </c>
      <c r="R7325" s="4">
        <v>57</v>
      </c>
      <c r="S7325" s="4">
        <v>44</v>
      </c>
      <c r="T7325" s="4">
        <v>58</v>
      </c>
      <c r="U7325" s="4">
        <v>50</v>
      </c>
      <c r="V7325" s="13">
        <v>49</v>
      </c>
      <c r="W7325" s="4">
        <v>51</v>
      </c>
      <c r="X7325" s="4">
        <v>44</v>
      </c>
      <c r="Y7325">
        <f t="shared" si="1382"/>
        <v>0</v>
      </c>
      <c r="Z7325">
        <f t="shared" si="1383"/>
        <v>0</v>
      </c>
    </row>
    <row r="7326" spans="2:26" x14ac:dyDescent="0.25">
      <c r="B7326" s="11">
        <f t="shared" si="1384"/>
        <v>44866.749999982261</v>
      </c>
      <c r="C7326" s="1">
        <f t="shared" si="1375"/>
        <v>11</v>
      </c>
      <c r="D7326" s="1">
        <f t="shared" si="1376"/>
        <v>2</v>
      </c>
      <c r="E7326" s="12">
        <f t="shared" si="1377"/>
        <v>19</v>
      </c>
      <c r="F7326" s="124" t="str">
        <f t="shared" si="1378"/>
        <v>0</v>
      </c>
      <c r="G7326" s="1">
        <f ca="1">(OFFSET(O7326,0,MATCH(Customer!$J$6,'CDH &amp; HDH'!$P$11:$X$11,0)))</f>
        <v>47</v>
      </c>
      <c r="H7326" s="1" t="str">
        <f t="shared" si="1379"/>
        <v>Heating</v>
      </c>
      <c r="I7326" s="1">
        <f ca="1">OFFSET(IF($H7326="Cooling",Customer!$C$25,Customer!$C$52),E7326,D7326)</f>
        <v>66</v>
      </c>
      <c r="J7326" s="1">
        <f ca="1">OFFSET(IF($H7326="Cooling",Customer!$L$25,Customer!$L$52),$E7326,$D7326)</f>
        <v>64</v>
      </c>
      <c r="K7326" s="16">
        <f t="shared" si="1380"/>
        <v>0</v>
      </c>
      <c r="L7326" s="16">
        <f t="shared" si="1381"/>
        <v>0</v>
      </c>
      <c r="M7326" s="17">
        <f t="shared" ca="1" si="1373"/>
        <v>19</v>
      </c>
      <c r="N7326" s="17">
        <f t="shared" ca="1" si="1374"/>
        <v>17</v>
      </c>
      <c r="O7326" s="4"/>
      <c r="P7326" s="4">
        <v>55</v>
      </c>
      <c r="Q7326" s="4">
        <v>38</v>
      </c>
      <c r="R7326" s="4">
        <v>54</v>
      </c>
      <c r="S7326" s="4">
        <v>42</v>
      </c>
      <c r="T7326" s="4">
        <v>57</v>
      </c>
      <c r="U7326" s="4">
        <v>49</v>
      </c>
      <c r="V7326" s="13">
        <v>47</v>
      </c>
      <c r="W7326" s="4">
        <v>50</v>
      </c>
      <c r="X7326" s="4">
        <v>40</v>
      </c>
      <c r="Y7326">
        <f t="shared" si="1382"/>
        <v>0</v>
      </c>
      <c r="Z7326">
        <f t="shared" si="1383"/>
        <v>0</v>
      </c>
    </row>
    <row r="7327" spans="2:26" x14ac:dyDescent="0.25">
      <c r="B7327" s="11">
        <f t="shared" si="1384"/>
        <v>44866.791666648925</v>
      </c>
      <c r="C7327" s="1">
        <f t="shared" si="1375"/>
        <v>11</v>
      </c>
      <c r="D7327" s="1">
        <f t="shared" si="1376"/>
        <v>2</v>
      </c>
      <c r="E7327" s="12">
        <f t="shared" si="1377"/>
        <v>20</v>
      </c>
      <c r="F7327" s="124" t="str">
        <f t="shared" si="1378"/>
        <v>0</v>
      </c>
      <c r="G7327" s="1">
        <f ca="1">(OFFSET(O7327,0,MATCH(Customer!$J$6,'CDH &amp; HDH'!$P$11:$X$11,0)))</f>
        <v>44</v>
      </c>
      <c r="H7327" s="1" t="str">
        <f t="shared" si="1379"/>
        <v>Heating</v>
      </c>
      <c r="I7327" s="1">
        <f ca="1">OFFSET(IF($H7327="Cooling",Customer!$C$25,Customer!$C$52),E7327,D7327)</f>
        <v>66</v>
      </c>
      <c r="J7327" s="1">
        <f ca="1">OFFSET(IF($H7327="Cooling",Customer!$L$25,Customer!$L$52),$E7327,$D7327)</f>
        <v>64</v>
      </c>
      <c r="K7327" s="16">
        <f t="shared" si="1380"/>
        <v>0</v>
      </c>
      <c r="L7327" s="16">
        <f t="shared" si="1381"/>
        <v>0</v>
      </c>
      <c r="M7327" s="17">
        <f t="shared" ca="1" si="1373"/>
        <v>22</v>
      </c>
      <c r="N7327" s="17">
        <f t="shared" ca="1" si="1374"/>
        <v>20</v>
      </c>
      <c r="O7327" s="4"/>
      <c r="P7327" s="4">
        <v>53</v>
      </c>
      <c r="Q7327" s="4">
        <v>38</v>
      </c>
      <c r="R7327" s="4">
        <v>54</v>
      </c>
      <c r="S7327" s="4">
        <v>42</v>
      </c>
      <c r="T7327" s="4">
        <v>57</v>
      </c>
      <c r="U7327" s="4">
        <v>50</v>
      </c>
      <c r="V7327" s="13">
        <v>44</v>
      </c>
      <c r="W7327" s="4">
        <v>51</v>
      </c>
      <c r="X7327" s="4">
        <v>38</v>
      </c>
      <c r="Y7327">
        <f t="shared" si="1382"/>
        <v>0</v>
      </c>
      <c r="Z7327">
        <f t="shared" si="1383"/>
        <v>0</v>
      </c>
    </row>
    <row r="7328" spans="2:26" x14ac:dyDescent="0.25">
      <c r="B7328" s="11">
        <f t="shared" si="1384"/>
        <v>44866.83333331559</v>
      </c>
      <c r="C7328" s="1">
        <f t="shared" si="1375"/>
        <v>11</v>
      </c>
      <c r="D7328" s="1">
        <f t="shared" si="1376"/>
        <v>2</v>
      </c>
      <c r="E7328" s="12">
        <f t="shared" si="1377"/>
        <v>21</v>
      </c>
      <c r="F7328" s="124" t="str">
        <f t="shared" si="1378"/>
        <v>0</v>
      </c>
      <c r="G7328" s="1">
        <f ca="1">(OFFSET(O7328,0,MATCH(Customer!$J$6,'CDH &amp; HDH'!$P$11:$X$11,0)))</f>
        <v>43</v>
      </c>
      <c r="H7328" s="1" t="str">
        <f t="shared" si="1379"/>
        <v>Heating</v>
      </c>
      <c r="I7328" s="1">
        <f ca="1">OFFSET(IF($H7328="Cooling",Customer!$C$25,Customer!$C$52),E7328,D7328)</f>
        <v>66</v>
      </c>
      <c r="J7328" s="1">
        <f ca="1">OFFSET(IF($H7328="Cooling",Customer!$L$25,Customer!$L$52),$E7328,$D7328)</f>
        <v>64</v>
      </c>
      <c r="K7328" s="16">
        <f t="shared" si="1380"/>
        <v>0</v>
      </c>
      <c r="L7328" s="16">
        <f t="shared" si="1381"/>
        <v>0</v>
      </c>
      <c r="M7328" s="17">
        <f t="shared" ca="1" si="1373"/>
        <v>23</v>
      </c>
      <c r="N7328" s="17">
        <f t="shared" ca="1" si="1374"/>
        <v>21</v>
      </c>
      <c r="O7328" s="4"/>
      <c r="P7328" s="4">
        <v>53</v>
      </c>
      <c r="Q7328" s="4">
        <v>39</v>
      </c>
      <c r="R7328" s="4">
        <v>54</v>
      </c>
      <c r="S7328" s="4">
        <v>40</v>
      </c>
      <c r="T7328" s="4">
        <v>56</v>
      </c>
      <c r="U7328" s="4">
        <v>47</v>
      </c>
      <c r="V7328" s="13">
        <v>43</v>
      </c>
      <c r="W7328" s="4">
        <v>51</v>
      </c>
      <c r="X7328" s="4">
        <v>38</v>
      </c>
      <c r="Y7328">
        <f t="shared" si="1382"/>
        <v>0</v>
      </c>
      <c r="Z7328">
        <f t="shared" si="1383"/>
        <v>0</v>
      </c>
    </row>
    <row r="7329" spans="2:26" x14ac:dyDescent="0.25">
      <c r="B7329" s="11">
        <f t="shared" si="1384"/>
        <v>44866.874999982254</v>
      </c>
      <c r="C7329" s="1">
        <f t="shared" si="1375"/>
        <v>11</v>
      </c>
      <c r="D7329" s="1">
        <f t="shared" si="1376"/>
        <v>2</v>
      </c>
      <c r="E7329" s="12">
        <f t="shared" si="1377"/>
        <v>22</v>
      </c>
      <c r="F7329" s="124" t="str">
        <f t="shared" si="1378"/>
        <v>0</v>
      </c>
      <c r="G7329" s="1">
        <f ca="1">(OFFSET(O7329,0,MATCH(Customer!$J$6,'CDH &amp; HDH'!$P$11:$X$11,0)))</f>
        <v>41</v>
      </c>
      <c r="H7329" s="1" t="str">
        <f t="shared" si="1379"/>
        <v>Heating</v>
      </c>
      <c r="I7329" s="1">
        <f ca="1">OFFSET(IF($H7329="Cooling",Customer!$C$25,Customer!$C$52),E7329,D7329)</f>
        <v>66</v>
      </c>
      <c r="J7329" s="1">
        <f ca="1">OFFSET(IF($H7329="Cooling",Customer!$L$25,Customer!$L$52),$E7329,$D7329)</f>
        <v>64</v>
      </c>
      <c r="K7329" s="16">
        <f t="shared" si="1380"/>
        <v>0</v>
      </c>
      <c r="L7329" s="16">
        <f t="shared" si="1381"/>
        <v>0</v>
      </c>
      <c r="M7329" s="17">
        <f t="shared" ca="1" si="1373"/>
        <v>25</v>
      </c>
      <c r="N7329" s="17">
        <f t="shared" ca="1" si="1374"/>
        <v>23</v>
      </c>
      <c r="O7329" s="4"/>
      <c r="P7329" s="4">
        <v>53</v>
      </c>
      <c r="Q7329" s="4">
        <v>39</v>
      </c>
      <c r="R7329" s="4">
        <v>54</v>
      </c>
      <c r="S7329" s="4">
        <v>40</v>
      </c>
      <c r="T7329" s="4">
        <v>56</v>
      </c>
      <c r="U7329" s="4">
        <v>46</v>
      </c>
      <c r="V7329" s="13">
        <v>41</v>
      </c>
      <c r="W7329" s="4">
        <v>49</v>
      </c>
      <c r="X7329" s="4">
        <v>37</v>
      </c>
      <c r="Y7329">
        <f t="shared" si="1382"/>
        <v>0</v>
      </c>
      <c r="Z7329">
        <f t="shared" si="1383"/>
        <v>0</v>
      </c>
    </row>
    <row r="7330" spans="2:26" x14ac:dyDescent="0.25">
      <c r="B7330" s="11">
        <f t="shared" si="1384"/>
        <v>44866.916666648918</v>
      </c>
      <c r="C7330" s="1">
        <f t="shared" si="1375"/>
        <v>11</v>
      </c>
      <c r="D7330" s="1">
        <f t="shared" si="1376"/>
        <v>2</v>
      </c>
      <c r="E7330" s="12">
        <f t="shared" si="1377"/>
        <v>23</v>
      </c>
      <c r="F7330" s="124" t="str">
        <f t="shared" si="1378"/>
        <v>0</v>
      </c>
      <c r="G7330" s="1">
        <f ca="1">(OFFSET(O7330,0,MATCH(Customer!$J$6,'CDH &amp; HDH'!$P$11:$X$11,0)))</f>
        <v>40</v>
      </c>
      <c r="H7330" s="1" t="str">
        <f t="shared" si="1379"/>
        <v>Heating</v>
      </c>
      <c r="I7330" s="1">
        <f ca="1">OFFSET(IF($H7330="Cooling",Customer!$C$25,Customer!$C$52),E7330,D7330)</f>
        <v>66</v>
      </c>
      <c r="J7330" s="1">
        <f ca="1">OFFSET(IF($H7330="Cooling",Customer!$L$25,Customer!$L$52),$E7330,$D7330)</f>
        <v>64</v>
      </c>
      <c r="K7330" s="16">
        <f t="shared" si="1380"/>
        <v>0</v>
      </c>
      <c r="L7330" s="16">
        <f t="shared" si="1381"/>
        <v>0</v>
      </c>
      <c r="M7330" s="17">
        <f t="shared" ca="1" si="1373"/>
        <v>26</v>
      </c>
      <c r="N7330" s="17">
        <f t="shared" ca="1" si="1374"/>
        <v>24</v>
      </c>
      <c r="O7330" s="4"/>
      <c r="P7330" s="4">
        <v>52</v>
      </c>
      <c r="Q7330" s="4">
        <v>38</v>
      </c>
      <c r="R7330" s="4">
        <v>54</v>
      </c>
      <c r="S7330" s="4">
        <v>41</v>
      </c>
      <c r="T7330" s="4">
        <v>54</v>
      </c>
      <c r="U7330" s="4">
        <v>46</v>
      </c>
      <c r="V7330" s="13">
        <v>40</v>
      </c>
      <c r="W7330" s="4">
        <v>48</v>
      </c>
      <c r="X7330" s="4">
        <v>36</v>
      </c>
      <c r="Y7330">
        <f t="shared" si="1382"/>
        <v>0</v>
      </c>
      <c r="Z7330">
        <f t="shared" si="1383"/>
        <v>0</v>
      </c>
    </row>
    <row r="7331" spans="2:26" x14ac:dyDescent="0.25">
      <c r="B7331" s="11">
        <f t="shared" si="1384"/>
        <v>44866.958333315582</v>
      </c>
      <c r="C7331" s="1">
        <f t="shared" si="1375"/>
        <v>11</v>
      </c>
      <c r="D7331" s="1">
        <f t="shared" si="1376"/>
        <v>2</v>
      </c>
      <c r="E7331" s="12">
        <f t="shared" si="1377"/>
        <v>24</v>
      </c>
      <c r="F7331" s="124" t="str">
        <f t="shared" si="1378"/>
        <v>0</v>
      </c>
      <c r="G7331" s="1">
        <f ca="1">(OFFSET(O7331,0,MATCH(Customer!$J$6,'CDH &amp; HDH'!$P$11:$X$11,0)))</f>
        <v>38</v>
      </c>
      <c r="H7331" s="1" t="str">
        <f t="shared" si="1379"/>
        <v>Heating</v>
      </c>
      <c r="I7331" s="1">
        <f ca="1">OFFSET(IF($H7331="Cooling",Customer!$C$25,Customer!$C$52),E7331,D7331)</f>
        <v>66</v>
      </c>
      <c r="J7331" s="1">
        <f ca="1">OFFSET(IF($H7331="Cooling",Customer!$L$25,Customer!$L$52),$E7331,$D7331)</f>
        <v>64</v>
      </c>
      <c r="K7331" s="16">
        <f t="shared" si="1380"/>
        <v>0</v>
      </c>
      <c r="L7331" s="16">
        <f t="shared" si="1381"/>
        <v>0</v>
      </c>
      <c r="M7331" s="17">
        <f t="shared" ca="1" si="1373"/>
        <v>28</v>
      </c>
      <c r="N7331" s="17">
        <f t="shared" ca="1" si="1374"/>
        <v>26</v>
      </c>
      <c r="O7331" s="4"/>
      <c r="P7331" s="4">
        <v>53</v>
      </c>
      <c r="Q7331" s="4">
        <v>38</v>
      </c>
      <c r="R7331" s="4">
        <v>54</v>
      </c>
      <c r="S7331" s="4">
        <v>41</v>
      </c>
      <c r="T7331" s="4">
        <v>54</v>
      </c>
      <c r="U7331" s="4">
        <v>45</v>
      </c>
      <c r="V7331" s="13">
        <v>38</v>
      </c>
      <c r="W7331" s="4">
        <v>44</v>
      </c>
      <c r="X7331" s="4">
        <v>36</v>
      </c>
      <c r="Y7331">
        <f t="shared" si="1382"/>
        <v>0</v>
      </c>
      <c r="Z7331">
        <f t="shared" si="1383"/>
        <v>0</v>
      </c>
    </row>
    <row r="7332" spans="2:26" x14ac:dyDescent="0.25">
      <c r="B7332" s="11">
        <f t="shared" si="1384"/>
        <v>44866.999999982247</v>
      </c>
      <c r="C7332" s="1">
        <f t="shared" si="1375"/>
        <v>11</v>
      </c>
      <c r="D7332" s="1">
        <f t="shared" si="1376"/>
        <v>3</v>
      </c>
      <c r="E7332" s="12">
        <f t="shared" si="1377"/>
        <v>1</v>
      </c>
      <c r="F7332" s="124" t="str">
        <f t="shared" si="1378"/>
        <v>0</v>
      </c>
      <c r="G7332" s="1">
        <f ca="1">(OFFSET(O7332,0,MATCH(Customer!$J$6,'CDH &amp; HDH'!$P$11:$X$11,0)))</f>
        <v>38</v>
      </c>
      <c r="H7332" s="1" t="str">
        <f t="shared" si="1379"/>
        <v>Heating</v>
      </c>
      <c r="I7332" s="1">
        <f ca="1">OFFSET(IF($H7332="Cooling",Customer!$C$25,Customer!$C$52),E7332,D7332)</f>
        <v>66</v>
      </c>
      <c r="J7332" s="1">
        <f ca="1">OFFSET(IF($H7332="Cooling",Customer!$L$25,Customer!$L$52),$E7332,$D7332)</f>
        <v>64</v>
      </c>
      <c r="K7332" s="16">
        <f t="shared" si="1380"/>
        <v>0</v>
      </c>
      <c r="L7332" s="16">
        <f t="shared" si="1381"/>
        <v>0</v>
      </c>
      <c r="M7332" s="17">
        <f t="shared" ref="M7332:M7395" ca="1" si="1385">IF($H7332="Cooling",0,MAX(0,I7332-$G7332))</f>
        <v>28</v>
      </c>
      <c r="N7332" s="17">
        <f t="shared" ref="N7332:N7395" ca="1" si="1386">IF($H7332="Cooling",0,MAX(0,J7332-$G7332))</f>
        <v>26</v>
      </c>
      <c r="O7332" s="4"/>
      <c r="P7332" s="4">
        <v>51</v>
      </c>
      <c r="Q7332" s="4">
        <v>38</v>
      </c>
      <c r="R7332" s="4">
        <v>54</v>
      </c>
      <c r="S7332" s="4">
        <v>41</v>
      </c>
      <c r="T7332" s="4">
        <v>54</v>
      </c>
      <c r="U7332" s="4">
        <v>42</v>
      </c>
      <c r="V7332" s="13">
        <v>38</v>
      </c>
      <c r="W7332" s="4">
        <v>43</v>
      </c>
      <c r="X7332" s="4">
        <v>35</v>
      </c>
      <c r="Y7332">
        <f t="shared" si="1382"/>
        <v>0</v>
      </c>
      <c r="Z7332">
        <f t="shared" si="1383"/>
        <v>0</v>
      </c>
    </row>
    <row r="7333" spans="2:26" x14ac:dyDescent="0.25">
      <c r="B7333" s="11">
        <f t="shared" si="1384"/>
        <v>44867.041666648911</v>
      </c>
      <c r="C7333" s="1">
        <f t="shared" si="1375"/>
        <v>11</v>
      </c>
      <c r="D7333" s="1">
        <f t="shared" si="1376"/>
        <v>3</v>
      </c>
      <c r="E7333" s="12">
        <f t="shared" si="1377"/>
        <v>2</v>
      </c>
      <c r="F7333" s="124" t="str">
        <f t="shared" si="1378"/>
        <v>0</v>
      </c>
      <c r="G7333" s="1">
        <f ca="1">(OFFSET(O7333,0,MATCH(Customer!$J$6,'CDH &amp; HDH'!$P$11:$X$11,0)))</f>
        <v>37</v>
      </c>
      <c r="H7333" s="1" t="str">
        <f t="shared" si="1379"/>
        <v>Heating</v>
      </c>
      <c r="I7333" s="1">
        <f ca="1">OFFSET(IF($H7333="Cooling",Customer!$C$25,Customer!$C$52),E7333,D7333)</f>
        <v>66</v>
      </c>
      <c r="J7333" s="1">
        <f ca="1">OFFSET(IF($H7333="Cooling",Customer!$L$25,Customer!$L$52),$E7333,$D7333)</f>
        <v>64</v>
      </c>
      <c r="K7333" s="16">
        <f t="shared" si="1380"/>
        <v>0</v>
      </c>
      <c r="L7333" s="16">
        <f t="shared" si="1381"/>
        <v>0</v>
      </c>
      <c r="M7333" s="17">
        <f t="shared" ca="1" si="1385"/>
        <v>29</v>
      </c>
      <c r="N7333" s="17">
        <f t="shared" ca="1" si="1386"/>
        <v>27</v>
      </c>
      <c r="O7333" s="4"/>
      <c r="P7333" s="4">
        <v>52</v>
      </c>
      <c r="Q7333" s="4">
        <v>38</v>
      </c>
      <c r="R7333" s="4">
        <v>54</v>
      </c>
      <c r="S7333" s="4">
        <v>40</v>
      </c>
      <c r="T7333" s="4">
        <v>54</v>
      </c>
      <c r="U7333" s="4">
        <v>43</v>
      </c>
      <c r="V7333" s="13">
        <v>37</v>
      </c>
      <c r="W7333" s="4">
        <v>41</v>
      </c>
      <c r="X7333" s="4">
        <v>35</v>
      </c>
      <c r="Y7333">
        <f t="shared" si="1382"/>
        <v>0</v>
      </c>
      <c r="Z7333">
        <f t="shared" si="1383"/>
        <v>0</v>
      </c>
    </row>
    <row r="7334" spans="2:26" x14ac:dyDescent="0.25">
      <c r="B7334" s="11">
        <f t="shared" si="1384"/>
        <v>44867.083333315575</v>
      </c>
      <c r="C7334" s="1">
        <f t="shared" si="1375"/>
        <v>11</v>
      </c>
      <c r="D7334" s="1">
        <f t="shared" si="1376"/>
        <v>3</v>
      </c>
      <c r="E7334" s="12">
        <f t="shared" si="1377"/>
        <v>3</v>
      </c>
      <c r="F7334" s="124" t="str">
        <f t="shared" si="1378"/>
        <v>0</v>
      </c>
      <c r="G7334" s="1">
        <f ca="1">(OFFSET(O7334,0,MATCH(Customer!$J$6,'CDH &amp; HDH'!$P$11:$X$11,0)))</f>
        <v>36</v>
      </c>
      <c r="H7334" s="1" t="str">
        <f t="shared" si="1379"/>
        <v>Heating</v>
      </c>
      <c r="I7334" s="1">
        <f ca="1">OFFSET(IF($H7334="Cooling",Customer!$C$25,Customer!$C$52),E7334,D7334)</f>
        <v>66</v>
      </c>
      <c r="J7334" s="1">
        <f ca="1">OFFSET(IF($H7334="Cooling",Customer!$L$25,Customer!$L$52),$E7334,$D7334)</f>
        <v>64</v>
      </c>
      <c r="K7334" s="16">
        <f t="shared" si="1380"/>
        <v>0</v>
      </c>
      <c r="L7334" s="16">
        <f t="shared" si="1381"/>
        <v>0</v>
      </c>
      <c r="M7334" s="17">
        <f t="shared" ca="1" si="1385"/>
        <v>30</v>
      </c>
      <c r="N7334" s="17">
        <f t="shared" ca="1" si="1386"/>
        <v>28</v>
      </c>
      <c r="O7334" s="4"/>
      <c r="P7334" s="4">
        <v>52</v>
      </c>
      <c r="Q7334" s="4">
        <v>38</v>
      </c>
      <c r="R7334" s="4">
        <v>51</v>
      </c>
      <c r="S7334" s="4">
        <v>41</v>
      </c>
      <c r="T7334" s="4">
        <v>53</v>
      </c>
      <c r="U7334" s="4">
        <v>42</v>
      </c>
      <c r="V7334" s="13">
        <v>36</v>
      </c>
      <c r="W7334" s="4">
        <v>41</v>
      </c>
      <c r="X7334" s="4">
        <v>35</v>
      </c>
      <c r="Y7334">
        <f t="shared" si="1382"/>
        <v>0</v>
      </c>
      <c r="Z7334">
        <f t="shared" si="1383"/>
        <v>0</v>
      </c>
    </row>
    <row r="7335" spans="2:26" x14ac:dyDescent="0.25">
      <c r="B7335" s="11">
        <f t="shared" si="1384"/>
        <v>44867.124999982239</v>
      </c>
      <c r="C7335" s="1">
        <f t="shared" si="1375"/>
        <v>11</v>
      </c>
      <c r="D7335" s="1">
        <f t="shared" si="1376"/>
        <v>3</v>
      </c>
      <c r="E7335" s="12">
        <f t="shared" si="1377"/>
        <v>4</v>
      </c>
      <c r="F7335" s="124" t="str">
        <f t="shared" si="1378"/>
        <v>0</v>
      </c>
      <c r="G7335" s="1">
        <f ca="1">(OFFSET(O7335,0,MATCH(Customer!$J$6,'CDH &amp; HDH'!$P$11:$X$11,0)))</f>
        <v>37</v>
      </c>
      <c r="H7335" s="1" t="str">
        <f t="shared" si="1379"/>
        <v>Heating</v>
      </c>
      <c r="I7335" s="1">
        <f ca="1">OFFSET(IF($H7335="Cooling",Customer!$C$25,Customer!$C$52),E7335,D7335)</f>
        <v>66</v>
      </c>
      <c r="J7335" s="1">
        <f ca="1">OFFSET(IF($H7335="Cooling",Customer!$L$25,Customer!$L$52),$E7335,$D7335)</f>
        <v>64</v>
      </c>
      <c r="K7335" s="16">
        <f t="shared" si="1380"/>
        <v>0</v>
      </c>
      <c r="L7335" s="16">
        <f t="shared" si="1381"/>
        <v>0</v>
      </c>
      <c r="M7335" s="17">
        <f t="shared" ca="1" si="1385"/>
        <v>29</v>
      </c>
      <c r="N7335" s="17">
        <f t="shared" ca="1" si="1386"/>
        <v>27</v>
      </c>
      <c r="O7335" s="4"/>
      <c r="P7335" s="4">
        <v>51</v>
      </c>
      <c r="Q7335" s="4">
        <v>36</v>
      </c>
      <c r="R7335" s="4">
        <v>46</v>
      </c>
      <c r="S7335" s="4">
        <v>41</v>
      </c>
      <c r="T7335" s="4">
        <v>52</v>
      </c>
      <c r="U7335" s="4">
        <v>44</v>
      </c>
      <c r="V7335" s="13">
        <v>37</v>
      </c>
      <c r="W7335" s="4">
        <v>41</v>
      </c>
      <c r="X7335" s="4">
        <v>35</v>
      </c>
      <c r="Y7335">
        <f t="shared" si="1382"/>
        <v>0</v>
      </c>
      <c r="Z7335">
        <f t="shared" si="1383"/>
        <v>0</v>
      </c>
    </row>
    <row r="7336" spans="2:26" x14ac:dyDescent="0.25">
      <c r="B7336" s="11">
        <f t="shared" si="1384"/>
        <v>44867.166666648904</v>
      </c>
      <c r="C7336" s="1">
        <f t="shared" si="1375"/>
        <v>11</v>
      </c>
      <c r="D7336" s="1">
        <f t="shared" si="1376"/>
        <v>3</v>
      </c>
      <c r="E7336" s="12">
        <f t="shared" si="1377"/>
        <v>5</v>
      </c>
      <c r="F7336" s="124" t="str">
        <f t="shared" si="1378"/>
        <v>0</v>
      </c>
      <c r="G7336" s="1">
        <f ca="1">(OFFSET(O7336,0,MATCH(Customer!$J$6,'CDH &amp; HDH'!$P$11:$X$11,0)))</f>
        <v>36</v>
      </c>
      <c r="H7336" s="1" t="str">
        <f t="shared" si="1379"/>
        <v>Heating</v>
      </c>
      <c r="I7336" s="1">
        <f ca="1">OFFSET(IF($H7336="Cooling",Customer!$C$25,Customer!$C$52),E7336,D7336)</f>
        <v>66</v>
      </c>
      <c r="J7336" s="1">
        <f ca="1">OFFSET(IF($H7336="Cooling",Customer!$L$25,Customer!$L$52),$E7336,$D7336)</f>
        <v>64</v>
      </c>
      <c r="K7336" s="16">
        <f t="shared" si="1380"/>
        <v>0</v>
      </c>
      <c r="L7336" s="16">
        <f t="shared" si="1381"/>
        <v>0</v>
      </c>
      <c r="M7336" s="17">
        <f t="shared" ca="1" si="1385"/>
        <v>30</v>
      </c>
      <c r="N7336" s="17">
        <f t="shared" ca="1" si="1386"/>
        <v>28</v>
      </c>
      <c r="O7336" s="4"/>
      <c r="P7336" s="4">
        <v>49</v>
      </c>
      <c r="Q7336" s="4">
        <v>36</v>
      </c>
      <c r="R7336" s="4">
        <v>45</v>
      </c>
      <c r="S7336" s="4">
        <v>42</v>
      </c>
      <c r="T7336" s="4">
        <v>51</v>
      </c>
      <c r="U7336" s="4">
        <v>44</v>
      </c>
      <c r="V7336" s="13">
        <v>36</v>
      </c>
      <c r="W7336" s="4">
        <v>39</v>
      </c>
      <c r="X7336" s="4">
        <v>37</v>
      </c>
      <c r="Y7336">
        <f t="shared" si="1382"/>
        <v>0</v>
      </c>
      <c r="Z7336">
        <f t="shared" si="1383"/>
        <v>0</v>
      </c>
    </row>
    <row r="7337" spans="2:26" x14ac:dyDescent="0.25">
      <c r="B7337" s="11">
        <f t="shared" si="1384"/>
        <v>44867.208333315568</v>
      </c>
      <c r="C7337" s="1">
        <f t="shared" si="1375"/>
        <v>11</v>
      </c>
      <c r="D7337" s="1">
        <f t="shared" si="1376"/>
        <v>3</v>
      </c>
      <c r="E7337" s="12">
        <f t="shared" si="1377"/>
        <v>6</v>
      </c>
      <c r="F7337" s="124" t="str">
        <f t="shared" si="1378"/>
        <v>0</v>
      </c>
      <c r="G7337" s="1">
        <f ca="1">(OFFSET(O7337,0,MATCH(Customer!$J$6,'CDH &amp; HDH'!$P$11:$X$11,0)))</f>
        <v>37</v>
      </c>
      <c r="H7337" s="1" t="str">
        <f t="shared" si="1379"/>
        <v>Heating</v>
      </c>
      <c r="I7337" s="1">
        <f ca="1">OFFSET(IF($H7337="Cooling",Customer!$C$25,Customer!$C$52),E7337,D7337)</f>
        <v>66</v>
      </c>
      <c r="J7337" s="1">
        <f ca="1">OFFSET(IF($H7337="Cooling",Customer!$L$25,Customer!$L$52),$E7337,$D7337)</f>
        <v>64</v>
      </c>
      <c r="K7337" s="16">
        <f t="shared" si="1380"/>
        <v>0</v>
      </c>
      <c r="L7337" s="16">
        <f t="shared" si="1381"/>
        <v>0</v>
      </c>
      <c r="M7337" s="17">
        <f t="shared" ca="1" si="1385"/>
        <v>29</v>
      </c>
      <c r="N7337" s="17">
        <f t="shared" ca="1" si="1386"/>
        <v>27</v>
      </c>
      <c r="O7337" s="4"/>
      <c r="P7337" s="4">
        <v>47</v>
      </c>
      <c r="Q7337" s="4">
        <v>36</v>
      </c>
      <c r="R7337" s="4">
        <v>43</v>
      </c>
      <c r="S7337" s="4">
        <v>42</v>
      </c>
      <c r="T7337" s="4">
        <v>50</v>
      </c>
      <c r="U7337" s="4">
        <v>44</v>
      </c>
      <c r="V7337" s="13">
        <v>37</v>
      </c>
      <c r="W7337" s="4">
        <v>39</v>
      </c>
      <c r="X7337" s="4">
        <v>38</v>
      </c>
      <c r="Y7337">
        <f t="shared" si="1382"/>
        <v>0</v>
      </c>
      <c r="Z7337">
        <f t="shared" si="1383"/>
        <v>0</v>
      </c>
    </row>
    <row r="7338" spans="2:26" x14ac:dyDescent="0.25">
      <c r="B7338" s="11">
        <f t="shared" si="1384"/>
        <v>44867.249999982232</v>
      </c>
      <c r="C7338" s="1">
        <f t="shared" si="1375"/>
        <v>11</v>
      </c>
      <c r="D7338" s="1">
        <f t="shared" si="1376"/>
        <v>3</v>
      </c>
      <c r="E7338" s="12">
        <f t="shared" si="1377"/>
        <v>7</v>
      </c>
      <c r="F7338" s="124" t="str">
        <f t="shared" si="1378"/>
        <v>0</v>
      </c>
      <c r="G7338" s="1">
        <f ca="1">(OFFSET(O7338,0,MATCH(Customer!$J$6,'CDH &amp; HDH'!$P$11:$X$11,0)))</f>
        <v>37</v>
      </c>
      <c r="H7338" s="1" t="str">
        <f t="shared" si="1379"/>
        <v>Heating</v>
      </c>
      <c r="I7338" s="1">
        <f ca="1">OFFSET(IF($H7338="Cooling",Customer!$C$25,Customer!$C$52),E7338,D7338)</f>
        <v>66</v>
      </c>
      <c r="J7338" s="1">
        <f ca="1">OFFSET(IF($H7338="Cooling",Customer!$L$25,Customer!$L$52),$E7338,$D7338)</f>
        <v>64</v>
      </c>
      <c r="K7338" s="16">
        <f t="shared" si="1380"/>
        <v>0</v>
      </c>
      <c r="L7338" s="16">
        <f t="shared" si="1381"/>
        <v>0</v>
      </c>
      <c r="M7338" s="17">
        <f t="shared" ca="1" si="1385"/>
        <v>29</v>
      </c>
      <c r="N7338" s="17">
        <f t="shared" ca="1" si="1386"/>
        <v>27</v>
      </c>
      <c r="O7338" s="4"/>
      <c r="P7338" s="4">
        <v>45</v>
      </c>
      <c r="Q7338" s="4">
        <v>36</v>
      </c>
      <c r="R7338" s="4">
        <v>42</v>
      </c>
      <c r="S7338" s="4">
        <v>43</v>
      </c>
      <c r="T7338" s="4">
        <v>50</v>
      </c>
      <c r="U7338" s="4">
        <v>46</v>
      </c>
      <c r="V7338" s="13">
        <v>37</v>
      </c>
      <c r="W7338" s="4">
        <v>39</v>
      </c>
      <c r="X7338" s="4">
        <v>40</v>
      </c>
      <c r="Y7338">
        <f t="shared" si="1382"/>
        <v>0</v>
      </c>
      <c r="Z7338">
        <f t="shared" si="1383"/>
        <v>0</v>
      </c>
    </row>
    <row r="7339" spans="2:26" x14ac:dyDescent="0.25">
      <c r="B7339" s="11">
        <f t="shared" si="1384"/>
        <v>44867.291666648896</v>
      </c>
      <c r="C7339" s="1">
        <f t="shared" si="1375"/>
        <v>11</v>
      </c>
      <c r="D7339" s="1">
        <f t="shared" si="1376"/>
        <v>3</v>
      </c>
      <c r="E7339" s="12">
        <f t="shared" si="1377"/>
        <v>8</v>
      </c>
      <c r="F7339" s="124" t="str">
        <f t="shared" si="1378"/>
        <v>0</v>
      </c>
      <c r="G7339" s="1">
        <f ca="1">(OFFSET(O7339,0,MATCH(Customer!$J$6,'CDH &amp; HDH'!$P$11:$X$11,0)))</f>
        <v>38</v>
      </c>
      <c r="H7339" s="1" t="str">
        <f t="shared" si="1379"/>
        <v>Heating</v>
      </c>
      <c r="I7339" s="1">
        <f ca="1">OFFSET(IF($H7339="Cooling",Customer!$C$25,Customer!$C$52),E7339,D7339)</f>
        <v>70</v>
      </c>
      <c r="J7339" s="1">
        <f ca="1">OFFSET(IF($H7339="Cooling",Customer!$L$25,Customer!$L$52),$E7339,$D7339)</f>
        <v>70</v>
      </c>
      <c r="K7339" s="16">
        <f t="shared" si="1380"/>
        <v>0</v>
      </c>
      <c r="L7339" s="16">
        <f t="shared" si="1381"/>
        <v>0</v>
      </c>
      <c r="M7339" s="17">
        <f t="shared" ca="1" si="1385"/>
        <v>32</v>
      </c>
      <c r="N7339" s="17">
        <f t="shared" ca="1" si="1386"/>
        <v>32</v>
      </c>
      <c r="O7339" s="4"/>
      <c r="P7339" s="4">
        <v>46</v>
      </c>
      <c r="Q7339" s="4">
        <v>34</v>
      </c>
      <c r="R7339" s="4">
        <v>41</v>
      </c>
      <c r="S7339" s="4">
        <v>43</v>
      </c>
      <c r="T7339" s="4">
        <v>52</v>
      </c>
      <c r="U7339" s="4">
        <v>48</v>
      </c>
      <c r="V7339" s="13">
        <v>38</v>
      </c>
      <c r="W7339" s="4">
        <v>40</v>
      </c>
      <c r="X7339" s="4">
        <v>41</v>
      </c>
      <c r="Y7339">
        <f t="shared" si="1382"/>
        <v>0</v>
      </c>
      <c r="Z7339">
        <f t="shared" si="1383"/>
        <v>0</v>
      </c>
    </row>
    <row r="7340" spans="2:26" x14ac:dyDescent="0.25">
      <c r="B7340" s="11">
        <f t="shared" si="1384"/>
        <v>44867.333333315561</v>
      </c>
      <c r="C7340" s="1">
        <f t="shared" si="1375"/>
        <v>11</v>
      </c>
      <c r="D7340" s="1">
        <f t="shared" si="1376"/>
        <v>3</v>
      </c>
      <c r="E7340" s="12">
        <f t="shared" si="1377"/>
        <v>9</v>
      </c>
      <c r="F7340" s="124" t="str">
        <f t="shared" si="1378"/>
        <v>0</v>
      </c>
      <c r="G7340" s="1">
        <f ca="1">(OFFSET(O7340,0,MATCH(Customer!$J$6,'CDH &amp; HDH'!$P$11:$X$11,0)))</f>
        <v>39</v>
      </c>
      <c r="H7340" s="1" t="str">
        <f t="shared" si="1379"/>
        <v>Heating</v>
      </c>
      <c r="I7340" s="1">
        <f ca="1">OFFSET(IF($H7340="Cooling",Customer!$C$25,Customer!$C$52),E7340,D7340)</f>
        <v>70</v>
      </c>
      <c r="J7340" s="1">
        <f ca="1">OFFSET(IF($H7340="Cooling",Customer!$L$25,Customer!$L$52),$E7340,$D7340)</f>
        <v>70</v>
      </c>
      <c r="K7340" s="16">
        <f t="shared" si="1380"/>
        <v>0</v>
      </c>
      <c r="L7340" s="16">
        <f t="shared" si="1381"/>
        <v>0</v>
      </c>
      <c r="M7340" s="17">
        <f t="shared" ca="1" si="1385"/>
        <v>31</v>
      </c>
      <c r="N7340" s="17">
        <f t="shared" ca="1" si="1386"/>
        <v>31</v>
      </c>
      <c r="O7340" s="4"/>
      <c r="P7340" s="4">
        <v>47</v>
      </c>
      <c r="Q7340" s="4">
        <v>33</v>
      </c>
      <c r="R7340" s="4">
        <v>39</v>
      </c>
      <c r="S7340" s="4">
        <v>43</v>
      </c>
      <c r="T7340" s="4">
        <v>53</v>
      </c>
      <c r="U7340" s="4">
        <v>50</v>
      </c>
      <c r="V7340" s="13">
        <v>39</v>
      </c>
      <c r="W7340" s="4">
        <v>42</v>
      </c>
      <c r="X7340" s="4">
        <v>42</v>
      </c>
      <c r="Y7340">
        <f t="shared" si="1382"/>
        <v>0</v>
      </c>
      <c r="Z7340">
        <f t="shared" si="1383"/>
        <v>0</v>
      </c>
    </row>
    <row r="7341" spans="2:26" x14ac:dyDescent="0.25">
      <c r="B7341" s="11">
        <f t="shared" si="1384"/>
        <v>44867.374999982225</v>
      </c>
      <c r="C7341" s="1">
        <f t="shared" si="1375"/>
        <v>11</v>
      </c>
      <c r="D7341" s="1">
        <f t="shared" si="1376"/>
        <v>3</v>
      </c>
      <c r="E7341" s="12">
        <f t="shared" si="1377"/>
        <v>10</v>
      </c>
      <c r="F7341" s="124" t="str">
        <f t="shared" si="1378"/>
        <v>0</v>
      </c>
      <c r="G7341" s="1">
        <f ca="1">(OFFSET(O7341,0,MATCH(Customer!$J$6,'CDH &amp; HDH'!$P$11:$X$11,0)))</f>
        <v>41</v>
      </c>
      <c r="H7341" s="1" t="str">
        <f t="shared" si="1379"/>
        <v>Heating</v>
      </c>
      <c r="I7341" s="1">
        <f ca="1">OFFSET(IF($H7341="Cooling",Customer!$C$25,Customer!$C$52),E7341,D7341)</f>
        <v>70</v>
      </c>
      <c r="J7341" s="1">
        <f ca="1">OFFSET(IF($H7341="Cooling",Customer!$L$25,Customer!$L$52),$E7341,$D7341)</f>
        <v>70</v>
      </c>
      <c r="K7341" s="16">
        <f t="shared" si="1380"/>
        <v>0</v>
      </c>
      <c r="L7341" s="16">
        <f t="shared" si="1381"/>
        <v>0</v>
      </c>
      <c r="M7341" s="17">
        <f t="shared" ca="1" si="1385"/>
        <v>29</v>
      </c>
      <c r="N7341" s="17">
        <f t="shared" ca="1" si="1386"/>
        <v>29</v>
      </c>
      <c r="O7341" s="4"/>
      <c r="P7341" s="4">
        <v>49</v>
      </c>
      <c r="Q7341" s="4">
        <v>34</v>
      </c>
      <c r="R7341" s="4">
        <v>38</v>
      </c>
      <c r="S7341" s="4">
        <v>43</v>
      </c>
      <c r="T7341" s="4">
        <v>54</v>
      </c>
      <c r="U7341" s="4">
        <v>53</v>
      </c>
      <c r="V7341" s="13">
        <v>41</v>
      </c>
      <c r="W7341" s="4">
        <v>44</v>
      </c>
      <c r="X7341" s="4">
        <v>44</v>
      </c>
      <c r="Y7341">
        <f t="shared" si="1382"/>
        <v>0</v>
      </c>
      <c r="Z7341">
        <f t="shared" si="1383"/>
        <v>0</v>
      </c>
    </row>
    <row r="7342" spans="2:26" x14ac:dyDescent="0.25">
      <c r="B7342" s="11">
        <f t="shared" si="1384"/>
        <v>44867.416666648889</v>
      </c>
      <c r="C7342" s="1">
        <f t="shared" si="1375"/>
        <v>11</v>
      </c>
      <c r="D7342" s="1">
        <f t="shared" si="1376"/>
        <v>3</v>
      </c>
      <c r="E7342" s="12">
        <f t="shared" si="1377"/>
        <v>11</v>
      </c>
      <c r="F7342" s="124" t="str">
        <f t="shared" si="1378"/>
        <v>0</v>
      </c>
      <c r="G7342" s="1">
        <f ca="1">(OFFSET(O7342,0,MATCH(Customer!$J$6,'CDH &amp; HDH'!$P$11:$X$11,0)))</f>
        <v>42</v>
      </c>
      <c r="H7342" s="1" t="str">
        <f t="shared" si="1379"/>
        <v>Heating</v>
      </c>
      <c r="I7342" s="1">
        <f ca="1">OFFSET(IF($H7342="Cooling",Customer!$C$25,Customer!$C$52),E7342,D7342)</f>
        <v>70</v>
      </c>
      <c r="J7342" s="1">
        <f ca="1">OFFSET(IF($H7342="Cooling",Customer!$L$25,Customer!$L$52),$E7342,$D7342)</f>
        <v>70</v>
      </c>
      <c r="K7342" s="16">
        <f t="shared" si="1380"/>
        <v>0</v>
      </c>
      <c r="L7342" s="16">
        <f t="shared" si="1381"/>
        <v>0</v>
      </c>
      <c r="M7342" s="17">
        <f t="shared" ca="1" si="1385"/>
        <v>28</v>
      </c>
      <c r="N7342" s="17">
        <f t="shared" ca="1" si="1386"/>
        <v>28</v>
      </c>
      <c r="O7342" s="4"/>
      <c r="P7342" s="4">
        <v>53</v>
      </c>
      <c r="Q7342" s="4">
        <v>35</v>
      </c>
      <c r="R7342" s="4">
        <v>38</v>
      </c>
      <c r="S7342" s="4">
        <v>43</v>
      </c>
      <c r="T7342" s="4">
        <v>56</v>
      </c>
      <c r="U7342" s="4">
        <v>55</v>
      </c>
      <c r="V7342" s="13">
        <v>42</v>
      </c>
      <c r="W7342" s="4">
        <v>51</v>
      </c>
      <c r="X7342" s="4">
        <v>45</v>
      </c>
      <c r="Y7342">
        <f t="shared" si="1382"/>
        <v>0</v>
      </c>
      <c r="Z7342">
        <f t="shared" si="1383"/>
        <v>0</v>
      </c>
    </row>
    <row r="7343" spans="2:26" x14ac:dyDescent="0.25">
      <c r="B7343" s="11">
        <f t="shared" si="1384"/>
        <v>44867.458333315553</v>
      </c>
      <c r="C7343" s="1">
        <f t="shared" si="1375"/>
        <v>11</v>
      </c>
      <c r="D7343" s="1">
        <f t="shared" si="1376"/>
        <v>3</v>
      </c>
      <c r="E7343" s="12">
        <f t="shared" si="1377"/>
        <v>12</v>
      </c>
      <c r="F7343" s="124" t="str">
        <f t="shared" si="1378"/>
        <v>0</v>
      </c>
      <c r="G7343" s="1">
        <f ca="1">(OFFSET(O7343,0,MATCH(Customer!$J$6,'CDH &amp; HDH'!$P$11:$X$11,0)))</f>
        <v>43</v>
      </c>
      <c r="H7343" s="1" t="str">
        <f t="shared" si="1379"/>
        <v>Heating</v>
      </c>
      <c r="I7343" s="1">
        <f ca="1">OFFSET(IF($H7343="Cooling",Customer!$C$25,Customer!$C$52),E7343,D7343)</f>
        <v>70</v>
      </c>
      <c r="J7343" s="1">
        <f ca="1">OFFSET(IF($H7343="Cooling",Customer!$L$25,Customer!$L$52),$E7343,$D7343)</f>
        <v>70</v>
      </c>
      <c r="K7343" s="16">
        <f t="shared" si="1380"/>
        <v>0</v>
      </c>
      <c r="L7343" s="16">
        <f t="shared" si="1381"/>
        <v>0</v>
      </c>
      <c r="M7343" s="17">
        <f t="shared" ca="1" si="1385"/>
        <v>27</v>
      </c>
      <c r="N7343" s="17">
        <f t="shared" ca="1" si="1386"/>
        <v>27</v>
      </c>
      <c r="O7343" s="4"/>
      <c r="P7343" s="4">
        <v>54</v>
      </c>
      <c r="Q7343" s="4">
        <v>35</v>
      </c>
      <c r="R7343" s="4">
        <v>38</v>
      </c>
      <c r="S7343" s="4">
        <v>43</v>
      </c>
      <c r="T7343" s="4">
        <v>56</v>
      </c>
      <c r="U7343" s="4">
        <v>56</v>
      </c>
      <c r="V7343" s="13">
        <v>43</v>
      </c>
      <c r="W7343" s="4">
        <v>59</v>
      </c>
      <c r="X7343" s="4">
        <v>46</v>
      </c>
      <c r="Y7343">
        <f t="shared" si="1382"/>
        <v>0</v>
      </c>
      <c r="Z7343">
        <f t="shared" si="1383"/>
        <v>0</v>
      </c>
    </row>
    <row r="7344" spans="2:26" x14ac:dyDescent="0.25">
      <c r="B7344" s="11">
        <f t="shared" si="1384"/>
        <v>44867.499999982218</v>
      </c>
      <c r="C7344" s="1">
        <f t="shared" si="1375"/>
        <v>11</v>
      </c>
      <c r="D7344" s="1">
        <f t="shared" si="1376"/>
        <v>3</v>
      </c>
      <c r="E7344" s="12">
        <f t="shared" si="1377"/>
        <v>13</v>
      </c>
      <c r="F7344" s="124" t="str">
        <f t="shared" si="1378"/>
        <v>0</v>
      </c>
      <c r="G7344" s="1">
        <f ca="1">(OFFSET(O7344,0,MATCH(Customer!$J$6,'CDH &amp; HDH'!$P$11:$X$11,0)))</f>
        <v>42</v>
      </c>
      <c r="H7344" s="1" t="str">
        <f t="shared" si="1379"/>
        <v>Heating</v>
      </c>
      <c r="I7344" s="1">
        <f ca="1">OFFSET(IF($H7344="Cooling",Customer!$C$25,Customer!$C$52),E7344,D7344)</f>
        <v>70</v>
      </c>
      <c r="J7344" s="1">
        <f ca="1">OFFSET(IF($H7344="Cooling",Customer!$L$25,Customer!$L$52),$E7344,$D7344)</f>
        <v>70</v>
      </c>
      <c r="K7344" s="16">
        <f t="shared" si="1380"/>
        <v>0</v>
      </c>
      <c r="L7344" s="16">
        <f t="shared" si="1381"/>
        <v>0</v>
      </c>
      <c r="M7344" s="17">
        <f t="shared" ca="1" si="1385"/>
        <v>28</v>
      </c>
      <c r="N7344" s="17">
        <f t="shared" ca="1" si="1386"/>
        <v>28</v>
      </c>
      <c r="O7344" s="4"/>
      <c r="P7344" s="4">
        <v>54</v>
      </c>
      <c r="Q7344" s="4">
        <v>37</v>
      </c>
      <c r="R7344" s="4">
        <v>40</v>
      </c>
      <c r="S7344" s="4">
        <v>43</v>
      </c>
      <c r="T7344" s="4">
        <v>57</v>
      </c>
      <c r="U7344" s="4">
        <v>58</v>
      </c>
      <c r="V7344" s="13">
        <v>42</v>
      </c>
      <c r="W7344" s="4">
        <v>60</v>
      </c>
      <c r="X7344" s="4">
        <v>48</v>
      </c>
      <c r="Y7344">
        <f t="shared" si="1382"/>
        <v>0</v>
      </c>
      <c r="Z7344">
        <f t="shared" si="1383"/>
        <v>0</v>
      </c>
    </row>
    <row r="7345" spans="2:26" x14ac:dyDescent="0.25">
      <c r="B7345" s="11">
        <f t="shared" si="1384"/>
        <v>44867.541666648882</v>
      </c>
      <c r="C7345" s="1">
        <f t="shared" si="1375"/>
        <v>11</v>
      </c>
      <c r="D7345" s="1">
        <f t="shared" si="1376"/>
        <v>3</v>
      </c>
      <c r="E7345" s="12">
        <f t="shared" si="1377"/>
        <v>14</v>
      </c>
      <c r="F7345" s="124" t="str">
        <f t="shared" si="1378"/>
        <v>0</v>
      </c>
      <c r="G7345" s="1">
        <f ca="1">(OFFSET(O7345,0,MATCH(Customer!$J$6,'CDH &amp; HDH'!$P$11:$X$11,0)))</f>
        <v>41</v>
      </c>
      <c r="H7345" s="1" t="str">
        <f t="shared" si="1379"/>
        <v>Heating</v>
      </c>
      <c r="I7345" s="1">
        <f ca="1">OFFSET(IF($H7345="Cooling",Customer!$C$25,Customer!$C$52),E7345,D7345)</f>
        <v>70</v>
      </c>
      <c r="J7345" s="1">
        <f ca="1">OFFSET(IF($H7345="Cooling",Customer!$L$25,Customer!$L$52),$E7345,$D7345)</f>
        <v>70</v>
      </c>
      <c r="K7345" s="16">
        <f t="shared" si="1380"/>
        <v>0</v>
      </c>
      <c r="L7345" s="16">
        <f t="shared" si="1381"/>
        <v>0</v>
      </c>
      <c r="M7345" s="17">
        <f t="shared" ca="1" si="1385"/>
        <v>29</v>
      </c>
      <c r="N7345" s="17">
        <f t="shared" ca="1" si="1386"/>
        <v>29</v>
      </c>
      <c r="O7345" s="4"/>
      <c r="P7345" s="4">
        <v>54</v>
      </c>
      <c r="Q7345" s="4">
        <v>35</v>
      </c>
      <c r="R7345" s="4">
        <v>40</v>
      </c>
      <c r="S7345" s="4">
        <v>44</v>
      </c>
      <c r="T7345" s="4">
        <v>60</v>
      </c>
      <c r="U7345" s="4">
        <v>58</v>
      </c>
      <c r="V7345" s="13">
        <v>41</v>
      </c>
      <c r="W7345" s="4">
        <v>63</v>
      </c>
      <c r="X7345" s="4">
        <v>49</v>
      </c>
      <c r="Y7345">
        <f t="shared" si="1382"/>
        <v>0</v>
      </c>
      <c r="Z7345">
        <f t="shared" si="1383"/>
        <v>0</v>
      </c>
    </row>
    <row r="7346" spans="2:26" x14ac:dyDescent="0.25">
      <c r="B7346" s="11">
        <f t="shared" si="1384"/>
        <v>44867.583333315546</v>
      </c>
      <c r="C7346" s="1">
        <f t="shared" si="1375"/>
        <v>11</v>
      </c>
      <c r="D7346" s="1">
        <f t="shared" si="1376"/>
        <v>3</v>
      </c>
      <c r="E7346" s="12">
        <f t="shared" si="1377"/>
        <v>15</v>
      </c>
      <c r="F7346" s="124" t="str">
        <f t="shared" si="1378"/>
        <v>0</v>
      </c>
      <c r="G7346" s="1">
        <f ca="1">(OFFSET(O7346,0,MATCH(Customer!$J$6,'CDH &amp; HDH'!$P$11:$X$11,0)))</f>
        <v>41</v>
      </c>
      <c r="H7346" s="1" t="str">
        <f t="shared" si="1379"/>
        <v>Heating</v>
      </c>
      <c r="I7346" s="1">
        <f ca="1">OFFSET(IF($H7346="Cooling",Customer!$C$25,Customer!$C$52),E7346,D7346)</f>
        <v>70</v>
      </c>
      <c r="J7346" s="1">
        <f ca="1">OFFSET(IF($H7346="Cooling",Customer!$L$25,Customer!$L$52),$E7346,$D7346)</f>
        <v>70</v>
      </c>
      <c r="K7346" s="16">
        <f t="shared" si="1380"/>
        <v>0</v>
      </c>
      <c r="L7346" s="16">
        <f t="shared" si="1381"/>
        <v>0</v>
      </c>
      <c r="M7346" s="17">
        <f t="shared" ca="1" si="1385"/>
        <v>29</v>
      </c>
      <c r="N7346" s="17">
        <f t="shared" ca="1" si="1386"/>
        <v>29</v>
      </c>
      <c r="O7346" s="4"/>
      <c r="P7346" s="4">
        <v>54</v>
      </c>
      <c r="Q7346" s="4">
        <v>34</v>
      </c>
      <c r="R7346" s="4">
        <v>40</v>
      </c>
      <c r="S7346" s="4">
        <v>43</v>
      </c>
      <c r="T7346" s="4">
        <v>59</v>
      </c>
      <c r="U7346" s="4">
        <v>57</v>
      </c>
      <c r="V7346" s="13">
        <v>41</v>
      </c>
      <c r="W7346" s="4">
        <v>65</v>
      </c>
      <c r="X7346" s="4">
        <v>49</v>
      </c>
      <c r="Y7346">
        <f t="shared" si="1382"/>
        <v>0</v>
      </c>
      <c r="Z7346">
        <f t="shared" si="1383"/>
        <v>0</v>
      </c>
    </row>
    <row r="7347" spans="2:26" x14ac:dyDescent="0.25">
      <c r="B7347" s="11">
        <f t="shared" si="1384"/>
        <v>44867.62499998221</v>
      </c>
      <c r="C7347" s="1">
        <f t="shared" si="1375"/>
        <v>11</v>
      </c>
      <c r="D7347" s="1">
        <f t="shared" si="1376"/>
        <v>3</v>
      </c>
      <c r="E7347" s="12">
        <f t="shared" si="1377"/>
        <v>16</v>
      </c>
      <c r="F7347" s="124" t="str">
        <f t="shared" si="1378"/>
        <v>0</v>
      </c>
      <c r="G7347" s="1">
        <f ca="1">(OFFSET(O7347,0,MATCH(Customer!$J$6,'CDH &amp; HDH'!$P$11:$X$11,0)))</f>
        <v>41</v>
      </c>
      <c r="H7347" s="1" t="str">
        <f t="shared" si="1379"/>
        <v>Heating</v>
      </c>
      <c r="I7347" s="1">
        <f ca="1">OFFSET(IF($H7347="Cooling",Customer!$C$25,Customer!$C$52),E7347,D7347)</f>
        <v>70</v>
      </c>
      <c r="J7347" s="1">
        <f ca="1">OFFSET(IF($H7347="Cooling",Customer!$L$25,Customer!$L$52),$E7347,$D7347)</f>
        <v>70</v>
      </c>
      <c r="K7347" s="16">
        <f t="shared" si="1380"/>
        <v>0</v>
      </c>
      <c r="L7347" s="16">
        <f t="shared" si="1381"/>
        <v>0</v>
      </c>
      <c r="M7347" s="17">
        <f t="shared" ca="1" si="1385"/>
        <v>29</v>
      </c>
      <c r="N7347" s="17">
        <f t="shared" ca="1" si="1386"/>
        <v>29</v>
      </c>
      <c r="O7347" s="4"/>
      <c r="P7347" s="4">
        <v>54</v>
      </c>
      <c r="Q7347" s="4">
        <v>37</v>
      </c>
      <c r="R7347" s="4">
        <v>40</v>
      </c>
      <c r="S7347" s="4">
        <v>43</v>
      </c>
      <c r="T7347" s="4">
        <v>57</v>
      </c>
      <c r="U7347" s="4">
        <v>56</v>
      </c>
      <c r="V7347" s="13">
        <v>41</v>
      </c>
      <c r="W7347" s="4">
        <v>66</v>
      </c>
      <c r="X7347" s="4">
        <v>48</v>
      </c>
      <c r="Y7347">
        <f t="shared" si="1382"/>
        <v>0</v>
      </c>
      <c r="Z7347">
        <f t="shared" si="1383"/>
        <v>0</v>
      </c>
    </row>
    <row r="7348" spans="2:26" x14ac:dyDescent="0.25">
      <c r="B7348" s="11">
        <f t="shared" si="1384"/>
        <v>44867.666666648875</v>
      </c>
      <c r="C7348" s="1">
        <f t="shared" si="1375"/>
        <v>11</v>
      </c>
      <c r="D7348" s="1">
        <f t="shared" si="1376"/>
        <v>3</v>
      </c>
      <c r="E7348" s="12">
        <f t="shared" si="1377"/>
        <v>17</v>
      </c>
      <c r="F7348" s="124" t="str">
        <f t="shared" si="1378"/>
        <v>0</v>
      </c>
      <c r="G7348" s="1">
        <f ca="1">(OFFSET(O7348,0,MATCH(Customer!$J$6,'CDH &amp; HDH'!$P$11:$X$11,0)))</f>
        <v>41</v>
      </c>
      <c r="H7348" s="1" t="str">
        <f t="shared" si="1379"/>
        <v>Heating</v>
      </c>
      <c r="I7348" s="1">
        <f ca="1">OFFSET(IF($H7348="Cooling",Customer!$C$25,Customer!$C$52),E7348,D7348)</f>
        <v>70</v>
      </c>
      <c r="J7348" s="1">
        <f ca="1">OFFSET(IF($H7348="Cooling",Customer!$L$25,Customer!$L$52),$E7348,$D7348)</f>
        <v>70</v>
      </c>
      <c r="K7348" s="16">
        <f t="shared" si="1380"/>
        <v>0</v>
      </c>
      <c r="L7348" s="16">
        <f t="shared" si="1381"/>
        <v>0</v>
      </c>
      <c r="M7348" s="17">
        <f t="shared" ca="1" si="1385"/>
        <v>29</v>
      </c>
      <c r="N7348" s="17">
        <f t="shared" ca="1" si="1386"/>
        <v>29</v>
      </c>
      <c r="O7348" s="4"/>
      <c r="P7348" s="4">
        <v>54</v>
      </c>
      <c r="Q7348" s="4">
        <v>37</v>
      </c>
      <c r="R7348" s="4">
        <v>39</v>
      </c>
      <c r="S7348" s="4">
        <v>42</v>
      </c>
      <c r="T7348" s="4">
        <v>55</v>
      </c>
      <c r="U7348" s="4">
        <v>56</v>
      </c>
      <c r="V7348" s="13">
        <v>41</v>
      </c>
      <c r="W7348" s="4">
        <v>63</v>
      </c>
      <c r="X7348" s="4">
        <v>47</v>
      </c>
      <c r="Y7348">
        <f t="shared" si="1382"/>
        <v>0</v>
      </c>
      <c r="Z7348">
        <f t="shared" si="1383"/>
        <v>0</v>
      </c>
    </row>
    <row r="7349" spans="2:26" x14ac:dyDescent="0.25">
      <c r="B7349" s="11">
        <f t="shared" si="1384"/>
        <v>44867.708333315539</v>
      </c>
      <c r="C7349" s="1">
        <f t="shared" si="1375"/>
        <v>11</v>
      </c>
      <c r="D7349" s="1">
        <f t="shared" si="1376"/>
        <v>3</v>
      </c>
      <c r="E7349" s="12">
        <f t="shared" si="1377"/>
        <v>18</v>
      </c>
      <c r="F7349" s="124" t="str">
        <f t="shared" si="1378"/>
        <v>0</v>
      </c>
      <c r="G7349" s="1">
        <f ca="1">(OFFSET(O7349,0,MATCH(Customer!$J$6,'CDH &amp; HDH'!$P$11:$X$11,0)))</f>
        <v>41</v>
      </c>
      <c r="H7349" s="1" t="str">
        <f t="shared" si="1379"/>
        <v>Heating</v>
      </c>
      <c r="I7349" s="1">
        <f ca="1">OFFSET(IF($H7349="Cooling",Customer!$C$25,Customer!$C$52),E7349,D7349)</f>
        <v>70</v>
      </c>
      <c r="J7349" s="1">
        <f ca="1">OFFSET(IF($H7349="Cooling",Customer!$L$25,Customer!$L$52),$E7349,$D7349)</f>
        <v>70</v>
      </c>
      <c r="K7349" s="16">
        <f t="shared" si="1380"/>
        <v>0</v>
      </c>
      <c r="L7349" s="16">
        <f t="shared" si="1381"/>
        <v>0</v>
      </c>
      <c r="M7349" s="17">
        <f t="shared" ca="1" si="1385"/>
        <v>29</v>
      </c>
      <c r="N7349" s="17">
        <f t="shared" ca="1" si="1386"/>
        <v>29</v>
      </c>
      <c r="O7349" s="4"/>
      <c r="P7349" s="4">
        <v>53</v>
      </c>
      <c r="Q7349" s="4">
        <v>37</v>
      </c>
      <c r="R7349" s="4">
        <v>35</v>
      </c>
      <c r="S7349" s="4">
        <v>42</v>
      </c>
      <c r="T7349" s="4">
        <v>53</v>
      </c>
      <c r="U7349" s="4">
        <v>55</v>
      </c>
      <c r="V7349" s="13">
        <v>41</v>
      </c>
      <c r="W7349" s="4">
        <v>60</v>
      </c>
      <c r="X7349" s="4">
        <v>46</v>
      </c>
      <c r="Y7349">
        <f t="shared" si="1382"/>
        <v>0</v>
      </c>
      <c r="Z7349">
        <f t="shared" si="1383"/>
        <v>0</v>
      </c>
    </row>
    <row r="7350" spans="2:26" x14ac:dyDescent="0.25">
      <c r="B7350" s="11">
        <f t="shared" si="1384"/>
        <v>44867.749999982203</v>
      </c>
      <c r="C7350" s="1">
        <f t="shared" si="1375"/>
        <v>11</v>
      </c>
      <c r="D7350" s="1">
        <f t="shared" si="1376"/>
        <v>3</v>
      </c>
      <c r="E7350" s="12">
        <f t="shared" si="1377"/>
        <v>19</v>
      </c>
      <c r="F7350" s="124" t="str">
        <f t="shared" si="1378"/>
        <v>0</v>
      </c>
      <c r="G7350" s="1">
        <f ca="1">(OFFSET(O7350,0,MATCH(Customer!$J$6,'CDH &amp; HDH'!$P$11:$X$11,0)))</f>
        <v>40</v>
      </c>
      <c r="H7350" s="1" t="str">
        <f t="shared" si="1379"/>
        <v>Heating</v>
      </c>
      <c r="I7350" s="1">
        <f ca="1">OFFSET(IF($H7350="Cooling",Customer!$C$25,Customer!$C$52),E7350,D7350)</f>
        <v>66</v>
      </c>
      <c r="J7350" s="1">
        <f ca="1">OFFSET(IF($H7350="Cooling",Customer!$L$25,Customer!$L$52),$E7350,$D7350)</f>
        <v>64</v>
      </c>
      <c r="K7350" s="16">
        <f t="shared" si="1380"/>
        <v>0</v>
      </c>
      <c r="L7350" s="16">
        <f t="shared" si="1381"/>
        <v>0</v>
      </c>
      <c r="M7350" s="17">
        <f t="shared" ca="1" si="1385"/>
        <v>26</v>
      </c>
      <c r="N7350" s="17">
        <f t="shared" ca="1" si="1386"/>
        <v>24</v>
      </c>
      <c r="O7350" s="4"/>
      <c r="P7350" s="4">
        <v>53</v>
      </c>
      <c r="Q7350" s="4">
        <v>37</v>
      </c>
      <c r="R7350" s="4">
        <v>34</v>
      </c>
      <c r="S7350" s="4">
        <v>42</v>
      </c>
      <c r="T7350" s="4">
        <v>51</v>
      </c>
      <c r="U7350" s="4">
        <v>52</v>
      </c>
      <c r="V7350" s="13">
        <v>40</v>
      </c>
      <c r="W7350" s="4">
        <v>58</v>
      </c>
      <c r="X7350" s="4">
        <v>45</v>
      </c>
      <c r="Y7350">
        <f t="shared" si="1382"/>
        <v>0</v>
      </c>
      <c r="Z7350">
        <f t="shared" si="1383"/>
        <v>0</v>
      </c>
    </row>
    <row r="7351" spans="2:26" x14ac:dyDescent="0.25">
      <c r="B7351" s="11">
        <f t="shared" si="1384"/>
        <v>44867.791666648867</v>
      </c>
      <c r="C7351" s="1">
        <f t="shared" si="1375"/>
        <v>11</v>
      </c>
      <c r="D7351" s="1">
        <f t="shared" si="1376"/>
        <v>3</v>
      </c>
      <c r="E7351" s="12">
        <f t="shared" si="1377"/>
        <v>20</v>
      </c>
      <c r="F7351" s="124" t="str">
        <f t="shared" si="1378"/>
        <v>0</v>
      </c>
      <c r="G7351" s="1">
        <f ca="1">(OFFSET(O7351,0,MATCH(Customer!$J$6,'CDH &amp; HDH'!$P$11:$X$11,0)))</f>
        <v>41</v>
      </c>
      <c r="H7351" s="1" t="str">
        <f t="shared" si="1379"/>
        <v>Heating</v>
      </c>
      <c r="I7351" s="1">
        <f ca="1">OFFSET(IF($H7351="Cooling",Customer!$C$25,Customer!$C$52),E7351,D7351)</f>
        <v>66</v>
      </c>
      <c r="J7351" s="1">
        <f ca="1">OFFSET(IF($H7351="Cooling",Customer!$L$25,Customer!$L$52),$E7351,$D7351)</f>
        <v>64</v>
      </c>
      <c r="K7351" s="16">
        <f t="shared" si="1380"/>
        <v>0</v>
      </c>
      <c r="L7351" s="16">
        <f t="shared" si="1381"/>
        <v>0</v>
      </c>
      <c r="M7351" s="17">
        <f t="shared" ca="1" si="1385"/>
        <v>25</v>
      </c>
      <c r="N7351" s="17">
        <f t="shared" ca="1" si="1386"/>
        <v>23</v>
      </c>
      <c r="O7351" s="4"/>
      <c r="P7351" s="4">
        <v>52</v>
      </c>
      <c r="Q7351" s="4">
        <v>36</v>
      </c>
      <c r="R7351" s="4">
        <v>30</v>
      </c>
      <c r="S7351" s="4">
        <v>41</v>
      </c>
      <c r="T7351" s="4">
        <v>50</v>
      </c>
      <c r="U7351" s="4">
        <v>51</v>
      </c>
      <c r="V7351" s="13">
        <v>41</v>
      </c>
      <c r="W7351" s="4">
        <v>57</v>
      </c>
      <c r="X7351" s="4">
        <v>45</v>
      </c>
      <c r="Y7351">
        <f t="shared" si="1382"/>
        <v>0</v>
      </c>
      <c r="Z7351">
        <f t="shared" si="1383"/>
        <v>0</v>
      </c>
    </row>
    <row r="7352" spans="2:26" x14ac:dyDescent="0.25">
      <c r="B7352" s="11">
        <f t="shared" si="1384"/>
        <v>44867.833333315531</v>
      </c>
      <c r="C7352" s="1">
        <f t="shared" si="1375"/>
        <v>11</v>
      </c>
      <c r="D7352" s="1">
        <f t="shared" si="1376"/>
        <v>3</v>
      </c>
      <c r="E7352" s="12">
        <f t="shared" si="1377"/>
        <v>21</v>
      </c>
      <c r="F7352" s="124" t="str">
        <f t="shared" si="1378"/>
        <v>0</v>
      </c>
      <c r="G7352" s="1">
        <f ca="1">(OFFSET(O7352,0,MATCH(Customer!$J$6,'CDH &amp; HDH'!$P$11:$X$11,0)))</f>
        <v>41</v>
      </c>
      <c r="H7352" s="1" t="str">
        <f t="shared" si="1379"/>
        <v>Heating</v>
      </c>
      <c r="I7352" s="1">
        <f ca="1">OFFSET(IF($H7352="Cooling",Customer!$C$25,Customer!$C$52),E7352,D7352)</f>
        <v>66</v>
      </c>
      <c r="J7352" s="1">
        <f ca="1">OFFSET(IF($H7352="Cooling",Customer!$L$25,Customer!$L$52),$E7352,$D7352)</f>
        <v>64</v>
      </c>
      <c r="K7352" s="16">
        <f t="shared" si="1380"/>
        <v>0</v>
      </c>
      <c r="L7352" s="16">
        <f t="shared" si="1381"/>
        <v>0</v>
      </c>
      <c r="M7352" s="17">
        <f t="shared" ca="1" si="1385"/>
        <v>25</v>
      </c>
      <c r="N7352" s="17">
        <f t="shared" ca="1" si="1386"/>
        <v>23</v>
      </c>
      <c r="O7352" s="4"/>
      <c r="P7352" s="4">
        <v>52</v>
      </c>
      <c r="Q7352" s="4">
        <v>36</v>
      </c>
      <c r="R7352" s="4">
        <v>28</v>
      </c>
      <c r="S7352" s="4">
        <v>41</v>
      </c>
      <c r="T7352" s="4">
        <v>48</v>
      </c>
      <c r="U7352" s="4">
        <v>50</v>
      </c>
      <c r="V7352" s="13">
        <v>41</v>
      </c>
      <c r="W7352" s="4">
        <v>56</v>
      </c>
      <c r="X7352" s="4">
        <v>45</v>
      </c>
      <c r="Y7352">
        <f t="shared" si="1382"/>
        <v>0</v>
      </c>
      <c r="Z7352">
        <f t="shared" si="1383"/>
        <v>0</v>
      </c>
    </row>
    <row r="7353" spans="2:26" x14ac:dyDescent="0.25">
      <c r="B7353" s="11">
        <f t="shared" si="1384"/>
        <v>44867.874999982196</v>
      </c>
      <c r="C7353" s="1">
        <f t="shared" si="1375"/>
        <v>11</v>
      </c>
      <c r="D7353" s="1">
        <f t="shared" si="1376"/>
        <v>3</v>
      </c>
      <c r="E7353" s="12">
        <f t="shared" si="1377"/>
        <v>22</v>
      </c>
      <c r="F7353" s="124" t="str">
        <f t="shared" si="1378"/>
        <v>0</v>
      </c>
      <c r="G7353" s="1">
        <f ca="1">(OFFSET(O7353,0,MATCH(Customer!$J$6,'CDH &amp; HDH'!$P$11:$X$11,0)))</f>
        <v>40</v>
      </c>
      <c r="H7353" s="1" t="str">
        <f t="shared" si="1379"/>
        <v>Heating</v>
      </c>
      <c r="I7353" s="1">
        <f ca="1">OFFSET(IF($H7353="Cooling",Customer!$C$25,Customer!$C$52),E7353,D7353)</f>
        <v>66</v>
      </c>
      <c r="J7353" s="1">
        <f ca="1">OFFSET(IF($H7353="Cooling",Customer!$L$25,Customer!$L$52),$E7353,$D7353)</f>
        <v>64</v>
      </c>
      <c r="K7353" s="16">
        <f t="shared" si="1380"/>
        <v>0</v>
      </c>
      <c r="L7353" s="16">
        <f t="shared" si="1381"/>
        <v>0</v>
      </c>
      <c r="M7353" s="17">
        <f t="shared" ca="1" si="1385"/>
        <v>26</v>
      </c>
      <c r="N7353" s="17">
        <f t="shared" ca="1" si="1386"/>
        <v>24</v>
      </c>
      <c r="O7353" s="4"/>
      <c r="P7353" s="4">
        <v>52</v>
      </c>
      <c r="Q7353" s="4">
        <v>36</v>
      </c>
      <c r="R7353" s="4">
        <v>28</v>
      </c>
      <c r="S7353" s="4">
        <v>41</v>
      </c>
      <c r="T7353" s="4">
        <v>46</v>
      </c>
      <c r="U7353" s="4">
        <v>50</v>
      </c>
      <c r="V7353" s="13">
        <v>40</v>
      </c>
      <c r="W7353" s="4">
        <v>54</v>
      </c>
      <c r="X7353" s="4">
        <v>44</v>
      </c>
      <c r="Y7353">
        <f t="shared" si="1382"/>
        <v>0</v>
      </c>
      <c r="Z7353">
        <f t="shared" si="1383"/>
        <v>0</v>
      </c>
    </row>
    <row r="7354" spans="2:26" x14ac:dyDescent="0.25">
      <c r="B7354" s="11">
        <f t="shared" si="1384"/>
        <v>44867.91666664886</v>
      </c>
      <c r="C7354" s="1">
        <f t="shared" si="1375"/>
        <v>11</v>
      </c>
      <c r="D7354" s="1">
        <f t="shared" si="1376"/>
        <v>3</v>
      </c>
      <c r="E7354" s="12">
        <f t="shared" si="1377"/>
        <v>23</v>
      </c>
      <c r="F7354" s="124" t="str">
        <f t="shared" si="1378"/>
        <v>0</v>
      </c>
      <c r="G7354" s="1">
        <f ca="1">(OFFSET(O7354,0,MATCH(Customer!$J$6,'CDH &amp; HDH'!$P$11:$X$11,0)))</f>
        <v>39</v>
      </c>
      <c r="H7354" s="1" t="str">
        <f t="shared" si="1379"/>
        <v>Heating</v>
      </c>
      <c r="I7354" s="1">
        <f ca="1">OFFSET(IF($H7354="Cooling",Customer!$C$25,Customer!$C$52),E7354,D7354)</f>
        <v>66</v>
      </c>
      <c r="J7354" s="1">
        <f ca="1">OFFSET(IF($H7354="Cooling",Customer!$L$25,Customer!$L$52),$E7354,$D7354)</f>
        <v>64</v>
      </c>
      <c r="K7354" s="16">
        <f t="shared" si="1380"/>
        <v>0</v>
      </c>
      <c r="L7354" s="16">
        <f t="shared" si="1381"/>
        <v>0</v>
      </c>
      <c r="M7354" s="17">
        <f t="shared" ca="1" si="1385"/>
        <v>27</v>
      </c>
      <c r="N7354" s="17">
        <f t="shared" ca="1" si="1386"/>
        <v>25</v>
      </c>
      <c r="O7354" s="4"/>
      <c r="P7354" s="4">
        <v>52</v>
      </c>
      <c r="Q7354" s="4">
        <v>35</v>
      </c>
      <c r="R7354" s="4">
        <v>28</v>
      </c>
      <c r="S7354" s="4">
        <v>41</v>
      </c>
      <c r="T7354" s="4">
        <v>46</v>
      </c>
      <c r="U7354" s="4">
        <v>49</v>
      </c>
      <c r="V7354" s="13">
        <v>39</v>
      </c>
      <c r="W7354" s="4">
        <v>53</v>
      </c>
      <c r="X7354" s="4">
        <v>43</v>
      </c>
      <c r="Y7354">
        <f t="shared" si="1382"/>
        <v>0</v>
      </c>
      <c r="Z7354">
        <f t="shared" si="1383"/>
        <v>0</v>
      </c>
    </row>
    <row r="7355" spans="2:26" x14ac:dyDescent="0.25">
      <c r="B7355" s="11">
        <f t="shared" si="1384"/>
        <v>44867.958333315524</v>
      </c>
      <c r="C7355" s="1">
        <f t="shared" si="1375"/>
        <v>11</v>
      </c>
      <c r="D7355" s="1">
        <f t="shared" si="1376"/>
        <v>3</v>
      </c>
      <c r="E7355" s="12">
        <f t="shared" si="1377"/>
        <v>24</v>
      </c>
      <c r="F7355" s="124" t="str">
        <f t="shared" si="1378"/>
        <v>0</v>
      </c>
      <c r="G7355" s="1">
        <f ca="1">(OFFSET(O7355,0,MATCH(Customer!$J$6,'CDH &amp; HDH'!$P$11:$X$11,0)))</f>
        <v>38</v>
      </c>
      <c r="H7355" s="1" t="str">
        <f t="shared" si="1379"/>
        <v>Heating</v>
      </c>
      <c r="I7355" s="1">
        <f ca="1">OFFSET(IF($H7355="Cooling",Customer!$C$25,Customer!$C$52),E7355,D7355)</f>
        <v>66</v>
      </c>
      <c r="J7355" s="1">
        <f ca="1">OFFSET(IF($H7355="Cooling",Customer!$L$25,Customer!$L$52),$E7355,$D7355)</f>
        <v>64</v>
      </c>
      <c r="K7355" s="16">
        <f t="shared" si="1380"/>
        <v>0</v>
      </c>
      <c r="L7355" s="16">
        <f t="shared" si="1381"/>
        <v>0</v>
      </c>
      <c r="M7355" s="17">
        <f t="shared" ca="1" si="1385"/>
        <v>28</v>
      </c>
      <c r="N7355" s="17">
        <f t="shared" ca="1" si="1386"/>
        <v>26</v>
      </c>
      <c r="O7355" s="4"/>
      <c r="P7355" s="4">
        <v>50</v>
      </c>
      <c r="Q7355" s="4">
        <v>35</v>
      </c>
      <c r="R7355" s="4">
        <v>25</v>
      </c>
      <c r="S7355" s="4">
        <v>41</v>
      </c>
      <c r="T7355" s="4">
        <v>45</v>
      </c>
      <c r="U7355" s="4">
        <v>49</v>
      </c>
      <c r="V7355" s="13">
        <v>38</v>
      </c>
      <c r="W7355" s="4">
        <v>52</v>
      </c>
      <c r="X7355" s="4">
        <v>42</v>
      </c>
      <c r="Y7355">
        <f t="shared" si="1382"/>
        <v>0</v>
      </c>
      <c r="Z7355">
        <f t="shared" si="1383"/>
        <v>0</v>
      </c>
    </row>
    <row r="7356" spans="2:26" x14ac:dyDescent="0.25">
      <c r="B7356" s="11">
        <f t="shared" si="1384"/>
        <v>44867.999999982188</v>
      </c>
      <c r="C7356" s="1">
        <f t="shared" si="1375"/>
        <v>11</v>
      </c>
      <c r="D7356" s="1">
        <f t="shared" si="1376"/>
        <v>4</v>
      </c>
      <c r="E7356" s="12">
        <f t="shared" si="1377"/>
        <v>1</v>
      </c>
      <c r="F7356" s="124" t="str">
        <f t="shared" si="1378"/>
        <v>0</v>
      </c>
      <c r="G7356" s="1">
        <f ca="1">(OFFSET(O7356,0,MATCH(Customer!$J$6,'CDH &amp; HDH'!$P$11:$X$11,0)))</f>
        <v>38</v>
      </c>
      <c r="H7356" s="1" t="str">
        <f t="shared" si="1379"/>
        <v>Heating</v>
      </c>
      <c r="I7356" s="1">
        <f ca="1">OFFSET(IF($H7356="Cooling",Customer!$C$25,Customer!$C$52),E7356,D7356)</f>
        <v>66</v>
      </c>
      <c r="J7356" s="1">
        <f ca="1">OFFSET(IF($H7356="Cooling",Customer!$L$25,Customer!$L$52),$E7356,$D7356)</f>
        <v>64</v>
      </c>
      <c r="K7356" s="16">
        <f t="shared" si="1380"/>
        <v>0</v>
      </c>
      <c r="L7356" s="16">
        <f t="shared" si="1381"/>
        <v>0</v>
      </c>
      <c r="M7356" s="17">
        <f t="shared" ca="1" si="1385"/>
        <v>28</v>
      </c>
      <c r="N7356" s="17">
        <f t="shared" ca="1" si="1386"/>
        <v>26</v>
      </c>
      <c r="O7356" s="4"/>
      <c r="P7356" s="4">
        <v>49</v>
      </c>
      <c r="Q7356" s="4">
        <v>35</v>
      </c>
      <c r="R7356" s="4">
        <v>24</v>
      </c>
      <c r="S7356" s="4">
        <v>40</v>
      </c>
      <c r="T7356" s="4">
        <v>44</v>
      </c>
      <c r="U7356" s="4">
        <v>49</v>
      </c>
      <c r="V7356" s="13">
        <v>38</v>
      </c>
      <c r="W7356" s="4">
        <v>50</v>
      </c>
      <c r="X7356" s="4">
        <v>41</v>
      </c>
      <c r="Y7356">
        <f t="shared" si="1382"/>
        <v>0</v>
      </c>
      <c r="Z7356">
        <f t="shared" si="1383"/>
        <v>0</v>
      </c>
    </row>
    <row r="7357" spans="2:26" x14ac:dyDescent="0.25">
      <c r="B7357" s="11">
        <f t="shared" si="1384"/>
        <v>44868.041666648853</v>
      </c>
      <c r="C7357" s="1">
        <f t="shared" si="1375"/>
        <v>11</v>
      </c>
      <c r="D7357" s="1">
        <f t="shared" si="1376"/>
        <v>4</v>
      </c>
      <c r="E7357" s="12">
        <f t="shared" si="1377"/>
        <v>2</v>
      </c>
      <c r="F7357" s="124" t="str">
        <f t="shared" si="1378"/>
        <v>0</v>
      </c>
      <c r="G7357" s="1">
        <f ca="1">(OFFSET(O7357,0,MATCH(Customer!$J$6,'CDH &amp; HDH'!$P$11:$X$11,0)))</f>
        <v>36</v>
      </c>
      <c r="H7357" s="1" t="str">
        <f t="shared" si="1379"/>
        <v>Heating</v>
      </c>
      <c r="I7357" s="1">
        <f ca="1">OFFSET(IF($H7357="Cooling",Customer!$C$25,Customer!$C$52),E7357,D7357)</f>
        <v>66</v>
      </c>
      <c r="J7357" s="1">
        <f ca="1">OFFSET(IF($H7357="Cooling",Customer!$L$25,Customer!$L$52),$E7357,$D7357)</f>
        <v>64</v>
      </c>
      <c r="K7357" s="16">
        <f t="shared" si="1380"/>
        <v>0</v>
      </c>
      <c r="L7357" s="16">
        <f t="shared" si="1381"/>
        <v>0</v>
      </c>
      <c r="M7357" s="17">
        <f t="shared" ca="1" si="1385"/>
        <v>30</v>
      </c>
      <c r="N7357" s="17">
        <f t="shared" ca="1" si="1386"/>
        <v>28</v>
      </c>
      <c r="O7357" s="4"/>
      <c r="P7357" s="4">
        <v>47</v>
      </c>
      <c r="Q7357" s="4">
        <v>34</v>
      </c>
      <c r="R7357" s="4">
        <v>24</v>
      </c>
      <c r="S7357" s="4">
        <v>40</v>
      </c>
      <c r="T7357" s="4">
        <v>44</v>
      </c>
      <c r="U7357" s="4">
        <v>50</v>
      </c>
      <c r="V7357" s="13">
        <v>36</v>
      </c>
      <c r="W7357" s="4">
        <v>48</v>
      </c>
      <c r="X7357" s="4">
        <v>40</v>
      </c>
      <c r="Y7357">
        <f t="shared" si="1382"/>
        <v>0</v>
      </c>
      <c r="Z7357">
        <f t="shared" si="1383"/>
        <v>0</v>
      </c>
    </row>
    <row r="7358" spans="2:26" x14ac:dyDescent="0.25">
      <c r="B7358" s="11">
        <f t="shared" si="1384"/>
        <v>44868.083333315517</v>
      </c>
      <c r="C7358" s="1">
        <f t="shared" si="1375"/>
        <v>11</v>
      </c>
      <c r="D7358" s="1">
        <f t="shared" si="1376"/>
        <v>4</v>
      </c>
      <c r="E7358" s="12">
        <f t="shared" si="1377"/>
        <v>3</v>
      </c>
      <c r="F7358" s="124" t="str">
        <f t="shared" si="1378"/>
        <v>0</v>
      </c>
      <c r="G7358" s="1">
        <f ca="1">(OFFSET(O7358,0,MATCH(Customer!$J$6,'CDH &amp; HDH'!$P$11:$X$11,0)))</f>
        <v>34</v>
      </c>
      <c r="H7358" s="1" t="str">
        <f t="shared" si="1379"/>
        <v>Heating</v>
      </c>
      <c r="I7358" s="1">
        <f ca="1">OFFSET(IF($H7358="Cooling",Customer!$C$25,Customer!$C$52),E7358,D7358)</f>
        <v>66</v>
      </c>
      <c r="J7358" s="1">
        <f ca="1">OFFSET(IF($H7358="Cooling",Customer!$L$25,Customer!$L$52),$E7358,$D7358)</f>
        <v>64</v>
      </c>
      <c r="K7358" s="16">
        <f t="shared" si="1380"/>
        <v>0</v>
      </c>
      <c r="L7358" s="16">
        <f t="shared" si="1381"/>
        <v>0</v>
      </c>
      <c r="M7358" s="17">
        <f t="shared" ca="1" si="1385"/>
        <v>32</v>
      </c>
      <c r="N7358" s="17">
        <f t="shared" ca="1" si="1386"/>
        <v>30</v>
      </c>
      <c r="O7358" s="4"/>
      <c r="P7358" s="4">
        <v>45</v>
      </c>
      <c r="Q7358" s="4">
        <v>34</v>
      </c>
      <c r="R7358" s="4">
        <v>23</v>
      </c>
      <c r="S7358" s="4">
        <v>39</v>
      </c>
      <c r="T7358" s="4">
        <v>44</v>
      </c>
      <c r="U7358" s="4">
        <v>49</v>
      </c>
      <c r="V7358" s="13">
        <v>34</v>
      </c>
      <c r="W7358" s="4">
        <v>47</v>
      </c>
      <c r="X7358" s="4">
        <v>41</v>
      </c>
      <c r="Y7358">
        <f t="shared" si="1382"/>
        <v>0</v>
      </c>
      <c r="Z7358">
        <f t="shared" si="1383"/>
        <v>0</v>
      </c>
    </row>
    <row r="7359" spans="2:26" x14ac:dyDescent="0.25">
      <c r="B7359" s="11">
        <f t="shared" si="1384"/>
        <v>44868.124999982181</v>
      </c>
      <c r="C7359" s="1">
        <f t="shared" si="1375"/>
        <v>11</v>
      </c>
      <c r="D7359" s="1">
        <f t="shared" si="1376"/>
        <v>4</v>
      </c>
      <c r="E7359" s="12">
        <f t="shared" si="1377"/>
        <v>4</v>
      </c>
      <c r="F7359" s="124" t="str">
        <f t="shared" si="1378"/>
        <v>0</v>
      </c>
      <c r="G7359" s="1">
        <f ca="1">(OFFSET(O7359,0,MATCH(Customer!$J$6,'CDH &amp; HDH'!$P$11:$X$11,0)))</f>
        <v>33</v>
      </c>
      <c r="H7359" s="1" t="str">
        <f t="shared" si="1379"/>
        <v>Heating</v>
      </c>
      <c r="I7359" s="1">
        <f ca="1">OFFSET(IF($H7359="Cooling",Customer!$C$25,Customer!$C$52),E7359,D7359)</f>
        <v>66</v>
      </c>
      <c r="J7359" s="1">
        <f ca="1">OFFSET(IF($H7359="Cooling",Customer!$L$25,Customer!$L$52),$E7359,$D7359)</f>
        <v>64</v>
      </c>
      <c r="K7359" s="16">
        <f t="shared" si="1380"/>
        <v>0</v>
      </c>
      <c r="L7359" s="16">
        <f t="shared" si="1381"/>
        <v>0</v>
      </c>
      <c r="M7359" s="17">
        <f t="shared" ca="1" si="1385"/>
        <v>33</v>
      </c>
      <c r="N7359" s="17">
        <f t="shared" ca="1" si="1386"/>
        <v>31</v>
      </c>
      <c r="O7359" s="4"/>
      <c r="P7359" s="4">
        <v>42</v>
      </c>
      <c r="Q7359" s="4">
        <v>33</v>
      </c>
      <c r="R7359" s="4">
        <v>23</v>
      </c>
      <c r="S7359" s="4">
        <v>39</v>
      </c>
      <c r="T7359" s="4">
        <v>45</v>
      </c>
      <c r="U7359" s="4">
        <v>49</v>
      </c>
      <c r="V7359" s="13">
        <v>33</v>
      </c>
      <c r="W7359" s="4">
        <v>46</v>
      </c>
      <c r="X7359" s="4">
        <v>41</v>
      </c>
      <c r="Y7359">
        <f t="shared" si="1382"/>
        <v>0</v>
      </c>
      <c r="Z7359">
        <f t="shared" si="1383"/>
        <v>0</v>
      </c>
    </row>
    <row r="7360" spans="2:26" x14ac:dyDescent="0.25">
      <c r="B7360" s="11">
        <f t="shared" si="1384"/>
        <v>44868.166666648845</v>
      </c>
      <c r="C7360" s="1">
        <f t="shared" si="1375"/>
        <v>11</v>
      </c>
      <c r="D7360" s="1">
        <f t="shared" si="1376"/>
        <v>4</v>
      </c>
      <c r="E7360" s="12">
        <f t="shared" si="1377"/>
        <v>5</v>
      </c>
      <c r="F7360" s="124" t="str">
        <f t="shared" si="1378"/>
        <v>0</v>
      </c>
      <c r="G7360" s="1">
        <f ca="1">(OFFSET(O7360,0,MATCH(Customer!$J$6,'CDH &amp; HDH'!$P$11:$X$11,0)))</f>
        <v>34</v>
      </c>
      <c r="H7360" s="1" t="str">
        <f t="shared" si="1379"/>
        <v>Heating</v>
      </c>
      <c r="I7360" s="1">
        <f ca="1">OFFSET(IF($H7360="Cooling",Customer!$C$25,Customer!$C$52),E7360,D7360)</f>
        <v>66</v>
      </c>
      <c r="J7360" s="1">
        <f ca="1">OFFSET(IF($H7360="Cooling",Customer!$L$25,Customer!$L$52),$E7360,$D7360)</f>
        <v>64</v>
      </c>
      <c r="K7360" s="16">
        <f t="shared" si="1380"/>
        <v>0</v>
      </c>
      <c r="L7360" s="16">
        <f t="shared" si="1381"/>
        <v>0</v>
      </c>
      <c r="M7360" s="17">
        <f t="shared" ca="1" si="1385"/>
        <v>32</v>
      </c>
      <c r="N7360" s="17">
        <f t="shared" ca="1" si="1386"/>
        <v>30</v>
      </c>
      <c r="O7360" s="4"/>
      <c r="P7360" s="4">
        <v>44</v>
      </c>
      <c r="Q7360" s="4">
        <v>33</v>
      </c>
      <c r="R7360" s="4">
        <v>22</v>
      </c>
      <c r="S7360" s="4">
        <v>39</v>
      </c>
      <c r="T7360" s="4">
        <v>44</v>
      </c>
      <c r="U7360" s="4">
        <v>49</v>
      </c>
      <c r="V7360" s="13">
        <v>34</v>
      </c>
      <c r="W7360" s="4">
        <v>44</v>
      </c>
      <c r="X7360" s="4">
        <v>40</v>
      </c>
      <c r="Y7360">
        <f t="shared" si="1382"/>
        <v>0</v>
      </c>
      <c r="Z7360">
        <f t="shared" si="1383"/>
        <v>0</v>
      </c>
    </row>
    <row r="7361" spans="2:26" x14ac:dyDescent="0.25">
      <c r="B7361" s="11">
        <f t="shared" si="1384"/>
        <v>44868.20833331551</v>
      </c>
      <c r="C7361" s="1">
        <f t="shared" si="1375"/>
        <v>11</v>
      </c>
      <c r="D7361" s="1">
        <f t="shared" si="1376"/>
        <v>4</v>
      </c>
      <c r="E7361" s="12">
        <f t="shared" si="1377"/>
        <v>6</v>
      </c>
      <c r="F7361" s="124" t="str">
        <f t="shared" si="1378"/>
        <v>0</v>
      </c>
      <c r="G7361" s="1">
        <f ca="1">(OFFSET(O7361,0,MATCH(Customer!$J$6,'CDH &amp; HDH'!$P$11:$X$11,0)))</f>
        <v>32</v>
      </c>
      <c r="H7361" s="1" t="str">
        <f t="shared" si="1379"/>
        <v>Heating</v>
      </c>
      <c r="I7361" s="1">
        <f ca="1">OFFSET(IF($H7361="Cooling",Customer!$C$25,Customer!$C$52),E7361,D7361)</f>
        <v>66</v>
      </c>
      <c r="J7361" s="1">
        <f ca="1">OFFSET(IF($H7361="Cooling",Customer!$L$25,Customer!$L$52),$E7361,$D7361)</f>
        <v>64</v>
      </c>
      <c r="K7361" s="16">
        <f t="shared" si="1380"/>
        <v>0</v>
      </c>
      <c r="L7361" s="16">
        <f t="shared" si="1381"/>
        <v>0</v>
      </c>
      <c r="M7361" s="17">
        <f t="shared" ca="1" si="1385"/>
        <v>34</v>
      </c>
      <c r="N7361" s="17">
        <f t="shared" ca="1" si="1386"/>
        <v>32</v>
      </c>
      <c r="O7361" s="4"/>
      <c r="P7361" s="4">
        <v>41</v>
      </c>
      <c r="Q7361" s="4">
        <v>33</v>
      </c>
      <c r="R7361" s="4">
        <v>23</v>
      </c>
      <c r="S7361" s="4">
        <v>39</v>
      </c>
      <c r="T7361" s="4">
        <v>42</v>
      </c>
      <c r="U7361" s="4">
        <v>49</v>
      </c>
      <c r="V7361" s="13">
        <v>32</v>
      </c>
      <c r="W7361" s="4">
        <v>42</v>
      </c>
      <c r="X7361" s="4">
        <v>38</v>
      </c>
      <c r="Y7361">
        <f t="shared" si="1382"/>
        <v>0</v>
      </c>
      <c r="Z7361">
        <f t="shared" si="1383"/>
        <v>0</v>
      </c>
    </row>
    <row r="7362" spans="2:26" x14ac:dyDescent="0.25">
      <c r="B7362" s="11">
        <f t="shared" si="1384"/>
        <v>44868.249999982174</v>
      </c>
      <c r="C7362" s="1">
        <f t="shared" si="1375"/>
        <v>11</v>
      </c>
      <c r="D7362" s="1">
        <f t="shared" si="1376"/>
        <v>4</v>
      </c>
      <c r="E7362" s="12">
        <f t="shared" si="1377"/>
        <v>7</v>
      </c>
      <c r="F7362" s="124" t="str">
        <f t="shared" si="1378"/>
        <v>0</v>
      </c>
      <c r="G7362" s="1">
        <f ca="1">(OFFSET(O7362,0,MATCH(Customer!$J$6,'CDH &amp; HDH'!$P$11:$X$11,0)))</f>
        <v>31</v>
      </c>
      <c r="H7362" s="1" t="str">
        <f t="shared" si="1379"/>
        <v>Heating</v>
      </c>
      <c r="I7362" s="1">
        <f ca="1">OFFSET(IF($H7362="Cooling",Customer!$C$25,Customer!$C$52),E7362,D7362)</f>
        <v>66</v>
      </c>
      <c r="J7362" s="1">
        <f ca="1">OFFSET(IF($H7362="Cooling",Customer!$L$25,Customer!$L$52),$E7362,$D7362)</f>
        <v>64</v>
      </c>
      <c r="K7362" s="16">
        <f t="shared" si="1380"/>
        <v>0</v>
      </c>
      <c r="L7362" s="16">
        <f t="shared" si="1381"/>
        <v>0</v>
      </c>
      <c r="M7362" s="17">
        <f t="shared" ca="1" si="1385"/>
        <v>35</v>
      </c>
      <c r="N7362" s="17">
        <f t="shared" ca="1" si="1386"/>
        <v>33</v>
      </c>
      <c r="O7362" s="4"/>
      <c r="P7362" s="4">
        <v>42</v>
      </c>
      <c r="Q7362" s="4">
        <v>33</v>
      </c>
      <c r="R7362" s="4">
        <v>22</v>
      </c>
      <c r="S7362" s="4">
        <v>38</v>
      </c>
      <c r="T7362" s="4">
        <v>42</v>
      </c>
      <c r="U7362" s="4">
        <v>48</v>
      </c>
      <c r="V7362" s="13">
        <v>31</v>
      </c>
      <c r="W7362" s="4">
        <v>41</v>
      </c>
      <c r="X7362" s="4">
        <v>36</v>
      </c>
      <c r="Y7362">
        <f t="shared" si="1382"/>
        <v>0</v>
      </c>
      <c r="Z7362">
        <f t="shared" si="1383"/>
        <v>0</v>
      </c>
    </row>
    <row r="7363" spans="2:26" x14ac:dyDescent="0.25">
      <c r="B7363" s="11">
        <f t="shared" si="1384"/>
        <v>44868.291666648838</v>
      </c>
      <c r="C7363" s="1">
        <f t="shared" si="1375"/>
        <v>11</v>
      </c>
      <c r="D7363" s="1">
        <f t="shared" si="1376"/>
        <v>4</v>
      </c>
      <c r="E7363" s="12">
        <f t="shared" si="1377"/>
        <v>8</v>
      </c>
      <c r="F7363" s="124" t="str">
        <f t="shared" si="1378"/>
        <v>0</v>
      </c>
      <c r="G7363" s="1">
        <f ca="1">(OFFSET(O7363,0,MATCH(Customer!$J$6,'CDH &amp; HDH'!$P$11:$X$11,0)))</f>
        <v>31</v>
      </c>
      <c r="H7363" s="1" t="str">
        <f t="shared" si="1379"/>
        <v>Heating</v>
      </c>
      <c r="I7363" s="1">
        <f ca="1">OFFSET(IF($H7363="Cooling",Customer!$C$25,Customer!$C$52),E7363,D7363)</f>
        <v>70</v>
      </c>
      <c r="J7363" s="1">
        <f ca="1">OFFSET(IF($H7363="Cooling",Customer!$L$25,Customer!$L$52),$E7363,$D7363)</f>
        <v>70</v>
      </c>
      <c r="K7363" s="16">
        <f t="shared" si="1380"/>
        <v>0</v>
      </c>
      <c r="L7363" s="16">
        <f t="shared" si="1381"/>
        <v>0</v>
      </c>
      <c r="M7363" s="17">
        <f t="shared" ca="1" si="1385"/>
        <v>39</v>
      </c>
      <c r="N7363" s="17">
        <f t="shared" ca="1" si="1386"/>
        <v>39</v>
      </c>
      <c r="O7363" s="4"/>
      <c r="P7363" s="4">
        <v>46</v>
      </c>
      <c r="Q7363" s="4">
        <v>33</v>
      </c>
      <c r="R7363" s="4">
        <v>24</v>
      </c>
      <c r="S7363" s="4">
        <v>38</v>
      </c>
      <c r="T7363" s="4">
        <v>46</v>
      </c>
      <c r="U7363" s="4">
        <v>48</v>
      </c>
      <c r="V7363" s="13">
        <v>31</v>
      </c>
      <c r="W7363" s="4">
        <v>43</v>
      </c>
      <c r="X7363" s="4">
        <v>39</v>
      </c>
      <c r="Y7363">
        <f t="shared" si="1382"/>
        <v>0</v>
      </c>
      <c r="Z7363">
        <f t="shared" si="1383"/>
        <v>0</v>
      </c>
    </row>
    <row r="7364" spans="2:26" x14ac:dyDescent="0.25">
      <c r="B7364" s="11">
        <f t="shared" si="1384"/>
        <v>44868.333333315502</v>
      </c>
      <c r="C7364" s="1">
        <f t="shared" si="1375"/>
        <v>11</v>
      </c>
      <c r="D7364" s="1">
        <f t="shared" si="1376"/>
        <v>4</v>
      </c>
      <c r="E7364" s="12">
        <f t="shared" si="1377"/>
        <v>9</v>
      </c>
      <c r="F7364" s="124" t="str">
        <f t="shared" si="1378"/>
        <v>0</v>
      </c>
      <c r="G7364" s="1">
        <f ca="1">(OFFSET(O7364,0,MATCH(Customer!$J$6,'CDH &amp; HDH'!$P$11:$X$11,0)))</f>
        <v>37</v>
      </c>
      <c r="H7364" s="1" t="str">
        <f t="shared" si="1379"/>
        <v>Heating</v>
      </c>
      <c r="I7364" s="1">
        <f ca="1">OFFSET(IF($H7364="Cooling",Customer!$C$25,Customer!$C$52),E7364,D7364)</f>
        <v>70</v>
      </c>
      <c r="J7364" s="1">
        <f ca="1">OFFSET(IF($H7364="Cooling",Customer!$L$25,Customer!$L$52),$E7364,$D7364)</f>
        <v>70</v>
      </c>
      <c r="K7364" s="16">
        <f t="shared" si="1380"/>
        <v>0</v>
      </c>
      <c r="L7364" s="16">
        <f t="shared" si="1381"/>
        <v>0</v>
      </c>
      <c r="M7364" s="17">
        <f t="shared" ca="1" si="1385"/>
        <v>33</v>
      </c>
      <c r="N7364" s="17">
        <f t="shared" ca="1" si="1386"/>
        <v>33</v>
      </c>
      <c r="O7364" s="4"/>
      <c r="P7364" s="4">
        <v>48</v>
      </c>
      <c r="Q7364" s="4">
        <v>34</v>
      </c>
      <c r="R7364" s="4">
        <v>32</v>
      </c>
      <c r="S7364" s="4">
        <v>41</v>
      </c>
      <c r="T7364" s="4">
        <v>49</v>
      </c>
      <c r="U7364" s="4">
        <v>49</v>
      </c>
      <c r="V7364" s="13">
        <v>37</v>
      </c>
      <c r="W7364" s="4">
        <v>46</v>
      </c>
      <c r="X7364" s="4">
        <v>41</v>
      </c>
      <c r="Y7364">
        <f t="shared" si="1382"/>
        <v>0</v>
      </c>
      <c r="Z7364">
        <f t="shared" si="1383"/>
        <v>0</v>
      </c>
    </row>
    <row r="7365" spans="2:26" x14ac:dyDescent="0.25">
      <c r="B7365" s="11">
        <f t="shared" si="1384"/>
        <v>44868.374999982167</v>
      </c>
      <c r="C7365" s="1">
        <f t="shared" si="1375"/>
        <v>11</v>
      </c>
      <c r="D7365" s="1">
        <f t="shared" si="1376"/>
        <v>4</v>
      </c>
      <c r="E7365" s="12">
        <f t="shared" si="1377"/>
        <v>10</v>
      </c>
      <c r="F7365" s="124" t="str">
        <f t="shared" si="1378"/>
        <v>0</v>
      </c>
      <c r="G7365" s="1">
        <f ca="1">(OFFSET(O7365,0,MATCH(Customer!$J$6,'CDH &amp; HDH'!$P$11:$X$11,0)))</f>
        <v>42</v>
      </c>
      <c r="H7365" s="1" t="str">
        <f t="shared" si="1379"/>
        <v>Heating</v>
      </c>
      <c r="I7365" s="1">
        <f ca="1">OFFSET(IF($H7365="Cooling",Customer!$C$25,Customer!$C$52),E7365,D7365)</f>
        <v>70</v>
      </c>
      <c r="J7365" s="1">
        <f ca="1">OFFSET(IF($H7365="Cooling",Customer!$L$25,Customer!$L$52),$E7365,$D7365)</f>
        <v>70</v>
      </c>
      <c r="K7365" s="16">
        <f t="shared" si="1380"/>
        <v>0</v>
      </c>
      <c r="L7365" s="16">
        <f t="shared" si="1381"/>
        <v>0</v>
      </c>
      <c r="M7365" s="17">
        <f t="shared" ca="1" si="1385"/>
        <v>28</v>
      </c>
      <c r="N7365" s="17">
        <f t="shared" ca="1" si="1386"/>
        <v>28</v>
      </c>
      <c r="O7365" s="4"/>
      <c r="P7365" s="4">
        <v>52</v>
      </c>
      <c r="Q7365" s="4">
        <v>38</v>
      </c>
      <c r="R7365" s="4">
        <v>39</v>
      </c>
      <c r="S7365" s="4">
        <v>44</v>
      </c>
      <c r="T7365" s="4">
        <v>50</v>
      </c>
      <c r="U7365" s="4">
        <v>50</v>
      </c>
      <c r="V7365" s="13">
        <v>42</v>
      </c>
      <c r="W7365" s="4">
        <v>48</v>
      </c>
      <c r="X7365" s="4">
        <v>45</v>
      </c>
      <c r="Y7365">
        <f t="shared" si="1382"/>
        <v>0</v>
      </c>
      <c r="Z7365">
        <f t="shared" si="1383"/>
        <v>0</v>
      </c>
    </row>
    <row r="7366" spans="2:26" x14ac:dyDescent="0.25">
      <c r="B7366" s="11">
        <f t="shared" si="1384"/>
        <v>44868.416666648831</v>
      </c>
      <c r="C7366" s="1">
        <f t="shared" si="1375"/>
        <v>11</v>
      </c>
      <c r="D7366" s="1">
        <f t="shared" si="1376"/>
        <v>4</v>
      </c>
      <c r="E7366" s="12">
        <f t="shared" si="1377"/>
        <v>11</v>
      </c>
      <c r="F7366" s="124" t="str">
        <f t="shared" si="1378"/>
        <v>0</v>
      </c>
      <c r="G7366" s="1">
        <f ca="1">(OFFSET(O7366,0,MATCH(Customer!$J$6,'CDH &amp; HDH'!$P$11:$X$11,0)))</f>
        <v>48</v>
      </c>
      <c r="H7366" s="1" t="str">
        <f t="shared" si="1379"/>
        <v>Heating</v>
      </c>
      <c r="I7366" s="1">
        <f ca="1">OFFSET(IF($H7366="Cooling",Customer!$C$25,Customer!$C$52),E7366,D7366)</f>
        <v>70</v>
      </c>
      <c r="J7366" s="1">
        <f ca="1">OFFSET(IF($H7366="Cooling",Customer!$L$25,Customer!$L$52),$E7366,$D7366)</f>
        <v>70</v>
      </c>
      <c r="K7366" s="16">
        <f t="shared" si="1380"/>
        <v>0</v>
      </c>
      <c r="L7366" s="16">
        <f t="shared" si="1381"/>
        <v>0</v>
      </c>
      <c r="M7366" s="17">
        <f t="shared" ca="1" si="1385"/>
        <v>22</v>
      </c>
      <c r="N7366" s="17">
        <f t="shared" ca="1" si="1386"/>
        <v>22</v>
      </c>
      <c r="O7366" s="4"/>
      <c r="P7366" s="4">
        <v>55</v>
      </c>
      <c r="Q7366" s="4">
        <v>40</v>
      </c>
      <c r="R7366" s="4">
        <v>41</v>
      </c>
      <c r="S7366" s="4">
        <v>46</v>
      </c>
      <c r="T7366" s="4">
        <v>53</v>
      </c>
      <c r="U7366" s="4">
        <v>50</v>
      </c>
      <c r="V7366" s="13">
        <v>48</v>
      </c>
      <c r="W7366" s="4">
        <v>50</v>
      </c>
      <c r="X7366" s="4">
        <v>47</v>
      </c>
      <c r="Y7366">
        <f t="shared" si="1382"/>
        <v>0</v>
      </c>
      <c r="Z7366">
        <f t="shared" si="1383"/>
        <v>0</v>
      </c>
    </row>
    <row r="7367" spans="2:26" x14ac:dyDescent="0.25">
      <c r="B7367" s="11">
        <f t="shared" si="1384"/>
        <v>44868.458333315495</v>
      </c>
      <c r="C7367" s="1">
        <f t="shared" si="1375"/>
        <v>11</v>
      </c>
      <c r="D7367" s="1">
        <f t="shared" si="1376"/>
        <v>4</v>
      </c>
      <c r="E7367" s="12">
        <f t="shared" si="1377"/>
        <v>12</v>
      </c>
      <c r="F7367" s="124" t="str">
        <f t="shared" si="1378"/>
        <v>0</v>
      </c>
      <c r="G7367" s="1">
        <f ca="1">(OFFSET(O7367,0,MATCH(Customer!$J$6,'CDH &amp; HDH'!$P$11:$X$11,0)))</f>
        <v>50</v>
      </c>
      <c r="H7367" s="1" t="str">
        <f t="shared" si="1379"/>
        <v>Heating</v>
      </c>
      <c r="I7367" s="1">
        <f ca="1">OFFSET(IF($H7367="Cooling",Customer!$C$25,Customer!$C$52),E7367,D7367)</f>
        <v>70</v>
      </c>
      <c r="J7367" s="1">
        <f ca="1">OFFSET(IF($H7367="Cooling",Customer!$L$25,Customer!$L$52),$E7367,$D7367)</f>
        <v>70</v>
      </c>
      <c r="K7367" s="16">
        <f t="shared" si="1380"/>
        <v>0</v>
      </c>
      <c r="L7367" s="16">
        <f t="shared" si="1381"/>
        <v>0</v>
      </c>
      <c r="M7367" s="17">
        <f t="shared" ca="1" si="1385"/>
        <v>20</v>
      </c>
      <c r="N7367" s="17">
        <f t="shared" ca="1" si="1386"/>
        <v>20</v>
      </c>
      <c r="O7367" s="4"/>
      <c r="P7367" s="4">
        <v>57</v>
      </c>
      <c r="Q7367" s="4">
        <v>43</v>
      </c>
      <c r="R7367" s="4">
        <v>42</v>
      </c>
      <c r="S7367" s="4">
        <v>49</v>
      </c>
      <c r="T7367" s="4">
        <v>55</v>
      </c>
      <c r="U7367" s="4">
        <v>50</v>
      </c>
      <c r="V7367" s="13">
        <v>50</v>
      </c>
      <c r="W7367" s="4">
        <v>53</v>
      </c>
      <c r="X7367" s="4">
        <v>49</v>
      </c>
      <c r="Y7367">
        <f t="shared" si="1382"/>
        <v>0</v>
      </c>
      <c r="Z7367">
        <f t="shared" si="1383"/>
        <v>0</v>
      </c>
    </row>
    <row r="7368" spans="2:26" x14ac:dyDescent="0.25">
      <c r="B7368" s="11">
        <f t="shared" si="1384"/>
        <v>44868.499999982159</v>
      </c>
      <c r="C7368" s="1">
        <f t="shared" si="1375"/>
        <v>11</v>
      </c>
      <c r="D7368" s="1">
        <f t="shared" si="1376"/>
        <v>4</v>
      </c>
      <c r="E7368" s="12">
        <f t="shared" si="1377"/>
        <v>13</v>
      </c>
      <c r="F7368" s="124" t="str">
        <f t="shared" si="1378"/>
        <v>0</v>
      </c>
      <c r="G7368" s="1">
        <f ca="1">(OFFSET(O7368,0,MATCH(Customer!$J$6,'CDH &amp; HDH'!$P$11:$X$11,0)))</f>
        <v>52</v>
      </c>
      <c r="H7368" s="1" t="str">
        <f t="shared" si="1379"/>
        <v>Heating</v>
      </c>
      <c r="I7368" s="1">
        <f ca="1">OFFSET(IF($H7368="Cooling",Customer!$C$25,Customer!$C$52),E7368,D7368)</f>
        <v>70</v>
      </c>
      <c r="J7368" s="1">
        <f ca="1">OFFSET(IF($H7368="Cooling",Customer!$L$25,Customer!$L$52),$E7368,$D7368)</f>
        <v>70</v>
      </c>
      <c r="K7368" s="16">
        <f t="shared" si="1380"/>
        <v>0</v>
      </c>
      <c r="L7368" s="16">
        <f t="shared" si="1381"/>
        <v>0</v>
      </c>
      <c r="M7368" s="17">
        <f t="shared" ca="1" si="1385"/>
        <v>18</v>
      </c>
      <c r="N7368" s="17">
        <f t="shared" ca="1" si="1386"/>
        <v>18</v>
      </c>
      <c r="O7368" s="4"/>
      <c r="P7368" s="4">
        <v>58</v>
      </c>
      <c r="Q7368" s="4">
        <v>46</v>
      </c>
      <c r="R7368" s="4">
        <v>46</v>
      </c>
      <c r="S7368" s="4">
        <v>51</v>
      </c>
      <c r="T7368" s="4">
        <v>56</v>
      </c>
      <c r="U7368" s="4">
        <v>50</v>
      </c>
      <c r="V7368" s="13">
        <v>52</v>
      </c>
      <c r="W7368" s="4">
        <v>55</v>
      </c>
      <c r="X7368" s="4">
        <v>52</v>
      </c>
      <c r="Y7368">
        <f t="shared" si="1382"/>
        <v>0</v>
      </c>
      <c r="Z7368">
        <f t="shared" si="1383"/>
        <v>0</v>
      </c>
    </row>
    <row r="7369" spans="2:26" x14ac:dyDescent="0.25">
      <c r="B7369" s="11">
        <f t="shared" si="1384"/>
        <v>44868.541666648824</v>
      </c>
      <c r="C7369" s="1">
        <f t="shared" si="1375"/>
        <v>11</v>
      </c>
      <c r="D7369" s="1">
        <f t="shared" si="1376"/>
        <v>4</v>
      </c>
      <c r="E7369" s="12">
        <f t="shared" si="1377"/>
        <v>14</v>
      </c>
      <c r="F7369" s="124" t="str">
        <f t="shared" si="1378"/>
        <v>0</v>
      </c>
      <c r="G7369" s="1">
        <f ca="1">(OFFSET(O7369,0,MATCH(Customer!$J$6,'CDH &amp; HDH'!$P$11:$X$11,0)))</f>
        <v>53</v>
      </c>
      <c r="H7369" s="1" t="str">
        <f t="shared" si="1379"/>
        <v>Heating</v>
      </c>
      <c r="I7369" s="1">
        <f ca="1">OFFSET(IF($H7369="Cooling",Customer!$C$25,Customer!$C$52),E7369,D7369)</f>
        <v>70</v>
      </c>
      <c r="J7369" s="1">
        <f ca="1">OFFSET(IF($H7369="Cooling",Customer!$L$25,Customer!$L$52),$E7369,$D7369)</f>
        <v>70</v>
      </c>
      <c r="K7369" s="16">
        <f t="shared" si="1380"/>
        <v>0</v>
      </c>
      <c r="L7369" s="16">
        <f t="shared" si="1381"/>
        <v>0</v>
      </c>
      <c r="M7369" s="17">
        <f t="shared" ca="1" si="1385"/>
        <v>17</v>
      </c>
      <c r="N7369" s="17">
        <f t="shared" ca="1" si="1386"/>
        <v>17</v>
      </c>
      <c r="O7369" s="4"/>
      <c r="P7369" s="4">
        <v>59</v>
      </c>
      <c r="Q7369" s="4">
        <v>48</v>
      </c>
      <c r="R7369" s="4">
        <v>46</v>
      </c>
      <c r="S7369" s="4">
        <v>54</v>
      </c>
      <c r="T7369" s="4">
        <v>57</v>
      </c>
      <c r="U7369" s="4">
        <v>46</v>
      </c>
      <c r="V7369" s="13">
        <v>53</v>
      </c>
      <c r="W7369" s="4">
        <v>56</v>
      </c>
      <c r="X7369" s="4">
        <v>55</v>
      </c>
      <c r="Y7369">
        <f t="shared" si="1382"/>
        <v>0</v>
      </c>
      <c r="Z7369">
        <f t="shared" si="1383"/>
        <v>0</v>
      </c>
    </row>
    <row r="7370" spans="2:26" x14ac:dyDescent="0.25">
      <c r="B7370" s="11">
        <f t="shared" si="1384"/>
        <v>44868.583333315488</v>
      </c>
      <c r="C7370" s="1">
        <f t="shared" si="1375"/>
        <v>11</v>
      </c>
      <c r="D7370" s="1">
        <f t="shared" si="1376"/>
        <v>4</v>
      </c>
      <c r="E7370" s="12">
        <f t="shared" si="1377"/>
        <v>15</v>
      </c>
      <c r="F7370" s="124" t="str">
        <f t="shared" si="1378"/>
        <v>0</v>
      </c>
      <c r="G7370" s="1">
        <f ca="1">(OFFSET(O7370,0,MATCH(Customer!$J$6,'CDH &amp; HDH'!$P$11:$X$11,0)))</f>
        <v>56</v>
      </c>
      <c r="H7370" s="1" t="str">
        <f t="shared" si="1379"/>
        <v>Heating</v>
      </c>
      <c r="I7370" s="1">
        <f ca="1">OFFSET(IF($H7370="Cooling",Customer!$C$25,Customer!$C$52),E7370,D7370)</f>
        <v>70</v>
      </c>
      <c r="J7370" s="1">
        <f ca="1">OFFSET(IF($H7370="Cooling",Customer!$L$25,Customer!$L$52),$E7370,$D7370)</f>
        <v>70</v>
      </c>
      <c r="K7370" s="16">
        <f t="shared" si="1380"/>
        <v>0</v>
      </c>
      <c r="L7370" s="16">
        <f t="shared" si="1381"/>
        <v>0</v>
      </c>
      <c r="M7370" s="17">
        <f t="shared" ca="1" si="1385"/>
        <v>14</v>
      </c>
      <c r="N7370" s="17">
        <f t="shared" ca="1" si="1386"/>
        <v>14</v>
      </c>
      <c r="O7370" s="4"/>
      <c r="P7370" s="4">
        <v>59</v>
      </c>
      <c r="Q7370" s="4">
        <v>48</v>
      </c>
      <c r="R7370" s="4">
        <v>47</v>
      </c>
      <c r="S7370" s="4">
        <v>55</v>
      </c>
      <c r="T7370" s="4">
        <v>59</v>
      </c>
      <c r="U7370" s="4">
        <v>47</v>
      </c>
      <c r="V7370" s="13">
        <v>56</v>
      </c>
      <c r="W7370" s="4">
        <v>57</v>
      </c>
      <c r="X7370" s="4">
        <v>56</v>
      </c>
      <c r="Y7370">
        <f t="shared" si="1382"/>
        <v>0</v>
      </c>
      <c r="Z7370">
        <f t="shared" si="1383"/>
        <v>0</v>
      </c>
    </row>
    <row r="7371" spans="2:26" x14ac:dyDescent="0.25">
      <c r="B7371" s="11">
        <f t="shared" si="1384"/>
        <v>44868.624999982152</v>
      </c>
      <c r="C7371" s="1">
        <f t="shared" si="1375"/>
        <v>11</v>
      </c>
      <c r="D7371" s="1">
        <f t="shared" si="1376"/>
        <v>4</v>
      </c>
      <c r="E7371" s="12">
        <f t="shared" si="1377"/>
        <v>16</v>
      </c>
      <c r="F7371" s="124" t="str">
        <f t="shared" si="1378"/>
        <v>0</v>
      </c>
      <c r="G7371" s="1">
        <f ca="1">(OFFSET(O7371,0,MATCH(Customer!$J$6,'CDH &amp; HDH'!$P$11:$X$11,0)))</f>
        <v>54</v>
      </c>
      <c r="H7371" s="1" t="str">
        <f t="shared" si="1379"/>
        <v>Heating</v>
      </c>
      <c r="I7371" s="1">
        <f ca="1">OFFSET(IF($H7371="Cooling",Customer!$C$25,Customer!$C$52),E7371,D7371)</f>
        <v>70</v>
      </c>
      <c r="J7371" s="1">
        <f ca="1">OFFSET(IF($H7371="Cooling",Customer!$L$25,Customer!$L$52),$E7371,$D7371)</f>
        <v>70</v>
      </c>
      <c r="K7371" s="16">
        <f t="shared" si="1380"/>
        <v>0</v>
      </c>
      <c r="L7371" s="16">
        <f t="shared" si="1381"/>
        <v>0</v>
      </c>
      <c r="M7371" s="17">
        <f t="shared" ca="1" si="1385"/>
        <v>16</v>
      </c>
      <c r="N7371" s="17">
        <f t="shared" ca="1" si="1386"/>
        <v>16</v>
      </c>
      <c r="O7371" s="4"/>
      <c r="P7371" s="4">
        <v>60</v>
      </c>
      <c r="Q7371" s="4">
        <v>48</v>
      </c>
      <c r="R7371" s="4">
        <v>46</v>
      </c>
      <c r="S7371" s="4">
        <v>54</v>
      </c>
      <c r="T7371" s="4">
        <v>60</v>
      </c>
      <c r="U7371" s="4">
        <v>45</v>
      </c>
      <c r="V7371" s="13">
        <v>54</v>
      </c>
      <c r="W7371" s="4">
        <v>56</v>
      </c>
      <c r="X7371" s="4">
        <v>56</v>
      </c>
      <c r="Y7371">
        <f t="shared" si="1382"/>
        <v>0</v>
      </c>
      <c r="Z7371">
        <f t="shared" si="1383"/>
        <v>0</v>
      </c>
    </row>
    <row r="7372" spans="2:26" x14ac:dyDescent="0.25">
      <c r="B7372" s="11">
        <f t="shared" si="1384"/>
        <v>44868.666666648816</v>
      </c>
      <c r="C7372" s="1">
        <f t="shared" si="1375"/>
        <v>11</v>
      </c>
      <c r="D7372" s="1">
        <f t="shared" si="1376"/>
        <v>4</v>
      </c>
      <c r="E7372" s="12">
        <f t="shared" si="1377"/>
        <v>17</v>
      </c>
      <c r="F7372" s="124" t="str">
        <f t="shared" si="1378"/>
        <v>0</v>
      </c>
      <c r="G7372" s="1">
        <f ca="1">(OFFSET(O7372,0,MATCH(Customer!$J$6,'CDH &amp; HDH'!$P$11:$X$11,0)))</f>
        <v>52</v>
      </c>
      <c r="H7372" s="1" t="str">
        <f t="shared" si="1379"/>
        <v>Heating</v>
      </c>
      <c r="I7372" s="1">
        <f ca="1">OFFSET(IF($H7372="Cooling",Customer!$C$25,Customer!$C$52),E7372,D7372)</f>
        <v>70</v>
      </c>
      <c r="J7372" s="1">
        <f ca="1">OFFSET(IF($H7372="Cooling",Customer!$L$25,Customer!$L$52),$E7372,$D7372)</f>
        <v>70</v>
      </c>
      <c r="K7372" s="16">
        <f t="shared" si="1380"/>
        <v>0</v>
      </c>
      <c r="L7372" s="16">
        <f t="shared" si="1381"/>
        <v>0</v>
      </c>
      <c r="M7372" s="17">
        <f t="shared" ca="1" si="1385"/>
        <v>18</v>
      </c>
      <c r="N7372" s="17">
        <f t="shared" ca="1" si="1386"/>
        <v>18</v>
      </c>
      <c r="O7372" s="4"/>
      <c r="P7372" s="4">
        <v>58</v>
      </c>
      <c r="Q7372" s="4">
        <v>45</v>
      </c>
      <c r="R7372" s="4">
        <v>45</v>
      </c>
      <c r="S7372" s="4">
        <v>52</v>
      </c>
      <c r="T7372" s="4">
        <v>58</v>
      </c>
      <c r="U7372" s="4">
        <v>44</v>
      </c>
      <c r="V7372" s="13">
        <v>52</v>
      </c>
      <c r="W7372" s="4">
        <v>54</v>
      </c>
      <c r="X7372" s="4">
        <v>47</v>
      </c>
      <c r="Y7372">
        <f t="shared" si="1382"/>
        <v>0</v>
      </c>
      <c r="Z7372">
        <f t="shared" si="1383"/>
        <v>0</v>
      </c>
    </row>
    <row r="7373" spans="2:26" x14ac:dyDescent="0.25">
      <c r="B7373" s="11">
        <f t="shared" si="1384"/>
        <v>44868.708333315481</v>
      </c>
      <c r="C7373" s="1">
        <f t="shared" ref="C7373:C7436" si="1387">MONTH(B7373)</f>
        <v>11</v>
      </c>
      <c r="D7373" s="1">
        <f t="shared" ref="D7373:D7436" si="1388">WEEKDAY(B7373,2)</f>
        <v>4</v>
      </c>
      <c r="E7373" s="12">
        <f t="shared" ref="E7373:E7436" si="1389">HOUR(B7373)+1</f>
        <v>18</v>
      </c>
      <c r="F7373" s="124" t="str">
        <f t="shared" ref="F7373:F7436" si="1390">IF(AND(C7373&gt;5,C7373&lt;9,D7373&lt;6,E7373&gt;14,E7373&lt;19),"1",IF(AND(OR(E7373=8,E7373=9,E7373=19,E7373=20),C7373&lt;3,D7373&lt;6),"1","0"))</f>
        <v>0</v>
      </c>
      <c r="G7373" s="1">
        <f ca="1">(OFFSET(O7373,0,MATCH(Customer!$J$6,'CDH &amp; HDH'!$P$11:$X$11,0)))</f>
        <v>50</v>
      </c>
      <c r="H7373" s="1" t="str">
        <f t="shared" ref="H7373:H7436" si="1391">IF(AND(C7373&gt;=5,C7373&lt;=9),"Cooling","Heating")</f>
        <v>Heating</v>
      </c>
      <c r="I7373" s="1">
        <f ca="1">OFFSET(IF($H7373="Cooling",Customer!$C$25,Customer!$C$52),E7373,D7373)</f>
        <v>70</v>
      </c>
      <c r="J7373" s="1">
        <f ca="1">OFFSET(IF($H7373="Cooling",Customer!$L$25,Customer!$L$52),$E7373,$D7373)</f>
        <v>70</v>
      </c>
      <c r="K7373" s="16">
        <f t="shared" ref="K7373:K7436" si="1392">IF($H7373="Heating",0,MAX(0,$G7373-I7373))</f>
        <v>0</v>
      </c>
      <c r="L7373" s="16">
        <f t="shared" ref="L7373:L7436" si="1393">IF($H7373="Heating",0,MAX(0,$G7373-J7373))</f>
        <v>0</v>
      </c>
      <c r="M7373" s="17">
        <f t="shared" ca="1" si="1385"/>
        <v>20</v>
      </c>
      <c r="N7373" s="17">
        <f t="shared" ca="1" si="1386"/>
        <v>20</v>
      </c>
      <c r="O7373" s="4"/>
      <c r="P7373" s="4">
        <v>57</v>
      </c>
      <c r="Q7373" s="4">
        <v>45</v>
      </c>
      <c r="R7373" s="4">
        <v>44</v>
      </c>
      <c r="S7373" s="4">
        <v>51</v>
      </c>
      <c r="T7373" s="4">
        <v>52</v>
      </c>
      <c r="U7373" s="4">
        <v>42</v>
      </c>
      <c r="V7373" s="13">
        <v>50</v>
      </c>
      <c r="W7373" s="4">
        <v>51</v>
      </c>
      <c r="X7373" s="4">
        <v>45</v>
      </c>
      <c r="Y7373">
        <f t="shared" ref="Y7373:Y7436" si="1394">1.08*400*K7373</f>
        <v>0</v>
      </c>
      <c r="Z7373">
        <f t="shared" ref="Z7373:Z7436" si="1395">1.08*400*L7373</f>
        <v>0</v>
      </c>
    </row>
    <row r="7374" spans="2:26" x14ac:dyDescent="0.25">
      <c r="B7374" s="11">
        <f t="shared" ref="B7374:B7437" si="1396">B7373+1/24</f>
        <v>44868.749999982145</v>
      </c>
      <c r="C7374" s="1">
        <f t="shared" si="1387"/>
        <v>11</v>
      </c>
      <c r="D7374" s="1">
        <f t="shared" si="1388"/>
        <v>4</v>
      </c>
      <c r="E7374" s="12">
        <f t="shared" si="1389"/>
        <v>19</v>
      </c>
      <c r="F7374" s="124" t="str">
        <f t="shared" si="1390"/>
        <v>0</v>
      </c>
      <c r="G7374" s="1">
        <f ca="1">(OFFSET(O7374,0,MATCH(Customer!$J$6,'CDH &amp; HDH'!$P$11:$X$11,0)))</f>
        <v>51</v>
      </c>
      <c r="H7374" s="1" t="str">
        <f t="shared" si="1391"/>
        <v>Heating</v>
      </c>
      <c r="I7374" s="1">
        <f ca="1">OFFSET(IF($H7374="Cooling",Customer!$C$25,Customer!$C$52),E7374,D7374)</f>
        <v>66</v>
      </c>
      <c r="J7374" s="1">
        <f ca="1">OFFSET(IF($H7374="Cooling",Customer!$L$25,Customer!$L$52),$E7374,$D7374)</f>
        <v>64</v>
      </c>
      <c r="K7374" s="16">
        <f t="shared" si="1392"/>
        <v>0</v>
      </c>
      <c r="L7374" s="16">
        <f t="shared" si="1393"/>
        <v>0</v>
      </c>
      <c r="M7374" s="17">
        <f t="shared" ca="1" si="1385"/>
        <v>15</v>
      </c>
      <c r="N7374" s="17">
        <f t="shared" ca="1" si="1386"/>
        <v>13</v>
      </c>
      <c r="O7374" s="4"/>
      <c r="P7374" s="4">
        <v>54</v>
      </c>
      <c r="Q7374" s="4">
        <v>43</v>
      </c>
      <c r="R7374" s="4">
        <v>44</v>
      </c>
      <c r="S7374" s="4">
        <v>50</v>
      </c>
      <c r="T7374" s="4">
        <v>50</v>
      </c>
      <c r="U7374" s="4">
        <v>38</v>
      </c>
      <c r="V7374" s="13">
        <v>51</v>
      </c>
      <c r="W7374" s="4">
        <v>46</v>
      </c>
      <c r="X7374" s="4">
        <v>40</v>
      </c>
      <c r="Y7374">
        <f t="shared" si="1394"/>
        <v>0</v>
      </c>
      <c r="Z7374">
        <f t="shared" si="1395"/>
        <v>0</v>
      </c>
    </row>
    <row r="7375" spans="2:26" x14ac:dyDescent="0.25">
      <c r="B7375" s="11">
        <f t="shared" si="1396"/>
        <v>44868.791666648809</v>
      </c>
      <c r="C7375" s="1">
        <f t="shared" si="1387"/>
        <v>11</v>
      </c>
      <c r="D7375" s="1">
        <f t="shared" si="1388"/>
        <v>4</v>
      </c>
      <c r="E7375" s="12">
        <f t="shared" si="1389"/>
        <v>20</v>
      </c>
      <c r="F7375" s="124" t="str">
        <f t="shared" si="1390"/>
        <v>0</v>
      </c>
      <c r="G7375" s="1">
        <f ca="1">(OFFSET(O7375,0,MATCH(Customer!$J$6,'CDH &amp; HDH'!$P$11:$X$11,0)))</f>
        <v>49</v>
      </c>
      <c r="H7375" s="1" t="str">
        <f t="shared" si="1391"/>
        <v>Heating</v>
      </c>
      <c r="I7375" s="1">
        <f ca="1">OFFSET(IF($H7375="Cooling",Customer!$C$25,Customer!$C$52),E7375,D7375)</f>
        <v>66</v>
      </c>
      <c r="J7375" s="1">
        <f ca="1">OFFSET(IF($H7375="Cooling",Customer!$L$25,Customer!$L$52),$E7375,$D7375)</f>
        <v>64</v>
      </c>
      <c r="K7375" s="16">
        <f t="shared" si="1392"/>
        <v>0</v>
      </c>
      <c r="L7375" s="16">
        <f t="shared" si="1393"/>
        <v>0</v>
      </c>
      <c r="M7375" s="17">
        <f t="shared" ca="1" si="1385"/>
        <v>17</v>
      </c>
      <c r="N7375" s="17">
        <f t="shared" ca="1" si="1386"/>
        <v>15</v>
      </c>
      <c r="O7375" s="4"/>
      <c r="P7375" s="4">
        <v>52</v>
      </c>
      <c r="Q7375" s="4">
        <v>41</v>
      </c>
      <c r="R7375" s="4">
        <v>43</v>
      </c>
      <c r="S7375" s="4">
        <v>50</v>
      </c>
      <c r="T7375" s="4">
        <v>48</v>
      </c>
      <c r="U7375" s="4">
        <v>38</v>
      </c>
      <c r="V7375" s="13">
        <v>49</v>
      </c>
      <c r="W7375" s="4">
        <v>46</v>
      </c>
      <c r="X7375" s="4">
        <v>38</v>
      </c>
      <c r="Y7375">
        <f t="shared" si="1394"/>
        <v>0</v>
      </c>
      <c r="Z7375">
        <f t="shared" si="1395"/>
        <v>0</v>
      </c>
    </row>
    <row r="7376" spans="2:26" x14ac:dyDescent="0.25">
      <c r="B7376" s="11">
        <f t="shared" si="1396"/>
        <v>44868.833333315473</v>
      </c>
      <c r="C7376" s="1">
        <f t="shared" si="1387"/>
        <v>11</v>
      </c>
      <c r="D7376" s="1">
        <f t="shared" si="1388"/>
        <v>4</v>
      </c>
      <c r="E7376" s="12">
        <f t="shared" si="1389"/>
        <v>21</v>
      </c>
      <c r="F7376" s="124" t="str">
        <f t="shared" si="1390"/>
        <v>0</v>
      </c>
      <c r="G7376" s="1">
        <f ca="1">(OFFSET(O7376,0,MATCH(Customer!$J$6,'CDH &amp; HDH'!$P$11:$X$11,0)))</f>
        <v>49</v>
      </c>
      <c r="H7376" s="1" t="str">
        <f t="shared" si="1391"/>
        <v>Heating</v>
      </c>
      <c r="I7376" s="1">
        <f ca="1">OFFSET(IF($H7376="Cooling",Customer!$C$25,Customer!$C$52),E7376,D7376)</f>
        <v>66</v>
      </c>
      <c r="J7376" s="1">
        <f ca="1">OFFSET(IF($H7376="Cooling",Customer!$L$25,Customer!$L$52),$E7376,$D7376)</f>
        <v>64</v>
      </c>
      <c r="K7376" s="16">
        <f t="shared" si="1392"/>
        <v>0</v>
      </c>
      <c r="L7376" s="16">
        <f t="shared" si="1393"/>
        <v>0</v>
      </c>
      <c r="M7376" s="17">
        <f t="shared" ca="1" si="1385"/>
        <v>17</v>
      </c>
      <c r="N7376" s="17">
        <f t="shared" ca="1" si="1386"/>
        <v>15</v>
      </c>
      <c r="O7376" s="4"/>
      <c r="P7376" s="4">
        <v>50</v>
      </c>
      <c r="Q7376" s="4">
        <v>41</v>
      </c>
      <c r="R7376" s="4">
        <v>43</v>
      </c>
      <c r="S7376" s="4">
        <v>51</v>
      </c>
      <c r="T7376" s="4">
        <v>48</v>
      </c>
      <c r="U7376" s="4">
        <v>40</v>
      </c>
      <c r="V7376" s="13">
        <v>49</v>
      </c>
      <c r="W7376" s="4">
        <v>43</v>
      </c>
      <c r="X7376" s="4">
        <v>38</v>
      </c>
      <c r="Y7376">
        <f t="shared" si="1394"/>
        <v>0</v>
      </c>
      <c r="Z7376">
        <f t="shared" si="1395"/>
        <v>0</v>
      </c>
    </row>
    <row r="7377" spans="2:26" x14ac:dyDescent="0.25">
      <c r="B7377" s="11">
        <f t="shared" si="1396"/>
        <v>44868.874999982138</v>
      </c>
      <c r="C7377" s="1">
        <f t="shared" si="1387"/>
        <v>11</v>
      </c>
      <c r="D7377" s="1">
        <f t="shared" si="1388"/>
        <v>4</v>
      </c>
      <c r="E7377" s="12">
        <f t="shared" si="1389"/>
        <v>22</v>
      </c>
      <c r="F7377" s="124" t="str">
        <f t="shared" si="1390"/>
        <v>0</v>
      </c>
      <c r="G7377" s="1">
        <f ca="1">(OFFSET(O7377,0,MATCH(Customer!$J$6,'CDH &amp; HDH'!$P$11:$X$11,0)))</f>
        <v>50</v>
      </c>
      <c r="H7377" s="1" t="str">
        <f t="shared" si="1391"/>
        <v>Heating</v>
      </c>
      <c r="I7377" s="1">
        <f ca="1">OFFSET(IF($H7377="Cooling",Customer!$C$25,Customer!$C$52),E7377,D7377)</f>
        <v>66</v>
      </c>
      <c r="J7377" s="1">
        <f ca="1">OFFSET(IF($H7377="Cooling",Customer!$L$25,Customer!$L$52),$E7377,$D7377)</f>
        <v>64</v>
      </c>
      <c r="K7377" s="16">
        <f t="shared" si="1392"/>
        <v>0</v>
      </c>
      <c r="L7377" s="16">
        <f t="shared" si="1393"/>
        <v>0</v>
      </c>
      <c r="M7377" s="17">
        <f t="shared" ca="1" si="1385"/>
        <v>16</v>
      </c>
      <c r="N7377" s="17">
        <f t="shared" ca="1" si="1386"/>
        <v>14</v>
      </c>
      <c r="O7377" s="4"/>
      <c r="P7377" s="4">
        <v>51</v>
      </c>
      <c r="Q7377" s="4">
        <v>40</v>
      </c>
      <c r="R7377" s="4">
        <v>43</v>
      </c>
      <c r="S7377" s="4">
        <v>52</v>
      </c>
      <c r="T7377" s="4">
        <v>47</v>
      </c>
      <c r="U7377" s="4">
        <v>39</v>
      </c>
      <c r="V7377" s="13">
        <v>50</v>
      </c>
      <c r="W7377" s="4">
        <v>42</v>
      </c>
      <c r="X7377" s="4">
        <v>34</v>
      </c>
      <c r="Y7377">
        <f t="shared" si="1394"/>
        <v>0</v>
      </c>
      <c r="Z7377">
        <f t="shared" si="1395"/>
        <v>0</v>
      </c>
    </row>
    <row r="7378" spans="2:26" x14ac:dyDescent="0.25">
      <c r="B7378" s="11">
        <f t="shared" si="1396"/>
        <v>44868.916666648802</v>
      </c>
      <c r="C7378" s="1">
        <f t="shared" si="1387"/>
        <v>11</v>
      </c>
      <c r="D7378" s="1">
        <f t="shared" si="1388"/>
        <v>4</v>
      </c>
      <c r="E7378" s="12">
        <f t="shared" si="1389"/>
        <v>23</v>
      </c>
      <c r="F7378" s="124" t="str">
        <f t="shared" si="1390"/>
        <v>0</v>
      </c>
      <c r="G7378" s="1">
        <f ca="1">(OFFSET(O7378,0,MATCH(Customer!$J$6,'CDH &amp; HDH'!$P$11:$X$11,0)))</f>
        <v>47</v>
      </c>
      <c r="H7378" s="1" t="str">
        <f t="shared" si="1391"/>
        <v>Heating</v>
      </c>
      <c r="I7378" s="1">
        <f ca="1">OFFSET(IF($H7378="Cooling",Customer!$C$25,Customer!$C$52),E7378,D7378)</f>
        <v>66</v>
      </c>
      <c r="J7378" s="1">
        <f ca="1">OFFSET(IF($H7378="Cooling",Customer!$L$25,Customer!$L$52),$E7378,$D7378)</f>
        <v>64</v>
      </c>
      <c r="K7378" s="16">
        <f t="shared" si="1392"/>
        <v>0</v>
      </c>
      <c r="L7378" s="16">
        <f t="shared" si="1393"/>
        <v>0</v>
      </c>
      <c r="M7378" s="17">
        <f t="shared" ca="1" si="1385"/>
        <v>19</v>
      </c>
      <c r="N7378" s="17">
        <f t="shared" ca="1" si="1386"/>
        <v>17</v>
      </c>
      <c r="O7378" s="4"/>
      <c r="P7378" s="4">
        <v>51</v>
      </c>
      <c r="Q7378" s="4">
        <v>40</v>
      </c>
      <c r="R7378" s="4">
        <v>41</v>
      </c>
      <c r="S7378" s="4">
        <v>47</v>
      </c>
      <c r="T7378" s="4">
        <v>47</v>
      </c>
      <c r="U7378" s="4">
        <v>37</v>
      </c>
      <c r="V7378" s="13">
        <v>47</v>
      </c>
      <c r="W7378" s="4">
        <v>40</v>
      </c>
      <c r="X7378" s="4">
        <v>33</v>
      </c>
      <c r="Y7378">
        <f t="shared" si="1394"/>
        <v>0</v>
      </c>
      <c r="Z7378">
        <f t="shared" si="1395"/>
        <v>0</v>
      </c>
    </row>
    <row r="7379" spans="2:26" x14ac:dyDescent="0.25">
      <c r="B7379" s="11">
        <f t="shared" si="1396"/>
        <v>44868.958333315466</v>
      </c>
      <c r="C7379" s="1">
        <f t="shared" si="1387"/>
        <v>11</v>
      </c>
      <c r="D7379" s="1">
        <f t="shared" si="1388"/>
        <v>4</v>
      </c>
      <c r="E7379" s="12">
        <f t="shared" si="1389"/>
        <v>24</v>
      </c>
      <c r="F7379" s="124" t="str">
        <f t="shared" si="1390"/>
        <v>0</v>
      </c>
      <c r="G7379" s="1">
        <f ca="1">(OFFSET(O7379,0,MATCH(Customer!$J$6,'CDH &amp; HDH'!$P$11:$X$11,0)))</f>
        <v>46</v>
      </c>
      <c r="H7379" s="1" t="str">
        <f t="shared" si="1391"/>
        <v>Heating</v>
      </c>
      <c r="I7379" s="1">
        <f ca="1">OFFSET(IF($H7379="Cooling",Customer!$C$25,Customer!$C$52),E7379,D7379)</f>
        <v>66</v>
      </c>
      <c r="J7379" s="1">
        <f ca="1">OFFSET(IF($H7379="Cooling",Customer!$L$25,Customer!$L$52),$E7379,$D7379)</f>
        <v>64</v>
      </c>
      <c r="K7379" s="16">
        <f t="shared" si="1392"/>
        <v>0</v>
      </c>
      <c r="L7379" s="16">
        <f t="shared" si="1393"/>
        <v>0</v>
      </c>
      <c r="M7379" s="17">
        <f t="shared" ca="1" si="1385"/>
        <v>20</v>
      </c>
      <c r="N7379" s="17">
        <f t="shared" ca="1" si="1386"/>
        <v>18</v>
      </c>
      <c r="O7379" s="4"/>
      <c r="P7379" s="4">
        <v>50</v>
      </c>
      <c r="Q7379" s="4">
        <v>39</v>
      </c>
      <c r="R7379" s="4">
        <v>41</v>
      </c>
      <c r="S7379" s="4">
        <v>47</v>
      </c>
      <c r="T7379" s="4">
        <v>46</v>
      </c>
      <c r="U7379" s="4">
        <v>37</v>
      </c>
      <c r="V7379" s="13">
        <v>46</v>
      </c>
      <c r="W7379" s="4">
        <v>39</v>
      </c>
      <c r="X7379" s="4">
        <v>33</v>
      </c>
      <c r="Y7379">
        <f t="shared" si="1394"/>
        <v>0</v>
      </c>
      <c r="Z7379">
        <f t="shared" si="1395"/>
        <v>0</v>
      </c>
    </row>
    <row r="7380" spans="2:26" x14ac:dyDescent="0.25">
      <c r="B7380" s="11">
        <f t="shared" si="1396"/>
        <v>44868.99999998213</v>
      </c>
      <c r="C7380" s="1">
        <f t="shared" si="1387"/>
        <v>11</v>
      </c>
      <c r="D7380" s="1">
        <f t="shared" si="1388"/>
        <v>5</v>
      </c>
      <c r="E7380" s="12">
        <f t="shared" si="1389"/>
        <v>1</v>
      </c>
      <c r="F7380" s="124" t="str">
        <f t="shared" si="1390"/>
        <v>0</v>
      </c>
      <c r="G7380" s="1">
        <f ca="1">(OFFSET(O7380,0,MATCH(Customer!$J$6,'CDH &amp; HDH'!$P$11:$X$11,0)))</f>
        <v>47</v>
      </c>
      <c r="H7380" s="1" t="str">
        <f t="shared" si="1391"/>
        <v>Heating</v>
      </c>
      <c r="I7380" s="1">
        <f ca="1">OFFSET(IF($H7380="Cooling",Customer!$C$25,Customer!$C$52),E7380,D7380)</f>
        <v>66</v>
      </c>
      <c r="J7380" s="1">
        <f ca="1">OFFSET(IF($H7380="Cooling",Customer!$L$25,Customer!$L$52),$E7380,$D7380)</f>
        <v>64</v>
      </c>
      <c r="K7380" s="16">
        <f t="shared" si="1392"/>
        <v>0</v>
      </c>
      <c r="L7380" s="16">
        <f t="shared" si="1393"/>
        <v>0</v>
      </c>
      <c r="M7380" s="17">
        <f t="shared" ca="1" si="1385"/>
        <v>19</v>
      </c>
      <c r="N7380" s="17">
        <f t="shared" ca="1" si="1386"/>
        <v>17</v>
      </c>
      <c r="O7380" s="4"/>
      <c r="P7380" s="4">
        <v>48</v>
      </c>
      <c r="Q7380" s="4">
        <v>36</v>
      </c>
      <c r="R7380" s="4">
        <v>40</v>
      </c>
      <c r="S7380" s="4">
        <v>50</v>
      </c>
      <c r="T7380" s="4">
        <v>45</v>
      </c>
      <c r="U7380" s="4">
        <v>34</v>
      </c>
      <c r="V7380" s="13">
        <v>47</v>
      </c>
      <c r="W7380" s="4">
        <v>37</v>
      </c>
      <c r="X7380" s="4">
        <v>35</v>
      </c>
      <c r="Y7380">
        <f t="shared" si="1394"/>
        <v>0</v>
      </c>
      <c r="Z7380">
        <f t="shared" si="1395"/>
        <v>0</v>
      </c>
    </row>
    <row r="7381" spans="2:26" x14ac:dyDescent="0.25">
      <c r="B7381" s="11">
        <f t="shared" si="1396"/>
        <v>44869.041666648794</v>
      </c>
      <c r="C7381" s="1">
        <f t="shared" si="1387"/>
        <v>11</v>
      </c>
      <c r="D7381" s="1">
        <f t="shared" si="1388"/>
        <v>5</v>
      </c>
      <c r="E7381" s="12">
        <f t="shared" si="1389"/>
        <v>2</v>
      </c>
      <c r="F7381" s="124" t="str">
        <f t="shared" si="1390"/>
        <v>0</v>
      </c>
      <c r="G7381" s="1">
        <f ca="1">(OFFSET(O7381,0,MATCH(Customer!$J$6,'CDH &amp; HDH'!$P$11:$X$11,0)))</f>
        <v>48</v>
      </c>
      <c r="H7381" s="1" t="str">
        <f t="shared" si="1391"/>
        <v>Heating</v>
      </c>
      <c r="I7381" s="1">
        <f ca="1">OFFSET(IF($H7381="Cooling",Customer!$C$25,Customer!$C$52),E7381,D7381)</f>
        <v>66</v>
      </c>
      <c r="J7381" s="1">
        <f ca="1">OFFSET(IF($H7381="Cooling",Customer!$L$25,Customer!$L$52),$E7381,$D7381)</f>
        <v>64</v>
      </c>
      <c r="K7381" s="16">
        <f t="shared" si="1392"/>
        <v>0</v>
      </c>
      <c r="L7381" s="16">
        <f t="shared" si="1393"/>
        <v>0</v>
      </c>
      <c r="M7381" s="17">
        <f t="shared" ca="1" si="1385"/>
        <v>18</v>
      </c>
      <c r="N7381" s="17">
        <f t="shared" ca="1" si="1386"/>
        <v>16</v>
      </c>
      <c r="O7381" s="4"/>
      <c r="P7381" s="4">
        <v>47</v>
      </c>
      <c r="Q7381" s="4">
        <v>36</v>
      </c>
      <c r="R7381" s="4">
        <v>40</v>
      </c>
      <c r="S7381" s="4">
        <v>51</v>
      </c>
      <c r="T7381" s="4">
        <v>44</v>
      </c>
      <c r="U7381" s="4">
        <v>34</v>
      </c>
      <c r="V7381" s="13">
        <v>48</v>
      </c>
      <c r="W7381" s="4">
        <v>37</v>
      </c>
      <c r="X7381" s="4">
        <v>34</v>
      </c>
      <c r="Y7381">
        <f t="shared" si="1394"/>
        <v>0</v>
      </c>
      <c r="Z7381">
        <f t="shared" si="1395"/>
        <v>0</v>
      </c>
    </row>
    <row r="7382" spans="2:26" x14ac:dyDescent="0.25">
      <c r="B7382" s="11">
        <f t="shared" si="1396"/>
        <v>44869.083333315459</v>
      </c>
      <c r="C7382" s="1">
        <f t="shared" si="1387"/>
        <v>11</v>
      </c>
      <c r="D7382" s="1">
        <f t="shared" si="1388"/>
        <v>5</v>
      </c>
      <c r="E7382" s="12">
        <f t="shared" si="1389"/>
        <v>3</v>
      </c>
      <c r="F7382" s="124" t="str">
        <f t="shared" si="1390"/>
        <v>0</v>
      </c>
      <c r="G7382" s="1">
        <f ca="1">(OFFSET(O7382,0,MATCH(Customer!$J$6,'CDH &amp; HDH'!$P$11:$X$11,0)))</f>
        <v>48</v>
      </c>
      <c r="H7382" s="1" t="str">
        <f t="shared" si="1391"/>
        <v>Heating</v>
      </c>
      <c r="I7382" s="1">
        <f ca="1">OFFSET(IF($H7382="Cooling",Customer!$C$25,Customer!$C$52),E7382,D7382)</f>
        <v>66</v>
      </c>
      <c r="J7382" s="1">
        <f ca="1">OFFSET(IF($H7382="Cooling",Customer!$L$25,Customer!$L$52),$E7382,$D7382)</f>
        <v>64</v>
      </c>
      <c r="K7382" s="16">
        <f t="shared" si="1392"/>
        <v>0</v>
      </c>
      <c r="L7382" s="16">
        <f t="shared" si="1393"/>
        <v>0</v>
      </c>
      <c r="M7382" s="17">
        <f t="shared" ca="1" si="1385"/>
        <v>18</v>
      </c>
      <c r="N7382" s="17">
        <f t="shared" ca="1" si="1386"/>
        <v>16</v>
      </c>
      <c r="O7382" s="4"/>
      <c r="P7382" s="4">
        <v>45</v>
      </c>
      <c r="Q7382" s="4">
        <v>37</v>
      </c>
      <c r="R7382" s="4">
        <v>40</v>
      </c>
      <c r="S7382" s="4">
        <v>51</v>
      </c>
      <c r="T7382" s="4">
        <v>44</v>
      </c>
      <c r="U7382" s="4">
        <v>33</v>
      </c>
      <c r="V7382" s="13">
        <v>48</v>
      </c>
      <c r="W7382" s="4">
        <v>37</v>
      </c>
      <c r="X7382" s="4">
        <v>35</v>
      </c>
      <c r="Y7382">
        <f t="shared" si="1394"/>
        <v>0</v>
      </c>
      <c r="Z7382">
        <f t="shared" si="1395"/>
        <v>0</v>
      </c>
    </row>
    <row r="7383" spans="2:26" x14ac:dyDescent="0.25">
      <c r="B7383" s="11">
        <f t="shared" si="1396"/>
        <v>44869.124999982123</v>
      </c>
      <c r="C7383" s="1">
        <f t="shared" si="1387"/>
        <v>11</v>
      </c>
      <c r="D7383" s="1">
        <f t="shared" si="1388"/>
        <v>5</v>
      </c>
      <c r="E7383" s="12">
        <f t="shared" si="1389"/>
        <v>4</v>
      </c>
      <c r="F7383" s="124" t="str">
        <f t="shared" si="1390"/>
        <v>0</v>
      </c>
      <c r="G7383" s="1">
        <f ca="1">(OFFSET(O7383,0,MATCH(Customer!$J$6,'CDH &amp; HDH'!$P$11:$X$11,0)))</f>
        <v>50</v>
      </c>
      <c r="H7383" s="1" t="str">
        <f t="shared" si="1391"/>
        <v>Heating</v>
      </c>
      <c r="I7383" s="1">
        <f ca="1">OFFSET(IF($H7383="Cooling",Customer!$C$25,Customer!$C$52),E7383,D7383)</f>
        <v>66</v>
      </c>
      <c r="J7383" s="1">
        <f ca="1">OFFSET(IF($H7383="Cooling",Customer!$L$25,Customer!$L$52),$E7383,$D7383)</f>
        <v>64</v>
      </c>
      <c r="K7383" s="16">
        <f t="shared" si="1392"/>
        <v>0</v>
      </c>
      <c r="L7383" s="16">
        <f t="shared" si="1393"/>
        <v>0</v>
      </c>
      <c r="M7383" s="17">
        <f t="shared" ca="1" si="1385"/>
        <v>16</v>
      </c>
      <c r="N7383" s="17">
        <f t="shared" ca="1" si="1386"/>
        <v>14</v>
      </c>
      <c r="O7383" s="4"/>
      <c r="P7383" s="4">
        <v>44</v>
      </c>
      <c r="Q7383" s="4">
        <v>36</v>
      </c>
      <c r="R7383" s="4">
        <v>40</v>
      </c>
      <c r="S7383" s="4">
        <v>51</v>
      </c>
      <c r="T7383" s="4">
        <v>44</v>
      </c>
      <c r="U7383" s="4">
        <v>33</v>
      </c>
      <c r="V7383" s="13">
        <v>50</v>
      </c>
      <c r="W7383" s="4">
        <v>35</v>
      </c>
      <c r="X7383" s="4">
        <v>37</v>
      </c>
      <c r="Y7383">
        <f t="shared" si="1394"/>
        <v>0</v>
      </c>
      <c r="Z7383">
        <f t="shared" si="1395"/>
        <v>0</v>
      </c>
    </row>
    <row r="7384" spans="2:26" x14ac:dyDescent="0.25">
      <c r="B7384" s="11">
        <f t="shared" si="1396"/>
        <v>44869.166666648787</v>
      </c>
      <c r="C7384" s="1">
        <f t="shared" si="1387"/>
        <v>11</v>
      </c>
      <c r="D7384" s="1">
        <f t="shared" si="1388"/>
        <v>5</v>
      </c>
      <c r="E7384" s="12">
        <f t="shared" si="1389"/>
        <v>5</v>
      </c>
      <c r="F7384" s="124" t="str">
        <f t="shared" si="1390"/>
        <v>0</v>
      </c>
      <c r="G7384" s="1">
        <f ca="1">(OFFSET(O7384,0,MATCH(Customer!$J$6,'CDH &amp; HDH'!$P$11:$X$11,0)))</f>
        <v>50</v>
      </c>
      <c r="H7384" s="1" t="str">
        <f t="shared" si="1391"/>
        <v>Heating</v>
      </c>
      <c r="I7384" s="1">
        <f ca="1">OFFSET(IF($H7384="Cooling",Customer!$C$25,Customer!$C$52),E7384,D7384)</f>
        <v>66</v>
      </c>
      <c r="J7384" s="1">
        <f ca="1">OFFSET(IF($H7384="Cooling",Customer!$L$25,Customer!$L$52),$E7384,$D7384)</f>
        <v>64</v>
      </c>
      <c r="K7384" s="16">
        <f t="shared" si="1392"/>
        <v>0</v>
      </c>
      <c r="L7384" s="16">
        <f t="shared" si="1393"/>
        <v>0</v>
      </c>
      <c r="M7384" s="17">
        <f t="shared" ca="1" si="1385"/>
        <v>16</v>
      </c>
      <c r="N7384" s="17">
        <f t="shared" ca="1" si="1386"/>
        <v>14</v>
      </c>
      <c r="O7384" s="4"/>
      <c r="P7384" s="4">
        <v>43</v>
      </c>
      <c r="Q7384" s="4">
        <v>38</v>
      </c>
      <c r="R7384" s="4">
        <v>41</v>
      </c>
      <c r="S7384" s="4">
        <v>53</v>
      </c>
      <c r="T7384" s="4">
        <v>44</v>
      </c>
      <c r="U7384" s="4">
        <v>31</v>
      </c>
      <c r="V7384" s="13">
        <v>50</v>
      </c>
      <c r="W7384" s="4">
        <v>35</v>
      </c>
      <c r="X7384" s="4">
        <v>37</v>
      </c>
      <c r="Y7384">
        <f t="shared" si="1394"/>
        <v>0</v>
      </c>
      <c r="Z7384">
        <f t="shared" si="1395"/>
        <v>0</v>
      </c>
    </row>
    <row r="7385" spans="2:26" x14ac:dyDescent="0.25">
      <c r="B7385" s="11">
        <f t="shared" si="1396"/>
        <v>44869.208333315451</v>
      </c>
      <c r="C7385" s="1">
        <f t="shared" si="1387"/>
        <v>11</v>
      </c>
      <c r="D7385" s="1">
        <f t="shared" si="1388"/>
        <v>5</v>
      </c>
      <c r="E7385" s="12">
        <f t="shared" si="1389"/>
        <v>6</v>
      </c>
      <c r="F7385" s="124" t="str">
        <f t="shared" si="1390"/>
        <v>0</v>
      </c>
      <c r="G7385" s="1">
        <f ca="1">(OFFSET(O7385,0,MATCH(Customer!$J$6,'CDH &amp; HDH'!$P$11:$X$11,0)))</f>
        <v>50</v>
      </c>
      <c r="H7385" s="1" t="str">
        <f t="shared" si="1391"/>
        <v>Heating</v>
      </c>
      <c r="I7385" s="1">
        <f ca="1">OFFSET(IF($H7385="Cooling",Customer!$C$25,Customer!$C$52),E7385,D7385)</f>
        <v>66</v>
      </c>
      <c r="J7385" s="1">
        <f ca="1">OFFSET(IF($H7385="Cooling",Customer!$L$25,Customer!$L$52),$E7385,$D7385)</f>
        <v>64</v>
      </c>
      <c r="K7385" s="16">
        <f t="shared" si="1392"/>
        <v>0</v>
      </c>
      <c r="L7385" s="16">
        <f t="shared" si="1393"/>
        <v>0</v>
      </c>
      <c r="M7385" s="17">
        <f t="shared" ca="1" si="1385"/>
        <v>16</v>
      </c>
      <c r="N7385" s="17">
        <f t="shared" ca="1" si="1386"/>
        <v>14</v>
      </c>
      <c r="O7385" s="4"/>
      <c r="P7385" s="4">
        <v>43</v>
      </c>
      <c r="Q7385" s="4">
        <v>39</v>
      </c>
      <c r="R7385" s="4">
        <v>41</v>
      </c>
      <c r="S7385" s="4">
        <v>55</v>
      </c>
      <c r="T7385" s="4">
        <v>43</v>
      </c>
      <c r="U7385" s="4">
        <v>31</v>
      </c>
      <c r="V7385" s="13">
        <v>50</v>
      </c>
      <c r="W7385" s="4">
        <v>34</v>
      </c>
      <c r="X7385" s="4">
        <v>38</v>
      </c>
      <c r="Y7385">
        <f t="shared" si="1394"/>
        <v>0</v>
      </c>
      <c r="Z7385">
        <f t="shared" si="1395"/>
        <v>0</v>
      </c>
    </row>
    <row r="7386" spans="2:26" x14ac:dyDescent="0.25">
      <c r="B7386" s="11">
        <f t="shared" si="1396"/>
        <v>44869.249999982116</v>
      </c>
      <c r="C7386" s="1">
        <f t="shared" si="1387"/>
        <v>11</v>
      </c>
      <c r="D7386" s="1">
        <f t="shared" si="1388"/>
        <v>5</v>
      </c>
      <c r="E7386" s="12">
        <f t="shared" si="1389"/>
        <v>7</v>
      </c>
      <c r="F7386" s="124" t="str">
        <f t="shared" si="1390"/>
        <v>0</v>
      </c>
      <c r="G7386" s="1">
        <f ca="1">(OFFSET(O7386,0,MATCH(Customer!$J$6,'CDH &amp; HDH'!$P$11:$X$11,0)))</f>
        <v>50</v>
      </c>
      <c r="H7386" s="1" t="str">
        <f t="shared" si="1391"/>
        <v>Heating</v>
      </c>
      <c r="I7386" s="1">
        <f ca="1">OFFSET(IF($H7386="Cooling",Customer!$C$25,Customer!$C$52),E7386,D7386)</f>
        <v>66</v>
      </c>
      <c r="J7386" s="1">
        <f ca="1">OFFSET(IF($H7386="Cooling",Customer!$L$25,Customer!$L$52),$E7386,$D7386)</f>
        <v>64</v>
      </c>
      <c r="K7386" s="16">
        <f t="shared" si="1392"/>
        <v>0</v>
      </c>
      <c r="L7386" s="16">
        <f t="shared" si="1393"/>
        <v>0</v>
      </c>
      <c r="M7386" s="17">
        <f t="shared" ca="1" si="1385"/>
        <v>16</v>
      </c>
      <c r="N7386" s="17">
        <f t="shared" ca="1" si="1386"/>
        <v>14</v>
      </c>
      <c r="O7386" s="4"/>
      <c r="P7386" s="4">
        <v>42</v>
      </c>
      <c r="Q7386" s="4">
        <v>42</v>
      </c>
      <c r="R7386" s="4">
        <v>40</v>
      </c>
      <c r="S7386" s="4">
        <v>56</v>
      </c>
      <c r="T7386" s="4">
        <v>40</v>
      </c>
      <c r="U7386" s="4">
        <v>31</v>
      </c>
      <c r="V7386" s="13">
        <v>50</v>
      </c>
      <c r="W7386" s="4">
        <v>33</v>
      </c>
      <c r="X7386" s="4">
        <v>37</v>
      </c>
      <c r="Y7386">
        <f t="shared" si="1394"/>
        <v>0</v>
      </c>
      <c r="Z7386">
        <f t="shared" si="1395"/>
        <v>0</v>
      </c>
    </row>
    <row r="7387" spans="2:26" x14ac:dyDescent="0.25">
      <c r="B7387" s="11">
        <f t="shared" si="1396"/>
        <v>44869.29166664878</v>
      </c>
      <c r="C7387" s="1">
        <f t="shared" si="1387"/>
        <v>11</v>
      </c>
      <c r="D7387" s="1">
        <f t="shared" si="1388"/>
        <v>5</v>
      </c>
      <c r="E7387" s="12">
        <f t="shared" si="1389"/>
        <v>8</v>
      </c>
      <c r="F7387" s="124" t="str">
        <f t="shared" si="1390"/>
        <v>0</v>
      </c>
      <c r="G7387" s="1">
        <f ca="1">(OFFSET(O7387,0,MATCH(Customer!$J$6,'CDH &amp; HDH'!$P$11:$X$11,0)))</f>
        <v>52</v>
      </c>
      <c r="H7387" s="1" t="str">
        <f t="shared" si="1391"/>
        <v>Heating</v>
      </c>
      <c r="I7387" s="1">
        <f ca="1">OFFSET(IF($H7387="Cooling",Customer!$C$25,Customer!$C$52),E7387,D7387)</f>
        <v>70</v>
      </c>
      <c r="J7387" s="1">
        <f ca="1">OFFSET(IF($H7387="Cooling",Customer!$L$25,Customer!$L$52),$E7387,$D7387)</f>
        <v>70</v>
      </c>
      <c r="K7387" s="16">
        <f t="shared" si="1392"/>
        <v>0</v>
      </c>
      <c r="L7387" s="16">
        <f t="shared" si="1393"/>
        <v>0</v>
      </c>
      <c r="M7387" s="17">
        <f t="shared" ca="1" si="1385"/>
        <v>18</v>
      </c>
      <c r="N7387" s="17">
        <f t="shared" ca="1" si="1386"/>
        <v>18</v>
      </c>
      <c r="O7387" s="4"/>
      <c r="P7387" s="4">
        <v>45</v>
      </c>
      <c r="Q7387" s="4">
        <v>42</v>
      </c>
      <c r="R7387" s="4">
        <v>40</v>
      </c>
      <c r="S7387" s="4">
        <v>57</v>
      </c>
      <c r="T7387" s="4">
        <v>43</v>
      </c>
      <c r="U7387" s="4">
        <v>35</v>
      </c>
      <c r="V7387" s="13">
        <v>52</v>
      </c>
      <c r="W7387" s="4">
        <v>36</v>
      </c>
      <c r="X7387" s="4">
        <v>39</v>
      </c>
      <c r="Y7387">
        <f t="shared" si="1394"/>
        <v>0</v>
      </c>
      <c r="Z7387">
        <f t="shared" si="1395"/>
        <v>0</v>
      </c>
    </row>
    <row r="7388" spans="2:26" x14ac:dyDescent="0.25">
      <c r="B7388" s="11">
        <f t="shared" si="1396"/>
        <v>44869.333333315444</v>
      </c>
      <c r="C7388" s="1">
        <f t="shared" si="1387"/>
        <v>11</v>
      </c>
      <c r="D7388" s="1">
        <f t="shared" si="1388"/>
        <v>5</v>
      </c>
      <c r="E7388" s="12">
        <f t="shared" si="1389"/>
        <v>9</v>
      </c>
      <c r="F7388" s="124" t="str">
        <f t="shared" si="1390"/>
        <v>0</v>
      </c>
      <c r="G7388" s="1">
        <f ca="1">(OFFSET(O7388,0,MATCH(Customer!$J$6,'CDH &amp; HDH'!$P$11:$X$11,0)))</f>
        <v>55</v>
      </c>
      <c r="H7388" s="1" t="str">
        <f t="shared" si="1391"/>
        <v>Heating</v>
      </c>
      <c r="I7388" s="1">
        <f ca="1">OFFSET(IF($H7388="Cooling",Customer!$C$25,Customer!$C$52),E7388,D7388)</f>
        <v>70</v>
      </c>
      <c r="J7388" s="1">
        <f ca="1">OFFSET(IF($H7388="Cooling",Customer!$L$25,Customer!$L$52),$E7388,$D7388)</f>
        <v>70</v>
      </c>
      <c r="K7388" s="16">
        <f t="shared" si="1392"/>
        <v>0</v>
      </c>
      <c r="L7388" s="16">
        <f t="shared" si="1393"/>
        <v>0</v>
      </c>
      <c r="M7388" s="17">
        <f t="shared" ca="1" si="1385"/>
        <v>15</v>
      </c>
      <c r="N7388" s="17">
        <f t="shared" ca="1" si="1386"/>
        <v>15</v>
      </c>
      <c r="O7388" s="4"/>
      <c r="P7388" s="4">
        <v>53</v>
      </c>
      <c r="Q7388" s="4">
        <v>42</v>
      </c>
      <c r="R7388" s="4">
        <v>40</v>
      </c>
      <c r="S7388" s="4">
        <v>59</v>
      </c>
      <c r="T7388" s="4">
        <v>50</v>
      </c>
      <c r="U7388" s="4">
        <v>39</v>
      </c>
      <c r="V7388" s="13">
        <v>55</v>
      </c>
      <c r="W7388" s="4">
        <v>40</v>
      </c>
      <c r="X7388" s="4">
        <v>43</v>
      </c>
      <c r="Y7388">
        <f t="shared" si="1394"/>
        <v>0</v>
      </c>
      <c r="Z7388">
        <f t="shared" si="1395"/>
        <v>0</v>
      </c>
    </row>
    <row r="7389" spans="2:26" x14ac:dyDescent="0.25">
      <c r="B7389" s="11">
        <f t="shared" si="1396"/>
        <v>44869.374999982108</v>
      </c>
      <c r="C7389" s="1">
        <f t="shared" si="1387"/>
        <v>11</v>
      </c>
      <c r="D7389" s="1">
        <f t="shared" si="1388"/>
        <v>5</v>
      </c>
      <c r="E7389" s="12">
        <f t="shared" si="1389"/>
        <v>10</v>
      </c>
      <c r="F7389" s="124" t="str">
        <f t="shared" si="1390"/>
        <v>0</v>
      </c>
      <c r="G7389" s="1">
        <f ca="1">(OFFSET(O7389,0,MATCH(Customer!$J$6,'CDH &amp; HDH'!$P$11:$X$11,0)))</f>
        <v>59</v>
      </c>
      <c r="H7389" s="1" t="str">
        <f t="shared" si="1391"/>
        <v>Heating</v>
      </c>
      <c r="I7389" s="1">
        <f ca="1">OFFSET(IF($H7389="Cooling",Customer!$C$25,Customer!$C$52),E7389,D7389)</f>
        <v>70</v>
      </c>
      <c r="J7389" s="1">
        <f ca="1">OFFSET(IF($H7389="Cooling",Customer!$L$25,Customer!$L$52),$E7389,$D7389)</f>
        <v>70</v>
      </c>
      <c r="K7389" s="16">
        <f t="shared" si="1392"/>
        <v>0</v>
      </c>
      <c r="L7389" s="16">
        <f t="shared" si="1393"/>
        <v>0</v>
      </c>
      <c r="M7389" s="17">
        <f t="shared" ca="1" si="1385"/>
        <v>11</v>
      </c>
      <c r="N7389" s="17">
        <f t="shared" ca="1" si="1386"/>
        <v>11</v>
      </c>
      <c r="O7389" s="4"/>
      <c r="P7389" s="4">
        <v>61</v>
      </c>
      <c r="Q7389" s="4">
        <v>44</v>
      </c>
      <c r="R7389" s="4">
        <v>37</v>
      </c>
      <c r="S7389" s="4">
        <v>59</v>
      </c>
      <c r="T7389" s="4">
        <v>60</v>
      </c>
      <c r="U7389" s="4">
        <v>41</v>
      </c>
      <c r="V7389" s="13">
        <v>59</v>
      </c>
      <c r="W7389" s="4">
        <v>47</v>
      </c>
      <c r="X7389" s="4">
        <v>44</v>
      </c>
      <c r="Y7389">
        <f t="shared" si="1394"/>
        <v>0</v>
      </c>
      <c r="Z7389">
        <f t="shared" si="1395"/>
        <v>0</v>
      </c>
    </row>
    <row r="7390" spans="2:26" x14ac:dyDescent="0.25">
      <c r="B7390" s="11">
        <f t="shared" si="1396"/>
        <v>44869.416666648773</v>
      </c>
      <c r="C7390" s="1">
        <f t="shared" si="1387"/>
        <v>11</v>
      </c>
      <c r="D7390" s="1">
        <f t="shared" si="1388"/>
        <v>5</v>
      </c>
      <c r="E7390" s="12">
        <f t="shared" si="1389"/>
        <v>11</v>
      </c>
      <c r="F7390" s="124" t="str">
        <f t="shared" si="1390"/>
        <v>0</v>
      </c>
      <c r="G7390" s="1">
        <f ca="1">(OFFSET(O7390,0,MATCH(Customer!$J$6,'CDH &amp; HDH'!$P$11:$X$11,0)))</f>
        <v>62</v>
      </c>
      <c r="H7390" s="1" t="str">
        <f t="shared" si="1391"/>
        <v>Heating</v>
      </c>
      <c r="I7390" s="1">
        <f ca="1">OFFSET(IF($H7390="Cooling",Customer!$C$25,Customer!$C$52),E7390,D7390)</f>
        <v>70</v>
      </c>
      <c r="J7390" s="1">
        <f ca="1">OFFSET(IF($H7390="Cooling",Customer!$L$25,Customer!$L$52),$E7390,$D7390)</f>
        <v>70</v>
      </c>
      <c r="K7390" s="16">
        <f t="shared" si="1392"/>
        <v>0</v>
      </c>
      <c r="L7390" s="16">
        <f t="shared" si="1393"/>
        <v>0</v>
      </c>
      <c r="M7390" s="17">
        <f t="shared" ca="1" si="1385"/>
        <v>8</v>
      </c>
      <c r="N7390" s="17">
        <f t="shared" ca="1" si="1386"/>
        <v>8</v>
      </c>
      <c r="O7390" s="4"/>
      <c r="P7390" s="4">
        <v>66</v>
      </c>
      <c r="Q7390" s="4">
        <v>50</v>
      </c>
      <c r="R7390" s="4">
        <v>36</v>
      </c>
      <c r="S7390" s="4">
        <v>61</v>
      </c>
      <c r="T7390" s="4">
        <v>66</v>
      </c>
      <c r="U7390" s="4">
        <v>44</v>
      </c>
      <c r="V7390" s="13">
        <v>62</v>
      </c>
      <c r="W7390" s="4">
        <v>53</v>
      </c>
      <c r="X7390" s="4">
        <v>49</v>
      </c>
      <c r="Y7390">
        <f t="shared" si="1394"/>
        <v>0</v>
      </c>
      <c r="Z7390">
        <f t="shared" si="1395"/>
        <v>0</v>
      </c>
    </row>
    <row r="7391" spans="2:26" x14ac:dyDescent="0.25">
      <c r="B7391" s="11">
        <f t="shared" si="1396"/>
        <v>44869.458333315437</v>
      </c>
      <c r="C7391" s="1">
        <f t="shared" si="1387"/>
        <v>11</v>
      </c>
      <c r="D7391" s="1">
        <f t="shared" si="1388"/>
        <v>5</v>
      </c>
      <c r="E7391" s="12">
        <f t="shared" si="1389"/>
        <v>12</v>
      </c>
      <c r="F7391" s="124" t="str">
        <f t="shared" si="1390"/>
        <v>0</v>
      </c>
      <c r="G7391" s="1">
        <f ca="1">(OFFSET(O7391,0,MATCH(Customer!$J$6,'CDH &amp; HDH'!$P$11:$X$11,0)))</f>
        <v>65</v>
      </c>
      <c r="H7391" s="1" t="str">
        <f t="shared" si="1391"/>
        <v>Heating</v>
      </c>
      <c r="I7391" s="1">
        <f ca="1">OFFSET(IF($H7391="Cooling",Customer!$C$25,Customer!$C$52),E7391,D7391)</f>
        <v>70</v>
      </c>
      <c r="J7391" s="1">
        <f ca="1">OFFSET(IF($H7391="Cooling",Customer!$L$25,Customer!$L$52),$E7391,$D7391)</f>
        <v>70</v>
      </c>
      <c r="K7391" s="16">
        <f t="shared" si="1392"/>
        <v>0</v>
      </c>
      <c r="L7391" s="16">
        <f t="shared" si="1393"/>
        <v>0</v>
      </c>
      <c r="M7391" s="17">
        <f t="shared" ca="1" si="1385"/>
        <v>5</v>
      </c>
      <c r="N7391" s="17">
        <f t="shared" ca="1" si="1386"/>
        <v>5</v>
      </c>
      <c r="O7391" s="4"/>
      <c r="P7391" s="4">
        <v>70</v>
      </c>
      <c r="Q7391" s="4">
        <v>54</v>
      </c>
      <c r="R7391" s="4">
        <v>38</v>
      </c>
      <c r="S7391" s="4">
        <v>64</v>
      </c>
      <c r="T7391" s="4">
        <v>68</v>
      </c>
      <c r="U7391" s="4">
        <v>46</v>
      </c>
      <c r="V7391" s="13">
        <v>65</v>
      </c>
      <c r="W7391" s="4">
        <v>57</v>
      </c>
      <c r="X7391" s="4">
        <v>51</v>
      </c>
      <c r="Y7391">
        <f t="shared" si="1394"/>
        <v>0</v>
      </c>
      <c r="Z7391">
        <f t="shared" si="1395"/>
        <v>0</v>
      </c>
    </row>
    <row r="7392" spans="2:26" x14ac:dyDescent="0.25">
      <c r="B7392" s="11">
        <f t="shared" si="1396"/>
        <v>44869.499999982101</v>
      </c>
      <c r="C7392" s="1">
        <f t="shared" si="1387"/>
        <v>11</v>
      </c>
      <c r="D7392" s="1">
        <f t="shared" si="1388"/>
        <v>5</v>
      </c>
      <c r="E7392" s="12">
        <f t="shared" si="1389"/>
        <v>13</v>
      </c>
      <c r="F7392" s="124" t="str">
        <f t="shared" si="1390"/>
        <v>0</v>
      </c>
      <c r="G7392" s="1">
        <f ca="1">(OFFSET(O7392,0,MATCH(Customer!$J$6,'CDH &amp; HDH'!$P$11:$X$11,0)))</f>
        <v>68</v>
      </c>
      <c r="H7392" s="1" t="str">
        <f t="shared" si="1391"/>
        <v>Heating</v>
      </c>
      <c r="I7392" s="1">
        <f ca="1">OFFSET(IF($H7392="Cooling",Customer!$C$25,Customer!$C$52),E7392,D7392)</f>
        <v>70</v>
      </c>
      <c r="J7392" s="1">
        <f ca="1">OFFSET(IF($H7392="Cooling",Customer!$L$25,Customer!$L$52),$E7392,$D7392)</f>
        <v>70</v>
      </c>
      <c r="K7392" s="16">
        <f t="shared" si="1392"/>
        <v>0</v>
      </c>
      <c r="L7392" s="16">
        <f t="shared" si="1393"/>
        <v>0</v>
      </c>
      <c r="M7392" s="17">
        <f t="shared" ca="1" si="1385"/>
        <v>2</v>
      </c>
      <c r="N7392" s="17">
        <f t="shared" ca="1" si="1386"/>
        <v>2</v>
      </c>
      <c r="O7392" s="4"/>
      <c r="P7392" s="4">
        <v>72</v>
      </c>
      <c r="Q7392" s="4">
        <v>59</v>
      </c>
      <c r="R7392" s="4">
        <v>40</v>
      </c>
      <c r="S7392" s="4">
        <v>66</v>
      </c>
      <c r="T7392" s="4">
        <v>73</v>
      </c>
      <c r="U7392" s="4">
        <v>47</v>
      </c>
      <c r="V7392" s="13">
        <v>68</v>
      </c>
      <c r="W7392" s="4">
        <v>61</v>
      </c>
      <c r="X7392" s="4">
        <v>55</v>
      </c>
      <c r="Y7392">
        <f t="shared" si="1394"/>
        <v>0</v>
      </c>
      <c r="Z7392">
        <f t="shared" si="1395"/>
        <v>0</v>
      </c>
    </row>
    <row r="7393" spans="2:26" x14ac:dyDescent="0.25">
      <c r="B7393" s="11">
        <f t="shared" si="1396"/>
        <v>44869.541666648765</v>
      </c>
      <c r="C7393" s="1">
        <f t="shared" si="1387"/>
        <v>11</v>
      </c>
      <c r="D7393" s="1">
        <f t="shared" si="1388"/>
        <v>5</v>
      </c>
      <c r="E7393" s="12">
        <f t="shared" si="1389"/>
        <v>14</v>
      </c>
      <c r="F7393" s="124" t="str">
        <f t="shared" si="1390"/>
        <v>0</v>
      </c>
      <c r="G7393" s="1">
        <f ca="1">(OFFSET(O7393,0,MATCH(Customer!$J$6,'CDH &amp; HDH'!$P$11:$X$11,0)))</f>
        <v>70</v>
      </c>
      <c r="H7393" s="1" t="str">
        <f t="shared" si="1391"/>
        <v>Heating</v>
      </c>
      <c r="I7393" s="1">
        <f ca="1">OFFSET(IF($H7393="Cooling",Customer!$C$25,Customer!$C$52),E7393,D7393)</f>
        <v>70</v>
      </c>
      <c r="J7393" s="1">
        <f ca="1">OFFSET(IF($H7393="Cooling",Customer!$L$25,Customer!$L$52),$E7393,$D7393)</f>
        <v>70</v>
      </c>
      <c r="K7393" s="16">
        <f t="shared" si="1392"/>
        <v>0</v>
      </c>
      <c r="L7393" s="16">
        <f t="shared" si="1393"/>
        <v>0</v>
      </c>
      <c r="M7393" s="17">
        <f t="shared" ca="1" si="1385"/>
        <v>0</v>
      </c>
      <c r="N7393" s="17">
        <f t="shared" ca="1" si="1386"/>
        <v>0</v>
      </c>
      <c r="O7393" s="4"/>
      <c r="P7393" s="4">
        <v>73</v>
      </c>
      <c r="Q7393" s="4">
        <v>62</v>
      </c>
      <c r="R7393" s="4">
        <v>42</v>
      </c>
      <c r="S7393" s="4">
        <v>63</v>
      </c>
      <c r="T7393" s="4">
        <v>75</v>
      </c>
      <c r="U7393" s="4">
        <v>48</v>
      </c>
      <c r="V7393" s="13">
        <v>70</v>
      </c>
      <c r="W7393" s="4">
        <v>63</v>
      </c>
      <c r="X7393" s="4">
        <v>57</v>
      </c>
      <c r="Y7393">
        <f t="shared" si="1394"/>
        <v>0</v>
      </c>
      <c r="Z7393">
        <f t="shared" si="1395"/>
        <v>0</v>
      </c>
    </row>
    <row r="7394" spans="2:26" x14ac:dyDescent="0.25">
      <c r="B7394" s="11">
        <f t="shared" si="1396"/>
        <v>44869.58333331543</v>
      </c>
      <c r="C7394" s="1">
        <f t="shared" si="1387"/>
        <v>11</v>
      </c>
      <c r="D7394" s="1">
        <f t="shared" si="1388"/>
        <v>5</v>
      </c>
      <c r="E7394" s="12">
        <f t="shared" si="1389"/>
        <v>15</v>
      </c>
      <c r="F7394" s="124" t="str">
        <f t="shared" si="1390"/>
        <v>0</v>
      </c>
      <c r="G7394" s="1">
        <f ca="1">(OFFSET(O7394,0,MATCH(Customer!$J$6,'CDH &amp; HDH'!$P$11:$X$11,0)))</f>
        <v>69</v>
      </c>
      <c r="H7394" s="1" t="str">
        <f t="shared" si="1391"/>
        <v>Heating</v>
      </c>
      <c r="I7394" s="1">
        <f ca="1">OFFSET(IF($H7394="Cooling",Customer!$C$25,Customer!$C$52),E7394,D7394)</f>
        <v>70</v>
      </c>
      <c r="J7394" s="1">
        <f ca="1">OFFSET(IF($H7394="Cooling",Customer!$L$25,Customer!$L$52),$E7394,$D7394)</f>
        <v>70</v>
      </c>
      <c r="K7394" s="16">
        <f t="shared" si="1392"/>
        <v>0</v>
      </c>
      <c r="L7394" s="16">
        <f t="shared" si="1393"/>
        <v>0</v>
      </c>
      <c r="M7394" s="17">
        <f t="shared" ca="1" si="1385"/>
        <v>1</v>
      </c>
      <c r="N7394" s="17">
        <f t="shared" ca="1" si="1386"/>
        <v>1</v>
      </c>
      <c r="O7394" s="4"/>
      <c r="P7394" s="4">
        <v>73</v>
      </c>
      <c r="Q7394" s="4">
        <v>60</v>
      </c>
      <c r="R7394" s="4">
        <v>42</v>
      </c>
      <c r="S7394" s="4">
        <v>65</v>
      </c>
      <c r="T7394" s="4">
        <v>74</v>
      </c>
      <c r="U7394" s="4">
        <v>48</v>
      </c>
      <c r="V7394" s="13">
        <v>69</v>
      </c>
      <c r="W7394" s="4">
        <v>63</v>
      </c>
      <c r="X7394" s="4">
        <v>60</v>
      </c>
      <c r="Y7394">
        <f t="shared" si="1394"/>
        <v>0</v>
      </c>
      <c r="Z7394">
        <f t="shared" si="1395"/>
        <v>0</v>
      </c>
    </row>
    <row r="7395" spans="2:26" x14ac:dyDescent="0.25">
      <c r="B7395" s="11">
        <f t="shared" si="1396"/>
        <v>44869.624999982094</v>
      </c>
      <c r="C7395" s="1">
        <f t="shared" si="1387"/>
        <v>11</v>
      </c>
      <c r="D7395" s="1">
        <f t="shared" si="1388"/>
        <v>5</v>
      </c>
      <c r="E7395" s="12">
        <f t="shared" si="1389"/>
        <v>16</v>
      </c>
      <c r="F7395" s="124" t="str">
        <f t="shared" si="1390"/>
        <v>0</v>
      </c>
      <c r="G7395" s="1">
        <f ca="1">(OFFSET(O7395,0,MATCH(Customer!$J$6,'CDH &amp; HDH'!$P$11:$X$11,0)))</f>
        <v>70</v>
      </c>
      <c r="H7395" s="1" t="str">
        <f t="shared" si="1391"/>
        <v>Heating</v>
      </c>
      <c r="I7395" s="1">
        <f ca="1">OFFSET(IF($H7395="Cooling",Customer!$C$25,Customer!$C$52),E7395,D7395)</f>
        <v>70</v>
      </c>
      <c r="J7395" s="1">
        <f ca="1">OFFSET(IF($H7395="Cooling",Customer!$L$25,Customer!$L$52),$E7395,$D7395)</f>
        <v>70</v>
      </c>
      <c r="K7395" s="16">
        <f t="shared" si="1392"/>
        <v>0</v>
      </c>
      <c r="L7395" s="16">
        <f t="shared" si="1393"/>
        <v>0</v>
      </c>
      <c r="M7395" s="17">
        <f t="shared" ca="1" si="1385"/>
        <v>0</v>
      </c>
      <c r="N7395" s="17">
        <f t="shared" ca="1" si="1386"/>
        <v>0</v>
      </c>
      <c r="O7395" s="4"/>
      <c r="P7395" s="4">
        <v>71</v>
      </c>
      <c r="Q7395" s="4">
        <v>61</v>
      </c>
      <c r="R7395" s="4">
        <v>40</v>
      </c>
      <c r="S7395" s="4">
        <v>64</v>
      </c>
      <c r="T7395" s="4">
        <v>75</v>
      </c>
      <c r="U7395" s="4">
        <v>47</v>
      </c>
      <c r="V7395" s="13">
        <v>70</v>
      </c>
      <c r="W7395" s="4">
        <v>63</v>
      </c>
      <c r="X7395" s="4">
        <v>60</v>
      </c>
      <c r="Y7395">
        <f t="shared" si="1394"/>
        <v>0</v>
      </c>
      <c r="Z7395">
        <f t="shared" si="1395"/>
        <v>0</v>
      </c>
    </row>
    <row r="7396" spans="2:26" x14ac:dyDescent="0.25">
      <c r="B7396" s="11">
        <f t="shared" si="1396"/>
        <v>44869.666666648758</v>
      </c>
      <c r="C7396" s="1">
        <f t="shared" si="1387"/>
        <v>11</v>
      </c>
      <c r="D7396" s="1">
        <f t="shared" si="1388"/>
        <v>5</v>
      </c>
      <c r="E7396" s="12">
        <f t="shared" si="1389"/>
        <v>17</v>
      </c>
      <c r="F7396" s="124" t="str">
        <f t="shared" si="1390"/>
        <v>0</v>
      </c>
      <c r="G7396" s="1">
        <f ca="1">(OFFSET(O7396,0,MATCH(Customer!$J$6,'CDH &amp; HDH'!$P$11:$X$11,0)))</f>
        <v>69</v>
      </c>
      <c r="H7396" s="1" t="str">
        <f t="shared" si="1391"/>
        <v>Heating</v>
      </c>
      <c r="I7396" s="1">
        <f ca="1">OFFSET(IF($H7396="Cooling",Customer!$C$25,Customer!$C$52),E7396,D7396)</f>
        <v>70</v>
      </c>
      <c r="J7396" s="1">
        <f ca="1">OFFSET(IF($H7396="Cooling",Customer!$L$25,Customer!$L$52),$E7396,$D7396)</f>
        <v>70</v>
      </c>
      <c r="K7396" s="16">
        <f t="shared" si="1392"/>
        <v>0</v>
      </c>
      <c r="L7396" s="16">
        <f t="shared" si="1393"/>
        <v>0</v>
      </c>
      <c r="M7396" s="17">
        <f t="shared" ref="M7396:M7459" ca="1" si="1397">IF($H7396="Cooling",0,MAX(0,I7396-$G7396))</f>
        <v>1</v>
      </c>
      <c r="N7396" s="17">
        <f t="shared" ref="N7396:N7459" ca="1" si="1398">IF($H7396="Cooling",0,MAX(0,J7396-$G7396))</f>
        <v>1</v>
      </c>
      <c r="O7396" s="4"/>
      <c r="P7396" s="4">
        <v>67</v>
      </c>
      <c r="Q7396" s="4">
        <v>58</v>
      </c>
      <c r="R7396" s="4">
        <v>37</v>
      </c>
      <c r="S7396" s="4">
        <v>63</v>
      </c>
      <c r="T7396" s="4">
        <v>71</v>
      </c>
      <c r="U7396" s="4">
        <v>44</v>
      </c>
      <c r="V7396" s="13">
        <v>69</v>
      </c>
      <c r="W7396" s="4">
        <v>60</v>
      </c>
      <c r="X7396" s="4">
        <v>55</v>
      </c>
      <c r="Y7396">
        <f t="shared" si="1394"/>
        <v>0</v>
      </c>
      <c r="Z7396">
        <f t="shared" si="1395"/>
        <v>0</v>
      </c>
    </row>
    <row r="7397" spans="2:26" x14ac:dyDescent="0.25">
      <c r="B7397" s="11">
        <f t="shared" si="1396"/>
        <v>44869.708333315422</v>
      </c>
      <c r="C7397" s="1">
        <f t="shared" si="1387"/>
        <v>11</v>
      </c>
      <c r="D7397" s="1">
        <f t="shared" si="1388"/>
        <v>5</v>
      </c>
      <c r="E7397" s="12">
        <f t="shared" si="1389"/>
        <v>18</v>
      </c>
      <c r="F7397" s="124" t="str">
        <f t="shared" si="1390"/>
        <v>0</v>
      </c>
      <c r="G7397" s="1">
        <f ca="1">(OFFSET(O7397,0,MATCH(Customer!$J$6,'CDH &amp; HDH'!$P$11:$X$11,0)))</f>
        <v>63</v>
      </c>
      <c r="H7397" s="1" t="str">
        <f t="shared" si="1391"/>
        <v>Heating</v>
      </c>
      <c r="I7397" s="1">
        <f ca="1">OFFSET(IF($H7397="Cooling",Customer!$C$25,Customer!$C$52),E7397,D7397)</f>
        <v>70</v>
      </c>
      <c r="J7397" s="1">
        <f ca="1">OFFSET(IF($H7397="Cooling",Customer!$L$25,Customer!$L$52),$E7397,$D7397)</f>
        <v>70</v>
      </c>
      <c r="K7397" s="16">
        <f t="shared" si="1392"/>
        <v>0</v>
      </c>
      <c r="L7397" s="16">
        <f t="shared" si="1393"/>
        <v>0</v>
      </c>
      <c r="M7397" s="17">
        <f t="shared" ca="1" si="1397"/>
        <v>7</v>
      </c>
      <c r="N7397" s="17">
        <f t="shared" ca="1" si="1398"/>
        <v>7</v>
      </c>
      <c r="O7397" s="4"/>
      <c r="P7397" s="4">
        <v>66</v>
      </c>
      <c r="Q7397" s="4">
        <v>56</v>
      </c>
      <c r="R7397" s="4">
        <v>35</v>
      </c>
      <c r="S7397" s="4">
        <v>62</v>
      </c>
      <c r="T7397" s="4">
        <v>71</v>
      </c>
      <c r="U7397" s="4">
        <v>43</v>
      </c>
      <c r="V7397" s="13">
        <v>63</v>
      </c>
      <c r="W7397" s="4">
        <v>55</v>
      </c>
      <c r="X7397" s="4">
        <v>59</v>
      </c>
      <c r="Y7397">
        <f t="shared" si="1394"/>
        <v>0</v>
      </c>
      <c r="Z7397">
        <f t="shared" si="1395"/>
        <v>0</v>
      </c>
    </row>
    <row r="7398" spans="2:26" x14ac:dyDescent="0.25">
      <c r="B7398" s="11">
        <f t="shared" si="1396"/>
        <v>44869.749999982087</v>
      </c>
      <c r="C7398" s="1">
        <f t="shared" si="1387"/>
        <v>11</v>
      </c>
      <c r="D7398" s="1">
        <f t="shared" si="1388"/>
        <v>5</v>
      </c>
      <c r="E7398" s="12">
        <f t="shared" si="1389"/>
        <v>19</v>
      </c>
      <c r="F7398" s="124" t="str">
        <f t="shared" si="1390"/>
        <v>0</v>
      </c>
      <c r="G7398" s="1">
        <f ca="1">(OFFSET(O7398,0,MATCH(Customer!$J$6,'CDH &amp; HDH'!$P$11:$X$11,0)))</f>
        <v>66</v>
      </c>
      <c r="H7398" s="1" t="str">
        <f t="shared" si="1391"/>
        <v>Heating</v>
      </c>
      <c r="I7398" s="1">
        <f ca="1">OFFSET(IF($H7398="Cooling",Customer!$C$25,Customer!$C$52),E7398,D7398)</f>
        <v>66</v>
      </c>
      <c r="J7398" s="1">
        <f ca="1">OFFSET(IF($H7398="Cooling",Customer!$L$25,Customer!$L$52),$E7398,$D7398)</f>
        <v>64</v>
      </c>
      <c r="K7398" s="16">
        <f t="shared" si="1392"/>
        <v>0</v>
      </c>
      <c r="L7398" s="16">
        <f t="shared" si="1393"/>
        <v>0</v>
      </c>
      <c r="M7398" s="17">
        <f t="shared" ca="1" si="1397"/>
        <v>0</v>
      </c>
      <c r="N7398" s="17">
        <f t="shared" ca="1" si="1398"/>
        <v>0</v>
      </c>
      <c r="O7398" s="4"/>
      <c r="P7398" s="4">
        <v>66</v>
      </c>
      <c r="Q7398" s="4">
        <v>55</v>
      </c>
      <c r="R7398" s="4">
        <v>33</v>
      </c>
      <c r="S7398" s="4">
        <v>62</v>
      </c>
      <c r="T7398" s="4">
        <v>71</v>
      </c>
      <c r="U7398" s="4">
        <v>40</v>
      </c>
      <c r="V7398" s="13">
        <v>66</v>
      </c>
      <c r="W7398" s="4">
        <v>55</v>
      </c>
      <c r="X7398" s="4">
        <v>54</v>
      </c>
      <c r="Y7398">
        <f t="shared" si="1394"/>
        <v>0</v>
      </c>
      <c r="Z7398">
        <f t="shared" si="1395"/>
        <v>0</v>
      </c>
    </row>
    <row r="7399" spans="2:26" x14ac:dyDescent="0.25">
      <c r="B7399" s="11">
        <f t="shared" si="1396"/>
        <v>44869.791666648751</v>
      </c>
      <c r="C7399" s="1">
        <f t="shared" si="1387"/>
        <v>11</v>
      </c>
      <c r="D7399" s="1">
        <f t="shared" si="1388"/>
        <v>5</v>
      </c>
      <c r="E7399" s="12">
        <f t="shared" si="1389"/>
        <v>20</v>
      </c>
      <c r="F7399" s="124" t="str">
        <f t="shared" si="1390"/>
        <v>0</v>
      </c>
      <c r="G7399" s="1">
        <f ca="1">(OFFSET(O7399,0,MATCH(Customer!$J$6,'CDH &amp; HDH'!$P$11:$X$11,0)))</f>
        <v>65</v>
      </c>
      <c r="H7399" s="1" t="str">
        <f t="shared" si="1391"/>
        <v>Heating</v>
      </c>
      <c r="I7399" s="1">
        <f ca="1">OFFSET(IF($H7399="Cooling",Customer!$C$25,Customer!$C$52),E7399,D7399)</f>
        <v>66</v>
      </c>
      <c r="J7399" s="1">
        <f ca="1">OFFSET(IF($H7399="Cooling",Customer!$L$25,Customer!$L$52),$E7399,$D7399)</f>
        <v>64</v>
      </c>
      <c r="K7399" s="16">
        <f t="shared" si="1392"/>
        <v>0</v>
      </c>
      <c r="L7399" s="16">
        <f t="shared" si="1393"/>
        <v>0</v>
      </c>
      <c r="M7399" s="17">
        <f t="shared" ca="1" si="1397"/>
        <v>1</v>
      </c>
      <c r="N7399" s="17">
        <f t="shared" ca="1" si="1398"/>
        <v>0</v>
      </c>
      <c r="O7399" s="4"/>
      <c r="P7399" s="4">
        <v>60</v>
      </c>
      <c r="Q7399" s="4">
        <v>54</v>
      </c>
      <c r="R7399" s="4">
        <v>32</v>
      </c>
      <c r="S7399" s="4">
        <v>62</v>
      </c>
      <c r="T7399" s="4">
        <v>70</v>
      </c>
      <c r="U7399" s="4">
        <v>41</v>
      </c>
      <c r="V7399" s="13">
        <v>65</v>
      </c>
      <c r="W7399" s="4">
        <v>49</v>
      </c>
      <c r="X7399" s="4">
        <v>53</v>
      </c>
      <c r="Y7399">
        <f t="shared" si="1394"/>
        <v>0</v>
      </c>
      <c r="Z7399">
        <f t="shared" si="1395"/>
        <v>0</v>
      </c>
    </row>
    <row r="7400" spans="2:26" x14ac:dyDescent="0.25">
      <c r="B7400" s="11">
        <f t="shared" si="1396"/>
        <v>44869.833333315415</v>
      </c>
      <c r="C7400" s="1">
        <f t="shared" si="1387"/>
        <v>11</v>
      </c>
      <c r="D7400" s="1">
        <f t="shared" si="1388"/>
        <v>5</v>
      </c>
      <c r="E7400" s="12">
        <f t="shared" si="1389"/>
        <v>21</v>
      </c>
      <c r="F7400" s="124" t="str">
        <f t="shared" si="1390"/>
        <v>0</v>
      </c>
      <c r="G7400" s="1">
        <f ca="1">(OFFSET(O7400,0,MATCH(Customer!$J$6,'CDH &amp; HDH'!$P$11:$X$11,0)))</f>
        <v>63</v>
      </c>
      <c r="H7400" s="1" t="str">
        <f t="shared" si="1391"/>
        <v>Heating</v>
      </c>
      <c r="I7400" s="1">
        <f ca="1">OFFSET(IF($H7400="Cooling",Customer!$C$25,Customer!$C$52),E7400,D7400)</f>
        <v>66</v>
      </c>
      <c r="J7400" s="1">
        <f ca="1">OFFSET(IF($H7400="Cooling",Customer!$L$25,Customer!$L$52),$E7400,$D7400)</f>
        <v>64</v>
      </c>
      <c r="K7400" s="16">
        <f t="shared" si="1392"/>
        <v>0</v>
      </c>
      <c r="L7400" s="16">
        <f t="shared" si="1393"/>
        <v>0</v>
      </c>
      <c r="M7400" s="17">
        <f t="shared" ca="1" si="1397"/>
        <v>3</v>
      </c>
      <c r="N7400" s="17">
        <f t="shared" ca="1" si="1398"/>
        <v>1</v>
      </c>
      <c r="O7400" s="4"/>
      <c r="P7400" s="4">
        <v>58</v>
      </c>
      <c r="Q7400" s="4">
        <v>54</v>
      </c>
      <c r="R7400" s="4">
        <v>30</v>
      </c>
      <c r="S7400" s="4">
        <v>62</v>
      </c>
      <c r="T7400" s="4">
        <v>67</v>
      </c>
      <c r="U7400" s="4">
        <v>40</v>
      </c>
      <c r="V7400" s="13">
        <v>63</v>
      </c>
      <c r="W7400" s="4">
        <v>47</v>
      </c>
      <c r="X7400" s="4">
        <v>57</v>
      </c>
      <c r="Y7400">
        <f t="shared" si="1394"/>
        <v>0</v>
      </c>
      <c r="Z7400">
        <f t="shared" si="1395"/>
        <v>0</v>
      </c>
    </row>
    <row r="7401" spans="2:26" x14ac:dyDescent="0.25">
      <c r="B7401" s="11">
        <f t="shared" si="1396"/>
        <v>44869.874999982079</v>
      </c>
      <c r="C7401" s="1">
        <f t="shared" si="1387"/>
        <v>11</v>
      </c>
      <c r="D7401" s="1">
        <f t="shared" si="1388"/>
        <v>5</v>
      </c>
      <c r="E7401" s="12">
        <f t="shared" si="1389"/>
        <v>22</v>
      </c>
      <c r="F7401" s="124" t="str">
        <f t="shared" si="1390"/>
        <v>0</v>
      </c>
      <c r="G7401" s="1">
        <f ca="1">(OFFSET(O7401,0,MATCH(Customer!$J$6,'CDH &amp; HDH'!$P$11:$X$11,0)))</f>
        <v>62</v>
      </c>
      <c r="H7401" s="1" t="str">
        <f t="shared" si="1391"/>
        <v>Heating</v>
      </c>
      <c r="I7401" s="1">
        <f ca="1">OFFSET(IF($H7401="Cooling",Customer!$C$25,Customer!$C$52),E7401,D7401)</f>
        <v>66</v>
      </c>
      <c r="J7401" s="1">
        <f ca="1">OFFSET(IF($H7401="Cooling",Customer!$L$25,Customer!$L$52),$E7401,$D7401)</f>
        <v>64</v>
      </c>
      <c r="K7401" s="16">
        <f t="shared" si="1392"/>
        <v>0</v>
      </c>
      <c r="L7401" s="16">
        <f t="shared" si="1393"/>
        <v>0</v>
      </c>
      <c r="M7401" s="17">
        <f t="shared" ca="1" si="1397"/>
        <v>4</v>
      </c>
      <c r="N7401" s="17">
        <f t="shared" ca="1" si="1398"/>
        <v>2</v>
      </c>
      <c r="O7401" s="4"/>
      <c r="P7401" s="4">
        <v>56</v>
      </c>
      <c r="Q7401" s="4">
        <v>53</v>
      </c>
      <c r="R7401" s="4">
        <v>29</v>
      </c>
      <c r="S7401" s="4">
        <v>61</v>
      </c>
      <c r="T7401" s="4">
        <v>60</v>
      </c>
      <c r="U7401" s="4">
        <v>40</v>
      </c>
      <c r="V7401" s="13">
        <v>62</v>
      </c>
      <c r="W7401" s="4">
        <v>46</v>
      </c>
      <c r="X7401" s="4">
        <v>52</v>
      </c>
      <c r="Y7401">
        <f t="shared" si="1394"/>
        <v>0</v>
      </c>
      <c r="Z7401">
        <f t="shared" si="1395"/>
        <v>0</v>
      </c>
    </row>
    <row r="7402" spans="2:26" x14ac:dyDescent="0.25">
      <c r="B7402" s="11">
        <f t="shared" si="1396"/>
        <v>44869.916666648744</v>
      </c>
      <c r="C7402" s="1">
        <f t="shared" si="1387"/>
        <v>11</v>
      </c>
      <c r="D7402" s="1">
        <f t="shared" si="1388"/>
        <v>5</v>
      </c>
      <c r="E7402" s="12">
        <f t="shared" si="1389"/>
        <v>23</v>
      </c>
      <c r="F7402" s="124" t="str">
        <f t="shared" si="1390"/>
        <v>0</v>
      </c>
      <c r="G7402" s="1">
        <f ca="1">(OFFSET(O7402,0,MATCH(Customer!$J$6,'CDH &amp; HDH'!$P$11:$X$11,0)))</f>
        <v>59</v>
      </c>
      <c r="H7402" s="1" t="str">
        <f t="shared" si="1391"/>
        <v>Heating</v>
      </c>
      <c r="I7402" s="1">
        <f ca="1">OFFSET(IF($H7402="Cooling",Customer!$C$25,Customer!$C$52),E7402,D7402)</f>
        <v>66</v>
      </c>
      <c r="J7402" s="1">
        <f ca="1">OFFSET(IF($H7402="Cooling",Customer!$L$25,Customer!$L$52),$E7402,$D7402)</f>
        <v>64</v>
      </c>
      <c r="K7402" s="16">
        <f t="shared" si="1392"/>
        <v>0</v>
      </c>
      <c r="L7402" s="16">
        <f t="shared" si="1393"/>
        <v>0</v>
      </c>
      <c r="M7402" s="17">
        <f t="shared" ca="1" si="1397"/>
        <v>7</v>
      </c>
      <c r="N7402" s="17">
        <f t="shared" ca="1" si="1398"/>
        <v>5</v>
      </c>
      <c r="O7402" s="4"/>
      <c r="P7402" s="4">
        <v>54</v>
      </c>
      <c r="Q7402" s="4">
        <v>54</v>
      </c>
      <c r="R7402" s="4">
        <v>28</v>
      </c>
      <c r="S7402" s="4">
        <v>61</v>
      </c>
      <c r="T7402" s="4">
        <v>58</v>
      </c>
      <c r="U7402" s="4">
        <v>39</v>
      </c>
      <c r="V7402" s="13">
        <v>59</v>
      </c>
      <c r="W7402" s="4">
        <v>45</v>
      </c>
      <c r="X7402" s="4">
        <v>56</v>
      </c>
      <c r="Y7402">
        <f t="shared" si="1394"/>
        <v>0</v>
      </c>
      <c r="Z7402">
        <f t="shared" si="1395"/>
        <v>0</v>
      </c>
    </row>
    <row r="7403" spans="2:26" x14ac:dyDescent="0.25">
      <c r="B7403" s="11">
        <f t="shared" si="1396"/>
        <v>44869.958333315408</v>
      </c>
      <c r="C7403" s="1">
        <f t="shared" si="1387"/>
        <v>11</v>
      </c>
      <c r="D7403" s="1">
        <f t="shared" si="1388"/>
        <v>5</v>
      </c>
      <c r="E7403" s="12">
        <f t="shared" si="1389"/>
        <v>24</v>
      </c>
      <c r="F7403" s="124" t="str">
        <f t="shared" si="1390"/>
        <v>0</v>
      </c>
      <c r="G7403" s="1">
        <f ca="1">(OFFSET(O7403,0,MATCH(Customer!$J$6,'CDH &amp; HDH'!$P$11:$X$11,0)))</f>
        <v>59</v>
      </c>
      <c r="H7403" s="1" t="str">
        <f t="shared" si="1391"/>
        <v>Heating</v>
      </c>
      <c r="I7403" s="1">
        <f ca="1">OFFSET(IF($H7403="Cooling",Customer!$C$25,Customer!$C$52),E7403,D7403)</f>
        <v>66</v>
      </c>
      <c r="J7403" s="1">
        <f ca="1">OFFSET(IF($H7403="Cooling",Customer!$L$25,Customer!$L$52),$E7403,$D7403)</f>
        <v>64</v>
      </c>
      <c r="K7403" s="16">
        <f t="shared" si="1392"/>
        <v>0</v>
      </c>
      <c r="L7403" s="16">
        <f t="shared" si="1393"/>
        <v>0</v>
      </c>
      <c r="M7403" s="17">
        <f t="shared" ca="1" si="1397"/>
        <v>7</v>
      </c>
      <c r="N7403" s="17">
        <f t="shared" ca="1" si="1398"/>
        <v>5</v>
      </c>
      <c r="O7403" s="4"/>
      <c r="P7403" s="4">
        <v>55</v>
      </c>
      <c r="Q7403" s="4">
        <v>54</v>
      </c>
      <c r="R7403" s="4">
        <v>28</v>
      </c>
      <c r="S7403" s="4">
        <v>61</v>
      </c>
      <c r="T7403" s="4">
        <v>57</v>
      </c>
      <c r="U7403" s="4">
        <v>38</v>
      </c>
      <c r="V7403" s="13">
        <v>59</v>
      </c>
      <c r="W7403" s="4">
        <v>44</v>
      </c>
      <c r="X7403" s="4">
        <v>60</v>
      </c>
      <c r="Y7403">
        <f t="shared" si="1394"/>
        <v>0</v>
      </c>
      <c r="Z7403">
        <f t="shared" si="1395"/>
        <v>0</v>
      </c>
    </row>
    <row r="7404" spans="2:26" x14ac:dyDescent="0.25">
      <c r="B7404" s="11">
        <f t="shared" si="1396"/>
        <v>44869.999999982072</v>
      </c>
      <c r="C7404" s="1">
        <f t="shared" si="1387"/>
        <v>11</v>
      </c>
      <c r="D7404" s="1">
        <f t="shared" si="1388"/>
        <v>6</v>
      </c>
      <c r="E7404" s="12">
        <f t="shared" si="1389"/>
        <v>1</v>
      </c>
      <c r="F7404" s="124" t="str">
        <f t="shared" si="1390"/>
        <v>0</v>
      </c>
      <c r="G7404" s="1">
        <f ca="1">(OFFSET(O7404,0,MATCH(Customer!$J$6,'CDH &amp; HDH'!$P$11:$X$11,0)))</f>
        <v>60</v>
      </c>
      <c r="H7404" s="1" t="str">
        <f t="shared" si="1391"/>
        <v>Heating</v>
      </c>
      <c r="I7404" s="1">
        <f ca="1">OFFSET(IF($H7404="Cooling",Customer!$C$25,Customer!$C$52),E7404,D7404)</f>
        <v>66</v>
      </c>
      <c r="J7404" s="1">
        <f ca="1">OFFSET(IF($H7404="Cooling",Customer!$L$25,Customer!$L$52),$E7404,$D7404)</f>
        <v>64</v>
      </c>
      <c r="K7404" s="16">
        <f t="shared" si="1392"/>
        <v>0</v>
      </c>
      <c r="L7404" s="16">
        <f t="shared" si="1393"/>
        <v>0</v>
      </c>
      <c r="M7404" s="17">
        <f t="shared" ca="1" si="1397"/>
        <v>6</v>
      </c>
      <c r="N7404" s="17">
        <f t="shared" ca="1" si="1398"/>
        <v>4</v>
      </c>
      <c r="O7404" s="4"/>
      <c r="P7404" s="4">
        <v>53</v>
      </c>
      <c r="Q7404" s="4">
        <v>54</v>
      </c>
      <c r="R7404" s="4">
        <v>28</v>
      </c>
      <c r="S7404" s="4">
        <v>61</v>
      </c>
      <c r="T7404" s="4">
        <v>53</v>
      </c>
      <c r="U7404" s="4">
        <v>40</v>
      </c>
      <c r="V7404" s="13">
        <v>60</v>
      </c>
      <c r="W7404" s="4">
        <v>42</v>
      </c>
      <c r="X7404" s="4">
        <v>59</v>
      </c>
      <c r="Y7404">
        <f t="shared" si="1394"/>
        <v>0</v>
      </c>
      <c r="Z7404">
        <f t="shared" si="1395"/>
        <v>0</v>
      </c>
    </row>
    <row r="7405" spans="2:26" x14ac:dyDescent="0.25">
      <c r="B7405" s="11">
        <f t="shared" si="1396"/>
        <v>44870.041666648736</v>
      </c>
      <c r="C7405" s="1">
        <f t="shared" si="1387"/>
        <v>11</v>
      </c>
      <c r="D7405" s="1">
        <f t="shared" si="1388"/>
        <v>6</v>
      </c>
      <c r="E7405" s="12">
        <f t="shared" si="1389"/>
        <v>2</v>
      </c>
      <c r="F7405" s="124" t="str">
        <f t="shared" si="1390"/>
        <v>0</v>
      </c>
      <c r="G7405" s="1">
        <f ca="1">(OFFSET(O7405,0,MATCH(Customer!$J$6,'CDH &amp; HDH'!$P$11:$X$11,0)))</f>
        <v>60</v>
      </c>
      <c r="H7405" s="1" t="str">
        <f t="shared" si="1391"/>
        <v>Heating</v>
      </c>
      <c r="I7405" s="1">
        <f ca="1">OFFSET(IF($H7405="Cooling",Customer!$C$25,Customer!$C$52),E7405,D7405)</f>
        <v>66</v>
      </c>
      <c r="J7405" s="1">
        <f ca="1">OFFSET(IF($H7405="Cooling",Customer!$L$25,Customer!$L$52),$E7405,$D7405)</f>
        <v>64</v>
      </c>
      <c r="K7405" s="16">
        <f t="shared" si="1392"/>
        <v>0</v>
      </c>
      <c r="L7405" s="16">
        <f t="shared" si="1393"/>
        <v>0</v>
      </c>
      <c r="M7405" s="17">
        <f t="shared" ca="1" si="1397"/>
        <v>6</v>
      </c>
      <c r="N7405" s="17">
        <f t="shared" ca="1" si="1398"/>
        <v>4</v>
      </c>
      <c r="O7405" s="4"/>
      <c r="P7405" s="4">
        <v>52</v>
      </c>
      <c r="Q7405" s="4">
        <v>55</v>
      </c>
      <c r="R7405" s="4">
        <v>28</v>
      </c>
      <c r="S7405" s="4">
        <v>61</v>
      </c>
      <c r="T7405" s="4">
        <v>50</v>
      </c>
      <c r="U7405" s="4">
        <v>38</v>
      </c>
      <c r="V7405" s="13">
        <v>60</v>
      </c>
      <c r="W7405" s="4">
        <v>42</v>
      </c>
      <c r="X7405" s="4">
        <v>60</v>
      </c>
      <c r="Y7405">
        <f t="shared" si="1394"/>
        <v>0</v>
      </c>
      <c r="Z7405">
        <f t="shared" si="1395"/>
        <v>0</v>
      </c>
    </row>
    <row r="7406" spans="2:26" x14ac:dyDescent="0.25">
      <c r="B7406" s="11">
        <f t="shared" si="1396"/>
        <v>44870.083333315401</v>
      </c>
      <c r="C7406" s="1">
        <f t="shared" si="1387"/>
        <v>11</v>
      </c>
      <c r="D7406" s="1">
        <f t="shared" si="1388"/>
        <v>6</v>
      </c>
      <c r="E7406" s="12">
        <f t="shared" si="1389"/>
        <v>3</v>
      </c>
      <c r="F7406" s="124" t="str">
        <f t="shared" si="1390"/>
        <v>0</v>
      </c>
      <c r="G7406" s="1">
        <f ca="1">(OFFSET(O7406,0,MATCH(Customer!$J$6,'CDH &amp; HDH'!$P$11:$X$11,0)))</f>
        <v>62</v>
      </c>
      <c r="H7406" s="1" t="str">
        <f t="shared" si="1391"/>
        <v>Heating</v>
      </c>
      <c r="I7406" s="1">
        <f ca="1">OFFSET(IF($H7406="Cooling",Customer!$C$25,Customer!$C$52),E7406,D7406)</f>
        <v>66</v>
      </c>
      <c r="J7406" s="1">
        <f ca="1">OFFSET(IF($H7406="Cooling",Customer!$L$25,Customer!$L$52),$E7406,$D7406)</f>
        <v>64</v>
      </c>
      <c r="K7406" s="16">
        <f t="shared" si="1392"/>
        <v>0</v>
      </c>
      <c r="L7406" s="16">
        <f t="shared" si="1393"/>
        <v>0</v>
      </c>
      <c r="M7406" s="17">
        <f t="shared" ca="1" si="1397"/>
        <v>4</v>
      </c>
      <c r="N7406" s="17">
        <f t="shared" ca="1" si="1398"/>
        <v>2</v>
      </c>
      <c r="O7406" s="4"/>
      <c r="P7406" s="4">
        <v>51</v>
      </c>
      <c r="Q7406" s="4">
        <v>57</v>
      </c>
      <c r="R7406" s="4">
        <v>28</v>
      </c>
      <c r="S7406" s="4">
        <v>61</v>
      </c>
      <c r="T7406" s="4">
        <v>52</v>
      </c>
      <c r="U7406" s="4">
        <v>38</v>
      </c>
      <c r="V7406" s="13">
        <v>62</v>
      </c>
      <c r="W7406" s="4">
        <v>42</v>
      </c>
      <c r="X7406" s="4">
        <v>59</v>
      </c>
      <c r="Y7406">
        <f t="shared" si="1394"/>
        <v>0</v>
      </c>
      <c r="Z7406">
        <f t="shared" si="1395"/>
        <v>0</v>
      </c>
    </row>
    <row r="7407" spans="2:26" x14ac:dyDescent="0.25">
      <c r="B7407" s="11">
        <f t="shared" si="1396"/>
        <v>44870.124999982065</v>
      </c>
      <c r="C7407" s="1">
        <f t="shared" si="1387"/>
        <v>11</v>
      </c>
      <c r="D7407" s="1">
        <f t="shared" si="1388"/>
        <v>6</v>
      </c>
      <c r="E7407" s="12">
        <f t="shared" si="1389"/>
        <v>4</v>
      </c>
      <c r="F7407" s="124" t="str">
        <f t="shared" si="1390"/>
        <v>0</v>
      </c>
      <c r="G7407" s="1">
        <f ca="1">(OFFSET(O7407,0,MATCH(Customer!$J$6,'CDH &amp; HDH'!$P$11:$X$11,0)))</f>
        <v>62</v>
      </c>
      <c r="H7407" s="1" t="str">
        <f t="shared" si="1391"/>
        <v>Heating</v>
      </c>
      <c r="I7407" s="1">
        <f ca="1">OFFSET(IF($H7407="Cooling",Customer!$C$25,Customer!$C$52),E7407,D7407)</f>
        <v>66</v>
      </c>
      <c r="J7407" s="1">
        <f ca="1">OFFSET(IF($H7407="Cooling",Customer!$L$25,Customer!$L$52),$E7407,$D7407)</f>
        <v>64</v>
      </c>
      <c r="K7407" s="16">
        <f t="shared" si="1392"/>
        <v>0</v>
      </c>
      <c r="L7407" s="16">
        <f t="shared" si="1393"/>
        <v>0</v>
      </c>
      <c r="M7407" s="17">
        <f t="shared" ca="1" si="1397"/>
        <v>4</v>
      </c>
      <c r="N7407" s="17">
        <f t="shared" ca="1" si="1398"/>
        <v>2</v>
      </c>
      <c r="O7407" s="4"/>
      <c r="P7407" s="4">
        <v>51</v>
      </c>
      <c r="Q7407" s="4">
        <v>56</v>
      </c>
      <c r="R7407" s="4">
        <v>28</v>
      </c>
      <c r="S7407" s="4">
        <v>61</v>
      </c>
      <c r="T7407" s="4">
        <v>52</v>
      </c>
      <c r="U7407" s="4">
        <v>38</v>
      </c>
      <c r="V7407" s="13">
        <v>62</v>
      </c>
      <c r="W7407" s="4">
        <v>41</v>
      </c>
      <c r="X7407" s="4">
        <v>59</v>
      </c>
      <c r="Y7407">
        <f t="shared" si="1394"/>
        <v>0</v>
      </c>
      <c r="Z7407">
        <f t="shared" si="1395"/>
        <v>0</v>
      </c>
    </row>
    <row r="7408" spans="2:26" x14ac:dyDescent="0.25">
      <c r="B7408" s="11">
        <f t="shared" si="1396"/>
        <v>44870.166666648729</v>
      </c>
      <c r="C7408" s="1">
        <f t="shared" si="1387"/>
        <v>11</v>
      </c>
      <c r="D7408" s="1">
        <f t="shared" si="1388"/>
        <v>6</v>
      </c>
      <c r="E7408" s="12">
        <f t="shared" si="1389"/>
        <v>5</v>
      </c>
      <c r="F7408" s="124" t="str">
        <f t="shared" si="1390"/>
        <v>0</v>
      </c>
      <c r="G7408" s="1">
        <f ca="1">(OFFSET(O7408,0,MATCH(Customer!$J$6,'CDH &amp; HDH'!$P$11:$X$11,0)))</f>
        <v>63</v>
      </c>
      <c r="H7408" s="1" t="str">
        <f t="shared" si="1391"/>
        <v>Heating</v>
      </c>
      <c r="I7408" s="1">
        <f ca="1">OFFSET(IF($H7408="Cooling",Customer!$C$25,Customer!$C$52),E7408,D7408)</f>
        <v>66</v>
      </c>
      <c r="J7408" s="1">
        <f ca="1">OFFSET(IF($H7408="Cooling",Customer!$L$25,Customer!$L$52),$E7408,$D7408)</f>
        <v>64</v>
      </c>
      <c r="K7408" s="16">
        <f t="shared" si="1392"/>
        <v>0</v>
      </c>
      <c r="L7408" s="16">
        <f t="shared" si="1393"/>
        <v>0</v>
      </c>
      <c r="M7408" s="17">
        <f t="shared" ca="1" si="1397"/>
        <v>3</v>
      </c>
      <c r="N7408" s="17">
        <f t="shared" ca="1" si="1398"/>
        <v>1</v>
      </c>
      <c r="O7408" s="4"/>
      <c r="P7408" s="4">
        <v>48</v>
      </c>
      <c r="Q7408" s="4">
        <v>56</v>
      </c>
      <c r="R7408" s="4">
        <v>29</v>
      </c>
      <c r="S7408" s="4">
        <v>62</v>
      </c>
      <c r="T7408" s="4">
        <v>51</v>
      </c>
      <c r="U7408" s="4">
        <v>36</v>
      </c>
      <c r="V7408" s="13">
        <v>63</v>
      </c>
      <c r="W7408" s="4">
        <v>39</v>
      </c>
      <c r="X7408" s="4">
        <v>59</v>
      </c>
      <c r="Y7408">
        <f t="shared" si="1394"/>
        <v>0</v>
      </c>
      <c r="Z7408">
        <f t="shared" si="1395"/>
        <v>0</v>
      </c>
    </row>
    <row r="7409" spans="2:26" x14ac:dyDescent="0.25">
      <c r="B7409" s="11">
        <f t="shared" si="1396"/>
        <v>44870.208333315393</v>
      </c>
      <c r="C7409" s="1">
        <f t="shared" si="1387"/>
        <v>11</v>
      </c>
      <c r="D7409" s="1">
        <f t="shared" si="1388"/>
        <v>6</v>
      </c>
      <c r="E7409" s="12">
        <f t="shared" si="1389"/>
        <v>6</v>
      </c>
      <c r="F7409" s="124" t="str">
        <f t="shared" si="1390"/>
        <v>0</v>
      </c>
      <c r="G7409" s="1">
        <f ca="1">(OFFSET(O7409,0,MATCH(Customer!$J$6,'CDH &amp; HDH'!$P$11:$X$11,0)))</f>
        <v>63</v>
      </c>
      <c r="H7409" s="1" t="str">
        <f t="shared" si="1391"/>
        <v>Heating</v>
      </c>
      <c r="I7409" s="1">
        <f ca="1">OFFSET(IF($H7409="Cooling",Customer!$C$25,Customer!$C$52),E7409,D7409)</f>
        <v>66</v>
      </c>
      <c r="J7409" s="1">
        <f ca="1">OFFSET(IF($H7409="Cooling",Customer!$L$25,Customer!$L$52),$E7409,$D7409)</f>
        <v>64</v>
      </c>
      <c r="K7409" s="16">
        <f t="shared" si="1392"/>
        <v>0</v>
      </c>
      <c r="L7409" s="16">
        <f t="shared" si="1393"/>
        <v>0</v>
      </c>
      <c r="M7409" s="17">
        <f t="shared" ca="1" si="1397"/>
        <v>3</v>
      </c>
      <c r="N7409" s="17">
        <f t="shared" ca="1" si="1398"/>
        <v>1</v>
      </c>
      <c r="O7409" s="4"/>
      <c r="P7409" s="4">
        <v>51</v>
      </c>
      <c r="Q7409" s="4">
        <v>55</v>
      </c>
      <c r="R7409" s="4">
        <v>29</v>
      </c>
      <c r="S7409" s="4">
        <v>62</v>
      </c>
      <c r="T7409" s="4">
        <v>51</v>
      </c>
      <c r="U7409" s="4">
        <v>39</v>
      </c>
      <c r="V7409" s="13">
        <v>63</v>
      </c>
      <c r="W7409" s="4">
        <v>38</v>
      </c>
      <c r="X7409" s="4">
        <v>60</v>
      </c>
      <c r="Y7409">
        <f t="shared" si="1394"/>
        <v>0</v>
      </c>
      <c r="Z7409">
        <f t="shared" si="1395"/>
        <v>0</v>
      </c>
    </row>
    <row r="7410" spans="2:26" x14ac:dyDescent="0.25">
      <c r="B7410" s="11">
        <f t="shared" si="1396"/>
        <v>44870.249999982057</v>
      </c>
      <c r="C7410" s="1">
        <f t="shared" si="1387"/>
        <v>11</v>
      </c>
      <c r="D7410" s="1">
        <f t="shared" si="1388"/>
        <v>6</v>
      </c>
      <c r="E7410" s="12">
        <f t="shared" si="1389"/>
        <v>7</v>
      </c>
      <c r="F7410" s="124" t="str">
        <f t="shared" si="1390"/>
        <v>0</v>
      </c>
      <c r="G7410" s="1">
        <f ca="1">(OFFSET(O7410,0,MATCH(Customer!$J$6,'CDH &amp; HDH'!$P$11:$X$11,0)))</f>
        <v>63</v>
      </c>
      <c r="H7410" s="1" t="str">
        <f t="shared" si="1391"/>
        <v>Heating</v>
      </c>
      <c r="I7410" s="1">
        <f ca="1">OFFSET(IF($H7410="Cooling",Customer!$C$25,Customer!$C$52),E7410,D7410)</f>
        <v>66</v>
      </c>
      <c r="J7410" s="1">
        <f ca="1">OFFSET(IF($H7410="Cooling",Customer!$L$25,Customer!$L$52),$E7410,$D7410)</f>
        <v>64</v>
      </c>
      <c r="K7410" s="16">
        <f t="shared" si="1392"/>
        <v>0</v>
      </c>
      <c r="L7410" s="16">
        <f t="shared" si="1393"/>
        <v>0</v>
      </c>
      <c r="M7410" s="17">
        <f t="shared" ca="1" si="1397"/>
        <v>3</v>
      </c>
      <c r="N7410" s="17">
        <f t="shared" ca="1" si="1398"/>
        <v>1</v>
      </c>
      <c r="O7410" s="4"/>
      <c r="P7410" s="4">
        <v>49</v>
      </c>
      <c r="Q7410" s="4">
        <v>56</v>
      </c>
      <c r="R7410" s="4">
        <v>30</v>
      </c>
      <c r="S7410" s="4">
        <v>62</v>
      </c>
      <c r="T7410" s="4">
        <v>55</v>
      </c>
      <c r="U7410" s="4">
        <v>40</v>
      </c>
      <c r="V7410" s="13">
        <v>63</v>
      </c>
      <c r="W7410" s="4">
        <v>36</v>
      </c>
      <c r="X7410" s="4">
        <v>60</v>
      </c>
      <c r="Y7410">
        <f t="shared" si="1394"/>
        <v>0</v>
      </c>
      <c r="Z7410">
        <f t="shared" si="1395"/>
        <v>0</v>
      </c>
    </row>
    <row r="7411" spans="2:26" x14ac:dyDescent="0.25">
      <c r="B7411" s="11">
        <f t="shared" si="1396"/>
        <v>44870.291666648722</v>
      </c>
      <c r="C7411" s="1">
        <f t="shared" si="1387"/>
        <v>11</v>
      </c>
      <c r="D7411" s="1">
        <f t="shared" si="1388"/>
        <v>6</v>
      </c>
      <c r="E7411" s="12">
        <f t="shared" si="1389"/>
        <v>8</v>
      </c>
      <c r="F7411" s="124" t="str">
        <f t="shared" si="1390"/>
        <v>0</v>
      </c>
      <c r="G7411" s="1">
        <f ca="1">(OFFSET(O7411,0,MATCH(Customer!$J$6,'CDH &amp; HDH'!$P$11:$X$11,0)))</f>
        <v>61</v>
      </c>
      <c r="H7411" s="1" t="str">
        <f t="shared" si="1391"/>
        <v>Heating</v>
      </c>
      <c r="I7411" s="1">
        <f ca="1">OFFSET(IF($H7411="Cooling",Customer!$C$25,Customer!$C$52),E7411,D7411)</f>
        <v>66</v>
      </c>
      <c r="J7411" s="1">
        <f ca="1">OFFSET(IF($H7411="Cooling",Customer!$L$25,Customer!$L$52),$E7411,$D7411)</f>
        <v>64</v>
      </c>
      <c r="K7411" s="16">
        <f t="shared" si="1392"/>
        <v>0</v>
      </c>
      <c r="L7411" s="16">
        <f t="shared" si="1393"/>
        <v>0</v>
      </c>
      <c r="M7411" s="17">
        <f t="shared" ca="1" si="1397"/>
        <v>5</v>
      </c>
      <c r="N7411" s="17">
        <f t="shared" ca="1" si="1398"/>
        <v>3</v>
      </c>
      <c r="O7411" s="4"/>
      <c r="P7411" s="4">
        <v>52</v>
      </c>
      <c r="Q7411" s="4">
        <v>56</v>
      </c>
      <c r="R7411" s="4">
        <v>30</v>
      </c>
      <c r="S7411" s="4">
        <v>63</v>
      </c>
      <c r="T7411" s="4">
        <v>61</v>
      </c>
      <c r="U7411" s="4">
        <v>44</v>
      </c>
      <c r="V7411" s="13">
        <v>61</v>
      </c>
      <c r="W7411" s="4">
        <v>40</v>
      </c>
      <c r="X7411" s="4">
        <v>61</v>
      </c>
      <c r="Y7411">
        <f t="shared" si="1394"/>
        <v>0</v>
      </c>
      <c r="Z7411">
        <f t="shared" si="1395"/>
        <v>0</v>
      </c>
    </row>
    <row r="7412" spans="2:26" x14ac:dyDescent="0.25">
      <c r="B7412" s="11">
        <f t="shared" si="1396"/>
        <v>44870.333333315386</v>
      </c>
      <c r="C7412" s="1">
        <f t="shared" si="1387"/>
        <v>11</v>
      </c>
      <c r="D7412" s="1">
        <f t="shared" si="1388"/>
        <v>6</v>
      </c>
      <c r="E7412" s="12">
        <f t="shared" si="1389"/>
        <v>9</v>
      </c>
      <c r="F7412" s="124" t="str">
        <f t="shared" si="1390"/>
        <v>0</v>
      </c>
      <c r="G7412" s="1">
        <f ca="1">(OFFSET(O7412,0,MATCH(Customer!$J$6,'CDH &amp; HDH'!$P$11:$X$11,0)))</f>
        <v>61</v>
      </c>
      <c r="H7412" s="1" t="str">
        <f t="shared" si="1391"/>
        <v>Heating</v>
      </c>
      <c r="I7412" s="1">
        <f ca="1">OFFSET(IF($H7412="Cooling",Customer!$C$25,Customer!$C$52),E7412,D7412)</f>
        <v>66</v>
      </c>
      <c r="J7412" s="1">
        <f ca="1">OFFSET(IF($H7412="Cooling",Customer!$L$25,Customer!$L$52),$E7412,$D7412)</f>
        <v>64</v>
      </c>
      <c r="K7412" s="16">
        <f t="shared" si="1392"/>
        <v>0</v>
      </c>
      <c r="L7412" s="16">
        <f t="shared" si="1393"/>
        <v>0</v>
      </c>
      <c r="M7412" s="17">
        <f t="shared" ca="1" si="1397"/>
        <v>5</v>
      </c>
      <c r="N7412" s="17">
        <f t="shared" ca="1" si="1398"/>
        <v>3</v>
      </c>
      <c r="O7412" s="4"/>
      <c r="P7412" s="4">
        <v>59</v>
      </c>
      <c r="Q7412" s="4">
        <v>57</v>
      </c>
      <c r="R7412" s="4">
        <v>30</v>
      </c>
      <c r="S7412" s="4">
        <v>64</v>
      </c>
      <c r="T7412" s="4">
        <v>63</v>
      </c>
      <c r="U7412" s="4">
        <v>47</v>
      </c>
      <c r="V7412" s="13">
        <v>61</v>
      </c>
      <c r="W7412" s="4">
        <v>47</v>
      </c>
      <c r="X7412" s="4">
        <v>62</v>
      </c>
      <c r="Y7412">
        <f t="shared" si="1394"/>
        <v>0</v>
      </c>
      <c r="Z7412">
        <f t="shared" si="1395"/>
        <v>0</v>
      </c>
    </row>
    <row r="7413" spans="2:26" x14ac:dyDescent="0.25">
      <c r="B7413" s="11">
        <f t="shared" si="1396"/>
        <v>44870.37499998205</v>
      </c>
      <c r="C7413" s="1">
        <f t="shared" si="1387"/>
        <v>11</v>
      </c>
      <c r="D7413" s="1">
        <f t="shared" si="1388"/>
        <v>6</v>
      </c>
      <c r="E7413" s="12">
        <f t="shared" si="1389"/>
        <v>10</v>
      </c>
      <c r="F7413" s="124" t="str">
        <f t="shared" si="1390"/>
        <v>0</v>
      </c>
      <c r="G7413" s="1">
        <f ca="1">(OFFSET(O7413,0,MATCH(Customer!$J$6,'CDH &amp; HDH'!$P$11:$X$11,0)))</f>
        <v>61</v>
      </c>
      <c r="H7413" s="1" t="str">
        <f t="shared" si="1391"/>
        <v>Heating</v>
      </c>
      <c r="I7413" s="1">
        <f ca="1">OFFSET(IF($H7413="Cooling",Customer!$C$25,Customer!$C$52),E7413,D7413)</f>
        <v>66</v>
      </c>
      <c r="J7413" s="1">
        <f ca="1">OFFSET(IF($H7413="Cooling",Customer!$L$25,Customer!$L$52),$E7413,$D7413)</f>
        <v>64</v>
      </c>
      <c r="K7413" s="16">
        <f t="shared" si="1392"/>
        <v>0</v>
      </c>
      <c r="L7413" s="16">
        <f t="shared" si="1393"/>
        <v>0</v>
      </c>
      <c r="M7413" s="17">
        <f t="shared" ca="1" si="1397"/>
        <v>5</v>
      </c>
      <c r="N7413" s="17">
        <f t="shared" ca="1" si="1398"/>
        <v>3</v>
      </c>
      <c r="O7413" s="4"/>
      <c r="P7413" s="4">
        <v>58</v>
      </c>
      <c r="Q7413" s="4">
        <v>58</v>
      </c>
      <c r="R7413" s="4">
        <v>31</v>
      </c>
      <c r="S7413" s="4">
        <v>65</v>
      </c>
      <c r="T7413" s="4">
        <v>58</v>
      </c>
      <c r="U7413" s="4">
        <v>51</v>
      </c>
      <c r="V7413" s="13">
        <v>61</v>
      </c>
      <c r="W7413" s="4">
        <v>53</v>
      </c>
      <c r="X7413" s="4">
        <v>63</v>
      </c>
      <c r="Y7413">
        <f t="shared" si="1394"/>
        <v>0</v>
      </c>
      <c r="Z7413">
        <f t="shared" si="1395"/>
        <v>0</v>
      </c>
    </row>
    <row r="7414" spans="2:26" x14ac:dyDescent="0.25">
      <c r="B7414" s="11">
        <f t="shared" si="1396"/>
        <v>44870.416666648714</v>
      </c>
      <c r="C7414" s="1">
        <f t="shared" si="1387"/>
        <v>11</v>
      </c>
      <c r="D7414" s="1">
        <f t="shared" si="1388"/>
        <v>6</v>
      </c>
      <c r="E7414" s="12">
        <f t="shared" si="1389"/>
        <v>11</v>
      </c>
      <c r="F7414" s="124" t="str">
        <f t="shared" si="1390"/>
        <v>0</v>
      </c>
      <c r="G7414" s="1">
        <f ca="1">(OFFSET(O7414,0,MATCH(Customer!$J$6,'CDH &amp; HDH'!$P$11:$X$11,0)))</f>
        <v>61</v>
      </c>
      <c r="H7414" s="1" t="str">
        <f t="shared" si="1391"/>
        <v>Heating</v>
      </c>
      <c r="I7414" s="1">
        <f ca="1">OFFSET(IF($H7414="Cooling",Customer!$C$25,Customer!$C$52),E7414,D7414)</f>
        <v>66</v>
      </c>
      <c r="J7414" s="1">
        <f ca="1">OFFSET(IF($H7414="Cooling",Customer!$L$25,Customer!$L$52),$E7414,$D7414)</f>
        <v>64</v>
      </c>
      <c r="K7414" s="16">
        <f t="shared" si="1392"/>
        <v>0</v>
      </c>
      <c r="L7414" s="16">
        <f t="shared" si="1393"/>
        <v>0</v>
      </c>
      <c r="M7414" s="17">
        <f t="shared" ca="1" si="1397"/>
        <v>5</v>
      </c>
      <c r="N7414" s="17">
        <f t="shared" ca="1" si="1398"/>
        <v>3</v>
      </c>
      <c r="O7414" s="4"/>
      <c r="P7414" s="4">
        <v>59</v>
      </c>
      <c r="Q7414" s="4">
        <v>58</v>
      </c>
      <c r="R7414" s="4">
        <v>31</v>
      </c>
      <c r="S7414" s="4">
        <v>65</v>
      </c>
      <c r="T7414" s="4">
        <v>58</v>
      </c>
      <c r="U7414" s="4">
        <v>57</v>
      </c>
      <c r="V7414" s="13">
        <v>61</v>
      </c>
      <c r="W7414" s="4">
        <v>57</v>
      </c>
      <c r="X7414" s="4">
        <v>63</v>
      </c>
      <c r="Y7414">
        <f t="shared" si="1394"/>
        <v>0</v>
      </c>
      <c r="Z7414">
        <f t="shared" si="1395"/>
        <v>0</v>
      </c>
    </row>
    <row r="7415" spans="2:26" x14ac:dyDescent="0.25">
      <c r="B7415" s="11">
        <f t="shared" si="1396"/>
        <v>44870.458333315379</v>
      </c>
      <c r="C7415" s="1">
        <f t="shared" si="1387"/>
        <v>11</v>
      </c>
      <c r="D7415" s="1">
        <f t="shared" si="1388"/>
        <v>6</v>
      </c>
      <c r="E7415" s="12">
        <f t="shared" si="1389"/>
        <v>12</v>
      </c>
      <c r="F7415" s="124" t="str">
        <f t="shared" si="1390"/>
        <v>0</v>
      </c>
      <c r="G7415" s="1">
        <f ca="1">(OFFSET(O7415,0,MATCH(Customer!$J$6,'CDH &amp; HDH'!$P$11:$X$11,0)))</f>
        <v>55</v>
      </c>
      <c r="H7415" s="1" t="str">
        <f t="shared" si="1391"/>
        <v>Heating</v>
      </c>
      <c r="I7415" s="1">
        <f ca="1">OFFSET(IF($H7415="Cooling",Customer!$C$25,Customer!$C$52),E7415,D7415)</f>
        <v>66</v>
      </c>
      <c r="J7415" s="1">
        <f ca="1">OFFSET(IF($H7415="Cooling",Customer!$L$25,Customer!$L$52),$E7415,$D7415)</f>
        <v>64</v>
      </c>
      <c r="K7415" s="16">
        <f t="shared" si="1392"/>
        <v>0</v>
      </c>
      <c r="L7415" s="16">
        <f t="shared" si="1393"/>
        <v>0</v>
      </c>
      <c r="M7415" s="17">
        <f t="shared" ca="1" si="1397"/>
        <v>11</v>
      </c>
      <c r="N7415" s="17">
        <f t="shared" ca="1" si="1398"/>
        <v>9</v>
      </c>
      <c r="O7415" s="4"/>
      <c r="P7415" s="4">
        <v>60</v>
      </c>
      <c r="Q7415" s="4">
        <v>60</v>
      </c>
      <c r="R7415" s="4">
        <v>32</v>
      </c>
      <c r="S7415" s="4">
        <v>63</v>
      </c>
      <c r="T7415" s="4">
        <v>58</v>
      </c>
      <c r="U7415" s="4">
        <v>59</v>
      </c>
      <c r="V7415" s="13">
        <v>55</v>
      </c>
      <c r="W7415" s="4">
        <v>60</v>
      </c>
      <c r="X7415" s="4">
        <v>62</v>
      </c>
      <c r="Y7415">
        <f t="shared" si="1394"/>
        <v>0</v>
      </c>
      <c r="Z7415">
        <f t="shared" si="1395"/>
        <v>0</v>
      </c>
    </row>
    <row r="7416" spans="2:26" x14ac:dyDescent="0.25">
      <c r="B7416" s="11">
        <f t="shared" si="1396"/>
        <v>44870.499999982043</v>
      </c>
      <c r="C7416" s="1">
        <f t="shared" si="1387"/>
        <v>11</v>
      </c>
      <c r="D7416" s="1">
        <f t="shared" si="1388"/>
        <v>6</v>
      </c>
      <c r="E7416" s="12">
        <f t="shared" si="1389"/>
        <v>13</v>
      </c>
      <c r="F7416" s="124" t="str">
        <f t="shared" si="1390"/>
        <v>0</v>
      </c>
      <c r="G7416" s="1">
        <f ca="1">(OFFSET(O7416,0,MATCH(Customer!$J$6,'CDH &amp; HDH'!$P$11:$X$11,0)))</f>
        <v>53</v>
      </c>
      <c r="H7416" s="1" t="str">
        <f t="shared" si="1391"/>
        <v>Heating</v>
      </c>
      <c r="I7416" s="1">
        <f ca="1">OFFSET(IF($H7416="Cooling",Customer!$C$25,Customer!$C$52),E7416,D7416)</f>
        <v>66</v>
      </c>
      <c r="J7416" s="1">
        <f ca="1">OFFSET(IF($H7416="Cooling",Customer!$L$25,Customer!$L$52),$E7416,$D7416)</f>
        <v>64</v>
      </c>
      <c r="K7416" s="16">
        <f t="shared" si="1392"/>
        <v>0</v>
      </c>
      <c r="L7416" s="16">
        <f t="shared" si="1393"/>
        <v>0</v>
      </c>
      <c r="M7416" s="17">
        <f t="shared" ca="1" si="1397"/>
        <v>13</v>
      </c>
      <c r="N7416" s="17">
        <f t="shared" ca="1" si="1398"/>
        <v>11</v>
      </c>
      <c r="O7416" s="4"/>
      <c r="P7416" s="4">
        <v>59</v>
      </c>
      <c r="Q7416" s="4">
        <v>58</v>
      </c>
      <c r="R7416" s="4">
        <v>33</v>
      </c>
      <c r="S7416" s="4">
        <v>63</v>
      </c>
      <c r="T7416" s="4">
        <v>57</v>
      </c>
      <c r="U7416" s="4">
        <v>59</v>
      </c>
      <c r="V7416" s="13">
        <v>53</v>
      </c>
      <c r="W7416" s="4">
        <v>64</v>
      </c>
      <c r="X7416" s="4">
        <v>62</v>
      </c>
      <c r="Y7416">
        <f t="shared" si="1394"/>
        <v>0</v>
      </c>
      <c r="Z7416">
        <f t="shared" si="1395"/>
        <v>0</v>
      </c>
    </row>
    <row r="7417" spans="2:26" x14ac:dyDescent="0.25">
      <c r="B7417" s="11">
        <f t="shared" si="1396"/>
        <v>44870.541666648707</v>
      </c>
      <c r="C7417" s="1">
        <f t="shared" si="1387"/>
        <v>11</v>
      </c>
      <c r="D7417" s="1">
        <f t="shared" si="1388"/>
        <v>6</v>
      </c>
      <c r="E7417" s="12">
        <f t="shared" si="1389"/>
        <v>14</v>
      </c>
      <c r="F7417" s="124" t="str">
        <f t="shared" si="1390"/>
        <v>0</v>
      </c>
      <c r="G7417" s="1">
        <f ca="1">(OFFSET(O7417,0,MATCH(Customer!$J$6,'CDH &amp; HDH'!$P$11:$X$11,0)))</f>
        <v>55</v>
      </c>
      <c r="H7417" s="1" t="str">
        <f t="shared" si="1391"/>
        <v>Heating</v>
      </c>
      <c r="I7417" s="1">
        <f ca="1">OFFSET(IF($H7417="Cooling",Customer!$C$25,Customer!$C$52),E7417,D7417)</f>
        <v>66</v>
      </c>
      <c r="J7417" s="1">
        <f ca="1">OFFSET(IF($H7417="Cooling",Customer!$L$25,Customer!$L$52),$E7417,$D7417)</f>
        <v>64</v>
      </c>
      <c r="K7417" s="16">
        <f t="shared" si="1392"/>
        <v>0</v>
      </c>
      <c r="L7417" s="16">
        <f t="shared" si="1393"/>
        <v>0</v>
      </c>
      <c r="M7417" s="17">
        <f t="shared" ca="1" si="1397"/>
        <v>11</v>
      </c>
      <c r="N7417" s="17">
        <f t="shared" ca="1" si="1398"/>
        <v>9</v>
      </c>
      <c r="O7417" s="4"/>
      <c r="P7417" s="4">
        <v>58</v>
      </c>
      <c r="Q7417" s="4">
        <v>57</v>
      </c>
      <c r="R7417" s="4">
        <v>33</v>
      </c>
      <c r="S7417" s="4">
        <v>55</v>
      </c>
      <c r="T7417" s="4">
        <v>57</v>
      </c>
      <c r="U7417" s="4">
        <v>58</v>
      </c>
      <c r="V7417" s="13">
        <v>55</v>
      </c>
      <c r="W7417" s="4">
        <v>67</v>
      </c>
      <c r="X7417" s="4">
        <v>62</v>
      </c>
      <c r="Y7417">
        <f t="shared" si="1394"/>
        <v>0</v>
      </c>
      <c r="Z7417">
        <f t="shared" si="1395"/>
        <v>0</v>
      </c>
    </row>
    <row r="7418" spans="2:26" x14ac:dyDescent="0.25">
      <c r="B7418" s="11">
        <f t="shared" si="1396"/>
        <v>44870.583333315371</v>
      </c>
      <c r="C7418" s="1">
        <f t="shared" si="1387"/>
        <v>11</v>
      </c>
      <c r="D7418" s="1">
        <f t="shared" si="1388"/>
        <v>6</v>
      </c>
      <c r="E7418" s="12">
        <f t="shared" si="1389"/>
        <v>15</v>
      </c>
      <c r="F7418" s="124" t="str">
        <f t="shared" si="1390"/>
        <v>0</v>
      </c>
      <c r="G7418" s="1">
        <f ca="1">(OFFSET(O7418,0,MATCH(Customer!$J$6,'CDH &amp; HDH'!$P$11:$X$11,0)))</f>
        <v>56</v>
      </c>
      <c r="H7418" s="1" t="str">
        <f t="shared" si="1391"/>
        <v>Heating</v>
      </c>
      <c r="I7418" s="1">
        <f ca="1">OFFSET(IF($H7418="Cooling",Customer!$C$25,Customer!$C$52),E7418,D7418)</f>
        <v>66</v>
      </c>
      <c r="J7418" s="1">
        <f ca="1">OFFSET(IF($H7418="Cooling",Customer!$L$25,Customer!$L$52),$E7418,$D7418)</f>
        <v>64</v>
      </c>
      <c r="K7418" s="16">
        <f t="shared" si="1392"/>
        <v>0</v>
      </c>
      <c r="L7418" s="16">
        <f t="shared" si="1393"/>
        <v>0</v>
      </c>
      <c r="M7418" s="17">
        <f t="shared" ca="1" si="1397"/>
        <v>10</v>
      </c>
      <c r="N7418" s="17">
        <f t="shared" ca="1" si="1398"/>
        <v>8</v>
      </c>
      <c r="O7418" s="4"/>
      <c r="P7418" s="4">
        <v>57</v>
      </c>
      <c r="Q7418" s="4">
        <v>57</v>
      </c>
      <c r="R7418" s="4">
        <v>33</v>
      </c>
      <c r="S7418" s="4">
        <v>54</v>
      </c>
      <c r="T7418" s="4">
        <v>57</v>
      </c>
      <c r="U7418" s="4">
        <v>58</v>
      </c>
      <c r="V7418" s="13">
        <v>56</v>
      </c>
      <c r="W7418" s="4">
        <v>67</v>
      </c>
      <c r="X7418" s="4">
        <v>63</v>
      </c>
      <c r="Y7418">
        <f t="shared" si="1394"/>
        <v>0</v>
      </c>
      <c r="Z7418">
        <f t="shared" si="1395"/>
        <v>0</v>
      </c>
    </row>
    <row r="7419" spans="2:26" x14ac:dyDescent="0.25">
      <c r="B7419" s="11">
        <f t="shared" si="1396"/>
        <v>44870.624999982036</v>
      </c>
      <c r="C7419" s="1">
        <f t="shared" si="1387"/>
        <v>11</v>
      </c>
      <c r="D7419" s="1">
        <f t="shared" si="1388"/>
        <v>6</v>
      </c>
      <c r="E7419" s="12">
        <f t="shared" si="1389"/>
        <v>16</v>
      </c>
      <c r="F7419" s="124" t="str">
        <f t="shared" si="1390"/>
        <v>0</v>
      </c>
      <c r="G7419" s="1">
        <f ca="1">(OFFSET(O7419,0,MATCH(Customer!$J$6,'CDH &amp; HDH'!$P$11:$X$11,0)))</f>
        <v>53</v>
      </c>
      <c r="H7419" s="1" t="str">
        <f t="shared" si="1391"/>
        <v>Heating</v>
      </c>
      <c r="I7419" s="1">
        <f ca="1">OFFSET(IF($H7419="Cooling",Customer!$C$25,Customer!$C$52),E7419,D7419)</f>
        <v>66</v>
      </c>
      <c r="J7419" s="1">
        <f ca="1">OFFSET(IF($H7419="Cooling",Customer!$L$25,Customer!$L$52),$E7419,$D7419)</f>
        <v>64</v>
      </c>
      <c r="K7419" s="16">
        <f t="shared" si="1392"/>
        <v>0</v>
      </c>
      <c r="L7419" s="16">
        <f t="shared" si="1393"/>
        <v>0</v>
      </c>
      <c r="M7419" s="17">
        <f t="shared" ca="1" si="1397"/>
        <v>13</v>
      </c>
      <c r="N7419" s="17">
        <f t="shared" ca="1" si="1398"/>
        <v>11</v>
      </c>
      <c r="O7419" s="4"/>
      <c r="P7419" s="4">
        <v>54</v>
      </c>
      <c r="Q7419" s="4">
        <v>57</v>
      </c>
      <c r="R7419" s="4">
        <v>33</v>
      </c>
      <c r="S7419" s="4">
        <v>55</v>
      </c>
      <c r="T7419" s="4">
        <v>53</v>
      </c>
      <c r="U7419" s="4">
        <v>57</v>
      </c>
      <c r="V7419" s="13">
        <v>53</v>
      </c>
      <c r="W7419" s="4">
        <v>64</v>
      </c>
      <c r="X7419" s="4">
        <v>61</v>
      </c>
      <c r="Y7419">
        <f t="shared" si="1394"/>
        <v>0</v>
      </c>
      <c r="Z7419">
        <f t="shared" si="1395"/>
        <v>0</v>
      </c>
    </row>
    <row r="7420" spans="2:26" x14ac:dyDescent="0.25">
      <c r="B7420" s="11">
        <f t="shared" si="1396"/>
        <v>44870.6666666487</v>
      </c>
      <c r="C7420" s="1">
        <f t="shared" si="1387"/>
        <v>11</v>
      </c>
      <c r="D7420" s="1">
        <f t="shared" si="1388"/>
        <v>6</v>
      </c>
      <c r="E7420" s="12">
        <f t="shared" si="1389"/>
        <v>17</v>
      </c>
      <c r="F7420" s="124" t="str">
        <f t="shared" si="1390"/>
        <v>0</v>
      </c>
      <c r="G7420" s="1">
        <f ca="1">(OFFSET(O7420,0,MATCH(Customer!$J$6,'CDH &amp; HDH'!$P$11:$X$11,0)))</f>
        <v>52</v>
      </c>
      <c r="H7420" s="1" t="str">
        <f t="shared" si="1391"/>
        <v>Heating</v>
      </c>
      <c r="I7420" s="1">
        <f ca="1">OFFSET(IF($H7420="Cooling",Customer!$C$25,Customer!$C$52),E7420,D7420)</f>
        <v>66</v>
      </c>
      <c r="J7420" s="1">
        <f ca="1">OFFSET(IF($H7420="Cooling",Customer!$L$25,Customer!$L$52),$E7420,$D7420)</f>
        <v>64</v>
      </c>
      <c r="K7420" s="16">
        <f t="shared" si="1392"/>
        <v>0</v>
      </c>
      <c r="L7420" s="16">
        <f t="shared" si="1393"/>
        <v>0</v>
      </c>
      <c r="M7420" s="17">
        <f t="shared" ca="1" si="1397"/>
        <v>14</v>
      </c>
      <c r="N7420" s="17">
        <f t="shared" ca="1" si="1398"/>
        <v>12</v>
      </c>
      <c r="O7420" s="4"/>
      <c r="P7420" s="4">
        <v>51</v>
      </c>
      <c r="Q7420" s="4">
        <v>57</v>
      </c>
      <c r="R7420" s="4">
        <v>33</v>
      </c>
      <c r="S7420" s="4">
        <v>54</v>
      </c>
      <c r="T7420" s="4">
        <v>52</v>
      </c>
      <c r="U7420" s="4">
        <v>54</v>
      </c>
      <c r="V7420" s="13">
        <v>52</v>
      </c>
      <c r="W7420" s="4">
        <v>62</v>
      </c>
      <c r="X7420" s="4">
        <v>55</v>
      </c>
      <c r="Y7420">
        <f t="shared" si="1394"/>
        <v>0</v>
      </c>
      <c r="Z7420">
        <f t="shared" si="1395"/>
        <v>0</v>
      </c>
    </row>
    <row r="7421" spans="2:26" x14ac:dyDescent="0.25">
      <c r="B7421" s="11">
        <f t="shared" si="1396"/>
        <v>44870.708333315364</v>
      </c>
      <c r="C7421" s="1">
        <f t="shared" si="1387"/>
        <v>11</v>
      </c>
      <c r="D7421" s="1">
        <f t="shared" si="1388"/>
        <v>6</v>
      </c>
      <c r="E7421" s="12">
        <f t="shared" si="1389"/>
        <v>18</v>
      </c>
      <c r="F7421" s="124" t="str">
        <f t="shared" si="1390"/>
        <v>0</v>
      </c>
      <c r="G7421" s="1">
        <f ca="1">(OFFSET(O7421,0,MATCH(Customer!$J$6,'CDH &amp; HDH'!$P$11:$X$11,0)))</f>
        <v>51</v>
      </c>
      <c r="H7421" s="1" t="str">
        <f t="shared" si="1391"/>
        <v>Heating</v>
      </c>
      <c r="I7421" s="1">
        <f ca="1">OFFSET(IF($H7421="Cooling",Customer!$C$25,Customer!$C$52),E7421,D7421)</f>
        <v>66</v>
      </c>
      <c r="J7421" s="1">
        <f ca="1">OFFSET(IF($H7421="Cooling",Customer!$L$25,Customer!$L$52),$E7421,$D7421)</f>
        <v>64</v>
      </c>
      <c r="K7421" s="16">
        <f t="shared" si="1392"/>
        <v>0</v>
      </c>
      <c r="L7421" s="16">
        <f t="shared" si="1393"/>
        <v>0</v>
      </c>
      <c r="M7421" s="17">
        <f t="shared" ca="1" si="1397"/>
        <v>15</v>
      </c>
      <c r="N7421" s="17">
        <f t="shared" ca="1" si="1398"/>
        <v>13</v>
      </c>
      <c r="O7421" s="4"/>
      <c r="P7421" s="4">
        <v>49</v>
      </c>
      <c r="Q7421" s="4">
        <v>57</v>
      </c>
      <c r="R7421" s="4">
        <v>33</v>
      </c>
      <c r="S7421" s="4">
        <v>51</v>
      </c>
      <c r="T7421" s="4">
        <v>50</v>
      </c>
      <c r="U7421" s="4">
        <v>52</v>
      </c>
      <c r="V7421" s="13">
        <v>51</v>
      </c>
      <c r="W7421" s="4">
        <v>60</v>
      </c>
      <c r="X7421" s="4">
        <v>55</v>
      </c>
      <c r="Y7421">
        <f t="shared" si="1394"/>
        <v>0</v>
      </c>
      <c r="Z7421">
        <f t="shared" si="1395"/>
        <v>0</v>
      </c>
    </row>
    <row r="7422" spans="2:26" x14ac:dyDescent="0.25">
      <c r="B7422" s="11">
        <f t="shared" si="1396"/>
        <v>44870.749999982028</v>
      </c>
      <c r="C7422" s="1">
        <f t="shared" si="1387"/>
        <v>11</v>
      </c>
      <c r="D7422" s="1">
        <f t="shared" si="1388"/>
        <v>6</v>
      </c>
      <c r="E7422" s="12">
        <f t="shared" si="1389"/>
        <v>19</v>
      </c>
      <c r="F7422" s="124" t="str">
        <f t="shared" si="1390"/>
        <v>0</v>
      </c>
      <c r="G7422" s="1">
        <f ca="1">(OFFSET(O7422,0,MATCH(Customer!$J$6,'CDH &amp; HDH'!$P$11:$X$11,0)))</f>
        <v>50</v>
      </c>
      <c r="H7422" s="1" t="str">
        <f t="shared" si="1391"/>
        <v>Heating</v>
      </c>
      <c r="I7422" s="1">
        <f ca="1">OFFSET(IF($H7422="Cooling",Customer!$C$25,Customer!$C$52),E7422,D7422)</f>
        <v>66</v>
      </c>
      <c r="J7422" s="1">
        <f ca="1">OFFSET(IF($H7422="Cooling",Customer!$L$25,Customer!$L$52),$E7422,$D7422)</f>
        <v>64</v>
      </c>
      <c r="K7422" s="16">
        <f t="shared" si="1392"/>
        <v>0</v>
      </c>
      <c r="L7422" s="16">
        <f t="shared" si="1393"/>
        <v>0</v>
      </c>
      <c r="M7422" s="17">
        <f t="shared" ca="1" si="1397"/>
        <v>16</v>
      </c>
      <c r="N7422" s="17">
        <f t="shared" ca="1" si="1398"/>
        <v>14</v>
      </c>
      <c r="O7422" s="4"/>
      <c r="P7422" s="4">
        <v>49</v>
      </c>
      <c r="Q7422" s="4">
        <v>57</v>
      </c>
      <c r="R7422" s="4">
        <v>34</v>
      </c>
      <c r="S7422" s="4">
        <v>49</v>
      </c>
      <c r="T7422" s="4">
        <v>49</v>
      </c>
      <c r="U7422" s="4">
        <v>51</v>
      </c>
      <c r="V7422" s="13">
        <v>50</v>
      </c>
      <c r="W7422" s="4">
        <v>59</v>
      </c>
      <c r="X7422" s="4">
        <v>52</v>
      </c>
      <c r="Y7422">
        <f t="shared" si="1394"/>
        <v>0</v>
      </c>
      <c r="Z7422">
        <f t="shared" si="1395"/>
        <v>0</v>
      </c>
    </row>
    <row r="7423" spans="2:26" x14ac:dyDescent="0.25">
      <c r="B7423" s="11">
        <f t="shared" si="1396"/>
        <v>44870.791666648693</v>
      </c>
      <c r="C7423" s="1">
        <f t="shared" si="1387"/>
        <v>11</v>
      </c>
      <c r="D7423" s="1">
        <f t="shared" si="1388"/>
        <v>6</v>
      </c>
      <c r="E7423" s="12">
        <f t="shared" si="1389"/>
        <v>20</v>
      </c>
      <c r="F7423" s="124" t="str">
        <f t="shared" si="1390"/>
        <v>0</v>
      </c>
      <c r="G7423" s="1">
        <f ca="1">(OFFSET(O7423,0,MATCH(Customer!$J$6,'CDH &amp; HDH'!$P$11:$X$11,0)))</f>
        <v>49</v>
      </c>
      <c r="H7423" s="1" t="str">
        <f t="shared" si="1391"/>
        <v>Heating</v>
      </c>
      <c r="I7423" s="1">
        <f ca="1">OFFSET(IF($H7423="Cooling",Customer!$C$25,Customer!$C$52),E7423,D7423)</f>
        <v>66</v>
      </c>
      <c r="J7423" s="1">
        <f ca="1">OFFSET(IF($H7423="Cooling",Customer!$L$25,Customer!$L$52),$E7423,$D7423)</f>
        <v>64</v>
      </c>
      <c r="K7423" s="16">
        <f t="shared" si="1392"/>
        <v>0</v>
      </c>
      <c r="L7423" s="16">
        <f t="shared" si="1393"/>
        <v>0</v>
      </c>
      <c r="M7423" s="17">
        <f t="shared" ca="1" si="1397"/>
        <v>17</v>
      </c>
      <c r="N7423" s="17">
        <f t="shared" ca="1" si="1398"/>
        <v>15</v>
      </c>
      <c r="O7423" s="4"/>
      <c r="P7423" s="4">
        <v>46</v>
      </c>
      <c r="Q7423" s="4">
        <v>52</v>
      </c>
      <c r="R7423" s="4">
        <v>34</v>
      </c>
      <c r="S7423" s="4">
        <v>49</v>
      </c>
      <c r="T7423" s="4">
        <v>45</v>
      </c>
      <c r="U7423" s="4">
        <v>49</v>
      </c>
      <c r="V7423" s="13">
        <v>49</v>
      </c>
      <c r="W7423" s="4">
        <v>59</v>
      </c>
      <c r="X7423" s="4">
        <v>50</v>
      </c>
      <c r="Y7423">
        <f t="shared" si="1394"/>
        <v>0</v>
      </c>
      <c r="Z7423">
        <f t="shared" si="1395"/>
        <v>0</v>
      </c>
    </row>
    <row r="7424" spans="2:26" x14ac:dyDescent="0.25">
      <c r="B7424" s="11">
        <f t="shared" si="1396"/>
        <v>44870.833333315357</v>
      </c>
      <c r="C7424" s="1">
        <f t="shared" si="1387"/>
        <v>11</v>
      </c>
      <c r="D7424" s="1">
        <f t="shared" si="1388"/>
        <v>6</v>
      </c>
      <c r="E7424" s="12">
        <f t="shared" si="1389"/>
        <v>21</v>
      </c>
      <c r="F7424" s="124" t="str">
        <f t="shared" si="1390"/>
        <v>0</v>
      </c>
      <c r="G7424" s="1">
        <f ca="1">(OFFSET(O7424,0,MATCH(Customer!$J$6,'CDH &amp; HDH'!$P$11:$X$11,0)))</f>
        <v>49</v>
      </c>
      <c r="H7424" s="1" t="str">
        <f t="shared" si="1391"/>
        <v>Heating</v>
      </c>
      <c r="I7424" s="1">
        <f ca="1">OFFSET(IF($H7424="Cooling",Customer!$C$25,Customer!$C$52),E7424,D7424)</f>
        <v>66</v>
      </c>
      <c r="J7424" s="1">
        <f ca="1">OFFSET(IF($H7424="Cooling",Customer!$L$25,Customer!$L$52),$E7424,$D7424)</f>
        <v>64</v>
      </c>
      <c r="K7424" s="16">
        <f t="shared" si="1392"/>
        <v>0</v>
      </c>
      <c r="L7424" s="16">
        <f t="shared" si="1393"/>
        <v>0</v>
      </c>
      <c r="M7424" s="17">
        <f t="shared" ca="1" si="1397"/>
        <v>17</v>
      </c>
      <c r="N7424" s="17">
        <f t="shared" ca="1" si="1398"/>
        <v>15</v>
      </c>
      <c r="O7424" s="4"/>
      <c r="P7424" s="4">
        <v>44</v>
      </c>
      <c r="Q7424" s="4">
        <v>53</v>
      </c>
      <c r="R7424" s="4">
        <v>35</v>
      </c>
      <c r="S7424" s="4">
        <v>49</v>
      </c>
      <c r="T7424" s="4">
        <v>43</v>
      </c>
      <c r="U7424" s="4">
        <v>49</v>
      </c>
      <c r="V7424" s="13">
        <v>49</v>
      </c>
      <c r="W7424" s="4">
        <v>57</v>
      </c>
      <c r="X7424" s="4">
        <v>48</v>
      </c>
      <c r="Y7424">
        <f t="shared" si="1394"/>
        <v>0</v>
      </c>
      <c r="Z7424">
        <f t="shared" si="1395"/>
        <v>0</v>
      </c>
    </row>
    <row r="7425" spans="2:26" x14ac:dyDescent="0.25">
      <c r="B7425" s="11">
        <f t="shared" si="1396"/>
        <v>44870.874999982021</v>
      </c>
      <c r="C7425" s="1">
        <f t="shared" si="1387"/>
        <v>11</v>
      </c>
      <c r="D7425" s="1">
        <f t="shared" si="1388"/>
        <v>6</v>
      </c>
      <c r="E7425" s="12">
        <f t="shared" si="1389"/>
        <v>22</v>
      </c>
      <c r="F7425" s="124" t="str">
        <f t="shared" si="1390"/>
        <v>0</v>
      </c>
      <c r="G7425" s="1">
        <f ca="1">(OFFSET(O7425,0,MATCH(Customer!$J$6,'CDH &amp; HDH'!$P$11:$X$11,0)))</f>
        <v>49</v>
      </c>
      <c r="H7425" s="1" t="str">
        <f t="shared" si="1391"/>
        <v>Heating</v>
      </c>
      <c r="I7425" s="1">
        <f ca="1">OFFSET(IF($H7425="Cooling",Customer!$C$25,Customer!$C$52),E7425,D7425)</f>
        <v>66</v>
      </c>
      <c r="J7425" s="1">
        <f ca="1">OFFSET(IF($H7425="Cooling",Customer!$L$25,Customer!$L$52),$E7425,$D7425)</f>
        <v>64</v>
      </c>
      <c r="K7425" s="16">
        <f t="shared" si="1392"/>
        <v>0</v>
      </c>
      <c r="L7425" s="16">
        <f t="shared" si="1393"/>
        <v>0</v>
      </c>
      <c r="M7425" s="17">
        <f t="shared" ca="1" si="1397"/>
        <v>17</v>
      </c>
      <c r="N7425" s="17">
        <f t="shared" ca="1" si="1398"/>
        <v>15</v>
      </c>
      <c r="O7425" s="4"/>
      <c r="P7425" s="4">
        <v>40</v>
      </c>
      <c r="Q7425" s="4">
        <v>50</v>
      </c>
      <c r="R7425" s="4">
        <v>35</v>
      </c>
      <c r="S7425" s="4">
        <v>50</v>
      </c>
      <c r="T7425" s="4">
        <v>44</v>
      </c>
      <c r="U7425" s="4">
        <v>48</v>
      </c>
      <c r="V7425" s="13">
        <v>49</v>
      </c>
      <c r="W7425" s="4">
        <v>58</v>
      </c>
      <c r="X7425" s="4">
        <v>50</v>
      </c>
      <c r="Y7425">
        <f t="shared" si="1394"/>
        <v>0</v>
      </c>
      <c r="Z7425">
        <f t="shared" si="1395"/>
        <v>0</v>
      </c>
    </row>
    <row r="7426" spans="2:26" x14ac:dyDescent="0.25">
      <c r="B7426" s="11">
        <f t="shared" si="1396"/>
        <v>44870.916666648685</v>
      </c>
      <c r="C7426" s="1">
        <f t="shared" si="1387"/>
        <v>11</v>
      </c>
      <c r="D7426" s="1">
        <f t="shared" si="1388"/>
        <v>6</v>
      </c>
      <c r="E7426" s="12">
        <f t="shared" si="1389"/>
        <v>23</v>
      </c>
      <c r="F7426" s="124" t="str">
        <f t="shared" si="1390"/>
        <v>0</v>
      </c>
      <c r="G7426" s="1">
        <f ca="1">(OFFSET(O7426,0,MATCH(Customer!$J$6,'CDH &amp; HDH'!$P$11:$X$11,0)))</f>
        <v>47</v>
      </c>
      <c r="H7426" s="1" t="str">
        <f t="shared" si="1391"/>
        <v>Heating</v>
      </c>
      <c r="I7426" s="1">
        <f ca="1">OFFSET(IF($H7426="Cooling",Customer!$C$25,Customer!$C$52),E7426,D7426)</f>
        <v>66</v>
      </c>
      <c r="J7426" s="1">
        <f ca="1">OFFSET(IF($H7426="Cooling",Customer!$L$25,Customer!$L$52),$E7426,$D7426)</f>
        <v>64</v>
      </c>
      <c r="K7426" s="16">
        <f t="shared" si="1392"/>
        <v>0</v>
      </c>
      <c r="L7426" s="16">
        <f t="shared" si="1393"/>
        <v>0</v>
      </c>
      <c r="M7426" s="17">
        <f t="shared" ca="1" si="1397"/>
        <v>19</v>
      </c>
      <c r="N7426" s="17">
        <f t="shared" ca="1" si="1398"/>
        <v>17</v>
      </c>
      <c r="O7426" s="4"/>
      <c r="P7426" s="4">
        <v>37</v>
      </c>
      <c r="Q7426" s="4">
        <v>52</v>
      </c>
      <c r="R7426" s="4">
        <v>34</v>
      </c>
      <c r="S7426" s="4">
        <v>49</v>
      </c>
      <c r="T7426" s="4">
        <v>43</v>
      </c>
      <c r="U7426" s="4">
        <v>47</v>
      </c>
      <c r="V7426" s="13">
        <v>47</v>
      </c>
      <c r="W7426" s="4">
        <v>56</v>
      </c>
      <c r="X7426" s="4">
        <v>51</v>
      </c>
      <c r="Y7426">
        <f t="shared" si="1394"/>
        <v>0</v>
      </c>
      <c r="Z7426">
        <f t="shared" si="1395"/>
        <v>0</v>
      </c>
    </row>
    <row r="7427" spans="2:26" x14ac:dyDescent="0.25">
      <c r="B7427" s="11">
        <f t="shared" si="1396"/>
        <v>44870.95833331535</v>
      </c>
      <c r="C7427" s="1">
        <f t="shared" si="1387"/>
        <v>11</v>
      </c>
      <c r="D7427" s="1">
        <f t="shared" si="1388"/>
        <v>6</v>
      </c>
      <c r="E7427" s="12">
        <f t="shared" si="1389"/>
        <v>24</v>
      </c>
      <c r="F7427" s="124" t="str">
        <f t="shared" si="1390"/>
        <v>0</v>
      </c>
      <c r="G7427" s="1">
        <f ca="1">(OFFSET(O7427,0,MATCH(Customer!$J$6,'CDH &amp; HDH'!$P$11:$X$11,0)))</f>
        <v>47</v>
      </c>
      <c r="H7427" s="1" t="str">
        <f t="shared" si="1391"/>
        <v>Heating</v>
      </c>
      <c r="I7427" s="1">
        <f ca="1">OFFSET(IF($H7427="Cooling",Customer!$C$25,Customer!$C$52),E7427,D7427)</f>
        <v>66</v>
      </c>
      <c r="J7427" s="1">
        <f ca="1">OFFSET(IF($H7427="Cooling",Customer!$L$25,Customer!$L$52),$E7427,$D7427)</f>
        <v>64</v>
      </c>
      <c r="K7427" s="16">
        <f t="shared" si="1392"/>
        <v>0</v>
      </c>
      <c r="L7427" s="16">
        <f t="shared" si="1393"/>
        <v>0</v>
      </c>
      <c r="M7427" s="17">
        <f t="shared" ca="1" si="1397"/>
        <v>19</v>
      </c>
      <c r="N7427" s="17">
        <f t="shared" ca="1" si="1398"/>
        <v>17</v>
      </c>
      <c r="O7427" s="4"/>
      <c r="P7427" s="4">
        <v>39</v>
      </c>
      <c r="Q7427" s="4">
        <v>50</v>
      </c>
      <c r="R7427" s="4">
        <v>35</v>
      </c>
      <c r="S7427" s="4">
        <v>48</v>
      </c>
      <c r="T7427" s="4">
        <v>41</v>
      </c>
      <c r="U7427" s="4">
        <v>48</v>
      </c>
      <c r="V7427" s="13">
        <v>47</v>
      </c>
      <c r="W7427" s="4">
        <v>55</v>
      </c>
      <c r="X7427" s="4">
        <v>50</v>
      </c>
      <c r="Y7427">
        <f t="shared" si="1394"/>
        <v>0</v>
      </c>
      <c r="Z7427">
        <f t="shared" si="1395"/>
        <v>0</v>
      </c>
    </row>
    <row r="7428" spans="2:26" x14ac:dyDescent="0.25">
      <c r="B7428" s="11">
        <f t="shared" si="1396"/>
        <v>44870.999999982014</v>
      </c>
      <c r="C7428" s="1">
        <f t="shared" si="1387"/>
        <v>11</v>
      </c>
      <c r="D7428" s="1">
        <f t="shared" si="1388"/>
        <v>7</v>
      </c>
      <c r="E7428" s="12">
        <f t="shared" si="1389"/>
        <v>1</v>
      </c>
      <c r="F7428" s="124" t="str">
        <f t="shared" si="1390"/>
        <v>0</v>
      </c>
      <c r="G7428" s="1">
        <f ca="1">(OFFSET(O7428,0,MATCH(Customer!$J$6,'CDH &amp; HDH'!$P$11:$X$11,0)))</f>
        <v>48</v>
      </c>
      <c r="H7428" s="1" t="str">
        <f t="shared" si="1391"/>
        <v>Heating</v>
      </c>
      <c r="I7428" s="1">
        <f ca="1">OFFSET(IF($H7428="Cooling",Customer!$C$25,Customer!$C$52),E7428,D7428)</f>
        <v>66</v>
      </c>
      <c r="J7428" s="1">
        <f ca="1">OFFSET(IF($H7428="Cooling",Customer!$L$25,Customer!$L$52),$E7428,$D7428)</f>
        <v>64</v>
      </c>
      <c r="K7428" s="16">
        <f t="shared" si="1392"/>
        <v>0</v>
      </c>
      <c r="L7428" s="16">
        <f t="shared" si="1393"/>
        <v>0</v>
      </c>
      <c r="M7428" s="17">
        <f t="shared" ca="1" si="1397"/>
        <v>18</v>
      </c>
      <c r="N7428" s="17">
        <f t="shared" ca="1" si="1398"/>
        <v>16</v>
      </c>
      <c r="O7428" s="4"/>
      <c r="P7428" s="4">
        <v>37</v>
      </c>
      <c r="Q7428" s="4">
        <v>50</v>
      </c>
      <c r="R7428" s="4">
        <v>35</v>
      </c>
      <c r="S7428" s="4">
        <v>48</v>
      </c>
      <c r="T7428" s="4">
        <v>41</v>
      </c>
      <c r="U7428" s="4">
        <v>47</v>
      </c>
      <c r="V7428" s="13">
        <v>48</v>
      </c>
      <c r="W7428" s="4">
        <v>51</v>
      </c>
      <c r="X7428" s="4">
        <v>51</v>
      </c>
      <c r="Y7428">
        <f t="shared" si="1394"/>
        <v>0</v>
      </c>
      <c r="Z7428">
        <f t="shared" si="1395"/>
        <v>0</v>
      </c>
    </row>
    <row r="7429" spans="2:26" x14ac:dyDescent="0.25">
      <c r="B7429" s="11">
        <f t="shared" si="1396"/>
        <v>44871.041666648678</v>
      </c>
      <c r="C7429" s="1">
        <f t="shared" si="1387"/>
        <v>11</v>
      </c>
      <c r="D7429" s="1">
        <f t="shared" si="1388"/>
        <v>7</v>
      </c>
      <c r="E7429" s="12">
        <f t="shared" si="1389"/>
        <v>2</v>
      </c>
      <c r="F7429" s="124" t="str">
        <f t="shared" si="1390"/>
        <v>0</v>
      </c>
      <c r="G7429" s="1">
        <f ca="1">(OFFSET(O7429,0,MATCH(Customer!$J$6,'CDH &amp; HDH'!$P$11:$X$11,0)))</f>
        <v>48</v>
      </c>
      <c r="H7429" s="1" t="str">
        <f t="shared" si="1391"/>
        <v>Heating</v>
      </c>
      <c r="I7429" s="1">
        <f ca="1">OFFSET(IF($H7429="Cooling",Customer!$C$25,Customer!$C$52),E7429,D7429)</f>
        <v>66</v>
      </c>
      <c r="J7429" s="1">
        <f ca="1">OFFSET(IF($H7429="Cooling",Customer!$L$25,Customer!$L$52),$E7429,$D7429)</f>
        <v>64</v>
      </c>
      <c r="K7429" s="16">
        <f t="shared" si="1392"/>
        <v>0</v>
      </c>
      <c r="L7429" s="16">
        <f t="shared" si="1393"/>
        <v>0</v>
      </c>
      <c r="M7429" s="17">
        <f t="shared" ca="1" si="1397"/>
        <v>18</v>
      </c>
      <c r="N7429" s="17">
        <f t="shared" ca="1" si="1398"/>
        <v>16</v>
      </c>
      <c r="O7429" s="4"/>
      <c r="P7429" s="4">
        <v>37</v>
      </c>
      <c r="Q7429" s="4">
        <v>48</v>
      </c>
      <c r="R7429" s="4">
        <v>35</v>
      </c>
      <c r="S7429" s="4">
        <v>48</v>
      </c>
      <c r="T7429" s="4">
        <v>39</v>
      </c>
      <c r="U7429" s="4">
        <v>46</v>
      </c>
      <c r="V7429" s="13">
        <v>48</v>
      </c>
      <c r="W7429" s="4">
        <v>50</v>
      </c>
      <c r="X7429" s="4">
        <v>50</v>
      </c>
      <c r="Y7429">
        <f t="shared" si="1394"/>
        <v>0</v>
      </c>
      <c r="Z7429">
        <f t="shared" si="1395"/>
        <v>0</v>
      </c>
    </row>
    <row r="7430" spans="2:26" x14ac:dyDescent="0.25">
      <c r="B7430" s="11">
        <f t="shared" si="1396"/>
        <v>44871.083333315342</v>
      </c>
      <c r="C7430" s="1">
        <f t="shared" si="1387"/>
        <v>11</v>
      </c>
      <c r="D7430" s="1">
        <f t="shared" si="1388"/>
        <v>7</v>
      </c>
      <c r="E7430" s="12">
        <f t="shared" si="1389"/>
        <v>3</v>
      </c>
      <c r="F7430" s="124" t="str">
        <f t="shared" si="1390"/>
        <v>0</v>
      </c>
      <c r="G7430" s="1">
        <f ca="1">(OFFSET(O7430,0,MATCH(Customer!$J$6,'CDH &amp; HDH'!$P$11:$X$11,0)))</f>
        <v>47</v>
      </c>
      <c r="H7430" s="1" t="str">
        <f t="shared" si="1391"/>
        <v>Heating</v>
      </c>
      <c r="I7430" s="1">
        <f ca="1">OFFSET(IF($H7430="Cooling",Customer!$C$25,Customer!$C$52),E7430,D7430)</f>
        <v>66</v>
      </c>
      <c r="J7430" s="1">
        <f ca="1">OFFSET(IF($H7430="Cooling",Customer!$L$25,Customer!$L$52),$E7430,$D7430)</f>
        <v>64</v>
      </c>
      <c r="K7430" s="16">
        <f t="shared" si="1392"/>
        <v>0</v>
      </c>
      <c r="L7430" s="16">
        <f t="shared" si="1393"/>
        <v>0</v>
      </c>
      <c r="M7430" s="17">
        <f t="shared" ca="1" si="1397"/>
        <v>19</v>
      </c>
      <c r="N7430" s="17">
        <f t="shared" ca="1" si="1398"/>
        <v>17</v>
      </c>
      <c r="O7430" s="4"/>
      <c r="P7430" s="4">
        <v>36</v>
      </c>
      <c r="Q7430" s="4">
        <v>47</v>
      </c>
      <c r="R7430" s="4">
        <v>35</v>
      </c>
      <c r="S7430" s="4">
        <v>48</v>
      </c>
      <c r="T7430" s="4">
        <v>38</v>
      </c>
      <c r="U7430" s="4">
        <v>45</v>
      </c>
      <c r="V7430" s="13">
        <v>47</v>
      </c>
      <c r="W7430" s="4">
        <v>50</v>
      </c>
      <c r="X7430" s="4">
        <v>51</v>
      </c>
      <c r="Y7430">
        <f t="shared" si="1394"/>
        <v>0</v>
      </c>
      <c r="Z7430">
        <f t="shared" si="1395"/>
        <v>0</v>
      </c>
    </row>
    <row r="7431" spans="2:26" x14ac:dyDescent="0.25">
      <c r="B7431" s="11">
        <f t="shared" si="1396"/>
        <v>44871.124999982007</v>
      </c>
      <c r="C7431" s="1">
        <f t="shared" si="1387"/>
        <v>11</v>
      </c>
      <c r="D7431" s="1">
        <f t="shared" si="1388"/>
        <v>7</v>
      </c>
      <c r="E7431" s="12">
        <f t="shared" si="1389"/>
        <v>4</v>
      </c>
      <c r="F7431" s="124" t="str">
        <f t="shared" si="1390"/>
        <v>0</v>
      </c>
      <c r="G7431" s="1">
        <f ca="1">(OFFSET(O7431,0,MATCH(Customer!$J$6,'CDH &amp; HDH'!$P$11:$X$11,0)))</f>
        <v>45</v>
      </c>
      <c r="H7431" s="1" t="str">
        <f t="shared" si="1391"/>
        <v>Heating</v>
      </c>
      <c r="I7431" s="1">
        <f ca="1">OFFSET(IF($H7431="Cooling",Customer!$C$25,Customer!$C$52),E7431,D7431)</f>
        <v>66</v>
      </c>
      <c r="J7431" s="1">
        <f ca="1">OFFSET(IF($H7431="Cooling",Customer!$L$25,Customer!$L$52),$E7431,$D7431)</f>
        <v>64</v>
      </c>
      <c r="K7431" s="16">
        <f t="shared" si="1392"/>
        <v>0</v>
      </c>
      <c r="L7431" s="16">
        <f t="shared" si="1393"/>
        <v>0</v>
      </c>
      <c r="M7431" s="17">
        <f t="shared" ca="1" si="1397"/>
        <v>21</v>
      </c>
      <c r="N7431" s="17">
        <f t="shared" ca="1" si="1398"/>
        <v>19</v>
      </c>
      <c r="O7431" s="4"/>
      <c r="P7431" s="4">
        <v>35</v>
      </c>
      <c r="Q7431" s="4">
        <v>47</v>
      </c>
      <c r="R7431" s="4">
        <v>35</v>
      </c>
      <c r="S7431" s="4">
        <v>47</v>
      </c>
      <c r="T7431" s="4">
        <v>37</v>
      </c>
      <c r="U7431" s="4">
        <v>47</v>
      </c>
      <c r="V7431" s="13">
        <v>45</v>
      </c>
      <c r="W7431" s="4">
        <v>50</v>
      </c>
      <c r="X7431" s="4">
        <v>51</v>
      </c>
      <c r="Y7431">
        <f t="shared" si="1394"/>
        <v>0</v>
      </c>
      <c r="Z7431">
        <f t="shared" si="1395"/>
        <v>0</v>
      </c>
    </row>
    <row r="7432" spans="2:26" x14ac:dyDescent="0.25">
      <c r="B7432" s="11">
        <f t="shared" si="1396"/>
        <v>44871.166666648671</v>
      </c>
      <c r="C7432" s="1">
        <f t="shared" si="1387"/>
        <v>11</v>
      </c>
      <c r="D7432" s="1">
        <f t="shared" si="1388"/>
        <v>7</v>
      </c>
      <c r="E7432" s="12">
        <f t="shared" si="1389"/>
        <v>5</v>
      </c>
      <c r="F7432" s="124" t="str">
        <f t="shared" si="1390"/>
        <v>0</v>
      </c>
      <c r="G7432" s="1">
        <f ca="1">(OFFSET(O7432,0,MATCH(Customer!$J$6,'CDH &amp; HDH'!$P$11:$X$11,0)))</f>
        <v>41</v>
      </c>
      <c r="H7432" s="1" t="str">
        <f t="shared" si="1391"/>
        <v>Heating</v>
      </c>
      <c r="I7432" s="1">
        <f ca="1">OFFSET(IF($H7432="Cooling",Customer!$C$25,Customer!$C$52),E7432,D7432)</f>
        <v>66</v>
      </c>
      <c r="J7432" s="1">
        <f ca="1">OFFSET(IF($H7432="Cooling",Customer!$L$25,Customer!$L$52),$E7432,$D7432)</f>
        <v>64</v>
      </c>
      <c r="K7432" s="16">
        <f t="shared" si="1392"/>
        <v>0</v>
      </c>
      <c r="L7432" s="16">
        <f t="shared" si="1393"/>
        <v>0</v>
      </c>
      <c r="M7432" s="17">
        <f t="shared" ca="1" si="1397"/>
        <v>25</v>
      </c>
      <c r="N7432" s="17">
        <f t="shared" ca="1" si="1398"/>
        <v>23</v>
      </c>
      <c r="O7432" s="4"/>
      <c r="P7432" s="4">
        <v>35</v>
      </c>
      <c r="Q7432" s="4">
        <v>46</v>
      </c>
      <c r="R7432" s="4">
        <v>35</v>
      </c>
      <c r="S7432" s="4">
        <v>45</v>
      </c>
      <c r="T7432" s="4">
        <v>38</v>
      </c>
      <c r="U7432" s="4">
        <v>49</v>
      </c>
      <c r="V7432" s="13">
        <v>41</v>
      </c>
      <c r="W7432" s="4">
        <v>51</v>
      </c>
      <c r="X7432" s="4">
        <v>50</v>
      </c>
      <c r="Y7432">
        <f t="shared" si="1394"/>
        <v>0</v>
      </c>
      <c r="Z7432">
        <f t="shared" si="1395"/>
        <v>0</v>
      </c>
    </row>
    <row r="7433" spans="2:26" x14ac:dyDescent="0.25">
      <c r="B7433" s="11">
        <f t="shared" si="1396"/>
        <v>44871.208333315335</v>
      </c>
      <c r="C7433" s="1">
        <f t="shared" si="1387"/>
        <v>11</v>
      </c>
      <c r="D7433" s="1">
        <f t="shared" si="1388"/>
        <v>7</v>
      </c>
      <c r="E7433" s="12">
        <f t="shared" si="1389"/>
        <v>6</v>
      </c>
      <c r="F7433" s="124" t="str">
        <f t="shared" si="1390"/>
        <v>0</v>
      </c>
      <c r="G7433" s="1">
        <f ca="1">(OFFSET(O7433,0,MATCH(Customer!$J$6,'CDH &amp; HDH'!$P$11:$X$11,0)))</f>
        <v>41</v>
      </c>
      <c r="H7433" s="1" t="str">
        <f t="shared" si="1391"/>
        <v>Heating</v>
      </c>
      <c r="I7433" s="1">
        <f ca="1">OFFSET(IF($H7433="Cooling",Customer!$C$25,Customer!$C$52),E7433,D7433)</f>
        <v>66</v>
      </c>
      <c r="J7433" s="1">
        <f ca="1">OFFSET(IF($H7433="Cooling",Customer!$L$25,Customer!$L$52),$E7433,$D7433)</f>
        <v>64</v>
      </c>
      <c r="K7433" s="16">
        <f t="shared" si="1392"/>
        <v>0</v>
      </c>
      <c r="L7433" s="16">
        <f t="shared" si="1393"/>
        <v>0</v>
      </c>
      <c r="M7433" s="17">
        <f t="shared" ca="1" si="1397"/>
        <v>25</v>
      </c>
      <c r="N7433" s="17">
        <f t="shared" ca="1" si="1398"/>
        <v>23</v>
      </c>
      <c r="O7433" s="4"/>
      <c r="P7433" s="4">
        <v>36</v>
      </c>
      <c r="Q7433" s="4">
        <v>45</v>
      </c>
      <c r="R7433" s="4">
        <v>35</v>
      </c>
      <c r="S7433" s="4">
        <v>44</v>
      </c>
      <c r="T7433" s="4">
        <v>38</v>
      </c>
      <c r="U7433" s="4">
        <v>53</v>
      </c>
      <c r="V7433" s="13">
        <v>41</v>
      </c>
      <c r="W7433" s="4">
        <v>51</v>
      </c>
      <c r="X7433" s="4">
        <v>50</v>
      </c>
      <c r="Y7433">
        <f t="shared" si="1394"/>
        <v>0</v>
      </c>
      <c r="Z7433">
        <f t="shared" si="1395"/>
        <v>0</v>
      </c>
    </row>
    <row r="7434" spans="2:26" x14ac:dyDescent="0.25">
      <c r="B7434" s="11">
        <f t="shared" si="1396"/>
        <v>44871.249999981999</v>
      </c>
      <c r="C7434" s="1">
        <f t="shared" si="1387"/>
        <v>11</v>
      </c>
      <c r="D7434" s="1">
        <f t="shared" si="1388"/>
        <v>7</v>
      </c>
      <c r="E7434" s="12">
        <f t="shared" si="1389"/>
        <v>7</v>
      </c>
      <c r="F7434" s="124" t="str">
        <f t="shared" si="1390"/>
        <v>0</v>
      </c>
      <c r="G7434" s="1">
        <f ca="1">(OFFSET(O7434,0,MATCH(Customer!$J$6,'CDH &amp; HDH'!$P$11:$X$11,0)))</f>
        <v>39</v>
      </c>
      <c r="H7434" s="1" t="str">
        <f t="shared" si="1391"/>
        <v>Heating</v>
      </c>
      <c r="I7434" s="1">
        <f ca="1">OFFSET(IF($H7434="Cooling",Customer!$C$25,Customer!$C$52),E7434,D7434)</f>
        <v>66</v>
      </c>
      <c r="J7434" s="1">
        <f ca="1">OFFSET(IF($H7434="Cooling",Customer!$L$25,Customer!$L$52),$E7434,$D7434)</f>
        <v>64</v>
      </c>
      <c r="K7434" s="16">
        <f t="shared" si="1392"/>
        <v>0</v>
      </c>
      <c r="L7434" s="16">
        <f t="shared" si="1393"/>
        <v>0</v>
      </c>
      <c r="M7434" s="17">
        <f t="shared" ca="1" si="1397"/>
        <v>27</v>
      </c>
      <c r="N7434" s="17">
        <f t="shared" ca="1" si="1398"/>
        <v>25</v>
      </c>
      <c r="O7434" s="4"/>
      <c r="P7434" s="4">
        <v>35</v>
      </c>
      <c r="Q7434" s="4">
        <v>45</v>
      </c>
      <c r="R7434" s="4">
        <v>36</v>
      </c>
      <c r="S7434" s="4">
        <v>42</v>
      </c>
      <c r="T7434" s="4">
        <v>38</v>
      </c>
      <c r="U7434" s="4">
        <v>55</v>
      </c>
      <c r="V7434" s="13">
        <v>39</v>
      </c>
      <c r="W7434" s="4">
        <v>51</v>
      </c>
      <c r="X7434" s="4">
        <v>49</v>
      </c>
      <c r="Y7434">
        <f t="shared" si="1394"/>
        <v>0</v>
      </c>
      <c r="Z7434">
        <f t="shared" si="1395"/>
        <v>0</v>
      </c>
    </row>
    <row r="7435" spans="2:26" x14ac:dyDescent="0.25">
      <c r="B7435" s="11">
        <f t="shared" si="1396"/>
        <v>44871.291666648664</v>
      </c>
      <c r="C7435" s="1">
        <f t="shared" si="1387"/>
        <v>11</v>
      </c>
      <c r="D7435" s="1">
        <f t="shared" si="1388"/>
        <v>7</v>
      </c>
      <c r="E7435" s="12">
        <f t="shared" si="1389"/>
        <v>8</v>
      </c>
      <c r="F7435" s="124" t="str">
        <f t="shared" si="1390"/>
        <v>0</v>
      </c>
      <c r="G7435" s="1">
        <f ca="1">(OFFSET(O7435,0,MATCH(Customer!$J$6,'CDH &amp; HDH'!$P$11:$X$11,0)))</f>
        <v>40</v>
      </c>
      <c r="H7435" s="1" t="str">
        <f t="shared" si="1391"/>
        <v>Heating</v>
      </c>
      <c r="I7435" s="1">
        <f ca="1">OFFSET(IF($H7435="Cooling",Customer!$C$25,Customer!$C$52),E7435,D7435)</f>
        <v>66</v>
      </c>
      <c r="J7435" s="1">
        <f ca="1">OFFSET(IF($H7435="Cooling",Customer!$L$25,Customer!$L$52),$E7435,$D7435)</f>
        <v>64</v>
      </c>
      <c r="K7435" s="16">
        <f t="shared" si="1392"/>
        <v>0</v>
      </c>
      <c r="L7435" s="16">
        <f t="shared" si="1393"/>
        <v>0</v>
      </c>
      <c r="M7435" s="17">
        <f t="shared" ca="1" si="1397"/>
        <v>26</v>
      </c>
      <c r="N7435" s="17">
        <f t="shared" ca="1" si="1398"/>
        <v>24</v>
      </c>
      <c r="O7435" s="4"/>
      <c r="P7435" s="4">
        <v>37</v>
      </c>
      <c r="Q7435" s="4">
        <v>46</v>
      </c>
      <c r="R7435" s="4">
        <v>37</v>
      </c>
      <c r="S7435" s="4">
        <v>41</v>
      </c>
      <c r="T7435" s="4">
        <v>39</v>
      </c>
      <c r="U7435" s="4">
        <v>56</v>
      </c>
      <c r="V7435" s="13">
        <v>40</v>
      </c>
      <c r="W7435" s="4">
        <v>51</v>
      </c>
      <c r="X7435" s="4">
        <v>50</v>
      </c>
      <c r="Y7435">
        <f t="shared" si="1394"/>
        <v>0</v>
      </c>
      <c r="Z7435">
        <f t="shared" si="1395"/>
        <v>0</v>
      </c>
    </row>
    <row r="7436" spans="2:26" x14ac:dyDescent="0.25">
      <c r="B7436" s="11">
        <f t="shared" si="1396"/>
        <v>44871.333333315328</v>
      </c>
      <c r="C7436" s="1">
        <f t="shared" si="1387"/>
        <v>11</v>
      </c>
      <c r="D7436" s="1">
        <f t="shared" si="1388"/>
        <v>7</v>
      </c>
      <c r="E7436" s="12">
        <f t="shared" si="1389"/>
        <v>9</v>
      </c>
      <c r="F7436" s="124" t="str">
        <f t="shared" si="1390"/>
        <v>0</v>
      </c>
      <c r="G7436" s="1">
        <f ca="1">(OFFSET(O7436,0,MATCH(Customer!$J$6,'CDH &amp; HDH'!$P$11:$X$11,0)))</f>
        <v>40</v>
      </c>
      <c r="H7436" s="1" t="str">
        <f t="shared" si="1391"/>
        <v>Heating</v>
      </c>
      <c r="I7436" s="1">
        <f ca="1">OFFSET(IF($H7436="Cooling",Customer!$C$25,Customer!$C$52),E7436,D7436)</f>
        <v>66</v>
      </c>
      <c r="J7436" s="1">
        <f ca="1">OFFSET(IF($H7436="Cooling",Customer!$L$25,Customer!$L$52),$E7436,$D7436)</f>
        <v>64</v>
      </c>
      <c r="K7436" s="16">
        <f t="shared" si="1392"/>
        <v>0</v>
      </c>
      <c r="L7436" s="16">
        <f t="shared" si="1393"/>
        <v>0</v>
      </c>
      <c r="M7436" s="17">
        <f t="shared" ca="1" si="1397"/>
        <v>26</v>
      </c>
      <c r="N7436" s="17">
        <f t="shared" ca="1" si="1398"/>
        <v>24</v>
      </c>
      <c r="O7436" s="4"/>
      <c r="P7436" s="4">
        <v>37</v>
      </c>
      <c r="Q7436" s="4">
        <v>48</v>
      </c>
      <c r="R7436" s="4">
        <v>38</v>
      </c>
      <c r="S7436" s="4">
        <v>43</v>
      </c>
      <c r="T7436" s="4">
        <v>39</v>
      </c>
      <c r="U7436" s="4">
        <v>57</v>
      </c>
      <c r="V7436" s="13">
        <v>40</v>
      </c>
      <c r="W7436" s="4">
        <v>52</v>
      </c>
      <c r="X7436" s="4">
        <v>50</v>
      </c>
      <c r="Y7436">
        <f t="shared" si="1394"/>
        <v>0</v>
      </c>
      <c r="Z7436">
        <f t="shared" si="1395"/>
        <v>0</v>
      </c>
    </row>
    <row r="7437" spans="2:26" x14ac:dyDescent="0.25">
      <c r="B7437" s="11">
        <f t="shared" si="1396"/>
        <v>44871.374999981992</v>
      </c>
      <c r="C7437" s="1">
        <f t="shared" ref="C7437:C7500" si="1399">MONTH(B7437)</f>
        <v>11</v>
      </c>
      <c r="D7437" s="1">
        <f t="shared" ref="D7437:D7500" si="1400">WEEKDAY(B7437,2)</f>
        <v>7</v>
      </c>
      <c r="E7437" s="12">
        <f t="shared" ref="E7437:E7500" si="1401">HOUR(B7437)+1</f>
        <v>10</v>
      </c>
      <c r="F7437" s="124" t="str">
        <f t="shared" ref="F7437:F7500" si="1402">IF(AND(C7437&gt;5,C7437&lt;9,D7437&lt;6,E7437&gt;14,E7437&lt;19),"1",IF(AND(OR(E7437=8,E7437=9,E7437=19,E7437=20),C7437&lt;3,D7437&lt;6),"1","0"))</f>
        <v>0</v>
      </c>
      <c r="G7437" s="1">
        <f ca="1">(OFFSET(O7437,0,MATCH(Customer!$J$6,'CDH &amp; HDH'!$P$11:$X$11,0)))</f>
        <v>41</v>
      </c>
      <c r="H7437" s="1" t="str">
        <f t="shared" ref="H7437:H7500" si="1403">IF(AND(C7437&gt;=5,C7437&lt;=9),"Cooling","Heating")</f>
        <v>Heating</v>
      </c>
      <c r="I7437" s="1">
        <f ca="1">OFFSET(IF($H7437="Cooling",Customer!$C$25,Customer!$C$52),E7437,D7437)</f>
        <v>66</v>
      </c>
      <c r="J7437" s="1">
        <f ca="1">OFFSET(IF($H7437="Cooling",Customer!$L$25,Customer!$L$52),$E7437,$D7437)</f>
        <v>64</v>
      </c>
      <c r="K7437" s="16">
        <f t="shared" ref="K7437:K7500" si="1404">IF($H7437="Heating",0,MAX(0,$G7437-I7437))</f>
        <v>0</v>
      </c>
      <c r="L7437" s="16">
        <f t="shared" ref="L7437:L7500" si="1405">IF($H7437="Heating",0,MAX(0,$G7437-J7437))</f>
        <v>0</v>
      </c>
      <c r="M7437" s="17">
        <f t="shared" ca="1" si="1397"/>
        <v>25</v>
      </c>
      <c r="N7437" s="17">
        <f t="shared" ca="1" si="1398"/>
        <v>23</v>
      </c>
      <c r="O7437" s="4"/>
      <c r="P7437" s="4">
        <v>40</v>
      </c>
      <c r="Q7437" s="4">
        <v>50</v>
      </c>
      <c r="R7437" s="4">
        <v>40</v>
      </c>
      <c r="S7437" s="4">
        <v>44</v>
      </c>
      <c r="T7437" s="4">
        <v>42</v>
      </c>
      <c r="U7437" s="4">
        <v>59</v>
      </c>
      <c r="V7437" s="13">
        <v>41</v>
      </c>
      <c r="W7437" s="4">
        <v>53</v>
      </c>
      <c r="X7437" s="4">
        <v>52</v>
      </c>
      <c r="Y7437">
        <f t="shared" ref="Y7437:Y7500" si="1406">1.08*400*K7437</f>
        <v>0</v>
      </c>
      <c r="Z7437">
        <f t="shared" ref="Z7437:Z7500" si="1407">1.08*400*L7437</f>
        <v>0</v>
      </c>
    </row>
    <row r="7438" spans="2:26" x14ac:dyDescent="0.25">
      <c r="B7438" s="11">
        <f t="shared" ref="B7438:B7501" si="1408">B7437+1/24</f>
        <v>44871.416666648656</v>
      </c>
      <c r="C7438" s="1">
        <f t="shared" si="1399"/>
        <v>11</v>
      </c>
      <c r="D7438" s="1">
        <f t="shared" si="1400"/>
        <v>7</v>
      </c>
      <c r="E7438" s="12">
        <f t="shared" si="1401"/>
        <v>11</v>
      </c>
      <c r="F7438" s="124" t="str">
        <f t="shared" si="1402"/>
        <v>0</v>
      </c>
      <c r="G7438" s="1">
        <f ca="1">(OFFSET(O7438,0,MATCH(Customer!$J$6,'CDH &amp; HDH'!$P$11:$X$11,0)))</f>
        <v>39</v>
      </c>
      <c r="H7438" s="1" t="str">
        <f t="shared" si="1403"/>
        <v>Heating</v>
      </c>
      <c r="I7438" s="1">
        <f ca="1">OFFSET(IF($H7438="Cooling",Customer!$C$25,Customer!$C$52),E7438,D7438)</f>
        <v>66</v>
      </c>
      <c r="J7438" s="1">
        <f ca="1">OFFSET(IF($H7438="Cooling",Customer!$L$25,Customer!$L$52),$E7438,$D7438)</f>
        <v>64</v>
      </c>
      <c r="K7438" s="16">
        <f t="shared" si="1404"/>
        <v>0</v>
      </c>
      <c r="L7438" s="16">
        <f t="shared" si="1405"/>
        <v>0</v>
      </c>
      <c r="M7438" s="17">
        <f t="shared" ca="1" si="1397"/>
        <v>27</v>
      </c>
      <c r="N7438" s="17">
        <f t="shared" ca="1" si="1398"/>
        <v>25</v>
      </c>
      <c r="O7438" s="4"/>
      <c r="P7438" s="4">
        <v>42</v>
      </c>
      <c r="Q7438" s="4">
        <v>51</v>
      </c>
      <c r="R7438" s="4">
        <v>40</v>
      </c>
      <c r="S7438" s="4">
        <v>40</v>
      </c>
      <c r="T7438" s="4">
        <v>44</v>
      </c>
      <c r="U7438" s="4">
        <v>60</v>
      </c>
      <c r="V7438" s="13">
        <v>39</v>
      </c>
      <c r="W7438" s="4">
        <v>53</v>
      </c>
      <c r="X7438" s="4">
        <v>53</v>
      </c>
      <c r="Y7438">
        <f t="shared" si="1406"/>
        <v>0</v>
      </c>
      <c r="Z7438">
        <f t="shared" si="1407"/>
        <v>0</v>
      </c>
    </row>
    <row r="7439" spans="2:26" x14ac:dyDescent="0.25">
      <c r="B7439" s="11">
        <f t="shared" si="1408"/>
        <v>44871.45833331532</v>
      </c>
      <c r="C7439" s="1">
        <f t="shared" si="1399"/>
        <v>11</v>
      </c>
      <c r="D7439" s="1">
        <f t="shared" si="1400"/>
        <v>7</v>
      </c>
      <c r="E7439" s="12">
        <f t="shared" si="1401"/>
        <v>12</v>
      </c>
      <c r="F7439" s="124" t="str">
        <f t="shared" si="1402"/>
        <v>0</v>
      </c>
      <c r="G7439" s="1">
        <f ca="1">(OFFSET(O7439,0,MATCH(Customer!$J$6,'CDH &amp; HDH'!$P$11:$X$11,0)))</f>
        <v>40</v>
      </c>
      <c r="H7439" s="1" t="str">
        <f t="shared" si="1403"/>
        <v>Heating</v>
      </c>
      <c r="I7439" s="1">
        <f ca="1">OFFSET(IF($H7439="Cooling",Customer!$C$25,Customer!$C$52),E7439,D7439)</f>
        <v>66</v>
      </c>
      <c r="J7439" s="1">
        <f ca="1">OFFSET(IF($H7439="Cooling",Customer!$L$25,Customer!$L$52),$E7439,$D7439)</f>
        <v>64</v>
      </c>
      <c r="K7439" s="16">
        <f t="shared" si="1404"/>
        <v>0</v>
      </c>
      <c r="L7439" s="16">
        <f t="shared" si="1405"/>
        <v>0</v>
      </c>
      <c r="M7439" s="17">
        <f t="shared" ca="1" si="1397"/>
        <v>26</v>
      </c>
      <c r="N7439" s="17">
        <f t="shared" ca="1" si="1398"/>
        <v>24</v>
      </c>
      <c r="O7439" s="4"/>
      <c r="P7439" s="4">
        <v>33</v>
      </c>
      <c r="Q7439" s="4">
        <v>52</v>
      </c>
      <c r="R7439" s="4">
        <v>44</v>
      </c>
      <c r="S7439" s="4">
        <v>42</v>
      </c>
      <c r="T7439" s="4">
        <v>45</v>
      </c>
      <c r="U7439" s="4">
        <v>60</v>
      </c>
      <c r="V7439" s="13">
        <v>40</v>
      </c>
      <c r="W7439" s="4">
        <v>53</v>
      </c>
      <c r="X7439" s="4">
        <v>55</v>
      </c>
      <c r="Y7439">
        <f t="shared" si="1406"/>
        <v>0</v>
      </c>
      <c r="Z7439">
        <f t="shared" si="1407"/>
        <v>0</v>
      </c>
    </row>
    <row r="7440" spans="2:26" x14ac:dyDescent="0.25">
      <c r="B7440" s="11">
        <f t="shared" si="1408"/>
        <v>44871.499999981985</v>
      </c>
      <c r="C7440" s="1">
        <f t="shared" si="1399"/>
        <v>11</v>
      </c>
      <c r="D7440" s="1">
        <f t="shared" si="1400"/>
        <v>7</v>
      </c>
      <c r="E7440" s="12">
        <f t="shared" si="1401"/>
        <v>13</v>
      </c>
      <c r="F7440" s="124" t="str">
        <f t="shared" si="1402"/>
        <v>0</v>
      </c>
      <c r="G7440" s="1">
        <f ca="1">(OFFSET(O7440,0,MATCH(Customer!$J$6,'CDH &amp; HDH'!$P$11:$X$11,0)))</f>
        <v>38</v>
      </c>
      <c r="H7440" s="1" t="str">
        <f t="shared" si="1403"/>
        <v>Heating</v>
      </c>
      <c r="I7440" s="1">
        <f ca="1">OFFSET(IF($H7440="Cooling",Customer!$C$25,Customer!$C$52),E7440,D7440)</f>
        <v>66</v>
      </c>
      <c r="J7440" s="1">
        <f ca="1">OFFSET(IF($H7440="Cooling",Customer!$L$25,Customer!$L$52),$E7440,$D7440)</f>
        <v>64</v>
      </c>
      <c r="K7440" s="16">
        <f t="shared" si="1404"/>
        <v>0</v>
      </c>
      <c r="L7440" s="16">
        <f t="shared" si="1405"/>
        <v>0</v>
      </c>
      <c r="M7440" s="17">
        <f t="shared" ca="1" si="1397"/>
        <v>28</v>
      </c>
      <c r="N7440" s="17">
        <f t="shared" ca="1" si="1398"/>
        <v>26</v>
      </c>
      <c r="O7440" s="4"/>
      <c r="P7440" s="4">
        <v>41</v>
      </c>
      <c r="Q7440" s="4">
        <v>51</v>
      </c>
      <c r="R7440" s="4">
        <v>46</v>
      </c>
      <c r="S7440" s="4">
        <v>41</v>
      </c>
      <c r="T7440" s="4">
        <v>46</v>
      </c>
      <c r="U7440" s="4">
        <v>59</v>
      </c>
      <c r="V7440" s="13">
        <v>38</v>
      </c>
      <c r="W7440" s="4">
        <v>51</v>
      </c>
      <c r="X7440" s="4">
        <v>55</v>
      </c>
      <c r="Y7440">
        <f t="shared" si="1406"/>
        <v>0</v>
      </c>
      <c r="Z7440">
        <f t="shared" si="1407"/>
        <v>0</v>
      </c>
    </row>
    <row r="7441" spans="2:26" x14ac:dyDescent="0.25">
      <c r="B7441" s="11">
        <f t="shared" si="1408"/>
        <v>44871.541666648649</v>
      </c>
      <c r="C7441" s="1">
        <f t="shared" si="1399"/>
        <v>11</v>
      </c>
      <c r="D7441" s="1">
        <f t="shared" si="1400"/>
        <v>7</v>
      </c>
      <c r="E7441" s="12">
        <f t="shared" si="1401"/>
        <v>14</v>
      </c>
      <c r="F7441" s="124" t="str">
        <f t="shared" si="1402"/>
        <v>0</v>
      </c>
      <c r="G7441" s="1">
        <f ca="1">(OFFSET(O7441,0,MATCH(Customer!$J$6,'CDH &amp; HDH'!$P$11:$X$11,0)))</f>
        <v>40</v>
      </c>
      <c r="H7441" s="1" t="str">
        <f t="shared" si="1403"/>
        <v>Heating</v>
      </c>
      <c r="I7441" s="1">
        <f ca="1">OFFSET(IF($H7441="Cooling",Customer!$C$25,Customer!$C$52),E7441,D7441)</f>
        <v>66</v>
      </c>
      <c r="J7441" s="1">
        <f ca="1">OFFSET(IF($H7441="Cooling",Customer!$L$25,Customer!$L$52),$E7441,$D7441)</f>
        <v>64</v>
      </c>
      <c r="K7441" s="16">
        <f t="shared" si="1404"/>
        <v>0</v>
      </c>
      <c r="L7441" s="16">
        <f t="shared" si="1405"/>
        <v>0</v>
      </c>
      <c r="M7441" s="17">
        <f t="shared" ca="1" si="1397"/>
        <v>26</v>
      </c>
      <c r="N7441" s="17">
        <f t="shared" ca="1" si="1398"/>
        <v>24</v>
      </c>
      <c r="O7441" s="4"/>
      <c r="P7441" s="4">
        <v>42</v>
      </c>
      <c r="Q7441" s="4">
        <v>51</v>
      </c>
      <c r="R7441" s="4">
        <v>46</v>
      </c>
      <c r="S7441" s="4">
        <v>41</v>
      </c>
      <c r="T7441" s="4">
        <v>45</v>
      </c>
      <c r="U7441" s="4">
        <v>60</v>
      </c>
      <c r="V7441" s="13">
        <v>40</v>
      </c>
      <c r="W7441" s="4">
        <v>51</v>
      </c>
      <c r="X7441" s="4">
        <v>56</v>
      </c>
      <c r="Y7441">
        <f t="shared" si="1406"/>
        <v>0</v>
      </c>
      <c r="Z7441">
        <f t="shared" si="1407"/>
        <v>0</v>
      </c>
    </row>
    <row r="7442" spans="2:26" x14ac:dyDescent="0.25">
      <c r="B7442" s="11">
        <f t="shared" si="1408"/>
        <v>44871.583333315313</v>
      </c>
      <c r="C7442" s="1">
        <f t="shared" si="1399"/>
        <v>11</v>
      </c>
      <c r="D7442" s="1">
        <f t="shared" si="1400"/>
        <v>7</v>
      </c>
      <c r="E7442" s="12">
        <f t="shared" si="1401"/>
        <v>15</v>
      </c>
      <c r="F7442" s="124" t="str">
        <f t="shared" si="1402"/>
        <v>0</v>
      </c>
      <c r="G7442" s="1">
        <f ca="1">(OFFSET(O7442,0,MATCH(Customer!$J$6,'CDH &amp; HDH'!$P$11:$X$11,0)))</f>
        <v>40</v>
      </c>
      <c r="H7442" s="1" t="str">
        <f t="shared" si="1403"/>
        <v>Heating</v>
      </c>
      <c r="I7442" s="1">
        <f ca="1">OFFSET(IF($H7442="Cooling",Customer!$C$25,Customer!$C$52),E7442,D7442)</f>
        <v>66</v>
      </c>
      <c r="J7442" s="1">
        <f ca="1">OFFSET(IF($H7442="Cooling",Customer!$L$25,Customer!$L$52),$E7442,$D7442)</f>
        <v>64</v>
      </c>
      <c r="K7442" s="16">
        <f t="shared" si="1404"/>
        <v>0</v>
      </c>
      <c r="L7442" s="16">
        <f t="shared" si="1405"/>
        <v>0</v>
      </c>
      <c r="M7442" s="17">
        <f t="shared" ca="1" si="1397"/>
        <v>26</v>
      </c>
      <c r="N7442" s="17">
        <f t="shared" ca="1" si="1398"/>
        <v>24</v>
      </c>
      <c r="O7442" s="4"/>
      <c r="P7442" s="4">
        <v>44</v>
      </c>
      <c r="Q7442" s="4">
        <v>52</v>
      </c>
      <c r="R7442" s="4">
        <v>47</v>
      </c>
      <c r="S7442" s="4">
        <v>39</v>
      </c>
      <c r="T7442" s="4">
        <v>46</v>
      </c>
      <c r="U7442" s="4">
        <v>60</v>
      </c>
      <c r="V7442" s="13">
        <v>40</v>
      </c>
      <c r="W7442" s="4">
        <v>51</v>
      </c>
      <c r="X7442" s="4">
        <v>56</v>
      </c>
      <c r="Y7442">
        <f t="shared" si="1406"/>
        <v>0</v>
      </c>
      <c r="Z7442">
        <f t="shared" si="1407"/>
        <v>0</v>
      </c>
    </row>
    <row r="7443" spans="2:26" x14ac:dyDescent="0.25">
      <c r="B7443" s="11">
        <f t="shared" si="1408"/>
        <v>44871.624999981977</v>
      </c>
      <c r="C7443" s="1">
        <f t="shared" si="1399"/>
        <v>11</v>
      </c>
      <c r="D7443" s="1">
        <f t="shared" si="1400"/>
        <v>7</v>
      </c>
      <c r="E7443" s="12">
        <f t="shared" si="1401"/>
        <v>16</v>
      </c>
      <c r="F7443" s="124" t="str">
        <f t="shared" si="1402"/>
        <v>0</v>
      </c>
      <c r="G7443" s="1">
        <f ca="1">(OFFSET(O7443,0,MATCH(Customer!$J$6,'CDH &amp; HDH'!$P$11:$X$11,0)))</f>
        <v>39</v>
      </c>
      <c r="H7443" s="1" t="str">
        <f t="shared" si="1403"/>
        <v>Heating</v>
      </c>
      <c r="I7443" s="1">
        <f ca="1">OFFSET(IF($H7443="Cooling",Customer!$C$25,Customer!$C$52),E7443,D7443)</f>
        <v>66</v>
      </c>
      <c r="J7443" s="1">
        <f ca="1">OFFSET(IF($H7443="Cooling",Customer!$L$25,Customer!$L$52),$E7443,$D7443)</f>
        <v>64</v>
      </c>
      <c r="K7443" s="16">
        <f t="shared" si="1404"/>
        <v>0</v>
      </c>
      <c r="L7443" s="16">
        <f t="shared" si="1405"/>
        <v>0</v>
      </c>
      <c r="M7443" s="17">
        <f t="shared" ca="1" si="1397"/>
        <v>27</v>
      </c>
      <c r="N7443" s="17">
        <f t="shared" ca="1" si="1398"/>
        <v>25</v>
      </c>
      <c r="O7443" s="4"/>
      <c r="P7443" s="4">
        <v>41</v>
      </c>
      <c r="Q7443" s="4">
        <v>52</v>
      </c>
      <c r="R7443" s="4">
        <v>48</v>
      </c>
      <c r="S7443" s="4">
        <v>39</v>
      </c>
      <c r="T7443" s="4">
        <v>44</v>
      </c>
      <c r="U7443" s="4">
        <v>60</v>
      </c>
      <c r="V7443" s="13">
        <v>39</v>
      </c>
      <c r="W7443" s="4">
        <v>50</v>
      </c>
      <c r="X7443" s="4">
        <v>48</v>
      </c>
      <c r="Y7443">
        <f t="shared" si="1406"/>
        <v>0</v>
      </c>
      <c r="Z7443">
        <f t="shared" si="1407"/>
        <v>0</v>
      </c>
    </row>
    <row r="7444" spans="2:26" x14ac:dyDescent="0.25">
      <c r="B7444" s="11">
        <f t="shared" si="1408"/>
        <v>44871.666666648642</v>
      </c>
      <c r="C7444" s="1">
        <f t="shared" si="1399"/>
        <v>11</v>
      </c>
      <c r="D7444" s="1">
        <f t="shared" si="1400"/>
        <v>7</v>
      </c>
      <c r="E7444" s="12">
        <f t="shared" si="1401"/>
        <v>17</v>
      </c>
      <c r="F7444" s="124" t="str">
        <f t="shared" si="1402"/>
        <v>0</v>
      </c>
      <c r="G7444" s="1">
        <f ca="1">(OFFSET(O7444,0,MATCH(Customer!$J$6,'CDH &amp; HDH'!$P$11:$X$11,0)))</f>
        <v>38</v>
      </c>
      <c r="H7444" s="1" t="str">
        <f t="shared" si="1403"/>
        <v>Heating</v>
      </c>
      <c r="I7444" s="1">
        <f ca="1">OFFSET(IF($H7444="Cooling",Customer!$C$25,Customer!$C$52),E7444,D7444)</f>
        <v>66</v>
      </c>
      <c r="J7444" s="1">
        <f ca="1">OFFSET(IF($H7444="Cooling",Customer!$L$25,Customer!$L$52),$E7444,$D7444)</f>
        <v>64</v>
      </c>
      <c r="K7444" s="16">
        <f t="shared" si="1404"/>
        <v>0</v>
      </c>
      <c r="L7444" s="16">
        <f t="shared" si="1405"/>
        <v>0</v>
      </c>
      <c r="M7444" s="17">
        <f t="shared" ca="1" si="1397"/>
        <v>28</v>
      </c>
      <c r="N7444" s="17">
        <f t="shared" ca="1" si="1398"/>
        <v>26</v>
      </c>
      <c r="O7444" s="4"/>
      <c r="P7444" s="4">
        <v>38</v>
      </c>
      <c r="Q7444" s="4">
        <v>51</v>
      </c>
      <c r="R7444" s="4">
        <v>44</v>
      </c>
      <c r="S7444" s="4">
        <v>40</v>
      </c>
      <c r="T7444" s="4">
        <v>42</v>
      </c>
      <c r="U7444" s="4">
        <v>59</v>
      </c>
      <c r="V7444" s="13">
        <v>38</v>
      </c>
      <c r="W7444" s="4">
        <v>47</v>
      </c>
      <c r="X7444" s="4">
        <v>46</v>
      </c>
      <c r="Y7444">
        <f t="shared" si="1406"/>
        <v>0</v>
      </c>
      <c r="Z7444">
        <f t="shared" si="1407"/>
        <v>0</v>
      </c>
    </row>
    <row r="7445" spans="2:26" x14ac:dyDescent="0.25">
      <c r="B7445" s="11">
        <f t="shared" si="1408"/>
        <v>44871.708333315306</v>
      </c>
      <c r="C7445" s="1">
        <f t="shared" si="1399"/>
        <v>11</v>
      </c>
      <c r="D7445" s="1">
        <f t="shared" si="1400"/>
        <v>7</v>
      </c>
      <c r="E7445" s="12">
        <f t="shared" si="1401"/>
        <v>18</v>
      </c>
      <c r="F7445" s="124" t="str">
        <f t="shared" si="1402"/>
        <v>0</v>
      </c>
      <c r="G7445" s="1">
        <f ca="1">(OFFSET(O7445,0,MATCH(Customer!$J$6,'CDH &amp; HDH'!$P$11:$X$11,0)))</f>
        <v>37</v>
      </c>
      <c r="H7445" s="1" t="str">
        <f t="shared" si="1403"/>
        <v>Heating</v>
      </c>
      <c r="I7445" s="1">
        <f ca="1">OFFSET(IF($H7445="Cooling",Customer!$C$25,Customer!$C$52),E7445,D7445)</f>
        <v>66</v>
      </c>
      <c r="J7445" s="1">
        <f ca="1">OFFSET(IF($H7445="Cooling",Customer!$L$25,Customer!$L$52),$E7445,$D7445)</f>
        <v>64</v>
      </c>
      <c r="K7445" s="16">
        <f t="shared" si="1404"/>
        <v>0</v>
      </c>
      <c r="L7445" s="16">
        <f t="shared" si="1405"/>
        <v>0</v>
      </c>
      <c r="M7445" s="17">
        <f t="shared" ca="1" si="1397"/>
        <v>29</v>
      </c>
      <c r="N7445" s="17">
        <f t="shared" ca="1" si="1398"/>
        <v>27</v>
      </c>
      <c r="O7445" s="4"/>
      <c r="P7445" s="4">
        <v>39</v>
      </c>
      <c r="Q7445" s="4">
        <v>45</v>
      </c>
      <c r="R7445" s="4">
        <v>37</v>
      </c>
      <c r="S7445" s="4">
        <v>39</v>
      </c>
      <c r="T7445" s="4">
        <v>41</v>
      </c>
      <c r="U7445" s="4">
        <v>55</v>
      </c>
      <c r="V7445" s="13">
        <v>37</v>
      </c>
      <c r="W7445" s="4">
        <v>44</v>
      </c>
      <c r="X7445" s="4">
        <v>46</v>
      </c>
      <c r="Y7445">
        <f t="shared" si="1406"/>
        <v>0</v>
      </c>
      <c r="Z7445">
        <f t="shared" si="1407"/>
        <v>0</v>
      </c>
    </row>
    <row r="7446" spans="2:26" x14ac:dyDescent="0.25">
      <c r="B7446" s="11">
        <f t="shared" si="1408"/>
        <v>44871.74999998197</v>
      </c>
      <c r="C7446" s="1">
        <f t="shared" si="1399"/>
        <v>11</v>
      </c>
      <c r="D7446" s="1">
        <f t="shared" si="1400"/>
        <v>7</v>
      </c>
      <c r="E7446" s="12">
        <f t="shared" si="1401"/>
        <v>19</v>
      </c>
      <c r="F7446" s="124" t="str">
        <f t="shared" si="1402"/>
        <v>0</v>
      </c>
      <c r="G7446" s="1">
        <f ca="1">(OFFSET(O7446,0,MATCH(Customer!$J$6,'CDH &amp; HDH'!$P$11:$X$11,0)))</f>
        <v>37</v>
      </c>
      <c r="H7446" s="1" t="str">
        <f t="shared" si="1403"/>
        <v>Heating</v>
      </c>
      <c r="I7446" s="1">
        <f ca="1">OFFSET(IF($H7446="Cooling",Customer!$C$25,Customer!$C$52),E7446,D7446)</f>
        <v>66</v>
      </c>
      <c r="J7446" s="1">
        <f ca="1">OFFSET(IF($H7446="Cooling",Customer!$L$25,Customer!$L$52),$E7446,$D7446)</f>
        <v>64</v>
      </c>
      <c r="K7446" s="16">
        <f t="shared" si="1404"/>
        <v>0</v>
      </c>
      <c r="L7446" s="16">
        <f t="shared" si="1405"/>
        <v>0</v>
      </c>
      <c r="M7446" s="17">
        <f t="shared" ca="1" si="1397"/>
        <v>29</v>
      </c>
      <c r="N7446" s="17">
        <f t="shared" ca="1" si="1398"/>
        <v>27</v>
      </c>
      <c r="O7446" s="4"/>
      <c r="P7446" s="4">
        <v>37</v>
      </c>
      <c r="Q7446" s="4">
        <v>42</v>
      </c>
      <c r="R7446" s="4">
        <v>36</v>
      </c>
      <c r="S7446" s="4">
        <v>35</v>
      </c>
      <c r="T7446" s="4">
        <v>39</v>
      </c>
      <c r="U7446" s="4">
        <v>54</v>
      </c>
      <c r="V7446" s="13">
        <v>37</v>
      </c>
      <c r="W7446" s="4">
        <v>43</v>
      </c>
      <c r="X7446" s="4">
        <v>46</v>
      </c>
      <c r="Y7446">
        <f t="shared" si="1406"/>
        <v>0</v>
      </c>
      <c r="Z7446">
        <f t="shared" si="1407"/>
        <v>0</v>
      </c>
    </row>
    <row r="7447" spans="2:26" x14ac:dyDescent="0.25">
      <c r="B7447" s="11">
        <f t="shared" si="1408"/>
        <v>44871.791666648634</v>
      </c>
      <c r="C7447" s="1">
        <f t="shared" si="1399"/>
        <v>11</v>
      </c>
      <c r="D7447" s="1">
        <f t="shared" si="1400"/>
        <v>7</v>
      </c>
      <c r="E7447" s="12">
        <f t="shared" si="1401"/>
        <v>20</v>
      </c>
      <c r="F7447" s="124" t="str">
        <f t="shared" si="1402"/>
        <v>0</v>
      </c>
      <c r="G7447" s="1">
        <f ca="1">(OFFSET(O7447,0,MATCH(Customer!$J$6,'CDH &amp; HDH'!$P$11:$X$11,0)))</f>
        <v>34</v>
      </c>
      <c r="H7447" s="1" t="str">
        <f t="shared" si="1403"/>
        <v>Heating</v>
      </c>
      <c r="I7447" s="1">
        <f ca="1">OFFSET(IF($H7447="Cooling",Customer!$C$25,Customer!$C$52),E7447,D7447)</f>
        <v>66</v>
      </c>
      <c r="J7447" s="1">
        <f ca="1">OFFSET(IF($H7447="Cooling",Customer!$L$25,Customer!$L$52),$E7447,$D7447)</f>
        <v>64</v>
      </c>
      <c r="K7447" s="16">
        <f t="shared" si="1404"/>
        <v>0</v>
      </c>
      <c r="L7447" s="16">
        <f t="shared" si="1405"/>
        <v>0</v>
      </c>
      <c r="M7447" s="17">
        <f t="shared" ca="1" si="1397"/>
        <v>32</v>
      </c>
      <c r="N7447" s="17">
        <f t="shared" ca="1" si="1398"/>
        <v>30</v>
      </c>
      <c r="O7447" s="4"/>
      <c r="P7447" s="4">
        <v>34</v>
      </c>
      <c r="Q7447" s="4">
        <v>42</v>
      </c>
      <c r="R7447" s="4">
        <v>34</v>
      </c>
      <c r="S7447" s="4">
        <v>34</v>
      </c>
      <c r="T7447" s="4">
        <v>37</v>
      </c>
      <c r="U7447" s="4">
        <v>55</v>
      </c>
      <c r="V7447" s="13">
        <v>34</v>
      </c>
      <c r="W7447" s="4">
        <v>41</v>
      </c>
      <c r="X7447" s="4">
        <v>45</v>
      </c>
      <c r="Y7447">
        <f t="shared" si="1406"/>
        <v>0</v>
      </c>
      <c r="Z7447">
        <f t="shared" si="1407"/>
        <v>0</v>
      </c>
    </row>
    <row r="7448" spans="2:26" x14ac:dyDescent="0.25">
      <c r="B7448" s="11">
        <f t="shared" si="1408"/>
        <v>44871.833333315299</v>
      </c>
      <c r="C7448" s="1">
        <f t="shared" si="1399"/>
        <v>11</v>
      </c>
      <c r="D7448" s="1">
        <f t="shared" si="1400"/>
        <v>7</v>
      </c>
      <c r="E7448" s="12">
        <f t="shared" si="1401"/>
        <v>21</v>
      </c>
      <c r="F7448" s="124" t="str">
        <f t="shared" si="1402"/>
        <v>0</v>
      </c>
      <c r="G7448" s="1">
        <f ca="1">(OFFSET(O7448,0,MATCH(Customer!$J$6,'CDH &amp; HDH'!$P$11:$X$11,0)))</f>
        <v>33</v>
      </c>
      <c r="H7448" s="1" t="str">
        <f t="shared" si="1403"/>
        <v>Heating</v>
      </c>
      <c r="I7448" s="1">
        <f ca="1">OFFSET(IF($H7448="Cooling",Customer!$C$25,Customer!$C$52),E7448,D7448)</f>
        <v>66</v>
      </c>
      <c r="J7448" s="1">
        <f ca="1">OFFSET(IF($H7448="Cooling",Customer!$L$25,Customer!$L$52),$E7448,$D7448)</f>
        <v>64</v>
      </c>
      <c r="K7448" s="16">
        <f t="shared" si="1404"/>
        <v>0</v>
      </c>
      <c r="L7448" s="16">
        <f t="shared" si="1405"/>
        <v>0</v>
      </c>
      <c r="M7448" s="17">
        <f t="shared" ca="1" si="1397"/>
        <v>33</v>
      </c>
      <c r="N7448" s="17">
        <f t="shared" ca="1" si="1398"/>
        <v>31</v>
      </c>
      <c r="O7448" s="4"/>
      <c r="P7448" s="4">
        <v>34</v>
      </c>
      <c r="Q7448" s="4">
        <v>41</v>
      </c>
      <c r="R7448" s="4">
        <v>31</v>
      </c>
      <c r="S7448" s="4">
        <v>35</v>
      </c>
      <c r="T7448" s="4">
        <v>37</v>
      </c>
      <c r="U7448" s="4">
        <v>51</v>
      </c>
      <c r="V7448" s="13">
        <v>33</v>
      </c>
      <c r="W7448" s="4">
        <v>39</v>
      </c>
      <c r="X7448" s="4">
        <v>45</v>
      </c>
      <c r="Y7448">
        <f t="shared" si="1406"/>
        <v>0</v>
      </c>
      <c r="Z7448">
        <f t="shared" si="1407"/>
        <v>0</v>
      </c>
    </row>
    <row r="7449" spans="2:26" x14ac:dyDescent="0.25">
      <c r="B7449" s="11">
        <f t="shared" si="1408"/>
        <v>44871.874999981963</v>
      </c>
      <c r="C7449" s="1">
        <f t="shared" si="1399"/>
        <v>11</v>
      </c>
      <c r="D7449" s="1">
        <f t="shared" si="1400"/>
        <v>7</v>
      </c>
      <c r="E7449" s="12">
        <f t="shared" si="1401"/>
        <v>22</v>
      </c>
      <c r="F7449" s="124" t="str">
        <f t="shared" si="1402"/>
        <v>0</v>
      </c>
      <c r="G7449" s="1">
        <f ca="1">(OFFSET(O7449,0,MATCH(Customer!$J$6,'CDH &amp; HDH'!$P$11:$X$11,0)))</f>
        <v>33</v>
      </c>
      <c r="H7449" s="1" t="str">
        <f t="shared" si="1403"/>
        <v>Heating</v>
      </c>
      <c r="I7449" s="1">
        <f ca="1">OFFSET(IF($H7449="Cooling",Customer!$C$25,Customer!$C$52),E7449,D7449)</f>
        <v>66</v>
      </c>
      <c r="J7449" s="1">
        <f ca="1">OFFSET(IF($H7449="Cooling",Customer!$L$25,Customer!$L$52),$E7449,$D7449)</f>
        <v>64</v>
      </c>
      <c r="K7449" s="16">
        <f t="shared" si="1404"/>
        <v>0</v>
      </c>
      <c r="L7449" s="16">
        <f t="shared" si="1405"/>
        <v>0</v>
      </c>
      <c r="M7449" s="17">
        <f t="shared" ca="1" si="1397"/>
        <v>33</v>
      </c>
      <c r="N7449" s="17">
        <f t="shared" ca="1" si="1398"/>
        <v>31</v>
      </c>
      <c r="O7449" s="4"/>
      <c r="P7449" s="4">
        <v>34</v>
      </c>
      <c r="Q7449" s="4">
        <v>40</v>
      </c>
      <c r="R7449" s="4">
        <v>31</v>
      </c>
      <c r="S7449" s="4">
        <v>35</v>
      </c>
      <c r="T7449" s="4">
        <v>37</v>
      </c>
      <c r="U7449" s="4">
        <v>48</v>
      </c>
      <c r="V7449" s="13">
        <v>33</v>
      </c>
      <c r="W7449" s="4">
        <v>38</v>
      </c>
      <c r="X7449" s="4">
        <v>44</v>
      </c>
      <c r="Y7449">
        <f t="shared" si="1406"/>
        <v>0</v>
      </c>
      <c r="Z7449">
        <f t="shared" si="1407"/>
        <v>0</v>
      </c>
    </row>
    <row r="7450" spans="2:26" x14ac:dyDescent="0.25">
      <c r="B7450" s="11">
        <f t="shared" si="1408"/>
        <v>44871.916666648627</v>
      </c>
      <c r="C7450" s="1">
        <f t="shared" si="1399"/>
        <v>11</v>
      </c>
      <c r="D7450" s="1">
        <f t="shared" si="1400"/>
        <v>7</v>
      </c>
      <c r="E7450" s="12">
        <f t="shared" si="1401"/>
        <v>23</v>
      </c>
      <c r="F7450" s="124" t="str">
        <f t="shared" si="1402"/>
        <v>0</v>
      </c>
      <c r="G7450" s="1">
        <f ca="1">(OFFSET(O7450,0,MATCH(Customer!$J$6,'CDH &amp; HDH'!$P$11:$X$11,0)))</f>
        <v>33</v>
      </c>
      <c r="H7450" s="1" t="str">
        <f t="shared" si="1403"/>
        <v>Heating</v>
      </c>
      <c r="I7450" s="1">
        <f ca="1">OFFSET(IF($H7450="Cooling",Customer!$C$25,Customer!$C$52),E7450,D7450)</f>
        <v>66</v>
      </c>
      <c r="J7450" s="1">
        <f ca="1">OFFSET(IF($H7450="Cooling",Customer!$L$25,Customer!$L$52),$E7450,$D7450)</f>
        <v>64</v>
      </c>
      <c r="K7450" s="16">
        <f t="shared" si="1404"/>
        <v>0</v>
      </c>
      <c r="L7450" s="16">
        <f t="shared" si="1405"/>
        <v>0</v>
      </c>
      <c r="M7450" s="17">
        <f t="shared" ca="1" si="1397"/>
        <v>33</v>
      </c>
      <c r="N7450" s="17">
        <f t="shared" ca="1" si="1398"/>
        <v>31</v>
      </c>
      <c r="O7450" s="4"/>
      <c r="P7450" s="4">
        <v>34</v>
      </c>
      <c r="Q7450" s="4">
        <v>41</v>
      </c>
      <c r="R7450" s="4">
        <v>31</v>
      </c>
      <c r="S7450" s="4">
        <v>35</v>
      </c>
      <c r="T7450" s="4">
        <v>33</v>
      </c>
      <c r="U7450" s="4">
        <v>48</v>
      </c>
      <c r="V7450" s="13">
        <v>33</v>
      </c>
      <c r="W7450" s="4">
        <v>38</v>
      </c>
      <c r="X7450" s="4">
        <v>44</v>
      </c>
      <c r="Y7450">
        <f t="shared" si="1406"/>
        <v>0</v>
      </c>
      <c r="Z7450">
        <f t="shared" si="1407"/>
        <v>0</v>
      </c>
    </row>
    <row r="7451" spans="2:26" x14ac:dyDescent="0.25">
      <c r="B7451" s="11">
        <f t="shared" si="1408"/>
        <v>44871.958333315291</v>
      </c>
      <c r="C7451" s="1">
        <f t="shared" si="1399"/>
        <v>11</v>
      </c>
      <c r="D7451" s="1">
        <f t="shared" si="1400"/>
        <v>7</v>
      </c>
      <c r="E7451" s="12">
        <f t="shared" si="1401"/>
        <v>24</v>
      </c>
      <c r="F7451" s="124" t="str">
        <f t="shared" si="1402"/>
        <v>0</v>
      </c>
      <c r="G7451" s="1">
        <f ca="1">(OFFSET(O7451,0,MATCH(Customer!$J$6,'CDH &amp; HDH'!$P$11:$X$11,0)))</f>
        <v>33</v>
      </c>
      <c r="H7451" s="1" t="str">
        <f t="shared" si="1403"/>
        <v>Heating</v>
      </c>
      <c r="I7451" s="1">
        <f ca="1">OFFSET(IF($H7451="Cooling",Customer!$C$25,Customer!$C$52),E7451,D7451)</f>
        <v>66</v>
      </c>
      <c r="J7451" s="1">
        <f ca="1">OFFSET(IF($H7451="Cooling",Customer!$L$25,Customer!$L$52),$E7451,$D7451)</f>
        <v>64</v>
      </c>
      <c r="K7451" s="16">
        <f t="shared" si="1404"/>
        <v>0</v>
      </c>
      <c r="L7451" s="16">
        <f t="shared" si="1405"/>
        <v>0</v>
      </c>
      <c r="M7451" s="17">
        <f t="shared" ca="1" si="1397"/>
        <v>33</v>
      </c>
      <c r="N7451" s="17">
        <f t="shared" ca="1" si="1398"/>
        <v>31</v>
      </c>
      <c r="O7451" s="4"/>
      <c r="P7451" s="4">
        <v>32</v>
      </c>
      <c r="Q7451" s="4">
        <v>39</v>
      </c>
      <c r="R7451" s="4">
        <v>34</v>
      </c>
      <c r="S7451" s="4">
        <v>34</v>
      </c>
      <c r="T7451" s="4">
        <v>33</v>
      </c>
      <c r="U7451" s="4">
        <v>49</v>
      </c>
      <c r="V7451" s="13">
        <v>33</v>
      </c>
      <c r="W7451" s="4">
        <v>38</v>
      </c>
      <c r="X7451" s="4">
        <v>44</v>
      </c>
      <c r="Y7451">
        <f t="shared" si="1406"/>
        <v>0</v>
      </c>
      <c r="Z7451">
        <f t="shared" si="1407"/>
        <v>0</v>
      </c>
    </row>
    <row r="7452" spans="2:26" x14ac:dyDescent="0.25">
      <c r="B7452" s="11">
        <f t="shared" si="1408"/>
        <v>44871.999999981956</v>
      </c>
      <c r="C7452" s="1">
        <f t="shared" si="1399"/>
        <v>11</v>
      </c>
      <c r="D7452" s="1">
        <f t="shared" si="1400"/>
        <v>1</v>
      </c>
      <c r="E7452" s="12">
        <f t="shared" si="1401"/>
        <v>1</v>
      </c>
      <c r="F7452" s="124" t="str">
        <f t="shared" si="1402"/>
        <v>0</v>
      </c>
      <c r="G7452" s="1">
        <f ca="1">(OFFSET(O7452,0,MATCH(Customer!$J$6,'CDH &amp; HDH'!$P$11:$X$11,0)))</f>
        <v>33</v>
      </c>
      <c r="H7452" s="1" t="str">
        <f t="shared" si="1403"/>
        <v>Heating</v>
      </c>
      <c r="I7452" s="1">
        <f ca="1">OFFSET(IF($H7452="Cooling",Customer!$C$25,Customer!$C$52),E7452,D7452)</f>
        <v>66</v>
      </c>
      <c r="J7452" s="1">
        <f ca="1">OFFSET(IF($H7452="Cooling",Customer!$L$25,Customer!$L$52),$E7452,$D7452)</f>
        <v>64</v>
      </c>
      <c r="K7452" s="16">
        <f t="shared" si="1404"/>
        <v>0</v>
      </c>
      <c r="L7452" s="16">
        <f t="shared" si="1405"/>
        <v>0</v>
      </c>
      <c r="M7452" s="17">
        <f t="shared" ca="1" si="1397"/>
        <v>33</v>
      </c>
      <c r="N7452" s="17">
        <f t="shared" ca="1" si="1398"/>
        <v>31</v>
      </c>
      <c r="O7452" s="4"/>
      <c r="P7452" s="4">
        <v>31</v>
      </c>
      <c r="Q7452" s="4">
        <v>38</v>
      </c>
      <c r="R7452" s="4">
        <v>32</v>
      </c>
      <c r="S7452" s="4">
        <v>35</v>
      </c>
      <c r="T7452" s="4">
        <v>36</v>
      </c>
      <c r="U7452" s="4">
        <v>46</v>
      </c>
      <c r="V7452" s="13">
        <v>33</v>
      </c>
      <c r="W7452" s="4">
        <v>36</v>
      </c>
      <c r="X7452" s="4">
        <v>43</v>
      </c>
      <c r="Y7452">
        <f t="shared" si="1406"/>
        <v>0</v>
      </c>
      <c r="Z7452">
        <f t="shared" si="1407"/>
        <v>0</v>
      </c>
    </row>
    <row r="7453" spans="2:26" x14ac:dyDescent="0.25">
      <c r="B7453" s="11">
        <f t="shared" si="1408"/>
        <v>44872.04166664862</v>
      </c>
      <c r="C7453" s="1">
        <f t="shared" si="1399"/>
        <v>11</v>
      </c>
      <c r="D7453" s="1">
        <f t="shared" si="1400"/>
        <v>1</v>
      </c>
      <c r="E7453" s="12">
        <f t="shared" si="1401"/>
        <v>2</v>
      </c>
      <c r="F7453" s="124" t="str">
        <f t="shared" si="1402"/>
        <v>0</v>
      </c>
      <c r="G7453" s="1">
        <f ca="1">(OFFSET(O7453,0,MATCH(Customer!$J$6,'CDH &amp; HDH'!$P$11:$X$11,0)))</f>
        <v>33</v>
      </c>
      <c r="H7453" s="1" t="str">
        <f t="shared" si="1403"/>
        <v>Heating</v>
      </c>
      <c r="I7453" s="1">
        <f ca="1">OFFSET(IF($H7453="Cooling",Customer!$C$25,Customer!$C$52),E7453,D7453)</f>
        <v>66</v>
      </c>
      <c r="J7453" s="1">
        <f ca="1">OFFSET(IF($H7453="Cooling",Customer!$L$25,Customer!$L$52),$E7453,$D7453)</f>
        <v>64</v>
      </c>
      <c r="K7453" s="16">
        <f t="shared" si="1404"/>
        <v>0</v>
      </c>
      <c r="L7453" s="16">
        <f t="shared" si="1405"/>
        <v>0</v>
      </c>
      <c r="M7453" s="17">
        <f t="shared" ca="1" si="1397"/>
        <v>33</v>
      </c>
      <c r="N7453" s="17">
        <f t="shared" ca="1" si="1398"/>
        <v>31</v>
      </c>
      <c r="O7453" s="4"/>
      <c r="P7453" s="4">
        <v>30</v>
      </c>
      <c r="Q7453" s="4">
        <v>38</v>
      </c>
      <c r="R7453" s="4">
        <v>30</v>
      </c>
      <c r="S7453" s="4">
        <v>35</v>
      </c>
      <c r="T7453" s="4">
        <v>38</v>
      </c>
      <c r="U7453" s="4">
        <v>45</v>
      </c>
      <c r="V7453" s="13">
        <v>33</v>
      </c>
      <c r="W7453" s="4">
        <v>35</v>
      </c>
      <c r="X7453" s="4">
        <v>38</v>
      </c>
      <c r="Y7453">
        <f t="shared" si="1406"/>
        <v>0</v>
      </c>
      <c r="Z7453">
        <f t="shared" si="1407"/>
        <v>0</v>
      </c>
    </row>
    <row r="7454" spans="2:26" x14ac:dyDescent="0.25">
      <c r="B7454" s="11">
        <f t="shared" si="1408"/>
        <v>44872.083333315284</v>
      </c>
      <c r="C7454" s="1">
        <f t="shared" si="1399"/>
        <v>11</v>
      </c>
      <c r="D7454" s="1">
        <f t="shared" si="1400"/>
        <v>1</v>
      </c>
      <c r="E7454" s="12">
        <f t="shared" si="1401"/>
        <v>3</v>
      </c>
      <c r="F7454" s="124" t="str">
        <f t="shared" si="1402"/>
        <v>0</v>
      </c>
      <c r="G7454" s="1">
        <f ca="1">(OFFSET(O7454,0,MATCH(Customer!$J$6,'CDH &amp; HDH'!$P$11:$X$11,0)))</f>
        <v>33</v>
      </c>
      <c r="H7454" s="1" t="str">
        <f t="shared" si="1403"/>
        <v>Heating</v>
      </c>
      <c r="I7454" s="1">
        <f ca="1">OFFSET(IF($H7454="Cooling",Customer!$C$25,Customer!$C$52),E7454,D7454)</f>
        <v>66</v>
      </c>
      <c r="J7454" s="1">
        <f ca="1">OFFSET(IF($H7454="Cooling",Customer!$L$25,Customer!$L$52),$E7454,$D7454)</f>
        <v>64</v>
      </c>
      <c r="K7454" s="16">
        <f t="shared" si="1404"/>
        <v>0</v>
      </c>
      <c r="L7454" s="16">
        <f t="shared" si="1405"/>
        <v>0</v>
      </c>
      <c r="M7454" s="17">
        <f t="shared" ca="1" si="1397"/>
        <v>33</v>
      </c>
      <c r="N7454" s="17">
        <f t="shared" ca="1" si="1398"/>
        <v>31</v>
      </c>
      <c r="O7454" s="4"/>
      <c r="P7454" s="4">
        <v>29</v>
      </c>
      <c r="Q7454" s="4">
        <v>37</v>
      </c>
      <c r="R7454" s="4">
        <v>32</v>
      </c>
      <c r="S7454" s="4">
        <v>34</v>
      </c>
      <c r="T7454" s="4">
        <v>38</v>
      </c>
      <c r="U7454" s="4">
        <v>46</v>
      </c>
      <c r="V7454" s="13">
        <v>33</v>
      </c>
      <c r="W7454" s="4">
        <v>35</v>
      </c>
      <c r="X7454" s="4">
        <v>37</v>
      </c>
      <c r="Y7454">
        <f t="shared" si="1406"/>
        <v>0</v>
      </c>
      <c r="Z7454">
        <f t="shared" si="1407"/>
        <v>0</v>
      </c>
    </row>
    <row r="7455" spans="2:26" x14ac:dyDescent="0.25">
      <c r="B7455" s="11">
        <f t="shared" si="1408"/>
        <v>44872.124999981948</v>
      </c>
      <c r="C7455" s="1">
        <f t="shared" si="1399"/>
        <v>11</v>
      </c>
      <c r="D7455" s="1">
        <f t="shared" si="1400"/>
        <v>1</v>
      </c>
      <c r="E7455" s="12">
        <f t="shared" si="1401"/>
        <v>4</v>
      </c>
      <c r="F7455" s="124" t="str">
        <f t="shared" si="1402"/>
        <v>0</v>
      </c>
      <c r="G7455" s="1">
        <f ca="1">(OFFSET(O7455,0,MATCH(Customer!$J$6,'CDH &amp; HDH'!$P$11:$X$11,0)))</f>
        <v>33</v>
      </c>
      <c r="H7455" s="1" t="str">
        <f t="shared" si="1403"/>
        <v>Heating</v>
      </c>
      <c r="I7455" s="1">
        <f ca="1">OFFSET(IF($H7455="Cooling",Customer!$C$25,Customer!$C$52),E7455,D7455)</f>
        <v>66</v>
      </c>
      <c r="J7455" s="1">
        <f ca="1">OFFSET(IF($H7455="Cooling",Customer!$L$25,Customer!$L$52),$E7455,$D7455)</f>
        <v>64</v>
      </c>
      <c r="K7455" s="16">
        <f t="shared" si="1404"/>
        <v>0</v>
      </c>
      <c r="L7455" s="16">
        <f t="shared" si="1405"/>
        <v>0</v>
      </c>
      <c r="M7455" s="17">
        <f t="shared" ca="1" si="1397"/>
        <v>33</v>
      </c>
      <c r="N7455" s="17">
        <f t="shared" ca="1" si="1398"/>
        <v>31</v>
      </c>
      <c r="O7455" s="4"/>
      <c r="P7455" s="4">
        <v>32</v>
      </c>
      <c r="Q7455" s="4">
        <v>35</v>
      </c>
      <c r="R7455" s="4">
        <v>32</v>
      </c>
      <c r="S7455" s="4">
        <v>34</v>
      </c>
      <c r="T7455" s="4">
        <v>37</v>
      </c>
      <c r="U7455" s="4">
        <v>44</v>
      </c>
      <c r="V7455" s="13">
        <v>33</v>
      </c>
      <c r="W7455" s="4">
        <v>35</v>
      </c>
      <c r="X7455" s="4">
        <v>37</v>
      </c>
      <c r="Y7455">
        <f t="shared" si="1406"/>
        <v>0</v>
      </c>
      <c r="Z7455">
        <f t="shared" si="1407"/>
        <v>0</v>
      </c>
    </row>
    <row r="7456" spans="2:26" x14ac:dyDescent="0.25">
      <c r="B7456" s="11">
        <f t="shared" si="1408"/>
        <v>44872.166666648613</v>
      </c>
      <c r="C7456" s="1">
        <f t="shared" si="1399"/>
        <v>11</v>
      </c>
      <c r="D7456" s="1">
        <f t="shared" si="1400"/>
        <v>1</v>
      </c>
      <c r="E7456" s="12">
        <f t="shared" si="1401"/>
        <v>5</v>
      </c>
      <c r="F7456" s="124" t="str">
        <f t="shared" si="1402"/>
        <v>0</v>
      </c>
      <c r="G7456" s="1">
        <f ca="1">(OFFSET(O7456,0,MATCH(Customer!$J$6,'CDH &amp; HDH'!$P$11:$X$11,0)))</f>
        <v>33</v>
      </c>
      <c r="H7456" s="1" t="str">
        <f t="shared" si="1403"/>
        <v>Heating</v>
      </c>
      <c r="I7456" s="1">
        <f ca="1">OFFSET(IF($H7456="Cooling",Customer!$C$25,Customer!$C$52),E7456,D7456)</f>
        <v>66</v>
      </c>
      <c r="J7456" s="1">
        <f ca="1">OFFSET(IF($H7456="Cooling",Customer!$L$25,Customer!$L$52),$E7456,$D7456)</f>
        <v>64</v>
      </c>
      <c r="K7456" s="16">
        <f t="shared" si="1404"/>
        <v>0</v>
      </c>
      <c r="L7456" s="16">
        <f t="shared" si="1405"/>
        <v>0</v>
      </c>
      <c r="M7456" s="17">
        <f t="shared" ca="1" si="1397"/>
        <v>33</v>
      </c>
      <c r="N7456" s="17">
        <f t="shared" ca="1" si="1398"/>
        <v>31</v>
      </c>
      <c r="O7456" s="4"/>
      <c r="P7456" s="4">
        <v>35</v>
      </c>
      <c r="Q7456" s="4">
        <v>34</v>
      </c>
      <c r="R7456" s="4">
        <v>35</v>
      </c>
      <c r="S7456" s="4">
        <v>35</v>
      </c>
      <c r="T7456" s="4">
        <v>36</v>
      </c>
      <c r="U7456" s="4">
        <v>46</v>
      </c>
      <c r="V7456" s="13">
        <v>33</v>
      </c>
      <c r="W7456" s="4">
        <v>35</v>
      </c>
      <c r="X7456" s="4">
        <v>37</v>
      </c>
      <c r="Y7456">
        <f t="shared" si="1406"/>
        <v>0</v>
      </c>
      <c r="Z7456">
        <f t="shared" si="1407"/>
        <v>0</v>
      </c>
    </row>
    <row r="7457" spans="2:26" x14ac:dyDescent="0.25">
      <c r="B7457" s="11">
        <f t="shared" si="1408"/>
        <v>44872.208333315277</v>
      </c>
      <c r="C7457" s="1">
        <f t="shared" si="1399"/>
        <v>11</v>
      </c>
      <c r="D7457" s="1">
        <f t="shared" si="1400"/>
        <v>1</v>
      </c>
      <c r="E7457" s="12">
        <f t="shared" si="1401"/>
        <v>6</v>
      </c>
      <c r="F7457" s="124" t="str">
        <f t="shared" si="1402"/>
        <v>0</v>
      </c>
      <c r="G7457" s="1">
        <f ca="1">(OFFSET(O7457,0,MATCH(Customer!$J$6,'CDH &amp; HDH'!$P$11:$X$11,0)))</f>
        <v>34</v>
      </c>
      <c r="H7457" s="1" t="str">
        <f t="shared" si="1403"/>
        <v>Heating</v>
      </c>
      <c r="I7457" s="1">
        <f ca="1">OFFSET(IF($H7457="Cooling",Customer!$C$25,Customer!$C$52),E7457,D7457)</f>
        <v>66</v>
      </c>
      <c r="J7457" s="1">
        <f ca="1">OFFSET(IF($H7457="Cooling",Customer!$L$25,Customer!$L$52),$E7457,$D7457)</f>
        <v>64</v>
      </c>
      <c r="K7457" s="16">
        <f t="shared" si="1404"/>
        <v>0</v>
      </c>
      <c r="L7457" s="16">
        <f t="shared" si="1405"/>
        <v>0</v>
      </c>
      <c r="M7457" s="17">
        <f t="shared" ca="1" si="1397"/>
        <v>32</v>
      </c>
      <c r="N7457" s="17">
        <f t="shared" ca="1" si="1398"/>
        <v>30</v>
      </c>
      <c r="O7457" s="4"/>
      <c r="P7457" s="4">
        <v>36</v>
      </c>
      <c r="Q7457" s="4">
        <v>34</v>
      </c>
      <c r="R7457" s="4">
        <v>36</v>
      </c>
      <c r="S7457" s="4">
        <v>34</v>
      </c>
      <c r="T7457" s="4">
        <v>33</v>
      </c>
      <c r="U7457" s="4">
        <v>45</v>
      </c>
      <c r="V7457" s="13">
        <v>34</v>
      </c>
      <c r="W7457" s="4">
        <v>34</v>
      </c>
      <c r="X7457" s="4">
        <v>37</v>
      </c>
      <c r="Y7457">
        <f t="shared" si="1406"/>
        <v>0</v>
      </c>
      <c r="Z7457">
        <f t="shared" si="1407"/>
        <v>0</v>
      </c>
    </row>
    <row r="7458" spans="2:26" x14ac:dyDescent="0.25">
      <c r="B7458" s="11">
        <f t="shared" si="1408"/>
        <v>44872.249999981941</v>
      </c>
      <c r="C7458" s="1">
        <f t="shared" si="1399"/>
        <v>11</v>
      </c>
      <c r="D7458" s="1">
        <f t="shared" si="1400"/>
        <v>1</v>
      </c>
      <c r="E7458" s="12">
        <f t="shared" si="1401"/>
        <v>7</v>
      </c>
      <c r="F7458" s="124" t="str">
        <f t="shared" si="1402"/>
        <v>0</v>
      </c>
      <c r="G7458" s="1">
        <f ca="1">(OFFSET(O7458,0,MATCH(Customer!$J$6,'CDH &amp; HDH'!$P$11:$X$11,0)))</f>
        <v>33</v>
      </c>
      <c r="H7458" s="1" t="str">
        <f t="shared" si="1403"/>
        <v>Heating</v>
      </c>
      <c r="I7458" s="1">
        <f ca="1">OFFSET(IF($H7458="Cooling",Customer!$C$25,Customer!$C$52),E7458,D7458)</f>
        <v>66</v>
      </c>
      <c r="J7458" s="1">
        <f ca="1">OFFSET(IF($H7458="Cooling",Customer!$L$25,Customer!$L$52),$E7458,$D7458)</f>
        <v>64</v>
      </c>
      <c r="K7458" s="16">
        <f t="shared" si="1404"/>
        <v>0</v>
      </c>
      <c r="L7458" s="16">
        <f t="shared" si="1405"/>
        <v>0</v>
      </c>
      <c r="M7458" s="17">
        <f t="shared" ca="1" si="1397"/>
        <v>33</v>
      </c>
      <c r="N7458" s="17">
        <f t="shared" ca="1" si="1398"/>
        <v>31</v>
      </c>
      <c r="O7458" s="4"/>
      <c r="P7458" s="4">
        <v>37</v>
      </c>
      <c r="Q7458" s="4">
        <v>32</v>
      </c>
      <c r="R7458" s="4">
        <v>36</v>
      </c>
      <c r="S7458" s="4">
        <v>36</v>
      </c>
      <c r="T7458" s="4">
        <v>31</v>
      </c>
      <c r="U7458" s="4">
        <v>45</v>
      </c>
      <c r="V7458" s="13">
        <v>33</v>
      </c>
      <c r="W7458" s="4">
        <v>33</v>
      </c>
      <c r="X7458" s="4">
        <v>37</v>
      </c>
      <c r="Y7458">
        <f t="shared" si="1406"/>
        <v>0</v>
      </c>
      <c r="Z7458">
        <f t="shared" si="1407"/>
        <v>0</v>
      </c>
    </row>
    <row r="7459" spans="2:26" x14ac:dyDescent="0.25">
      <c r="B7459" s="11">
        <f t="shared" si="1408"/>
        <v>44872.291666648605</v>
      </c>
      <c r="C7459" s="1">
        <f t="shared" si="1399"/>
        <v>11</v>
      </c>
      <c r="D7459" s="1">
        <f t="shared" si="1400"/>
        <v>1</v>
      </c>
      <c r="E7459" s="12">
        <f t="shared" si="1401"/>
        <v>8</v>
      </c>
      <c r="F7459" s="124" t="str">
        <f t="shared" si="1402"/>
        <v>0</v>
      </c>
      <c r="G7459" s="1">
        <f ca="1">(OFFSET(O7459,0,MATCH(Customer!$J$6,'CDH &amp; HDH'!$P$11:$X$11,0)))</f>
        <v>34</v>
      </c>
      <c r="H7459" s="1" t="str">
        <f t="shared" si="1403"/>
        <v>Heating</v>
      </c>
      <c r="I7459" s="1">
        <f ca="1">OFFSET(IF($H7459="Cooling",Customer!$C$25,Customer!$C$52),E7459,D7459)</f>
        <v>70</v>
      </c>
      <c r="J7459" s="1">
        <f ca="1">OFFSET(IF($H7459="Cooling",Customer!$L$25,Customer!$L$52),$E7459,$D7459)</f>
        <v>70</v>
      </c>
      <c r="K7459" s="16">
        <f t="shared" si="1404"/>
        <v>0</v>
      </c>
      <c r="L7459" s="16">
        <f t="shared" si="1405"/>
        <v>0</v>
      </c>
      <c r="M7459" s="17">
        <f t="shared" ca="1" si="1397"/>
        <v>36</v>
      </c>
      <c r="N7459" s="17">
        <f t="shared" ca="1" si="1398"/>
        <v>36</v>
      </c>
      <c r="O7459" s="4"/>
      <c r="P7459" s="4">
        <v>38</v>
      </c>
      <c r="Q7459" s="4">
        <v>33</v>
      </c>
      <c r="R7459" s="4">
        <v>38</v>
      </c>
      <c r="S7459" s="4">
        <v>35</v>
      </c>
      <c r="T7459" s="4">
        <v>37</v>
      </c>
      <c r="U7459" s="4">
        <v>50</v>
      </c>
      <c r="V7459" s="13">
        <v>34</v>
      </c>
      <c r="W7459" s="4">
        <v>34</v>
      </c>
      <c r="X7459" s="4">
        <v>39</v>
      </c>
      <c r="Y7459">
        <f t="shared" si="1406"/>
        <v>0</v>
      </c>
      <c r="Z7459">
        <f t="shared" si="1407"/>
        <v>0</v>
      </c>
    </row>
    <row r="7460" spans="2:26" x14ac:dyDescent="0.25">
      <c r="B7460" s="11">
        <f t="shared" si="1408"/>
        <v>44872.33333331527</v>
      </c>
      <c r="C7460" s="1">
        <f t="shared" si="1399"/>
        <v>11</v>
      </c>
      <c r="D7460" s="1">
        <f t="shared" si="1400"/>
        <v>1</v>
      </c>
      <c r="E7460" s="12">
        <f t="shared" si="1401"/>
        <v>9</v>
      </c>
      <c r="F7460" s="124" t="str">
        <f t="shared" si="1402"/>
        <v>0</v>
      </c>
      <c r="G7460" s="1">
        <f ca="1">(OFFSET(O7460,0,MATCH(Customer!$J$6,'CDH &amp; HDH'!$P$11:$X$11,0)))</f>
        <v>34</v>
      </c>
      <c r="H7460" s="1" t="str">
        <f t="shared" si="1403"/>
        <v>Heating</v>
      </c>
      <c r="I7460" s="1">
        <f ca="1">OFFSET(IF($H7460="Cooling",Customer!$C$25,Customer!$C$52),E7460,D7460)</f>
        <v>70</v>
      </c>
      <c r="J7460" s="1">
        <f ca="1">OFFSET(IF($H7460="Cooling",Customer!$L$25,Customer!$L$52),$E7460,$D7460)</f>
        <v>70</v>
      </c>
      <c r="K7460" s="16">
        <f t="shared" si="1404"/>
        <v>0</v>
      </c>
      <c r="L7460" s="16">
        <f t="shared" si="1405"/>
        <v>0</v>
      </c>
      <c r="M7460" s="17">
        <f t="shared" ref="M7460:M7523" ca="1" si="1409">IF($H7460="Cooling",0,MAX(0,I7460-$G7460))</f>
        <v>36</v>
      </c>
      <c r="N7460" s="17">
        <f t="shared" ref="N7460:N7523" ca="1" si="1410">IF($H7460="Cooling",0,MAX(0,J7460-$G7460))</f>
        <v>36</v>
      </c>
      <c r="O7460" s="4"/>
      <c r="P7460" s="4">
        <v>42</v>
      </c>
      <c r="Q7460" s="4">
        <v>34</v>
      </c>
      <c r="R7460" s="4">
        <v>40</v>
      </c>
      <c r="S7460" s="4">
        <v>37</v>
      </c>
      <c r="T7460" s="4">
        <v>42</v>
      </c>
      <c r="U7460" s="4">
        <v>53</v>
      </c>
      <c r="V7460" s="13">
        <v>34</v>
      </c>
      <c r="W7460" s="4">
        <v>34</v>
      </c>
      <c r="X7460" s="4">
        <v>39</v>
      </c>
      <c r="Y7460">
        <f t="shared" si="1406"/>
        <v>0</v>
      </c>
      <c r="Z7460">
        <f t="shared" si="1407"/>
        <v>0</v>
      </c>
    </row>
    <row r="7461" spans="2:26" x14ac:dyDescent="0.25">
      <c r="B7461" s="11">
        <f t="shared" si="1408"/>
        <v>44872.374999981934</v>
      </c>
      <c r="C7461" s="1">
        <f t="shared" si="1399"/>
        <v>11</v>
      </c>
      <c r="D7461" s="1">
        <f t="shared" si="1400"/>
        <v>1</v>
      </c>
      <c r="E7461" s="12">
        <f t="shared" si="1401"/>
        <v>10</v>
      </c>
      <c r="F7461" s="124" t="str">
        <f t="shared" si="1402"/>
        <v>0</v>
      </c>
      <c r="G7461" s="1">
        <f ca="1">(OFFSET(O7461,0,MATCH(Customer!$J$6,'CDH &amp; HDH'!$P$11:$X$11,0)))</f>
        <v>35</v>
      </c>
      <c r="H7461" s="1" t="str">
        <f t="shared" si="1403"/>
        <v>Heating</v>
      </c>
      <c r="I7461" s="1">
        <f ca="1">OFFSET(IF($H7461="Cooling",Customer!$C$25,Customer!$C$52),E7461,D7461)</f>
        <v>70</v>
      </c>
      <c r="J7461" s="1">
        <f ca="1">OFFSET(IF($H7461="Cooling",Customer!$L$25,Customer!$L$52),$E7461,$D7461)</f>
        <v>70</v>
      </c>
      <c r="K7461" s="16">
        <f t="shared" si="1404"/>
        <v>0</v>
      </c>
      <c r="L7461" s="16">
        <f t="shared" si="1405"/>
        <v>0</v>
      </c>
      <c r="M7461" s="17">
        <f t="shared" ca="1" si="1409"/>
        <v>35</v>
      </c>
      <c r="N7461" s="17">
        <f t="shared" ca="1" si="1410"/>
        <v>35</v>
      </c>
      <c r="O7461" s="4"/>
      <c r="P7461" s="4">
        <v>47</v>
      </c>
      <c r="Q7461" s="4">
        <v>35</v>
      </c>
      <c r="R7461" s="4">
        <v>42</v>
      </c>
      <c r="S7461" s="4">
        <v>40</v>
      </c>
      <c r="T7461" s="4">
        <v>50</v>
      </c>
      <c r="U7461" s="4">
        <v>55</v>
      </c>
      <c r="V7461" s="13">
        <v>35</v>
      </c>
      <c r="W7461" s="4">
        <v>34</v>
      </c>
      <c r="X7461" s="4">
        <v>39</v>
      </c>
      <c r="Y7461">
        <f t="shared" si="1406"/>
        <v>0</v>
      </c>
      <c r="Z7461">
        <f t="shared" si="1407"/>
        <v>0</v>
      </c>
    </row>
    <row r="7462" spans="2:26" x14ac:dyDescent="0.25">
      <c r="B7462" s="11">
        <f t="shared" si="1408"/>
        <v>44872.416666648598</v>
      </c>
      <c r="C7462" s="1">
        <f t="shared" si="1399"/>
        <v>11</v>
      </c>
      <c r="D7462" s="1">
        <f t="shared" si="1400"/>
        <v>1</v>
      </c>
      <c r="E7462" s="12">
        <f t="shared" si="1401"/>
        <v>11</v>
      </c>
      <c r="F7462" s="124" t="str">
        <f t="shared" si="1402"/>
        <v>0</v>
      </c>
      <c r="G7462" s="1">
        <f ca="1">(OFFSET(O7462,0,MATCH(Customer!$J$6,'CDH &amp; HDH'!$P$11:$X$11,0)))</f>
        <v>36</v>
      </c>
      <c r="H7462" s="1" t="str">
        <f t="shared" si="1403"/>
        <v>Heating</v>
      </c>
      <c r="I7462" s="1">
        <f ca="1">OFFSET(IF($H7462="Cooling",Customer!$C$25,Customer!$C$52),E7462,D7462)</f>
        <v>70</v>
      </c>
      <c r="J7462" s="1">
        <f ca="1">OFFSET(IF($H7462="Cooling",Customer!$L$25,Customer!$L$52),$E7462,$D7462)</f>
        <v>70</v>
      </c>
      <c r="K7462" s="16">
        <f t="shared" si="1404"/>
        <v>0</v>
      </c>
      <c r="L7462" s="16">
        <f t="shared" si="1405"/>
        <v>0</v>
      </c>
      <c r="M7462" s="17">
        <f t="shared" ca="1" si="1409"/>
        <v>34</v>
      </c>
      <c r="N7462" s="17">
        <f t="shared" ca="1" si="1410"/>
        <v>34</v>
      </c>
      <c r="O7462" s="4"/>
      <c r="P7462" s="4">
        <v>50</v>
      </c>
      <c r="Q7462" s="4">
        <v>35</v>
      </c>
      <c r="R7462" s="4">
        <v>43</v>
      </c>
      <c r="S7462" s="4">
        <v>40</v>
      </c>
      <c r="T7462" s="4">
        <v>53</v>
      </c>
      <c r="U7462" s="4">
        <v>55</v>
      </c>
      <c r="V7462" s="13">
        <v>36</v>
      </c>
      <c r="W7462" s="4">
        <v>34</v>
      </c>
      <c r="X7462" s="4">
        <v>41</v>
      </c>
      <c r="Y7462">
        <f t="shared" si="1406"/>
        <v>0</v>
      </c>
      <c r="Z7462">
        <f t="shared" si="1407"/>
        <v>0</v>
      </c>
    </row>
    <row r="7463" spans="2:26" x14ac:dyDescent="0.25">
      <c r="B7463" s="11">
        <f t="shared" si="1408"/>
        <v>44872.458333315262</v>
      </c>
      <c r="C7463" s="1">
        <f t="shared" si="1399"/>
        <v>11</v>
      </c>
      <c r="D7463" s="1">
        <f t="shared" si="1400"/>
        <v>1</v>
      </c>
      <c r="E7463" s="12">
        <f t="shared" si="1401"/>
        <v>12</v>
      </c>
      <c r="F7463" s="124" t="str">
        <f t="shared" si="1402"/>
        <v>0</v>
      </c>
      <c r="G7463" s="1">
        <f ca="1">(OFFSET(O7463,0,MATCH(Customer!$J$6,'CDH &amp; HDH'!$P$11:$X$11,0)))</f>
        <v>36</v>
      </c>
      <c r="H7463" s="1" t="str">
        <f t="shared" si="1403"/>
        <v>Heating</v>
      </c>
      <c r="I7463" s="1">
        <f ca="1">OFFSET(IF($H7463="Cooling",Customer!$C$25,Customer!$C$52),E7463,D7463)</f>
        <v>70</v>
      </c>
      <c r="J7463" s="1">
        <f ca="1">OFFSET(IF($H7463="Cooling",Customer!$L$25,Customer!$L$52),$E7463,$D7463)</f>
        <v>70</v>
      </c>
      <c r="K7463" s="16">
        <f t="shared" si="1404"/>
        <v>0</v>
      </c>
      <c r="L7463" s="16">
        <f t="shared" si="1405"/>
        <v>0</v>
      </c>
      <c r="M7463" s="17">
        <f t="shared" ca="1" si="1409"/>
        <v>34</v>
      </c>
      <c r="N7463" s="17">
        <f t="shared" ca="1" si="1410"/>
        <v>34</v>
      </c>
      <c r="O7463" s="4"/>
      <c r="P7463" s="4">
        <v>53</v>
      </c>
      <c r="Q7463" s="4">
        <v>35</v>
      </c>
      <c r="R7463" s="4">
        <v>43</v>
      </c>
      <c r="S7463" s="4">
        <v>40</v>
      </c>
      <c r="T7463" s="4">
        <v>56</v>
      </c>
      <c r="U7463" s="4">
        <v>58</v>
      </c>
      <c r="V7463" s="13">
        <v>36</v>
      </c>
      <c r="W7463" s="4">
        <v>33</v>
      </c>
      <c r="X7463" s="4">
        <v>41</v>
      </c>
      <c r="Y7463">
        <f t="shared" si="1406"/>
        <v>0</v>
      </c>
      <c r="Z7463">
        <f t="shared" si="1407"/>
        <v>0</v>
      </c>
    </row>
    <row r="7464" spans="2:26" x14ac:dyDescent="0.25">
      <c r="B7464" s="11">
        <f t="shared" si="1408"/>
        <v>44872.499999981927</v>
      </c>
      <c r="C7464" s="1">
        <f t="shared" si="1399"/>
        <v>11</v>
      </c>
      <c r="D7464" s="1">
        <f t="shared" si="1400"/>
        <v>1</v>
      </c>
      <c r="E7464" s="12">
        <f t="shared" si="1401"/>
        <v>13</v>
      </c>
      <c r="F7464" s="124" t="str">
        <f t="shared" si="1402"/>
        <v>0</v>
      </c>
      <c r="G7464" s="1">
        <f ca="1">(OFFSET(O7464,0,MATCH(Customer!$J$6,'CDH &amp; HDH'!$P$11:$X$11,0)))</f>
        <v>39</v>
      </c>
      <c r="H7464" s="1" t="str">
        <f t="shared" si="1403"/>
        <v>Heating</v>
      </c>
      <c r="I7464" s="1">
        <f ca="1">OFFSET(IF($H7464="Cooling",Customer!$C$25,Customer!$C$52),E7464,D7464)</f>
        <v>70</v>
      </c>
      <c r="J7464" s="1">
        <f ca="1">OFFSET(IF($H7464="Cooling",Customer!$L$25,Customer!$L$52),$E7464,$D7464)</f>
        <v>70</v>
      </c>
      <c r="K7464" s="16">
        <f t="shared" si="1404"/>
        <v>0</v>
      </c>
      <c r="L7464" s="16">
        <f t="shared" si="1405"/>
        <v>0</v>
      </c>
      <c r="M7464" s="17">
        <f t="shared" ca="1" si="1409"/>
        <v>31</v>
      </c>
      <c r="N7464" s="17">
        <f t="shared" ca="1" si="1410"/>
        <v>31</v>
      </c>
      <c r="O7464" s="4"/>
      <c r="P7464" s="4">
        <v>56</v>
      </c>
      <c r="Q7464" s="4">
        <v>35</v>
      </c>
      <c r="R7464" s="4">
        <v>45</v>
      </c>
      <c r="S7464" s="4">
        <v>41</v>
      </c>
      <c r="T7464" s="4">
        <v>58</v>
      </c>
      <c r="U7464" s="4">
        <v>59</v>
      </c>
      <c r="V7464" s="13">
        <v>39</v>
      </c>
      <c r="W7464" s="4">
        <v>33</v>
      </c>
      <c r="X7464" s="4">
        <v>41</v>
      </c>
      <c r="Y7464">
        <f t="shared" si="1406"/>
        <v>0</v>
      </c>
      <c r="Z7464">
        <f t="shared" si="1407"/>
        <v>0</v>
      </c>
    </row>
    <row r="7465" spans="2:26" x14ac:dyDescent="0.25">
      <c r="B7465" s="11">
        <f t="shared" si="1408"/>
        <v>44872.541666648591</v>
      </c>
      <c r="C7465" s="1">
        <f t="shared" si="1399"/>
        <v>11</v>
      </c>
      <c r="D7465" s="1">
        <f t="shared" si="1400"/>
        <v>1</v>
      </c>
      <c r="E7465" s="12">
        <f t="shared" si="1401"/>
        <v>14</v>
      </c>
      <c r="F7465" s="124" t="str">
        <f t="shared" si="1402"/>
        <v>0</v>
      </c>
      <c r="G7465" s="1">
        <f ca="1">(OFFSET(O7465,0,MATCH(Customer!$J$6,'CDH &amp; HDH'!$P$11:$X$11,0)))</f>
        <v>39</v>
      </c>
      <c r="H7465" s="1" t="str">
        <f t="shared" si="1403"/>
        <v>Heating</v>
      </c>
      <c r="I7465" s="1">
        <f ca="1">OFFSET(IF($H7465="Cooling",Customer!$C$25,Customer!$C$52),E7465,D7465)</f>
        <v>70</v>
      </c>
      <c r="J7465" s="1">
        <f ca="1">OFFSET(IF($H7465="Cooling",Customer!$L$25,Customer!$L$52),$E7465,$D7465)</f>
        <v>70</v>
      </c>
      <c r="K7465" s="16">
        <f t="shared" si="1404"/>
        <v>0</v>
      </c>
      <c r="L7465" s="16">
        <f t="shared" si="1405"/>
        <v>0</v>
      </c>
      <c r="M7465" s="17">
        <f t="shared" ca="1" si="1409"/>
        <v>31</v>
      </c>
      <c r="N7465" s="17">
        <f t="shared" ca="1" si="1410"/>
        <v>31</v>
      </c>
      <c r="O7465" s="4"/>
      <c r="P7465" s="4">
        <v>57</v>
      </c>
      <c r="Q7465" s="4">
        <v>37</v>
      </c>
      <c r="R7465" s="4">
        <v>45</v>
      </c>
      <c r="S7465" s="4">
        <v>42</v>
      </c>
      <c r="T7465" s="4">
        <v>60</v>
      </c>
      <c r="U7465" s="4">
        <v>59</v>
      </c>
      <c r="V7465" s="13">
        <v>39</v>
      </c>
      <c r="W7465" s="4">
        <v>35</v>
      </c>
      <c r="X7465" s="4">
        <v>41</v>
      </c>
      <c r="Y7465">
        <f t="shared" si="1406"/>
        <v>0</v>
      </c>
      <c r="Z7465">
        <f t="shared" si="1407"/>
        <v>0</v>
      </c>
    </row>
    <row r="7466" spans="2:26" x14ac:dyDescent="0.25">
      <c r="B7466" s="11">
        <f t="shared" si="1408"/>
        <v>44872.583333315255</v>
      </c>
      <c r="C7466" s="1">
        <f t="shared" si="1399"/>
        <v>11</v>
      </c>
      <c r="D7466" s="1">
        <f t="shared" si="1400"/>
        <v>1</v>
      </c>
      <c r="E7466" s="12">
        <f t="shared" si="1401"/>
        <v>15</v>
      </c>
      <c r="F7466" s="124" t="str">
        <f t="shared" si="1402"/>
        <v>0</v>
      </c>
      <c r="G7466" s="1">
        <f ca="1">(OFFSET(O7466,0,MATCH(Customer!$J$6,'CDH &amp; HDH'!$P$11:$X$11,0)))</f>
        <v>39</v>
      </c>
      <c r="H7466" s="1" t="str">
        <f t="shared" si="1403"/>
        <v>Heating</v>
      </c>
      <c r="I7466" s="1">
        <f ca="1">OFFSET(IF($H7466="Cooling",Customer!$C$25,Customer!$C$52),E7466,D7466)</f>
        <v>70</v>
      </c>
      <c r="J7466" s="1">
        <f ca="1">OFFSET(IF($H7466="Cooling",Customer!$L$25,Customer!$L$52),$E7466,$D7466)</f>
        <v>70</v>
      </c>
      <c r="K7466" s="16">
        <f t="shared" si="1404"/>
        <v>0</v>
      </c>
      <c r="L7466" s="16">
        <f t="shared" si="1405"/>
        <v>0</v>
      </c>
      <c r="M7466" s="17">
        <f t="shared" ca="1" si="1409"/>
        <v>31</v>
      </c>
      <c r="N7466" s="17">
        <f t="shared" ca="1" si="1410"/>
        <v>31</v>
      </c>
      <c r="O7466" s="4"/>
      <c r="P7466" s="4">
        <v>57</v>
      </c>
      <c r="Q7466" s="4">
        <v>36</v>
      </c>
      <c r="R7466" s="4">
        <v>45</v>
      </c>
      <c r="S7466" s="4">
        <v>42</v>
      </c>
      <c r="T7466" s="4">
        <v>61</v>
      </c>
      <c r="U7466" s="4">
        <v>57</v>
      </c>
      <c r="V7466" s="13">
        <v>39</v>
      </c>
      <c r="W7466" s="4">
        <v>39</v>
      </c>
      <c r="X7466" s="4">
        <v>41</v>
      </c>
      <c r="Y7466">
        <f t="shared" si="1406"/>
        <v>0</v>
      </c>
      <c r="Z7466">
        <f t="shared" si="1407"/>
        <v>0</v>
      </c>
    </row>
    <row r="7467" spans="2:26" x14ac:dyDescent="0.25">
      <c r="B7467" s="11">
        <f t="shared" si="1408"/>
        <v>44872.624999981919</v>
      </c>
      <c r="C7467" s="1">
        <f t="shared" si="1399"/>
        <v>11</v>
      </c>
      <c r="D7467" s="1">
        <f t="shared" si="1400"/>
        <v>1</v>
      </c>
      <c r="E7467" s="12">
        <f t="shared" si="1401"/>
        <v>16</v>
      </c>
      <c r="F7467" s="124" t="str">
        <f t="shared" si="1402"/>
        <v>0</v>
      </c>
      <c r="G7467" s="1">
        <f ca="1">(OFFSET(O7467,0,MATCH(Customer!$J$6,'CDH &amp; HDH'!$P$11:$X$11,0)))</f>
        <v>40</v>
      </c>
      <c r="H7467" s="1" t="str">
        <f t="shared" si="1403"/>
        <v>Heating</v>
      </c>
      <c r="I7467" s="1">
        <f ca="1">OFFSET(IF($H7467="Cooling",Customer!$C$25,Customer!$C$52),E7467,D7467)</f>
        <v>70</v>
      </c>
      <c r="J7467" s="1">
        <f ca="1">OFFSET(IF($H7467="Cooling",Customer!$L$25,Customer!$L$52),$E7467,$D7467)</f>
        <v>70</v>
      </c>
      <c r="K7467" s="16">
        <f t="shared" si="1404"/>
        <v>0</v>
      </c>
      <c r="L7467" s="16">
        <f t="shared" si="1405"/>
        <v>0</v>
      </c>
      <c r="M7467" s="17">
        <f t="shared" ca="1" si="1409"/>
        <v>30</v>
      </c>
      <c r="N7467" s="17">
        <f t="shared" ca="1" si="1410"/>
        <v>30</v>
      </c>
      <c r="O7467" s="4"/>
      <c r="P7467" s="4">
        <v>57</v>
      </c>
      <c r="Q7467" s="4">
        <v>36</v>
      </c>
      <c r="R7467" s="4">
        <v>44</v>
      </c>
      <c r="S7467" s="4">
        <v>42</v>
      </c>
      <c r="T7467" s="4">
        <v>61</v>
      </c>
      <c r="U7467" s="4">
        <v>56</v>
      </c>
      <c r="V7467" s="13">
        <v>40</v>
      </c>
      <c r="W7467" s="4">
        <v>42</v>
      </c>
      <c r="X7467" s="4">
        <v>41</v>
      </c>
      <c r="Y7467">
        <f t="shared" si="1406"/>
        <v>0</v>
      </c>
      <c r="Z7467">
        <f t="shared" si="1407"/>
        <v>0</v>
      </c>
    </row>
    <row r="7468" spans="2:26" x14ac:dyDescent="0.25">
      <c r="B7468" s="11">
        <f t="shared" si="1408"/>
        <v>44872.666666648583</v>
      </c>
      <c r="C7468" s="1">
        <f t="shared" si="1399"/>
        <v>11</v>
      </c>
      <c r="D7468" s="1">
        <f t="shared" si="1400"/>
        <v>1</v>
      </c>
      <c r="E7468" s="12">
        <f t="shared" si="1401"/>
        <v>17</v>
      </c>
      <c r="F7468" s="124" t="str">
        <f t="shared" si="1402"/>
        <v>0</v>
      </c>
      <c r="G7468" s="1">
        <f ca="1">(OFFSET(O7468,0,MATCH(Customer!$J$6,'CDH &amp; HDH'!$P$11:$X$11,0)))</f>
        <v>40</v>
      </c>
      <c r="H7468" s="1" t="str">
        <f t="shared" si="1403"/>
        <v>Heating</v>
      </c>
      <c r="I7468" s="1">
        <f ca="1">OFFSET(IF($H7468="Cooling",Customer!$C$25,Customer!$C$52),E7468,D7468)</f>
        <v>70</v>
      </c>
      <c r="J7468" s="1">
        <f ca="1">OFFSET(IF($H7468="Cooling",Customer!$L$25,Customer!$L$52),$E7468,$D7468)</f>
        <v>70</v>
      </c>
      <c r="K7468" s="16">
        <f t="shared" si="1404"/>
        <v>0</v>
      </c>
      <c r="L7468" s="16">
        <f t="shared" si="1405"/>
        <v>0</v>
      </c>
      <c r="M7468" s="17">
        <f t="shared" ca="1" si="1409"/>
        <v>30</v>
      </c>
      <c r="N7468" s="17">
        <f t="shared" ca="1" si="1410"/>
        <v>30</v>
      </c>
      <c r="O7468" s="4"/>
      <c r="P7468" s="4">
        <v>53</v>
      </c>
      <c r="Q7468" s="4">
        <v>36</v>
      </c>
      <c r="R7468" s="4">
        <v>44</v>
      </c>
      <c r="S7468" s="4">
        <v>43</v>
      </c>
      <c r="T7468" s="4">
        <v>56</v>
      </c>
      <c r="U7468" s="4">
        <v>55</v>
      </c>
      <c r="V7468" s="13">
        <v>40</v>
      </c>
      <c r="W7468" s="4">
        <v>41</v>
      </c>
      <c r="X7468" s="4">
        <v>40</v>
      </c>
      <c r="Y7468">
        <f t="shared" si="1406"/>
        <v>0</v>
      </c>
      <c r="Z7468">
        <f t="shared" si="1407"/>
        <v>0</v>
      </c>
    </row>
    <row r="7469" spans="2:26" x14ac:dyDescent="0.25">
      <c r="B7469" s="11">
        <f t="shared" si="1408"/>
        <v>44872.708333315248</v>
      </c>
      <c r="C7469" s="1">
        <f t="shared" si="1399"/>
        <v>11</v>
      </c>
      <c r="D7469" s="1">
        <f t="shared" si="1400"/>
        <v>1</v>
      </c>
      <c r="E7469" s="12">
        <f t="shared" si="1401"/>
        <v>18</v>
      </c>
      <c r="F7469" s="124" t="str">
        <f t="shared" si="1402"/>
        <v>0</v>
      </c>
      <c r="G7469" s="1">
        <f ca="1">(OFFSET(O7469,0,MATCH(Customer!$J$6,'CDH &amp; HDH'!$P$11:$X$11,0)))</f>
        <v>40</v>
      </c>
      <c r="H7469" s="1" t="str">
        <f t="shared" si="1403"/>
        <v>Heating</v>
      </c>
      <c r="I7469" s="1">
        <f ca="1">OFFSET(IF($H7469="Cooling",Customer!$C$25,Customer!$C$52),E7469,D7469)</f>
        <v>70</v>
      </c>
      <c r="J7469" s="1">
        <f ca="1">OFFSET(IF($H7469="Cooling",Customer!$L$25,Customer!$L$52),$E7469,$D7469)</f>
        <v>70</v>
      </c>
      <c r="K7469" s="16">
        <f t="shared" si="1404"/>
        <v>0</v>
      </c>
      <c r="L7469" s="16">
        <f t="shared" si="1405"/>
        <v>0</v>
      </c>
      <c r="M7469" s="17">
        <f t="shared" ca="1" si="1409"/>
        <v>30</v>
      </c>
      <c r="N7469" s="17">
        <f t="shared" ca="1" si="1410"/>
        <v>30</v>
      </c>
      <c r="O7469" s="4"/>
      <c r="P7469" s="4">
        <v>48</v>
      </c>
      <c r="Q7469" s="4">
        <v>37</v>
      </c>
      <c r="R7469" s="4">
        <v>44</v>
      </c>
      <c r="S7469" s="4">
        <v>40</v>
      </c>
      <c r="T7469" s="4">
        <v>54</v>
      </c>
      <c r="U7469" s="4">
        <v>55</v>
      </c>
      <c r="V7469" s="13">
        <v>40</v>
      </c>
      <c r="W7469" s="4">
        <v>40</v>
      </c>
      <c r="X7469" s="4">
        <v>40</v>
      </c>
      <c r="Y7469">
        <f t="shared" si="1406"/>
        <v>0</v>
      </c>
      <c r="Z7469">
        <f t="shared" si="1407"/>
        <v>0</v>
      </c>
    </row>
    <row r="7470" spans="2:26" x14ac:dyDescent="0.25">
      <c r="B7470" s="11">
        <f t="shared" si="1408"/>
        <v>44872.749999981912</v>
      </c>
      <c r="C7470" s="1">
        <f t="shared" si="1399"/>
        <v>11</v>
      </c>
      <c r="D7470" s="1">
        <f t="shared" si="1400"/>
        <v>1</v>
      </c>
      <c r="E7470" s="12">
        <f t="shared" si="1401"/>
        <v>19</v>
      </c>
      <c r="F7470" s="124" t="str">
        <f t="shared" si="1402"/>
        <v>0</v>
      </c>
      <c r="G7470" s="1">
        <f ca="1">(OFFSET(O7470,0,MATCH(Customer!$J$6,'CDH &amp; HDH'!$P$11:$X$11,0)))</f>
        <v>40</v>
      </c>
      <c r="H7470" s="1" t="str">
        <f t="shared" si="1403"/>
        <v>Heating</v>
      </c>
      <c r="I7470" s="1">
        <f ca="1">OFFSET(IF($H7470="Cooling",Customer!$C$25,Customer!$C$52),E7470,D7470)</f>
        <v>66</v>
      </c>
      <c r="J7470" s="1">
        <f ca="1">OFFSET(IF($H7470="Cooling",Customer!$L$25,Customer!$L$52),$E7470,$D7470)</f>
        <v>64</v>
      </c>
      <c r="K7470" s="16">
        <f t="shared" si="1404"/>
        <v>0</v>
      </c>
      <c r="L7470" s="16">
        <f t="shared" si="1405"/>
        <v>0</v>
      </c>
      <c r="M7470" s="17">
        <f t="shared" ca="1" si="1409"/>
        <v>26</v>
      </c>
      <c r="N7470" s="17">
        <f t="shared" ca="1" si="1410"/>
        <v>24</v>
      </c>
      <c r="O7470" s="4"/>
      <c r="P7470" s="4">
        <v>48</v>
      </c>
      <c r="Q7470" s="4">
        <v>36</v>
      </c>
      <c r="R7470" s="4">
        <v>43</v>
      </c>
      <c r="S7470" s="4">
        <v>40</v>
      </c>
      <c r="T7470" s="4">
        <v>51</v>
      </c>
      <c r="U7470" s="4">
        <v>55</v>
      </c>
      <c r="V7470" s="13">
        <v>40</v>
      </c>
      <c r="W7470" s="4">
        <v>40</v>
      </c>
      <c r="X7470" s="4">
        <v>40</v>
      </c>
      <c r="Y7470">
        <f t="shared" si="1406"/>
        <v>0</v>
      </c>
      <c r="Z7470">
        <f t="shared" si="1407"/>
        <v>0</v>
      </c>
    </row>
    <row r="7471" spans="2:26" x14ac:dyDescent="0.25">
      <c r="B7471" s="11">
        <f t="shared" si="1408"/>
        <v>44872.791666648576</v>
      </c>
      <c r="C7471" s="1">
        <f t="shared" si="1399"/>
        <v>11</v>
      </c>
      <c r="D7471" s="1">
        <f t="shared" si="1400"/>
        <v>1</v>
      </c>
      <c r="E7471" s="12">
        <f t="shared" si="1401"/>
        <v>20</v>
      </c>
      <c r="F7471" s="124" t="str">
        <f t="shared" si="1402"/>
        <v>0</v>
      </c>
      <c r="G7471" s="1">
        <f ca="1">(OFFSET(O7471,0,MATCH(Customer!$J$6,'CDH &amp; HDH'!$P$11:$X$11,0)))</f>
        <v>40</v>
      </c>
      <c r="H7471" s="1" t="str">
        <f t="shared" si="1403"/>
        <v>Heating</v>
      </c>
      <c r="I7471" s="1">
        <f ca="1">OFFSET(IF($H7471="Cooling",Customer!$C$25,Customer!$C$52),E7471,D7471)</f>
        <v>66</v>
      </c>
      <c r="J7471" s="1">
        <f ca="1">OFFSET(IF($H7471="Cooling",Customer!$L$25,Customer!$L$52),$E7471,$D7471)</f>
        <v>64</v>
      </c>
      <c r="K7471" s="16">
        <f t="shared" si="1404"/>
        <v>0</v>
      </c>
      <c r="L7471" s="16">
        <f t="shared" si="1405"/>
        <v>0</v>
      </c>
      <c r="M7471" s="17">
        <f t="shared" ca="1" si="1409"/>
        <v>26</v>
      </c>
      <c r="N7471" s="17">
        <f t="shared" ca="1" si="1410"/>
        <v>24</v>
      </c>
      <c r="O7471" s="4"/>
      <c r="P7471" s="4">
        <v>46</v>
      </c>
      <c r="Q7471" s="4">
        <v>35</v>
      </c>
      <c r="R7471" s="4">
        <v>44</v>
      </c>
      <c r="S7471" s="4">
        <v>41</v>
      </c>
      <c r="T7471" s="4">
        <v>48</v>
      </c>
      <c r="U7471" s="4">
        <v>56</v>
      </c>
      <c r="V7471" s="13">
        <v>40</v>
      </c>
      <c r="W7471" s="4">
        <v>40</v>
      </c>
      <c r="X7471" s="4">
        <v>41</v>
      </c>
      <c r="Y7471">
        <f t="shared" si="1406"/>
        <v>0</v>
      </c>
      <c r="Z7471">
        <f t="shared" si="1407"/>
        <v>0</v>
      </c>
    </row>
    <row r="7472" spans="2:26" x14ac:dyDescent="0.25">
      <c r="B7472" s="11">
        <f t="shared" si="1408"/>
        <v>44872.83333331524</v>
      </c>
      <c r="C7472" s="1">
        <f t="shared" si="1399"/>
        <v>11</v>
      </c>
      <c r="D7472" s="1">
        <f t="shared" si="1400"/>
        <v>1</v>
      </c>
      <c r="E7472" s="12">
        <f t="shared" si="1401"/>
        <v>21</v>
      </c>
      <c r="F7472" s="124" t="str">
        <f t="shared" si="1402"/>
        <v>0</v>
      </c>
      <c r="G7472" s="1">
        <f ca="1">(OFFSET(O7472,0,MATCH(Customer!$J$6,'CDH &amp; HDH'!$P$11:$X$11,0)))</f>
        <v>40</v>
      </c>
      <c r="H7472" s="1" t="str">
        <f t="shared" si="1403"/>
        <v>Heating</v>
      </c>
      <c r="I7472" s="1">
        <f ca="1">OFFSET(IF($H7472="Cooling",Customer!$C$25,Customer!$C$52),E7472,D7472)</f>
        <v>66</v>
      </c>
      <c r="J7472" s="1">
        <f ca="1">OFFSET(IF($H7472="Cooling",Customer!$L$25,Customer!$L$52),$E7472,$D7472)</f>
        <v>64</v>
      </c>
      <c r="K7472" s="16">
        <f t="shared" si="1404"/>
        <v>0</v>
      </c>
      <c r="L7472" s="16">
        <f t="shared" si="1405"/>
        <v>0</v>
      </c>
      <c r="M7472" s="17">
        <f t="shared" ca="1" si="1409"/>
        <v>26</v>
      </c>
      <c r="N7472" s="17">
        <f t="shared" ca="1" si="1410"/>
        <v>24</v>
      </c>
      <c r="O7472" s="4"/>
      <c r="P7472" s="4">
        <v>43</v>
      </c>
      <c r="Q7472" s="4">
        <v>35</v>
      </c>
      <c r="R7472" s="4">
        <v>44</v>
      </c>
      <c r="S7472" s="4">
        <v>41</v>
      </c>
      <c r="T7472" s="4">
        <v>46</v>
      </c>
      <c r="U7472" s="4">
        <v>56</v>
      </c>
      <c r="V7472" s="13">
        <v>40</v>
      </c>
      <c r="W7472" s="4">
        <v>40</v>
      </c>
      <c r="X7472" s="4">
        <v>41</v>
      </c>
      <c r="Y7472">
        <f t="shared" si="1406"/>
        <v>0</v>
      </c>
      <c r="Z7472">
        <f t="shared" si="1407"/>
        <v>0</v>
      </c>
    </row>
    <row r="7473" spans="2:26" x14ac:dyDescent="0.25">
      <c r="B7473" s="11">
        <f t="shared" si="1408"/>
        <v>44872.874999981905</v>
      </c>
      <c r="C7473" s="1">
        <f t="shared" si="1399"/>
        <v>11</v>
      </c>
      <c r="D7473" s="1">
        <f t="shared" si="1400"/>
        <v>1</v>
      </c>
      <c r="E7473" s="12">
        <f t="shared" si="1401"/>
        <v>22</v>
      </c>
      <c r="F7473" s="124" t="str">
        <f t="shared" si="1402"/>
        <v>0</v>
      </c>
      <c r="G7473" s="1">
        <f ca="1">(OFFSET(O7473,0,MATCH(Customer!$J$6,'CDH &amp; HDH'!$P$11:$X$11,0)))</f>
        <v>38</v>
      </c>
      <c r="H7473" s="1" t="str">
        <f t="shared" si="1403"/>
        <v>Heating</v>
      </c>
      <c r="I7473" s="1">
        <f ca="1">OFFSET(IF($H7473="Cooling",Customer!$C$25,Customer!$C$52),E7473,D7473)</f>
        <v>66</v>
      </c>
      <c r="J7473" s="1">
        <f ca="1">OFFSET(IF($H7473="Cooling",Customer!$L$25,Customer!$L$52),$E7473,$D7473)</f>
        <v>64</v>
      </c>
      <c r="K7473" s="16">
        <f t="shared" si="1404"/>
        <v>0</v>
      </c>
      <c r="L7473" s="16">
        <f t="shared" si="1405"/>
        <v>0</v>
      </c>
      <c r="M7473" s="17">
        <f t="shared" ca="1" si="1409"/>
        <v>28</v>
      </c>
      <c r="N7473" s="17">
        <f t="shared" ca="1" si="1410"/>
        <v>26</v>
      </c>
      <c r="O7473" s="4"/>
      <c r="P7473" s="4">
        <v>41</v>
      </c>
      <c r="Q7473" s="4">
        <v>35</v>
      </c>
      <c r="R7473" s="4">
        <v>45</v>
      </c>
      <c r="S7473" s="4">
        <v>42</v>
      </c>
      <c r="T7473" s="4">
        <v>45</v>
      </c>
      <c r="U7473" s="4">
        <v>57</v>
      </c>
      <c r="V7473" s="13">
        <v>38</v>
      </c>
      <c r="W7473" s="4">
        <v>40</v>
      </c>
      <c r="X7473" s="4">
        <v>41</v>
      </c>
      <c r="Y7473">
        <f t="shared" si="1406"/>
        <v>0</v>
      </c>
      <c r="Z7473">
        <f t="shared" si="1407"/>
        <v>0</v>
      </c>
    </row>
    <row r="7474" spans="2:26" x14ac:dyDescent="0.25">
      <c r="B7474" s="11">
        <f t="shared" si="1408"/>
        <v>44872.916666648569</v>
      </c>
      <c r="C7474" s="1">
        <f t="shared" si="1399"/>
        <v>11</v>
      </c>
      <c r="D7474" s="1">
        <f t="shared" si="1400"/>
        <v>1</v>
      </c>
      <c r="E7474" s="12">
        <f t="shared" si="1401"/>
        <v>23</v>
      </c>
      <c r="F7474" s="124" t="str">
        <f t="shared" si="1402"/>
        <v>0</v>
      </c>
      <c r="G7474" s="1">
        <f ca="1">(OFFSET(O7474,0,MATCH(Customer!$J$6,'CDH &amp; HDH'!$P$11:$X$11,0)))</f>
        <v>36</v>
      </c>
      <c r="H7474" s="1" t="str">
        <f t="shared" si="1403"/>
        <v>Heating</v>
      </c>
      <c r="I7474" s="1">
        <f ca="1">OFFSET(IF($H7474="Cooling",Customer!$C$25,Customer!$C$52),E7474,D7474)</f>
        <v>66</v>
      </c>
      <c r="J7474" s="1">
        <f ca="1">OFFSET(IF($H7474="Cooling",Customer!$L$25,Customer!$L$52),$E7474,$D7474)</f>
        <v>64</v>
      </c>
      <c r="K7474" s="16">
        <f t="shared" si="1404"/>
        <v>0</v>
      </c>
      <c r="L7474" s="16">
        <f t="shared" si="1405"/>
        <v>0</v>
      </c>
      <c r="M7474" s="17">
        <f t="shared" ca="1" si="1409"/>
        <v>30</v>
      </c>
      <c r="N7474" s="17">
        <f t="shared" ca="1" si="1410"/>
        <v>28</v>
      </c>
      <c r="O7474" s="4"/>
      <c r="P7474" s="4">
        <v>37</v>
      </c>
      <c r="Q7474" s="4">
        <v>36</v>
      </c>
      <c r="R7474" s="4">
        <v>44</v>
      </c>
      <c r="S7474" s="4">
        <v>41</v>
      </c>
      <c r="T7474" s="4">
        <v>46</v>
      </c>
      <c r="U7474" s="4">
        <v>57</v>
      </c>
      <c r="V7474" s="13">
        <v>36</v>
      </c>
      <c r="W7474" s="4">
        <v>40</v>
      </c>
      <c r="X7474" s="4">
        <v>41</v>
      </c>
      <c r="Y7474">
        <f t="shared" si="1406"/>
        <v>0</v>
      </c>
      <c r="Z7474">
        <f t="shared" si="1407"/>
        <v>0</v>
      </c>
    </row>
    <row r="7475" spans="2:26" x14ac:dyDescent="0.25">
      <c r="B7475" s="11">
        <f t="shared" si="1408"/>
        <v>44872.958333315233</v>
      </c>
      <c r="C7475" s="1">
        <f t="shared" si="1399"/>
        <v>11</v>
      </c>
      <c r="D7475" s="1">
        <f t="shared" si="1400"/>
        <v>1</v>
      </c>
      <c r="E7475" s="12">
        <f t="shared" si="1401"/>
        <v>24</v>
      </c>
      <c r="F7475" s="124" t="str">
        <f t="shared" si="1402"/>
        <v>0</v>
      </c>
      <c r="G7475" s="1">
        <f ca="1">(OFFSET(O7475,0,MATCH(Customer!$J$6,'CDH &amp; HDH'!$P$11:$X$11,0)))</f>
        <v>36</v>
      </c>
      <c r="H7475" s="1" t="str">
        <f t="shared" si="1403"/>
        <v>Heating</v>
      </c>
      <c r="I7475" s="1">
        <f ca="1">OFFSET(IF($H7475="Cooling",Customer!$C$25,Customer!$C$52),E7475,D7475)</f>
        <v>66</v>
      </c>
      <c r="J7475" s="1">
        <f ca="1">OFFSET(IF($H7475="Cooling",Customer!$L$25,Customer!$L$52),$E7475,$D7475)</f>
        <v>64</v>
      </c>
      <c r="K7475" s="16">
        <f t="shared" si="1404"/>
        <v>0</v>
      </c>
      <c r="L7475" s="16">
        <f t="shared" si="1405"/>
        <v>0</v>
      </c>
      <c r="M7475" s="17">
        <f t="shared" ca="1" si="1409"/>
        <v>30</v>
      </c>
      <c r="N7475" s="17">
        <f t="shared" ca="1" si="1410"/>
        <v>28</v>
      </c>
      <c r="O7475" s="4"/>
      <c r="P7475" s="4">
        <v>34</v>
      </c>
      <c r="Q7475" s="4">
        <v>36</v>
      </c>
      <c r="R7475" s="4">
        <v>44</v>
      </c>
      <c r="S7475" s="4">
        <v>42</v>
      </c>
      <c r="T7475" s="4">
        <v>43</v>
      </c>
      <c r="U7475" s="4">
        <v>57</v>
      </c>
      <c r="V7475" s="13">
        <v>36</v>
      </c>
      <c r="W7475" s="4">
        <v>40</v>
      </c>
      <c r="X7475" s="4">
        <v>41</v>
      </c>
      <c r="Y7475">
        <f t="shared" si="1406"/>
        <v>0</v>
      </c>
      <c r="Z7475">
        <f t="shared" si="1407"/>
        <v>0</v>
      </c>
    </row>
    <row r="7476" spans="2:26" x14ac:dyDescent="0.25">
      <c r="B7476" s="11">
        <f t="shared" si="1408"/>
        <v>44872.999999981897</v>
      </c>
      <c r="C7476" s="1">
        <f t="shared" si="1399"/>
        <v>11</v>
      </c>
      <c r="D7476" s="1">
        <f t="shared" si="1400"/>
        <v>2</v>
      </c>
      <c r="E7476" s="12">
        <f t="shared" si="1401"/>
        <v>1</v>
      </c>
      <c r="F7476" s="124" t="str">
        <f t="shared" si="1402"/>
        <v>0</v>
      </c>
      <c r="G7476" s="1">
        <f ca="1">(OFFSET(O7476,0,MATCH(Customer!$J$6,'CDH &amp; HDH'!$P$11:$X$11,0)))</f>
        <v>35</v>
      </c>
      <c r="H7476" s="1" t="str">
        <f t="shared" si="1403"/>
        <v>Heating</v>
      </c>
      <c r="I7476" s="1">
        <f ca="1">OFFSET(IF($H7476="Cooling",Customer!$C$25,Customer!$C$52),E7476,D7476)</f>
        <v>66</v>
      </c>
      <c r="J7476" s="1">
        <f ca="1">OFFSET(IF($H7476="Cooling",Customer!$L$25,Customer!$L$52),$E7476,$D7476)</f>
        <v>64</v>
      </c>
      <c r="K7476" s="16">
        <f t="shared" si="1404"/>
        <v>0</v>
      </c>
      <c r="L7476" s="16">
        <f t="shared" si="1405"/>
        <v>0</v>
      </c>
      <c r="M7476" s="17">
        <f t="shared" ca="1" si="1409"/>
        <v>31</v>
      </c>
      <c r="N7476" s="17">
        <f t="shared" ca="1" si="1410"/>
        <v>29</v>
      </c>
      <c r="O7476" s="4"/>
      <c r="P7476" s="4">
        <v>35</v>
      </c>
      <c r="Q7476" s="4">
        <v>36</v>
      </c>
      <c r="R7476" s="4">
        <v>45</v>
      </c>
      <c r="S7476" s="4">
        <v>41</v>
      </c>
      <c r="T7476" s="4">
        <v>44</v>
      </c>
      <c r="U7476" s="4">
        <v>57</v>
      </c>
      <c r="V7476" s="13">
        <v>35</v>
      </c>
      <c r="W7476" s="4">
        <v>39</v>
      </c>
      <c r="X7476" s="4">
        <v>40</v>
      </c>
      <c r="Y7476">
        <f t="shared" si="1406"/>
        <v>0</v>
      </c>
      <c r="Z7476">
        <f t="shared" si="1407"/>
        <v>0</v>
      </c>
    </row>
    <row r="7477" spans="2:26" x14ac:dyDescent="0.25">
      <c r="B7477" s="11">
        <f t="shared" si="1408"/>
        <v>44873.041666648562</v>
      </c>
      <c r="C7477" s="1">
        <f t="shared" si="1399"/>
        <v>11</v>
      </c>
      <c r="D7477" s="1">
        <f t="shared" si="1400"/>
        <v>2</v>
      </c>
      <c r="E7477" s="12">
        <f t="shared" si="1401"/>
        <v>2</v>
      </c>
      <c r="F7477" s="124" t="str">
        <f t="shared" si="1402"/>
        <v>0</v>
      </c>
      <c r="G7477" s="1">
        <f ca="1">(OFFSET(O7477,0,MATCH(Customer!$J$6,'CDH &amp; HDH'!$P$11:$X$11,0)))</f>
        <v>34</v>
      </c>
      <c r="H7477" s="1" t="str">
        <f t="shared" si="1403"/>
        <v>Heating</v>
      </c>
      <c r="I7477" s="1">
        <f ca="1">OFFSET(IF($H7477="Cooling",Customer!$C$25,Customer!$C$52),E7477,D7477)</f>
        <v>66</v>
      </c>
      <c r="J7477" s="1">
        <f ca="1">OFFSET(IF($H7477="Cooling",Customer!$L$25,Customer!$L$52),$E7477,$D7477)</f>
        <v>64</v>
      </c>
      <c r="K7477" s="16">
        <f t="shared" si="1404"/>
        <v>0</v>
      </c>
      <c r="L7477" s="16">
        <f t="shared" si="1405"/>
        <v>0</v>
      </c>
      <c r="M7477" s="17">
        <f t="shared" ca="1" si="1409"/>
        <v>32</v>
      </c>
      <c r="N7477" s="17">
        <f t="shared" ca="1" si="1410"/>
        <v>30</v>
      </c>
      <c r="O7477" s="4"/>
      <c r="P7477" s="4">
        <v>36</v>
      </c>
      <c r="Q7477" s="4">
        <v>33</v>
      </c>
      <c r="R7477" s="4">
        <v>45</v>
      </c>
      <c r="S7477" s="4">
        <v>40</v>
      </c>
      <c r="T7477" s="4">
        <v>46</v>
      </c>
      <c r="U7477" s="4">
        <v>57</v>
      </c>
      <c r="V7477" s="13">
        <v>34</v>
      </c>
      <c r="W7477" s="4">
        <v>38</v>
      </c>
      <c r="X7477" s="4">
        <v>40</v>
      </c>
      <c r="Y7477">
        <f t="shared" si="1406"/>
        <v>0</v>
      </c>
      <c r="Z7477">
        <f t="shared" si="1407"/>
        <v>0</v>
      </c>
    </row>
    <row r="7478" spans="2:26" x14ac:dyDescent="0.25">
      <c r="B7478" s="11">
        <f t="shared" si="1408"/>
        <v>44873.083333315226</v>
      </c>
      <c r="C7478" s="1">
        <f t="shared" si="1399"/>
        <v>11</v>
      </c>
      <c r="D7478" s="1">
        <f t="shared" si="1400"/>
        <v>2</v>
      </c>
      <c r="E7478" s="12">
        <f t="shared" si="1401"/>
        <v>3</v>
      </c>
      <c r="F7478" s="124" t="str">
        <f t="shared" si="1402"/>
        <v>0</v>
      </c>
      <c r="G7478" s="1">
        <f ca="1">(OFFSET(O7478,0,MATCH(Customer!$J$6,'CDH &amp; HDH'!$P$11:$X$11,0)))</f>
        <v>35</v>
      </c>
      <c r="H7478" s="1" t="str">
        <f t="shared" si="1403"/>
        <v>Heating</v>
      </c>
      <c r="I7478" s="1">
        <f ca="1">OFFSET(IF($H7478="Cooling",Customer!$C$25,Customer!$C$52),E7478,D7478)</f>
        <v>66</v>
      </c>
      <c r="J7478" s="1">
        <f ca="1">OFFSET(IF($H7478="Cooling",Customer!$L$25,Customer!$L$52),$E7478,$D7478)</f>
        <v>64</v>
      </c>
      <c r="K7478" s="16">
        <f t="shared" si="1404"/>
        <v>0</v>
      </c>
      <c r="L7478" s="16">
        <f t="shared" si="1405"/>
        <v>0</v>
      </c>
      <c r="M7478" s="17">
        <f t="shared" ca="1" si="1409"/>
        <v>31</v>
      </c>
      <c r="N7478" s="17">
        <f t="shared" ca="1" si="1410"/>
        <v>29</v>
      </c>
      <c r="O7478" s="4"/>
      <c r="P7478" s="4">
        <v>37</v>
      </c>
      <c r="Q7478" s="4">
        <v>33</v>
      </c>
      <c r="R7478" s="4">
        <v>45</v>
      </c>
      <c r="S7478" s="4">
        <v>40</v>
      </c>
      <c r="T7478" s="4">
        <v>44</v>
      </c>
      <c r="U7478" s="4">
        <v>53</v>
      </c>
      <c r="V7478" s="13">
        <v>35</v>
      </c>
      <c r="W7478" s="4">
        <v>38</v>
      </c>
      <c r="X7478" s="4">
        <v>40</v>
      </c>
      <c r="Y7478">
        <f t="shared" si="1406"/>
        <v>0</v>
      </c>
      <c r="Z7478">
        <f t="shared" si="1407"/>
        <v>0</v>
      </c>
    </row>
    <row r="7479" spans="2:26" x14ac:dyDescent="0.25">
      <c r="B7479" s="11">
        <f t="shared" si="1408"/>
        <v>44873.12499998189</v>
      </c>
      <c r="C7479" s="1">
        <f t="shared" si="1399"/>
        <v>11</v>
      </c>
      <c r="D7479" s="1">
        <f t="shared" si="1400"/>
        <v>2</v>
      </c>
      <c r="E7479" s="12">
        <f t="shared" si="1401"/>
        <v>4</v>
      </c>
      <c r="F7479" s="124" t="str">
        <f t="shared" si="1402"/>
        <v>0</v>
      </c>
      <c r="G7479" s="1">
        <f ca="1">(OFFSET(O7479,0,MATCH(Customer!$J$6,'CDH &amp; HDH'!$P$11:$X$11,0)))</f>
        <v>36</v>
      </c>
      <c r="H7479" s="1" t="str">
        <f t="shared" si="1403"/>
        <v>Heating</v>
      </c>
      <c r="I7479" s="1">
        <f ca="1">OFFSET(IF($H7479="Cooling",Customer!$C$25,Customer!$C$52),E7479,D7479)</f>
        <v>66</v>
      </c>
      <c r="J7479" s="1">
        <f ca="1">OFFSET(IF($H7479="Cooling",Customer!$L$25,Customer!$L$52),$E7479,$D7479)</f>
        <v>64</v>
      </c>
      <c r="K7479" s="16">
        <f t="shared" si="1404"/>
        <v>0</v>
      </c>
      <c r="L7479" s="16">
        <f t="shared" si="1405"/>
        <v>0</v>
      </c>
      <c r="M7479" s="17">
        <f t="shared" ca="1" si="1409"/>
        <v>30</v>
      </c>
      <c r="N7479" s="17">
        <f t="shared" ca="1" si="1410"/>
        <v>28</v>
      </c>
      <c r="O7479" s="4"/>
      <c r="P7479" s="4">
        <v>38</v>
      </c>
      <c r="Q7479" s="4">
        <v>33</v>
      </c>
      <c r="R7479" s="4">
        <v>45</v>
      </c>
      <c r="S7479" s="4">
        <v>39</v>
      </c>
      <c r="T7479" s="4">
        <v>46</v>
      </c>
      <c r="U7479" s="4">
        <v>53</v>
      </c>
      <c r="V7479" s="13">
        <v>36</v>
      </c>
      <c r="W7479" s="4">
        <v>37</v>
      </c>
      <c r="X7479" s="4">
        <v>40</v>
      </c>
      <c r="Y7479">
        <f t="shared" si="1406"/>
        <v>0</v>
      </c>
      <c r="Z7479">
        <f t="shared" si="1407"/>
        <v>0</v>
      </c>
    </row>
    <row r="7480" spans="2:26" x14ac:dyDescent="0.25">
      <c r="B7480" s="11">
        <f t="shared" si="1408"/>
        <v>44873.166666648554</v>
      </c>
      <c r="C7480" s="1">
        <f t="shared" si="1399"/>
        <v>11</v>
      </c>
      <c r="D7480" s="1">
        <f t="shared" si="1400"/>
        <v>2</v>
      </c>
      <c r="E7480" s="12">
        <f t="shared" si="1401"/>
        <v>5</v>
      </c>
      <c r="F7480" s="124" t="str">
        <f t="shared" si="1402"/>
        <v>0</v>
      </c>
      <c r="G7480" s="1">
        <f ca="1">(OFFSET(O7480,0,MATCH(Customer!$J$6,'CDH &amp; HDH'!$P$11:$X$11,0)))</f>
        <v>36</v>
      </c>
      <c r="H7480" s="1" t="str">
        <f t="shared" si="1403"/>
        <v>Heating</v>
      </c>
      <c r="I7480" s="1">
        <f ca="1">OFFSET(IF($H7480="Cooling",Customer!$C$25,Customer!$C$52),E7480,D7480)</f>
        <v>66</v>
      </c>
      <c r="J7480" s="1">
        <f ca="1">OFFSET(IF($H7480="Cooling",Customer!$L$25,Customer!$L$52),$E7480,$D7480)</f>
        <v>64</v>
      </c>
      <c r="K7480" s="16">
        <f t="shared" si="1404"/>
        <v>0</v>
      </c>
      <c r="L7480" s="16">
        <f t="shared" si="1405"/>
        <v>0</v>
      </c>
      <c r="M7480" s="17">
        <f t="shared" ca="1" si="1409"/>
        <v>30</v>
      </c>
      <c r="N7480" s="17">
        <f t="shared" ca="1" si="1410"/>
        <v>28</v>
      </c>
      <c r="O7480" s="4"/>
      <c r="P7480" s="4">
        <v>39</v>
      </c>
      <c r="Q7480" s="4">
        <v>35</v>
      </c>
      <c r="R7480" s="4">
        <v>45</v>
      </c>
      <c r="S7480" s="4">
        <v>41</v>
      </c>
      <c r="T7480" s="4">
        <v>43</v>
      </c>
      <c r="U7480" s="4">
        <v>52</v>
      </c>
      <c r="V7480" s="13">
        <v>36</v>
      </c>
      <c r="W7480" s="4">
        <v>32</v>
      </c>
      <c r="X7480" s="4">
        <v>40</v>
      </c>
      <c r="Y7480">
        <f t="shared" si="1406"/>
        <v>0</v>
      </c>
      <c r="Z7480">
        <f t="shared" si="1407"/>
        <v>0</v>
      </c>
    </row>
    <row r="7481" spans="2:26" x14ac:dyDescent="0.25">
      <c r="B7481" s="11">
        <f t="shared" si="1408"/>
        <v>44873.208333315219</v>
      </c>
      <c r="C7481" s="1">
        <f t="shared" si="1399"/>
        <v>11</v>
      </c>
      <c r="D7481" s="1">
        <f t="shared" si="1400"/>
        <v>2</v>
      </c>
      <c r="E7481" s="12">
        <f t="shared" si="1401"/>
        <v>6</v>
      </c>
      <c r="F7481" s="124" t="str">
        <f t="shared" si="1402"/>
        <v>0</v>
      </c>
      <c r="G7481" s="1">
        <f ca="1">(OFFSET(O7481,0,MATCH(Customer!$J$6,'CDH &amp; HDH'!$P$11:$X$11,0)))</f>
        <v>37</v>
      </c>
      <c r="H7481" s="1" t="str">
        <f t="shared" si="1403"/>
        <v>Heating</v>
      </c>
      <c r="I7481" s="1">
        <f ca="1">OFFSET(IF($H7481="Cooling",Customer!$C$25,Customer!$C$52),E7481,D7481)</f>
        <v>66</v>
      </c>
      <c r="J7481" s="1">
        <f ca="1">OFFSET(IF($H7481="Cooling",Customer!$L$25,Customer!$L$52),$E7481,$D7481)</f>
        <v>64</v>
      </c>
      <c r="K7481" s="16">
        <f t="shared" si="1404"/>
        <v>0</v>
      </c>
      <c r="L7481" s="16">
        <f t="shared" si="1405"/>
        <v>0</v>
      </c>
      <c r="M7481" s="17">
        <f t="shared" ca="1" si="1409"/>
        <v>29</v>
      </c>
      <c r="N7481" s="17">
        <f t="shared" ca="1" si="1410"/>
        <v>27</v>
      </c>
      <c r="O7481" s="4"/>
      <c r="P7481" s="4">
        <v>37</v>
      </c>
      <c r="Q7481" s="4">
        <v>36</v>
      </c>
      <c r="R7481" s="4">
        <v>45</v>
      </c>
      <c r="S7481" s="4">
        <v>42</v>
      </c>
      <c r="T7481" s="4">
        <v>43</v>
      </c>
      <c r="U7481" s="4">
        <v>52</v>
      </c>
      <c r="V7481" s="13">
        <v>37</v>
      </c>
      <c r="W7481" s="4">
        <v>34</v>
      </c>
      <c r="X7481" s="4">
        <v>40</v>
      </c>
      <c r="Y7481">
        <f t="shared" si="1406"/>
        <v>0</v>
      </c>
      <c r="Z7481">
        <f t="shared" si="1407"/>
        <v>0</v>
      </c>
    </row>
    <row r="7482" spans="2:26" x14ac:dyDescent="0.25">
      <c r="B7482" s="11">
        <f t="shared" si="1408"/>
        <v>44873.249999981883</v>
      </c>
      <c r="C7482" s="1">
        <f t="shared" si="1399"/>
        <v>11</v>
      </c>
      <c r="D7482" s="1">
        <f t="shared" si="1400"/>
        <v>2</v>
      </c>
      <c r="E7482" s="12">
        <f t="shared" si="1401"/>
        <v>7</v>
      </c>
      <c r="F7482" s="124" t="str">
        <f t="shared" si="1402"/>
        <v>0</v>
      </c>
      <c r="G7482" s="1">
        <f ca="1">(OFFSET(O7482,0,MATCH(Customer!$J$6,'CDH &amp; HDH'!$P$11:$X$11,0)))</f>
        <v>39</v>
      </c>
      <c r="H7482" s="1" t="str">
        <f t="shared" si="1403"/>
        <v>Heating</v>
      </c>
      <c r="I7482" s="1">
        <f ca="1">OFFSET(IF($H7482="Cooling",Customer!$C$25,Customer!$C$52),E7482,D7482)</f>
        <v>66</v>
      </c>
      <c r="J7482" s="1">
        <f ca="1">OFFSET(IF($H7482="Cooling",Customer!$L$25,Customer!$L$52),$E7482,$D7482)</f>
        <v>64</v>
      </c>
      <c r="K7482" s="16">
        <f t="shared" si="1404"/>
        <v>0</v>
      </c>
      <c r="L7482" s="16">
        <f t="shared" si="1405"/>
        <v>0</v>
      </c>
      <c r="M7482" s="17">
        <f t="shared" ca="1" si="1409"/>
        <v>27</v>
      </c>
      <c r="N7482" s="17">
        <f t="shared" ca="1" si="1410"/>
        <v>25</v>
      </c>
      <c r="O7482" s="4"/>
      <c r="P7482" s="4">
        <v>38</v>
      </c>
      <c r="Q7482" s="4">
        <v>36</v>
      </c>
      <c r="R7482" s="4">
        <v>46</v>
      </c>
      <c r="S7482" s="4">
        <v>42</v>
      </c>
      <c r="T7482" s="4">
        <v>43</v>
      </c>
      <c r="U7482" s="4">
        <v>51</v>
      </c>
      <c r="V7482" s="13">
        <v>39</v>
      </c>
      <c r="W7482" s="4">
        <v>32</v>
      </c>
      <c r="X7482" s="4">
        <v>38</v>
      </c>
      <c r="Y7482">
        <f t="shared" si="1406"/>
        <v>0</v>
      </c>
      <c r="Z7482">
        <f t="shared" si="1407"/>
        <v>0</v>
      </c>
    </row>
    <row r="7483" spans="2:26" x14ac:dyDescent="0.25">
      <c r="B7483" s="11">
        <f t="shared" si="1408"/>
        <v>44873.291666648547</v>
      </c>
      <c r="C7483" s="1">
        <f t="shared" si="1399"/>
        <v>11</v>
      </c>
      <c r="D7483" s="1">
        <f t="shared" si="1400"/>
        <v>2</v>
      </c>
      <c r="E7483" s="12">
        <f t="shared" si="1401"/>
        <v>8</v>
      </c>
      <c r="F7483" s="124" t="str">
        <f t="shared" si="1402"/>
        <v>0</v>
      </c>
      <c r="G7483" s="1">
        <f ca="1">(OFFSET(O7483,0,MATCH(Customer!$J$6,'CDH &amp; HDH'!$P$11:$X$11,0)))</f>
        <v>40</v>
      </c>
      <c r="H7483" s="1" t="str">
        <f t="shared" si="1403"/>
        <v>Heating</v>
      </c>
      <c r="I7483" s="1">
        <f ca="1">OFFSET(IF($H7483="Cooling",Customer!$C$25,Customer!$C$52),E7483,D7483)</f>
        <v>70</v>
      </c>
      <c r="J7483" s="1">
        <f ca="1">OFFSET(IF($H7483="Cooling",Customer!$L$25,Customer!$L$52),$E7483,$D7483)</f>
        <v>70</v>
      </c>
      <c r="K7483" s="16">
        <f t="shared" si="1404"/>
        <v>0</v>
      </c>
      <c r="L7483" s="16">
        <f t="shared" si="1405"/>
        <v>0</v>
      </c>
      <c r="M7483" s="17">
        <f t="shared" ca="1" si="1409"/>
        <v>30</v>
      </c>
      <c r="N7483" s="17">
        <f t="shared" ca="1" si="1410"/>
        <v>30</v>
      </c>
      <c r="O7483" s="4"/>
      <c r="P7483" s="4">
        <v>39</v>
      </c>
      <c r="Q7483" s="4">
        <v>37</v>
      </c>
      <c r="R7483" s="4">
        <v>47</v>
      </c>
      <c r="S7483" s="4">
        <v>41</v>
      </c>
      <c r="T7483" s="4">
        <v>42</v>
      </c>
      <c r="U7483" s="4">
        <v>55</v>
      </c>
      <c r="V7483" s="13">
        <v>40</v>
      </c>
      <c r="W7483" s="4">
        <v>35</v>
      </c>
      <c r="X7483" s="4">
        <v>41</v>
      </c>
      <c r="Y7483">
        <f t="shared" si="1406"/>
        <v>0</v>
      </c>
      <c r="Z7483">
        <f t="shared" si="1407"/>
        <v>0</v>
      </c>
    </row>
    <row r="7484" spans="2:26" x14ac:dyDescent="0.25">
      <c r="B7484" s="11">
        <f t="shared" si="1408"/>
        <v>44873.333333315211</v>
      </c>
      <c r="C7484" s="1">
        <f t="shared" si="1399"/>
        <v>11</v>
      </c>
      <c r="D7484" s="1">
        <f t="shared" si="1400"/>
        <v>2</v>
      </c>
      <c r="E7484" s="12">
        <f t="shared" si="1401"/>
        <v>9</v>
      </c>
      <c r="F7484" s="124" t="str">
        <f t="shared" si="1402"/>
        <v>0</v>
      </c>
      <c r="G7484" s="1">
        <f ca="1">(OFFSET(O7484,0,MATCH(Customer!$J$6,'CDH &amp; HDH'!$P$11:$X$11,0)))</f>
        <v>42</v>
      </c>
      <c r="H7484" s="1" t="str">
        <f t="shared" si="1403"/>
        <v>Heating</v>
      </c>
      <c r="I7484" s="1">
        <f ca="1">OFFSET(IF($H7484="Cooling",Customer!$C$25,Customer!$C$52),E7484,D7484)</f>
        <v>70</v>
      </c>
      <c r="J7484" s="1">
        <f ca="1">OFFSET(IF($H7484="Cooling",Customer!$L$25,Customer!$L$52),$E7484,$D7484)</f>
        <v>70</v>
      </c>
      <c r="K7484" s="16">
        <f t="shared" si="1404"/>
        <v>0</v>
      </c>
      <c r="L7484" s="16">
        <f t="shared" si="1405"/>
        <v>0</v>
      </c>
      <c r="M7484" s="17">
        <f t="shared" ca="1" si="1409"/>
        <v>28</v>
      </c>
      <c r="N7484" s="17">
        <f t="shared" ca="1" si="1410"/>
        <v>28</v>
      </c>
      <c r="O7484" s="4"/>
      <c r="P7484" s="4">
        <v>45</v>
      </c>
      <c r="Q7484" s="4">
        <v>38</v>
      </c>
      <c r="R7484" s="4">
        <v>48</v>
      </c>
      <c r="S7484" s="4">
        <v>42</v>
      </c>
      <c r="T7484" s="4">
        <v>49</v>
      </c>
      <c r="U7484" s="4">
        <v>57</v>
      </c>
      <c r="V7484" s="13">
        <v>42</v>
      </c>
      <c r="W7484" s="4">
        <v>38</v>
      </c>
      <c r="X7484" s="4">
        <v>43</v>
      </c>
      <c r="Y7484">
        <f t="shared" si="1406"/>
        <v>0</v>
      </c>
      <c r="Z7484">
        <f t="shared" si="1407"/>
        <v>0</v>
      </c>
    </row>
    <row r="7485" spans="2:26" x14ac:dyDescent="0.25">
      <c r="B7485" s="11">
        <f t="shared" si="1408"/>
        <v>44873.374999981876</v>
      </c>
      <c r="C7485" s="1">
        <f t="shared" si="1399"/>
        <v>11</v>
      </c>
      <c r="D7485" s="1">
        <f t="shared" si="1400"/>
        <v>2</v>
      </c>
      <c r="E7485" s="12">
        <f t="shared" si="1401"/>
        <v>10</v>
      </c>
      <c r="F7485" s="124" t="str">
        <f t="shared" si="1402"/>
        <v>0</v>
      </c>
      <c r="G7485" s="1">
        <f ca="1">(OFFSET(O7485,0,MATCH(Customer!$J$6,'CDH &amp; HDH'!$P$11:$X$11,0)))</f>
        <v>45</v>
      </c>
      <c r="H7485" s="1" t="str">
        <f t="shared" si="1403"/>
        <v>Heating</v>
      </c>
      <c r="I7485" s="1">
        <f ca="1">OFFSET(IF($H7485="Cooling",Customer!$C$25,Customer!$C$52),E7485,D7485)</f>
        <v>70</v>
      </c>
      <c r="J7485" s="1">
        <f ca="1">OFFSET(IF($H7485="Cooling",Customer!$L$25,Customer!$L$52),$E7485,$D7485)</f>
        <v>70</v>
      </c>
      <c r="K7485" s="16">
        <f t="shared" si="1404"/>
        <v>0</v>
      </c>
      <c r="L7485" s="16">
        <f t="shared" si="1405"/>
        <v>0</v>
      </c>
      <c r="M7485" s="17">
        <f t="shared" ca="1" si="1409"/>
        <v>25</v>
      </c>
      <c r="N7485" s="17">
        <f t="shared" ca="1" si="1410"/>
        <v>25</v>
      </c>
      <c r="O7485" s="4"/>
      <c r="P7485" s="4">
        <v>50</v>
      </c>
      <c r="Q7485" s="4">
        <v>41</v>
      </c>
      <c r="R7485" s="4">
        <v>50</v>
      </c>
      <c r="S7485" s="4">
        <v>42</v>
      </c>
      <c r="T7485" s="4">
        <v>53</v>
      </c>
      <c r="U7485" s="4">
        <v>58</v>
      </c>
      <c r="V7485" s="13">
        <v>45</v>
      </c>
      <c r="W7485" s="4">
        <v>42</v>
      </c>
      <c r="X7485" s="4">
        <v>44</v>
      </c>
      <c r="Y7485">
        <f t="shared" si="1406"/>
        <v>0</v>
      </c>
      <c r="Z7485">
        <f t="shared" si="1407"/>
        <v>0</v>
      </c>
    </row>
    <row r="7486" spans="2:26" x14ac:dyDescent="0.25">
      <c r="B7486" s="11">
        <f t="shared" si="1408"/>
        <v>44873.41666664854</v>
      </c>
      <c r="C7486" s="1">
        <f t="shared" si="1399"/>
        <v>11</v>
      </c>
      <c r="D7486" s="1">
        <f t="shared" si="1400"/>
        <v>2</v>
      </c>
      <c r="E7486" s="12">
        <f t="shared" si="1401"/>
        <v>11</v>
      </c>
      <c r="F7486" s="124" t="str">
        <f t="shared" si="1402"/>
        <v>0</v>
      </c>
      <c r="G7486" s="1">
        <f ca="1">(OFFSET(O7486,0,MATCH(Customer!$J$6,'CDH &amp; HDH'!$P$11:$X$11,0)))</f>
        <v>48</v>
      </c>
      <c r="H7486" s="1" t="str">
        <f t="shared" si="1403"/>
        <v>Heating</v>
      </c>
      <c r="I7486" s="1">
        <f ca="1">OFFSET(IF($H7486="Cooling",Customer!$C$25,Customer!$C$52),E7486,D7486)</f>
        <v>70</v>
      </c>
      <c r="J7486" s="1">
        <f ca="1">OFFSET(IF($H7486="Cooling",Customer!$L$25,Customer!$L$52),$E7486,$D7486)</f>
        <v>70</v>
      </c>
      <c r="K7486" s="16">
        <f t="shared" si="1404"/>
        <v>0</v>
      </c>
      <c r="L7486" s="16">
        <f t="shared" si="1405"/>
        <v>0</v>
      </c>
      <c r="M7486" s="17">
        <f t="shared" ca="1" si="1409"/>
        <v>22</v>
      </c>
      <c r="N7486" s="17">
        <f t="shared" ca="1" si="1410"/>
        <v>22</v>
      </c>
      <c r="O7486" s="4"/>
      <c r="P7486" s="4">
        <v>56</v>
      </c>
      <c r="Q7486" s="4">
        <v>41</v>
      </c>
      <c r="R7486" s="4">
        <v>50</v>
      </c>
      <c r="S7486" s="4">
        <v>43</v>
      </c>
      <c r="T7486" s="4">
        <v>58</v>
      </c>
      <c r="U7486" s="4">
        <v>59</v>
      </c>
      <c r="V7486" s="13">
        <v>48</v>
      </c>
      <c r="W7486" s="4">
        <v>45</v>
      </c>
      <c r="X7486" s="4">
        <v>45</v>
      </c>
      <c r="Y7486">
        <f t="shared" si="1406"/>
        <v>0</v>
      </c>
      <c r="Z7486">
        <f t="shared" si="1407"/>
        <v>0</v>
      </c>
    </row>
    <row r="7487" spans="2:26" x14ac:dyDescent="0.25">
      <c r="B7487" s="11">
        <f t="shared" si="1408"/>
        <v>44873.458333315204</v>
      </c>
      <c r="C7487" s="1">
        <f t="shared" si="1399"/>
        <v>11</v>
      </c>
      <c r="D7487" s="1">
        <f t="shared" si="1400"/>
        <v>2</v>
      </c>
      <c r="E7487" s="12">
        <f t="shared" si="1401"/>
        <v>12</v>
      </c>
      <c r="F7487" s="124" t="str">
        <f t="shared" si="1402"/>
        <v>0</v>
      </c>
      <c r="G7487" s="1">
        <f ca="1">(OFFSET(O7487,0,MATCH(Customer!$J$6,'CDH &amp; HDH'!$P$11:$X$11,0)))</f>
        <v>50</v>
      </c>
      <c r="H7487" s="1" t="str">
        <f t="shared" si="1403"/>
        <v>Heating</v>
      </c>
      <c r="I7487" s="1">
        <f ca="1">OFFSET(IF($H7487="Cooling",Customer!$C$25,Customer!$C$52),E7487,D7487)</f>
        <v>70</v>
      </c>
      <c r="J7487" s="1">
        <f ca="1">OFFSET(IF($H7487="Cooling",Customer!$L$25,Customer!$L$52),$E7487,$D7487)</f>
        <v>70</v>
      </c>
      <c r="K7487" s="16">
        <f t="shared" si="1404"/>
        <v>0</v>
      </c>
      <c r="L7487" s="16">
        <f t="shared" si="1405"/>
        <v>0</v>
      </c>
      <c r="M7487" s="17">
        <f t="shared" ca="1" si="1409"/>
        <v>20</v>
      </c>
      <c r="N7487" s="17">
        <f t="shared" ca="1" si="1410"/>
        <v>20</v>
      </c>
      <c r="O7487" s="4"/>
      <c r="P7487" s="4">
        <v>63</v>
      </c>
      <c r="Q7487" s="4">
        <v>42</v>
      </c>
      <c r="R7487" s="4">
        <v>52</v>
      </c>
      <c r="S7487" s="4">
        <v>44</v>
      </c>
      <c r="T7487" s="4">
        <v>62</v>
      </c>
      <c r="U7487" s="4">
        <v>62</v>
      </c>
      <c r="V7487" s="13">
        <v>50</v>
      </c>
      <c r="W7487" s="4">
        <v>49</v>
      </c>
      <c r="X7487" s="4">
        <v>45</v>
      </c>
      <c r="Y7487">
        <f t="shared" si="1406"/>
        <v>0</v>
      </c>
      <c r="Z7487">
        <f t="shared" si="1407"/>
        <v>0</v>
      </c>
    </row>
    <row r="7488" spans="2:26" x14ac:dyDescent="0.25">
      <c r="B7488" s="11">
        <f t="shared" si="1408"/>
        <v>44873.499999981868</v>
      </c>
      <c r="C7488" s="1">
        <f t="shared" si="1399"/>
        <v>11</v>
      </c>
      <c r="D7488" s="1">
        <f t="shared" si="1400"/>
        <v>2</v>
      </c>
      <c r="E7488" s="12">
        <f t="shared" si="1401"/>
        <v>13</v>
      </c>
      <c r="F7488" s="124" t="str">
        <f t="shared" si="1402"/>
        <v>0</v>
      </c>
      <c r="G7488" s="1">
        <f ca="1">(OFFSET(O7488,0,MATCH(Customer!$J$6,'CDH &amp; HDH'!$P$11:$X$11,0)))</f>
        <v>50</v>
      </c>
      <c r="H7488" s="1" t="str">
        <f t="shared" si="1403"/>
        <v>Heating</v>
      </c>
      <c r="I7488" s="1">
        <f ca="1">OFFSET(IF($H7488="Cooling",Customer!$C$25,Customer!$C$52),E7488,D7488)</f>
        <v>70</v>
      </c>
      <c r="J7488" s="1">
        <f ca="1">OFFSET(IF($H7488="Cooling",Customer!$L$25,Customer!$L$52),$E7488,$D7488)</f>
        <v>70</v>
      </c>
      <c r="K7488" s="16">
        <f t="shared" si="1404"/>
        <v>0</v>
      </c>
      <c r="L7488" s="16">
        <f t="shared" si="1405"/>
        <v>0</v>
      </c>
      <c r="M7488" s="17">
        <f t="shared" ca="1" si="1409"/>
        <v>20</v>
      </c>
      <c r="N7488" s="17">
        <f t="shared" ca="1" si="1410"/>
        <v>20</v>
      </c>
      <c r="O7488" s="4"/>
      <c r="P7488" s="4">
        <v>62</v>
      </c>
      <c r="Q7488" s="4">
        <v>41</v>
      </c>
      <c r="R7488" s="4">
        <v>55</v>
      </c>
      <c r="S7488" s="4">
        <v>45</v>
      </c>
      <c r="T7488" s="4">
        <v>65</v>
      </c>
      <c r="U7488" s="4">
        <v>63</v>
      </c>
      <c r="V7488" s="13">
        <v>50</v>
      </c>
      <c r="W7488" s="4">
        <v>51</v>
      </c>
      <c r="X7488" s="4">
        <v>43</v>
      </c>
      <c r="Y7488">
        <f t="shared" si="1406"/>
        <v>0</v>
      </c>
      <c r="Z7488">
        <f t="shared" si="1407"/>
        <v>0</v>
      </c>
    </row>
    <row r="7489" spans="2:26" x14ac:dyDescent="0.25">
      <c r="B7489" s="11">
        <f t="shared" si="1408"/>
        <v>44873.541666648533</v>
      </c>
      <c r="C7489" s="1">
        <f t="shared" si="1399"/>
        <v>11</v>
      </c>
      <c r="D7489" s="1">
        <f t="shared" si="1400"/>
        <v>2</v>
      </c>
      <c r="E7489" s="12">
        <f t="shared" si="1401"/>
        <v>14</v>
      </c>
      <c r="F7489" s="124" t="str">
        <f t="shared" si="1402"/>
        <v>0</v>
      </c>
      <c r="G7489" s="1">
        <f ca="1">(OFFSET(O7489,0,MATCH(Customer!$J$6,'CDH &amp; HDH'!$P$11:$X$11,0)))</f>
        <v>50</v>
      </c>
      <c r="H7489" s="1" t="str">
        <f t="shared" si="1403"/>
        <v>Heating</v>
      </c>
      <c r="I7489" s="1">
        <f ca="1">OFFSET(IF($H7489="Cooling",Customer!$C$25,Customer!$C$52),E7489,D7489)</f>
        <v>70</v>
      </c>
      <c r="J7489" s="1">
        <f ca="1">OFFSET(IF($H7489="Cooling",Customer!$L$25,Customer!$L$52),$E7489,$D7489)</f>
        <v>70</v>
      </c>
      <c r="K7489" s="16">
        <f t="shared" si="1404"/>
        <v>0</v>
      </c>
      <c r="L7489" s="16">
        <f t="shared" si="1405"/>
        <v>0</v>
      </c>
      <c r="M7489" s="17">
        <f t="shared" ca="1" si="1409"/>
        <v>20</v>
      </c>
      <c r="N7489" s="17">
        <f t="shared" ca="1" si="1410"/>
        <v>20</v>
      </c>
      <c r="O7489" s="4"/>
      <c r="P7489" s="4">
        <v>64</v>
      </c>
      <c r="Q7489" s="4">
        <v>40</v>
      </c>
      <c r="R7489" s="4">
        <v>56</v>
      </c>
      <c r="S7489" s="4">
        <v>46</v>
      </c>
      <c r="T7489" s="4">
        <v>67</v>
      </c>
      <c r="U7489" s="4">
        <v>65</v>
      </c>
      <c r="V7489" s="13">
        <v>50</v>
      </c>
      <c r="W7489" s="4">
        <v>54</v>
      </c>
      <c r="X7489" s="4">
        <v>44</v>
      </c>
      <c r="Y7489">
        <f t="shared" si="1406"/>
        <v>0</v>
      </c>
      <c r="Z7489">
        <f t="shared" si="1407"/>
        <v>0</v>
      </c>
    </row>
    <row r="7490" spans="2:26" x14ac:dyDescent="0.25">
      <c r="B7490" s="11">
        <f t="shared" si="1408"/>
        <v>44873.583333315197</v>
      </c>
      <c r="C7490" s="1">
        <f t="shared" si="1399"/>
        <v>11</v>
      </c>
      <c r="D7490" s="1">
        <f t="shared" si="1400"/>
        <v>2</v>
      </c>
      <c r="E7490" s="12">
        <f t="shared" si="1401"/>
        <v>15</v>
      </c>
      <c r="F7490" s="124" t="str">
        <f t="shared" si="1402"/>
        <v>0</v>
      </c>
      <c r="G7490" s="1">
        <f ca="1">(OFFSET(O7490,0,MATCH(Customer!$J$6,'CDH &amp; HDH'!$P$11:$X$11,0)))</f>
        <v>51</v>
      </c>
      <c r="H7490" s="1" t="str">
        <f t="shared" si="1403"/>
        <v>Heating</v>
      </c>
      <c r="I7490" s="1">
        <f ca="1">OFFSET(IF($H7490="Cooling",Customer!$C$25,Customer!$C$52),E7490,D7490)</f>
        <v>70</v>
      </c>
      <c r="J7490" s="1">
        <f ca="1">OFFSET(IF($H7490="Cooling",Customer!$L$25,Customer!$L$52),$E7490,$D7490)</f>
        <v>70</v>
      </c>
      <c r="K7490" s="16">
        <f t="shared" si="1404"/>
        <v>0</v>
      </c>
      <c r="L7490" s="16">
        <f t="shared" si="1405"/>
        <v>0</v>
      </c>
      <c r="M7490" s="17">
        <f t="shared" ca="1" si="1409"/>
        <v>19</v>
      </c>
      <c r="N7490" s="17">
        <f t="shared" ca="1" si="1410"/>
        <v>19</v>
      </c>
      <c r="O7490" s="4"/>
      <c r="P7490" s="4">
        <v>64</v>
      </c>
      <c r="Q7490" s="4">
        <v>39</v>
      </c>
      <c r="R7490" s="4">
        <v>57</v>
      </c>
      <c r="S7490" s="4">
        <v>46</v>
      </c>
      <c r="T7490" s="4">
        <v>68</v>
      </c>
      <c r="U7490" s="4">
        <v>61</v>
      </c>
      <c r="V7490" s="13">
        <v>51</v>
      </c>
      <c r="W7490" s="4">
        <v>54</v>
      </c>
      <c r="X7490" s="4">
        <v>44</v>
      </c>
      <c r="Y7490">
        <f t="shared" si="1406"/>
        <v>0</v>
      </c>
      <c r="Z7490">
        <f t="shared" si="1407"/>
        <v>0</v>
      </c>
    </row>
    <row r="7491" spans="2:26" x14ac:dyDescent="0.25">
      <c r="B7491" s="11">
        <f t="shared" si="1408"/>
        <v>44873.624999981861</v>
      </c>
      <c r="C7491" s="1">
        <f t="shared" si="1399"/>
        <v>11</v>
      </c>
      <c r="D7491" s="1">
        <f t="shared" si="1400"/>
        <v>2</v>
      </c>
      <c r="E7491" s="12">
        <f t="shared" si="1401"/>
        <v>16</v>
      </c>
      <c r="F7491" s="124" t="str">
        <f t="shared" si="1402"/>
        <v>0</v>
      </c>
      <c r="G7491" s="1">
        <f ca="1">(OFFSET(O7491,0,MATCH(Customer!$J$6,'CDH &amp; HDH'!$P$11:$X$11,0)))</f>
        <v>46</v>
      </c>
      <c r="H7491" s="1" t="str">
        <f t="shared" si="1403"/>
        <v>Heating</v>
      </c>
      <c r="I7491" s="1">
        <f ca="1">OFFSET(IF($H7491="Cooling",Customer!$C$25,Customer!$C$52),E7491,D7491)</f>
        <v>70</v>
      </c>
      <c r="J7491" s="1">
        <f ca="1">OFFSET(IF($H7491="Cooling",Customer!$L$25,Customer!$L$52),$E7491,$D7491)</f>
        <v>70</v>
      </c>
      <c r="K7491" s="16">
        <f t="shared" si="1404"/>
        <v>0</v>
      </c>
      <c r="L7491" s="16">
        <f t="shared" si="1405"/>
        <v>0</v>
      </c>
      <c r="M7491" s="17">
        <f t="shared" ca="1" si="1409"/>
        <v>24</v>
      </c>
      <c r="N7491" s="17">
        <f t="shared" ca="1" si="1410"/>
        <v>24</v>
      </c>
      <c r="O7491" s="4"/>
      <c r="P7491" s="4">
        <v>61</v>
      </c>
      <c r="Q7491" s="4">
        <v>40</v>
      </c>
      <c r="R7491" s="4">
        <v>60</v>
      </c>
      <c r="S7491" s="4">
        <v>46</v>
      </c>
      <c r="T7491" s="4">
        <v>66</v>
      </c>
      <c r="U7491" s="4">
        <v>57</v>
      </c>
      <c r="V7491" s="13">
        <v>46</v>
      </c>
      <c r="W7491" s="4">
        <v>55</v>
      </c>
      <c r="X7491" s="4">
        <v>45</v>
      </c>
      <c r="Y7491">
        <f t="shared" si="1406"/>
        <v>0</v>
      </c>
      <c r="Z7491">
        <f t="shared" si="1407"/>
        <v>0</v>
      </c>
    </row>
    <row r="7492" spans="2:26" x14ac:dyDescent="0.25">
      <c r="B7492" s="11">
        <f t="shared" si="1408"/>
        <v>44873.666666648525</v>
      </c>
      <c r="C7492" s="1">
        <f t="shared" si="1399"/>
        <v>11</v>
      </c>
      <c r="D7492" s="1">
        <f t="shared" si="1400"/>
        <v>2</v>
      </c>
      <c r="E7492" s="12">
        <f t="shared" si="1401"/>
        <v>17</v>
      </c>
      <c r="F7492" s="124" t="str">
        <f t="shared" si="1402"/>
        <v>0</v>
      </c>
      <c r="G7492" s="1">
        <f ca="1">(OFFSET(O7492,0,MATCH(Customer!$J$6,'CDH &amp; HDH'!$P$11:$X$11,0)))</f>
        <v>45</v>
      </c>
      <c r="H7492" s="1" t="str">
        <f t="shared" si="1403"/>
        <v>Heating</v>
      </c>
      <c r="I7492" s="1">
        <f ca="1">OFFSET(IF($H7492="Cooling",Customer!$C$25,Customer!$C$52),E7492,D7492)</f>
        <v>70</v>
      </c>
      <c r="J7492" s="1">
        <f ca="1">OFFSET(IF($H7492="Cooling",Customer!$L$25,Customer!$L$52),$E7492,$D7492)</f>
        <v>70</v>
      </c>
      <c r="K7492" s="16">
        <f t="shared" si="1404"/>
        <v>0</v>
      </c>
      <c r="L7492" s="16">
        <f t="shared" si="1405"/>
        <v>0</v>
      </c>
      <c r="M7492" s="17">
        <f t="shared" ca="1" si="1409"/>
        <v>25</v>
      </c>
      <c r="N7492" s="17">
        <f t="shared" ca="1" si="1410"/>
        <v>25</v>
      </c>
      <c r="O7492" s="4"/>
      <c r="P7492" s="4">
        <v>63</v>
      </c>
      <c r="Q7492" s="4">
        <v>40</v>
      </c>
      <c r="R7492" s="4">
        <v>61</v>
      </c>
      <c r="S7492" s="4">
        <v>45</v>
      </c>
      <c r="T7492" s="4">
        <v>64</v>
      </c>
      <c r="U7492" s="4">
        <v>56</v>
      </c>
      <c r="V7492" s="13">
        <v>45</v>
      </c>
      <c r="W7492" s="4">
        <v>53</v>
      </c>
      <c r="X7492" s="4">
        <v>45</v>
      </c>
      <c r="Y7492">
        <f t="shared" si="1406"/>
        <v>0</v>
      </c>
      <c r="Z7492">
        <f t="shared" si="1407"/>
        <v>0</v>
      </c>
    </row>
    <row r="7493" spans="2:26" x14ac:dyDescent="0.25">
      <c r="B7493" s="11">
        <f t="shared" si="1408"/>
        <v>44873.70833331519</v>
      </c>
      <c r="C7493" s="1">
        <f t="shared" si="1399"/>
        <v>11</v>
      </c>
      <c r="D7493" s="1">
        <f t="shared" si="1400"/>
        <v>2</v>
      </c>
      <c r="E7493" s="12">
        <f t="shared" si="1401"/>
        <v>18</v>
      </c>
      <c r="F7493" s="124" t="str">
        <f t="shared" si="1402"/>
        <v>0</v>
      </c>
      <c r="G7493" s="1">
        <f ca="1">(OFFSET(O7493,0,MATCH(Customer!$J$6,'CDH &amp; HDH'!$P$11:$X$11,0)))</f>
        <v>45</v>
      </c>
      <c r="H7493" s="1" t="str">
        <f t="shared" si="1403"/>
        <v>Heating</v>
      </c>
      <c r="I7493" s="1">
        <f ca="1">OFFSET(IF($H7493="Cooling",Customer!$C$25,Customer!$C$52),E7493,D7493)</f>
        <v>70</v>
      </c>
      <c r="J7493" s="1">
        <f ca="1">OFFSET(IF($H7493="Cooling",Customer!$L$25,Customer!$L$52),$E7493,$D7493)</f>
        <v>70</v>
      </c>
      <c r="K7493" s="16">
        <f t="shared" si="1404"/>
        <v>0</v>
      </c>
      <c r="L7493" s="16">
        <f t="shared" si="1405"/>
        <v>0</v>
      </c>
      <c r="M7493" s="17">
        <f t="shared" ca="1" si="1409"/>
        <v>25</v>
      </c>
      <c r="N7493" s="17">
        <f t="shared" ca="1" si="1410"/>
        <v>25</v>
      </c>
      <c r="O7493" s="4"/>
      <c r="P7493" s="4">
        <v>61</v>
      </c>
      <c r="Q7493" s="4">
        <v>40</v>
      </c>
      <c r="R7493" s="4">
        <v>61</v>
      </c>
      <c r="S7493" s="4">
        <v>45</v>
      </c>
      <c r="T7493" s="4">
        <v>65</v>
      </c>
      <c r="U7493" s="4">
        <v>56</v>
      </c>
      <c r="V7493" s="13">
        <v>45</v>
      </c>
      <c r="W7493" s="4">
        <v>49</v>
      </c>
      <c r="X7493" s="4">
        <v>44</v>
      </c>
      <c r="Y7493">
        <f t="shared" si="1406"/>
        <v>0</v>
      </c>
      <c r="Z7493">
        <f t="shared" si="1407"/>
        <v>0</v>
      </c>
    </row>
    <row r="7494" spans="2:26" x14ac:dyDescent="0.25">
      <c r="B7494" s="11">
        <f t="shared" si="1408"/>
        <v>44873.749999981854</v>
      </c>
      <c r="C7494" s="1">
        <f t="shared" si="1399"/>
        <v>11</v>
      </c>
      <c r="D7494" s="1">
        <f t="shared" si="1400"/>
        <v>2</v>
      </c>
      <c r="E7494" s="12">
        <f t="shared" si="1401"/>
        <v>19</v>
      </c>
      <c r="F7494" s="124" t="str">
        <f t="shared" si="1402"/>
        <v>0</v>
      </c>
      <c r="G7494" s="1">
        <f ca="1">(OFFSET(O7494,0,MATCH(Customer!$J$6,'CDH &amp; HDH'!$P$11:$X$11,0)))</f>
        <v>44</v>
      </c>
      <c r="H7494" s="1" t="str">
        <f t="shared" si="1403"/>
        <v>Heating</v>
      </c>
      <c r="I7494" s="1">
        <f ca="1">OFFSET(IF($H7494="Cooling",Customer!$C$25,Customer!$C$52),E7494,D7494)</f>
        <v>66</v>
      </c>
      <c r="J7494" s="1">
        <f ca="1">OFFSET(IF($H7494="Cooling",Customer!$L$25,Customer!$L$52),$E7494,$D7494)</f>
        <v>64</v>
      </c>
      <c r="K7494" s="16">
        <f t="shared" si="1404"/>
        <v>0</v>
      </c>
      <c r="L7494" s="16">
        <f t="shared" si="1405"/>
        <v>0</v>
      </c>
      <c r="M7494" s="17">
        <f t="shared" ca="1" si="1409"/>
        <v>22</v>
      </c>
      <c r="N7494" s="17">
        <f t="shared" ca="1" si="1410"/>
        <v>20</v>
      </c>
      <c r="O7494" s="4"/>
      <c r="P7494" s="4">
        <v>59</v>
      </c>
      <c r="Q7494" s="4">
        <v>40</v>
      </c>
      <c r="R7494" s="4">
        <v>61</v>
      </c>
      <c r="S7494" s="4">
        <v>44</v>
      </c>
      <c r="T7494" s="4">
        <v>66</v>
      </c>
      <c r="U7494" s="4">
        <v>57</v>
      </c>
      <c r="V7494" s="13">
        <v>44</v>
      </c>
      <c r="W7494" s="4">
        <v>48</v>
      </c>
      <c r="X7494" s="4">
        <v>43</v>
      </c>
      <c r="Y7494">
        <f t="shared" si="1406"/>
        <v>0</v>
      </c>
      <c r="Z7494">
        <f t="shared" si="1407"/>
        <v>0</v>
      </c>
    </row>
    <row r="7495" spans="2:26" x14ac:dyDescent="0.25">
      <c r="B7495" s="11">
        <f t="shared" si="1408"/>
        <v>44873.791666648518</v>
      </c>
      <c r="C7495" s="1">
        <f t="shared" si="1399"/>
        <v>11</v>
      </c>
      <c r="D7495" s="1">
        <f t="shared" si="1400"/>
        <v>2</v>
      </c>
      <c r="E7495" s="12">
        <f t="shared" si="1401"/>
        <v>20</v>
      </c>
      <c r="F7495" s="124" t="str">
        <f t="shared" si="1402"/>
        <v>0</v>
      </c>
      <c r="G7495" s="1">
        <f ca="1">(OFFSET(O7495,0,MATCH(Customer!$J$6,'CDH &amp; HDH'!$P$11:$X$11,0)))</f>
        <v>43</v>
      </c>
      <c r="H7495" s="1" t="str">
        <f t="shared" si="1403"/>
        <v>Heating</v>
      </c>
      <c r="I7495" s="1">
        <f ca="1">OFFSET(IF($H7495="Cooling",Customer!$C$25,Customer!$C$52),E7495,D7495)</f>
        <v>66</v>
      </c>
      <c r="J7495" s="1">
        <f ca="1">OFFSET(IF($H7495="Cooling",Customer!$L$25,Customer!$L$52),$E7495,$D7495)</f>
        <v>64</v>
      </c>
      <c r="K7495" s="16">
        <f t="shared" si="1404"/>
        <v>0</v>
      </c>
      <c r="L7495" s="16">
        <f t="shared" si="1405"/>
        <v>0</v>
      </c>
      <c r="M7495" s="17">
        <f t="shared" ca="1" si="1409"/>
        <v>23</v>
      </c>
      <c r="N7495" s="17">
        <f t="shared" ca="1" si="1410"/>
        <v>21</v>
      </c>
      <c r="O7495" s="4"/>
      <c r="P7495" s="4">
        <v>59</v>
      </c>
      <c r="Q7495" s="4">
        <v>40</v>
      </c>
      <c r="R7495" s="4">
        <v>61</v>
      </c>
      <c r="S7495" s="4">
        <v>44</v>
      </c>
      <c r="T7495" s="4">
        <v>64</v>
      </c>
      <c r="U7495" s="4">
        <v>57</v>
      </c>
      <c r="V7495" s="13">
        <v>43</v>
      </c>
      <c r="W7495" s="4">
        <v>47</v>
      </c>
      <c r="X7495" s="4">
        <v>41</v>
      </c>
      <c r="Y7495">
        <f t="shared" si="1406"/>
        <v>0</v>
      </c>
      <c r="Z7495">
        <f t="shared" si="1407"/>
        <v>0</v>
      </c>
    </row>
    <row r="7496" spans="2:26" x14ac:dyDescent="0.25">
      <c r="B7496" s="11">
        <f t="shared" si="1408"/>
        <v>44873.833333315182</v>
      </c>
      <c r="C7496" s="1">
        <f t="shared" si="1399"/>
        <v>11</v>
      </c>
      <c r="D7496" s="1">
        <f t="shared" si="1400"/>
        <v>2</v>
      </c>
      <c r="E7496" s="12">
        <f t="shared" si="1401"/>
        <v>21</v>
      </c>
      <c r="F7496" s="124" t="str">
        <f t="shared" si="1402"/>
        <v>0</v>
      </c>
      <c r="G7496" s="1">
        <f ca="1">(OFFSET(O7496,0,MATCH(Customer!$J$6,'CDH &amp; HDH'!$P$11:$X$11,0)))</f>
        <v>43</v>
      </c>
      <c r="H7496" s="1" t="str">
        <f t="shared" si="1403"/>
        <v>Heating</v>
      </c>
      <c r="I7496" s="1">
        <f ca="1">OFFSET(IF($H7496="Cooling",Customer!$C$25,Customer!$C$52),E7496,D7496)</f>
        <v>66</v>
      </c>
      <c r="J7496" s="1">
        <f ca="1">OFFSET(IF($H7496="Cooling",Customer!$L$25,Customer!$L$52),$E7496,$D7496)</f>
        <v>64</v>
      </c>
      <c r="K7496" s="16">
        <f t="shared" si="1404"/>
        <v>0</v>
      </c>
      <c r="L7496" s="16">
        <f t="shared" si="1405"/>
        <v>0</v>
      </c>
      <c r="M7496" s="17">
        <f t="shared" ca="1" si="1409"/>
        <v>23</v>
      </c>
      <c r="N7496" s="17">
        <f t="shared" ca="1" si="1410"/>
        <v>21</v>
      </c>
      <c r="O7496" s="4"/>
      <c r="P7496" s="4">
        <v>56</v>
      </c>
      <c r="Q7496" s="4">
        <v>41</v>
      </c>
      <c r="R7496" s="4">
        <v>60</v>
      </c>
      <c r="S7496" s="4">
        <v>44</v>
      </c>
      <c r="T7496" s="4">
        <v>54</v>
      </c>
      <c r="U7496" s="4">
        <v>57</v>
      </c>
      <c r="V7496" s="13">
        <v>43</v>
      </c>
      <c r="W7496" s="4">
        <v>42</v>
      </c>
      <c r="X7496" s="4">
        <v>43</v>
      </c>
      <c r="Y7496">
        <f t="shared" si="1406"/>
        <v>0</v>
      </c>
      <c r="Z7496">
        <f t="shared" si="1407"/>
        <v>0</v>
      </c>
    </row>
    <row r="7497" spans="2:26" x14ac:dyDescent="0.25">
      <c r="B7497" s="11">
        <f t="shared" si="1408"/>
        <v>44873.874999981846</v>
      </c>
      <c r="C7497" s="1">
        <f t="shared" si="1399"/>
        <v>11</v>
      </c>
      <c r="D7497" s="1">
        <f t="shared" si="1400"/>
        <v>2</v>
      </c>
      <c r="E7497" s="12">
        <f t="shared" si="1401"/>
        <v>22</v>
      </c>
      <c r="F7497" s="124" t="str">
        <f t="shared" si="1402"/>
        <v>0</v>
      </c>
      <c r="G7497" s="1">
        <f ca="1">(OFFSET(O7497,0,MATCH(Customer!$J$6,'CDH &amp; HDH'!$P$11:$X$11,0)))</f>
        <v>42</v>
      </c>
      <c r="H7497" s="1" t="str">
        <f t="shared" si="1403"/>
        <v>Heating</v>
      </c>
      <c r="I7497" s="1">
        <f ca="1">OFFSET(IF($H7497="Cooling",Customer!$C$25,Customer!$C$52),E7497,D7497)</f>
        <v>66</v>
      </c>
      <c r="J7497" s="1">
        <f ca="1">OFFSET(IF($H7497="Cooling",Customer!$L$25,Customer!$L$52),$E7497,$D7497)</f>
        <v>64</v>
      </c>
      <c r="K7497" s="16">
        <f t="shared" si="1404"/>
        <v>0</v>
      </c>
      <c r="L7497" s="16">
        <f t="shared" si="1405"/>
        <v>0</v>
      </c>
      <c r="M7497" s="17">
        <f t="shared" ca="1" si="1409"/>
        <v>24</v>
      </c>
      <c r="N7497" s="17">
        <f t="shared" ca="1" si="1410"/>
        <v>22</v>
      </c>
      <c r="O7497" s="4"/>
      <c r="P7497" s="4">
        <v>49</v>
      </c>
      <c r="Q7497" s="4">
        <v>41</v>
      </c>
      <c r="R7497" s="4">
        <v>59</v>
      </c>
      <c r="S7497" s="4">
        <v>44</v>
      </c>
      <c r="T7497" s="4">
        <v>51</v>
      </c>
      <c r="U7497" s="4">
        <v>57</v>
      </c>
      <c r="V7497" s="13">
        <v>42</v>
      </c>
      <c r="W7497" s="4">
        <v>45</v>
      </c>
      <c r="X7497" s="4">
        <v>44</v>
      </c>
      <c r="Y7497">
        <f t="shared" si="1406"/>
        <v>0</v>
      </c>
      <c r="Z7497">
        <f t="shared" si="1407"/>
        <v>0</v>
      </c>
    </row>
    <row r="7498" spans="2:26" x14ac:dyDescent="0.25">
      <c r="B7498" s="11">
        <f t="shared" si="1408"/>
        <v>44873.916666648511</v>
      </c>
      <c r="C7498" s="1">
        <f t="shared" si="1399"/>
        <v>11</v>
      </c>
      <c r="D7498" s="1">
        <f t="shared" si="1400"/>
        <v>2</v>
      </c>
      <c r="E7498" s="12">
        <f t="shared" si="1401"/>
        <v>23</v>
      </c>
      <c r="F7498" s="124" t="str">
        <f t="shared" si="1402"/>
        <v>0</v>
      </c>
      <c r="G7498" s="1">
        <f ca="1">(OFFSET(O7498,0,MATCH(Customer!$J$6,'CDH &amp; HDH'!$P$11:$X$11,0)))</f>
        <v>42</v>
      </c>
      <c r="H7498" s="1" t="str">
        <f t="shared" si="1403"/>
        <v>Heating</v>
      </c>
      <c r="I7498" s="1">
        <f ca="1">OFFSET(IF($H7498="Cooling",Customer!$C$25,Customer!$C$52),E7498,D7498)</f>
        <v>66</v>
      </c>
      <c r="J7498" s="1">
        <f ca="1">OFFSET(IF($H7498="Cooling",Customer!$L$25,Customer!$L$52),$E7498,$D7498)</f>
        <v>64</v>
      </c>
      <c r="K7498" s="16">
        <f t="shared" si="1404"/>
        <v>0</v>
      </c>
      <c r="L7498" s="16">
        <f t="shared" si="1405"/>
        <v>0</v>
      </c>
      <c r="M7498" s="17">
        <f t="shared" ca="1" si="1409"/>
        <v>24</v>
      </c>
      <c r="N7498" s="17">
        <f t="shared" ca="1" si="1410"/>
        <v>22</v>
      </c>
      <c r="O7498" s="4"/>
      <c r="P7498" s="4">
        <v>47</v>
      </c>
      <c r="Q7498" s="4">
        <v>40</v>
      </c>
      <c r="R7498" s="4">
        <v>58</v>
      </c>
      <c r="S7498" s="4">
        <v>44</v>
      </c>
      <c r="T7498" s="4">
        <v>51</v>
      </c>
      <c r="U7498" s="4">
        <v>58</v>
      </c>
      <c r="V7498" s="13">
        <v>42</v>
      </c>
      <c r="W7498" s="4">
        <v>46</v>
      </c>
      <c r="X7498" s="4">
        <v>46</v>
      </c>
      <c r="Y7498">
        <f t="shared" si="1406"/>
        <v>0</v>
      </c>
      <c r="Z7498">
        <f t="shared" si="1407"/>
        <v>0</v>
      </c>
    </row>
    <row r="7499" spans="2:26" x14ac:dyDescent="0.25">
      <c r="B7499" s="11">
        <f t="shared" si="1408"/>
        <v>44873.958333315175</v>
      </c>
      <c r="C7499" s="1">
        <f t="shared" si="1399"/>
        <v>11</v>
      </c>
      <c r="D7499" s="1">
        <f t="shared" si="1400"/>
        <v>2</v>
      </c>
      <c r="E7499" s="12">
        <f t="shared" si="1401"/>
        <v>24</v>
      </c>
      <c r="F7499" s="124" t="str">
        <f t="shared" si="1402"/>
        <v>0</v>
      </c>
      <c r="G7499" s="1">
        <f ca="1">(OFFSET(O7499,0,MATCH(Customer!$J$6,'CDH &amp; HDH'!$P$11:$X$11,0)))</f>
        <v>42</v>
      </c>
      <c r="H7499" s="1" t="str">
        <f t="shared" si="1403"/>
        <v>Heating</v>
      </c>
      <c r="I7499" s="1">
        <f ca="1">OFFSET(IF($H7499="Cooling",Customer!$C$25,Customer!$C$52),E7499,D7499)</f>
        <v>66</v>
      </c>
      <c r="J7499" s="1">
        <f ca="1">OFFSET(IF($H7499="Cooling",Customer!$L$25,Customer!$L$52),$E7499,$D7499)</f>
        <v>64</v>
      </c>
      <c r="K7499" s="16">
        <f t="shared" si="1404"/>
        <v>0</v>
      </c>
      <c r="L7499" s="16">
        <f t="shared" si="1405"/>
        <v>0</v>
      </c>
      <c r="M7499" s="17">
        <f t="shared" ca="1" si="1409"/>
        <v>24</v>
      </c>
      <c r="N7499" s="17">
        <f t="shared" ca="1" si="1410"/>
        <v>22</v>
      </c>
      <c r="O7499" s="4"/>
      <c r="P7499" s="4">
        <v>47</v>
      </c>
      <c r="Q7499" s="4">
        <v>40</v>
      </c>
      <c r="R7499" s="4">
        <v>58</v>
      </c>
      <c r="S7499" s="4">
        <v>44</v>
      </c>
      <c r="T7499" s="4">
        <v>62</v>
      </c>
      <c r="U7499" s="4">
        <v>58</v>
      </c>
      <c r="V7499" s="13">
        <v>42</v>
      </c>
      <c r="W7499" s="4">
        <v>43</v>
      </c>
      <c r="X7499" s="4">
        <v>46</v>
      </c>
      <c r="Y7499">
        <f t="shared" si="1406"/>
        <v>0</v>
      </c>
      <c r="Z7499">
        <f t="shared" si="1407"/>
        <v>0</v>
      </c>
    </row>
    <row r="7500" spans="2:26" x14ac:dyDescent="0.25">
      <c r="B7500" s="11">
        <f t="shared" si="1408"/>
        <v>44873.999999981839</v>
      </c>
      <c r="C7500" s="1">
        <f t="shared" si="1399"/>
        <v>11</v>
      </c>
      <c r="D7500" s="1">
        <f t="shared" si="1400"/>
        <v>3</v>
      </c>
      <c r="E7500" s="12">
        <f t="shared" si="1401"/>
        <v>1</v>
      </c>
      <c r="F7500" s="124" t="str">
        <f t="shared" si="1402"/>
        <v>0</v>
      </c>
      <c r="G7500" s="1">
        <f ca="1">(OFFSET(O7500,0,MATCH(Customer!$J$6,'CDH &amp; HDH'!$P$11:$X$11,0)))</f>
        <v>42</v>
      </c>
      <c r="H7500" s="1" t="str">
        <f t="shared" si="1403"/>
        <v>Heating</v>
      </c>
      <c r="I7500" s="1">
        <f ca="1">OFFSET(IF($H7500="Cooling",Customer!$C$25,Customer!$C$52),E7500,D7500)</f>
        <v>66</v>
      </c>
      <c r="J7500" s="1">
        <f ca="1">OFFSET(IF($H7500="Cooling",Customer!$L$25,Customer!$L$52),$E7500,$D7500)</f>
        <v>64</v>
      </c>
      <c r="K7500" s="16">
        <f t="shared" si="1404"/>
        <v>0</v>
      </c>
      <c r="L7500" s="16">
        <f t="shared" si="1405"/>
        <v>0</v>
      </c>
      <c r="M7500" s="17">
        <f t="shared" ca="1" si="1409"/>
        <v>24</v>
      </c>
      <c r="N7500" s="17">
        <f t="shared" ca="1" si="1410"/>
        <v>22</v>
      </c>
      <c r="O7500" s="4"/>
      <c r="P7500" s="4">
        <v>46</v>
      </c>
      <c r="Q7500" s="4">
        <v>39</v>
      </c>
      <c r="R7500" s="4">
        <v>57</v>
      </c>
      <c r="S7500" s="4">
        <v>44</v>
      </c>
      <c r="T7500" s="4">
        <v>56</v>
      </c>
      <c r="U7500" s="4">
        <v>59</v>
      </c>
      <c r="V7500" s="13">
        <v>42</v>
      </c>
      <c r="W7500" s="4">
        <v>42</v>
      </c>
      <c r="X7500" s="4">
        <v>46</v>
      </c>
      <c r="Y7500">
        <f t="shared" si="1406"/>
        <v>0</v>
      </c>
      <c r="Z7500">
        <f t="shared" si="1407"/>
        <v>0</v>
      </c>
    </row>
    <row r="7501" spans="2:26" x14ac:dyDescent="0.25">
      <c r="B7501" s="11">
        <f t="shared" si="1408"/>
        <v>44874.041666648503</v>
      </c>
      <c r="C7501" s="1">
        <f t="shared" ref="C7501:C7564" si="1411">MONTH(B7501)</f>
        <v>11</v>
      </c>
      <c r="D7501" s="1">
        <f t="shared" ref="D7501:D7564" si="1412">WEEKDAY(B7501,2)</f>
        <v>3</v>
      </c>
      <c r="E7501" s="12">
        <f t="shared" ref="E7501:E7564" si="1413">HOUR(B7501)+1</f>
        <v>2</v>
      </c>
      <c r="F7501" s="124" t="str">
        <f t="shared" ref="F7501:F7564" si="1414">IF(AND(C7501&gt;5,C7501&lt;9,D7501&lt;6,E7501&gt;14,E7501&lt;19),"1",IF(AND(OR(E7501=8,E7501=9,E7501=19,E7501=20),C7501&lt;3,D7501&lt;6),"1","0"))</f>
        <v>0</v>
      </c>
      <c r="G7501" s="1">
        <f ca="1">(OFFSET(O7501,0,MATCH(Customer!$J$6,'CDH &amp; HDH'!$P$11:$X$11,0)))</f>
        <v>41</v>
      </c>
      <c r="H7501" s="1" t="str">
        <f t="shared" ref="H7501:H7564" si="1415">IF(AND(C7501&gt;=5,C7501&lt;=9),"Cooling","Heating")</f>
        <v>Heating</v>
      </c>
      <c r="I7501" s="1">
        <f ca="1">OFFSET(IF($H7501="Cooling",Customer!$C$25,Customer!$C$52),E7501,D7501)</f>
        <v>66</v>
      </c>
      <c r="J7501" s="1">
        <f ca="1">OFFSET(IF($H7501="Cooling",Customer!$L$25,Customer!$L$52),$E7501,$D7501)</f>
        <v>64</v>
      </c>
      <c r="K7501" s="16">
        <f t="shared" ref="K7501:K7564" si="1416">IF($H7501="Heating",0,MAX(0,$G7501-I7501))</f>
        <v>0</v>
      </c>
      <c r="L7501" s="16">
        <f t="shared" ref="L7501:L7564" si="1417">IF($H7501="Heating",0,MAX(0,$G7501-J7501))</f>
        <v>0</v>
      </c>
      <c r="M7501" s="17">
        <f t="shared" ca="1" si="1409"/>
        <v>25</v>
      </c>
      <c r="N7501" s="17">
        <f t="shared" ca="1" si="1410"/>
        <v>23</v>
      </c>
      <c r="O7501" s="4"/>
      <c r="P7501" s="4">
        <v>46</v>
      </c>
      <c r="Q7501" s="4">
        <v>39</v>
      </c>
      <c r="R7501" s="4">
        <v>56</v>
      </c>
      <c r="S7501" s="4">
        <v>44</v>
      </c>
      <c r="T7501" s="4">
        <v>56</v>
      </c>
      <c r="U7501" s="4">
        <v>60</v>
      </c>
      <c r="V7501" s="13">
        <v>41</v>
      </c>
      <c r="W7501" s="4">
        <v>44</v>
      </c>
      <c r="X7501" s="4">
        <v>45</v>
      </c>
      <c r="Y7501">
        <f t="shared" ref="Y7501:Y7564" si="1418">1.08*400*K7501</f>
        <v>0</v>
      </c>
      <c r="Z7501">
        <f t="shared" ref="Z7501:Z7564" si="1419">1.08*400*L7501</f>
        <v>0</v>
      </c>
    </row>
    <row r="7502" spans="2:26" x14ac:dyDescent="0.25">
      <c r="B7502" s="11">
        <f t="shared" ref="B7502:B7565" si="1420">B7501+1/24</f>
        <v>44874.083333315168</v>
      </c>
      <c r="C7502" s="1">
        <f t="shared" si="1411"/>
        <v>11</v>
      </c>
      <c r="D7502" s="1">
        <f t="shared" si="1412"/>
        <v>3</v>
      </c>
      <c r="E7502" s="12">
        <f t="shared" si="1413"/>
        <v>3</v>
      </c>
      <c r="F7502" s="124" t="str">
        <f t="shared" si="1414"/>
        <v>0</v>
      </c>
      <c r="G7502" s="1">
        <f ca="1">(OFFSET(O7502,0,MATCH(Customer!$J$6,'CDH &amp; HDH'!$P$11:$X$11,0)))</f>
        <v>41</v>
      </c>
      <c r="H7502" s="1" t="str">
        <f t="shared" si="1415"/>
        <v>Heating</v>
      </c>
      <c r="I7502" s="1">
        <f ca="1">OFFSET(IF($H7502="Cooling",Customer!$C$25,Customer!$C$52),E7502,D7502)</f>
        <v>66</v>
      </c>
      <c r="J7502" s="1">
        <f ca="1">OFFSET(IF($H7502="Cooling",Customer!$L$25,Customer!$L$52),$E7502,$D7502)</f>
        <v>64</v>
      </c>
      <c r="K7502" s="16">
        <f t="shared" si="1416"/>
        <v>0</v>
      </c>
      <c r="L7502" s="16">
        <f t="shared" si="1417"/>
        <v>0</v>
      </c>
      <c r="M7502" s="17">
        <f t="shared" ca="1" si="1409"/>
        <v>25</v>
      </c>
      <c r="N7502" s="17">
        <f t="shared" ca="1" si="1410"/>
        <v>23</v>
      </c>
      <c r="O7502" s="4"/>
      <c r="P7502" s="4">
        <v>45</v>
      </c>
      <c r="Q7502" s="4">
        <v>38</v>
      </c>
      <c r="R7502" s="4">
        <v>55</v>
      </c>
      <c r="S7502" s="4">
        <v>44</v>
      </c>
      <c r="T7502" s="4">
        <v>57</v>
      </c>
      <c r="U7502" s="4">
        <v>64</v>
      </c>
      <c r="V7502" s="13">
        <v>41</v>
      </c>
      <c r="W7502" s="4">
        <v>40</v>
      </c>
      <c r="X7502" s="4">
        <v>44</v>
      </c>
      <c r="Y7502">
        <f t="shared" si="1418"/>
        <v>0</v>
      </c>
      <c r="Z7502">
        <f t="shared" si="1419"/>
        <v>0</v>
      </c>
    </row>
    <row r="7503" spans="2:26" x14ac:dyDescent="0.25">
      <c r="B7503" s="11">
        <f t="shared" si="1420"/>
        <v>44874.124999981832</v>
      </c>
      <c r="C7503" s="1">
        <f t="shared" si="1411"/>
        <v>11</v>
      </c>
      <c r="D7503" s="1">
        <f t="shared" si="1412"/>
        <v>3</v>
      </c>
      <c r="E7503" s="12">
        <f t="shared" si="1413"/>
        <v>4</v>
      </c>
      <c r="F7503" s="124" t="str">
        <f t="shared" si="1414"/>
        <v>0</v>
      </c>
      <c r="G7503" s="1">
        <f ca="1">(OFFSET(O7503,0,MATCH(Customer!$J$6,'CDH &amp; HDH'!$P$11:$X$11,0)))</f>
        <v>41</v>
      </c>
      <c r="H7503" s="1" t="str">
        <f t="shared" si="1415"/>
        <v>Heating</v>
      </c>
      <c r="I7503" s="1">
        <f ca="1">OFFSET(IF($H7503="Cooling",Customer!$C$25,Customer!$C$52),E7503,D7503)</f>
        <v>66</v>
      </c>
      <c r="J7503" s="1">
        <f ca="1">OFFSET(IF($H7503="Cooling",Customer!$L$25,Customer!$L$52),$E7503,$D7503)</f>
        <v>64</v>
      </c>
      <c r="K7503" s="16">
        <f t="shared" si="1416"/>
        <v>0</v>
      </c>
      <c r="L7503" s="16">
        <f t="shared" si="1417"/>
        <v>0</v>
      </c>
      <c r="M7503" s="17">
        <f t="shared" ca="1" si="1409"/>
        <v>25</v>
      </c>
      <c r="N7503" s="17">
        <f t="shared" ca="1" si="1410"/>
        <v>23</v>
      </c>
      <c r="O7503" s="4"/>
      <c r="P7503" s="4">
        <v>47</v>
      </c>
      <c r="Q7503" s="4">
        <v>38</v>
      </c>
      <c r="R7503" s="4">
        <v>55</v>
      </c>
      <c r="S7503" s="4">
        <v>43</v>
      </c>
      <c r="T7503" s="4">
        <v>58</v>
      </c>
      <c r="U7503" s="4">
        <v>64</v>
      </c>
      <c r="V7503" s="13">
        <v>41</v>
      </c>
      <c r="W7503" s="4">
        <v>41</v>
      </c>
      <c r="X7503" s="4">
        <v>43</v>
      </c>
      <c r="Y7503">
        <f t="shared" si="1418"/>
        <v>0</v>
      </c>
      <c r="Z7503">
        <f t="shared" si="1419"/>
        <v>0</v>
      </c>
    </row>
    <row r="7504" spans="2:26" x14ac:dyDescent="0.25">
      <c r="B7504" s="11">
        <f t="shared" si="1420"/>
        <v>44874.166666648496</v>
      </c>
      <c r="C7504" s="1">
        <f t="shared" si="1411"/>
        <v>11</v>
      </c>
      <c r="D7504" s="1">
        <f t="shared" si="1412"/>
        <v>3</v>
      </c>
      <c r="E7504" s="12">
        <f t="shared" si="1413"/>
        <v>5</v>
      </c>
      <c r="F7504" s="124" t="str">
        <f t="shared" si="1414"/>
        <v>0</v>
      </c>
      <c r="G7504" s="1">
        <f ca="1">(OFFSET(O7504,0,MATCH(Customer!$J$6,'CDH &amp; HDH'!$P$11:$X$11,0)))</f>
        <v>40</v>
      </c>
      <c r="H7504" s="1" t="str">
        <f t="shared" si="1415"/>
        <v>Heating</v>
      </c>
      <c r="I7504" s="1">
        <f ca="1">OFFSET(IF($H7504="Cooling",Customer!$C$25,Customer!$C$52),E7504,D7504)</f>
        <v>66</v>
      </c>
      <c r="J7504" s="1">
        <f ca="1">OFFSET(IF($H7504="Cooling",Customer!$L$25,Customer!$L$52),$E7504,$D7504)</f>
        <v>64</v>
      </c>
      <c r="K7504" s="16">
        <f t="shared" si="1416"/>
        <v>0</v>
      </c>
      <c r="L7504" s="16">
        <f t="shared" si="1417"/>
        <v>0</v>
      </c>
      <c r="M7504" s="17">
        <f t="shared" ca="1" si="1409"/>
        <v>26</v>
      </c>
      <c r="N7504" s="17">
        <f t="shared" ca="1" si="1410"/>
        <v>24</v>
      </c>
      <c r="O7504" s="4"/>
      <c r="P7504" s="4">
        <v>47</v>
      </c>
      <c r="Q7504" s="4">
        <v>38</v>
      </c>
      <c r="R7504" s="4">
        <v>51</v>
      </c>
      <c r="S7504" s="4">
        <v>43</v>
      </c>
      <c r="T7504" s="4">
        <v>56</v>
      </c>
      <c r="U7504" s="4">
        <v>64</v>
      </c>
      <c r="V7504" s="13">
        <v>40</v>
      </c>
      <c r="W7504" s="4">
        <v>40</v>
      </c>
      <c r="X7504" s="4">
        <v>43</v>
      </c>
      <c r="Y7504">
        <f t="shared" si="1418"/>
        <v>0</v>
      </c>
      <c r="Z7504">
        <f t="shared" si="1419"/>
        <v>0</v>
      </c>
    </row>
    <row r="7505" spans="2:26" x14ac:dyDescent="0.25">
      <c r="B7505" s="11">
        <f t="shared" si="1420"/>
        <v>44874.20833331516</v>
      </c>
      <c r="C7505" s="1">
        <f t="shared" si="1411"/>
        <v>11</v>
      </c>
      <c r="D7505" s="1">
        <f t="shared" si="1412"/>
        <v>3</v>
      </c>
      <c r="E7505" s="12">
        <f t="shared" si="1413"/>
        <v>6</v>
      </c>
      <c r="F7505" s="124" t="str">
        <f t="shared" si="1414"/>
        <v>0</v>
      </c>
      <c r="G7505" s="1">
        <f ca="1">(OFFSET(O7505,0,MATCH(Customer!$J$6,'CDH &amp; HDH'!$P$11:$X$11,0)))</f>
        <v>40</v>
      </c>
      <c r="H7505" s="1" t="str">
        <f t="shared" si="1415"/>
        <v>Heating</v>
      </c>
      <c r="I7505" s="1">
        <f ca="1">OFFSET(IF($H7505="Cooling",Customer!$C$25,Customer!$C$52),E7505,D7505)</f>
        <v>66</v>
      </c>
      <c r="J7505" s="1">
        <f ca="1">OFFSET(IF($H7505="Cooling",Customer!$L$25,Customer!$L$52),$E7505,$D7505)</f>
        <v>64</v>
      </c>
      <c r="K7505" s="16">
        <f t="shared" si="1416"/>
        <v>0</v>
      </c>
      <c r="L7505" s="16">
        <f t="shared" si="1417"/>
        <v>0</v>
      </c>
      <c r="M7505" s="17">
        <f t="shared" ca="1" si="1409"/>
        <v>26</v>
      </c>
      <c r="N7505" s="17">
        <f t="shared" ca="1" si="1410"/>
        <v>24</v>
      </c>
      <c r="O7505" s="4"/>
      <c r="P7505" s="4">
        <v>49</v>
      </c>
      <c r="Q7505" s="4">
        <v>38</v>
      </c>
      <c r="R7505" s="4">
        <v>48</v>
      </c>
      <c r="S7505" s="4">
        <v>43</v>
      </c>
      <c r="T7505" s="4">
        <v>55</v>
      </c>
      <c r="U7505" s="4">
        <v>64</v>
      </c>
      <c r="V7505" s="13">
        <v>40</v>
      </c>
      <c r="W7505" s="4">
        <v>39</v>
      </c>
      <c r="X7505" s="4">
        <v>44</v>
      </c>
      <c r="Y7505">
        <f t="shared" si="1418"/>
        <v>0</v>
      </c>
      <c r="Z7505">
        <f t="shared" si="1419"/>
        <v>0</v>
      </c>
    </row>
    <row r="7506" spans="2:26" x14ac:dyDescent="0.25">
      <c r="B7506" s="11">
        <f t="shared" si="1420"/>
        <v>44874.249999981825</v>
      </c>
      <c r="C7506" s="1">
        <f t="shared" si="1411"/>
        <v>11</v>
      </c>
      <c r="D7506" s="1">
        <f t="shared" si="1412"/>
        <v>3</v>
      </c>
      <c r="E7506" s="12">
        <f t="shared" si="1413"/>
        <v>7</v>
      </c>
      <c r="F7506" s="124" t="str">
        <f t="shared" si="1414"/>
        <v>0</v>
      </c>
      <c r="G7506" s="1">
        <f ca="1">(OFFSET(O7506,0,MATCH(Customer!$J$6,'CDH &amp; HDH'!$P$11:$X$11,0)))</f>
        <v>40</v>
      </c>
      <c r="H7506" s="1" t="str">
        <f t="shared" si="1415"/>
        <v>Heating</v>
      </c>
      <c r="I7506" s="1">
        <f ca="1">OFFSET(IF($H7506="Cooling",Customer!$C$25,Customer!$C$52),E7506,D7506)</f>
        <v>66</v>
      </c>
      <c r="J7506" s="1">
        <f ca="1">OFFSET(IF($H7506="Cooling",Customer!$L$25,Customer!$L$52),$E7506,$D7506)</f>
        <v>64</v>
      </c>
      <c r="K7506" s="16">
        <f t="shared" si="1416"/>
        <v>0</v>
      </c>
      <c r="L7506" s="16">
        <f t="shared" si="1417"/>
        <v>0</v>
      </c>
      <c r="M7506" s="17">
        <f t="shared" ca="1" si="1409"/>
        <v>26</v>
      </c>
      <c r="N7506" s="17">
        <f t="shared" ca="1" si="1410"/>
        <v>24</v>
      </c>
      <c r="O7506" s="4"/>
      <c r="P7506" s="4">
        <v>54</v>
      </c>
      <c r="Q7506" s="4">
        <v>38</v>
      </c>
      <c r="R7506" s="4">
        <v>48</v>
      </c>
      <c r="S7506" s="4">
        <v>43</v>
      </c>
      <c r="T7506" s="4">
        <v>54</v>
      </c>
      <c r="U7506" s="4">
        <v>64</v>
      </c>
      <c r="V7506" s="13">
        <v>40</v>
      </c>
      <c r="W7506" s="4">
        <v>40</v>
      </c>
      <c r="X7506" s="4">
        <v>43</v>
      </c>
      <c r="Y7506">
        <f t="shared" si="1418"/>
        <v>0</v>
      </c>
      <c r="Z7506">
        <f t="shared" si="1419"/>
        <v>0</v>
      </c>
    </row>
    <row r="7507" spans="2:26" x14ac:dyDescent="0.25">
      <c r="B7507" s="11">
        <f t="shared" si="1420"/>
        <v>44874.291666648489</v>
      </c>
      <c r="C7507" s="1">
        <f t="shared" si="1411"/>
        <v>11</v>
      </c>
      <c r="D7507" s="1">
        <f t="shared" si="1412"/>
        <v>3</v>
      </c>
      <c r="E7507" s="12">
        <f t="shared" si="1413"/>
        <v>8</v>
      </c>
      <c r="F7507" s="124" t="str">
        <f t="shared" si="1414"/>
        <v>0</v>
      </c>
      <c r="G7507" s="1">
        <f ca="1">(OFFSET(O7507,0,MATCH(Customer!$J$6,'CDH &amp; HDH'!$P$11:$X$11,0)))</f>
        <v>40</v>
      </c>
      <c r="H7507" s="1" t="str">
        <f t="shared" si="1415"/>
        <v>Heating</v>
      </c>
      <c r="I7507" s="1">
        <f ca="1">OFFSET(IF($H7507="Cooling",Customer!$C$25,Customer!$C$52),E7507,D7507)</f>
        <v>70</v>
      </c>
      <c r="J7507" s="1">
        <f ca="1">OFFSET(IF($H7507="Cooling",Customer!$L$25,Customer!$L$52),$E7507,$D7507)</f>
        <v>70</v>
      </c>
      <c r="K7507" s="16">
        <f t="shared" si="1416"/>
        <v>0</v>
      </c>
      <c r="L7507" s="16">
        <f t="shared" si="1417"/>
        <v>0</v>
      </c>
      <c r="M7507" s="17">
        <f t="shared" ca="1" si="1409"/>
        <v>30</v>
      </c>
      <c r="N7507" s="17">
        <f t="shared" ca="1" si="1410"/>
        <v>30</v>
      </c>
      <c r="O7507" s="4"/>
      <c r="P7507" s="4">
        <v>53</v>
      </c>
      <c r="Q7507" s="4">
        <v>38</v>
      </c>
      <c r="R7507" s="4">
        <v>48</v>
      </c>
      <c r="S7507" s="4">
        <v>42</v>
      </c>
      <c r="T7507" s="4">
        <v>53</v>
      </c>
      <c r="U7507" s="4">
        <v>64</v>
      </c>
      <c r="V7507" s="13">
        <v>40</v>
      </c>
      <c r="W7507" s="4">
        <v>42</v>
      </c>
      <c r="X7507" s="4">
        <v>43</v>
      </c>
      <c r="Y7507">
        <f t="shared" si="1418"/>
        <v>0</v>
      </c>
      <c r="Z7507">
        <f t="shared" si="1419"/>
        <v>0</v>
      </c>
    </row>
    <row r="7508" spans="2:26" x14ac:dyDescent="0.25">
      <c r="B7508" s="11">
        <f t="shared" si="1420"/>
        <v>44874.333333315153</v>
      </c>
      <c r="C7508" s="1">
        <f t="shared" si="1411"/>
        <v>11</v>
      </c>
      <c r="D7508" s="1">
        <f t="shared" si="1412"/>
        <v>3</v>
      </c>
      <c r="E7508" s="12">
        <f t="shared" si="1413"/>
        <v>9</v>
      </c>
      <c r="F7508" s="124" t="str">
        <f t="shared" si="1414"/>
        <v>0</v>
      </c>
      <c r="G7508" s="1">
        <f ca="1">(OFFSET(O7508,0,MATCH(Customer!$J$6,'CDH &amp; HDH'!$P$11:$X$11,0)))</f>
        <v>42</v>
      </c>
      <c r="H7508" s="1" t="str">
        <f t="shared" si="1415"/>
        <v>Heating</v>
      </c>
      <c r="I7508" s="1">
        <f ca="1">OFFSET(IF($H7508="Cooling",Customer!$C$25,Customer!$C$52),E7508,D7508)</f>
        <v>70</v>
      </c>
      <c r="J7508" s="1">
        <f ca="1">OFFSET(IF($H7508="Cooling",Customer!$L$25,Customer!$L$52),$E7508,$D7508)</f>
        <v>70</v>
      </c>
      <c r="K7508" s="16">
        <f t="shared" si="1416"/>
        <v>0</v>
      </c>
      <c r="L7508" s="16">
        <f t="shared" si="1417"/>
        <v>0</v>
      </c>
      <c r="M7508" s="17">
        <f t="shared" ca="1" si="1409"/>
        <v>28</v>
      </c>
      <c r="N7508" s="17">
        <f t="shared" ca="1" si="1410"/>
        <v>28</v>
      </c>
      <c r="O7508" s="4"/>
      <c r="P7508" s="4">
        <v>52</v>
      </c>
      <c r="Q7508" s="4">
        <v>38</v>
      </c>
      <c r="R7508" s="4">
        <v>47</v>
      </c>
      <c r="S7508" s="4">
        <v>43</v>
      </c>
      <c r="T7508" s="4">
        <v>52</v>
      </c>
      <c r="U7508" s="4">
        <v>64</v>
      </c>
      <c r="V7508" s="13">
        <v>42</v>
      </c>
      <c r="W7508" s="4">
        <v>48</v>
      </c>
      <c r="X7508" s="4">
        <v>44</v>
      </c>
      <c r="Y7508">
        <f t="shared" si="1418"/>
        <v>0</v>
      </c>
      <c r="Z7508">
        <f t="shared" si="1419"/>
        <v>0</v>
      </c>
    </row>
    <row r="7509" spans="2:26" x14ac:dyDescent="0.25">
      <c r="B7509" s="11">
        <f t="shared" si="1420"/>
        <v>44874.374999981817</v>
      </c>
      <c r="C7509" s="1">
        <f t="shared" si="1411"/>
        <v>11</v>
      </c>
      <c r="D7509" s="1">
        <f t="shared" si="1412"/>
        <v>3</v>
      </c>
      <c r="E7509" s="12">
        <f t="shared" si="1413"/>
        <v>10</v>
      </c>
      <c r="F7509" s="124" t="str">
        <f t="shared" si="1414"/>
        <v>0</v>
      </c>
      <c r="G7509" s="1">
        <f ca="1">(OFFSET(O7509,0,MATCH(Customer!$J$6,'CDH &amp; HDH'!$P$11:$X$11,0)))</f>
        <v>43</v>
      </c>
      <c r="H7509" s="1" t="str">
        <f t="shared" si="1415"/>
        <v>Heating</v>
      </c>
      <c r="I7509" s="1">
        <f ca="1">OFFSET(IF($H7509="Cooling",Customer!$C$25,Customer!$C$52),E7509,D7509)</f>
        <v>70</v>
      </c>
      <c r="J7509" s="1">
        <f ca="1">OFFSET(IF($H7509="Cooling",Customer!$L$25,Customer!$L$52),$E7509,$D7509)</f>
        <v>70</v>
      </c>
      <c r="K7509" s="16">
        <f t="shared" si="1416"/>
        <v>0</v>
      </c>
      <c r="L7509" s="16">
        <f t="shared" si="1417"/>
        <v>0</v>
      </c>
      <c r="M7509" s="17">
        <f t="shared" ca="1" si="1409"/>
        <v>27</v>
      </c>
      <c r="N7509" s="17">
        <f t="shared" ca="1" si="1410"/>
        <v>27</v>
      </c>
      <c r="O7509" s="4"/>
      <c r="P7509" s="4">
        <v>52</v>
      </c>
      <c r="Q7509" s="4">
        <v>40</v>
      </c>
      <c r="R7509" s="4">
        <v>47</v>
      </c>
      <c r="S7509" s="4">
        <v>44</v>
      </c>
      <c r="T7509" s="4">
        <v>53</v>
      </c>
      <c r="U7509" s="4">
        <v>65</v>
      </c>
      <c r="V7509" s="13">
        <v>43</v>
      </c>
      <c r="W7509" s="4">
        <v>49</v>
      </c>
      <c r="X7509" s="4">
        <v>45</v>
      </c>
      <c r="Y7509">
        <f t="shared" si="1418"/>
        <v>0</v>
      </c>
      <c r="Z7509">
        <f t="shared" si="1419"/>
        <v>0</v>
      </c>
    </row>
    <row r="7510" spans="2:26" x14ac:dyDescent="0.25">
      <c r="B7510" s="11">
        <f t="shared" si="1420"/>
        <v>44874.416666648482</v>
      </c>
      <c r="C7510" s="1">
        <f t="shared" si="1411"/>
        <v>11</v>
      </c>
      <c r="D7510" s="1">
        <f t="shared" si="1412"/>
        <v>3</v>
      </c>
      <c r="E7510" s="12">
        <f t="shared" si="1413"/>
        <v>11</v>
      </c>
      <c r="F7510" s="124" t="str">
        <f t="shared" si="1414"/>
        <v>0</v>
      </c>
      <c r="G7510" s="1">
        <f ca="1">(OFFSET(O7510,0,MATCH(Customer!$J$6,'CDH &amp; HDH'!$P$11:$X$11,0)))</f>
        <v>45</v>
      </c>
      <c r="H7510" s="1" t="str">
        <f t="shared" si="1415"/>
        <v>Heating</v>
      </c>
      <c r="I7510" s="1">
        <f ca="1">OFFSET(IF($H7510="Cooling",Customer!$C$25,Customer!$C$52),E7510,D7510)</f>
        <v>70</v>
      </c>
      <c r="J7510" s="1">
        <f ca="1">OFFSET(IF($H7510="Cooling",Customer!$L$25,Customer!$L$52),$E7510,$D7510)</f>
        <v>70</v>
      </c>
      <c r="K7510" s="16">
        <f t="shared" si="1416"/>
        <v>0</v>
      </c>
      <c r="L7510" s="16">
        <f t="shared" si="1417"/>
        <v>0</v>
      </c>
      <c r="M7510" s="17">
        <f t="shared" ca="1" si="1409"/>
        <v>25</v>
      </c>
      <c r="N7510" s="17">
        <f t="shared" ca="1" si="1410"/>
        <v>25</v>
      </c>
      <c r="O7510" s="4"/>
      <c r="P7510" s="4">
        <v>53</v>
      </c>
      <c r="Q7510" s="4">
        <v>41</v>
      </c>
      <c r="R7510" s="4">
        <v>48</v>
      </c>
      <c r="S7510" s="4">
        <v>46</v>
      </c>
      <c r="T7510" s="4">
        <v>53</v>
      </c>
      <c r="U7510" s="4">
        <v>66</v>
      </c>
      <c r="V7510" s="13">
        <v>45</v>
      </c>
      <c r="W7510" s="4">
        <v>51</v>
      </c>
      <c r="X7510" s="4">
        <v>46</v>
      </c>
      <c r="Y7510">
        <f t="shared" si="1418"/>
        <v>0</v>
      </c>
      <c r="Z7510">
        <f t="shared" si="1419"/>
        <v>0</v>
      </c>
    </row>
    <row r="7511" spans="2:26" x14ac:dyDescent="0.25">
      <c r="B7511" s="11">
        <f t="shared" si="1420"/>
        <v>44874.458333315146</v>
      </c>
      <c r="C7511" s="1">
        <f t="shared" si="1411"/>
        <v>11</v>
      </c>
      <c r="D7511" s="1">
        <f t="shared" si="1412"/>
        <v>3</v>
      </c>
      <c r="E7511" s="12">
        <f t="shared" si="1413"/>
        <v>12</v>
      </c>
      <c r="F7511" s="124" t="str">
        <f t="shared" si="1414"/>
        <v>0</v>
      </c>
      <c r="G7511" s="1">
        <f ca="1">(OFFSET(O7511,0,MATCH(Customer!$J$6,'CDH &amp; HDH'!$P$11:$X$11,0)))</f>
        <v>47</v>
      </c>
      <c r="H7511" s="1" t="str">
        <f t="shared" si="1415"/>
        <v>Heating</v>
      </c>
      <c r="I7511" s="1">
        <f ca="1">OFFSET(IF($H7511="Cooling",Customer!$C$25,Customer!$C$52),E7511,D7511)</f>
        <v>70</v>
      </c>
      <c r="J7511" s="1">
        <f ca="1">OFFSET(IF($H7511="Cooling",Customer!$L$25,Customer!$L$52),$E7511,$D7511)</f>
        <v>70</v>
      </c>
      <c r="K7511" s="16">
        <f t="shared" si="1416"/>
        <v>0</v>
      </c>
      <c r="L7511" s="16">
        <f t="shared" si="1417"/>
        <v>0</v>
      </c>
      <c r="M7511" s="17">
        <f t="shared" ca="1" si="1409"/>
        <v>23</v>
      </c>
      <c r="N7511" s="17">
        <f t="shared" ca="1" si="1410"/>
        <v>23</v>
      </c>
      <c r="O7511" s="4"/>
      <c r="P7511" s="4">
        <v>53</v>
      </c>
      <c r="Q7511" s="4">
        <v>42</v>
      </c>
      <c r="R7511" s="4">
        <v>51</v>
      </c>
      <c r="S7511" s="4">
        <v>48</v>
      </c>
      <c r="T7511" s="4">
        <v>55</v>
      </c>
      <c r="U7511" s="4">
        <v>58</v>
      </c>
      <c r="V7511" s="13">
        <v>47</v>
      </c>
      <c r="W7511" s="4">
        <v>48</v>
      </c>
      <c r="X7511" s="4">
        <v>48</v>
      </c>
      <c r="Y7511">
        <f t="shared" si="1418"/>
        <v>0</v>
      </c>
      <c r="Z7511">
        <f t="shared" si="1419"/>
        <v>0</v>
      </c>
    </row>
    <row r="7512" spans="2:26" x14ac:dyDescent="0.25">
      <c r="B7512" s="11">
        <f t="shared" si="1420"/>
        <v>44874.49999998181</v>
      </c>
      <c r="C7512" s="1">
        <f t="shared" si="1411"/>
        <v>11</v>
      </c>
      <c r="D7512" s="1">
        <f t="shared" si="1412"/>
        <v>3</v>
      </c>
      <c r="E7512" s="12">
        <f t="shared" si="1413"/>
        <v>13</v>
      </c>
      <c r="F7512" s="124" t="str">
        <f t="shared" si="1414"/>
        <v>0</v>
      </c>
      <c r="G7512" s="1">
        <f ca="1">(OFFSET(O7512,0,MATCH(Customer!$J$6,'CDH &amp; HDH'!$P$11:$X$11,0)))</f>
        <v>49</v>
      </c>
      <c r="H7512" s="1" t="str">
        <f t="shared" si="1415"/>
        <v>Heating</v>
      </c>
      <c r="I7512" s="1">
        <f ca="1">OFFSET(IF($H7512="Cooling",Customer!$C$25,Customer!$C$52),E7512,D7512)</f>
        <v>70</v>
      </c>
      <c r="J7512" s="1">
        <f ca="1">OFFSET(IF($H7512="Cooling",Customer!$L$25,Customer!$L$52),$E7512,$D7512)</f>
        <v>70</v>
      </c>
      <c r="K7512" s="16">
        <f t="shared" si="1416"/>
        <v>0</v>
      </c>
      <c r="L7512" s="16">
        <f t="shared" si="1417"/>
        <v>0</v>
      </c>
      <c r="M7512" s="17">
        <f t="shared" ca="1" si="1409"/>
        <v>21</v>
      </c>
      <c r="N7512" s="17">
        <f t="shared" ca="1" si="1410"/>
        <v>21</v>
      </c>
      <c r="O7512" s="4"/>
      <c r="P7512" s="4">
        <v>55</v>
      </c>
      <c r="Q7512" s="4">
        <v>43</v>
      </c>
      <c r="R7512" s="4">
        <v>52</v>
      </c>
      <c r="S7512" s="4">
        <v>50</v>
      </c>
      <c r="T7512" s="4">
        <v>56</v>
      </c>
      <c r="U7512" s="4">
        <v>59</v>
      </c>
      <c r="V7512" s="13">
        <v>49</v>
      </c>
      <c r="W7512" s="4">
        <v>44</v>
      </c>
      <c r="X7512" s="4">
        <v>48</v>
      </c>
      <c r="Y7512">
        <f t="shared" si="1418"/>
        <v>0</v>
      </c>
      <c r="Z7512">
        <f t="shared" si="1419"/>
        <v>0</v>
      </c>
    </row>
    <row r="7513" spans="2:26" x14ac:dyDescent="0.25">
      <c r="B7513" s="11">
        <f t="shared" si="1420"/>
        <v>44874.541666648474</v>
      </c>
      <c r="C7513" s="1">
        <f t="shared" si="1411"/>
        <v>11</v>
      </c>
      <c r="D7513" s="1">
        <f t="shared" si="1412"/>
        <v>3</v>
      </c>
      <c r="E7513" s="12">
        <f t="shared" si="1413"/>
        <v>14</v>
      </c>
      <c r="F7513" s="124" t="str">
        <f t="shared" si="1414"/>
        <v>0</v>
      </c>
      <c r="G7513" s="1">
        <f ca="1">(OFFSET(O7513,0,MATCH(Customer!$J$6,'CDH &amp; HDH'!$P$11:$X$11,0)))</f>
        <v>51</v>
      </c>
      <c r="H7513" s="1" t="str">
        <f t="shared" si="1415"/>
        <v>Heating</v>
      </c>
      <c r="I7513" s="1">
        <f ca="1">OFFSET(IF($H7513="Cooling",Customer!$C$25,Customer!$C$52),E7513,D7513)</f>
        <v>70</v>
      </c>
      <c r="J7513" s="1">
        <f ca="1">OFFSET(IF($H7513="Cooling",Customer!$L$25,Customer!$L$52),$E7513,$D7513)</f>
        <v>70</v>
      </c>
      <c r="K7513" s="16">
        <f t="shared" si="1416"/>
        <v>0</v>
      </c>
      <c r="L7513" s="16">
        <f t="shared" si="1417"/>
        <v>0</v>
      </c>
      <c r="M7513" s="17">
        <f t="shared" ca="1" si="1409"/>
        <v>19</v>
      </c>
      <c r="N7513" s="17">
        <f t="shared" ca="1" si="1410"/>
        <v>19</v>
      </c>
      <c r="O7513" s="4"/>
      <c r="P7513" s="4">
        <v>56</v>
      </c>
      <c r="Q7513" s="4">
        <v>43</v>
      </c>
      <c r="R7513" s="4">
        <v>53</v>
      </c>
      <c r="S7513" s="4">
        <v>50</v>
      </c>
      <c r="T7513" s="4">
        <v>55</v>
      </c>
      <c r="U7513" s="4">
        <v>58</v>
      </c>
      <c r="V7513" s="13">
        <v>51</v>
      </c>
      <c r="W7513" s="4">
        <v>42</v>
      </c>
      <c r="X7513" s="4">
        <v>48</v>
      </c>
      <c r="Y7513">
        <f t="shared" si="1418"/>
        <v>0</v>
      </c>
      <c r="Z7513">
        <f t="shared" si="1419"/>
        <v>0</v>
      </c>
    </row>
    <row r="7514" spans="2:26" x14ac:dyDescent="0.25">
      <c r="B7514" s="11">
        <f t="shared" si="1420"/>
        <v>44874.583333315139</v>
      </c>
      <c r="C7514" s="1">
        <f t="shared" si="1411"/>
        <v>11</v>
      </c>
      <c r="D7514" s="1">
        <f t="shared" si="1412"/>
        <v>3</v>
      </c>
      <c r="E7514" s="12">
        <f t="shared" si="1413"/>
        <v>15</v>
      </c>
      <c r="F7514" s="124" t="str">
        <f t="shared" si="1414"/>
        <v>0</v>
      </c>
      <c r="G7514" s="1">
        <f ca="1">(OFFSET(O7514,0,MATCH(Customer!$J$6,'CDH &amp; HDH'!$P$11:$X$11,0)))</f>
        <v>51</v>
      </c>
      <c r="H7514" s="1" t="str">
        <f t="shared" si="1415"/>
        <v>Heating</v>
      </c>
      <c r="I7514" s="1">
        <f ca="1">OFFSET(IF($H7514="Cooling",Customer!$C$25,Customer!$C$52),E7514,D7514)</f>
        <v>70</v>
      </c>
      <c r="J7514" s="1">
        <f ca="1">OFFSET(IF($H7514="Cooling",Customer!$L$25,Customer!$L$52),$E7514,$D7514)</f>
        <v>70</v>
      </c>
      <c r="K7514" s="16">
        <f t="shared" si="1416"/>
        <v>0</v>
      </c>
      <c r="L7514" s="16">
        <f t="shared" si="1417"/>
        <v>0</v>
      </c>
      <c r="M7514" s="17">
        <f t="shared" ca="1" si="1409"/>
        <v>19</v>
      </c>
      <c r="N7514" s="17">
        <f t="shared" ca="1" si="1410"/>
        <v>19</v>
      </c>
      <c r="O7514" s="4"/>
      <c r="P7514" s="4">
        <v>55</v>
      </c>
      <c r="Q7514" s="4">
        <v>42</v>
      </c>
      <c r="R7514" s="4">
        <v>53</v>
      </c>
      <c r="S7514" s="4">
        <v>47</v>
      </c>
      <c r="T7514" s="4">
        <v>54</v>
      </c>
      <c r="U7514" s="4">
        <v>57</v>
      </c>
      <c r="V7514" s="13">
        <v>51</v>
      </c>
      <c r="W7514" s="4">
        <v>42</v>
      </c>
      <c r="X7514" s="4">
        <v>48</v>
      </c>
      <c r="Y7514">
        <f t="shared" si="1418"/>
        <v>0</v>
      </c>
      <c r="Z7514">
        <f t="shared" si="1419"/>
        <v>0</v>
      </c>
    </row>
    <row r="7515" spans="2:26" x14ac:dyDescent="0.25">
      <c r="B7515" s="11">
        <f t="shared" si="1420"/>
        <v>44874.624999981803</v>
      </c>
      <c r="C7515" s="1">
        <f t="shared" si="1411"/>
        <v>11</v>
      </c>
      <c r="D7515" s="1">
        <f t="shared" si="1412"/>
        <v>3</v>
      </c>
      <c r="E7515" s="12">
        <f t="shared" si="1413"/>
        <v>16</v>
      </c>
      <c r="F7515" s="124" t="str">
        <f t="shared" si="1414"/>
        <v>0</v>
      </c>
      <c r="G7515" s="1">
        <f ca="1">(OFFSET(O7515,0,MATCH(Customer!$J$6,'CDH &amp; HDH'!$P$11:$X$11,0)))</f>
        <v>51</v>
      </c>
      <c r="H7515" s="1" t="str">
        <f t="shared" si="1415"/>
        <v>Heating</v>
      </c>
      <c r="I7515" s="1">
        <f ca="1">OFFSET(IF($H7515="Cooling",Customer!$C$25,Customer!$C$52),E7515,D7515)</f>
        <v>70</v>
      </c>
      <c r="J7515" s="1">
        <f ca="1">OFFSET(IF($H7515="Cooling",Customer!$L$25,Customer!$L$52),$E7515,$D7515)</f>
        <v>70</v>
      </c>
      <c r="K7515" s="16">
        <f t="shared" si="1416"/>
        <v>0</v>
      </c>
      <c r="L7515" s="16">
        <f t="shared" si="1417"/>
        <v>0</v>
      </c>
      <c r="M7515" s="17">
        <f t="shared" ca="1" si="1409"/>
        <v>19</v>
      </c>
      <c r="N7515" s="17">
        <f t="shared" ca="1" si="1410"/>
        <v>19</v>
      </c>
      <c r="O7515" s="4"/>
      <c r="P7515" s="4">
        <v>54</v>
      </c>
      <c r="Q7515" s="4">
        <v>42</v>
      </c>
      <c r="R7515" s="4">
        <v>50</v>
      </c>
      <c r="S7515" s="4">
        <v>47</v>
      </c>
      <c r="T7515" s="4">
        <v>54</v>
      </c>
      <c r="U7515" s="4">
        <v>58</v>
      </c>
      <c r="V7515" s="13">
        <v>51</v>
      </c>
      <c r="W7515" s="4">
        <v>41</v>
      </c>
      <c r="X7515" s="4">
        <v>49</v>
      </c>
      <c r="Y7515">
        <f t="shared" si="1418"/>
        <v>0</v>
      </c>
      <c r="Z7515">
        <f t="shared" si="1419"/>
        <v>0</v>
      </c>
    </row>
    <row r="7516" spans="2:26" x14ac:dyDescent="0.25">
      <c r="B7516" s="11">
        <f t="shared" si="1420"/>
        <v>44874.666666648467</v>
      </c>
      <c r="C7516" s="1">
        <f t="shared" si="1411"/>
        <v>11</v>
      </c>
      <c r="D7516" s="1">
        <f t="shared" si="1412"/>
        <v>3</v>
      </c>
      <c r="E7516" s="12">
        <f t="shared" si="1413"/>
        <v>17</v>
      </c>
      <c r="F7516" s="124" t="str">
        <f t="shared" si="1414"/>
        <v>0</v>
      </c>
      <c r="G7516" s="1">
        <f ca="1">(OFFSET(O7516,0,MATCH(Customer!$J$6,'CDH &amp; HDH'!$P$11:$X$11,0)))</f>
        <v>49</v>
      </c>
      <c r="H7516" s="1" t="str">
        <f t="shared" si="1415"/>
        <v>Heating</v>
      </c>
      <c r="I7516" s="1">
        <f ca="1">OFFSET(IF($H7516="Cooling",Customer!$C$25,Customer!$C$52),E7516,D7516)</f>
        <v>70</v>
      </c>
      <c r="J7516" s="1">
        <f ca="1">OFFSET(IF($H7516="Cooling",Customer!$L$25,Customer!$L$52),$E7516,$D7516)</f>
        <v>70</v>
      </c>
      <c r="K7516" s="16">
        <f t="shared" si="1416"/>
        <v>0</v>
      </c>
      <c r="L7516" s="16">
        <f t="shared" si="1417"/>
        <v>0</v>
      </c>
      <c r="M7516" s="17">
        <f t="shared" ca="1" si="1409"/>
        <v>21</v>
      </c>
      <c r="N7516" s="17">
        <f t="shared" ca="1" si="1410"/>
        <v>21</v>
      </c>
      <c r="O7516" s="4"/>
      <c r="P7516" s="4">
        <v>54</v>
      </c>
      <c r="Q7516" s="4">
        <v>41</v>
      </c>
      <c r="R7516" s="4">
        <v>48</v>
      </c>
      <c r="S7516" s="4">
        <v>45</v>
      </c>
      <c r="T7516" s="4">
        <v>54</v>
      </c>
      <c r="U7516" s="4">
        <v>53</v>
      </c>
      <c r="V7516" s="13">
        <v>49</v>
      </c>
      <c r="W7516" s="4">
        <v>40</v>
      </c>
      <c r="X7516" s="4">
        <v>44</v>
      </c>
      <c r="Y7516">
        <f t="shared" si="1418"/>
        <v>0</v>
      </c>
      <c r="Z7516">
        <f t="shared" si="1419"/>
        <v>0</v>
      </c>
    </row>
    <row r="7517" spans="2:26" x14ac:dyDescent="0.25">
      <c r="B7517" s="11">
        <f t="shared" si="1420"/>
        <v>44874.708333315131</v>
      </c>
      <c r="C7517" s="1">
        <f t="shared" si="1411"/>
        <v>11</v>
      </c>
      <c r="D7517" s="1">
        <f t="shared" si="1412"/>
        <v>3</v>
      </c>
      <c r="E7517" s="12">
        <f t="shared" si="1413"/>
        <v>18</v>
      </c>
      <c r="F7517" s="124" t="str">
        <f t="shared" si="1414"/>
        <v>0</v>
      </c>
      <c r="G7517" s="1">
        <f ca="1">(OFFSET(O7517,0,MATCH(Customer!$J$6,'CDH &amp; HDH'!$P$11:$X$11,0)))</f>
        <v>47</v>
      </c>
      <c r="H7517" s="1" t="str">
        <f t="shared" si="1415"/>
        <v>Heating</v>
      </c>
      <c r="I7517" s="1">
        <f ca="1">OFFSET(IF($H7517="Cooling",Customer!$C$25,Customer!$C$52),E7517,D7517)</f>
        <v>70</v>
      </c>
      <c r="J7517" s="1">
        <f ca="1">OFFSET(IF($H7517="Cooling",Customer!$L$25,Customer!$L$52),$E7517,$D7517)</f>
        <v>70</v>
      </c>
      <c r="K7517" s="16">
        <f t="shared" si="1416"/>
        <v>0</v>
      </c>
      <c r="L7517" s="16">
        <f t="shared" si="1417"/>
        <v>0</v>
      </c>
      <c r="M7517" s="17">
        <f t="shared" ca="1" si="1409"/>
        <v>23</v>
      </c>
      <c r="N7517" s="17">
        <f t="shared" ca="1" si="1410"/>
        <v>23</v>
      </c>
      <c r="O7517" s="4"/>
      <c r="P7517" s="4">
        <v>53</v>
      </c>
      <c r="Q7517" s="4">
        <v>39</v>
      </c>
      <c r="R7517" s="4">
        <v>45</v>
      </c>
      <c r="S7517" s="4">
        <v>46</v>
      </c>
      <c r="T7517" s="4">
        <v>53</v>
      </c>
      <c r="U7517" s="4">
        <v>51</v>
      </c>
      <c r="V7517" s="13">
        <v>47</v>
      </c>
      <c r="W7517" s="4">
        <v>39</v>
      </c>
      <c r="X7517" s="4">
        <v>41</v>
      </c>
      <c r="Y7517">
        <f t="shared" si="1418"/>
        <v>0</v>
      </c>
      <c r="Z7517">
        <f t="shared" si="1419"/>
        <v>0</v>
      </c>
    </row>
    <row r="7518" spans="2:26" x14ac:dyDescent="0.25">
      <c r="B7518" s="11">
        <f t="shared" si="1420"/>
        <v>44874.749999981796</v>
      </c>
      <c r="C7518" s="1">
        <f t="shared" si="1411"/>
        <v>11</v>
      </c>
      <c r="D7518" s="1">
        <f t="shared" si="1412"/>
        <v>3</v>
      </c>
      <c r="E7518" s="12">
        <f t="shared" si="1413"/>
        <v>19</v>
      </c>
      <c r="F7518" s="124" t="str">
        <f t="shared" si="1414"/>
        <v>0</v>
      </c>
      <c r="G7518" s="1">
        <f ca="1">(OFFSET(O7518,0,MATCH(Customer!$J$6,'CDH &amp; HDH'!$P$11:$X$11,0)))</f>
        <v>48</v>
      </c>
      <c r="H7518" s="1" t="str">
        <f t="shared" si="1415"/>
        <v>Heating</v>
      </c>
      <c r="I7518" s="1">
        <f ca="1">OFFSET(IF($H7518="Cooling",Customer!$C$25,Customer!$C$52),E7518,D7518)</f>
        <v>66</v>
      </c>
      <c r="J7518" s="1">
        <f ca="1">OFFSET(IF($H7518="Cooling",Customer!$L$25,Customer!$L$52),$E7518,$D7518)</f>
        <v>64</v>
      </c>
      <c r="K7518" s="16">
        <f t="shared" si="1416"/>
        <v>0</v>
      </c>
      <c r="L7518" s="16">
        <f t="shared" si="1417"/>
        <v>0</v>
      </c>
      <c r="M7518" s="17">
        <f t="shared" ca="1" si="1409"/>
        <v>18</v>
      </c>
      <c r="N7518" s="17">
        <f t="shared" ca="1" si="1410"/>
        <v>16</v>
      </c>
      <c r="O7518" s="4"/>
      <c r="P7518" s="4">
        <v>53</v>
      </c>
      <c r="Q7518" s="4">
        <v>38</v>
      </c>
      <c r="R7518" s="4">
        <v>42</v>
      </c>
      <c r="S7518" s="4">
        <v>45</v>
      </c>
      <c r="T7518" s="4">
        <v>54</v>
      </c>
      <c r="U7518" s="4">
        <v>48</v>
      </c>
      <c r="V7518" s="13">
        <v>48</v>
      </c>
      <c r="W7518" s="4">
        <v>38</v>
      </c>
      <c r="X7518" s="4">
        <v>39</v>
      </c>
      <c r="Y7518">
        <f t="shared" si="1418"/>
        <v>0</v>
      </c>
      <c r="Z7518">
        <f t="shared" si="1419"/>
        <v>0</v>
      </c>
    </row>
    <row r="7519" spans="2:26" x14ac:dyDescent="0.25">
      <c r="B7519" s="11">
        <f t="shared" si="1420"/>
        <v>44874.79166664846</v>
      </c>
      <c r="C7519" s="1">
        <f t="shared" si="1411"/>
        <v>11</v>
      </c>
      <c r="D7519" s="1">
        <f t="shared" si="1412"/>
        <v>3</v>
      </c>
      <c r="E7519" s="12">
        <f t="shared" si="1413"/>
        <v>20</v>
      </c>
      <c r="F7519" s="124" t="str">
        <f t="shared" si="1414"/>
        <v>0</v>
      </c>
      <c r="G7519" s="1">
        <f ca="1">(OFFSET(O7519,0,MATCH(Customer!$J$6,'CDH &amp; HDH'!$P$11:$X$11,0)))</f>
        <v>48</v>
      </c>
      <c r="H7519" s="1" t="str">
        <f t="shared" si="1415"/>
        <v>Heating</v>
      </c>
      <c r="I7519" s="1">
        <f ca="1">OFFSET(IF($H7519="Cooling",Customer!$C$25,Customer!$C$52),E7519,D7519)</f>
        <v>66</v>
      </c>
      <c r="J7519" s="1">
        <f ca="1">OFFSET(IF($H7519="Cooling",Customer!$L$25,Customer!$L$52),$E7519,$D7519)</f>
        <v>64</v>
      </c>
      <c r="K7519" s="16">
        <f t="shared" si="1416"/>
        <v>0</v>
      </c>
      <c r="L7519" s="16">
        <f t="shared" si="1417"/>
        <v>0</v>
      </c>
      <c r="M7519" s="17">
        <f t="shared" ca="1" si="1409"/>
        <v>18</v>
      </c>
      <c r="N7519" s="17">
        <f t="shared" ca="1" si="1410"/>
        <v>16</v>
      </c>
      <c r="O7519" s="4"/>
      <c r="P7519" s="4">
        <v>53</v>
      </c>
      <c r="Q7519" s="4">
        <v>36</v>
      </c>
      <c r="R7519" s="4">
        <v>39</v>
      </c>
      <c r="S7519" s="4">
        <v>48</v>
      </c>
      <c r="T7519" s="4">
        <v>54</v>
      </c>
      <c r="U7519" s="4">
        <v>46</v>
      </c>
      <c r="V7519" s="13">
        <v>48</v>
      </c>
      <c r="W7519" s="4">
        <v>36</v>
      </c>
      <c r="X7519" s="4">
        <v>37</v>
      </c>
      <c r="Y7519">
        <f t="shared" si="1418"/>
        <v>0</v>
      </c>
      <c r="Z7519">
        <f t="shared" si="1419"/>
        <v>0</v>
      </c>
    </row>
    <row r="7520" spans="2:26" x14ac:dyDescent="0.25">
      <c r="B7520" s="11">
        <f t="shared" si="1420"/>
        <v>44874.833333315124</v>
      </c>
      <c r="C7520" s="1">
        <f t="shared" si="1411"/>
        <v>11</v>
      </c>
      <c r="D7520" s="1">
        <f t="shared" si="1412"/>
        <v>3</v>
      </c>
      <c r="E7520" s="12">
        <f t="shared" si="1413"/>
        <v>21</v>
      </c>
      <c r="F7520" s="124" t="str">
        <f t="shared" si="1414"/>
        <v>0</v>
      </c>
      <c r="G7520" s="1">
        <f ca="1">(OFFSET(O7520,0,MATCH(Customer!$J$6,'CDH &amp; HDH'!$P$11:$X$11,0)))</f>
        <v>47</v>
      </c>
      <c r="H7520" s="1" t="str">
        <f t="shared" si="1415"/>
        <v>Heating</v>
      </c>
      <c r="I7520" s="1">
        <f ca="1">OFFSET(IF($H7520="Cooling",Customer!$C$25,Customer!$C$52),E7520,D7520)</f>
        <v>66</v>
      </c>
      <c r="J7520" s="1">
        <f ca="1">OFFSET(IF($H7520="Cooling",Customer!$L$25,Customer!$L$52),$E7520,$D7520)</f>
        <v>64</v>
      </c>
      <c r="K7520" s="16">
        <f t="shared" si="1416"/>
        <v>0</v>
      </c>
      <c r="L7520" s="16">
        <f t="shared" si="1417"/>
        <v>0</v>
      </c>
      <c r="M7520" s="17">
        <f t="shared" ca="1" si="1409"/>
        <v>19</v>
      </c>
      <c r="N7520" s="17">
        <f t="shared" ca="1" si="1410"/>
        <v>17</v>
      </c>
      <c r="O7520" s="4"/>
      <c r="P7520" s="4">
        <v>52</v>
      </c>
      <c r="Q7520" s="4">
        <v>37</v>
      </c>
      <c r="R7520" s="4">
        <v>39</v>
      </c>
      <c r="S7520" s="4">
        <v>49</v>
      </c>
      <c r="T7520" s="4">
        <v>54</v>
      </c>
      <c r="U7520" s="4">
        <v>45</v>
      </c>
      <c r="V7520" s="13">
        <v>47</v>
      </c>
      <c r="W7520" s="4">
        <v>35</v>
      </c>
      <c r="X7520" s="4">
        <v>35</v>
      </c>
      <c r="Y7520">
        <f t="shared" si="1418"/>
        <v>0</v>
      </c>
      <c r="Z7520">
        <f t="shared" si="1419"/>
        <v>0</v>
      </c>
    </row>
    <row r="7521" spans="2:26" x14ac:dyDescent="0.25">
      <c r="B7521" s="11">
        <f t="shared" si="1420"/>
        <v>44874.874999981788</v>
      </c>
      <c r="C7521" s="1">
        <f t="shared" si="1411"/>
        <v>11</v>
      </c>
      <c r="D7521" s="1">
        <f t="shared" si="1412"/>
        <v>3</v>
      </c>
      <c r="E7521" s="12">
        <f t="shared" si="1413"/>
        <v>22</v>
      </c>
      <c r="F7521" s="124" t="str">
        <f t="shared" si="1414"/>
        <v>0</v>
      </c>
      <c r="G7521" s="1">
        <f ca="1">(OFFSET(O7521,0,MATCH(Customer!$J$6,'CDH &amp; HDH'!$P$11:$X$11,0)))</f>
        <v>47</v>
      </c>
      <c r="H7521" s="1" t="str">
        <f t="shared" si="1415"/>
        <v>Heating</v>
      </c>
      <c r="I7521" s="1">
        <f ca="1">OFFSET(IF($H7521="Cooling",Customer!$C$25,Customer!$C$52),E7521,D7521)</f>
        <v>66</v>
      </c>
      <c r="J7521" s="1">
        <f ca="1">OFFSET(IF($H7521="Cooling",Customer!$L$25,Customer!$L$52),$E7521,$D7521)</f>
        <v>64</v>
      </c>
      <c r="K7521" s="16">
        <f t="shared" si="1416"/>
        <v>0</v>
      </c>
      <c r="L7521" s="16">
        <f t="shared" si="1417"/>
        <v>0</v>
      </c>
      <c r="M7521" s="17">
        <f t="shared" ca="1" si="1409"/>
        <v>19</v>
      </c>
      <c r="N7521" s="17">
        <f t="shared" ca="1" si="1410"/>
        <v>17</v>
      </c>
      <c r="O7521" s="4"/>
      <c r="P7521" s="4">
        <v>50</v>
      </c>
      <c r="Q7521" s="4">
        <v>36</v>
      </c>
      <c r="R7521" s="4">
        <v>37</v>
      </c>
      <c r="S7521" s="4">
        <v>48</v>
      </c>
      <c r="T7521" s="4">
        <v>53</v>
      </c>
      <c r="U7521" s="4">
        <v>48</v>
      </c>
      <c r="V7521" s="13">
        <v>47</v>
      </c>
      <c r="W7521" s="4">
        <v>35</v>
      </c>
      <c r="X7521" s="4">
        <v>35</v>
      </c>
      <c r="Y7521">
        <f t="shared" si="1418"/>
        <v>0</v>
      </c>
      <c r="Z7521">
        <f t="shared" si="1419"/>
        <v>0</v>
      </c>
    </row>
    <row r="7522" spans="2:26" x14ac:dyDescent="0.25">
      <c r="B7522" s="11">
        <f t="shared" si="1420"/>
        <v>44874.916666648453</v>
      </c>
      <c r="C7522" s="1">
        <f t="shared" si="1411"/>
        <v>11</v>
      </c>
      <c r="D7522" s="1">
        <f t="shared" si="1412"/>
        <v>3</v>
      </c>
      <c r="E7522" s="12">
        <f t="shared" si="1413"/>
        <v>23</v>
      </c>
      <c r="F7522" s="124" t="str">
        <f t="shared" si="1414"/>
        <v>0</v>
      </c>
      <c r="G7522" s="1">
        <f ca="1">(OFFSET(O7522,0,MATCH(Customer!$J$6,'CDH &amp; HDH'!$P$11:$X$11,0)))</f>
        <v>48</v>
      </c>
      <c r="H7522" s="1" t="str">
        <f t="shared" si="1415"/>
        <v>Heating</v>
      </c>
      <c r="I7522" s="1">
        <f ca="1">OFFSET(IF($H7522="Cooling",Customer!$C$25,Customer!$C$52),E7522,D7522)</f>
        <v>66</v>
      </c>
      <c r="J7522" s="1">
        <f ca="1">OFFSET(IF($H7522="Cooling",Customer!$L$25,Customer!$L$52),$E7522,$D7522)</f>
        <v>64</v>
      </c>
      <c r="K7522" s="16">
        <f t="shared" si="1416"/>
        <v>0</v>
      </c>
      <c r="L7522" s="16">
        <f t="shared" si="1417"/>
        <v>0</v>
      </c>
      <c r="M7522" s="17">
        <f t="shared" ca="1" si="1409"/>
        <v>18</v>
      </c>
      <c r="N7522" s="17">
        <f t="shared" ca="1" si="1410"/>
        <v>16</v>
      </c>
      <c r="O7522" s="4"/>
      <c r="P7522" s="4">
        <v>49</v>
      </c>
      <c r="Q7522" s="4">
        <v>36</v>
      </c>
      <c r="R7522" s="4">
        <v>33</v>
      </c>
      <c r="S7522" s="4">
        <v>49</v>
      </c>
      <c r="T7522" s="4">
        <v>50</v>
      </c>
      <c r="U7522" s="4">
        <v>45</v>
      </c>
      <c r="V7522" s="13">
        <v>48</v>
      </c>
      <c r="W7522" s="4">
        <v>34</v>
      </c>
      <c r="X7522" s="4">
        <v>37</v>
      </c>
      <c r="Y7522">
        <f t="shared" si="1418"/>
        <v>0</v>
      </c>
      <c r="Z7522">
        <f t="shared" si="1419"/>
        <v>0</v>
      </c>
    </row>
    <row r="7523" spans="2:26" x14ac:dyDescent="0.25">
      <c r="B7523" s="11">
        <f t="shared" si="1420"/>
        <v>44874.958333315117</v>
      </c>
      <c r="C7523" s="1">
        <f t="shared" si="1411"/>
        <v>11</v>
      </c>
      <c r="D7523" s="1">
        <f t="shared" si="1412"/>
        <v>3</v>
      </c>
      <c r="E7523" s="12">
        <f t="shared" si="1413"/>
        <v>24</v>
      </c>
      <c r="F7523" s="124" t="str">
        <f t="shared" si="1414"/>
        <v>0</v>
      </c>
      <c r="G7523" s="1">
        <f ca="1">(OFFSET(O7523,0,MATCH(Customer!$J$6,'CDH &amp; HDH'!$P$11:$X$11,0)))</f>
        <v>49</v>
      </c>
      <c r="H7523" s="1" t="str">
        <f t="shared" si="1415"/>
        <v>Heating</v>
      </c>
      <c r="I7523" s="1">
        <f ca="1">OFFSET(IF($H7523="Cooling",Customer!$C$25,Customer!$C$52),E7523,D7523)</f>
        <v>66</v>
      </c>
      <c r="J7523" s="1">
        <f ca="1">OFFSET(IF($H7523="Cooling",Customer!$L$25,Customer!$L$52),$E7523,$D7523)</f>
        <v>64</v>
      </c>
      <c r="K7523" s="16">
        <f t="shared" si="1416"/>
        <v>0</v>
      </c>
      <c r="L7523" s="16">
        <f t="shared" si="1417"/>
        <v>0</v>
      </c>
      <c r="M7523" s="17">
        <f t="shared" ca="1" si="1409"/>
        <v>17</v>
      </c>
      <c r="N7523" s="17">
        <f t="shared" ca="1" si="1410"/>
        <v>15</v>
      </c>
      <c r="O7523" s="4"/>
      <c r="P7523" s="4">
        <v>46</v>
      </c>
      <c r="Q7523" s="4">
        <v>37</v>
      </c>
      <c r="R7523" s="4">
        <v>32</v>
      </c>
      <c r="S7523" s="4">
        <v>49</v>
      </c>
      <c r="T7523" s="4">
        <v>47</v>
      </c>
      <c r="U7523" s="4">
        <v>43</v>
      </c>
      <c r="V7523" s="13">
        <v>49</v>
      </c>
      <c r="W7523" s="4">
        <v>34</v>
      </c>
      <c r="X7523" s="4">
        <v>38</v>
      </c>
      <c r="Y7523">
        <f t="shared" si="1418"/>
        <v>0</v>
      </c>
      <c r="Z7523">
        <f t="shared" si="1419"/>
        <v>0</v>
      </c>
    </row>
    <row r="7524" spans="2:26" x14ac:dyDescent="0.25">
      <c r="B7524" s="11">
        <f t="shared" si="1420"/>
        <v>44874.999999981781</v>
      </c>
      <c r="C7524" s="1">
        <f t="shared" si="1411"/>
        <v>11</v>
      </c>
      <c r="D7524" s="1">
        <f t="shared" si="1412"/>
        <v>4</v>
      </c>
      <c r="E7524" s="12">
        <f t="shared" si="1413"/>
        <v>1</v>
      </c>
      <c r="F7524" s="124" t="str">
        <f t="shared" si="1414"/>
        <v>0</v>
      </c>
      <c r="G7524" s="1">
        <f ca="1">(OFFSET(O7524,0,MATCH(Customer!$J$6,'CDH &amp; HDH'!$P$11:$X$11,0)))</f>
        <v>49</v>
      </c>
      <c r="H7524" s="1" t="str">
        <f t="shared" si="1415"/>
        <v>Heating</v>
      </c>
      <c r="I7524" s="1">
        <f ca="1">OFFSET(IF($H7524="Cooling",Customer!$C$25,Customer!$C$52),E7524,D7524)</f>
        <v>66</v>
      </c>
      <c r="J7524" s="1">
        <f ca="1">OFFSET(IF($H7524="Cooling",Customer!$L$25,Customer!$L$52),$E7524,$D7524)</f>
        <v>64</v>
      </c>
      <c r="K7524" s="16">
        <f t="shared" si="1416"/>
        <v>0</v>
      </c>
      <c r="L7524" s="16">
        <f t="shared" si="1417"/>
        <v>0</v>
      </c>
      <c r="M7524" s="17">
        <f t="shared" ref="M7524:M7587" ca="1" si="1421">IF($H7524="Cooling",0,MAX(0,I7524-$G7524))</f>
        <v>17</v>
      </c>
      <c r="N7524" s="17">
        <f t="shared" ref="N7524:N7587" ca="1" si="1422">IF($H7524="Cooling",0,MAX(0,J7524-$G7524))</f>
        <v>15</v>
      </c>
      <c r="O7524" s="4"/>
      <c r="P7524" s="4">
        <v>44</v>
      </c>
      <c r="Q7524" s="4">
        <v>37</v>
      </c>
      <c r="R7524" s="4">
        <v>32</v>
      </c>
      <c r="S7524" s="4">
        <v>50</v>
      </c>
      <c r="T7524" s="4">
        <v>45</v>
      </c>
      <c r="U7524" s="4">
        <v>42</v>
      </c>
      <c r="V7524" s="13">
        <v>49</v>
      </c>
      <c r="W7524" s="4">
        <v>33</v>
      </c>
      <c r="X7524" s="4">
        <v>43</v>
      </c>
      <c r="Y7524">
        <f t="shared" si="1418"/>
        <v>0</v>
      </c>
      <c r="Z7524">
        <f t="shared" si="1419"/>
        <v>0</v>
      </c>
    </row>
    <row r="7525" spans="2:26" x14ac:dyDescent="0.25">
      <c r="B7525" s="11">
        <f t="shared" si="1420"/>
        <v>44875.041666648445</v>
      </c>
      <c r="C7525" s="1">
        <f t="shared" si="1411"/>
        <v>11</v>
      </c>
      <c r="D7525" s="1">
        <f t="shared" si="1412"/>
        <v>4</v>
      </c>
      <c r="E7525" s="12">
        <f t="shared" si="1413"/>
        <v>2</v>
      </c>
      <c r="F7525" s="124" t="str">
        <f t="shared" si="1414"/>
        <v>0</v>
      </c>
      <c r="G7525" s="1">
        <f ca="1">(OFFSET(O7525,0,MATCH(Customer!$J$6,'CDH &amp; HDH'!$P$11:$X$11,0)))</f>
        <v>47</v>
      </c>
      <c r="H7525" s="1" t="str">
        <f t="shared" si="1415"/>
        <v>Heating</v>
      </c>
      <c r="I7525" s="1">
        <f ca="1">OFFSET(IF($H7525="Cooling",Customer!$C$25,Customer!$C$52),E7525,D7525)</f>
        <v>66</v>
      </c>
      <c r="J7525" s="1">
        <f ca="1">OFFSET(IF($H7525="Cooling",Customer!$L$25,Customer!$L$52),$E7525,$D7525)</f>
        <v>64</v>
      </c>
      <c r="K7525" s="16">
        <f t="shared" si="1416"/>
        <v>0</v>
      </c>
      <c r="L7525" s="16">
        <f t="shared" si="1417"/>
        <v>0</v>
      </c>
      <c r="M7525" s="17">
        <f t="shared" ca="1" si="1421"/>
        <v>19</v>
      </c>
      <c r="N7525" s="17">
        <f t="shared" ca="1" si="1422"/>
        <v>17</v>
      </c>
      <c r="O7525" s="4"/>
      <c r="P7525" s="4">
        <v>42</v>
      </c>
      <c r="Q7525" s="4">
        <v>39</v>
      </c>
      <c r="R7525" s="4">
        <v>31</v>
      </c>
      <c r="S7525" s="4">
        <v>51</v>
      </c>
      <c r="T7525" s="4">
        <v>43</v>
      </c>
      <c r="U7525" s="4">
        <v>44</v>
      </c>
      <c r="V7525" s="13">
        <v>47</v>
      </c>
      <c r="W7525" s="4">
        <v>32</v>
      </c>
      <c r="X7525" s="4">
        <v>42</v>
      </c>
      <c r="Y7525">
        <f t="shared" si="1418"/>
        <v>0</v>
      </c>
      <c r="Z7525">
        <f t="shared" si="1419"/>
        <v>0</v>
      </c>
    </row>
    <row r="7526" spans="2:26" x14ac:dyDescent="0.25">
      <c r="B7526" s="11">
        <f t="shared" si="1420"/>
        <v>44875.083333315109</v>
      </c>
      <c r="C7526" s="1">
        <f t="shared" si="1411"/>
        <v>11</v>
      </c>
      <c r="D7526" s="1">
        <f t="shared" si="1412"/>
        <v>4</v>
      </c>
      <c r="E7526" s="12">
        <f t="shared" si="1413"/>
        <v>3</v>
      </c>
      <c r="F7526" s="124" t="str">
        <f t="shared" si="1414"/>
        <v>0</v>
      </c>
      <c r="G7526" s="1">
        <f ca="1">(OFFSET(O7526,0,MATCH(Customer!$J$6,'CDH &amp; HDH'!$P$11:$X$11,0)))</f>
        <v>50</v>
      </c>
      <c r="H7526" s="1" t="str">
        <f t="shared" si="1415"/>
        <v>Heating</v>
      </c>
      <c r="I7526" s="1">
        <f ca="1">OFFSET(IF($H7526="Cooling",Customer!$C$25,Customer!$C$52),E7526,D7526)</f>
        <v>66</v>
      </c>
      <c r="J7526" s="1">
        <f ca="1">OFFSET(IF($H7526="Cooling",Customer!$L$25,Customer!$L$52),$E7526,$D7526)</f>
        <v>64</v>
      </c>
      <c r="K7526" s="16">
        <f t="shared" si="1416"/>
        <v>0</v>
      </c>
      <c r="L7526" s="16">
        <f t="shared" si="1417"/>
        <v>0</v>
      </c>
      <c r="M7526" s="17">
        <f t="shared" ca="1" si="1421"/>
        <v>16</v>
      </c>
      <c r="N7526" s="17">
        <f t="shared" ca="1" si="1422"/>
        <v>14</v>
      </c>
      <c r="O7526" s="4"/>
      <c r="P7526" s="4">
        <v>41</v>
      </c>
      <c r="Q7526" s="4">
        <v>40</v>
      </c>
      <c r="R7526" s="4">
        <v>31</v>
      </c>
      <c r="S7526" s="4">
        <v>53</v>
      </c>
      <c r="T7526" s="4">
        <v>41</v>
      </c>
      <c r="U7526" s="4">
        <v>42</v>
      </c>
      <c r="V7526" s="13">
        <v>50</v>
      </c>
      <c r="W7526" s="4">
        <v>32</v>
      </c>
      <c r="X7526" s="4">
        <v>42</v>
      </c>
      <c r="Y7526">
        <f t="shared" si="1418"/>
        <v>0</v>
      </c>
      <c r="Z7526">
        <f t="shared" si="1419"/>
        <v>0</v>
      </c>
    </row>
    <row r="7527" spans="2:26" x14ac:dyDescent="0.25">
      <c r="B7527" s="11">
        <f t="shared" si="1420"/>
        <v>44875.124999981774</v>
      </c>
      <c r="C7527" s="1">
        <f t="shared" si="1411"/>
        <v>11</v>
      </c>
      <c r="D7527" s="1">
        <f t="shared" si="1412"/>
        <v>4</v>
      </c>
      <c r="E7527" s="12">
        <f t="shared" si="1413"/>
        <v>4</v>
      </c>
      <c r="F7527" s="124" t="str">
        <f t="shared" si="1414"/>
        <v>0</v>
      </c>
      <c r="G7527" s="1">
        <f ca="1">(OFFSET(O7527,0,MATCH(Customer!$J$6,'CDH &amp; HDH'!$P$11:$X$11,0)))</f>
        <v>52</v>
      </c>
      <c r="H7527" s="1" t="str">
        <f t="shared" si="1415"/>
        <v>Heating</v>
      </c>
      <c r="I7527" s="1">
        <f ca="1">OFFSET(IF($H7527="Cooling",Customer!$C$25,Customer!$C$52),E7527,D7527)</f>
        <v>66</v>
      </c>
      <c r="J7527" s="1">
        <f ca="1">OFFSET(IF($H7527="Cooling",Customer!$L$25,Customer!$L$52),$E7527,$D7527)</f>
        <v>64</v>
      </c>
      <c r="K7527" s="16">
        <f t="shared" si="1416"/>
        <v>0</v>
      </c>
      <c r="L7527" s="16">
        <f t="shared" si="1417"/>
        <v>0</v>
      </c>
      <c r="M7527" s="17">
        <f t="shared" ca="1" si="1421"/>
        <v>14</v>
      </c>
      <c r="N7527" s="17">
        <f t="shared" ca="1" si="1422"/>
        <v>12</v>
      </c>
      <c r="O7527" s="4"/>
      <c r="P7527" s="4">
        <v>39</v>
      </c>
      <c r="Q7527" s="4">
        <v>39</v>
      </c>
      <c r="R7527" s="4">
        <v>30</v>
      </c>
      <c r="S7527" s="4">
        <v>53</v>
      </c>
      <c r="T7527" s="4">
        <v>39</v>
      </c>
      <c r="U7527" s="4">
        <v>40</v>
      </c>
      <c r="V7527" s="13">
        <v>52</v>
      </c>
      <c r="W7527" s="4">
        <v>30</v>
      </c>
      <c r="X7527" s="4">
        <v>42</v>
      </c>
      <c r="Y7527">
        <f t="shared" si="1418"/>
        <v>0</v>
      </c>
      <c r="Z7527">
        <f t="shared" si="1419"/>
        <v>0</v>
      </c>
    </row>
    <row r="7528" spans="2:26" x14ac:dyDescent="0.25">
      <c r="B7528" s="11">
        <f t="shared" si="1420"/>
        <v>44875.166666648438</v>
      </c>
      <c r="C7528" s="1">
        <f t="shared" si="1411"/>
        <v>11</v>
      </c>
      <c r="D7528" s="1">
        <f t="shared" si="1412"/>
        <v>4</v>
      </c>
      <c r="E7528" s="12">
        <f t="shared" si="1413"/>
        <v>5</v>
      </c>
      <c r="F7528" s="124" t="str">
        <f t="shared" si="1414"/>
        <v>0</v>
      </c>
      <c r="G7528" s="1">
        <f ca="1">(OFFSET(O7528,0,MATCH(Customer!$J$6,'CDH &amp; HDH'!$P$11:$X$11,0)))</f>
        <v>54</v>
      </c>
      <c r="H7528" s="1" t="str">
        <f t="shared" si="1415"/>
        <v>Heating</v>
      </c>
      <c r="I7528" s="1">
        <f ca="1">OFFSET(IF($H7528="Cooling",Customer!$C$25,Customer!$C$52),E7528,D7528)</f>
        <v>66</v>
      </c>
      <c r="J7528" s="1">
        <f ca="1">OFFSET(IF($H7528="Cooling",Customer!$L$25,Customer!$L$52),$E7528,$D7528)</f>
        <v>64</v>
      </c>
      <c r="K7528" s="16">
        <f t="shared" si="1416"/>
        <v>0</v>
      </c>
      <c r="L7528" s="16">
        <f t="shared" si="1417"/>
        <v>0</v>
      </c>
      <c r="M7528" s="17">
        <f t="shared" ca="1" si="1421"/>
        <v>12</v>
      </c>
      <c r="N7528" s="17">
        <f t="shared" ca="1" si="1422"/>
        <v>10</v>
      </c>
      <c r="O7528" s="4"/>
      <c r="P7528" s="4">
        <v>38</v>
      </c>
      <c r="Q7528" s="4">
        <v>40</v>
      </c>
      <c r="R7528" s="4">
        <v>29</v>
      </c>
      <c r="S7528" s="4">
        <v>55</v>
      </c>
      <c r="T7528" s="4">
        <v>39</v>
      </c>
      <c r="U7528" s="4">
        <v>44</v>
      </c>
      <c r="V7528" s="13">
        <v>54</v>
      </c>
      <c r="W7528" s="4">
        <v>30</v>
      </c>
      <c r="X7528" s="4">
        <v>44</v>
      </c>
      <c r="Y7528">
        <f t="shared" si="1418"/>
        <v>0</v>
      </c>
      <c r="Z7528">
        <f t="shared" si="1419"/>
        <v>0</v>
      </c>
    </row>
    <row r="7529" spans="2:26" x14ac:dyDescent="0.25">
      <c r="B7529" s="11">
        <f t="shared" si="1420"/>
        <v>44875.208333315102</v>
      </c>
      <c r="C7529" s="1">
        <f t="shared" si="1411"/>
        <v>11</v>
      </c>
      <c r="D7529" s="1">
        <f t="shared" si="1412"/>
        <v>4</v>
      </c>
      <c r="E7529" s="12">
        <f t="shared" si="1413"/>
        <v>6</v>
      </c>
      <c r="F7529" s="124" t="str">
        <f t="shared" si="1414"/>
        <v>0</v>
      </c>
      <c r="G7529" s="1">
        <f ca="1">(OFFSET(O7529,0,MATCH(Customer!$J$6,'CDH &amp; HDH'!$P$11:$X$11,0)))</f>
        <v>56</v>
      </c>
      <c r="H7529" s="1" t="str">
        <f t="shared" si="1415"/>
        <v>Heating</v>
      </c>
      <c r="I7529" s="1">
        <f ca="1">OFFSET(IF($H7529="Cooling",Customer!$C$25,Customer!$C$52),E7529,D7529)</f>
        <v>66</v>
      </c>
      <c r="J7529" s="1">
        <f ca="1">OFFSET(IF($H7529="Cooling",Customer!$L$25,Customer!$L$52),$E7529,$D7529)</f>
        <v>64</v>
      </c>
      <c r="K7529" s="16">
        <f t="shared" si="1416"/>
        <v>0</v>
      </c>
      <c r="L7529" s="16">
        <f t="shared" si="1417"/>
        <v>0</v>
      </c>
      <c r="M7529" s="17">
        <f t="shared" ca="1" si="1421"/>
        <v>10</v>
      </c>
      <c r="N7529" s="17">
        <f t="shared" ca="1" si="1422"/>
        <v>8</v>
      </c>
      <c r="O7529" s="4"/>
      <c r="P7529" s="4">
        <v>38</v>
      </c>
      <c r="Q7529" s="4">
        <v>39</v>
      </c>
      <c r="R7529" s="4">
        <v>29</v>
      </c>
      <c r="S7529" s="4">
        <v>61</v>
      </c>
      <c r="T7529" s="4">
        <v>39</v>
      </c>
      <c r="U7529" s="4">
        <v>40</v>
      </c>
      <c r="V7529" s="13">
        <v>56</v>
      </c>
      <c r="W7529" s="4">
        <v>29</v>
      </c>
      <c r="X7529" s="4">
        <v>45</v>
      </c>
      <c r="Y7529">
        <f t="shared" si="1418"/>
        <v>0</v>
      </c>
      <c r="Z7529">
        <f t="shared" si="1419"/>
        <v>0</v>
      </c>
    </row>
    <row r="7530" spans="2:26" x14ac:dyDescent="0.25">
      <c r="B7530" s="11">
        <f t="shared" si="1420"/>
        <v>44875.249999981766</v>
      </c>
      <c r="C7530" s="1">
        <f t="shared" si="1411"/>
        <v>11</v>
      </c>
      <c r="D7530" s="1">
        <f t="shared" si="1412"/>
        <v>4</v>
      </c>
      <c r="E7530" s="12">
        <f t="shared" si="1413"/>
        <v>7</v>
      </c>
      <c r="F7530" s="124" t="str">
        <f t="shared" si="1414"/>
        <v>0</v>
      </c>
      <c r="G7530" s="1">
        <f ca="1">(OFFSET(O7530,0,MATCH(Customer!$J$6,'CDH &amp; HDH'!$P$11:$X$11,0)))</f>
        <v>57</v>
      </c>
      <c r="H7530" s="1" t="str">
        <f t="shared" si="1415"/>
        <v>Heating</v>
      </c>
      <c r="I7530" s="1">
        <f ca="1">OFFSET(IF($H7530="Cooling",Customer!$C$25,Customer!$C$52),E7530,D7530)</f>
        <v>66</v>
      </c>
      <c r="J7530" s="1">
        <f ca="1">OFFSET(IF($H7530="Cooling",Customer!$L$25,Customer!$L$52),$E7530,$D7530)</f>
        <v>64</v>
      </c>
      <c r="K7530" s="16">
        <f t="shared" si="1416"/>
        <v>0</v>
      </c>
      <c r="L7530" s="16">
        <f t="shared" si="1417"/>
        <v>0</v>
      </c>
      <c r="M7530" s="17">
        <f t="shared" ca="1" si="1421"/>
        <v>9</v>
      </c>
      <c r="N7530" s="17">
        <f t="shared" ca="1" si="1422"/>
        <v>7</v>
      </c>
      <c r="O7530" s="4"/>
      <c r="P7530" s="4">
        <v>38</v>
      </c>
      <c r="Q7530" s="4">
        <v>40</v>
      </c>
      <c r="R7530" s="4">
        <v>29</v>
      </c>
      <c r="S7530" s="4">
        <v>60</v>
      </c>
      <c r="T7530" s="4">
        <v>38</v>
      </c>
      <c r="U7530" s="4">
        <v>41</v>
      </c>
      <c r="V7530" s="13">
        <v>57</v>
      </c>
      <c r="W7530" s="4">
        <v>29</v>
      </c>
      <c r="X7530" s="4">
        <v>45</v>
      </c>
      <c r="Y7530">
        <f t="shared" si="1418"/>
        <v>0</v>
      </c>
      <c r="Z7530">
        <f t="shared" si="1419"/>
        <v>0</v>
      </c>
    </row>
    <row r="7531" spans="2:26" x14ac:dyDescent="0.25">
      <c r="B7531" s="11">
        <f t="shared" si="1420"/>
        <v>44875.291666648431</v>
      </c>
      <c r="C7531" s="1">
        <f t="shared" si="1411"/>
        <v>11</v>
      </c>
      <c r="D7531" s="1">
        <f t="shared" si="1412"/>
        <v>4</v>
      </c>
      <c r="E7531" s="12">
        <f t="shared" si="1413"/>
        <v>8</v>
      </c>
      <c r="F7531" s="124" t="str">
        <f t="shared" si="1414"/>
        <v>0</v>
      </c>
      <c r="G7531" s="1">
        <f ca="1">(OFFSET(O7531,0,MATCH(Customer!$J$6,'CDH &amp; HDH'!$P$11:$X$11,0)))</f>
        <v>62</v>
      </c>
      <c r="H7531" s="1" t="str">
        <f t="shared" si="1415"/>
        <v>Heating</v>
      </c>
      <c r="I7531" s="1">
        <f ca="1">OFFSET(IF($H7531="Cooling",Customer!$C$25,Customer!$C$52),E7531,D7531)</f>
        <v>70</v>
      </c>
      <c r="J7531" s="1">
        <f ca="1">OFFSET(IF($H7531="Cooling",Customer!$L$25,Customer!$L$52),$E7531,$D7531)</f>
        <v>70</v>
      </c>
      <c r="K7531" s="16">
        <f t="shared" si="1416"/>
        <v>0</v>
      </c>
      <c r="L7531" s="16">
        <f t="shared" si="1417"/>
        <v>0</v>
      </c>
      <c r="M7531" s="17">
        <f t="shared" ca="1" si="1421"/>
        <v>8</v>
      </c>
      <c r="N7531" s="17">
        <f t="shared" ca="1" si="1422"/>
        <v>8</v>
      </c>
      <c r="O7531" s="4"/>
      <c r="P7531" s="4">
        <v>38</v>
      </c>
      <c r="Q7531" s="4">
        <v>41</v>
      </c>
      <c r="R7531" s="4">
        <v>29</v>
      </c>
      <c r="S7531" s="4">
        <v>57</v>
      </c>
      <c r="T7531" s="4">
        <v>37</v>
      </c>
      <c r="U7531" s="4">
        <v>45</v>
      </c>
      <c r="V7531" s="13">
        <v>62</v>
      </c>
      <c r="W7531" s="4">
        <v>30</v>
      </c>
      <c r="X7531" s="4">
        <v>47</v>
      </c>
      <c r="Y7531">
        <f t="shared" si="1418"/>
        <v>0</v>
      </c>
      <c r="Z7531">
        <f t="shared" si="1419"/>
        <v>0</v>
      </c>
    </row>
    <row r="7532" spans="2:26" x14ac:dyDescent="0.25">
      <c r="B7532" s="11">
        <f t="shared" si="1420"/>
        <v>44875.333333315095</v>
      </c>
      <c r="C7532" s="1">
        <f t="shared" si="1411"/>
        <v>11</v>
      </c>
      <c r="D7532" s="1">
        <f t="shared" si="1412"/>
        <v>4</v>
      </c>
      <c r="E7532" s="12">
        <f t="shared" si="1413"/>
        <v>9</v>
      </c>
      <c r="F7532" s="124" t="str">
        <f t="shared" si="1414"/>
        <v>0</v>
      </c>
      <c r="G7532" s="1">
        <f ca="1">(OFFSET(O7532,0,MATCH(Customer!$J$6,'CDH &amp; HDH'!$P$11:$X$11,0)))</f>
        <v>62</v>
      </c>
      <c r="H7532" s="1" t="str">
        <f t="shared" si="1415"/>
        <v>Heating</v>
      </c>
      <c r="I7532" s="1">
        <f ca="1">OFFSET(IF($H7532="Cooling",Customer!$C$25,Customer!$C$52),E7532,D7532)</f>
        <v>70</v>
      </c>
      <c r="J7532" s="1">
        <f ca="1">OFFSET(IF($H7532="Cooling",Customer!$L$25,Customer!$L$52),$E7532,$D7532)</f>
        <v>70</v>
      </c>
      <c r="K7532" s="16">
        <f t="shared" si="1416"/>
        <v>0</v>
      </c>
      <c r="L7532" s="16">
        <f t="shared" si="1417"/>
        <v>0</v>
      </c>
      <c r="M7532" s="17">
        <f t="shared" ca="1" si="1421"/>
        <v>8</v>
      </c>
      <c r="N7532" s="17">
        <f t="shared" ca="1" si="1422"/>
        <v>8</v>
      </c>
      <c r="O7532" s="4"/>
      <c r="P7532" s="4">
        <v>37</v>
      </c>
      <c r="Q7532" s="4">
        <v>45</v>
      </c>
      <c r="R7532" s="4">
        <v>28</v>
      </c>
      <c r="S7532" s="4">
        <v>58</v>
      </c>
      <c r="T7532" s="4">
        <v>37</v>
      </c>
      <c r="U7532" s="4">
        <v>50</v>
      </c>
      <c r="V7532" s="13">
        <v>62</v>
      </c>
      <c r="W7532" s="4">
        <v>32</v>
      </c>
      <c r="X7532" s="4">
        <v>47</v>
      </c>
      <c r="Y7532">
        <f t="shared" si="1418"/>
        <v>0</v>
      </c>
      <c r="Z7532">
        <f t="shared" si="1419"/>
        <v>0</v>
      </c>
    </row>
    <row r="7533" spans="2:26" x14ac:dyDescent="0.25">
      <c r="B7533" s="11">
        <f t="shared" si="1420"/>
        <v>44875.374999981759</v>
      </c>
      <c r="C7533" s="1">
        <f t="shared" si="1411"/>
        <v>11</v>
      </c>
      <c r="D7533" s="1">
        <f t="shared" si="1412"/>
        <v>4</v>
      </c>
      <c r="E7533" s="12">
        <f t="shared" si="1413"/>
        <v>10</v>
      </c>
      <c r="F7533" s="124" t="str">
        <f t="shared" si="1414"/>
        <v>0</v>
      </c>
      <c r="G7533" s="1">
        <f ca="1">(OFFSET(O7533,0,MATCH(Customer!$J$6,'CDH &amp; HDH'!$P$11:$X$11,0)))</f>
        <v>59</v>
      </c>
      <c r="H7533" s="1" t="str">
        <f t="shared" si="1415"/>
        <v>Heating</v>
      </c>
      <c r="I7533" s="1">
        <f ca="1">OFFSET(IF($H7533="Cooling",Customer!$C$25,Customer!$C$52),E7533,D7533)</f>
        <v>70</v>
      </c>
      <c r="J7533" s="1">
        <f ca="1">OFFSET(IF($H7533="Cooling",Customer!$L$25,Customer!$L$52),$E7533,$D7533)</f>
        <v>70</v>
      </c>
      <c r="K7533" s="16">
        <f t="shared" si="1416"/>
        <v>0</v>
      </c>
      <c r="L7533" s="16">
        <f t="shared" si="1417"/>
        <v>0</v>
      </c>
      <c r="M7533" s="17">
        <f t="shared" ca="1" si="1421"/>
        <v>11</v>
      </c>
      <c r="N7533" s="17">
        <f t="shared" ca="1" si="1422"/>
        <v>11</v>
      </c>
      <c r="O7533" s="4"/>
      <c r="P7533" s="4">
        <v>36</v>
      </c>
      <c r="Q7533" s="4">
        <v>48</v>
      </c>
      <c r="R7533" s="4">
        <v>29</v>
      </c>
      <c r="S7533" s="4">
        <v>52</v>
      </c>
      <c r="T7533" s="4">
        <v>36</v>
      </c>
      <c r="U7533" s="4">
        <v>55</v>
      </c>
      <c r="V7533" s="13">
        <v>59</v>
      </c>
      <c r="W7533" s="4">
        <v>36</v>
      </c>
      <c r="X7533" s="4">
        <v>48</v>
      </c>
      <c r="Y7533">
        <f t="shared" si="1418"/>
        <v>0</v>
      </c>
      <c r="Z7533">
        <f t="shared" si="1419"/>
        <v>0</v>
      </c>
    </row>
    <row r="7534" spans="2:26" x14ac:dyDescent="0.25">
      <c r="B7534" s="11">
        <f t="shared" si="1420"/>
        <v>44875.416666648423</v>
      </c>
      <c r="C7534" s="1">
        <f t="shared" si="1411"/>
        <v>11</v>
      </c>
      <c r="D7534" s="1">
        <f t="shared" si="1412"/>
        <v>4</v>
      </c>
      <c r="E7534" s="12">
        <f t="shared" si="1413"/>
        <v>11</v>
      </c>
      <c r="F7534" s="124" t="str">
        <f t="shared" si="1414"/>
        <v>0</v>
      </c>
      <c r="G7534" s="1">
        <f ca="1">(OFFSET(O7534,0,MATCH(Customer!$J$6,'CDH &amp; HDH'!$P$11:$X$11,0)))</f>
        <v>59</v>
      </c>
      <c r="H7534" s="1" t="str">
        <f t="shared" si="1415"/>
        <v>Heating</v>
      </c>
      <c r="I7534" s="1">
        <f ca="1">OFFSET(IF($H7534="Cooling",Customer!$C$25,Customer!$C$52),E7534,D7534)</f>
        <v>70</v>
      </c>
      <c r="J7534" s="1">
        <f ca="1">OFFSET(IF($H7534="Cooling",Customer!$L$25,Customer!$L$52),$E7534,$D7534)</f>
        <v>70</v>
      </c>
      <c r="K7534" s="16">
        <f t="shared" si="1416"/>
        <v>0</v>
      </c>
      <c r="L7534" s="16">
        <f t="shared" si="1417"/>
        <v>0</v>
      </c>
      <c r="M7534" s="17">
        <f t="shared" ca="1" si="1421"/>
        <v>11</v>
      </c>
      <c r="N7534" s="17">
        <f t="shared" ca="1" si="1422"/>
        <v>11</v>
      </c>
      <c r="O7534" s="4"/>
      <c r="P7534" s="4">
        <v>36</v>
      </c>
      <c r="Q7534" s="4">
        <v>49</v>
      </c>
      <c r="R7534" s="4">
        <v>30</v>
      </c>
      <c r="S7534" s="4">
        <v>51</v>
      </c>
      <c r="T7534" s="4">
        <v>33</v>
      </c>
      <c r="U7534" s="4">
        <v>54</v>
      </c>
      <c r="V7534" s="13">
        <v>59</v>
      </c>
      <c r="W7534" s="4">
        <v>38</v>
      </c>
      <c r="X7534" s="4">
        <v>49</v>
      </c>
      <c r="Y7534">
        <f t="shared" si="1418"/>
        <v>0</v>
      </c>
      <c r="Z7534">
        <f t="shared" si="1419"/>
        <v>0</v>
      </c>
    </row>
    <row r="7535" spans="2:26" x14ac:dyDescent="0.25">
      <c r="B7535" s="11">
        <f t="shared" si="1420"/>
        <v>44875.458333315088</v>
      </c>
      <c r="C7535" s="1">
        <f t="shared" si="1411"/>
        <v>11</v>
      </c>
      <c r="D7535" s="1">
        <f t="shared" si="1412"/>
        <v>4</v>
      </c>
      <c r="E7535" s="12">
        <f t="shared" si="1413"/>
        <v>12</v>
      </c>
      <c r="F7535" s="124" t="str">
        <f t="shared" si="1414"/>
        <v>0</v>
      </c>
      <c r="G7535" s="1">
        <f ca="1">(OFFSET(O7535,0,MATCH(Customer!$J$6,'CDH &amp; HDH'!$P$11:$X$11,0)))</f>
        <v>53</v>
      </c>
      <c r="H7535" s="1" t="str">
        <f t="shared" si="1415"/>
        <v>Heating</v>
      </c>
      <c r="I7535" s="1">
        <f ca="1">OFFSET(IF($H7535="Cooling",Customer!$C$25,Customer!$C$52),E7535,D7535)</f>
        <v>70</v>
      </c>
      <c r="J7535" s="1">
        <f ca="1">OFFSET(IF($H7535="Cooling",Customer!$L$25,Customer!$L$52),$E7535,$D7535)</f>
        <v>70</v>
      </c>
      <c r="K7535" s="16">
        <f t="shared" si="1416"/>
        <v>0</v>
      </c>
      <c r="L7535" s="16">
        <f t="shared" si="1417"/>
        <v>0</v>
      </c>
      <c r="M7535" s="17">
        <f t="shared" ca="1" si="1421"/>
        <v>17</v>
      </c>
      <c r="N7535" s="17">
        <f t="shared" ca="1" si="1422"/>
        <v>17</v>
      </c>
      <c r="O7535" s="4"/>
      <c r="P7535" s="4">
        <v>35</v>
      </c>
      <c r="Q7535" s="4">
        <v>50</v>
      </c>
      <c r="R7535" s="4">
        <v>30</v>
      </c>
      <c r="S7535" s="4">
        <v>49</v>
      </c>
      <c r="T7535" s="4">
        <v>33</v>
      </c>
      <c r="U7535" s="4">
        <v>54</v>
      </c>
      <c r="V7535" s="13">
        <v>53</v>
      </c>
      <c r="W7535" s="4">
        <v>41</v>
      </c>
      <c r="X7535" s="4">
        <v>50</v>
      </c>
      <c r="Y7535">
        <f t="shared" si="1418"/>
        <v>0</v>
      </c>
      <c r="Z7535">
        <f t="shared" si="1419"/>
        <v>0</v>
      </c>
    </row>
    <row r="7536" spans="2:26" x14ac:dyDescent="0.25">
      <c r="B7536" s="11">
        <f t="shared" si="1420"/>
        <v>44875.499999981752</v>
      </c>
      <c r="C7536" s="1">
        <f t="shared" si="1411"/>
        <v>11</v>
      </c>
      <c r="D7536" s="1">
        <f t="shared" si="1412"/>
        <v>4</v>
      </c>
      <c r="E7536" s="12">
        <f t="shared" si="1413"/>
        <v>13</v>
      </c>
      <c r="F7536" s="124" t="str">
        <f t="shared" si="1414"/>
        <v>0</v>
      </c>
      <c r="G7536" s="1">
        <f ca="1">(OFFSET(O7536,0,MATCH(Customer!$J$6,'CDH &amp; HDH'!$P$11:$X$11,0)))</f>
        <v>55</v>
      </c>
      <c r="H7536" s="1" t="str">
        <f t="shared" si="1415"/>
        <v>Heating</v>
      </c>
      <c r="I7536" s="1">
        <f ca="1">OFFSET(IF($H7536="Cooling",Customer!$C$25,Customer!$C$52),E7536,D7536)</f>
        <v>70</v>
      </c>
      <c r="J7536" s="1">
        <f ca="1">OFFSET(IF($H7536="Cooling",Customer!$L$25,Customer!$L$52),$E7536,$D7536)</f>
        <v>70</v>
      </c>
      <c r="K7536" s="16">
        <f t="shared" si="1416"/>
        <v>0</v>
      </c>
      <c r="L7536" s="16">
        <f t="shared" si="1417"/>
        <v>0</v>
      </c>
      <c r="M7536" s="17">
        <f t="shared" ca="1" si="1421"/>
        <v>15</v>
      </c>
      <c r="N7536" s="17">
        <f t="shared" ca="1" si="1422"/>
        <v>15</v>
      </c>
      <c r="O7536" s="4"/>
      <c r="P7536" s="4">
        <v>34</v>
      </c>
      <c r="Q7536" s="4">
        <v>50</v>
      </c>
      <c r="R7536" s="4">
        <v>33</v>
      </c>
      <c r="S7536" s="4">
        <v>49</v>
      </c>
      <c r="T7536" s="4">
        <v>32</v>
      </c>
      <c r="U7536" s="4">
        <v>50</v>
      </c>
      <c r="V7536" s="13">
        <v>55</v>
      </c>
      <c r="W7536" s="4">
        <v>42</v>
      </c>
      <c r="X7536" s="4">
        <v>51</v>
      </c>
      <c r="Y7536">
        <f t="shared" si="1418"/>
        <v>0</v>
      </c>
      <c r="Z7536">
        <f t="shared" si="1419"/>
        <v>0</v>
      </c>
    </row>
    <row r="7537" spans="2:26" x14ac:dyDescent="0.25">
      <c r="B7537" s="11">
        <f t="shared" si="1420"/>
        <v>44875.541666648416</v>
      </c>
      <c r="C7537" s="1">
        <f t="shared" si="1411"/>
        <v>11</v>
      </c>
      <c r="D7537" s="1">
        <f t="shared" si="1412"/>
        <v>4</v>
      </c>
      <c r="E7537" s="12">
        <f t="shared" si="1413"/>
        <v>14</v>
      </c>
      <c r="F7537" s="124" t="str">
        <f t="shared" si="1414"/>
        <v>0</v>
      </c>
      <c r="G7537" s="1">
        <f ca="1">(OFFSET(O7537,0,MATCH(Customer!$J$6,'CDH &amp; HDH'!$P$11:$X$11,0)))</f>
        <v>55</v>
      </c>
      <c r="H7537" s="1" t="str">
        <f t="shared" si="1415"/>
        <v>Heating</v>
      </c>
      <c r="I7537" s="1">
        <f ca="1">OFFSET(IF($H7537="Cooling",Customer!$C$25,Customer!$C$52),E7537,D7537)</f>
        <v>70</v>
      </c>
      <c r="J7537" s="1">
        <f ca="1">OFFSET(IF($H7537="Cooling",Customer!$L$25,Customer!$L$52),$E7537,$D7537)</f>
        <v>70</v>
      </c>
      <c r="K7537" s="16">
        <f t="shared" si="1416"/>
        <v>0</v>
      </c>
      <c r="L7537" s="16">
        <f t="shared" si="1417"/>
        <v>0</v>
      </c>
      <c r="M7537" s="17">
        <f t="shared" ca="1" si="1421"/>
        <v>15</v>
      </c>
      <c r="N7537" s="17">
        <f t="shared" ca="1" si="1422"/>
        <v>15</v>
      </c>
      <c r="O7537" s="4"/>
      <c r="P7537" s="4">
        <v>33</v>
      </c>
      <c r="Q7537" s="4">
        <v>49</v>
      </c>
      <c r="R7537" s="4">
        <v>35</v>
      </c>
      <c r="S7537" s="4">
        <v>48</v>
      </c>
      <c r="T7537" s="4">
        <v>32</v>
      </c>
      <c r="U7537" s="4">
        <v>55</v>
      </c>
      <c r="V7537" s="13">
        <v>55</v>
      </c>
      <c r="W7537" s="4">
        <v>41</v>
      </c>
      <c r="X7537" s="4">
        <v>52</v>
      </c>
      <c r="Y7537">
        <f t="shared" si="1418"/>
        <v>0</v>
      </c>
      <c r="Z7537">
        <f t="shared" si="1419"/>
        <v>0</v>
      </c>
    </row>
    <row r="7538" spans="2:26" x14ac:dyDescent="0.25">
      <c r="B7538" s="11">
        <f t="shared" si="1420"/>
        <v>44875.58333331508</v>
      </c>
      <c r="C7538" s="1">
        <f t="shared" si="1411"/>
        <v>11</v>
      </c>
      <c r="D7538" s="1">
        <f t="shared" si="1412"/>
        <v>4</v>
      </c>
      <c r="E7538" s="12">
        <f t="shared" si="1413"/>
        <v>15</v>
      </c>
      <c r="F7538" s="124" t="str">
        <f t="shared" si="1414"/>
        <v>0</v>
      </c>
      <c r="G7538" s="1">
        <f ca="1">(OFFSET(O7538,0,MATCH(Customer!$J$6,'CDH &amp; HDH'!$P$11:$X$11,0)))</f>
        <v>54</v>
      </c>
      <c r="H7538" s="1" t="str">
        <f t="shared" si="1415"/>
        <v>Heating</v>
      </c>
      <c r="I7538" s="1">
        <f ca="1">OFFSET(IF($H7538="Cooling",Customer!$C$25,Customer!$C$52),E7538,D7538)</f>
        <v>70</v>
      </c>
      <c r="J7538" s="1">
        <f ca="1">OFFSET(IF($H7538="Cooling",Customer!$L$25,Customer!$L$52),$E7538,$D7538)</f>
        <v>70</v>
      </c>
      <c r="K7538" s="16">
        <f t="shared" si="1416"/>
        <v>0</v>
      </c>
      <c r="L7538" s="16">
        <f t="shared" si="1417"/>
        <v>0</v>
      </c>
      <c r="M7538" s="17">
        <f t="shared" ca="1" si="1421"/>
        <v>16</v>
      </c>
      <c r="N7538" s="17">
        <f t="shared" ca="1" si="1422"/>
        <v>16</v>
      </c>
      <c r="O7538" s="4"/>
      <c r="P7538" s="4">
        <v>33</v>
      </c>
      <c r="Q7538" s="4">
        <v>50</v>
      </c>
      <c r="R7538" s="4">
        <v>35</v>
      </c>
      <c r="S7538" s="4">
        <v>49</v>
      </c>
      <c r="T7538" s="4">
        <v>32</v>
      </c>
      <c r="U7538" s="4">
        <v>54</v>
      </c>
      <c r="V7538" s="13">
        <v>54</v>
      </c>
      <c r="W7538" s="4">
        <v>41</v>
      </c>
      <c r="X7538" s="4">
        <v>52</v>
      </c>
      <c r="Y7538">
        <f t="shared" si="1418"/>
        <v>0</v>
      </c>
      <c r="Z7538">
        <f t="shared" si="1419"/>
        <v>0</v>
      </c>
    </row>
    <row r="7539" spans="2:26" x14ac:dyDescent="0.25">
      <c r="B7539" s="11">
        <f t="shared" si="1420"/>
        <v>44875.624999981745</v>
      </c>
      <c r="C7539" s="1">
        <f t="shared" si="1411"/>
        <v>11</v>
      </c>
      <c r="D7539" s="1">
        <f t="shared" si="1412"/>
        <v>4</v>
      </c>
      <c r="E7539" s="12">
        <f t="shared" si="1413"/>
        <v>16</v>
      </c>
      <c r="F7539" s="124" t="str">
        <f t="shared" si="1414"/>
        <v>0</v>
      </c>
      <c r="G7539" s="1">
        <f ca="1">(OFFSET(O7539,0,MATCH(Customer!$J$6,'CDH &amp; HDH'!$P$11:$X$11,0)))</f>
        <v>51</v>
      </c>
      <c r="H7539" s="1" t="str">
        <f t="shared" si="1415"/>
        <v>Heating</v>
      </c>
      <c r="I7539" s="1">
        <f ca="1">OFFSET(IF($H7539="Cooling",Customer!$C$25,Customer!$C$52),E7539,D7539)</f>
        <v>70</v>
      </c>
      <c r="J7539" s="1">
        <f ca="1">OFFSET(IF($H7539="Cooling",Customer!$L$25,Customer!$L$52),$E7539,$D7539)</f>
        <v>70</v>
      </c>
      <c r="K7539" s="16">
        <f t="shared" si="1416"/>
        <v>0</v>
      </c>
      <c r="L7539" s="16">
        <f t="shared" si="1417"/>
        <v>0</v>
      </c>
      <c r="M7539" s="17">
        <f t="shared" ca="1" si="1421"/>
        <v>19</v>
      </c>
      <c r="N7539" s="17">
        <f t="shared" ca="1" si="1422"/>
        <v>19</v>
      </c>
      <c r="O7539" s="4"/>
      <c r="P7539" s="4">
        <v>34</v>
      </c>
      <c r="Q7539" s="4">
        <v>51</v>
      </c>
      <c r="R7539" s="4">
        <v>35</v>
      </c>
      <c r="S7539" s="4">
        <v>48</v>
      </c>
      <c r="T7539" s="4">
        <v>33</v>
      </c>
      <c r="U7539" s="4">
        <v>53</v>
      </c>
      <c r="V7539" s="13">
        <v>51</v>
      </c>
      <c r="W7539" s="4">
        <v>40</v>
      </c>
      <c r="X7539" s="4">
        <v>53</v>
      </c>
      <c r="Y7539">
        <f t="shared" si="1418"/>
        <v>0</v>
      </c>
      <c r="Z7539">
        <f t="shared" si="1419"/>
        <v>0</v>
      </c>
    </row>
    <row r="7540" spans="2:26" x14ac:dyDescent="0.25">
      <c r="B7540" s="11">
        <f t="shared" si="1420"/>
        <v>44875.666666648409</v>
      </c>
      <c r="C7540" s="1">
        <f t="shared" si="1411"/>
        <v>11</v>
      </c>
      <c r="D7540" s="1">
        <f t="shared" si="1412"/>
        <v>4</v>
      </c>
      <c r="E7540" s="12">
        <f t="shared" si="1413"/>
        <v>17</v>
      </c>
      <c r="F7540" s="124" t="str">
        <f t="shared" si="1414"/>
        <v>0</v>
      </c>
      <c r="G7540" s="1">
        <f ca="1">(OFFSET(O7540,0,MATCH(Customer!$J$6,'CDH &amp; HDH'!$P$11:$X$11,0)))</f>
        <v>50</v>
      </c>
      <c r="H7540" s="1" t="str">
        <f t="shared" si="1415"/>
        <v>Heating</v>
      </c>
      <c r="I7540" s="1">
        <f ca="1">OFFSET(IF($H7540="Cooling",Customer!$C$25,Customer!$C$52),E7540,D7540)</f>
        <v>70</v>
      </c>
      <c r="J7540" s="1">
        <f ca="1">OFFSET(IF($H7540="Cooling",Customer!$L$25,Customer!$L$52),$E7540,$D7540)</f>
        <v>70</v>
      </c>
      <c r="K7540" s="16">
        <f t="shared" si="1416"/>
        <v>0</v>
      </c>
      <c r="L7540" s="16">
        <f t="shared" si="1417"/>
        <v>0</v>
      </c>
      <c r="M7540" s="17">
        <f t="shared" ca="1" si="1421"/>
        <v>20</v>
      </c>
      <c r="N7540" s="17">
        <f t="shared" ca="1" si="1422"/>
        <v>20</v>
      </c>
      <c r="O7540" s="4"/>
      <c r="P7540" s="4">
        <v>34</v>
      </c>
      <c r="Q7540" s="4">
        <v>51</v>
      </c>
      <c r="R7540" s="4">
        <v>33</v>
      </c>
      <c r="S7540" s="4">
        <v>47</v>
      </c>
      <c r="T7540" s="4">
        <v>32</v>
      </c>
      <c r="U7540" s="4">
        <v>49</v>
      </c>
      <c r="V7540" s="13">
        <v>50</v>
      </c>
      <c r="W7540" s="4">
        <v>40</v>
      </c>
      <c r="X7540" s="4">
        <v>55</v>
      </c>
      <c r="Y7540">
        <f t="shared" si="1418"/>
        <v>0</v>
      </c>
      <c r="Z7540">
        <f t="shared" si="1419"/>
        <v>0</v>
      </c>
    </row>
    <row r="7541" spans="2:26" x14ac:dyDescent="0.25">
      <c r="B7541" s="11">
        <f t="shared" si="1420"/>
        <v>44875.708333315073</v>
      </c>
      <c r="C7541" s="1">
        <f t="shared" si="1411"/>
        <v>11</v>
      </c>
      <c r="D7541" s="1">
        <f t="shared" si="1412"/>
        <v>4</v>
      </c>
      <c r="E7541" s="12">
        <f t="shared" si="1413"/>
        <v>18</v>
      </c>
      <c r="F7541" s="124" t="str">
        <f t="shared" si="1414"/>
        <v>0</v>
      </c>
      <c r="G7541" s="1">
        <f ca="1">(OFFSET(O7541,0,MATCH(Customer!$J$6,'CDH &amp; HDH'!$P$11:$X$11,0)))</f>
        <v>49</v>
      </c>
      <c r="H7541" s="1" t="str">
        <f t="shared" si="1415"/>
        <v>Heating</v>
      </c>
      <c r="I7541" s="1">
        <f ca="1">OFFSET(IF($H7541="Cooling",Customer!$C$25,Customer!$C$52),E7541,D7541)</f>
        <v>70</v>
      </c>
      <c r="J7541" s="1">
        <f ca="1">OFFSET(IF($H7541="Cooling",Customer!$L$25,Customer!$L$52),$E7541,$D7541)</f>
        <v>70</v>
      </c>
      <c r="K7541" s="16">
        <f t="shared" si="1416"/>
        <v>0</v>
      </c>
      <c r="L7541" s="16">
        <f t="shared" si="1417"/>
        <v>0</v>
      </c>
      <c r="M7541" s="17">
        <f t="shared" ca="1" si="1421"/>
        <v>21</v>
      </c>
      <c r="N7541" s="17">
        <f t="shared" ca="1" si="1422"/>
        <v>21</v>
      </c>
      <c r="O7541" s="4"/>
      <c r="P7541" s="4">
        <v>34</v>
      </c>
      <c r="Q7541" s="4">
        <v>51</v>
      </c>
      <c r="R7541" s="4">
        <v>29</v>
      </c>
      <c r="S7541" s="4">
        <v>46</v>
      </c>
      <c r="T7541" s="4">
        <v>31</v>
      </c>
      <c r="U7541" s="4">
        <v>47</v>
      </c>
      <c r="V7541" s="13">
        <v>49</v>
      </c>
      <c r="W7541" s="4">
        <v>39</v>
      </c>
      <c r="X7541" s="4">
        <v>54</v>
      </c>
      <c r="Y7541">
        <f t="shared" si="1418"/>
        <v>0</v>
      </c>
      <c r="Z7541">
        <f t="shared" si="1419"/>
        <v>0</v>
      </c>
    </row>
    <row r="7542" spans="2:26" x14ac:dyDescent="0.25">
      <c r="B7542" s="11">
        <f t="shared" si="1420"/>
        <v>44875.749999981737</v>
      </c>
      <c r="C7542" s="1">
        <f t="shared" si="1411"/>
        <v>11</v>
      </c>
      <c r="D7542" s="1">
        <f t="shared" si="1412"/>
        <v>4</v>
      </c>
      <c r="E7542" s="12">
        <f t="shared" si="1413"/>
        <v>19</v>
      </c>
      <c r="F7542" s="124" t="str">
        <f t="shared" si="1414"/>
        <v>0</v>
      </c>
      <c r="G7542" s="1">
        <f ca="1">(OFFSET(O7542,0,MATCH(Customer!$J$6,'CDH &amp; HDH'!$P$11:$X$11,0)))</f>
        <v>48</v>
      </c>
      <c r="H7542" s="1" t="str">
        <f t="shared" si="1415"/>
        <v>Heating</v>
      </c>
      <c r="I7542" s="1">
        <f ca="1">OFFSET(IF($H7542="Cooling",Customer!$C$25,Customer!$C$52),E7542,D7542)</f>
        <v>66</v>
      </c>
      <c r="J7542" s="1">
        <f ca="1">OFFSET(IF($H7542="Cooling",Customer!$L$25,Customer!$L$52),$E7542,$D7542)</f>
        <v>64</v>
      </c>
      <c r="K7542" s="16">
        <f t="shared" si="1416"/>
        <v>0</v>
      </c>
      <c r="L7542" s="16">
        <f t="shared" si="1417"/>
        <v>0</v>
      </c>
      <c r="M7542" s="17">
        <f t="shared" ca="1" si="1421"/>
        <v>18</v>
      </c>
      <c r="N7542" s="17">
        <f t="shared" ca="1" si="1422"/>
        <v>16</v>
      </c>
      <c r="O7542" s="4"/>
      <c r="P7542" s="4">
        <v>34</v>
      </c>
      <c r="Q7542" s="4">
        <v>48</v>
      </c>
      <c r="R7542" s="4">
        <v>29</v>
      </c>
      <c r="S7542" s="4">
        <v>46</v>
      </c>
      <c r="T7542" s="4">
        <v>30</v>
      </c>
      <c r="U7542" s="4">
        <v>48</v>
      </c>
      <c r="V7542" s="13">
        <v>48</v>
      </c>
      <c r="W7542" s="4">
        <v>39</v>
      </c>
      <c r="X7542" s="4">
        <v>52</v>
      </c>
      <c r="Y7542">
        <f t="shared" si="1418"/>
        <v>0</v>
      </c>
      <c r="Z7542">
        <f t="shared" si="1419"/>
        <v>0</v>
      </c>
    </row>
    <row r="7543" spans="2:26" x14ac:dyDescent="0.25">
      <c r="B7543" s="11">
        <f t="shared" si="1420"/>
        <v>44875.791666648402</v>
      </c>
      <c r="C7543" s="1">
        <f t="shared" si="1411"/>
        <v>11</v>
      </c>
      <c r="D7543" s="1">
        <f t="shared" si="1412"/>
        <v>4</v>
      </c>
      <c r="E7543" s="12">
        <f t="shared" si="1413"/>
        <v>20</v>
      </c>
      <c r="F7543" s="124" t="str">
        <f t="shared" si="1414"/>
        <v>0</v>
      </c>
      <c r="G7543" s="1">
        <f ca="1">(OFFSET(O7543,0,MATCH(Customer!$J$6,'CDH &amp; HDH'!$P$11:$X$11,0)))</f>
        <v>48</v>
      </c>
      <c r="H7543" s="1" t="str">
        <f t="shared" si="1415"/>
        <v>Heating</v>
      </c>
      <c r="I7543" s="1">
        <f ca="1">OFFSET(IF($H7543="Cooling",Customer!$C$25,Customer!$C$52),E7543,D7543)</f>
        <v>66</v>
      </c>
      <c r="J7543" s="1">
        <f ca="1">OFFSET(IF($H7543="Cooling",Customer!$L$25,Customer!$L$52),$E7543,$D7543)</f>
        <v>64</v>
      </c>
      <c r="K7543" s="16">
        <f t="shared" si="1416"/>
        <v>0</v>
      </c>
      <c r="L7543" s="16">
        <f t="shared" si="1417"/>
        <v>0</v>
      </c>
      <c r="M7543" s="17">
        <f t="shared" ca="1" si="1421"/>
        <v>18</v>
      </c>
      <c r="N7543" s="17">
        <f t="shared" ca="1" si="1422"/>
        <v>16</v>
      </c>
      <c r="O7543" s="4"/>
      <c r="P7543" s="4">
        <v>33</v>
      </c>
      <c r="Q7543" s="4">
        <v>47</v>
      </c>
      <c r="R7543" s="4">
        <v>27</v>
      </c>
      <c r="S7543" s="4">
        <v>47</v>
      </c>
      <c r="T7543" s="4">
        <v>30</v>
      </c>
      <c r="U7543" s="4">
        <v>47</v>
      </c>
      <c r="V7543" s="13">
        <v>48</v>
      </c>
      <c r="W7543" s="4">
        <v>39</v>
      </c>
      <c r="X7543" s="4">
        <v>51</v>
      </c>
      <c r="Y7543">
        <f t="shared" si="1418"/>
        <v>0</v>
      </c>
      <c r="Z7543">
        <f t="shared" si="1419"/>
        <v>0</v>
      </c>
    </row>
    <row r="7544" spans="2:26" x14ac:dyDescent="0.25">
      <c r="B7544" s="11">
        <f t="shared" si="1420"/>
        <v>44875.833333315066</v>
      </c>
      <c r="C7544" s="1">
        <f t="shared" si="1411"/>
        <v>11</v>
      </c>
      <c r="D7544" s="1">
        <f t="shared" si="1412"/>
        <v>4</v>
      </c>
      <c r="E7544" s="12">
        <f t="shared" si="1413"/>
        <v>21</v>
      </c>
      <c r="F7544" s="124" t="str">
        <f t="shared" si="1414"/>
        <v>0</v>
      </c>
      <c r="G7544" s="1">
        <f ca="1">(OFFSET(O7544,0,MATCH(Customer!$J$6,'CDH &amp; HDH'!$P$11:$X$11,0)))</f>
        <v>48</v>
      </c>
      <c r="H7544" s="1" t="str">
        <f t="shared" si="1415"/>
        <v>Heating</v>
      </c>
      <c r="I7544" s="1">
        <f ca="1">OFFSET(IF($H7544="Cooling",Customer!$C$25,Customer!$C$52),E7544,D7544)</f>
        <v>66</v>
      </c>
      <c r="J7544" s="1">
        <f ca="1">OFFSET(IF($H7544="Cooling",Customer!$L$25,Customer!$L$52),$E7544,$D7544)</f>
        <v>64</v>
      </c>
      <c r="K7544" s="16">
        <f t="shared" si="1416"/>
        <v>0</v>
      </c>
      <c r="L7544" s="16">
        <f t="shared" si="1417"/>
        <v>0</v>
      </c>
      <c r="M7544" s="17">
        <f t="shared" ca="1" si="1421"/>
        <v>18</v>
      </c>
      <c r="N7544" s="17">
        <f t="shared" ca="1" si="1422"/>
        <v>16</v>
      </c>
      <c r="O7544" s="4"/>
      <c r="P7544" s="4">
        <v>34</v>
      </c>
      <c r="Q7544" s="4">
        <v>46</v>
      </c>
      <c r="R7544" s="4">
        <v>26</v>
      </c>
      <c r="S7544" s="4">
        <v>47</v>
      </c>
      <c r="T7544" s="4">
        <v>28</v>
      </c>
      <c r="U7544" s="4">
        <v>45</v>
      </c>
      <c r="V7544" s="13">
        <v>48</v>
      </c>
      <c r="W7544" s="4">
        <v>39</v>
      </c>
      <c r="X7544" s="4">
        <v>51</v>
      </c>
      <c r="Y7544">
        <f t="shared" si="1418"/>
        <v>0</v>
      </c>
      <c r="Z7544">
        <f t="shared" si="1419"/>
        <v>0</v>
      </c>
    </row>
    <row r="7545" spans="2:26" x14ac:dyDescent="0.25">
      <c r="B7545" s="11">
        <f t="shared" si="1420"/>
        <v>44875.87499998173</v>
      </c>
      <c r="C7545" s="1">
        <f t="shared" si="1411"/>
        <v>11</v>
      </c>
      <c r="D7545" s="1">
        <f t="shared" si="1412"/>
        <v>4</v>
      </c>
      <c r="E7545" s="12">
        <f t="shared" si="1413"/>
        <v>22</v>
      </c>
      <c r="F7545" s="124" t="str">
        <f t="shared" si="1414"/>
        <v>0</v>
      </c>
      <c r="G7545" s="1">
        <f ca="1">(OFFSET(O7545,0,MATCH(Customer!$J$6,'CDH &amp; HDH'!$P$11:$X$11,0)))</f>
        <v>47</v>
      </c>
      <c r="H7545" s="1" t="str">
        <f t="shared" si="1415"/>
        <v>Heating</v>
      </c>
      <c r="I7545" s="1">
        <f ca="1">OFFSET(IF($H7545="Cooling",Customer!$C$25,Customer!$C$52),E7545,D7545)</f>
        <v>66</v>
      </c>
      <c r="J7545" s="1">
        <f ca="1">OFFSET(IF($H7545="Cooling",Customer!$L$25,Customer!$L$52),$E7545,$D7545)</f>
        <v>64</v>
      </c>
      <c r="K7545" s="16">
        <f t="shared" si="1416"/>
        <v>0</v>
      </c>
      <c r="L7545" s="16">
        <f t="shared" si="1417"/>
        <v>0</v>
      </c>
      <c r="M7545" s="17">
        <f t="shared" ca="1" si="1421"/>
        <v>19</v>
      </c>
      <c r="N7545" s="17">
        <f t="shared" ca="1" si="1422"/>
        <v>17</v>
      </c>
      <c r="O7545" s="4"/>
      <c r="P7545" s="4">
        <v>33</v>
      </c>
      <c r="Q7545" s="4">
        <v>44</v>
      </c>
      <c r="R7545" s="4">
        <v>27</v>
      </c>
      <c r="S7545" s="4">
        <v>47</v>
      </c>
      <c r="T7545" s="4">
        <v>27</v>
      </c>
      <c r="U7545" s="4">
        <v>45</v>
      </c>
      <c r="V7545" s="13">
        <v>47</v>
      </c>
      <c r="W7545" s="4">
        <v>39</v>
      </c>
      <c r="X7545" s="4">
        <v>50</v>
      </c>
      <c r="Y7545">
        <f t="shared" si="1418"/>
        <v>0</v>
      </c>
      <c r="Z7545">
        <f t="shared" si="1419"/>
        <v>0</v>
      </c>
    </row>
    <row r="7546" spans="2:26" x14ac:dyDescent="0.25">
      <c r="B7546" s="11">
        <f t="shared" si="1420"/>
        <v>44875.916666648394</v>
      </c>
      <c r="C7546" s="1">
        <f t="shared" si="1411"/>
        <v>11</v>
      </c>
      <c r="D7546" s="1">
        <f t="shared" si="1412"/>
        <v>4</v>
      </c>
      <c r="E7546" s="12">
        <f t="shared" si="1413"/>
        <v>23</v>
      </c>
      <c r="F7546" s="124" t="str">
        <f t="shared" si="1414"/>
        <v>0</v>
      </c>
      <c r="G7546" s="1">
        <f ca="1">(OFFSET(O7546,0,MATCH(Customer!$J$6,'CDH &amp; HDH'!$P$11:$X$11,0)))</f>
        <v>44</v>
      </c>
      <c r="H7546" s="1" t="str">
        <f t="shared" si="1415"/>
        <v>Heating</v>
      </c>
      <c r="I7546" s="1">
        <f ca="1">OFFSET(IF($H7546="Cooling",Customer!$C$25,Customer!$C$52),E7546,D7546)</f>
        <v>66</v>
      </c>
      <c r="J7546" s="1">
        <f ca="1">OFFSET(IF($H7546="Cooling",Customer!$L$25,Customer!$L$52),$E7546,$D7546)</f>
        <v>64</v>
      </c>
      <c r="K7546" s="16">
        <f t="shared" si="1416"/>
        <v>0</v>
      </c>
      <c r="L7546" s="16">
        <f t="shared" si="1417"/>
        <v>0</v>
      </c>
      <c r="M7546" s="17">
        <f t="shared" ca="1" si="1421"/>
        <v>22</v>
      </c>
      <c r="N7546" s="17">
        <f t="shared" ca="1" si="1422"/>
        <v>20</v>
      </c>
      <c r="O7546" s="4"/>
      <c r="P7546" s="4">
        <v>33</v>
      </c>
      <c r="Q7546" s="4">
        <v>44</v>
      </c>
      <c r="R7546" s="4">
        <v>27</v>
      </c>
      <c r="S7546" s="4">
        <v>44</v>
      </c>
      <c r="T7546" s="4">
        <v>27</v>
      </c>
      <c r="U7546" s="4">
        <v>43</v>
      </c>
      <c r="V7546" s="13">
        <v>44</v>
      </c>
      <c r="W7546" s="4">
        <v>39</v>
      </c>
      <c r="X7546" s="4">
        <v>50</v>
      </c>
      <c r="Y7546">
        <f t="shared" si="1418"/>
        <v>0</v>
      </c>
      <c r="Z7546">
        <f t="shared" si="1419"/>
        <v>0</v>
      </c>
    </row>
    <row r="7547" spans="2:26" x14ac:dyDescent="0.25">
      <c r="B7547" s="11">
        <f t="shared" si="1420"/>
        <v>44875.958333315059</v>
      </c>
      <c r="C7547" s="1">
        <f t="shared" si="1411"/>
        <v>11</v>
      </c>
      <c r="D7547" s="1">
        <f t="shared" si="1412"/>
        <v>4</v>
      </c>
      <c r="E7547" s="12">
        <f t="shared" si="1413"/>
        <v>24</v>
      </c>
      <c r="F7547" s="124" t="str">
        <f t="shared" si="1414"/>
        <v>0</v>
      </c>
      <c r="G7547" s="1">
        <f ca="1">(OFFSET(O7547,0,MATCH(Customer!$J$6,'CDH &amp; HDH'!$P$11:$X$11,0)))</f>
        <v>43</v>
      </c>
      <c r="H7547" s="1" t="str">
        <f t="shared" si="1415"/>
        <v>Heating</v>
      </c>
      <c r="I7547" s="1">
        <f ca="1">OFFSET(IF($H7547="Cooling",Customer!$C$25,Customer!$C$52),E7547,D7547)</f>
        <v>66</v>
      </c>
      <c r="J7547" s="1">
        <f ca="1">OFFSET(IF($H7547="Cooling",Customer!$L$25,Customer!$L$52),$E7547,$D7547)</f>
        <v>64</v>
      </c>
      <c r="K7547" s="16">
        <f t="shared" si="1416"/>
        <v>0</v>
      </c>
      <c r="L7547" s="16">
        <f t="shared" si="1417"/>
        <v>0</v>
      </c>
      <c r="M7547" s="17">
        <f t="shared" ca="1" si="1421"/>
        <v>23</v>
      </c>
      <c r="N7547" s="17">
        <f t="shared" ca="1" si="1422"/>
        <v>21</v>
      </c>
      <c r="O7547" s="4"/>
      <c r="P7547" s="4">
        <v>32</v>
      </c>
      <c r="Q7547" s="4">
        <v>44</v>
      </c>
      <c r="R7547" s="4">
        <v>30</v>
      </c>
      <c r="S7547" s="4">
        <v>44</v>
      </c>
      <c r="T7547" s="4">
        <v>27</v>
      </c>
      <c r="U7547" s="4">
        <v>43</v>
      </c>
      <c r="V7547" s="13">
        <v>43</v>
      </c>
      <c r="W7547" s="4">
        <v>39</v>
      </c>
      <c r="X7547" s="4">
        <v>49</v>
      </c>
      <c r="Y7547">
        <f t="shared" si="1418"/>
        <v>0</v>
      </c>
      <c r="Z7547">
        <f t="shared" si="1419"/>
        <v>0</v>
      </c>
    </row>
    <row r="7548" spans="2:26" x14ac:dyDescent="0.25">
      <c r="B7548" s="11">
        <f t="shared" si="1420"/>
        <v>44875.999999981723</v>
      </c>
      <c r="C7548" s="1">
        <f t="shared" si="1411"/>
        <v>11</v>
      </c>
      <c r="D7548" s="1">
        <f t="shared" si="1412"/>
        <v>5</v>
      </c>
      <c r="E7548" s="12">
        <f t="shared" si="1413"/>
        <v>1</v>
      </c>
      <c r="F7548" s="124" t="str">
        <f t="shared" si="1414"/>
        <v>0</v>
      </c>
      <c r="G7548" s="1">
        <f ca="1">(OFFSET(O7548,0,MATCH(Customer!$J$6,'CDH &amp; HDH'!$P$11:$X$11,0)))</f>
        <v>41</v>
      </c>
      <c r="H7548" s="1" t="str">
        <f t="shared" si="1415"/>
        <v>Heating</v>
      </c>
      <c r="I7548" s="1">
        <f ca="1">OFFSET(IF($H7548="Cooling",Customer!$C$25,Customer!$C$52),E7548,D7548)</f>
        <v>66</v>
      </c>
      <c r="J7548" s="1">
        <f ca="1">OFFSET(IF($H7548="Cooling",Customer!$L$25,Customer!$L$52),$E7548,$D7548)</f>
        <v>64</v>
      </c>
      <c r="K7548" s="16">
        <f t="shared" si="1416"/>
        <v>0</v>
      </c>
      <c r="L7548" s="16">
        <f t="shared" si="1417"/>
        <v>0</v>
      </c>
      <c r="M7548" s="17">
        <f t="shared" ca="1" si="1421"/>
        <v>25</v>
      </c>
      <c r="N7548" s="17">
        <f t="shared" ca="1" si="1422"/>
        <v>23</v>
      </c>
      <c r="O7548" s="4"/>
      <c r="P7548" s="4">
        <v>31</v>
      </c>
      <c r="Q7548" s="4">
        <v>43</v>
      </c>
      <c r="R7548" s="4">
        <v>29</v>
      </c>
      <c r="S7548" s="4">
        <v>43</v>
      </c>
      <c r="T7548" s="4">
        <v>27</v>
      </c>
      <c r="U7548" s="4">
        <v>40</v>
      </c>
      <c r="V7548" s="13">
        <v>41</v>
      </c>
      <c r="W7548" s="4">
        <v>39</v>
      </c>
      <c r="X7548" s="4">
        <v>48</v>
      </c>
      <c r="Y7548">
        <f t="shared" si="1418"/>
        <v>0</v>
      </c>
      <c r="Z7548">
        <f t="shared" si="1419"/>
        <v>0</v>
      </c>
    </row>
    <row r="7549" spans="2:26" x14ac:dyDescent="0.25">
      <c r="B7549" s="11">
        <f t="shared" si="1420"/>
        <v>44876.041666648387</v>
      </c>
      <c r="C7549" s="1">
        <f t="shared" si="1411"/>
        <v>11</v>
      </c>
      <c r="D7549" s="1">
        <f t="shared" si="1412"/>
        <v>5</v>
      </c>
      <c r="E7549" s="12">
        <f t="shared" si="1413"/>
        <v>2</v>
      </c>
      <c r="F7549" s="124" t="str">
        <f t="shared" si="1414"/>
        <v>0</v>
      </c>
      <c r="G7549" s="1">
        <f ca="1">(OFFSET(O7549,0,MATCH(Customer!$J$6,'CDH &amp; HDH'!$P$11:$X$11,0)))</f>
        <v>39</v>
      </c>
      <c r="H7549" s="1" t="str">
        <f t="shared" si="1415"/>
        <v>Heating</v>
      </c>
      <c r="I7549" s="1">
        <f ca="1">OFFSET(IF($H7549="Cooling",Customer!$C$25,Customer!$C$52),E7549,D7549)</f>
        <v>66</v>
      </c>
      <c r="J7549" s="1">
        <f ca="1">OFFSET(IF($H7549="Cooling",Customer!$L$25,Customer!$L$52),$E7549,$D7549)</f>
        <v>64</v>
      </c>
      <c r="K7549" s="16">
        <f t="shared" si="1416"/>
        <v>0</v>
      </c>
      <c r="L7549" s="16">
        <f t="shared" si="1417"/>
        <v>0</v>
      </c>
      <c r="M7549" s="17">
        <f t="shared" ca="1" si="1421"/>
        <v>27</v>
      </c>
      <c r="N7549" s="17">
        <f t="shared" ca="1" si="1422"/>
        <v>25</v>
      </c>
      <c r="O7549" s="4"/>
      <c r="P7549" s="4">
        <v>31</v>
      </c>
      <c r="Q7549" s="4">
        <v>43</v>
      </c>
      <c r="R7549" s="4">
        <v>31</v>
      </c>
      <c r="S7549" s="4">
        <v>42</v>
      </c>
      <c r="T7549" s="4">
        <v>28</v>
      </c>
      <c r="U7549" s="4">
        <v>39</v>
      </c>
      <c r="V7549" s="13">
        <v>39</v>
      </c>
      <c r="W7549" s="4">
        <v>39</v>
      </c>
      <c r="X7549" s="4">
        <v>48</v>
      </c>
      <c r="Y7549">
        <f t="shared" si="1418"/>
        <v>0</v>
      </c>
      <c r="Z7549">
        <f t="shared" si="1419"/>
        <v>0</v>
      </c>
    </row>
    <row r="7550" spans="2:26" x14ac:dyDescent="0.25">
      <c r="B7550" s="11">
        <f t="shared" si="1420"/>
        <v>44876.083333315051</v>
      </c>
      <c r="C7550" s="1">
        <f t="shared" si="1411"/>
        <v>11</v>
      </c>
      <c r="D7550" s="1">
        <f t="shared" si="1412"/>
        <v>5</v>
      </c>
      <c r="E7550" s="12">
        <f t="shared" si="1413"/>
        <v>3</v>
      </c>
      <c r="F7550" s="124" t="str">
        <f t="shared" si="1414"/>
        <v>0</v>
      </c>
      <c r="G7550" s="1">
        <f ca="1">(OFFSET(O7550,0,MATCH(Customer!$J$6,'CDH &amp; HDH'!$P$11:$X$11,0)))</f>
        <v>38</v>
      </c>
      <c r="H7550" s="1" t="str">
        <f t="shared" si="1415"/>
        <v>Heating</v>
      </c>
      <c r="I7550" s="1">
        <f ca="1">OFFSET(IF($H7550="Cooling",Customer!$C$25,Customer!$C$52),E7550,D7550)</f>
        <v>66</v>
      </c>
      <c r="J7550" s="1">
        <f ca="1">OFFSET(IF($H7550="Cooling",Customer!$L$25,Customer!$L$52),$E7550,$D7550)</f>
        <v>64</v>
      </c>
      <c r="K7550" s="16">
        <f t="shared" si="1416"/>
        <v>0</v>
      </c>
      <c r="L7550" s="16">
        <f t="shared" si="1417"/>
        <v>0</v>
      </c>
      <c r="M7550" s="17">
        <f t="shared" ca="1" si="1421"/>
        <v>28</v>
      </c>
      <c r="N7550" s="17">
        <f t="shared" ca="1" si="1422"/>
        <v>26</v>
      </c>
      <c r="O7550" s="4"/>
      <c r="P7550" s="4">
        <v>31</v>
      </c>
      <c r="Q7550" s="4">
        <v>41</v>
      </c>
      <c r="R7550" s="4">
        <v>33</v>
      </c>
      <c r="S7550" s="4">
        <v>42</v>
      </c>
      <c r="T7550" s="4">
        <v>28</v>
      </c>
      <c r="U7550" s="4">
        <v>42</v>
      </c>
      <c r="V7550" s="13">
        <v>38</v>
      </c>
      <c r="W7550" s="4">
        <v>39</v>
      </c>
      <c r="X7550" s="4">
        <v>44</v>
      </c>
      <c r="Y7550">
        <f t="shared" si="1418"/>
        <v>0</v>
      </c>
      <c r="Z7550">
        <f t="shared" si="1419"/>
        <v>0</v>
      </c>
    </row>
    <row r="7551" spans="2:26" x14ac:dyDescent="0.25">
      <c r="B7551" s="11">
        <f t="shared" si="1420"/>
        <v>44876.124999981716</v>
      </c>
      <c r="C7551" s="1">
        <f t="shared" si="1411"/>
        <v>11</v>
      </c>
      <c r="D7551" s="1">
        <f t="shared" si="1412"/>
        <v>5</v>
      </c>
      <c r="E7551" s="12">
        <f t="shared" si="1413"/>
        <v>4</v>
      </c>
      <c r="F7551" s="124" t="str">
        <f t="shared" si="1414"/>
        <v>0</v>
      </c>
      <c r="G7551" s="1">
        <f ca="1">(OFFSET(O7551,0,MATCH(Customer!$J$6,'CDH &amp; HDH'!$P$11:$X$11,0)))</f>
        <v>37</v>
      </c>
      <c r="H7551" s="1" t="str">
        <f t="shared" si="1415"/>
        <v>Heating</v>
      </c>
      <c r="I7551" s="1">
        <f ca="1">OFFSET(IF($H7551="Cooling",Customer!$C$25,Customer!$C$52),E7551,D7551)</f>
        <v>66</v>
      </c>
      <c r="J7551" s="1">
        <f ca="1">OFFSET(IF($H7551="Cooling",Customer!$L$25,Customer!$L$52),$E7551,$D7551)</f>
        <v>64</v>
      </c>
      <c r="K7551" s="16">
        <f t="shared" si="1416"/>
        <v>0</v>
      </c>
      <c r="L7551" s="16">
        <f t="shared" si="1417"/>
        <v>0</v>
      </c>
      <c r="M7551" s="17">
        <f t="shared" ca="1" si="1421"/>
        <v>29</v>
      </c>
      <c r="N7551" s="17">
        <f t="shared" ca="1" si="1422"/>
        <v>27</v>
      </c>
      <c r="O7551" s="4"/>
      <c r="P7551" s="4">
        <v>31</v>
      </c>
      <c r="Q7551" s="4">
        <v>41</v>
      </c>
      <c r="R7551" s="4">
        <v>32</v>
      </c>
      <c r="S7551" s="4">
        <v>41</v>
      </c>
      <c r="T7551" s="4">
        <v>27</v>
      </c>
      <c r="U7551" s="4">
        <v>39</v>
      </c>
      <c r="V7551" s="13">
        <v>37</v>
      </c>
      <c r="W7551" s="4">
        <v>39</v>
      </c>
      <c r="X7551" s="4">
        <v>46</v>
      </c>
      <c r="Y7551">
        <f t="shared" si="1418"/>
        <v>0</v>
      </c>
      <c r="Z7551">
        <f t="shared" si="1419"/>
        <v>0</v>
      </c>
    </row>
    <row r="7552" spans="2:26" x14ac:dyDescent="0.25">
      <c r="B7552" s="11">
        <f t="shared" si="1420"/>
        <v>44876.16666664838</v>
      </c>
      <c r="C7552" s="1">
        <f t="shared" si="1411"/>
        <v>11</v>
      </c>
      <c r="D7552" s="1">
        <f t="shared" si="1412"/>
        <v>5</v>
      </c>
      <c r="E7552" s="12">
        <f t="shared" si="1413"/>
        <v>5</v>
      </c>
      <c r="F7552" s="124" t="str">
        <f t="shared" si="1414"/>
        <v>0</v>
      </c>
      <c r="G7552" s="1">
        <f ca="1">(OFFSET(O7552,0,MATCH(Customer!$J$6,'CDH &amp; HDH'!$P$11:$X$11,0)))</f>
        <v>36</v>
      </c>
      <c r="H7552" s="1" t="str">
        <f t="shared" si="1415"/>
        <v>Heating</v>
      </c>
      <c r="I7552" s="1">
        <f ca="1">OFFSET(IF($H7552="Cooling",Customer!$C$25,Customer!$C$52),E7552,D7552)</f>
        <v>66</v>
      </c>
      <c r="J7552" s="1">
        <f ca="1">OFFSET(IF($H7552="Cooling",Customer!$L$25,Customer!$L$52),$E7552,$D7552)</f>
        <v>64</v>
      </c>
      <c r="K7552" s="16">
        <f t="shared" si="1416"/>
        <v>0</v>
      </c>
      <c r="L7552" s="16">
        <f t="shared" si="1417"/>
        <v>0</v>
      </c>
      <c r="M7552" s="17">
        <f t="shared" ca="1" si="1421"/>
        <v>30</v>
      </c>
      <c r="N7552" s="17">
        <f t="shared" ca="1" si="1422"/>
        <v>28</v>
      </c>
      <c r="O7552" s="4"/>
      <c r="P7552" s="4">
        <v>31</v>
      </c>
      <c r="Q7552" s="4">
        <v>40</v>
      </c>
      <c r="R7552" s="4">
        <v>30</v>
      </c>
      <c r="S7552" s="4">
        <v>41</v>
      </c>
      <c r="T7552" s="4">
        <v>27</v>
      </c>
      <c r="U7552" s="4">
        <v>39</v>
      </c>
      <c r="V7552" s="13">
        <v>36</v>
      </c>
      <c r="W7552" s="4">
        <v>39</v>
      </c>
      <c r="X7552" s="4">
        <v>43</v>
      </c>
      <c r="Y7552">
        <f t="shared" si="1418"/>
        <v>0</v>
      </c>
      <c r="Z7552">
        <f t="shared" si="1419"/>
        <v>0</v>
      </c>
    </row>
    <row r="7553" spans="2:26" x14ac:dyDescent="0.25">
      <c r="B7553" s="11">
        <f t="shared" si="1420"/>
        <v>44876.208333315044</v>
      </c>
      <c r="C7553" s="1">
        <f t="shared" si="1411"/>
        <v>11</v>
      </c>
      <c r="D7553" s="1">
        <f t="shared" si="1412"/>
        <v>5</v>
      </c>
      <c r="E7553" s="12">
        <f t="shared" si="1413"/>
        <v>6</v>
      </c>
      <c r="F7553" s="124" t="str">
        <f t="shared" si="1414"/>
        <v>0</v>
      </c>
      <c r="G7553" s="1">
        <f ca="1">(OFFSET(O7553,0,MATCH(Customer!$J$6,'CDH &amp; HDH'!$P$11:$X$11,0)))</f>
        <v>35</v>
      </c>
      <c r="H7553" s="1" t="str">
        <f t="shared" si="1415"/>
        <v>Heating</v>
      </c>
      <c r="I7553" s="1">
        <f ca="1">OFFSET(IF($H7553="Cooling",Customer!$C$25,Customer!$C$52),E7553,D7553)</f>
        <v>66</v>
      </c>
      <c r="J7553" s="1">
        <f ca="1">OFFSET(IF($H7553="Cooling",Customer!$L$25,Customer!$L$52),$E7553,$D7553)</f>
        <v>64</v>
      </c>
      <c r="K7553" s="16">
        <f t="shared" si="1416"/>
        <v>0</v>
      </c>
      <c r="L7553" s="16">
        <f t="shared" si="1417"/>
        <v>0</v>
      </c>
      <c r="M7553" s="17">
        <f t="shared" ca="1" si="1421"/>
        <v>31</v>
      </c>
      <c r="N7553" s="17">
        <f t="shared" ca="1" si="1422"/>
        <v>29</v>
      </c>
      <c r="O7553" s="4"/>
      <c r="P7553" s="4">
        <v>31</v>
      </c>
      <c r="Q7553" s="4">
        <v>39</v>
      </c>
      <c r="R7553" s="4">
        <v>29</v>
      </c>
      <c r="S7553" s="4">
        <v>40</v>
      </c>
      <c r="T7553" s="4">
        <v>28</v>
      </c>
      <c r="U7553" s="4">
        <v>38</v>
      </c>
      <c r="V7553" s="13">
        <v>35</v>
      </c>
      <c r="W7553" s="4">
        <v>40</v>
      </c>
      <c r="X7553" s="4">
        <v>43</v>
      </c>
      <c r="Y7553">
        <f t="shared" si="1418"/>
        <v>0</v>
      </c>
      <c r="Z7553">
        <f t="shared" si="1419"/>
        <v>0</v>
      </c>
    </row>
    <row r="7554" spans="2:26" x14ac:dyDescent="0.25">
      <c r="B7554" s="11">
        <f t="shared" si="1420"/>
        <v>44876.249999981708</v>
      </c>
      <c r="C7554" s="1">
        <f t="shared" si="1411"/>
        <v>11</v>
      </c>
      <c r="D7554" s="1">
        <f t="shared" si="1412"/>
        <v>5</v>
      </c>
      <c r="E7554" s="12">
        <f t="shared" si="1413"/>
        <v>7</v>
      </c>
      <c r="F7554" s="124" t="str">
        <f t="shared" si="1414"/>
        <v>0</v>
      </c>
      <c r="G7554" s="1">
        <f ca="1">(OFFSET(O7554,0,MATCH(Customer!$J$6,'CDH &amp; HDH'!$P$11:$X$11,0)))</f>
        <v>34</v>
      </c>
      <c r="H7554" s="1" t="str">
        <f t="shared" si="1415"/>
        <v>Heating</v>
      </c>
      <c r="I7554" s="1">
        <f ca="1">OFFSET(IF($H7554="Cooling",Customer!$C$25,Customer!$C$52),E7554,D7554)</f>
        <v>66</v>
      </c>
      <c r="J7554" s="1">
        <f ca="1">OFFSET(IF($H7554="Cooling",Customer!$L$25,Customer!$L$52),$E7554,$D7554)</f>
        <v>64</v>
      </c>
      <c r="K7554" s="16">
        <f t="shared" si="1416"/>
        <v>0</v>
      </c>
      <c r="L7554" s="16">
        <f t="shared" si="1417"/>
        <v>0</v>
      </c>
      <c r="M7554" s="17">
        <f t="shared" ca="1" si="1421"/>
        <v>32</v>
      </c>
      <c r="N7554" s="17">
        <f t="shared" ca="1" si="1422"/>
        <v>30</v>
      </c>
      <c r="O7554" s="4"/>
      <c r="P7554" s="4">
        <v>31</v>
      </c>
      <c r="Q7554" s="4">
        <v>38</v>
      </c>
      <c r="R7554" s="4">
        <v>29</v>
      </c>
      <c r="S7554" s="4">
        <v>40</v>
      </c>
      <c r="T7554" s="4">
        <v>27</v>
      </c>
      <c r="U7554" s="4">
        <v>37</v>
      </c>
      <c r="V7554" s="13">
        <v>34</v>
      </c>
      <c r="W7554" s="4">
        <v>40</v>
      </c>
      <c r="X7554" s="4">
        <v>41</v>
      </c>
      <c r="Y7554">
        <f t="shared" si="1418"/>
        <v>0</v>
      </c>
      <c r="Z7554">
        <f t="shared" si="1419"/>
        <v>0</v>
      </c>
    </row>
    <row r="7555" spans="2:26" x14ac:dyDescent="0.25">
      <c r="B7555" s="11">
        <f t="shared" si="1420"/>
        <v>44876.291666648372</v>
      </c>
      <c r="C7555" s="1">
        <f t="shared" si="1411"/>
        <v>11</v>
      </c>
      <c r="D7555" s="1">
        <f t="shared" si="1412"/>
        <v>5</v>
      </c>
      <c r="E7555" s="12">
        <f t="shared" si="1413"/>
        <v>8</v>
      </c>
      <c r="F7555" s="124" t="str">
        <f t="shared" si="1414"/>
        <v>0</v>
      </c>
      <c r="G7555" s="1">
        <f ca="1">(OFFSET(O7555,0,MATCH(Customer!$J$6,'CDH &amp; HDH'!$P$11:$X$11,0)))</f>
        <v>37</v>
      </c>
      <c r="H7555" s="1" t="str">
        <f t="shared" si="1415"/>
        <v>Heating</v>
      </c>
      <c r="I7555" s="1">
        <f ca="1">OFFSET(IF($H7555="Cooling",Customer!$C$25,Customer!$C$52),E7555,D7555)</f>
        <v>70</v>
      </c>
      <c r="J7555" s="1">
        <f ca="1">OFFSET(IF($H7555="Cooling",Customer!$L$25,Customer!$L$52),$E7555,$D7555)</f>
        <v>70</v>
      </c>
      <c r="K7555" s="16">
        <f t="shared" si="1416"/>
        <v>0</v>
      </c>
      <c r="L7555" s="16">
        <f t="shared" si="1417"/>
        <v>0</v>
      </c>
      <c r="M7555" s="17">
        <f t="shared" ca="1" si="1421"/>
        <v>33</v>
      </c>
      <c r="N7555" s="17">
        <f t="shared" ca="1" si="1422"/>
        <v>33</v>
      </c>
      <c r="O7555" s="4"/>
      <c r="P7555" s="4">
        <v>31</v>
      </c>
      <c r="Q7555" s="4">
        <v>38</v>
      </c>
      <c r="R7555" s="4">
        <v>30</v>
      </c>
      <c r="S7555" s="4">
        <v>40</v>
      </c>
      <c r="T7555" s="4">
        <v>27</v>
      </c>
      <c r="U7555" s="4">
        <v>42</v>
      </c>
      <c r="V7555" s="13">
        <v>37</v>
      </c>
      <c r="W7555" s="4">
        <v>40</v>
      </c>
      <c r="X7555" s="4">
        <v>43</v>
      </c>
      <c r="Y7555">
        <f t="shared" si="1418"/>
        <v>0</v>
      </c>
      <c r="Z7555">
        <f t="shared" si="1419"/>
        <v>0</v>
      </c>
    </row>
    <row r="7556" spans="2:26" x14ac:dyDescent="0.25">
      <c r="B7556" s="11">
        <f t="shared" si="1420"/>
        <v>44876.333333315037</v>
      </c>
      <c r="C7556" s="1">
        <f t="shared" si="1411"/>
        <v>11</v>
      </c>
      <c r="D7556" s="1">
        <f t="shared" si="1412"/>
        <v>5</v>
      </c>
      <c r="E7556" s="12">
        <f t="shared" si="1413"/>
        <v>9</v>
      </c>
      <c r="F7556" s="124" t="str">
        <f t="shared" si="1414"/>
        <v>0</v>
      </c>
      <c r="G7556" s="1">
        <f ca="1">(OFFSET(O7556,0,MATCH(Customer!$J$6,'CDH &amp; HDH'!$P$11:$X$11,0)))</f>
        <v>37</v>
      </c>
      <c r="H7556" s="1" t="str">
        <f t="shared" si="1415"/>
        <v>Heating</v>
      </c>
      <c r="I7556" s="1">
        <f ca="1">OFFSET(IF($H7556="Cooling",Customer!$C$25,Customer!$C$52),E7556,D7556)</f>
        <v>70</v>
      </c>
      <c r="J7556" s="1">
        <f ca="1">OFFSET(IF($H7556="Cooling",Customer!$L$25,Customer!$L$52),$E7556,$D7556)</f>
        <v>70</v>
      </c>
      <c r="K7556" s="16">
        <f t="shared" si="1416"/>
        <v>0</v>
      </c>
      <c r="L7556" s="16">
        <f t="shared" si="1417"/>
        <v>0</v>
      </c>
      <c r="M7556" s="17">
        <f t="shared" ca="1" si="1421"/>
        <v>33</v>
      </c>
      <c r="N7556" s="17">
        <f t="shared" ca="1" si="1422"/>
        <v>33</v>
      </c>
      <c r="O7556" s="4"/>
      <c r="P7556" s="4">
        <v>31</v>
      </c>
      <c r="Q7556" s="4">
        <v>38</v>
      </c>
      <c r="R7556" s="4">
        <v>31</v>
      </c>
      <c r="S7556" s="4">
        <v>40</v>
      </c>
      <c r="T7556" s="4">
        <v>28</v>
      </c>
      <c r="U7556" s="4">
        <v>46</v>
      </c>
      <c r="V7556" s="13">
        <v>37</v>
      </c>
      <c r="W7556" s="4">
        <v>41</v>
      </c>
      <c r="X7556" s="4">
        <v>46</v>
      </c>
      <c r="Y7556">
        <f t="shared" si="1418"/>
        <v>0</v>
      </c>
      <c r="Z7556">
        <f t="shared" si="1419"/>
        <v>0</v>
      </c>
    </row>
    <row r="7557" spans="2:26" x14ac:dyDescent="0.25">
      <c r="B7557" s="11">
        <f t="shared" si="1420"/>
        <v>44876.374999981701</v>
      </c>
      <c r="C7557" s="1">
        <f t="shared" si="1411"/>
        <v>11</v>
      </c>
      <c r="D7557" s="1">
        <f t="shared" si="1412"/>
        <v>5</v>
      </c>
      <c r="E7557" s="12">
        <f t="shared" si="1413"/>
        <v>10</v>
      </c>
      <c r="F7557" s="124" t="str">
        <f t="shared" si="1414"/>
        <v>0</v>
      </c>
      <c r="G7557" s="1">
        <f ca="1">(OFFSET(O7557,0,MATCH(Customer!$J$6,'CDH &amp; HDH'!$P$11:$X$11,0)))</f>
        <v>38</v>
      </c>
      <c r="H7557" s="1" t="str">
        <f t="shared" si="1415"/>
        <v>Heating</v>
      </c>
      <c r="I7557" s="1">
        <f ca="1">OFFSET(IF($H7557="Cooling",Customer!$C$25,Customer!$C$52),E7557,D7557)</f>
        <v>70</v>
      </c>
      <c r="J7557" s="1">
        <f ca="1">OFFSET(IF($H7557="Cooling",Customer!$L$25,Customer!$L$52),$E7557,$D7557)</f>
        <v>70</v>
      </c>
      <c r="K7557" s="16">
        <f t="shared" si="1416"/>
        <v>0</v>
      </c>
      <c r="L7557" s="16">
        <f t="shared" si="1417"/>
        <v>0</v>
      </c>
      <c r="M7557" s="17">
        <f t="shared" ca="1" si="1421"/>
        <v>32</v>
      </c>
      <c r="N7557" s="17">
        <f t="shared" ca="1" si="1422"/>
        <v>32</v>
      </c>
      <c r="O7557" s="4"/>
      <c r="P7557" s="4">
        <v>31</v>
      </c>
      <c r="Q7557" s="4">
        <v>38</v>
      </c>
      <c r="R7557" s="4">
        <v>32</v>
      </c>
      <c r="S7557" s="4">
        <v>40</v>
      </c>
      <c r="T7557" s="4">
        <v>28</v>
      </c>
      <c r="U7557" s="4">
        <v>49</v>
      </c>
      <c r="V7557" s="13">
        <v>38</v>
      </c>
      <c r="W7557" s="4">
        <v>43</v>
      </c>
      <c r="X7557" s="4">
        <v>48</v>
      </c>
      <c r="Y7557">
        <f t="shared" si="1418"/>
        <v>0</v>
      </c>
      <c r="Z7557">
        <f t="shared" si="1419"/>
        <v>0</v>
      </c>
    </row>
    <row r="7558" spans="2:26" x14ac:dyDescent="0.25">
      <c r="B7558" s="11">
        <f t="shared" si="1420"/>
        <v>44876.416666648365</v>
      </c>
      <c r="C7558" s="1">
        <f t="shared" si="1411"/>
        <v>11</v>
      </c>
      <c r="D7558" s="1">
        <f t="shared" si="1412"/>
        <v>5</v>
      </c>
      <c r="E7558" s="12">
        <f t="shared" si="1413"/>
        <v>11</v>
      </c>
      <c r="F7558" s="124" t="str">
        <f t="shared" si="1414"/>
        <v>0</v>
      </c>
      <c r="G7558" s="1">
        <f ca="1">(OFFSET(O7558,0,MATCH(Customer!$J$6,'CDH &amp; HDH'!$P$11:$X$11,0)))</f>
        <v>39</v>
      </c>
      <c r="H7558" s="1" t="str">
        <f t="shared" si="1415"/>
        <v>Heating</v>
      </c>
      <c r="I7558" s="1">
        <f ca="1">OFFSET(IF($H7558="Cooling",Customer!$C$25,Customer!$C$52),E7558,D7558)</f>
        <v>70</v>
      </c>
      <c r="J7558" s="1">
        <f ca="1">OFFSET(IF($H7558="Cooling",Customer!$L$25,Customer!$L$52),$E7558,$D7558)</f>
        <v>70</v>
      </c>
      <c r="K7558" s="16">
        <f t="shared" si="1416"/>
        <v>0</v>
      </c>
      <c r="L7558" s="16">
        <f t="shared" si="1417"/>
        <v>0</v>
      </c>
      <c r="M7558" s="17">
        <f t="shared" ca="1" si="1421"/>
        <v>31</v>
      </c>
      <c r="N7558" s="17">
        <f t="shared" ca="1" si="1422"/>
        <v>31</v>
      </c>
      <c r="O7558" s="4"/>
      <c r="P7558" s="4">
        <v>31</v>
      </c>
      <c r="Q7558" s="4">
        <v>37</v>
      </c>
      <c r="R7558" s="4">
        <v>32</v>
      </c>
      <c r="S7558" s="4">
        <v>41</v>
      </c>
      <c r="T7558" s="4">
        <v>28</v>
      </c>
      <c r="U7558" s="4">
        <v>53</v>
      </c>
      <c r="V7558" s="13">
        <v>39</v>
      </c>
      <c r="W7558" s="4">
        <v>46</v>
      </c>
      <c r="X7558" s="4">
        <v>48</v>
      </c>
      <c r="Y7558">
        <f t="shared" si="1418"/>
        <v>0</v>
      </c>
      <c r="Z7558">
        <f t="shared" si="1419"/>
        <v>0</v>
      </c>
    </row>
    <row r="7559" spans="2:26" x14ac:dyDescent="0.25">
      <c r="B7559" s="11">
        <f t="shared" si="1420"/>
        <v>44876.458333315029</v>
      </c>
      <c r="C7559" s="1">
        <f t="shared" si="1411"/>
        <v>11</v>
      </c>
      <c r="D7559" s="1">
        <f t="shared" si="1412"/>
        <v>5</v>
      </c>
      <c r="E7559" s="12">
        <f t="shared" si="1413"/>
        <v>12</v>
      </c>
      <c r="F7559" s="124" t="str">
        <f t="shared" si="1414"/>
        <v>0</v>
      </c>
      <c r="G7559" s="1">
        <f ca="1">(OFFSET(O7559,0,MATCH(Customer!$J$6,'CDH &amp; HDH'!$P$11:$X$11,0)))</f>
        <v>40</v>
      </c>
      <c r="H7559" s="1" t="str">
        <f t="shared" si="1415"/>
        <v>Heating</v>
      </c>
      <c r="I7559" s="1">
        <f ca="1">OFFSET(IF($H7559="Cooling",Customer!$C$25,Customer!$C$52),E7559,D7559)</f>
        <v>70</v>
      </c>
      <c r="J7559" s="1">
        <f ca="1">OFFSET(IF($H7559="Cooling",Customer!$L$25,Customer!$L$52),$E7559,$D7559)</f>
        <v>70</v>
      </c>
      <c r="K7559" s="16">
        <f t="shared" si="1416"/>
        <v>0</v>
      </c>
      <c r="L7559" s="16">
        <f t="shared" si="1417"/>
        <v>0</v>
      </c>
      <c r="M7559" s="17">
        <f t="shared" ca="1" si="1421"/>
        <v>30</v>
      </c>
      <c r="N7559" s="17">
        <f t="shared" ca="1" si="1422"/>
        <v>30</v>
      </c>
      <c r="O7559" s="4"/>
      <c r="P7559" s="4">
        <v>30</v>
      </c>
      <c r="Q7559" s="4">
        <v>37</v>
      </c>
      <c r="R7559" s="4">
        <v>33</v>
      </c>
      <c r="S7559" s="4">
        <v>41</v>
      </c>
      <c r="T7559" s="4">
        <v>28</v>
      </c>
      <c r="U7559" s="4">
        <v>54</v>
      </c>
      <c r="V7559" s="13">
        <v>40</v>
      </c>
      <c r="W7559" s="4">
        <v>46</v>
      </c>
      <c r="X7559" s="4">
        <v>48</v>
      </c>
      <c r="Y7559">
        <f t="shared" si="1418"/>
        <v>0</v>
      </c>
      <c r="Z7559">
        <f t="shared" si="1419"/>
        <v>0</v>
      </c>
    </row>
    <row r="7560" spans="2:26" x14ac:dyDescent="0.25">
      <c r="B7560" s="11">
        <f t="shared" si="1420"/>
        <v>44876.499999981694</v>
      </c>
      <c r="C7560" s="1">
        <f t="shared" si="1411"/>
        <v>11</v>
      </c>
      <c r="D7560" s="1">
        <f t="shared" si="1412"/>
        <v>5</v>
      </c>
      <c r="E7560" s="12">
        <f t="shared" si="1413"/>
        <v>13</v>
      </c>
      <c r="F7560" s="124" t="str">
        <f t="shared" si="1414"/>
        <v>0</v>
      </c>
      <c r="G7560" s="1">
        <f ca="1">(OFFSET(O7560,0,MATCH(Customer!$J$6,'CDH &amp; HDH'!$P$11:$X$11,0)))</f>
        <v>42</v>
      </c>
      <c r="H7560" s="1" t="str">
        <f t="shared" si="1415"/>
        <v>Heating</v>
      </c>
      <c r="I7560" s="1">
        <f ca="1">OFFSET(IF($H7560="Cooling",Customer!$C$25,Customer!$C$52),E7560,D7560)</f>
        <v>70</v>
      </c>
      <c r="J7560" s="1">
        <f ca="1">OFFSET(IF($H7560="Cooling",Customer!$L$25,Customer!$L$52),$E7560,$D7560)</f>
        <v>70</v>
      </c>
      <c r="K7560" s="16">
        <f t="shared" si="1416"/>
        <v>0</v>
      </c>
      <c r="L7560" s="16">
        <f t="shared" si="1417"/>
        <v>0</v>
      </c>
      <c r="M7560" s="17">
        <f t="shared" ca="1" si="1421"/>
        <v>28</v>
      </c>
      <c r="N7560" s="17">
        <f t="shared" ca="1" si="1422"/>
        <v>28</v>
      </c>
      <c r="O7560" s="4"/>
      <c r="P7560" s="4">
        <v>31</v>
      </c>
      <c r="Q7560" s="4">
        <v>37</v>
      </c>
      <c r="R7560" s="4">
        <v>33</v>
      </c>
      <c r="S7560" s="4">
        <v>42</v>
      </c>
      <c r="T7560" s="4">
        <v>28</v>
      </c>
      <c r="U7560" s="4">
        <v>55</v>
      </c>
      <c r="V7560" s="13">
        <v>42</v>
      </c>
      <c r="W7560" s="4">
        <v>47</v>
      </c>
      <c r="X7560" s="4">
        <v>49</v>
      </c>
      <c r="Y7560">
        <f t="shared" si="1418"/>
        <v>0</v>
      </c>
      <c r="Z7560">
        <f t="shared" si="1419"/>
        <v>0</v>
      </c>
    </row>
    <row r="7561" spans="2:26" x14ac:dyDescent="0.25">
      <c r="B7561" s="11">
        <f t="shared" si="1420"/>
        <v>44876.541666648358</v>
      </c>
      <c r="C7561" s="1">
        <f t="shared" si="1411"/>
        <v>11</v>
      </c>
      <c r="D7561" s="1">
        <f t="shared" si="1412"/>
        <v>5</v>
      </c>
      <c r="E7561" s="12">
        <f t="shared" si="1413"/>
        <v>14</v>
      </c>
      <c r="F7561" s="124" t="str">
        <f t="shared" si="1414"/>
        <v>0</v>
      </c>
      <c r="G7561" s="1">
        <f ca="1">(OFFSET(O7561,0,MATCH(Customer!$J$6,'CDH &amp; HDH'!$P$11:$X$11,0)))</f>
        <v>41</v>
      </c>
      <c r="H7561" s="1" t="str">
        <f t="shared" si="1415"/>
        <v>Heating</v>
      </c>
      <c r="I7561" s="1">
        <f ca="1">OFFSET(IF($H7561="Cooling",Customer!$C$25,Customer!$C$52),E7561,D7561)</f>
        <v>70</v>
      </c>
      <c r="J7561" s="1">
        <f ca="1">OFFSET(IF($H7561="Cooling",Customer!$L$25,Customer!$L$52),$E7561,$D7561)</f>
        <v>70</v>
      </c>
      <c r="K7561" s="16">
        <f t="shared" si="1416"/>
        <v>0</v>
      </c>
      <c r="L7561" s="16">
        <f t="shared" si="1417"/>
        <v>0</v>
      </c>
      <c r="M7561" s="17">
        <f t="shared" ca="1" si="1421"/>
        <v>29</v>
      </c>
      <c r="N7561" s="17">
        <f t="shared" ca="1" si="1422"/>
        <v>29</v>
      </c>
      <c r="O7561" s="4"/>
      <c r="P7561" s="4">
        <v>31</v>
      </c>
      <c r="Q7561" s="4">
        <v>39</v>
      </c>
      <c r="R7561" s="4">
        <v>33</v>
      </c>
      <c r="S7561" s="4">
        <v>41</v>
      </c>
      <c r="T7561" s="4">
        <v>28</v>
      </c>
      <c r="U7561" s="4">
        <v>56</v>
      </c>
      <c r="V7561" s="13">
        <v>41</v>
      </c>
      <c r="W7561" s="4">
        <v>48</v>
      </c>
      <c r="X7561" s="4">
        <v>48</v>
      </c>
      <c r="Y7561">
        <f t="shared" si="1418"/>
        <v>0</v>
      </c>
      <c r="Z7561">
        <f t="shared" si="1419"/>
        <v>0</v>
      </c>
    </row>
    <row r="7562" spans="2:26" x14ac:dyDescent="0.25">
      <c r="B7562" s="11">
        <f t="shared" si="1420"/>
        <v>44876.583333315022</v>
      </c>
      <c r="C7562" s="1">
        <f t="shared" si="1411"/>
        <v>11</v>
      </c>
      <c r="D7562" s="1">
        <f t="shared" si="1412"/>
        <v>5</v>
      </c>
      <c r="E7562" s="12">
        <f t="shared" si="1413"/>
        <v>15</v>
      </c>
      <c r="F7562" s="124" t="str">
        <f t="shared" si="1414"/>
        <v>0</v>
      </c>
      <c r="G7562" s="1">
        <f ca="1">(OFFSET(O7562,0,MATCH(Customer!$J$6,'CDH &amp; HDH'!$P$11:$X$11,0)))</f>
        <v>41</v>
      </c>
      <c r="H7562" s="1" t="str">
        <f t="shared" si="1415"/>
        <v>Heating</v>
      </c>
      <c r="I7562" s="1">
        <f ca="1">OFFSET(IF($H7562="Cooling",Customer!$C$25,Customer!$C$52),E7562,D7562)</f>
        <v>70</v>
      </c>
      <c r="J7562" s="1">
        <f ca="1">OFFSET(IF($H7562="Cooling",Customer!$L$25,Customer!$L$52),$E7562,$D7562)</f>
        <v>70</v>
      </c>
      <c r="K7562" s="16">
        <f t="shared" si="1416"/>
        <v>0</v>
      </c>
      <c r="L7562" s="16">
        <f t="shared" si="1417"/>
        <v>0</v>
      </c>
      <c r="M7562" s="17">
        <f t="shared" ca="1" si="1421"/>
        <v>29</v>
      </c>
      <c r="N7562" s="17">
        <f t="shared" ca="1" si="1422"/>
        <v>29</v>
      </c>
      <c r="O7562" s="4"/>
      <c r="P7562" s="4">
        <v>30</v>
      </c>
      <c r="Q7562" s="4">
        <v>37</v>
      </c>
      <c r="R7562" s="4">
        <v>33</v>
      </c>
      <c r="S7562" s="4">
        <v>41</v>
      </c>
      <c r="T7562" s="4">
        <v>28</v>
      </c>
      <c r="U7562" s="4">
        <v>54</v>
      </c>
      <c r="V7562" s="13">
        <v>41</v>
      </c>
      <c r="W7562" s="4">
        <v>47</v>
      </c>
      <c r="X7562" s="4">
        <v>47</v>
      </c>
      <c r="Y7562">
        <f t="shared" si="1418"/>
        <v>0</v>
      </c>
      <c r="Z7562">
        <f t="shared" si="1419"/>
        <v>0</v>
      </c>
    </row>
    <row r="7563" spans="2:26" x14ac:dyDescent="0.25">
      <c r="B7563" s="11">
        <f t="shared" si="1420"/>
        <v>44876.624999981686</v>
      </c>
      <c r="C7563" s="1">
        <f t="shared" si="1411"/>
        <v>11</v>
      </c>
      <c r="D7563" s="1">
        <f t="shared" si="1412"/>
        <v>5</v>
      </c>
      <c r="E7563" s="12">
        <f t="shared" si="1413"/>
        <v>16</v>
      </c>
      <c r="F7563" s="124" t="str">
        <f t="shared" si="1414"/>
        <v>0</v>
      </c>
      <c r="G7563" s="1">
        <f ca="1">(OFFSET(O7563,0,MATCH(Customer!$J$6,'CDH &amp; HDH'!$P$11:$X$11,0)))</f>
        <v>41</v>
      </c>
      <c r="H7563" s="1" t="str">
        <f t="shared" si="1415"/>
        <v>Heating</v>
      </c>
      <c r="I7563" s="1">
        <f ca="1">OFFSET(IF($H7563="Cooling",Customer!$C$25,Customer!$C$52),E7563,D7563)</f>
        <v>70</v>
      </c>
      <c r="J7563" s="1">
        <f ca="1">OFFSET(IF($H7563="Cooling",Customer!$L$25,Customer!$L$52),$E7563,$D7563)</f>
        <v>70</v>
      </c>
      <c r="K7563" s="16">
        <f t="shared" si="1416"/>
        <v>0</v>
      </c>
      <c r="L7563" s="16">
        <f t="shared" si="1417"/>
        <v>0</v>
      </c>
      <c r="M7563" s="17">
        <f t="shared" ca="1" si="1421"/>
        <v>29</v>
      </c>
      <c r="N7563" s="17">
        <f t="shared" ca="1" si="1422"/>
        <v>29</v>
      </c>
      <c r="O7563" s="4"/>
      <c r="P7563" s="4">
        <v>29</v>
      </c>
      <c r="Q7563" s="4">
        <v>38</v>
      </c>
      <c r="R7563" s="4">
        <v>33</v>
      </c>
      <c r="S7563" s="4">
        <v>41</v>
      </c>
      <c r="T7563" s="4">
        <v>29</v>
      </c>
      <c r="U7563" s="4">
        <v>55</v>
      </c>
      <c r="V7563" s="13">
        <v>41</v>
      </c>
      <c r="W7563" s="4">
        <v>47</v>
      </c>
      <c r="X7563" s="4">
        <v>47</v>
      </c>
      <c r="Y7563">
        <f t="shared" si="1418"/>
        <v>0</v>
      </c>
      <c r="Z7563">
        <f t="shared" si="1419"/>
        <v>0</v>
      </c>
    </row>
    <row r="7564" spans="2:26" x14ac:dyDescent="0.25">
      <c r="B7564" s="11">
        <f t="shared" si="1420"/>
        <v>44876.666666648351</v>
      </c>
      <c r="C7564" s="1">
        <f t="shared" si="1411"/>
        <v>11</v>
      </c>
      <c r="D7564" s="1">
        <f t="shared" si="1412"/>
        <v>5</v>
      </c>
      <c r="E7564" s="12">
        <f t="shared" si="1413"/>
        <v>17</v>
      </c>
      <c r="F7564" s="124" t="str">
        <f t="shared" si="1414"/>
        <v>0</v>
      </c>
      <c r="G7564" s="1">
        <f ca="1">(OFFSET(O7564,0,MATCH(Customer!$J$6,'CDH &amp; HDH'!$P$11:$X$11,0)))</f>
        <v>40</v>
      </c>
      <c r="H7564" s="1" t="str">
        <f t="shared" si="1415"/>
        <v>Heating</v>
      </c>
      <c r="I7564" s="1">
        <f ca="1">OFFSET(IF($H7564="Cooling",Customer!$C$25,Customer!$C$52),E7564,D7564)</f>
        <v>70</v>
      </c>
      <c r="J7564" s="1">
        <f ca="1">OFFSET(IF($H7564="Cooling",Customer!$L$25,Customer!$L$52),$E7564,$D7564)</f>
        <v>70</v>
      </c>
      <c r="K7564" s="16">
        <f t="shared" si="1416"/>
        <v>0</v>
      </c>
      <c r="L7564" s="16">
        <f t="shared" si="1417"/>
        <v>0</v>
      </c>
      <c r="M7564" s="17">
        <f t="shared" ca="1" si="1421"/>
        <v>30</v>
      </c>
      <c r="N7564" s="17">
        <f t="shared" ca="1" si="1422"/>
        <v>30</v>
      </c>
      <c r="O7564" s="4"/>
      <c r="P7564" s="4">
        <v>29</v>
      </c>
      <c r="Q7564" s="4">
        <v>36</v>
      </c>
      <c r="R7564" s="4">
        <v>33</v>
      </c>
      <c r="S7564" s="4">
        <v>40</v>
      </c>
      <c r="T7564" s="4">
        <v>28</v>
      </c>
      <c r="U7564" s="4">
        <v>55</v>
      </c>
      <c r="V7564" s="13">
        <v>40</v>
      </c>
      <c r="W7564" s="4">
        <v>46</v>
      </c>
      <c r="X7564" s="4">
        <v>45</v>
      </c>
      <c r="Y7564">
        <f t="shared" si="1418"/>
        <v>0</v>
      </c>
      <c r="Z7564">
        <f t="shared" si="1419"/>
        <v>0</v>
      </c>
    </row>
    <row r="7565" spans="2:26" x14ac:dyDescent="0.25">
      <c r="B7565" s="11">
        <f t="shared" si="1420"/>
        <v>44876.708333315015</v>
      </c>
      <c r="C7565" s="1">
        <f t="shared" ref="C7565:C7628" si="1423">MONTH(B7565)</f>
        <v>11</v>
      </c>
      <c r="D7565" s="1">
        <f t="shared" ref="D7565:D7628" si="1424">WEEKDAY(B7565,2)</f>
        <v>5</v>
      </c>
      <c r="E7565" s="12">
        <f t="shared" ref="E7565:E7628" si="1425">HOUR(B7565)+1</f>
        <v>18</v>
      </c>
      <c r="F7565" s="124" t="str">
        <f t="shared" ref="F7565:F7628" si="1426">IF(AND(C7565&gt;5,C7565&lt;9,D7565&lt;6,E7565&gt;14,E7565&lt;19),"1",IF(AND(OR(E7565=8,E7565=9,E7565=19,E7565=20),C7565&lt;3,D7565&lt;6),"1","0"))</f>
        <v>0</v>
      </c>
      <c r="G7565" s="1">
        <f ca="1">(OFFSET(O7565,0,MATCH(Customer!$J$6,'CDH &amp; HDH'!$P$11:$X$11,0)))</f>
        <v>39</v>
      </c>
      <c r="H7565" s="1" t="str">
        <f t="shared" ref="H7565:H7628" si="1427">IF(AND(C7565&gt;=5,C7565&lt;=9),"Cooling","Heating")</f>
        <v>Heating</v>
      </c>
      <c r="I7565" s="1">
        <f ca="1">OFFSET(IF($H7565="Cooling",Customer!$C$25,Customer!$C$52),E7565,D7565)</f>
        <v>70</v>
      </c>
      <c r="J7565" s="1">
        <f ca="1">OFFSET(IF($H7565="Cooling",Customer!$L$25,Customer!$L$52),$E7565,$D7565)</f>
        <v>70</v>
      </c>
      <c r="K7565" s="16">
        <f t="shared" ref="K7565:K7628" si="1428">IF($H7565="Heating",0,MAX(0,$G7565-I7565))</f>
        <v>0</v>
      </c>
      <c r="L7565" s="16">
        <f t="shared" ref="L7565:L7628" si="1429">IF($H7565="Heating",0,MAX(0,$G7565-J7565))</f>
        <v>0</v>
      </c>
      <c r="M7565" s="17">
        <f t="shared" ca="1" si="1421"/>
        <v>31</v>
      </c>
      <c r="N7565" s="17">
        <f t="shared" ca="1" si="1422"/>
        <v>31</v>
      </c>
      <c r="O7565" s="4"/>
      <c r="P7565" s="4">
        <v>30</v>
      </c>
      <c r="Q7565" s="4">
        <v>35</v>
      </c>
      <c r="R7565" s="4">
        <v>33</v>
      </c>
      <c r="S7565" s="4">
        <v>40</v>
      </c>
      <c r="T7565" s="4">
        <v>29</v>
      </c>
      <c r="U7565" s="4">
        <v>54</v>
      </c>
      <c r="V7565" s="13">
        <v>39</v>
      </c>
      <c r="W7565" s="4">
        <v>44</v>
      </c>
      <c r="X7565" s="4">
        <v>44</v>
      </c>
      <c r="Y7565">
        <f t="shared" ref="Y7565:Y7628" si="1430">1.08*400*K7565</f>
        <v>0</v>
      </c>
      <c r="Z7565">
        <f t="shared" ref="Z7565:Z7628" si="1431">1.08*400*L7565</f>
        <v>0</v>
      </c>
    </row>
    <row r="7566" spans="2:26" x14ac:dyDescent="0.25">
      <c r="B7566" s="11">
        <f t="shared" ref="B7566:B7629" si="1432">B7565+1/24</f>
        <v>44876.749999981679</v>
      </c>
      <c r="C7566" s="1">
        <f t="shared" si="1423"/>
        <v>11</v>
      </c>
      <c r="D7566" s="1">
        <f t="shared" si="1424"/>
        <v>5</v>
      </c>
      <c r="E7566" s="12">
        <f t="shared" si="1425"/>
        <v>19</v>
      </c>
      <c r="F7566" s="124" t="str">
        <f t="shared" si="1426"/>
        <v>0</v>
      </c>
      <c r="G7566" s="1">
        <f ca="1">(OFFSET(O7566,0,MATCH(Customer!$J$6,'CDH &amp; HDH'!$P$11:$X$11,0)))</f>
        <v>38</v>
      </c>
      <c r="H7566" s="1" t="str">
        <f t="shared" si="1427"/>
        <v>Heating</v>
      </c>
      <c r="I7566" s="1">
        <f ca="1">OFFSET(IF($H7566="Cooling",Customer!$C$25,Customer!$C$52),E7566,D7566)</f>
        <v>66</v>
      </c>
      <c r="J7566" s="1">
        <f ca="1">OFFSET(IF($H7566="Cooling",Customer!$L$25,Customer!$L$52),$E7566,$D7566)</f>
        <v>64</v>
      </c>
      <c r="K7566" s="16">
        <f t="shared" si="1428"/>
        <v>0</v>
      </c>
      <c r="L7566" s="16">
        <f t="shared" si="1429"/>
        <v>0</v>
      </c>
      <c r="M7566" s="17">
        <f t="shared" ca="1" si="1421"/>
        <v>28</v>
      </c>
      <c r="N7566" s="17">
        <f t="shared" ca="1" si="1422"/>
        <v>26</v>
      </c>
      <c r="O7566" s="4"/>
      <c r="P7566" s="4">
        <v>30</v>
      </c>
      <c r="Q7566" s="4">
        <v>35</v>
      </c>
      <c r="R7566" s="4">
        <v>33</v>
      </c>
      <c r="S7566" s="4">
        <v>40</v>
      </c>
      <c r="T7566" s="4">
        <v>29</v>
      </c>
      <c r="U7566" s="4">
        <v>54</v>
      </c>
      <c r="V7566" s="13">
        <v>38</v>
      </c>
      <c r="W7566" s="4">
        <v>44</v>
      </c>
      <c r="X7566" s="4">
        <v>44</v>
      </c>
      <c r="Y7566">
        <f t="shared" si="1430"/>
        <v>0</v>
      </c>
      <c r="Z7566">
        <f t="shared" si="1431"/>
        <v>0</v>
      </c>
    </row>
    <row r="7567" spans="2:26" x14ac:dyDescent="0.25">
      <c r="B7567" s="11">
        <f t="shared" si="1432"/>
        <v>44876.791666648343</v>
      </c>
      <c r="C7567" s="1">
        <f t="shared" si="1423"/>
        <v>11</v>
      </c>
      <c r="D7567" s="1">
        <f t="shared" si="1424"/>
        <v>5</v>
      </c>
      <c r="E7567" s="12">
        <f t="shared" si="1425"/>
        <v>20</v>
      </c>
      <c r="F7567" s="124" t="str">
        <f t="shared" si="1426"/>
        <v>0</v>
      </c>
      <c r="G7567" s="1">
        <f ca="1">(OFFSET(O7567,0,MATCH(Customer!$J$6,'CDH &amp; HDH'!$P$11:$X$11,0)))</f>
        <v>36</v>
      </c>
      <c r="H7567" s="1" t="str">
        <f t="shared" si="1427"/>
        <v>Heating</v>
      </c>
      <c r="I7567" s="1">
        <f ca="1">OFFSET(IF($H7567="Cooling",Customer!$C$25,Customer!$C$52),E7567,D7567)</f>
        <v>66</v>
      </c>
      <c r="J7567" s="1">
        <f ca="1">OFFSET(IF($H7567="Cooling",Customer!$L$25,Customer!$L$52),$E7567,$D7567)</f>
        <v>64</v>
      </c>
      <c r="K7567" s="16">
        <f t="shared" si="1428"/>
        <v>0</v>
      </c>
      <c r="L7567" s="16">
        <f t="shared" si="1429"/>
        <v>0</v>
      </c>
      <c r="M7567" s="17">
        <f t="shared" ca="1" si="1421"/>
        <v>30</v>
      </c>
      <c r="N7567" s="17">
        <f t="shared" ca="1" si="1422"/>
        <v>28</v>
      </c>
      <c r="O7567" s="4"/>
      <c r="P7567" s="4">
        <v>29</v>
      </c>
      <c r="Q7567" s="4">
        <v>34</v>
      </c>
      <c r="R7567" s="4">
        <v>33</v>
      </c>
      <c r="S7567" s="4">
        <v>41</v>
      </c>
      <c r="T7567" s="4">
        <v>30</v>
      </c>
      <c r="U7567" s="4">
        <v>54</v>
      </c>
      <c r="V7567" s="13">
        <v>36</v>
      </c>
      <c r="W7567" s="4">
        <v>42</v>
      </c>
      <c r="X7567" s="4">
        <v>43</v>
      </c>
      <c r="Y7567">
        <f t="shared" si="1430"/>
        <v>0</v>
      </c>
      <c r="Z7567">
        <f t="shared" si="1431"/>
        <v>0</v>
      </c>
    </row>
    <row r="7568" spans="2:26" x14ac:dyDescent="0.25">
      <c r="B7568" s="11">
        <f t="shared" si="1432"/>
        <v>44876.833333315008</v>
      </c>
      <c r="C7568" s="1">
        <f t="shared" si="1423"/>
        <v>11</v>
      </c>
      <c r="D7568" s="1">
        <f t="shared" si="1424"/>
        <v>5</v>
      </c>
      <c r="E7568" s="12">
        <f t="shared" si="1425"/>
        <v>21</v>
      </c>
      <c r="F7568" s="124" t="str">
        <f t="shared" si="1426"/>
        <v>0</v>
      </c>
      <c r="G7568" s="1">
        <f ca="1">(OFFSET(O7568,0,MATCH(Customer!$J$6,'CDH &amp; HDH'!$P$11:$X$11,0)))</f>
        <v>37</v>
      </c>
      <c r="H7568" s="1" t="str">
        <f t="shared" si="1427"/>
        <v>Heating</v>
      </c>
      <c r="I7568" s="1">
        <f ca="1">OFFSET(IF($H7568="Cooling",Customer!$C$25,Customer!$C$52),E7568,D7568)</f>
        <v>66</v>
      </c>
      <c r="J7568" s="1">
        <f ca="1">OFFSET(IF($H7568="Cooling",Customer!$L$25,Customer!$L$52),$E7568,$D7568)</f>
        <v>64</v>
      </c>
      <c r="K7568" s="16">
        <f t="shared" si="1428"/>
        <v>0</v>
      </c>
      <c r="L7568" s="16">
        <f t="shared" si="1429"/>
        <v>0</v>
      </c>
      <c r="M7568" s="17">
        <f t="shared" ca="1" si="1421"/>
        <v>29</v>
      </c>
      <c r="N7568" s="17">
        <f t="shared" ca="1" si="1422"/>
        <v>27</v>
      </c>
      <c r="O7568" s="4"/>
      <c r="P7568" s="4">
        <v>29</v>
      </c>
      <c r="Q7568" s="4">
        <v>32</v>
      </c>
      <c r="R7568" s="4">
        <v>32</v>
      </c>
      <c r="S7568" s="4">
        <v>40</v>
      </c>
      <c r="T7568" s="4">
        <v>31</v>
      </c>
      <c r="U7568" s="4">
        <v>55</v>
      </c>
      <c r="V7568" s="13">
        <v>37</v>
      </c>
      <c r="W7568" s="4">
        <v>42</v>
      </c>
      <c r="X7568" s="4">
        <v>42</v>
      </c>
      <c r="Y7568">
        <f t="shared" si="1430"/>
        <v>0</v>
      </c>
      <c r="Z7568">
        <f t="shared" si="1431"/>
        <v>0</v>
      </c>
    </row>
    <row r="7569" spans="2:26" x14ac:dyDescent="0.25">
      <c r="B7569" s="11">
        <f t="shared" si="1432"/>
        <v>44876.874999981672</v>
      </c>
      <c r="C7569" s="1">
        <f t="shared" si="1423"/>
        <v>11</v>
      </c>
      <c r="D7569" s="1">
        <f t="shared" si="1424"/>
        <v>5</v>
      </c>
      <c r="E7569" s="12">
        <f t="shared" si="1425"/>
        <v>22</v>
      </c>
      <c r="F7569" s="124" t="str">
        <f t="shared" si="1426"/>
        <v>0</v>
      </c>
      <c r="G7569" s="1">
        <f ca="1">(OFFSET(O7569,0,MATCH(Customer!$J$6,'CDH &amp; HDH'!$P$11:$X$11,0)))</f>
        <v>36</v>
      </c>
      <c r="H7569" s="1" t="str">
        <f t="shared" si="1427"/>
        <v>Heating</v>
      </c>
      <c r="I7569" s="1">
        <f ca="1">OFFSET(IF($H7569="Cooling",Customer!$C$25,Customer!$C$52),E7569,D7569)</f>
        <v>66</v>
      </c>
      <c r="J7569" s="1">
        <f ca="1">OFFSET(IF($H7569="Cooling",Customer!$L$25,Customer!$L$52),$E7569,$D7569)</f>
        <v>64</v>
      </c>
      <c r="K7569" s="16">
        <f t="shared" si="1428"/>
        <v>0</v>
      </c>
      <c r="L7569" s="16">
        <f t="shared" si="1429"/>
        <v>0</v>
      </c>
      <c r="M7569" s="17">
        <f t="shared" ca="1" si="1421"/>
        <v>30</v>
      </c>
      <c r="N7569" s="17">
        <f t="shared" ca="1" si="1422"/>
        <v>28</v>
      </c>
      <c r="O7569" s="4"/>
      <c r="P7569" s="4">
        <v>31</v>
      </c>
      <c r="Q7569" s="4">
        <v>31</v>
      </c>
      <c r="R7569" s="4">
        <v>32</v>
      </c>
      <c r="S7569" s="4">
        <v>40</v>
      </c>
      <c r="T7569" s="4">
        <v>32</v>
      </c>
      <c r="U7569" s="4">
        <v>55</v>
      </c>
      <c r="V7569" s="13">
        <v>36</v>
      </c>
      <c r="W7569" s="4">
        <v>41</v>
      </c>
      <c r="X7569" s="4">
        <v>40</v>
      </c>
      <c r="Y7569">
        <f t="shared" si="1430"/>
        <v>0</v>
      </c>
      <c r="Z7569">
        <f t="shared" si="1431"/>
        <v>0</v>
      </c>
    </row>
    <row r="7570" spans="2:26" x14ac:dyDescent="0.25">
      <c r="B7570" s="11">
        <f t="shared" si="1432"/>
        <v>44876.916666648336</v>
      </c>
      <c r="C7570" s="1">
        <f t="shared" si="1423"/>
        <v>11</v>
      </c>
      <c r="D7570" s="1">
        <f t="shared" si="1424"/>
        <v>5</v>
      </c>
      <c r="E7570" s="12">
        <f t="shared" si="1425"/>
        <v>23</v>
      </c>
      <c r="F7570" s="124" t="str">
        <f t="shared" si="1426"/>
        <v>0</v>
      </c>
      <c r="G7570" s="1">
        <f ca="1">(OFFSET(O7570,0,MATCH(Customer!$J$6,'CDH &amp; HDH'!$P$11:$X$11,0)))</f>
        <v>31</v>
      </c>
      <c r="H7570" s="1" t="str">
        <f t="shared" si="1427"/>
        <v>Heating</v>
      </c>
      <c r="I7570" s="1">
        <f ca="1">OFFSET(IF($H7570="Cooling",Customer!$C$25,Customer!$C$52),E7570,D7570)</f>
        <v>66</v>
      </c>
      <c r="J7570" s="1">
        <f ca="1">OFFSET(IF($H7570="Cooling",Customer!$L$25,Customer!$L$52),$E7570,$D7570)</f>
        <v>64</v>
      </c>
      <c r="K7570" s="16">
        <f t="shared" si="1428"/>
        <v>0</v>
      </c>
      <c r="L7570" s="16">
        <f t="shared" si="1429"/>
        <v>0</v>
      </c>
      <c r="M7570" s="17">
        <f t="shared" ca="1" si="1421"/>
        <v>35</v>
      </c>
      <c r="N7570" s="17">
        <f t="shared" ca="1" si="1422"/>
        <v>33</v>
      </c>
      <c r="O7570" s="4"/>
      <c r="P7570" s="4">
        <v>31</v>
      </c>
      <c r="Q7570" s="4">
        <v>31</v>
      </c>
      <c r="R7570" s="4">
        <v>32</v>
      </c>
      <c r="S7570" s="4">
        <v>39</v>
      </c>
      <c r="T7570" s="4">
        <v>33</v>
      </c>
      <c r="U7570" s="4">
        <v>54</v>
      </c>
      <c r="V7570" s="13">
        <v>31</v>
      </c>
      <c r="W7570" s="4">
        <v>39</v>
      </c>
      <c r="X7570" s="4">
        <v>39</v>
      </c>
      <c r="Y7570">
        <f t="shared" si="1430"/>
        <v>0</v>
      </c>
      <c r="Z7570">
        <f t="shared" si="1431"/>
        <v>0</v>
      </c>
    </row>
    <row r="7571" spans="2:26" x14ac:dyDescent="0.25">
      <c r="B7571" s="11">
        <f t="shared" si="1432"/>
        <v>44876.958333315</v>
      </c>
      <c r="C7571" s="1">
        <f t="shared" si="1423"/>
        <v>11</v>
      </c>
      <c r="D7571" s="1">
        <f t="shared" si="1424"/>
        <v>5</v>
      </c>
      <c r="E7571" s="12">
        <f t="shared" si="1425"/>
        <v>24</v>
      </c>
      <c r="F7571" s="124" t="str">
        <f t="shared" si="1426"/>
        <v>0</v>
      </c>
      <c r="G7571" s="1">
        <f ca="1">(OFFSET(O7571,0,MATCH(Customer!$J$6,'CDH &amp; HDH'!$P$11:$X$11,0)))</f>
        <v>29</v>
      </c>
      <c r="H7571" s="1" t="str">
        <f t="shared" si="1427"/>
        <v>Heating</v>
      </c>
      <c r="I7571" s="1">
        <f ca="1">OFFSET(IF($H7571="Cooling",Customer!$C$25,Customer!$C$52),E7571,D7571)</f>
        <v>66</v>
      </c>
      <c r="J7571" s="1">
        <f ca="1">OFFSET(IF($H7571="Cooling",Customer!$L$25,Customer!$L$52),$E7571,$D7571)</f>
        <v>64</v>
      </c>
      <c r="K7571" s="16">
        <f t="shared" si="1428"/>
        <v>0</v>
      </c>
      <c r="L7571" s="16">
        <f t="shared" si="1429"/>
        <v>0</v>
      </c>
      <c r="M7571" s="17">
        <f t="shared" ca="1" si="1421"/>
        <v>37</v>
      </c>
      <c r="N7571" s="17">
        <f t="shared" ca="1" si="1422"/>
        <v>35</v>
      </c>
      <c r="O7571" s="4"/>
      <c r="P7571" s="4">
        <v>31</v>
      </c>
      <c r="Q7571" s="4">
        <v>31</v>
      </c>
      <c r="R7571" s="4">
        <v>32</v>
      </c>
      <c r="S7571" s="4">
        <v>39</v>
      </c>
      <c r="T7571" s="4">
        <v>32</v>
      </c>
      <c r="U7571" s="4">
        <v>52</v>
      </c>
      <c r="V7571" s="13">
        <v>29</v>
      </c>
      <c r="W7571" s="4">
        <v>38</v>
      </c>
      <c r="X7571" s="4">
        <v>39</v>
      </c>
      <c r="Y7571">
        <f t="shared" si="1430"/>
        <v>0</v>
      </c>
      <c r="Z7571">
        <f t="shared" si="1431"/>
        <v>0</v>
      </c>
    </row>
    <row r="7572" spans="2:26" x14ac:dyDescent="0.25">
      <c r="B7572" s="11">
        <f t="shared" si="1432"/>
        <v>44876.999999981665</v>
      </c>
      <c r="C7572" s="1">
        <f t="shared" si="1423"/>
        <v>11</v>
      </c>
      <c r="D7572" s="1">
        <f t="shared" si="1424"/>
        <v>6</v>
      </c>
      <c r="E7572" s="12">
        <f t="shared" si="1425"/>
        <v>1</v>
      </c>
      <c r="F7572" s="124" t="str">
        <f t="shared" si="1426"/>
        <v>0</v>
      </c>
      <c r="G7572" s="1">
        <f ca="1">(OFFSET(O7572,0,MATCH(Customer!$J$6,'CDH &amp; HDH'!$P$11:$X$11,0)))</f>
        <v>29</v>
      </c>
      <c r="H7572" s="1" t="str">
        <f t="shared" si="1427"/>
        <v>Heating</v>
      </c>
      <c r="I7572" s="1">
        <f ca="1">OFFSET(IF($H7572="Cooling",Customer!$C$25,Customer!$C$52),E7572,D7572)</f>
        <v>66</v>
      </c>
      <c r="J7572" s="1">
        <f ca="1">OFFSET(IF($H7572="Cooling",Customer!$L$25,Customer!$L$52),$E7572,$D7572)</f>
        <v>64</v>
      </c>
      <c r="K7572" s="16">
        <f t="shared" si="1428"/>
        <v>0</v>
      </c>
      <c r="L7572" s="16">
        <f t="shared" si="1429"/>
        <v>0</v>
      </c>
      <c r="M7572" s="17">
        <f t="shared" ca="1" si="1421"/>
        <v>37</v>
      </c>
      <c r="N7572" s="17">
        <f t="shared" ca="1" si="1422"/>
        <v>35</v>
      </c>
      <c r="O7572" s="4"/>
      <c r="P7572" s="4">
        <v>32</v>
      </c>
      <c r="Q7572" s="4">
        <v>32</v>
      </c>
      <c r="R7572" s="4">
        <v>32</v>
      </c>
      <c r="S7572" s="4">
        <v>38</v>
      </c>
      <c r="T7572" s="4">
        <v>31</v>
      </c>
      <c r="U7572" s="4">
        <v>53</v>
      </c>
      <c r="V7572" s="13">
        <v>29</v>
      </c>
      <c r="W7572" s="4">
        <v>38</v>
      </c>
      <c r="X7572" s="4">
        <v>39</v>
      </c>
      <c r="Y7572">
        <f t="shared" si="1430"/>
        <v>0</v>
      </c>
      <c r="Z7572">
        <f t="shared" si="1431"/>
        <v>0</v>
      </c>
    </row>
    <row r="7573" spans="2:26" x14ac:dyDescent="0.25">
      <c r="B7573" s="11">
        <f t="shared" si="1432"/>
        <v>44877.041666648329</v>
      </c>
      <c r="C7573" s="1">
        <f t="shared" si="1423"/>
        <v>11</v>
      </c>
      <c r="D7573" s="1">
        <f t="shared" si="1424"/>
        <v>6</v>
      </c>
      <c r="E7573" s="12">
        <f t="shared" si="1425"/>
        <v>2</v>
      </c>
      <c r="F7573" s="124" t="str">
        <f t="shared" si="1426"/>
        <v>0</v>
      </c>
      <c r="G7573" s="1">
        <f ca="1">(OFFSET(O7573,0,MATCH(Customer!$J$6,'CDH &amp; HDH'!$P$11:$X$11,0)))</f>
        <v>27</v>
      </c>
      <c r="H7573" s="1" t="str">
        <f t="shared" si="1427"/>
        <v>Heating</v>
      </c>
      <c r="I7573" s="1">
        <f ca="1">OFFSET(IF($H7573="Cooling",Customer!$C$25,Customer!$C$52),E7573,D7573)</f>
        <v>66</v>
      </c>
      <c r="J7573" s="1">
        <f ca="1">OFFSET(IF($H7573="Cooling",Customer!$L$25,Customer!$L$52),$E7573,$D7573)</f>
        <v>64</v>
      </c>
      <c r="K7573" s="16">
        <f t="shared" si="1428"/>
        <v>0</v>
      </c>
      <c r="L7573" s="16">
        <f t="shared" si="1429"/>
        <v>0</v>
      </c>
      <c r="M7573" s="17">
        <f t="shared" ca="1" si="1421"/>
        <v>39</v>
      </c>
      <c r="N7573" s="17">
        <f t="shared" ca="1" si="1422"/>
        <v>37</v>
      </c>
      <c r="O7573" s="4"/>
      <c r="P7573" s="4">
        <v>31</v>
      </c>
      <c r="Q7573" s="4">
        <v>32</v>
      </c>
      <c r="R7573" s="4">
        <v>32</v>
      </c>
      <c r="S7573" s="4">
        <v>38</v>
      </c>
      <c r="T7573" s="4">
        <v>32</v>
      </c>
      <c r="U7573" s="4">
        <v>53</v>
      </c>
      <c r="V7573" s="13">
        <v>27</v>
      </c>
      <c r="W7573" s="4">
        <v>38</v>
      </c>
      <c r="X7573" s="4">
        <v>38</v>
      </c>
      <c r="Y7573">
        <f t="shared" si="1430"/>
        <v>0</v>
      </c>
      <c r="Z7573">
        <f t="shared" si="1431"/>
        <v>0</v>
      </c>
    </row>
    <row r="7574" spans="2:26" x14ac:dyDescent="0.25">
      <c r="B7574" s="11">
        <f t="shared" si="1432"/>
        <v>44877.083333314993</v>
      </c>
      <c r="C7574" s="1">
        <f t="shared" si="1423"/>
        <v>11</v>
      </c>
      <c r="D7574" s="1">
        <f t="shared" si="1424"/>
        <v>6</v>
      </c>
      <c r="E7574" s="12">
        <f t="shared" si="1425"/>
        <v>3</v>
      </c>
      <c r="F7574" s="124" t="str">
        <f t="shared" si="1426"/>
        <v>0</v>
      </c>
      <c r="G7574" s="1">
        <f ca="1">(OFFSET(O7574,0,MATCH(Customer!$J$6,'CDH &amp; HDH'!$P$11:$X$11,0)))</f>
        <v>26</v>
      </c>
      <c r="H7574" s="1" t="str">
        <f t="shared" si="1427"/>
        <v>Heating</v>
      </c>
      <c r="I7574" s="1">
        <f ca="1">OFFSET(IF($H7574="Cooling",Customer!$C$25,Customer!$C$52),E7574,D7574)</f>
        <v>66</v>
      </c>
      <c r="J7574" s="1">
        <f ca="1">OFFSET(IF($H7574="Cooling",Customer!$L$25,Customer!$L$52),$E7574,$D7574)</f>
        <v>64</v>
      </c>
      <c r="K7574" s="16">
        <f t="shared" si="1428"/>
        <v>0</v>
      </c>
      <c r="L7574" s="16">
        <f t="shared" si="1429"/>
        <v>0</v>
      </c>
      <c r="M7574" s="17">
        <f t="shared" ca="1" si="1421"/>
        <v>40</v>
      </c>
      <c r="N7574" s="17">
        <f t="shared" ca="1" si="1422"/>
        <v>38</v>
      </c>
      <c r="O7574" s="4"/>
      <c r="P7574" s="4">
        <v>31</v>
      </c>
      <c r="Q7574" s="4">
        <v>32</v>
      </c>
      <c r="R7574" s="4">
        <v>29</v>
      </c>
      <c r="S7574" s="4">
        <v>38</v>
      </c>
      <c r="T7574" s="4">
        <v>32</v>
      </c>
      <c r="U7574" s="4">
        <v>52</v>
      </c>
      <c r="V7574" s="13">
        <v>26</v>
      </c>
      <c r="W7574" s="4">
        <v>37</v>
      </c>
      <c r="X7574" s="4">
        <v>38</v>
      </c>
      <c r="Y7574">
        <f t="shared" si="1430"/>
        <v>0</v>
      </c>
      <c r="Z7574">
        <f t="shared" si="1431"/>
        <v>0</v>
      </c>
    </row>
    <row r="7575" spans="2:26" x14ac:dyDescent="0.25">
      <c r="B7575" s="11">
        <f t="shared" si="1432"/>
        <v>44877.124999981657</v>
      </c>
      <c r="C7575" s="1">
        <f t="shared" si="1423"/>
        <v>11</v>
      </c>
      <c r="D7575" s="1">
        <f t="shared" si="1424"/>
        <v>6</v>
      </c>
      <c r="E7575" s="12">
        <f t="shared" si="1425"/>
        <v>4</v>
      </c>
      <c r="F7575" s="124" t="str">
        <f t="shared" si="1426"/>
        <v>0</v>
      </c>
      <c r="G7575" s="1">
        <f ca="1">(OFFSET(O7575,0,MATCH(Customer!$J$6,'CDH &amp; HDH'!$P$11:$X$11,0)))</f>
        <v>27</v>
      </c>
      <c r="H7575" s="1" t="str">
        <f t="shared" si="1427"/>
        <v>Heating</v>
      </c>
      <c r="I7575" s="1">
        <f ca="1">OFFSET(IF($H7575="Cooling",Customer!$C$25,Customer!$C$52),E7575,D7575)</f>
        <v>66</v>
      </c>
      <c r="J7575" s="1">
        <f ca="1">OFFSET(IF($H7575="Cooling",Customer!$L$25,Customer!$L$52),$E7575,$D7575)</f>
        <v>64</v>
      </c>
      <c r="K7575" s="16">
        <f t="shared" si="1428"/>
        <v>0</v>
      </c>
      <c r="L7575" s="16">
        <f t="shared" si="1429"/>
        <v>0</v>
      </c>
      <c r="M7575" s="17">
        <f t="shared" ca="1" si="1421"/>
        <v>39</v>
      </c>
      <c r="N7575" s="17">
        <f t="shared" ca="1" si="1422"/>
        <v>37</v>
      </c>
      <c r="O7575" s="4"/>
      <c r="P7575" s="4">
        <v>31</v>
      </c>
      <c r="Q7575" s="4">
        <v>31</v>
      </c>
      <c r="R7575" s="4">
        <v>31</v>
      </c>
      <c r="S7575" s="4">
        <v>38</v>
      </c>
      <c r="T7575" s="4">
        <v>32</v>
      </c>
      <c r="U7575" s="4">
        <v>48</v>
      </c>
      <c r="V7575" s="13">
        <v>27</v>
      </c>
      <c r="W7575" s="4">
        <v>35</v>
      </c>
      <c r="X7575" s="4">
        <v>38</v>
      </c>
      <c r="Y7575">
        <f t="shared" si="1430"/>
        <v>0</v>
      </c>
      <c r="Z7575">
        <f t="shared" si="1431"/>
        <v>0</v>
      </c>
    </row>
    <row r="7576" spans="2:26" x14ac:dyDescent="0.25">
      <c r="B7576" s="11">
        <f t="shared" si="1432"/>
        <v>44877.166666648322</v>
      </c>
      <c r="C7576" s="1">
        <f t="shared" si="1423"/>
        <v>11</v>
      </c>
      <c r="D7576" s="1">
        <f t="shared" si="1424"/>
        <v>6</v>
      </c>
      <c r="E7576" s="12">
        <f t="shared" si="1425"/>
        <v>5</v>
      </c>
      <c r="F7576" s="124" t="str">
        <f t="shared" si="1426"/>
        <v>0</v>
      </c>
      <c r="G7576" s="1">
        <f ca="1">(OFFSET(O7576,0,MATCH(Customer!$J$6,'CDH &amp; HDH'!$P$11:$X$11,0)))</f>
        <v>26</v>
      </c>
      <c r="H7576" s="1" t="str">
        <f t="shared" si="1427"/>
        <v>Heating</v>
      </c>
      <c r="I7576" s="1">
        <f ca="1">OFFSET(IF($H7576="Cooling",Customer!$C$25,Customer!$C$52),E7576,D7576)</f>
        <v>66</v>
      </c>
      <c r="J7576" s="1">
        <f ca="1">OFFSET(IF($H7576="Cooling",Customer!$L$25,Customer!$L$52),$E7576,$D7576)</f>
        <v>64</v>
      </c>
      <c r="K7576" s="16">
        <f t="shared" si="1428"/>
        <v>0</v>
      </c>
      <c r="L7576" s="16">
        <f t="shared" si="1429"/>
        <v>0</v>
      </c>
      <c r="M7576" s="17">
        <f t="shared" ca="1" si="1421"/>
        <v>40</v>
      </c>
      <c r="N7576" s="17">
        <f t="shared" ca="1" si="1422"/>
        <v>38</v>
      </c>
      <c r="O7576" s="4"/>
      <c r="P7576" s="4">
        <v>30</v>
      </c>
      <c r="Q7576" s="4">
        <v>31</v>
      </c>
      <c r="R7576" s="4">
        <v>31</v>
      </c>
      <c r="S7576" s="4">
        <v>37</v>
      </c>
      <c r="T7576" s="4">
        <v>33</v>
      </c>
      <c r="U7576" s="4">
        <v>47</v>
      </c>
      <c r="V7576" s="13">
        <v>26</v>
      </c>
      <c r="W7576" s="4">
        <v>35</v>
      </c>
      <c r="X7576" s="4">
        <v>36</v>
      </c>
      <c r="Y7576">
        <f t="shared" si="1430"/>
        <v>0</v>
      </c>
      <c r="Z7576">
        <f t="shared" si="1431"/>
        <v>0</v>
      </c>
    </row>
    <row r="7577" spans="2:26" x14ac:dyDescent="0.25">
      <c r="B7577" s="11">
        <f t="shared" si="1432"/>
        <v>44877.208333314986</v>
      </c>
      <c r="C7577" s="1">
        <f t="shared" si="1423"/>
        <v>11</v>
      </c>
      <c r="D7577" s="1">
        <f t="shared" si="1424"/>
        <v>6</v>
      </c>
      <c r="E7577" s="12">
        <f t="shared" si="1425"/>
        <v>6</v>
      </c>
      <c r="F7577" s="124" t="str">
        <f t="shared" si="1426"/>
        <v>0</v>
      </c>
      <c r="G7577" s="1">
        <f ca="1">(OFFSET(O7577,0,MATCH(Customer!$J$6,'CDH &amp; HDH'!$P$11:$X$11,0)))</f>
        <v>27</v>
      </c>
      <c r="H7577" s="1" t="str">
        <f t="shared" si="1427"/>
        <v>Heating</v>
      </c>
      <c r="I7577" s="1">
        <f ca="1">OFFSET(IF($H7577="Cooling",Customer!$C$25,Customer!$C$52),E7577,D7577)</f>
        <v>66</v>
      </c>
      <c r="J7577" s="1">
        <f ca="1">OFFSET(IF($H7577="Cooling",Customer!$L$25,Customer!$L$52),$E7577,$D7577)</f>
        <v>64</v>
      </c>
      <c r="K7577" s="16">
        <f t="shared" si="1428"/>
        <v>0</v>
      </c>
      <c r="L7577" s="16">
        <f t="shared" si="1429"/>
        <v>0</v>
      </c>
      <c r="M7577" s="17">
        <f t="shared" ca="1" si="1421"/>
        <v>39</v>
      </c>
      <c r="N7577" s="17">
        <f t="shared" ca="1" si="1422"/>
        <v>37</v>
      </c>
      <c r="O7577" s="4"/>
      <c r="P7577" s="4">
        <v>31</v>
      </c>
      <c r="Q7577" s="4">
        <v>31</v>
      </c>
      <c r="R7577" s="4">
        <v>31</v>
      </c>
      <c r="S7577" s="4">
        <v>36</v>
      </c>
      <c r="T7577" s="4">
        <v>34</v>
      </c>
      <c r="U7577" s="4">
        <v>46</v>
      </c>
      <c r="V7577" s="13">
        <v>27</v>
      </c>
      <c r="W7577" s="4">
        <v>34</v>
      </c>
      <c r="X7577" s="4">
        <v>31</v>
      </c>
      <c r="Y7577">
        <f t="shared" si="1430"/>
        <v>0</v>
      </c>
      <c r="Z7577">
        <f t="shared" si="1431"/>
        <v>0</v>
      </c>
    </row>
    <row r="7578" spans="2:26" x14ac:dyDescent="0.25">
      <c r="B7578" s="11">
        <f t="shared" si="1432"/>
        <v>44877.24999998165</v>
      </c>
      <c r="C7578" s="1">
        <f t="shared" si="1423"/>
        <v>11</v>
      </c>
      <c r="D7578" s="1">
        <f t="shared" si="1424"/>
        <v>6</v>
      </c>
      <c r="E7578" s="12">
        <f t="shared" si="1425"/>
        <v>7</v>
      </c>
      <c r="F7578" s="124" t="str">
        <f t="shared" si="1426"/>
        <v>0</v>
      </c>
      <c r="G7578" s="1">
        <f ca="1">(OFFSET(O7578,0,MATCH(Customer!$J$6,'CDH &amp; HDH'!$P$11:$X$11,0)))</f>
        <v>27</v>
      </c>
      <c r="H7578" s="1" t="str">
        <f t="shared" si="1427"/>
        <v>Heating</v>
      </c>
      <c r="I7578" s="1">
        <f ca="1">OFFSET(IF($H7578="Cooling",Customer!$C$25,Customer!$C$52),E7578,D7578)</f>
        <v>66</v>
      </c>
      <c r="J7578" s="1">
        <f ca="1">OFFSET(IF($H7578="Cooling",Customer!$L$25,Customer!$L$52),$E7578,$D7578)</f>
        <v>64</v>
      </c>
      <c r="K7578" s="16">
        <f t="shared" si="1428"/>
        <v>0</v>
      </c>
      <c r="L7578" s="16">
        <f t="shared" si="1429"/>
        <v>0</v>
      </c>
      <c r="M7578" s="17">
        <f t="shared" ca="1" si="1421"/>
        <v>39</v>
      </c>
      <c r="N7578" s="17">
        <f t="shared" ca="1" si="1422"/>
        <v>37</v>
      </c>
      <c r="O7578" s="4"/>
      <c r="P7578" s="4">
        <v>31</v>
      </c>
      <c r="Q7578" s="4">
        <v>30</v>
      </c>
      <c r="R7578" s="4">
        <v>31</v>
      </c>
      <c r="S7578" s="4">
        <v>35</v>
      </c>
      <c r="T7578" s="4">
        <v>34</v>
      </c>
      <c r="U7578" s="4">
        <v>43</v>
      </c>
      <c r="V7578" s="13">
        <v>27</v>
      </c>
      <c r="W7578" s="4">
        <v>32</v>
      </c>
      <c r="X7578" s="4">
        <v>29</v>
      </c>
      <c r="Y7578">
        <f t="shared" si="1430"/>
        <v>0</v>
      </c>
      <c r="Z7578">
        <f t="shared" si="1431"/>
        <v>0</v>
      </c>
    </row>
    <row r="7579" spans="2:26" x14ac:dyDescent="0.25">
      <c r="B7579" s="11">
        <f t="shared" si="1432"/>
        <v>44877.291666648314</v>
      </c>
      <c r="C7579" s="1">
        <f t="shared" si="1423"/>
        <v>11</v>
      </c>
      <c r="D7579" s="1">
        <f t="shared" si="1424"/>
        <v>6</v>
      </c>
      <c r="E7579" s="12">
        <f t="shared" si="1425"/>
        <v>8</v>
      </c>
      <c r="F7579" s="124" t="str">
        <f t="shared" si="1426"/>
        <v>0</v>
      </c>
      <c r="G7579" s="1">
        <f ca="1">(OFFSET(O7579,0,MATCH(Customer!$J$6,'CDH &amp; HDH'!$P$11:$X$11,0)))</f>
        <v>29</v>
      </c>
      <c r="H7579" s="1" t="str">
        <f t="shared" si="1427"/>
        <v>Heating</v>
      </c>
      <c r="I7579" s="1">
        <f ca="1">OFFSET(IF($H7579="Cooling",Customer!$C$25,Customer!$C$52),E7579,D7579)</f>
        <v>66</v>
      </c>
      <c r="J7579" s="1">
        <f ca="1">OFFSET(IF($H7579="Cooling",Customer!$L$25,Customer!$L$52),$E7579,$D7579)</f>
        <v>64</v>
      </c>
      <c r="K7579" s="16">
        <f t="shared" si="1428"/>
        <v>0</v>
      </c>
      <c r="L7579" s="16">
        <f t="shared" si="1429"/>
        <v>0</v>
      </c>
      <c r="M7579" s="17">
        <f t="shared" ca="1" si="1421"/>
        <v>37</v>
      </c>
      <c r="N7579" s="17">
        <f t="shared" ca="1" si="1422"/>
        <v>35</v>
      </c>
      <c r="O7579" s="4"/>
      <c r="P7579" s="4">
        <v>33</v>
      </c>
      <c r="Q7579" s="4">
        <v>30</v>
      </c>
      <c r="R7579" s="4">
        <v>31</v>
      </c>
      <c r="S7579" s="4">
        <v>33</v>
      </c>
      <c r="T7579" s="4">
        <v>36</v>
      </c>
      <c r="U7579" s="4">
        <v>49</v>
      </c>
      <c r="V7579" s="13">
        <v>29</v>
      </c>
      <c r="W7579" s="4">
        <v>32</v>
      </c>
      <c r="X7579" s="4">
        <v>31</v>
      </c>
      <c r="Y7579">
        <f t="shared" si="1430"/>
        <v>0</v>
      </c>
      <c r="Z7579">
        <f t="shared" si="1431"/>
        <v>0</v>
      </c>
    </row>
    <row r="7580" spans="2:26" x14ac:dyDescent="0.25">
      <c r="B7580" s="11">
        <f t="shared" si="1432"/>
        <v>44877.333333314979</v>
      </c>
      <c r="C7580" s="1">
        <f t="shared" si="1423"/>
        <v>11</v>
      </c>
      <c r="D7580" s="1">
        <f t="shared" si="1424"/>
        <v>6</v>
      </c>
      <c r="E7580" s="12">
        <f t="shared" si="1425"/>
        <v>9</v>
      </c>
      <c r="F7580" s="124" t="str">
        <f t="shared" si="1426"/>
        <v>0</v>
      </c>
      <c r="G7580" s="1">
        <f ca="1">(OFFSET(O7580,0,MATCH(Customer!$J$6,'CDH &amp; HDH'!$P$11:$X$11,0)))</f>
        <v>33</v>
      </c>
      <c r="H7580" s="1" t="str">
        <f t="shared" si="1427"/>
        <v>Heating</v>
      </c>
      <c r="I7580" s="1">
        <f ca="1">OFFSET(IF($H7580="Cooling",Customer!$C$25,Customer!$C$52),E7580,D7580)</f>
        <v>66</v>
      </c>
      <c r="J7580" s="1">
        <f ca="1">OFFSET(IF($H7580="Cooling",Customer!$L$25,Customer!$L$52),$E7580,$D7580)</f>
        <v>64</v>
      </c>
      <c r="K7580" s="16">
        <f t="shared" si="1428"/>
        <v>0</v>
      </c>
      <c r="L7580" s="16">
        <f t="shared" si="1429"/>
        <v>0</v>
      </c>
      <c r="M7580" s="17">
        <f t="shared" ca="1" si="1421"/>
        <v>33</v>
      </c>
      <c r="N7580" s="17">
        <f t="shared" ca="1" si="1422"/>
        <v>31</v>
      </c>
      <c r="O7580" s="4"/>
      <c r="P7580" s="4">
        <v>36</v>
      </c>
      <c r="Q7580" s="4">
        <v>31</v>
      </c>
      <c r="R7580" s="4">
        <v>32</v>
      </c>
      <c r="S7580" s="4">
        <v>37</v>
      </c>
      <c r="T7580" s="4">
        <v>37</v>
      </c>
      <c r="U7580" s="4">
        <v>54</v>
      </c>
      <c r="V7580" s="13">
        <v>33</v>
      </c>
      <c r="W7580" s="4">
        <v>33</v>
      </c>
      <c r="X7580" s="4">
        <v>36</v>
      </c>
      <c r="Y7580">
        <f t="shared" si="1430"/>
        <v>0</v>
      </c>
      <c r="Z7580">
        <f t="shared" si="1431"/>
        <v>0</v>
      </c>
    </row>
    <row r="7581" spans="2:26" x14ac:dyDescent="0.25">
      <c r="B7581" s="11">
        <f t="shared" si="1432"/>
        <v>44877.374999981643</v>
      </c>
      <c r="C7581" s="1">
        <f t="shared" si="1423"/>
        <v>11</v>
      </c>
      <c r="D7581" s="1">
        <f t="shared" si="1424"/>
        <v>6</v>
      </c>
      <c r="E7581" s="12">
        <f t="shared" si="1425"/>
        <v>10</v>
      </c>
      <c r="F7581" s="124" t="str">
        <f t="shared" si="1426"/>
        <v>0</v>
      </c>
      <c r="G7581" s="1">
        <f ca="1">(OFFSET(O7581,0,MATCH(Customer!$J$6,'CDH &amp; HDH'!$P$11:$X$11,0)))</f>
        <v>36</v>
      </c>
      <c r="H7581" s="1" t="str">
        <f t="shared" si="1427"/>
        <v>Heating</v>
      </c>
      <c r="I7581" s="1">
        <f ca="1">OFFSET(IF($H7581="Cooling",Customer!$C$25,Customer!$C$52),E7581,D7581)</f>
        <v>66</v>
      </c>
      <c r="J7581" s="1">
        <f ca="1">OFFSET(IF($H7581="Cooling",Customer!$L$25,Customer!$L$52),$E7581,$D7581)</f>
        <v>64</v>
      </c>
      <c r="K7581" s="16">
        <f t="shared" si="1428"/>
        <v>0</v>
      </c>
      <c r="L7581" s="16">
        <f t="shared" si="1429"/>
        <v>0</v>
      </c>
      <c r="M7581" s="17">
        <f t="shared" ca="1" si="1421"/>
        <v>30</v>
      </c>
      <c r="N7581" s="17">
        <f t="shared" ca="1" si="1422"/>
        <v>28</v>
      </c>
      <c r="O7581" s="4"/>
      <c r="P7581" s="4">
        <v>38</v>
      </c>
      <c r="Q7581" s="4">
        <v>33</v>
      </c>
      <c r="R7581" s="4">
        <v>32</v>
      </c>
      <c r="S7581" s="4">
        <v>41</v>
      </c>
      <c r="T7581" s="4">
        <v>38</v>
      </c>
      <c r="U7581" s="4">
        <v>56</v>
      </c>
      <c r="V7581" s="13">
        <v>36</v>
      </c>
      <c r="W7581" s="4">
        <v>35</v>
      </c>
      <c r="X7581" s="4">
        <v>39</v>
      </c>
      <c r="Y7581">
        <f t="shared" si="1430"/>
        <v>0</v>
      </c>
      <c r="Z7581">
        <f t="shared" si="1431"/>
        <v>0</v>
      </c>
    </row>
    <row r="7582" spans="2:26" x14ac:dyDescent="0.25">
      <c r="B7582" s="11">
        <f t="shared" si="1432"/>
        <v>44877.416666648307</v>
      </c>
      <c r="C7582" s="1">
        <f t="shared" si="1423"/>
        <v>11</v>
      </c>
      <c r="D7582" s="1">
        <f t="shared" si="1424"/>
        <v>6</v>
      </c>
      <c r="E7582" s="12">
        <f t="shared" si="1425"/>
        <v>11</v>
      </c>
      <c r="F7582" s="124" t="str">
        <f t="shared" si="1426"/>
        <v>0</v>
      </c>
      <c r="G7582" s="1">
        <f ca="1">(OFFSET(O7582,0,MATCH(Customer!$J$6,'CDH &amp; HDH'!$P$11:$X$11,0)))</f>
        <v>42</v>
      </c>
      <c r="H7582" s="1" t="str">
        <f t="shared" si="1427"/>
        <v>Heating</v>
      </c>
      <c r="I7582" s="1">
        <f ca="1">OFFSET(IF($H7582="Cooling",Customer!$C$25,Customer!$C$52),E7582,D7582)</f>
        <v>66</v>
      </c>
      <c r="J7582" s="1">
        <f ca="1">OFFSET(IF($H7582="Cooling",Customer!$L$25,Customer!$L$52),$E7582,$D7582)</f>
        <v>64</v>
      </c>
      <c r="K7582" s="16">
        <f t="shared" si="1428"/>
        <v>0</v>
      </c>
      <c r="L7582" s="16">
        <f t="shared" si="1429"/>
        <v>0</v>
      </c>
      <c r="M7582" s="17">
        <f t="shared" ca="1" si="1421"/>
        <v>24</v>
      </c>
      <c r="N7582" s="17">
        <f t="shared" ca="1" si="1422"/>
        <v>22</v>
      </c>
      <c r="O7582" s="4"/>
      <c r="P7582" s="4">
        <v>39</v>
      </c>
      <c r="Q7582" s="4">
        <v>36</v>
      </c>
      <c r="R7582" s="4">
        <v>33</v>
      </c>
      <c r="S7582" s="4">
        <v>44</v>
      </c>
      <c r="T7582" s="4">
        <v>39</v>
      </c>
      <c r="U7582" s="4">
        <v>58</v>
      </c>
      <c r="V7582" s="13">
        <v>42</v>
      </c>
      <c r="W7582" s="4">
        <v>36</v>
      </c>
      <c r="X7582" s="4">
        <v>41</v>
      </c>
      <c r="Y7582">
        <f t="shared" si="1430"/>
        <v>0</v>
      </c>
      <c r="Z7582">
        <f t="shared" si="1431"/>
        <v>0</v>
      </c>
    </row>
    <row r="7583" spans="2:26" x14ac:dyDescent="0.25">
      <c r="B7583" s="11">
        <f t="shared" si="1432"/>
        <v>44877.458333314971</v>
      </c>
      <c r="C7583" s="1">
        <f t="shared" si="1423"/>
        <v>11</v>
      </c>
      <c r="D7583" s="1">
        <f t="shared" si="1424"/>
        <v>6</v>
      </c>
      <c r="E7583" s="12">
        <f t="shared" si="1425"/>
        <v>12</v>
      </c>
      <c r="F7583" s="124" t="str">
        <f t="shared" si="1426"/>
        <v>0</v>
      </c>
      <c r="G7583" s="1">
        <f ca="1">(OFFSET(O7583,0,MATCH(Customer!$J$6,'CDH &amp; HDH'!$P$11:$X$11,0)))</f>
        <v>45</v>
      </c>
      <c r="H7583" s="1" t="str">
        <f t="shared" si="1427"/>
        <v>Heating</v>
      </c>
      <c r="I7583" s="1">
        <f ca="1">OFFSET(IF($H7583="Cooling",Customer!$C$25,Customer!$C$52),E7583,D7583)</f>
        <v>66</v>
      </c>
      <c r="J7583" s="1">
        <f ca="1">OFFSET(IF($H7583="Cooling",Customer!$L$25,Customer!$L$52),$E7583,$D7583)</f>
        <v>64</v>
      </c>
      <c r="K7583" s="16">
        <f t="shared" si="1428"/>
        <v>0</v>
      </c>
      <c r="L7583" s="16">
        <f t="shared" si="1429"/>
        <v>0</v>
      </c>
      <c r="M7583" s="17">
        <f t="shared" ca="1" si="1421"/>
        <v>21</v>
      </c>
      <c r="N7583" s="17">
        <f t="shared" ca="1" si="1422"/>
        <v>19</v>
      </c>
      <c r="O7583" s="4"/>
      <c r="P7583" s="4">
        <v>39</v>
      </c>
      <c r="Q7583" s="4">
        <v>38</v>
      </c>
      <c r="R7583" s="4">
        <v>34</v>
      </c>
      <c r="S7583" s="4">
        <v>47</v>
      </c>
      <c r="T7583" s="4">
        <v>40</v>
      </c>
      <c r="U7583" s="4">
        <v>59</v>
      </c>
      <c r="V7583" s="13">
        <v>45</v>
      </c>
      <c r="W7583" s="4">
        <v>39</v>
      </c>
      <c r="X7583" s="4">
        <v>44</v>
      </c>
      <c r="Y7583">
        <f t="shared" si="1430"/>
        <v>0</v>
      </c>
      <c r="Z7583">
        <f t="shared" si="1431"/>
        <v>0</v>
      </c>
    </row>
    <row r="7584" spans="2:26" x14ac:dyDescent="0.25">
      <c r="B7584" s="11">
        <f t="shared" si="1432"/>
        <v>44877.499999981635</v>
      </c>
      <c r="C7584" s="1">
        <f t="shared" si="1423"/>
        <v>11</v>
      </c>
      <c r="D7584" s="1">
        <f t="shared" si="1424"/>
        <v>6</v>
      </c>
      <c r="E7584" s="12">
        <f t="shared" si="1425"/>
        <v>13</v>
      </c>
      <c r="F7584" s="124" t="str">
        <f t="shared" si="1426"/>
        <v>0</v>
      </c>
      <c r="G7584" s="1">
        <f ca="1">(OFFSET(O7584,0,MATCH(Customer!$J$6,'CDH &amp; HDH'!$P$11:$X$11,0)))</f>
        <v>48</v>
      </c>
      <c r="H7584" s="1" t="str">
        <f t="shared" si="1427"/>
        <v>Heating</v>
      </c>
      <c r="I7584" s="1">
        <f ca="1">OFFSET(IF($H7584="Cooling",Customer!$C$25,Customer!$C$52),E7584,D7584)</f>
        <v>66</v>
      </c>
      <c r="J7584" s="1">
        <f ca="1">OFFSET(IF($H7584="Cooling",Customer!$L$25,Customer!$L$52),$E7584,$D7584)</f>
        <v>64</v>
      </c>
      <c r="K7584" s="16">
        <f t="shared" si="1428"/>
        <v>0</v>
      </c>
      <c r="L7584" s="16">
        <f t="shared" si="1429"/>
        <v>0</v>
      </c>
      <c r="M7584" s="17">
        <f t="shared" ca="1" si="1421"/>
        <v>18</v>
      </c>
      <c r="N7584" s="17">
        <f t="shared" ca="1" si="1422"/>
        <v>16</v>
      </c>
      <c r="O7584" s="4"/>
      <c r="P7584" s="4">
        <v>40</v>
      </c>
      <c r="Q7584" s="4">
        <v>40</v>
      </c>
      <c r="R7584" s="4">
        <v>35</v>
      </c>
      <c r="S7584" s="4">
        <v>49</v>
      </c>
      <c r="T7584" s="4">
        <v>41</v>
      </c>
      <c r="U7584" s="4">
        <v>58</v>
      </c>
      <c r="V7584" s="13">
        <v>48</v>
      </c>
      <c r="W7584" s="4">
        <v>40</v>
      </c>
      <c r="X7584" s="4">
        <v>44</v>
      </c>
      <c r="Y7584">
        <f t="shared" si="1430"/>
        <v>0</v>
      </c>
      <c r="Z7584">
        <f t="shared" si="1431"/>
        <v>0</v>
      </c>
    </row>
    <row r="7585" spans="2:26" x14ac:dyDescent="0.25">
      <c r="B7585" s="11">
        <f t="shared" si="1432"/>
        <v>44877.5416666483</v>
      </c>
      <c r="C7585" s="1">
        <f t="shared" si="1423"/>
        <v>11</v>
      </c>
      <c r="D7585" s="1">
        <f t="shared" si="1424"/>
        <v>6</v>
      </c>
      <c r="E7585" s="12">
        <f t="shared" si="1425"/>
        <v>14</v>
      </c>
      <c r="F7585" s="124" t="str">
        <f t="shared" si="1426"/>
        <v>0</v>
      </c>
      <c r="G7585" s="1">
        <f ca="1">(OFFSET(O7585,0,MATCH(Customer!$J$6,'CDH &amp; HDH'!$P$11:$X$11,0)))</f>
        <v>52</v>
      </c>
      <c r="H7585" s="1" t="str">
        <f t="shared" si="1427"/>
        <v>Heating</v>
      </c>
      <c r="I7585" s="1">
        <f ca="1">OFFSET(IF($H7585="Cooling",Customer!$C$25,Customer!$C$52),E7585,D7585)</f>
        <v>66</v>
      </c>
      <c r="J7585" s="1">
        <f ca="1">OFFSET(IF($H7585="Cooling",Customer!$L$25,Customer!$L$52),$E7585,$D7585)</f>
        <v>64</v>
      </c>
      <c r="K7585" s="16">
        <f t="shared" si="1428"/>
        <v>0</v>
      </c>
      <c r="L7585" s="16">
        <f t="shared" si="1429"/>
        <v>0</v>
      </c>
      <c r="M7585" s="17">
        <f t="shared" ca="1" si="1421"/>
        <v>14</v>
      </c>
      <c r="N7585" s="17">
        <f t="shared" ca="1" si="1422"/>
        <v>12</v>
      </c>
      <c r="O7585" s="4"/>
      <c r="P7585" s="4">
        <v>41</v>
      </c>
      <c r="Q7585" s="4">
        <v>42</v>
      </c>
      <c r="R7585" s="4">
        <v>35</v>
      </c>
      <c r="S7585" s="4">
        <v>50</v>
      </c>
      <c r="T7585" s="4">
        <v>42</v>
      </c>
      <c r="U7585" s="4">
        <v>57</v>
      </c>
      <c r="V7585" s="13">
        <v>52</v>
      </c>
      <c r="W7585" s="4">
        <v>40</v>
      </c>
      <c r="X7585" s="4">
        <v>46</v>
      </c>
      <c r="Y7585">
        <f t="shared" si="1430"/>
        <v>0</v>
      </c>
      <c r="Z7585">
        <f t="shared" si="1431"/>
        <v>0</v>
      </c>
    </row>
    <row r="7586" spans="2:26" x14ac:dyDescent="0.25">
      <c r="B7586" s="11">
        <f t="shared" si="1432"/>
        <v>44877.583333314964</v>
      </c>
      <c r="C7586" s="1">
        <f t="shared" si="1423"/>
        <v>11</v>
      </c>
      <c r="D7586" s="1">
        <f t="shared" si="1424"/>
        <v>6</v>
      </c>
      <c r="E7586" s="12">
        <f t="shared" si="1425"/>
        <v>15</v>
      </c>
      <c r="F7586" s="124" t="str">
        <f t="shared" si="1426"/>
        <v>0</v>
      </c>
      <c r="G7586" s="1">
        <f ca="1">(OFFSET(O7586,0,MATCH(Customer!$J$6,'CDH &amp; HDH'!$P$11:$X$11,0)))</f>
        <v>53</v>
      </c>
      <c r="H7586" s="1" t="str">
        <f t="shared" si="1427"/>
        <v>Heating</v>
      </c>
      <c r="I7586" s="1">
        <f ca="1">OFFSET(IF($H7586="Cooling",Customer!$C$25,Customer!$C$52),E7586,D7586)</f>
        <v>66</v>
      </c>
      <c r="J7586" s="1">
        <f ca="1">OFFSET(IF($H7586="Cooling",Customer!$L$25,Customer!$L$52),$E7586,$D7586)</f>
        <v>64</v>
      </c>
      <c r="K7586" s="16">
        <f t="shared" si="1428"/>
        <v>0</v>
      </c>
      <c r="L7586" s="16">
        <f t="shared" si="1429"/>
        <v>0</v>
      </c>
      <c r="M7586" s="17">
        <f t="shared" ca="1" si="1421"/>
        <v>13</v>
      </c>
      <c r="N7586" s="17">
        <f t="shared" ca="1" si="1422"/>
        <v>11</v>
      </c>
      <c r="O7586" s="4"/>
      <c r="P7586" s="4">
        <v>42</v>
      </c>
      <c r="Q7586" s="4">
        <v>44</v>
      </c>
      <c r="R7586" s="4">
        <v>35</v>
      </c>
      <c r="S7586" s="4">
        <v>51</v>
      </c>
      <c r="T7586" s="4">
        <v>43</v>
      </c>
      <c r="U7586" s="4">
        <v>56</v>
      </c>
      <c r="V7586" s="13">
        <v>53</v>
      </c>
      <c r="W7586" s="4">
        <v>41</v>
      </c>
      <c r="X7586" s="4">
        <v>46</v>
      </c>
      <c r="Y7586">
        <f t="shared" si="1430"/>
        <v>0</v>
      </c>
      <c r="Z7586">
        <f t="shared" si="1431"/>
        <v>0</v>
      </c>
    </row>
    <row r="7587" spans="2:26" x14ac:dyDescent="0.25">
      <c r="B7587" s="11">
        <f t="shared" si="1432"/>
        <v>44877.624999981628</v>
      </c>
      <c r="C7587" s="1">
        <f t="shared" si="1423"/>
        <v>11</v>
      </c>
      <c r="D7587" s="1">
        <f t="shared" si="1424"/>
        <v>6</v>
      </c>
      <c r="E7587" s="12">
        <f t="shared" si="1425"/>
        <v>16</v>
      </c>
      <c r="F7587" s="124" t="str">
        <f t="shared" si="1426"/>
        <v>0</v>
      </c>
      <c r="G7587" s="1">
        <f ca="1">(OFFSET(O7587,0,MATCH(Customer!$J$6,'CDH &amp; HDH'!$P$11:$X$11,0)))</f>
        <v>52</v>
      </c>
      <c r="H7587" s="1" t="str">
        <f t="shared" si="1427"/>
        <v>Heating</v>
      </c>
      <c r="I7587" s="1">
        <f ca="1">OFFSET(IF($H7587="Cooling",Customer!$C$25,Customer!$C$52),E7587,D7587)</f>
        <v>66</v>
      </c>
      <c r="J7587" s="1">
        <f ca="1">OFFSET(IF($H7587="Cooling",Customer!$L$25,Customer!$L$52),$E7587,$D7587)</f>
        <v>64</v>
      </c>
      <c r="K7587" s="16">
        <f t="shared" si="1428"/>
        <v>0</v>
      </c>
      <c r="L7587" s="16">
        <f t="shared" si="1429"/>
        <v>0</v>
      </c>
      <c r="M7587" s="17">
        <f t="shared" ca="1" si="1421"/>
        <v>14</v>
      </c>
      <c r="N7587" s="17">
        <f t="shared" ca="1" si="1422"/>
        <v>12</v>
      </c>
      <c r="O7587" s="4"/>
      <c r="P7587" s="4">
        <v>41</v>
      </c>
      <c r="Q7587" s="4">
        <v>43</v>
      </c>
      <c r="R7587" s="4">
        <v>34</v>
      </c>
      <c r="S7587" s="4">
        <v>51</v>
      </c>
      <c r="T7587" s="4">
        <v>43</v>
      </c>
      <c r="U7587" s="4">
        <v>54</v>
      </c>
      <c r="V7587" s="13">
        <v>52</v>
      </c>
      <c r="W7587" s="4">
        <v>40</v>
      </c>
      <c r="X7587" s="4">
        <v>45</v>
      </c>
      <c r="Y7587">
        <f t="shared" si="1430"/>
        <v>0</v>
      </c>
      <c r="Z7587">
        <f t="shared" si="1431"/>
        <v>0</v>
      </c>
    </row>
    <row r="7588" spans="2:26" x14ac:dyDescent="0.25">
      <c r="B7588" s="11">
        <f t="shared" si="1432"/>
        <v>44877.666666648292</v>
      </c>
      <c r="C7588" s="1">
        <f t="shared" si="1423"/>
        <v>11</v>
      </c>
      <c r="D7588" s="1">
        <f t="shared" si="1424"/>
        <v>6</v>
      </c>
      <c r="E7588" s="12">
        <f t="shared" si="1425"/>
        <v>17</v>
      </c>
      <c r="F7588" s="124" t="str">
        <f t="shared" si="1426"/>
        <v>0</v>
      </c>
      <c r="G7588" s="1">
        <f ca="1">(OFFSET(O7588,0,MATCH(Customer!$J$6,'CDH &amp; HDH'!$P$11:$X$11,0)))</f>
        <v>50</v>
      </c>
      <c r="H7588" s="1" t="str">
        <f t="shared" si="1427"/>
        <v>Heating</v>
      </c>
      <c r="I7588" s="1">
        <f ca="1">OFFSET(IF($H7588="Cooling",Customer!$C$25,Customer!$C$52),E7588,D7588)</f>
        <v>66</v>
      </c>
      <c r="J7588" s="1">
        <f ca="1">OFFSET(IF($H7588="Cooling",Customer!$L$25,Customer!$L$52),$E7588,$D7588)</f>
        <v>64</v>
      </c>
      <c r="K7588" s="16">
        <f t="shared" si="1428"/>
        <v>0</v>
      </c>
      <c r="L7588" s="16">
        <f t="shared" si="1429"/>
        <v>0</v>
      </c>
      <c r="M7588" s="17">
        <f t="shared" ref="M7588:M7651" ca="1" si="1433">IF($H7588="Cooling",0,MAX(0,I7588-$G7588))</f>
        <v>16</v>
      </c>
      <c r="N7588" s="17">
        <f t="shared" ref="N7588:N7651" ca="1" si="1434">IF($H7588="Cooling",0,MAX(0,J7588-$G7588))</f>
        <v>14</v>
      </c>
      <c r="O7588" s="4"/>
      <c r="P7588" s="4">
        <v>41</v>
      </c>
      <c r="Q7588" s="4">
        <v>39</v>
      </c>
      <c r="R7588" s="4">
        <v>33</v>
      </c>
      <c r="S7588" s="4">
        <v>50</v>
      </c>
      <c r="T7588" s="4">
        <v>42</v>
      </c>
      <c r="U7588" s="4">
        <v>53</v>
      </c>
      <c r="V7588" s="13">
        <v>50</v>
      </c>
      <c r="W7588" s="4">
        <v>38</v>
      </c>
      <c r="X7588" s="4">
        <v>44</v>
      </c>
      <c r="Y7588">
        <f t="shared" si="1430"/>
        <v>0</v>
      </c>
      <c r="Z7588">
        <f t="shared" si="1431"/>
        <v>0</v>
      </c>
    </row>
    <row r="7589" spans="2:26" x14ac:dyDescent="0.25">
      <c r="B7589" s="11">
        <f t="shared" si="1432"/>
        <v>44877.708333314957</v>
      </c>
      <c r="C7589" s="1">
        <f t="shared" si="1423"/>
        <v>11</v>
      </c>
      <c r="D7589" s="1">
        <f t="shared" si="1424"/>
        <v>6</v>
      </c>
      <c r="E7589" s="12">
        <f t="shared" si="1425"/>
        <v>18</v>
      </c>
      <c r="F7589" s="124" t="str">
        <f t="shared" si="1426"/>
        <v>0</v>
      </c>
      <c r="G7589" s="1">
        <f ca="1">(OFFSET(O7589,0,MATCH(Customer!$J$6,'CDH &amp; HDH'!$P$11:$X$11,0)))</f>
        <v>48</v>
      </c>
      <c r="H7589" s="1" t="str">
        <f t="shared" si="1427"/>
        <v>Heating</v>
      </c>
      <c r="I7589" s="1">
        <f ca="1">OFFSET(IF($H7589="Cooling",Customer!$C$25,Customer!$C$52),E7589,D7589)</f>
        <v>66</v>
      </c>
      <c r="J7589" s="1">
        <f ca="1">OFFSET(IF($H7589="Cooling",Customer!$L$25,Customer!$L$52),$E7589,$D7589)</f>
        <v>64</v>
      </c>
      <c r="K7589" s="16">
        <f t="shared" si="1428"/>
        <v>0</v>
      </c>
      <c r="L7589" s="16">
        <f t="shared" si="1429"/>
        <v>0</v>
      </c>
      <c r="M7589" s="17">
        <f t="shared" ca="1" si="1433"/>
        <v>18</v>
      </c>
      <c r="N7589" s="17">
        <f t="shared" ca="1" si="1434"/>
        <v>16</v>
      </c>
      <c r="O7589" s="4"/>
      <c r="P7589" s="4">
        <v>39</v>
      </c>
      <c r="Q7589" s="4">
        <v>38</v>
      </c>
      <c r="R7589" s="4">
        <v>33</v>
      </c>
      <c r="S7589" s="4">
        <v>50</v>
      </c>
      <c r="T7589" s="4">
        <v>39</v>
      </c>
      <c r="U7589" s="4">
        <v>50</v>
      </c>
      <c r="V7589" s="13">
        <v>48</v>
      </c>
      <c r="W7589" s="4">
        <v>35</v>
      </c>
      <c r="X7589" s="4">
        <v>44</v>
      </c>
      <c r="Y7589">
        <f t="shared" si="1430"/>
        <v>0</v>
      </c>
      <c r="Z7589">
        <f t="shared" si="1431"/>
        <v>0</v>
      </c>
    </row>
    <row r="7590" spans="2:26" x14ac:dyDescent="0.25">
      <c r="B7590" s="11">
        <f t="shared" si="1432"/>
        <v>44877.749999981621</v>
      </c>
      <c r="C7590" s="1">
        <f t="shared" si="1423"/>
        <v>11</v>
      </c>
      <c r="D7590" s="1">
        <f t="shared" si="1424"/>
        <v>6</v>
      </c>
      <c r="E7590" s="12">
        <f t="shared" si="1425"/>
        <v>19</v>
      </c>
      <c r="F7590" s="124" t="str">
        <f t="shared" si="1426"/>
        <v>0</v>
      </c>
      <c r="G7590" s="1">
        <f ca="1">(OFFSET(O7590,0,MATCH(Customer!$J$6,'CDH &amp; HDH'!$P$11:$X$11,0)))</f>
        <v>48</v>
      </c>
      <c r="H7590" s="1" t="str">
        <f t="shared" si="1427"/>
        <v>Heating</v>
      </c>
      <c r="I7590" s="1">
        <f ca="1">OFFSET(IF($H7590="Cooling",Customer!$C$25,Customer!$C$52),E7590,D7590)</f>
        <v>66</v>
      </c>
      <c r="J7590" s="1">
        <f ca="1">OFFSET(IF($H7590="Cooling",Customer!$L$25,Customer!$L$52),$E7590,$D7590)</f>
        <v>64</v>
      </c>
      <c r="K7590" s="16">
        <f t="shared" si="1428"/>
        <v>0</v>
      </c>
      <c r="L7590" s="16">
        <f t="shared" si="1429"/>
        <v>0</v>
      </c>
      <c r="M7590" s="17">
        <f t="shared" ca="1" si="1433"/>
        <v>18</v>
      </c>
      <c r="N7590" s="17">
        <f t="shared" ca="1" si="1434"/>
        <v>16</v>
      </c>
      <c r="O7590" s="4"/>
      <c r="P7590" s="4">
        <v>39</v>
      </c>
      <c r="Q7590" s="4">
        <v>38</v>
      </c>
      <c r="R7590" s="4">
        <v>33</v>
      </c>
      <c r="S7590" s="4">
        <v>50</v>
      </c>
      <c r="T7590" s="4">
        <v>40</v>
      </c>
      <c r="U7590" s="4">
        <v>46</v>
      </c>
      <c r="V7590" s="13">
        <v>48</v>
      </c>
      <c r="W7590" s="4">
        <v>34</v>
      </c>
      <c r="X7590" s="4">
        <v>43</v>
      </c>
      <c r="Y7590">
        <f t="shared" si="1430"/>
        <v>0</v>
      </c>
      <c r="Z7590">
        <f t="shared" si="1431"/>
        <v>0</v>
      </c>
    </row>
    <row r="7591" spans="2:26" x14ac:dyDescent="0.25">
      <c r="B7591" s="11">
        <f t="shared" si="1432"/>
        <v>44877.791666648285</v>
      </c>
      <c r="C7591" s="1">
        <f t="shared" si="1423"/>
        <v>11</v>
      </c>
      <c r="D7591" s="1">
        <f t="shared" si="1424"/>
        <v>6</v>
      </c>
      <c r="E7591" s="12">
        <f t="shared" si="1425"/>
        <v>20</v>
      </c>
      <c r="F7591" s="124" t="str">
        <f t="shared" si="1426"/>
        <v>0</v>
      </c>
      <c r="G7591" s="1">
        <f ca="1">(OFFSET(O7591,0,MATCH(Customer!$J$6,'CDH &amp; HDH'!$P$11:$X$11,0)))</f>
        <v>47</v>
      </c>
      <c r="H7591" s="1" t="str">
        <f t="shared" si="1427"/>
        <v>Heating</v>
      </c>
      <c r="I7591" s="1">
        <f ca="1">OFFSET(IF($H7591="Cooling",Customer!$C$25,Customer!$C$52),E7591,D7591)</f>
        <v>66</v>
      </c>
      <c r="J7591" s="1">
        <f ca="1">OFFSET(IF($H7591="Cooling",Customer!$L$25,Customer!$L$52),$E7591,$D7591)</f>
        <v>64</v>
      </c>
      <c r="K7591" s="16">
        <f t="shared" si="1428"/>
        <v>0</v>
      </c>
      <c r="L7591" s="16">
        <f t="shared" si="1429"/>
        <v>0</v>
      </c>
      <c r="M7591" s="17">
        <f t="shared" ca="1" si="1433"/>
        <v>19</v>
      </c>
      <c r="N7591" s="17">
        <f t="shared" ca="1" si="1434"/>
        <v>17</v>
      </c>
      <c r="O7591" s="4"/>
      <c r="P7591" s="4">
        <v>39</v>
      </c>
      <c r="Q7591" s="4">
        <v>38</v>
      </c>
      <c r="R7591" s="4">
        <v>33</v>
      </c>
      <c r="S7591" s="4">
        <v>49</v>
      </c>
      <c r="T7591" s="4">
        <v>38</v>
      </c>
      <c r="U7591" s="4">
        <v>48</v>
      </c>
      <c r="V7591" s="13">
        <v>47</v>
      </c>
      <c r="W7591" s="4">
        <v>33</v>
      </c>
      <c r="X7591" s="4">
        <v>42</v>
      </c>
      <c r="Y7591">
        <f t="shared" si="1430"/>
        <v>0</v>
      </c>
      <c r="Z7591">
        <f t="shared" si="1431"/>
        <v>0</v>
      </c>
    </row>
    <row r="7592" spans="2:26" x14ac:dyDescent="0.25">
      <c r="B7592" s="11">
        <f t="shared" si="1432"/>
        <v>44877.833333314949</v>
      </c>
      <c r="C7592" s="1">
        <f t="shared" si="1423"/>
        <v>11</v>
      </c>
      <c r="D7592" s="1">
        <f t="shared" si="1424"/>
        <v>6</v>
      </c>
      <c r="E7592" s="12">
        <f t="shared" si="1425"/>
        <v>21</v>
      </c>
      <c r="F7592" s="124" t="str">
        <f t="shared" si="1426"/>
        <v>0</v>
      </c>
      <c r="G7592" s="1">
        <f ca="1">(OFFSET(O7592,0,MATCH(Customer!$J$6,'CDH &amp; HDH'!$P$11:$X$11,0)))</f>
        <v>47</v>
      </c>
      <c r="H7592" s="1" t="str">
        <f t="shared" si="1427"/>
        <v>Heating</v>
      </c>
      <c r="I7592" s="1">
        <f ca="1">OFFSET(IF($H7592="Cooling",Customer!$C$25,Customer!$C$52),E7592,D7592)</f>
        <v>66</v>
      </c>
      <c r="J7592" s="1">
        <f ca="1">OFFSET(IF($H7592="Cooling",Customer!$L$25,Customer!$L$52),$E7592,$D7592)</f>
        <v>64</v>
      </c>
      <c r="K7592" s="16">
        <f t="shared" si="1428"/>
        <v>0</v>
      </c>
      <c r="L7592" s="16">
        <f t="shared" si="1429"/>
        <v>0</v>
      </c>
      <c r="M7592" s="17">
        <f t="shared" ca="1" si="1433"/>
        <v>19</v>
      </c>
      <c r="N7592" s="17">
        <f t="shared" ca="1" si="1434"/>
        <v>17</v>
      </c>
      <c r="O7592" s="4"/>
      <c r="P7592" s="4">
        <v>40</v>
      </c>
      <c r="Q7592" s="4">
        <v>37</v>
      </c>
      <c r="R7592" s="4">
        <v>32</v>
      </c>
      <c r="S7592" s="4">
        <v>47</v>
      </c>
      <c r="T7592" s="4">
        <v>38</v>
      </c>
      <c r="U7592" s="4">
        <v>48</v>
      </c>
      <c r="V7592" s="13">
        <v>47</v>
      </c>
      <c r="W7592" s="4">
        <v>32</v>
      </c>
      <c r="X7592" s="4">
        <v>41</v>
      </c>
      <c r="Y7592">
        <f t="shared" si="1430"/>
        <v>0</v>
      </c>
      <c r="Z7592">
        <f t="shared" si="1431"/>
        <v>0</v>
      </c>
    </row>
    <row r="7593" spans="2:26" x14ac:dyDescent="0.25">
      <c r="B7593" s="11">
        <f t="shared" si="1432"/>
        <v>44877.874999981614</v>
      </c>
      <c r="C7593" s="1">
        <f t="shared" si="1423"/>
        <v>11</v>
      </c>
      <c r="D7593" s="1">
        <f t="shared" si="1424"/>
        <v>6</v>
      </c>
      <c r="E7593" s="12">
        <f t="shared" si="1425"/>
        <v>22</v>
      </c>
      <c r="F7593" s="124" t="str">
        <f t="shared" si="1426"/>
        <v>0</v>
      </c>
      <c r="G7593" s="1">
        <f ca="1">(OFFSET(O7593,0,MATCH(Customer!$J$6,'CDH &amp; HDH'!$P$11:$X$11,0)))</f>
        <v>47</v>
      </c>
      <c r="H7593" s="1" t="str">
        <f t="shared" si="1427"/>
        <v>Heating</v>
      </c>
      <c r="I7593" s="1">
        <f ca="1">OFFSET(IF($H7593="Cooling",Customer!$C$25,Customer!$C$52),E7593,D7593)</f>
        <v>66</v>
      </c>
      <c r="J7593" s="1">
        <f ca="1">OFFSET(IF($H7593="Cooling",Customer!$L$25,Customer!$L$52),$E7593,$D7593)</f>
        <v>64</v>
      </c>
      <c r="K7593" s="16">
        <f t="shared" si="1428"/>
        <v>0</v>
      </c>
      <c r="L7593" s="16">
        <f t="shared" si="1429"/>
        <v>0</v>
      </c>
      <c r="M7593" s="17">
        <f t="shared" ca="1" si="1433"/>
        <v>19</v>
      </c>
      <c r="N7593" s="17">
        <f t="shared" ca="1" si="1434"/>
        <v>17</v>
      </c>
      <c r="O7593" s="4"/>
      <c r="P7593" s="4">
        <v>40</v>
      </c>
      <c r="Q7593" s="4">
        <v>36</v>
      </c>
      <c r="R7593" s="4">
        <v>32</v>
      </c>
      <c r="S7593" s="4">
        <v>48</v>
      </c>
      <c r="T7593" s="4">
        <v>38</v>
      </c>
      <c r="U7593" s="4">
        <v>45</v>
      </c>
      <c r="V7593" s="13">
        <v>47</v>
      </c>
      <c r="W7593" s="4">
        <v>30</v>
      </c>
      <c r="X7593" s="4">
        <v>42</v>
      </c>
      <c r="Y7593">
        <f t="shared" si="1430"/>
        <v>0</v>
      </c>
      <c r="Z7593">
        <f t="shared" si="1431"/>
        <v>0</v>
      </c>
    </row>
    <row r="7594" spans="2:26" x14ac:dyDescent="0.25">
      <c r="B7594" s="11">
        <f t="shared" si="1432"/>
        <v>44877.916666648278</v>
      </c>
      <c r="C7594" s="1">
        <f t="shared" si="1423"/>
        <v>11</v>
      </c>
      <c r="D7594" s="1">
        <f t="shared" si="1424"/>
        <v>6</v>
      </c>
      <c r="E7594" s="12">
        <f t="shared" si="1425"/>
        <v>23</v>
      </c>
      <c r="F7594" s="124" t="str">
        <f t="shared" si="1426"/>
        <v>0</v>
      </c>
      <c r="G7594" s="1">
        <f ca="1">(OFFSET(O7594,0,MATCH(Customer!$J$6,'CDH &amp; HDH'!$P$11:$X$11,0)))</f>
        <v>46</v>
      </c>
      <c r="H7594" s="1" t="str">
        <f t="shared" si="1427"/>
        <v>Heating</v>
      </c>
      <c r="I7594" s="1">
        <f ca="1">OFFSET(IF($H7594="Cooling",Customer!$C$25,Customer!$C$52),E7594,D7594)</f>
        <v>66</v>
      </c>
      <c r="J7594" s="1">
        <f ca="1">OFFSET(IF($H7594="Cooling",Customer!$L$25,Customer!$L$52),$E7594,$D7594)</f>
        <v>64</v>
      </c>
      <c r="K7594" s="16">
        <f t="shared" si="1428"/>
        <v>0</v>
      </c>
      <c r="L7594" s="16">
        <f t="shared" si="1429"/>
        <v>0</v>
      </c>
      <c r="M7594" s="17">
        <f t="shared" ca="1" si="1433"/>
        <v>20</v>
      </c>
      <c r="N7594" s="17">
        <f t="shared" ca="1" si="1434"/>
        <v>18</v>
      </c>
      <c r="O7594" s="4"/>
      <c r="P7594" s="4">
        <v>39</v>
      </c>
      <c r="Q7594" s="4">
        <v>37</v>
      </c>
      <c r="R7594" s="4">
        <v>32</v>
      </c>
      <c r="S7594" s="4">
        <v>48</v>
      </c>
      <c r="T7594" s="4">
        <v>35</v>
      </c>
      <c r="U7594" s="4">
        <v>45</v>
      </c>
      <c r="V7594" s="13">
        <v>46</v>
      </c>
      <c r="W7594" s="4">
        <v>29</v>
      </c>
      <c r="X7594" s="4">
        <v>42</v>
      </c>
      <c r="Y7594">
        <f t="shared" si="1430"/>
        <v>0</v>
      </c>
      <c r="Z7594">
        <f t="shared" si="1431"/>
        <v>0</v>
      </c>
    </row>
    <row r="7595" spans="2:26" x14ac:dyDescent="0.25">
      <c r="B7595" s="11">
        <f t="shared" si="1432"/>
        <v>44877.958333314942</v>
      </c>
      <c r="C7595" s="1">
        <f t="shared" si="1423"/>
        <v>11</v>
      </c>
      <c r="D7595" s="1">
        <f t="shared" si="1424"/>
        <v>6</v>
      </c>
      <c r="E7595" s="12">
        <f t="shared" si="1425"/>
        <v>24</v>
      </c>
      <c r="F7595" s="124" t="str">
        <f t="shared" si="1426"/>
        <v>0</v>
      </c>
      <c r="G7595" s="1">
        <f ca="1">(OFFSET(O7595,0,MATCH(Customer!$J$6,'CDH &amp; HDH'!$P$11:$X$11,0)))</f>
        <v>47</v>
      </c>
      <c r="H7595" s="1" t="str">
        <f t="shared" si="1427"/>
        <v>Heating</v>
      </c>
      <c r="I7595" s="1">
        <f ca="1">OFFSET(IF($H7595="Cooling",Customer!$C$25,Customer!$C$52),E7595,D7595)</f>
        <v>66</v>
      </c>
      <c r="J7595" s="1">
        <f ca="1">OFFSET(IF($H7595="Cooling",Customer!$L$25,Customer!$L$52),$E7595,$D7595)</f>
        <v>64</v>
      </c>
      <c r="K7595" s="16">
        <f t="shared" si="1428"/>
        <v>0</v>
      </c>
      <c r="L7595" s="16">
        <f t="shared" si="1429"/>
        <v>0</v>
      </c>
      <c r="M7595" s="17">
        <f t="shared" ca="1" si="1433"/>
        <v>19</v>
      </c>
      <c r="N7595" s="17">
        <f t="shared" ca="1" si="1434"/>
        <v>17</v>
      </c>
      <c r="O7595" s="4"/>
      <c r="P7595" s="4">
        <v>37</v>
      </c>
      <c r="Q7595" s="4">
        <v>35</v>
      </c>
      <c r="R7595" s="4">
        <v>32</v>
      </c>
      <c r="S7595" s="4">
        <v>48</v>
      </c>
      <c r="T7595" s="4">
        <v>31</v>
      </c>
      <c r="U7595" s="4">
        <v>43</v>
      </c>
      <c r="V7595" s="13">
        <v>47</v>
      </c>
      <c r="W7595" s="4">
        <v>27</v>
      </c>
      <c r="X7595" s="4">
        <v>42</v>
      </c>
      <c r="Y7595">
        <f t="shared" si="1430"/>
        <v>0</v>
      </c>
      <c r="Z7595">
        <f t="shared" si="1431"/>
        <v>0</v>
      </c>
    </row>
    <row r="7596" spans="2:26" x14ac:dyDescent="0.25">
      <c r="B7596" s="11">
        <f t="shared" si="1432"/>
        <v>44877.999999981606</v>
      </c>
      <c r="C7596" s="1">
        <f t="shared" si="1423"/>
        <v>11</v>
      </c>
      <c r="D7596" s="1">
        <f t="shared" si="1424"/>
        <v>7</v>
      </c>
      <c r="E7596" s="12">
        <f t="shared" si="1425"/>
        <v>1</v>
      </c>
      <c r="F7596" s="124" t="str">
        <f t="shared" si="1426"/>
        <v>0</v>
      </c>
      <c r="G7596" s="1">
        <f ca="1">(OFFSET(O7596,0,MATCH(Customer!$J$6,'CDH &amp; HDH'!$P$11:$X$11,0)))</f>
        <v>47</v>
      </c>
      <c r="H7596" s="1" t="str">
        <f t="shared" si="1427"/>
        <v>Heating</v>
      </c>
      <c r="I7596" s="1">
        <f ca="1">OFFSET(IF($H7596="Cooling",Customer!$C$25,Customer!$C$52),E7596,D7596)</f>
        <v>66</v>
      </c>
      <c r="J7596" s="1">
        <f ca="1">OFFSET(IF($H7596="Cooling",Customer!$L$25,Customer!$L$52),$E7596,$D7596)</f>
        <v>64</v>
      </c>
      <c r="K7596" s="16">
        <f t="shared" si="1428"/>
        <v>0</v>
      </c>
      <c r="L7596" s="16">
        <f t="shared" si="1429"/>
        <v>0</v>
      </c>
      <c r="M7596" s="17">
        <f t="shared" ca="1" si="1433"/>
        <v>19</v>
      </c>
      <c r="N7596" s="17">
        <f t="shared" ca="1" si="1434"/>
        <v>17</v>
      </c>
      <c r="O7596" s="4"/>
      <c r="P7596" s="4">
        <v>38</v>
      </c>
      <c r="Q7596" s="4">
        <v>36</v>
      </c>
      <c r="R7596" s="4">
        <v>30</v>
      </c>
      <c r="S7596" s="4">
        <v>48</v>
      </c>
      <c r="T7596" s="4">
        <v>31</v>
      </c>
      <c r="U7596" s="4">
        <v>42</v>
      </c>
      <c r="V7596" s="13">
        <v>47</v>
      </c>
      <c r="W7596" s="4">
        <v>26</v>
      </c>
      <c r="X7596" s="4">
        <v>42</v>
      </c>
      <c r="Y7596">
        <f t="shared" si="1430"/>
        <v>0</v>
      </c>
      <c r="Z7596">
        <f t="shared" si="1431"/>
        <v>0</v>
      </c>
    </row>
    <row r="7597" spans="2:26" x14ac:dyDescent="0.25">
      <c r="B7597" s="11">
        <f t="shared" si="1432"/>
        <v>44878.041666648271</v>
      </c>
      <c r="C7597" s="1">
        <f t="shared" si="1423"/>
        <v>11</v>
      </c>
      <c r="D7597" s="1">
        <f t="shared" si="1424"/>
        <v>7</v>
      </c>
      <c r="E7597" s="12">
        <f t="shared" si="1425"/>
        <v>2</v>
      </c>
      <c r="F7597" s="124" t="str">
        <f t="shared" si="1426"/>
        <v>0</v>
      </c>
      <c r="G7597" s="1">
        <f ca="1">(OFFSET(O7597,0,MATCH(Customer!$J$6,'CDH &amp; HDH'!$P$11:$X$11,0)))</f>
        <v>47</v>
      </c>
      <c r="H7597" s="1" t="str">
        <f t="shared" si="1427"/>
        <v>Heating</v>
      </c>
      <c r="I7597" s="1">
        <f ca="1">OFFSET(IF($H7597="Cooling",Customer!$C$25,Customer!$C$52),E7597,D7597)</f>
        <v>66</v>
      </c>
      <c r="J7597" s="1">
        <f ca="1">OFFSET(IF($H7597="Cooling",Customer!$L$25,Customer!$L$52),$E7597,$D7597)</f>
        <v>64</v>
      </c>
      <c r="K7597" s="16">
        <f t="shared" si="1428"/>
        <v>0</v>
      </c>
      <c r="L7597" s="16">
        <f t="shared" si="1429"/>
        <v>0</v>
      </c>
      <c r="M7597" s="17">
        <f t="shared" ca="1" si="1433"/>
        <v>19</v>
      </c>
      <c r="N7597" s="17">
        <f t="shared" ca="1" si="1434"/>
        <v>17</v>
      </c>
      <c r="O7597" s="4"/>
      <c r="P7597" s="4">
        <v>36</v>
      </c>
      <c r="Q7597" s="4">
        <v>36</v>
      </c>
      <c r="R7597" s="4">
        <v>27</v>
      </c>
      <c r="S7597" s="4">
        <v>47</v>
      </c>
      <c r="T7597" s="4">
        <v>31</v>
      </c>
      <c r="U7597" s="4">
        <v>40</v>
      </c>
      <c r="V7597" s="13">
        <v>47</v>
      </c>
      <c r="W7597" s="4">
        <v>25</v>
      </c>
      <c r="X7597" s="4">
        <v>42</v>
      </c>
      <c r="Y7597">
        <f t="shared" si="1430"/>
        <v>0</v>
      </c>
      <c r="Z7597">
        <f t="shared" si="1431"/>
        <v>0</v>
      </c>
    </row>
    <row r="7598" spans="2:26" x14ac:dyDescent="0.25">
      <c r="B7598" s="11">
        <f t="shared" si="1432"/>
        <v>44878.083333314935</v>
      </c>
      <c r="C7598" s="1">
        <f t="shared" si="1423"/>
        <v>11</v>
      </c>
      <c r="D7598" s="1">
        <f t="shared" si="1424"/>
        <v>7</v>
      </c>
      <c r="E7598" s="12">
        <f t="shared" si="1425"/>
        <v>3</v>
      </c>
      <c r="F7598" s="124" t="str">
        <f t="shared" si="1426"/>
        <v>0</v>
      </c>
      <c r="G7598" s="1">
        <f ca="1">(OFFSET(O7598,0,MATCH(Customer!$J$6,'CDH &amp; HDH'!$P$11:$X$11,0)))</f>
        <v>46</v>
      </c>
      <c r="H7598" s="1" t="str">
        <f t="shared" si="1427"/>
        <v>Heating</v>
      </c>
      <c r="I7598" s="1">
        <f ca="1">OFFSET(IF($H7598="Cooling",Customer!$C$25,Customer!$C$52),E7598,D7598)</f>
        <v>66</v>
      </c>
      <c r="J7598" s="1">
        <f ca="1">OFFSET(IF($H7598="Cooling",Customer!$L$25,Customer!$L$52),$E7598,$D7598)</f>
        <v>64</v>
      </c>
      <c r="K7598" s="16">
        <f t="shared" si="1428"/>
        <v>0</v>
      </c>
      <c r="L7598" s="16">
        <f t="shared" si="1429"/>
        <v>0</v>
      </c>
      <c r="M7598" s="17">
        <f t="shared" ca="1" si="1433"/>
        <v>20</v>
      </c>
      <c r="N7598" s="17">
        <f t="shared" ca="1" si="1434"/>
        <v>18</v>
      </c>
      <c r="O7598" s="4"/>
      <c r="P7598" s="4">
        <v>33</v>
      </c>
      <c r="Q7598" s="4">
        <v>37</v>
      </c>
      <c r="R7598" s="4">
        <v>24</v>
      </c>
      <c r="S7598" s="4">
        <v>44</v>
      </c>
      <c r="T7598" s="4">
        <v>29</v>
      </c>
      <c r="U7598" s="4">
        <v>38</v>
      </c>
      <c r="V7598" s="13">
        <v>46</v>
      </c>
      <c r="W7598" s="4">
        <v>25</v>
      </c>
      <c r="X7598" s="4">
        <v>43</v>
      </c>
      <c r="Y7598">
        <f t="shared" si="1430"/>
        <v>0</v>
      </c>
      <c r="Z7598">
        <f t="shared" si="1431"/>
        <v>0</v>
      </c>
    </row>
    <row r="7599" spans="2:26" x14ac:dyDescent="0.25">
      <c r="B7599" s="11">
        <f t="shared" si="1432"/>
        <v>44878.124999981599</v>
      </c>
      <c r="C7599" s="1">
        <f t="shared" si="1423"/>
        <v>11</v>
      </c>
      <c r="D7599" s="1">
        <f t="shared" si="1424"/>
        <v>7</v>
      </c>
      <c r="E7599" s="12">
        <f t="shared" si="1425"/>
        <v>4</v>
      </c>
      <c r="F7599" s="124" t="str">
        <f t="shared" si="1426"/>
        <v>0</v>
      </c>
      <c r="G7599" s="1">
        <f ca="1">(OFFSET(O7599,0,MATCH(Customer!$J$6,'CDH &amp; HDH'!$P$11:$X$11,0)))</f>
        <v>42</v>
      </c>
      <c r="H7599" s="1" t="str">
        <f t="shared" si="1427"/>
        <v>Heating</v>
      </c>
      <c r="I7599" s="1">
        <f ca="1">OFFSET(IF($H7599="Cooling",Customer!$C$25,Customer!$C$52),E7599,D7599)</f>
        <v>66</v>
      </c>
      <c r="J7599" s="1">
        <f ca="1">OFFSET(IF($H7599="Cooling",Customer!$L$25,Customer!$L$52),$E7599,$D7599)</f>
        <v>64</v>
      </c>
      <c r="K7599" s="16">
        <f t="shared" si="1428"/>
        <v>0</v>
      </c>
      <c r="L7599" s="16">
        <f t="shared" si="1429"/>
        <v>0</v>
      </c>
      <c r="M7599" s="17">
        <f t="shared" ca="1" si="1433"/>
        <v>24</v>
      </c>
      <c r="N7599" s="17">
        <f t="shared" ca="1" si="1434"/>
        <v>22</v>
      </c>
      <c r="O7599" s="4"/>
      <c r="P7599" s="4">
        <v>35</v>
      </c>
      <c r="Q7599" s="4">
        <v>38</v>
      </c>
      <c r="R7599" s="4">
        <v>22</v>
      </c>
      <c r="S7599" s="4">
        <v>43</v>
      </c>
      <c r="T7599" s="4">
        <v>27</v>
      </c>
      <c r="U7599" s="4">
        <v>37</v>
      </c>
      <c r="V7599" s="13">
        <v>42</v>
      </c>
      <c r="W7599" s="4">
        <v>24</v>
      </c>
      <c r="X7599" s="4">
        <v>44</v>
      </c>
      <c r="Y7599">
        <f t="shared" si="1430"/>
        <v>0</v>
      </c>
      <c r="Z7599">
        <f t="shared" si="1431"/>
        <v>0</v>
      </c>
    </row>
    <row r="7600" spans="2:26" x14ac:dyDescent="0.25">
      <c r="B7600" s="11">
        <f t="shared" si="1432"/>
        <v>44878.166666648263</v>
      </c>
      <c r="C7600" s="1">
        <f t="shared" si="1423"/>
        <v>11</v>
      </c>
      <c r="D7600" s="1">
        <f t="shared" si="1424"/>
        <v>7</v>
      </c>
      <c r="E7600" s="12">
        <f t="shared" si="1425"/>
        <v>5</v>
      </c>
      <c r="F7600" s="124" t="str">
        <f t="shared" si="1426"/>
        <v>0</v>
      </c>
      <c r="G7600" s="1">
        <f ca="1">(OFFSET(O7600,0,MATCH(Customer!$J$6,'CDH &amp; HDH'!$P$11:$X$11,0)))</f>
        <v>42</v>
      </c>
      <c r="H7600" s="1" t="str">
        <f t="shared" si="1427"/>
        <v>Heating</v>
      </c>
      <c r="I7600" s="1">
        <f ca="1">OFFSET(IF($H7600="Cooling",Customer!$C$25,Customer!$C$52),E7600,D7600)</f>
        <v>66</v>
      </c>
      <c r="J7600" s="1">
        <f ca="1">OFFSET(IF($H7600="Cooling",Customer!$L$25,Customer!$L$52),$E7600,$D7600)</f>
        <v>64</v>
      </c>
      <c r="K7600" s="16">
        <f t="shared" si="1428"/>
        <v>0</v>
      </c>
      <c r="L7600" s="16">
        <f t="shared" si="1429"/>
        <v>0</v>
      </c>
      <c r="M7600" s="17">
        <f t="shared" ca="1" si="1433"/>
        <v>24</v>
      </c>
      <c r="N7600" s="17">
        <f t="shared" ca="1" si="1434"/>
        <v>22</v>
      </c>
      <c r="O7600" s="4"/>
      <c r="P7600" s="4">
        <v>33</v>
      </c>
      <c r="Q7600" s="4">
        <v>39</v>
      </c>
      <c r="R7600" s="4">
        <v>21</v>
      </c>
      <c r="S7600" s="4">
        <v>42</v>
      </c>
      <c r="T7600" s="4">
        <v>29</v>
      </c>
      <c r="U7600" s="4">
        <v>36</v>
      </c>
      <c r="V7600" s="13">
        <v>42</v>
      </c>
      <c r="W7600" s="4">
        <v>23</v>
      </c>
      <c r="X7600" s="4">
        <v>45</v>
      </c>
      <c r="Y7600">
        <f t="shared" si="1430"/>
        <v>0</v>
      </c>
      <c r="Z7600">
        <f t="shared" si="1431"/>
        <v>0</v>
      </c>
    </row>
    <row r="7601" spans="2:26" x14ac:dyDescent="0.25">
      <c r="B7601" s="11">
        <f t="shared" si="1432"/>
        <v>44878.208333314928</v>
      </c>
      <c r="C7601" s="1">
        <f t="shared" si="1423"/>
        <v>11</v>
      </c>
      <c r="D7601" s="1">
        <f t="shared" si="1424"/>
        <v>7</v>
      </c>
      <c r="E7601" s="12">
        <f t="shared" si="1425"/>
        <v>6</v>
      </c>
      <c r="F7601" s="124" t="str">
        <f t="shared" si="1426"/>
        <v>0</v>
      </c>
      <c r="G7601" s="1">
        <f ca="1">(OFFSET(O7601,0,MATCH(Customer!$J$6,'CDH &amp; HDH'!$P$11:$X$11,0)))</f>
        <v>43</v>
      </c>
      <c r="H7601" s="1" t="str">
        <f t="shared" si="1427"/>
        <v>Heating</v>
      </c>
      <c r="I7601" s="1">
        <f ca="1">OFFSET(IF($H7601="Cooling",Customer!$C$25,Customer!$C$52),E7601,D7601)</f>
        <v>66</v>
      </c>
      <c r="J7601" s="1">
        <f ca="1">OFFSET(IF($H7601="Cooling",Customer!$L$25,Customer!$L$52),$E7601,$D7601)</f>
        <v>64</v>
      </c>
      <c r="K7601" s="16">
        <f t="shared" si="1428"/>
        <v>0</v>
      </c>
      <c r="L7601" s="16">
        <f t="shared" si="1429"/>
        <v>0</v>
      </c>
      <c r="M7601" s="17">
        <f t="shared" ca="1" si="1433"/>
        <v>23</v>
      </c>
      <c r="N7601" s="17">
        <f t="shared" ca="1" si="1434"/>
        <v>21</v>
      </c>
      <c r="O7601" s="4"/>
      <c r="P7601" s="4">
        <v>33</v>
      </c>
      <c r="Q7601" s="4">
        <v>40</v>
      </c>
      <c r="R7601" s="4">
        <v>20</v>
      </c>
      <c r="S7601" s="4">
        <v>43</v>
      </c>
      <c r="T7601" s="4">
        <v>26</v>
      </c>
      <c r="U7601" s="4">
        <v>37</v>
      </c>
      <c r="V7601" s="13">
        <v>43</v>
      </c>
      <c r="W7601" s="4">
        <v>22</v>
      </c>
      <c r="X7601" s="4">
        <v>46</v>
      </c>
      <c r="Y7601">
        <f t="shared" si="1430"/>
        <v>0</v>
      </c>
      <c r="Z7601">
        <f t="shared" si="1431"/>
        <v>0</v>
      </c>
    </row>
    <row r="7602" spans="2:26" x14ac:dyDescent="0.25">
      <c r="B7602" s="11">
        <f t="shared" si="1432"/>
        <v>44878.249999981592</v>
      </c>
      <c r="C7602" s="1">
        <f t="shared" si="1423"/>
        <v>11</v>
      </c>
      <c r="D7602" s="1">
        <f t="shared" si="1424"/>
        <v>7</v>
      </c>
      <c r="E7602" s="12">
        <f t="shared" si="1425"/>
        <v>7</v>
      </c>
      <c r="F7602" s="124" t="str">
        <f t="shared" si="1426"/>
        <v>0</v>
      </c>
      <c r="G7602" s="1">
        <f ca="1">(OFFSET(O7602,0,MATCH(Customer!$J$6,'CDH &amp; HDH'!$P$11:$X$11,0)))</f>
        <v>44</v>
      </c>
      <c r="H7602" s="1" t="str">
        <f t="shared" si="1427"/>
        <v>Heating</v>
      </c>
      <c r="I7602" s="1">
        <f ca="1">OFFSET(IF($H7602="Cooling",Customer!$C$25,Customer!$C$52),E7602,D7602)</f>
        <v>66</v>
      </c>
      <c r="J7602" s="1">
        <f ca="1">OFFSET(IF($H7602="Cooling",Customer!$L$25,Customer!$L$52),$E7602,$D7602)</f>
        <v>64</v>
      </c>
      <c r="K7602" s="16">
        <f t="shared" si="1428"/>
        <v>0</v>
      </c>
      <c r="L7602" s="16">
        <f t="shared" si="1429"/>
        <v>0</v>
      </c>
      <c r="M7602" s="17">
        <f t="shared" ca="1" si="1433"/>
        <v>22</v>
      </c>
      <c r="N7602" s="17">
        <f t="shared" ca="1" si="1434"/>
        <v>20</v>
      </c>
      <c r="O7602" s="4"/>
      <c r="P7602" s="4">
        <v>33</v>
      </c>
      <c r="Q7602" s="4">
        <v>42</v>
      </c>
      <c r="R7602" s="4">
        <v>18</v>
      </c>
      <c r="S7602" s="4">
        <v>44</v>
      </c>
      <c r="T7602" s="4">
        <v>25</v>
      </c>
      <c r="U7602" s="4">
        <v>37</v>
      </c>
      <c r="V7602" s="13">
        <v>44</v>
      </c>
      <c r="W7602" s="4">
        <v>22</v>
      </c>
      <c r="X7602" s="4">
        <v>45</v>
      </c>
      <c r="Y7602">
        <f t="shared" si="1430"/>
        <v>0</v>
      </c>
      <c r="Z7602">
        <f t="shared" si="1431"/>
        <v>0</v>
      </c>
    </row>
    <row r="7603" spans="2:26" x14ac:dyDescent="0.25">
      <c r="B7603" s="11">
        <f t="shared" si="1432"/>
        <v>44878.291666648256</v>
      </c>
      <c r="C7603" s="1">
        <f t="shared" si="1423"/>
        <v>11</v>
      </c>
      <c r="D7603" s="1">
        <f t="shared" si="1424"/>
        <v>7</v>
      </c>
      <c r="E7603" s="12">
        <f t="shared" si="1425"/>
        <v>8</v>
      </c>
      <c r="F7603" s="124" t="str">
        <f t="shared" si="1426"/>
        <v>0</v>
      </c>
      <c r="G7603" s="1">
        <f ca="1">(OFFSET(O7603,0,MATCH(Customer!$J$6,'CDH &amp; HDH'!$P$11:$X$11,0)))</f>
        <v>47</v>
      </c>
      <c r="H7603" s="1" t="str">
        <f t="shared" si="1427"/>
        <v>Heating</v>
      </c>
      <c r="I7603" s="1">
        <f ca="1">OFFSET(IF($H7603="Cooling",Customer!$C$25,Customer!$C$52),E7603,D7603)</f>
        <v>66</v>
      </c>
      <c r="J7603" s="1">
        <f ca="1">OFFSET(IF($H7603="Cooling",Customer!$L$25,Customer!$L$52),$E7603,$D7603)</f>
        <v>64</v>
      </c>
      <c r="K7603" s="16">
        <f t="shared" si="1428"/>
        <v>0</v>
      </c>
      <c r="L7603" s="16">
        <f t="shared" si="1429"/>
        <v>0</v>
      </c>
      <c r="M7603" s="17">
        <f t="shared" ca="1" si="1433"/>
        <v>19</v>
      </c>
      <c r="N7603" s="17">
        <f t="shared" ca="1" si="1434"/>
        <v>17</v>
      </c>
      <c r="O7603" s="4"/>
      <c r="P7603" s="4">
        <v>34</v>
      </c>
      <c r="Q7603" s="4">
        <v>42</v>
      </c>
      <c r="R7603" s="4">
        <v>18</v>
      </c>
      <c r="S7603" s="4">
        <v>46</v>
      </c>
      <c r="T7603" s="4">
        <v>27</v>
      </c>
      <c r="U7603" s="4">
        <v>43</v>
      </c>
      <c r="V7603" s="13">
        <v>47</v>
      </c>
      <c r="W7603" s="4">
        <v>25</v>
      </c>
      <c r="X7603" s="4">
        <v>45</v>
      </c>
      <c r="Y7603">
        <f t="shared" si="1430"/>
        <v>0</v>
      </c>
      <c r="Z7603">
        <f t="shared" si="1431"/>
        <v>0</v>
      </c>
    </row>
    <row r="7604" spans="2:26" x14ac:dyDescent="0.25">
      <c r="B7604" s="11">
        <f t="shared" si="1432"/>
        <v>44878.33333331492</v>
      </c>
      <c r="C7604" s="1">
        <f t="shared" si="1423"/>
        <v>11</v>
      </c>
      <c r="D7604" s="1">
        <f t="shared" si="1424"/>
        <v>7</v>
      </c>
      <c r="E7604" s="12">
        <f t="shared" si="1425"/>
        <v>9</v>
      </c>
      <c r="F7604" s="124" t="str">
        <f t="shared" si="1426"/>
        <v>0</v>
      </c>
      <c r="G7604" s="1">
        <f ca="1">(OFFSET(O7604,0,MATCH(Customer!$J$6,'CDH &amp; HDH'!$P$11:$X$11,0)))</f>
        <v>49</v>
      </c>
      <c r="H7604" s="1" t="str">
        <f t="shared" si="1427"/>
        <v>Heating</v>
      </c>
      <c r="I7604" s="1">
        <f ca="1">OFFSET(IF($H7604="Cooling",Customer!$C$25,Customer!$C$52),E7604,D7604)</f>
        <v>66</v>
      </c>
      <c r="J7604" s="1">
        <f ca="1">OFFSET(IF($H7604="Cooling",Customer!$L$25,Customer!$L$52),$E7604,$D7604)</f>
        <v>64</v>
      </c>
      <c r="K7604" s="16">
        <f t="shared" si="1428"/>
        <v>0</v>
      </c>
      <c r="L7604" s="16">
        <f t="shared" si="1429"/>
        <v>0</v>
      </c>
      <c r="M7604" s="17">
        <f t="shared" ca="1" si="1433"/>
        <v>17</v>
      </c>
      <c r="N7604" s="17">
        <f t="shared" ca="1" si="1434"/>
        <v>15</v>
      </c>
      <c r="O7604" s="4"/>
      <c r="P7604" s="4">
        <v>39</v>
      </c>
      <c r="Q7604" s="4">
        <v>44</v>
      </c>
      <c r="R7604" s="4">
        <v>18</v>
      </c>
      <c r="S7604" s="4">
        <v>47</v>
      </c>
      <c r="T7604" s="4">
        <v>33</v>
      </c>
      <c r="U7604" s="4">
        <v>48</v>
      </c>
      <c r="V7604" s="13">
        <v>49</v>
      </c>
      <c r="W7604" s="4">
        <v>28</v>
      </c>
      <c r="X7604" s="4">
        <v>46</v>
      </c>
      <c r="Y7604">
        <f t="shared" si="1430"/>
        <v>0</v>
      </c>
      <c r="Z7604">
        <f t="shared" si="1431"/>
        <v>0</v>
      </c>
    </row>
    <row r="7605" spans="2:26" x14ac:dyDescent="0.25">
      <c r="B7605" s="11">
        <f t="shared" si="1432"/>
        <v>44878.374999981585</v>
      </c>
      <c r="C7605" s="1">
        <f t="shared" si="1423"/>
        <v>11</v>
      </c>
      <c r="D7605" s="1">
        <f t="shared" si="1424"/>
        <v>7</v>
      </c>
      <c r="E7605" s="12">
        <f t="shared" si="1425"/>
        <v>10</v>
      </c>
      <c r="F7605" s="124" t="str">
        <f t="shared" si="1426"/>
        <v>0</v>
      </c>
      <c r="G7605" s="1">
        <f ca="1">(OFFSET(O7605,0,MATCH(Customer!$J$6,'CDH &amp; HDH'!$P$11:$X$11,0)))</f>
        <v>50</v>
      </c>
      <c r="H7605" s="1" t="str">
        <f t="shared" si="1427"/>
        <v>Heating</v>
      </c>
      <c r="I7605" s="1">
        <f ca="1">OFFSET(IF($H7605="Cooling",Customer!$C$25,Customer!$C$52),E7605,D7605)</f>
        <v>66</v>
      </c>
      <c r="J7605" s="1">
        <f ca="1">OFFSET(IF($H7605="Cooling",Customer!$L$25,Customer!$L$52),$E7605,$D7605)</f>
        <v>64</v>
      </c>
      <c r="K7605" s="16">
        <f t="shared" si="1428"/>
        <v>0</v>
      </c>
      <c r="L7605" s="16">
        <f t="shared" si="1429"/>
        <v>0</v>
      </c>
      <c r="M7605" s="17">
        <f t="shared" ca="1" si="1433"/>
        <v>16</v>
      </c>
      <c r="N7605" s="17">
        <f t="shared" ca="1" si="1434"/>
        <v>14</v>
      </c>
      <c r="O7605" s="4"/>
      <c r="P7605" s="4">
        <v>42</v>
      </c>
      <c r="Q7605" s="4">
        <v>44</v>
      </c>
      <c r="R7605" s="4">
        <v>19</v>
      </c>
      <c r="S7605" s="4">
        <v>49</v>
      </c>
      <c r="T7605" s="4">
        <v>39</v>
      </c>
      <c r="U7605" s="4">
        <v>50</v>
      </c>
      <c r="V7605" s="13">
        <v>50</v>
      </c>
      <c r="W7605" s="4">
        <v>33</v>
      </c>
      <c r="X7605" s="4">
        <v>46</v>
      </c>
      <c r="Y7605">
        <f t="shared" si="1430"/>
        <v>0</v>
      </c>
      <c r="Z7605">
        <f t="shared" si="1431"/>
        <v>0</v>
      </c>
    </row>
    <row r="7606" spans="2:26" x14ac:dyDescent="0.25">
      <c r="B7606" s="11">
        <f t="shared" si="1432"/>
        <v>44878.416666648249</v>
      </c>
      <c r="C7606" s="1">
        <f t="shared" si="1423"/>
        <v>11</v>
      </c>
      <c r="D7606" s="1">
        <f t="shared" si="1424"/>
        <v>7</v>
      </c>
      <c r="E7606" s="12">
        <f t="shared" si="1425"/>
        <v>11</v>
      </c>
      <c r="F7606" s="124" t="str">
        <f t="shared" si="1426"/>
        <v>0</v>
      </c>
      <c r="G7606" s="1">
        <f ca="1">(OFFSET(O7606,0,MATCH(Customer!$J$6,'CDH &amp; HDH'!$P$11:$X$11,0)))</f>
        <v>51</v>
      </c>
      <c r="H7606" s="1" t="str">
        <f t="shared" si="1427"/>
        <v>Heating</v>
      </c>
      <c r="I7606" s="1">
        <f ca="1">OFFSET(IF($H7606="Cooling",Customer!$C$25,Customer!$C$52),E7606,D7606)</f>
        <v>66</v>
      </c>
      <c r="J7606" s="1">
        <f ca="1">OFFSET(IF($H7606="Cooling",Customer!$L$25,Customer!$L$52),$E7606,$D7606)</f>
        <v>64</v>
      </c>
      <c r="K7606" s="16">
        <f t="shared" si="1428"/>
        <v>0</v>
      </c>
      <c r="L7606" s="16">
        <f t="shared" si="1429"/>
        <v>0</v>
      </c>
      <c r="M7606" s="17">
        <f t="shared" ca="1" si="1433"/>
        <v>15</v>
      </c>
      <c r="N7606" s="17">
        <f t="shared" ca="1" si="1434"/>
        <v>13</v>
      </c>
      <c r="O7606" s="4"/>
      <c r="P7606" s="4">
        <v>44</v>
      </c>
      <c r="Q7606" s="4">
        <v>45</v>
      </c>
      <c r="R7606" s="4">
        <v>20</v>
      </c>
      <c r="S7606" s="4">
        <v>48</v>
      </c>
      <c r="T7606" s="4">
        <v>44</v>
      </c>
      <c r="U7606" s="4">
        <v>53</v>
      </c>
      <c r="V7606" s="13">
        <v>51</v>
      </c>
      <c r="W7606" s="4">
        <v>37</v>
      </c>
      <c r="X7606" s="4">
        <v>47</v>
      </c>
      <c r="Y7606">
        <f t="shared" si="1430"/>
        <v>0</v>
      </c>
      <c r="Z7606">
        <f t="shared" si="1431"/>
        <v>0</v>
      </c>
    </row>
    <row r="7607" spans="2:26" x14ac:dyDescent="0.25">
      <c r="B7607" s="11">
        <f t="shared" si="1432"/>
        <v>44878.458333314913</v>
      </c>
      <c r="C7607" s="1">
        <f t="shared" si="1423"/>
        <v>11</v>
      </c>
      <c r="D7607" s="1">
        <f t="shared" si="1424"/>
        <v>7</v>
      </c>
      <c r="E7607" s="12">
        <f t="shared" si="1425"/>
        <v>12</v>
      </c>
      <c r="F7607" s="124" t="str">
        <f t="shared" si="1426"/>
        <v>0</v>
      </c>
      <c r="G7607" s="1">
        <f ca="1">(OFFSET(O7607,0,MATCH(Customer!$J$6,'CDH &amp; HDH'!$P$11:$X$11,0)))</f>
        <v>50</v>
      </c>
      <c r="H7607" s="1" t="str">
        <f t="shared" si="1427"/>
        <v>Heating</v>
      </c>
      <c r="I7607" s="1">
        <f ca="1">OFFSET(IF($H7607="Cooling",Customer!$C$25,Customer!$C$52),E7607,D7607)</f>
        <v>66</v>
      </c>
      <c r="J7607" s="1">
        <f ca="1">OFFSET(IF($H7607="Cooling",Customer!$L$25,Customer!$L$52),$E7607,$D7607)</f>
        <v>64</v>
      </c>
      <c r="K7607" s="16">
        <f t="shared" si="1428"/>
        <v>0</v>
      </c>
      <c r="L7607" s="16">
        <f t="shared" si="1429"/>
        <v>0</v>
      </c>
      <c r="M7607" s="17">
        <f t="shared" ca="1" si="1433"/>
        <v>16</v>
      </c>
      <c r="N7607" s="17">
        <f t="shared" ca="1" si="1434"/>
        <v>14</v>
      </c>
      <c r="O7607" s="4"/>
      <c r="P7607" s="4">
        <v>48</v>
      </c>
      <c r="Q7607" s="4">
        <v>46</v>
      </c>
      <c r="R7607" s="4">
        <v>18</v>
      </c>
      <c r="S7607" s="4">
        <v>46</v>
      </c>
      <c r="T7607" s="4">
        <v>49</v>
      </c>
      <c r="U7607" s="4">
        <v>57</v>
      </c>
      <c r="V7607" s="13">
        <v>50</v>
      </c>
      <c r="W7607" s="4">
        <v>41</v>
      </c>
      <c r="X7607" s="4">
        <v>50</v>
      </c>
      <c r="Y7607">
        <f t="shared" si="1430"/>
        <v>0</v>
      </c>
      <c r="Z7607">
        <f t="shared" si="1431"/>
        <v>0</v>
      </c>
    </row>
    <row r="7608" spans="2:26" x14ac:dyDescent="0.25">
      <c r="B7608" s="11">
        <f t="shared" si="1432"/>
        <v>44878.499999981577</v>
      </c>
      <c r="C7608" s="1">
        <f t="shared" si="1423"/>
        <v>11</v>
      </c>
      <c r="D7608" s="1">
        <f t="shared" si="1424"/>
        <v>7</v>
      </c>
      <c r="E7608" s="12">
        <f t="shared" si="1425"/>
        <v>13</v>
      </c>
      <c r="F7608" s="124" t="str">
        <f t="shared" si="1426"/>
        <v>0</v>
      </c>
      <c r="G7608" s="1">
        <f ca="1">(OFFSET(O7608,0,MATCH(Customer!$J$6,'CDH &amp; HDH'!$P$11:$X$11,0)))</f>
        <v>47</v>
      </c>
      <c r="H7608" s="1" t="str">
        <f t="shared" si="1427"/>
        <v>Heating</v>
      </c>
      <c r="I7608" s="1">
        <f ca="1">OFFSET(IF($H7608="Cooling",Customer!$C$25,Customer!$C$52),E7608,D7608)</f>
        <v>66</v>
      </c>
      <c r="J7608" s="1">
        <f ca="1">OFFSET(IF($H7608="Cooling",Customer!$L$25,Customer!$L$52),$E7608,$D7608)</f>
        <v>64</v>
      </c>
      <c r="K7608" s="16">
        <f t="shared" si="1428"/>
        <v>0</v>
      </c>
      <c r="L7608" s="16">
        <f t="shared" si="1429"/>
        <v>0</v>
      </c>
      <c r="M7608" s="17">
        <f t="shared" ca="1" si="1433"/>
        <v>19</v>
      </c>
      <c r="N7608" s="17">
        <f t="shared" ca="1" si="1434"/>
        <v>17</v>
      </c>
      <c r="O7608" s="4"/>
      <c r="P7608" s="4">
        <v>50</v>
      </c>
      <c r="Q7608" s="4">
        <v>47</v>
      </c>
      <c r="R7608" s="4">
        <v>19</v>
      </c>
      <c r="S7608" s="4">
        <v>46</v>
      </c>
      <c r="T7608" s="4">
        <v>51</v>
      </c>
      <c r="U7608" s="4">
        <v>60</v>
      </c>
      <c r="V7608" s="13">
        <v>47</v>
      </c>
      <c r="W7608" s="4">
        <v>45</v>
      </c>
      <c r="X7608" s="4">
        <v>48</v>
      </c>
      <c r="Y7608">
        <f t="shared" si="1430"/>
        <v>0</v>
      </c>
      <c r="Z7608">
        <f t="shared" si="1431"/>
        <v>0</v>
      </c>
    </row>
    <row r="7609" spans="2:26" x14ac:dyDescent="0.25">
      <c r="B7609" s="11">
        <f t="shared" si="1432"/>
        <v>44878.541666648242</v>
      </c>
      <c r="C7609" s="1">
        <f t="shared" si="1423"/>
        <v>11</v>
      </c>
      <c r="D7609" s="1">
        <f t="shared" si="1424"/>
        <v>7</v>
      </c>
      <c r="E7609" s="12">
        <f t="shared" si="1425"/>
        <v>14</v>
      </c>
      <c r="F7609" s="124" t="str">
        <f t="shared" si="1426"/>
        <v>0</v>
      </c>
      <c r="G7609" s="1">
        <f ca="1">(OFFSET(O7609,0,MATCH(Customer!$J$6,'CDH &amp; HDH'!$P$11:$X$11,0)))</f>
        <v>48</v>
      </c>
      <c r="H7609" s="1" t="str">
        <f t="shared" si="1427"/>
        <v>Heating</v>
      </c>
      <c r="I7609" s="1">
        <f ca="1">OFFSET(IF($H7609="Cooling",Customer!$C$25,Customer!$C$52),E7609,D7609)</f>
        <v>66</v>
      </c>
      <c r="J7609" s="1">
        <f ca="1">OFFSET(IF($H7609="Cooling",Customer!$L$25,Customer!$L$52),$E7609,$D7609)</f>
        <v>64</v>
      </c>
      <c r="K7609" s="16">
        <f t="shared" si="1428"/>
        <v>0</v>
      </c>
      <c r="L7609" s="16">
        <f t="shared" si="1429"/>
        <v>0</v>
      </c>
      <c r="M7609" s="17">
        <f t="shared" ca="1" si="1433"/>
        <v>18</v>
      </c>
      <c r="N7609" s="17">
        <f t="shared" ca="1" si="1434"/>
        <v>16</v>
      </c>
      <c r="O7609" s="4"/>
      <c r="P7609" s="4">
        <v>51</v>
      </c>
      <c r="Q7609" s="4">
        <v>46</v>
      </c>
      <c r="R7609" s="4">
        <v>20</v>
      </c>
      <c r="S7609" s="4">
        <v>45</v>
      </c>
      <c r="T7609" s="4">
        <v>53</v>
      </c>
      <c r="U7609" s="4">
        <v>60</v>
      </c>
      <c r="V7609" s="13">
        <v>48</v>
      </c>
      <c r="W7609" s="4">
        <v>49</v>
      </c>
      <c r="X7609" s="4">
        <v>52</v>
      </c>
      <c r="Y7609">
        <f t="shared" si="1430"/>
        <v>0</v>
      </c>
      <c r="Z7609">
        <f t="shared" si="1431"/>
        <v>0</v>
      </c>
    </row>
    <row r="7610" spans="2:26" x14ac:dyDescent="0.25">
      <c r="B7610" s="11">
        <f t="shared" si="1432"/>
        <v>44878.583333314906</v>
      </c>
      <c r="C7610" s="1">
        <f t="shared" si="1423"/>
        <v>11</v>
      </c>
      <c r="D7610" s="1">
        <f t="shared" si="1424"/>
        <v>7</v>
      </c>
      <c r="E7610" s="12">
        <f t="shared" si="1425"/>
        <v>15</v>
      </c>
      <c r="F7610" s="124" t="str">
        <f t="shared" si="1426"/>
        <v>0</v>
      </c>
      <c r="G7610" s="1">
        <f ca="1">(OFFSET(O7610,0,MATCH(Customer!$J$6,'CDH &amp; HDH'!$P$11:$X$11,0)))</f>
        <v>48</v>
      </c>
      <c r="H7610" s="1" t="str">
        <f t="shared" si="1427"/>
        <v>Heating</v>
      </c>
      <c r="I7610" s="1">
        <f ca="1">OFFSET(IF($H7610="Cooling",Customer!$C$25,Customer!$C$52),E7610,D7610)</f>
        <v>66</v>
      </c>
      <c r="J7610" s="1">
        <f ca="1">OFFSET(IF($H7610="Cooling",Customer!$L$25,Customer!$L$52),$E7610,$D7610)</f>
        <v>64</v>
      </c>
      <c r="K7610" s="16">
        <f t="shared" si="1428"/>
        <v>0</v>
      </c>
      <c r="L7610" s="16">
        <f t="shared" si="1429"/>
        <v>0</v>
      </c>
      <c r="M7610" s="17">
        <f t="shared" ca="1" si="1433"/>
        <v>18</v>
      </c>
      <c r="N7610" s="17">
        <f t="shared" ca="1" si="1434"/>
        <v>16</v>
      </c>
      <c r="O7610" s="4"/>
      <c r="P7610" s="4">
        <v>51</v>
      </c>
      <c r="Q7610" s="4">
        <v>48</v>
      </c>
      <c r="R7610" s="4">
        <v>18</v>
      </c>
      <c r="S7610" s="4">
        <v>46</v>
      </c>
      <c r="T7610" s="4">
        <v>52</v>
      </c>
      <c r="U7610" s="4">
        <v>59</v>
      </c>
      <c r="V7610" s="13">
        <v>48</v>
      </c>
      <c r="W7610" s="4">
        <v>50</v>
      </c>
      <c r="X7610" s="4">
        <v>52</v>
      </c>
      <c r="Y7610">
        <f t="shared" si="1430"/>
        <v>0</v>
      </c>
      <c r="Z7610">
        <f t="shared" si="1431"/>
        <v>0</v>
      </c>
    </row>
    <row r="7611" spans="2:26" x14ac:dyDescent="0.25">
      <c r="B7611" s="11">
        <f t="shared" si="1432"/>
        <v>44878.62499998157</v>
      </c>
      <c r="C7611" s="1">
        <f t="shared" si="1423"/>
        <v>11</v>
      </c>
      <c r="D7611" s="1">
        <f t="shared" si="1424"/>
        <v>7</v>
      </c>
      <c r="E7611" s="12">
        <f t="shared" si="1425"/>
        <v>16</v>
      </c>
      <c r="F7611" s="124" t="str">
        <f t="shared" si="1426"/>
        <v>0</v>
      </c>
      <c r="G7611" s="1">
        <f ca="1">(OFFSET(O7611,0,MATCH(Customer!$J$6,'CDH &amp; HDH'!$P$11:$X$11,0)))</f>
        <v>49</v>
      </c>
      <c r="H7611" s="1" t="str">
        <f t="shared" si="1427"/>
        <v>Heating</v>
      </c>
      <c r="I7611" s="1">
        <f ca="1">OFFSET(IF($H7611="Cooling",Customer!$C$25,Customer!$C$52),E7611,D7611)</f>
        <v>66</v>
      </c>
      <c r="J7611" s="1">
        <f ca="1">OFFSET(IF($H7611="Cooling",Customer!$L$25,Customer!$L$52),$E7611,$D7611)</f>
        <v>64</v>
      </c>
      <c r="K7611" s="16">
        <f t="shared" si="1428"/>
        <v>0</v>
      </c>
      <c r="L7611" s="16">
        <f t="shared" si="1429"/>
        <v>0</v>
      </c>
      <c r="M7611" s="17">
        <f t="shared" ca="1" si="1433"/>
        <v>17</v>
      </c>
      <c r="N7611" s="17">
        <f t="shared" ca="1" si="1434"/>
        <v>15</v>
      </c>
      <c r="O7611" s="4"/>
      <c r="P7611" s="4">
        <v>51</v>
      </c>
      <c r="Q7611" s="4">
        <v>47</v>
      </c>
      <c r="R7611" s="4">
        <v>18</v>
      </c>
      <c r="S7611" s="4">
        <v>45</v>
      </c>
      <c r="T7611" s="4">
        <v>53</v>
      </c>
      <c r="U7611" s="4">
        <v>59</v>
      </c>
      <c r="V7611" s="13">
        <v>49</v>
      </c>
      <c r="W7611" s="4">
        <v>51</v>
      </c>
      <c r="X7611" s="4">
        <v>54</v>
      </c>
      <c r="Y7611">
        <f t="shared" si="1430"/>
        <v>0</v>
      </c>
      <c r="Z7611">
        <f t="shared" si="1431"/>
        <v>0</v>
      </c>
    </row>
    <row r="7612" spans="2:26" x14ac:dyDescent="0.25">
      <c r="B7612" s="11">
        <f t="shared" si="1432"/>
        <v>44878.666666648234</v>
      </c>
      <c r="C7612" s="1">
        <f t="shared" si="1423"/>
        <v>11</v>
      </c>
      <c r="D7612" s="1">
        <f t="shared" si="1424"/>
        <v>7</v>
      </c>
      <c r="E7612" s="12">
        <f t="shared" si="1425"/>
        <v>17</v>
      </c>
      <c r="F7612" s="124" t="str">
        <f t="shared" si="1426"/>
        <v>0</v>
      </c>
      <c r="G7612" s="1">
        <f ca="1">(OFFSET(O7612,0,MATCH(Customer!$J$6,'CDH &amp; HDH'!$P$11:$X$11,0)))</f>
        <v>48</v>
      </c>
      <c r="H7612" s="1" t="str">
        <f t="shared" si="1427"/>
        <v>Heating</v>
      </c>
      <c r="I7612" s="1">
        <f ca="1">OFFSET(IF($H7612="Cooling",Customer!$C$25,Customer!$C$52),E7612,D7612)</f>
        <v>66</v>
      </c>
      <c r="J7612" s="1">
        <f ca="1">OFFSET(IF($H7612="Cooling",Customer!$L$25,Customer!$L$52),$E7612,$D7612)</f>
        <v>64</v>
      </c>
      <c r="K7612" s="16">
        <f t="shared" si="1428"/>
        <v>0</v>
      </c>
      <c r="L7612" s="16">
        <f t="shared" si="1429"/>
        <v>0</v>
      </c>
      <c r="M7612" s="17">
        <f t="shared" ca="1" si="1433"/>
        <v>18</v>
      </c>
      <c r="N7612" s="17">
        <f t="shared" ca="1" si="1434"/>
        <v>16</v>
      </c>
      <c r="O7612" s="4"/>
      <c r="P7612" s="4">
        <v>48</v>
      </c>
      <c r="Q7612" s="4">
        <v>46</v>
      </c>
      <c r="R7612" s="4">
        <v>18</v>
      </c>
      <c r="S7612" s="4">
        <v>45</v>
      </c>
      <c r="T7612" s="4">
        <v>47</v>
      </c>
      <c r="U7612" s="4">
        <v>56</v>
      </c>
      <c r="V7612" s="13">
        <v>48</v>
      </c>
      <c r="W7612" s="4">
        <v>47</v>
      </c>
      <c r="X7612" s="4">
        <v>52</v>
      </c>
      <c r="Y7612">
        <f t="shared" si="1430"/>
        <v>0</v>
      </c>
      <c r="Z7612">
        <f t="shared" si="1431"/>
        <v>0</v>
      </c>
    </row>
    <row r="7613" spans="2:26" x14ac:dyDescent="0.25">
      <c r="B7613" s="11">
        <f t="shared" si="1432"/>
        <v>44878.708333314898</v>
      </c>
      <c r="C7613" s="1">
        <f t="shared" si="1423"/>
        <v>11</v>
      </c>
      <c r="D7613" s="1">
        <f t="shared" si="1424"/>
        <v>7</v>
      </c>
      <c r="E7613" s="12">
        <f t="shared" si="1425"/>
        <v>18</v>
      </c>
      <c r="F7613" s="124" t="str">
        <f t="shared" si="1426"/>
        <v>0</v>
      </c>
      <c r="G7613" s="1">
        <f ca="1">(OFFSET(O7613,0,MATCH(Customer!$J$6,'CDH &amp; HDH'!$P$11:$X$11,0)))</f>
        <v>44</v>
      </c>
      <c r="H7613" s="1" t="str">
        <f t="shared" si="1427"/>
        <v>Heating</v>
      </c>
      <c r="I7613" s="1">
        <f ca="1">OFFSET(IF($H7613="Cooling",Customer!$C$25,Customer!$C$52),E7613,D7613)</f>
        <v>66</v>
      </c>
      <c r="J7613" s="1">
        <f ca="1">OFFSET(IF($H7613="Cooling",Customer!$L$25,Customer!$L$52),$E7613,$D7613)</f>
        <v>64</v>
      </c>
      <c r="K7613" s="16">
        <f t="shared" si="1428"/>
        <v>0</v>
      </c>
      <c r="L7613" s="16">
        <f t="shared" si="1429"/>
        <v>0</v>
      </c>
      <c r="M7613" s="17">
        <f t="shared" ca="1" si="1433"/>
        <v>22</v>
      </c>
      <c r="N7613" s="17">
        <f t="shared" ca="1" si="1434"/>
        <v>20</v>
      </c>
      <c r="O7613" s="4"/>
      <c r="P7613" s="4">
        <v>45</v>
      </c>
      <c r="Q7613" s="4">
        <v>45</v>
      </c>
      <c r="R7613" s="4">
        <v>17</v>
      </c>
      <c r="S7613" s="4">
        <v>44</v>
      </c>
      <c r="T7613" s="4">
        <v>42</v>
      </c>
      <c r="U7613" s="4">
        <v>54</v>
      </c>
      <c r="V7613" s="13">
        <v>44</v>
      </c>
      <c r="W7613" s="4">
        <v>41</v>
      </c>
      <c r="X7613" s="4">
        <v>51</v>
      </c>
      <c r="Y7613">
        <f t="shared" si="1430"/>
        <v>0</v>
      </c>
      <c r="Z7613">
        <f t="shared" si="1431"/>
        <v>0</v>
      </c>
    </row>
    <row r="7614" spans="2:26" x14ac:dyDescent="0.25">
      <c r="B7614" s="11">
        <f t="shared" si="1432"/>
        <v>44878.749999981563</v>
      </c>
      <c r="C7614" s="1">
        <f t="shared" si="1423"/>
        <v>11</v>
      </c>
      <c r="D7614" s="1">
        <f t="shared" si="1424"/>
        <v>7</v>
      </c>
      <c r="E7614" s="12">
        <f t="shared" si="1425"/>
        <v>19</v>
      </c>
      <c r="F7614" s="124" t="str">
        <f t="shared" si="1426"/>
        <v>0</v>
      </c>
      <c r="G7614" s="1">
        <f ca="1">(OFFSET(O7614,0,MATCH(Customer!$J$6,'CDH &amp; HDH'!$P$11:$X$11,0)))</f>
        <v>42</v>
      </c>
      <c r="H7614" s="1" t="str">
        <f t="shared" si="1427"/>
        <v>Heating</v>
      </c>
      <c r="I7614" s="1">
        <f ca="1">OFFSET(IF($H7614="Cooling",Customer!$C$25,Customer!$C$52),E7614,D7614)</f>
        <v>66</v>
      </c>
      <c r="J7614" s="1">
        <f ca="1">OFFSET(IF($H7614="Cooling",Customer!$L$25,Customer!$L$52),$E7614,$D7614)</f>
        <v>64</v>
      </c>
      <c r="K7614" s="16">
        <f t="shared" si="1428"/>
        <v>0</v>
      </c>
      <c r="L7614" s="16">
        <f t="shared" si="1429"/>
        <v>0</v>
      </c>
      <c r="M7614" s="17">
        <f t="shared" ca="1" si="1433"/>
        <v>24</v>
      </c>
      <c r="N7614" s="17">
        <f t="shared" ca="1" si="1434"/>
        <v>22</v>
      </c>
      <c r="O7614" s="4"/>
      <c r="P7614" s="4">
        <v>44</v>
      </c>
      <c r="Q7614" s="4">
        <v>45</v>
      </c>
      <c r="R7614" s="4">
        <v>17</v>
      </c>
      <c r="S7614" s="4">
        <v>42</v>
      </c>
      <c r="T7614" s="4">
        <v>39</v>
      </c>
      <c r="U7614" s="4">
        <v>53</v>
      </c>
      <c r="V7614" s="13">
        <v>42</v>
      </c>
      <c r="W7614" s="4">
        <v>40</v>
      </c>
      <c r="X7614" s="4">
        <v>50</v>
      </c>
      <c r="Y7614">
        <f t="shared" si="1430"/>
        <v>0</v>
      </c>
      <c r="Z7614">
        <f t="shared" si="1431"/>
        <v>0</v>
      </c>
    </row>
    <row r="7615" spans="2:26" x14ac:dyDescent="0.25">
      <c r="B7615" s="11">
        <f t="shared" si="1432"/>
        <v>44878.791666648227</v>
      </c>
      <c r="C7615" s="1">
        <f t="shared" si="1423"/>
        <v>11</v>
      </c>
      <c r="D7615" s="1">
        <f t="shared" si="1424"/>
        <v>7</v>
      </c>
      <c r="E7615" s="12">
        <f t="shared" si="1425"/>
        <v>20</v>
      </c>
      <c r="F7615" s="124" t="str">
        <f t="shared" si="1426"/>
        <v>0</v>
      </c>
      <c r="G7615" s="1">
        <f ca="1">(OFFSET(O7615,0,MATCH(Customer!$J$6,'CDH &amp; HDH'!$P$11:$X$11,0)))</f>
        <v>41</v>
      </c>
      <c r="H7615" s="1" t="str">
        <f t="shared" si="1427"/>
        <v>Heating</v>
      </c>
      <c r="I7615" s="1">
        <f ca="1">OFFSET(IF($H7615="Cooling",Customer!$C$25,Customer!$C$52),E7615,D7615)</f>
        <v>66</v>
      </c>
      <c r="J7615" s="1">
        <f ca="1">OFFSET(IF($H7615="Cooling",Customer!$L$25,Customer!$L$52),$E7615,$D7615)</f>
        <v>64</v>
      </c>
      <c r="K7615" s="16">
        <f t="shared" si="1428"/>
        <v>0</v>
      </c>
      <c r="L7615" s="16">
        <f t="shared" si="1429"/>
        <v>0</v>
      </c>
      <c r="M7615" s="17">
        <f t="shared" ca="1" si="1433"/>
        <v>25</v>
      </c>
      <c r="N7615" s="17">
        <f t="shared" ca="1" si="1434"/>
        <v>23</v>
      </c>
      <c r="O7615" s="4"/>
      <c r="P7615" s="4">
        <v>42</v>
      </c>
      <c r="Q7615" s="4">
        <v>44</v>
      </c>
      <c r="R7615" s="4">
        <v>16</v>
      </c>
      <c r="S7615" s="4">
        <v>41</v>
      </c>
      <c r="T7615" s="4">
        <v>37</v>
      </c>
      <c r="U7615" s="4">
        <v>53</v>
      </c>
      <c r="V7615" s="13">
        <v>41</v>
      </c>
      <c r="W7615" s="4">
        <v>39</v>
      </c>
      <c r="X7615" s="4">
        <v>49</v>
      </c>
      <c r="Y7615">
        <f t="shared" si="1430"/>
        <v>0</v>
      </c>
      <c r="Z7615">
        <f t="shared" si="1431"/>
        <v>0</v>
      </c>
    </row>
    <row r="7616" spans="2:26" x14ac:dyDescent="0.25">
      <c r="B7616" s="11">
        <f t="shared" si="1432"/>
        <v>44878.833333314891</v>
      </c>
      <c r="C7616" s="1">
        <f t="shared" si="1423"/>
        <v>11</v>
      </c>
      <c r="D7616" s="1">
        <f t="shared" si="1424"/>
        <v>7</v>
      </c>
      <c r="E7616" s="12">
        <f t="shared" si="1425"/>
        <v>21</v>
      </c>
      <c r="F7616" s="124" t="str">
        <f t="shared" si="1426"/>
        <v>0</v>
      </c>
      <c r="G7616" s="1">
        <f ca="1">(OFFSET(O7616,0,MATCH(Customer!$J$6,'CDH &amp; HDH'!$P$11:$X$11,0)))</f>
        <v>41</v>
      </c>
      <c r="H7616" s="1" t="str">
        <f t="shared" si="1427"/>
        <v>Heating</v>
      </c>
      <c r="I7616" s="1">
        <f ca="1">OFFSET(IF($H7616="Cooling",Customer!$C$25,Customer!$C$52),E7616,D7616)</f>
        <v>66</v>
      </c>
      <c r="J7616" s="1">
        <f ca="1">OFFSET(IF($H7616="Cooling",Customer!$L$25,Customer!$L$52),$E7616,$D7616)</f>
        <v>64</v>
      </c>
      <c r="K7616" s="16">
        <f t="shared" si="1428"/>
        <v>0</v>
      </c>
      <c r="L7616" s="16">
        <f t="shared" si="1429"/>
        <v>0</v>
      </c>
      <c r="M7616" s="17">
        <f t="shared" ca="1" si="1433"/>
        <v>25</v>
      </c>
      <c r="N7616" s="17">
        <f t="shared" ca="1" si="1434"/>
        <v>23</v>
      </c>
      <c r="O7616" s="4"/>
      <c r="P7616" s="4">
        <v>38</v>
      </c>
      <c r="Q7616" s="4">
        <v>43</v>
      </c>
      <c r="R7616" s="4">
        <v>15</v>
      </c>
      <c r="S7616" s="4">
        <v>42</v>
      </c>
      <c r="T7616" s="4">
        <v>38</v>
      </c>
      <c r="U7616" s="4">
        <v>50</v>
      </c>
      <c r="V7616" s="13">
        <v>41</v>
      </c>
      <c r="W7616" s="4">
        <v>37</v>
      </c>
      <c r="X7616" s="4">
        <v>47</v>
      </c>
      <c r="Y7616">
        <f t="shared" si="1430"/>
        <v>0</v>
      </c>
      <c r="Z7616">
        <f t="shared" si="1431"/>
        <v>0</v>
      </c>
    </row>
    <row r="7617" spans="2:26" x14ac:dyDescent="0.25">
      <c r="B7617" s="11">
        <f t="shared" si="1432"/>
        <v>44878.874999981555</v>
      </c>
      <c r="C7617" s="1">
        <f t="shared" si="1423"/>
        <v>11</v>
      </c>
      <c r="D7617" s="1">
        <f t="shared" si="1424"/>
        <v>7</v>
      </c>
      <c r="E7617" s="12">
        <f t="shared" si="1425"/>
        <v>22</v>
      </c>
      <c r="F7617" s="124" t="str">
        <f t="shared" si="1426"/>
        <v>0</v>
      </c>
      <c r="G7617" s="1">
        <f ca="1">(OFFSET(O7617,0,MATCH(Customer!$J$6,'CDH &amp; HDH'!$P$11:$X$11,0)))</f>
        <v>39</v>
      </c>
      <c r="H7617" s="1" t="str">
        <f t="shared" si="1427"/>
        <v>Heating</v>
      </c>
      <c r="I7617" s="1">
        <f ca="1">OFFSET(IF($H7617="Cooling",Customer!$C$25,Customer!$C$52),E7617,D7617)</f>
        <v>66</v>
      </c>
      <c r="J7617" s="1">
        <f ca="1">OFFSET(IF($H7617="Cooling",Customer!$L$25,Customer!$L$52),$E7617,$D7617)</f>
        <v>64</v>
      </c>
      <c r="K7617" s="16">
        <f t="shared" si="1428"/>
        <v>0</v>
      </c>
      <c r="L7617" s="16">
        <f t="shared" si="1429"/>
        <v>0</v>
      </c>
      <c r="M7617" s="17">
        <f t="shared" ca="1" si="1433"/>
        <v>27</v>
      </c>
      <c r="N7617" s="17">
        <f t="shared" ca="1" si="1434"/>
        <v>25</v>
      </c>
      <c r="O7617" s="4"/>
      <c r="P7617" s="4">
        <v>34</v>
      </c>
      <c r="Q7617" s="4">
        <v>43</v>
      </c>
      <c r="R7617" s="4">
        <v>14</v>
      </c>
      <c r="S7617" s="4">
        <v>42</v>
      </c>
      <c r="T7617" s="4">
        <v>37</v>
      </c>
      <c r="U7617" s="4">
        <v>49</v>
      </c>
      <c r="V7617" s="13">
        <v>39</v>
      </c>
      <c r="W7617" s="4">
        <v>37</v>
      </c>
      <c r="X7617" s="4">
        <v>44</v>
      </c>
      <c r="Y7617">
        <f t="shared" si="1430"/>
        <v>0</v>
      </c>
      <c r="Z7617">
        <f t="shared" si="1431"/>
        <v>0</v>
      </c>
    </row>
    <row r="7618" spans="2:26" x14ac:dyDescent="0.25">
      <c r="B7618" s="11">
        <f t="shared" si="1432"/>
        <v>44878.91666664822</v>
      </c>
      <c r="C7618" s="1">
        <f t="shared" si="1423"/>
        <v>11</v>
      </c>
      <c r="D7618" s="1">
        <f t="shared" si="1424"/>
        <v>7</v>
      </c>
      <c r="E7618" s="12">
        <f t="shared" si="1425"/>
        <v>23</v>
      </c>
      <c r="F7618" s="124" t="str">
        <f t="shared" si="1426"/>
        <v>0</v>
      </c>
      <c r="G7618" s="1">
        <f ca="1">(OFFSET(O7618,0,MATCH(Customer!$J$6,'CDH &amp; HDH'!$P$11:$X$11,0)))</f>
        <v>39</v>
      </c>
      <c r="H7618" s="1" t="str">
        <f t="shared" si="1427"/>
        <v>Heating</v>
      </c>
      <c r="I7618" s="1">
        <f ca="1">OFFSET(IF($H7618="Cooling",Customer!$C$25,Customer!$C$52),E7618,D7618)</f>
        <v>66</v>
      </c>
      <c r="J7618" s="1">
        <f ca="1">OFFSET(IF($H7618="Cooling",Customer!$L$25,Customer!$L$52),$E7618,$D7618)</f>
        <v>64</v>
      </c>
      <c r="K7618" s="16">
        <f t="shared" si="1428"/>
        <v>0</v>
      </c>
      <c r="L7618" s="16">
        <f t="shared" si="1429"/>
        <v>0</v>
      </c>
      <c r="M7618" s="17">
        <f t="shared" ca="1" si="1433"/>
        <v>27</v>
      </c>
      <c r="N7618" s="17">
        <f t="shared" ca="1" si="1434"/>
        <v>25</v>
      </c>
      <c r="O7618" s="4"/>
      <c r="P7618" s="4">
        <v>34</v>
      </c>
      <c r="Q7618" s="4">
        <v>40</v>
      </c>
      <c r="R7618" s="4">
        <v>14</v>
      </c>
      <c r="S7618" s="4">
        <v>42</v>
      </c>
      <c r="T7618" s="4">
        <v>36</v>
      </c>
      <c r="U7618" s="4">
        <v>49</v>
      </c>
      <c r="V7618" s="13">
        <v>39</v>
      </c>
      <c r="W7618" s="4">
        <v>39</v>
      </c>
      <c r="X7618" s="4">
        <v>40</v>
      </c>
      <c r="Y7618">
        <f t="shared" si="1430"/>
        <v>0</v>
      </c>
      <c r="Z7618">
        <f t="shared" si="1431"/>
        <v>0</v>
      </c>
    </row>
    <row r="7619" spans="2:26" x14ac:dyDescent="0.25">
      <c r="B7619" s="11">
        <f t="shared" si="1432"/>
        <v>44878.958333314884</v>
      </c>
      <c r="C7619" s="1">
        <f t="shared" si="1423"/>
        <v>11</v>
      </c>
      <c r="D7619" s="1">
        <f t="shared" si="1424"/>
        <v>7</v>
      </c>
      <c r="E7619" s="12">
        <f t="shared" si="1425"/>
        <v>24</v>
      </c>
      <c r="F7619" s="124" t="str">
        <f t="shared" si="1426"/>
        <v>0</v>
      </c>
      <c r="G7619" s="1">
        <f ca="1">(OFFSET(O7619,0,MATCH(Customer!$J$6,'CDH &amp; HDH'!$P$11:$X$11,0)))</f>
        <v>39</v>
      </c>
      <c r="H7619" s="1" t="str">
        <f t="shared" si="1427"/>
        <v>Heating</v>
      </c>
      <c r="I7619" s="1">
        <f ca="1">OFFSET(IF($H7619="Cooling",Customer!$C$25,Customer!$C$52),E7619,D7619)</f>
        <v>66</v>
      </c>
      <c r="J7619" s="1">
        <f ca="1">OFFSET(IF($H7619="Cooling",Customer!$L$25,Customer!$L$52),$E7619,$D7619)</f>
        <v>64</v>
      </c>
      <c r="K7619" s="16">
        <f t="shared" si="1428"/>
        <v>0</v>
      </c>
      <c r="L7619" s="16">
        <f t="shared" si="1429"/>
        <v>0</v>
      </c>
      <c r="M7619" s="17">
        <f t="shared" ca="1" si="1433"/>
        <v>27</v>
      </c>
      <c r="N7619" s="17">
        <f t="shared" ca="1" si="1434"/>
        <v>25</v>
      </c>
      <c r="O7619" s="4"/>
      <c r="P7619" s="4">
        <v>33</v>
      </c>
      <c r="Q7619" s="4">
        <v>37</v>
      </c>
      <c r="R7619" s="4">
        <v>14</v>
      </c>
      <c r="S7619" s="4">
        <v>43</v>
      </c>
      <c r="T7619" s="4">
        <v>33</v>
      </c>
      <c r="U7619" s="4">
        <v>48</v>
      </c>
      <c r="V7619" s="13">
        <v>39</v>
      </c>
      <c r="W7619" s="4">
        <v>38</v>
      </c>
      <c r="X7619" s="4">
        <v>37</v>
      </c>
      <c r="Y7619">
        <f t="shared" si="1430"/>
        <v>0</v>
      </c>
      <c r="Z7619">
        <f t="shared" si="1431"/>
        <v>0</v>
      </c>
    </row>
    <row r="7620" spans="2:26" x14ac:dyDescent="0.25">
      <c r="B7620" s="11">
        <f t="shared" si="1432"/>
        <v>44878.999999981548</v>
      </c>
      <c r="C7620" s="1">
        <f t="shared" si="1423"/>
        <v>11</v>
      </c>
      <c r="D7620" s="1">
        <f t="shared" si="1424"/>
        <v>1</v>
      </c>
      <c r="E7620" s="12">
        <f t="shared" si="1425"/>
        <v>1</v>
      </c>
      <c r="F7620" s="124" t="str">
        <f t="shared" si="1426"/>
        <v>0</v>
      </c>
      <c r="G7620" s="1">
        <f ca="1">(OFFSET(O7620,0,MATCH(Customer!$J$6,'CDH &amp; HDH'!$P$11:$X$11,0)))</f>
        <v>39</v>
      </c>
      <c r="H7620" s="1" t="str">
        <f t="shared" si="1427"/>
        <v>Heating</v>
      </c>
      <c r="I7620" s="1">
        <f ca="1">OFFSET(IF($H7620="Cooling",Customer!$C$25,Customer!$C$52),E7620,D7620)</f>
        <v>66</v>
      </c>
      <c r="J7620" s="1">
        <f ca="1">OFFSET(IF($H7620="Cooling",Customer!$L$25,Customer!$L$52),$E7620,$D7620)</f>
        <v>64</v>
      </c>
      <c r="K7620" s="16">
        <f t="shared" si="1428"/>
        <v>0</v>
      </c>
      <c r="L7620" s="16">
        <f t="shared" si="1429"/>
        <v>0</v>
      </c>
      <c r="M7620" s="17">
        <f t="shared" ca="1" si="1433"/>
        <v>27</v>
      </c>
      <c r="N7620" s="17">
        <f t="shared" ca="1" si="1434"/>
        <v>25</v>
      </c>
      <c r="O7620" s="4"/>
      <c r="P7620" s="4">
        <v>32</v>
      </c>
      <c r="Q7620" s="4">
        <v>37</v>
      </c>
      <c r="R7620" s="4">
        <v>13</v>
      </c>
      <c r="S7620" s="4">
        <v>44</v>
      </c>
      <c r="T7620" s="4">
        <v>33</v>
      </c>
      <c r="U7620" s="4">
        <v>50</v>
      </c>
      <c r="V7620" s="13">
        <v>39</v>
      </c>
      <c r="W7620" s="4">
        <v>38</v>
      </c>
      <c r="X7620" s="4">
        <v>35</v>
      </c>
      <c r="Y7620">
        <f t="shared" si="1430"/>
        <v>0</v>
      </c>
      <c r="Z7620">
        <f t="shared" si="1431"/>
        <v>0</v>
      </c>
    </row>
    <row r="7621" spans="2:26" x14ac:dyDescent="0.25">
      <c r="B7621" s="11">
        <f t="shared" si="1432"/>
        <v>44879.041666648212</v>
      </c>
      <c r="C7621" s="1">
        <f t="shared" si="1423"/>
        <v>11</v>
      </c>
      <c r="D7621" s="1">
        <f t="shared" si="1424"/>
        <v>1</v>
      </c>
      <c r="E7621" s="12">
        <f t="shared" si="1425"/>
        <v>2</v>
      </c>
      <c r="F7621" s="124" t="str">
        <f t="shared" si="1426"/>
        <v>0</v>
      </c>
      <c r="G7621" s="1">
        <f ca="1">(OFFSET(O7621,0,MATCH(Customer!$J$6,'CDH &amp; HDH'!$P$11:$X$11,0)))</f>
        <v>40</v>
      </c>
      <c r="H7621" s="1" t="str">
        <f t="shared" si="1427"/>
        <v>Heating</v>
      </c>
      <c r="I7621" s="1">
        <f ca="1">OFFSET(IF($H7621="Cooling",Customer!$C$25,Customer!$C$52),E7621,D7621)</f>
        <v>66</v>
      </c>
      <c r="J7621" s="1">
        <f ca="1">OFFSET(IF($H7621="Cooling",Customer!$L$25,Customer!$L$52),$E7621,$D7621)</f>
        <v>64</v>
      </c>
      <c r="K7621" s="16">
        <f t="shared" si="1428"/>
        <v>0</v>
      </c>
      <c r="L7621" s="16">
        <f t="shared" si="1429"/>
        <v>0</v>
      </c>
      <c r="M7621" s="17">
        <f t="shared" ca="1" si="1433"/>
        <v>26</v>
      </c>
      <c r="N7621" s="17">
        <f t="shared" ca="1" si="1434"/>
        <v>24</v>
      </c>
      <c r="O7621" s="4"/>
      <c r="P7621" s="4">
        <v>34</v>
      </c>
      <c r="Q7621" s="4">
        <v>36</v>
      </c>
      <c r="R7621" s="4">
        <v>12</v>
      </c>
      <c r="S7621" s="4">
        <v>44</v>
      </c>
      <c r="T7621" s="4">
        <v>31</v>
      </c>
      <c r="U7621" s="4">
        <v>47</v>
      </c>
      <c r="V7621" s="13">
        <v>40</v>
      </c>
      <c r="W7621" s="4">
        <v>36</v>
      </c>
      <c r="X7621" s="4">
        <v>33</v>
      </c>
      <c r="Y7621">
        <f t="shared" si="1430"/>
        <v>0</v>
      </c>
      <c r="Z7621">
        <f t="shared" si="1431"/>
        <v>0</v>
      </c>
    </row>
    <row r="7622" spans="2:26" x14ac:dyDescent="0.25">
      <c r="B7622" s="11">
        <f t="shared" si="1432"/>
        <v>44879.083333314877</v>
      </c>
      <c r="C7622" s="1">
        <f t="shared" si="1423"/>
        <v>11</v>
      </c>
      <c r="D7622" s="1">
        <f t="shared" si="1424"/>
        <v>1</v>
      </c>
      <c r="E7622" s="12">
        <f t="shared" si="1425"/>
        <v>3</v>
      </c>
      <c r="F7622" s="124" t="str">
        <f t="shared" si="1426"/>
        <v>0</v>
      </c>
      <c r="G7622" s="1">
        <f ca="1">(OFFSET(O7622,0,MATCH(Customer!$J$6,'CDH &amp; HDH'!$P$11:$X$11,0)))</f>
        <v>40</v>
      </c>
      <c r="H7622" s="1" t="str">
        <f t="shared" si="1427"/>
        <v>Heating</v>
      </c>
      <c r="I7622" s="1">
        <f ca="1">OFFSET(IF($H7622="Cooling",Customer!$C$25,Customer!$C$52),E7622,D7622)</f>
        <v>66</v>
      </c>
      <c r="J7622" s="1">
        <f ca="1">OFFSET(IF($H7622="Cooling",Customer!$L$25,Customer!$L$52),$E7622,$D7622)</f>
        <v>64</v>
      </c>
      <c r="K7622" s="16">
        <f t="shared" si="1428"/>
        <v>0</v>
      </c>
      <c r="L7622" s="16">
        <f t="shared" si="1429"/>
        <v>0</v>
      </c>
      <c r="M7622" s="17">
        <f t="shared" ca="1" si="1433"/>
        <v>26</v>
      </c>
      <c r="N7622" s="17">
        <f t="shared" ca="1" si="1434"/>
        <v>24</v>
      </c>
      <c r="O7622" s="4"/>
      <c r="P7622" s="4">
        <v>33</v>
      </c>
      <c r="Q7622" s="4">
        <v>35</v>
      </c>
      <c r="R7622" s="4">
        <v>13</v>
      </c>
      <c r="S7622" s="4">
        <v>44</v>
      </c>
      <c r="T7622" s="4">
        <v>31</v>
      </c>
      <c r="U7622" s="4">
        <v>49</v>
      </c>
      <c r="V7622" s="13">
        <v>40</v>
      </c>
      <c r="W7622" s="4">
        <v>36</v>
      </c>
      <c r="X7622" s="4">
        <v>33</v>
      </c>
      <c r="Y7622">
        <f t="shared" si="1430"/>
        <v>0</v>
      </c>
      <c r="Z7622">
        <f t="shared" si="1431"/>
        <v>0</v>
      </c>
    </row>
    <row r="7623" spans="2:26" x14ac:dyDescent="0.25">
      <c r="B7623" s="11">
        <f t="shared" si="1432"/>
        <v>44879.124999981541</v>
      </c>
      <c r="C7623" s="1">
        <f t="shared" si="1423"/>
        <v>11</v>
      </c>
      <c r="D7623" s="1">
        <f t="shared" si="1424"/>
        <v>1</v>
      </c>
      <c r="E7623" s="12">
        <f t="shared" si="1425"/>
        <v>4</v>
      </c>
      <c r="F7623" s="124" t="str">
        <f t="shared" si="1426"/>
        <v>0</v>
      </c>
      <c r="G7623" s="1">
        <f ca="1">(OFFSET(O7623,0,MATCH(Customer!$J$6,'CDH &amp; HDH'!$P$11:$X$11,0)))</f>
        <v>35</v>
      </c>
      <c r="H7623" s="1" t="str">
        <f t="shared" si="1427"/>
        <v>Heating</v>
      </c>
      <c r="I7623" s="1">
        <f ca="1">OFFSET(IF($H7623="Cooling",Customer!$C$25,Customer!$C$52),E7623,D7623)</f>
        <v>66</v>
      </c>
      <c r="J7623" s="1">
        <f ca="1">OFFSET(IF($H7623="Cooling",Customer!$L$25,Customer!$L$52),$E7623,$D7623)</f>
        <v>64</v>
      </c>
      <c r="K7623" s="16">
        <f t="shared" si="1428"/>
        <v>0</v>
      </c>
      <c r="L7623" s="16">
        <f t="shared" si="1429"/>
        <v>0</v>
      </c>
      <c r="M7623" s="17">
        <f t="shared" ca="1" si="1433"/>
        <v>31</v>
      </c>
      <c r="N7623" s="17">
        <f t="shared" ca="1" si="1434"/>
        <v>29</v>
      </c>
      <c r="O7623" s="4"/>
      <c r="P7623" s="4">
        <v>32</v>
      </c>
      <c r="Q7623" s="4">
        <v>35</v>
      </c>
      <c r="R7623" s="4">
        <v>13</v>
      </c>
      <c r="S7623" s="4">
        <v>46</v>
      </c>
      <c r="T7623" s="4">
        <v>30</v>
      </c>
      <c r="U7623" s="4">
        <v>50</v>
      </c>
      <c r="V7623" s="13">
        <v>35</v>
      </c>
      <c r="W7623" s="4">
        <v>35</v>
      </c>
      <c r="X7623" s="4">
        <v>32</v>
      </c>
      <c r="Y7623">
        <f t="shared" si="1430"/>
        <v>0</v>
      </c>
      <c r="Z7623">
        <f t="shared" si="1431"/>
        <v>0</v>
      </c>
    </row>
    <row r="7624" spans="2:26" x14ac:dyDescent="0.25">
      <c r="B7624" s="11">
        <f t="shared" si="1432"/>
        <v>44879.166666648205</v>
      </c>
      <c r="C7624" s="1">
        <f t="shared" si="1423"/>
        <v>11</v>
      </c>
      <c r="D7624" s="1">
        <f t="shared" si="1424"/>
        <v>1</v>
      </c>
      <c r="E7624" s="12">
        <f t="shared" si="1425"/>
        <v>5</v>
      </c>
      <c r="F7624" s="124" t="str">
        <f t="shared" si="1426"/>
        <v>0</v>
      </c>
      <c r="G7624" s="1">
        <f ca="1">(OFFSET(O7624,0,MATCH(Customer!$J$6,'CDH &amp; HDH'!$P$11:$X$11,0)))</f>
        <v>36</v>
      </c>
      <c r="H7624" s="1" t="str">
        <f t="shared" si="1427"/>
        <v>Heating</v>
      </c>
      <c r="I7624" s="1">
        <f ca="1">OFFSET(IF($H7624="Cooling",Customer!$C$25,Customer!$C$52),E7624,D7624)</f>
        <v>66</v>
      </c>
      <c r="J7624" s="1">
        <f ca="1">OFFSET(IF($H7624="Cooling",Customer!$L$25,Customer!$L$52),$E7624,$D7624)</f>
        <v>64</v>
      </c>
      <c r="K7624" s="16">
        <f t="shared" si="1428"/>
        <v>0</v>
      </c>
      <c r="L7624" s="16">
        <f t="shared" si="1429"/>
        <v>0</v>
      </c>
      <c r="M7624" s="17">
        <f t="shared" ca="1" si="1433"/>
        <v>30</v>
      </c>
      <c r="N7624" s="17">
        <f t="shared" ca="1" si="1434"/>
        <v>28</v>
      </c>
      <c r="O7624" s="4"/>
      <c r="P7624" s="4">
        <v>30</v>
      </c>
      <c r="Q7624" s="4">
        <v>35</v>
      </c>
      <c r="R7624" s="4">
        <v>12</v>
      </c>
      <c r="S7624" s="4">
        <v>46</v>
      </c>
      <c r="T7624" s="4">
        <v>30</v>
      </c>
      <c r="U7624" s="4">
        <v>47</v>
      </c>
      <c r="V7624" s="13">
        <v>36</v>
      </c>
      <c r="W7624" s="4">
        <v>34</v>
      </c>
      <c r="X7624" s="4">
        <v>31</v>
      </c>
      <c r="Y7624">
        <f t="shared" si="1430"/>
        <v>0</v>
      </c>
      <c r="Z7624">
        <f t="shared" si="1431"/>
        <v>0</v>
      </c>
    </row>
    <row r="7625" spans="2:26" x14ac:dyDescent="0.25">
      <c r="B7625" s="11">
        <f t="shared" si="1432"/>
        <v>44879.208333314869</v>
      </c>
      <c r="C7625" s="1">
        <f t="shared" si="1423"/>
        <v>11</v>
      </c>
      <c r="D7625" s="1">
        <f t="shared" si="1424"/>
        <v>1</v>
      </c>
      <c r="E7625" s="12">
        <f t="shared" si="1425"/>
        <v>6</v>
      </c>
      <c r="F7625" s="124" t="str">
        <f t="shared" si="1426"/>
        <v>0</v>
      </c>
      <c r="G7625" s="1">
        <f ca="1">(OFFSET(O7625,0,MATCH(Customer!$J$6,'CDH &amp; HDH'!$P$11:$X$11,0)))</f>
        <v>35</v>
      </c>
      <c r="H7625" s="1" t="str">
        <f t="shared" si="1427"/>
        <v>Heating</v>
      </c>
      <c r="I7625" s="1">
        <f ca="1">OFFSET(IF($H7625="Cooling",Customer!$C$25,Customer!$C$52),E7625,D7625)</f>
        <v>66</v>
      </c>
      <c r="J7625" s="1">
        <f ca="1">OFFSET(IF($H7625="Cooling",Customer!$L$25,Customer!$L$52),$E7625,$D7625)</f>
        <v>64</v>
      </c>
      <c r="K7625" s="16">
        <f t="shared" si="1428"/>
        <v>0</v>
      </c>
      <c r="L7625" s="16">
        <f t="shared" si="1429"/>
        <v>0</v>
      </c>
      <c r="M7625" s="17">
        <f t="shared" ca="1" si="1433"/>
        <v>31</v>
      </c>
      <c r="N7625" s="17">
        <f t="shared" ca="1" si="1434"/>
        <v>29</v>
      </c>
      <c r="O7625" s="4"/>
      <c r="P7625" s="4">
        <v>30</v>
      </c>
      <c r="Q7625" s="4">
        <v>35</v>
      </c>
      <c r="R7625" s="4">
        <v>12</v>
      </c>
      <c r="S7625" s="4">
        <v>46</v>
      </c>
      <c r="T7625" s="4">
        <v>30</v>
      </c>
      <c r="U7625" s="4">
        <v>47</v>
      </c>
      <c r="V7625" s="13">
        <v>35</v>
      </c>
      <c r="W7625" s="4">
        <v>35</v>
      </c>
      <c r="X7625" s="4">
        <v>30</v>
      </c>
      <c r="Y7625">
        <f t="shared" si="1430"/>
        <v>0</v>
      </c>
      <c r="Z7625">
        <f t="shared" si="1431"/>
        <v>0</v>
      </c>
    </row>
    <row r="7626" spans="2:26" x14ac:dyDescent="0.25">
      <c r="B7626" s="11">
        <f t="shared" si="1432"/>
        <v>44879.249999981534</v>
      </c>
      <c r="C7626" s="1">
        <f t="shared" si="1423"/>
        <v>11</v>
      </c>
      <c r="D7626" s="1">
        <f t="shared" si="1424"/>
        <v>1</v>
      </c>
      <c r="E7626" s="12">
        <f t="shared" si="1425"/>
        <v>7</v>
      </c>
      <c r="F7626" s="124" t="str">
        <f t="shared" si="1426"/>
        <v>0</v>
      </c>
      <c r="G7626" s="1">
        <f ca="1">(OFFSET(O7626,0,MATCH(Customer!$J$6,'CDH &amp; HDH'!$P$11:$X$11,0)))</f>
        <v>35</v>
      </c>
      <c r="H7626" s="1" t="str">
        <f t="shared" si="1427"/>
        <v>Heating</v>
      </c>
      <c r="I7626" s="1">
        <f ca="1">OFFSET(IF($H7626="Cooling",Customer!$C$25,Customer!$C$52),E7626,D7626)</f>
        <v>66</v>
      </c>
      <c r="J7626" s="1">
        <f ca="1">OFFSET(IF($H7626="Cooling",Customer!$L$25,Customer!$L$52),$E7626,$D7626)</f>
        <v>64</v>
      </c>
      <c r="K7626" s="16">
        <f t="shared" si="1428"/>
        <v>0</v>
      </c>
      <c r="L7626" s="16">
        <f t="shared" si="1429"/>
        <v>0</v>
      </c>
      <c r="M7626" s="17">
        <f t="shared" ca="1" si="1433"/>
        <v>31</v>
      </c>
      <c r="N7626" s="17">
        <f t="shared" ca="1" si="1434"/>
        <v>29</v>
      </c>
      <c r="O7626" s="4"/>
      <c r="P7626" s="4">
        <v>31</v>
      </c>
      <c r="Q7626" s="4">
        <v>35</v>
      </c>
      <c r="R7626" s="4">
        <v>12</v>
      </c>
      <c r="S7626" s="4">
        <v>46</v>
      </c>
      <c r="T7626" s="4">
        <v>32</v>
      </c>
      <c r="U7626" s="4">
        <v>53</v>
      </c>
      <c r="V7626" s="13">
        <v>35</v>
      </c>
      <c r="W7626" s="4">
        <v>33</v>
      </c>
      <c r="X7626" s="4">
        <v>32</v>
      </c>
      <c r="Y7626">
        <f t="shared" si="1430"/>
        <v>0</v>
      </c>
      <c r="Z7626">
        <f t="shared" si="1431"/>
        <v>0</v>
      </c>
    </row>
    <row r="7627" spans="2:26" x14ac:dyDescent="0.25">
      <c r="B7627" s="11">
        <f t="shared" si="1432"/>
        <v>44879.291666648198</v>
      </c>
      <c r="C7627" s="1">
        <f t="shared" si="1423"/>
        <v>11</v>
      </c>
      <c r="D7627" s="1">
        <f t="shared" si="1424"/>
        <v>1</v>
      </c>
      <c r="E7627" s="12">
        <f t="shared" si="1425"/>
        <v>8</v>
      </c>
      <c r="F7627" s="124" t="str">
        <f t="shared" si="1426"/>
        <v>0</v>
      </c>
      <c r="G7627" s="1">
        <f ca="1">(OFFSET(O7627,0,MATCH(Customer!$J$6,'CDH &amp; HDH'!$P$11:$X$11,0)))</f>
        <v>39</v>
      </c>
      <c r="H7627" s="1" t="str">
        <f t="shared" si="1427"/>
        <v>Heating</v>
      </c>
      <c r="I7627" s="1">
        <f ca="1">OFFSET(IF($H7627="Cooling",Customer!$C$25,Customer!$C$52),E7627,D7627)</f>
        <v>70</v>
      </c>
      <c r="J7627" s="1">
        <f ca="1">OFFSET(IF($H7627="Cooling",Customer!$L$25,Customer!$L$52),$E7627,$D7627)</f>
        <v>70</v>
      </c>
      <c r="K7627" s="16">
        <f t="shared" si="1428"/>
        <v>0</v>
      </c>
      <c r="L7627" s="16">
        <f t="shared" si="1429"/>
        <v>0</v>
      </c>
      <c r="M7627" s="17">
        <f t="shared" ca="1" si="1433"/>
        <v>31</v>
      </c>
      <c r="N7627" s="17">
        <f t="shared" ca="1" si="1434"/>
        <v>31</v>
      </c>
      <c r="O7627" s="4"/>
      <c r="P7627" s="4">
        <v>34</v>
      </c>
      <c r="Q7627" s="4">
        <v>37</v>
      </c>
      <c r="R7627" s="4">
        <v>12</v>
      </c>
      <c r="S7627" s="4">
        <v>47</v>
      </c>
      <c r="T7627" s="4">
        <v>32</v>
      </c>
      <c r="U7627" s="4">
        <v>56</v>
      </c>
      <c r="V7627" s="13">
        <v>39</v>
      </c>
      <c r="W7627" s="4">
        <v>35</v>
      </c>
      <c r="X7627" s="4">
        <v>32</v>
      </c>
      <c r="Y7627">
        <f t="shared" si="1430"/>
        <v>0</v>
      </c>
      <c r="Z7627">
        <f t="shared" si="1431"/>
        <v>0</v>
      </c>
    </row>
    <row r="7628" spans="2:26" x14ac:dyDescent="0.25">
      <c r="B7628" s="11">
        <f t="shared" si="1432"/>
        <v>44879.333333314862</v>
      </c>
      <c r="C7628" s="1">
        <f t="shared" si="1423"/>
        <v>11</v>
      </c>
      <c r="D7628" s="1">
        <f t="shared" si="1424"/>
        <v>1</v>
      </c>
      <c r="E7628" s="12">
        <f t="shared" si="1425"/>
        <v>9</v>
      </c>
      <c r="F7628" s="124" t="str">
        <f t="shared" si="1426"/>
        <v>0</v>
      </c>
      <c r="G7628" s="1">
        <f ca="1">(OFFSET(O7628,0,MATCH(Customer!$J$6,'CDH &amp; HDH'!$P$11:$X$11,0)))</f>
        <v>45</v>
      </c>
      <c r="H7628" s="1" t="str">
        <f t="shared" si="1427"/>
        <v>Heating</v>
      </c>
      <c r="I7628" s="1">
        <f ca="1">OFFSET(IF($H7628="Cooling",Customer!$C$25,Customer!$C$52),E7628,D7628)</f>
        <v>70</v>
      </c>
      <c r="J7628" s="1">
        <f ca="1">OFFSET(IF($H7628="Cooling",Customer!$L$25,Customer!$L$52),$E7628,$D7628)</f>
        <v>70</v>
      </c>
      <c r="K7628" s="16">
        <f t="shared" si="1428"/>
        <v>0</v>
      </c>
      <c r="L7628" s="16">
        <f t="shared" si="1429"/>
        <v>0</v>
      </c>
      <c r="M7628" s="17">
        <f t="shared" ca="1" si="1433"/>
        <v>25</v>
      </c>
      <c r="N7628" s="17">
        <f t="shared" ca="1" si="1434"/>
        <v>25</v>
      </c>
      <c r="O7628" s="4"/>
      <c r="P7628" s="4">
        <v>42</v>
      </c>
      <c r="Q7628" s="4">
        <v>42</v>
      </c>
      <c r="R7628" s="4">
        <v>13</v>
      </c>
      <c r="S7628" s="4">
        <v>49</v>
      </c>
      <c r="T7628" s="4">
        <v>39</v>
      </c>
      <c r="U7628" s="4">
        <v>59</v>
      </c>
      <c r="V7628" s="13">
        <v>45</v>
      </c>
      <c r="W7628" s="4">
        <v>38</v>
      </c>
      <c r="X7628" s="4">
        <v>32</v>
      </c>
      <c r="Y7628">
        <f t="shared" si="1430"/>
        <v>0</v>
      </c>
      <c r="Z7628">
        <f t="shared" si="1431"/>
        <v>0</v>
      </c>
    </row>
    <row r="7629" spans="2:26" x14ac:dyDescent="0.25">
      <c r="B7629" s="11">
        <f t="shared" si="1432"/>
        <v>44879.374999981526</v>
      </c>
      <c r="C7629" s="1">
        <f t="shared" ref="C7629:C7692" si="1435">MONTH(B7629)</f>
        <v>11</v>
      </c>
      <c r="D7629" s="1">
        <f t="shared" ref="D7629:D7692" si="1436">WEEKDAY(B7629,2)</f>
        <v>1</v>
      </c>
      <c r="E7629" s="12">
        <f t="shared" ref="E7629:E7692" si="1437">HOUR(B7629)+1</f>
        <v>10</v>
      </c>
      <c r="F7629" s="124" t="str">
        <f t="shared" ref="F7629:F7692" si="1438">IF(AND(C7629&gt;5,C7629&lt;9,D7629&lt;6,E7629&gt;14,E7629&lt;19),"1",IF(AND(OR(E7629=8,E7629=9,E7629=19,E7629=20),C7629&lt;3,D7629&lt;6),"1","0"))</f>
        <v>0</v>
      </c>
      <c r="G7629" s="1">
        <f ca="1">(OFFSET(O7629,0,MATCH(Customer!$J$6,'CDH &amp; HDH'!$P$11:$X$11,0)))</f>
        <v>50</v>
      </c>
      <c r="H7629" s="1" t="str">
        <f t="shared" ref="H7629:H7692" si="1439">IF(AND(C7629&gt;=5,C7629&lt;=9),"Cooling","Heating")</f>
        <v>Heating</v>
      </c>
      <c r="I7629" s="1">
        <f ca="1">OFFSET(IF($H7629="Cooling",Customer!$C$25,Customer!$C$52),E7629,D7629)</f>
        <v>70</v>
      </c>
      <c r="J7629" s="1">
        <f ca="1">OFFSET(IF($H7629="Cooling",Customer!$L$25,Customer!$L$52),$E7629,$D7629)</f>
        <v>70</v>
      </c>
      <c r="K7629" s="16">
        <f t="shared" ref="K7629:K7692" si="1440">IF($H7629="Heating",0,MAX(0,$G7629-I7629))</f>
        <v>0</v>
      </c>
      <c r="L7629" s="16">
        <f t="shared" ref="L7629:L7692" si="1441">IF($H7629="Heating",0,MAX(0,$G7629-J7629))</f>
        <v>0</v>
      </c>
      <c r="M7629" s="17">
        <f t="shared" ca="1" si="1433"/>
        <v>20</v>
      </c>
      <c r="N7629" s="17">
        <f t="shared" ca="1" si="1434"/>
        <v>20</v>
      </c>
      <c r="O7629" s="4"/>
      <c r="P7629" s="4">
        <v>50</v>
      </c>
      <c r="Q7629" s="4">
        <v>45</v>
      </c>
      <c r="R7629" s="4">
        <v>15</v>
      </c>
      <c r="S7629" s="4">
        <v>51</v>
      </c>
      <c r="T7629" s="4">
        <v>46</v>
      </c>
      <c r="U7629" s="4">
        <v>62</v>
      </c>
      <c r="V7629" s="13">
        <v>50</v>
      </c>
      <c r="W7629" s="4">
        <v>42</v>
      </c>
      <c r="X7629" s="4">
        <v>35</v>
      </c>
      <c r="Y7629">
        <f t="shared" ref="Y7629:Y7692" si="1442">1.08*400*K7629</f>
        <v>0</v>
      </c>
      <c r="Z7629">
        <f t="shared" ref="Z7629:Z7692" si="1443">1.08*400*L7629</f>
        <v>0</v>
      </c>
    </row>
    <row r="7630" spans="2:26" x14ac:dyDescent="0.25">
      <c r="B7630" s="11">
        <f t="shared" ref="B7630:B7693" si="1444">B7629+1/24</f>
        <v>44879.416666648191</v>
      </c>
      <c r="C7630" s="1">
        <f t="shared" si="1435"/>
        <v>11</v>
      </c>
      <c r="D7630" s="1">
        <f t="shared" si="1436"/>
        <v>1</v>
      </c>
      <c r="E7630" s="12">
        <f t="shared" si="1437"/>
        <v>11</v>
      </c>
      <c r="F7630" s="124" t="str">
        <f t="shared" si="1438"/>
        <v>0</v>
      </c>
      <c r="G7630" s="1">
        <f ca="1">(OFFSET(O7630,0,MATCH(Customer!$J$6,'CDH &amp; HDH'!$P$11:$X$11,0)))</f>
        <v>53</v>
      </c>
      <c r="H7630" s="1" t="str">
        <f t="shared" si="1439"/>
        <v>Heating</v>
      </c>
      <c r="I7630" s="1">
        <f ca="1">OFFSET(IF($H7630="Cooling",Customer!$C$25,Customer!$C$52),E7630,D7630)</f>
        <v>70</v>
      </c>
      <c r="J7630" s="1">
        <f ca="1">OFFSET(IF($H7630="Cooling",Customer!$L$25,Customer!$L$52),$E7630,$D7630)</f>
        <v>70</v>
      </c>
      <c r="K7630" s="16">
        <f t="shared" si="1440"/>
        <v>0</v>
      </c>
      <c r="L7630" s="16">
        <f t="shared" si="1441"/>
        <v>0</v>
      </c>
      <c r="M7630" s="17">
        <f t="shared" ca="1" si="1433"/>
        <v>17</v>
      </c>
      <c r="N7630" s="17">
        <f t="shared" ca="1" si="1434"/>
        <v>17</v>
      </c>
      <c r="O7630" s="4"/>
      <c r="P7630" s="4">
        <v>56</v>
      </c>
      <c r="Q7630" s="4">
        <v>50</v>
      </c>
      <c r="R7630" s="4">
        <v>18</v>
      </c>
      <c r="S7630" s="4">
        <v>53</v>
      </c>
      <c r="T7630" s="4">
        <v>53</v>
      </c>
      <c r="U7630" s="4">
        <v>64</v>
      </c>
      <c r="V7630" s="13">
        <v>53</v>
      </c>
      <c r="W7630" s="4">
        <v>45</v>
      </c>
      <c r="X7630" s="4">
        <v>40</v>
      </c>
      <c r="Y7630">
        <f t="shared" si="1442"/>
        <v>0</v>
      </c>
      <c r="Z7630">
        <f t="shared" si="1443"/>
        <v>0</v>
      </c>
    </row>
    <row r="7631" spans="2:26" x14ac:dyDescent="0.25">
      <c r="B7631" s="11">
        <f t="shared" si="1444"/>
        <v>44879.458333314855</v>
      </c>
      <c r="C7631" s="1">
        <f t="shared" si="1435"/>
        <v>11</v>
      </c>
      <c r="D7631" s="1">
        <f t="shared" si="1436"/>
        <v>1</v>
      </c>
      <c r="E7631" s="12">
        <f t="shared" si="1437"/>
        <v>12</v>
      </c>
      <c r="F7631" s="124" t="str">
        <f t="shared" si="1438"/>
        <v>0</v>
      </c>
      <c r="G7631" s="1">
        <f ca="1">(OFFSET(O7631,0,MATCH(Customer!$J$6,'CDH &amp; HDH'!$P$11:$X$11,0)))</f>
        <v>56</v>
      </c>
      <c r="H7631" s="1" t="str">
        <f t="shared" si="1439"/>
        <v>Heating</v>
      </c>
      <c r="I7631" s="1">
        <f ca="1">OFFSET(IF($H7631="Cooling",Customer!$C$25,Customer!$C$52),E7631,D7631)</f>
        <v>70</v>
      </c>
      <c r="J7631" s="1">
        <f ca="1">OFFSET(IF($H7631="Cooling",Customer!$L$25,Customer!$L$52),$E7631,$D7631)</f>
        <v>70</v>
      </c>
      <c r="K7631" s="16">
        <f t="shared" si="1440"/>
        <v>0</v>
      </c>
      <c r="L7631" s="16">
        <f t="shared" si="1441"/>
        <v>0</v>
      </c>
      <c r="M7631" s="17">
        <f t="shared" ca="1" si="1433"/>
        <v>14</v>
      </c>
      <c r="N7631" s="17">
        <f t="shared" ca="1" si="1434"/>
        <v>14</v>
      </c>
      <c r="O7631" s="4"/>
      <c r="P7631" s="4">
        <v>58</v>
      </c>
      <c r="Q7631" s="4">
        <v>50</v>
      </c>
      <c r="R7631" s="4">
        <v>21</v>
      </c>
      <c r="S7631" s="4">
        <v>52</v>
      </c>
      <c r="T7631" s="4">
        <v>57</v>
      </c>
      <c r="U7631" s="4">
        <v>67</v>
      </c>
      <c r="V7631" s="13">
        <v>56</v>
      </c>
      <c r="W7631" s="4">
        <v>49</v>
      </c>
      <c r="X7631" s="4">
        <v>49</v>
      </c>
      <c r="Y7631">
        <f t="shared" si="1442"/>
        <v>0</v>
      </c>
      <c r="Z7631">
        <f t="shared" si="1443"/>
        <v>0</v>
      </c>
    </row>
    <row r="7632" spans="2:26" x14ac:dyDescent="0.25">
      <c r="B7632" s="11">
        <f t="shared" si="1444"/>
        <v>44879.499999981519</v>
      </c>
      <c r="C7632" s="1">
        <f t="shared" si="1435"/>
        <v>11</v>
      </c>
      <c r="D7632" s="1">
        <f t="shared" si="1436"/>
        <v>1</v>
      </c>
      <c r="E7632" s="12">
        <f t="shared" si="1437"/>
        <v>13</v>
      </c>
      <c r="F7632" s="124" t="str">
        <f t="shared" si="1438"/>
        <v>0</v>
      </c>
      <c r="G7632" s="1">
        <f ca="1">(OFFSET(O7632,0,MATCH(Customer!$J$6,'CDH &amp; HDH'!$P$11:$X$11,0)))</f>
        <v>59</v>
      </c>
      <c r="H7632" s="1" t="str">
        <f t="shared" si="1439"/>
        <v>Heating</v>
      </c>
      <c r="I7632" s="1">
        <f ca="1">OFFSET(IF($H7632="Cooling",Customer!$C$25,Customer!$C$52),E7632,D7632)</f>
        <v>70</v>
      </c>
      <c r="J7632" s="1">
        <f ca="1">OFFSET(IF($H7632="Cooling",Customer!$L$25,Customer!$L$52),$E7632,$D7632)</f>
        <v>70</v>
      </c>
      <c r="K7632" s="16">
        <f t="shared" si="1440"/>
        <v>0</v>
      </c>
      <c r="L7632" s="16">
        <f t="shared" si="1441"/>
        <v>0</v>
      </c>
      <c r="M7632" s="17">
        <f t="shared" ca="1" si="1433"/>
        <v>11</v>
      </c>
      <c r="N7632" s="17">
        <f t="shared" ca="1" si="1434"/>
        <v>11</v>
      </c>
      <c r="O7632" s="4"/>
      <c r="P7632" s="4">
        <v>60</v>
      </c>
      <c r="Q7632" s="4">
        <v>54</v>
      </c>
      <c r="R7632" s="4">
        <v>23</v>
      </c>
      <c r="S7632" s="4">
        <v>52</v>
      </c>
      <c r="T7632" s="4">
        <v>59</v>
      </c>
      <c r="U7632" s="4">
        <v>69</v>
      </c>
      <c r="V7632" s="13">
        <v>59</v>
      </c>
      <c r="W7632" s="4">
        <v>50</v>
      </c>
      <c r="X7632" s="4">
        <v>53</v>
      </c>
      <c r="Y7632">
        <f t="shared" si="1442"/>
        <v>0</v>
      </c>
      <c r="Z7632">
        <f t="shared" si="1443"/>
        <v>0</v>
      </c>
    </row>
    <row r="7633" spans="2:26" x14ac:dyDescent="0.25">
      <c r="B7633" s="11">
        <f t="shared" si="1444"/>
        <v>44879.541666648183</v>
      </c>
      <c r="C7633" s="1">
        <f t="shared" si="1435"/>
        <v>11</v>
      </c>
      <c r="D7633" s="1">
        <f t="shared" si="1436"/>
        <v>1</v>
      </c>
      <c r="E7633" s="12">
        <f t="shared" si="1437"/>
        <v>14</v>
      </c>
      <c r="F7633" s="124" t="str">
        <f t="shared" si="1438"/>
        <v>0</v>
      </c>
      <c r="G7633" s="1">
        <f ca="1">(OFFSET(O7633,0,MATCH(Customer!$J$6,'CDH &amp; HDH'!$P$11:$X$11,0)))</f>
        <v>60</v>
      </c>
      <c r="H7633" s="1" t="str">
        <f t="shared" si="1439"/>
        <v>Heating</v>
      </c>
      <c r="I7633" s="1">
        <f ca="1">OFFSET(IF($H7633="Cooling",Customer!$C$25,Customer!$C$52),E7633,D7633)</f>
        <v>70</v>
      </c>
      <c r="J7633" s="1">
        <f ca="1">OFFSET(IF($H7633="Cooling",Customer!$L$25,Customer!$L$52),$E7633,$D7633)</f>
        <v>70</v>
      </c>
      <c r="K7633" s="16">
        <f t="shared" si="1440"/>
        <v>0</v>
      </c>
      <c r="L7633" s="16">
        <f t="shared" si="1441"/>
        <v>0</v>
      </c>
      <c r="M7633" s="17">
        <f t="shared" ca="1" si="1433"/>
        <v>10</v>
      </c>
      <c r="N7633" s="17">
        <f t="shared" ca="1" si="1434"/>
        <v>10</v>
      </c>
      <c r="O7633" s="4"/>
      <c r="P7633" s="4">
        <v>60</v>
      </c>
      <c r="Q7633" s="4">
        <v>55</v>
      </c>
      <c r="R7633" s="4">
        <v>25</v>
      </c>
      <c r="S7633" s="4">
        <v>55</v>
      </c>
      <c r="T7633" s="4">
        <v>60</v>
      </c>
      <c r="U7633" s="4">
        <v>70</v>
      </c>
      <c r="V7633" s="13">
        <v>60</v>
      </c>
      <c r="W7633" s="4">
        <v>52</v>
      </c>
      <c r="X7633" s="4">
        <v>58</v>
      </c>
      <c r="Y7633">
        <f t="shared" si="1442"/>
        <v>0</v>
      </c>
      <c r="Z7633">
        <f t="shared" si="1443"/>
        <v>0</v>
      </c>
    </row>
    <row r="7634" spans="2:26" x14ac:dyDescent="0.25">
      <c r="B7634" s="11">
        <f t="shared" si="1444"/>
        <v>44879.583333314848</v>
      </c>
      <c r="C7634" s="1">
        <f t="shared" si="1435"/>
        <v>11</v>
      </c>
      <c r="D7634" s="1">
        <f t="shared" si="1436"/>
        <v>1</v>
      </c>
      <c r="E7634" s="12">
        <f t="shared" si="1437"/>
        <v>15</v>
      </c>
      <c r="F7634" s="124" t="str">
        <f t="shared" si="1438"/>
        <v>0</v>
      </c>
      <c r="G7634" s="1">
        <f ca="1">(OFFSET(O7634,0,MATCH(Customer!$J$6,'CDH &amp; HDH'!$P$11:$X$11,0)))</f>
        <v>61</v>
      </c>
      <c r="H7634" s="1" t="str">
        <f t="shared" si="1439"/>
        <v>Heating</v>
      </c>
      <c r="I7634" s="1">
        <f ca="1">OFFSET(IF($H7634="Cooling",Customer!$C$25,Customer!$C$52),E7634,D7634)</f>
        <v>70</v>
      </c>
      <c r="J7634" s="1">
        <f ca="1">OFFSET(IF($H7634="Cooling",Customer!$L$25,Customer!$L$52),$E7634,$D7634)</f>
        <v>70</v>
      </c>
      <c r="K7634" s="16">
        <f t="shared" si="1440"/>
        <v>0</v>
      </c>
      <c r="L7634" s="16">
        <f t="shared" si="1441"/>
        <v>0</v>
      </c>
      <c r="M7634" s="17">
        <f t="shared" ca="1" si="1433"/>
        <v>9</v>
      </c>
      <c r="N7634" s="17">
        <f t="shared" ca="1" si="1434"/>
        <v>9</v>
      </c>
      <c r="O7634" s="4"/>
      <c r="P7634" s="4">
        <v>59</v>
      </c>
      <c r="Q7634" s="4">
        <v>54</v>
      </c>
      <c r="R7634" s="4">
        <v>26</v>
      </c>
      <c r="S7634" s="4">
        <v>52</v>
      </c>
      <c r="T7634" s="4">
        <v>61</v>
      </c>
      <c r="U7634" s="4">
        <v>72</v>
      </c>
      <c r="V7634" s="13">
        <v>61</v>
      </c>
      <c r="W7634" s="4">
        <v>53</v>
      </c>
      <c r="X7634" s="4">
        <v>63</v>
      </c>
      <c r="Y7634">
        <f t="shared" si="1442"/>
        <v>0</v>
      </c>
      <c r="Z7634">
        <f t="shared" si="1443"/>
        <v>0</v>
      </c>
    </row>
    <row r="7635" spans="2:26" x14ac:dyDescent="0.25">
      <c r="B7635" s="11">
        <f t="shared" si="1444"/>
        <v>44879.624999981512</v>
      </c>
      <c r="C7635" s="1">
        <f t="shared" si="1435"/>
        <v>11</v>
      </c>
      <c r="D7635" s="1">
        <f t="shared" si="1436"/>
        <v>1</v>
      </c>
      <c r="E7635" s="12">
        <f t="shared" si="1437"/>
        <v>16</v>
      </c>
      <c r="F7635" s="124" t="str">
        <f t="shared" si="1438"/>
        <v>0</v>
      </c>
      <c r="G7635" s="1">
        <f ca="1">(OFFSET(O7635,0,MATCH(Customer!$J$6,'CDH &amp; HDH'!$P$11:$X$11,0)))</f>
        <v>61</v>
      </c>
      <c r="H7635" s="1" t="str">
        <f t="shared" si="1439"/>
        <v>Heating</v>
      </c>
      <c r="I7635" s="1">
        <f ca="1">OFFSET(IF($H7635="Cooling",Customer!$C$25,Customer!$C$52),E7635,D7635)</f>
        <v>70</v>
      </c>
      <c r="J7635" s="1">
        <f ca="1">OFFSET(IF($H7635="Cooling",Customer!$L$25,Customer!$L$52),$E7635,$D7635)</f>
        <v>70</v>
      </c>
      <c r="K7635" s="16">
        <f t="shared" si="1440"/>
        <v>0</v>
      </c>
      <c r="L7635" s="16">
        <f t="shared" si="1441"/>
        <v>0</v>
      </c>
      <c r="M7635" s="17">
        <f t="shared" ca="1" si="1433"/>
        <v>9</v>
      </c>
      <c r="N7635" s="17">
        <f t="shared" ca="1" si="1434"/>
        <v>9</v>
      </c>
      <c r="O7635" s="4"/>
      <c r="P7635" s="4">
        <v>55</v>
      </c>
      <c r="Q7635" s="4">
        <v>55</v>
      </c>
      <c r="R7635" s="4">
        <v>26</v>
      </c>
      <c r="S7635" s="4">
        <v>53</v>
      </c>
      <c r="T7635" s="4">
        <v>59</v>
      </c>
      <c r="U7635" s="4">
        <v>71</v>
      </c>
      <c r="V7635" s="13">
        <v>61</v>
      </c>
      <c r="W7635" s="4">
        <v>52</v>
      </c>
      <c r="X7635" s="4">
        <v>61</v>
      </c>
      <c r="Y7635">
        <f t="shared" si="1442"/>
        <v>0</v>
      </c>
      <c r="Z7635">
        <f t="shared" si="1443"/>
        <v>0</v>
      </c>
    </row>
    <row r="7636" spans="2:26" x14ac:dyDescent="0.25">
      <c r="B7636" s="11">
        <f t="shared" si="1444"/>
        <v>44879.666666648176</v>
      </c>
      <c r="C7636" s="1">
        <f t="shared" si="1435"/>
        <v>11</v>
      </c>
      <c r="D7636" s="1">
        <f t="shared" si="1436"/>
        <v>1</v>
      </c>
      <c r="E7636" s="12">
        <f t="shared" si="1437"/>
        <v>17</v>
      </c>
      <c r="F7636" s="124" t="str">
        <f t="shared" si="1438"/>
        <v>0</v>
      </c>
      <c r="G7636" s="1">
        <f ca="1">(OFFSET(O7636,0,MATCH(Customer!$J$6,'CDH &amp; HDH'!$P$11:$X$11,0)))</f>
        <v>57</v>
      </c>
      <c r="H7636" s="1" t="str">
        <f t="shared" si="1439"/>
        <v>Heating</v>
      </c>
      <c r="I7636" s="1">
        <f ca="1">OFFSET(IF($H7636="Cooling",Customer!$C$25,Customer!$C$52),E7636,D7636)</f>
        <v>70</v>
      </c>
      <c r="J7636" s="1">
        <f ca="1">OFFSET(IF($H7636="Cooling",Customer!$L$25,Customer!$L$52),$E7636,$D7636)</f>
        <v>70</v>
      </c>
      <c r="K7636" s="16">
        <f t="shared" si="1440"/>
        <v>0</v>
      </c>
      <c r="L7636" s="16">
        <f t="shared" si="1441"/>
        <v>0</v>
      </c>
      <c r="M7636" s="17">
        <f t="shared" ca="1" si="1433"/>
        <v>13</v>
      </c>
      <c r="N7636" s="17">
        <f t="shared" ca="1" si="1434"/>
        <v>13</v>
      </c>
      <c r="O7636" s="4"/>
      <c r="P7636" s="4">
        <v>52</v>
      </c>
      <c r="Q7636" s="4">
        <v>54</v>
      </c>
      <c r="R7636" s="4">
        <v>23</v>
      </c>
      <c r="S7636" s="4">
        <v>50</v>
      </c>
      <c r="T7636" s="4">
        <v>57</v>
      </c>
      <c r="U7636" s="4">
        <v>66</v>
      </c>
      <c r="V7636" s="13">
        <v>57</v>
      </c>
      <c r="W7636" s="4">
        <v>49</v>
      </c>
      <c r="X7636" s="4">
        <v>56</v>
      </c>
      <c r="Y7636">
        <f t="shared" si="1442"/>
        <v>0</v>
      </c>
      <c r="Z7636">
        <f t="shared" si="1443"/>
        <v>0</v>
      </c>
    </row>
    <row r="7637" spans="2:26" x14ac:dyDescent="0.25">
      <c r="B7637" s="11">
        <f t="shared" si="1444"/>
        <v>44879.70833331484</v>
      </c>
      <c r="C7637" s="1">
        <f t="shared" si="1435"/>
        <v>11</v>
      </c>
      <c r="D7637" s="1">
        <f t="shared" si="1436"/>
        <v>1</v>
      </c>
      <c r="E7637" s="12">
        <f t="shared" si="1437"/>
        <v>18</v>
      </c>
      <c r="F7637" s="124" t="str">
        <f t="shared" si="1438"/>
        <v>0</v>
      </c>
      <c r="G7637" s="1">
        <f ca="1">(OFFSET(O7637,0,MATCH(Customer!$J$6,'CDH &amp; HDH'!$P$11:$X$11,0)))</f>
        <v>53</v>
      </c>
      <c r="H7637" s="1" t="str">
        <f t="shared" si="1439"/>
        <v>Heating</v>
      </c>
      <c r="I7637" s="1">
        <f ca="1">OFFSET(IF($H7637="Cooling",Customer!$C$25,Customer!$C$52),E7637,D7637)</f>
        <v>70</v>
      </c>
      <c r="J7637" s="1">
        <f ca="1">OFFSET(IF($H7637="Cooling",Customer!$L$25,Customer!$L$52),$E7637,$D7637)</f>
        <v>70</v>
      </c>
      <c r="K7637" s="16">
        <f t="shared" si="1440"/>
        <v>0</v>
      </c>
      <c r="L7637" s="16">
        <f t="shared" si="1441"/>
        <v>0</v>
      </c>
      <c r="M7637" s="17">
        <f t="shared" ca="1" si="1433"/>
        <v>17</v>
      </c>
      <c r="N7637" s="17">
        <f t="shared" ca="1" si="1434"/>
        <v>17</v>
      </c>
      <c r="O7637" s="4"/>
      <c r="P7637" s="4">
        <v>49</v>
      </c>
      <c r="Q7637" s="4">
        <v>50</v>
      </c>
      <c r="R7637" s="4">
        <v>22</v>
      </c>
      <c r="S7637" s="4">
        <v>49</v>
      </c>
      <c r="T7637" s="4">
        <v>51</v>
      </c>
      <c r="U7637" s="4">
        <v>66</v>
      </c>
      <c r="V7637" s="13">
        <v>53</v>
      </c>
      <c r="W7637" s="4">
        <v>49</v>
      </c>
      <c r="X7637" s="4">
        <v>55</v>
      </c>
      <c r="Y7637">
        <f t="shared" si="1442"/>
        <v>0</v>
      </c>
      <c r="Z7637">
        <f t="shared" si="1443"/>
        <v>0</v>
      </c>
    </row>
    <row r="7638" spans="2:26" x14ac:dyDescent="0.25">
      <c r="B7638" s="11">
        <f t="shared" si="1444"/>
        <v>44879.749999981505</v>
      </c>
      <c r="C7638" s="1">
        <f t="shared" si="1435"/>
        <v>11</v>
      </c>
      <c r="D7638" s="1">
        <f t="shared" si="1436"/>
        <v>1</v>
      </c>
      <c r="E7638" s="12">
        <f t="shared" si="1437"/>
        <v>19</v>
      </c>
      <c r="F7638" s="124" t="str">
        <f t="shared" si="1438"/>
        <v>0</v>
      </c>
      <c r="G7638" s="1">
        <f ca="1">(OFFSET(O7638,0,MATCH(Customer!$J$6,'CDH &amp; HDH'!$P$11:$X$11,0)))</f>
        <v>51</v>
      </c>
      <c r="H7638" s="1" t="str">
        <f t="shared" si="1439"/>
        <v>Heating</v>
      </c>
      <c r="I7638" s="1">
        <f ca="1">OFFSET(IF($H7638="Cooling",Customer!$C$25,Customer!$C$52),E7638,D7638)</f>
        <v>66</v>
      </c>
      <c r="J7638" s="1">
        <f ca="1">OFFSET(IF($H7638="Cooling",Customer!$L$25,Customer!$L$52),$E7638,$D7638)</f>
        <v>64</v>
      </c>
      <c r="K7638" s="16">
        <f t="shared" si="1440"/>
        <v>0</v>
      </c>
      <c r="L7638" s="16">
        <f t="shared" si="1441"/>
        <v>0</v>
      </c>
      <c r="M7638" s="17">
        <f t="shared" ca="1" si="1433"/>
        <v>15</v>
      </c>
      <c r="N7638" s="17">
        <f t="shared" ca="1" si="1434"/>
        <v>13</v>
      </c>
      <c r="O7638" s="4"/>
      <c r="P7638" s="4">
        <v>49</v>
      </c>
      <c r="Q7638" s="4">
        <v>49</v>
      </c>
      <c r="R7638" s="4">
        <v>22</v>
      </c>
      <c r="S7638" s="4">
        <v>49</v>
      </c>
      <c r="T7638" s="4">
        <v>46</v>
      </c>
      <c r="U7638" s="4">
        <v>64</v>
      </c>
      <c r="V7638" s="13">
        <v>51</v>
      </c>
      <c r="W7638" s="4">
        <v>49</v>
      </c>
      <c r="X7638" s="4">
        <v>53</v>
      </c>
      <c r="Y7638">
        <f t="shared" si="1442"/>
        <v>0</v>
      </c>
      <c r="Z7638">
        <f t="shared" si="1443"/>
        <v>0</v>
      </c>
    </row>
    <row r="7639" spans="2:26" x14ac:dyDescent="0.25">
      <c r="B7639" s="11">
        <f t="shared" si="1444"/>
        <v>44879.791666648169</v>
      </c>
      <c r="C7639" s="1">
        <f t="shared" si="1435"/>
        <v>11</v>
      </c>
      <c r="D7639" s="1">
        <f t="shared" si="1436"/>
        <v>1</v>
      </c>
      <c r="E7639" s="12">
        <f t="shared" si="1437"/>
        <v>20</v>
      </c>
      <c r="F7639" s="124" t="str">
        <f t="shared" si="1438"/>
        <v>0</v>
      </c>
      <c r="G7639" s="1">
        <f ca="1">(OFFSET(O7639,0,MATCH(Customer!$J$6,'CDH &amp; HDH'!$P$11:$X$11,0)))</f>
        <v>52</v>
      </c>
      <c r="H7639" s="1" t="str">
        <f t="shared" si="1439"/>
        <v>Heating</v>
      </c>
      <c r="I7639" s="1">
        <f ca="1">OFFSET(IF($H7639="Cooling",Customer!$C$25,Customer!$C$52),E7639,D7639)</f>
        <v>66</v>
      </c>
      <c r="J7639" s="1">
        <f ca="1">OFFSET(IF($H7639="Cooling",Customer!$L$25,Customer!$L$52),$E7639,$D7639)</f>
        <v>64</v>
      </c>
      <c r="K7639" s="16">
        <f t="shared" si="1440"/>
        <v>0</v>
      </c>
      <c r="L7639" s="16">
        <f t="shared" si="1441"/>
        <v>0</v>
      </c>
      <c r="M7639" s="17">
        <f t="shared" ca="1" si="1433"/>
        <v>14</v>
      </c>
      <c r="N7639" s="17">
        <f t="shared" ca="1" si="1434"/>
        <v>12</v>
      </c>
      <c r="O7639" s="4"/>
      <c r="P7639" s="4">
        <v>49</v>
      </c>
      <c r="Q7639" s="4">
        <v>47</v>
      </c>
      <c r="R7639" s="4">
        <v>21</v>
      </c>
      <c r="S7639" s="4">
        <v>50</v>
      </c>
      <c r="T7639" s="4">
        <v>40</v>
      </c>
      <c r="U7639" s="4">
        <v>63</v>
      </c>
      <c r="V7639" s="13">
        <v>52</v>
      </c>
      <c r="W7639" s="4">
        <v>46</v>
      </c>
      <c r="X7639" s="4">
        <v>46</v>
      </c>
      <c r="Y7639">
        <f t="shared" si="1442"/>
        <v>0</v>
      </c>
      <c r="Z7639">
        <f t="shared" si="1443"/>
        <v>0</v>
      </c>
    </row>
    <row r="7640" spans="2:26" x14ac:dyDescent="0.25">
      <c r="B7640" s="11">
        <f t="shared" si="1444"/>
        <v>44879.833333314833</v>
      </c>
      <c r="C7640" s="1">
        <f t="shared" si="1435"/>
        <v>11</v>
      </c>
      <c r="D7640" s="1">
        <f t="shared" si="1436"/>
        <v>1</v>
      </c>
      <c r="E7640" s="12">
        <f t="shared" si="1437"/>
        <v>21</v>
      </c>
      <c r="F7640" s="124" t="str">
        <f t="shared" si="1438"/>
        <v>0</v>
      </c>
      <c r="G7640" s="1">
        <f ca="1">(OFFSET(O7640,0,MATCH(Customer!$J$6,'CDH &amp; HDH'!$P$11:$X$11,0)))</f>
        <v>52</v>
      </c>
      <c r="H7640" s="1" t="str">
        <f t="shared" si="1439"/>
        <v>Heating</v>
      </c>
      <c r="I7640" s="1">
        <f ca="1">OFFSET(IF($H7640="Cooling",Customer!$C$25,Customer!$C$52),E7640,D7640)</f>
        <v>66</v>
      </c>
      <c r="J7640" s="1">
        <f ca="1">OFFSET(IF($H7640="Cooling",Customer!$L$25,Customer!$L$52),$E7640,$D7640)</f>
        <v>64</v>
      </c>
      <c r="K7640" s="16">
        <f t="shared" si="1440"/>
        <v>0</v>
      </c>
      <c r="L7640" s="16">
        <f t="shared" si="1441"/>
        <v>0</v>
      </c>
      <c r="M7640" s="17">
        <f t="shared" ca="1" si="1433"/>
        <v>14</v>
      </c>
      <c r="N7640" s="17">
        <f t="shared" ca="1" si="1434"/>
        <v>12</v>
      </c>
      <c r="O7640" s="4"/>
      <c r="P7640" s="4">
        <v>44</v>
      </c>
      <c r="Q7640" s="4">
        <v>46</v>
      </c>
      <c r="R7640" s="4">
        <v>21</v>
      </c>
      <c r="S7640" s="4">
        <v>50</v>
      </c>
      <c r="T7640" s="4">
        <v>40</v>
      </c>
      <c r="U7640" s="4">
        <v>61</v>
      </c>
      <c r="V7640" s="13">
        <v>52</v>
      </c>
      <c r="W7640" s="4">
        <v>45</v>
      </c>
      <c r="X7640" s="4">
        <v>43</v>
      </c>
      <c r="Y7640">
        <f t="shared" si="1442"/>
        <v>0</v>
      </c>
      <c r="Z7640">
        <f t="shared" si="1443"/>
        <v>0</v>
      </c>
    </row>
    <row r="7641" spans="2:26" x14ac:dyDescent="0.25">
      <c r="B7641" s="11">
        <f t="shared" si="1444"/>
        <v>44879.874999981497</v>
      </c>
      <c r="C7641" s="1">
        <f t="shared" si="1435"/>
        <v>11</v>
      </c>
      <c r="D7641" s="1">
        <f t="shared" si="1436"/>
        <v>1</v>
      </c>
      <c r="E7641" s="12">
        <f t="shared" si="1437"/>
        <v>22</v>
      </c>
      <c r="F7641" s="124" t="str">
        <f t="shared" si="1438"/>
        <v>0</v>
      </c>
      <c r="G7641" s="1">
        <f ca="1">(OFFSET(O7641,0,MATCH(Customer!$J$6,'CDH &amp; HDH'!$P$11:$X$11,0)))</f>
        <v>50</v>
      </c>
      <c r="H7641" s="1" t="str">
        <f t="shared" si="1439"/>
        <v>Heating</v>
      </c>
      <c r="I7641" s="1">
        <f ca="1">OFFSET(IF($H7641="Cooling",Customer!$C$25,Customer!$C$52),E7641,D7641)</f>
        <v>66</v>
      </c>
      <c r="J7641" s="1">
        <f ca="1">OFFSET(IF($H7641="Cooling",Customer!$L$25,Customer!$L$52),$E7641,$D7641)</f>
        <v>64</v>
      </c>
      <c r="K7641" s="16">
        <f t="shared" si="1440"/>
        <v>0</v>
      </c>
      <c r="L7641" s="16">
        <f t="shared" si="1441"/>
        <v>0</v>
      </c>
      <c r="M7641" s="17">
        <f t="shared" ca="1" si="1433"/>
        <v>16</v>
      </c>
      <c r="N7641" s="17">
        <f t="shared" ca="1" si="1434"/>
        <v>14</v>
      </c>
      <c r="O7641" s="4"/>
      <c r="P7641" s="4">
        <v>40</v>
      </c>
      <c r="Q7641" s="4">
        <v>42</v>
      </c>
      <c r="R7641" s="4">
        <v>21</v>
      </c>
      <c r="S7641" s="4">
        <v>49</v>
      </c>
      <c r="T7641" s="4">
        <v>38</v>
      </c>
      <c r="U7641" s="4">
        <v>64</v>
      </c>
      <c r="V7641" s="13">
        <v>50</v>
      </c>
      <c r="W7641" s="4">
        <v>46</v>
      </c>
      <c r="X7641" s="4">
        <v>42</v>
      </c>
      <c r="Y7641">
        <f t="shared" si="1442"/>
        <v>0</v>
      </c>
      <c r="Z7641">
        <f t="shared" si="1443"/>
        <v>0</v>
      </c>
    </row>
    <row r="7642" spans="2:26" x14ac:dyDescent="0.25">
      <c r="B7642" s="11">
        <f t="shared" si="1444"/>
        <v>44879.916666648161</v>
      </c>
      <c r="C7642" s="1">
        <f t="shared" si="1435"/>
        <v>11</v>
      </c>
      <c r="D7642" s="1">
        <f t="shared" si="1436"/>
        <v>1</v>
      </c>
      <c r="E7642" s="12">
        <f t="shared" si="1437"/>
        <v>23</v>
      </c>
      <c r="F7642" s="124" t="str">
        <f t="shared" si="1438"/>
        <v>0</v>
      </c>
      <c r="G7642" s="1">
        <f ca="1">(OFFSET(O7642,0,MATCH(Customer!$J$6,'CDH &amp; HDH'!$P$11:$X$11,0)))</f>
        <v>45</v>
      </c>
      <c r="H7642" s="1" t="str">
        <f t="shared" si="1439"/>
        <v>Heating</v>
      </c>
      <c r="I7642" s="1">
        <f ca="1">OFFSET(IF($H7642="Cooling",Customer!$C$25,Customer!$C$52),E7642,D7642)</f>
        <v>66</v>
      </c>
      <c r="J7642" s="1">
        <f ca="1">OFFSET(IF($H7642="Cooling",Customer!$L$25,Customer!$L$52),$E7642,$D7642)</f>
        <v>64</v>
      </c>
      <c r="K7642" s="16">
        <f t="shared" si="1440"/>
        <v>0</v>
      </c>
      <c r="L7642" s="16">
        <f t="shared" si="1441"/>
        <v>0</v>
      </c>
      <c r="M7642" s="17">
        <f t="shared" ca="1" si="1433"/>
        <v>21</v>
      </c>
      <c r="N7642" s="17">
        <f t="shared" ca="1" si="1434"/>
        <v>19</v>
      </c>
      <c r="O7642" s="4"/>
      <c r="P7642" s="4">
        <v>37</v>
      </c>
      <c r="Q7642" s="4">
        <v>40</v>
      </c>
      <c r="R7642" s="4">
        <v>21</v>
      </c>
      <c r="S7642" s="4">
        <v>47</v>
      </c>
      <c r="T7642" s="4">
        <v>37</v>
      </c>
      <c r="U7642" s="4">
        <v>64</v>
      </c>
      <c r="V7642" s="13">
        <v>45</v>
      </c>
      <c r="W7642" s="4">
        <v>46</v>
      </c>
      <c r="X7642" s="4">
        <v>41</v>
      </c>
      <c r="Y7642">
        <f t="shared" si="1442"/>
        <v>0</v>
      </c>
      <c r="Z7642">
        <f t="shared" si="1443"/>
        <v>0</v>
      </c>
    </row>
    <row r="7643" spans="2:26" x14ac:dyDescent="0.25">
      <c r="B7643" s="11">
        <f t="shared" si="1444"/>
        <v>44879.958333314826</v>
      </c>
      <c r="C7643" s="1">
        <f t="shared" si="1435"/>
        <v>11</v>
      </c>
      <c r="D7643" s="1">
        <f t="shared" si="1436"/>
        <v>1</v>
      </c>
      <c r="E7643" s="12">
        <f t="shared" si="1437"/>
        <v>24</v>
      </c>
      <c r="F7643" s="124" t="str">
        <f t="shared" si="1438"/>
        <v>0</v>
      </c>
      <c r="G7643" s="1">
        <f ca="1">(OFFSET(O7643,0,MATCH(Customer!$J$6,'CDH &amp; HDH'!$P$11:$X$11,0)))</f>
        <v>45</v>
      </c>
      <c r="H7643" s="1" t="str">
        <f t="shared" si="1439"/>
        <v>Heating</v>
      </c>
      <c r="I7643" s="1">
        <f ca="1">OFFSET(IF($H7643="Cooling",Customer!$C$25,Customer!$C$52),E7643,D7643)</f>
        <v>66</v>
      </c>
      <c r="J7643" s="1">
        <f ca="1">OFFSET(IF($H7643="Cooling",Customer!$L$25,Customer!$L$52),$E7643,$D7643)</f>
        <v>64</v>
      </c>
      <c r="K7643" s="16">
        <f t="shared" si="1440"/>
        <v>0</v>
      </c>
      <c r="L7643" s="16">
        <f t="shared" si="1441"/>
        <v>0</v>
      </c>
      <c r="M7643" s="17">
        <f t="shared" ca="1" si="1433"/>
        <v>21</v>
      </c>
      <c r="N7643" s="17">
        <f t="shared" ca="1" si="1434"/>
        <v>19</v>
      </c>
      <c r="O7643" s="4"/>
      <c r="P7643" s="4">
        <v>36</v>
      </c>
      <c r="Q7643" s="4">
        <v>38</v>
      </c>
      <c r="R7643" s="4">
        <v>23</v>
      </c>
      <c r="S7643" s="4">
        <v>46</v>
      </c>
      <c r="T7643" s="4">
        <v>39</v>
      </c>
      <c r="U7643" s="4">
        <v>64</v>
      </c>
      <c r="V7643" s="13">
        <v>45</v>
      </c>
      <c r="W7643" s="4">
        <v>45</v>
      </c>
      <c r="X7643" s="4">
        <v>41</v>
      </c>
      <c r="Y7643">
        <f t="shared" si="1442"/>
        <v>0</v>
      </c>
      <c r="Z7643">
        <f t="shared" si="1443"/>
        <v>0</v>
      </c>
    </row>
    <row r="7644" spans="2:26" x14ac:dyDescent="0.25">
      <c r="B7644" s="11">
        <f t="shared" si="1444"/>
        <v>44879.99999998149</v>
      </c>
      <c r="C7644" s="1">
        <f t="shared" si="1435"/>
        <v>11</v>
      </c>
      <c r="D7644" s="1">
        <f t="shared" si="1436"/>
        <v>2</v>
      </c>
      <c r="E7644" s="12">
        <f t="shared" si="1437"/>
        <v>1</v>
      </c>
      <c r="F7644" s="124" t="str">
        <f t="shared" si="1438"/>
        <v>0</v>
      </c>
      <c r="G7644" s="1">
        <f ca="1">(OFFSET(O7644,0,MATCH(Customer!$J$6,'CDH &amp; HDH'!$P$11:$X$11,0)))</f>
        <v>45</v>
      </c>
      <c r="H7644" s="1" t="str">
        <f t="shared" si="1439"/>
        <v>Heating</v>
      </c>
      <c r="I7644" s="1">
        <f ca="1">OFFSET(IF($H7644="Cooling",Customer!$C$25,Customer!$C$52),E7644,D7644)</f>
        <v>66</v>
      </c>
      <c r="J7644" s="1">
        <f ca="1">OFFSET(IF($H7644="Cooling",Customer!$L$25,Customer!$L$52),$E7644,$D7644)</f>
        <v>64</v>
      </c>
      <c r="K7644" s="16">
        <f t="shared" si="1440"/>
        <v>0</v>
      </c>
      <c r="L7644" s="16">
        <f t="shared" si="1441"/>
        <v>0</v>
      </c>
      <c r="M7644" s="17">
        <f t="shared" ca="1" si="1433"/>
        <v>21</v>
      </c>
      <c r="N7644" s="17">
        <f t="shared" ca="1" si="1434"/>
        <v>19</v>
      </c>
      <c r="O7644" s="4"/>
      <c r="P7644" s="4">
        <v>37</v>
      </c>
      <c r="Q7644" s="4">
        <v>37</v>
      </c>
      <c r="R7644" s="4">
        <v>23</v>
      </c>
      <c r="S7644" s="4">
        <v>43</v>
      </c>
      <c r="T7644" s="4">
        <v>36</v>
      </c>
      <c r="U7644" s="4">
        <v>65</v>
      </c>
      <c r="V7644" s="13">
        <v>45</v>
      </c>
      <c r="W7644" s="4">
        <v>45</v>
      </c>
      <c r="X7644" s="4">
        <v>39</v>
      </c>
      <c r="Y7644">
        <f t="shared" si="1442"/>
        <v>0</v>
      </c>
      <c r="Z7644">
        <f t="shared" si="1443"/>
        <v>0</v>
      </c>
    </row>
    <row r="7645" spans="2:26" x14ac:dyDescent="0.25">
      <c r="B7645" s="11">
        <f t="shared" si="1444"/>
        <v>44880.041666648154</v>
      </c>
      <c r="C7645" s="1">
        <f t="shared" si="1435"/>
        <v>11</v>
      </c>
      <c r="D7645" s="1">
        <f t="shared" si="1436"/>
        <v>2</v>
      </c>
      <c r="E7645" s="12">
        <f t="shared" si="1437"/>
        <v>2</v>
      </c>
      <c r="F7645" s="124" t="str">
        <f t="shared" si="1438"/>
        <v>0</v>
      </c>
      <c r="G7645" s="1">
        <f ca="1">(OFFSET(O7645,0,MATCH(Customer!$J$6,'CDH &amp; HDH'!$P$11:$X$11,0)))</f>
        <v>39</v>
      </c>
      <c r="H7645" s="1" t="str">
        <f t="shared" si="1439"/>
        <v>Heating</v>
      </c>
      <c r="I7645" s="1">
        <f ca="1">OFFSET(IF($H7645="Cooling",Customer!$C$25,Customer!$C$52),E7645,D7645)</f>
        <v>66</v>
      </c>
      <c r="J7645" s="1">
        <f ca="1">OFFSET(IF($H7645="Cooling",Customer!$L$25,Customer!$L$52),$E7645,$D7645)</f>
        <v>64</v>
      </c>
      <c r="K7645" s="16">
        <f t="shared" si="1440"/>
        <v>0</v>
      </c>
      <c r="L7645" s="16">
        <f t="shared" si="1441"/>
        <v>0</v>
      </c>
      <c r="M7645" s="17">
        <f t="shared" ca="1" si="1433"/>
        <v>27</v>
      </c>
      <c r="N7645" s="17">
        <f t="shared" ca="1" si="1434"/>
        <v>25</v>
      </c>
      <c r="O7645" s="4"/>
      <c r="P7645" s="4">
        <v>36</v>
      </c>
      <c r="Q7645" s="4">
        <v>36</v>
      </c>
      <c r="R7645" s="4">
        <v>23</v>
      </c>
      <c r="S7645" s="4">
        <v>38</v>
      </c>
      <c r="T7645" s="4">
        <v>34</v>
      </c>
      <c r="U7645" s="4">
        <v>63</v>
      </c>
      <c r="V7645" s="13">
        <v>39</v>
      </c>
      <c r="W7645" s="4">
        <v>47</v>
      </c>
      <c r="X7645" s="4">
        <v>38</v>
      </c>
      <c r="Y7645">
        <f t="shared" si="1442"/>
        <v>0</v>
      </c>
      <c r="Z7645">
        <f t="shared" si="1443"/>
        <v>0</v>
      </c>
    </row>
    <row r="7646" spans="2:26" x14ac:dyDescent="0.25">
      <c r="B7646" s="11">
        <f t="shared" si="1444"/>
        <v>44880.083333314818</v>
      </c>
      <c r="C7646" s="1">
        <f t="shared" si="1435"/>
        <v>11</v>
      </c>
      <c r="D7646" s="1">
        <f t="shared" si="1436"/>
        <v>2</v>
      </c>
      <c r="E7646" s="12">
        <f t="shared" si="1437"/>
        <v>3</v>
      </c>
      <c r="F7646" s="124" t="str">
        <f t="shared" si="1438"/>
        <v>0</v>
      </c>
      <c r="G7646" s="1">
        <f ca="1">(OFFSET(O7646,0,MATCH(Customer!$J$6,'CDH &amp; HDH'!$P$11:$X$11,0)))</f>
        <v>40</v>
      </c>
      <c r="H7646" s="1" t="str">
        <f t="shared" si="1439"/>
        <v>Heating</v>
      </c>
      <c r="I7646" s="1">
        <f ca="1">OFFSET(IF($H7646="Cooling",Customer!$C$25,Customer!$C$52),E7646,D7646)</f>
        <v>66</v>
      </c>
      <c r="J7646" s="1">
        <f ca="1">OFFSET(IF($H7646="Cooling",Customer!$L$25,Customer!$L$52),$E7646,$D7646)</f>
        <v>64</v>
      </c>
      <c r="K7646" s="16">
        <f t="shared" si="1440"/>
        <v>0</v>
      </c>
      <c r="L7646" s="16">
        <f t="shared" si="1441"/>
        <v>0</v>
      </c>
      <c r="M7646" s="17">
        <f t="shared" ca="1" si="1433"/>
        <v>26</v>
      </c>
      <c r="N7646" s="17">
        <f t="shared" ca="1" si="1434"/>
        <v>24</v>
      </c>
      <c r="O7646" s="4"/>
      <c r="P7646" s="4">
        <v>32</v>
      </c>
      <c r="Q7646" s="4">
        <v>36</v>
      </c>
      <c r="R7646" s="4">
        <v>23</v>
      </c>
      <c r="S7646" s="4">
        <v>39</v>
      </c>
      <c r="T7646" s="4">
        <v>33</v>
      </c>
      <c r="U7646" s="4">
        <v>63</v>
      </c>
      <c r="V7646" s="13">
        <v>40</v>
      </c>
      <c r="W7646" s="4">
        <v>47</v>
      </c>
      <c r="X7646" s="4">
        <v>39</v>
      </c>
      <c r="Y7646">
        <f t="shared" si="1442"/>
        <v>0</v>
      </c>
      <c r="Z7646">
        <f t="shared" si="1443"/>
        <v>0</v>
      </c>
    </row>
    <row r="7647" spans="2:26" x14ac:dyDescent="0.25">
      <c r="B7647" s="11">
        <f t="shared" si="1444"/>
        <v>44880.124999981483</v>
      </c>
      <c r="C7647" s="1">
        <f t="shared" si="1435"/>
        <v>11</v>
      </c>
      <c r="D7647" s="1">
        <f t="shared" si="1436"/>
        <v>2</v>
      </c>
      <c r="E7647" s="12">
        <f t="shared" si="1437"/>
        <v>4</v>
      </c>
      <c r="F7647" s="124" t="str">
        <f t="shared" si="1438"/>
        <v>0</v>
      </c>
      <c r="G7647" s="1">
        <f ca="1">(OFFSET(O7647,0,MATCH(Customer!$J$6,'CDH &amp; HDH'!$P$11:$X$11,0)))</f>
        <v>39</v>
      </c>
      <c r="H7647" s="1" t="str">
        <f t="shared" si="1439"/>
        <v>Heating</v>
      </c>
      <c r="I7647" s="1">
        <f ca="1">OFFSET(IF($H7647="Cooling",Customer!$C$25,Customer!$C$52),E7647,D7647)</f>
        <v>66</v>
      </c>
      <c r="J7647" s="1">
        <f ca="1">OFFSET(IF($H7647="Cooling",Customer!$L$25,Customer!$L$52),$E7647,$D7647)</f>
        <v>64</v>
      </c>
      <c r="K7647" s="16">
        <f t="shared" si="1440"/>
        <v>0</v>
      </c>
      <c r="L7647" s="16">
        <f t="shared" si="1441"/>
        <v>0</v>
      </c>
      <c r="M7647" s="17">
        <f t="shared" ca="1" si="1433"/>
        <v>27</v>
      </c>
      <c r="N7647" s="17">
        <f t="shared" ca="1" si="1434"/>
        <v>25</v>
      </c>
      <c r="O7647" s="4"/>
      <c r="P7647" s="4">
        <v>35</v>
      </c>
      <c r="Q7647" s="4">
        <v>36</v>
      </c>
      <c r="R7647" s="4">
        <v>22</v>
      </c>
      <c r="S7647" s="4">
        <v>38</v>
      </c>
      <c r="T7647" s="4">
        <v>33</v>
      </c>
      <c r="U7647" s="4">
        <v>63</v>
      </c>
      <c r="V7647" s="13">
        <v>39</v>
      </c>
      <c r="W7647" s="4">
        <v>47</v>
      </c>
      <c r="X7647" s="4">
        <v>37</v>
      </c>
      <c r="Y7647">
        <f t="shared" si="1442"/>
        <v>0</v>
      </c>
      <c r="Z7647">
        <f t="shared" si="1443"/>
        <v>0</v>
      </c>
    </row>
    <row r="7648" spans="2:26" x14ac:dyDescent="0.25">
      <c r="B7648" s="11">
        <f t="shared" si="1444"/>
        <v>44880.166666648147</v>
      </c>
      <c r="C7648" s="1">
        <f t="shared" si="1435"/>
        <v>11</v>
      </c>
      <c r="D7648" s="1">
        <f t="shared" si="1436"/>
        <v>2</v>
      </c>
      <c r="E7648" s="12">
        <f t="shared" si="1437"/>
        <v>5</v>
      </c>
      <c r="F7648" s="124" t="str">
        <f t="shared" si="1438"/>
        <v>0</v>
      </c>
      <c r="G7648" s="1">
        <f ca="1">(OFFSET(O7648,0,MATCH(Customer!$J$6,'CDH &amp; HDH'!$P$11:$X$11,0)))</f>
        <v>36</v>
      </c>
      <c r="H7648" s="1" t="str">
        <f t="shared" si="1439"/>
        <v>Heating</v>
      </c>
      <c r="I7648" s="1">
        <f ca="1">OFFSET(IF($H7648="Cooling",Customer!$C$25,Customer!$C$52),E7648,D7648)</f>
        <v>66</v>
      </c>
      <c r="J7648" s="1">
        <f ca="1">OFFSET(IF($H7648="Cooling",Customer!$L$25,Customer!$L$52),$E7648,$D7648)</f>
        <v>64</v>
      </c>
      <c r="K7648" s="16">
        <f t="shared" si="1440"/>
        <v>0</v>
      </c>
      <c r="L7648" s="16">
        <f t="shared" si="1441"/>
        <v>0</v>
      </c>
      <c r="M7648" s="17">
        <f t="shared" ca="1" si="1433"/>
        <v>30</v>
      </c>
      <c r="N7648" s="17">
        <f t="shared" ca="1" si="1434"/>
        <v>28</v>
      </c>
      <c r="O7648" s="4"/>
      <c r="P7648" s="4">
        <v>33</v>
      </c>
      <c r="Q7648" s="4">
        <v>35</v>
      </c>
      <c r="R7648" s="4">
        <v>23</v>
      </c>
      <c r="S7648" s="4">
        <v>38</v>
      </c>
      <c r="T7648" s="4">
        <v>32</v>
      </c>
      <c r="U7648" s="4">
        <v>62</v>
      </c>
      <c r="V7648" s="13">
        <v>36</v>
      </c>
      <c r="W7648" s="4">
        <v>47</v>
      </c>
      <c r="X7648" s="4">
        <v>35</v>
      </c>
      <c r="Y7648">
        <f t="shared" si="1442"/>
        <v>0</v>
      </c>
      <c r="Z7648">
        <f t="shared" si="1443"/>
        <v>0</v>
      </c>
    </row>
    <row r="7649" spans="2:26" x14ac:dyDescent="0.25">
      <c r="B7649" s="11">
        <f t="shared" si="1444"/>
        <v>44880.208333314811</v>
      </c>
      <c r="C7649" s="1">
        <f t="shared" si="1435"/>
        <v>11</v>
      </c>
      <c r="D7649" s="1">
        <f t="shared" si="1436"/>
        <v>2</v>
      </c>
      <c r="E7649" s="12">
        <f t="shared" si="1437"/>
        <v>6</v>
      </c>
      <c r="F7649" s="124" t="str">
        <f t="shared" si="1438"/>
        <v>0</v>
      </c>
      <c r="G7649" s="1">
        <f ca="1">(OFFSET(O7649,0,MATCH(Customer!$J$6,'CDH &amp; HDH'!$P$11:$X$11,0)))</f>
        <v>37</v>
      </c>
      <c r="H7649" s="1" t="str">
        <f t="shared" si="1439"/>
        <v>Heating</v>
      </c>
      <c r="I7649" s="1">
        <f ca="1">OFFSET(IF($H7649="Cooling",Customer!$C$25,Customer!$C$52),E7649,D7649)</f>
        <v>66</v>
      </c>
      <c r="J7649" s="1">
        <f ca="1">OFFSET(IF($H7649="Cooling",Customer!$L$25,Customer!$L$52),$E7649,$D7649)</f>
        <v>64</v>
      </c>
      <c r="K7649" s="16">
        <f t="shared" si="1440"/>
        <v>0</v>
      </c>
      <c r="L7649" s="16">
        <f t="shared" si="1441"/>
        <v>0</v>
      </c>
      <c r="M7649" s="17">
        <f t="shared" ca="1" si="1433"/>
        <v>29</v>
      </c>
      <c r="N7649" s="17">
        <f t="shared" ca="1" si="1434"/>
        <v>27</v>
      </c>
      <c r="O7649" s="4"/>
      <c r="P7649" s="4">
        <v>30</v>
      </c>
      <c r="Q7649" s="4">
        <v>34</v>
      </c>
      <c r="R7649" s="4">
        <v>22</v>
      </c>
      <c r="S7649" s="4">
        <v>34</v>
      </c>
      <c r="T7649" s="4">
        <v>33</v>
      </c>
      <c r="U7649" s="4">
        <v>60</v>
      </c>
      <c r="V7649" s="13">
        <v>37</v>
      </c>
      <c r="W7649" s="4">
        <v>46</v>
      </c>
      <c r="X7649" s="4">
        <v>34</v>
      </c>
      <c r="Y7649">
        <f t="shared" si="1442"/>
        <v>0</v>
      </c>
      <c r="Z7649">
        <f t="shared" si="1443"/>
        <v>0</v>
      </c>
    </row>
    <row r="7650" spans="2:26" x14ac:dyDescent="0.25">
      <c r="B7650" s="11">
        <f t="shared" si="1444"/>
        <v>44880.249999981475</v>
      </c>
      <c r="C7650" s="1">
        <f t="shared" si="1435"/>
        <v>11</v>
      </c>
      <c r="D7650" s="1">
        <f t="shared" si="1436"/>
        <v>2</v>
      </c>
      <c r="E7650" s="12">
        <f t="shared" si="1437"/>
        <v>7</v>
      </c>
      <c r="F7650" s="124" t="str">
        <f t="shared" si="1438"/>
        <v>0</v>
      </c>
      <c r="G7650" s="1">
        <f ca="1">(OFFSET(O7650,0,MATCH(Customer!$J$6,'CDH &amp; HDH'!$P$11:$X$11,0)))</f>
        <v>37</v>
      </c>
      <c r="H7650" s="1" t="str">
        <f t="shared" si="1439"/>
        <v>Heating</v>
      </c>
      <c r="I7650" s="1">
        <f ca="1">OFFSET(IF($H7650="Cooling",Customer!$C$25,Customer!$C$52),E7650,D7650)</f>
        <v>66</v>
      </c>
      <c r="J7650" s="1">
        <f ca="1">OFFSET(IF($H7650="Cooling",Customer!$L$25,Customer!$L$52),$E7650,$D7650)</f>
        <v>64</v>
      </c>
      <c r="K7650" s="16">
        <f t="shared" si="1440"/>
        <v>0</v>
      </c>
      <c r="L7650" s="16">
        <f t="shared" si="1441"/>
        <v>0</v>
      </c>
      <c r="M7650" s="17">
        <f t="shared" ca="1" si="1433"/>
        <v>29</v>
      </c>
      <c r="N7650" s="17">
        <f t="shared" ca="1" si="1434"/>
        <v>27</v>
      </c>
      <c r="O7650" s="4"/>
      <c r="P7650" s="4">
        <v>29</v>
      </c>
      <c r="Q7650" s="4">
        <v>34</v>
      </c>
      <c r="R7650" s="4">
        <v>23</v>
      </c>
      <c r="S7650" s="4">
        <v>35</v>
      </c>
      <c r="T7650" s="4">
        <v>33</v>
      </c>
      <c r="U7650" s="4">
        <v>61</v>
      </c>
      <c r="V7650" s="13">
        <v>37</v>
      </c>
      <c r="W7650" s="4">
        <v>46</v>
      </c>
      <c r="X7650" s="4">
        <v>33</v>
      </c>
      <c r="Y7650">
        <f t="shared" si="1442"/>
        <v>0</v>
      </c>
      <c r="Z7650">
        <f t="shared" si="1443"/>
        <v>0</v>
      </c>
    </row>
    <row r="7651" spans="2:26" x14ac:dyDescent="0.25">
      <c r="B7651" s="11">
        <f t="shared" si="1444"/>
        <v>44880.29166664814</v>
      </c>
      <c r="C7651" s="1">
        <f t="shared" si="1435"/>
        <v>11</v>
      </c>
      <c r="D7651" s="1">
        <f t="shared" si="1436"/>
        <v>2</v>
      </c>
      <c r="E7651" s="12">
        <f t="shared" si="1437"/>
        <v>8</v>
      </c>
      <c r="F7651" s="124" t="str">
        <f t="shared" si="1438"/>
        <v>0</v>
      </c>
      <c r="G7651" s="1">
        <f ca="1">(OFFSET(O7651,0,MATCH(Customer!$J$6,'CDH &amp; HDH'!$P$11:$X$11,0)))</f>
        <v>36</v>
      </c>
      <c r="H7651" s="1" t="str">
        <f t="shared" si="1439"/>
        <v>Heating</v>
      </c>
      <c r="I7651" s="1">
        <f ca="1">OFFSET(IF($H7651="Cooling",Customer!$C$25,Customer!$C$52),E7651,D7651)</f>
        <v>70</v>
      </c>
      <c r="J7651" s="1">
        <f ca="1">OFFSET(IF($H7651="Cooling",Customer!$L$25,Customer!$L$52),$E7651,$D7651)</f>
        <v>70</v>
      </c>
      <c r="K7651" s="16">
        <f t="shared" si="1440"/>
        <v>0</v>
      </c>
      <c r="L7651" s="16">
        <f t="shared" si="1441"/>
        <v>0</v>
      </c>
      <c r="M7651" s="17">
        <f t="shared" ca="1" si="1433"/>
        <v>34</v>
      </c>
      <c r="N7651" s="17">
        <f t="shared" ca="1" si="1434"/>
        <v>34</v>
      </c>
      <c r="O7651" s="4"/>
      <c r="P7651" s="4">
        <v>32</v>
      </c>
      <c r="Q7651" s="4">
        <v>35</v>
      </c>
      <c r="R7651" s="4">
        <v>24</v>
      </c>
      <c r="S7651" s="4">
        <v>37</v>
      </c>
      <c r="T7651" s="4">
        <v>33</v>
      </c>
      <c r="U7651" s="4">
        <v>62</v>
      </c>
      <c r="V7651" s="13">
        <v>36</v>
      </c>
      <c r="W7651" s="4">
        <v>43</v>
      </c>
      <c r="X7651" s="4">
        <v>34</v>
      </c>
      <c r="Y7651">
        <f t="shared" si="1442"/>
        <v>0</v>
      </c>
      <c r="Z7651">
        <f t="shared" si="1443"/>
        <v>0</v>
      </c>
    </row>
    <row r="7652" spans="2:26" x14ac:dyDescent="0.25">
      <c r="B7652" s="11">
        <f t="shared" si="1444"/>
        <v>44880.333333314804</v>
      </c>
      <c r="C7652" s="1">
        <f t="shared" si="1435"/>
        <v>11</v>
      </c>
      <c r="D7652" s="1">
        <f t="shared" si="1436"/>
        <v>2</v>
      </c>
      <c r="E7652" s="12">
        <f t="shared" si="1437"/>
        <v>9</v>
      </c>
      <c r="F7652" s="124" t="str">
        <f t="shared" si="1438"/>
        <v>0</v>
      </c>
      <c r="G7652" s="1">
        <f ca="1">(OFFSET(O7652,0,MATCH(Customer!$J$6,'CDH &amp; HDH'!$P$11:$X$11,0)))</f>
        <v>44</v>
      </c>
      <c r="H7652" s="1" t="str">
        <f t="shared" si="1439"/>
        <v>Heating</v>
      </c>
      <c r="I7652" s="1">
        <f ca="1">OFFSET(IF($H7652="Cooling",Customer!$C$25,Customer!$C$52),E7652,D7652)</f>
        <v>70</v>
      </c>
      <c r="J7652" s="1">
        <f ca="1">OFFSET(IF($H7652="Cooling",Customer!$L$25,Customer!$L$52),$E7652,$D7652)</f>
        <v>70</v>
      </c>
      <c r="K7652" s="16">
        <f t="shared" si="1440"/>
        <v>0</v>
      </c>
      <c r="L7652" s="16">
        <f t="shared" si="1441"/>
        <v>0</v>
      </c>
      <c r="M7652" s="17">
        <f t="shared" ref="M7652:M7715" ca="1" si="1445">IF($H7652="Cooling",0,MAX(0,I7652-$G7652))</f>
        <v>26</v>
      </c>
      <c r="N7652" s="17">
        <f t="shared" ref="N7652:N7715" ca="1" si="1446">IF($H7652="Cooling",0,MAX(0,J7652-$G7652))</f>
        <v>26</v>
      </c>
      <c r="O7652" s="4"/>
      <c r="P7652" s="4">
        <v>39</v>
      </c>
      <c r="Q7652" s="4">
        <v>38</v>
      </c>
      <c r="R7652" s="4">
        <v>27</v>
      </c>
      <c r="S7652" s="4">
        <v>46</v>
      </c>
      <c r="T7652" s="4">
        <v>39</v>
      </c>
      <c r="U7652" s="4">
        <v>64</v>
      </c>
      <c r="V7652" s="13">
        <v>44</v>
      </c>
      <c r="W7652" s="4">
        <v>42</v>
      </c>
      <c r="X7652" s="4">
        <v>38</v>
      </c>
      <c r="Y7652">
        <f t="shared" si="1442"/>
        <v>0</v>
      </c>
      <c r="Z7652">
        <f t="shared" si="1443"/>
        <v>0</v>
      </c>
    </row>
    <row r="7653" spans="2:26" x14ac:dyDescent="0.25">
      <c r="B7653" s="11">
        <f t="shared" si="1444"/>
        <v>44880.374999981468</v>
      </c>
      <c r="C7653" s="1">
        <f t="shared" si="1435"/>
        <v>11</v>
      </c>
      <c r="D7653" s="1">
        <f t="shared" si="1436"/>
        <v>2</v>
      </c>
      <c r="E7653" s="12">
        <f t="shared" si="1437"/>
        <v>10</v>
      </c>
      <c r="F7653" s="124" t="str">
        <f t="shared" si="1438"/>
        <v>0</v>
      </c>
      <c r="G7653" s="1">
        <f ca="1">(OFFSET(O7653,0,MATCH(Customer!$J$6,'CDH &amp; HDH'!$P$11:$X$11,0)))</f>
        <v>50</v>
      </c>
      <c r="H7653" s="1" t="str">
        <f t="shared" si="1439"/>
        <v>Heating</v>
      </c>
      <c r="I7653" s="1">
        <f ca="1">OFFSET(IF($H7653="Cooling",Customer!$C$25,Customer!$C$52),E7653,D7653)</f>
        <v>70</v>
      </c>
      <c r="J7653" s="1">
        <f ca="1">OFFSET(IF($H7653="Cooling",Customer!$L$25,Customer!$L$52),$E7653,$D7653)</f>
        <v>70</v>
      </c>
      <c r="K7653" s="16">
        <f t="shared" si="1440"/>
        <v>0</v>
      </c>
      <c r="L7653" s="16">
        <f t="shared" si="1441"/>
        <v>0</v>
      </c>
      <c r="M7653" s="17">
        <f t="shared" ca="1" si="1445"/>
        <v>20</v>
      </c>
      <c r="N7653" s="17">
        <f t="shared" ca="1" si="1446"/>
        <v>20</v>
      </c>
      <c r="O7653" s="4"/>
      <c r="P7653" s="4">
        <v>46</v>
      </c>
      <c r="Q7653" s="4">
        <v>39</v>
      </c>
      <c r="R7653" s="4">
        <v>30</v>
      </c>
      <c r="S7653" s="4">
        <v>50</v>
      </c>
      <c r="T7653" s="4">
        <v>45</v>
      </c>
      <c r="U7653" s="4">
        <v>65</v>
      </c>
      <c r="V7653" s="13">
        <v>50</v>
      </c>
      <c r="W7653" s="4">
        <v>43</v>
      </c>
      <c r="X7653" s="4">
        <v>43</v>
      </c>
      <c r="Y7653">
        <f t="shared" si="1442"/>
        <v>0</v>
      </c>
      <c r="Z7653">
        <f t="shared" si="1443"/>
        <v>0</v>
      </c>
    </row>
    <row r="7654" spans="2:26" x14ac:dyDescent="0.25">
      <c r="B7654" s="11">
        <f t="shared" si="1444"/>
        <v>44880.416666648132</v>
      </c>
      <c r="C7654" s="1">
        <f t="shared" si="1435"/>
        <v>11</v>
      </c>
      <c r="D7654" s="1">
        <f t="shared" si="1436"/>
        <v>2</v>
      </c>
      <c r="E7654" s="12">
        <f t="shared" si="1437"/>
        <v>11</v>
      </c>
      <c r="F7654" s="124" t="str">
        <f t="shared" si="1438"/>
        <v>0</v>
      </c>
      <c r="G7654" s="1">
        <f ca="1">(OFFSET(O7654,0,MATCH(Customer!$J$6,'CDH &amp; HDH'!$P$11:$X$11,0)))</f>
        <v>57</v>
      </c>
      <c r="H7654" s="1" t="str">
        <f t="shared" si="1439"/>
        <v>Heating</v>
      </c>
      <c r="I7654" s="1">
        <f ca="1">OFFSET(IF($H7654="Cooling",Customer!$C$25,Customer!$C$52),E7654,D7654)</f>
        <v>70</v>
      </c>
      <c r="J7654" s="1">
        <f ca="1">OFFSET(IF($H7654="Cooling",Customer!$L$25,Customer!$L$52),$E7654,$D7654)</f>
        <v>70</v>
      </c>
      <c r="K7654" s="16">
        <f t="shared" si="1440"/>
        <v>0</v>
      </c>
      <c r="L7654" s="16">
        <f t="shared" si="1441"/>
        <v>0</v>
      </c>
      <c r="M7654" s="17">
        <f t="shared" ca="1" si="1445"/>
        <v>13</v>
      </c>
      <c r="N7654" s="17">
        <f t="shared" ca="1" si="1446"/>
        <v>13</v>
      </c>
      <c r="O7654" s="4"/>
      <c r="P7654" s="4">
        <v>50</v>
      </c>
      <c r="Q7654" s="4">
        <v>44</v>
      </c>
      <c r="R7654" s="4">
        <v>32</v>
      </c>
      <c r="S7654" s="4">
        <v>53</v>
      </c>
      <c r="T7654" s="4">
        <v>48</v>
      </c>
      <c r="U7654" s="4">
        <v>66</v>
      </c>
      <c r="V7654" s="13">
        <v>57</v>
      </c>
      <c r="W7654" s="4">
        <v>46</v>
      </c>
      <c r="X7654" s="4">
        <v>48</v>
      </c>
      <c r="Y7654">
        <f t="shared" si="1442"/>
        <v>0</v>
      </c>
      <c r="Z7654">
        <f t="shared" si="1443"/>
        <v>0</v>
      </c>
    </row>
    <row r="7655" spans="2:26" x14ac:dyDescent="0.25">
      <c r="B7655" s="11">
        <f t="shared" si="1444"/>
        <v>44880.458333314797</v>
      </c>
      <c r="C7655" s="1">
        <f t="shared" si="1435"/>
        <v>11</v>
      </c>
      <c r="D7655" s="1">
        <f t="shared" si="1436"/>
        <v>2</v>
      </c>
      <c r="E7655" s="12">
        <f t="shared" si="1437"/>
        <v>12</v>
      </c>
      <c r="F7655" s="124" t="str">
        <f t="shared" si="1438"/>
        <v>0</v>
      </c>
      <c r="G7655" s="1">
        <f ca="1">(OFFSET(O7655,0,MATCH(Customer!$J$6,'CDH &amp; HDH'!$P$11:$X$11,0)))</f>
        <v>61</v>
      </c>
      <c r="H7655" s="1" t="str">
        <f t="shared" si="1439"/>
        <v>Heating</v>
      </c>
      <c r="I7655" s="1">
        <f ca="1">OFFSET(IF($H7655="Cooling",Customer!$C$25,Customer!$C$52),E7655,D7655)</f>
        <v>70</v>
      </c>
      <c r="J7655" s="1">
        <f ca="1">OFFSET(IF($H7655="Cooling",Customer!$L$25,Customer!$L$52),$E7655,$D7655)</f>
        <v>70</v>
      </c>
      <c r="K7655" s="16">
        <f t="shared" si="1440"/>
        <v>0</v>
      </c>
      <c r="L7655" s="16">
        <f t="shared" si="1441"/>
        <v>0</v>
      </c>
      <c r="M7655" s="17">
        <f t="shared" ca="1" si="1445"/>
        <v>9</v>
      </c>
      <c r="N7655" s="17">
        <f t="shared" ca="1" si="1446"/>
        <v>9</v>
      </c>
      <c r="O7655" s="4"/>
      <c r="P7655" s="4">
        <v>53</v>
      </c>
      <c r="Q7655" s="4">
        <v>45</v>
      </c>
      <c r="R7655" s="4">
        <v>33</v>
      </c>
      <c r="S7655" s="4">
        <v>57</v>
      </c>
      <c r="T7655" s="4">
        <v>50</v>
      </c>
      <c r="U7655" s="4">
        <v>67</v>
      </c>
      <c r="V7655" s="13">
        <v>61</v>
      </c>
      <c r="W7655" s="4">
        <v>48</v>
      </c>
      <c r="X7655" s="4">
        <v>51</v>
      </c>
      <c r="Y7655">
        <f t="shared" si="1442"/>
        <v>0</v>
      </c>
      <c r="Z7655">
        <f t="shared" si="1443"/>
        <v>0</v>
      </c>
    </row>
    <row r="7656" spans="2:26" x14ac:dyDescent="0.25">
      <c r="B7656" s="11">
        <f t="shared" si="1444"/>
        <v>44880.499999981461</v>
      </c>
      <c r="C7656" s="1">
        <f t="shared" si="1435"/>
        <v>11</v>
      </c>
      <c r="D7656" s="1">
        <f t="shared" si="1436"/>
        <v>2</v>
      </c>
      <c r="E7656" s="12">
        <f t="shared" si="1437"/>
        <v>13</v>
      </c>
      <c r="F7656" s="124" t="str">
        <f t="shared" si="1438"/>
        <v>0</v>
      </c>
      <c r="G7656" s="1">
        <f ca="1">(OFFSET(O7656,0,MATCH(Customer!$J$6,'CDH &amp; HDH'!$P$11:$X$11,0)))</f>
        <v>64</v>
      </c>
      <c r="H7656" s="1" t="str">
        <f t="shared" si="1439"/>
        <v>Heating</v>
      </c>
      <c r="I7656" s="1">
        <f ca="1">OFFSET(IF($H7656="Cooling",Customer!$C$25,Customer!$C$52),E7656,D7656)</f>
        <v>70</v>
      </c>
      <c r="J7656" s="1">
        <f ca="1">OFFSET(IF($H7656="Cooling",Customer!$L$25,Customer!$L$52),$E7656,$D7656)</f>
        <v>70</v>
      </c>
      <c r="K7656" s="16">
        <f t="shared" si="1440"/>
        <v>0</v>
      </c>
      <c r="L7656" s="16">
        <f t="shared" si="1441"/>
        <v>0</v>
      </c>
      <c r="M7656" s="17">
        <f t="shared" ca="1" si="1445"/>
        <v>6</v>
      </c>
      <c r="N7656" s="17">
        <f t="shared" ca="1" si="1446"/>
        <v>6</v>
      </c>
      <c r="O7656" s="4"/>
      <c r="P7656" s="4">
        <v>54</v>
      </c>
      <c r="Q7656" s="4">
        <v>46</v>
      </c>
      <c r="R7656" s="4">
        <v>34</v>
      </c>
      <c r="S7656" s="4">
        <v>61</v>
      </c>
      <c r="T7656" s="4">
        <v>52</v>
      </c>
      <c r="U7656" s="4">
        <v>69</v>
      </c>
      <c r="V7656" s="13">
        <v>64</v>
      </c>
      <c r="W7656" s="4">
        <v>48</v>
      </c>
      <c r="X7656" s="4">
        <v>53</v>
      </c>
      <c r="Y7656">
        <f t="shared" si="1442"/>
        <v>0</v>
      </c>
      <c r="Z7656">
        <f t="shared" si="1443"/>
        <v>0</v>
      </c>
    </row>
    <row r="7657" spans="2:26" x14ac:dyDescent="0.25">
      <c r="B7657" s="11">
        <f t="shared" si="1444"/>
        <v>44880.541666648125</v>
      </c>
      <c r="C7657" s="1">
        <f t="shared" si="1435"/>
        <v>11</v>
      </c>
      <c r="D7657" s="1">
        <f t="shared" si="1436"/>
        <v>2</v>
      </c>
      <c r="E7657" s="12">
        <f t="shared" si="1437"/>
        <v>14</v>
      </c>
      <c r="F7657" s="124" t="str">
        <f t="shared" si="1438"/>
        <v>0</v>
      </c>
      <c r="G7657" s="1">
        <f ca="1">(OFFSET(O7657,0,MATCH(Customer!$J$6,'CDH &amp; HDH'!$P$11:$X$11,0)))</f>
        <v>66</v>
      </c>
      <c r="H7657" s="1" t="str">
        <f t="shared" si="1439"/>
        <v>Heating</v>
      </c>
      <c r="I7657" s="1">
        <f ca="1">OFFSET(IF($H7657="Cooling",Customer!$C$25,Customer!$C$52),E7657,D7657)</f>
        <v>70</v>
      </c>
      <c r="J7657" s="1">
        <f ca="1">OFFSET(IF($H7657="Cooling",Customer!$L$25,Customer!$L$52),$E7657,$D7657)</f>
        <v>70</v>
      </c>
      <c r="K7657" s="16">
        <f t="shared" si="1440"/>
        <v>0</v>
      </c>
      <c r="L7657" s="16">
        <f t="shared" si="1441"/>
        <v>0</v>
      </c>
      <c r="M7657" s="17">
        <f t="shared" ca="1" si="1445"/>
        <v>4</v>
      </c>
      <c r="N7657" s="17">
        <f t="shared" ca="1" si="1446"/>
        <v>4</v>
      </c>
      <c r="O7657" s="4"/>
      <c r="P7657" s="4">
        <v>55</v>
      </c>
      <c r="Q7657" s="4">
        <v>47</v>
      </c>
      <c r="R7657" s="4">
        <v>35</v>
      </c>
      <c r="S7657" s="4">
        <v>57</v>
      </c>
      <c r="T7657" s="4">
        <v>53</v>
      </c>
      <c r="U7657" s="4">
        <v>70</v>
      </c>
      <c r="V7657" s="13">
        <v>66</v>
      </c>
      <c r="W7657" s="4">
        <v>49</v>
      </c>
      <c r="X7657" s="4">
        <v>54</v>
      </c>
      <c r="Y7657">
        <f t="shared" si="1442"/>
        <v>0</v>
      </c>
      <c r="Z7657">
        <f t="shared" si="1443"/>
        <v>0</v>
      </c>
    </row>
    <row r="7658" spans="2:26" x14ac:dyDescent="0.25">
      <c r="B7658" s="11">
        <f t="shared" si="1444"/>
        <v>44880.583333314789</v>
      </c>
      <c r="C7658" s="1">
        <f t="shared" si="1435"/>
        <v>11</v>
      </c>
      <c r="D7658" s="1">
        <f t="shared" si="1436"/>
        <v>2</v>
      </c>
      <c r="E7658" s="12">
        <f t="shared" si="1437"/>
        <v>15</v>
      </c>
      <c r="F7658" s="124" t="str">
        <f t="shared" si="1438"/>
        <v>0</v>
      </c>
      <c r="G7658" s="1">
        <f ca="1">(OFFSET(O7658,0,MATCH(Customer!$J$6,'CDH &amp; HDH'!$P$11:$X$11,0)))</f>
        <v>67</v>
      </c>
      <c r="H7658" s="1" t="str">
        <f t="shared" si="1439"/>
        <v>Heating</v>
      </c>
      <c r="I7658" s="1">
        <f ca="1">OFFSET(IF($H7658="Cooling",Customer!$C$25,Customer!$C$52),E7658,D7658)</f>
        <v>70</v>
      </c>
      <c r="J7658" s="1">
        <f ca="1">OFFSET(IF($H7658="Cooling",Customer!$L$25,Customer!$L$52),$E7658,$D7658)</f>
        <v>70</v>
      </c>
      <c r="K7658" s="16">
        <f t="shared" si="1440"/>
        <v>0</v>
      </c>
      <c r="L7658" s="16">
        <f t="shared" si="1441"/>
        <v>0</v>
      </c>
      <c r="M7658" s="17">
        <f t="shared" ca="1" si="1445"/>
        <v>3</v>
      </c>
      <c r="N7658" s="17">
        <f t="shared" ca="1" si="1446"/>
        <v>3</v>
      </c>
      <c r="O7658" s="4"/>
      <c r="P7658" s="4">
        <v>55</v>
      </c>
      <c r="Q7658" s="4">
        <v>49</v>
      </c>
      <c r="R7658" s="4">
        <v>35</v>
      </c>
      <c r="S7658" s="4">
        <v>57</v>
      </c>
      <c r="T7658" s="4">
        <v>53</v>
      </c>
      <c r="U7658" s="4">
        <v>70</v>
      </c>
      <c r="V7658" s="13">
        <v>67</v>
      </c>
      <c r="W7658" s="4">
        <v>49</v>
      </c>
      <c r="X7658" s="4">
        <v>55</v>
      </c>
      <c r="Y7658">
        <f t="shared" si="1442"/>
        <v>0</v>
      </c>
      <c r="Z7658">
        <f t="shared" si="1443"/>
        <v>0</v>
      </c>
    </row>
    <row r="7659" spans="2:26" x14ac:dyDescent="0.25">
      <c r="B7659" s="11">
        <f t="shared" si="1444"/>
        <v>44880.624999981454</v>
      </c>
      <c r="C7659" s="1">
        <f t="shared" si="1435"/>
        <v>11</v>
      </c>
      <c r="D7659" s="1">
        <f t="shared" si="1436"/>
        <v>2</v>
      </c>
      <c r="E7659" s="12">
        <f t="shared" si="1437"/>
        <v>16</v>
      </c>
      <c r="F7659" s="124" t="str">
        <f t="shared" si="1438"/>
        <v>0</v>
      </c>
      <c r="G7659" s="1">
        <f ca="1">(OFFSET(O7659,0,MATCH(Customer!$J$6,'CDH &amp; HDH'!$P$11:$X$11,0)))</f>
        <v>66</v>
      </c>
      <c r="H7659" s="1" t="str">
        <f t="shared" si="1439"/>
        <v>Heating</v>
      </c>
      <c r="I7659" s="1">
        <f ca="1">OFFSET(IF($H7659="Cooling",Customer!$C$25,Customer!$C$52),E7659,D7659)</f>
        <v>70</v>
      </c>
      <c r="J7659" s="1">
        <f ca="1">OFFSET(IF($H7659="Cooling",Customer!$L$25,Customer!$L$52),$E7659,$D7659)</f>
        <v>70</v>
      </c>
      <c r="K7659" s="16">
        <f t="shared" si="1440"/>
        <v>0</v>
      </c>
      <c r="L7659" s="16">
        <f t="shared" si="1441"/>
        <v>0</v>
      </c>
      <c r="M7659" s="17">
        <f t="shared" ca="1" si="1445"/>
        <v>4</v>
      </c>
      <c r="N7659" s="17">
        <f t="shared" ca="1" si="1446"/>
        <v>4</v>
      </c>
      <c r="O7659" s="4"/>
      <c r="P7659" s="4">
        <v>54</v>
      </c>
      <c r="Q7659" s="4">
        <v>47</v>
      </c>
      <c r="R7659" s="4">
        <v>36</v>
      </c>
      <c r="S7659" s="4">
        <v>54</v>
      </c>
      <c r="T7659" s="4">
        <v>53</v>
      </c>
      <c r="U7659" s="4">
        <v>68</v>
      </c>
      <c r="V7659" s="13">
        <v>66</v>
      </c>
      <c r="W7659" s="4">
        <v>48</v>
      </c>
      <c r="X7659" s="4">
        <v>54</v>
      </c>
      <c r="Y7659">
        <f t="shared" si="1442"/>
        <v>0</v>
      </c>
      <c r="Z7659">
        <f t="shared" si="1443"/>
        <v>0</v>
      </c>
    </row>
    <row r="7660" spans="2:26" x14ac:dyDescent="0.25">
      <c r="B7660" s="11">
        <f t="shared" si="1444"/>
        <v>44880.666666648118</v>
      </c>
      <c r="C7660" s="1">
        <f t="shared" si="1435"/>
        <v>11</v>
      </c>
      <c r="D7660" s="1">
        <f t="shared" si="1436"/>
        <v>2</v>
      </c>
      <c r="E7660" s="12">
        <f t="shared" si="1437"/>
        <v>17</v>
      </c>
      <c r="F7660" s="124" t="str">
        <f t="shared" si="1438"/>
        <v>0</v>
      </c>
      <c r="G7660" s="1">
        <f ca="1">(OFFSET(O7660,0,MATCH(Customer!$J$6,'CDH &amp; HDH'!$P$11:$X$11,0)))</f>
        <v>60</v>
      </c>
      <c r="H7660" s="1" t="str">
        <f t="shared" si="1439"/>
        <v>Heating</v>
      </c>
      <c r="I7660" s="1">
        <f ca="1">OFFSET(IF($H7660="Cooling",Customer!$C$25,Customer!$C$52),E7660,D7660)</f>
        <v>70</v>
      </c>
      <c r="J7660" s="1">
        <f ca="1">OFFSET(IF($H7660="Cooling",Customer!$L$25,Customer!$L$52),$E7660,$D7660)</f>
        <v>70</v>
      </c>
      <c r="K7660" s="16">
        <f t="shared" si="1440"/>
        <v>0</v>
      </c>
      <c r="L7660" s="16">
        <f t="shared" si="1441"/>
        <v>0</v>
      </c>
      <c r="M7660" s="17">
        <f t="shared" ca="1" si="1445"/>
        <v>10</v>
      </c>
      <c r="N7660" s="17">
        <f t="shared" ca="1" si="1446"/>
        <v>10</v>
      </c>
      <c r="O7660" s="4"/>
      <c r="P7660" s="4">
        <v>51</v>
      </c>
      <c r="Q7660" s="4">
        <v>43</v>
      </c>
      <c r="R7660" s="4">
        <v>35</v>
      </c>
      <c r="S7660" s="4">
        <v>50</v>
      </c>
      <c r="T7660" s="4">
        <v>51</v>
      </c>
      <c r="U7660" s="4">
        <v>67</v>
      </c>
      <c r="V7660" s="13">
        <v>60</v>
      </c>
      <c r="W7660" s="4">
        <v>47</v>
      </c>
      <c r="X7660" s="4">
        <v>50</v>
      </c>
      <c r="Y7660">
        <f t="shared" si="1442"/>
        <v>0</v>
      </c>
      <c r="Z7660">
        <f t="shared" si="1443"/>
        <v>0</v>
      </c>
    </row>
    <row r="7661" spans="2:26" x14ac:dyDescent="0.25">
      <c r="B7661" s="11">
        <f t="shared" si="1444"/>
        <v>44880.708333314782</v>
      </c>
      <c r="C7661" s="1">
        <f t="shared" si="1435"/>
        <v>11</v>
      </c>
      <c r="D7661" s="1">
        <f t="shared" si="1436"/>
        <v>2</v>
      </c>
      <c r="E7661" s="12">
        <f t="shared" si="1437"/>
        <v>18</v>
      </c>
      <c r="F7661" s="124" t="str">
        <f t="shared" si="1438"/>
        <v>0</v>
      </c>
      <c r="G7661" s="1">
        <f ca="1">(OFFSET(O7661,0,MATCH(Customer!$J$6,'CDH &amp; HDH'!$P$11:$X$11,0)))</f>
        <v>58</v>
      </c>
      <c r="H7661" s="1" t="str">
        <f t="shared" si="1439"/>
        <v>Heating</v>
      </c>
      <c r="I7661" s="1">
        <f ca="1">OFFSET(IF($H7661="Cooling",Customer!$C$25,Customer!$C$52),E7661,D7661)</f>
        <v>70</v>
      </c>
      <c r="J7661" s="1">
        <f ca="1">OFFSET(IF($H7661="Cooling",Customer!$L$25,Customer!$L$52),$E7661,$D7661)</f>
        <v>70</v>
      </c>
      <c r="K7661" s="16">
        <f t="shared" si="1440"/>
        <v>0</v>
      </c>
      <c r="L7661" s="16">
        <f t="shared" si="1441"/>
        <v>0</v>
      </c>
      <c r="M7661" s="17">
        <f t="shared" ca="1" si="1445"/>
        <v>12</v>
      </c>
      <c r="N7661" s="17">
        <f t="shared" ca="1" si="1446"/>
        <v>12</v>
      </c>
      <c r="O7661" s="4"/>
      <c r="P7661" s="4">
        <v>49</v>
      </c>
      <c r="Q7661" s="4">
        <v>43</v>
      </c>
      <c r="R7661" s="4">
        <v>35</v>
      </c>
      <c r="S7661" s="4">
        <v>49</v>
      </c>
      <c r="T7661" s="4">
        <v>46</v>
      </c>
      <c r="U7661" s="4">
        <v>65</v>
      </c>
      <c r="V7661" s="13">
        <v>58</v>
      </c>
      <c r="W7661" s="4">
        <v>47</v>
      </c>
      <c r="X7661" s="4">
        <v>45</v>
      </c>
      <c r="Y7661">
        <f t="shared" si="1442"/>
        <v>0</v>
      </c>
      <c r="Z7661">
        <f t="shared" si="1443"/>
        <v>0</v>
      </c>
    </row>
    <row r="7662" spans="2:26" x14ac:dyDescent="0.25">
      <c r="B7662" s="11">
        <f t="shared" si="1444"/>
        <v>44880.749999981446</v>
      </c>
      <c r="C7662" s="1">
        <f t="shared" si="1435"/>
        <v>11</v>
      </c>
      <c r="D7662" s="1">
        <f t="shared" si="1436"/>
        <v>2</v>
      </c>
      <c r="E7662" s="12">
        <f t="shared" si="1437"/>
        <v>19</v>
      </c>
      <c r="F7662" s="124" t="str">
        <f t="shared" si="1438"/>
        <v>0</v>
      </c>
      <c r="G7662" s="1">
        <f ca="1">(OFFSET(O7662,0,MATCH(Customer!$J$6,'CDH &amp; HDH'!$P$11:$X$11,0)))</f>
        <v>55</v>
      </c>
      <c r="H7662" s="1" t="str">
        <f t="shared" si="1439"/>
        <v>Heating</v>
      </c>
      <c r="I7662" s="1">
        <f ca="1">OFFSET(IF($H7662="Cooling",Customer!$C$25,Customer!$C$52),E7662,D7662)</f>
        <v>66</v>
      </c>
      <c r="J7662" s="1">
        <f ca="1">OFFSET(IF($H7662="Cooling",Customer!$L$25,Customer!$L$52),$E7662,$D7662)</f>
        <v>64</v>
      </c>
      <c r="K7662" s="16">
        <f t="shared" si="1440"/>
        <v>0</v>
      </c>
      <c r="L7662" s="16">
        <f t="shared" si="1441"/>
        <v>0</v>
      </c>
      <c r="M7662" s="17">
        <f t="shared" ca="1" si="1445"/>
        <v>11</v>
      </c>
      <c r="N7662" s="17">
        <f t="shared" ca="1" si="1446"/>
        <v>9</v>
      </c>
      <c r="O7662" s="4"/>
      <c r="P7662" s="4">
        <v>48</v>
      </c>
      <c r="Q7662" s="4">
        <v>42</v>
      </c>
      <c r="R7662" s="4">
        <v>35</v>
      </c>
      <c r="S7662" s="4">
        <v>49</v>
      </c>
      <c r="T7662" s="4">
        <v>44</v>
      </c>
      <c r="U7662" s="4">
        <v>63</v>
      </c>
      <c r="V7662" s="13">
        <v>55</v>
      </c>
      <c r="W7662" s="4">
        <v>47</v>
      </c>
      <c r="X7662" s="4">
        <v>41</v>
      </c>
      <c r="Y7662">
        <f t="shared" si="1442"/>
        <v>0</v>
      </c>
      <c r="Z7662">
        <f t="shared" si="1443"/>
        <v>0</v>
      </c>
    </row>
    <row r="7663" spans="2:26" x14ac:dyDescent="0.25">
      <c r="B7663" s="11">
        <f t="shared" si="1444"/>
        <v>44880.791666648111</v>
      </c>
      <c r="C7663" s="1">
        <f t="shared" si="1435"/>
        <v>11</v>
      </c>
      <c r="D7663" s="1">
        <f t="shared" si="1436"/>
        <v>2</v>
      </c>
      <c r="E7663" s="12">
        <f t="shared" si="1437"/>
        <v>20</v>
      </c>
      <c r="F7663" s="124" t="str">
        <f t="shared" si="1438"/>
        <v>0</v>
      </c>
      <c r="G7663" s="1">
        <f ca="1">(OFFSET(O7663,0,MATCH(Customer!$J$6,'CDH &amp; HDH'!$P$11:$X$11,0)))</f>
        <v>54</v>
      </c>
      <c r="H7663" s="1" t="str">
        <f t="shared" si="1439"/>
        <v>Heating</v>
      </c>
      <c r="I7663" s="1">
        <f ca="1">OFFSET(IF($H7663="Cooling",Customer!$C$25,Customer!$C$52),E7663,D7663)</f>
        <v>66</v>
      </c>
      <c r="J7663" s="1">
        <f ca="1">OFFSET(IF($H7663="Cooling",Customer!$L$25,Customer!$L$52),$E7663,$D7663)</f>
        <v>64</v>
      </c>
      <c r="K7663" s="16">
        <f t="shared" si="1440"/>
        <v>0</v>
      </c>
      <c r="L7663" s="16">
        <f t="shared" si="1441"/>
        <v>0</v>
      </c>
      <c r="M7663" s="17">
        <f t="shared" ca="1" si="1445"/>
        <v>12</v>
      </c>
      <c r="N7663" s="17">
        <f t="shared" ca="1" si="1446"/>
        <v>10</v>
      </c>
      <c r="O7663" s="4"/>
      <c r="P7663" s="4">
        <v>42</v>
      </c>
      <c r="Q7663" s="4">
        <v>42</v>
      </c>
      <c r="R7663" s="4">
        <v>34</v>
      </c>
      <c r="S7663" s="4">
        <v>56</v>
      </c>
      <c r="T7663" s="4">
        <v>43</v>
      </c>
      <c r="U7663" s="4">
        <v>63</v>
      </c>
      <c r="V7663" s="13">
        <v>54</v>
      </c>
      <c r="W7663" s="4">
        <v>45</v>
      </c>
      <c r="X7663" s="4">
        <v>42</v>
      </c>
      <c r="Y7663">
        <f t="shared" si="1442"/>
        <v>0</v>
      </c>
      <c r="Z7663">
        <f t="shared" si="1443"/>
        <v>0</v>
      </c>
    </row>
    <row r="7664" spans="2:26" x14ac:dyDescent="0.25">
      <c r="B7664" s="11">
        <f t="shared" si="1444"/>
        <v>44880.833333314775</v>
      </c>
      <c r="C7664" s="1">
        <f t="shared" si="1435"/>
        <v>11</v>
      </c>
      <c r="D7664" s="1">
        <f t="shared" si="1436"/>
        <v>2</v>
      </c>
      <c r="E7664" s="12">
        <f t="shared" si="1437"/>
        <v>21</v>
      </c>
      <c r="F7664" s="124" t="str">
        <f t="shared" si="1438"/>
        <v>0</v>
      </c>
      <c r="G7664" s="1">
        <f ca="1">(OFFSET(O7664,0,MATCH(Customer!$J$6,'CDH &amp; HDH'!$P$11:$X$11,0)))</f>
        <v>54</v>
      </c>
      <c r="H7664" s="1" t="str">
        <f t="shared" si="1439"/>
        <v>Heating</v>
      </c>
      <c r="I7664" s="1">
        <f ca="1">OFFSET(IF($H7664="Cooling",Customer!$C$25,Customer!$C$52),E7664,D7664)</f>
        <v>66</v>
      </c>
      <c r="J7664" s="1">
        <f ca="1">OFFSET(IF($H7664="Cooling",Customer!$L$25,Customer!$L$52),$E7664,$D7664)</f>
        <v>64</v>
      </c>
      <c r="K7664" s="16">
        <f t="shared" si="1440"/>
        <v>0</v>
      </c>
      <c r="L7664" s="16">
        <f t="shared" si="1441"/>
        <v>0</v>
      </c>
      <c r="M7664" s="17">
        <f t="shared" ca="1" si="1445"/>
        <v>12</v>
      </c>
      <c r="N7664" s="17">
        <f t="shared" ca="1" si="1446"/>
        <v>10</v>
      </c>
      <c r="O7664" s="4"/>
      <c r="P7664" s="4">
        <v>39</v>
      </c>
      <c r="Q7664" s="4">
        <v>42</v>
      </c>
      <c r="R7664" s="4">
        <v>34</v>
      </c>
      <c r="S7664" s="4">
        <v>57</v>
      </c>
      <c r="T7664" s="4">
        <v>40</v>
      </c>
      <c r="U7664" s="4">
        <v>63</v>
      </c>
      <c r="V7664" s="13">
        <v>54</v>
      </c>
      <c r="W7664" s="4">
        <v>45</v>
      </c>
      <c r="X7664" s="4">
        <v>42</v>
      </c>
      <c r="Y7664">
        <f t="shared" si="1442"/>
        <v>0</v>
      </c>
      <c r="Z7664">
        <f t="shared" si="1443"/>
        <v>0</v>
      </c>
    </row>
    <row r="7665" spans="2:26" x14ac:dyDescent="0.25">
      <c r="B7665" s="11">
        <f t="shared" si="1444"/>
        <v>44880.874999981439</v>
      </c>
      <c r="C7665" s="1">
        <f t="shared" si="1435"/>
        <v>11</v>
      </c>
      <c r="D7665" s="1">
        <f t="shared" si="1436"/>
        <v>2</v>
      </c>
      <c r="E7665" s="12">
        <f t="shared" si="1437"/>
        <v>22</v>
      </c>
      <c r="F7665" s="124" t="str">
        <f t="shared" si="1438"/>
        <v>0</v>
      </c>
      <c r="G7665" s="1">
        <f ca="1">(OFFSET(O7665,0,MATCH(Customer!$J$6,'CDH &amp; HDH'!$P$11:$X$11,0)))</f>
        <v>54</v>
      </c>
      <c r="H7665" s="1" t="str">
        <f t="shared" si="1439"/>
        <v>Heating</v>
      </c>
      <c r="I7665" s="1">
        <f ca="1">OFFSET(IF($H7665="Cooling",Customer!$C$25,Customer!$C$52),E7665,D7665)</f>
        <v>66</v>
      </c>
      <c r="J7665" s="1">
        <f ca="1">OFFSET(IF($H7665="Cooling",Customer!$L$25,Customer!$L$52),$E7665,$D7665)</f>
        <v>64</v>
      </c>
      <c r="K7665" s="16">
        <f t="shared" si="1440"/>
        <v>0</v>
      </c>
      <c r="L7665" s="16">
        <f t="shared" si="1441"/>
        <v>0</v>
      </c>
      <c r="M7665" s="17">
        <f t="shared" ca="1" si="1445"/>
        <v>12</v>
      </c>
      <c r="N7665" s="17">
        <f t="shared" ca="1" si="1446"/>
        <v>10</v>
      </c>
      <c r="O7665" s="4"/>
      <c r="P7665" s="4">
        <v>42</v>
      </c>
      <c r="Q7665" s="4">
        <v>42</v>
      </c>
      <c r="R7665" s="4">
        <v>34</v>
      </c>
      <c r="S7665" s="4">
        <v>57</v>
      </c>
      <c r="T7665" s="4">
        <v>40</v>
      </c>
      <c r="U7665" s="4">
        <v>64</v>
      </c>
      <c r="V7665" s="13">
        <v>54</v>
      </c>
      <c r="W7665" s="4">
        <v>44</v>
      </c>
      <c r="X7665" s="4">
        <v>42</v>
      </c>
      <c r="Y7665">
        <f t="shared" si="1442"/>
        <v>0</v>
      </c>
      <c r="Z7665">
        <f t="shared" si="1443"/>
        <v>0</v>
      </c>
    </row>
    <row r="7666" spans="2:26" x14ac:dyDescent="0.25">
      <c r="B7666" s="11">
        <f t="shared" si="1444"/>
        <v>44880.916666648103</v>
      </c>
      <c r="C7666" s="1">
        <f t="shared" si="1435"/>
        <v>11</v>
      </c>
      <c r="D7666" s="1">
        <f t="shared" si="1436"/>
        <v>2</v>
      </c>
      <c r="E7666" s="12">
        <f t="shared" si="1437"/>
        <v>23</v>
      </c>
      <c r="F7666" s="124" t="str">
        <f t="shared" si="1438"/>
        <v>0</v>
      </c>
      <c r="G7666" s="1">
        <f ca="1">(OFFSET(O7666,0,MATCH(Customer!$J$6,'CDH &amp; HDH'!$P$11:$X$11,0)))</f>
        <v>53</v>
      </c>
      <c r="H7666" s="1" t="str">
        <f t="shared" si="1439"/>
        <v>Heating</v>
      </c>
      <c r="I7666" s="1">
        <f ca="1">OFFSET(IF($H7666="Cooling",Customer!$C$25,Customer!$C$52),E7666,D7666)</f>
        <v>66</v>
      </c>
      <c r="J7666" s="1">
        <f ca="1">OFFSET(IF($H7666="Cooling",Customer!$L$25,Customer!$L$52),$E7666,$D7666)</f>
        <v>64</v>
      </c>
      <c r="K7666" s="16">
        <f t="shared" si="1440"/>
        <v>0</v>
      </c>
      <c r="L7666" s="16">
        <f t="shared" si="1441"/>
        <v>0</v>
      </c>
      <c r="M7666" s="17">
        <f t="shared" ca="1" si="1445"/>
        <v>13</v>
      </c>
      <c r="N7666" s="17">
        <f t="shared" ca="1" si="1446"/>
        <v>11</v>
      </c>
      <c r="O7666" s="4"/>
      <c r="P7666" s="4">
        <v>35</v>
      </c>
      <c r="Q7666" s="4">
        <v>42</v>
      </c>
      <c r="R7666" s="4">
        <v>34</v>
      </c>
      <c r="S7666" s="4">
        <v>57</v>
      </c>
      <c r="T7666" s="4">
        <v>37</v>
      </c>
      <c r="U7666" s="4">
        <v>65</v>
      </c>
      <c r="V7666" s="13">
        <v>53</v>
      </c>
      <c r="W7666" s="4">
        <v>44</v>
      </c>
      <c r="X7666" s="4">
        <v>41</v>
      </c>
      <c r="Y7666">
        <f t="shared" si="1442"/>
        <v>0</v>
      </c>
      <c r="Z7666">
        <f t="shared" si="1443"/>
        <v>0</v>
      </c>
    </row>
    <row r="7667" spans="2:26" x14ac:dyDescent="0.25">
      <c r="B7667" s="11">
        <f t="shared" si="1444"/>
        <v>44880.958333314768</v>
      </c>
      <c r="C7667" s="1">
        <f t="shared" si="1435"/>
        <v>11</v>
      </c>
      <c r="D7667" s="1">
        <f t="shared" si="1436"/>
        <v>2</v>
      </c>
      <c r="E7667" s="12">
        <f t="shared" si="1437"/>
        <v>24</v>
      </c>
      <c r="F7667" s="124" t="str">
        <f t="shared" si="1438"/>
        <v>0</v>
      </c>
      <c r="G7667" s="1">
        <f ca="1">(OFFSET(O7667,0,MATCH(Customer!$J$6,'CDH &amp; HDH'!$P$11:$X$11,0)))</f>
        <v>52</v>
      </c>
      <c r="H7667" s="1" t="str">
        <f t="shared" si="1439"/>
        <v>Heating</v>
      </c>
      <c r="I7667" s="1">
        <f ca="1">OFFSET(IF($H7667="Cooling",Customer!$C$25,Customer!$C$52),E7667,D7667)</f>
        <v>66</v>
      </c>
      <c r="J7667" s="1">
        <f ca="1">OFFSET(IF($H7667="Cooling",Customer!$L$25,Customer!$L$52),$E7667,$D7667)</f>
        <v>64</v>
      </c>
      <c r="K7667" s="16">
        <f t="shared" si="1440"/>
        <v>0</v>
      </c>
      <c r="L7667" s="16">
        <f t="shared" si="1441"/>
        <v>0</v>
      </c>
      <c r="M7667" s="17">
        <f t="shared" ca="1" si="1445"/>
        <v>14</v>
      </c>
      <c r="N7667" s="17">
        <f t="shared" ca="1" si="1446"/>
        <v>12</v>
      </c>
      <c r="O7667" s="4"/>
      <c r="P7667" s="4">
        <v>38</v>
      </c>
      <c r="Q7667" s="4">
        <v>42</v>
      </c>
      <c r="R7667" s="4">
        <v>33</v>
      </c>
      <c r="S7667" s="4">
        <v>57</v>
      </c>
      <c r="T7667" s="4">
        <v>37</v>
      </c>
      <c r="U7667" s="4">
        <v>65</v>
      </c>
      <c r="V7667" s="13">
        <v>52</v>
      </c>
      <c r="W7667" s="4">
        <v>43</v>
      </c>
      <c r="X7667" s="4">
        <v>43</v>
      </c>
      <c r="Y7667">
        <f t="shared" si="1442"/>
        <v>0</v>
      </c>
      <c r="Z7667">
        <f t="shared" si="1443"/>
        <v>0</v>
      </c>
    </row>
    <row r="7668" spans="2:26" x14ac:dyDescent="0.25">
      <c r="B7668" s="11">
        <f t="shared" si="1444"/>
        <v>44880.999999981432</v>
      </c>
      <c r="C7668" s="1">
        <f t="shared" si="1435"/>
        <v>11</v>
      </c>
      <c r="D7668" s="1">
        <f t="shared" si="1436"/>
        <v>3</v>
      </c>
      <c r="E7668" s="12">
        <f t="shared" si="1437"/>
        <v>1</v>
      </c>
      <c r="F7668" s="124" t="str">
        <f t="shared" si="1438"/>
        <v>0</v>
      </c>
      <c r="G7668" s="1">
        <f ca="1">(OFFSET(O7668,0,MATCH(Customer!$J$6,'CDH &amp; HDH'!$P$11:$X$11,0)))</f>
        <v>54</v>
      </c>
      <c r="H7668" s="1" t="str">
        <f t="shared" si="1439"/>
        <v>Heating</v>
      </c>
      <c r="I7668" s="1">
        <f ca="1">OFFSET(IF($H7668="Cooling",Customer!$C$25,Customer!$C$52),E7668,D7668)</f>
        <v>66</v>
      </c>
      <c r="J7668" s="1">
        <f ca="1">OFFSET(IF($H7668="Cooling",Customer!$L$25,Customer!$L$52),$E7668,$D7668)</f>
        <v>64</v>
      </c>
      <c r="K7668" s="16">
        <f t="shared" si="1440"/>
        <v>0</v>
      </c>
      <c r="L7668" s="16">
        <f t="shared" si="1441"/>
        <v>0</v>
      </c>
      <c r="M7668" s="17">
        <f t="shared" ca="1" si="1445"/>
        <v>12</v>
      </c>
      <c r="N7668" s="17">
        <f t="shared" ca="1" si="1446"/>
        <v>10</v>
      </c>
      <c r="O7668" s="4"/>
      <c r="P7668" s="4">
        <v>35</v>
      </c>
      <c r="Q7668" s="4">
        <v>42</v>
      </c>
      <c r="R7668" s="4">
        <v>33</v>
      </c>
      <c r="S7668" s="4">
        <v>56</v>
      </c>
      <c r="T7668" s="4">
        <v>36</v>
      </c>
      <c r="U7668" s="4">
        <v>64</v>
      </c>
      <c r="V7668" s="13">
        <v>54</v>
      </c>
      <c r="W7668" s="4">
        <v>43</v>
      </c>
      <c r="X7668" s="4">
        <v>42</v>
      </c>
      <c r="Y7668">
        <f t="shared" si="1442"/>
        <v>0</v>
      </c>
      <c r="Z7668">
        <f t="shared" si="1443"/>
        <v>0</v>
      </c>
    </row>
    <row r="7669" spans="2:26" x14ac:dyDescent="0.25">
      <c r="B7669" s="11">
        <f t="shared" si="1444"/>
        <v>44881.041666648096</v>
      </c>
      <c r="C7669" s="1">
        <f t="shared" si="1435"/>
        <v>11</v>
      </c>
      <c r="D7669" s="1">
        <f t="shared" si="1436"/>
        <v>3</v>
      </c>
      <c r="E7669" s="12">
        <f t="shared" si="1437"/>
        <v>2</v>
      </c>
      <c r="F7669" s="124" t="str">
        <f t="shared" si="1438"/>
        <v>0</v>
      </c>
      <c r="G7669" s="1">
        <f ca="1">(OFFSET(O7669,0,MATCH(Customer!$J$6,'CDH &amp; HDH'!$P$11:$X$11,0)))</f>
        <v>54</v>
      </c>
      <c r="H7669" s="1" t="str">
        <f t="shared" si="1439"/>
        <v>Heating</v>
      </c>
      <c r="I7669" s="1">
        <f ca="1">OFFSET(IF($H7669="Cooling",Customer!$C$25,Customer!$C$52),E7669,D7669)</f>
        <v>66</v>
      </c>
      <c r="J7669" s="1">
        <f ca="1">OFFSET(IF($H7669="Cooling",Customer!$L$25,Customer!$L$52),$E7669,$D7669)</f>
        <v>64</v>
      </c>
      <c r="K7669" s="16">
        <f t="shared" si="1440"/>
        <v>0</v>
      </c>
      <c r="L7669" s="16">
        <f t="shared" si="1441"/>
        <v>0</v>
      </c>
      <c r="M7669" s="17">
        <f t="shared" ca="1" si="1445"/>
        <v>12</v>
      </c>
      <c r="N7669" s="17">
        <f t="shared" ca="1" si="1446"/>
        <v>10</v>
      </c>
      <c r="O7669" s="4"/>
      <c r="P7669" s="4">
        <v>37</v>
      </c>
      <c r="Q7669" s="4">
        <v>42</v>
      </c>
      <c r="R7669" s="4">
        <v>33</v>
      </c>
      <c r="S7669" s="4">
        <v>56</v>
      </c>
      <c r="T7669" s="4">
        <v>34</v>
      </c>
      <c r="U7669" s="4">
        <v>64</v>
      </c>
      <c r="V7669" s="13">
        <v>54</v>
      </c>
      <c r="W7669" s="4">
        <v>43</v>
      </c>
      <c r="X7669" s="4">
        <v>42</v>
      </c>
      <c r="Y7669">
        <f t="shared" si="1442"/>
        <v>0</v>
      </c>
      <c r="Z7669">
        <f t="shared" si="1443"/>
        <v>0</v>
      </c>
    </row>
    <row r="7670" spans="2:26" x14ac:dyDescent="0.25">
      <c r="B7670" s="11">
        <f t="shared" si="1444"/>
        <v>44881.08333331476</v>
      </c>
      <c r="C7670" s="1">
        <f t="shared" si="1435"/>
        <v>11</v>
      </c>
      <c r="D7670" s="1">
        <f t="shared" si="1436"/>
        <v>3</v>
      </c>
      <c r="E7670" s="12">
        <f t="shared" si="1437"/>
        <v>3</v>
      </c>
      <c r="F7670" s="124" t="str">
        <f t="shared" si="1438"/>
        <v>0</v>
      </c>
      <c r="G7670" s="1">
        <f ca="1">(OFFSET(O7670,0,MATCH(Customer!$J$6,'CDH &amp; HDH'!$P$11:$X$11,0)))</f>
        <v>53</v>
      </c>
      <c r="H7670" s="1" t="str">
        <f t="shared" si="1439"/>
        <v>Heating</v>
      </c>
      <c r="I7670" s="1">
        <f ca="1">OFFSET(IF($H7670="Cooling",Customer!$C$25,Customer!$C$52),E7670,D7670)</f>
        <v>66</v>
      </c>
      <c r="J7670" s="1">
        <f ca="1">OFFSET(IF($H7670="Cooling",Customer!$L$25,Customer!$L$52),$E7670,$D7670)</f>
        <v>64</v>
      </c>
      <c r="K7670" s="16">
        <f t="shared" si="1440"/>
        <v>0</v>
      </c>
      <c r="L7670" s="16">
        <f t="shared" si="1441"/>
        <v>0</v>
      </c>
      <c r="M7670" s="17">
        <f t="shared" ca="1" si="1445"/>
        <v>13</v>
      </c>
      <c r="N7670" s="17">
        <f t="shared" ca="1" si="1446"/>
        <v>11</v>
      </c>
      <c r="O7670" s="4"/>
      <c r="P7670" s="4">
        <v>33</v>
      </c>
      <c r="Q7670" s="4">
        <v>42</v>
      </c>
      <c r="R7670" s="4">
        <v>33</v>
      </c>
      <c r="S7670" s="4">
        <v>58</v>
      </c>
      <c r="T7670" s="4">
        <v>36</v>
      </c>
      <c r="U7670" s="4">
        <v>64</v>
      </c>
      <c r="V7670" s="13">
        <v>53</v>
      </c>
      <c r="W7670" s="4">
        <v>42</v>
      </c>
      <c r="X7670" s="4">
        <v>44</v>
      </c>
      <c r="Y7670">
        <f t="shared" si="1442"/>
        <v>0</v>
      </c>
      <c r="Z7670">
        <f t="shared" si="1443"/>
        <v>0</v>
      </c>
    </row>
    <row r="7671" spans="2:26" x14ac:dyDescent="0.25">
      <c r="B7671" s="11">
        <f t="shared" si="1444"/>
        <v>44881.124999981424</v>
      </c>
      <c r="C7671" s="1">
        <f t="shared" si="1435"/>
        <v>11</v>
      </c>
      <c r="D7671" s="1">
        <f t="shared" si="1436"/>
        <v>3</v>
      </c>
      <c r="E7671" s="12">
        <f t="shared" si="1437"/>
        <v>4</v>
      </c>
      <c r="F7671" s="124" t="str">
        <f t="shared" si="1438"/>
        <v>0</v>
      </c>
      <c r="G7671" s="1">
        <f ca="1">(OFFSET(O7671,0,MATCH(Customer!$J$6,'CDH &amp; HDH'!$P$11:$X$11,0)))</f>
        <v>53</v>
      </c>
      <c r="H7671" s="1" t="str">
        <f t="shared" si="1439"/>
        <v>Heating</v>
      </c>
      <c r="I7671" s="1">
        <f ca="1">OFFSET(IF($H7671="Cooling",Customer!$C$25,Customer!$C$52),E7671,D7671)</f>
        <v>66</v>
      </c>
      <c r="J7671" s="1">
        <f ca="1">OFFSET(IF($H7671="Cooling",Customer!$L$25,Customer!$L$52),$E7671,$D7671)</f>
        <v>64</v>
      </c>
      <c r="K7671" s="16">
        <f t="shared" si="1440"/>
        <v>0</v>
      </c>
      <c r="L7671" s="16">
        <f t="shared" si="1441"/>
        <v>0</v>
      </c>
      <c r="M7671" s="17">
        <f t="shared" ca="1" si="1445"/>
        <v>13</v>
      </c>
      <c r="N7671" s="17">
        <f t="shared" ca="1" si="1446"/>
        <v>11</v>
      </c>
      <c r="O7671" s="4"/>
      <c r="P7671" s="4">
        <v>33</v>
      </c>
      <c r="Q7671" s="4">
        <v>42</v>
      </c>
      <c r="R7671" s="4">
        <v>33</v>
      </c>
      <c r="S7671" s="4">
        <v>57</v>
      </c>
      <c r="T7671" s="4">
        <v>35</v>
      </c>
      <c r="U7671" s="4">
        <v>65</v>
      </c>
      <c r="V7671" s="13">
        <v>53</v>
      </c>
      <c r="W7671" s="4">
        <v>42</v>
      </c>
      <c r="X7671" s="4">
        <v>45</v>
      </c>
      <c r="Y7671">
        <f t="shared" si="1442"/>
        <v>0</v>
      </c>
      <c r="Z7671">
        <f t="shared" si="1443"/>
        <v>0</v>
      </c>
    </row>
    <row r="7672" spans="2:26" x14ac:dyDescent="0.25">
      <c r="B7672" s="11">
        <f t="shared" si="1444"/>
        <v>44881.166666648089</v>
      </c>
      <c r="C7672" s="1">
        <f t="shared" si="1435"/>
        <v>11</v>
      </c>
      <c r="D7672" s="1">
        <f t="shared" si="1436"/>
        <v>3</v>
      </c>
      <c r="E7672" s="12">
        <f t="shared" si="1437"/>
        <v>5</v>
      </c>
      <c r="F7672" s="124" t="str">
        <f t="shared" si="1438"/>
        <v>0</v>
      </c>
      <c r="G7672" s="1">
        <f ca="1">(OFFSET(O7672,0,MATCH(Customer!$J$6,'CDH &amp; HDH'!$P$11:$X$11,0)))</f>
        <v>53</v>
      </c>
      <c r="H7672" s="1" t="str">
        <f t="shared" si="1439"/>
        <v>Heating</v>
      </c>
      <c r="I7672" s="1">
        <f ca="1">OFFSET(IF($H7672="Cooling",Customer!$C$25,Customer!$C$52),E7672,D7672)</f>
        <v>66</v>
      </c>
      <c r="J7672" s="1">
        <f ca="1">OFFSET(IF($H7672="Cooling",Customer!$L$25,Customer!$L$52),$E7672,$D7672)</f>
        <v>64</v>
      </c>
      <c r="K7672" s="16">
        <f t="shared" si="1440"/>
        <v>0</v>
      </c>
      <c r="L7672" s="16">
        <f t="shared" si="1441"/>
        <v>0</v>
      </c>
      <c r="M7672" s="17">
        <f t="shared" ca="1" si="1445"/>
        <v>13</v>
      </c>
      <c r="N7672" s="17">
        <f t="shared" ca="1" si="1446"/>
        <v>11</v>
      </c>
      <c r="O7672" s="4"/>
      <c r="P7672" s="4">
        <v>30</v>
      </c>
      <c r="Q7672" s="4">
        <v>43</v>
      </c>
      <c r="R7672" s="4">
        <v>34</v>
      </c>
      <c r="S7672" s="4">
        <v>57</v>
      </c>
      <c r="T7672" s="4">
        <v>35</v>
      </c>
      <c r="U7672" s="4">
        <v>66</v>
      </c>
      <c r="V7672" s="13">
        <v>53</v>
      </c>
      <c r="W7672" s="4">
        <v>42</v>
      </c>
      <c r="X7672" s="4">
        <v>46</v>
      </c>
      <c r="Y7672">
        <f t="shared" si="1442"/>
        <v>0</v>
      </c>
      <c r="Z7672">
        <f t="shared" si="1443"/>
        <v>0</v>
      </c>
    </row>
    <row r="7673" spans="2:26" x14ac:dyDescent="0.25">
      <c r="B7673" s="11">
        <f t="shared" si="1444"/>
        <v>44881.208333314753</v>
      </c>
      <c r="C7673" s="1">
        <f t="shared" si="1435"/>
        <v>11</v>
      </c>
      <c r="D7673" s="1">
        <f t="shared" si="1436"/>
        <v>3</v>
      </c>
      <c r="E7673" s="12">
        <f t="shared" si="1437"/>
        <v>6</v>
      </c>
      <c r="F7673" s="124" t="str">
        <f t="shared" si="1438"/>
        <v>0</v>
      </c>
      <c r="G7673" s="1">
        <f ca="1">(OFFSET(O7673,0,MATCH(Customer!$J$6,'CDH &amp; HDH'!$P$11:$X$11,0)))</f>
        <v>53</v>
      </c>
      <c r="H7673" s="1" t="str">
        <f t="shared" si="1439"/>
        <v>Heating</v>
      </c>
      <c r="I7673" s="1">
        <f ca="1">OFFSET(IF($H7673="Cooling",Customer!$C$25,Customer!$C$52),E7673,D7673)</f>
        <v>66</v>
      </c>
      <c r="J7673" s="1">
        <f ca="1">OFFSET(IF($H7673="Cooling",Customer!$L$25,Customer!$L$52),$E7673,$D7673)</f>
        <v>64</v>
      </c>
      <c r="K7673" s="16">
        <f t="shared" si="1440"/>
        <v>0</v>
      </c>
      <c r="L7673" s="16">
        <f t="shared" si="1441"/>
        <v>0</v>
      </c>
      <c r="M7673" s="17">
        <f t="shared" ca="1" si="1445"/>
        <v>13</v>
      </c>
      <c r="N7673" s="17">
        <f t="shared" ca="1" si="1446"/>
        <v>11</v>
      </c>
      <c r="O7673" s="4"/>
      <c r="P7673" s="4">
        <v>31</v>
      </c>
      <c r="Q7673" s="4">
        <v>43</v>
      </c>
      <c r="R7673" s="4">
        <v>34</v>
      </c>
      <c r="S7673" s="4">
        <v>57</v>
      </c>
      <c r="T7673" s="4">
        <v>34</v>
      </c>
      <c r="U7673" s="4">
        <v>67</v>
      </c>
      <c r="V7673" s="13">
        <v>53</v>
      </c>
      <c r="W7673" s="4">
        <v>42</v>
      </c>
      <c r="X7673" s="4">
        <v>47</v>
      </c>
      <c r="Y7673">
        <f t="shared" si="1442"/>
        <v>0</v>
      </c>
      <c r="Z7673">
        <f t="shared" si="1443"/>
        <v>0</v>
      </c>
    </row>
    <row r="7674" spans="2:26" x14ac:dyDescent="0.25">
      <c r="B7674" s="11">
        <f t="shared" si="1444"/>
        <v>44881.249999981417</v>
      </c>
      <c r="C7674" s="1">
        <f t="shared" si="1435"/>
        <v>11</v>
      </c>
      <c r="D7674" s="1">
        <f t="shared" si="1436"/>
        <v>3</v>
      </c>
      <c r="E7674" s="12">
        <f t="shared" si="1437"/>
        <v>7</v>
      </c>
      <c r="F7674" s="124" t="str">
        <f t="shared" si="1438"/>
        <v>0</v>
      </c>
      <c r="G7674" s="1">
        <f ca="1">(OFFSET(O7674,0,MATCH(Customer!$J$6,'CDH &amp; HDH'!$P$11:$X$11,0)))</f>
        <v>54</v>
      </c>
      <c r="H7674" s="1" t="str">
        <f t="shared" si="1439"/>
        <v>Heating</v>
      </c>
      <c r="I7674" s="1">
        <f ca="1">OFFSET(IF($H7674="Cooling",Customer!$C$25,Customer!$C$52),E7674,D7674)</f>
        <v>66</v>
      </c>
      <c r="J7674" s="1">
        <f ca="1">OFFSET(IF($H7674="Cooling",Customer!$L$25,Customer!$L$52),$E7674,$D7674)</f>
        <v>64</v>
      </c>
      <c r="K7674" s="16">
        <f t="shared" si="1440"/>
        <v>0</v>
      </c>
      <c r="L7674" s="16">
        <f t="shared" si="1441"/>
        <v>0</v>
      </c>
      <c r="M7674" s="17">
        <f t="shared" ca="1" si="1445"/>
        <v>12</v>
      </c>
      <c r="N7674" s="17">
        <f t="shared" ca="1" si="1446"/>
        <v>10</v>
      </c>
      <c r="O7674" s="4"/>
      <c r="P7674" s="4">
        <v>31</v>
      </c>
      <c r="Q7674" s="4">
        <v>44</v>
      </c>
      <c r="R7674" s="4">
        <v>33</v>
      </c>
      <c r="S7674" s="4">
        <v>57</v>
      </c>
      <c r="T7674" s="4">
        <v>32</v>
      </c>
      <c r="U7674" s="4">
        <v>67</v>
      </c>
      <c r="V7674" s="13">
        <v>54</v>
      </c>
      <c r="W7674" s="4">
        <v>42</v>
      </c>
      <c r="X7674" s="4">
        <v>46</v>
      </c>
      <c r="Y7674">
        <f t="shared" si="1442"/>
        <v>0</v>
      </c>
      <c r="Z7674">
        <f t="shared" si="1443"/>
        <v>0</v>
      </c>
    </row>
    <row r="7675" spans="2:26" x14ac:dyDescent="0.25">
      <c r="B7675" s="11">
        <f t="shared" si="1444"/>
        <v>44881.291666648081</v>
      </c>
      <c r="C7675" s="1">
        <f t="shared" si="1435"/>
        <v>11</v>
      </c>
      <c r="D7675" s="1">
        <f t="shared" si="1436"/>
        <v>3</v>
      </c>
      <c r="E7675" s="12">
        <f t="shared" si="1437"/>
        <v>8</v>
      </c>
      <c r="F7675" s="124" t="str">
        <f t="shared" si="1438"/>
        <v>0</v>
      </c>
      <c r="G7675" s="1">
        <f ca="1">(OFFSET(O7675,0,MATCH(Customer!$J$6,'CDH &amp; HDH'!$P$11:$X$11,0)))</f>
        <v>54</v>
      </c>
      <c r="H7675" s="1" t="str">
        <f t="shared" si="1439"/>
        <v>Heating</v>
      </c>
      <c r="I7675" s="1">
        <f ca="1">OFFSET(IF($H7675="Cooling",Customer!$C$25,Customer!$C$52),E7675,D7675)</f>
        <v>70</v>
      </c>
      <c r="J7675" s="1">
        <f ca="1">OFFSET(IF($H7675="Cooling",Customer!$L$25,Customer!$L$52),$E7675,$D7675)</f>
        <v>70</v>
      </c>
      <c r="K7675" s="16">
        <f t="shared" si="1440"/>
        <v>0</v>
      </c>
      <c r="L7675" s="16">
        <f t="shared" si="1441"/>
        <v>0</v>
      </c>
      <c r="M7675" s="17">
        <f t="shared" ca="1" si="1445"/>
        <v>16</v>
      </c>
      <c r="N7675" s="17">
        <f t="shared" ca="1" si="1446"/>
        <v>16</v>
      </c>
      <c r="O7675" s="4"/>
      <c r="P7675" s="4">
        <v>32</v>
      </c>
      <c r="Q7675" s="4">
        <v>45</v>
      </c>
      <c r="R7675" s="4">
        <v>33</v>
      </c>
      <c r="S7675" s="4">
        <v>57</v>
      </c>
      <c r="T7675" s="4">
        <v>34</v>
      </c>
      <c r="U7675" s="4">
        <v>69</v>
      </c>
      <c r="V7675" s="13">
        <v>54</v>
      </c>
      <c r="W7675" s="4">
        <v>42</v>
      </c>
      <c r="X7675" s="4">
        <v>47</v>
      </c>
      <c r="Y7675">
        <f t="shared" si="1442"/>
        <v>0</v>
      </c>
      <c r="Z7675">
        <f t="shared" si="1443"/>
        <v>0</v>
      </c>
    </row>
    <row r="7676" spans="2:26" x14ac:dyDescent="0.25">
      <c r="B7676" s="11">
        <f t="shared" si="1444"/>
        <v>44881.333333314746</v>
      </c>
      <c r="C7676" s="1">
        <f t="shared" si="1435"/>
        <v>11</v>
      </c>
      <c r="D7676" s="1">
        <f t="shared" si="1436"/>
        <v>3</v>
      </c>
      <c r="E7676" s="12">
        <f t="shared" si="1437"/>
        <v>9</v>
      </c>
      <c r="F7676" s="124" t="str">
        <f t="shared" si="1438"/>
        <v>0</v>
      </c>
      <c r="G7676" s="1">
        <f ca="1">(OFFSET(O7676,0,MATCH(Customer!$J$6,'CDH &amp; HDH'!$P$11:$X$11,0)))</f>
        <v>58</v>
      </c>
      <c r="H7676" s="1" t="str">
        <f t="shared" si="1439"/>
        <v>Heating</v>
      </c>
      <c r="I7676" s="1">
        <f ca="1">OFFSET(IF($H7676="Cooling",Customer!$C$25,Customer!$C$52),E7676,D7676)</f>
        <v>70</v>
      </c>
      <c r="J7676" s="1">
        <f ca="1">OFFSET(IF($H7676="Cooling",Customer!$L$25,Customer!$L$52),$E7676,$D7676)</f>
        <v>70</v>
      </c>
      <c r="K7676" s="16">
        <f t="shared" si="1440"/>
        <v>0</v>
      </c>
      <c r="L7676" s="16">
        <f t="shared" si="1441"/>
        <v>0</v>
      </c>
      <c r="M7676" s="17">
        <f t="shared" ca="1" si="1445"/>
        <v>12</v>
      </c>
      <c r="N7676" s="17">
        <f t="shared" ca="1" si="1446"/>
        <v>12</v>
      </c>
      <c r="O7676" s="4"/>
      <c r="P7676" s="4">
        <v>40</v>
      </c>
      <c r="Q7676" s="4">
        <v>46</v>
      </c>
      <c r="R7676" s="4">
        <v>33</v>
      </c>
      <c r="S7676" s="4">
        <v>59</v>
      </c>
      <c r="T7676" s="4">
        <v>40</v>
      </c>
      <c r="U7676" s="4">
        <v>67</v>
      </c>
      <c r="V7676" s="13">
        <v>58</v>
      </c>
      <c r="W7676" s="4">
        <v>42</v>
      </c>
      <c r="X7676" s="4">
        <v>49</v>
      </c>
      <c r="Y7676">
        <f t="shared" si="1442"/>
        <v>0</v>
      </c>
      <c r="Z7676">
        <f t="shared" si="1443"/>
        <v>0</v>
      </c>
    </row>
    <row r="7677" spans="2:26" x14ac:dyDescent="0.25">
      <c r="B7677" s="11">
        <f t="shared" si="1444"/>
        <v>44881.37499998141</v>
      </c>
      <c r="C7677" s="1">
        <f t="shared" si="1435"/>
        <v>11</v>
      </c>
      <c r="D7677" s="1">
        <f t="shared" si="1436"/>
        <v>3</v>
      </c>
      <c r="E7677" s="12">
        <f t="shared" si="1437"/>
        <v>10</v>
      </c>
      <c r="F7677" s="124" t="str">
        <f t="shared" si="1438"/>
        <v>0</v>
      </c>
      <c r="G7677" s="1">
        <f ca="1">(OFFSET(O7677,0,MATCH(Customer!$J$6,'CDH &amp; HDH'!$P$11:$X$11,0)))</f>
        <v>60</v>
      </c>
      <c r="H7677" s="1" t="str">
        <f t="shared" si="1439"/>
        <v>Heating</v>
      </c>
      <c r="I7677" s="1">
        <f ca="1">OFFSET(IF($H7677="Cooling",Customer!$C$25,Customer!$C$52),E7677,D7677)</f>
        <v>70</v>
      </c>
      <c r="J7677" s="1">
        <f ca="1">OFFSET(IF($H7677="Cooling",Customer!$L$25,Customer!$L$52),$E7677,$D7677)</f>
        <v>70</v>
      </c>
      <c r="K7677" s="16">
        <f t="shared" si="1440"/>
        <v>0</v>
      </c>
      <c r="L7677" s="16">
        <f t="shared" si="1441"/>
        <v>0</v>
      </c>
      <c r="M7677" s="17">
        <f t="shared" ca="1" si="1445"/>
        <v>10</v>
      </c>
      <c r="N7677" s="17">
        <f t="shared" ca="1" si="1446"/>
        <v>10</v>
      </c>
      <c r="O7677" s="4"/>
      <c r="P7677" s="4">
        <v>45</v>
      </c>
      <c r="Q7677" s="4">
        <v>48</v>
      </c>
      <c r="R7677" s="4">
        <v>33</v>
      </c>
      <c r="S7677" s="4">
        <v>61</v>
      </c>
      <c r="T7677" s="4">
        <v>45</v>
      </c>
      <c r="U7677" s="4">
        <v>69</v>
      </c>
      <c r="V7677" s="13">
        <v>60</v>
      </c>
      <c r="W7677" s="4">
        <v>42</v>
      </c>
      <c r="X7677" s="4">
        <v>49</v>
      </c>
      <c r="Y7677">
        <f t="shared" si="1442"/>
        <v>0</v>
      </c>
      <c r="Z7677">
        <f t="shared" si="1443"/>
        <v>0</v>
      </c>
    </row>
    <row r="7678" spans="2:26" x14ac:dyDescent="0.25">
      <c r="B7678" s="11">
        <f t="shared" si="1444"/>
        <v>44881.416666648074</v>
      </c>
      <c r="C7678" s="1">
        <f t="shared" si="1435"/>
        <v>11</v>
      </c>
      <c r="D7678" s="1">
        <f t="shared" si="1436"/>
        <v>3</v>
      </c>
      <c r="E7678" s="12">
        <f t="shared" si="1437"/>
        <v>11</v>
      </c>
      <c r="F7678" s="124" t="str">
        <f t="shared" si="1438"/>
        <v>0</v>
      </c>
      <c r="G7678" s="1">
        <f ca="1">(OFFSET(O7678,0,MATCH(Customer!$J$6,'CDH &amp; HDH'!$P$11:$X$11,0)))</f>
        <v>65</v>
      </c>
      <c r="H7678" s="1" t="str">
        <f t="shared" si="1439"/>
        <v>Heating</v>
      </c>
      <c r="I7678" s="1">
        <f ca="1">OFFSET(IF($H7678="Cooling",Customer!$C$25,Customer!$C$52),E7678,D7678)</f>
        <v>70</v>
      </c>
      <c r="J7678" s="1">
        <f ca="1">OFFSET(IF($H7678="Cooling",Customer!$L$25,Customer!$L$52),$E7678,$D7678)</f>
        <v>70</v>
      </c>
      <c r="K7678" s="16">
        <f t="shared" si="1440"/>
        <v>0</v>
      </c>
      <c r="L7678" s="16">
        <f t="shared" si="1441"/>
        <v>0</v>
      </c>
      <c r="M7678" s="17">
        <f t="shared" ca="1" si="1445"/>
        <v>5</v>
      </c>
      <c r="N7678" s="17">
        <f t="shared" ca="1" si="1446"/>
        <v>5</v>
      </c>
      <c r="O7678" s="4"/>
      <c r="P7678" s="4">
        <v>49</v>
      </c>
      <c r="Q7678" s="4">
        <v>49</v>
      </c>
      <c r="R7678" s="4">
        <v>35</v>
      </c>
      <c r="S7678" s="4">
        <v>62</v>
      </c>
      <c r="T7678" s="4">
        <v>49</v>
      </c>
      <c r="U7678" s="4">
        <v>71</v>
      </c>
      <c r="V7678" s="13">
        <v>65</v>
      </c>
      <c r="W7678" s="4">
        <v>43</v>
      </c>
      <c r="X7678" s="4">
        <v>50</v>
      </c>
      <c r="Y7678">
        <f t="shared" si="1442"/>
        <v>0</v>
      </c>
      <c r="Z7678">
        <f t="shared" si="1443"/>
        <v>0</v>
      </c>
    </row>
    <row r="7679" spans="2:26" x14ac:dyDescent="0.25">
      <c r="B7679" s="11">
        <f t="shared" si="1444"/>
        <v>44881.458333314738</v>
      </c>
      <c r="C7679" s="1">
        <f t="shared" si="1435"/>
        <v>11</v>
      </c>
      <c r="D7679" s="1">
        <f t="shared" si="1436"/>
        <v>3</v>
      </c>
      <c r="E7679" s="12">
        <f t="shared" si="1437"/>
        <v>12</v>
      </c>
      <c r="F7679" s="124" t="str">
        <f t="shared" si="1438"/>
        <v>0</v>
      </c>
      <c r="G7679" s="1">
        <f ca="1">(OFFSET(O7679,0,MATCH(Customer!$J$6,'CDH &amp; HDH'!$P$11:$X$11,0)))</f>
        <v>68</v>
      </c>
      <c r="H7679" s="1" t="str">
        <f t="shared" si="1439"/>
        <v>Heating</v>
      </c>
      <c r="I7679" s="1">
        <f ca="1">OFFSET(IF($H7679="Cooling",Customer!$C$25,Customer!$C$52),E7679,D7679)</f>
        <v>70</v>
      </c>
      <c r="J7679" s="1">
        <f ca="1">OFFSET(IF($H7679="Cooling",Customer!$L$25,Customer!$L$52),$E7679,$D7679)</f>
        <v>70</v>
      </c>
      <c r="K7679" s="16">
        <f t="shared" si="1440"/>
        <v>0</v>
      </c>
      <c r="L7679" s="16">
        <f t="shared" si="1441"/>
        <v>0</v>
      </c>
      <c r="M7679" s="17">
        <f t="shared" ca="1" si="1445"/>
        <v>2</v>
      </c>
      <c r="N7679" s="17">
        <f t="shared" ca="1" si="1446"/>
        <v>2</v>
      </c>
      <c r="O7679" s="4"/>
      <c r="P7679" s="4">
        <v>53</v>
      </c>
      <c r="Q7679" s="4">
        <v>50</v>
      </c>
      <c r="R7679" s="4">
        <v>35</v>
      </c>
      <c r="S7679" s="4">
        <v>66</v>
      </c>
      <c r="T7679" s="4">
        <v>51</v>
      </c>
      <c r="U7679" s="4">
        <v>52</v>
      </c>
      <c r="V7679" s="13">
        <v>68</v>
      </c>
      <c r="W7679" s="4">
        <v>43</v>
      </c>
      <c r="X7679" s="4">
        <v>50</v>
      </c>
      <c r="Y7679">
        <f t="shared" si="1442"/>
        <v>0</v>
      </c>
      <c r="Z7679">
        <f t="shared" si="1443"/>
        <v>0</v>
      </c>
    </row>
    <row r="7680" spans="2:26" x14ac:dyDescent="0.25">
      <c r="B7680" s="11">
        <f t="shared" si="1444"/>
        <v>44881.499999981403</v>
      </c>
      <c r="C7680" s="1">
        <f t="shared" si="1435"/>
        <v>11</v>
      </c>
      <c r="D7680" s="1">
        <f t="shared" si="1436"/>
        <v>3</v>
      </c>
      <c r="E7680" s="12">
        <f t="shared" si="1437"/>
        <v>13</v>
      </c>
      <c r="F7680" s="124" t="str">
        <f t="shared" si="1438"/>
        <v>0</v>
      </c>
      <c r="G7680" s="1">
        <f ca="1">(OFFSET(O7680,0,MATCH(Customer!$J$6,'CDH &amp; HDH'!$P$11:$X$11,0)))</f>
        <v>68</v>
      </c>
      <c r="H7680" s="1" t="str">
        <f t="shared" si="1439"/>
        <v>Heating</v>
      </c>
      <c r="I7680" s="1">
        <f ca="1">OFFSET(IF($H7680="Cooling",Customer!$C$25,Customer!$C$52),E7680,D7680)</f>
        <v>70</v>
      </c>
      <c r="J7680" s="1">
        <f ca="1">OFFSET(IF($H7680="Cooling",Customer!$L$25,Customer!$L$52),$E7680,$D7680)</f>
        <v>70</v>
      </c>
      <c r="K7680" s="16">
        <f t="shared" si="1440"/>
        <v>0</v>
      </c>
      <c r="L7680" s="16">
        <f t="shared" si="1441"/>
        <v>0</v>
      </c>
      <c r="M7680" s="17">
        <f t="shared" ca="1" si="1445"/>
        <v>2</v>
      </c>
      <c r="N7680" s="17">
        <f t="shared" ca="1" si="1446"/>
        <v>2</v>
      </c>
      <c r="O7680" s="4"/>
      <c r="P7680" s="4">
        <v>55</v>
      </c>
      <c r="Q7680" s="4">
        <v>53</v>
      </c>
      <c r="R7680" s="4">
        <v>35</v>
      </c>
      <c r="S7680" s="4">
        <v>62</v>
      </c>
      <c r="T7680" s="4">
        <v>52</v>
      </c>
      <c r="U7680" s="4">
        <v>52</v>
      </c>
      <c r="V7680" s="13">
        <v>68</v>
      </c>
      <c r="W7680" s="4">
        <v>44</v>
      </c>
      <c r="X7680" s="4">
        <v>53</v>
      </c>
      <c r="Y7680">
        <f t="shared" si="1442"/>
        <v>0</v>
      </c>
      <c r="Z7680">
        <f t="shared" si="1443"/>
        <v>0</v>
      </c>
    </row>
    <row r="7681" spans="2:26" x14ac:dyDescent="0.25">
      <c r="B7681" s="11">
        <f t="shared" si="1444"/>
        <v>44881.541666648067</v>
      </c>
      <c r="C7681" s="1">
        <f t="shared" si="1435"/>
        <v>11</v>
      </c>
      <c r="D7681" s="1">
        <f t="shared" si="1436"/>
        <v>3</v>
      </c>
      <c r="E7681" s="12">
        <f t="shared" si="1437"/>
        <v>14</v>
      </c>
      <c r="F7681" s="124" t="str">
        <f t="shared" si="1438"/>
        <v>0</v>
      </c>
      <c r="G7681" s="1">
        <f ca="1">(OFFSET(O7681,0,MATCH(Customer!$J$6,'CDH &amp; HDH'!$P$11:$X$11,0)))</f>
        <v>70</v>
      </c>
      <c r="H7681" s="1" t="str">
        <f t="shared" si="1439"/>
        <v>Heating</v>
      </c>
      <c r="I7681" s="1">
        <f ca="1">OFFSET(IF($H7681="Cooling",Customer!$C$25,Customer!$C$52),E7681,D7681)</f>
        <v>70</v>
      </c>
      <c r="J7681" s="1">
        <f ca="1">OFFSET(IF($H7681="Cooling",Customer!$L$25,Customer!$L$52),$E7681,$D7681)</f>
        <v>70</v>
      </c>
      <c r="K7681" s="16">
        <f t="shared" si="1440"/>
        <v>0</v>
      </c>
      <c r="L7681" s="16">
        <f t="shared" si="1441"/>
        <v>0</v>
      </c>
      <c r="M7681" s="17">
        <f t="shared" ca="1" si="1445"/>
        <v>0</v>
      </c>
      <c r="N7681" s="17">
        <f t="shared" ca="1" si="1446"/>
        <v>0</v>
      </c>
      <c r="O7681" s="4"/>
      <c r="P7681" s="4">
        <v>57</v>
      </c>
      <c r="Q7681" s="4">
        <v>55</v>
      </c>
      <c r="R7681" s="4">
        <v>35</v>
      </c>
      <c r="S7681" s="4">
        <v>64</v>
      </c>
      <c r="T7681" s="4">
        <v>54</v>
      </c>
      <c r="U7681" s="4">
        <v>50</v>
      </c>
      <c r="V7681" s="13">
        <v>70</v>
      </c>
      <c r="W7681" s="4">
        <v>45</v>
      </c>
      <c r="X7681" s="4">
        <v>55</v>
      </c>
      <c r="Y7681">
        <f t="shared" si="1442"/>
        <v>0</v>
      </c>
      <c r="Z7681">
        <f t="shared" si="1443"/>
        <v>0</v>
      </c>
    </row>
    <row r="7682" spans="2:26" x14ac:dyDescent="0.25">
      <c r="B7682" s="11">
        <f t="shared" si="1444"/>
        <v>44881.583333314731</v>
      </c>
      <c r="C7682" s="1">
        <f t="shared" si="1435"/>
        <v>11</v>
      </c>
      <c r="D7682" s="1">
        <f t="shared" si="1436"/>
        <v>3</v>
      </c>
      <c r="E7682" s="12">
        <f t="shared" si="1437"/>
        <v>15</v>
      </c>
      <c r="F7682" s="124" t="str">
        <f t="shared" si="1438"/>
        <v>0</v>
      </c>
      <c r="G7682" s="1">
        <f ca="1">(OFFSET(O7682,0,MATCH(Customer!$J$6,'CDH &amp; HDH'!$P$11:$X$11,0)))</f>
        <v>70</v>
      </c>
      <c r="H7682" s="1" t="str">
        <f t="shared" si="1439"/>
        <v>Heating</v>
      </c>
      <c r="I7682" s="1">
        <f ca="1">OFFSET(IF($H7682="Cooling",Customer!$C$25,Customer!$C$52),E7682,D7682)</f>
        <v>70</v>
      </c>
      <c r="J7682" s="1">
        <f ca="1">OFFSET(IF($H7682="Cooling",Customer!$L$25,Customer!$L$52),$E7682,$D7682)</f>
        <v>70</v>
      </c>
      <c r="K7682" s="16">
        <f t="shared" si="1440"/>
        <v>0</v>
      </c>
      <c r="L7682" s="16">
        <f t="shared" si="1441"/>
        <v>0</v>
      </c>
      <c r="M7682" s="17">
        <f t="shared" ca="1" si="1445"/>
        <v>0</v>
      </c>
      <c r="N7682" s="17">
        <f t="shared" ca="1" si="1446"/>
        <v>0</v>
      </c>
      <c r="O7682" s="4"/>
      <c r="P7682" s="4">
        <v>57</v>
      </c>
      <c r="Q7682" s="4">
        <v>56</v>
      </c>
      <c r="R7682" s="4">
        <v>36</v>
      </c>
      <c r="S7682" s="4">
        <v>67</v>
      </c>
      <c r="T7682" s="4">
        <v>55</v>
      </c>
      <c r="U7682" s="4">
        <v>51</v>
      </c>
      <c r="V7682" s="13">
        <v>70</v>
      </c>
      <c r="W7682" s="4">
        <v>45</v>
      </c>
      <c r="X7682" s="4">
        <v>56</v>
      </c>
      <c r="Y7682">
        <f t="shared" si="1442"/>
        <v>0</v>
      </c>
      <c r="Z7682">
        <f t="shared" si="1443"/>
        <v>0</v>
      </c>
    </row>
    <row r="7683" spans="2:26" x14ac:dyDescent="0.25">
      <c r="B7683" s="11">
        <f t="shared" si="1444"/>
        <v>44881.624999981395</v>
      </c>
      <c r="C7683" s="1">
        <f t="shared" si="1435"/>
        <v>11</v>
      </c>
      <c r="D7683" s="1">
        <f t="shared" si="1436"/>
        <v>3</v>
      </c>
      <c r="E7683" s="12">
        <f t="shared" si="1437"/>
        <v>16</v>
      </c>
      <c r="F7683" s="124" t="str">
        <f t="shared" si="1438"/>
        <v>0</v>
      </c>
      <c r="G7683" s="1">
        <f ca="1">(OFFSET(O7683,0,MATCH(Customer!$J$6,'CDH &amp; HDH'!$P$11:$X$11,0)))</f>
        <v>69</v>
      </c>
      <c r="H7683" s="1" t="str">
        <f t="shared" si="1439"/>
        <v>Heating</v>
      </c>
      <c r="I7683" s="1">
        <f ca="1">OFFSET(IF($H7683="Cooling",Customer!$C$25,Customer!$C$52),E7683,D7683)</f>
        <v>70</v>
      </c>
      <c r="J7683" s="1">
        <f ca="1">OFFSET(IF($H7683="Cooling",Customer!$L$25,Customer!$L$52),$E7683,$D7683)</f>
        <v>70</v>
      </c>
      <c r="K7683" s="16">
        <f t="shared" si="1440"/>
        <v>0</v>
      </c>
      <c r="L7683" s="16">
        <f t="shared" si="1441"/>
        <v>0</v>
      </c>
      <c r="M7683" s="17">
        <f t="shared" ca="1" si="1445"/>
        <v>1</v>
      </c>
      <c r="N7683" s="17">
        <f t="shared" ca="1" si="1446"/>
        <v>1</v>
      </c>
      <c r="O7683" s="4"/>
      <c r="P7683" s="4">
        <v>56</v>
      </c>
      <c r="Q7683" s="4">
        <v>55</v>
      </c>
      <c r="R7683" s="4">
        <v>36</v>
      </c>
      <c r="S7683" s="4">
        <v>66</v>
      </c>
      <c r="T7683" s="4">
        <v>56</v>
      </c>
      <c r="U7683" s="4">
        <v>50</v>
      </c>
      <c r="V7683" s="13">
        <v>69</v>
      </c>
      <c r="W7683" s="4">
        <v>44</v>
      </c>
      <c r="X7683" s="4">
        <v>57</v>
      </c>
      <c r="Y7683">
        <f t="shared" si="1442"/>
        <v>0</v>
      </c>
      <c r="Z7683">
        <f t="shared" si="1443"/>
        <v>0</v>
      </c>
    </row>
    <row r="7684" spans="2:26" x14ac:dyDescent="0.25">
      <c r="B7684" s="11">
        <f t="shared" si="1444"/>
        <v>44881.66666664806</v>
      </c>
      <c r="C7684" s="1">
        <f t="shared" si="1435"/>
        <v>11</v>
      </c>
      <c r="D7684" s="1">
        <f t="shared" si="1436"/>
        <v>3</v>
      </c>
      <c r="E7684" s="12">
        <f t="shared" si="1437"/>
        <v>17</v>
      </c>
      <c r="F7684" s="124" t="str">
        <f t="shared" si="1438"/>
        <v>0</v>
      </c>
      <c r="G7684" s="1">
        <f ca="1">(OFFSET(O7684,0,MATCH(Customer!$J$6,'CDH &amp; HDH'!$P$11:$X$11,0)))</f>
        <v>69</v>
      </c>
      <c r="H7684" s="1" t="str">
        <f t="shared" si="1439"/>
        <v>Heating</v>
      </c>
      <c r="I7684" s="1">
        <f ca="1">OFFSET(IF($H7684="Cooling",Customer!$C$25,Customer!$C$52),E7684,D7684)</f>
        <v>70</v>
      </c>
      <c r="J7684" s="1">
        <f ca="1">OFFSET(IF($H7684="Cooling",Customer!$L$25,Customer!$L$52),$E7684,$D7684)</f>
        <v>70</v>
      </c>
      <c r="K7684" s="16">
        <f t="shared" si="1440"/>
        <v>0</v>
      </c>
      <c r="L7684" s="16">
        <f t="shared" si="1441"/>
        <v>0</v>
      </c>
      <c r="M7684" s="17">
        <f t="shared" ca="1" si="1445"/>
        <v>1</v>
      </c>
      <c r="N7684" s="17">
        <f t="shared" ca="1" si="1446"/>
        <v>1</v>
      </c>
      <c r="O7684" s="4"/>
      <c r="P7684" s="4">
        <v>53</v>
      </c>
      <c r="Q7684" s="4">
        <v>54</v>
      </c>
      <c r="R7684" s="4">
        <v>36</v>
      </c>
      <c r="S7684" s="4">
        <v>50</v>
      </c>
      <c r="T7684" s="4">
        <v>52</v>
      </c>
      <c r="U7684" s="4">
        <v>48</v>
      </c>
      <c r="V7684" s="13">
        <v>69</v>
      </c>
      <c r="W7684" s="4">
        <v>44</v>
      </c>
      <c r="X7684" s="4">
        <v>57</v>
      </c>
      <c r="Y7684">
        <f t="shared" si="1442"/>
        <v>0</v>
      </c>
      <c r="Z7684">
        <f t="shared" si="1443"/>
        <v>0</v>
      </c>
    </row>
    <row r="7685" spans="2:26" x14ac:dyDescent="0.25">
      <c r="B7685" s="11">
        <f t="shared" si="1444"/>
        <v>44881.708333314724</v>
      </c>
      <c r="C7685" s="1">
        <f t="shared" si="1435"/>
        <v>11</v>
      </c>
      <c r="D7685" s="1">
        <f t="shared" si="1436"/>
        <v>3</v>
      </c>
      <c r="E7685" s="12">
        <f t="shared" si="1437"/>
        <v>18</v>
      </c>
      <c r="F7685" s="124" t="str">
        <f t="shared" si="1438"/>
        <v>0</v>
      </c>
      <c r="G7685" s="1">
        <f ca="1">(OFFSET(O7685,0,MATCH(Customer!$J$6,'CDH &amp; HDH'!$P$11:$X$11,0)))</f>
        <v>64</v>
      </c>
      <c r="H7685" s="1" t="str">
        <f t="shared" si="1439"/>
        <v>Heating</v>
      </c>
      <c r="I7685" s="1">
        <f ca="1">OFFSET(IF($H7685="Cooling",Customer!$C$25,Customer!$C$52),E7685,D7685)</f>
        <v>70</v>
      </c>
      <c r="J7685" s="1">
        <f ca="1">OFFSET(IF($H7685="Cooling",Customer!$L$25,Customer!$L$52),$E7685,$D7685)</f>
        <v>70</v>
      </c>
      <c r="K7685" s="16">
        <f t="shared" si="1440"/>
        <v>0</v>
      </c>
      <c r="L7685" s="16">
        <f t="shared" si="1441"/>
        <v>0</v>
      </c>
      <c r="M7685" s="17">
        <f t="shared" ca="1" si="1445"/>
        <v>6</v>
      </c>
      <c r="N7685" s="17">
        <f t="shared" ca="1" si="1446"/>
        <v>6</v>
      </c>
      <c r="O7685" s="4"/>
      <c r="P7685" s="4">
        <v>52</v>
      </c>
      <c r="Q7685" s="4">
        <v>55</v>
      </c>
      <c r="R7685" s="4">
        <v>36</v>
      </c>
      <c r="S7685" s="4">
        <v>48</v>
      </c>
      <c r="T7685" s="4">
        <v>54</v>
      </c>
      <c r="U7685" s="4">
        <v>45</v>
      </c>
      <c r="V7685" s="13">
        <v>64</v>
      </c>
      <c r="W7685" s="4">
        <v>44</v>
      </c>
      <c r="X7685" s="4">
        <v>57</v>
      </c>
      <c r="Y7685">
        <f t="shared" si="1442"/>
        <v>0</v>
      </c>
      <c r="Z7685">
        <f t="shared" si="1443"/>
        <v>0</v>
      </c>
    </row>
    <row r="7686" spans="2:26" x14ac:dyDescent="0.25">
      <c r="B7686" s="11">
        <f t="shared" si="1444"/>
        <v>44881.749999981388</v>
      </c>
      <c r="C7686" s="1">
        <f t="shared" si="1435"/>
        <v>11</v>
      </c>
      <c r="D7686" s="1">
        <f t="shared" si="1436"/>
        <v>3</v>
      </c>
      <c r="E7686" s="12">
        <f t="shared" si="1437"/>
        <v>19</v>
      </c>
      <c r="F7686" s="124" t="str">
        <f t="shared" si="1438"/>
        <v>0</v>
      </c>
      <c r="G7686" s="1">
        <f ca="1">(OFFSET(O7686,0,MATCH(Customer!$J$6,'CDH &amp; HDH'!$P$11:$X$11,0)))</f>
        <v>62</v>
      </c>
      <c r="H7686" s="1" t="str">
        <f t="shared" si="1439"/>
        <v>Heating</v>
      </c>
      <c r="I7686" s="1">
        <f ca="1">OFFSET(IF($H7686="Cooling",Customer!$C$25,Customer!$C$52),E7686,D7686)</f>
        <v>66</v>
      </c>
      <c r="J7686" s="1">
        <f ca="1">OFFSET(IF($H7686="Cooling",Customer!$L$25,Customer!$L$52),$E7686,$D7686)</f>
        <v>64</v>
      </c>
      <c r="K7686" s="16">
        <f t="shared" si="1440"/>
        <v>0</v>
      </c>
      <c r="L7686" s="16">
        <f t="shared" si="1441"/>
        <v>0</v>
      </c>
      <c r="M7686" s="17">
        <f t="shared" ca="1" si="1445"/>
        <v>4</v>
      </c>
      <c r="N7686" s="17">
        <f t="shared" ca="1" si="1446"/>
        <v>2</v>
      </c>
      <c r="O7686" s="4"/>
      <c r="P7686" s="4">
        <v>52</v>
      </c>
      <c r="Q7686" s="4">
        <v>55</v>
      </c>
      <c r="R7686" s="4">
        <v>36</v>
      </c>
      <c r="S7686" s="4">
        <v>47</v>
      </c>
      <c r="T7686" s="4">
        <v>50</v>
      </c>
      <c r="U7686" s="4">
        <v>46</v>
      </c>
      <c r="V7686" s="13">
        <v>62</v>
      </c>
      <c r="W7686" s="4">
        <v>43</v>
      </c>
      <c r="X7686" s="4">
        <v>57</v>
      </c>
      <c r="Y7686">
        <f t="shared" si="1442"/>
        <v>0</v>
      </c>
      <c r="Z7686">
        <f t="shared" si="1443"/>
        <v>0</v>
      </c>
    </row>
    <row r="7687" spans="2:26" x14ac:dyDescent="0.25">
      <c r="B7687" s="11">
        <f t="shared" si="1444"/>
        <v>44881.791666648052</v>
      </c>
      <c r="C7687" s="1">
        <f t="shared" si="1435"/>
        <v>11</v>
      </c>
      <c r="D7687" s="1">
        <f t="shared" si="1436"/>
        <v>3</v>
      </c>
      <c r="E7687" s="12">
        <f t="shared" si="1437"/>
        <v>20</v>
      </c>
      <c r="F7687" s="124" t="str">
        <f t="shared" si="1438"/>
        <v>0</v>
      </c>
      <c r="G7687" s="1">
        <f ca="1">(OFFSET(O7687,0,MATCH(Customer!$J$6,'CDH &amp; HDH'!$P$11:$X$11,0)))</f>
        <v>62</v>
      </c>
      <c r="H7687" s="1" t="str">
        <f t="shared" si="1439"/>
        <v>Heating</v>
      </c>
      <c r="I7687" s="1">
        <f ca="1">OFFSET(IF($H7687="Cooling",Customer!$C$25,Customer!$C$52),E7687,D7687)</f>
        <v>66</v>
      </c>
      <c r="J7687" s="1">
        <f ca="1">OFFSET(IF($H7687="Cooling",Customer!$L$25,Customer!$L$52),$E7687,$D7687)</f>
        <v>64</v>
      </c>
      <c r="K7687" s="16">
        <f t="shared" si="1440"/>
        <v>0</v>
      </c>
      <c r="L7687" s="16">
        <f t="shared" si="1441"/>
        <v>0</v>
      </c>
      <c r="M7687" s="17">
        <f t="shared" ca="1" si="1445"/>
        <v>4</v>
      </c>
      <c r="N7687" s="17">
        <f t="shared" ca="1" si="1446"/>
        <v>2</v>
      </c>
      <c r="O7687" s="4"/>
      <c r="P7687" s="4">
        <v>50</v>
      </c>
      <c r="Q7687" s="4">
        <v>55</v>
      </c>
      <c r="R7687" s="4">
        <v>36</v>
      </c>
      <c r="S7687" s="4">
        <v>46</v>
      </c>
      <c r="T7687" s="4">
        <v>50</v>
      </c>
      <c r="U7687" s="4">
        <v>45</v>
      </c>
      <c r="V7687" s="13">
        <v>62</v>
      </c>
      <c r="W7687" s="4">
        <v>43</v>
      </c>
      <c r="X7687" s="4">
        <v>56</v>
      </c>
      <c r="Y7687">
        <f t="shared" si="1442"/>
        <v>0</v>
      </c>
      <c r="Z7687">
        <f t="shared" si="1443"/>
        <v>0</v>
      </c>
    </row>
    <row r="7688" spans="2:26" x14ac:dyDescent="0.25">
      <c r="B7688" s="11">
        <f t="shared" si="1444"/>
        <v>44881.833333314717</v>
      </c>
      <c r="C7688" s="1">
        <f t="shared" si="1435"/>
        <v>11</v>
      </c>
      <c r="D7688" s="1">
        <f t="shared" si="1436"/>
        <v>3</v>
      </c>
      <c r="E7688" s="12">
        <f t="shared" si="1437"/>
        <v>21</v>
      </c>
      <c r="F7688" s="124" t="str">
        <f t="shared" si="1438"/>
        <v>0</v>
      </c>
      <c r="G7688" s="1">
        <f ca="1">(OFFSET(O7688,0,MATCH(Customer!$J$6,'CDH &amp; HDH'!$P$11:$X$11,0)))</f>
        <v>53</v>
      </c>
      <c r="H7688" s="1" t="str">
        <f t="shared" si="1439"/>
        <v>Heating</v>
      </c>
      <c r="I7688" s="1">
        <f ca="1">OFFSET(IF($H7688="Cooling",Customer!$C$25,Customer!$C$52),E7688,D7688)</f>
        <v>66</v>
      </c>
      <c r="J7688" s="1">
        <f ca="1">OFFSET(IF($H7688="Cooling",Customer!$L$25,Customer!$L$52),$E7688,$D7688)</f>
        <v>64</v>
      </c>
      <c r="K7688" s="16">
        <f t="shared" si="1440"/>
        <v>0</v>
      </c>
      <c r="L7688" s="16">
        <f t="shared" si="1441"/>
        <v>0</v>
      </c>
      <c r="M7688" s="17">
        <f t="shared" ca="1" si="1445"/>
        <v>13</v>
      </c>
      <c r="N7688" s="17">
        <f t="shared" ca="1" si="1446"/>
        <v>11</v>
      </c>
      <c r="O7688" s="4"/>
      <c r="P7688" s="4">
        <v>49</v>
      </c>
      <c r="Q7688" s="4">
        <v>56</v>
      </c>
      <c r="R7688" s="4">
        <v>36</v>
      </c>
      <c r="S7688" s="4">
        <v>45</v>
      </c>
      <c r="T7688" s="4">
        <v>50</v>
      </c>
      <c r="U7688" s="4">
        <v>43</v>
      </c>
      <c r="V7688" s="13">
        <v>53</v>
      </c>
      <c r="W7688" s="4">
        <v>43</v>
      </c>
      <c r="X7688" s="4">
        <v>58</v>
      </c>
      <c r="Y7688">
        <f t="shared" si="1442"/>
        <v>0</v>
      </c>
      <c r="Z7688">
        <f t="shared" si="1443"/>
        <v>0</v>
      </c>
    </row>
    <row r="7689" spans="2:26" x14ac:dyDescent="0.25">
      <c r="B7689" s="11">
        <f t="shared" si="1444"/>
        <v>44881.874999981381</v>
      </c>
      <c r="C7689" s="1">
        <f t="shared" si="1435"/>
        <v>11</v>
      </c>
      <c r="D7689" s="1">
        <f t="shared" si="1436"/>
        <v>3</v>
      </c>
      <c r="E7689" s="12">
        <f t="shared" si="1437"/>
        <v>22</v>
      </c>
      <c r="F7689" s="124" t="str">
        <f t="shared" si="1438"/>
        <v>0</v>
      </c>
      <c r="G7689" s="1">
        <f ca="1">(OFFSET(O7689,0,MATCH(Customer!$J$6,'CDH &amp; HDH'!$P$11:$X$11,0)))</f>
        <v>52</v>
      </c>
      <c r="H7689" s="1" t="str">
        <f t="shared" si="1439"/>
        <v>Heating</v>
      </c>
      <c r="I7689" s="1">
        <f ca="1">OFFSET(IF($H7689="Cooling",Customer!$C$25,Customer!$C$52),E7689,D7689)</f>
        <v>66</v>
      </c>
      <c r="J7689" s="1">
        <f ca="1">OFFSET(IF($H7689="Cooling",Customer!$L$25,Customer!$L$52),$E7689,$D7689)</f>
        <v>64</v>
      </c>
      <c r="K7689" s="16">
        <f t="shared" si="1440"/>
        <v>0</v>
      </c>
      <c r="L7689" s="16">
        <f t="shared" si="1441"/>
        <v>0</v>
      </c>
      <c r="M7689" s="17">
        <f t="shared" ca="1" si="1445"/>
        <v>14</v>
      </c>
      <c r="N7689" s="17">
        <f t="shared" ca="1" si="1446"/>
        <v>12</v>
      </c>
      <c r="O7689" s="4"/>
      <c r="P7689" s="4">
        <v>49</v>
      </c>
      <c r="Q7689" s="4">
        <v>56</v>
      </c>
      <c r="R7689" s="4">
        <v>36</v>
      </c>
      <c r="S7689" s="4">
        <v>43</v>
      </c>
      <c r="T7689" s="4">
        <v>50</v>
      </c>
      <c r="U7689" s="4">
        <v>43</v>
      </c>
      <c r="V7689" s="13">
        <v>52</v>
      </c>
      <c r="W7689" s="4">
        <v>43</v>
      </c>
      <c r="X7689" s="4">
        <v>58</v>
      </c>
      <c r="Y7689">
        <f t="shared" si="1442"/>
        <v>0</v>
      </c>
      <c r="Z7689">
        <f t="shared" si="1443"/>
        <v>0</v>
      </c>
    </row>
    <row r="7690" spans="2:26" x14ac:dyDescent="0.25">
      <c r="B7690" s="11">
        <f t="shared" si="1444"/>
        <v>44881.916666648045</v>
      </c>
      <c r="C7690" s="1">
        <f t="shared" si="1435"/>
        <v>11</v>
      </c>
      <c r="D7690" s="1">
        <f t="shared" si="1436"/>
        <v>3</v>
      </c>
      <c r="E7690" s="12">
        <f t="shared" si="1437"/>
        <v>23</v>
      </c>
      <c r="F7690" s="124" t="str">
        <f t="shared" si="1438"/>
        <v>0</v>
      </c>
      <c r="G7690" s="1">
        <f ca="1">(OFFSET(O7690,0,MATCH(Customer!$J$6,'CDH &amp; HDH'!$P$11:$X$11,0)))</f>
        <v>49</v>
      </c>
      <c r="H7690" s="1" t="str">
        <f t="shared" si="1439"/>
        <v>Heating</v>
      </c>
      <c r="I7690" s="1">
        <f ca="1">OFFSET(IF($H7690="Cooling",Customer!$C$25,Customer!$C$52),E7690,D7690)</f>
        <v>66</v>
      </c>
      <c r="J7690" s="1">
        <f ca="1">OFFSET(IF($H7690="Cooling",Customer!$L$25,Customer!$L$52),$E7690,$D7690)</f>
        <v>64</v>
      </c>
      <c r="K7690" s="16">
        <f t="shared" si="1440"/>
        <v>0</v>
      </c>
      <c r="L7690" s="16">
        <f t="shared" si="1441"/>
        <v>0</v>
      </c>
      <c r="M7690" s="17">
        <f t="shared" ca="1" si="1445"/>
        <v>17</v>
      </c>
      <c r="N7690" s="17">
        <f t="shared" ca="1" si="1446"/>
        <v>15</v>
      </c>
      <c r="O7690" s="4"/>
      <c r="P7690" s="4">
        <v>49</v>
      </c>
      <c r="Q7690" s="4">
        <v>56</v>
      </c>
      <c r="R7690" s="4">
        <v>36</v>
      </c>
      <c r="S7690" s="4">
        <v>41</v>
      </c>
      <c r="T7690" s="4">
        <v>50</v>
      </c>
      <c r="U7690" s="4">
        <v>42</v>
      </c>
      <c r="V7690" s="13">
        <v>49</v>
      </c>
      <c r="W7690" s="4">
        <v>43</v>
      </c>
      <c r="X7690" s="4">
        <v>59</v>
      </c>
      <c r="Y7690">
        <f t="shared" si="1442"/>
        <v>0</v>
      </c>
      <c r="Z7690">
        <f t="shared" si="1443"/>
        <v>0</v>
      </c>
    </row>
    <row r="7691" spans="2:26" x14ac:dyDescent="0.25">
      <c r="B7691" s="11">
        <f t="shared" si="1444"/>
        <v>44881.958333314709</v>
      </c>
      <c r="C7691" s="1">
        <f t="shared" si="1435"/>
        <v>11</v>
      </c>
      <c r="D7691" s="1">
        <f t="shared" si="1436"/>
        <v>3</v>
      </c>
      <c r="E7691" s="12">
        <f t="shared" si="1437"/>
        <v>24</v>
      </c>
      <c r="F7691" s="124" t="str">
        <f t="shared" si="1438"/>
        <v>0</v>
      </c>
      <c r="G7691" s="1">
        <f ca="1">(OFFSET(O7691,0,MATCH(Customer!$J$6,'CDH &amp; HDH'!$P$11:$X$11,0)))</f>
        <v>45</v>
      </c>
      <c r="H7691" s="1" t="str">
        <f t="shared" si="1439"/>
        <v>Heating</v>
      </c>
      <c r="I7691" s="1">
        <f ca="1">OFFSET(IF($H7691="Cooling",Customer!$C$25,Customer!$C$52),E7691,D7691)</f>
        <v>66</v>
      </c>
      <c r="J7691" s="1">
        <f ca="1">OFFSET(IF($H7691="Cooling",Customer!$L$25,Customer!$L$52),$E7691,$D7691)</f>
        <v>64</v>
      </c>
      <c r="K7691" s="16">
        <f t="shared" si="1440"/>
        <v>0</v>
      </c>
      <c r="L7691" s="16">
        <f t="shared" si="1441"/>
        <v>0</v>
      </c>
      <c r="M7691" s="17">
        <f t="shared" ca="1" si="1445"/>
        <v>21</v>
      </c>
      <c r="N7691" s="17">
        <f t="shared" ca="1" si="1446"/>
        <v>19</v>
      </c>
      <c r="O7691" s="4"/>
      <c r="P7691" s="4">
        <v>48</v>
      </c>
      <c r="Q7691" s="4">
        <v>56</v>
      </c>
      <c r="R7691" s="4">
        <v>36</v>
      </c>
      <c r="S7691" s="4">
        <v>41</v>
      </c>
      <c r="T7691" s="4">
        <v>51</v>
      </c>
      <c r="U7691" s="4">
        <v>39</v>
      </c>
      <c r="V7691" s="13">
        <v>45</v>
      </c>
      <c r="W7691" s="4">
        <v>43</v>
      </c>
      <c r="X7691" s="4">
        <v>58</v>
      </c>
      <c r="Y7691">
        <f t="shared" si="1442"/>
        <v>0</v>
      </c>
      <c r="Z7691">
        <f t="shared" si="1443"/>
        <v>0</v>
      </c>
    </row>
    <row r="7692" spans="2:26" x14ac:dyDescent="0.25">
      <c r="B7692" s="11">
        <f t="shared" si="1444"/>
        <v>44881.999999981374</v>
      </c>
      <c r="C7692" s="1">
        <f t="shared" si="1435"/>
        <v>11</v>
      </c>
      <c r="D7692" s="1">
        <f t="shared" si="1436"/>
        <v>4</v>
      </c>
      <c r="E7692" s="12">
        <f t="shared" si="1437"/>
        <v>1</v>
      </c>
      <c r="F7692" s="124" t="str">
        <f t="shared" si="1438"/>
        <v>0</v>
      </c>
      <c r="G7692" s="1">
        <f ca="1">(OFFSET(O7692,0,MATCH(Customer!$J$6,'CDH &amp; HDH'!$P$11:$X$11,0)))</f>
        <v>42</v>
      </c>
      <c r="H7692" s="1" t="str">
        <f t="shared" si="1439"/>
        <v>Heating</v>
      </c>
      <c r="I7692" s="1">
        <f ca="1">OFFSET(IF($H7692="Cooling",Customer!$C$25,Customer!$C$52),E7692,D7692)</f>
        <v>66</v>
      </c>
      <c r="J7692" s="1">
        <f ca="1">OFFSET(IF($H7692="Cooling",Customer!$L$25,Customer!$L$52),$E7692,$D7692)</f>
        <v>64</v>
      </c>
      <c r="K7692" s="16">
        <f t="shared" si="1440"/>
        <v>0</v>
      </c>
      <c r="L7692" s="16">
        <f t="shared" si="1441"/>
        <v>0</v>
      </c>
      <c r="M7692" s="17">
        <f t="shared" ca="1" si="1445"/>
        <v>24</v>
      </c>
      <c r="N7692" s="17">
        <f t="shared" ca="1" si="1446"/>
        <v>22</v>
      </c>
      <c r="O7692" s="4"/>
      <c r="P7692" s="4">
        <v>49</v>
      </c>
      <c r="Q7692" s="4">
        <v>56</v>
      </c>
      <c r="R7692" s="4">
        <v>36</v>
      </c>
      <c r="S7692" s="4">
        <v>40</v>
      </c>
      <c r="T7692" s="4">
        <v>50</v>
      </c>
      <c r="U7692" s="4">
        <v>39</v>
      </c>
      <c r="V7692" s="13">
        <v>42</v>
      </c>
      <c r="W7692" s="4">
        <v>43</v>
      </c>
      <c r="X7692" s="4">
        <v>58</v>
      </c>
      <c r="Y7692">
        <f t="shared" si="1442"/>
        <v>0</v>
      </c>
      <c r="Z7692">
        <f t="shared" si="1443"/>
        <v>0</v>
      </c>
    </row>
    <row r="7693" spans="2:26" x14ac:dyDescent="0.25">
      <c r="B7693" s="11">
        <f t="shared" si="1444"/>
        <v>44882.041666648038</v>
      </c>
      <c r="C7693" s="1">
        <f t="shared" ref="C7693:C7756" si="1447">MONTH(B7693)</f>
        <v>11</v>
      </c>
      <c r="D7693" s="1">
        <f t="shared" ref="D7693:D7756" si="1448">WEEKDAY(B7693,2)</f>
        <v>4</v>
      </c>
      <c r="E7693" s="12">
        <f t="shared" ref="E7693:E7756" si="1449">HOUR(B7693)+1</f>
        <v>2</v>
      </c>
      <c r="F7693" s="124" t="str">
        <f t="shared" ref="F7693:F7756" si="1450">IF(AND(C7693&gt;5,C7693&lt;9,D7693&lt;6,E7693&gt;14,E7693&lt;19),"1",IF(AND(OR(E7693=8,E7693=9,E7693=19,E7693=20),C7693&lt;3,D7693&lt;6),"1","0"))</f>
        <v>0</v>
      </c>
      <c r="G7693" s="1">
        <f ca="1">(OFFSET(O7693,0,MATCH(Customer!$J$6,'CDH &amp; HDH'!$P$11:$X$11,0)))</f>
        <v>40</v>
      </c>
      <c r="H7693" s="1" t="str">
        <f t="shared" ref="H7693:H7756" si="1451">IF(AND(C7693&gt;=5,C7693&lt;=9),"Cooling","Heating")</f>
        <v>Heating</v>
      </c>
      <c r="I7693" s="1">
        <f ca="1">OFFSET(IF($H7693="Cooling",Customer!$C$25,Customer!$C$52),E7693,D7693)</f>
        <v>66</v>
      </c>
      <c r="J7693" s="1">
        <f ca="1">OFFSET(IF($H7693="Cooling",Customer!$L$25,Customer!$L$52),$E7693,$D7693)</f>
        <v>64</v>
      </c>
      <c r="K7693" s="16">
        <f t="shared" ref="K7693:K7756" si="1452">IF($H7693="Heating",0,MAX(0,$G7693-I7693))</f>
        <v>0</v>
      </c>
      <c r="L7693" s="16">
        <f t="shared" ref="L7693:L7756" si="1453">IF($H7693="Heating",0,MAX(0,$G7693-J7693))</f>
        <v>0</v>
      </c>
      <c r="M7693" s="17">
        <f t="shared" ca="1" si="1445"/>
        <v>26</v>
      </c>
      <c r="N7693" s="17">
        <f t="shared" ca="1" si="1446"/>
        <v>24</v>
      </c>
      <c r="O7693" s="4"/>
      <c r="P7693" s="4">
        <v>49</v>
      </c>
      <c r="Q7693" s="4">
        <v>55</v>
      </c>
      <c r="R7693" s="4">
        <v>36</v>
      </c>
      <c r="S7693" s="4">
        <v>40</v>
      </c>
      <c r="T7693" s="4">
        <v>51</v>
      </c>
      <c r="U7693" s="4">
        <v>39</v>
      </c>
      <c r="V7693" s="13">
        <v>40</v>
      </c>
      <c r="W7693" s="4">
        <v>42</v>
      </c>
      <c r="X7693" s="4">
        <v>57</v>
      </c>
      <c r="Y7693">
        <f t="shared" ref="Y7693:Y7756" si="1454">1.08*400*K7693</f>
        <v>0</v>
      </c>
      <c r="Z7693">
        <f t="shared" ref="Z7693:Z7756" si="1455">1.08*400*L7693</f>
        <v>0</v>
      </c>
    </row>
    <row r="7694" spans="2:26" x14ac:dyDescent="0.25">
      <c r="B7694" s="11">
        <f t="shared" ref="B7694:B7757" si="1456">B7693+1/24</f>
        <v>44882.083333314702</v>
      </c>
      <c r="C7694" s="1">
        <f t="shared" si="1447"/>
        <v>11</v>
      </c>
      <c r="D7694" s="1">
        <f t="shared" si="1448"/>
        <v>4</v>
      </c>
      <c r="E7694" s="12">
        <f t="shared" si="1449"/>
        <v>3</v>
      </c>
      <c r="F7694" s="124" t="str">
        <f t="shared" si="1450"/>
        <v>0</v>
      </c>
      <c r="G7694" s="1">
        <f ca="1">(OFFSET(O7694,0,MATCH(Customer!$J$6,'CDH &amp; HDH'!$P$11:$X$11,0)))</f>
        <v>39</v>
      </c>
      <c r="H7694" s="1" t="str">
        <f t="shared" si="1451"/>
        <v>Heating</v>
      </c>
      <c r="I7694" s="1">
        <f ca="1">OFFSET(IF($H7694="Cooling",Customer!$C$25,Customer!$C$52),E7694,D7694)</f>
        <v>66</v>
      </c>
      <c r="J7694" s="1">
        <f ca="1">OFFSET(IF($H7694="Cooling",Customer!$L$25,Customer!$L$52),$E7694,$D7694)</f>
        <v>64</v>
      </c>
      <c r="K7694" s="16">
        <f t="shared" si="1452"/>
        <v>0</v>
      </c>
      <c r="L7694" s="16">
        <f t="shared" si="1453"/>
        <v>0</v>
      </c>
      <c r="M7694" s="17">
        <f t="shared" ca="1" si="1445"/>
        <v>27</v>
      </c>
      <c r="N7694" s="17">
        <f t="shared" ca="1" si="1446"/>
        <v>25</v>
      </c>
      <c r="O7694" s="4"/>
      <c r="P7694" s="4">
        <v>49</v>
      </c>
      <c r="Q7694" s="4">
        <v>54</v>
      </c>
      <c r="R7694" s="4">
        <v>36</v>
      </c>
      <c r="S7694" s="4">
        <v>39</v>
      </c>
      <c r="T7694" s="4">
        <v>50</v>
      </c>
      <c r="U7694" s="4">
        <v>37</v>
      </c>
      <c r="V7694" s="13">
        <v>39</v>
      </c>
      <c r="W7694" s="4">
        <v>42</v>
      </c>
      <c r="X7694" s="4">
        <v>57</v>
      </c>
      <c r="Y7694">
        <f t="shared" si="1454"/>
        <v>0</v>
      </c>
      <c r="Z7694">
        <f t="shared" si="1455"/>
        <v>0</v>
      </c>
    </row>
    <row r="7695" spans="2:26" x14ac:dyDescent="0.25">
      <c r="B7695" s="11">
        <f t="shared" si="1456"/>
        <v>44882.124999981366</v>
      </c>
      <c r="C7695" s="1">
        <f t="shared" si="1447"/>
        <v>11</v>
      </c>
      <c r="D7695" s="1">
        <f t="shared" si="1448"/>
        <v>4</v>
      </c>
      <c r="E7695" s="12">
        <f t="shared" si="1449"/>
        <v>4</v>
      </c>
      <c r="F7695" s="124" t="str">
        <f t="shared" si="1450"/>
        <v>0</v>
      </c>
      <c r="G7695" s="1">
        <f ca="1">(OFFSET(O7695,0,MATCH(Customer!$J$6,'CDH &amp; HDH'!$P$11:$X$11,0)))</f>
        <v>39</v>
      </c>
      <c r="H7695" s="1" t="str">
        <f t="shared" si="1451"/>
        <v>Heating</v>
      </c>
      <c r="I7695" s="1">
        <f ca="1">OFFSET(IF($H7695="Cooling",Customer!$C$25,Customer!$C$52),E7695,D7695)</f>
        <v>66</v>
      </c>
      <c r="J7695" s="1">
        <f ca="1">OFFSET(IF($H7695="Cooling",Customer!$L$25,Customer!$L$52),$E7695,$D7695)</f>
        <v>64</v>
      </c>
      <c r="K7695" s="16">
        <f t="shared" si="1452"/>
        <v>0</v>
      </c>
      <c r="L7695" s="16">
        <f t="shared" si="1453"/>
        <v>0</v>
      </c>
      <c r="M7695" s="17">
        <f t="shared" ca="1" si="1445"/>
        <v>27</v>
      </c>
      <c r="N7695" s="17">
        <f t="shared" ca="1" si="1446"/>
        <v>25</v>
      </c>
      <c r="O7695" s="4"/>
      <c r="P7695" s="4">
        <v>50</v>
      </c>
      <c r="Q7695" s="4">
        <v>54</v>
      </c>
      <c r="R7695" s="4">
        <v>35</v>
      </c>
      <c r="S7695" s="4">
        <v>39</v>
      </c>
      <c r="T7695" s="4">
        <v>51</v>
      </c>
      <c r="U7695" s="4">
        <v>34</v>
      </c>
      <c r="V7695" s="13">
        <v>39</v>
      </c>
      <c r="W7695" s="4">
        <v>42</v>
      </c>
      <c r="X7695" s="4">
        <v>53</v>
      </c>
      <c r="Y7695">
        <f t="shared" si="1454"/>
        <v>0</v>
      </c>
      <c r="Z7695">
        <f t="shared" si="1455"/>
        <v>0</v>
      </c>
    </row>
    <row r="7696" spans="2:26" x14ac:dyDescent="0.25">
      <c r="B7696" s="11">
        <f t="shared" si="1456"/>
        <v>44882.166666648031</v>
      </c>
      <c r="C7696" s="1">
        <f t="shared" si="1447"/>
        <v>11</v>
      </c>
      <c r="D7696" s="1">
        <f t="shared" si="1448"/>
        <v>4</v>
      </c>
      <c r="E7696" s="12">
        <f t="shared" si="1449"/>
        <v>5</v>
      </c>
      <c r="F7696" s="124" t="str">
        <f t="shared" si="1450"/>
        <v>0</v>
      </c>
      <c r="G7696" s="1">
        <f ca="1">(OFFSET(O7696,0,MATCH(Customer!$J$6,'CDH &amp; HDH'!$P$11:$X$11,0)))</f>
        <v>39</v>
      </c>
      <c r="H7696" s="1" t="str">
        <f t="shared" si="1451"/>
        <v>Heating</v>
      </c>
      <c r="I7696" s="1">
        <f ca="1">OFFSET(IF($H7696="Cooling",Customer!$C$25,Customer!$C$52),E7696,D7696)</f>
        <v>66</v>
      </c>
      <c r="J7696" s="1">
        <f ca="1">OFFSET(IF($H7696="Cooling",Customer!$L$25,Customer!$L$52),$E7696,$D7696)</f>
        <v>64</v>
      </c>
      <c r="K7696" s="16">
        <f t="shared" si="1452"/>
        <v>0</v>
      </c>
      <c r="L7696" s="16">
        <f t="shared" si="1453"/>
        <v>0</v>
      </c>
      <c r="M7696" s="17">
        <f t="shared" ca="1" si="1445"/>
        <v>27</v>
      </c>
      <c r="N7696" s="17">
        <f t="shared" ca="1" si="1446"/>
        <v>25</v>
      </c>
      <c r="O7696" s="4"/>
      <c r="P7696" s="4">
        <v>49</v>
      </c>
      <c r="Q7696" s="4">
        <v>48</v>
      </c>
      <c r="R7696" s="4">
        <v>35</v>
      </c>
      <c r="S7696" s="4">
        <v>38</v>
      </c>
      <c r="T7696" s="4">
        <v>51</v>
      </c>
      <c r="U7696" s="4">
        <v>34</v>
      </c>
      <c r="V7696" s="13">
        <v>39</v>
      </c>
      <c r="W7696" s="4">
        <v>42</v>
      </c>
      <c r="X7696" s="4">
        <v>51</v>
      </c>
      <c r="Y7696">
        <f t="shared" si="1454"/>
        <v>0</v>
      </c>
      <c r="Z7696">
        <f t="shared" si="1455"/>
        <v>0</v>
      </c>
    </row>
    <row r="7697" spans="2:26" x14ac:dyDescent="0.25">
      <c r="B7697" s="11">
        <f t="shared" si="1456"/>
        <v>44882.208333314695</v>
      </c>
      <c r="C7697" s="1">
        <f t="shared" si="1447"/>
        <v>11</v>
      </c>
      <c r="D7697" s="1">
        <f t="shared" si="1448"/>
        <v>4</v>
      </c>
      <c r="E7697" s="12">
        <f t="shared" si="1449"/>
        <v>6</v>
      </c>
      <c r="F7697" s="124" t="str">
        <f t="shared" si="1450"/>
        <v>0</v>
      </c>
      <c r="G7697" s="1">
        <f ca="1">(OFFSET(O7697,0,MATCH(Customer!$J$6,'CDH &amp; HDH'!$P$11:$X$11,0)))</f>
        <v>37</v>
      </c>
      <c r="H7697" s="1" t="str">
        <f t="shared" si="1451"/>
        <v>Heating</v>
      </c>
      <c r="I7697" s="1">
        <f ca="1">OFFSET(IF($H7697="Cooling",Customer!$C$25,Customer!$C$52),E7697,D7697)</f>
        <v>66</v>
      </c>
      <c r="J7697" s="1">
        <f ca="1">OFFSET(IF($H7697="Cooling",Customer!$L$25,Customer!$L$52),$E7697,$D7697)</f>
        <v>64</v>
      </c>
      <c r="K7697" s="16">
        <f t="shared" si="1452"/>
        <v>0</v>
      </c>
      <c r="L7697" s="16">
        <f t="shared" si="1453"/>
        <v>0</v>
      </c>
      <c r="M7697" s="17">
        <f t="shared" ca="1" si="1445"/>
        <v>29</v>
      </c>
      <c r="N7697" s="17">
        <f t="shared" ca="1" si="1446"/>
        <v>27</v>
      </c>
      <c r="O7697" s="4"/>
      <c r="P7697" s="4">
        <v>50</v>
      </c>
      <c r="Q7697" s="4">
        <v>46</v>
      </c>
      <c r="R7697" s="4">
        <v>36</v>
      </c>
      <c r="S7697" s="4">
        <v>38</v>
      </c>
      <c r="T7697" s="4">
        <v>52</v>
      </c>
      <c r="U7697" s="4">
        <v>35</v>
      </c>
      <c r="V7697" s="13">
        <v>37</v>
      </c>
      <c r="W7697" s="4">
        <v>42</v>
      </c>
      <c r="X7697" s="4">
        <v>49</v>
      </c>
      <c r="Y7697">
        <f t="shared" si="1454"/>
        <v>0</v>
      </c>
      <c r="Z7697">
        <f t="shared" si="1455"/>
        <v>0</v>
      </c>
    </row>
    <row r="7698" spans="2:26" x14ac:dyDescent="0.25">
      <c r="B7698" s="11">
        <f t="shared" si="1456"/>
        <v>44882.249999981359</v>
      </c>
      <c r="C7698" s="1">
        <f t="shared" si="1447"/>
        <v>11</v>
      </c>
      <c r="D7698" s="1">
        <f t="shared" si="1448"/>
        <v>4</v>
      </c>
      <c r="E7698" s="12">
        <f t="shared" si="1449"/>
        <v>7</v>
      </c>
      <c r="F7698" s="124" t="str">
        <f t="shared" si="1450"/>
        <v>0</v>
      </c>
      <c r="G7698" s="1">
        <f ca="1">(OFFSET(O7698,0,MATCH(Customer!$J$6,'CDH &amp; HDH'!$P$11:$X$11,0)))</f>
        <v>36</v>
      </c>
      <c r="H7698" s="1" t="str">
        <f t="shared" si="1451"/>
        <v>Heating</v>
      </c>
      <c r="I7698" s="1">
        <f ca="1">OFFSET(IF($H7698="Cooling",Customer!$C$25,Customer!$C$52),E7698,D7698)</f>
        <v>66</v>
      </c>
      <c r="J7698" s="1">
        <f ca="1">OFFSET(IF($H7698="Cooling",Customer!$L$25,Customer!$L$52),$E7698,$D7698)</f>
        <v>64</v>
      </c>
      <c r="K7698" s="16">
        <f t="shared" si="1452"/>
        <v>0</v>
      </c>
      <c r="L7698" s="16">
        <f t="shared" si="1453"/>
        <v>0</v>
      </c>
      <c r="M7698" s="17">
        <f t="shared" ca="1" si="1445"/>
        <v>30</v>
      </c>
      <c r="N7698" s="17">
        <f t="shared" ca="1" si="1446"/>
        <v>28</v>
      </c>
      <c r="O7698" s="4"/>
      <c r="P7698" s="4">
        <v>50</v>
      </c>
      <c r="Q7698" s="4">
        <v>43</v>
      </c>
      <c r="R7698" s="4">
        <v>36</v>
      </c>
      <c r="S7698" s="4">
        <v>37</v>
      </c>
      <c r="T7698" s="4">
        <v>51</v>
      </c>
      <c r="U7698" s="4">
        <v>35</v>
      </c>
      <c r="V7698" s="13">
        <v>36</v>
      </c>
      <c r="W7698" s="4">
        <v>42</v>
      </c>
      <c r="X7698" s="4">
        <v>45</v>
      </c>
      <c r="Y7698">
        <f t="shared" si="1454"/>
        <v>0</v>
      </c>
      <c r="Z7698">
        <f t="shared" si="1455"/>
        <v>0</v>
      </c>
    </row>
    <row r="7699" spans="2:26" x14ac:dyDescent="0.25">
      <c r="B7699" s="11">
        <f t="shared" si="1456"/>
        <v>44882.291666648023</v>
      </c>
      <c r="C7699" s="1">
        <f t="shared" si="1447"/>
        <v>11</v>
      </c>
      <c r="D7699" s="1">
        <f t="shared" si="1448"/>
        <v>4</v>
      </c>
      <c r="E7699" s="12">
        <f t="shared" si="1449"/>
        <v>8</v>
      </c>
      <c r="F7699" s="124" t="str">
        <f t="shared" si="1450"/>
        <v>0</v>
      </c>
      <c r="G7699" s="1">
        <f ca="1">(OFFSET(O7699,0,MATCH(Customer!$J$6,'CDH &amp; HDH'!$P$11:$X$11,0)))</f>
        <v>36</v>
      </c>
      <c r="H7699" s="1" t="str">
        <f t="shared" si="1451"/>
        <v>Heating</v>
      </c>
      <c r="I7699" s="1">
        <f ca="1">OFFSET(IF($H7699="Cooling",Customer!$C$25,Customer!$C$52),E7699,D7699)</f>
        <v>70</v>
      </c>
      <c r="J7699" s="1">
        <f ca="1">OFFSET(IF($H7699="Cooling",Customer!$L$25,Customer!$L$52),$E7699,$D7699)</f>
        <v>70</v>
      </c>
      <c r="K7699" s="16">
        <f t="shared" si="1452"/>
        <v>0</v>
      </c>
      <c r="L7699" s="16">
        <f t="shared" si="1453"/>
        <v>0</v>
      </c>
      <c r="M7699" s="17">
        <f t="shared" ca="1" si="1445"/>
        <v>34</v>
      </c>
      <c r="N7699" s="17">
        <f t="shared" ca="1" si="1446"/>
        <v>34</v>
      </c>
      <c r="O7699" s="4"/>
      <c r="P7699" s="4">
        <v>51</v>
      </c>
      <c r="Q7699" s="4">
        <v>40</v>
      </c>
      <c r="R7699" s="4">
        <v>36</v>
      </c>
      <c r="S7699" s="4">
        <v>36</v>
      </c>
      <c r="T7699" s="4">
        <v>53</v>
      </c>
      <c r="U7699" s="4">
        <v>36</v>
      </c>
      <c r="V7699" s="13">
        <v>36</v>
      </c>
      <c r="W7699" s="4">
        <v>43</v>
      </c>
      <c r="X7699" s="4">
        <v>43</v>
      </c>
      <c r="Y7699">
        <f t="shared" si="1454"/>
        <v>0</v>
      </c>
      <c r="Z7699">
        <f t="shared" si="1455"/>
        <v>0</v>
      </c>
    </row>
    <row r="7700" spans="2:26" x14ac:dyDescent="0.25">
      <c r="B7700" s="11">
        <f t="shared" si="1456"/>
        <v>44882.333333314687</v>
      </c>
      <c r="C7700" s="1">
        <f t="shared" si="1447"/>
        <v>11</v>
      </c>
      <c r="D7700" s="1">
        <f t="shared" si="1448"/>
        <v>4</v>
      </c>
      <c r="E7700" s="12">
        <f t="shared" si="1449"/>
        <v>9</v>
      </c>
      <c r="F7700" s="124" t="str">
        <f t="shared" si="1450"/>
        <v>0</v>
      </c>
      <c r="G7700" s="1">
        <f ca="1">(OFFSET(O7700,0,MATCH(Customer!$J$6,'CDH &amp; HDH'!$P$11:$X$11,0)))</f>
        <v>36</v>
      </c>
      <c r="H7700" s="1" t="str">
        <f t="shared" si="1451"/>
        <v>Heating</v>
      </c>
      <c r="I7700" s="1">
        <f ca="1">OFFSET(IF($H7700="Cooling",Customer!$C$25,Customer!$C$52),E7700,D7700)</f>
        <v>70</v>
      </c>
      <c r="J7700" s="1">
        <f ca="1">OFFSET(IF($H7700="Cooling",Customer!$L$25,Customer!$L$52),$E7700,$D7700)</f>
        <v>70</v>
      </c>
      <c r="K7700" s="16">
        <f t="shared" si="1452"/>
        <v>0</v>
      </c>
      <c r="L7700" s="16">
        <f t="shared" si="1453"/>
        <v>0</v>
      </c>
      <c r="M7700" s="17">
        <f t="shared" ca="1" si="1445"/>
        <v>34</v>
      </c>
      <c r="N7700" s="17">
        <f t="shared" ca="1" si="1446"/>
        <v>34</v>
      </c>
      <c r="O7700" s="4"/>
      <c r="P7700" s="4">
        <v>54</v>
      </c>
      <c r="Q7700" s="4">
        <v>39</v>
      </c>
      <c r="R7700" s="4">
        <v>37</v>
      </c>
      <c r="S7700" s="4">
        <v>37</v>
      </c>
      <c r="T7700" s="4">
        <v>52</v>
      </c>
      <c r="U7700" s="4">
        <v>37</v>
      </c>
      <c r="V7700" s="13">
        <v>36</v>
      </c>
      <c r="W7700" s="4">
        <v>44</v>
      </c>
      <c r="X7700" s="4">
        <v>45</v>
      </c>
      <c r="Y7700">
        <f t="shared" si="1454"/>
        <v>0</v>
      </c>
      <c r="Z7700">
        <f t="shared" si="1455"/>
        <v>0</v>
      </c>
    </row>
    <row r="7701" spans="2:26" x14ac:dyDescent="0.25">
      <c r="B7701" s="11">
        <f t="shared" si="1456"/>
        <v>44882.374999981352</v>
      </c>
      <c r="C7701" s="1">
        <f t="shared" si="1447"/>
        <v>11</v>
      </c>
      <c r="D7701" s="1">
        <f t="shared" si="1448"/>
        <v>4</v>
      </c>
      <c r="E7701" s="12">
        <f t="shared" si="1449"/>
        <v>10</v>
      </c>
      <c r="F7701" s="124" t="str">
        <f t="shared" si="1450"/>
        <v>0</v>
      </c>
      <c r="G7701" s="1">
        <f ca="1">(OFFSET(O7701,0,MATCH(Customer!$J$6,'CDH &amp; HDH'!$P$11:$X$11,0)))</f>
        <v>38</v>
      </c>
      <c r="H7701" s="1" t="str">
        <f t="shared" si="1451"/>
        <v>Heating</v>
      </c>
      <c r="I7701" s="1">
        <f ca="1">OFFSET(IF($H7701="Cooling",Customer!$C$25,Customer!$C$52),E7701,D7701)</f>
        <v>70</v>
      </c>
      <c r="J7701" s="1">
        <f ca="1">OFFSET(IF($H7701="Cooling",Customer!$L$25,Customer!$L$52),$E7701,$D7701)</f>
        <v>70</v>
      </c>
      <c r="K7701" s="16">
        <f t="shared" si="1452"/>
        <v>0</v>
      </c>
      <c r="L7701" s="16">
        <f t="shared" si="1453"/>
        <v>0</v>
      </c>
      <c r="M7701" s="17">
        <f t="shared" ca="1" si="1445"/>
        <v>32</v>
      </c>
      <c r="N7701" s="17">
        <f t="shared" ca="1" si="1446"/>
        <v>32</v>
      </c>
      <c r="O7701" s="4"/>
      <c r="P7701" s="4">
        <v>55</v>
      </c>
      <c r="Q7701" s="4">
        <v>40</v>
      </c>
      <c r="R7701" s="4">
        <v>38</v>
      </c>
      <c r="S7701" s="4">
        <v>38</v>
      </c>
      <c r="T7701" s="4">
        <v>54</v>
      </c>
      <c r="U7701" s="4">
        <v>39</v>
      </c>
      <c r="V7701" s="13">
        <v>38</v>
      </c>
      <c r="W7701" s="4">
        <v>46</v>
      </c>
      <c r="X7701" s="4">
        <v>45</v>
      </c>
      <c r="Y7701">
        <f t="shared" si="1454"/>
        <v>0</v>
      </c>
      <c r="Z7701">
        <f t="shared" si="1455"/>
        <v>0</v>
      </c>
    </row>
    <row r="7702" spans="2:26" x14ac:dyDescent="0.25">
      <c r="B7702" s="11">
        <f t="shared" si="1456"/>
        <v>44882.416666648016</v>
      </c>
      <c r="C7702" s="1">
        <f t="shared" si="1447"/>
        <v>11</v>
      </c>
      <c r="D7702" s="1">
        <f t="shared" si="1448"/>
        <v>4</v>
      </c>
      <c r="E7702" s="12">
        <f t="shared" si="1449"/>
        <v>11</v>
      </c>
      <c r="F7702" s="124" t="str">
        <f t="shared" si="1450"/>
        <v>0</v>
      </c>
      <c r="G7702" s="1">
        <f ca="1">(OFFSET(O7702,0,MATCH(Customer!$J$6,'CDH &amp; HDH'!$P$11:$X$11,0)))</f>
        <v>39</v>
      </c>
      <c r="H7702" s="1" t="str">
        <f t="shared" si="1451"/>
        <v>Heating</v>
      </c>
      <c r="I7702" s="1">
        <f ca="1">OFFSET(IF($H7702="Cooling",Customer!$C$25,Customer!$C$52),E7702,D7702)</f>
        <v>70</v>
      </c>
      <c r="J7702" s="1">
        <f ca="1">OFFSET(IF($H7702="Cooling",Customer!$L$25,Customer!$L$52),$E7702,$D7702)</f>
        <v>70</v>
      </c>
      <c r="K7702" s="16">
        <f t="shared" si="1452"/>
        <v>0</v>
      </c>
      <c r="L7702" s="16">
        <f t="shared" si="1453"/>
        <v>0</v>
      </c>
      <c r="M7702" s="17">
        <f t="shared" ca="1" si="1445"/>
        <v>31</v>
      </c>
      <c r="N7702" s="17">
        <f t="shared" ca="1" si="1446"/>
        <v>31</v>
      </c>
      <c r="O7702" s="4"/>
      <c r="P7702" s="4">
        <v>61</v>
      </c>
      <c r="Q7702" s="4">
        <v>42</v>
      </c>
      <c r="R7702" s="4">
        <v>38</v>
      </c>
      <c r="S7702" s="4">
        <v>38</v>
      </c>
      <c r="T7702" s="4">
        <v>58</v>
      </c>
      <c r="U7702" s="4">
        <v>43</v>
      </c>
      <c r="V7702" s="13">
        <v>39</v>
      </c>
      <c r="W7702" s="4">
        <v>47</v>
      </c>
      <c r="X7702" s="4">
        <v>46</v>
      </c>
      <c r="Y7702">
        <f t="shared" si="1454"/>
        <v>0</v>
      </c>
      <c r="Z7702">
        <f t="shared" si="1455"/>
        <v>0</v>
      </c>
    </row>
    <row r="7703" spans="2:26" x14ac:dyDescent="0.25">
      <c r="B7703" s="11">
        <f t="shared" si="1456"/>
        <v>44882.45833331468</v>
      </c>
      <c r="C7703" s="1">
        <f t="shared" si="1447"/>
        <v>11</v>
      </c>
      <c r="D7703" s="1">
        <f t="shared" si="1448"/>
        <v>4</v>
      </c>
      <c r="E7703" s="12">
        <f t="shared" si="1449"/>
        <v>12</v>
      </c>
      <c r="F7703" s="124" t="str">
        <f t="shared" si="1450"/>
        <v>0</v>
      </c>
      <c r="G7703" s="1">
        <f ca="1">(OFFSET(O7703,0,MATCH(Customer!$J$6,'CDH &amp; HDH'!$P$11:$X$11,0)))</f>
        <v>41</v>
      </c>
      <c r="H7703" s="1" t="str">
        <f t="shared" si="1451"/>
        <v>Heating</v>
      </c>
      <c r="I7703" s="1">
        <f ca="1">OFFSET(IF($H7703="Cooling",Customer!$C$25,Customer!$C$52),E7703,D7703)</f>
        <v>70</v>
      </c>
      <c r="J7703" s="1">
        <f ca="1">OFFSET(IF($H7703="Cooling",Customer!$L$25,Customer!$L$52),$E7703,$D7703)</f>
        <v>70</v>
      </c>
      <c r="K7703" s="16">
        <f t="shared" si="1452"/>
        <v>0</v>
      </c>
      <c r="L7703" s="16">
        <f t="shared" si="1453"/>
        <v>0</v>
      </c>
      <c r="M7703" s="17">
        <f t="shared" ca="1" si="1445"/>
        <v>29</v>
      </c>
      <c r="N7703" s="17">
        <f t="shared" ca="1" si="1446"/>
        <v>29</v>
      </c>
      <c r="O7703" s="4"/>
      <c r="P7703" s="4">
        <v>65</v>
      </c>
      <c r="Q7703" s="4">
        <v>44</v>
      </c>
      <c r="R7703" s="4">
        <v>39</v>
      </c>
      <c r="S7703" s="4">
        <v>40</v>
      </c>
      <c r="T7703" s="4">
        <v>64</v>
      </c>
      <c r="U7703" s="4">
        <v>41</v>
      </c>
      <c r="V7703" s="13">
        <v>41</v>
      </c>
      <c r="W7703" s="4">
        <v>48</v>
      </c>
      <c r="X7703" s="4">
        <v>49</v>
      </c>
      <c r="Y7703">
        <f t="shared" si="1454"/>
        <v>0</v>
      </c>
      <c r="Z7703">
        <f t="shared" si="1455"/>
        <v>0</v>
      </c>
    </row>
    <row r="7704" spans="2:26" x14ac:dyDescent="0.25">
      <c r="B7704" s="11">
        <f t="shared" si="1456"/>
        <v>44882.499999981344</v>
      </c>
      <c r="C7704" s="1">
        <f t="shared" si="1447"/>
        <v>11</v>
      </c>
      <c r="D7704" s="1">
        <f t="shared" si="1448"/>
        <v>4</v>
      </c>
      <c r="E7704" s="12">
        <f t="shared" si="1449"/>
        <v>13</v>
      </c>
      <c r="F7704" s="124" t="str">
        <f t="shared" si="1450"/>
        <v>0</v>
      </c>
      <c r="G7704" s="1">
        <f ca="1">(OFFSET(O7704,0,MATCH(Customer!$J$6,'CDH &amp; HDH'!$P$11:$X$11,0)))</f>
        <v>42</v>
      </c>
      <c r="H7704" s="1" t="str">
        <f t="shared" si="1451"/>
        <v>Heating</v>
      </c>
      <c r="I7704" s="1">
        <f ca="1">OFFSET(IF($H7704="Cooling",Customer!$C$25,Customer!$C$52),E7704,D7704)</f>
        <v>70</v>
      </c>
      <c r="J7704" s="1">
        <f ca="1">OFFSET(IF($H7704="Cooling",Customer!$L$25,Customer!$L$52),$E7704,$D7704)</f>
        <v>70</v>
      </c>
      <c r="K7704" s="16">
        <f t="shared" si="1452"/>
        <v>0</v>
      </c>
      <c r="L7704" s="16">
        <f t="shared" si="1453"/>
        <v>0</v>
      </c>
      <c r="M7704" s="17">
        <f t="shared" ca="1" si="1445"/>
        <v>28</v>
      </c>
      <c r="N7704" s="17">
        <f t="shared" ca="1" si="1446"/>
        <v>28</v>
      </c>
      <c r="O7704" s="4"/>
      <c r="P7704" s="4">
        <v>66</v>
      </c>
      <c r="Q7704" s="4">
        <v>44</v>
      </c>
      <c r="R7704" s="4">
        <v>41</v>
      </c>
      <c r="S7704" s="4">
        <v>41</v>
      </c>
      <c r="T7704" s="4">
        <v>65</v>
      </c>
      <c r="U7704" s="4">
        <v>43</v>
      </c>
      <c r="V7704" s="13">
        <v>42</v>
      </c>
      <c r="W7704" s="4">
        <v>48</v>
      </c>
      <c r="X7704" s="4">
        <v>50</v>
      </c>
      <c r="Y7704">
        <f t="shared" si="1454"/>
        <v>0</v>
      </c>
      <c r="Z7704">
        <f t="shared" si="1455"/>
        <v>0</v>
      </c>
    </row>
    <row r="7705" spans="2:26" x14ac:dyDescent="0.25">
      <c r="B7705" s="11">
        <f t="shared" si="1456"/>
        <v>44882.541666648009</v>
      </c>
      <c r="C7705" s="1">
        <f t="shared" si="1447"/>
        <v>11</v>
      </c>
      <c r="D7705" s="1">
        <f t="shared" si="1448"/>
        <v>4</v>
      </c>
      <c r="E7705" s="12">
        <f t="shared" si="1449"/>
        <v>14</v>
      </c>
      <c r="F7705" s="124" t="str">
        <f t="shared" si="1450"/>
        <v>0</v>
      </c>
      <c r="G7705" s="1">
        <f ca="1">(OFFSET(O7705,0,MATCH(Customer!$J$6,'CDH &amp; HDH'!$P$11:$X$11,0)))</f>
        <v>44</v>
      </c>
      <c r="H7705" s="1" t="str">
        <f t="shared" si="1451"/>
        <v>Heating</v>
      </c>
      <c r="I7705" s="1">
        <f ca="1">OFFSET(IF($H7705="Cooling",Customer!$C$25,Customer!$C$52),E7705,D7705)</f>
        <v>70</v>
      </c>
      <c r="J7705" s="1">
        <f ca="1">OFFSET(IF($H7705="Cooling",Customer!$L$25,Customer!$L$52),$E7705,$D7705)</f>
        <v>70</v>
      </c>
      <c r="K7705" s="16">
        <f t="shared" si="1452"/>
        <v>0</v>
      </c>
      <c r="L7705" s="16">
        <f t="shared" si="1453"/>
        <v>0</v>
      </c>
      <c r="M7705" s="17">
        <f t="shared" ca="1" si="1445"/>
        <v>26</v>
      </c>
      <c r="N7705" s="17">
        <f t="shared" ca="1" si="1446"/>
        <v>26</v>
      </c>
      <c r="O7705" s="4"/>
      <c r="P7705" s="4">
        <v>69</v>
      </c>
      <c r="Q7705" s="4">
        <v>45</v>
      </c>
      <c r="R7705" s="4">
        <v>41</v>
      </c>
      <c r="S7705" s="4">
        <v>43</v>
      </c>
      <c r="T7705" s="4">
        <v>67</v>
      </c>
      <c r="U7705" s="4">
        <v>43</v>
      </c>
      <c r="V7705" s="13">
        <v>44</v>
      </c>
      <c r="W7705" s="4">
        <v>48</v>
      </c>
      <c r="X7705" s="4">
        <v>51</v>
      </c>
      <c r="Y7705">
        <f t="shared" si="1454"/>
        <v>0</v>
      </c>
      <c r="Z7705">
        <f t="shared" si="1455"/>
        <v>0</v>
      </c>
    </row>
    <row r="7706" spans="2:26" x14ac:dyDescent="0.25">
      <c r="B7706" s="11">
        <f t="shared" si="1456"/>
        <v>44882.583333314673</v>
      </c>
      <c r="C7706" s="1">
        <f t="shared" si="1447"/>
        <v>11</v>
      </c>
      <c r="D7706" s="1">
        <f t="shared" si="1448"/>
        <v>4</v>
      </c>
      <c r="E7706" s="12">
        <f t="shared" si="1449"/>
        <v>15</v>
      </c>
      <c r="F7706" s="124" t="str">
        <f t="shared" si="1450"/>
        <v>0</v>
      </c>
      <c r="G7706" s="1">
        <f ca="1">(OFFSET(O7706,0,MATCH(Customer!$J$6,'CDH &amp; HDH'!$P$11:$X$11,0)))</f>
        <v>44</v>
      </c>
      <c r="H7706" s="1" t="str">
        <f t="shared" si="1451"/>
        <v>Heating</v>
      </c>
      <c r="I7706" s="1">
        <f ca="1">OFFSET(IF($H7706="Cooling",Customer!$C$25,Customer!$C$52),E7706,D7706)</f>
        <v>70</v>
      </c>
      <c r="J7706" s="1">
        <f ca="1">OFFSET(IF($H7706="Cooling",Customer!$L$25,Customer!$L$52),$E7706,$D7706)</f>
        <v>70</v>
      </c>
      <c r="K7706" s="16">
        <f t="shared" si="1452"/>
        <v>0</v>
      </c>
      <c r="L7706" s="16">
        <f t="shared" si="1453"/>
        <v>0</v>
      </c>
      <c r="M7706" s="17">
        <f t="shared" ca="1" si="1445"/>
        <v>26</v>
      </c>
      <c r="N7706" s="17">
        <f t="shared" ca="1" si="1446"/>
        <v>26</v>
      </c>
      <c r="O7706" s="4"/>
      <c r="P7706" s="4">
        <v>67</v>
      </c>
      <c r="Q7706" s="4">
        <v>45</v>
      </c>
      <c r="R7706" s="4">
        <v>41</v>
      </c>
      <c r="S7706" s="4">
        <v>44</v>
      </c>
      <c r="T7706" s="4">
        <v>67</v>
      </c>
      <c r="U7706" s="4">
        <v>44</v>
      </c>
      <c r="V7706" s="13">
        <v>44</v>
      </c>
      <c r="W7706" s="4">
        <v>48</v>
      </c>
      <c r="X7706" s="4">
        <v>50</v>
      </c>
      <c r="Y7706">
        <f t="shared" si="1454"/>
        <v>0</v>
      </c>
      <c r="Z7706">
        <f t="shared" si="1455"/>
        <v>0</v>
      </c>
    </row>
    <row r="7707" spans="2:26" x14ac:dyDescent="0.25">
      <c r="B7707" s="11">
        <f t="shared" si="1456"/>
        <v>44882.624999981337</v>
      </c>
      <c r="C7707" s="1">
        <f t="shared" si="1447"/>
        <v>11</v>
      </c>
      <c r="D7707" s="1">
        <f t="shared" si="1448"/>
        <v>4</v>
      </c>
      <c r="E7707" s="12">
        <f t="shared" si="1449"/>
        <v>16</v>
      </c>
      <c r="F7707" s="124" t="str">
        <f t="shared" si="1450"/>
        <v>0</v>
      </c>
      <c r="G7707" s="1">
        <f ca="1">(OFFSET(O7707,0,MATCH(Customer!$J$6,'CDH &amp; HDH'!$P$11:$X$11,0)))</f>
        <v>43</v>
      </c>
      <c r="H7707" s="1" t="str">
        <f t="shared" si="1451"/>
        <v>Heating</v>
      </c>
      <c r="I7707" s="1">
        <f ca="1">OFFSET(IF($H7707="Cooling",Customer!$C$25,Customer!$C$52),E7707,D7707)</f>
        <v>70</v>
      </c>
      <c r="J7707" s="1">
        <f ca="1">OFFSET(IF($H7707="Cooling",Customer!$L$25,Customer!$L$52),$E7707,$D7707)</f>
        <v>70</v>
      </c>
      <c r="K7707" s="16">
        <f t="shared" si="1452"/>
        <v>0</v>
      </c>
      <c r="L7707" s="16">
        <f t="shared" si="1453"/>
        <v>0</v>
      </c>
      <c r="M7707" s="17">
        <f t="shared" ca="1" si="1445"/>
        <v>27</v>
      </c>
      <c r="N7707" s="17">
        <f t="shared" ca="1" si="1446"/>
        <v>27</v>
      </c>
      <c r="O7707" s="4"/>
      <c r="P7707" s="4">
        <v>67</v>
      </c>
      <c r="Q7707" s="4">
        <v>43</v>
      </c>
      <c r="R7707" s="4">
        <v>42</v>
      </c>
      <c r="S7707" s="4">
        <v>44</v>
      </c>
      <c r="T7707" s="4">
        <v>65</v>
      </c>
      <c r="U7707" s="4">
        <v>43</v>
      </c>
      <c r="V7707" s="13">
        <v>43</v>
      </c>
      <c r="W7707" s="4">
        <v>48</v>
      </c>
      <c r="X7707" s="4">
        <v>44</v>
      </c>
      <c r="Y7707">
        <f t="shared" si="1454"/>
        <v>0</v>
      </c>
      <c r="Z7707">
        <f t="shared" si="1455"/>
        <v>0</v>
      </c>
    </row>
    <row r="7708" spans="2:26" x14ac:dyDescent="0.25">
      <c r="B7708" s="11">
        <f t="shared" si="1456"/>
        <v>44882.666666648001</v>
      </c>
      <c r="C7708" s="1">
        <f t="shared" si="1447"/>
        <v>11</v>
      </c>
      <c r="D7708" s="1">
        <f t="shared" si="1448"/>
        <v>4</v>
      </c>
      <c r="E7708" s="12">
        <f t="shared" si="1449"/>
        <v>17</v>
      </c>
      <c r="F7708" s="124" t="str">
        <f t="shared" si="1450"/>
        <v>0</v>
      </c>
      <c r="G7708" s="1">
        <f ca="1">(OFFSET(O7708,0,MATCH(Customer!$J$6,'CDH &amp; HDH'!$P$11:$X$11,0)))</f>
        <v>42</v>
      </c>
      <c r="H7708" s="1" t="str">
        <f t="shared" si="1451"/>
        <v>Heating</v>
      </c>
      <c r="I7708" s="1">
        <f ca="1">OFFSET(IF($H7708="Cooling",Customer!$C$25,Customer!$C$52),E7708,D7708)</f>
        <v>70</v>
      </c>
      <c r="J7708" s="1">
        <f ca="1">OFFSET(IF($H7708="Cooling",Customer!$L$25,Customer!$L$52),$E7708,$D7708)</f>
        <v>70</v>
      </c>
      <c r="K7708" s="16">
        <f t="shared" si="1452"/>
        <v>0</v>
      </c>
      <c r="L7708" s="16">
        <f t="shared" si="1453"/>
        <v>0</v>
      </c>
      <c r="M7708" s="17">
        <f t="shared" ca="1" si="1445"/>
        <v>28</v>
      </c>
      <c r="N7708" s="17">
        <f t="shared" ca="1" si="1446"/>
        <v>28</v>
      </c>
      <c r="O7708" s="4"/>
      <c r="P7708" s="4">
        <v>65</v>
      </c>
      <c r="Q7708" s="4">
        <v>41</v>
      </c>
      <c r="R7708" s="4">
        <v>40</v>
      </c>
      <c r="S7708" s="4">
        <v>42</v>
      </c>
      <c r="T7708" s="4">
        <v>65</v>
      </c>
      <c r="U7708" s="4">
        <v>45</v>
      </c>
      <c r="V7708" s="13">
        <v>42</v>
      </c>
      <c r="W7708" s="4">
        <v>47</v>
      </c>
      <c r="X7708" s="4">
        <v>43</v>
      </c>
      <c r="Y7708">
        <f t="shared" si="1454"/>
        <v>0</v>
      </c>
      <c r="Z7708">
        <f t="shared" si="1455"/>
        <v>0</v>
      </c>
    </row>
    <row r="7709" spans="2:26" x14ac:dyDescent="0.25">
      <c r="B7709" s="11">
        <f t="shared" si="1456"/>
        <v>44882.708333314666</v>
      </c>
      <c r="C7709" s="1">
        <f t="shared" si="1447"/>
        <v>11</v>
      </c>
      <c r="D7709" s="1">
        <f t="shared" si="1448"/>
        <v>4</v>
      </c>
      <c r="E7709" s="12">
        <f t="shared" si="1449"/>
        <v>18</v>
      </c>
      <c r="F7709" s="124" t="str">
        <f t="shared" si="1450"/>
        <v>0</v>
      </c>
      <c r="G7709" s="1">
        <f ca="1">(OFFSET(O7709,0,MATCH(Customer!$J$6,'CDH &amp; HDH'!$P$11:$X$11,0)))</f>
        <v>39</v>
      </c>
      <c r="H7709" s="1" t="str">
        <f t="shared" si="1451"/>
        <v>Heating</v>
      </c>
      <c r="I7709" s="1">
        <f ca="1">OFFSET(IF($H7709="Cooling",Customer!$C$25,Customer!$C$52),E7709,D7709)</f>
        <v>70</v>
      </c>
      <c r="J7709" s="1">
        <f ca="1">OFFSET(IF($H7709="Cooling",Customer!$L$25,Customer!$L$52),$E7709,$D7709)</f>
        <v>70</v>
      </c>
      <c r="K7709" s="16">
        <f t="shared" si="1452"/>
        <v>0</v>
      </c>
      <c r="L7709" s="16">
        <f t="shared" si="1453"/>
        <v>0</v>
      </c>
      <c r="M7709" s="17">
        <f t="shared" ca="1" si="1445"/>
        <v>31</v>
      </c>
      <c r="N7709" s="17">
        <f t="shared" ca="1" si="1446"/>
        <v>31</v>
      </c>
      <c r="O7709" s="4"/>
      <c r="P7709" s="4">
        <v>64</v>
      </c>
      <c r="Q7709" s="4">
        <v>38</v>
      </c>
      <c r="R7709" s="4">
        <v>39</v>
      </c>
      <c r="S7709" s="4">
        <v>42</v>
      </c>
      <c r="T7709" s="4">
        <v>63</v>
      </c>
      <c r="U7709" s="4">
        <v>40</v>
      </c>
      <c r="V7709" s="13">
        <v>39</v>
      </c>
      <c r="W7709" s="4">
        <v>46</v>
      </c>
      <c r="X7709" s="4">
        <v>43</v>
      </c>
      <c r="Y7709">
        <f t="shared" si="1454"/>
        <v>0</v>
      </c>
      <c r="Z7709">
        <f t="shared" si="1455"/>
        <v>0</v>
      </c>
    </row>
    <row r="7710" spans="2:26" x14ac:dyDescent="0.25">
      <c r="B7710" s="11">
        <f t="shared" si="1456"/>
        <v>44882.74999998133</v>
      </c>
      <c r="C7710" s="1">
        <f t="shared" si="1447"/>
        <v>11</v>
      </c>
      <c r="D7710" s="1">
        <f t="shared" si="1448"/>
        <v>4</v>
      </c>
      <c r="E7710" s="12">
        <f t="shared" si="1449"/>
        <v>19</v>
      </c>
      <c r="F7710" s="124" t="str">
        <f t="shared" si="1450"/>
        <v>0</v>
      </c>
      <c r="G7710" s="1">
        <f ca="1">(OFFSET(O7710,0,MATCH(Customer!$J$6,'CDH &amp; HDH'!$P$11:$X$11,0)))</f>
        <v>37</v>
      </c>
      <c r="H7710" s="1" t="str">
        <f t="shared" si="1451"/>
        <v>Heating</v>
      </c>
      <c r="I7710" s="1">
        <f ca="1">OFFSET(IF($H7710="Cooling",Customer!$C$25,Customer!$C$52),E7710,D7710)</f>
        <v>66</v>
      </c>
      <c r="J7710" s="1">
        <f ca="1">OFFSET(IF($H7710="Cooling",Customer!$L$25,Customer!$L$52),$E7710,$D7710)</f>
        <v>64</v>
      </c>
      <c r="K7710" s="16">
        <f t="shared" si="1452"/>
        <v>0</v>
      </c>
      <c r="L7710" s="16">
        <f t="shared" si="1453"/>
        <v>0</v>
      </c>
      <c r="M7710" s="17">
        <f t="shared" ca="1" si="1445"/>
        <v>29</v>
      </c>
      <c r="N7710" s="17">
        <f t="shared" ca="1" si="1446"/>
        <v>27</v>
      </c>
      <c r="O7710" s="4"/>
      <c r="P7710" s="4">
        <v>64</v>
      </c>
      <c r="Q7710" s="4">
        <v>37</v>
      </c>
      <c r="R7710" s="4">
        <v>38</v>
      </c>
      <c r="S7710" s="4">
        <v>41</v>
      </c>
      <c r="T7710" s="4">
        <v>59</v>
      </c>
      <c r="U7710" s="4">
        <v>39</v>
      </c>
      <c r="V7710" s="13">
        <v>37</v>
      </c>
      <c r="W7710" s="4">
        <v>46</v>
      </c>
      <c r="X7710" s="4">
        <v>41</v>
      </c>
      <c r="Y7710">
        <f t="shared" si="1454"/>
        <v>0</v>
      </c>
      <c r="Z7710">
        <f t="shared" si="1455"/>
        <v>0</v>
      </c>
    </row>
    <row r="7711" spans="2:26" x14ac:dyDescent="0.25">
      <c r="B7711" s="11">
        <f t="shared" si="1456"/>
        <v>44882.791666647994</v>
      </c>
      <c r="C7711" s="1">
        <f t="shared" si="1447"/>
        <v>11</v>
      </c>
      <c r="D7711" s="1">
        <f t="shared" si="1448"/>
        <v>4</v>
      </c>
      <c r="E7711" s="12">
        <f t="shared" si="1449"/>
        <v>20</v>
      </c>
      <c r="F7711" s="124" t="str">
        <f t="shared" si="1450"/>
        <v>0</v>
      </c>
      <c r="G7711" s="1">
        <f ca="1">(OFFSET(O7711,0,MATCH(Customer!$J$6,'CDH &amp; HDH'!$P$11:$X$11,0)))</f>
        <v>37</v>
      </c>
      <c r="H7711" s="1" t="str">
        <f t="shared" si="1451"/>
        <v>Heating</v>
      </c>
      <c r="I7711" s="1">
        <f ca="1">OFFSET(IF($H7711="Cooling",Customer!$C$25,Customer!$C$52),E7711,D7711)</f>
        <v>66</v>
      </c>
      <c r="J7711" s="1">
        <f ca="1">OFFSET(IF($H7711="Cooling",Customer!$L$25,Customer!$L$52),$E7711,$D7711)</f>
        <v>64</v>
      </c>
      <c r="K7711" s="16">
        <f t="shared" si="1452"/>
        <v>0</v>
      </c>
      <c r="L7711" s="16">
        <f t="shared" si="1453"/>
        <v>0</v>
      </c>
      <c r="M7711" s="17">
        <f t="shared" ca="1" si="1445"/>
        <v>29</v>
      </c>
      <c r="N7711" s="17">
        <f t="shared" ca="1" si="1446"/>
        <v>27</v>
      </c>
      <c r="O7711" s="4"/>
      <c r="P7711" s="4">
        <v>65</v>
      </c>
      <c r="Q7711" s="4">
        <v>37</v>
      </c>
      <c r="R7711" s="4">
        <v>37</v>
      </c>
      <c r="S7711" s="4">
        <v>41</v>
      </c>
      <c r="T7711" s="4">
        <v>59</v>
      </c>
      <c r="U7711" s="4">
        <v>39</v>
      </c>
      <c r="V7711" s="13">
        <v>37</v>
      </c>
      <c r="W7711" s="4">
        <v>45</v>
      </c>
      <c r="X7711" s="4">
        <v>39</v>
      </c>
      <c r="Y7711">
        <f t="shared" si="1454"/>
        <v>0</v>
      </c>
      <c r="Z7711">
        <f t="shared" si="1455"/>
        <v>0</v>
      </c>
    </row>
    <row r="7712" spans="2:26" x14ac:dyDescent="0.25">
      <c r="B7712" s="11">
        <f t="shared" si="1456"/>
        <v>44882.833333314658</v>
      </c>
      <c r="C7712" s="1">
        <f t="shared" si="1447"/>
        <v>11</v>
      </c>
      <c r="D7712" s="1">
        <f t="shared" si="1448"/>
        <v>4</v>
      </c>
      <c r="E7712" s="12">
        <f t="shared" si="1449"/>
        <v>21</v>
      </c>
      <c r="F7712" s="124" t="str">
        <f t="shared" si="1450"/>
        <v>0</v>
      </c>
      <c r="G7712" s="1">
        <f ca="1">(OFFSET(O7712,0,MATCH(Customer!$J$6,'CDH &amp; HDH'!$P$11:$X$11,0)))</f>
        <v>37</v>
      </c>
      <c r="H7712" s="1" t="str">
        <f t="shared" si="1451"/>
        <v>Heating</v>
      </c>
      <c r="I7712" s="1">
        <f ca="1">OFFSET(IF($H7712="Cooling",Customer!$C$25,Customer!$C$52),E7712,D7712)</f>
        <v>66</v>
      </c>
      <c r="J7712" s="1">
        <f ca="1">OFFSET(IF($H7712="Cooling",Customer!$L$25,Customer!$L$52),$E7712,$D7712)</f>
        <v>64</v>
      </c>
      <c r="K7712" s="16">
        <f t="shared" si="1452"/>
        <v>0</v>
      </c>
      <c r="L7712" s="16">
        <f t="shared" si="1453"/>
        <v>0</v>
      </c>
      <c r="M7712" s="17">
        <f t="shared" ca="1" si="1445"/>
        <v>29</v>
      </c>
      <c r="N7712" s="17">
        <f t="shared" ca="1" si="1446"/>
        <v>27</v>
      </c>
      <c r="O7712" s="4"/>
      <c r="P7712" s="4">
        <v>65</v>
      </c>
      <c r="Q7712" s="4">
        <v>34</v>
      </c>
      <c r="R7712" s="4">
        <v>37</v>
      </c>
      <c r="S7712" s="4">
        <v>41</v>
      </c>
      <c r="T7712" s="4">
        <v>60</v>
      </c>
      <c r="U7712" s="4">
        <v>36</v>
      </c>
      <c r="V7712" s="13">
        <v>37</v>
      </c>
      <c r="W7712" s="4">
        <v>45</v>
      </c>
      <c r="X7712" s="4">
        <v>38</v>
      </c>
      <c r="Y7712">
        <f t="shared" si="1454"/>
        <v>0</v>
      </c>
      <c r="Z7712">
        <f t="shared" si="1455"/>
        <v>0</v>
      </c>
    </row>
    <row r="7713" spans="2:26" x14ac:dyDescent="0.25">
      <c r="B7713" s="11">
        <f t="shared" si="1456"/>
        <v>44882.874999981323</v>
      </c>
      <c r="C7713" s="1">
        <f t="shared" si="1447"/>
        <v>11</v>
      </c>
      <c r="D7713" s="1">
        <f t="shared" si="1448"/>
        <v>4</v>
      </c>
      <c r="E7713" s="12">
        <f t="shared" si="1449"/>
        <v>22</v>
      </c>
      <c r="F7713" s="124" t="str">
        <f t="shared" si="1450"/>
        <v>0</v>
      </c>
      <c r="G7713" s="1">
        <f ca="1">(OFFSET(O7713,0,MATCH(Customer!$J$6,'CDH &amp; HDH'!$P$11:$X$11,0)))</f>
        <v>36</v>
      </c>
      <c r="H7713" s="1" t="str">
        <f t="shared" si="1451"/>
        <v>Heating</v>
      </c>
      <c r="I7713" s="1">
        <f ca="1">OFFSET(IF($H7713="Cooling",Customer!$C$25,Customer!$C$52),E7713,D7713)</f>
        <v>66</v>
      </c>
      <c r="J7713" s="1">
        <f ca="1">OFFSET(IF($H7713="Cooling",Customer!$L$25,Customer!$L$52),$E7713,$D7713)</f>
        <v>64</v>
      </c>
      <c r="K7713" s="16">
        <f t="shared" si="1452"/>
        <v>0</v>
      </c>
      <c r="L7713" s="16">
        <f t="shared" si="1453"/>
        <v>0</v>
      </c>
      <c r="M7713" s="17">
        <f t="shared" ca="1" si="1445"/>
        <v>30</v>
      </c>
      <c r="N7713" s="17">
        <f t="shared" ca="1" si="1446"/>
        <v>28</v>
      </c>
      <c r="O7713" s="4"/>
      <c r="P7713" s="4">
        <v>64</v>
      </c>
      <c r="Q7713" s="4">
        <v>36</v>
      </c>
      <c r="R7713" s="4">
        <v>37</v>
      </c>
      <c r="S7713" s="4">
        <v>41</v>
      </c>
      <c r="T7713" s="4">
        <v>63</v>
      </c>
      <c r="U7713" s="4">
        <v>34</v>
      </c>
      <c r="V7713" s="13">
        <v>36</v>
      </c>
      <c r="W7713" s="4">
        <v>45</v>
      </c>
      <c r="X7713" s="4">
        <v>38</v>
      </c>
      <c r="Y7713">
        <f t="shared" si="1454"/>
        <v>0</v>
      </c>
      <c r="Z7713">
        <f t="shared" si="1455"/>
        <v>0</v>
      </c>
    </row>
    <row r="7714" spans="2:26" x14ac:dyDescent="0.25">
      <c r="B7714" s="11">
        <f t="shared" si="1456"/>
        <v>44882.916666647987</v>
      </c>
      <c r="C7714" s="1">
        <f t="shared" si="1447"/>
        <v>11</v>
      </c>
      <c r="D7714" s="1">
        <f t="shared" si="1448"/>
        <v>4</v>
      </c>
      <c r="E7714" s="12">
        <f t="shared" si="1449"/>
        <v>23</v>
      </c>
      <c r="F7714" s="124" t="str">
        <f t="shared" si="1450"/>
        <v>0</v>
      </c>
      <c r="G7714" s="1">
        <f ca="1">(OFFSET(O7714,0,MATCH(Customer!$J$6,'CDH &amp; HDH'!$P$11:$X$11,0)))</f>
        <v>34</v>
      </c>
      <c r="H7714" s="1" t="str">
        <f t="shared" si="1451"/>
        <v>Heating</v>
      </c>
      <c r="I7714" s="1">
        <f ca="1">OFFSET(IF($H7714="Cooling",Customer!$C$25,Customer!$C$52),E7714,D7714)</f>
        <v>66</v>
      </c>
      <c r="J7714" s="1">
        <f ca="1">OFFSET(IF($H7714="Cooling",Customer!$L$25,Customer!$L$52),$E7714,$D7714)</f>
        <v>64</v>
      </c>
      <c r="K7714" s="16">
        <f t="shared" si="1452"/>
        <v>0</v>
      </c>
      <c r="L7714" s="16">
        <f t="shared" si="1453"/>
        <v>0</v>
      </c>
      <c r="M7714" s="17">
        <f t="shared" ca="1" si="1445"/>
        <v>32</v>
      </c>
      <c r="N7714" s="17">
        <f t="shared" ca="1" si="1446"/>
        <v>30</v>
      </c>
      <c r="O7714" s="4"/>
      <c r="P7714" s="4">
        <v>63</v>
      </c>
      <c r="Q7714" s="4">
        <v>35</v>
      </c>
      <c r="R7714" s="4">
        <v>38</v>
      </c>
      <c r="S7714" s="4">
        <v>43</v>
      </c>
      <c r="T7714" s="4">
        <v>63</v>
      </c>
      <c r="U7714" s="4">
        <v>33</v>
      </c>
      <c r="V7714" s="13">
        <v>34</v>
      </c>
      <c r="W7714" s="4">
        <v>45</v>
      </c>
      <c r="X7714" s="4">
        <v>35</v>
      </c>
      <c r="Y7714">
        <f t="shared" si="1454"/>
        <v>0</v>
      </c>
      <c r="Z7714">
        <f t="shared" si="1455"/>
        <v>0</v>
      </c>
    </row>
    <row r="7715" spans="2:26" x14ac:dyDescent="0.25">
      <c r="B7715" s="11">
        <f t="shared" si="1456"/>
        <v>44882.958333314651</v>
      </c>
      <c r="C7715" s="1">
        <f t="shared" si="1447"/>
        <v>11</v>
      </c>
      <c r="D7715" s="1">
        <f t="shared" si="1448"/>
        <v>4</v>
      </c>
      <c r="E7715" s="12">
        <f t="shared" si="1449"/>
        <v>24</v>
      </c>
      <c r="F7715" s="124" t="str">
        <f t="shared" si="1450"/>
        <v>0</v>
      </c>
      <c r="G7715" s="1">
        <f ca="1">(OFFSET(O7715,0,MATCH(Customer!$J$6,'CDH &amp; HDH'!$P$11:$X$11,0)))</f>
        <v>33</v>
      </c>
      <c r="H7715" s="1" t="str">
        <f t="shared" si="1451"/>
        <v>Heating</v>
      </c>
      <c r="I7715" s="1">
        <f ca="1">OFFSET(IF($H7715="Cooling",Customer!$C$25,Customer!$C$52),E7715,D7715)</f>
        <v>66</v>
      </c>
      <c r="J7715" s="1">
        <f ca="1">OFFSET(IF($H7715="Cooling",Customer!$L$25,Customer!$L$52),$E7715,$D7715)</f>
        <v>64</v>
      </c>
      <c r="K7715" s="16">
        <f t="shared" si="1452"/>
        <v>0</v>
      </c>
      <c r="L7715" s="16">
        <f t="shared" si="1453"/>
        <v>0</v>
      </c>
      <c r="M7715" s="17">
        <f t="shared" ca="1" si="1445"/>
        <v>33</v>
      </c>
      <c r="N7715" s="17">
        <f t="shared" ca="1" si="1446"/>
        <v>31</v>
      </c>
      <c r="O7715" s="4"/>
      <c r="P7715" s="4">
        <v>63</v>
      </c>
      <c r="Q7715" s="4">
        <v>34</v>
      </c>
      <c r="R7715" s="4">
        <v>38</v>
      </c>
      <c r="S7715" s="4">
        <v>43</v>
      </c>
      <c r="T7715" s="4">
        <v>63</v>
      </c>
      <c r="U7715" s="4">
        <v>36</v>
      </c>
      <c r="V7715" s="13">
        <v>33</v>
      </c>
      <c r="W7715" s="4">
        <v>45</v>
      </c>
      <c r="X7715" s="4">
        <v>31</v>
      </c>
      <c r="Y7715">
        <f t="shared" si="1454"/>
        <v>0</v>
      </c>
      <c r="Z7715">
        <f t="shared" si="1455"/>
        <v>0</v>
      </c>
    </row>
    <row r="7716" spans="2:26" x14ac:dyDescent="0.25">
      <c r="B7716" s="11">
        <f t="shared" si="1456"/>
        <v>44882.999999981315</v>
      </c>
      <c r="C7716" s="1">
        <f t="shared" si="1447"/>
        <v>11</v>
      </c>
      <c r="D7716" s="1">
        <f t="shared" si="1448"/>
        <v>5</v>
      </c>
      <c r="E7716" s="12">
        <f t="shared" si="1449"/>
        <v>1</v>
      </c>
      <c r="F7716" s="124" t="str">
        <f t="shared" si="1450"/>
        <v>0</v>
      </c>
      <c r="G7716" s="1">
        <f ca="1">(OFFSET(O7716,0,MATCH(Customer!$J$6,'CDH &amp; HDH'!$P$11:$X$11,0)))</f>
        <v>32</v>
      </c>
      <c r="H7716" s="1" t="str">
        <f t="shared" si="1451"/>
        <v>Heating</v>
      </c>
      <c r="I7716" s="1">
        <f ca="1">OFFSET(IF($H7716="Cooling",Customer!$C$25,Customer!$C$52),E7716,D7716)</f>
        <v>66</v>
      </c>
      <c r="J7716" s="1">
        <f ca="1">OFFSET(IF($H7716="Cooling",Customer!$L$25,Customer!$L$52),$E7716,$D7716)</f>
        <v>64</v>
      </c>
      <c r="K7716" s="16">
        <f t="shared" si="1452"/>
        <v>0</v>
      </c>
      <c r="L7716" s="16">
        <f t="shared" si="1453"/>
        <v>0</v>
      </c>
      <c r="M7716" s="17">
        <f t="shared" ref="M7716:M7779" ca="1" si="1457">IF($H7716="Cooling",0,MAX(0,I7716-$G7716))</f>
        <v>34</v>
      </c>
      <c r="N7716" s="17">
        <f t="shared" ref="N7716:N7779" ca="1" si="1458">IF($H7716="Cooling",0,MAX(0,J7716-$G7716))</f>
        <v>32</v>
      </c>
      <c r="O7716" s="4"/>
      <c r="P7716" s="4">
        <v>62</v>
      </c>
      <c r="Q7716" s="4">
        <v>33</v>
      </c>
      <c r="R7716" s="4">
        <v>38</v>
      </c>
      <c r="S7716" s="4">
        <v>43</v>
      </c>
      <c r="T7716" s="4">
        <v>63</v>
      </c>
      <c r="U7716" s="4">
        <v>36</v>
      </c>
      <c r="V7716" s="13">
        <v>32</v>
      </c>
      <c r="W7716" s="4">
        <v>44</v>
      </c>
      <c r="X7716" s="4">
        <v>29</v>
      </c>
      <c r="Y7716">
        <f t="shared" si="1454"/>
        <v>0</v>
      </c>
      <c r="Z7716">
        <f t="shared" si="1455"/>
        <v>0</v>
      </c>
    </row>
    <row r="7717" spans="2:26" x14ac:dyDescent="0.25">
      <c r="B7717" s="11">
        <f t="shared" si="1456"/>
        <v>44883.04166664798</v>
      </c>
      <c r="C7717" s="1">
        <f t="shared" si="1447"/>
        <v>11</v>
      </c>
      <c r="D7717" s="1">
        <f t="shared" si="1448"/>
        <v>5</v>
      </c>
      <c r="E7717" s="12">
        <f t="shared" si="1449"/>
        <v>2</v>
      </c>
      <c r="F7717" s="124" t="str">
        <f t="shared" si="1450"/>
        <v>0</v>
      </c>
      <c r="G7717" s="1">
        <f ca="1">(OFFSET(O7717,0,MATCH(Customer!$J$6,'CDH &amp; HDH'!$P$11:$X$11,0)))</f>
        <v>33</v>
      </c>
      <c r="H7717" s="1" t="str">
        <f t="shared" si="1451"/>
        <v>Heating</v>
      </c>
      <c r="I7717" s="1">
        <f ca="1">OFFSET(IF($H7717="Cooling",Customer!$C$25,Customer!$C$52),E7717,D7717)</f>
        <v>66</v>
      </c>
      <c r="J7717" s="1">
        <f ca="1">OFFSET(IF($H7717="Cooling",Customer!$L$25,Customer!$L$52),$E7717,$D7717)</f>
        <v>64</v>
      </c>
      <c r="K7717" s="16">
        <f t="shared" si="1452"/>
        <v>0</v>
      </c>
      <c r="L7717" s="16">
        <f t="shared" si="1453"/>
        <v>0</v>
      </c>
      <c r="M7717" s="17">
        <f t="shared" ca="1" si="1457"/>
        <v>33</v>
      </c>
      <c r="N7717" s="17">
        <f t="shared" ca="1" si="1458"/>
        <v>31</v>
      </c>
      <c r="O7717" s="4"/>
      <c r="P7717" s="4">
        <v>62</v>
      </c>
      <c r="Q7717" s="4">
        <v>32</v>
      </c>
      <c r="R7717" s="4">
        <v>38</v>
      </c>
      <c r="S7717" s="4">
        <v>42</v>
      </c>
      <c r="T7717" s="4">
        <v>62</v>
      </c>
      <c r="U7717" s="4">
        <v>37</v>
      </c>
      <c r="V7717" s="13">
        <v>33</v>
      </c>
      <c r="W7717" s="4">
        <v>44</v>
      </c>
      <c r="X7717" s="4">
        <v>29</v>
      </c>
      <c r="Y7717">
        <f t="shared" si="1454"/>
        <v>0</v>
      </c>
      <c r="Z7717">
        <f t="shared" si="1455"/>
        <v>0</v>
      </c>
    </row>
    <row r="7718" spans="2:26" x14ac:dyDescent="0.25">
      <c r="B7718" s="11">
        <f t="shared" si="1456"/>
        <v>44883.083333314644</v>
      </c>
      <c r="C7718" s="1">
        <f t="shared" si="1447"/>
        <v>11</v>
      </c>
      <c r="D7718" s="1">
        <f t="shared" si="1448"/>
        <v>5</v>
      </c>
      <c r="E7718" s="12">
        <f t="shared" si="1449"/>
        <v>3</v>
      </c>
      <c r="F7718" s="124" t="str">
        <f t="shared" si="1450"/>
        <v>0</v>
      </c>
      <c r="G7718" s="1">
        <f ca="1">(OFFSET(O7718,0,MATCH(Customer!$J$6,'CDH &amp; HDH'!$P$11:$X$11,0)))</f>
        <v>32</v>
      </c>
      <c r="H7718" s="1" t="str">
        <f t="shared" si="1451"/>
        <v>Heating</v>
      </c>
      <c r="I7718" s="1">
        <f ca="1">OFFSET(IF($H7718="Cooling",Customer!$C$25,Customer!$C$52),E7718,D7718)</f>
        <v>66</v>
      </c>
      <c r="J7718" s="1">
        <f ca="1">OFFSET(IF($H7718="Cooling",Customer!$L$25,Customer!$L$52),$E7718,$D7718)</f>
        <v>64</v>
      </c>
      <c r="K7718" s="16">
        <f t="shared" si="1452"/>
        <v>0</v>
      </c>
      <c r="L7718" s="16">
        <f t="shared" si="1453"/>
        <v>0</v>
      </c>
      <c r="M7718" s="17">
        <f t="shared" ca="1" si="1457"/>
        <v>34</v>
      </c>
      <c r="N7718" s="17">
        <f t="shared" ca="1" si="1458"/>
        <v>32</v>
      </c>
      <c r="O7718" s="4"/>
      <c r="P7718" s="4">
        <v>62</v>
      </c>
      <c r="Q7718" s="4">
        <v>32</v>
      </c>
      <c r="R7718" s="4">
        <v>38</v>
      </c>
      <c r="S7718" s="4">
        <v>42</v>
      </c>
      <c r="T7718" s="4">
        <v>59</v>
      </c>
      <c r="U7718" s="4">
        <v>36</v>
      </c>
      <c r="V7718" s="13">
        <v>32</v>
      </c>
      <c r="W7718" s="4">
        <v>44</v>
      </c>
      <c r="X7718" s="4">
        <v>28</v>
      </c>
      <c r="Y7718">
        <f t="shared" si="1454"/>
        <v>0</v>
      </c>
      <c r="Z7718">
        <f t="shared" si="1455"/>
        <v>0</v>
      </c>
    </row>
    <row r="7719" spans="2:26" x14ac:dyDescent="0.25">
      <c r="B7719" s="11">
        <f t="shared" si="1456"/>
        <v>44883.124999981308</v>
      </c>
      <c r="C7719" s="1">
        <f t="shared" si="1447"/>
        <v>11</v>
      </c>
      <c r="D7719" s="1">
        <f t="shared" si="1448"/>
        <v>5</v>
      </c>
      <c r="E7719" s="12">
        <f t="shared" si="1449"/>
        <v>4</v>
      </c>
      <c r="F7719" s="124" t="str">
        <f t="shared" si="1450"/>
        <v>0</v>
      </c>
      <c r="G7719" s="1">
        <f ca="1">(OFFSET(O7719,0,MATCH(Customer!$J$6,'CDH &amp; HDH'!$P$11:$X$11,0)))</f>
        <v>32</v>
      </c>
      <c r="H7719" s="1" t="str">
        <f t="shared" si="1451"/>
        <v>Heating</v>
      </c>
      <c r="I7719" s="1">
        <f ca="1">OFFSET(IF($H7719="Cooling",Customer!$C$25,Customer!$C$52),E7719,D7719)</f>
        <v>66</v>
      </c>
      <c r="J7719" s="1">
        <f ca="1">OFFSET(IF($H7719="Cooling",Customer!$L$25,Customer!$L$52),$E7719,$D7719)</f>
        <v>64</v>
      </c>
      <c r="K7719" s="16">
        <f t="shared" si="1452"/>
        <v>0</v>
      </c>
      <c r="L7719" s="16">
        <f t="shared" si="1453"/>
        <v>0</v>
      </c>
      <c r="M7719" s="17">
        <f t="shared" ca="1" si="1457"/>
        <v>34</v>
      </c>
      <c r="N7719" s="17">
        <f t="shared" ca="1" si="1458"/>
        <v>32</v>
      </c>
      <c r="O7719" s="4"/>
      <c r="P7719" s="4">
        <v>60</v>
      </c>
      <c r="Q7719" s="4">
        <v>32</v>
      </c>
      <c r="R7719" s="4">
        <v>37</v>
      </c>
      <c r="S7719" s="4">
        <v>41</v>
      </c>
      <c r="T7719" s="4">
        <v>56</v>
      </c>
      <c r="U7719" s="4">
        <v>35</v>
      </c>
      <c r="V7719" s="13">
        <v>32</v>
      </c>
      <c r="W7719" s="4">
        <v>44</v>
      </c>
      <c r="X7719" s="4">
        <v>27</v>
      </c>
      <c r="Y7719">
        <f t="shared" si="1454"/>
        <v>0</v>
      </c>
      <c r="Z7719">
        <f t="shared" si="1455"/>
        <v>0</v>
      </c>
    </row>
    <row r="7720" spans="2:26" x14ac:dyDescent="0.25">
      <c r="B7720" s="11">
        <f t="shared" si="1456"/>
        <v>44883.166666647972</v>
      </c>
      <c r="C7720" s="1">
        <f t="shared" si="1447"/>
        <v>11</v>
      </c>
      <c r="D7720" s="1">
        <f t="shared" si="1448"/>
        <v>5</v>
      </c>
      <c r="E7720" s="12">
        <f t="shared" si="1449"/>
        <v>5</v>
      </c>
      <c r="F7720" s="124" t="str">
        <f t="shared" si="1450"/>
        <v>0</v>
      </c>
      <c r="G7720" s="1">
        <f ca="1">(OFFSET(O7720,0,MATCH(Customer!$J$6,'CDH &amp; HDH'!$P$11:$X$11,0)))</f>
        <v>31</v>
      </c>
      <c r="H7720" s="1" t="str">
        <f t="shared" si="1451"/>
        <v>Heating</v>
      </c>
      <c r="I7720" s="1">
        <f ca="1">OFFSET(IF($H7720="Cooling",Customer!$C$25,Customer!$C$52),E7720,D7720)</f>
        <v>66</v>
      </c>
      <c r="J7720" s="1">
        <f ca="1">OFFSET(IF($H7720="Cooling",Customer!$L$25,Customer!$L$52),$E7720,$D7720)</f>
        <v>64</v>
      </c>
      <c r="K7720" s="16">
        <f t="shared" si="1452"/>
        <v>0</v>
      </c>
      <c r="L7720" s="16">
        <f t="shared" si="1453"/>
        <v>0</v>
      </c>
      <c r="M7720" s="17">
        <f t="shared" ca="1" si="1457"/>
        <v>35</v>
      </c>
      <c r="N7720" s="17">
        <f t="shared" ca="1" si="1458"/>
        <v>33</v>
      </c>
      <c r="O7720" s="4"/>
      <c r="P7720" s="4">
        <v>57</v>
      </c>
      <c r="Q7720" s="4">
        <v>33</v>
      </c>
      <c r="R7720" s="4">
        <v>37</v>
      </c>
      <c r="S7720" s="4">
        <v>41</v>
      </c>
      <c r="T7720" s="4">
        <v>52</v>
      </c>
      <c r="U7720" s="4">
        <v>34</v>
      </c>
      <c r="V7720" s="13">
        <v>31</v>
      </c>
      <c r="W7720" s="4">
        <v>44</v>
      </c>
      <c r="X7720" s="4">
        <v>30</v>
      </c>
      <c r="Y7720">
        <f t="shared" si="1454"/>
        <v>0</v>
      </c>
      <c r="Z7720">
        <f t="shared" si="1455"/>
        <v>0</v>
      </c>
    </row>
    <row r="7721" spans="2:26" x14ac:dyDescent="0.25">
      <c r="B7721" s="11">
        <f t="shared" si="1456"/>
        <v>44883.208333314637</v>
      </c>
      <c r="C7721" s="1">
        <f t="shared" si="1447"/>
        <v>11</v>
      </c>
      <c r="D7721" s="1">
        <f t="shared" si="1448"/>
        <v>5</v>
      </c>
      <c r="E7721" s="12">
        <f t="shared" si="1449"/>
        <v>6</v>
      </c>
      <c r="F7721" s="124" t="str">
        <f t="shared" si="1450"/>
        <v>0</v>
      </c>
      <c r="G7721" s="1">
        <f ca="1">(OFFSET(O7721,0,MATCH(Customer!$J$6,'CDH &amp; HDH'!$P$11:$X$11,0)))</f>
        <v>32</v>
      </c>
      <c r="H7721" s="1" t="str">
        <f t="shared" si="1451"/>
        <v>Heating</v>
      </c>
      <c r="I7721" s="1">
        <f ca="1">OFFSET(IF($H7721="Cooling",Customer!$C$25,Customer!$C$52),E7721,D7721)</f>
        <v>66</v>
      </c>
      <c r="J7721" s="1">
        <f ca="1">OFFSET(IF($H7721="Cooling",Customer!$L$25,Customer!$L$52),$E7721,$D7721)</f>
        <v>64</v>
      </c>
      <c r="K7721" s="16">
        <f t="shared" si="1452"/>
        <v>0</v>
      </c>
      <c r="L7721" s="16">
        <f t="shared" si="1453"/>
        <v>0</v>
      </c>
      <c r="M7721" s="17">
        <f t="shared" ca="1" si="1457"/>
        <v>34</v>
      </c>
      <c r="N7721" s="17">
        <f t="shared" ca="1" si="1458"/>
        <v>32</v>
      </c>
      <c r="O7721" s="4"/>
      <c r="P7721" s="4">
        <v>56</v>
      </c>
      <c r="Q7721" s="4">
        <v>33</v>
      </c>
      <c r="R7721" s="4">
        <v>36</v>
      </c>
      <c r="S7721" s="4">
        <v>40</v>
      </c>
      <c r="T7721" s="4">
        <v>53</v>
      </c>
      <c r="U7721" s="4">
        <v>34</v>
      </c>
      <c r="V7721" s="13">
        <v>32</v>
      </c>
      <c r="W7721" s="4">
        <v>44</v>
      </c>
      <c r="X7721" s="4">
        <v>33</v>
      </c>
      <c r="Y7721">
        <f t="shared" si="1454"/>
        <v>0</v>
      </c>
      <c r="Z7721">
        <f t="shared" si="1455"/>
        <v>0</v>
      </c>
    </row>
    <row r="7722" spans="2:26" x14ac:dyDescent="0.25">
      <c r="B7722" s="11">
        <f t="shared" si="1456"/>
        <v>44883.249999981301</v>
      </c>
      <c r="C7722" s="1">
        <f t="shared" si="1447"/>
        <v>11</v>
      </c>
      <c r="D7722" s="1">
        <f t="shared" si="1448"/>
        <v>5</v>
      </c>
      <c r="E7722" s="12">
        <f t="shared" si="1449"/>
        <v>7</v>
      </c>
      <c r="F7722" s="124" t="str">
        <f t="shared" si="1450"/>
        <v>0</v>
      </c>
      <c r="G7722" s="1">
        <f ca="1">(OFFSET(O7722,0,MATCH(Customer!$J$6,'CDH &amp; HDH'!$P$11:$X$11,0)))</f>
        <v>30</v>
      </c>
      <c r="H7722" s="1" t="str">
        <f t="shared" si="1451"/>
        <v>Heating</v>
      </c>
      <c r="I7722" s="1">
        <f ca="1">OFFSET(IF($H7722="Cooling",Customer!$C$25,Customer!$C$52),E7722,D7722)</f>
        <v>66</v>
      </c>
      <c r="J7722" s="1">
        <f ca="1">OFFSET(IF($H7722="Cooling",Customer!$L$25,Customer!$L$52),$E7722,$D7722)</f>
        <v>64</v>
      </c>
      <c r="K7722" s="16">
        <f t="shared" si="1452"/>
        <v>0</v>
      </c>
      <c r="L7722" s="16">
        <f t="shared" si="1453"/>
        <v>0</v>
      </c>
      <c r="M7722" s="17">
        <f t="shared" ca="1" si="1457"/>
        <v>36</v>
      </c>
      <c r="N7722" s="17">
        <f t="shared" ca="1" si="1458"/>
        <v>34</v>
      </c>
      <c r="O7722" s="4"/>
      <c r="P7722" s="4">
        <v>57</v>
      </c>
      <c r="Q7722" s="4">
        <v>33</v>
      </c>
      <c r="R7722" s="4">
        <v>36</v>
      </c>
      <c r="S7722" s="4">
        <v>40</v>
      </c>
      <c r="T7722" s="4">
        <v>59</v>
      </c>
      <c r="U7722" s="4">
        <v>34</v>
      </c>
      <c r="V7722" s="13">
        <v>30</v>
      </c>
      <c r="W7722" s="4">
        <v>44</v>
      </c>
      <c r="X7722" s="4">
        <v>32</v>
      </c>
      <c r="Y7722">
        <f t="shared" si="1454"/>
        <v>0</v>
      </c>
      <c r="Z7722">
        <f t="shared" si="1455"/>
        <v>0</v>
      </c>
    </row>
    <row r="7723" spans="2:26" x14ac:dyDescent="0.25">
      <c r="B7723" s="11">
        <f t="shared" si="1456"/>
        <v>44883.291666647965</v>
      </c>
      <c r="C7723" s="1">
        <f t="shared" si="1447"/>
        <v>11</v>
      </c>
      <c r="D7723" s="1">
        <f t="shared" si="1448"/>
        <v>5</v>
      </c>
      <c r="E7723" s="12">
        <f t="shared" si="1449"/>
        <v>8</v>
      </c>
      <c r="F7723" s="124" t="str">
        <f t="shared" si="1450"/>
        <v>0</v>
      </c>
      <c r="G7723" s="1">
        <f ca="1">(OFFSET(O7723,0,MATCH(Customer!$J$6,'CDH &amp; HDH'!$P$11:$X$11,0)))</f>
        <v>32</v>
      </c>
      <c r="H7723" s="1" t="str">
        <f t="shared" si="1451"/>
        <v>Heating</v>
      </c>
      <c r="I7723" s="1">
        <f ca="1">OFFSET(IF($H7723="Cooling",Customer!$C$25,Customer!$C$52),E7723,D7723)</f>
        <v>70</v>
      </c>
      <c r="J7723" s="1">
        <f ca="1">OFFSET(IF($H7723="Cooling",Customer!$L$25,Customer!$L$52),$E7723,$D7723)</f>
        <v>70</v>
      </c>
      <c r="K7723" s="16">
        <f t="shared" si="1452"/>
        <v>0</v>
      </c>
      <c r="L7723" s="16">
        <f t="shared" si="1453"/>
        <v>0</v>
      </c>
      <c r="M7723" s="17">
        <f t="shared" ca="1" si="1457"/>
        <v>38</v>
      </c>
      <c r="N7723" s="17">
        <f t="shared" ca="1" si="1458"/>
        <v>38</v>
      </c>
      <c r="O7723" s="4"/>
      <c r="P7723" s="4">
        <v>57</v>
      </c>
      <c r="Q7723" s="4">
        <v>34</v>
      </c>
      <c r="R7723" s="4">
        <v>37</v>
      </c>
      <c r="S7723" s="4">
        <v>37</v>
      </c>
      <c r="T7723" s="4">
        <v>57</v>
      </c>
      <c r="U7723" s="4">
        <v>38</v>
      </c>
      <c r="V7723" s="13">
        <v>32</v>
      </c>
      <c r="W7723" s="4">
        <v>43</v>
      </c>
      <c r="X7723" s="4">
        <v>35</v>
      </c>
      <c r="Y7723">
        <f t="shared" si="1454"/>
        <v>0</v>
      </c>
      <c r="Z7723">
        <f t="shared" si="1455"/>
        <v>0</v>
      </c>
    </row>
    <row r="7724" spans="2:26" x14ac:dyDescent="0.25">
      <c r="B7724" s="11">
        <f t="shared" si="1456"/>
        <v>44883.333333314629</v>
      </c>
      <c r="C7724" s="1">
        <f t="shared" si="1447"/>
        <v>11</v>
      </c>
      <c r="D7724" s="1">
        <f t="shared" si="1448"/>
        <v>5</v>
      </c>
      <c r="E7724" s="12">
        <f t="shared" si="1449"/>
        <v>9</v>
      </c>
      <c r="F7724" s="124" t="str">
        <f t="shared" si="1450"/>
        <v>0</v>
      </c>
      <c r="G7724" s="1">
        <f ca="1">(OFFSET(O7724,0,MATCH(Customer!$J$6,'CDH &amp; HDH'!$P$11:$X$11,0)))</f>
        <v>34</v>
      </c>
      <c r="H7724" s="1" t="str">
        <f t="shared" si="1451"/>
        <v>Heating</v>
      </c>
      <c r="I7724" s="1">
        <f ca="1">OFFSET(IF($H7724="Cooling",Customer!$C$25,Customer!$C$52),E7724,D7724)</f>
        <v>70</v>
      </c>
      <c r="J7724" s="1">
        <f ca="1">OFFSET(IF($H7724="Cooling",Customer!$L$25,Customer!$L$52),$E7724,$D7724)</f>
        <v>70</v>
      </c>
      <c r="K7724" s="16">
        <f t="shared" si="1452"/>
        <v>0</v>
      </c>
      <c r="L7724" s="16">
        <f t="shared" si="1453"/>
        <v>0</v>
      </c>
      <c r="M7724" s="17">
        <f t="shared" ca="1" si="1457"/>
        <v>36</v>
      </c>
      <c r="N7724" s="17">
        <f t="shared" ca="1" si="1458"/>
        <v>36</v>
      </c>
      <c r="O7724" s="4"/>
      <c r="P7724" s="4">
        <v>61</v>
      </c>
      <c r="Q7724" s="4">
        <v>35</v>
      </c>
      <c r="R7724" s="4">
        <v>36</v>
      </c>
      <c r="S7724" s="4">
        <v>40</v>
      </c>
      <c r="T7724" s="4">
        <v>59</v>
      </c>
      <c r="U7724" s="4">
        <v>40</v>
      </c>
      <c r="V7724" s="13">
        <v>34</v>
      </c>
      <c r="W7724" s="4">
        <v>43</v>
      </c>
      <c r="X7724" s="4">
        <v>39</v>
      </c>
      <c r="Y7724">
        <f t="shared" si="1454"/>
        <v>0</v>
      </c>
      <c r="Z7724">
        <f t="shared" si="1455"/>
        <v>0</v>
      </c>
    </row>
    <row r="7725" spans="2:26" x14ac:dyDescent="0.25">
      <c r="B7725" s="11">
        <f t="shared" si="1456"/>
        <v>44883.374999981294</v>
      </c>
      <c r="C7725" s="1">
        <f t="shared" si="1447"/>
        <v>11</v>
      </c>
      <c r="D7725" s="1">
        <f t="shared" si="1448"/>
        <v>5</v>
      </c>
      <c r="E7725" s="12">
        <f t="shared" si="1449"/>
        <v>10</v>
      </c>
      <c r="F7725" s="124" t="str">
        <f t="shared" si="1450"/>
        <v>0</v>
      </c>
      <c r="G7725" s="1">
        <f ca="1">(OFFSET(O7725,0,MATCH(Customer!$J$6,'CDH &amp; HDH'!$P$11:$X$11,0)))</f>
        <v>39</v>
      </c>
      <c r="H7725" s="1" t="str">
        <f t="shared" si="1451"/>
        <v>Heating</v>
      </c>
      <c r="I7725" s="1">
        <f ca="1">OFFSET(IF($H7725="Cooling",Customer!$C$25,Customer!$C$52),E7725,D7725)</f>
        <v>70</v>
      </c>
      <c r="J7725" s="1">
        <f ca="1">OFFSET(IF($H7725="Cooling",Customer!$L$25,Customer!$L$52),$E7725,$D7725)</f>
        <v>70</v>
      </c>
      <c r="K7725" s="16">
        <f t="shared" si="1452"/>
        <v>0</v>
      </c>
      <c r="L7725" s="16">
        <f t="shared" si="1453"/>
        <v>0</v>
      </c>
      <c r="M7725" s="17">
        <f t="shared" ca="1" si="1457"/>
        <v>31</v>
      </c>
      <c r="N7725" s="17">
        <f t="shared" ca="1" si="1458"/>
        <v>31</v>
      </c>
      <c r="O7725" s="4"/>
      <c r="P7725" s="4">
        <v>62</v>
      </c>
      <c r="Q7725" s="4">
        <v>36</v>
      </c>
      <c r="R7725" s="4">
        <v>37</v>
      </c>
      <c r="S7725" s="4">
        <v>43</v>
      </c>
      <c r="T7725" s="4">
        <v>60</v>
      </c>
      <c r="U7725" s="4">
        <v>41</v>
      </c>
      <c r="V7725" s="13">
        <v>39</v>
      </c>
      <c r="W7725" s="4">
        <v>45</v>
      </c>
      <c r="X7725" s="4">
        <v>41</v>
      </c>
      <c r="Y7725">
        <f t="shared" si="1454"/>
        <v>0</v>
      </c>
      <c r="Z7725">
        <f t="shared" si="1455"/>
        <v>0</v>
      </c>
    </row>
    <row r="7726" spans="2:26" x14ac:dyDescent="0.25">
      <c r="B7726" s="11">
        <f t="shared" si="1456"/>
        <v>44883.416666647958</v>
      </c>
      <c r="C7726" s="1">
        <f t="shared" si="1447"/>
        <v>11</v>
      </c>
      <c r="D7726" s="1">
        <f t="shared" si="1448"/>
        <v>5</v>
      </c>
      <c r="E7726" s="12">
        <f t="shared" si="1449"/>
        <v>11</v>
      </c>
      <c r="F7726" s="124" t="str">
        <f t="shared" si="1450"/>
        <v>0</v>
      </c>
      <c r="G7726" s="1">
        <f ca="1">(OFFSET(O7726,0,MATCH(Customer!$J$6,'CDH &amp; HDH'!$P$11:$X$11,0)))</f>
        <v>44</v>
      </c>
      <c r="H7726" s="1" t="str">
        <f t="shared" si="1451"/>
        <v>Heating</v>
      </c>
      <c r="I7726" s="1">
        <f ca="1">OFFSET(IF($H7726="Cooling",Customer!$C$25,Customer!$C$52),E7726,D7726)</f>
        <v>70</v>
      </c>
      <c r="J7726" s="1">
        <f ca="1">OFFSET(IF($H7726="Cooling",Customer!$L$25,Customer!$L$52),$E7726,$D7726)</f>
        <v>70</v>
      </c>
      <c r="K7726" s="16">
        <f t="shared" si="1452"/>
        <v>0</v>
      </c>
      <c r="L7726" s="16">
        <f t="shared" si="1453"/>
        <v>0</v>
      </c>
      <c r="M7726" s="17">
        <f t="shared" ca="1" si="1457"/>
        <v>26</v>
      </c>
      <c r="N7726" s="17">
        <f t="shared" ca="1" si="1458"/>
        <v>26</v>
      </c>
      <c r="O7726" s="4"/>
      <c r="P7726" s="4">
        <v>63</v>
      </c>
      <c r="Q7726" s="4">
        <v>37</v>
      </c>
      <c r="R7726" s="4">
        <v>37</v>
      </c>
      <c r="S7726" s="4">
        <v>46</v>
      </c>
      <c r="T7726" s="4">
        <v>61</v>
      </c>
      <c r="U7726" s="4">
        <v>44</v>
      </c>
      <c r="V7726" s="13">
        <v>44</v>
      </c>
      <c r="W7726" s="4">
        <v>46</v>
      </c>
      <c r="X7726" s="4">
        <v>46</v>
      </c>
      <c r="Y7726">
        <f t="shared" si="1454"/>
        <v>0</v>
      </c>
      <c r="Z7726">
        <f t="shared" si="1455"/>
        <v>0</v>
      </c>
    </row>
    <row r="7727" spans="2:26" x14ac:dyDescent="0.25">
      <c r="B7727" s="11">
        <f t="shared" si="1456"/>
        <v>44883.458333314622</v>
      </c>
      <c r="C7727" s="1">
        <f t="shared" si="1447"/>
        <v>11</v>
      </c>
      <c r="D7727" s="1">
        <f t="shared" si="1448"/>
        <v>5</v>
      </c>
      <c r="E7727" s="12">
        <f t="shared" si="1449"/>
        <v>12</v>
      </c>
      <c r="F7727" s="124" t="str">
        <f t="shared" si="1450"/>
        <v>0</v>
      </c>
      <c r="G7727" s="1">
        <f ca="1">(OFFSET(O7727,0,MATCH(Customer!$J$6,'CDH &amp; HDH'!$P$11:$X$11,0)))</f>
        <v>47</v>
      </c>
      <c r="H7727" s="1" t="str">
        <f t="shared" si="1451"/>
        <v>Heating</v>
      </c>
      <c r="I7727" s="1">
        <f ca="1">OFFSET(IF($H7727="Cooling",Customer!$C$25,Customer!$C$52),E7727,D7727)</f>
        <v>70</v>
      </c>
      <c r="J7727" s="1">
        <f ca="1">OFFSET(IF($H7727="Cooling",Customer!$L$25,Customer!$L$52),$E7727,$D7727)</f>
        <v>70</v>
      </c>
      <c r="K7727" s="16">
        <f t="shared" si="1452"/>
        <v>0</v>
      </c>
      <c r="L7727" s="16">
        <f t="shared" si="1453"/>
        <v>0</v>
      </c>
      <c r="M7727" s="17">
        <f t="shared" ca="1" si="1457"/>
        <v>23</v>
      </c>
      <c r="N7727" s="17">
        <f t="shared" ca="1" si="1458"/>
        <v>23</v>
      </c>
      <c r="O7727" s="4"/>
      <c r="P7727" s="4">
        <v>63</v>
      </c>
      <c r="Q7727" s="4">
        <v>39</v>
      </c>
      <c r="R7727" s="4">
        <v>36</v>
      </c>
      <c r="S7727" s="4">
        <v>47</v>
      </c>
      <c r="T7727" s="4">
        <v>61</v>
      </c>
      <c r="U7727" s="4">
        <v>44</v>
      </c>
      <c r="V7727" s="13">
        <v>47</v>
      </c>
      <c r="W7727" s="4">
        <v>47</v>
      </c>
      <c r="X7727" s="4">
        <v>48</v>
      </c>
      <c r="Y7727">
        <f t="shared" si="1454"/>
        <v>0</v>
      </c>
      <c r="Z7727">
        <f t="shared" si="1455"/>
        <v>0</v>
      </c>
    </row>
    <row r="7728" spans="2:26" x14ac:dyDescent="0.25">
      <c r="B7728" s="11">
        <f t="shared" si="1456"/>
        <v>44883.499999981286</v>
      </c>
      <c r="C7728" s="1">
        <f t="shared" si="1447"/>
        <v>11</v>
      </c>
      <c r="D7728" s="1">
        <f t="shared" si="1448"/>
        <v>5</v>
      </c>
      <c r="E7728" s="12">
        <f t="shared" si="1449"/>
        <v>13</v>
      </c>
      <c r="F7728" s="124" t="str">
        <f t="shared" si="1450"/>
        <v>0</v>
      </c>
      <c r="G7728" s="1">
        <f ca="1">(OFFSET(O7728,0,MATCH(Customer!$J$6,'CDH &amp; HDH'!$P$11:$X$11,0)))</f>
        <v>49</v>
      </c>
      <c r="H7728" s="1" t="str">
        <f t="shared" si="1451"/>
        <v>Heating</v>
      </c>
      <c r="I7728" s="1">
        <f ca="1">OFFSET(IF($H7728="Cooling",Customer!$C$25,Customer!$C$52),E7728,D7728)</f>
        <v>70</v>
      </c>
      <c r="J7728" s="1">
        <f ca="1">OFFSET(IF($H7728="Cooling",Customer!$L$25,Customer!$L$52),$E7728,$D7728)</f>
        <v>70</v>
      </c>
      <c r="K7728" s="16">
        <f t="shared" si="1452"/>
        <v>0</v>
      </c>
      <c r="L7728" s="16">
        <f t="shared" si="1453"/>
        <v>0</v>
      </c>
      <c r="M7728" s="17">
        <f t="shared" ca="1" si="1457"/>
        <v>21</v>
      </c>
      <c r="N7728" s="17">
        <f t="shared" ca="1" si="1458"/>
        <v>21</v>
      </c>
      <c r="O7728" s="4"/>
      <c r="P7728" s="4">
        <v>62</v>
      </c>
      <c r="Q7728" s="4">
        <v>40</v>
      </c>
      <c r="R7728" s="4">
        <v>34</v>
      </c>
      <c r="S7728" s="4">
        <v>46</v>
      </c>
      <c r="T7728" s="4">
        <v>61</v>
      </c>
      <c r="U7728" s="4">
        <v>47</v>
      </c>
      <c r="V7728" s="13">
        <v>49</v>
      </c>
      <c r="W7728" s="4">
        <v>48</v>
      </c>
      <c r="X7728" s="4">
        <v>46</v>
      </c>
      <c r="Y7728">
        <f t="shared" si="1454"/>
        <v>0</v>
      </c>
      <c r="Z7728">
        <f t="shared" si="1455"/>
        <v>0</v>
      </c>
    </row>
    <row r="7729" spans="2:26" x14ac:dyDescent="0.25">
      <c r="B7729" s="11">
        <f t="shared" si="1456"/>
        <v>44883.54166664795</v>
      </c>
      <c r="C7729" s="1">
        <f t="shared" si="1447"/>
        <v>11</v>
      </c>
      <c r="D7729" s="1">
        <f t="shared" si="1448"/>
        <v>5</v>
      </c>
      <c r="E7729" s="12">
        <f t="shared" si="1449"/>
        <v>14</v>
      </c>
      <c r="F7729" s="124" t="str">
        <f t="shared" si="1450"/>
        <v>0</v>
      </c>
      <c r="G7729" s="1">
        <f ca="1">(OFFSET(O7729,0,MATCH(Customer!$J$6,'CDH &amp; HDH'!$P$11:$X$11,0)))</f>
        <v>50</v>
      </c>
      <c r="H7729" s="1" t="str">
        <f t="shared" si="1451"/>
        <v>Heating</v>
      </c>
      <c r="I7729" s="1">
        <f ca="1">OFFSET(IF($H7729="Cooling",Customer!$C$25,Customer!$C$52),E7729,D7729)</f>
        <v>70</v>
      </c>
      <c r="J7729" s="1">
        <f ca="1">OFFSET(IF($H7729="Cooling",Customer!$L$25,Customer!$L$52),$E7729,$D7729)</f>
        <v>70</v>
      </c>
      <c r="K7729" s="16">
        <f t="shared" si="1452"/>
        <v>0</v>
      </c>
      <c r="L7729" s="16">
        <f t="shared" si="1453"/>
        <v>0</v>
      </c>
      <c r="M7729" s="17">
        <f t="shared" ca="1" si="1457"/>
        <v>20</v>
      </c>
      <c r="N7729" s="17">
        <f t="shared" ca="1" si="1458"/>
        <v>20</v>
      </c>
      <c r="O7729" s="4"/>
      <c r="P7729" s="4">
        <v>61</v>
      </c>
      <c r="Q7729" s="4">
        <v>41</v>
      </c>
      <c r="R7729" s="4">
        <v>34</v>
      </c>
      <c r="S7729" s="4">
        <v>47</v>
      </c>
      <c r="T7729" s="4">
        <v>60</v>
      </c>
      <c r="U7729" s="4">
        <v>48</v>
      </c>
      <c r="V7729" s="13">
        <v>50</v>
      </c>
      <c r="W7729" s="4">
        <v>48</v>
      </c>
      <c r="X7729" s="4">
        <v>51</v>
      </c>
      <c r="Y7729">
        <f t="shared" si="1454"/>
        <v>0</v>
      </c>
      <c r="Z7729">
        <f t="shared" si="1455"/>
        <v>0</v>
      </c>
    </row>
    <row r="7730" spans="2:26" x14ac:dyDescent="0.25">
      <c r="B7730" s="11">
        <f t="shared" si="1456"/>
        <v>44883.583333314615</v>
      </c>
      <c r="C7730" s="1">
        <f t="shared" si="1447"/>
        <v>11</v>
      </c>
      <c r="D7730" s="1">
        <f t="shared" si="1448"/>
        <v>5</v>
      </c>
      <c r="E7730" s="12">
        <f t="shared" si="1449"/>
        <v>15</v>
      </c>
      <c r="F7730" s="124" t="str">
        <f t="shared" si="1450"/>
        <v>0</v>
      </c>
      <c r="G7730" s="1">
        <f ca="1">(OFFSET(O7730,0,MATCH(Customer!$J$6,'CDH &amp; HDH'!$P$11:$X$11,0)))</f>
        <v>51</v>
      </c>
      <c r="H7730" s="1" t="str">
        <f t="shared" si="1451"/>
        <v>Heating</v>
      </c>
      <c r="I7730" s="1">
        <f ca="1">OFFSET(IF($H7730="Cooling",Customer!$C$25,Customer!$C$52),E7730,D7730)</f>
        <v>70</v>
      </c>
      <c r="J7730" s="1">
        <f ca="1">OFFSET(IF($H7730="Cooling",Customer!$L$25,Customer!$L$52),$E7730,$D7730)</f>
        <v>70</v>
      </c>
      <c r="K7730" s="16">
        <f t="shared" si="1452"/>
        <v>0</v>
      </c>
      <c r="L7730" s="16">
        <f t="shared" si="1453"/>
        <v>0</v>
      </c>
      <c r="M7730" s="17">
        <f t="shared" ca="1" si="1457"/>
        <v>19</v>
      </c>
      <c r="N7730" s="17">
        <f t="shared" ca="1" si="1458"/>
        <v>19</v>
      </c>
      <c r="O7730" s="4"/>
      <c r="P7730" s="4">
        <v>60</v>
      </c>
      <c r="Q7730" s="4">
        <v>41</v>
      </c>
      <c r="R7730" s="4">
        <v>33</v>
      </c>
      <c r="S7730" s="4">
        <v>47</v>
      </c>
      <c r="T7730" s="4">
        <v>60</v>
      </c>
      <c r="U7730" s="4">
        <v>47</v>
      </c>
      <c r="V7730" s="13">
        <v>51</v>
      </c>
      <c r="W7730" s="4">
        <v>48</v>
      </c>
      <c r="X7730" s="4">
        <v>51</v>
      </c>
      <c r="Y7730">
        <f t="shared" si="1454"/>
        <v>0</v>
      </c>
      <c r="Z7730">
        <f t="shared" si="1455"/>
        <v>0</v>
      </c>
    </row>
    <row r="7731" spans="2:26" x14ac:dyDescent="0.25">
      <c r="B7731" s="11">
        <f t="shared" si="1456"/>
        <v>44883.624999981279</v>
      </c>
      <c r="C7731" s="1">
        <f t="shared" si="1447"/>
        <v>11</v>
      </c>
      <c r="D7731" s="1">
        <f t="shared" si="1448"/>
        <v>5</v>
      </c>
      <c r="E7731" s="12">
        <f t="shared" si="1449"/>
        <v>16</v>
      </c>
      <c r="F7731" s="124" t="str">
        <f t="shared" si="1450"/>
        <v>0</v>
      </c>
      <c r="G7731" s="1">
        <f ca="1">(OFFSET(O7731,0,MATCH(Customer!$J$6,'CDH &amp; HDH'!$P$11:$X$11,0)))</f>
        <v>50</v>
      </c>
      <c r="H7731" s="1" t="str">
        <f t="shared" si="1451"/>
        <v>Heating</v>
      </c>
      <c r="I7731" s="1">
        <f ca="1">OFFSET(IF($H7731="Cooling",Customer!$C$25,Customer!$C$52),E7731,D7731)</f>
        <v>70</v>
      </c>
      <c r="J7731" s="1">
        <f ca="1">OFFSET(IF($H7731="Cooling",Customer!$L$25,Customer!$L$52),$E7731,$D7731)</f>
        <v>70</v>
      </c>
      <c r="K7731" s="16">
        <f t="shared" si="1452"/>
        <v>0</v>
      </c>
      <c r="L7731" s="16">
        <f t="shared" si="1453"/>
        <v>0</v>
      </c>
      <c r="M7731" s="17">
        <f t="shared" ca="1" si="1457"/>
        <v>20</v>
      </c>
      <c r="N7731" s="17">
        <f t="shared" ca="1" si="1458"/>
        <v>20</v>
      </c>
      <c r="O7731" s="4"/>
      <c r="P7731" s="4">
        <v>58</v>
      </c>
      <c r="Q7731" s="4">
        <v>40</v>
      </c>
      <c r="R7731" s="4">
        <v>33</v>
      </c>
      <c r="S7731" s="4">
        <v>46</v>
      </c>
      <c r="T7731" s="4">
        <v>56</v>
      </c>
      <c r="U7731" s="4">
        <v>47</v>
      </c>
      <c r="V7731" s="13">
        <v>50</v>
      </c>
      <c r="W7731" s="4">
        <v>48</v>
      </c>
      <c r="X7731" s="4">
        <v>49</v>
      </c>
      <c r="Y7731">
        <f t="shared" si="1454"/>
        <v>0</v>
      </c>
      <c r="Z7731">
        <f t="shared" si="1455"/>
        <v>0</v>
      </c>
    </row>
    <row r="7732" spans="2:26" x14ac:dyDescent="0.25">
      <c r="B7732" s="11">
        <f t="shared" si="1456"/>
        <v>44883.666666647943</v>
      </c>
      <c r="C7732" s="1">
        <f t="shared" si="1447"/>
        <v>11</v>
      </c>
      <c r="D7732" s="1">
        <f t="shared" si="1448"/>
        <v>5</v>
      </c>
      <c r="E7732" s="12">
        <f t="shared" si="1449"/>
        <v>17</v>
      </c>
      <c r="F7732" s="124" t="str">
        <f t="shared" si="1450"/>
        <v>0</v>
      </c>
      <c r="G7732" s="1">
        <f ca="1">(OFFSET(O7732,0,MATCH(Customer!$J$6,'CDH &amp; HDH'!$P$11:$X$11,0)))</f>
        <v>47</v>
      </c>
      <c r="H7732" s="1" t="str">
        <f t="shared" si="1451"/>
        <v>Heating</v>
      </c>
      <c r="I7732" s="1">
        <f ca="1">OFFSET(IF($H7732="Cooling",Customer!$C$25,Customer!$C$52),E7732,D7732)</f>
        <v>70</v>
      </c>
      <c r="J7732" s="1">
        <f ca="1">OFFSET(IF($H7732="Cooling",Customer!$L$25,Customer!$L$52),$E7732,$D7732)</f>
        <v>70</v>
      </c>
      <c r="K7732" s="16">
        <f t="shared" si="1452"/>
        <v>0</v>
      </c>
      <c r="L7732" s="16">
        <f t="shared" si="1453"/>
        <v>0</v>
      </c>
      <c r="M7732" s="17">
        <f t="shared" ca="1" si="1457"/>
        <v>23</v>
      </c>
      <c r="N7732" s="17">
        <f t="shared" ca="1" si="1458"/>
        <v>23</v>
      </c>
      <c r="O7732" s="4"/>
      <c r="P7732" s="4">
        <v>55</v>
      </c>
      <c r="Q7732" s="4">
        <v>36</v>
      </c>
      <c r="R7732" s="4">
        <v>33</v>
      </c>
      <c r="S7732" s="4">
        <v>42</v>
      </c>
      <c r="T7732" s="4">
        <v>53</v>
      </c>
      <c r="U7732" s="4">
        <v>41</v>
      </c>
      <c r="V7732" s="13">
        <v>47</v>
      </c>
      <c r="W7732" s="4">
        <v>47</v>
      </c>
      <c r="X7732" s="4">
        <v>45</v>
      </c>
      <c r="Y7732">
        <f t="shared" si="1454"/>
        <v>0</v>
      </c>
      <c r="Z7732">
        <f t="shared" si="1455"/>
        <v>0</v>
      </c>
    </row>
    <row r="7733" spans="2:26" x14ac:dyDescent="0.25">
      <c r="B7733" s="11">
        <f t="shared" si="1456"/>
        <v>44883.708333314607</v>
      </c>
      <c r="C7733" s="1">
        <f t="shared" si="1447"/>
        <v>11</v>
      </c>
      <c r="D7733" s="1">
        <f t="shared" si="1448"/>
        <v>5</v>
      </c>
      <c r="E7733" s="12">
        <f t="shared" si="1449"/>
        <v>18</v>
      </c>
      <c r="F7733" s="124" t="str">
        <f t="shared" si="1450"/>
        <v>0</v>
      </c>
      <c r="G7733" s="1">
        <f ca="1">(OFFSET(O7733,0,MATCH(Customer!$J$6,'CDH &amp; HDH'!$P$11:$X$11,0)))</f>
        <v>44</v>
      </c>
      <c r="H7733" s="1" t="str">
        <f t="shared" si="1451"/>
        <v>Heating</v>
      </c>
      <c r="I7733" s="1">
        <f ca="1">OFFSET(IF($H7733="Cooling",Customer!$C$25,Customer!$C$52),E7733,D7733)</f>
        <v>70</v>
      </c>
      <c r="J7733" s="1">
        <f ca="1">OFFSET(IF($H7733="Cooling",Customer!$L$25,Customer!$L$52),$E7733,$D7733)</f>
        <v>70</v>
      </c>
      <c r="K7733" s="16">
        <f t="shared" si="1452"/>
        <v>0</v>
      </c>
      <c r="L7733" s="16">
        <f t="shared" si="1453"/>
        <v>0</v>
      </c>
      <c r="M7733" s="17">
        <f t="shared" ca="1" si="1457"/>
        <v>26</v>
      </c>
      <c r="N7733" s="17">
        <f t="shared" ca="1" si="1458"/>
        <v>26</v>
      </c>
      <c r="O7733" s="4"/>
      <c r="P7733" s="4">
        <v>51</v>
      </c>
      <c r="Q7733" s="4">
        <v>34</v>
      </c>
      <c r="R7733" s="4">
        <v>32</v>
      </c>
      <c r="S7733" s="4">
        <v>41</v>
      </c>
      <c r="T7733" s="4">
        <v>51</v>
      </c>
      <c r="U7733" s="4">
        <v>38</v>
      </c>
      <c r="V7733" s="13">
        <v>44</v>
      </c>
      <c r="W7733" s="4">
        <v>47</v>
      </c>
      <c r="X7733" s="4">
        <v>41</v>
      </c>
      <c r="Y7733">
        <f t="shared" si="1454"/>
        <v>0</v>
      </c>
      <c r="Z7733">
        <f t="shared" si="1455"/>
        <v>0</v>
      </c>
    </row>
    <row r="7734" spans="2:26" x14ac:dyDescent="0.25">
      <c r="B7734" s="11">
        <f t="shared" si="1456"/>
        <v>44883.749999981272</v>
      </c>
      <c r="C7734" s="1">
        <f t="shared" si="1447"/>
        <v>11</v>
      </c>
      <c r="D7734" s="1">
        <f t="shared" si="1448"/>
        <v>5</v>
      </c>
      <c r="E7734" s="12">
        <f t="shared" si="1449"/>
        <v>19</v>
      </c>
      <c r="F7734" s="124" t="str">
        <f t="shared" si="1450"/>
        <v>0</v>
      </c>
      <c r="G7734" s="1">
        <f ca="1">(OFFSET(O7734,0,MATCH(Customer!$J$6,'CDH &amp; HDH'!$P$11:$X$11,0)))</f>
        <v>43</v>
      </c>
      <c r="H7734" s="1" t="str">
        <f t="shared" si="1451"/>
        <v>Heating</v>
      </c>
      <c r="I7734" s="1">
        <f ca="1">OFFSET(IF($H7734="Cooling",Customer!$C$25,Customer!$C$52),E7734,D7734)</f>
        <v>66</v>
      </c>
      <c r="J7734" s="1">
        <f ca="1">OFFSET(IF($H7734="Cooling",Customer!$L$25,Customer!$L$52),$E7734,$D7734)</f>
        <v>64</v>
      </c>
      <c r="K7734" s="16">
        <f t="shared" si="1452"/>
        <v>0</v>
      </c>
      <c r="L7734" s="16">
        <f t="shared" si="1453"/>
        <v>0</v>
      </c>
      <c r="M7734" s="17">
        <f t="shared" ca="1" si="1457"/>
        <v>23</v>
      </c>
      <c r="N7734" s="17">
        <f t="shared" ca="1" si="1458"/>
        <v>21</v>
      </c>
      <c r="O7734" s="4"/>
      <c r="P7734" s="4">
        <v>50</v>
      </c>
      <c r="Q7734" s="4">
        <v>34</v>
      </c>
      <c r="R7734" s="4">
        <v>32</v>
      </c>
      <c r="S7734" s="4">
        <v>37</v>
      </c>
      <c r="T7734" s="4">
        <v>51</v>
      </c>
      <c r="U7734" s="4">
        <v>38</v>
      </c>
      <c r="V7734" s="13">
        <v>43</v>
      </c>
      <c r="W7734" s="4">
        <v>46</v>
      </c>
      <c r="X7734" s="4">
        <v>38</v>
      </c>
      <c r="Y7734">
        <f t="shared" si="1454"/>
        <v>0</v>
      </c>
      <c r="Z7734">
        <f t="shared" si="1455"/>
        <v>0</v>
      </c>
    </row>
    <row r="7735" spans="2:26" x14ac:dyDescent="0.25">
      <c r="B7735" s="11">
        <f t="shared" si="1456"/>
        <v>44883.791666647936</v>
      </c>
      <c r="C7735" s="1">
        <f t="shared" si="1447"/>
        <v>11</v>
      </c>
      <c r="D7735" s="1">
        <f t="shared" si="1448"/>
        <v>5</v>
      </c>
      <c r="E7735" s="12">
        <f t="shared" si="1449"/>
        <v>20</v>
      </c>
      <c r="F7735" s="124" t="str">
        <f t="shared" si="1450"/>
        <v>0</v>
      </c>
      <c r="G7735" s="1">
        <f ca="1">(OFFSET(O7735,0,MATCH(Customer!$J$6,'CDH &amp; HDH'!$P$11:$X$11,0)))</f>
        <v>43</v>
      </c>
      <c r="H7735" s="1" t="str">
        <f t="shared" si="1451"/>
        <v>Heating</v>
      </c>
      <c r="I7735" s="1">
        <f ca="1">OFFSET(IF($H7735="Cooling",Customer!$C$25,Customer!$C$52),E7735,D7735)</f>
        <v>66</v>
      </c>
      <c r="J7735" s="1">
        <f ca="1">OFFSET(IF($H7735="Cooling",Customer!$L$25,Customer!$L$52),$E7735,$D7735)</f>
        <v>64</v>
      </c>
      <c r="K7735" s="16">
        <f t="shared" si="1452"/>
        <v>0</v>
      </c>
      <c r="L7735" s="16">
        <f t="shared" si="1453"/>
        <v>0</v>
      </c>
      <c r="M7735" s="17">
        <f t="shared" ca="1" si="1457"/>
        <v>23</v>
      </c>
      <c r="N7735" s="17">
        <f t="shared" ca="1" si="1458"/>
        <v>21</v>
      </c>
      <c r="O7735" s="4"/>
      <c r="P7735" s="4">
        <v>50</v>
      </c>
      <c r="Q7735" s="4">
        <v>33</v>
      </c>
      <c r="R7735" s="4">
        <v>31</v>
      </c>
      <c r="S7735" s="4">
        <v>36</v>
      </c>
      <c r="T7735" s="4">
        <v>49</v>
      </c>
      <c r="U7735" s="4">
        <v>36</v>
      </c>
      <c r="V7735" s="13">
        <v>43</v>
      </c>
      <c r="W7735" s="4">
        <v>46</v>
      </c>
      <c r="X7735" s="4">
        <v>35</v>
      </c>
      <c r="Y7735">
        <f t="shared" si="1454"/>
        <v>0</v>
      </c>
      <c r="Z7735">
        <f t="shared" si="1455"/>
        <v>0</v>
      </c>
    </row>
    <row r="7736" spans="2:26" x14ac:dyDescent="0.25">
      <c r="B7736" s="11">
        <f t="shared" si="1456"/>
        <v>44883.8333333146</v>
      </c>
      <c r="C7736" s="1">
        <f t="shared" si="1447"/>
        <v>11</v>
      </c>
      <c r="D7736" s="1">
        <f t="shared" si="1448"/>
        <v>5</v>
      </c>
      <c r="E7736" s="12">
        <f t="shared" si="1449"/>
        <v>21</v>
      </c>
      <c r="F7736" s="124" t="str">
        <f t="shared" si="1450"/>
        <v>0</v>
      </c>
      <c r="G7736" s="1">
        <f ca="1">(OFFSET(O7736,0,MATCH(Customer!$J$6,'CDH &amp; HDH'!$P$11:$X$11,0)))</f>
        <v>43</v>
      </c>
      <c r="H7736" s="1" t="str">
        <f t="shared" si="1451"/>
        <v>Heating</v>
      </c>
      <c r="I7736" s="1">
        <f ca="1">OFFSET(IF($H7736="Cooling",Customer!$C$25,Customer!$C$52),E7736,D7736)</f>
        <v>66</v>
      </c>
      <c r="J7736" s="1">
        <f ca="1">OFFSET(IF($H7736="Cooling",Customer!$L$25,Customer!$L$52),$E7736,$D7736)</f>
        <v>64</v>
      </c>
      <c r="K7736" s="16">
        <f t="shared" si="1452"/>
        <v>0</v>
      </c>
      <c r="L7736" s="16">
        <f t="shared" si="1453"/>
        <v>0</v>
      </c>
      <c r="M7736" s="17">
        <f t="shared" ca="1" si="1457"/>
        <v>23</v>
      </c>
      <c r="N7736" s="17">
        <f t="shared" ca="1" si="1458"/>
        <v>21</v>
      </c>
      <c r="O7736" s="4"/>
      <c r="P7736" s="4">
        <v>47</v>
      </c>
      <c r="Q7736" s="4">
        <v>30</v>
      </c>
      <c r="R7736" s="4">
        <v>30</v>
      </c>
      <c r="S7736" s="4">
        <v>35</v>
      </c>
      <c r="T7736" s="4">
        <v>48</v>
      </c>
      <c r="U7736" s="4">
        <v>35</v>
      </c>
      <c r="V7736" s="13">
        <v>43</v>
      </c>
      <c r="W7736" s="4">
        <v>46</v>
      </c>
      <c r="X7736" s="4">
        <v>33</v>
      </c>
      <c r="Y7736">
        <f t="shared" si="1454"/>
        <v>0</v>
      </c>
      <c r="Z7736">
        <f t="shared" si="1455"/>
        <v>0</v>
      </c>
    </row>
    <row r="7737" spans="2:26" x14ac:dyDescent="0.25">
      <c r="B7737" s="11">
        <f t="shared" si="1456"/>
        <v>44883.874999981264</v>
      </c>
      <c r="C7737" s="1">
        <f t="shared" si="1447"/>
        <v>11</v>
      </c>
      <c r="D7737" s="1">
        <f t="shared" si="1448"/>
        <v>5</v>
      </c>
      <c r="E7737" s="12">
        <f t="shared" si="1449"/>
        <v>22</v>
      </c>
      <c r="F7737" s="124" t="str">
        <f t="shared" si="1450"/>
        <v>0</v>
      </c>
      <c r="G7737" s="1">
        <f ca="1">(OFFSET(O7737,0,MATCH(Customer!$J$6,'CDH &amp; HDH'!$P$11:$X$11,0)))</f>
        <v>43</v>
      </c>
      <c r="H7737" s="1" t="str">
        <f t="shared" si="1451"/>
        <v>Heating</v>
      </c>
      <c r="I7737" s="1">
        <f ca="1">OFFSET(IF($H7737="Cooling",Customer!$C$25,Customer!$C$52),E7737,D7737)</f>
        <v>66</v>
      </c>
      <c r="J7737" s="1">
        <f ca="1">OFFSET(IF($H7737="Cooling",Customer!$L$25,Customer!$L$52),$E7737,$D7737)</f>
        <v>64</v>
      </c>
      <c r="K7737" s="16">
        <f t="shared" si="1452"/>
        <v>0</v>
      </c>
      <c r="L7737" s="16">
        <f t="shared" si="1453"/>
        <v>0</v>
      </c>
      <c r="M7737" s="17">
        <f t="shared" ca="1" si="1457"/>
        <v>23</v>
      </c>
      <c r="N7737" s="17">
        <f t="shared" ca="1" si="1458"/>
        <v>21</v>
      </c>
      <c r="O7737" s="4"/>
      <c r="P7737" s="4">
        <v>45</v>
      </c>
      <c r="Q7737" s="4">
        <v>30</v>
      </c>
      <c r="R7737" s="4">
        <v>28</v>
      </c>
      <c r="S7737" s="4">
        <v>37</v>
      </c>
      <c r="T7737" s="4">
        <v>48</v>
      </c>
      <c r="U7737" s="4">
        <v>33</v>
      </c>
      <c r="V7737" s="13">
        <v>43</v>
      </c>
      <c r="W7737" s="4">
        <v>46</v>
      </c>
      <c r="X7737" s="4">
        <v>32</v>
      </c>
      <c r="Y7737">
        <f t="shared" si="1454"/>
        <v>0</v>
      </c>
      <c r="Z7737">
        <f t="shared" si="1455"/>
        <v>0</v>
      </c>
    </row>
    <row r="7738" spans="2:26" x14ac:dyDescent="0.25">
      <c r="B7738" s="11">
        <f t="shared" si="1456"/>
        <v>44883.916666647929</v>
      </c>
      <c r="C7738" s="1">
        <f t="shared" si="1447"/>
        <v>11</v>
      </c>
      <c r="D7738" s="1">
        <f t="shared" si="1448"/>
        <v>5</v>
      </c>
      <c r="E7738" s="12">
        <f t="shared" si="1449"/>
        <v>23</v>
      </c>
      <c r="F7738" s="124" t="str">
        <f t="shared" si="1450"/>
        <v>0</v>
      </c>
      <c r="G7738" s="1">
        <f ca="1">(OFFSET(O7738,0,MATCH(Customer!$J$6,'CDH &amp; HDH'!$P$11:$X$11,0)))</f>
        <v>43</v>
      </c>
      <c r="H7738" s="1" t="str">
        <f t="shared" si="1451"/>
        <v>Heating</v>
      </c>
      <c r="I7738" s="1">
        <f ca="1">OFFSET(IF($H7738="Cooling",Customer!$C$25,Customer!$C$52),E7738,D7738)</f>
        <v>66</v>
      </c>
      <c r="J7738" s="1">
        <f ca="1">OFFSET(IF($H7738="Cooling",Customer!$L$25,Customer!$L$52),$E7738,$D7738)</f>
        <v>64</v>
      </c>
      <c r="K7738" s="16">
        <f t="shared" si="1452"/>
        <v>0</v>
      </c>
      <c r="L7738" s="16">
        <f t="shared" si="1453"/>
        <v>0</v>
      </c>
      <c r="M7738" s="17">
        <f t="shared" ca="1" si="1457"/>
        <v>23</v>
      </c>
      <c r="N7738" s="17">
        <f t="shared" ca="1" si="1458"/>
        <v>21</v>
      </c>
      <c r="O7738" s="4"/>
      <c r="P7738" s="4">
        <v>45</v>
      </c>
      <c r="Q7738" s="4">
        <v>32</v>
      </c>
      <c r="R7738" s="4">
        <v>28</v>
      </c>
      <c r="S7738" s="4">
        <v>38</v>
      </c>
      <c r="T7738" s="4">
        <v>47</v>
      </c>
      <c r="U7738" s="4">
        <v>31</v>
      </c>
      <c r="V7738" s="13">
        <v>43</v>
      </c>
      <c r="W7738" s="4">
        <v>46</v>
      </c>
      <c r="X7738" s="4">
        <v>32</v>
      </c>
      <c r="Y7738">
        <f t="shared" si="1454"/>
        <v>0</v>
      </c>
      <c r="Z7738">
        <f t="shared" si="1455"/>
        <v>0</v>
      </c>
    </row>
    <row r="7739" spans="2:26" x14ac:dyDescent="0.25">
      <c r="B7739" s="11">
        <f t="shared" si="1456"/>
        <v>44883.958333314593</v>
      </c>
      <c r="C7739" s="1">
        <f t="shared" si="1447"/>
        <v>11</v>
      </c>
      <c r="D7739" s="1">
        <f t="shared" si="1448"/>
        <v>5</v>
      </c>
      <c r="E7739" s="12">
        <f t="shared" si="1449"/>
        <v>24</v>
      </c>
      <c r="F7739" s="124" t="str">
        <f t="shared" si="1450"/>
        <v>0</v>
      </c>
      <c r="G7739" s="1">
        <f ca="1">(OFFSET(O7739,0,MATCH(Customer!$J$6,'CDH &amp; HDH'!$P$11:$X$11,0)))</f>
        <v>42</v>
      </c>
      <c r="H7739" s="1" t="str">
        <f t="shared" si="1451"/>
        <v>Heating</v>
      </c>
      <c r="I7739" s="1">
        <f ca="1">OFFSET(IF($H7739="Cooling",Customer!$C$25,Customer!$C$52),E7739,D7739)</f>
        <v>66</v>
      </c>
      <c r="J7739" s="1">
        <f ca="1">OFFSET(IF($H7739="Cooling",Customer!$L$25,Customer!$L$52),$E7739,$D7739)</f>
        <v>64</v>
      </c>
      <c r="K7739" s="16">
        <f t="shared" si="1452"/>
        <v>0</v>
      </c>
      <c r="L7739" s="16">
        <f t="shared" si="1453"/>
        <v>0</v>
      </c>
      <c r="M7739" s="17">
        <f t="shared" ca="1" si="1457"/>
        <v>24</v>
      </c>
      <c r="N7739" s="17">
        <f t="shared" ca="1" si="1458"/>
        <v>22</v>
      </c>
      <c r="O7739" s="4"/>
      <c r="P7739" s="4">
        <v>43</v>
      </c>
      <c r="Q7739" s="4">
        <v>30</v>
      </c>
      <c r="R7739" s="4">
        <v>27</v>
      </c>
      <c r="S7739" s="4">
        <v>38</v>
      </c>
      <c r="T7739" s="4">
        <v>46</v>
      </c>
      <c r="U7739" s="4">
        <v>30</v>
      </c>
      <c r="V7739" s="13">
        <v>42</v>
      </c>
      <c r="W7739" s="4">
        <v>46</v>
      </c>
      <c r="X7739" s="4">
        <v>32</v>
      </c>
      <c r="Y7739">
        <f t="shared" si="1454"/>
        <v>0</v>
      </c>
      <c r="Z7739">
        <f t="shared" si="1455"/>
        <v>0</v>
      </c>
    </row>
    <row r="7740" spans="2:26" x14ac:dyDescent="0.25">
      <c r="B7740" s="11">
        <f t="shared" si="1456"/>
        <v>44883.999999981257</v>
      </c>
      <c r="C7740" s="1">
        <f t="shared" si="1447"/>
        <v>11</v>
      </c>
      <c r="D7740" s="1">
        <f t="shared" si="1448"/>
        <v>6</v>
      </c>
      <c r="E7740" s="12">
        <f t="shared" si="1449"/>
        <v>1</v>
      </c>
      <c r="F7740" s="124" t="str">
        <f t="shared" si="1450"/>
        <v>0</v>
      </c>
      <c r="G7740" s="1">
        <f ca="1">(OFFSET(O7740,0,MATCH(Customer!$J$6,'CDH &amp; HDH'!$P$11:$X$11,0)))</f>
        <v>42</v>
      </c>
      <c r="H7740" s="1" t="str">
        <f t="shared" si="1451"/>
        <v>Heating</v>
      </c>
      <c r="I7740" s="1">
        <f ca="1">OFFSET(IF($H7740="Cooling",Customer!$C$25,Customer!$C$52),E7740,D7740)</f>
        <v>66</v>
      </c>
      <c r="J7740" s="1">
        <f ca="1">OFFSET(IF($H7740="Cooling",Customer!$L$25,Customer!$L$52),$E7740,$D7740)</f>
        <v>64</v>
      </c>
      <c r="K7740" s="16">
        <f t="shared" si="1452"/>
        <v>0</v>
      </c>
      <c r="L7740" s="16">
        <f t="shared" si="1453"/>
        <v>0</v>
      </c>
      <c r="M7740" s="17">
        <f t="shared" ca="1" si="1457"/>
        <v>24</v>
      </c>
      <c r="N7740" s="17">
        <f t="shared" ca="1" si="1458"/>
        <v>22</v>
      </c>
      <c r="O7740" s="4"/>
      <c r="P7740" s="4">
        <v>44</v>
      </c>
      <c r="Q7740" s="4">
        <v>31</v>
      </c>
      <c r="R7740" s="4">
        <v>27</v>
      </c>
      <c r="S7740" s="4">
        <v>39</v>
      </c>
      <c r="T7740" s="4">
        <v>45</v>
      </c>
      <c r="U7740" s="4">
        <v>30</v>
      </c>
      <c r="V7740" s="13">
        <v>42</v>
      </c>
      <c r="W7740" s="4">
        <v>45</v>
      </c>
      <c r="X7740" s="4">
        <v>31</v>
      </c>
      <c r="Y7740">
        <f t="shared" si="1454"/>
        <v>0</v>
      </c>
      <c r="Z7740">
        <f t="shared" si="1455"/>
        <v>0</v>
      </c>
    </row>
    <row r="7741" spans="2:26" x14ac:dyDescent="0.25">
      <c r="B7741" s="11">
        <f t="shared" si="1456"/>
        <v>44884.041666647921</v>
      </c>
      <c r="C7741" s="1">
        <f t="shared" si="1447"/>
        <v>11</v>
      </c>
      <c r="D7741" s="1">
        <f t="shared" si="1448"/>
        <v>6</v>
      </c>
      <c r="E7741" s="12">
        <f t="shared" si="1449"/>
        <v>2</v>
      </c>
      <c r="F7741" s="124" t="str">
        <f t="shared" si="1450"/>
        <v>0</v>
      </c>
      <c r="G7741" s="1">
        <f ca="1">(OFFSET(O7741,0,MATCH(Customer!$J$6,'CDH &amp; HDH'!$P$11:$X$11,0)))</f>
        <v>43</v>
      </c>
      <c r="H7741" s="1" t="str">
        <f t="shared" si="1451"/>
        <v>Heating</v>
      </c>
      <c r="I7741" s="1">
        <f ca="1">OFFSET(IF($H7741="Cooling",Customer!$C$25,Customer!$C$52),E7741,D7741)</f>
        <v>66</v>
      </c>
      <c r="J7741" s="1">
        <f ca="1">OFFSET(IF($H7741="Cooling",Customer!$L$25,Customer!$L$52),$E7741,$D7741)</f>
        <v>64</v>
      </c>
      <c r="K7741" s="16">
        <f t="shared" si="1452"/>
        <v>0</v>
      </c>
      <c r="L7741" s="16">
        <f t="shared" si="1453"/>
        <v>0</v>
      </c>
      <c r="M7741" s="17">
        <f t="shared" ca="1" si="1457"/>
        <v>23</v>
      </c>
      <c r="N7741" s="17">
        <f t="shared" ca="1" si="1458"/>
        <v>21</v>
      </c>
      <c r="O7741" s="4"/>
      <c r="P7741" s="4">
        <v>43</v>
      </c>
      <c r="Q7741" s="4">
        <v>31</v>
      </c>
      <c r="R7741" s="4">
        <v>24</v>
      </c>
      <c r="S7741" s="4">
        <v>39</v>
      </c>
      <c r="T7741" s="4">
        <v>43</v>
      </c>
      <c r="U7741" s="4">
        <v>27</v>
      </c>
      <c r="V7741" s="13">
        <v>43</v>
      </c>
      <c r="W7741" s="4">
        <v>45</v>
      </c>
      <c r="X7741" s="4">
        <v>30</v>
      </c>
      <c r="Y7741">
        <f t="shared" si="1454"/>
        <v>0</v>
      </c>
      <c r="Z7741">
        <f t="shared" si="1455"/>
        <v>0</v>
      </c>
    </row>
    <row r="7742" spans="2:26" x14ac:dyDescent="0.25">
      <c r="B7742" s="11">
        <f t="shared" si="1456"/>
        <v>44884.083333314586</v>
      </c>
      <c r="C7742" s="1">
        <f t="shared" si="1447"/>
        <v>11</v>
      </c>
      <c r="D7742" s="1">
        <f t="shared" si="1448"/>
        <v>6</v>
      </c>
      <c r="E7742" s="12">
        <f t="shared" si="1449"/>
        <v>3</v>
      </c>
      <c r="F7742" s="124" t="str">
        <f t="shared" si="1450"/>
        <v>0</v>
      </c>
      <c r="G7742" s="1">
        <f ca="1">(OFFSET(O7742,0,MATCH(Customer!$J$6,'CDH &amp; HDH'!$P$11:$X$11,0)))</f>
        <v>43</v>
      </c>
      <c r="H7742" s="1" t="str">
        <f t="shared" si="1451"/>
        <v>Heating</v>
      </c>
      <c r="I7742" s="1">
        <f ca="1">OFFSET(IF($H7742="Cooling",Customer!$C$25,Customer!$C$52),E7742,D7742)</f>
        <v>66</v>
      </c>
      <c r="J7742" s="1">
        <f ca="1">OFFSET(IF($H7742="Cooling",Customer!$L$25,Customer!$L$52),$E7742,$D7742)</f>
        <v>64</v>
      </c>
      <c r="K7742" s="16">
        <f t="shared" si="1452"/>
        <v>0</v>
      </c>
      <c r="L7742" s="16">
        <f t="shared" si="1453"/>
        <v>0</v>
      </c>
      <c r="M7742" s="17">
        <f t="shared" ca="1" si="1457"/>
        <v>23</v>
      </c>
      <c r="N7742" s="17">
        <f t="shared" ca="1" si="1458"/>
        <v>21</v>
      </c>
      <c r="O7742" s="4"/>
      <c r="P7742" s="4">
        <v>42</v>
      </c>
      <c r="Q7742" s="4">
        <v>31</v>
      </c>
      <c r="R7742" s="4">
        <v>23</v>
      </c>
      <c r="S7742" s="4">
        <v>40</v>
      </c>
      <c r="T7742" s="4">
        <v>43</v>
      </c>
      <c r="U7742" s="4">
        <v>26</v>
      </c>
      <c r="V7742" s="13">
        <v>43</v>
      </c>
      <c r="W7742" s="4">
        <v>45</v>
      </c>
      <c r="X7742" s="4">
        <v>31</v>
      </c>
      <c r="Y7742">
        <f t="shared" si="1454"/>
        <v>0</v>
      </c>
      <c r="Z7742">
        <f t="shared" si="1455"/>
        <v>0</v>
      </c>
    </row>
    <row r="7743" spans="2:26" x14ac:dyDescent="0.25">
      <c r="B7743" s="11">
        <f t="shared" si="1456"/>
        <v>44884.12499998125</v>
      </c>
      <c r="C7743" s="1">
        <f t="shared" si="1447"/>
        <v>11</v>
      </c>
      <c r="D7743" s="1">
        <f t="shared" si="1448"/>
        <v>6</v>
      </c>
      <c r="E7743" s="12">
        <f t="shared" si="1449"/>
        <v>4</v>
      </c>
      <c r="F7743" s="124" t="str">
        <f t="shared" si="1450"/>
        <v>0</v>
      </c>
      <c r="G7743" s="1">
        <f ca="1">(OFFSET(O7743,0,MATCH(Customer!$J$6,'CDH &amp; HDH'!$P$11:$X$11,0)))</f>
        <v>43</v>
      </c>
      <c r="H7743" s="1" t="str">
        <f t="shared" si="1451"/>
        <v>Heating</v>
      </c>
      <c r="I7743" s="1">
        <f ca="1">OFFSET(IF($H7743="Cooling",Customer!$C$25,Customer!$C$52),E7743,D7743)</f>
        <v>66</v>
      </c>
      <c r="J7743" s="1">
        <f ca="1">OFFSET(IF($H7743="Cooling",Customer!$L$25,Customer!$L$52),$E7743,$D7743)</f>
        <v>64</v>
      </c>
      <c r="K7743" s="16">
        <f t="shared" si="1452"/>
        <v>0</v>
      </c>
      <c r="L7743" s="16">
        <f t="shared" si="1453"/>
        <v>0</v>
      </c>
      <c r="M7743" s="17">
        <f t="shared" ca="1" si="1457"/>
        <v>23</v>
      </c>
      <c r="N7743" s="17">
        <f t="shared" ca="1" si="1458"/>
        <v>21</v>
      </c>
      <c r="O7743" s="4"/>
      <c r="P7743" s="4">
        <v>39</v>
      </c>
      <c r="Q7743" s="4">
        <v>29</v>
      </c>
      <c r="R7743" s="4">
        <v>22</v>
      </c>
      <c r="S7743" s="4">
        <v>40</v>
      </c>
      <c r="T7743" s="4">
        <v>44</v>
      </c>
      <c r="U7743" s="4">
        <v>28</v>
      </c>
      <c r="V7743" s="13">
        <v>43</v>
      </c>
      <c r="W7743" s="4">
        <v>45</v>
      </c>
      <c r="X7743" s="4">
        <v>31</v>
      </c>
      <c r="Y7743">
        <f t="shared" si="1454"/>
        <v>0</v>
      </c>
      <c r="Z7743">
        <f t="shared" si="1455"/>
        <v>0</v>
      </c>
    </row>
    <row r="7744" spans="2:26" x14ac:dyDescent="0.25">
      <c r="B7744" s="11">
        <f t="shared" si="1456"/>
        <v>44884.166666647914</v>
      </c>
      <c r="C7744" s="1">
        <f t="shared" si="1447"/>
        <v>11</v>
      </c>
      <c r="D7744" s="1">
        <f t="shared" si="1448"/>
        <v>6</v>
      </c>
      <c r="E7744" s="12">
        <f t="shared" si="1449"/>
        <v>5</v>
      </c>
      <c r="F7744" s="124" t="str">
        <f t="shared" si="1450"/>
        <v>0</v>
      </c>
      <c r="G7744" s="1">
        <f ca="1">(OFFSET(O7744,0,MATCH(Customer!$J$6,'CDH &amp; HDH'!$P$11:$X$11,0)))</f>
        <v>44</v>
      </c>
      <c r="H7744" s="1" t="str">
        <f t="shared" si="1451"/>
        <v>Heating</v>
      </c>
      <c r="I7744" s="1">
        <f ca="1">OFFSET(IF($H7744="Cooling",Customer!$C$25,Customer!$C$52),E7744,D7744)</f>
        <v>66</v>
      </c>
      <c r="J7744" s="1">
        <f ca="1">OFFSET(IF($H7744="Cooling",Customer!$L$25,Customer!$L$52),$E7744,$D7744)</f>
        <v>64</v>
      </c>
      <c r="K7744" s="16">
        <f t="shared" si="1452"/>
        <v>0</v>
      </c>
      <c r="L7744" s="16">
        <f t="shared" si="1453"/>
        <v>0</v>
      </c>
      <c r="M7744" s="17">
        <f t="shared" ca="1" si="1457"/>
        <v>22</v>
      </c>
      <c r="N7744" s="17">
        <f t="shared" ca="1" si="1458"/>
        <v>20</v>
      </c>
      <c r="O7744" s="4"/>
      <c r="P7744" s="4">
        <v>40</v>
      </c>
      <c r="Q7744" s="4">
        <v>29</v>
      </c>
      <c r="R7744" s="4">
        <v>22</v>
      </c>
      <c r="S7744" s="4">
        <v>40</v>
      </c>
      <c r="T7744" s="4">
        <v>41</v>
      </c>
      <c r="U7744" s="4">
        <v>28</v>
      </c>
      <c r="V7744" s="13">
        <v>44</v>
      </c>
      <c r="W7744" s="4">
        <v>44</v>
      </c>
      <c r="X7744" s="4">
        <v>32</v>
      </c>
      <c r="Y7744">
        <f t="shared" si="1454"/>
        <v>0</v>
      </c>
      <c r="Z7744">
        <f t="shared" si="1455"/>
        <v>0</v>
      </c>
    </row>
    <row r="7745" spans="2:26" x14ac:dyDescent="0.25">
      <c r="B7745" s="11">
        <f t="shared" si="1456"/>
        <v>44884.208333314578</v>
      </c>
      <c r="C7745" s="1">
        <f t="shared" si="1447"/>
        <v>11</v>
      </c>
      <c r="D7745" s="1">
        <f t="shared" si="1448"/>
        <v>6</v>
      </c>
      <c r="E7745" s="12">
        <f t="shared" si="1449"/>
        <v>6</v>
      </c>
      <c r="F7745" s="124" t="str">
        <f t="shared" si="1450"/>
        <v>0</v>
      </c>
      <c r="G7745" s="1">
        <f ca="1">(OFFSET(O7745,0,MATCH(Customer!$J$6,'CDH &amp; HDH'!$P$11:$X$11,0)))</f>
        <v>44</v>
      </c>
      <c r="H7745" s="1" t="str">
        <f t="shared" si="1451"/>
        <v>Heating</v>
      </c>
      <c r="I7745" s="1">
        <f ca="1">OFFSET(IF($H7745="Cooling",Customer!$C$25,Customer!$C$52),E7745,D7745)</f>
        <v>66</v>
      </c>
      <c r="J7745" s="1">
        <f ca="1">OFFSET(IF($H7745="Cooling",Customer!$L$25,Customer!$L$52),$E7745,$D7745)</f>
        <v>64</v>
      </c>
      <c r="K7745" s="16">
        <f t="shared" si="1452"/>
        <v>0</v>
      </c>
      <c r="L7745" s="16">
        <f t="shared" si="1453"/>
        <v>0</v>
      </c>
      <c r="M7745" s="17">
        <f t="shared" ca="1" si="1457"/>
        <v>22</v>
      </c>
      <c r="N7745" s="17">
        <f t="shared" ca="1" si="1458"/>
        <v>20</v>
      </c>
      <c r="O7745" s="4"/>
      <c r="P7745" s="4">
        <v>38</v>
      </c>
      <c r="Q7745" s="4">
        <v>30</v>
      </c>
      <c r="R7745" s="4">
        <v>23</v>
      </c>
      <c r="S7745" s="4">
        <v>40</v>
      </c>
      <c r="T7745" s="4">
        <v>40</v>
      </c>
      <c r="U7745" s="4">
        <v>27</v>
      </c>
      <c r="V7745" s="13">
        <v>44</v>
      </c>
      <c r="W7745" s="4">
        <v>44</v>
      </c>
      <c r="X7745" s="4">
        <v>32</v>
      </c>
      <c r="Y7745">
        <f t="shared" si="1454"/>
        <v>0</v>
      </c>
      <c r="Z7745">
        <f t="shared" si="1455"/>
        <v>0</v>
      </c>
    </row>
    <row r="7746" spans="2:26" x14ac:dyDescent="0.25">
      <c r="B7746" s="11">
        <f t="shared" si="1456"/>
        <v>44884.249999981243</v>
      </c>
      <c r="C7746" s="1">
        <f t="shared" si="1447"/>
        <v>11</v>
      </c>
      <c r="D7746" s="1">
        <f t="shared" si="1448"/>
        <v>6</v>
      </c>
      <c r="E7746" s="12">
        <f t="shared" si="1449"/>
        <v>7</v>
      </c>
      <c r="F7746" s="124" t="str">
        <f t="shared" si="1450"/>
        <v>0</v>
      </c>
      <c r="G7746" s="1">
        <f ca="1">(OFFSET(O7746,0,MATCH(Customer!$J$6,'CDH &amp; HDH'!$P$11:$X$11,0)))</f>
        <v>43</v>
      </c>
      <c r="H7746" s="1" t="str">
        <f t="shared" si="1451"/>
        <v>Heating</v>
      </c>
      <c r="I7746" s="1">
        <f ca="1">OFFSET(IF($H7746="Cooling",Customer!$C$25,Customer!$C$52),E7746,D7746)</f>
        <v>66</v>
      </c>
      <c r="J7746" s="1">
        <f ca="1">OFFSET(IF($H7746="Cooling",Customer!$L$25,Customer!$L$52),$E7746,$D7746)</f>
        <v>64</v>
      </c>
      <c r="K7746" s="16">
        <f t="shared" si="1452"/>
        <v>0</v>
      </c>
      <c r="L7746" s="16">
        <f t="shared" si="1453"/>
        <v>0</v>
      </c>
      <c r="M7746" s="17">
        <f t="shared" ca="1" si="1457"/>
        <v>23</v>
      </c>
      <c r="N7746" s="17">
        <f t="shared" ca="1" si="1458"/>
        <v>21</v>
      </c>
      <c r="O7746" s="4"/>
      <c r="P7746" s="4">
        <v>37</v>
      </c>
      <c r="Q7746" s="4">
        <v>31</v>
      </c>
      <c r="R7746" s="4">
        <v>23</v>
      </c>
      <c r="S7746" s="4">
        <v>42</v>
      </c>
      <c r="T7746" s="4">
        <v>38</v>
      </c>
      <c r="U7746" s="4">
        <v>28</v>
      </c>
      <c r="V7746" s="13">
        <v>43</v>
      </c>
      <c r="W7746" s="4">
        <v>44</v>
      </c>
      <c r="X7746" s="4">
        <v>33</v>
      </c>
      <c r="Y7746">
        <f t="shared" si="1454"/>
        <v>0</v>
      </c>
      <c r="Z7746">
        <f t="shared" si="1455"/>
        <v>0</v>
      </c>
    </row>
    <row r="7747" spans="2:26" x14ac:dyDescent="0.25">
      <c r="B7747" s="11">
        <f t="shared" si="1456"/>
        <v>44884.291666647907</v>
      </c>
      <c r="C7747" s="1">
        <f t="shared" si="1447"/>
        <v>11</v>
      </c>
      <c r="D7747" s="1">
        <f t="shared" si="1448"/>
        <v>6</v>
      </c>
      <c r="E7747" s="12">
        <f t="shared" si="1449"/>
        <v>8</v>
      </c>
      <c r="F7747" s="124" t="str">
        <f t="shared" si="1450"/>
        <v>0</v>
      </c>
      <c r="G7747" s="1">
        <f ca="1">(OFFSET(O7747,0,MATCH(Customer!$J$6,'CDH &amp; HDH'!$P$11:$X$11,0)))</f>
        <v>41</v>
      </c>
      <c r="H7747" s="1" t="str">
        <f t="shared" si="1451"/>
        <v>Heating</v>
      </c>
      <c r="I7747" s="1">
        <f ca="1">OFFSET(IF($H7747="Cooling",Customer!$C$25,Customer!$C$52),E7747,D7747)</f>
        <v>66</v>
      </c>
      <c r="J7747" s="1">
        <f ca="1">OFFSET(IF($H7747="Cooling",Customer!$L$25,Customer!$L$52),$E7747,$D7747)</f>
        <v>64</v>
      </c>
      <c r="K7747" s="16">
        <f t="shared" si="1452"/>
        <v>0</v>
      </c>
      <c r="L7747" s="16">
        <f t="shared" si="1453"/>
        <v>0</v>
      </c>
      <c r="M7747" s="17">
        <f t="shared" ca="1" si="1457"/>
        <v>25</v>
      </c>
      <c r="N7747" s="17">
        <f t="shared" ca="1" si="1458"/>
        <v>23</v>
      </c>
      <c r="O7747" s="4"/>
      <c r="P7747" s="4">
        <v>40</v>
      </c>
      <c r="Q7747" s="4">
        <v>29</v>
      </c>
      <c r="R7747" s="4">
        <v>22</v>
      </c>
      <c r="S7747" s="4">
        <v>42</v>
      </c>
      <c r="T7747" s="4">
        <v>39</v>
      </c>
      <c r="U7747" s="4">
        <v>29</v>
      </c>
      <c r="V7747" s="13">
        <v>41</v>
      </c>
      <c r="W7747" s="4">
        <v>44</v>
      </c>
      <c r="X7747" s="4">
        <v>33</v>
      </c>
      <c r="Y7747">
        <f t="shared" si="1454"/>
        <v>0</v>
      </c>
      <c r="Z7747">
        <f t="shared" si="1455"/>
        <v>0</v>
      </c>
    </row>
    <row r="7748" spans="2:26" x14ac:dyDescent="0.25">
      <c r="B7748" s="11">
        <f t="shared" si="1456"/>
        <v>44884.333333314571</v>
      </c>
      <c r="C7748" s="1">
        <f t="shared" si="1447"/>
        <v>11</v>
      </c>
      <c r="D7748" s="1">
        <f t="shared" si="1448"/>
        <v>6</v>
      </c>
      <c r="E7748" s="12">
        <f t="shared" si="1449"/>
        <v>9</v>
      </c>
      <c r="F7748" s="124" t="str">
        <f t="shared" si="1450"/>
        <v>0</v>
      </c>
      <c r="G7748" s="1">
        <f ca="1">(OFFSET(O7748,0,MATCH(Customer!$J$6,'CDH &amp; HDH'!$P$11:$X$11,0)))</f>
        <v>42</v>
      </c>
      <c r="H7748" s="1" t="str">
        <f t="shared" si="1451"/>
        <v>Heating</v>
      </c>
      <c r="I7748" s="1">
        <f ca="1">OFFSET(IF($H7748="Cooling",Customer!$C$25,Customer!$C$52),E7748,D7748)</f>
        <v>66</v>
      </c>
      <c r="J7748" s="1">
        <f ca="1">OFFSET(IF($H7748="Cooling",Customer!$L$25,Customer!$L$52),$E7748,$D7748)</f>
        <v>64</v>
      </c>
      <c r="K7748" s="16">
        <f t="shared" si="1452"/>
        <v>0</v>
      </c>
      <c r="L7748" s="16">
        <f t="shared" si="1453"/>
        <v>0</v>
      </c>
      <c r="M7748" s="17">
        <f t="shared" ca="1" si="1457"/>
        <v>24</v>
      </c>
      <c r="N7748" s="17">
        <f t="shared" ca="1" si="1458"/>
        <v>22</v>
      </c>
      <c r="O7748" s="4"/>
      <c r="P7748" s="4">
        <v>45</v>
      </c>
      <c r="Q7748" s="4">
        <v>29</v>
      </c>
      <c r="R7748" s="4">
        <v>23</v>
      </c>
      <c r="S7748" s="4">
        <v>44</v>
      </c>
      <c r="T7748" s="4">
        <v>43</v>
      </c>
      <c r="U7748" s="4">
        <v>31</v>
      </c>
      <c r="V7748" s="13">
        <v>42</v>
      </c>
      <c r="W7748" s="4">
        <v>45</v>
      </c>
      <c r="X7748" s="4">
        <v>35</v>
      </c>
      <c r="Y7748">
        <f t="shared" si="1454"/>
        <v>0</v>
      </c>
      <c r="Z7748">
        <f t="shared" si="1455"/>
        <v>0</v>
      </c>
    </row>
    <row r="7749" spans="2:26" x14ac:dyDescent="0.25">
      <c r="B7749" s="11">
        <f t="shared" si="1456"/>
        <v>44884.374999981235</v>
      </c>
      <c r="C7749" s="1">
        <f t="shared" si="1447"/>
        <v>11</v>
      </c>
      <c r="D7749" s="1">
        <f t="shared" si="1448"/>
        <v>6</v>
      </c>
      <c r="E7749" s="12">
        <f t="shared" si="1449"/>
        <v>10</v>
      </c>
      <c r="F7749" s="124" t="str">
        <f t="shared" si="1450"/>
        <v>0</v>
      </c>
      <c r="G7749" s="1">
        <f ca="1">(OFFSET(O7749,0,MATCH(Customer!$J$6,'CDH &amp; HDH'!$P$11:$X$11,0)))</f>
        <v>43</v>
      </c>
      <c r="H7749" s="1" t="str">
        <f t="shared" si="1451"/>
        <v>Heating</v>
      </c>
      <c r="I7749" s="1">
        <f ca="1">OFFSET(IF($H7749="Cooling",Customer!$C$25,Customer!$C$52),E7749,D7749)</f>
        <v>66</v>
      </c>
      <c r="J7749" s="1">
        <f ca="1">OFFSET(IF($H7749="Cooling",Customer!$L$25,Customer!$L$52),$E7749,$D7749)</f>
        <v>64</v>
      </c>
      <c r="K7749" s="16">
        <f t="shared" si="1452"/>
        <v>0</v>
      </c>
      <c r="L7749" s="16">
        <f t="shared" si="1453"/>
        <v>0</v>
      </c>
      <c r="M7749" s="17">
        <f t="shared" ca="1" si="1457"/>
        <v>23</v>
      </c>
      <c r="N7749" s="17">
        <f t="shared" ca="1" si="1458"/>
        <v>21</v>
      </c>
      <c r="O7749" s="4"/>
      <c r="P7749" s="4">
        <v>47</v>
      </c>
      <c r="Q7749" s="4">
        <v>31</v>
      </c>
      <c r="R7749" s="4">
        <v>21</v>
      </c>
      <c r="S7749" s="4">
        <v>45</v>
      </c>
      <c r="T7749" s="4">
        <v>46</v>
      </c>
      <c r="U7749" s="4">
        <v>35</v>
      </c>
      <c r="V7749" s="13">
        <v>43</v>
      </c>
      <c r="W7749" s="4">
        <v>48</v>
      </c>
      <c r="X7749" s="4">
        <v>36</v>
      </c>
      <c r="Y7749">
        <f t="shared" si="1454"/>
        <v>0</v>
      </c>
      <c r="Z7749">
        <f t="shared" si="1455"/>
        <v>0</v>
      </c>
    </row>
    <row r="7750" spans="2:26" x14ac:dyDescent="0.25">
      <c r="B7750" s="11">
        <f t="shared" si="1456"/>
        <v>44884.4166666479</v>
      </c>
      <c r="C7750" s="1">
        <f t="shared" si="1447"/>
        <v>11</v>
      </c>
      <c r="D7750" s="1">
        <f t="shared" si="1448"/>
        <v>6</v>
      </c>
      <c r="E7750" s="12">
        <f t="shared" si="1449"/>
        <v>11</v>
      </c>
      <c r="F7750" s="124" t="str">
        <f t="shared" si="1450"/>
        <v>0</v>
      </c>
      <c r="G7750" s="1">
        <f ca="1">(OFFSET(O7750,0,MATCH(Customer!$J$6,'CDH &amp; HDH'!$P$11:$X$11,0)))</f>
        <v>44</v>
      </c>
      <c r="H7750" s="1" t="str">
        <f t="shared" si="1451"/>
        <v>Heating</v>
      </c>
      <c r="I7750" s="1">
        <f ca="1">OFFSET(IF($H7750="Cooling",Customer!$C$25,Customer!$C$52),E7750,D7750)</f>
        <v>66</v>
      </c>
      <c r="J7750" s="1">
        <f ca="1">OFFSET(IF($H7750="Cooling",Customer!$L$25,Customer!$L$52),$E7750,$D7750)</f>
        <v>64</v>
      </c>
      <c r="K7750" s="16">
        <f t="shared" si="1452"/>
        <v>0</v>
      </c>
      <c r="L7750" s="16">
        <f t="shared" si="1453"/>
        <v>0</v>
      </c>
      <c r="M7750" s="17">
        <f t="shared" ca="1" si="1457"/>
        <v>22</v>
      </c>
      <c r="N7750" s="17">
        <f t="shared" ca="1" si="1458"/>
        <v>20</v>
      </c>
      <c r="O7750" s="4"/>
      <c r="P7750" s="4">
        <v>48</v>
      </c>
      <c r="Q7750" s="4">
        <v>33</v>
      </c>
      <c r="R7750" s="4">
        <v>24</v>
      </c>
      <c r="S7750" s="4">
        <v>46</v>
      </c>
      <c r="T7750" s="4">
        <v>47</v>
      </c>
      <c r="U7750" s="4">
        <v>37</v>
      </c>
      <c r="V7750" s="13">
        <v>44</v>
      </c>
      <c r="W7750" s="4">
        <v>49</v>
      </c>
      <c r="X7750" s="4">
        <v>40</v>
      </c>
      <c r="Y7750">
        <f t="shared" si="1454"/>
        <v>0</v>
      </c>
      <c r="Z7750">
        <f t="shared" si="1455"/>
        <v>0</v>
      </c>
    </row>
    <row r="7751" spans="2:26" x14ac:dyDescent="0.25">
      <c r="B7751" s="11">
        <f t="shared" si="1456"/>
        <v>44884.458333314564</v>
      </c>
      <c r="C7751" s="1">
        <f t="shared" si="1447"/>
        <v>11</v>
      </c>
      <c r="D7751" s="1">
        <f t="shared" si="1448"/>
        <v>6</v>
      </c>
      <c r="E7751" s="12">
        <f t="shared" si="1449"/>
        <v>12</v>
      </c>
      <c r="F7751" s="124" t="str">
        <f t="shared" si="1450"/>
        <v>0</v>
      </c>
      <c r="G7751" s="1">
        <f ca="1">(OFFSET(O7751,0,MATCH(Customer!$J$6,'CDH &amp; HDH'!$P$11:$X$11,0)))</f>
        <v>45</v>
      </c>
      <c r="H7751" s="1" t="str">
        <f t="shared" si="1451"/>
        <v>Heating</v>
      </c>
      <c r="I7751" s="1">
        <f ca="1">OFFSET(IF($H7751="Cooling",Customer!$C$25,Customer!$C$52),E7751,D7751)</f>
        <v>66</v>
      </c>
      <c r="J7751" s="1">
        <f ca="1">OFFSET(IF($H7751="Cooling",Customer!$L$25,Customer!$L$52),$E7751,$D7751)</f>
        <v>64</v>
      </c>
      <c r="K7751" s="16">
        <f t="shared" si="1452"/>
        <v>0</v>
      </c>
      <c r="L7751" s="16">
        <f t="shared" si="1453"/>
        <v>0</v>
      </c>
      <c r="M7751" s="17">
        <f t="shared" ca="1" si="1457"/>
        <v>21</v>
      </c>
      <c r="N7751" s="17">
        <f t="shared" ca="1" si="1458"/>
        <v>19</v>
      </c>
      <c r="O7751" s="4"/>
      <c r="P7751" s="4">
        <v>49</v>
      </c>
      <c r="Q7751" s="4">
        <v>35</v>
      </c>
      <c r="R7751" s="4">
        <v>25</v>
      </c>
      <c r="S7751" s="4">
        <v>45</v>
      </c>
      <c r="T7751" s="4">
        <v>49</v>
      </c>
      <c r="U7751" s="4">
        <v>39</v>
      </c>
      <c r="V7751" s="13">
        <v>45</v>
      </c>
      <c r="W7751" s="4">
        <v>51</v>
      </c>
      <c r="X7751" s="4">
        <v>41</v>
      </c>
      <c r="Y7751">
        <f t="shared" si="1454"/>
        <v>0</v>
      </c>
      <c r="Z7751">
        <f t="shared" si="1455"/>
        <v>0</v>
      </c>
    </row>
    <row r="7752" spans="2:26" x14ac:dyDescent="0.25">
      <c r="B7752" s="11">
        <f t="shared" si="1456"/>
        <v>44884.499999981228</v>
      </c>
      <c r="C7752" s="1">
        <f t="shared" si="1447"/>
        <v>11</v>
      </c>
      <c r="D7752" s="1">
        <f t="shared" si="1448"/>
        <v>6</v>
      </c>
      <c r="E7752" s="12">
        <f t="shared" si="1449"/>
        <v>13</v>
      </c>
      <c r="F7752" s="124" t="str">
        <f t="shared" si="1450"/>
        <v>0</v>
      </c>
      <c r="G7752" s="1">
        <f ca="1">(OFFSET(O7752,0,MATCH(Customer!$J$6,'CDH &amp; HDH'!$P$11:$X$11,0)))</f>
        <v>45</v>
      </c>
      <c r="H7752" s="1" t="str">
        <f t="shared" si="1451"/>
        <v>Heating</v>
      </c>
      <c r="I7752" s="1">
        <f ca="1">OFFSET(IF($H7752="Cooling",Customer!$C$25,Customer!$C$52),E7752,D7752)</f>
        <v>66</v>
      </c>
      <c r="J7752" s="1">
        <f ca="1">OFFSET(IF($H7752="Cooling",Customer!$L$25,Customer!$L$52),$E7752,$D7752)</f>
        <v>64</v>
      </c>
      <c r="K7752" s="16">
        <f t="shared" si="1452"/>
        <v>0</v>
      </c>
      <c r="L7752" s="16">
        <f t="shared" si="1453"/>
        <v>0</v>
      </c>
      <c r="M7752" s="17">
        <f t="shared" ca="1" si="1457"/>
        <v>21</v>
      </c>
      <c r="N7752" s="17">
        <f t="shared" ca="1" si="1458"/>
        <v>19</v>
      </c>
      <c r="O7752" s="4"/>
      <c r="P7752" s="4">
        <v>50</v>
      </c>
      <c r="Q7752" s="4">
        <v>36</v>
      </c>
      <c r="R7752" s="4">
        <v>25</v>
      </c>
      <c r="S7752" s="4">
        <v>45</v>
      </c>
      <c r="T7752" s="4">
        <v>51</v>
      </c>
      <c r="U7752" s="4">
        <v>40</v>
      </c>
      <c r="V7752" s="13">
        <v>45</v>
      </c>
      <c r="W7752" s="4">
        <v>52</v>
      </c>
      <c r="X7752" s="4">
        <v>41</v>
      </c>
      <c r="Y7752">
        <f t="shared" si="1454"/>
        <v>0</v>
      </c>
      <c r="Z7752">
        <f t="shared" si="1455"/>
        <v>0</v>
      </c>
    </row>
    <row r="7753" spans="2:26" x14ac:dyDescent="0.25">
      <c r="B7753" s="11">
        <f t="shared" si="1456"/>
        <v>44884.541666647892</v>
      </c>
      <c r="C7753" s="1">
        <f t="shared" si="1447"/>
        <v>11</v>
      </c>
      <c r="D7753" s="1">
        <f t="shared" si="1448"/>
        <v>6</v>
      </c>
      <c r="E7753" s="12">
        <f t="shared" si="1449"/>
        <v>14</v>
      </c>
      <c r="F7753" s="124" t="str">
        <f t="shared" si="1450"/>
        <v>0</v>
      </c>
      <c r="G7753" s="1">
        <f ca="1">(OFFSET(O7753,0,MATCH(Customer!$J$6,'CDH &amp; HDH'!$P$11:$X$11,0)))</f>
        <v>44</v>
      </c>
      <c r="H7753" s="1" t="str">
        <f t="shared" si="1451"/>
        <v>Heating</v>
      </c>
      <c r="I7753" s="1">
        <f ca="1">OFFSET(IF($H7753="Cooling",Customer!$C$25,Customer!$C$52),E7753,D7753)</f>
        <v>66</v>
      </c>
      <c r="J7753" s="1">
        <f ca="1">OFFSET(IF($H7753="Cooling",Customer!$L$25,Customer!$L$52),$E7753,$D7753)</f>
        <v>64</v>
      </c>
      <c r="K7753" s="16">
        <f t="shared" si="1452"/>
        <v>0</v>
      </c>
      <c r="L7753" s="16">
        <f t="shared" si="1453"/>
        <v>0</v>
      </c>
      <c r="M7753" s="17">
        <f t="shared" ca="1" si="1457"/>
        <v>22</v>
      </c>
      <c r="N7753" s="17">
        <f t="shared" ca="1" si="1458"/>
        <v>20</v>
      </c>
      <c r="O7753" s="4"/>
      <c r="P7753" s="4">
        <v>51</v>
      </c>
      <c r="Q7753" s="4">
        <v>37</v>
      </c>
      <c r="R7753" s="4">
        <v>27</v>
      </c>
      <c r="S7753" s="4">
        <v>46</v>
      </c>
      <c r="T7753" s="4">
        <v>50</v>
      </c>
      <c r="U7753" s="4">
        <v>40</v>
      </c>
      <c r="V7753" s="13">
        <v>44</v>
      </c>
      <c r="W7753" s="4">
        <v>52</v>
      </c>
      <c r="X7753" s="4">
        <v>39</v>
      </c>
      <c r="Y7753">
        <f t="shared" si="1454"/>
        <v>0</v>
      </c>
      <c r="Z7753">
        <f t="shared" si="1455"/>
        <v>0</v>
      </c>
    </row>
    <row r="7754" spans="2:26" x14ac:dyDescent="0.25">
      <c r="B7754" s="11">
        <f t="shared" si="1456"/>
        <v>44884.583333314557</v>
      </c>
      <c r="C7754" s="1">
        <f t="shared" si="1447"/>
        <v>11</v>
      </c>
      <c r="D7754" s="1">
        <f t="shared" si="1448"/>
        <v>6</v>
      </c>
      <c r="E7754" s="12">
        <f t="shared" si="1449"/>
        <v>15</v>
      </c>
      <c r="F7754" s="124" t="str">
        <f t="shared" si="1450"/>
        <v>0</v>
      </c>
      <c r="G7754" s="1">
        <f ca="1">(OFFSET(O7754,0,MATCH(Customer!$J$6,'CDH &amp; HDH'!$P$11:$X$11,0)))</f>
        <v>41</v>
      </c>
      <c r="H7754" s="1" t="str">
        <f t="shared" si="1451"/>
        <v>Heating</v>
      </c>
      <c r="I7754" s="1">
        <f ca="1">OFFSET(IF($H7754="Cooling",Customer!$C$25,Customer!$C$52),E7754,D7754)</f>
        <v>66</v>
      </c>
      <c r="J7754" s="1">
        <f ca="1">OFFSET(IF($H7754="Cooling",Customer!$L$25,Customer!$L$52),$E7754,$D7754)</f>
        <v>64</v>
      </c>
      <c r="K7754" s="16">
        <f t="shared" si="1452"/>
        <v>0</v>
      </c>
      <c r="L7754" s="16">
        <f t="shared" si="1453"/>
        <v>0</v>
      </c>
      <c r="M7754" s="17">
        <f t="shared" ca="1" si="1457"/>
        <v>25</v>
      </c>
      <c r="N7754" s="17">
        <f t="shared" ca="1" si="1458"/>
        <v>23</v>
      </c>
      <c r="O7754" s="4"/>
      <c r="P7754" s="4">
        <v>50</v>
      </c>
      <c r="Q7754" s="4">
        <v>38</v>
      </c>
      <c r="R7754" s="4">
        <v>26</v>
      </c>
      <c r="S7754" s="4">
        <v>47</v>
      </c>
      <c r="T7754" s="4">
        <v>51</v>
      </c>
      <c r="U7754" s="4">
        <v>41</v>
      </c>
      <c r="V7754" s="13">
        <v>41</v>
      </c>
      <c r="W7754" s="4">
        <v>52</v>
      </c>
      <c r="X7754" s="4">
        <v>38</v>
      </c>
      <c r="Y7754">
        <f t="shared" si="1454"/>
        <v>0</v>
      </c>
      <c r="Z7754">
        <f t="shared" si="1455"/>
        <v>0</v>
      </c>
    </row>
    <row r="7755" spans="2:26" x14ac:dyDescent="0.25">
      <c r="B7755" s="11">
        <f t="shared" si="1456"/>
        <v>44884.624999981221</v>
      </c>
      <c r="C7755" s="1">
        <f t="shared" si="1447"/>
        <v>11</v>
      </c>
      <c r="D7755" s="1">
        <f t="shared" si="1448"/>
        <v>6</v>
      </c>
      <c r="E7755" s="12">
        <f t="shared" si="1449"/>
        <v>16</v>
      </c>
      <c r="F7755" s="124" t="str">
        <f t="shared" si="1450"/>
        <v>0</v>
      </c>
      <c r="G7755" s="1">
        <f ca="1">(OFFSET(O7755,0,MATCH(Customer!$J$6,'CDH &amp; HDH'!$P$11:$X$11,0)))</f>
        <v>41</v>
      </c>
      <c r="H7755" s="1" t="str">
        <f t="shared" si="1451"/>
        <v>Heating</v>
      </c>
      <c r="I7755" s="1">
        <f ca="1">OFFSET(IF($H7755="Cooling",Customer!$C$25,Customer!$C$52),E7755,D7755)</f>
        <v>66</v>
      </c>
      <c r="J7755" s="1">
        <f ca="1">OFFSET(IF($H7755="Cooling",Customer!$L$25,Customer!$L$52),$E7755,$D7755)</f>
        <v>64</v>
      </c>
      <c r="K7755" s="16">
        <f t="shared" si="1452"/>
        <v>0</v>
      </c>
      <c r="L7755" s="16">
        <f t="shared" si="1453"/>
        <v>0</v>
      </c>
      <c r="M7755" s="17">
        <f t="shared" ca="1" si="1457"/>
        <v>25</v>
      </c>
      <c r="N7755" s="17">
        <f t="shared" ca="1" si="1458"/>
        <v>23</v>
      </c>
      <c r="O7755" s="4"/>
      <c r="P7755" s="4">
        <v>48</v>
      </c>
      <c r="Q7755" s="4">
        <v>37</v>
      </c>
      <c r="R7755" s="4">
        <v>25</v>
      </c>
      <c r="S7755" s="4">
        <v>47</v>
      </c>
      <c r="T7755" s="4">
        <v>49</v>
      </c>
      <c r="U7755" s="4">
        <v>39</v>
      </c>
      <c r="V7755" s="13">
        <v>41</v>
      </c>
      <c r="W7755" s="4">
        <v>51</v>
      </c>
      <c r="X7755" s="4">
        <v>38</v>
      </c>
      <c r="Y7755">
        <f t="shared" si="1454"/>
        <v>0</v>
      </c>
      <c r="Z7755">
        <f t="shared" si="1455"/>
        <v>0</v>
      </c>
    </row>
    <row r="7756" spans="2:26" x14ac:dyDescent="0.25">
      <c r="B7756" s="11">
        <f t="shared" si="1456"/>
        <v>44884.666666647885</v>
      </c>
      <c r="C7756" s="1">
        <f t="shared" si="1447"/>
        <v>11</v>
      </c>
      <c r="D7756" s="1">
        <f t="shared" si="1448"/>
        <v>6</v>
      </c>
      <c r="E7756" s="12">
        <f t="shared" si="1449"/>
        <v>17</v>
      </c>
      <c r="F7756" s="124" t="str">
        <f t="shared" si="1450"/>
        <v>0</v>
      </c>
      <c r="G7756" s="1">
        <f ca="1">(OFFSET(O7756,0,MATCH(Customer!$J$6,'CDH &amp; HDH'!$P$11:$X$11,0)))</f>
        <v>41</v>
      </c>
      <c r="H7756" s="1" t="str">
        <f t="shared" si="1451"/>
        <v>Heating</v>
      </c>
      <c r="I7756" s="1">
        <f ca="1">OFFSET(IF($H7756="Cooling",Customer!$C$25,Customer!$C$52),E7756,D7756)</f>
        <v>66</v>
      </c>
      <c r="J7756" s="1">
        <f ca="1">OFFSET(IF($H7756="Cooling",Customer!$L$25,Customer!$L$52),$E7756,$D7756)</f>
        <v>64</v>
      </c>
      <c r="K7756" s="16">
        <f t="shared" si="1452"/>
        <v>0</v>
      </c>
      <c r="L7756" s="16">
        <f t="shared" si="1453"/>
        <v>0</v>
      </c>
      <c r="M7756" s="17">
        <f t="shared" ca="1" si="1457"/>
        <v>25</v>
      </c>
      <c r="N7756" s="17">
        <f t="shared" ca="1" si="1458"/>
        <v>23</v>
      </c>
      <c r="O7756" s="4"/>
      <c r="P7756" s="4">
        <v>45</v>
      </c>
      <c r="Q7756" s="4">
        <v>37</v>
      </c>
      <c r="R7756" s="4">
        <v>21</v>
      </c>
      <c r="S7756" s="4">
        <v>46</v>
      </c>
      <c r="T7756" s="4">
        <v>48</v>
      </c>
      <c r="U7756" s="4">
        <v>37</v>
      </c>
      <c r="V7756" s="13">
        <v>41</v>
      </c>
      <c r="W7756" s="4">
        <v>50</v>
      </c>
      <c r="X7756" s="4">
        <v>38</v>
      </c>
      <c r="Y7756">
        <f t="shared" si="1454"/>
        <v>0</v>
      </c>
      <c r="Z7756">
        <f t="shared" si="1455"/>
        <v>0</v>
      </c>
    </row>
    <row r="7757" spans="2:26" x14ac:dyDescent="0.25">
      <c r="B7757" s="11">
        <f t="shared" si="1456"/>
        <v>44884.708333314549</v>
      </c>
      <c r="C7757" s="1">
        <f t="shared" ref="C7757:C7820" si="1459">MONTH(B7757)</f>
        <v>11</v>
      </c>
      <c r="D7757" s="1">
        <f t="shared" ref="D7757:D7820" si="1460">WEEKDAY(B7757,2)</f>
        <v>6</v>
      </c>
      <c r="E7757" s="12">
        <f t="shared" ref="E7757:E7820" si="1461">HOUR(B7757)+1</f>
        <v>18</v>
      </c>
      <c r="F7757" s="124" t="str">
        <f t="shared" ref="F7757:F7820" si="1462">IF(AND(C7757&gt;5,C7757&lt;9,D7757&lt;6,E7757&gt;14,E7757&lt;19),"1",IF(AND(OR(E7757=8,E7757=9,E7757=19,E7757=20),C7757&lt;3,D7757&lt;6),"1","0"))</f>
        <v>0</v>
      </c>
      <c r="G7757" s="1">
        <f ca="1">(OFFSET(O7757,0,MATCH(Customer!$J$6,'CDH &amp; HDH'!$P$11:$X$11,0)))</f>
        <v>42</v>
      </c>
      <c r="H7757" s="1" t="str">
        <f t="shared" ref="H7757:H7820" si="1463">IF(AND(C7757&gt;=5,C7757&lt;=9),"Cooling","Heating")</f>
        <v>Heating</v>
      </c>
      <c r="I7757" s="1">
        <f ca="1">OFFSET(IF($H7757="Cooling",Customer!$C$25,Customer!$C$52),E7757,D7757)</f>
        <v>66</v>
      </c>
      <c r="J7757" s="1">
        <f ca="1">OFFSET(IF($H7757="Cooling",Customer!$L$25,Customer!$L$52),$E7757,$D7757)</f>
        <v>64</v>
      </c>
      <c r="K7757" s="16">
        <f t="shared" ref="K7757:K7820" si="1464">IF($H7757="Heating",0,MAX(0,$G7757-I7757))</f>
        <v>0</v>
      </c>
      <c r="L7757" s="16">
        <f t="shared" ref="L7757:L7820" si="1465">IF($H7757="Heating",0,MAX(0,$G7757-J7757))</f>
        <v>0</v>
      </c>
      <c r="M7757" s="17">
        <f t="shared" ca="1" si="1457"/>
        <v>24</v>
      </c>
      <c r="N7757" s="17">
        <f t="shared" ca="1" si="1458"/>
        <v>22</v>
      </c>
      <c r="O7757" s="4"/>
      <c r="P7757" s="4">
        <v>45</v>
      </c>
      <c r="Q7757" s="4">
        <v>36</v>
      </c>
      <c r="R7757" s="4">
        <v>17</v>
      </c>
      <c r="S7757" s="4">
        <v>44</v>
      </c>
      <c r="T7757" s="4">
        <v>39</v>
      </c>
      <c r="U7757" s="4">
        <v>37</v>
      </c>
      <c r="V7757" s="13">
        <v>42</v>
      </c>
      <c r="W7757" s="4">
        <v>49</v>
      </c>
      <c r="X7757" s="4">
        <v>38</v>
      </c>
      <c r="Y7757">
        <f t="shared" ref="Y7757:Y7820" si="1466">1.08*400*K7757</f>
        <v>0</v>
      </c>
      <c r="Z7757">
        <f t="shared" ref="Z7757:Z7820" si="1467">1.08*400*L7757</f>
        <v>0</v>
      </c>
    </row>
    <row r="7758" spans="2:26" x14ac:dyDescent="0.25">
      <c r="B7758" s="11">
        <f t="shared" ref="B7758:B7821" si="1468">B7757+1/24</f>
        <v>44884.749999981213</v>
      </c>
      <c r="C7758" s="1">
        <f t="shared" si="1459"/>
        <v>11</v>
      </c>
      <c r="D7758" s="1">
        <f t="shared" si="1460"/>
        <v>6</v>
      </c>
      <c r="E7758" s="12">
        <f t="shared" si="1461"/>
        <v>19</v>
      </c>
      <c r="F7758" s="124" t="str">
        <f t="shared" si="1462"/>
        <v>0</v>
      </c>
      <c r="G7758" s="1">
        <f ca="1">(OFFSET(O7758,0,MATCH(Customer!$J$6,'CDH &amp; HDH'!$P$11:$X$11,0)))</f>
        <v>42</v>
      </c>
      <c r="H7758" s="1" t="str">
        <f t="shared" si="1463"/>
        <v>Heating</v>
      </c>
      <c r="I7758" s="1">
        <f ca="1">OFFSET(IF($H7758="Cooling",Customer!$C$25,Customer!$C$52),E7758,D7758)</f>
        <v>66</v>
      </c>
      <c r="J7758" s="1">
        <f ca="1">OFFSET(IF($H7758="Cooling",Customer!$L$25,Customer!$L$52),$E7758,$D7758)</f>
        <v>64</v>
      </c>
      <c r="K7758" s="16">
        <f t="shared" si="1464"/>
        <v>0</v>
      </c>
      <c r="L7758" s="16">
        <f t="shared" si="1465"/>
        <v>0</v>
      </c>
      <c r="M7758" s="17">
        <f t="shared" ca="1" si="1457"/>
        <v>24</v>
      </c>
      <c r="N7758" s="17">
        <f t="shared" ca="1" si="1458"/>
        <v>22</v>
      </c>
      <c r="O7758" s="4"/>
      <c r="P7758" s="4">
        <v>44</v>
      </c>
      <c r="Q7758" s="4">
        <v>36</v>
      </c>
      <c r="R7758" s="4">
        <v>18</v>
      </c>
      <c r="S7758" s="4">
        <v>42</v>
      </c>
      <c r="T7758" s="4">
        <v>44</v>
      </c>
      <c r="U7758" s="4">
        <v>37</v>
      </c>
      <c r="V7758" s="13">
        <v>42</v>
      </c>
      <c r="W7758" s="4">
        <v>47</v>
      </c>
      <c r="X7758" s="4">
        <v>39</v>
      </c>
      <c r="Y7758">
        <f t="shared" si="1466"/>
        <v>0</v>
      </c>
      <c r="Z7758">
        <f t="shared" si="1467"/>
        <v>0</v>
      </c>
    </row>
    <row r="7759" spans="2:26" x14ac:dyDescent="0.25">
      <c r="B7759" s="11">
        <f t="shared" si="1468"/>
        <v>44884.791666647878</v>
      </c>
      <c r="C7759" s="1">
        <f t="shared" si="1459"/>
        <v>11</v>
      </c>
      <c r="D7759" s="1">
        <f t="shared" si="1460"/>
        <v>6</v>
      </c>
      <c r="E7759" s="12">
        <f t="shared" si="1461"/>
        <v>20</v>
      </c>
      <c r="F7759" s="124" t="str">
        <f t="shared" si="1462"/>
        <v>0</v>
      </c>
      <c r="G7759" s="1">
        <f ca="1">(OFFSET(O7759,0,MATCH(Customer!$J$6,'CDH &amp; HDH'!$P$11:$X$11,0)))</f>
        <v>43</v>
      </c>
      <c r="H7759" s="1" t="str">
        <f t="shared" si="1463"/>
        <v>Heating</v>
      </c>
      <c r="I7759" s="1">
        <f ca="1">OFFSET(IF($H7759="Cooling",Customer!$C$25,Customer!$C$52),E7759,D7759)</f>
        <v>66</v>
      </c>
      <c r="J7759" s="1">
        <f ca="1">OFFSET(IF($H7759="Cooling",Customer!$L$25,Customer!$L$52),$E7759,$D7759)</f>
        <v>64</v>
      </c>
      <c r="K7759" s="16">
        <f t="shared" si="1464"/>
        <v>0</v>
      </c>
      <c r="L7759" s="16">
        <f t="shared" si="1465"/>
        <v>0</v>
      </c>
      <c r="M7759" s="17">
        <f t="shared" ca="1" si="1457"/>
        <v>23</v>
      </c>
      <c r="N7759" s="17">
        <f t="shared" ca="1" si="1458"/>
        <v>21</v>
      </c>
      <c r="O7759" s="4"/>
      <c r="P7759" s="4">
        <v>42</v>
      </c>
      <c r="Q7759" s="4">
        <v>36</v>
      </c>
      <c r="R7759" s="4">
        <v>18</v>
      </c>
      <c r="S7759" s="4">
        <v>42</v>
      </c>
      <c r="T7759" s="4">
        <v>48</v>
      </c>
      <c r="U7759" s="4">
        <v>38</v>
      </c>
      <c r="V7759" s="13">
        <v>43</v>
      </c>
      <c r="W7759" s="4">
        <v>47</v>
      </c>
      <c r="X7759" s="4">
        <v>39</v>
      </c>
      <c r="Y7759">
        <f t="shared" si="1466"/>
        <v>0</v>
      </c>
      <c r="Z7759">
        <f t="shared" si="1467"/>
        <v>0</v>
      </c>
    </row>
    <row r="7760" spans="2:26" x14ac:dyDescent="0.25">
      <c r="B7760" s="11">
        <f t="shared" si="1468"/>
        <v>44884.833333314542</v>
      </c>
      <c r="C7760" s="1">
        <f t="shared" si="1459"/>
        <v>11</v>
      </c>
      <c r="D7760" s="1">
        <f t="shared" si="1460"/>
        <v>6</v>
      </c>
      <c r="E7760" s="12">
        <f t="shared" si="1461"/>
        <v>21</v>
      </c>
      <c r="F7760" s="124" t="str">
        <f t="shared" si="1462"/>
        <v>0</v>
      </c>
      <c r="G7760" s="1">
        <f ca="1">(OFFSET(O7760,0,MATCH(Customer!$J$6,'CDH &amp; HDH'!$P$11:$X$11,0)))</f>
        <v>44</v>
      </c>
      <c r="H7760" s="1" t="str">
        <f t="shared" si="1463"/>
        <v>Heating</v>
      </c>
      <c r="I7760" s="1">
        <f ca="1">OFFSET(IF($H7760="Cooling",Customer!$C$25,Customer!$C$52),E7760,D7760)</f>
        <v>66</v>
      </c>
      <c r="J7760" s="1">
        <f ca="1">OFFSET(IF($H7760="Cooling",Customer!$L$25,Customer!$L$52),$E7760,$D7760)</f>
        <v>64</v>
      </c>
      <c r="K7760" s="16">
        <f t="shared" si="1464"/>
        <v>0</v>
      </c>
      <c r="L7760" s="16">
        <f t="shared" si="1465"/>
        <v>0</v>
      </c>
      <c r="M7760" s="17">
        <f t="shared" ca="1" si="1457"/>
        <v>22</v>
      </c>
      <c r="N7760" s="17">
        <f t="shared" ca="1" si="1458"/>
        <v>20</v>
      </c>
      <c r="O7760" s="4"/>
      <c r="P7760" s="4">
        <v>44</v>
      </c>
      <c r="Q7760" s="4">
        <v>36</v>
      </c>
      <c r="R7760" s="4">
        <v>16</v>
      </c>
      <c r="S7760" s="4">
        <v>43</v>
      </c>
      <c r="T7760" s="4">
        <v>48</v>
      </c>
      <c r="U7760" s="4">
        <v>39</v>
      </c>
      <c r="V7760" s="13">
        <v>44</v>
      </c>
      <c r="W7760" s="4">
        <v>46</v>
      </c>
      <c r="X7760" s="4">
        <v>39</v>
      </c>
      <c r="Y7760">
        <f t="shared" si="1466"/>
        <v>0</v>
      </c>
      <c r="Z7760">
        <f t="shared" si="1467"/>
        <v>0</v>
      </c>
    </row>
    <row r="7761" spans="2:26" x14ac:dyDescent="0.25">
      <c r="B7761" s="11">
        <f t="shared" si="1468"/>
        <v>44884.874999981206</v>
      </c>
      <c r="C7761" s="1">
        <f t="shared" si="1459"/>
        <v>11</v>
      </c>
      <c r="D7761" s="1">
        <f t="shared" si="1460"/>
        <v>6</v>
      </c>
      <c r="E7761" s="12">
        <f t="shared" si="1461"/>
        <v>22</v>
      </c>
      <c r="F7761" s="124" t="str">
        <f t="shared" si="1462"/>
        <v>0</v>
      </c>
      <c r="G7761" s="1">
        <f ca="1">(OFFSET(O7761,0,MATCH(Customer!$J$6,'CDH &amp; HDH'!$P$11:$X$11,0)))</f>
        <v>45</v>
      </c>
      <c r="H7761" s="1" t="str">
        <f t="shared" si="1463"/>
        <v>Heating</v>
      </c>
      <c r="I7761" s="1">
        <f ca="1">OFFSET(IF($H7761="Cooling",Customer!$C$25,Customer!$C$52),E7761,D7761)</f>
        <v>66</v>
      </c>
      <c r="J7761" s="1">
        <f ca="1">OFFSET(IF($H7761="Cooling",Customer!$L$25,Customer!$L$52),$E7761,$D7761)</f>
        <v>64</v>
      </c>
      <c r="K7761" s="16">
        <f t="shared" si="1464"/>
        <v>0</v>
      </c>
      <c r="L7761" s="16">
        <f t="shared" si="1465"/>
        <v>0</v>
      </c>
      <c r="M7761" s="17">
        <f t="shared" ca="1" si="1457"/>
        <v>21</v>
      </c>
      <c r="N7761" s="17">
        <f t="shared" ca="1" si="1458"/>
        <v>19</v>
      </c>
      <c r="O7761" s="4"/>
      <c r="P7761" s="4">
        <v>44</v>
      </c>
      <c r="Q7761" s="4">
        <v>36</v>
      </c>
      <c r="R7761" s="4">
        <v>14</v>
      </c>
      <c r="S7761" s="4">
        <v>44</v>
      </c>
      <c r="T7761" s="4">
        <v>47</v>
      </c>
      <c r="U7761" s="4">
        <v>40</v>
      </c>
      <c r="V7761" s="13">
        <v>45</v>
      </c>
      <c r="W7761" s="4">
        <v>46</v>
      </c>
      <c r="X7761" s="4">
        <v>39</v>
      </c>
      <c r="Y7761">
        <f t="shared" si="1466"/>
        <v>0</v>
      </c>
      <c r="Z7761">
        <f t="shared" si="1467"/>
        <v>0</v>
      </c>
    </row>
    <row r="7762" spans="2:26" x14ac:dyDescent="0.25">
      <c r="B7762" s="11">
        <f t="shared" si="1468"/>
        <v>44884.91666664787</v>
      </c>
      <c r="C7762" s="1">
        <f t="shared" si="1459"/>
        <v>11</v>
      </c>
      <c r="D7762" s="1">
        <f t="shared" si="1460"/>
        <v>6</v>
      </c>
      <c r="E7762" s="12">
        <f t="shared" si="1461"/>
        <v>23</v>
      </c>
      <c r="F7762" s="124" t="str">
        <f t="shared" si="1462"/>
        <v>0</v>
      </c>
      <c r="G7762" s="1">
        <f ca="1">(OFFSET(O7762,0,MATCH(Customer!$J$6,'CDH &amp; HDH'!$P$11:$X$11,0)))</f>
        <v>45</v>
      </c>
      <c r="H7762" s="1" t="str">
        <f t="shared" si="1463"/>
        <v>Heating</v>
      </c>
      <c r="I7762" s="1">
        <f ca="1">OFFSET(IF($H7762="Cooling",Customer!$C$25,Customer!$C$52),E7762,D7762)</f>
        <v>66</v>
      </c>
      <c r="J7762" s="1">
        <f ca="1">OFFSET(IF($H7762="Cooling",Customer!$L$25,Customer!$L$52),$E7762,$D7762)</f>
        <v>64</v>
      </c>
      <c r="K7762" s="16">
        <f t="shared" si="1464"/>
        <v>0</v>
      </c>
      <c r="L7762" s="16">
        <f t="shared" si="1465"/>
        <v>0</v>
      </c>
      <c r="M7762" s="17">
        <f t="shared" ca="1" si="1457"/>
        <v>21</v>
      </c>
      <c r="N7762" s="17">
        <f t="shared" ca="1" si="1458"/>
        <v>19</v>
      </c>
      <c r="O7762" s="4"/>
      <c r="P7762" s="4">
        <v>43</v>
      </c>
      <c r="Q7762" s="4">
        <v>36</v>
      </c>
      <c r="R7762" s="4">
        <v>15</v>
      </c>
      <c r="S7762" s="4">
        <v>44</v>
      </c>
      <c r="T7762" s="4">
        <v>47</v>
      </c>
      <c r="U7762" s="4">
        <v>41</v>
      </c>
      <c r="V7762" s="13">
        <v>45</v>
      </c>
      <c r="W7762" s="4">
        <v>46</v>
      </c>
      <c r="X7762" s="4">
        <v>39</v>
      </c>
      <c r="Y7762">
        <f t="shared" si="1466"/>
        <v>0</v>
      </c>
      <c r="Z7762">
        <f t="shared" si="1467"/>
        <v>0</v>
      </c>
    </row>
    <row r="7763" spans="2:26" x14ac:dyDescent="0.25">
      <c r="B7763" s="11">
        <f t="shared" si="1468"/>
        <v>44884.958333314535</v>
      </c>
      <c r="C7763" s="1">
        <f t="shared" si="1459"/>
        <v>11</v>
      </c>
      <c r="D7763" s="1">
        <f t="shared" si="1460"/>
        <v>6</v>
      </c>
      <c r="E7763" s="12">
        <f t="shared" si="1461"/>
        <v>24</v>
      </c>
      <c r="F7763" s="124" t="str">
        <f t="shared" si="1462"/>
        <v>0</v>
      </c>
      <c r="G7763" s="1">
        <f ca="1">(OFFSET(O7763,0,MATCH(Customer!$J$6,'CDH &amp; HDH'!$P$11:$X$11,0)))</f>
        <v>45</v>
      </c>
      <c r="H7763" s="1" t="str">
        <f t="shared" si="1463"/>
        <v>Heating</v>
      </c>
      <c r="I7763" s="1">
        <f ca="1">OFFSET(IF($H7763="Cooling",Customer!$C$25,Customer!$C$52),E7763,D7763)</f>
        <v>66</v>
      </c>
      <c r="J7763" s="1">
        <f ca="1">OFFSET(IF($H7763="Cooling",Customer!$L$25,Customer!$L$52),$E7763,$D7763)</f>
        <v>64</v>
      </c>
      <c r="K7763" s="16">
        <f t="shared" si="1464"/>
        <v>0</v>
      </c>
      <c r="L7763" s="16">
        <f t="shared" si="1465"/>
        <v>0</v>
      </c>
      <c r="M7763" s="17">
        <f t="shared" ca="1" si="1457"/>
        <v>21</v>
      </c>
      <c r="N7763" s="17">
        <f t="shared" ca="1" si="1458"/>
        <v>19</v>
      </c>
      <c r="O7763" s="4"/>
      <c r="P7763" s="4">
        <v>40</v>
      </c>
      <c r="Q7763" s="4">
        <v>36</v>
      </c>
      <c r="R7763" s="4">
        <v>15</v>
      </c>
      <c r="S7763" s="4">
        <v>44</v>
      </c>
      <c r="T7763" s="4">
        <v>47</v>
      </c>
      <c r="U7763" s="4">
        <v>41</v>
      </c>
      <c r="V7763" s="13">
        <v>45</v>
      </c>
      <c r="W7763" s="4">
        <v>47</v>
      </c>
      <c r="X7763" s="4">
        <v>39</v>
      </c>
      <c r="Y7763">
        <f t="shared" si="1466"/>
        <v>0</v>
      </c>
      <c r="Z7763">
        <f t="shared" si="1467"/>
        <v>0</v>
      </c>
    </row>
    <row r="7764" spans="2:26" x14ac:dyDescent="0.25">
      <c r="B7764" s="11">
        <f t="shared" si="1468"/>
        <v>44884.999999981199</v>
      </c>
      <c r="C7764" s="1">
        <f t="shared" si="1459"/>
        <v>11</v>
      </c>
      <c r="D7764" s="1">
        <f t="shared" si="1460"/>
        <v>7</v>
      </c>
      <c r="E7764" s="12">
        <f t="shared" si="1461"/>
        <v>1</v>
      </c>
      <c r="F7764" s="124" t="str">
        <f t="shared" si="1462"/>
        <v>0</v>
      </c>
      <c r="G7764" s="1">
        <f ca="1">(OFFSET(O7764,0,MATCH(Customer!$J$6,'CDH &amp; HDH'!$P$11:$X$11,0)))</f>
        <v>45</v>
      </c>
      <c r="H7764" s="1" t="str">
        <f t="shared" si="1463"/>
        <v>Heating</v>
      </c>
      <c r="I7764" s="1">
        <f ca="1">OFFSET(IF($H7764="Cooling",Customer!$C$25,Customer!$C$52),E7764,D7764)</f>
        <v>66</v>
      </c>
      <c r="J7764" s="1">
        <f ca="1">OFFSET(IF($H7764="Cooling",Customer!$L$25,Customer!$L$52),$E7764,$D7764)</f>
        <v>64</v>
      </c>
      <c r="K7764" s="16">
        <f t="shared" si="1464"/>
        <v>0</v>
      </c>
      <c r="L7764" s="16">
        <f t="shared" si="1465"/>
        <v>0</v>
      </c>
      <c r="M7764" s="17">
        <f t="shared" ca="1" si="1457"/>
        <v>21</v>
      </c>
      <c r="N7764" s="17">
        <f t="shared" ca="1" si="1458"/>
        <v>19</v>
      </c>
      <c r="O7764" s="4"/>
      <c r="P7764" s="4">
        <v>40</v>
      </c>
      <c r="Q7764" s="4">
        <v>36</v>
      </c>
      <c r="R7764" s="4">
        <v>16</v>
      </c>
      <c r="S7764" s="4">
        <v>44</v>
      </c>
      <c r="T7764" s="4">
        <v>45</v>
      </c>
      <c r="U7764" s="4">
        <v>42</v>
      </c>
      <c r="V7764" s="13">
        <v>45</v>
      </c>
      <c r="W7764" s="4">
        <v>47</v>
      </c>
      <c r="X7764" s="4">
        <v>39</v>
      </c>
      <c r="Y7764">
        <f t="shared" si="1466"/>
        <v>0</v>
      </c>
      <c r="Z7764">
        <f t="shared" si="1467"/>
        <v>0</v>
      </c>
    </row>
    <row r="7765" spans="2:26" x14ac:dyDescent="0.25">
      <c r="B7765" s="11">
        <f t="shared" si="1468"/>
        <v>44885.041666647863</v>
      </c>
      <c r="C7765" s="1">
        <f t="shared" si="1459"/>
        <v>11</v>
      </c>
      <c r="D7765" s="1">
        <f t="shared" si="1460"/>
        <v>7</v>
      </c>
      <c r="E7765" s="12">
        <f t="shared" si="1461"/>
        <v>2</v>
      </c>
      <c r="F7765" s="124" t="str">
        <f t="shared" si="1462"/>
        <v>0</v>
      </c>
      <c r="G7765" s="1">
        <f ca="1">(OFFSET(O7765,0,MATCH(Customer!$J$6,'CDH &amp; HDH'!$P$11:$X$11,0)))</f>
        <v>45</v>
      </c>
      <c r="H7765" s="1" t="str">
        <f t="shared" si="1463"/>
        <v>Heating</v>
      </c>
      <c r="I7765" s="1">
        <f ca="1">OFFSET(IF($H7765="Cooling",Customer!$C$25,Customer!$C$52),E7765,D7765)</f>
        <v>66</v>
      </c>
      <c r="J7765" s="1">
        <f ca="1">OFFSET(IF($H7765="Cooling",Customer!$L$25,Customer!$L$52),$E7765,$D7765)</f>
        <v>64</v>
      </c>
      <c r="K7765" s="16">
        <f t="shared" si="1464"/>
        <v>0</v>
      </c>
      <c r="L7765" s="16">
        <f t="shared" si="1465"/>
        <v>0</v>
      </c>
      <c r="M7765" s="17">
        <f t="shared" ca="1" si="1457"/>
        <v>21</v>
      </c>
      <c r="N7765" s="17">
        <f t="shared" ca="1" si="1458"/>
        <v>19</v>
      </c>
      <c r="O7765" s="4"/>
      <c r="P7765" s="4">
        <v>41</v>
      </c>
      <c r="Q7765" s="4">
        <v>35</v>
      </c>
      <c r="R7765" s="4">
        <v>16</v>
      </c>
      <c r="S7765" s="4">
        <v>44</v>
      </c>
      <c r="T7765" s="4">
        <v>43</v>
      </c>
      <c r="U7765" s="4">
        <v>43</v>
      </c>
      <c r="V7765" s="13">
        <v>45</v>
      </c>
      <c r="W7765" s="4">
        <v>47</v>
      </c>
      <c r="X7765" s="4">
        <v>40</v>
      </c>
      <c r="Y7765">
        <f t="shared" si="1466"/>
        <v>0</v>
      </c>
      <c r="Z7765">
        <f t="shared" si="1467"/>
        <v>0</v>
      </c>
    </row>
    <row r="7766" spans="2:26" x14ac:dyDescent="0.25">
      <c r="B7766" s="11">
        <f t="shared" si="1468"/>
        <v>44885.083333314527</v>
      </c>
      <c r="C7766" s="1">
        <f t="shared" si="1459"/>
        <v>11</v>
      </c>
      <c r="D7766" s="1">
        <f t="shared" si="1460"/>
        <v>7</v>
      </c>
      <c r="E7766" s="12">
        <f t="shared" si="1461"/>
        <v>3</v>
      </c>
      <c r="F7766" s="124" t="str">
        <f t="shared" si="1462"/>
        <v>0</v>
      </c>
      <c r="G7766" s="1">
        <f ca="1">(OFFSET(O7766,0,MATCH(Customer!$J$6,'CDH &amp; HDH'!$P$11:$X$11,0)))</f>
        <v>45</v>
      </c>
      <c r="H7766" s="1" t="str">
        <f t="shared" si="1463"/>
        <v>Heating</v>
      </c>
      <c r="I7766" s="1">
        <f ca="1">OFFSET(IF($H7766="Cooling",Customer!$C$25,Customer!$C$52),E7766,D7766)</f>
        <v>66</v>
      </c>
      <c r="J7766" s="1">
        <f ca="1">OFFSET(IF($H7766="Cooling",Customer!$L$25,Customer!$L$52),$E7766,$D7766)</f>
        <v>64</v>
      </c>
      <c r="K7766" s="16">
        <f t="shared" si="1464"/>
        <v>0</v>
      </c>
      <c r="L7766" s="16">
        <f t="shared" si="1465"/>
        <v>0</v>
      </c>
      <c r="M7766" s="17">
        <f t="shared" ca="1" si="1457"/>
        <v>21</v>
      </c>
      <c r="N7766" s="17">
        <f t="shared" ca="1" si="1458"/>
        <v>19</v>
      </c>
      <c r="O7766" s="4"/>
      <c r="P7766" s="4">
        <v>40</v>
      </c>
      <c r="Q7766" s="4">
        <v>35</v>
      </c>
      <c r="R7766" s="4">
        <v>17</v>
      </c>
      <c r="S7766" s="4">
        <v>44</v>
      </c>
      <c r="T7766" s="4">
        <v>39</v>
      </c>
      <c r="U7766" s="4">
        <v>44</v>
      </c>
      <c r="V7766" s="13">
        <v>45</v>
      </c>
      <c r="W7766" s="4">
        <v>48</v>
      </c>
      <c r="X7766" s="4">
        <v>39</v>
      </c>
      <c r="Y7766">
        <f t="shared" si="1466"/>
        <v>0</v>
      </c>
      <c r="Z7766">
        <f t="shared" si="1467"/>
        <v>0</v>
      </c>
    </row>
    <row r="7767" spans="2:26" x14ac:dyDescent="0.25">
      <c r="B7767" s="11">
        <f t="shared" si="1468"/>
        <v>44885.124999981192</v>
      </c>
      <c r="C7767" s="1">
        <f t="shared" si="1459"/>
        <v>11</v>
      </c>
      <c r="D7767" s="1">
        <f t="shared" si="1460"/>
        <v>7</v>
      </c>
      <c r="E7767" s="12">
        <f t="shared" si="1461"/>
        <v>4</v>
      </c>
      <c r="F7767" s="124" t="str">
        <f t="shared" si="1462"/>
        <v>0</v>
      </c>
      <c r="G7767" s="1">
        <f ca="1">(OFFSET(O7767,0,MATCH(Customer!$J$6,'CDH &amp; HDH'!$P$11:$X$11,0)))</f>
        <v>45</v>
      </c>
      <c r="H7767" s="1" t="str">
        <f t="shared" si="1463"/>
        <v>Heating</v>
      </c>
      <c r="I7767" s="1">
        <f ca="1">OFFSET(IF($H7767="Cooling",Customer!$C$25,Customer!$C$52),E7767,D7767)</f>
        <v>66</v>
      </c>
      <c r="J7767" s="1">
        <f ca="1">OFFSET(IF($H7767="Cooling",Customer!$L$25,Customer!$L$52),$E7767,$D7767)</f>
        <v>64</v>
      </c>
      <c r="K7767" s="16">
        <f t="shared" si="1464"/>
        <v>0</v>
      </c>
      <c r="L7767" s="16">
        <f t="shared" si="1465"/>
        <v>0</v>
      </c>
      <c r="M7767" s="17">
        <f t="shared" ca="1" si="1457"/>
        <v>21</v>
      </c>
      <c r="N7767" s="17">
        <f t="shared" ca="1" si="1458"/>
        <v>19</v>
      </c>
      <c r="O7767" s="4"/>
      <c r="P7767" s="4">
        <v>40</v>
      </c>
      <c r="Q7767" s="4">
        <v>35</v>
      </c>
      <c r="R7767" s="4">
        <v>18</v>
      </c>
      <c r="S7767" s="4">
        <v>44</v>
      </c>
      <c r="T7767" s="4">
        <v>39</v>
      </c>
      <c r="U7767" s="4">
        <v>44</v>
      </c>
      <c r="V7767" s="13">
        <v>45</v>
      </c>
      <c r="W7767" s="4">
        <v>47</v>
      </c>
      <c r="X7767" s="4">
        <v>40</v>
      </c>
      <c r="Y7767">
        <f t="shared" si="1466"/>
        <v>0</v>
      </c>
      <c r="Z7767">
        <f t="shared" si="1467"/>
        <v>0</v>
      </c>
    </row>
    <row r="7768" spans="2:26" x14ac:dyDescent="0.25">
      <c r="B7768" s="11">
        <f t="shared" si="1468"/>
        <v>44885.166666647856</v>
      </c>
      <c r="C7768" s="1">
        <f t="shared" si="1459"/>
        <v>11</v>
      </c>
      <c r="D7768" s="1">
        <f t="shared" si="1460"/>
        <v>7</v>
      </c>
      <c r="E7768" s="12">
        <f t="shared" si="1461"/>
        <v>5</v>
      </c>
      <c r="F7768" s="124" t="str">
        <f t="shared" si="1462"/>
        <v>0</v>
      </c>
      <c r="G7768" s="1">
        <f ca="1">(OFFSET(O7768,0,MATCH(Customer!$J$6,'CDH &amp; HDH'!$P$11:$X$11,0)))</f>
        <v>45</v>
      </c>
      <c r="H7768" s="1" t="str">
        <f t="shared" si="1463"/>
        <v>Heating</v>
      </c>
      <c r="I7768" s="1">
        <f ca="1">OFFSET(IF($H7768="Cooling",Customer!$C$25,Customer!$C$52),E7768,D7768)</f>
        <v>66</v>
      </c>
      <c r="J7768" s="1">
        <f ca="1">OFFSET(IF($H7768="Cooling",Customer!$L$25,Customer!$L$52),$E7768,$D7768)</f>
        <v>64</v>
      </c>
      <c r="K7768" s="16">
        <f t="shared" si="1464"/>
        <v>0</v>
      </c>
      <c r="L7768" s="16">
        <f t="shared" si="1465"/>
        <v>0</v>
      </c>
      <c r="M7768" s="17">
        <f t="shared" ca="1" si="1457"/>
        <v>21</v>
      </c>
      <c r="N7768" s="17">
        <f t="shared" ca="1" si="1458"/>
        <v>19</v>
      </c>
      <c r="O7768" s="4"/>
      <c r="P7768" s="4">
        <v>39</v>
      </c>
      <c r="Q7768" s="4">
        <v>35</v>
      </c>
      <c r="R7768" s="4">
        <v>19</v>
      </c>
      <c r="S7768" s="4">
        <v>44</v>
      </c>
      <c r="T7768" s="4">
        <v>40</v>
      </c>
      <c r="U7768" s="4">
        <v>43</v>
      </c>
      <c r="V7768" s="13">
        <v>45</v>
      </c>
      <c r="W7768" s="4">
        <v>47</v>
      </c>
      <c r="X7768" s="4">
        <v>40</v>
      </c>
      <c r="Y7768">
        <f t="shared" si="1466"/>
        <v>0</v>
      </c>
      <c r="Z7768">
        <f t="shared" si="1467"/>
        <v>0</v>
      </c>
    </row>
    <row r="7769" spans="2:26" x14ac:dyDescent="0.25">
      <c r="B7769" s="11">
        <f t="shared" si="1468"/>
        <v>44885.20833331452</v>
      </c>
      <c r="C7769" s="1">
        <f t="shared" si="1459"/>
        <v>11</v>
      </c>
      <c r="D7769" s="1">
        <f t="shared" si="1460"/>
        <v>7</v>
      </c>
      <c r="E7769" s="12">
        <f t="shared" si="1461"/>
        <v>6</v>
      </c>
      <c r="F7769" s="124" t="str">
        <f t="shared" si="1462"/>
        <v>0</v>
      </c>
      <c r="G7769" s="1">
        <f ca="1">(OFFSET(O7769,0,MATCH(Customer!$J$6,'CDH &amp; HDH'!$P$11:$X$11,0)))</f>
        <v>45</v>
      </c>
      <c r="H7769" s="1" t="str">
        <f t="shared" si="1463"/>
        <v>Heating</v>
      </c>
      <c r="I7769" s="1">
        <f ca="1">OFFSET(IF($H7769="Cooling",Customer!$C$25,Customer!$C$52),E7769,D7769)</f>
        <v>66</v>
      </c>
      <c r="J7769" s="1">
        <f ca="1">OFFSET(IF($H7769="Cooling",Customer!$L$25,Customer!$L$52),$E7769,$D7769)</f>
        <v>64</v>
      </c>
      <c r="K7769" s="16">
        <f t="shared" si="1464"/>
        <v>0</v>
      </c>
      <c r="L7769" s="16">
        <f t="shared" si="1465"/>
        <v>0</v>
      </c>
      <c r="M7769" s="17">
        <f t="shared" ca="1" si="1457"/>
        <v>21</v>
      </c>
      <c r="N7769" s="17">
        <f t="shared" ca="1" si="1458"/>
        <v>19</v>
      </c>
      <c r="O7769" s="4"/>
      <c r="P7769" s="4">
        <v>39</v>
      </c>
      <c r="Q7769" s="4">
        <v>35</v>
      </c>
      <c r="R7769" s="4">
        <v>19</v>
      </c>
      <c r="S7769" s="4">
        <v>44</v>
      </c>
      <c r="T7769" s="4">
        <v>41</v>
      </c>
      <c r="U7769" s="4">
        <v>44</v>
      </c>
      <c r="V7769" s="13">
        <v>45</v>
      </c>
      <c r="W7769" s="4">
        <v>47</v>
      </c>
      <c r="X7769" s="4">
        <v>40</v>
      </c>
      <c r="Y7769">
        <f t="shared" si="1466"/>
        <v>0</v>
      </c>
      <c r="Z7769">
        <f t="shared" si="1467"/>
        <v>0</v>
      </c>
    </row>
    <row r="7770" spans="2:26" x14ac:dyDescent="0.25">
      <c r="B7770" s="11">
        <f t="shared" si="1468"/>
        <v>44885.249999981184</v>
      </c>
      <c r="C7770" s="1">
        <f t="shared" si="1459"/>
        <v>11</v>
      </c>
      <c r="D7770" s="1">
        <f t="shared" si="1460"/>
        <v>7</v>
      </c>
      <c r="E7770" s="12">
        <f t="shared" si="1461"/>
        <v>7</v>
      </c>
      <c r="F7770" s="124" t="str">
        <f t="shared" si="1462"/>
        <v>0</v>
      </c>
      <c r="G7770" s="1">
        <f ca="1">(OFFSET(O7770,0,MATCH(Customer!$J$6,'CDH &amp; HDH'!$P$11:$X$11,0)))</f>
        <v>45</v>
      </c>
      <c r="H7770" s="1" t="str">
        <f t="shared" si="1463"/>
        <v>Heating</v>
      </c>
      <c r="I7770" s="1">
        <f ca="1">OFFSET(IF($H7770="Cooling",Customer!$C$25,Customer!$C$52),E7770,D7770)</f>
        <v>66</v>
      </c>
      <c r="J7770" s="1">
        <f ca="1">OFFSET(IF($H7770="Cooling",Customer!$L$25,Customer!$L$52),$E7770,$D7770)</f>
        <v>64</v>
      </c>
      <c r="K7770" s="16">
        <f t="shared" si="1464"/>
        <v>0</v>
      </c>
      <c r="L7770" s="16">
        <f t="shared" si="1465"/>
        <v>0</v>
      </c>
      <c r="M7770" s="17">
        <f t="shared" ca="1" si="1457"/>
        <v>21</v>
      </c>
      <c r="N7770" s="17">
        <f t="shared" ca="1" si="1458"/>
        <v>19</v>
      </c>
      <c r="O7770" s="4"/>
      <c r="P7770" s="4">
        <v>37</v>
      </c>
      <c r="Q7770" s="4">
        <v>36</v>
      </c>
      <c r="R7770" s="4">
        <v>19</v>
      </c>
      <c r="S7770" s="4">
        <v>44</v>
      </c>
      <c r="T7770" s="4">
        <v>41</v>
      </c>
      <c r="U7770" s="4">
        <v>44</v>
      </c>
      <c r="V7770" s="13">
        <v>45</v>
      </c>
      <c r="W7770" s="4">
        <v>45</v>
      </c>
      <c r="X7770" s="4">
        <v>40</v>
      </c>
      <c r="Y7770">
        <f t="shared" si="1466"/>
        <v>0</v>
      </c>
      <c r="Z7770">
        <f t="shared" si="1467"/>
        <v>0</v>
      </c>
    </row>
    <row r="7771" spans="2:26" x14ac:dyDescent="0.25">
      <c r="B7771" s="11">
        <f t="shared" si="1468"/>
        <v>44885.291666647849</v>
      </c>
      <c r="C7771" s="1">
        <f t="shared" si="1459"/>
        <v>11</v>
      </c>
      <c r="D7771" s="1">
        <f t="shared" si="1460"/>
        <v>7</v>
      </c>
      <c r="E7771" s="12">
        <f t="shared" si="1461"/>
        <v>8</v>
      </c>
      <c r="F7771" s="124" t="str">
        <f t="shared" si="1462"/>
        <v>0</v>
      </c>
      <c r="G7771" s="1">
        <f ca="1">(OFFSET(O7771,0,MATCH(Customer!$J$6,'CDH &amp; HDH'!$P$11:$X$11,0)))</f>
        <v>46</v>
      </c>
      <c r="H7771" s="1" t="str">
        <f t="shared" si="1463"/>
        <v>Heating</v>
      </c>
      <c r="I7771" s="1">
        <f ca="1">OFFSET(IF($H7771="Cooling",Customer!$C$25,Customer!$C$52),E7771,D7771)</f>
        <v>66</v>
      </c>
      <c r="J7771" s="1">
        <f ca="1">OFFSET(IF($H7771="Cooling",Customer!$L$25,Customer!$L$52),$E7771,$D7771)</f>
        <v>64</v>
      </c>
      <c r="K7771" s="16">
        <f t="shared" si="1464"/>
        <v>0</v>
      </c>
      <c r="L7771" s="16">
        <f t="shared" si="1465"/>
        <v>0</v>
      </c>
      <c r="M7771" s="17">
        <f t="shared" ca="1" si="1457"/>
        <v>20</v>
      </c>
      <c r="N7771" s="17">
        <f t="shared" ca="1" si="1458"/>
        <v>18</v>
      </c>
      <c r="O7771" s="4"/>
      <c r="P7771" s="4">
        <v>38</v>
      </c>
      <c r="Q7771" s="4">
        <v>36</v>
      </c>
      <c r="R7771" s="4">
        <v>20</v>
      </c>
      <c r="S7771" s="4">
        <v>44</v>
      </c>
      <c r="T7771" s="4">
        <v>41</v>
      </c>
      <c r="U7771" s="4">
        <v>46</v>
      </c>
      <c r="V7771" s="13">
        <v>46</v>
      </c>
      <c r="W7771" s="4">
        <v>45</v>
      </c>
      <c r="X7771" s="4">
        <v>40</v>
      </c>
      <c r="Y7771">
        <f t="shared" si="1466"/>
        <v>0</v>
      </c>
      <c r="Z7771">
        <f t="shared" si="1467"/>
        <v>0</v>
      </c>
    </row>
    <row r="7772" spans="2:26" x14ac:dyDescent="0.25">
      <c r="B7772" s="11">
        <f t="shared" si="1468"/>
        <v>44885.333333314513</v>
      </c>
      <c r="C7772" s="1">
        <f t="shared" si="1459"/>
        <v>11</v>
      </c>
      <c r="D7772" s="1">
        <f t="shared" si="1460"/>
        <v>7</v>
      </c>
      <c r="E7772" s="12">
        <f t="shared" si="1461"/>
        <v>9</v>
      </c>
      <c r="F7772" s="124" t="str">
        <f t="shared" si="1462"/>
        <v>0</v>
      </c>
      <c r="G7772" s="1">
        <f ca="1">(OFFSET(O7772,0,MATCH(Customer!$J$6,'CDH &amp; HDH'!$P$11:$X$11,0)))</f>
        <v>46</v>
      </c>
      <c r="H7772" s="1" t="str">
        <f t="shared" si="1463"/>
        <v>Heating</v>
      </c>
      <c r="I7772" s="1">
        <f ca="1">OFFSET(IF($H7772="Cooling",Customer!$C$25,Customer!$C$52),E7772,D7772)</f>
        <v>66</v>
      </c>
      <c r="J7772" s="1">
        <f ca="1">OFFSET(IF($H7772="Cooling",Customer!$L$25,Customer!$L$52),$E7772,$D7772)</f>
        <v>64</v>
      </c>
      <c r="K7772" s="16">
        <f t="shared" si="1464"/>
        <v>0</v>
      </c>
      <c r="L7772" s="16">
        <f t="shared" si="1465"/>
        <v>0</v>
      </c>
      <c r="M7772" s="17">
        <f t="shared" ca="1" si="1457"/>
        <v>20</v>
      </c>
      <c r="N7772" s="17">
        <f t="shared" ca="1" si="1458"/>
        <v>18</v>
      </c>
      <c r="O7772" s="4"/>
      <c r="P7772" s="4">
        <v>41</v>
      </c>
      <c r="Q7772" s="4">
        <v>37</v>
      </c>
      <c r="R7772" s="4">
        <v>20</v>
      </c>
      <c r="S7772" s="4">
        <v>45</v>
      </c>
      <c r="T7772" s="4">
        <v>43</v>
      </c>
      <c r="U7772" s="4">
        <v>48</v>
      </c>
      <c r="V7772" s="13">
        <v>46</v>
      </c>
      <c r="W7772" s="4">
        <v>47</v>
      </c>
      <c r="X7772" s="4">
        <v>40</v>
      </c>
      <c r="Y7772">
        <f t="shared" si="1466"/>
        <v>0</v>
      </c>
      <c r="Z7772">
        <f t="shared" si="1467"/>
        <v>0</v>
      </c>
    </row>
    <row r="7773" spans="2:26" x14ac:dyDescent="0.25">
      <c r="B7773" s="11">
        <f t="shared" si="1468"/>
        <v>44885.374999981177</v>
      </c>
      <c r="C7773" s="1">
        <f t="shared" si="1459"/>
        <v>11</v>
      </c>
      <c r="D7773" s="1">
        <f t="shared" si="1460"/>
        <v>7</v>
      </c>
      <c r="E7773" s="12">
        <f t="shared" si="1461"/>
        <v>10</v>
      </c>
      <c r="F7773" s="124" t="str">
        <f t="shared" si="1462"/>
        <v>0</v>
      </c>
      <c r="G7773" s="1">
        <f ca="1">(OFFSET(O7773,0,MATCH(Customer!$J$6,'CDH &amp; HDH'!$P$11:$X$11,0)))</f>
        <v>48</v>
      </c>
      <c r="H7773" s="1" t="str">
        <f t="shared" si="1463"/>
        <v>Heating</v>
      </c>
      <c r="I7773" s="1">
        <f ca="1">OFFSET(IF($H7773="Cooling",Customer!$C$25,Customer!$C$52),E7773,D7773)</f>
        <v>66</v>
      </c>
      <c r="J7773" s="1">
        <f ca="1">OFFSET(IF($H7773="Cooling",Customer!$L$25,Customer!$L$52),$E7773,$D7773)</f>
        <v>64</v>
      </c>
      <c r="K7773" s="16">
        <f t="shared" si="1464"/>
        <v>0</v>
      </c>
      <c r="L7773" s="16">
        <f t="shared" si="1465"/>
        <v>0</v>
      </c>
      <c r="M7773" s="17">
        <f t="shared" ca="1" si="1457"/>
        <v>18</v>
      </c>
      <c r="N7773" s="17">
        <f t="shared" ca="1" si="1458"/>
        <v>16</v>
      </c>
      <c r="O7773" s="4"/>
      <c r="P7773" s="4">
        <v>44</v>
      </c>
      <c r="Q7773" s="4">
        <v>39</v>
      </c>
      <c r="R7773" s="4">
        <v>22</v>
      </c>
      <c r="S7773" s="4">
        <v>46</v>
      </c>
      <c r="T7773" s="4">
        <v>42</v>
      </c>
      <c r="U7773" s="4">
        <v>52</v>
      </c>
      <c r="V7773" s="13">
        <v>48</v>
      </c>
      <c r="W7773" s="4">
        <v>49</v>
      </c>
      <c r="X7773" s="4">
        <v>40</v>
      </c>
      <c r="Y7773">
        <f t="shared" si="1466"/>
        <v>0</v>
      </c>
      <c r="Z7773">
        <f t="shared" si="1467"/>
        <v>0</v>
      </c>
    </row>
    <row r="7774" spans="2:26" x14ac:dyDescent="0.25">
      <c r="B7774" s="11">
        <f t="shared" si="1468"/>
        <v>44885.416666647841</v>
      </c>
      <c r="C7774" s="1">
        <f t="shared" si="1459"/>
        <v>11</v>
      </c>
      <c r="D7774" s="1">
        <f t="shared" si="1460"/>
        <v>7</v>
      </c>
      <c r="E7774" s="12">
        <f t="shared" si="1461"/>
        <v>11</v>
      </c>
      <c r="F7774" s="124" t="str">
        <f t="shared" si="1462"/>
        <v>0</v>
      </c>
      <c r="G7774" s="1">
        <f ca="1">(OFFSET(O7774,0,MATCH(Customer!$J$6,'CDH &amp; HDH'!$P$11:$X$11,0)))</f>
        <v>53</v>
      </c>
      <c r="H7774" s="1" t="str">
        <f t="shared" si="1463"/>
        <v>Heating</v>
      </c>
      <c r="I7774" s="1">
        <f ca="1">OFFSET(IF($H7774="Cooling",Customer!$C$25,Customer!$C$52),E7774,D7774)</f>
        <v>66</v>
      </c>
      <c r="J7774" s="1">
        <f ca="1">OFFSET(IF($H7774="Cooling",Customer!$L$25,Customer!$L$52),$E7774,$D7774)</f>
        <v>64</v>
      </c>
      <c r="K7774" s="16">
        <f t="shared" si="1464"/>
        <v>0</v>
      </c>
      <c r="L7774" s="16">
        <f t="shared" si="1465"/>
        <v>0</v>
      </c>
      <c r="M7774" s="17">
        <f t="shared" ca="1" si="1457"/>
        <v>13</v>
      </c>
      <c r="N7774" s="17">
        <f t="shared" ca="1" si="1458"/>
        <v>11</v>
      </c>
      <c r="O7774" s="4"/>
      <c r="P7774" s="4">
        <v>45</v>
      </c>
      <c r="Q7774" s="4">
        <v>40</v>
      </c>
      <c r="R7774" s="4">
        <v>25</v>
      </c>
      <c r="S7774" s="4">
        <v>46</v>
      </c>
      <c r="T7774" s="4">
        <v>43</v>
      </c>
      <c r="U7774" s="4">
        <v>55</v>
      </c>
      <c r="V7774" s="13">
        <v>53</v>
      </c>
      <c r="W7774" s="4">
        <v>50</v>
      </c>
      <c r="X7774" s="4">
        <v>42</v>
      </c>
      <c r="Y7774">
        <f t="shared" si="1466"/>
        <v>0</v>
      </c>
      <c r="Z7774">
        <f t="shared" si="1467"/>
        <v>0</v>
      </c>
    </row>
    <row r="7775" spans="2:26" x14ac:dyDescent="0.25">
      <c r="B7775" s="11">
        <f t="shared" si="1468"/>
        <v>44885.458333314506</v>
      </c>
      <c r="C7775" s="1">
        <f t="shared" si="1459"/>
        <v>11</v>
      </c>
      <c r="D7775" s="1">
        <f t="shared" si="1460"/>
        <v>7</v>
      </c>
      <c r="E7775" s="12">
        <f t="shared" si="1461"/>
        <v>12</v>
      </c>
      <c r="F7775" s="124" t="str">
        <f t="shared" si="1462"/>
        <v>0</v>
      </c>
      <c r="G7775" s="1">
        <f ca="1">(OFFSET(O7775,0,MATCH(Customer!$J$6,'CDH &amp; HDH'!$P$11:$X$11,0)))</f>
        <v>56</v>
      </c>
      <c r="H7775" s="1" t="str">
        <f t="shared" si="1463"/>
        <v>Heating</v>
      </c>
      <c r="I7775" s="1">
        <f ca="1">OFFSET(IF($H7775="Cooling",Customer!$C$25,Customer!$C$52),E7775,D7775)</f>
        <v>66</v>
      </c>
      <c r="J7775" s="1">
        <f ca="1">OFFSET(IF($H7775="Cooling",Customer!$L$25,Customer!$L$52),$E7775,$D7775)</f>
        <v>64</v>
      </c>
      <c r="K7775" s="16">
        <f t="shared" si="1464"/>
        <v>0</v>
      </c>
      <c r="L7775" s="16">
        <f t="shared" si="1465"/>
        <v>0</v>
      </c>
      <c r="M7775" s="17">
        <f t="shared" ca="1" si="1457"/>
        <v>10</v>
      </c>
      <c r="N7775" s="17">
        <f t="shared" ca="1" si="1458"/>
        <v>8</v>
      </c>
      <c r="O7775" s="4"/>
      <c r="P7775" s="4">
        <v>46</v>
      </c>
      <c r="Q7775" s="4">
        <v>41</v>
      </c>
      <c r="R7775" s="4">
        <v>26</v>
      </c>
      <c r="S7775" s="4">
        <v>47</v>
      </c>
      <c r="T7775" s="4">
        <v>45</v>
      </c>
      <c r="U7775" s="4">
        <v>57</v>
      </c>
      <c r="V7775" s="13">
        <v>56</v>
      </c>
      <c r="W7775" s="4">
        <v>50</v>
      </c>
      <c r="X7775" s="4">
        <v>43</v>
      </c>
      <c r="Y7775">
        <f t="shared" si="1466"/>
        <v>0</v>
      </c>
      <c r="Z7775">
        <f t="shared" si="1467"/>
        <v>0</v>
      </c>
    </row>
    <row r="7776" spans="2:26" x14ac:dyDescent="0.25">
      <c r="B7776" s="11">
        <f t="shared" si="1468"/>
        <v>44885.49999998117</v>
      </c>
      <c r="C7776" s="1">
        <f t="shared" si="1459"/>
        <v>11</v>
      </c>
      <c r="D7776" s="1">
        <f t="shared" si="1460"/>
        <v>7</v>
      </c>
      <c r="E7776" s="12">
        <f t="shared" si="1461"/>
        <v>13</v>
      </c>
      <c r="F7776" s="124" t="str">
        <f t="shared" si="1462"/>
        <v>0</v>
      </c>
      <c r="G7776" s="1">
        <f ca="1">(OFFSET(O7776,0,MATCH(Customer!$J$6,'CDH &amp; HDH'!$P$11:$X$11,0)))</f>
        <v>64</v>
      </c>
      <c r="H7776" s="1" t="str">
        <f t="shared" si="1463"/>
        <v>Heating</v>
      </c>
      <c r="I7776" s="1">
        <f ca="1">OFFSET(IF($H7776="Cooling",Customer!$C$25,Customer!$C$52),E7776,D7776)</f>
        <v>66</v>
      </c>
      <c r="J7776" s="1">
        <f ca="1">OFFSET(IF($H7776="Cooling",Customer!$L$25,Customer!$L$52),$E7776,$D7776)</f>
        <v>64</v>
      </c>
      <c r="K7776" s="16">
        <f t="shared" si="1464"/>
        <v>0</v>
      </c>
      <c r="L7776" s="16">
        <f t="shared" si="1465"/>
        <v>0</v>
      </c>
      <c r="M7776" s="17">
        <f t="shared" ca="1" si="1457"/>
        <v>2</v>
      </c>
      <c r="N7776" s="17">
        <f t="shared" ca="1" si="1458"/>
        <v>0</v>
      </c>
      <c r="O7776" s="4"/>
      <c r="P7776" s="4">
        <v>47</v>
      </c>
      <c r="Q7776" s="4">
        <v>43</v>
      </c>
      <c r="R7776" s="4">
        <v>27</v>
      </c>
      <c r="S7776" s="4">
        <v>47</v>
      </c>
      <c r="T7776" s="4">
        <v>44</v>
      </c>
      <c r="U7776" s="4">
        <v>61</v>
      </c>
      <c r="V7776" s="13">
        <v>64</v>
      </c>
      <c r="W7776" s="4">
        <v>51</v>
      </c>
      <c r="X7776" s="4">
        <v>43</v>
      </c>
      <c r="Y7776">
        <f t="shared" si="1466"/>
        <v>0</v>
      </c>
      <c r="Z7776">
        <f t="shared" si="1467"/>
        <v>0</v>
      </c>
    </row>
    <row r="7777" spans="2:26" x14ac:dyDescent="0.25">
      <c r="B7777" s="11">
        <f t="shared" si="1468"/>
        <v>44885.541666647834</v>
      </c>
      <c r="C7777" s="1">
        <f t="shared" si="1459"/>
        <v>11</v>
      </c>
      <c r="D7777" s="1">
        <f t="shared" si="1460"/>
        <v>7</v>
      </c>
      <c r="E7777" s="12">
        <f t="shared" si="1461"/>
        <v>14</v>
      </c>
      <c r="F7777" s="124" t="str">
        <f t="shared" si="1462"/>
        <v>0</v>
      </c>
      <c r="G7777" s="1">
        <f ca="1">(OFFSET(O7777,0,MATCH(Customer!$J$6,'CDH &amp; HDH'!$P$11:$X$11,0)))</f>
        <v>67</v>
      </c>
      <c r="H7777" s="1" t="str">
        <f t="shared" si="1463"/>
        <v>Heating</v>
      </c>
      <c r="I7777" s="1">
        <f ca="1">OFFSET(IF($H7777="Cooling",Customer!$C$25,Customer!$C$52),E7777,D7777)</f>
        <v>66</v>
      </c>
      <c r="J7777" s="1">
        <f ca="1">OFFSET(IF($H7777="Cooling",Customer!$L$25,Customer!$L$52),$E7777,$D7777)</f>
        <v>64</v>
      </c>
      <c r="K7777" s="16">
        <f t="shared" si="1464"/>
        <v>0</v>
      </c>
      <c r="L7777" s="16">
        <f t="shared" si="1465"/>
        <v>0</v>
      </c>
      <c r="M7777" s="17">
        <f t="shared" ca="1" si="1457"/>
        <v>0</v>
      </c>
      <c r="N7777" s="17">
        <f t="shared" ca="1" si="1458"/>
        <v>0</v>
      </c>
      <c r="O7777" s="4"/>
      <c r="P7777" s="4">
        <v>45</v>
      </c>
      <c r="Q7777" s="4">
        <v>44</v>
      </c>
      <c r="R7777" s="4">
        <v>28</v>
      </c>
      <c r="S7777" s="4">
        <v>46</v>
      </c>
      <c r="T7777" s="4">
        <v>44</v>
      </c>
      <c r="U7777" s="4">
        <v>62</v>
      </c>
      <c r="V7777" s="13">
        <v>67</v>
      </c>
      <c r="W7777" s="4">
        <v>52</v>
      </c>
      <c r="X7777" s="4">
        <v>44</v>
      </c>
      <c r="Y7777">
        <f t="shared" si="1466"/>
        <v>0</v>
      </c>
      <c r="Z7777">
        <f t="shared" si="1467"/>
        <v>0</v>
      </c>
    </row>
    <row r="7778" spans="2:26" x14ac:dyDescent="0.25">
      <c r="B7778" s="11">
        <f t="shared" si="1468"/>
        <v>44885.583333314498</v>
      </c>
      <c r="C7778" s="1">
        <f t="shared" si="1459"/>
        <v>11</v>
      </c>
      <c r="D7778" s="1">
        <f t="shared" si="1460"/>
        <v>7</v>
      </c>
      <c r="E7778" s="12">
        <f t="shared" si="1461"/>
        <v>15</v>
      </c>
      <c r="F7778" s="124" t="str">
        <f t="shared" si="1462"/>
        <v>0</v>
      </c>
      <c r="G7778" s="1">
        <f ca="1">(OFFSET(O7778,0,MATCH(Customer!$J$6,'CDH &amp; HDH'!$P$11:$X$11,0)))</f>
        <v>62</v>
      </c>
      <c r="H7778" s="1" t="str">
        <f t="shared" si="1463"/>
        <v>Heating</v>
      </c>
      <c r="I7778" s="1">
        <f ca="1">OFFSET(IF($H7778="Cooling",Customer!$C$25,Customer!$C$52),E7778,D7778)</f>
        <v>66</v>
      </c>
      <c r="J7778" s="1">
        <f ca="1">OFFSET(IF($H7778="Cooling",Customer!$L$25,Customer!$L$52),$E7778,$D7778)</f>
        <v>64</v>
      </c>
      <c r="K7778" s="16">
        <f t="shared" si="1464"/>
        <v>0</v>
      </c>
      <c r="L7778" s="16">
        <f t="shared" si="1465"/>
        <v>0</v>
      </c>
      <c r="M7778" s="17">
        <f t="shared" ca="1" si="1457"/>
        <v>4</v>
      </c>
      <c r="N7778" s="17">
        <f t="shared" ca="1" si="1458"/>
        <v>2</v>
      </c>
      <c r="O7778" s="4"/>
      <c r="P7778" s="4">
        <v>44</v>
      </c>
      <c r="Q7778" s="4">
        <v>45</v>
      </c>
      <c r="R7778" s="4">
        <v>29</v>
      </c>
      <c r="S7778" s="4">
        <v>46</v>
      </c>
      <c r="T7778" s="4">
        <v>43</v>
      </c>
      <c r="U7778" s="4">
        <v>61</v>
      </c>
      <c r="V7778" s="13">
        <v>62</v>
      </c>
      <c r="W7778" s="4">
        <v>52</v>
      </c>
      <c r="X7778" s="4">
        <v>44</v>
      </c>
      <c r="Y7778">
        <f t="shared" si="1466"/>
        <v>0</v>
      </c>
      <c r="Z7778">
        <f t="shared" si="1467"/>
        <v>0</v>
      </c>
    </row>
    <row r="7779" spans="2:26" x14ac:dyDescent="0.25">
      <c r="B7779" s="11">
        <f t="shared" si="1468"/>
        <v>44885.624999981163</v>
      </c>
      <c r="C7779" s="1">
        <f t="shared" si="1459"/>
        <v>11</v>
      </c>
      <c r="D7779" s="1">
        <f t="shared" si="1460"/>
        <v>7</v>
      </c>
      <c r="E7779" s="12">
        <f t="shared" si="1461"/>
        <v>16</v>
      </c>
      <c r="F7779" s="124" t="str">
        <f t="shared" si="1462"/>
        <v>0</v>
      </c>
      <c r="G7779" s="1">
        <f ca="1">(OFFSET(O7779,0,MATCH(Customer!$J$6,'CDH &amp; HDH'!$P$11:$X$11,0)))</f>
        <v>58</v>
      </c>
      <c r="H7779" s="1" t="str">
        <f t="shared" si="1463"/>
        <v>Heating</v>
      </c>
      <c r="I7779" s="1">
        <f ca="1">OFFSET(IF($H7779="Cooling",Customer!$C$25,Customer!$C$52),E7779,D7779)</f>
        <v>66</v>
      </c>
      <c r="J7779" s="1">
        <f ca="1">OFFSET(IF($H7779="Cooling",Customer!$L$25,Customer!$L$52),$E7779,$D7779)</f>
        <v>64</v>
      </c>
      <c r="K7779" s="16">
        <f t="shared" si="1464"/>
        <v>0</v>
      </c>
      <c r="L7779" s="16">
        <f t="shared" si="1465"/>
        <v>0</v>
      </c>
      <c r="M7779" s="17">
        <f t="shared" ca="1" si="1457"/>
        <v>8</v>
      </c>
      <c r="N7779" s="17">
        <f t="shared" ca="1" si="1458"/>
        <v>6</v>
      </c>
      <c r="O7779" s="4"/>
      <c r="P7779" s="4">
        <v>44</v>
      </c>
      <c r="Q7779" s="4">
        <v>46</v>
      </c>
      <c r="R7779" s="4">
        <v>30</v>
      </c>
      <c r="S7779" s="4">
        <v>45</v>
      </c>
      <c r="T7779" s="4">
        <v>37</v>
      </c>
      <c r="U7779" s="4">
        <v>60</v>
      </c>
      <c r="V7779" s="13">
        <v>58</v>
      </c>
      <c r="W7779" s="4">
        <v>51</v>
      </c>
      <c r="X7779" s="4">
        <v>44</v>
      </c>
      <c r="Y7779">
        <f t="shared" si="1466"/>
        <v>0</v>
      </c>
      <c r="Z7779">
        <f t="shared" si="1467"/>
        <v>0</v>
      </c>
    </row>
    <row r="7780" spans="2:26" x14ac:dyDescent="0.25">
      <c r="B7780" s="11">
        <f t="shared" si="1468"/>
        <v>44885.666666647827</v>
      </c>
      <c r="C7780" s="1">
        <f t="shared" si="1459"/>
        <v>11</v>
      </c>
      <c r="D7780" s="1">
        <f t="shared" si="1460"/>
        <v>7</v>
      </c>
      <c r="E7780" s="12">
        <f t="shared" si="1461"/>
        <v>17</v>
      </c>
      <c r="F7780" s="124" t="str">
        <f t="shared" si="1462"/>
        <v>0</v>
      </c>
      <c r="G7780" s="1">
        <f ca="1">(OFFSET(O7780,0,MATCH(Customer!$J$6,'CDH &amp; HDH'!$P$11:$X$11,0)))</f>
        <v>58</v>
      </c>
      <c r="H7780" s="1" t="str">
        <f t="shared" si="1463"/>
        <v>Heating</v>
      </c>
      <c r="I7780" s="1">
        <f ca="1">OFFSET(IF($H7780="Cooling",Customer!$C$25,Customer!$C$52),E7780,D7780)</f>
        <v>66</v>
      </c>
      <c r="J7780" s="1">
        <f ca="1">OFFSET(IF($H7780="Cooling",Customer!$L$25,Customer!$L$52),$E7780,$D7780)</f>
        <v>64</v>
      </c>
      <c r="K7780" s="16">
        <f t="shared" si="1464"/>
        <v>0</v>
      </c>
      <c r="L7780" s="16">
        <f t="shared" si="1465"/>
        <v>0</v>
      </c>
      <c r="M7780" s="17">
        <f t="shared" ref="M7780:M7843" ca="1" si="1469">IF($H7780="Cooling",0,MAX(0,I7780-$G7780))</f>
        <v>8</v>
      </c>
      <c r="N7780" s="17">
        <f t="shared" ref="N7780:N7843" ca="1" si="1470">IF($H7780="Cooling",0,MAX(0,J7780-$G7780))</f>
        <v>6</v>
      </c>
      <c r="O7780" s="4"/>
      <c r="P7780" s="4">
        <v>40</v>
      </c>
      <c r="Q7780" s="4">
        <v>47</v>
      </c>
      <c r="R7780" s="4">
        <v>31</v>
      </c>
      <c r="S7780" s="4">
        <v>44</v>
      </c>
      <c r="T7780" s="4">
        <v>38</v>
      </c>
      <c r="U7780" s="4">
        <v>59</v>
      </c>
      <c r="V7780" s="13">
        <v>58</v>
      </c>
      <c r="W7780" s="4">
        <v>50</v>
      </c>
      <c r="X7780" s="4">
        <v>45</v>
      </c>
      <c r="Y7780">
        <f t="shared" si="1466"/>
        <v>0</v>
      </c>
      <c r="Z7780">
        <f t="shared" si="1467"/>
        <v>0</v>
      </c>
    </row>
    <row r="7781" spans="2:26" x14ac:dyDescent="0.25">
      <c r="B7781" s="11">
        <f t="shared" si="1468"/>
        <v>44885.708333314491</v>
      </c>
      <c r="C7781" s="1">
        <f t="shared" si="1459"/>
        <v>11</v>
      </c>
      <c r="D7781" s="1">
        <f t="shared" si="1460"/>
        <v>7</v>
      </c>
      <c r="E7781" s="12">
        <f t="shared" si="1461"/>
        <v>18</v>
      </c>
      <c r="F7781" s="124" t="str">
        <f t="shared" si="1462"/>
        <v>0</v>
      </c>
      <c r="G7781" s="1">
        <f ca="1">(OFFSET(O7781,0,MATCH(Customer!$J$6,'CDH &amp; HDH'!$P$11:$X$11,0)))</f>
        <v>54</v>
      </c>
      <c r="H7781" s="1" t="str">
        <f t="shared" si="1463"/>
        <v>Heating</v>
      </c>
      <c r="I7781" s="1">
        <f ca="1">OFFSET(IF($H7781="Cooling",Customer!$C$25,Customer!$C$52),E7781,D7781)</f>
        <v>66</v>
      </c>
      <c r="J7781" s="1">
        <f ca="1">OFFSET(IF($H7781="Cooling",Customer!$L$25,Customer!$L$52),$E7781,$D7781)</f>
        <v>64</v>
      </c>
      <c r="K7781" s="16">
        <f t="shared" si="1464"/>
        <v>0</v>
      </c>
      <c r="L7781" s="16">
        <f t="shared" si="1465"/>
        <v>0</v>
      </c>
      <c r="M7781" s="17">
        <f t="shared" ca="1" si="1469"/>
        <v>12</v>
      </c>
      <c r="N7781" s="17">
        <f t="shared" ca="1" si="1470"/>
        <v>10</v>
      </c>
      <c r="O7781" s="4"/>
      <c r="P7781" s="4">
        <v>40</v>
      </c>
      <c r="Q7781" s="4">
        <v>49</v>
      </c>
      <c r="R7781" s="4">
        <v>33</v>
      </c>
      <c r="S7781" s="4">
        <v>45</v>
      </c>
      <c r="T7781" s="4">
        <v>38</v>
      </c>
      <c r="U7781" s="4">
        <v>56</v>
      </c>
      <c r="V7781" s="13">
        <v>54</v>
      </c>
      <c r="W7781" s="4">
        <v>47</v>
      </c>
      <c r="X7781" s="4">
        <v>47</v>
      </c>
      <c r="Y7781">
        <f t="shared" si="1466"/>
        <v>0</v>
      </c>
      <c r="Z7781">
        <f t="shared" si="1467"/>
        <v>0</v>
      </c>
    </row>
    <row r="7782" spans="2:26" x14ac:dyDescent="0.25">
      <c r="B7782" s="11">
        <f t="shared" si="1468"/>
        <v>44885.749999981155</v>
      </c>
      <c r="C7782" s="1">
        <f t="shared" si="1459"/>
        <v>11</v>
      </c>
      <c r="D7782" s="1">
        <f t="shared" si="1460"/>
        <v>7</v>
      </c>
      <c r="E7782" s="12">
        <f t="shared" si="1461"/>
        <v>19</v>
      </c>
      <c r="F7782" s="124" t="str">
        <f t="shared" si="1462"/>
        <v>0</v>
      </c>
      <c r="G7782" s="1">
        <f ca="1">(OFFSET(O7782,0,MATCH(Customer!$J$6,'CDH &amp; HDH'!$P$11:$X$11,0)))</f>
        <v>51</v>
      </c>
      <c r="H7782" s="1" t="str">
        <f t="shared" si="1463"/>
        <v>Heating</v>
      </c>
      <c r="I7782" s="1">
        <f ca="1">OFFSET(IF($H7782="Cooling",Customer!$C$25,Customer!$C$52),E7782,D7782)</f>
        <v>66</v>
      </c>
      <c r="J7782" s="1">
        <f ca="1">OFFSET(IF($H7782="Cooling",Customer!$L$25,Customer!$L$52),$E7782,$D7782)</f>
        <v>64</v>
      </c>
      <c r="K7782" s="16">
        <f t="shared" si="1464"/>
        <v>0</v>
      </c>
      <c r="L7782" s="16">
        <f t="shared" si="1465"/>
        <v>0</v>
      </c>
      <c r="M7782" s="17">
        <f t="shared" ca="1" si="1469"/>
        <v>15</v>
      </c>
      <c r="N7782" s="17">
        <f t="shared" ca="1" si="1470"/>
        <v>13</v>
      </c>
      <c r="O7782" s="4"/>
      <c r="P7782" s="4">
        <v>37</v>
      </c>
      <c r="Q7782" s="4">
        <v>50</v>
      </c>
      <c r="R7782" s="4">
        <v>33</v>
      </c>
      <c r="S7782" s="4">
        <v>42</v>
      </c>
      <c r="T7782" s="4">
        <v>36</v>
      </c>
      <c r="U7782" s="4">
        <v>54</v>
      </c>
      <c r="V7782" s="13">
        <v>51</v>
      </c>
      <c r="W7782" s="4">
        <v>46</v>
      </c>
      <c r="X7782" s="4">
        <v>46</v>
      </c>
      <c r="Y7782">
        <f t="shared" si="1466"/>
        <v>0</v>
      </c>
      <c r="Z7782">
        <f t="shared" si="1467"/>
        <v>0</v>
      </c>
    </row>
    <row r="7783" spans="2:26" x14ac:dyDescent="0.25">
      <c r="B7783" s="11">
        <f t="shared" si="1468"/>
        <v>44885.79166664782</v>
      </c>
      <c r="C7783" s="1">
        <f t="shared" si="1459"/>
        <v>11</v>
      </c>
      <c r="D7783" s="1">
        <f t="shared" si="1460"/>
        <v>7</v>
      </c>
      <c r="E7783" s="12">
        <f t="shared" si="1461"/>
        <v>20</v>
      </c>
      <c r="F7783" s="124" t="str">
        <f t="shared" si="1462"/>
        <v>0</v>
      </c>
      <c r="G7783" s="1">
        <f ca="1">(OFFSET(O7783,0,MATCH(Customer!$J$6,'CDH &amp; HDH'!$P$11:$X$11,0)))</f>
        <v>49</v>
      </c>
      <c r="H7783" s="1" t="str">
        <f t="shared" si="1463"/>
        <v>Heating</v>
      </c>
      <c r="I7783" s="1">
        <f ca="1">OFFSET(IF($H7783="Cooling",Customer!$C$25,Customer!$C$52),E7783,D7783)</f>
        <v>66</v>
      </c>
      <c r="J7783" s="1">
        <f ca="1">OFFSET(IF($H7783="Cooling",Customer!$L$25,Customer!$L$52),$E7783,$D7783)</f>
        <v>64</v>
      </c>
      <c r="K7783" s="16">
        <f t="shared" si="1464"/>
        <v>0</v>
      </c>
      <c r="L7783" s="16">
        <f t="shared" si="1465"/>
        <v>0</v>
      </c>
      <c r="M7783" s="17">
        <f t="shared" ca="1" si="1469"/>
        <v>17</v>
      </c>
      <c r="N7783" s="17">
        <f t="shared" ca="1" si="1470"/>
        <v>15</v>
      </c>
      <c r="O7783" s="4"/>
      <c r="P7783" s="4">
        <v>36</v>
      </c>
      <c r="Q7783" s="4">
        <v>49</v>
      </c>
      <c r="R7783" s="4">
        <v>33</v>
      </c>
      <c r="S7783" s="4">
        <v>42</v>
      </c>
      <c r="T7783" s="4">
        <v>35</v>
      </c>
      <c r="U7783" s="4">
        <v>54</v>
      </c>
      <c r="V7783" s="13">
        <v>49</v>
      </c>
      <c r="W7783" s="4">
        <v>44</v>
      </c>
      <c r="X7783" s="4">
        <v>46</v>
      </c>
      <c r="Y7783">
        <f t="shared" si="1466"/>
        <v>0</v>
      </c>
      <c r="Z7783">
        <f t="shared" si="1467"/>
        <v>0</v>
      </c>
    </row>
    <row r="7784" spans="2:26" x14ac:dyDescent="0.25">
      <c r="B7784" s="11">
        <f t="shared" si="1468"/>
        <v>44885.833333314484</v>
      </c>
      <c r="C7784" s="1">
        <f t="shared" si="1459"/>
        <v>11</v>
      </c>
      <c r="D7784" s="1">
        <f t="shared" si="1460"/>
        <v>7</v>
      </c>
      <c r="E7784" s="12">
        <f t="shared" si="1461"/>
        <v>21</v>
      </c>
      <c r="F7784" s="124" t="str">
        <f t="shared" si="1462"/>
        <v>0</v>
      </c>
      <c r="G7784" s="1">
        <f ca="1">(OFFSET(O7784,0,MATCH(Customer!$J$6,'CDH &amp; HDH'!$P$11:$X$11,0)))</f>
        <v>46</v>
      </c>
      <c r="H7784" s="1" t="str">
        <f t="shared" si="1463"/>
        <v>Heating</v>
      </c>
      <c r="I7784" s="1">
        <f ca="1">OFFSET(IF($H7784="Cooling",Customer!$C$25,Customer!$C$52),E7784,D7784)</f>
        <v>66</v>
      </c>
      <c r="J7784" s="1">
        <f ca="1">OFFSET(IF($H7784="Cooling",Customer!$L$25,Customer!$L$52),$E7784,$D7784)</f>
        <v>64</v>
      </c>
      <c r="K7784" s="16">
        <f t="shared" si="1464"/>
        <v>0</v>
      </c>
      <c r="L7784" s="16">
        <f t="shared" si="1465"/>
        <v>0</v>
      </c>
      <c r="M7784" s="17">
        <f t="shared" ca="1" si="1469"/>
        <v>20</v>
      </c>
      <c r="N7784" s="17">
        <f t="shared" ca="1" si="1470"/>
        <v>18</v>
      </c>
      <c r="O7784" s="4"/>
      <c r="P7784" s="4">
        <v>33</v>
      </c>
      <c r="Q7784" s="4">
        <v>49</v>
      </c>
      <c r="R7784" s="4">
        <v>33</v>
      </c>
      <c r="S7784" s="4">
        <v>43</v>
      </c>
      <c r="T7784" s="4">
        <v>34</v>
      </c>
      <c r="U7784" s="4">
        <v>56</v>
      </c>
      <c r="V7784" s="13">
        <v>46</v>
      </c>
      <c r="W7784" s="4">
        <v>43</v>
      </c>
      <c r="X7784" s="4">
        <v>46</v>
      </c>
      <c r="Y7784">
        <f t="shared" si="1466"/>
        <v>0</v>
      </c>
      <c r="Z7784">
        <f t="shared" si="1467"/>
        <v>0</v>
      </c>
    </row>
    <row r="7785" spans="2:26" x14ac:dyDescent="0.25">
      <c r="B7785" s="11">
        <f t="shared" si="1468"/>
        <v>44885.874999981148</v>
      </c>
      <c r="C7785" s="1">
        <f t="shared" si="1459"/>
        <v>11</v>
      </c>
      <c r="D7785" s="1">
        <f t="shared" si="1460"/>
        <v>7</v>
      </c>
      <c r="E7785" s="12">
        <f t="shared" si="1461"/>
        <v>22</v>
      </c>
      <c r="F7785" s="124" t="str">
        <f t="shared" si="1462"/>
        <v>0</v>
      </c>
      <c r="G7785" s="1">
        <f ca="1">(OFFSET(O7785,0,MATCH(Customer!$J$6,'CDH &amp; HDH'!$P$11:$X$11,0)))</f>
        <v>44</v>
      </c>
      <c r="H7785" s="1" t="str">
        <f t="shared" si="1463"/>
        <v>Heating</v>
      </c>
      <c r="I7785" s="1">
        <f ca="1">OFFSET(IF($H7785="Cooling",Customer!$C$25,Customer!$C$52),E7785,D7785)</f>
        <v>66</v>
      </c>
      <c r="J7785" s="1">
        <f ca="1">OFFSET(IF($H7785="Cooling",Customer!$L$25,Customer!$L$52),$E7785,$D7785)</f>
        <v>64</v>
      </c>
      <c r="K7785" s="16">
        <f t="shared" si="1464"/>
        <v>0</v>
      </c>
      <c r="L7785" s="16">
        <f t="shared" si="1465"/>
        <v>0</v>
      </c>
      <c r="M7785" s="17">
        <f t="shared" ca="1" si="1469"/>
        <v>22</v>
      </c>
      <c r="N7785" s="17">
        <f t="shared" ca="1" si="1470"/>
        <v>20</v>
      </c>
      <c r="O7785" s="4"/>
      <c r="P7785" s="4">
        <v>31</v>
      </c>
      <c r="Q7785" s="4">
        <v>49</v>
      </c>
      <c r="R7785" s="4">
        <v>34</v>
      </c>
      <c r="S7785" s="4">
        <v>42</v>
      </c>
      <c r="T7785" s="4">
        <v>30</v>
      </c>
      <c r="U7785" s="4">
        <v>45</v>
      </c>
      <c r="V7785" s="13">
        <v>44</v>
      </c>
      <c r="W7785" s="4">
        <v>42</v>
      </c>
      <c r="X7785" s="4">
        <v>54</v>
      </c>
      <c r="Y7785">
        <f t="shared" si="1466"/>
        <v>0</v>
      </c>
      <c r="Z7785">
        <f t="shared" si="1467"/>
        <v>0</v>
      </c>
    </row>
    <row r="7786" spans="2:26" x14ac:dyDescent="0.25">
      <c r="B7786" s="11">
        <f t="shared" si="1468"/>
        <v>44885.916666647812</v>
      </c>
      <c r="C7786" s="1">
        <f t="shared" si="1459"/>
        <v>11</v>
      </c>
      <c r="D7786" s="1">
        <f t="shared" si="1460"/>
        <v>7</v>
      </c>
      <c r="E7786" s="12">
        <f t="shared" si="1461"/>
        <v>23</v>
      </c>
      <c r="F7786" s="124" t="str">
        <f t="shared" si="1462"/>
        <v>0</v>
      </c>
      <c r="G7786" s="1">
        <f ca="1">(OFFSET(O7786,0,MATCH(Customer!$J$6,'CDH &amp; HDH'!$P$11:$X$11,0)))</f>
        <v>43</v>
      </c>
      <c r="H7786" s="1" t="str">
        <f t="shared" si="1463"/>
        <v>Heating</v>
      </c>
      <c r="I7786" s="1">
        <f ca="1">OFFSET(IF($H7786="Cooling",Customer!$C$25,Customer!$C$52),E7786,D7786)</f>
        <v>66</v>
      </c>
      <c r="J7786" s="1">
        <f ca="1">OFFSET(IF($H7786="Cooling",Customer!$L$25,Customer!$L$52),$E7786,$D7786)</f>
        <v>64</v>
      </c>
      <c r="K7786" s="16">
        <f t="shared" si="1464"/>
        <v>0</v>
      </c>
      <c r="L7786" s="16">
        <f t="shared" si="1465"/>
        <v>0</v>
      </c>
      <c r="M7786" s="17">
        <f t="shared" ca="1" si="1469"/>
        <v>23</v>
      </c>
      <c r="N7786" s="17">
        <f t="shared" ca="1" si="1470"/>
        <v>21</v>
      </c>
      <c r="O7786" s="4"/>
      <c r="P7786" s="4">
        <v>30</v>
      </c>
      <c r="Q7786" s="4">
        <v>42</v>
      </c>
      <c r="R7786" s="4">
        <v>34</v>
      </c>
      <c r="S7786" s="4">
        <v>44</v>
      </c>
      <c r="T7786" s="4">
        <v>32</v>
      </c>
      <c r="U7786" s="4">
        <v>47</v>
      </c>
      <c r="V7786" s="13">
        <v>43</v>
      </c>
      <c r="W7786" s="4">
        <v>42</v>
      </c>
      <c r="X7786" s="4">
        <v>52</v>
      </c>
      <c r="Y7786">
        <f t="shared" si="1466"/>
        <v>0</v>
      </c>
      <c r="Z7786">
        <f t="shared" si="1467"/>
        <v>0</v>
      </c>
    </row>
    <row r="7787" spans="2:26" x14ac:dyDescent="0.25">
      <c r="B7787" s="11">
        <f t="shared" si="1468"/>
        <v>44885.958333314476</v>
      </c>
      <c r="C7787" s="1">
        <f t="shared" si="1459"/>
        <v>11</v>
      </c>
      <c r="D7787" s="1">
        <f t="shared" si="1460"/>
        <v>7</v>
      </c>
      <c r="E7787" s="12">
        <f t="shared" si="1461"/>
        <v>24</v>
      </c>
      <c r="F7787" s="124" t="str">
        <f t="shared" si="1462"/>
        <v>0</v>
      </c>
      <c r="G7787" s="1">
        <f ca="1">(OFFSET(O7787,0,MATCH(Customer!$J$6,'CDH &amp; HDH'!$P$11:$X$11,0)))</f>
        <v>42</v>
      </c>
      <c r="H7787" s="1" t="str">
        <f t="shared" si="1463"/>
        <v>Heating</v>
      </c>
      <c r="I7787" s="1">
        <f ca="1">OFFSET(IF($H7787="Cooling",Customer!$C$25,Customer!$C$52),E7787,D7787)</f>
        <v>66</v>
      </c>
      <c r="J7787" s="1">
        <f ca="1">OFFSET(IF($H7787="Cooling",Customer!$L$25,Customer!$L$52),$E7787,$D7787)</f>
        <v>64</v>
      </c>
      <c r="K7787" s="16">
        <f t="shared" si="1464"/>
        <v>0</v>
      </c>
      <c r="L7787" s="16">
        <f t="shared" si="1465"/>
        <v>0</v>
      </c>
      <c r="M7787" s="17">
        <f t="shared" ca="1" si="1469"/>
        <v>24</v>
      </c>
      <c r="N7787" s="17">
        <f t="shared" ca="1" si="1470"/>
        <v>22</v>
      </c>
      <c r="O7787" s="4"/>
      <c r="P7787" s="4">
        <v>29</v>
      </c>
      <c r="Q7787" s="4">
        <v>37</v>
      </c>
      <c r="R7787" s="4">
        <v>33</v>
      </c>
      <c r="S7787" s="4">
        <v>44</v>
      </c>
      <c r="T7787" s="4">
        <v>30</v>
      </c>
      <c r="U7787" s="4">
        <v>44</v>
      </c>
      <c r="V7787" s="13">
        <v>42</v>
      </c>
      <c r="W7787" s="4">
        <v>41</v>
      </c>
      <c r="X7787" s="4">
        <v>47</v>
      </c>
      <c r="Y7787">
        <f t="shared" si="1466"/>
        <v>0</v>
      </c>
      <c r="Z7787">
        <f t="shared" si="1467"/>
        <v>0</v>
      </c>
    </row>
    <row r="7788" spans="2:26" x14ac:dyDescent="0.25">
      <c r="B7788" s="11">
        <f t="shared" si="1468"/>
        <v>44885.999999981141</v>
      </c>
      <c r="C7788" s="1">
        <f t="shared" si="1459"/>
        <v>11</v>
      </c>
      <c r="D7788" s="1">
        <f t="shared" si="1460"/>
        <v>1</v>
      </c>
      <c r="E7788" s="12">
        <f t="shared" si="1461"/>
        <v>1</v>
      </c>
      <c r="F7788" s="124" t="str">
        <f t="shared" si="1462"/>
        <v>0</v>
      </c>
      <c r="G7788" s="1">
        <f ca="1">(OFFSET(O7788,0,MATCH(Customer!$J$6,'CDH &amp; HDH'!$P$11:$X$11,0)))</f>
        <v>41</v>
      </c>
      <c r="H7788" s="1" t="str">
        <f t="shared" si="1463"/>
        <v>Heating</v>
      </c>
      <c r="I7788" s="1">
        <f ca="1">OFFSET(IF($H7788="Cooling",Customer!$C$25,Customer!$C$52),E7788,D7788)</f>
        <v>66</v>
      </c>
      <c r="J7788" s="1">
        <f ca="1">OFFSET(IF($H7788="Cooling",Customer!$L$25,Customer!$L$52),$E7788,$D7788)</f>
        <v>64</v>
      </c>
      <c r="K7788" s="16">
        <f t="shared" si="1464"/>
        <v>0</v>
      </c>
      <c r="L7788" s="16">
        <f t="shared" si="1465"/>
        <v>0</v>
      </c>
      <c r="M7788" s="17">
        <f t="shared" ca="1" si="1469"/>
        <v>25</v>
      </c>
      <c r="N7788" s="17">
        <f t="shared" ca="1" si="1470"/>
        <v>23</v>
      </c>
      <c r="O7788" s="4"/>
      <c r="P7788" s="4">
        <v>27</v>
      </c>
      <c r="Q7788" s="4">
        <v>35</v>
      </c>
      <c r="R7788" s="4">
        <v>33</v>
      </c>
      <c r="S7788" s="4">
        <v>44</v>
      </c>
      <c r="T7788" s="4">
        <v>26</v>
      </c>
      <c r="U7788" s="4">
        <v>42</v>
      </c>
      <c r="V7788" s="13">
        <v>41</v>
      </c>
      <c r="W7788" s="4">
        <v>40</v>
      </c>
      <c r="X7788" s="4">
        <v>47</v>
      </c>
      <c r="Y7788">
        <f t="shared" si="1466"/>
        <v>0</v>
      </c>
      <c r="Z7788">
        <f t="shared" si="1467"/>
        <v>0</v>
      </c>
    </row>
    <row r="7789" spans="2:26" x14ac:dyDescent="0.25">
      <c r="B7789" s="11">
        <f t="shared" si="1468"/>
        <v>44886.041666647805</v>
      </c>
      <c r="C7789" s="1">
        <f t="shared" si="1459"/>
        <v>11</v>
      </c>
      <c r="D7789" s="1">
        <f t="shared" si="1460"/>
        <v>1</v>
      </c>
      <c r="E7789" s="12">
        <f t="shared" si="1461"/>
        <v>2</v>
      </c>
      <c r="F7789" s="124" t="str">
        <f t="shared" si="1462"/>
        <v>0</v>
      </c>
      <c r="G7789" s="1">
        <f ca="1">(OFFSET(O7789,0,MATCH(Customer!$J$6,'CDH &amp; HDH'!$P$11:$X$11,0)))</f>
        <v>40</v>
      </c>
      <c r="H7789" s="1" t="str">
        <f t="shared" si="1463"/>
        <v>Heating</v>
      </c>
      <c r="I7789" s="1">
        <f ca="1">OFFSET(IF($H7789="Cooling",Customer!$C$25,Customer!$C$52),E7789,D7789)</f>
        <v>66</v>
      </c>
      <c r="J7789" s="1">
        <f ca="1">OFFSET(IF($H7789="Cooling",Customer!$L$25,Customer!$L$52),$E7789,$D7789)</f>
        <v>64</v>
      </c>
      <c r="K7789" s="16">
        <f t="shared" si="1464"/>
        <v>0</v>
      </c>
      <c r="L7789" s="16">
        <f t="shared" si="1465"/>
        <v>0</v>
      </c>
      <c r="M7789" s="17">
        <f t="shared" ca="1" si="1469"/>
        <v>26</v>
      </c>
      <c r="N7789" s="17">
        <f t="shared" ca="1" si="1470"/>
        <v>24</v>
      </c>
      <c r="O7789" s="4"/>
      <c r="P7789" s="4">
        <v>26</v>
      </c>
      <c r="Q7789" s="4">
        <v>34</v>
      </c>
      <c r="R7789" s="4">
        <v>32</v>
      </c>
      <c r="S7789" s="4">
        <v>44</v>
      </c>
      <c r="T7789" s="4">
        <v>27</v>
      </c>
      <c r="U7789" s="4">
        <v>42</v>
      </c>
      <c r="V7789" s="13">
        <v>40</v>
      </c>
      <c r="W7789" s="4">
        <v>40</v>
      </c>
      <c r="X7789" s="4">
        <v>46</v>
      </c>
      <c r="Y7789">
        <f t="shared" si="1466"/>
        <v>0</v>
      </c>
      <c r="Z7789">
        <f t="shared" si="1467"/>
        <v>0</v>
      </c>
    </row>
    <row r="7790" spans="2:26" x14ac:dyDescent="0.25">
      <c r="B7790" s="11">
        <f t="shared" si="1468"/>
        <v>44886.083333314469</v>
      </c>
      <c r="C7790" s="1">
        <f t="shared" si="1459"/>
        <v>11</v>
      </c>
      <c r="D7790" s="1">
        <f t="shared" si="1460"/>
        <v>1</v>
      </c>
      <c r="E7790" s="12">
        <f t="shared" si="1461"/>
        <v>3</v>
      </c>
      <c r="F7790" s="124" t="str">
        <f t="shared" si="1462"/>
        <v>0</v>
      </c>
      <c r="G7790" s="1">
        <f ca="1">(OFFSET(O7790,0,MATCH(Customer!$J$6,'CDH &amp; HDH'!$P$11:$X$11,0)))</f>
        <v>40</v>
      </c>
      <c r="H7790" s="1" t="str">
        <f t="shared" si="1463"/>
        <v>Heating</v>
      </c>
      <c r="I7790" s="1">
        <f ca="1">OFFSET(IF($H7790="Cooling",Customer!$C$25,Customer!$C$52),E7790,D7790)</f>
        <v>66</v>
      </c>
      <c r="J7790" s="1">
        <f ca="1">OFFSET(IF($H7790="Cooling",Customer!$L$25,Customer!$L$52),$E7790,$D7790)</f>
        <v>64</v>
      </c>
      <c r="K7790" s="16">
        <f t="shared" si="1464"/>
        <v>0</v>
      </c>
      <c r="L7790" s="16">
        <f t="shared" si="1465"/>
        <v>0</v>
      </c>
      <c r="M7790" s="17">
        <f t="shared" ca="1" si="1469"/>
        <v>26</v>
      </c>
      <c r="N7790" s="17">
        <f t="shared" ca="1" si="1470"/>
        <v>24</v>
      </c>
      <c r="O7790" s="4"/>
      <c r="P7790" s="4">
        <v>25</v>
      </c>
      <c r="Q7790" s="4">
        <v>35</v>
      </c>
      <c r="R7790" s="4">
        <v>32</v>
      </c>
      <c r="S7790" s="4">
        <v>42</v>
      </c>
      <c r="T7790" s="4">
        <v>26</v>
      </c>
      <c r="U7790" s="4">
        <v>41</v>
      </c>
      <c r="V7790" s="13">
        <v>40</v>
      </c>
      <c r="W7790" s="4">
        <v>39</v>
      </c>
      <c r="X7790" s="4">
        <v>46</v>
      </c>
      <c r="Y7790">
        <f t="shared" si="1466"/>
        <v>0</v>
      </c>
      <c r="Z7790">
        <f t="shared" si="1467"/>
        <v>0</v>
      </c>
    </row>
    <row r="7791" spans="2:26" x14ac:dyDescent="0.25">
      <c r="B7791" s="11">
        <f t="shared" si="1468"/>
        <v>44886.124999981133</v>
      </c>
      <c r="C7791" s="1">
        <f t="shared" si="1459"/>
        <v>11</v>
      </c>
      <c r="D7791" s="1">
        <f t="shared" si="1460"/>
        <v>1</v>
      </c>
      <c r="E7791" s="12">
        <f t="shared" si="1461"/>
        <v>4</v>
      </c>
      <c r="F7791" s="124" t="str">
        <f t="shared" si="1462"/>
        <v>0</v>
      </c>
      <c r="G7791" s="1">
        <f ca="1">(OFFSET(O7791,0,MATCH(Customer!$J$6,'CDH &amp; HDH'!$P$11:$X$11,0)))</f>
        <v>39</v>
      </c>
      <c r="H7791" s="1" t="str">
        <f t="shared" si="1463"/>
        <v>Heating</v>
      </c>
      <c r="I7791" s="1">
        <f ca="1">OFFSET(IF($H7791="Cooling",Customer!$C$25,Customer!$C$52),E7791,D7791)</f>
        <v>66</v>
      </c>
      <c r="J7791" s="1">
        <f ca="1">OFFSET(IF($H7791="Cooling",Customer!$L$25,Customer!$L$52),$E7791,$D7791)</f>
        <v>64</v>
      </c>
      <c r="K7791" s="16">
        <f t="shared" si="1464"/>
        <v>0</v>
      </c>
      <c r="L7791" s="16">
        <f t="shared" si="1465"/>
        <v>0</v>
      </c>
      <c r="M7791" s="17">
        <f t="shared" ca="1" si="1469"/>
        <v>27</v>
      </c>
      <c r="N7791" s="17">
        <f t="shared" ca="1" si="1470"/>
        <v>25</v>
      </c>
      <c r="O7791" s="4"/>
      <c r="P7791" s="4">
        <v>24</v>
      </c>
      <c r="Q7791" s="4">
        <v>34</v>
      </c>
      <c r="R7791" s="4">
        <v>32</v>
      </c>
      <c r="S7791" s="4">
        <v>42</v>
      </c>
      <c r="T7791" s="4">
        <v>26</v>
      </c>
      <c r="U7791" s="4">
        <v>39</v>
      </c>
      <c r="V7791" s="13">
        <v>39</v>
      </c>
      <c r="W7791" s="4">
        <v>37</v>
      </c>
      <c r="X7791" s="4">
        <v>46</v>
      </c>
      <c r="Y7791">
        <f t="shared" si="1466"/>
        <v>0</v>
      </c>
      <c r="Z7791">
        <f t="shared" si="1467"/>
        <v>0</v>
      </c>
    </row>
    <row r="7792" spans="2:26" x14ac:dyDescent="0.25">
      <c r="B7792" s="11">
        <f t="shared" si="1468"/>
        <v>44886.166666647798</v>
      </c>
      <c r="C7792" s="1">
        <f t="shared" si="1459"/>
        <v>11</v>
      </c>
      <c r="D7792" s="1">
        <f t="shared" si="1460"/>
        <v>1</v>
      </c>
      <c r="E7792" s="12">
        <f t="shared" si="1461"/>
        <v>5</v>
      </c>
      <c r="F7792" s="124" t="str">
        <f t="shared" si="1462"/>
        <v>0</v>
      </c>
      <c r="G7792" s="1">
        <f ca="1">(OFFSET(O7792,0,MATCH(Customer!$J$6,'CDH &amp; HDH'!$P$11:$X$11,0)))</f>
        <v>40</v>
      </c>
      <c r="H7792" s="1" t="str">
        <f t="shared" si="1463"/>
        <v>Heating</v>
      </c>
      <c r="I7792" s="1">
        <f ca="1">OFFSET(IF($H7792="Cooling",Customer!$C$25,Customer!$C$52),E7792,D7792)</f>
        <v>66</v>
      </c>
      <c r="J7792" s="1">
        <f ca="1">OFFSET(IF($H7792="Cooling",Customer!$L$25,Customer!$L$52),$E7792,$D7792)</f>
        <v>64</v>
      </c>
      <c r="K7792" s="16">
        <f t="shared" si="1464"/>
        <v>0</v>
      </c>
      <c r="L7792" s="16">
        <f t="shared" si="1465"/>
        <v>0</v>
      </c>
      <c r="M7792" s="17">
        <f t="shared" ca="1" si="1469"/>
        <v>26</v>
      </c>
      <c r="N7792" s="17">
        <f t="shared" ca="1" si="1470"/>
        <v>24</v>
      </c>
      <c r="O7792" s="4"/>
      <c r="P7792" s="4">
        <v>23</v>
      </c>
      <c r="Q7792" s="4">
        <v>34</v>
      </c>
      <c r="R7792" s="4">
        <v>31</v>
      </c>
      <c r="S7792" s="4">
        <v>42</v>
      </c>
      <c r="T7792" s="4">
        <v>26</v>
      </c>
      <c r="U7792" s="4">
        <v>37</v>
      </c>
      <c r="V7792" s="13">
        <v>40</v>
      </c>
      <c r="W7792" s="4">
        <v>34</v>
      </c>
      <c r="X7792" s="4">
        <v>45</v>
      </c>
      <c r="Y7792">
        <f t="shared" si="1466"/>
        <v>0</v>
      </c>
      <c r="Z7792">
        <f t="shared" si="1467"/>
        <v>0</v>
      </c>
    </row>
    <row r="7793" spans="2:26" x14ac:dyDescent="0.25">
      <c r="B7793" s="11">
        <f t="shared" si="1468"/>
        <v>44886.208333314462</v>
      </c>
      <c r="C7793" s="1">
        <f t="shared" si="1459"/>
        <v>11</v>
      </c>
      <c r="D7793" s="1">
        <f t="shared" si="1460"/>
        <v>1</v>
      </c>
      <c r="E7793" s="12">
        <f t="shared" si="1461"/>
        <v>6</v>
      </c>
      <c r="F7793" s="124" t="str">
        <f t="shared" si="1462"/>
        <v>0</v>
      </c>
      <c r="G7793" s="1">
        <f ca="1">(OFFSET(O7793,0,MATCH(Customer!$J$6,'CDH &amp; HDH'!$P$11:$X$11,0)))</f>
        <v>40</v>
      </c>
      <c r="H7793" s="1" t="str">
        <f t="shared" si="1463"/>
        <v>Heating</v>
      </c>
      <c r="I7793" s="1">
        <f ca="1">OFFSET(IF($H7793="Cooling",Customer!$C$25,Customer!$C$52),E7793,D7793)</f>
        <v>66</v>
      </c>
      <c r="J7793" s="1">
        <f ca="1">OFFSET(IF($H7793="Cooling",Customer!$L$25,Customer!$L$52),$E7793,$D7793)</f>
        <v>64</v>
      </c>
      <c r="K7793" s="16">
        <f t="shared" si="1464"/>
        <v>0</v>
      </c>
      <c r="L7793" s="16">
        <f t="shared" si="1465"/>
        <v>0</v>
      </c>
      <c r="M7793" s="17">
        <f t="shared" ca="1" si="1469"/>
        <v>26</v>
      </c>
      <c r="N7793" s="17">
        <f t="shared" ca="1" si="1470"/>
        <v>24</v>
      </c>
      <c r="O7793" s="4"/>
      <c r="P7793" s="4">
        <v>22</v>
      </c>
      <c r="Q7793" s="4">
        <v>33</v>
      </c>
      <c r="R7793" s="4">
        <v>30</v>
      </c>
      <c r="S7793" s="4">
        <v>42</v>
      </c>
      <c r="T7793" s="4">
        <v>24</v>
      </c>
      <c r="U7793" s="4">
        <v>37</v>
      </c>
      <c r="V7793" s="13">
        <v>40</v>
      </c>
      <c r="W7793" s="4">
        <v>34</v>
      </c>
      <c r="X7793" s="4">
        <v>45</v>
      </c>
      <c r="Y7793">
        <f t="shared" si="1466"/>
        <v>0</v>
      </c>
      <c r="Z7793">
        <f t="shared" si="1467"/>
        <v>0</v>
      </c>
    </row>
    <row r="7794" spans="2:26" x14ac:dyDescent="0.25">
      <c r="B7794" s="11">
        <f t="shared" si="1468"/>
        <v>44886.249999981126</v>
      </c>
      <c r="C7794" s="1">
        <f t="shared" si="1459"/>
        <v>11</v>
      </c>
      <c r="D7794" s="1">
        <f t="shared" si="1460"/>
        <v>1</v>
      </c>
      <c r="E7794" s="12">
        <f t="shared" si="1461"/>
        <v>7</v>
      </c>
      <c r="F7794" s="124" t="str">
        <f t="shared" si="1462"/>
        <v>0</v>
      </c>
      <c r="G7794" s="1">
        <f ca="1">(OFFSET(O7794,0,MATCH(Customer!$J$6,'CDH &amp; HDH'!$P$11:$X$11,0)))</f>
        <v>38</v>
      </c>
      <c r="H7794" s="1" t="str">
        <f t="shared" si="1463"/>
        <v>Heating</v>
      </c>
      <c r="I7794" s="1">
        <f ca="1">OFFSET(IF($H7794="Cooling",Customer!$C$25,Customer!$C$52),E7794,D7794)</f>
        <v>66</v>
      </c>
      <c r="J7794" s="1">
        <f ca="1">OFFSET(IF($H7794="Cooling",Customer!$L$25,Customer!$L$52),$E7794,$D7794)</f>
        <v>64</v>
      </c>
      <c r="K7794" s="16">
        <f t="shared" si="1464"/>
        <v>0</v>
      </c>
      <c r="L7794" s="16">
        <f t="shared" si="1465"/>
        <v>0</v>
      </c>
      <c r="M7794" s="17">
        <f t="shared" ca="1" si="1469"/>
        <v>28</v>
      </c>
      <c r="N7794" s="17">
        <f t="shared" ca="1" si="1470"/>
        <v>26</v>
      </c>
      <c r="O7794" s="4"/>
      <c r="P7794" s="4">
        <v>21</v>
      </c>
      <c r="Q7794" s="4">
        <v>33</v>
      </c>
      <c r="R7794" s="4">
        <v>29</v>
      </c>
      <c r="S7794" s="4">
        <v>41</v>
      </c>
      <c r="T7794" s="4">
        <v>24</v>
      </c>
      <c r="U7794" s="4">
        <v>37</v>
      </c>
      <c r="V7794" s="13">
        <v>38</v>
      </c>
      <c r="W7794" s="4">
        <v>34</v>
      </c>
      <c r="X7794" s="4">
        <v>44</v>
      </c>
      <c r="Y7794">
        <f t="shared" si="1466"/>
        <v>0</v>
      </c>
      <c r="Z7794">
        <f t="shared" si="1467"/>
        <v>0</v>
      </c>
    </row>
    <row r="7795" spans="2:26" x14ac:dyDescent="0.25">
      <c r="B7795" s="11">
        <f t="shared" si="1468"/>
        <v>44886.29166664779</v>
      </c>
      <c r="C7795" s="1">
        <f t="shared" si="1459"/>
        <v>11</v>
      </c>
      <c r="D7795" s="1">
        <f t="shared" si="1460"/>
        <v>1</v>
      </c>
      <c r="E7795" s="12">
        <f t="shared" si="1461"/>
        <v>8</v>
      </c>
      <c r="F7795" s="124" t="str">
        <f t="shared" si="1462"/>
        <v>0</v>
      </c>
      <c r="G7795" s="1">
        <f ca="1">(OFFSET(O7795,0,MATCH(Customer!$J$6,'CDH &amp; HDH'!$P$11:$X$11,0)))</f>
        <v>39</v>
      </c>
      <c r="H7795" s="1" t="str">
        <f t="shared" si="1463"/>
        <v>Heating</v>
      </c>
      <c r="I7795" s="1">
        <f ca="1">OFFSET(IF($H7795="Cooling",Customer!$C$25,Customer!$C$52),E7795,D7795)</f>
        <v>70</v>
      </c>
      <c r="J7795" s="1">
        <f ca="1">OFFSET(IF($H7795="Cooling",Customer!$L$25,Customer!$L$52),$E7795,$D7795)</f>
        <v>70</v>
      </c>
      <c r="K7795" s="16">
        <f t="shared" si="1464"/>
        <v>0</v>
      </c>
      <c r="L7795" s="16">
        <f t="shared" si="1465"/>
        <v>0</v>
      </c>
      <c r="M7795" s="17">
        <f t="shared" ca="1" si="1469"/>
        <v>31</v>
      </c>
      <c r="N7795" s="17">
        <f t="shared" ca="1" si="1470"/>
        <v>31</v>
      </c>
      <c r="O7795" s="4"/>
      <c r="P7795" s="4">
        <v>21</v>
      </c>
      <c r="Q7795" s="4">
        <v>33</v>
      </c>
      <c r="R7795" s="4">
        <v>28</v>
      </c>
      <c r="S7795" s="4">
        <v>41</v>
      </c>
      <c r="T7795" s="4">
        <v>21</v>
      </c>
      <c r="U7795" s="4">
        <v>36</v>
      </c>
      <c r="V7795" s="13">
        <v>39</v>
      </c>
      <c r="W7795" s="4">
        <v>34</v>
      </c>
      <c r="X7795" s="4">
        <v>44</v>
      </c>
      <c r="Y7795">
        <f t="shared" si="1466"/>
        <v>0</v>
      </c>
      <c r="Z7795">
        <f t="shared" si="1467"/>
        <v>0</v>
      </c>
    </row>
    <row r="7796" spans="2:26" x14ac:dyDescent="0.25">
      <c r="B7796" s="11">
        <f t="shared" si="1468"/>
        <v>44886.333333314455</v>
      </c>
      <c r="C7796" s="1">
        <f t="shared" si="1459"/>
        <v>11</v>
      </c>
      <c r="D7796" s="1">
        <f t="shared" si="1460"/>
        <v>1</v>
      </c>
      <c r="E7796" s="12">
        <f t="shared" si="1461"/>
        <v>9</v>
      </c>
      <c r="F7796" s="124" t="str">
        <f t="shared" si="1462"/>
        <v>0</v>
      </c>
      <c r="G7796" s="1">
        <f ca="1">(OFFSET(O7796,0,MATCH(Customer!$J$6,'CDH &amp; HDH'!$P$11:$X$11,0)))</f>
        <v>39</v>
      </c>
      <c r="H7796" s="1" t="str">
        <f t="shared" si="1463"/>
        <v>Heating</v>
      </c>
      <c r="I7796" s="1">
        <f ca="1">OFFSET(IF($H7796="Cooling",Customer!$C$25,Customer!$C$52),E7796,D7796)</f>
        <v>70</v>
      </c>
      <c r="J7796" s="1">
        <f ca="1">OFFSET(IF($H7796="Cooling",Customer!$L$25,Customer!$L$52),$E7796,$D7796)</f>
        <v>70</v>
      </c>
      <c r="K7796" s="16">
        <f t="shared" si="1464"/>
        <v>0</v>
      </c>
      <c r="L7796" s="16">
        <f t="shared" si="1465"/>
        <v>0</v>
      </c>
      <c r="M7796" s="17">
        <f t="shared" ca="1" si="1469"/>
        <v>31</v>
      </c>
      <c r="N7796" s="17">
        <f t="shared" ca="1" si="1470"/>
        <v>31</v>
      </c>
      <c r="O7796" s="4"/>
      <c r="P7796" s="4">
        <v>18</v>
      </c>
      <c r="Q7796" s="4">
        <v>32</v>
      </c>
      <c r="R7796" s="4">
        <v>28</v>
      </c>
      <c r="S7796" s="4">
        <v>42</v>
      </c>
      <c r="T7796" s="4">
        <v>21</v>
      </c>
      <c r="U7796" s="4">
        <v>36</v>
      </c>
      <c r="V7796" s="13">
        <v>39</v>
      </c>
      <c r="W7796" s="4">
        <v>35</v>
      </c>
      <c r="X7796" s="4">
        <v>45</v>
      </c>
      <c r="Y7796">
        <f t="shared" si="1466"/>
        <v>0</v>
      </c>
      <c r="Z7796">
        <f t="shared" si="1467"/>
        <v>0</v>
      </c>
    </row>
    <row r="7797" spans="2:26" x14ac:dyDescent="0.25">
      <c r="B7797" s="11">
        <f t="shared" si="1468"/>
        <v>44886.374999981119</v>
      </c>
      <c r="C7797" s="1">
        <f t="shared" si="1459"/>
        <v>11</v>
      </c>
      <c r="D7797" s="1">
        <f t="shared" si="1460"/>
        <v>1</v>
      </c>
      <c r="E7797" s="12">
        <f t="shared" si="1461"/>
        <v>10</v>
      </c>
      <c r="F7797" s="124" t="str">
        <f t="shared" si="1462"/>
        <v>0</v>
      </c>
      <c r="G7797" s="1">
        <f ca="1">(OFFSET(O7797,0,MATCH(Customer!$J$6,'CDH &amp; HDH'!$P$11:$X$11,0)))</f>
        <v>40</v>
      </c>
      <c r="H7797" s="1" t="str">
        <f t="shared" si="1463"/>
        <v>Heating</v>
      </c>
      <c r="I7797" s="1">
        <f ca="1">OFFSET(IF($H7797="Cooling",Customer!$C$25,Customer!$C$52),E7797,D7797)</f>
        <v>70</v>
      </c>
      <c r="J7797" s="1">
        <f ca="1">OFFSET(IF($H7797="Cooling",Customer!$L$25,Customer!$L$52),$E7797,$D7797)</f>
        <v>70</v>
      </c>
      <c r="K7797" s="16">
        <f t="shared" si="1464"/>
        <v>0</v>
      </c>
      <c r="L7797" s="16">
        <f t="shared" si="1465"/>
        <v>0</v>
      </c>
      <c r="M7797" s="17">
        <f t="shared" ca="1" si="1469"/>
        <v>30</v>
      </c>
      <c r="N7797" s="17">
        <f t="shared" ca="1" si="1470"/>
        <v>30</v>
      </c>
      <c r="O7797" s="4"/>
      <c r="P7797" s="4">
        <v>20</v>
      </c>
      <c r="Q7797" s="4">
        <v>33</v>
      </c>
      <c r="R7797" s="4">
        <v>27</v>
      </c>
      <c r="S7797" s="4">
        <v>41</v>
      </c>
      <c r="T7797" s="4">
        <v>22</v>
      </c>
      <c r="U7797" s="4">
        <v>37</v>
      </c>
      <c r="V7797" s="13">
        <v>40</v>
      </c>
      <c r="W7797" s="4">
        <v>35</v>
      </c>
      <c r="X7797" s="4">
        <v>45</v>
      </c>
      <c r="Y7797">
        <f t="shared" si="1466"/>
        <v>0</v>
      </c>
      <c r="Z7797">
        <f t="shared" si="1467"/>
        <v>0</v>
      </c>
    </row>
    <row r="7798" spans="2:26" x14ac:dyDescent="0.25">
      <c r="B7798" s="11">
        <f t="shared" si="1468"/>
        <v>44886.416666647783</v>
      </c>
      <c r="C7798" s="1">
        <f t="shared" si="1459"/>
        <v>11</v>
      </c>
      <c r="D7798" s="1">
        <f t="shared" si="1460"/>
        <v>1</v>
      </c>
      <c r="E7798" s="12">
        <f t="shared" si="1461"/>
        <v>11</v>
      </c>
      <c r="F7798" s="124" t="str">
        <f t="shared" si="1462"/>
        <v>0</v>
      </c>
      <c r="G7798" s="1">
        <f ca="1">(OFFSET(O7798,0,MATCH(Customer!$J$6,'CDH &amp; HDH'!$P$11:$X$11,0)))</f>
        <v>41</v>
      </c>
      <c r="H7798" s="1" t="str">
        <f t="shared" si="1463"/>
        <v>Heating</v>
      </c>
      <c r="I7798" s="1">
        <f ca="1">OFFSET(IF($H7798="Cooling",Customer!$C$25,Customer!$C$52),E7798,D7798)</f>
        <v>70</v>
      </c>
      <c r="J7798" s="1">
        <f ca="1">OFFSET(IF($H7798="Cooling",Customer!$L$25,Customer!$L$52),$E7798,$D7798)</f>
        <v>70</v>
      </c>
      <c r="K7798" s="16">
        <f t="shared" si="1464"/>
        <v>0</v>
      </c>
      <c r="L7798" s="16">
        <f t="shared" si="1465"/>
        <v>0</v>
      </c>
      <c r="M7798" s="17">
        <f t="shared" ca="1" si="1469"/>
        <v>29</v>
      </c>
      <c r="N7798" s="17">
        <f t="shared" ca="1" si="1470"/>
        <v>29</v>
      </c>
      <c r="O7798" s="4"/>
      <c r="P7798" s="4">
        <v>20</v>
      </c>
      <c r="Q7798" s="4">
        <v>33</v>
      </c>
      <c r="R7798" s="4">
        <v>27</v>
      </c>
      <c r="S7798" s="4">
        <v>42</v>
      </c>
      <c r="T7798" s="4">
        <v>23</v>
      </c>
      <c r="U7798" s="4">
        <v>38</v>
      </c>
      <c r="V7798" s="13">
        <v>41</v>
      </c>
      <c r="W7798" s="4">
        <v>37</v>
      </c>
      <c r="X7798" s="4">
        <v>45</v>
      </c>
      <c r="Y7798">
        <f t="shared" si="1466"/>
        <v>0</v>
      </c>
      <c r="Z7798">
        <f t="shared" si="1467"/>
        <v>0</v>
      </c>
    </row>
    <row r="7799" spans="2:26" x14ac:dyDescent="0.25">
      <c r="B7799" s="11">
        <f t="shared" si="1468"/>
        <v>44886.458333314447</v>
      </c>
      <c r="C7799" s="1">
        <f t="shared" si="1459"/>
        <v>11</v>
      </c>
      <c r="D7799" s="1">
        <f t="shared" si="1460"/>
        <v>1</v>
      </c>
      <c r="E7799" s="12">
        <f t="shared" si="1461"/>
        <v>12</v>
      </c>
      <c r="F7799" s="124" t="str">
        <f t="shared" si="1462"/>
        <v>0</v>
      </c>
      <c r="G7799" s="1">
        <f ca="1">(OFFSET(O7799,0,MATCH(Customer!$J$6,'CDH &amp; HDH'!$P$11:$X$11,0)))</f>
        <v>41</v>
      </c>
      <c r="H7799" s="1" t="str">
        <f t="shared" si="1463"/>
        <v>Heating</v>
      </c>
      <c r="I7799" s="1">
        <f ca="1">OFFSET(IF($H7799="Cooling",Customer!$C$25,Customer!$C$52),E7799,D7799)</f>
        <v>70</v>
      </c>
      <c r="J7799" s="1">
        <f ca="1">OFFSET(IF($H7799="Cooling",Customer!$L$25,Customer!$L$52),$E7799,$D7799)</f>
        <v>70</v>
      </c>
      <c r="K7799" s="16">
        <f t="shared" si="1464"/>
        <v>0</v>
      </c>
      <c r="L7799" s="16">
        <f t="shared" si="1465"/>
        <v>0</v>
      </c>
      <c r="M7799" s="17">
        <f t="shared" ca="1" si="1469"/>
        <v>29</v>
      </c>
      <c r="N7799" s="17">
        <f t="shared" ca="1" si="1470"/>
        <v>29</v>
      </c>
      <c r="O7799" s="4"/>
      <c r="P7799" s="4">
        <v>20</v>
      </c>
      <c r="Q7799" s="4">
        <v>32</v>
      </c>
      <c r="R7799" s="4">
        <v>27</v>
      </c>
      <c r="S7799" s="4">
        <v>42</v>
      </c>
      <c r="T7799" s="4">
        <v>23</v>
      </c>
      <c r="U7799" s="4">
        <v>38</v>
      </c>
      <c r="V7799" s="13">
        <v>41</v>
      </c>
      <c r="W7799" s="4">
        <v>38</v>
      </c>
      <c r="X7799" s="4">
        <v>46</v>
      </c>
      <c r="Y7799">
        <f t="shared" si="1466"/>
        <v>0</v>
      </c>
      <c r="Z7799">
        <f t="shared" si="1467"/>
        <v>0</v>
      </c>
    </row>
    <row r="7800" spans="2:26" x14ac:dyDescent="0.25">
      <c r="B7800" s="11">
        <f t="shared" si="1468"/>
        <v>44886.499999981112</v>
      </c>
      <c r="C7800" s="1">
        <f t="shared" si="1459"/>
        <v>11</v>
      </c>
      <c r="D7800" s="1">
        <f t="shared" si="1460"/>
        <v>1</v>
      </c>
      <c r="E7800" s="12">
        <f t="shared" si="1461"/>
        <v>13</v>
      </c>
      <c r="F7800" s="124" t="str">
        <f t="shared" si="1462"/>
        <v>0</v>
      </c>
      <c r="G7800" s="1">
        <f ca="1">(OFFSET(O7800,0,MATCH(Customer!$J$6,'CDH &amp; HDH'!$P$11:$X$11,0)))</f>
        <v>40</v>
      </c>
      <c r="H7800" s="1" t="str">
        <f t="shared" si="1463"/>
        <v>Heating</v>
      </c>
      <c r="I7800" s="1">
        <f ca="1">OFFSET(IF($H7800="Cooling",Customer!$C$25,Customer!$C$52),E7800,D7800)</f>
        <v>70</v>
      </c>
      <c r="J7800" s="1">
        <f ca="1">OFFSET(IF($H7800="Cooling",Customer!$L$25,Customer!$L$52),$E7800,$D7800)</f>
        <v>70</v>
      </c>
      <c r="K7800" s="16">
        <f t="shared" si="1464"/>
        <v>0</v>
      </c>
      <c r="L7800" s="16">
        <f t="shared" si="1465"/>
        <v>0</v>
      </c>
      <c r="M7800" s="17">
        <f t="shared" ca="1" si="1469"/>
        <v>30</v>
      </c>
      <c r="N7800" s="17">
        <f t="shared" ca="1" si="1470"/>
        <v>30</v>
      </c>
      <c r="O7800" s="4"/>
      <c r="P7800" s="4">
        <v>22</v>
      </c>
      <c r="Q7800" s="4">
        <v>32</v>
      </c>
      <c r="R7800" s="4">
        <v>27</v>
      </c>
      <c r="S7800" s="4">
        <v>42</v>
      </c>
      <c r="T7800" s="4">
        <v>25</v>
      </c>
      <c r="U7800" s="4">
        <v>37</v>
      </c>
      <c r="V7800" s="13">
        <v>40</v>
      </c>
      <c r="W7800" s="4">
        <v>39</v>
      </c>
      <c r="X7800" s="4">
        <v>46</v>
      </c>
      <c r="Y7800">
        <f t="shared" si="1466"/>
        <v>0</v>
      </c>
      <c r="Z7800">
        <f t="shared" si="1467"/>
        <v>0</v>
      </c>
    </row>
    <row r="7801" spans="2:26" x14ac:dyDescent="0.25">
      <c r="B7801" s="11">
        <f t="shared" si="1468"/>
        <v>44886.541666647776</v>
      </c>
      <c r="C7801" s="1">
        <f t="shared" si="1459"/>
        <v>11</v>
      </c>
      <c r="D7801" s="1">
        <f t="shared" si="1460"/>
        <v>1</v>
      </c>
      <c r="E7801" s="12">
        <f t="shared" si="1461"/>
        <v>14</v>
      </c>
      <c r="F7801" s="124" t="str">
        <f t="shared" si="1462"/>
        <v>0</v>
      </c>
      <c r="G7801" s="1">
        <f ca="1">(OFFSET(O7801,0,MATCH(Customer!$J$6,'CDH &amp; HDH'!$P$11:$X$11,0)))</f>
        <v>40</v>
      </c>
      <c r="H7801" s="1" t="str">
        <f t="shared" si="1463"/>
        <v>Heating</v>
      </c>
      <c r="I7801" s="1">
        <f ca="1">OFFSET(IF($H7801="Cooling",Customer!$C$25,Customer!$C$52),E7801,D7801)</f>
        <v>70</v>
      </c>
      <c r="J7801" s="1">
        <f ca="1">OFFSET(IF($H7801="Cooling",Customer!$L$25,Customer!$L$52),$E7801,$D7801)</f>
        <v>70</v>
      </c>
      <c r="K7801" s="16">
        <f t="shared" si="1464"/>
        <v>0</v>
      </c>
      <c r="L7801" s="16">
        <f t="shared" si="1465"/>
        <v>0</v>
      </c>
      <c r="M7801" s="17">
        <f t="shared" ca="1" si="1469"/>
        <v>30</v>
      </c>
      <c r="N7801" s="17">
        <f t="shared" ca="1" si="1470"/>
        <v>30</v>
      </c>
      <c r="O7801" s="4"/>
      <c r="P7801" s="4">
        <v>20</v>
      </c>
      <c r="Q7801" s="4">
        <v>33</v>
      </c>
      <c r="R7801" s="4">
        <v>27</v>
      </c>
      <c r="S7801" s="4">
        <v>41</v>
      </c>
      <c r="T7801" s="4">
        <v>25</v>
      </c>
      <c r="U7801" s="4">
        <v>38</v>
      </c>
      <c r="V7801" s="13">
        <v>40</v>
      </c>
      <c r="W7801" s="4">
        <v>39</v>
      </c>
      <c r="X7801" s="4">
        <v>45</v>
      </c>
      <c r="Y7801">
        <f t="shared" si="1466"/>
        <v>0</v>
      </c>
      <c r="Z7801">
        <f t="shared" si="1467"/>
        <v>0</v>
      </c>
    </row>
    <row r="7802" spans="2:26" x14ac:dyDescent="0.25">
      <c r="B7802" s="11">
        <f t="shared" si="1468"/>
        <v>44886.58333331444</v>
      </c>
      <c r="C7802" s="1">
        <f t="shared" si="1459"/>
        <v>11</v>
      </c>
      <c r="D7802" s="1">
        <f t="shared" si="1460"/>
        <v>1</v>
      </c>
      <c r="E7802" s="12">
        <f t="shared" si="1461"/>
        <v>15</v>
      </c>
      <c r="F7802" s="124" t="str">
        <f t="shared" si="1462"/>
        <v>0</v>
      </c>
      <c r="G7802" s="1">
        <f ca="1">(OFFSET(O7802,0,MATCH(Customer!$J$6,'CDH &amp; HDH'!$P$11:$X$11,0)))</f>
        <v>40</v>
      </c>
      <c r="H7802" s="1" t="str">
        <f t="shared" si="1463"/>
        <v>Heating</v>
      </c>
      <c r="I7802" s="1">
        <f ca="1">OFFSET(IF($H7802="Cooling",Customer!$C$25,Customer!$C$52),E7802,D7802)</f>
        <v>70</v>
      </c>
      <c r="J7802" s="1">
        <f ca="1">OFFSET(IF($H7802="Cooling",Customer!$L$25,Customer!$L$52),$E7802,$D7802)</f>
        <v>70</v>
      </c>
      <c r="K7802" s="16">
        <f t="shared" si="1464"/>
        <v>0</v>
      </c>
      <c r="L7802" s="16">
        <f t="shared" si="1465"/>
        <v>0</v>
      </c>
      <c r="M7802" s="17">
        <f t="shared" ca="1" si="1469"/>
        <v>30</v>
      </c>
      <c r="N7802" s="17">
        <f t="shared" ca="1" si="1470"/>
        <v>30</v>
      </c>
      <c r="O7802" s="4"/>
      <c r="P7802" s="4">
        <v>20</v>
      </c>
      <c r="Q7802" s="4">
        <v>32</v>
      </c>
      <c r="R7802" s="4">
        <v>27</v>
      </c>
      <c r="S7802" s="4">
        <v>41</v>
      </c>
      <c r="T7802" s="4">
        <v>24</v>
      </c>
      <c r="U7802" s="4">
        <v>37</v>
      </c>
      <c r="V7802" s="13">
        <v>40</v>
      </c>
      <c r="W7802" s="4">
        <v>39</v>
      </c>
      <c r="X7802" s="4">
        <v>45</v>
      </c>
      <c r="Y7802">
        <f t="shared" si="1466"/>
        <v>0</v>
      </c>
      <c r="Z7802">
        <f t="shared" si="1467"/>
        <v>0</v>
      </c>
    </row>
    <row r="7803" spans="2:26" x14ac:dyDescent="0.25">
      <c r="B7803" s="11">
        <f t="shared" si="1468"/>
        <v>44886.624999981104</v>
      </c>
      <c r="C7803" s="1">
        <f t="shared" si="1459"/>
        <v>11</v>
      </c>
      <c r="D7803" s="1">
        <f t="shared" si="1460"/>
        <v>1</v>
      </c>
      <c r="E7803" s="12">
        <f t="shared" si="1461"/>
        <v>16</v>
      </c>
      <c r="F7803" s="124" t="str">
        <f t="shared" si="1462"/>
        <v>0</v>
      </c>
      <c r="G7803" s="1">
        <f ca="1">(OFFSET(O7803,0,MATCH(Customer!$J$6,'CDH &amp; HDH'!$P$11:$X$11,0)))</f>
        <v>39</v>
      </c>
      <c r="H7803" s="1" t="str">
        <f t="shared" si="1463"/>
        <v>Heating</v>
      </c>
      <c r="I7803" s="1">
        <f ca="1">OFFSET(IF($H7803="Cooling",Customer!$C$25,Customer!$C$52),E7803,D7803)</f>
        <v>70</v>
      </c>
      <c r="J7803" s="1">
        <f ca="1">OFFSET(IF($H7803="Cooling",Customer!$L$25,Customer!$L$52),$E7803,$D7803)</f>
        <v>70</v>
      </c>
      <c r="K7803" s="16">
        <f t="shared" si="1464"/>
        <v>0</v>
      </c>
      <c r="L7803" s="16">
        <f t="shared" si="1465"/>
        <v>0</v>
      </c>
      <c r="M7803" s="17">
        <f t="shared" ca="1" si="1469"/>
        <v>31</v>
      </c>
      <c r="N7803" s="17">
        <f t="shared" ca="1" si="1470"/>
        <v>31</v>
      </c>
      <c r="O7803" s="4"/>
      <c r="P7803" s="4">
        <v>19</v>
      </c>
      <c r="Q7803" s="4">
        <v>33</v>
      </c>
      <c r="R7803" s="4">
        <v>27</v>
      </c>
      <c r="S7803" s="4">
        <v>41</v>
      </c>
      <c r="T7803" s="4">
        <v>23</v>
      </c>
      <c r="U7803" s="4">
        <v>36</v>
      </c>
      <c r="V7803" s="13">
        <v>39</v>
      </c>
      <c r="W7803" s="4">
        <v>39</v>
      </c>
      <c r="X7803" s="4">
        <v>44</v>
      </c>
      <c r="Y7803">
        <f t="shared" si="1466"/>
        <v>0</v>
      </c>
      <c r="Z7803">
        <f t="shared" si="1467"/>
        <v>0</v>
      </c>
    </row>
    <row r="7804" spans="2:26" x14ac:dyDescent="0.25">
      <c r="B7804" s="11">
        <f t="shared" si="1468"/>
        <v>44886.666666647769</v>
      </c>
      <c r="C7804" s="1">
        <f t="shared" si="1459"/>
        <v>11</v>
      </c>
      <c r="D7804" s="1">
        <f t="shared" si="1460"/>
        <v>1</v>
      </c>
      <c r="E7804" s="12">
        <f t="shared" si="1461"/>
        <v>17</v>
      </c>
      <c r="F7804" s="124" t="str">
        <f t="shared" si="1462"/>
        <v>0</v>
      </c>
      <c r="G7804" s="1">
        <f ca="1">(OFFSET(O7804,0,MATCH(Customer!$J$6,'CDH &amp; HDH'!$P$11:$X$11,0)))</f>
        <v>39</v>
      </c>
      <c r="H7804" s="1" t="str">
        <f t="shared" si="1463"/>
        <v>Heating</v>
      </c>
      <c r="I7804" s="1">
        <f ca="1">OFFSET(IF($H7804="Cooling",Customer!$C$25,Customer!$C$52),E7804,D7804)</f>
        <v>70</v>
      </c>
      <c r="J7804" s="1">
        <f ca="1">OFFSET(IF($H7804="Cooling",Customer!$L$25,Customer!$L$52),$E7804,$D7804)</f>
        <v>70</v>
      </c>
      <c r="K7804" s="16">
        <f t="shared" si="1464"/>
        <v>0</v>
      </c>
      <c r="L7804" s="16">
        <f t="shared" si="1465"/>
        <v>0</v>
      </c>
      <c r="M7804" s="17">
        <f t="shared" ca="1" si="1469"/>
        <v>31</v>
      </c>
      <c r="N7804" s="17">
        <f t="shared" ca="1" si="1470"/>
        <v>31</v>
      </c>
      <c r="O7804" s="4"/>
      <c r="P7804" s="4">
        <v>18</v>
      </c>
      <c r="Q7804" s="4">
        <v>32</v>
      </c>
      <c r="R7804" s="4">
        <v>27</v>
      </c>
      <c r="S7804" s="4">
        <v>41</v>
      </c>
      <c r="T7804" s="4">
        <v>23</v>
      </c>
      <c r="U7804" s="4">
        <v>34</v>
      </c>
      <c r="V7804" s="13">
        <v>39</v>
      </c>
      <c r="W7804" s="4">
        <v>38</v>
      </c>
      <c r="X7804" s="4">
        <v>43</v>
      </c>
      <c r="Y7804">
        <f t="shared" si="1466"/>
        <v>0</v>
      </c>
      <c r="Z7804">
        <f t="shared" si="1467"/>
        <v>0</v>
      </c>
    </row>
    <row r="7805" spans="2:26" x14ac:dyDescent="0.25">
      <c r="B7805" s="11">
        <f t="shared" si="1468"/>
        <v>44886.708333314433</v>
      </c>
      <c r="C7805" s="1">
        <f t="shared" si="1459"/>
        <v>11</v>
      </c>
      <c r="D7805" s="1">
        <f t="shared" si="1460"/>
        <v>1</v>
      </c>
      <c r="E7805" s="12">
        <f t="shared" si="1461"/>
        <v>18</v>
      </c>
      <c r="F7805" s="124" t="str">
        <f t="shared" si="1462"/>
        <v>0</v>
      </c>
      <c r="G7805" s="1">
        <f ca="1">(OFFSET(O7805,0,MATCH(Customer!$J$6,'CDH &amp; HDH'!$P$11:$X$11,0)))</f>
        <v>38</v>
      </c>
      <c r="H7805" s="1" t="str">
        <f t="shared" si="1463"/>
        <v>Heating</v>
      </c>
      <c r="I7805" s="1">
        <f ca="1">OFFSET(IF($H7805="Cooling",Customer!$C$25,Customer!$C$52),E7805,D7805)</f>
        <v>70</v>
      </c>
      <c r="J7805" s="1">
        <f ca="1">OFFSET(IF($H7805="Cooling",Customer!$L$25,Customer!$L$52),$E7805,$D7805)</f>
        <v>70</v>
      </c>
      <c r="K7805" s="16">
        <f t="shared" si="1464"/>
        <v>0</v>
      </c>
      <c r="L7805" s="16">
        <f t="shared" si="1465"/>
        <v>0</v>
      </c>
      <c r="M7805" s="17">
        <f t="shared" ca="1" si="1469"/>
        <v>32</v>
      </c>
      <c r="N7805" s="17">
        <f t="shared" ca="1" si="1470"/>
        <v>32</v>
      </c>
      <c r="O7805" s="4"/>
      <c r="P7805" s="4">
        <v>18</v>
      </c>
      <c r="Q7805" s="4">
        <v>32</v>
      </c>
      <c r="R7805" s="4">
        <v>27</v>
      </c>
      <c r="S7805" s="4">
        <v>40</v>
      </c>
      <c r="T7805" s="4">
        <v>23</v>
      </c>
      <c r="U7805" s="4">
        <v>33</v>
      </c>
      <c r="V7805" s="13">
        <v>38</v>
      </c>
      <c r="W7805" s="4">
        <v>38</v>
      </c>
      <c r="X7805" s="4">
        <v>42</v>
      </c>
      <c r="Y7805">
        <f t="shared" si="1466"/>
        <v>0</v>
      </c>
      <c r="Z7805">
        <f t="shared" si="1467"/>
        <v>0</v>
      </c>
    </row>
    <row r="7806" spans="2:26" x14ac:dyDescent="0.25">
      <c r="B7806" s="11">
        <f t="shared" si="1468"/>
        <v>44886.749999981097</v>
      </c>
      <c r="C7806" s="1">
        <f t="shared" si="1459"/>
        <v>11</v>
      </c>
      <c r="D7806" s="1">
        <f t="shared" si="1460"/>
        <v>1</v>
      </c>
      <c r="E7806" s="12">
        <f t="shared" si="1461"/>
        <v>19</v>
      </c>
      <c r="F7806" s="124" t="str">
        <f t="shared" si="1462"/>
        <v>0</v>
      </c>
      <c r="G7806" s="1">
        <f ca="1">(OFFSET(O7806,0,MATCH(Customer!$J$6,'CDH &amp; HDH'!$P$11:$X$11,0)))</f>
        <v>38</v>
      </c>
      <c r="H7806" s="1" t="str">
        <f t="shared" si="1463"/>
        <v>Heating</v>
      </c>
      <c r="I7806" s="1">
        <f ca="1">OFFSET(IF($H7806="Cooling",Customer!$C$25,Customer!$C$52),E7806,D7806)</f>
        <v>66</v>
      </c>
      <c r="J7806" s="1">
        <f ca="1">OFFSET(IF($H7806="Cooling",Customer!$L$25,Customer!$L$52),$E7806,$D7806)</f>
        <v>64</v>
      </c>
      <c r="K7806" s="16">
        <f t="shared" si="1464"/>
        <v>0</v>
      </c>
      <c r="L7806" s="16">
        <f t="shared" si="1465"/>
        <v>0</v>
      </c>
      <c r="M7806" s="17">
        <f t="shared" ca="1" si="1469"/>
        <v>28</v>
      </c>
      <c r="N7806" s="17">
        <f t="shared" ca="1" si="1470"/>
        <v>26</v>
      </c>
      <c r="O7806" s="4"/>
      <c r="P7806" s="4">
        <v>18</v>
      </c>
      <c r="Q7806" s="4">
        <v>32</v>
      </c>
      <c r="R7806" s="4">
        <v>28</v>
      </c>
      <c r="S7806" s="4">
        <v>40</v>
      </c>
      <c r="T7806" s="4">
        <v>23</v>
      </c>
      <c r="U7806" s="4">
        <v>31</v>
      </c>
      <c r="V7806" s="13">
        <v>38</v>
      </c>
      <c r="W7806" s="4">
        <v>38</v>
      </c>
      <c r="X7806" s="4">
        <v>41</v>
      </c>
      <c r="Y7806">
        <f t="shared" si="1466"/>
        <v>0</v>
      </c>
      <c r="Z7806">
        <f t="shared" si="1467"/>
        <v>0</v>
      </c>
    </row>
    <row r="7807" spans="2:26" x14ac:dyDescent="0.25">
      <c r="B7807" s="11">
        <f t="shared" si="1468"/>
        <v>44886.791666647761</v>
      </c>
      <c r="C7807" s="1">
        <f t="shared" si="1459"/>
        <v>11</v>
      </c>
      <c r="D7807" s="1">
        <f t="shared" si="1460"/>
        <v>1</v>
      </c>
      <c r="E7807" s="12">
        <f t="shared" si="1461"/>
        <v>20</v>
      </c>
      <c r="F7807" s="124" t="str">
        <f t="shared" si="1462"/>
        <v>0</v>
      </c>
      <c r="G7807" s="1">
        <f ca="1">(OFFSET(O7807,0,MATCH(Customer!$J$6,'CDH &amp; HDH'!$P$11:$X$11,0)))</f>
        <v>38</v>
      </c>
      <c r="H7807" s="1" t="str">
        <f t="shared" si="1463"/>
        <v>Heating</v>
      </c>
      <c r="I7807" s="1">
        <f ca="1">OFFSET(IF($H7807="Cooling",Customer!$C$25,Customer!$C$52),E7807,D7807)</f>
        <v>66</v>
      </c>
      <c r="J7807" s="1">
        <f ca="1">OFFSET(IF($H7807="Cooling",Customer!$L$25,Customer!$L$52),$E7807,$D7807)</f>
        <v>64</v>
      </c>
      <c r="K7807" s="16">
        <f t="shared" si="1464"/>
        <v>0</v>
      </c>
      <c r="L7807" s="16">
        <f t="shared" si="1465"/>
        <v>0</v>
      </c>
      <c r="M7807" s="17">
        <f t="shared" ca="1" si="1469"/>
        <v>28</v>
      </c>
      <c r="N7807" s="17">
        <f t="shared" ca="1" si="1470"/>
        <v>26</v>
      </c>
      <c r="O7807" s="4"/>
      <c r="P7807" s="4">
        <v>18</v>
      </c>
      <c r="Q7807" s="4">
        <v>31</v>
      </c>
      <c r="R7807" s="4">
        <v>28</v>
      </c>
      <c r="S7807" s="4">
        <v>39</v>
      </c>
      <c r="T7807" s="4">
        <v>23</v>
      </c>
      <c r="U7807" s="4">
        <v>30</v>
      </c>
      <c r="V7807" s="13">
        <v>38</v>
      </c>
      <c r="W7807" s="4">
        <v>38</v>
      </c>
      <c r="X7807" s="4">
        <v>40</v>
      </c>
      <c r="Y7807">
        <f t="shared" si="1466"/>
        <v>0</v>
      </c>
      <c r="Z7807">
        <f t="shared" si="1467"/>
        <v>0</v>
      </c>
    </row>
    <row r="7808" spans="2:26" x14ac:dyDescent="0.25">
      <c r="B7808" s="11">
        <f t="shared" si="1468"/>
        <v>44886.833333314426</v>
      </c>
      <c r="C7808" s="1">
        <f t="shared" si="1459"/>
        <v>11</v>
      </c>
      <c r="D7808" s="1">
        <f t="shared" si="1460"/>
        <v>1</v>
      </c>
      <c r="E7808" s="12">
        <f t="shared" si="1461"/>
        <v>21</v>
      </c>
      <c r="F7808" s="124" t="str">
        <f t="shared" si="1462"/>
        <v>0</v>
      </c>
      <c r="G7808" s="1">
        <f ca="1">(OFFSET(O7808,0,MATCH(Customer!$J$6,'CDH &amp; HDH'!$P$11:$X$11,0)))</f>
        <v>38</v>
      </c>
      <c r="H7808" s="1" t="str">
        <f t="shared" si="1463"/>
        <v>Heating</v>
      </c>
      <c r="I7808" s="1">
        <f ca="1">OFFSET(IF($H7808="Cooling",Customer!$C$25,Customer!$C$52),E7808,D7808)</f>
        <v>66</v>
      </c>
      <c r="J7808" s="1">
        <f ca="1">OFFSET(IF($H7808="Cooling",Customer!$L$25,Customer!$L$52),$E7808,$D7808)</f>
        <v>64</v>
      </c>
      <c r="K7808" s="16">
        <f t="shared" si="1464"/>
        <v>0</v>
      </c>
      <c r="L7808" s="16">
        <f t="shared" si="1465"/>
        <v>0</v>
      </c>
      <c r="M7808" s="17">
        <f t="shared" ca="1" si="1469"/>
        <v>28</v>
      </c>
      <c r="N7808" s="17">
        <f t="shared" ca="1" si="1470"/>
        <v>26</v>
      </c>
      <c r="O7808" s="4"/>
      <c r="P7808" s="4">
        <v>18</v>
      </c>
      <c r="Q7808" s="4">
        <v>31</v>
      </c>
      <c r="R7808" s="4">
        <v>28</v>
      </c>
      <c r="S7808" s="4">
        <v>39</v>
      </c>
      <c r="T7808" s="4">
        <v>23</v>
      </c>
      <c r="U7808" s="4">
        <v>29</v>
      </c>
      <c r="V7808" s="13">
        <v>38</v>
      </c>
      <c r="W7808" s="4">
        <v>37</v>
      </c>
      <c r="X7808" s="4">
        <v>39</v>
      </c>
      <c r="Y7808">
        <f t="shared" si="1466"/>
        <v>0</v>
      </c>
      <c r="Z7808">
        <f t="shared" si="1467"/>
        <v>0</v>
      </c>
    </row>
    <row r="7809" spans="2:26" x14ac:dyDescent="0.25">
      <c r="B7809" s="11">
        <f t="shared" si="1468"/>
        <v>44886.87499998109</v>
      </c>
      <c r="C7809" s="1">
        <f t="shared" si="1459"/>
        <v>11</v>
      </c>
      <c r="D7809" s="1">
        <f t="shared" si="1460"/>
        <v>1</v>
      </c>
      <c r="E7809" s="12">
        <f t="shared" si="1461"/>
        <v>22</v>
      </c>
      <c r="F7809" s="124" t="str">
        <f t="shared" si="1462"/>
        <v>0</v>
      </c>
      <c r="G7809" s="1">
        <f ca="1">(OFFSET(O7809,0,MATCH(Customer!$J$6,'CDH &amp; HDH'!$P$11:$X$11,0)))</f>
        <v>37</v>
      </c>
      <c r="H7809" s="1" t="str">
        <f t="shared" si="1463"/>
        <v>Heating</v>
      </c>
      <c r="I7809" s="1">
        <f ca="1">OFFSET(IF($H7809="Cooling",Customer!$C$25,Customer!$C$52),E7809,D7809)</f>
        <v>66</v>
      </c>
      <c r="J7809" s="1">
        <f ca="1">OFFSET(IF($H7809="Cooling",Customer!$L$25,Customer!$L$52),$E7809,$D7809)</f>
        <v>64</v>
      </c>
      <c r="K7809" s="16">
        <f t="shared" si="1464"/>
        <v>0</v>
      </c>
      <c r="L7809" s="16">
        <f t="shared" si="1465"/>
        <v>0</v>
      </c>
      <c r="M7809" s="17">
        <f t="shared" ca="1" si="1469"/>
        <v>29</v>
      </c>
      <c r="N7809" s="17">
        <f t="shared" ca="1" si="1470"/>
        <v>27</v>
      </c>
      <c r="O7809" s="4"/>
      <c r="P7809" s="4">
        <v>18</v>
      </c>
      <c r="Q7809" s="4">
        <v>31</v>
      </c>
      <c r="R7809" s="4">
        <v>28</v>
      </c>
      <c r="S7809" s="4">
        <v>38</v>
      </c>
      <c r="T7809" s="4">
        <v>22</v>
      </c>
      <c r="U7809" s="4">
        <v>27</v>
      </c>
      <c r="V7809" s="13">
        <v>37</v>
      </c>
      <c r="W7809" s="4">
        <v>36</v>
      </c>
      <c r="X7809" s="4">
        <v>38</v>
      </c>
      <c r="Y7809">
        <f t="shared" si="1466"/>
        <v>0</v>
      </c>
      <c r="Z7809">
        <f t="shared" si="1467"/>
        <v>0</v>
      </c>
    </row>
    <row r="7810" spans="2:26" x14ac:dyDescent="0.25">
      <c r="B7810" s="11">
        <f t="shared" si="1468"/>
        <v>44886.916666647754</v>
      </c>
      <c r="C7810" s="1">
        <f t="shared" si="1459"/>
        <v>11</v>
      </c>
      <c r="D7810" s="1">
        <f t="shared" si="1460"/>
        <v>1</v>
      </c>
      <c r="E7810" s="12">
        <f t="shared" si="1461"/>
        <v>23</v>
      </c>
      <c r="F7810" s="124" t="str">
        <f t="shared" si="1462"/>
        <v>0</v>
      </c>
      <c r="G7810" s="1">
        <f ca="1">(OFFSET(O7810,0,MATCH(Customer!$J$6,'CDH &amp; HDH'!$P$11:$X$11,0)))</f>
        <v>38</v>
      </c>
      <c r="H7810" s="1" t="str">
        <f t="shared" si="1463"/>
        <v>Heating</v>
      </c>
      <c r="I7810" s="1">
        <f ca="1">OFFSET(IF($H7810="Cooling",Customer!$C$25,Customer!$C$52),E7810,D7810)</f>
        <v>66</v>
      </c>
      <c r="J7810" s="1">
        <f ca="1">OFFSET(IF($H7810="Cooling",Customer!$L$25,Customer!$L$52),$E7810,$D7810)</f>
        <v>64</v>
      </c>
      <c r="K7810" s="16">
        <f t="shared" si="1464"/>
        <v>0</v>
      </c>
      <c r="L7810" s="16">
        <f t="shared" si="1465"/>
        <v>0</v>
      </c>
      <c r="M7810" s="17">
        <f t="shared" ca="1" si="1469"/>
        <v>28</v>
      </c>
      <c r="N7810" s="17">
        <f t="shared" ca="1" si="1470"/>
        <v>26</v>
      </c>
      <c r="O7810" s="4"/>
      <c r="P7810" s="4">
        <v>19</v>
      </c>
      <c r="Q7810" s="4">
        <v>31</v>
      </c>
      <c r="R7810" s="4">
        <v>28</v>
      </c>
      <c r="S7810" s="4">
        <v>38</v>
      </c>
      <c r="T7810" s="4">
        <v>22</v>
      </c>
      <c r="U7810" s="4">
        <v>28</v>
      </c>
      <c r="V7810" s="13">
        <v>38</v>
      </c>
      <c r="W7810" s="4">
        <v>36</v>
      </c>
      <c r="X7810" s="4">
        <v>38</v>
      </c>
      <c r="Y7810">
        <f t="shared" si="1466"/>
        <v>0</v>
      </c>
      <c r="Z7810">
        <f t="shared" si="1467"/>
        <v>0</v>
      </c>
    </row>
    <row r="7811" spans="2:26" x14ac:dyDescent="0.25">
      <c r="B7811" s="11">
        <f t="shared" si="1468"/>
        <v>44886.958333314418</v>
      </c>
      <c r="C7811" s="1">
        <f t="shared" si="1459"/>
        <v>11</v>
      </c>
      <c r="D7811" s="1">
        <f t="shared" si="1460"/>
        <v>1</v>
      </c>
      <c r="E7811" s="12">
        <f t="shared" si="1461"/>
        <v>24</v>
      </c>
      <c r="F7811" s="124" t="str">
        <f t="shared" si="1462"/>
        <v>0</v>
      </c>
      <c r="G7811" s="1">
        <f ca="1">(OFFSET(O7811,0,MATCH(Customer!$J$6,'CDH &amp; HDH'!$P$11:$X$11,0)))</f>
        <v>38</v>
      </c>
      <c r="H7811" s="1" t="str">
        <f t="shared" si="1463"/>
        <v>Heating</v>
      </c>
      <c r="I7811" s="1">
        <f ca="1">OFFSET(IF($H7811="Cooling",Customer!$C$25,Customer!$C$52),E7811,D7811)</f>
        <v>66</v>
      </c>
      <c r="J7811" s="1">
        <f ca="1">OFFSET(IF($H7811="Cooling",Customer!$L$25,Customer!$L$52),$E7811,$D7811)</f>
        <v>64</v>
      </c>
      <c r="K7811" s="16">
        <f t="shared" si="1464"/>
        <v>0</v>
      </c>
      <c r="L7811" s="16">
        <f t="shared" si="1465"/>
        <v>0</v>
      </c>
      <c r="M7811" s="17">
        <f t="shared" ca="1" si="1469"/>
        <v>28</v>
      </c>
      <c r="N7811" s="17">
        <f t="shared" ca="1" si="1470"/>
        <v>26</v>
      </c>
      <c r="O7811" s="4"/>
      <c r="P7811" s="4">
        <v>19</v>
      </c>
      <c r="Q7811" s="4">
        <v>30</v>
      </c>
      <c r="R7811" s="4">
        <v>28</v>
      </c>
      <c r="S7811" s="4">
        <v>38</v>
      </c>
      <c r="T7811" s="4">
        <v>21</v>
      </c>
      <c r="U7811" s="4">
        <v>27</v>
      </c>
      <c r="V7811" s="13">
        <v>38</v>
      </c>
      <c r="W7811" s="4">
        <v>36</v>
      </c>
      <c r="X7811" s="4">
        <v>38</v>
      </c>
      <c r="Y7811">
        <f t="shared" si="1466"/>
        <v>0</v>
      </c>
      <c r="Z7811">
        <f t="shared" si="1467"/>
        <v>0</v>
      </c>
    </row>
    <row r="7812" spans="2:26" x14ac:dyDescent="0.25">
      <c r="B7812" s="11">
        <f t="shared" si="1468"/>
        <v>44886.999999981083</v>
      </c>
      <c r="C7812" s="1">
        <f t="shared" si="1459"/>
        <v>11</v>
      </c>
      <c r="D7812" s="1">
        <f t="shared" si="1460"/>
        <v>2</v>
      </c>
      <c r="E7812" s="12">
        <f t="shared" si="1461"/>
        <v>1</v>
      </c>
      <c r="F7812" s="124" t="str">
        <f t="shared" si="1462"/>
        <v>0</v>
      </c>
      <c r="G7812" s="1">
        <f ca="1">(OFFSET(O7812,0,MATCH(Customer!$J$6,'CDH &amp; HDH'!$P$11:$X$11,0)))</f>
        <v>37</v>
      </c>
      <c r="H7812" s="1" t="str">
        <f t="shared" si="1463"/>
        <v>Heating</v>
      </c>
      <c r="I7812" s="1">
        <f ca="1">OFFSET(IF($H7812="Cooling",Customer!$C$25,Customer!$C$52),E7812,D7812)</f>
        <v>66</v>
      </c>
      <c r="J7812" s="1">
        <f ca="1">OFFSET(IF($H7812="Cooling",Customer!$L$25,Customer!$L$52),$E7812,$D7812)</f>
        <v>64</v>
      </c>
      <c r="K7812" s="16">
        <f t="shared" si="1464"/>
        <v>0</v>
      </c>
      <c r="L7812" s="16">
        <f t="shared" si="1465"/>
        <v>0</v>
      </c>
      <c r="M7812" s="17">
        <f t="shared" ca="1" si="1469"/>
        <v>29</v>
      </c>
      <c r="N7812" s="17">
        <f t="shared" ca="1" si="1470"/>
        <v>27</v>
      </c>
      <c r="O7812" s="4"/>
      <c r="P7812" s="4">
        <v>19</v>
      </c>
      <c r="Q7812" s="4">
        <v>30</v>
      </c>
      <c r="R7812" s="4">
        <v>27</v>
      </c>
      <c r="S7812" s="4">
        <v>38</v>
      </c>
      <c r="T7812" s="4">
        <v>21</v>
      </c>
      <c r="U7812" s="4">
        <v>26</v>
      </c>
      <c r="V7812" s="13">
        <v>37</v>
      </c>
      <c r="W7812" s="4">
        <v>35</v>
      </c>
      <c r="X7812" s="4">
        <v>37</v>
      </c>
      <c r="Y7812">
        <f t="shared" si="1466"/>
        <v>0</v>
      </c>
      <c r="Z7812">
        <f t="shared" si="1467"/>
        <v>0</v>
      </c>
    </row>
    <row r="7813" spans="2:26" x14ac:dyDescent="0.25">
      <c r="B7813" s="11">
        <f t="shared" si="1468"/>
        <v>44887.041666647747</v>
      </c>
      <c r="C7813" s="1">
        <f t="shared" si="1459"/>
        <v>11</v>
      </c>
      <c r="D7813" s="1">
        <f t="shared" si="1460"/>
        <v>2</v>
      </c>
      <c r="E7813" s="12">
        <f t="shared" si="1461"/>
        <v>2</v>
      </c>
      <c r="F7813" s="124" t="str">
        <f t="shared" si="1462"/>
        <v>0</v>
      </c>
      <c r="G7813" s="1">
        <f ca="1">(OFFSET(O7813,0,MATCH(Customer!$J$6,'CDH &amp; HDH'!$P$11:$X$11,0)))</f>
        <v>37</v>
      </c>
      <c r="H7813" s="1" t="str">
        <f t="shared" si="1463"/>
        <v>Heating</v>
      </c>
      <c r="I7813" s="1">
        <f ca="1">OFFSET(IF($H7813="Cooling",Customer!$C$25,Customer!$C$52),E7813,D7813)</f>
        <v>66</v>
      </c>
      <c r="J7813" s="1">
        <f ca="1">OFFSET(IF($H7813="Cooling",Customer!$L$25,Customer!$L$52),$E7813,$D7813)</f>
        <v>64</v>
      </c>
      <c r="K7813" s="16">
        <f t="shared" si="1464"/>
        <v>0</v>
      </c>
      <c r="L7813" s="16">
        <f t="shared" si="1465"/>
        <v>0</v>
      </c>
      <c r="M7813" s="17">
        <f t="shared" ca="1" si="1469"/>
        <v>29</v>
      </c>
      <c r="N7813" s="17">
        <f t="shared" ca="1" si="1470"/>
        <v>27</v>
      </c>
      <c r="O7813" s="4"/>
      <c r="P7813" s="4">
        <v>18</v>
      </c>
      <c r="Q7813" s="4">
        <v>30</v>
      </c>
      <c r="R7813" s="4">
        <v>27</v>
      </c>
      <c r="S7813" s="4">
        <v>38</v>
      </c>
      <c r="T7813" s="4">
        <v>21</v>
      </c>
      <c r="U7813" s="4">
        <v>26</v>
      </c>
      <c r="V7813" s="13">
        <v>37</v>
      </c>
      <c r="W7813" s="4">
        <v>35</v>
      </c>
      <c r="X7813" s="4">
        <v>37</v>
      </c>
      <c r="Y7813">
        <f t="shared" si="1466"/>
        <v>0</v>
      </c>
      <c r="Z7813">
        <f t="shared" si="1467"/>
        <v>0</v>
      </c>
    </row>
    <row r="7814" spans="2:26" x14ac:dyDescent="0.25">
      <c r="B7814" s="11">
        <f t="shared" si="1468"/>
        <v>44887.083333314411</v>
      </c>
      <c r="C7814" s="1">
        <f t="shared" si="1459"/>
        <v>11</v>
      </c>
      <c r="D7814" s="1">
        <f t="shared" si="1460"/>
        <v>2</v>
      </c>
      <c r="E7814" s="12">
        <f t="shared" si="1461"/>
        <v>3</v>
      </c>
      <c r="F7814" s="124" t="str">
        <f t="shared" si="1462"/>
        <v>0</v>
      </c>
      <c r="G7814" s="1">
        <f ca="1">(OFFSET(O7814,0,MATCH(Customer!$J$6,'CDH &amp; HDH'!$P$11:$X$11,0)))</f>
        <v>37</v>
      </c>
      <c r="H7814" s="1" t="str">
        <f t="shared" si="1463"/>
        <v>Heating</v>
      </c>
      <c r="I7814" s="1">
        <f ca="1">OFFSET(IF($H7814="Cooling",Customer!$C$25,Customer!$C$52),E7814,D7814)</f>
        <v>66</v>
      </c>
      <c r="J7814" s="1">
        <f ca="1">OFFSET(IF($H7814="Cooling",Customer!$L$25,Customer!$L$52),$E7814,$D7814)</f>
        <v>64</v>
      </c>
      <c r="K7814" s="16">
        <f t="shared" si="1464"/>
        <v>0</v>
      </c>
      <c r="L7814" s="16">
        <f t="shared" si="1465"/>
        <v>0</v>
      </c>
      <c r="M7814" s="17">
        <f t="shared" ca="1" si="1469"/>
        <v>29</v>
      </c>
      <c r="N7814" s="17">
        <f t="shared" ca="1" si="1470"/>
        <v>27</v>
      </c>
      <c r="O7814" s="4"/>
      <c r="P7814" s="4">
        <v>18</v>
      </c>
      <c r="Q7814" s="4">
        <v>30</v>
      </c>
      <c r="R7814" s="4">
        <v>27</v>
      </c>
      <c r="S7814" s="4">
        <v>38</v>
      </c>
      <c r="T7814" s="4">
        <v>20</v>
      </c>
      <c r="U7814" s="4">
        <v>25</v>
      </c>
      <c r="V7814" s="13">
        <v>37</v>
      </c>
      <c r="W7814" s="4">
        <v>35</v>
      </c>
      <c r="X7814" s="4">
        <v>34</v>
      </c>
      <c r="Y7814">
        <f t="shared" si="1466"/>
        <v>0</v>
      </c>
      <c r="Z7814">
        <f t="shared" si="1467"/>
        <v>0</v>
      </c>
    </row>
    <row r="7815" spans="2:26" x14ac:dyDescent="0.25">
      <c r="B7815" s="11">
        <f t="shared" si="1468"/>
        <v>44887.124999981075</v>
      </c>
      <c r="C7815" s="1">
        <f t="shared" si="1459"/>
        <v>11</v>
      </c>
      <c r="D7815" s="1">
        <f t="shared" si="1460"/>
        <v>2</v>
      </c>
      <c r="E7815" s="12">
        <f t="shared" si="1461"/>
        <v>4</v>
      </c>
      <c r="F7815" s="124" t="str">
        <f t="shared" si="1462"/>
        <v>0</v>
      </c>
      <c r="G7815" s="1">
        <f ca="1">(OFFSET(O7815,0,MATCH(Customer!$J$6,'CDH &amp; HDH'!$P$11:$X$11,0)))</f>
        <v>37</v>
      </c>
      <c r="H7815" s="1" t="str">
        <f t="shared" si="1463"/>
        <v>Heating</v>
      </c>
      <c r="I7815" s="1">
        <f ca="1">OFFSET(IF($H7815="Cooling",Customer!$C$25,Customer!$C$52),E7815,D7815)</f>
        <v>66</v>
      </c>
      <c r="J7815" s="1">
        <f ca="1">OFFSET(IF($H7815="Cooling",Customer!$L$25,Customer!$L$52),$E7815,$D7815)</f>
        <v>64</v>
      </c>
      <c r="K7815" s="16">
        <f t="shared" si="1464"/>
        <v>0</v>
      </c>
      <c r="L7815" s="16">
        <f t="shared" si="1465"/>
        <v>0</v>
      </c>
      <c r="M7815" s="17">
        <f t="shared" ca="1" si="1469"/>
        <v>29</v>
      </c>
      <c r="N7815" s="17">
        <f t="shared" ca="1" si="1470"/>
        <v>27</v>
      </c>
      <c r="O7815" s="4"/>
      <c r="P7815" s="4">
        <v>19</v>
      </c>
      <c r="Q7815" s="4">
        <v>30</v>
      </c>
      <c r="R7815" s="4">
        <v>27</v>
      </c>
      <c r="S7815" s="4">
        <v>37</v>
      </c>
      <c r="T7815" s="4">
        <v>19</v>
      </c>
      <c r="U7815" s="4">
        <v>24</v>
      </c>
      <c r="V7815" s="13">
        <v>37</v>
      </c>
      <c r="W7815" s="4">
        <v>34</v>
      </c>
      <c r="X7815" s="4">
        <v>35</v>
      </c>
      <c r="Y7815">
        <f t="shared" si="1466"/>
        <v>0</v>
      </c>
      <c r="Z7815">
        <f t="shared" si="1467"/>
        <v>0</v>
      </c>
    </row>
    <row r="7816" spans="2:26" x14ac:dyDescent="0.25">
      <c r="B7816" s="11">
        <f t="shared" si="1468"/>
        <v>44887.166666647739</v>
      </c>
      <c r="C7816" s="1">
        <f t="shared" si="1459"/>
        <v>11</v>
      </c>
      <c r="D7816" s="1">
        <f t="shared" si="1460"/>
        <v>2</v>
      </c>
      <c r="E7816" s="12">
        <f t="shared" si="1461"/>
        <v>5</v>
      </c>
      <c r="F7816" s="124" t="str">
        <f t="shared" si="1462"/>
        <v>0</v>
      </c>
      <c r="G7816" s="1">
        <f ca="1">(OFFSET(O7816,0,MATCH(Customer!$J$6,'CDH &amp; HDH'!$P$11:$X$11,0)))</f>
        <v>36</v>
      </c>
      <c r="H7816" s="1" t="str">
        <f t="shared" si="1463"/>
        <v>Heating</v>
      </c>
      <c r="I7816" s="1">
        <f ca="1">OFFSET(IF($H7816="Cooling",Customer!$C$25,Customer!$C$52),E7816,D7816)</f>
        <v>66</v>
      </c>
      <c r="J7816" s="1">
        <f ca="1">OFFSET(IF($H7816="Cooling",Customer!$L$25,Customer!$L$52),$E7816,$D7816)</f>
        <v>64</v>
      </c>
      <c r="K7816" s="16">
        <f t="shared" si="1464"/>
        <v>0</v>
      </c>
      <c r="L7816" s="16">
        <f t="shared" si="1465"/>
        <v>0</v>
      </c>
      <c r="M7816" s="17">
        <f t="shared" ca="1" si="1469"/>
        <v>30</v>
      </c>
      <c r="N7816" s="17">
        <f t="shared" ca="1" si="1470"/>
        <v>28</v>
      </c>
      <c r="O7816" s="4"/>
      <c r="P7816" s="4">
        <v>18</v>
      </c>
      <c r="Q7816" s="4">
        <v>30</v>
      </c>
      <c r="R7816" s="4">
        <v>27</v>
      </c>
      <c r="S7816" s="4">
        <v>37</v>
      </c>
      <c r="T7816" s="4">
        <v>20</v>
      </c>
      <c r="U7816" s="4">
        <v>25</v>
      </c>
      <c r="V7816" s="13">
        <v>36</v>
      </c>
      <c r="W7816" s="4">
        <v>34</v>
      </c>
      <c r="X7816" s="4">
        <v>34</v>
      </c>
      <c r="Y7816">
        <f t="shared" si="1466"/>
        <v>0</v>
      </c>
      <c r="Z7816">
        <f t="shared" si="1467"/>
        <v>0</v>
      </c>
    </row>
    <row r="7817" spans="2:26" x14ac:dyDescent="0.25">
      <c r="B7817" s="11">
        <f t="shared" si="1468"/>
        <v>44887.208333314404</v>
      </c>
      <c r="C7817" s="1">
        <f t="shared" si="1459"/>
        <v>11</v>
      </c>
      <c r="D7817" s="1">
        <f t="shared" si="1460"/>
        <v>2</v>
      </c>
      <c r="E7817" s="12">
        <f t="shared" si="1461"/>
        <v>6</v>
      </c>
      <c r="F7817" s="124" t="str">
        <f t="shared" si="1462"/>
        <v>0</v>
      </c>
      <c r="G7817" s="1">
        <f ca="1">(OFFSET(O7817,0,MATCH(Customer!$J$6,'CDH &amp; HDH'!$P$11:$X$11,0)))</f>
        <v>36</v>
      </c>
      <c r="H7817" s="1" t="str">
        <f t="shared" si="1463"/>
        <v>Heating</v>
      </c>
      <c r="I7817" s="1">
        <f ca="1">OFFSET(IF($H7817="Cooling",Customer!$C$25,Customer!$C$52),E7817,D7817)</f>
        <v>66</v>
      </c>
      <c r="J7817" s="1">
        <f ca="1">OFFSET(IF($H7817="Cooling",Customer!$L$25,Customer!$L$52),$E7817,$D7817)</f>
        <v>64</v>
      </c>
      <c r="K7817" s="16">
        <f t="shared" si="1464"/>
        <v>0</v>
      </c>
      <c r="L7817" s="16">
        <f t="shared" si="1465"/>
        <v>0</v>
      </c>
      <c r="M7817" s="17">
        <f t="shared" ca="1" si="1469"/>
        <v>30</v>
      </c>
      <c r="N7817" s="17">
        <f t="shared" ca="1" si="1470"/>
        <v>28</v>
      </c>
      <c r="O7817" s="4"/>
      <c r="P7817" s="4">
        <v>18</v>
      </c>
      <c r="Q7817" s="4">
        <v>29</v>
      </c>
      <c r="R7817" s="4">
        <v>27</v>
      </c>
      <c r="S7817" s="4">
        <v>37</v>
      </c>
      <c r="T7817" s="4">
        <v>20</v>
      </c>
      <c r="U7817" s="4">
        <v>26</v>
      </c>
      <c r="V7817" s="13">
        <v>36</v>
      </c>
      <c r="W7817" s="4">
        <v>34</v>
      </c>
      <c r="X7817" s="4">
        <v>31</v>
      </c>
      <c r="Y7817">
        <f t="shared" si="1466"/>
        <v>0</v>
      </c>
      <c r="Z7817">
        <f t="shared" si="1467"/>
        <v>0</v>
      </c>
    </row>
    <row r="7818" spans="2:26" x14ac:dyDescent="0.25">
      <c r="B7818" s="11">
        <f t="shared" si="1468"/>
        <v>44887.249999981068</v>
      </c>
      <c r="C7818" s="1">
        <f t="shared" si="1459"/>
        <v>11</v>
      </c>
      <c r="D7818" s="1">
        <f t="shared" si="1460"/>
        <v>2</v>
      </c>
      <c r="E7818" s="12">
        <f t="shared" si="1461"/>
        <v>7</v>
      </c>
      <c r="F7818" s="124" t="str">
        <f t="shared" si="1462"/>
        <v>0</v>
      </c>
      <c r="G7818" s="1">
        <f ca="1">(OFFSET(O7818,0,MATCH(Customer!$J$6,'CDH &amp; HDH'!$P$11:$X$11,0)))</f>
        <v>36</v>
      </c>
      <c r="H7818" s="1" t="str">
        <f t="shared" si="1463"/>
        <v>Heating</v>
      </c>
      <c r="I7818" s="1">
        <f ca="1">OFFSET(IF($H7818="Cooling",Customer!$C$25,Customer!$C$52),E7818,D7818)</f>
        <v>66</v>
      </c>
      <c r="J7818" s="1">
        <f ca="1">OFFSET(IF($H7818="Cooling",Customer!$L$25,Customer!$L$52),$E7818,$D7818)</f>
        <v>64</v>
      </c>
      <c r="K7818" s="16">
        <f t="shared" si="1464"/>
        <v>0</v>
      </c>
      <c r="L7818" s="16">
        <f t="shared" si="1465"/>
        <v>0</v>
      </c>
      <c r="M7818" s="17">
        <f t="shared" ca="1" si="1469"/>
        <v>30</v>
      </c>
      <c r="N7818" s="17">
        <f t="shared" ca="1" si="1470"/>
        <v>28</v>
      </c>
      <c r="O7818" s="4"/>
      <c r="P7818" s="4">
        <v>18</v>
      </c>
      <c r="Q7818" s="4">
        <v>29</v>
      </c>
      <c r="R7818" s="4">
        <v>28</v>
      </c>
      <c r="S7818" s="4">
        <v>37</v>
      </c>
      <c r="T7818" s="4">
        <v>20</v>
      </c>
      <c r="U7818" s="4">
        <v>26</v>
      </c>
      <c r="V7818" s="13">
        <v>36</v>
      </c>
      <c r="W7818" s="4">
        <v>33</v>
      </c>
      <c r="X7818" s="4">
        <v>32</v>
      </c>
      <c r="Y7818">
        <f t="shared" si="1466"/>
        <v>0</v>
      </c>
      <c r="Z7818">
        <f t="shared" si="1467"/>
        <v>0</v>
      </c>
    </row>
    <row r="7819" spans="2:26" x14ac:dyDescent="0.25">
      <c r="B7819" s="11">
        <f t="shared" si="1468"/>
        <v>44887.291666647732</v>
      </c>
      <c r="C7819" s="1">
        <f t="shared" si="1459"/>
        <v>11</v>
      </c>
      <c r="D7819" s="1">
        <f t="shared" si="1460"/>
        <v>2</v>
      </c>
      <c r="E7819" s="12">
        <f t="shared" si="1461"/>
        <v>8</v>
      </c>
      <c r="F7819" s="124" t="str">
        <f t="shared" si="1462"/>
        <v>0</v>
      </c>
      <c r="G7819" s="1">
        <f ca="1">(OFFSET(O7819,0,MATCH(Customer!$J$6,'CDH &amp; HDH'!$P$11:$X$11,0)))</f>
        <v>36</v>
      </c>
      <c r="H7819" s="1" t="str">
        <f t="shared" si="1463"/>
        <v>Heating</v>
      </c>
      <c r="I7819" s="1">
        <f ca="1">OFFSET(IF($H7819="Cooling",Customer!$C$25,Customer!$C$52),E7819,D7819)</f>
        <v>70</v>
      </c>
      <c r="J7819" s="1">
        <f ca="1">OFFSET(IF($H7819="Cooling",Customer!$L$25,Customer!$L$52),$E7819,$D7819)</f>
        <v>70</v>
      </c>
      <c r="K7819" s="16">
        <f t="shared" si="1464"/>
        <v>0</v>
      </c>
      <c r="L7819" s="16">
        <f t="shared" si="1465"/>
        <v>0</v>
      </c>
      <c r="M7819" s="17">
        <f t="shared" ca="1" si="1469"/>
        <v>34</v>
      </c>
      <c r="N7819" s="17">
        <f t="shared" ca="1" si="1470"/>
        <v>34</v>
      </c>
      <c r="O7819" s="4"/>
      <c r="P7819" s="4">
        <v>21</v>
      </c>
      <c r="Q7819" s="4">
        <v>29</v>
      </c>
      <c r="R7819" s="4">
        <v>27</v>
      </c>
      <c r="S7819" s="4">
        <v>37</v>
      </c>
      <c r="T7819" s="4">
        <v>23</v>
      </c>
      <c r="U7819" s="4">
        <v>26</v>
      </c>
      <c r="V7819" s="13">
        <v>36</v>
      </c>
      <c r="W7819" s="4">
        <v>33</v>
      </c>
      <c r="X7819" s="4">
        <v>33</v>
      </c>
      <c r="Y7819">
        <f t="shared" si="1466"/>
        <v>0</v>
      </c>
      <c r="Z7819">
        <f t="shared" si="1467"/>
        <v>0</v>
      </c>
    </row>
    <row r="7820" spans="2:26" x14ac:dyDescent="0.25">
      <c r="B7820" s="11">
        <f t="shared" si="1468"/>
        <v>44887.333333314396</v>
      </c>
      <c r="C7820" s="1">
        <f t="shared" si="1459"/>
        <v>11</v>
      </c>
      <c r="D7820" s="1">
        <f t="shared" si="1460"/>
        <v>2</v>
      </c>
      <c r="E7820" s="12">
        <f t="shared" si="1461"/>
        <v>9</v>
      </c>
      <c r="F7820" s="124" t="str">
        <f t="shared" si="1462"/>
        <v>0</v>
      </c>
      <c r="G7820" s="1">
        <f ca="1">(OFFSET(O7820,0,MATCH(Customer!$J$6,'CDH &amp; HDH'!$P$11:$X$11,0)))</f>
        <v>36</v>
      </c>
      <c r="H7820" s="1" t="str">
        <f t="shared" si="1463"/>
        <v>Heating</v>
      </c>
      <c r="I7820" s="1">
        <f ca="1">OFFSET(IF($H7820="Cooling",Customer!$C$25,Customer!$C$52),E7820,D7820)</f>
        <v>70</v>
      </c>
      <c r="J7820" s="1">
        <f ca="1">OFFSET(IF($H7820="Cooling",Customer!$L$25,Customer!$L$52),$E7820,$D7820)</f>
        <v>70</v>
      </c>
      <c r="K7820" s="16">
        <f t="shared" si="1464"/>
        <v>0</v>
      </c>
      <c r="L7820" s="16">
        <f t="shared" si="1465"/>
        <v>0</v>
      </c>
      <c r="M7820" s="17">
        <f t="shared" ca="1" si="1469"/>
        <v>34</v>
      </c>
      <c r="N7820" s="17">
        <f t="shared" ca="1" si="1470"/>
        <v>34</v>
      </c>
      <c r="O7820" s="4"/>
      <c r="P7820" s="4">
        <v>24</v>
      </c>
      <c r="Q7820" s="4">
        <v>30</v>
      </c>
      <c r="R7820" s="4">
        <v>29</v>
      </c>
      <c r="S7820" s="4">
        <v>38</v>
      </c>
      <c r="T7820" s="4">
        <v>26</v>
      </c>
      <c r="U7820" s="4">
        <v>29</v>
      </c>
      <c r="V7820" s="13">
        <v>36</v>
      </c>
      <c r="W7820" s="4">
        <v>33</v>
      </c>
      <c r="X7820" s="4">
        <v>35</v>
      </c>
      <c r="Y7820">
        <f t="shared" si="1466"/>
        <v>0</v>
      </c>
      <c r="Z7820">
        <f t="shared" si="1467"/>
        <v>0</v>
      </c>
    </row>
    <row r="7821" spans="2:26" x14ac:dyDescent="0.25">
      <c r="B7821" s="11">
        <f t="shared" si="1468"/>
        <v>44887.374999981061</v>
      </c>
      <c r="C7821" s="1">
        <f t="shared" ref="C7821:C7884" si="1471">MONTH(B7821)</f>
        <v>11</v>
      </c>
      <c r="D7821" s="1">
        <f t="shared" ref="D7821:D7884" si="1472">WEEKDAY(B7821,2)</f>
        <v>2</v>
      </c>
      <c r="E7821" s="12">
        <f t="shared" ref="E7821:E7884" si="1473">HOUR(B7821)+1</f>
        <v>10</v>
      </c>
      <c r="F7821" s="124" t="str">
        <f t="shared" ref="F7821:F7884" si="1474">IF(AND(C7821&gt;5,C7821&lt;9,D7821&lt;6,E7821&gt;14,E7821&lt;19),"1",IF(AND(OR(E7821=8,E7821=9,E7821=19,E7821=20),C7821&lt;3,D7821&lt;6),"1","0"))</f>
        <v>0</v>
      </c>
      <c r="G7821" s="1">
        <f ca="1">(OFFSET(O7821,0,MATCH(Customer!$J$6,'CDH &amp; HDH'!$P$11:$X$11,0)))</f>
        <v>37</v>
      </c>
      <c r="H7821" s="1" t="str">
        <f t="shared" ref="H7821:H7884" si="1475">IF(AND(C7821&gt;=5,C7821&lt;=9),"Cooling","Heating")</f>
        <v>Heating</v>
      </c>
      <c r="I7821" s="1">
        <f ca="1">OFFSET(IF($H7821="Cooling",Customer!$C$25,Customer!$C$52),E7821,D7821)</f>
        <v>70</v>
      </c>
      <c r="J7821" s="1">
        <f ca="1">OFFSET(IF($H7821="Cooling",Customer!$L$25,Customer!$L$52),$E7821,$D7821)</f>
        <v>70</v>
      </c>
      <c r="K7821" s="16">
        <f t="shared" ref="K7821:K7884" si="1476">IF($H7821="Heating",0,MAX(0,$G7821-I7821))</f>
        <v>0</v>
      </c>
      <c r="L7821" s="16">
        <f t="shared" ref="L7821:L7884" si="1477">IF($H7821="Heating",0,MAX(0,$G7821-J7821))</f>
        <v>0</v>
      </c>
      <c r="M7821" s="17">
        <f t="shared" ca="1" si="1469"/>
        <v>33</v>
      </c>
      <c r="N7821" s="17">
        <f t="shared" ca="1" si="1470"/>
        <v>33</v>
      </c>
      <c r="O7821" s="4"/>
      <c r="P7821" s="4">
        <v>26</v>
      </c>
      <c r="Q7821" s="4">
        <v>30</v>
      </c>
      <c r="R7821" s="4">
        <v>32</v>
      </c>
      <c r="S7821" s="4">
        <v>38</v>
      </c>
      <c r="T7821" s="4">
        <v>28</v>
      </c>
      <c r="U7821" s="4">
        <v>30</v>
      </c>
      <c r="V7821" s="13">
        <v>37</v>
      </c>
      <c r="W7821" s="4">
        <v>33</v>
      </c>
      <c r="X7821" s="4">
        <v>38</v>
      </c>
      <c r="Y7821">
        <f t="shared" ref="Y7821:Y7884" si="1478">1.08*400*K7821</f>
        <v>0</v>
      </c>
      <c r="Z7821">
        <f t="shared" ref="Z7821:Z7884" si="1479">1.08*400*L7821</f>
        <v>0</v>
      </c>
    </row>
    <row r="7822" spans="2:26" x14ac:dyDescent="0.25">
      <c r="B7822" s="11">
        <f t="shared" ref="B7822:B7885" si="1480">B7821+1/24</f>
        <v>44887.416666647725</v>
      </c>
      <c r="C7822" s="1">
        <f t="shared" si="1471"/>
        <v>11</v>
      </c>
      <c r="D7822" s="1">
        <f t="shared" si="1472"/>
        <v>2</v>
      </c>
      <c r="E7822" s="12">
        <f t="shared" si="1473"/>
        <v>11</v>
      </c>
      <c r="F7822" s="124" t="str">
        <f t="shared" si="1474"/>
        <v>0</v>
      </c>
      <c r="G7822" s="1">
        <f ca="1">(OFFSET(O7822,0,MATCH(Customer!$J$6,'CDH &amp; HDH'!$P$11:$X$11,0)))</f>
        <v>38</v>
      </c>
      <c r="H7822" s="1" t="str">
        <f t="shared" si="1475"/>
        <v>Heating</v>
      </c>
      <c r="I7822" s="1">
        <f ca="1">OFFSET(IF($H7822="Cooling",Customer!$C$25,Customer!$C$52),E7822,D7822)</f>
        <v>70</v>
      </c>
      <c r="J7822" s="1">
        <f ca="1">OFFSET(IF($H7822="Cooling",Customer!$L$25,Customer!$L$52),$E7822,$D7822)</f>
        <v>70</v>
      </c>
      <c r="K7822" s="16">
        <f t="shared" si="1476"/>
        <v>0</v>
      </c>
      <c r="L7822" s="16">
        <f t="shared" si="1477"/>
        <v>0</v>
      </c>
      <c r="M7822" s="17">
        <f t="shared" ca="1" si="1469"/>
        <v>32</v>
      </c>
      <c r="N7822" s="17">
        <f t="shared" ca="1" si="1470"/>
        <v>32</v>
      </c>
      <c r="O7822" s="4"/>
      <c r="P7822" s="4">
        <v>30</v>
      </c>
      <c r="Q7822" s="4">
        <v>32</v>
      </c>
      <c r="R7822" s="4">
        <v>35</v>
      </c>
      <c r="S7822" s="4">
        <v>38</v>
      </c>
      <c r="T7822" s="4">
        <v>30</v>
      </c>
      <c r="U7822" s="4">
        <v>33</v>
      </c>
      <c r="V7822" s="13">
        <v>38</v>
      </c>
      <c r="W7822" s="4">
        <v>34</v>
      </c>
      <c r="X7822" s="4">
        <v>41</v>
      </c>
      <c r="Y7822">
        <f t="shared" si="1478"/>
        <v>0</v>
      </c>
      <c r="Z7822">
        <f t="shared" si="1479"/>
        <v>0</v>
      </c>
    </row>
    <row r="7823" spans="2:26" x14ac:dyDescent="0.25">
      <c r="B7823" s="11">
        <f t="shared" si="1480"/>
        <v>44887.458333314389</v>
      </c>
      <c r="C7823" s="1">
        <f t="shared" si="1471"/>
        <v>11</v>
      </c>
      <c r="D7823" s="1">
        <f t="shared" si="1472"/>
        <v>2</v>
      </c>
      <c r="E7823" s="12">
        <f t="shared" si="1473"/>
        <v>12</v>
      </c>
      <c r="F7823" s="124" t="str">
        <f t="shared" si="1474"/>
        <v>0</v>
      </c>
      <c r="G7823" s="1">
        <f ca="1">(OFFSET(O7823,0,MATCH(Customer!$J$6,'CDH &amp; HDH'!$P$11:$X$11,0)))</f>
        <v>40</v>
      </c>
      <c r="H7823" s="1" t="str">
        <f t="shared" si="1475"/>
        <v>Heating</v>
      </c>
      <c r="I7823" s="1">
        <f ca="1">OFFSET(IF($H7823="Cooling",Customer!$C$25,Customer!$C$52),E7823,D7823)</f>
        <v>70</v>
      </c>
      <c r="J7823" s="1">
        <f ca="1">OFFSET(IF($H7823="Cooling",Customer!$L$25,Customer!$L$52),$E7823,$D7823)</f>
        <v>70</v>
      </c>
      <c r="K7823" s="16">
        <f t="shared" si="1476"/>
        <v>0</v>
      </c>
      <c r="L7823" s="16">
        <f t="shared" si="1477"/>
        <v>0</v>
      </c>
      <c r="M7823" s="17">
        <f t="shared" ca="1" si="1469"/>
        <v>30</v>
      </c>
      <c r="N7823" s="17">
        <f t="shared" ca="1" si="1470"/>
        <v>30</v>
      </c>
      <c r="O7823" s="4"/>
      <c r="P7823" s="4">
        <v>33</v>
      </c>
      <c r="Q7823" s="4">
        <v>33</v>
      </c>
      <c r="R7823" s="4">
        <v>36</v>
      </c>
      <c r="S7823" s="4">
        <v>40</v>
      </c>
      <c r="T7823" s="4">
        <v>33</v>
      </c>
      <c r="U7823" s="4">
        <v>35</v>
      </c>
      <c r="V7823" s="13">
        <v>40</v>
      </c>
      <c r="W7823" s="4">
        <v>35</v>
      </c>
      <c r="X7823" s="4">
        <v>43</v>
      </c>
      <c r="Y7823">
        <f t="shared" si="1478"/>
        <v>0</v>
      </c>
      <c r="Z7823">
        <f t="shared" si="1479"/>
        <v>0</v>
      </c>
    </row>
    <row r="7824" spans="2:26" x14ac:dyDescent="0.25">
      <c r="B7824" s="11">
        <f t="shared" si="1480"/>
        <v>44887.499999981053</v>
      </c>
      <c r="C7824" s="1">
        <f t="shared" si="1471"/>
        <v>11</v>
      </c>
      <c r="D7824" s="1">
        <f t="shared" si="1472"/>
        <v>2</v>
      </c>
      <c r="E7824" s="12">
        <f t="shared" si="1473"/>
        <v>13</v>
      </c>
      <c r="F7824" s="124" t="str">
        <f t="shared" si="1474"/>
        <v>0</v>
      </c>
      <c r="G7824" s="1">
        <f ca="1">(OFFSET(O7824,0,MATCH(Customer!$J$6,'CDH &amp; HDH'!$P$11:$X$11,0)))</f>
        <v>44</v>
      </c>
      <c r="H7824" s="1" t="str">
        <f t="shared" si="1475"/>
        <v>Heating</v>
      </c>
      <c r="I7824" s="1">
        <f ca="1">OFFSET(IF($H7824="Cooling",Customer!$C$25,Customer!$C$52),E7824,D7824)</f>
        <v>70</v>
      </c>
      <c r="J7824" s="1">
        <f ca="1">OFFSET(IF($H7824="Cooling",Customer!$L$25,Customer!$L$52),$E7824,$D7824)</f>
        <v>70</v>
      </c>
      <c r="K7824" s="16">
        <f t="shared" si="1476"/>
        <v>0</v>
      </c>
      <c r="L7824" s="16">
        <f t="shared" si="1477"/>
        <v>0</v>
      </c>
      <c r="M7824" s="17">
        <f t="shared" ca="1" si="1469"/>
        <v>26</v>
      </c>
      <c r="N7824" s="17">
        <f t="shared" ca="1" si="1470"/>
        <v>26</v>
      </c>
      <c r="O7824" s="4"/>
      <c r="P7824" s="4">
        <v>33</v>
      </c>
      <c r="Q7824" s="4">
        <v>35</v>
      </c>
      <c r="R7824" s="4">
        <v>38</v>
      </c>
      <c r="S7824" s="4">
        <v>39</v>
      </c>
      <c r="T7824" s="4">
        <v>34</v>
      </c>
      <c r="U7824" s="4">
        <v>34</v>
      </c>
      <c r="V7824" s="13">
        <v>44</v>
      </c>
      <c r="W7824" s="4">
        <v>35</v>
      </c>
      <c r="X7824" s="4">
        <v>44</v>
      </c>
      <c r="Y7824">
        <f t="shared" si="1478"/>
        <v>0</v>
      </c>
      <c r="Z7824">
        <f t="shared" si="1479"/>
        <v>0</v>
      </c>
    </row>
    <row r="7825" spans="2:26" x14ac:dyDescent="0.25">
      <c r="B7825" s="11">
        <f t="shared" si="1480"/>
        <v>44887.541666647718</v>
      </c>
      <c r="C7825" s="1">
        <f t="shared" si="1471"/>
        <v>11</v>
      </c>
      <c r="D7825" s="1">
        <f t="shared" si="1472"/>
        <v>2</v>
      </c>
      <c r="E7825" s="12">
        <f t="shared" si="1473"/>
        <v>14</v>
      </c>
      <c r="F7825" s="124" t="str">
        <f t="shared" si="1474"/>
        <v>0</v>
      </c>
      <c r="G7825" s="1">
        <f ca="1">(OFFSET(O7825,0,MATCH(Customer!$J$6,'CDH &amp; HDH'!$P$11:$X$11,0)))</f>
        <v>45</v>
      </c>
      <c r="H7825" s="1" t="str">
        <f t="shared" si="1475"/>
        <v>Heating</v>
      </c>
      <c r="I7825" s="1">
        <f ca="1">OFFSET(IF($H7825="Cooling",Customer!$C$25,Customer!$C$52),E7825,D7825)</f>
        <v>70</v>
      </c>
      <c r="J7825" s="1">
        <f ca="1">OFFSET(IF($H7825="Cooling",Customer!$L$25,Customer!$L$52),$E7825,$D7825)</f>
        <v>70</v>
      </c>
      <c r="K7825" s="16">
        <f t="shared" si="1476"/>
        <v>0</v>
      </c>
      <c r="L7825" s="16">
        <f t="shared" si="1477"/>
        <v>0</v>
      </c>
      <c r="M7825" s="17">
        <f t="shared" ca="1" si="1469"/>
        <v>25</v>
      </c>
      <c r="N7825" s="17">
        <f t="shared" ca="1" si="1470"/>
        <v>25</v>
      </c>
      <c r="O7825" s="4"/>
      <c r="P7825" s="4">
        <v>35</v>
      </c>
      <c r="Q7825" s="4">
        <v>36</v>
      </c>
      <c r="R7825" s="4">
        <v>37</v>
      </c>
      <c r="S7825" s="4">
        <v>39</v>
      </c>
      <c r="T7825" s="4">
        <v>35</v>
      </c>
      <c r="U7825" s="4">
        <v>33</v>
      </c>
      <c r="V7825" s="13">
        <v>45</v>
      </c>
      <c r="W7825" s="4">
        <v>35</v>
      </c>
      <c r="X7825" s="4">
        <v>45</v>
      </c>
      <c r="Y7825">
        <f t="shared" si="1478"/>
        <v>0</v>
      </c>
      <c r="Z7825">
        <f t="shared" si="1479"/>
        <v>0</v>
      </c>
    </row>
    <row r="7826" spans="2:26" x14ac:dyDescent="0.25">
      <c r="B7826" s="11">
        <f t="shared" si="1480"/>
        <v>44887.583333314382</v>
      </c>
      <c r="C7826" s="1">
        <f t="shared" si="1471"/>
        <v>11</v>
      </c>
      <c r="D7826" s="1">
        <f t="shared" si="1472"/>
        <v>2</v>
      </c>
      <c r="E7826" s="12">
        <f t="shared" si="1473"/>
        <v>15</v>
      </c>
      <c r="F7826" s="124" t="str">
        <f t="shared" si="1474"/>
        <v>0</v>
      </c>
      <c r="G7826" s="1">
        <f ca="1">(OFFSET(O7826,0,MATCH(Customer!$J$6,'CDH &amp; HDH'!$P$11:$X$11,0)))</f>
        <v>46</v>
      </c>
      <c r="H7826" s="1" t="str">
        <f t="shared" si="1475"/>
        <v>Heating</v>
      </c>
      <c r="I7826" s="1">
        <f ca="1">OFFSET(IF($H7826="Cooling",Customer!$C$25,Customer!$C$52),E7826,D7826)</f>
        <v>70</v>
      </c>
      <c r="J7826" s="1">
        <f ca="1">OFFSET(IF($H7826="Cooling",Customer!$L$25,Customer!$L$52),$E7826,$D7826)</f>
        <v>70</v>
      </c>
      <c r="K7826" s="16">
        <f t="shared" si="1476"/>
        <v>0</v>
      </c>
      <c r="L7826" s="16">
        <f t="shared" si="1477"/>
        <v>0</v>
      </c>
      <c r="M7826" s="17">
        <f t="shared" ca="1" si="1469"/>
        <v>24</v>
      </c>
      <c r="N7826" s="17">
        <f t="shared" ca="1" si="1470"/>
        <v>24</v>
      </c>
      <c r="O7826" s="4"/>
      <c r="P7826" s="4">
        <v>33</v>
      </c>
      <c r="Q7826" s="4">
        <v>37</v>
      </c>
      <c r="R7826" s="4">
        <v>39</v>
      </c>
      <c r="S7826" s="4">
        <v>39</v>
      </c>
      <c r="T7826" s="4">
        <v>35</v>
      </c>
      <c r="U7826" s="4">
        <v>33</v>
      </c>
      <c r="V7826" s="13">
        <v>46</v>
      </c>
      <c r="W7826" s="4">
        <v>35</v>
      </c>
      <c r="X7826" s="4">
        <v>46</v>
      </c>
      <c r="Y7826">
        <f t="shared" si="1478"/>
        <v>0</v>
      </c>
      <c r="Z7826">
        <f t="shared" si="1479"/>
        <v>0</v>
      </c>
    </row>
    <row r="7827" spans="2:26" x14ac:dyDescent="0.25">
      <c r="B7827" s="11">
        <f t="shared" si="1480"/>
        <v>44887.624999981046</v>
      </c>
      <c r="C7827" s="1">
        <f t="shared" si="1471"/>
        <v>11</v>
      </c>
      <c r="D7827" s="1">
        <f t="shared" si="1472"/>
        <v>2</v>
      </c>
      <c r="E7827" s="12">
        <f t="shared" si="1473"/>
        <v>16</v>
      </c>
      <c r="F7827" s="124" t="str">
        <f t="shared" si="1474"/>
        <v>0</v>
      </c>
      <c r="G7827" s="1">
        <f ca="1">(OFFSET(O7827,0,MATCH(Customer!$J$6,'CDH &amp; HDH'!$P$11:$X$11,0)))</f>
        <v>46</v>
      </c>
      <c r="H7827" s="1" t="str">
        <f t="shared" si="1475"/>
        <v>Heating</v>
      </c>
      <c r="I7827" s="1">
        <f ca="1">OFFSET(IF($H7827="Cooling",Customer!$C$25,Customer!$C$52),E7827,D7827)</f>
        <v>70</v>
      </c>
      <c r="J7827" s="1">
        <f ca="1">OFFSET(IF($H7827="Cooling",Customer!$L$25,Customer!$L$52),$E7827,$D7827)</f>
        <v>70</v>
      </c>
      <c r="K7827" s="16">
        <f t="shared" si="1476"/>
        <v>0</v>
      </c>
      <c r="L7827" s="16">
        <f t="shared" si="1477"/>
        <v>0</v>
      </c>
      <c r="M7827" s="17">
        <f t="shared" ca="1" si="1469"/>
        <v>24</v>
      </c>
      <c r="N7827" s="17">
        <f t="shared" ca="1" si="1470"/>
        <v>24</v>
      </c>
      <c r="O7827" s="4"/>
      <c r="P7827" s="4">
        <v>33</v>
      </c>
      <c r="Q7827" s="4">
        <v>36</v>
      </c>
      <c r="R7827" s="4">
        <v>37</v>
      </c>
      <c r="S7827" s="4">
        <v>39</v>
      </c>
      <c r="T7827" s="4">
        <v>35</v>
      </c>
      <c r="U7827" s="4">
        <v>32</v>
      </c>
      <c r="V7827" s="13">
        <v>46</v>
      </c>
      <c r="W7827" s="4">
        <v>35</v>
      </c>
      <c r="X7827" s="4">
        <v>43</v>
      </c>
      <c r="Y7827">
        <f t="shared" si="1478"/>
        <v>0</v>
      </c>
      <c r="Z7827">
        <f t="shared" si="1479"/>
        <v>0</v>
      </c>
    </row>
    <row r="7828" spans="2:26" x14ac:dyDescent="0.25">
      <c r="B7828" s="11">
        <f t="shared" si="1480"/>
        <v>44887.66666664771</v>
      </c>
      <c r="C7828" s="1">
        <f t="shared" si="1471"/>
        <v>11</v>
      </c>
      <c r="D7828" s="1">
        <f t="shared" si="1472"/>
        <v>2</v>
      </c>
      <c r="E7828" s="12">
        <f t="shared" si="1473"/>
        <v>17</v>
      </c>
      <c r="F7828" s="124" t="str">
        <f t="shared" si="1474"/>
        <v>0</v>
      </c>
      <c r="G7828" s="1">
        <f ca="1">(OFFSET(O7828,0,MATCH(Customer!$J$6,'CDH &amp; HDH'!$P$11:$X$11,0)))</f>
        <v>44</v>
      </c>
      <c r="H7828" s="1" t="str">
        <f t="shared" si="1475"/>
        <v>Heating</v>
      </c>
      <c r="I7828" s="1">
        <f ca="1">OFFSET(IF($H7828="Cooling",Customer!$C$25,Customer!$C$52),E7828,D7828)</f>
        <v>70</v>
      </c>
      <c r="J7828" s="1">
        <f ca="1">OFFSET(IF($H7828="Cooling",Customer!$L$25,Customer!$L$52),$E7828,$D7828)</f>
        <v>70</v>
      </c>
      <c r="K7828" s="16">
        <f t="shared" si="1476"/>
        <v>0</v>
      </c>
      <c r="L7828" s="16">
        <f t="shared" si="1477"/>
        <v>0</v>
      </c>
      <c r="M7828" s="17">
        <f t="shared" ca="1" si="1469"/>
        <v>26</v>
      </c>
      <c r="N7828" s="17">
        <f t="shared" ca="1" si="1470"/>
        <v>26</v>
      </c>
      <c r="O7828" s="4"/>
      <c r="P7828" s="4">
        <v>32</v>
      </c>
      <c r="Q7828" s="4">
        <v>33</v>
      </c>
      <c r="R7828" s="4">
        <v>34</v>
      </c>
      <c r="S7828" s="4">
        <v>39</v>
      </c>
      <c r="T7828" s="4">
        <v>32</v>
      </c>
      <c r="U7828" s="4">
        <v>33</v>
      </c>
      <c r="V7828" s="13">
        <v>44</v>
      </c>
      <c r="W7828" s="4">
        <v>34</v>
      </c>
      <c r="X7828" s="4">
        <v>41</v>
      </c>
      <c r="Y7828">
        <f t="shared" si="1478"/>
        <v>0</v>
      </c>
      <c r="Z7828">
        <f t="shared" si="1479"/>
        <v>0</v>
      </c>
    </row>
    <row r="7829" spans="2:26" x14ac:dyDescent="0.25">
      <c r="B7829" s="11">
        <f t="shared" si="1480"/>
        <v>44887.708333314375</v>
      </c>
      <c r="C7829" s="1">
        <f t="shared" si="1471"/>
        <v>11</v>
      </c>
      <c r="D7829" s="1">
        <f t="shared" si="1472"/>
        <v>2</v>
      </c>
      <c r="E7829" s="12">
        <f t="shared" si="1473"/>
        <v>18</v>
      </c>
      <c r="F7829" s="124" t="str">
        <f t="shared" si="1474"/>
        <v>0</v>
      </c>
      <c r="G7829" s="1">
        <f ca="1">(OFFSET(O7829,0,MATCH(Customer!$J$6,'CDH &amp; HDH'!$P$11:$X$11,0)))</f>
        <v>43</v>
      </c>
      <c r="H7829" s="1" t="str">
        <f t="shared" si="1475"/>
        <v>Heating</v>
      </c>
      <c r="I7829" s="1">
        <f ca="1">OFFSET(IF($H7829="Cooling",Customer!$C$25,Customer!$C$52),E7829,D7829)</f>
        <v>70</v>
      </c>
      <c r="J7829" s="1">
        <f ca="1">OFFSET(IF($H7829="Cooling",Customer!$L$25,Customer!$L$52),$E7829,$D7829)</f>
        <v>70</v>
      </c>
      <c r="K7829" s="16">
        <f t="shared" si="1476"/>
        <v>0</v>
      </c>
      <c r="L7829" s="16">
        <f t="shared" si="1477"/>
        <v>0</v>
      </c>
      <c r="M7829" s="17">
        <f t="shared" ca="1" si="1469"/>
        <v>27</v>
      </c>
      <c r="N7829" s="17">
        <f t="shared" ca="1" si="1470"/>
        <v>27</v>
      </c>
      <c r="O7829" s="4"/>
      <c r="P7829" s="4">
        <v>30</v>
      </c>
      <c r="Q7829" s="4">
        <v>34</v>
      </c>
      <c r="R7829" s="4">
        <v>32</v>
      </c>
      <c r="S7829" s="4">
        <v>39</v>
      </c>
      <c r="T7829" s="4">
        <v>29</v>
      </c>
      <c r="U7829" s="4">
        <v>33</v>
      </c>
      <c r="V7829" s="13">
        <v>43</v>
      </c>
      <c r="W7829" s="4">
        <v>34</v>
      </c>
      <c r="X7829" s="4">
        <v>36</v>
      </c>
      <c r="Y7829">
        <f t="shared" si="1478"/>
        <v>0</v>
      </c>
      <c r="Z7829">
        <f t="shared" si="1479"/>
        <v>0</v>
      </c>
    </row>
    <row r="7830" spans="2:26" x14ac:dyDescent="0.25">
      <c r="B7830" s="11">
        <f t="shared" si="1480"/>
        <v>44887.749999981039</v>
      </c>
      <c r="C7830" s="1">
        <f t="shared" si="1471"/>
        <v>11</v>
      </c>
      <c r="D7830" s="1">
        <f t="shared" si="1472"/>
        <v>2</v>
      </c>
      <c r="E7830" s="12">
        <f t="shared" si="1473"/>
        <v>19</v>
      </c>
      <c r="F7830" s="124" t="str">
        <f t="shared" si="1474"/>
        <v>0</v>
      </c>
      <c r="G7830" s="1">
        <f ca="1">(OFFSET(O7830,0,MATCH(Customer!$J$6,'CDH &amp; HDH'!$P$11:$X$11,0)))</f>
        <v>40</v>
      </c>
      <c r="H7830" s="1" t="str">
        <f t="shared" si="1475"/>
        <v>Heating</v>
      </c>
      <c r="I7830" s="1">
        <f ca="1">OFFSET(IF($H7830="Cooling",Customer!$C$25,Customer!$C$52),E7830,D7830)</f>
        <v>66</v>
      </c>
      <c r="J7830" s="1">
        <f ca="1">OFFSET(IF($H7830="Cooling",Customer!$L$25,Customer!$L$52),$E7830,$D7830)</f>
        <v>64</v>
      </c>
      <c r="K7830" s="16">
        <f t="shared" si="1476"/>
        <v>0</v>
      </c>
      <c r="L7830" s="16">
        <f t="shared" si="1477"/>
        <v>0</v>
      </c>
      <c r="M7830" s="17">
        <f t="shared" ca="1" si="1469"/>
        <v>26</v>
      </c>
      <c r="N7830" s="17">
        <f t="shared" ca="1" si="1470"/>
        <v>24</v>
      </c>
      <c r="O7830" s="4"/>
      <c r="P7830" s="4">
        <v>27</v>
      </c>
      <c r="Q7830" s="4">
        <v>32</v>
      </c>
      <c r="R7830" s="4">
        <v>31</v>
      </c>
      <c r="S7830" s="4">
        <v>38</v>
      </c>
      <c r="T7830" s="4">
        <v>29</v>
      </c>
      <c r="U7830" s="4">
        <v>33</v>
      </c>
      <c r="V7830" s="13">
        <v>40</v>
      </c>
      <c r="W7830" s="4">
        <v>34</v>
      </c>
      <c r="X7830" s="4">
        <v>34</v>
      </c>
      <c r="Y7830">
        <f t="shared" si="1478"/>
        <v>0</v>
      </c>
      <c r="Z7830">
        <f t="shared" si="1479"/>
        <v>0</v>
      </c>
    </row>
    <row r="7831" spans="2:26" x14ac:dyDescent="0.25">
      <c r="B7831" s="11">
        <f t="shared" si="1480"/>
        <v>44887.791666647703</v>
      </c>
      <c r="C7831" s="1">
        <f t="shared" si="1471"/>
        <v>11</v>
      </c>
      <c r="D7831" s="1">
        <f t="shared" si="1472"/>
        <v>2</v>
      </c>
      <c r="E7831" s="12">
        <f t="shared" si="1473"/>
        <v>20</v>
      </c>
      <c r="F7831" s="124" t="str">
        <f t="shared" si="1474"/>
        <v>0</v>
      </c>
      <c r="G7831" s="1">
        <f ca="1">(OFFSET(O7831,0,MATCH(Customer!$J$6,'CDH &amp; HDH'!$P$11:$X$11,0)))</f>
        <v>38</v>
      </c>
      <c r="H7831" s="1" t="str">
        <f t="shared" si="1475"/>
        <v>Heating</v>
      </c>
      <c r="I7831" s="1">
        <f ca="1">OFFSET(IF($H7831="Cooling",Customer!$C$25,Customer!$C$52),E7831,D7831)</f>
        <v>66</v>
      </c>
      <c r="J7831" s="1">
        <f ca="1">OFFSET(IF($H7831="Cooling",Customer!$L$25,Customer!$L$52),$E7831,$D7831)</f>
        <v>64</v>
      </c>
      <c r="K7831" s="16">
        <f t="shared" si="1476"/>
        <v>0</v>
      </c>
      <c r="L7831" s="16">
        <f t="shared" si="1477"/>
        <v>0</v>
      </c>
      <c r="M7831" s="17">
        <f t="shared" ca="1" si="1469"/>
        <v>28</v>
      </c>
      <c r="N7831" s="17">
        <f t="shared" ca="1" si="1470"/>
        <v>26</v>
      </c>
      <c r="O7831" s="4"/>
      <c r="P7831" s="4">
        <v>28</v>
      </c>
      <c r="Q7831" s="4">
        <v>32</v>
      </c>
      <c r="R7831" s="4">
        <v>31</v>
      </c>
      <c r="S7831" s="4">
        <v>37</v>
      </c>
      <c r="T7831" s="4">
        <v>28</v>
      </c>
      <c r="U7831" s="4">
        <v>32</v>
      </c>
      <c r="V7831" s="13">
        <v>38</v>
      </c>
      <c r="W7831" s="4">
        <v>34</v>
      </c>
      <c r="X7831" s="4">
        <v>31</v>
      </c>
      <c r="Y7831">
        <f t="shared" si="1478"/>
        <v>0</v>
      </c>
      <c r="Z7831">
        <f t="shared" si="1479"/>
        <v>0</v>
      </c>
    </row>
    <row r="7832" spans="2:26" x14ac:dyDescent="0.25">
      <c r="B7832" s="11">
        <f t="shared" si="1480"/>
        <v>44887.833333314367</v>
      </c>
      <c r="C7832" s="1">
        <f t="shared" si="1471"/>
        <v>11</v>
      </c>
      <c r="D7832" s="1">
        <f t="shared" si="1472"/>
        <v>2</v>
      </c>
      <c r="E7832" s="12">
        <f t="shared" si="1473"/>
        <v>21</v>
      </c>
      <c r="F7832" s="124" t="str">
        <f t="shared" si="1474"/>
        <v>0</v>
      </c>
      <c r="G7832" s="1">
        <f ca="1">(OFFSET(O7832,0,MATCH(Customer!$J$6,'CDH &amp; HDH'!$P$11:$X$11,0)))</f>
        <v>37</v>
      </c>
      <c r="H7832" s="1" t="str">
        <f t="shared" si="1475"/>
        <v>Heating</v>
      </c>
      <c r="I7832" s="1">
        <f ca="1">OFFSET(IF($H7832="Cooling",Customer!$C$25,Customer!$C$52),E7832,D7832)</f>
        <v>66</v>
      </c>
      <c r="J7832" s="1">
        <f ca="1">OFFSET(IF($H7832="Cooling",Customer!$L$25,Customer!$L$52),$E7832,$D7832)</f>
        <v>64</v>
      </c>
      <c r="K7832" s="16">
        <f t="shared" si="1476"/>
        <v>0</v>
      </c>
      <c r="L7832" s="16">
        <f t="shared" si="1477"/>
        <v>0</v>
      </c>
      <c r="M7832" s="17">
        <f t="shared" ca="1" si="1469"/>
        <v>29</v>
      </c>
      <c r="N7832" s="17">
        <f t="shared" ca="1" si="1470"/>
        <v>27</v>
      </c>
      <c r="O7832" s="4"/>
      <c r="P7832" s="4">
        <v>28</v>
      </c>
      <c r="Q7832" s="4">
        <v>30</v>
      </c>
      <c r="R7832" s="4">
        <v>30</v>
      </c>
      <c r="S7832" s="4">
        <v>36</v>
      </c>
      <c r="T7832" s="4">
        <v>26</v>
      </c>
      <c r="U7832" s="4">
        <v>30</v>
      </c>
      <c r="V7832" s="13">
        <v>37</v>
      </c>
      <c r="W7832" s="4">
        <v>34</v>
      </c>
      <c r="X7832" s="4">
        <v>30</v>
      </c>
      <c r="Y7832">
        <f t="shared" si="1478"/>
        <v>0</v>
      </c>
      <c r="Z7832">
        <f t="shared" si="1479"/>
        <v>0</v>
      </c>
    </row>
    <row r="7833" spans="2:26" x14ac:dyDescent="0.25">
      <c r="B7833" s="11">
        <f t="shared" si="1480"/>
        <v>44887.874999981032</v>
      </c>
      <c r="C7833" s="1">
        <f t="shared" si="1471"/>
        <v>11</v>
      </c>
      <c r="D7833" s="1">
        <f t="shared" si="1472"/>
        <v>2</v>
      </c>
      <c r="E7833" s="12">
        <f t="shared" si="1473"/>
        <v>22</v>
      </c>
      <c r="F7833" s="124" t="str">
        <f t="shared" si="1474"/>
        <v>0</v>
      </c>
      <c r="G7833" s="1">
        <f ca="1">(OFFSET(O7833,0,MATCH(Customer!$J$6,'CDH &amp; HDH'!$P$11:$X$11,0)))</f>
        <v>35</v>
      </c>
      <c r="H7833" s="1" t="str">
        <f t="shared" si="1475"/>
        <v>Heating</v>
      </c>
      <c r="I7833" s="1">
        <f ca="1">OFFSET(IF($H7833="Cooling",Customer!$C$25,Customer!$C$52),E7833,D7833)</f>
        <v>66</v>
      </c>
      <c r="J7833" s="1">
        <f ca="1">OFFSET(IF($H7833="Cooling",Customer!$L$25,Customer!$L$52),$E7833,$D7833)</f>
        <v>64</v>
      </c>
      <c r="K7833" s="16">
        <f t="shared" si="1476"/>
        <v>0</v>
      </c>
      <c r="L7833" s="16">
        <f t="shared" si="1477"/>
        <v>0</v>
      </c>
      <c r="M7833" s="17">
        <f t="shared" ca="1" si="1469"/>
        <v>31</v>
      </c>
      <c r="N7833" s="17">
        <f t="shared" ca="1" si="1470"/>
        <v>29</v>
      </c>
      <c r="O7833" s="4"/>
      <c r="P7833" s="4">
        <v>25</v>
      </c>
      <c r="Q7833" s="4">
        <v>29</v>
      </c>
      <c r="R7833" s="4">
        <v>31</v>
      </c>
      <c r="S7833" s="4">
        <v>36</v>
      </c>
      <c r="T7833" s="4">
        <v>25</v>
      </c>
      <c r="U7833" s="4">
        <v>27</v>
      </c>
      <c r="V7833" s="13">
        <v>35</v>
      </c>
      <c r="W7833" s="4">
        <v>34</v>
      </c>
      <c r="X7833" s="4">
        <v>29</v>
      </c>
      <c r="Y7833">
        <f t="shared" si="1478"/>
        <v>0</v>
      </c>
      <c r="Z7833">
        <f t="shared" si="1479"/>
        <v>0</v>
      </c>
    </row>
    <row r="7834" spans="2:26" x14ac:dyDescent="0.25">
      <c r="B7834" s="11">
        <f t="shared" si="1480"/>
        <v>44887.916666647696</v>
      </c>
      <c r="C7834" s="1">
        <f t="shared" si="1471"/>
        <v>11</v>
      </c>
      <c r="D7834" s="1">
        <f t="shared" si="1472"/>
        <v>2</v>
      </c>
      <c r="E7834" s="12">
        <f t="shared" si="1473"/>
        <v>23</v>
      </c>
      <c r="F7834" s="124" t="str">
        <f t="shared" si="1474"/>
        <v>0</v>
      </c>
      <c r="G7834" s="1">
        <f ca="1">(OFFSET(O7834,0,MATCH(Customer!$J$6,'CDH &amp; HDH'!$P$11:$X$11,0)))</f>
        <v>34</v>
      </c>
      <c r="H7834" s="1" t="str">
        <f t="shared" si="1475"/>
        <v>Heating</v>
      </c>
      <c r="I7834" s="1">
        <f ca="1">OFFSET(IF($H7834="Cooling",Customer!$C$25,Customer!$C$52),E7834,D7834)</f>
        <v>66</v>
      </c>
      <c r="J7834" s="1">
        <f ca="1">OFFSET(IF($H7834="Cooling",Customer!$L$25,Customer!$L$52),$E7834,$D7834)</f>
        <v>64</v>
      </c>
      <c r="K7834" s="16">
        <f t="shared" si="1476"/>
        <v>0</v>
      </c>
      <c r="L7834" s="16">
        <f t="shared" si="1477"/>
        <v>0</v>
      </c>
      <c r="M7834" s="17">
        <f t="shared" ca="1" si="1469"/>
        <v>32</v>
      </c>
      <c r="N7834" s="17">
        <f t="shared" ca="1" si="1470"/>
        <v>30</v>
      </c>
      <c r="O7834" s="4"/>
      <c r="P7834" s="4">
        <v>27</v>
      </c>
      <c r="Q7834" s="4">
        <v>28</v>
      </c>
      <c r="R7834" s="4">
        <v>32</v>
      </c>
      <c r="S7834" s="4">
        <v>36</v>
      </c>
      <c r="T7834" s="4">
        <v>24</v>
      </c>
      <c r="U7834" s="4">
        <v>27</v>
      </c>
      <c r="V7834" s="13">
        <v>34</v>
      </c>
      <c r="W7834" s="4">
        <v>34</v>
      </c>
      <c r="X7834" s="4">
        <v>26</v>
      </c>
      <c r="Y7834">
        <f t="shared" si="1478"/>
        <v>0</v>
      </c>
      <c r="Z7834">
        <f t="shared" si="1479"/>
        <v>0</v>
      </c>
    </row>
    <row r="7835" spans="2:26" x14ac:dyDescent="0.25">
      <c r="B7835" s="11">
        <f t="shared" si="1480"/>
        <v>44887.95833331436</v>
      </c>
      <c r="C7835" s="1">
        <f t="shared" si="1471"/>
        <v>11</v>
      </c>
      <c r="D7835" s="1">
        <f t="shared" si="1472"/>
        <v>2</v>
      </c>
      <c r="E7835" s="12">
        <f t="shared" si="1473"/>
        <v>24</v>
      </c>
      <c r="F7835" s="124" t="str">
        <f t="shared" si="1474"/>
        <v>0</v>
      </c>
      <c r="G7835" s="1">
        <f ca="1">(OFFSET(O7835,0,MATCH(Customer!$J$6,'CDH &amp; HDH'!$P$11:$X$11,0)))</f>
        <v>33</v>
      </c>
      <c r="H7835" s="1" t="str">
        <f t="shared" si="1475"/>
        <v>Heating</v>
      </c>
      <c r="I7835" s="1">
        <f ca="1">OFFSET(IF($H7835="Cooling",Customer!$C$25,Customer!$C$52),E7835,D7835)</f>
        <v>66</v>
      </c>
      <c r="J7835" s="1">
        <f ca="1">OFFSET(IF($H7835="Cooling",Customer!$L$25,Customer!$L$52),$E7835,$D7835)</f>
        <v>64</v>
      </c>
      <c r="K7835" s="16">
        <f t="shared" si="1476"/>
        <v>0</v>
      </c>
      <c r="L7835" s="16">
        <f t="shared" si="1477"/>
        <v>0</v>
      </c>
      <c r="M7835" s="17">
        <f t="shared" ca="1" si="1469"/>
        <v>33</v>
      </c>
      <c r="N7835" s="17">
        <f t="shared" ca="1" si="1470"/>
        <v>31</v>
      </c>
      <c r="O7835" s="4"/>
      <c r="P7835" s="4">
        <v>25</v>
      </c>
      <c r="Q7835" s="4">
        <v>27</v>
      </c>
      <c r="R7835" s="4">
        <v>33</v>
      </c>
      <c r="S7835" s="4">
        <v>37</v>
      </c>
      <c r="T7835" s="4">
        <v>24</v>
      </c>
      <c r="U7835" s="4">
        <v>27</v>
      </c>
      <c r="V7835" s="13">
        <v>33</v>
      </c>
      <c r="W7835" s="4">
        <v>34</v>
      </c>
      <c r="X7835" s="4">
        <v>27</v>
      </c>
      <c r="Y7835">
        <f t="shared" si="1478"/>
        <v>0</v>
      </c>
      <c r="Z7835">
        <f t="shared" si="1479"/>
        <v>0</v>
      </c>
    </row>
    <row r="7836" spans="2:26" x14ac:dyDescent="0.25">
      <c r="B7836" s="11">
        <f t="shared" si="1480"/>
        <v>44887.999999981024</v>
      </c>
      <c r="C7836" s="1">
        <f t="shared" si="1471"/>
        <v>11</v>
      </c>
      <c r="D7836" s="1">
        <f t="shared" si="1472"/>
        <v>3</v>
      </c>
      <c r="E7836" s="12">
        <f t="shared" si="1473"/>
        <v>1</v>
      </c>
      <c r="F7836" s="124" t="str">
        <f t="shared" si="1474"/>
        <v>0</v>
      </c>
      <c r="G7836" s="1">
        <f ca="1">(OFFSET(O7836,0,MATCH(Customer!$J$6,'CDH &amp; HDH'!$P$11:$X$11,0)))</f>
        <v>32</v>
      </c>
      <c r="H7836" s="1" t="str">
        <f t="shared" si="1475"/>
        <v>Heating</v>
      </c>
      <c r="I7836" s="1">
        <f ca="1">OFFSET(IF($H7836="Cooling",Customer!$C$25,Customer!$C$52),E7836,D7836)</f>
        <v>66</v>
      </c>
      <c r="J7836" s="1">
        <f ca="1">OFFSET(IF($H7836="Cooling",Customer!$L$25,Customer!$L$52),$E7836,$D7836)</f>
        <v>64</v>
      </c>
      <c r="K7836" s="16">
        <f t="shared" si="1476"/>
        <v>0</v>
      </c>
      <c r="L7836" s="16">
        <f t="shared" si="1477"/>
        <v>0</v>
      </c>
      <c r="M7836" s="17">
        <f t="shared" ca="1" si="1469"/>
        <v>34</v>
      </c>
      <c r="N7836" s="17">
        <f t="shared" ca="1" si="1470"/>
        <v>32</v>
      </c>
      <c r="O7836" s="4"/>
      <c r="P7836" s="4">
        <v>22</v>
      </c>
      <c r="Q7836" s="4">
        <v>28</v>
      </c>
      <c r="R7836" s="4">
        <v>32</v>
      </c>
      <c r="S7836" s="4">
        <v>37</v>
      </c>
      <c r="T7836" s="4">
        <v>23</v>
      </c>
      <c r="U7836" s="4">
        <v>26</v>
      </c>
      <c r="V7836" s="13">
        <v>32</v>
      </c>
      <c r="W7836" s="4">
        <v>34</v>
      </c>
      <c r="X7836" s="4">
        <v>26</v>
      </c>
      <c r="Y7836">
        <f t="shared" si="1478"/>
        <v>0</v>
      </c>
      <c r="Z7836">
        <f t="shared" si="1479"/>
        <v>0</v>
      </c>
    </row>
    <row r="7837" spans="2:26" x14ac:dyDescent="0.25">
      <c r="B7837" s="11">
        <f t="shared" si="1480"/>
        <v>44888.041666647689</v>
      </c>
      <c r="C7837" s="1">
        <f t="shared" si="1471"/>
        <v>11</v>
      </c>
      <c r="D7837" s="1">
        <f t="shared" si="1472"/>
        <v>3</v>
      </c>
      <c r="E7837" s="12">
        <f t="shared" si="1473"/>
        <v>2</v>
      </c>
      <c r="F7837" s="124" t="str">
        <f t="shared" si="1474"/>
        <v>0</v>
      </c>
      <c r="G7837" s="1">
        <f ca="1">(OFFSET(O7837,0,MATCH(Customer!$J$6,'CDH &amp; HDH'!$P$11:$X$11,0)))</f>
        <v>31</v>
      </c>
      <c r="H7837" s="1" t="str">
        <f t="shared" si="1475"/>
        <v>Heating</v>
      </c>
      <c r="I7837" s="1">
        <f ca="1">OFFSET(IF($H7837="Cooling",Customer!$C$25,Customer!$C$52),E7837,D7837)</f>
        <v>66</v>
      </c>
      <c r="J7837" s="1">
        <f ca="1">OFFSET(IF($H7837="Cooling",Customer!$L$25,Customer!$L$52),$E7837,$D7837)</f>
        <v>64</v>
      </c>
      <c r="K7837" s="16">
        <f t="shared" si="1476"/>
        <v>0</v>
      </c>
      <c r="L7837" s="16">
        <f t="shared" si="1477"/>
        <v>0</v>
      </c>
      <c r="M7837" s="17">
        <f t="shared" ca="1" si="1469"/>
        <v>35</v>
      </c>
      <c r="N7837" s="17">
        <f t="shared" ca="1" si="1470"/>
        <v>33</v>
      </c>
      <c r="O7837" s="4"/>
      <c r="P7837" s="4">
        <v>22</v>
      </c>
      <c r="Q7837" s="4">
        <v>29</v>
      </c>
      <c r="R7837" s="4">
        <v>32</v>
      </c>
      <c r="S7837" s="4">
        <v>36</v>
      </c>
      <c r="T7837" s="4">
        <v>23</v>
      </c>
      <c r="U7837" s="4">
        <v>26</v>
      </c>
      <c r="V7837" s="13">
        <v>31</v>
      </c>
      <c r="W7837" s="4">
        <v>34</v>
      </c>
      <c r="X7837" s="4">
        <v>26</v>
      </c>
      <c r="Y7837">
        <f t="shared" si="1478"/>
        <v>0</v>
      </c>
      <c r="Z7837">
        <f t="shared" si="1479"/>
        <v>0</v>
      </c>
    </row>
    <row r="7838" spans="2:26" x14ac:dyDescent="0.25">
      <c r="B7838" s="11">
        <f t="shared" si="1480"/>
        <v>44888.083333314353</v>
      </c>
      <c r="C7838" s="1">
        <f t="shared" si="1471"/>
        <v>11</v>
      </c>
      <c r="D7838" s="1">
        <f t="shared" si="1472"/>
        <v>3</v>
      </c>
      <c r="E7838" s="12">
        <f t="shared" si="1473"/>
        <v>3</v>
      </c>
      <c r="F7838" s="124" t="str">
        <f t="shared" si="1474"/>
        <v>0</v>
      </c>
      <c r="G7838" s="1">
        <f ca="1">(OFFSET(O7838,0,MATCH(Customer!$J$6,'CDH &amp; HDH'!$P$11:$X$11,0)))</f>
        <v>30</v>
      </c>
      <c r="H7838" s="1" t="str">
        <f t="shared" si="1475"/>
        <v>Heating</v>
      </c>
      <c r="I7838" s="1">
        <f ca="1">OFFSET(IF($H7838="Cooling",Customer!$C$25,Customer!$C$52),E7838,D7838)</f>
        <v>66</v>
      </c>
      <c r="J7838" s="1">
        <f ca="1">OFFSET(IF($H7838="Cooling",Customer!$L$25,Customer!$L$52),$E7838,$D7838)</f>
        <v>64</v>
      </c>
      <c r="K7838" s="16">
        <f t="shared" si="1476"/>
        <v>0</v>
      </c>
      <c r="L7838" s="16">
        <f t="shared" si="1477"/>
        <v>0</v>
      </c>
      <c r="M7838" s="17">
        <f t="shared" ca="1" si="1469"/>
        <v>36</v>
      </c>
      <c r="N7838" s="17">
        <f t="shared" ca="1" si="1470"/>
        <v>34</v>
      </c>
      <c r="O7838" s="4"/>
      <c r="P7838" s="4">
        <v>22</v>
      </c>
      <c r="Q7838" s="4">
        <v>28</v>
      </c>
      <c r="R7838" s="4">
        <v>32</v>
      </c>
      <c r="S7838" s="4">
        <v>36</v>
      </c>
      <c r="T7838" s="4">
        <v>22</v>
      </c>
      <c r="U7838" s="4">
        <v>26</v>
      </c>
      <c r="V7838" s="13">
        <v>30</v>
      </c>
      <c r="W7838" s="4">
        <v>33</v>
      </c>
      <c r="X7838" s="4">
        <v>26</v>
      </c>
      <c r="Y7838">
        <f t="shared" si="1478"/>
        <v>0</v>
      </c>
      <c r="Z7838">
        <f t="shared" si="1479"/>
        <v>0</v>
      </c>
    </row>
    <row r="7839" spans="2:26" x14ac:dyDescent="0.25">
      <c r="B7839" s="11">
        <f t="shared" si="1480"/>
        <v>44888.124999981017</v>
      </c>
      <c r="C7839" s="1">
        <f t="shared" si="1471"/>
        <v>11</v>
      </c>
      <c r="D7839" s="1">
        <f t="shared" si="1472"/>
        <v>3</v>
      </c>
      <c r="E7839" s="12">
        <f t="shared" si="1473"/>
        <v>4</v>
      </c>
      <c r="F7839" s="124" t="str">
        <f t="shared" si="1474"/>
        <v>0</v>
      </c>
      <c r="G7839" s="1">
        <f ca="1">(OFFSET(O7839,0,MATCH(Customer!$J$6,'CDH &amp; HDH'!$P$11:$X$11,0)))</f>
        <v>27</v>
      </c>
      <c r="H7839" s="1" t="str">
        <f t="shared" si="1475"/>
        <v>Heating</v>
      </c>
      <c r="I7839" s="1">
        <f ca="1">OFFSET(IF($H7839="Cooling",Customer!$C$25,Customer!$C$52),E7839,D7839)</f>
        <v>66</v>
      </c>
      <c r="J7839" s="1">
        <f ca="1">OFFSET(IF($H7839="Cooling",Customer!$L$25,Customer!$L$52),$E7839,$D7839)</f>
        <v>64</v>
      </c>
      <c r="K7839" s="16">
        <f t="shared" si="1476"/>
        <v>0</v>
      </c>
      <c r="L7839" s="16">
        <f t="shared" si="1477"/>
        <v>0</v>
      </c>
      <c r="M7839" s="17">
        <f t="shared" ca="1" si="1469"/>
        <v>39</v>
      </c>
      <c r="N7839" s="17">
        <f t="shared" ca="1" si="1470"/>
        <v>37</v>
      </c>
      <c r="O7839" s="4"/>
      <c r="P7839" s="4">
        <v>20</v>
      </c>
      <c r="Q7839" s="4">
        <v>26</v>
      </c>
      <c r="R7839" s="4">
        <v>32</v>
      </c>
      <c r="S7839" s="4">
        <v>36</v>
      </c>
      <c r="T7839" s="4">
        <v>22</v>
      </c>
      <c r="U7839" s="4">
        <v>26</v>
      </c>
      <c r="V7839" s="13">
        <v>27</v>
      </c>
      <c r="W7839" s="4">
        <v>33</v>
      </c>
      <c r="X7839" s="4">
        <v>25</v>
      </c>
      <c r="Y7839">
        <f t="shared" si="1478"/>
        <v>0</v>
      </c>
      <c r="Z7839">
        <f t="shared" si="1479"/>
        <v>0</v>
      </c>
    </row>
    <row r="7840" spans="2:26" x14ac:dyDescent="0.25">
      <c r="B7840" s="11">
        <f t="shared" si="1480"/>
        <v>44888.166666647681</v>
      </c>
      <c r="C7840" s="1">
        <f t="shared" si="1471"/>
        <v>11</v>
      </c>
      <c r="D7840" s="1">
        <f t="shared" si="1472"/>
        <v>3</v>
      </c>
      <c r="E7840" s="12">
        <f t="shared" si="1473"/>
        <v>5</v>
      </c>
      <c r="F7840" s="124" t="str">
        <f t="shared" si="1474"/>
        <v>0</v>
      </c>
      <c r="G7840" s="1">
        <f ca="1">(OFFSET(O7840,0,MATCH(Customer!$J$6,'CDH &amp; HDH'!$P$11:$X$11,0)))</f>
        <v>27</v>
      </c>
      <c r="H7840" s="1" t="str">
        <f t="shared" si="1475"/>
        <v>Heating</v>
      </c>
      <c r="I7840" s="1">
        <f ca="1">OFFSET(IF($H7840="Cooling",Customer!$C$25,Customer!$C$52),E7840,D7840)</f>
        <v>66</v>
      </c>
      <c r="J7840" s="1">
        <f ca="1">OFFSET(IF($H7840="Cooling",Customer!$L$25,Customer!$L$52),$E7840,$D7840)</f>
        <v>64</v>
      </c>
      <c r="K7840" s="16">
        <f t="shared" si="1476"/>
        <v>0</v>
      </c>
      <c r="L7840" s="16">
        <f t="shared" si="1477"/>
        <v>0</v>
      </c>
      <c r="M7840" s="17">
        <f t="shared" ca="1" si="1469"/>
        <v>39</v>
      </c>
      <c r="N7840" s="17">
        <f t="shared" ca="1" si="1470"/>
        <v>37</v>
      </c>
      <c r="O7840" s="4"/>
      <c r="P7840" s="4">
        <v>19</v>
      </c>
      <c r="Q7840" s="4">
        <v>26</v>
      </c>
      <c r="R7840" s="4">
        <v>32</v>
      </c>
      <c r="S7840" s="4">
        <v>36</v>
      </c>
      <c r="T7840" s="4">
        <v>21</v>
      </c>
      <c r="U7840" s="4">
        <v>26</v>
      </c>
      <c r="V7840" s="13">
        <v>27</v>
      </c>
      <c r="W7840" s="4">
        <v>33</v>
      </c>
      <c r="X7840" s="4">
        <v>24</v>
      </c>
      <c r="Y7840">
        <f t="shared" si="1478"/>
        <v>0</v>
      </c>
      <c r="Z7840">
        <f t="shared" si="1479"/>
        <v>0</v>
      </c>
    </row>
    <row r="7841" spans="2:26" x14ac:dyDescent="0.25">
      <c r="B7841" s="11">
        <f t="shared" si="1480"/>
        <v>44888.208333314346</v>
      </c>
      <c r="C7841" s="1">
        <f t="shared" si="1471"/>
        <v>11</v>
      </c>
      <c r="D7841" s="1">
        <f t="shared" si="1472"/>
        <v>3</v>
      </c>
      <c r="E7841" s="12">
        <f t="shared" si="1473"/>
        <v>6</v>
      </c>
      <c r="F7841" s="124" t="str">
        <f t="shared" si="1474"/>
        <v>0</v>
      </c>
      <c r="G7841" s="1">
        <f ca="1">(OFFSET(O7841,0,MATCH(Customer!$J$6,'CDH &amp; HDH'!$P$11:$X$11,0)))</f>
        <v>28</v>
      </c>
      <c r="H7841" s="1" t="str">
        <f t="shared" si="1475"/>
        <v>Heating</v>
      </c>
      <c r="I7841" s="1">
        <f ca="1">OFFSET(IF($H7841="Cooling",Customer!$C$25,Customer!$C$52),E7841,D7841)</f>
        <v>66</v>
      </c>
      <c r="J7841" s="1">
        <f ca="1">OFFSET(IF($H7841="Cooling",Customer!$L$25,Customer!$L$52),$E7841,$D7841)</f>
        <v>64</v>
      </c>
      <c r="K7841" s="16">
        <f t="shared" si="1476"/>
        <v>0</v>
      </c>
      <c r="L7841" s="16">
        <f t="shared" si="1477"/>
        <v>0</v>
      </c>
      <c r="M7841" s="17">
        <f t="shared" ca="1" si="1469"/>
        <v>38</v>
      </c>
      <c r="N7841" s="17">
        <f t="shared" ca="1" si="1470"/>
        <v>36</v>
      </c>
      <c r="O7841" s="4"/>
      <c r="P7841" s="4">
        <v>20</v>
      </c>
      <c r="Q7841" s="4">
        <v>27</v>
      </c>
      <c r="R7841" s="4">
        <v>32</v>
      </c>
      <c r="S7841" s="4">
        <v>33</v>
      </c>
      <c r="T7841" s="4">
        <v>22</v>
      </c>
      <c r="U7841" s="4">
        <v>26</v>
      </c>
      <c r="V7841" s="13">
        <v>28</v>
      </c>
      <c r="W7841" s="4">
        <v>33</v>
      </c>
      <c r="X7841" s="4">
        <v>24</v>
      </c>
      <c r="Y7841">
        <f t="shared" si="1478"/>
        <v>0</v>
      </c>
      <c r="Z7841">
        <f t="shared" si="1479"/>
        <v>0</v>
      </c>
    </row>
    <row r="7842" spans="2:26" x14ac:dyDescent="0.25">
      <c r="B7842" s="11">
        <f t="shared" si="1480"/>
        <v>44888.24999998101</v>
      </c>
      <c r="C7842" s="1">
        <f t="shared" si="1471"/>
        <v>11</v>
      </c>
      <c r="D7842" s="1">
        <f t="shared" si="1472"/>
        <v>3</v>
      </c>
      <c r="E7842" s="12">
        <f t="shared" si="1473"/>
        <v>7</v>
      </c>
      <c r="F7842" s="124" t="str">
        <f t="shared" si="1474"/>
        <v>0</v>
      </c>
      <c r="G7842" s="1">
        <f ca="1">(OFFSET(O7842,0,MATCH(Customer!$J$6,'CDH &amp; HDH'!$P$11:$X$11,0)))</f>
        <v>27</v>
      </c>
      <c r="H7842" s="1" t="str">
        <f t="shared" si="1475"/>
        <v>Heating</v>
      </c>
      <c r="I7842" s="1">
        <f ca="1">OFFSET(IF($H7842="Cooling",Customer!$C$25,Customer!$C$52),E7842,D7842)</f>
        <v>66</v>
      </c>
      <c r="J7842" s="1">
        <f ca="1">OFFSET(IF($H7842="Cooling",Customer!$L$25,Customer!$L$52),$E7842,$D7842)</f>
        <v>64</v>
      </c>
      <c r="K7842" s="16">
        <f t="shared" si="1476"/>
        <v>0</v>
      </c>
      <c r="L7842" s="16">
        <f t="shared" si="1477"/>
        <v>0</v>
      </c>
      <c r="M7842" s="17">
        <f t="shared" ca="1" si="1469"/>
        <v>39</v>
      </c>
      <c r="N7842" s="17">
        <f t="shared" ca="1" si="1470"/>
        <v>37</v>
      </c>
      <c r="O7842" s="4"/>
      <c r="P7842" s="4">
        <v>18</v>
      </c>
      <c r="Q7842" s="4">
        <v>26</v>
      </c>
      <c r="R7842" s="4">
        <v>33</v>
      </c>
      <c r="S7842" s="4">
        <v>31</v>
      </c>
      <c r="T7842" s="4">
        <v>22</v>
      </c>
      <c r="U7842" s="4">
        <v>27</v>
      </c>
      <c r="V7842" s="13">
        <v>27</v>
      </c>
      <c r="W7842" s="4">
        <v>32</v>
      </c>
      <c r="X7842" s="4">
        <v>25</v>
      </c>
      <c r="Y7842">
        <f t="shared" si="1478"/>
        <v>0</v>
      </c>
      <c r="Z7842">
        <f t="shared" si="1479"/>
        <v>0</v>
      </c>
    </row>
    <row r="7843" spans="2:26" x14ac:dyDescent="0.25">
      <c r="B7843" s="11">
        <f t="shared" si="1480"/>
        <v>44888.291666647674</v>
      </c>
      <c r="C7843" s="1">
        <f t="shared" si="1471"/>
        <v>11</v>
      </c>
      <c r="D7843" s="1">
        <f t="shared" si="1472"/>
        <v>3</v>
      </c>
      <c r="E7843" s="12">
        <f t="shared" si="1473"/>
        <v>8</v>
      </c>
      <c r="F7843" s="124" t="str">
        <f t="shared" si="1474"/>
        <v>0</v>
      </c>
      <c r="G7843" s="1">
        <f ca="1">(OFFSET(O7843,0,MATCH(Customer!$J$6,'CDH &amp; HDH'!$P$11:$X$11,0)))</f>
        <v>24</v>
      </c>
      <c r="H7843" s="1" t="str">
        <f t="shared" si="1475"/>
        <v>Heating</v>
      </c>
      <c r="I7843" s="1">
        <f ca="1">OFFSET(IF($H7843="Cooling",Customer!$C$25,Customer!$C$52),E7843,D7843)</f>
        <v>70</v>
      </c>
      <c r="J7843" s="1">
        <f ca="1">OFFSET(IF($H7843="Cooling",Customer!$L$25,Customer!$L$52),$E7843,$D7843)</f>
        <v>70</v>
      </c>
      <c r="K7843" s="16">
        <f t="shared" si="1476"/>
        <v>0</v>
      </c>
      <c r="L7843" s="16">
        <f t="shared" si="1477"/>
        <v>0</v>
      </c>
      <c r="M7843" s="17">
        <f t="shared" ca="1" si="1469"/>
        <v>46</v>
      </c>
      <c r="N7843" s="17">
        <f t="shared" ca="1" si="1470"/>
        <v>46</v>
      </c>
      <c r="O7843" s="4"/>
      <c r="P7843" s="4">
        <v>21</v>
      </c>
      <c r="Q7843" s="4">
        <v>27</v>
      </c>
      <c r="R7843" s="4">
        <v>33</v>
      </c>
      <c r="S7843" s="4">
        <v>31</v>
      </c>
      <c r="T7843" s="4">
        <v>23</v>
      </c>
      <c r="U7843" s="4">
        <v>26</v>
      </c>
      <c r="V7843" s="13">
        <v>24</v>
      </c>
      <c r="W7843" s="4">
        <v>32</v>
      </c>
      <c r="X7843" s="4">
        <v>26</v>
      </c>
      <c r="Y7843">
        <f t="shared" si="1478"/>
        <v>0</v>
      </c>
      <c r="Z7843">
        <f t="shared" si="1479"/>
        <v>0</v>
      </c>
    </row>
    <row r="7844" spans="2:26" x14ac:dyDescent="0.25">
      <c r="B7844" s="11">
        <f t="shared" si="1480"/>
        <v>44888.333333314338</v>
      </c>
      <c r="C7844" s="1">
        <f t="shared" si="1471"/>
        <v>11</v>
      </c>
      <c r="D7844" s="1">
        <f t="shared" si="1472"/>
        <v>3</v>
      </c>
      <c r="E7844" s="12">
        <f t="shared" si="1473"/>
        <v>9</v>
      </c>
      <c r="F7844" s="124" t="str">
        <f t="shared" si="1474"/>
        <v>0</v>
      </c>
      <c r="G7844" s="1">
        <f ca="1">(OFFSET(O7844,0,MATCH(Customer!$J$6,'CDH &amp; HDH'!$P$11:$X$11,0)))</f>
        <v>31</v>
      </c>
      <c r="H7844" s="1" t="str">
        <f t="shared" si="1475"/>
        <v>Heating</v>
      </c>
      <c r="I7844" s="1">
        <f ca="1">OFFSET(IF($H7844="Cooling",Customer!$C$25,Customer!$C$52),E7844,D7844)</f>
        <v>70</v>
      </c>
      <c r="J7844" s="1">
        <f ca="1">OFFSET(IF($H7844="Cooling",Customer!$L$25,Customer!$L$52),$E7844,$D7844)</f>
        <v>70</v>
      </c>
      <c r="K7844" s="16">
        <f t="shared" si="1476"/>
        <v>0</v>
      </c>
      <c r="L7844" s="16">
        <f t="shared" si="1477"/>
        <v>0</v>
      </c>
      <c r="M7844" s="17">
        <f t="shared" ref="M7844:M7907" ca="1" si="1481">IF($H7844="Cooling",0,MAX(0,I7844-$G7844))</f>
        <v>39</v>
      </c>
      <c r="N7844" s="17">
        <f t="shared" ref="N7844:N7907" ca="1" si="1482">IF($H7844="Cooling",0,MAX(0,J7844-$G7844))</f>
        <v>39</v>
      </c>
      <c r="O7844" s="4"/>
      <c r="P7844" s="4">
        <v>30</v>
      </c>
      <c r="Q7844" s="4">
        <v>30</v>
      </c>
      <c r="R7844" s="4">
        <v>35</v>
      </c>
      <c r="S7844" s="4">
        <v>36</v>
      </c>
      <c r="T7844" s="4">
        <v>29</v>
      </c>
      <c r="U7844" s="4">
        <v>26</v>
      </c>
      <c r="V7844" s="13">
        <v>31</v>
      </c>
      <c r="W7844" s="4">
        <v>32</v>
      </c>
      <c r="X7844" s="4">
        <v>26</v>
      </c>
      <c r="Y7844">
        <f t="shared" si="1478"/>
        <v>0</v>
      </c>
      <c r="Z7844">
        <f t="shared" si="1479"/>
        <v>0</v>
      </c>
    </row>
    <row r="7845" spans="2:26" x14ac:dyDescent="0.25">
      <c r="B7845" s="11">
        <f t="shared" si="1480"/>
        <v>44888.374999981002</v>
      </c>
      <c r="C7845" s="1">
        <f t="shared" si="1471"/>
        <v>11</v>
      </c>
      <c r="D7845" s="1">
        <f t="shared" si="1472"/>
        <v>3</v>
      </c>
      <c r="E7845" s="12">
        <f t="shared" si="1473"/>
        <v>10</v>
      </c>
      <c r="F7845" s="124" t="str">
        <f t="shared" si="1474"/>
        <v>0</v>
      </c>
      <c r="G7845" s="1">
        <f ca="1">(OFFSET(O7845,0,MATCH(Customer!$J$6,'CDH &amp; HDH'!$P$11:$X$11,0)))</f>
        <v>34</v>
      </c>
      <c r="H7845" s="1" t="str">
        <f t="shared" si="1475"/>
        <v>Heating</v>
      </c>
      <c r="I7845" s="1">
        <f ca="1">OFFSET(IF($H7845="Cooling",Customer!$C$25,Customer!$C$52),E7845,D7845)</f>
        <v>70</v>
      </c>
      <c r="J7845" s="1">
        <f ca="1">OFFSET(IF($H7845="Cooling",Customer!$L$25,Customer!$L$52),$E7845,$D7845)</f>
        <v>70</v>
      </c>
      <c r="K7845" s="16">
        <f t="shared" si="1476"/>
        <v>0</v>
      </c>
      <c r="L7845" s="16">
        <f t="shared" si="1477"/>
        <v>0</v>
      </c>
      <c r="M7845" s="17">
        <f t="shared" ca="1" si="1481"/>
        <v>36</v>
      </c>
      <c r="N7845" s="17">
        <f t="shared" ca="1" si="1482"/>
        <v>36</v>
      </c>
      <c r="O7845" s="4"/>
      <c r="P7845" s="4">
        <v>33</v>
      </c>
      <c r="Q7845" s="4">
        <v>32</v>
      </c>
      <c r="R7845" s="4">
        <v>37</v>
      </c>
      <c r="S7845" s="4">
        <v>39</v>
      </c>
      <c r="T7845" s="4">
        <v>32</v>
      </c>
      <c r="U7845" s="4">
        <v>27</v>
      </c>
      <c r="V7845" s="13">
        <v>34</v>
      </c>
      <c r="W7845" s="4">
        <v>33</v>
      </c>
      <c r="X7845" s="4">
        <v>29</v>
      </c>
      <c r="Y7845">
        <f t="shared" si="1478"/>
        <v>0</v>
      </c>
      <c r="Z7845">
        <f t="shared" si="1479"/>
        <v>0</v>
      </c>
    </row>
    <row r="7846" spans="2:26" x14ac:dyDescent="0.25">
      <c r="B7846" s="11">
        <f t="shared" si="1480"/>
        <v>44888.416666647667</v>
      </c>
      <c r="C7846" s="1">
        <f t="shared" si="1471"/>
        <v>11</v>
      </c>
      <c r="D7846" s="1">
        <f t="shared" si="1472"/>
        <v>3</v>
      </c>
      <c r="E7846" s="12">
        <f t="shared" si="1473"/>
        <v>11</v>
      </c>
      <c r="F7846" s="124" t="str">
        <f t="shared" si="1474"/>
        <v>0</v>
      </c>
      <c r="G7846" s="1">
        <f ca="1">(OFFSET(O7846,0,MATCH(Customer!$J$6,'CDH &amp; HDH'!$P$11:$X$11,0)))</f>
        <v>38</v>
      </c>
      <c r="H7846" s="1" t="str">
        <f t="shared" si="1475"/>
        <v>Heating</v>
      </c>
      <c r="I7846" s="1">
        <f ca="1">OFFSET(IF($H7846="Cooling",Customer!$C$25,Customer!$C$52),E7846,D7846)</f>
        <v>70</v>
      </c>
      <c r="J7846" s="1">
        <f ca="1">OFFSET(IF($H7846="Cooling",Customer!$L$25,Customer!$L$52),$E7846,$D7846)</f>
        <v>70</v>
      </c>
      <c r="K7846" s="16">
        <f t="shared" si="1476"/>
        <v>0</v>
      </c>
      <c r="L7846" s="16">
        <f t="shared" si="1477"/>
        <v>0</v>
      </c>
      <c r="M7846" s="17">
        <f t="shared" ca="1" si="1481"/>
        <v>32</v>
      </c>
      <c r="N7846" s="17">
        <f t="shared" ca="1" si="1482"/>
        <v>32</v>
      </c>
      <c r="O7846" s="4"/>
      <c r="P7846" s="4">
        <v>39</v>
      </c>
      <c r="Q7846" s="4">
        <v>33</v>
      </c>
      <c r="R7846" s="4">
        <v>40</v>
      </c>
      <c r="S7846" s="4">
        <v>40</v>
      </c>
      <c r="T7846" s="4">
        <v>36</v>
      </c>
      <c r="U7846" s="4">
        <v>29</v>
      </c>
      <c r="V7846" s="13">
        <v>38</v>
      </c>
      <c r="W7846" s="4">
        <v>34</v>
      </c>
      <c r="X7846" s="4">
        <v>35</v>
      </c>
      <c r="Y7846">
        <f t="shared" si="1478"/>
        <v>0</v>
      </c>
      <c r="Z7846">
        <f t="shared" si="1479"/>
        <v>0</v>
      </c>
    </row>
    <row r="7847" spans="2:26" x14ac:dyDescent="0.25">
      <c r="B7847" s="11">
        <f t="shared" si="1480"/>
        <v>44888.458333314331</v>
      </c>
      <c r="C7847" s="1">
        <f t="shared" si="1471"/>
        <v>11</v>
      </c>
      <c r="D7847" s="1">
        <f t="shared" si="1472"/>
        <v>3</v>
      </c>
      <c r="E7847" s="12">
        <f t="shared" si="1473"/>
        <v>12</v>
      </c>
      <c r="F7847" s="124" t="str">
        <f t="shared" si="1474"/>
        <v>0</v>
      </c>
      <c r="G7847" s="1">
        <f ca="1">(OFFSET(O7847,0,MATCH(Customer!$J$6,'CDH &amp; HDH'!$P$11:$X$11,0)))</f>
        <v>41</v>
      </c>
      <c r="H7847" s="1" t="str">
        <f t="shared" si="1475"/>
        <v>Heating</v>
      </c>
      <c r="I7847" s="1">
        <f ca="1">OFFSET(IF($H7847="Cooling",Customer!$C$25,Customer!$C$52),E7847,D7847)</f>
        <v>70</v>
      </c>
      <c r="J7847" s="1">
        <f ca="1">OFFSET(IF($H7847="Cooling",Customer!$L$25,Customer!$L$52),$E7847,$D7847)</f>
        <v>70</v>
      </c>
      <c r="K7847" s="16">
        <f t="shared" si="1476"/>
        <v>0</v>
      </c>
      <c r="L7847" s="16">
        <f t="shared" si="1477"/>
        <v>0</v>
      </c>
      <c r="M7847" s="17">
        <f t="shared" ca="1" si="1481"/>
        <v>29</v>
      </c>
      <c r="N7847" s="17">
        <f t="shared" ca="1" si="1482"/>
        <v>29</v>
      </c>
      <c r="O7847" s="4"/>
      <c r="P7847" s="4">
        <v>43</v>
      </c>
      <c r="Q7847" s="4">
        <v>34</v>
      </c>
      <c r="R7847" s="4">
        <v>43</v>
      </c>
      <c r="S7847" s="4">
        <v>41</v>
      </c>
      <c r="T7847" s="4">
        <v>39</v>
      </c>
      <c r="U7847" s="4">
        <v>30</v>
      </c>
      <c r="V7847" s="13">
        <v>41</v>
      </c>
      <c r="W7847" s="4">
        <v>35</v>
      </c>
      <c r="X7847" s="4">
        <v>38</v>
      </c>
      <c r="Y7847">
        <f t="shared" si="1478"/>
        <v>0</v>
      </c>
      <c r="Z7847">
        <f t="shared" si="1479"/>
        <v>0</v>
      </c>
    </row>
    <row r="7848" spans="2:26" x14ac:dyDescent="0.25">
      <c r="B7848" s="11">
        <f t="shared" si="1480"/>
        <v>44888.499999980995</v>
      </c>
      <c r="C7848" s="1">
        <f t="shared" si="1471"/>
        <v>11</v>
      </c>
      <c r="D7848" s="1">
        <f t="shared" si="1472"/>
        <v>3</v>
      </c>
      <c r="E7848" s="12">
        <f t="shared" si="1473"/>
        <v>13</v>
      </c>
      <c r="F7848" s="124" t="str">
        <f t="shared" si="1474"/>
        <v>0</v>
      </c>
      <c r="G7848" s="1">
        <f ca="1">(OFFSET(O7848,0,MATCH(Customer!$J$6,'CDH &amp; HDH'!$P$11:$X$11,0)))</f>
        <v>43</v>
      </c>
      <c r="H7848" s="1" t="str">
        <f t="shared" si="1475"/>
        <v>Heating</v>
      </c>
      <c r="I7848" s="1">
        <f ca="1">OFFSET(IF($H7848="Cooling",Customer!$C$25,Customer!$C$52),E7848,D7848)</f>
        <v>70</v>
      </c>
      <c r="J7848" s="1">
        <f ca="1">OFFSET(IF($H7848="Cooling",Customer!$L$25,Customer!$L$52),$E7848,$D7848)</f>
        <v>70</v>
      </c>
      <c r="K7848" s="16">
        <f t="shared" si="1476"/>
        <v>0</v>
      </c>
      <c r="L7848" s="16">
        <f t="shared" si="1477"/>
        <v>0</v>
      </c>
      <c r="M7848" s="17">
        <f t="shared" ca="1" si="1481"/>
        <v>27</v>
      </c>
      <c r="N7848" s="17">
        <f t="shared" ca="1" si="1482"/>
        <v>27</v>
      </c>
      <c r="O7848" s="4"/>
      <c r="P7848" s="4">
        <v>46</v>
      </c>
      <c r="Q7848" s="4">
        <v>36</v>
      </c>
      <c r="R7848" s="4">
        <v>44</v>
      </c>
      <c r="S7848" s="4">
        <v>41</v>
      </c>
      <c r="T7848" s="4">
        <v>43</v>
      </c>
      <c r="U7848" s="4">
        <v>30</v>
      </c>
      <c r="V7848" s="13">
        <v>43</v>
      </c>
      <c r="W7848" s="4">
        <v>35</v>
      </c>
      <c r="X7848" s="4">
        <v>42</v>
      </c>
      <c r="Y7848">
        <f t="shared" si="1478"/>
        <v>0</v>
      </c>
      <c r="Z7848">
        <f t="shared" si="1479"/>
        <v>0</v>
      </c>
    </row>
    <row r="7849" spans="2:26" x14ac:dyDescent="0.25">
      <c r="B7849" s="11">
        <f t="shared" si="1480"/>
        <v>44888.541666647659</v>
      </c>
      <c r="C7849" s="1">
        <f t="shared" si="1471"/>
        <v>11</v>
      </c>
      <c r="D7849" s="1">
        <f t="shared" si="1472"/>
        <v>3</v>
      </c>
      <c r="E7849" s="12">
        <f t="shared" si="1473"/>
        <v>14</v>
      </c>
      <c r="F7849" s="124" t="str">
        <f t="shared" si="1474"/>
        <v>0</v>
      </c>
      <c r="G7849" s="1">
        <f ca="1">(OFFSET(O7849,0,MATCH(Customer!$J$6,'CDH &amp; HDH'!$P$11:$X$11,0)))</f>
        <v>43</v>
      </c>
      <c r="H7849" s="1" t="str">
        <f t="shared" si="1475"/>
        <v>Heating</v>
      </c>
      <c r="I7849" s="1">
        <f ca="1">OFFSET(IF($H7849="Cooling",Customer!$C$25,Customer!$C$52),E7849,D7849)</f>
        <v>70</v>
      </c>
      <c r="J7849" s="1">
        <f ca="1">OFFSET(IF($H7849="Cooling",Customer!$L$25,Customer!$L$52),$E7849,$D7849)</f>
        <v>70</v>
      </c>
      <c r="K7849" s="16">
        <f t="shared" si="1476"/>
        <v>0</v>
      </c>
      <c r="L7849" s="16">
        <f t="shared" si="1477"/>
        <v>0</v>
      </c>
      <c r="M7849" s="17">
        <f t="shared" ca="1" si="1481"/>
        <v>27</v>
      </c>
      <c r="N7849" s="17">
        <f t="shared" ca="1" si="1482"/>
        <v>27</v>
      </c>
      <c r="O7849" s="4"/>
      <c r="P7849" s="4">
        <v>49</v>
      </c>
      <c r="Q7849" s="4">
        <v>35</v>
      </c>
      <c r="R7849" s="4">
        <v>44</v>
      </c>
      <c r="S7849" s="4">
        <v>40</v>
      </c>
      <c r="T7849" s="4">
        <v>47</v>
      </c>
      <c r="U7849" s="4">
        <v>31</v>
      </c>
      <c r="V7849" s="13">
        <v>43</v>
      </c>
      <c r="W7849" s="4">
        <v>35</v>
      </c>
      <c r="X7849" s="4">
        <v>45</v>
      </c>
      <c r="Y7849">
        <f t="shared" si="1478"/>
        <v>0</v>
      </c>
      <c r="Z7849">
        <f t="shared" si="1479"/>
        <v>0</v>
      </c>
    </row>
    <row r="7850" spans="2:26" x14ac:dyDescent="0.25">
      <c r="B7850" s="11">
        <f t="shared" si="1480"/>
        <v>44888.583333314324</v>
      </c>
      <c r="C7850" s="1">
        <f t="shared" si="1471"/>
        <v>11</v>
      </c>
      <c r="D7850" s="1">
        <f t="shared" si="1472"/>
        <v>3</v>
      </c>
      <c r="E7850" s="12">
        <f t="shared" si="1473"/>
        <v>15</v>
      </c>
      <c r="F7850" s="124" t="str">
        <f t="shared" si="1474"/>
        <v>0</v>
      </c>
      <c r="G7850" s="1">
        <f ca="1">(OFFSET(O7850,0,MATCH(Customer!$J$6,'CDH &amp; HDH'!$P$11:$X$11,0)))</f>
        <v>44</v>
      </c>
      <c r="H7850" s="1" t="str">
        <f t="shared" si="1475"/>
        <v>Heating</v>
      </c>
      <c r="I7850" s="1">
        <f ca="1">OFFSET(IF($H7850="Cooling",Customer!$C$25,Customer!$C$52),E7850,D7850)</f>
        <v>70</v>
      </c>
      <c r="J7850" s="1">
        <f ca="1">OFFSET(IF($H7850="Cooling",Customer!$L$25,Customer!$L$52),$E7850,$D7850)</f>
        <v>70</v>
      </c>
      <c r="K7850" s="16">
        <f t="shared" si="1476"/>
        <v>0</v>
      </c>
      <c r="L7850" s="16">
        <f t="shared" si="1477"/>
        <v>0</v>
      </c>
      <c r="M7850" s="17">
        <f t="shared" ca="1" si="1481"/>
        <v>26</v>
      </c>
      <c r="N7850" s="17">
        <f t="shared" ca="1" si="1482"/>
        <v>26</v>
      </c>
      <c r="O7850" s="4"/>
      <c r="P7850" s="4">
        <v>50</v>
      </c>
      <c r="Q7850" s="4">
        <v>34</v>
      </c>
      <c r="R7850" s="4">
        <v>45</v>
      </c>
      <c r="S7850" s="4">
        <v>40</v>
      </c>
      <c r="T7850" s="4">
        <v>48</v>
      </c>
      <c r="U7850" s="4">
        <v>31</v>
      </c>
      <c r="V7850" s="13">
        <v>44</v>
      </c>
      <c r="W7850" s="4">
        <v>35</v>
      </c>
      <c r="X7850" s="4">
        <v>46</v>
      </c>
      <c r="Y7850">
        <f t="shared" si="1478"/>
        <v>0</v>
      </c>
      <c r="Z7850">
        <f t="shared" si="1479"/>
        <v>0</v>
      </c>
    </row>
    <row r="7851" spans="2:26" x14ac:dyDescent="0.25">
      <c r="B7851" s="11">
        <f t="shared" si="1480"/>
        <v>44888.624999980988</v>
      </c>
      <c r="C7851" s="1">
        <f t="shared" si="1471"/>
        <v>11</v>
      </c>
      <c r="D7851" s="1">
        <f t="shared" si="1472"/>
        <v>3</v>
      </c>
      <c r="E7851" s="12">
        <f t="shared" si="1473"/>
        <v>16</v>
      </c>
      <c r="F7851" s="124" t="str">
        <f t="shared" si="1474"/>
        <v>0</v>
      </c>
      <c r="G7851" s="1">
        <f ca="1">(OFFSET(O7851,0,MATCH(Customer!$J$6,'CDH &amp; HDH'!$P$11:$X$11,0)))</f>
        <v>44</v>
      </c>
      <c r="H7851" s="1" t="str">
        <f t="shared" si="1475"/>
        <v>Heating</v>
      </c>
      <c r="I7851" s="1">
        <f ca="1">OFFSET(IF($H7851="Cooling",Customer!$C$25,Customer!$C$52),E7851,D7851)</f>
        <v>70</v>
      </c>
      <c r="J7851" s="1">
        <f ca="1">OFFSET(IF($H7851="Cooling",Customer!$L$25,Customer!$L$52),$E7851,$D7851)</f>
        <v>70</v>
      </c>
      <c r="K7851" s="16">
        <f t="shared" si="1476"/>
        <v>0</v>
      </c>
      <c r="L7851" s="16">
        <f t="shared" si="1477"/>
        <v>0</v>
      </c>
      <c r="M7851" s="17">
        <f t="shared" ca="1" si="1481"/>
        <v>26</v>
      </c>
      <c r="N7851" s="17">
        <f t="shared" ca="1" si="1482"/>
        <v>26</v>
      </c>
      <c r="O7851" s="4"/>
      <c r="P7851" s="4">
        <v>49</v>
      </c>
      <c r="Q7851" s="4">
        <v>33</v>
      </c>
      <c r="R7851" s="4">
        <v>45</v>
      </c>
      <c r="S7851" s="4">
        <v>39</v>
      </c>
      <c r="T7851" s="4">
        <v>47</v>
      </c>
      <c r="U7851" s="4">
        <v>31</v>
      </c>
      <c r="V7851" s="13">
        <v>44</v>
      </c>
      <c r="W7851" s="4">
        <v>35</v>
      </c>
      <c r="X7851" s="4">
        <v>42</v>
      </c>
      <c r="Y7851">
        <f t="shared" si="1478"/>
        <v>0</v>
      </c>
      <c r="Z7851">
        <f t="shared" si="1479"/>
        <v>0</v>
      </c>
    </row>
    <row r="7852" spans="2:26" x14ac:dyDescent="0.25">
      <c r="B7852" s="11">
        <f t="shared" si="1480"/>
        <v>44888.666666647652</v>
      </c>
      <c r="C7852" s="1">
        <f t="shared" si="1471"/>
        <v>11</v>
      </c>
      <c r="D7852" s="1">
        <f t="shared" si="1472"/>
        <v>3</v>
      </c>
      <c r="E7852" s="12">
        <f t="shared" si="1473"/>
        <v>17</v>
      </c>
      <c r="F7852" s="124" t="str">
        <f t="shared" si="1474"/>
        <v>0</v>
      </c>
      <c r="G7852" s="1">
        <f ca="1">(OFFSET(O7852,0,MATCH(Customer!$J$6,'CDH &amp; HDH'!$P$11:$X$11,0)))</f>
        <v>42</v>
      </c>
      <c r="H7852" s="1" t="str">
        <f t="shared" si="1475"/>
        <v>Heating</v>
      </c>
      <c r="I7852" s="1">
        <f ca="1">OFFSET(IF($H7852="Cooling",Customer!$C$25,Customer!$C$52),E7852,D7852)</f>
        <v>70</v>
      </c>
      <c r="J7852" s="1">
        <f ca="1">OFFSET(IF($H7852="Cooling",Customer!$L$25,Customer!$L$52),$E7852,$D7852)</f>
        <v>70</v>
      </c>
      <c r="K7852" s="16">
        <f t="shared" si="1476"/>
        <v>0</v>
      </c>
      <c r="L7852" s="16">
        <f t="shared" si="1477"/>
        <v>0</v>
      </c>
      <c r="M7852" s="17">
        <f t="shared" ca="1" si="1481"/>
        <v>28</v>
      </c>
      <c r="N7852" s="17">
        <f t="shared" ca="1" si="1482"/>
        <v>28</v>
      </c>
      <c r="O7852" s="4"/>
      <c r="P7852" s="4">
        <v>47</v>
      </c>
      <c r="Q7852" s="4">
        <v>32</v>
      </c>
      <c r="R7852" s="4">
        <v>43</v>
      </c>
      <c r="S7852" s="4">
        <v>37</v>
      </c>
      <c r="T7852" s="4">
        <v>47</v>
      </c>
      <c r="U7852" s="4">
        <v>31</v>
      </c>
      <c r="V7852" s="13">
        <v>42</v>
      </c>
      <c r="W7852" s="4">
        <v>35</v>
      </c>
      <c r="X7852" s="4">
        <v>38</v>
      </c>
      <c r="Y7852">
        <f t="shared" si="1478"/>
        <v>0</v>
      </c>
      <c r="Z7852">
        <f t="shared" si="1479"/>
        <v>0</v>
      </c>
    </row>
    <row r="7853" spans="2:26" x14ac:dyDescent="0.25">
      <c r="B7853" s="11">
        <f t="shared" si="1480"/>
        <v>44888.708333314316</v>
      </c>
      <c r="C7853" s="1">
        <f t="shared" si="1471"/>
        <v>11</v>
      </c>
      <c r="D7853" s="1">
        <f t="shared" si="1472"/>
        <v>3</v>
      </c>
      <c r="E7853" s="12">
        <f t="shared" si="1473"/>
        <v>18</v>
      </c>
      <c r="F7853" s="124" t="str">
        <f t="shared" si="1474"/>
        <v>0</v>
      </c>
      <c r="G7853" s="1">
        <f ca="1">(OFFSET(O7853,0,MATCH(Customer!$J$6,'CDH &amp; HDH'!$P$11:$X$11,0)))</f>
        <v>40</v>
      </c>
      <c r="H7853" s="1" t="str">
        <f t="shared" si="1475"/>
        <v>Heating</v>
      </c>
      <c r="I7853" s="1">
        <f ca="1">OFFSET(IF($H7853="Cooling",Customer!$C$25,Customer!$C$52),E7853,D7853)</f>
        <v>70</v>
      </c>
      <c r="J7853" s="1">
        <f ca="1">OFFSET(IF($H7853="Cooling",Customer!$L$25,Customer!$L$52),$E7853,$D7853)</f>
        <v>70</v>
      </c>
      <c r="K7853" s="16">
        <f t="shared" si="1476"/>
        <v>0</v>
      </c>
      <c r="L7853" s="16">
        <f t="shared" si="1477"/>
        <v>0</v>
      </c>
      <c r="M7853" s="17">
        <f t="shared" ca="1" si="1481"/>
        <v>30</v>
      </c>
      <c r="N7853" s="17">
        <f t="shared" ca="1" si="1482"/>
        <v>30</v>
      </c>
      <c r="O7853" s="4"/>
      <c r="P7853" s="4">
        <v>48</v>
      </c>
      <c r="Q7853" s="4">
        <v>31</v>
      </c>
      <c r="R7853" s="4">
        <v>42</v>
      </c>
      <c r="S7853" s="4">
        <v>35</v>
      </c>
      <c r="T7853" s="4">
        <v>47</v>
      </c>
      <c r="U7853" s="4">
        <v>29</v>
      </c>
      <c r="V7853" s="13">
        <v>40</v>
      </c>
      <c r="W7853" s="4">
        <v>34</v>
      </c>
      <c r="X7853" s="4">
        <v>35</v>
      </c>
      <c r="Y7853">
        <f t="shared" si="1478"/>
        <v>0</v>
      </c>
      <c r="Z7853">
        <f t="shared" si="1479"/>
        <v>0</v>
      </c>
    </row>
    <row r="7854" spans="2:26" x14ac:dyDescent="0.25">
      <c r="B7854" s="11">
        <f t="shared" si="1480"/>
        <v>44888.749999980981</v>
      </c>
      <c r="C7854" s="1">
        <f t="shared" si="1471"/>
        <v>11</v>
      </c>
      <c r="D7854" s="1">
        <f t="shared" si="1472"/>
        <v>3</v>
      </c>
      <c r="E7854" s="12">
        <f t="shared" si="1473"/>
        <v>19</v>
      </c>
      <c r="F7854" s="124" t="str">
        <f t="shared" si="1474"/>
        <v>0</v>
      </c>
      <c r="G7854" s="1">
        <f ca="1">(OFFSET(O7854,0,MATCH(Customer!$J$6,'CDH &amp; HDH'!$P$11:$X$11,0)))</f>
        <v>39</v>
      </c>
      <c r="H7854" s="1" t="str">
        <f t="shared" si="1475"/>
        <v>Heating</v>
      </c>
      <c r="I7854" s="1">
        <f ca="1">OFFSET(IF($H7854="Cooling",Customer!$C$25,Customer!$C$52),E7854,D7854)</f>
        <v>66</v>
      </c>
      <c r="J7854" s="1">
        <f ca="1">OFFSET(IF($H7854="Cooling",Customer!$L$25,Customer!$L$52),$E7854,$D7854)</f>
        <v>64</v>
      </c>
      <c r="K7854" s="16">
        <f t="shared" si="1476"/>
        <v>0</v>
      </c>
      <c r="L7854" s="16">
        <f t="shared" si="1477"/>
        <v>0</v>
      </c>
      <c r="M7854" s="17">
        <f t="shared" ca="1" si="1481"/>
        <v>27</v>
      </c>
      <c r="N7854" s="17">
        <f t="shared" ca="1" si="1482"/>
        <v>25</v>
      </c>
      <c r="O7854" s="4"/>
      <c r="P7854" s="4">
        <v>47</v>
      </c>
      <c r="Q7854" s="4">
        <v>31</v>
      </c>
      <c r="R7854" s="4">
        <v>42</v>
      </c>
      <c r="S7854" s="4">
        <v>33</v>
      </c>
      <c r="T7854" s="4">
        <v>45</v>
      </c>
      <c r="U7854" s="4">
        <v>24</v>
      </c>
      <c r="V7854" s="13">
        <v>39</v>
      </c>
      <c r="W7854" s="4">
        <v>34</v>
      </c>
      <c r="X7854" s="4">
        <v>35</v>
      </c>
      <c r="Y7854">
        <f t="shared" si="1478"/>
        <v>0</v>
      </c>
      <c r="Z7854">
        <f t="shared" si="1479"/>
        <v>0</v>
      </c>
    </row>
    <row r="7855" spans="2:26" x14ac:dyDescent="0.25">
      <c r="B7855" s="11">
        <f t="shared" si="1480"/>
        <v>44888.791666647645</v>
      </c>
      <c r="C7855" s="1">
        <f t="shared" si="1471"/>
        <v>11</v>
      </c>
      <c r="D7855" s="1">
        <f t="shared" si="1472"/>
        <v>3</v>
      </c>
      <c r="E7855" s="12">
        <f t="shared" si="1473"/>
        <v>20</v>
      </c>
      <c r="F7855" s="124" t="str">
        <f t="shared" si="1474"/>
        <v>0</v>
      </c>
      <c r="G7855" s="1">
        <f ca="1">(OFFSET(O7855,0,MATCH(Customer!$J$6,'CDH &amp; HDH'!$P$11:$X$11,0)))</f>
        <v>38</v>
      </c>
      <c r="H7855" s="1" t="str">
        <f t="shared" si="1475"/>
        <v>Heating</v>
      </c>
      <c r="I7855" s="1">
        <f ca="1">OFFSET(IF($H7855="Cooling",Customer!$C$25,Customer!$C$52),E7855,D7855)</f>
        <v>66</v>
      </c>
      <c r="J7855" s="1">
        <f ca="1">OFFSET(IF($H7855="Cooling",Customer!$L$25,Customer!$L$52),$E7855,$D7855)</f>
        <v>64</v>
      </c>
      <c r="K7855" s="16">
        <f t="shared" si="1476"/>
        <v>0</v>
      </c>
      <c r="L7855" s="16">
        <f t="shared" si="1477"/>
        <v>0</v>
      </c>
      <c r="M7855" s="17">
        <f t="shared" ca="1" si="1481"/>
        <v>28</v>
      </c>
      <c r="N7855" s="17">
        <f t="shared" ca="1" si="1482"/>
        <v>26</v>
      </c>
      <c r="O7855" s="4"/>
      <c r="P7855" s="4">
        <v>47</v>
      </c>
      <c r="Q7855" s="4">
        <v>30</v>
      </c>
      <c r="R7855" s="4">
        <v>42</v>
      </c>
      <c r="S7855" s="4">
        <v>33</v>
      </c>
      <c r="T7855" s="4">
        <v>42</v>
      </c>
      <c r="U7855" s="4">
        <v>25</v>
      </c>
      <c r="V7855" s="13">
        <v>38</v>
      </c>
      <c r="W7855" s="4">
        <v>34</v>
      </c>
      <c r="X7855" s="4">
        <v>33</v>
      </c>
      <c r="Y7855">
        <f t="shared" si="1478"/>
        <v>0</v>
      </c>
      <c r="Z7855">
        <f t="shared" si="1479"/>
        <v>0</v>
      </c>
    </row>
    <row r="7856" spans="2:26" x14ac:dyDescent="0.25">
      <c r="B7856" s="11">
        <f t="shared" si="1480"/>
        <v>44888.833333314309</v>
      </c>
      <c r="C7856" s="1">
        <f t="shared" si="1471"/>
        <v>11</v>
      </c>
      <c r="D7856" s="1">
        <f t="shared" si="1472"/>
        <v>3</v>
      </c>
      <c r="E7856" s="12">
        <f t="shared" si="1473"/>
        <v>21</v>
      </c>
      <c r="F7856" s="124" t="str">
        <f t="shared" si="1474"/>
        <v>0</v>
      </c>
      <c r="G7856" s="1">
        <f ca="1">(OFFSET(O7856,0,MATCH(Customer!$J$6,'CDH &amp; HDH'!$P$11:$X$11,0)))</f>
        <v>36</v>
      </c>
      <c r="H7856" s="1" t="str">
        <f t="shared" si="1475"/>
        <v>Heating</v>
      </c>
      <c r="I7856" s="1">
        <f ca="1">OFFSET(IF($H7856="Cooling",Customer!$C$25,Customer!$C$52),E7856,D7856)</f>
        <v>66</v>
      </c>
      <c r="J7856" s="1">
        <f ca="1">OFFSET(IF($H7856="Cooling",Customer!$L$25,Customer!$L$52),$E7856,$D7856)</f>
        <v>64</v>
      </c>
      <c r="K7856" s="16">
        <f t="shared" si="1476"/>
        <v>0</v>
      </c>
      <c r="L7856" s="16">
        <f t="shared" si="1477"/>
        <v>0</v>
      </c>
      <c r="M7856" s="17">
        <f t="shared" ca="1" si="1481"/>
        <v>30</v>
      </c>
      <c r="N7856" s="17">
        <f t="shared" ca="1" si="1482"/>
        <v>28</v>
      </c>
      <c r="O7856" s="4"/>
      <c r="P7856" s="4">
        <v>47</v>
      </c>
      <c r="Q7856" s="4">
        <v>30</v>
      </c>
      <c r="R7856" s="4">
        <v>41</v>
      </c>
      <c r="S7856" s="4">
        <v>33</v>
      </c>
      <c r="T7856" s="4">
        <v>41</v>
      </c>
      <c r="U7856" s="4">
        <v>24</v>
      </c>
      <c r="V7856" s="13">
        <v>36</v>
      </c>
      <c r="W7856" s="4">
        <v>33</v>
      </c>
      <c r="X7856" s="4">
        <v>32</v>
      </c>
      <c r="Y7856">
        <f t="shared" si="1478"/>
        <v>0</v>
      </c>
      <c r="Z7856">
        <f t="shared" si="1479"/>
        <v>0</v>
      </c>
    </row>
    <row r="7857" spans="2:26" x14ac:dyDescent="0.25">
      <c r="B7857" s="11">
        <f t="shared" si="1480"/>
        <v>44888.874999980973</v>
      </c>
      <c r="C7857" s="1">
        <f t="shared" si="1471"/>
        <v>11</v>
      </c>
      <c r="D7857" s="1">
        <f t="shared" si="1472"/>
        <v>3</v>
      </c>
      <c r="E7857" s="12">
        <f t="shared" si="1473"/>
        <v>22</v>
      </c>
      <c r="F7857" s="124" t="str">
        <f t="shared" si="1474"/>
        <v>0</v>
      </c>
      <c r="G7857" s="1">
        <f ca="1">(OFFSET(O7857,0,MATCH(Customer!$J$6,'CDH &amp; HDH'!$P$11:$X$11,0)))</f>
        <v>34</v>
      </c>
      <c r="H7857" s="1" t="str">
        <f t="shared" si="1475"/>
        <v>Heating</v>
      </c>
      <c r="I7857" s="1">
        <f ca="1">OFFSET(IF($H7857="Cooling",Customer!$C$25,Customer!$C$52),E7857,D7857)</f>
        <v>66</v>
      </c>
      <c r="J7857" s="1">
        <f ca="1">OFFSET(IF($H7857="Cooling",Customer!$L$25,Customer!$L$52),$E7857,$D7857)</f>
        <v>64</v>
      </c>
      <c r="K7857" s="16">
        <f t="shared" si="1476"/>
        <v>0</v>
      </c>
      <c r="L7857" s="16">
        <f t="shared" si="1477"/>
        <v>0</v>
      </c>
      <c r="M7857" s="17">
        <f t="shared" ca="1" si="1481"/>
        <v>32</v>
      </c>
      <c r="N7857" s="17">
        <f t="shared" ca="1" si="1482"/>
        <v>30</v>
      </c>
      <c r="O7857" s="4"/>
      <c r="P7857" s="4">
        <v>46</v>
      </c>
      <c r="Q7857" s="4">
        <v>28</v>
      </c>
      <c r="R7857" s="4">
        <v>41</v>
      </c>
      <c r="S7857" s="4">
        <v>31</v>
      </c>
      <c r="T7857" s="4">
        <v>40</v>
      </c>
      <c r="U7857" s="4">
        <v>20</v>
      </c>
      <c r="V7857" s="13">
        <v>34</v>
      </c>
      <c r="W7857" s="4">
        <v>33</v>
      </c>
      <c r="X7857" s="4">
        <v>32</v>
      </c>
      <c r="Y7857">
        <f t="shared" si="1478"/>
        <v>0</v>
      </c>
      <c r="Z7857">
        <f t="shared" si="1479"/>
        <v>0</v>
      </c>
    </row>
    <row r="7858" spans="2:26" x14ac:dyDescent="0.25">
      <c r="B7858" s="11">
        <f t="shared" si="1480"/>
        <v>44888.916666647638</v>
      </c>
      <c r="C7858" s="1">
        <f t="shared" si="1471"/>
        <v>11</v>
      </c>
      <c r="D7858" s="1">
        <f t="shared" si="1472"/>
        <v>3</v>
      </c>
      <c r="E7858" s="12">
        <f t="shared" si="1473"/>
        <v>23</v>
      </c>
      <c r="F7858" s="124" t="str">
        <f t="shared" si="1474"/>
        <v>0</v>
      </c>
      <c r="G7858" s="1">
        <f ca="1">(OFFSET(O7858,0,MATCH(Customer!$J$6,'CDH &amp; HDH'!$P$11:$X$11,0)))</f>
        <v>33</v>
      </c>
      <c r="H7858" s="1" t="str">
        <f t="shared" si="1475"/>
        <v>Heating</v>
      </c>
      <c r="I7858" s="1">
        <f ca="1">OFFSET(IF($H7858="Cooling",Customer!$C$25,Customer!$C$52),E7858,D7858)</f>
        <v>66</v>
      </c>
      <c r="J7858" s="1">
        <f ca="1">OFFSET(IF($H7858="Cooling",Customer!$L$25,Customer!$L$52),$E7858,$D7858)</f>
        <v>64</v>
      </c>
      <c r="K7858" s="16">
        <f t="shared" si="1476"/>
        <v>0</v>
      </c>
      <c r="L7858" s="16">
        <f t="shared" si="1477"/>
        <v>0</v>
      </c>
      <c r="M7858" s="17">
        <f t="shared" ca="1" si="1481"/>
        <v>33</v>
      </c>
      <c r="N7858" s="17">
        <f t="shared" ca="1" si="1482"/>
        <v>31</v>
      </c>
      <c r="O7858" s="4"/>
      <c r="P7858" s="4">
        <v>46</v>
      </c>
      <c r="Q7858" s="4">
        <v>27</v>
      </c>
      <c r="R7858" s="4">
        <v>39</v>
      </c>
      <c r="S7858" s="4">
        <v>29</v>
      </c>
      <c r="T7858" s="4">
        <v>38</v>
      </c>
      <c r="U7858" s="4">
        <v>23</v>
      </c>
      <c r="V7858" s="13">
        <v>33</v>
      </c>
      <c r="W7858" s="4">
        <v>33</v>
      </c>
      <c r="X7858" s="4">
        <v>30</v>
      </c>
      <c r="Y7858">
        <f t="shared" si="1478"/>
        <v>0</v>
      </c>
      <c r="Z7858">
        <f t="shared" si="1479"/>
        <v>0</v>
      </c>
    </row>
    <row r="7859" spans="2:26" x14ac:dyDescent="0.25">
      <c r="B7859" s="11">
        <f t="shared" si="1480"/>
        <v>44888.958333314302</v>
      </c>
      <c r="C7859" s="1">
        <f t="shared" si="1471"/>
        <v>11</v>
      </c>
      <c r="D7859" s="1">
        <f t="shared" si="1472"/>
        <v>3</v>
      </c>
      <c r="E7859" s="12">
        <f t="shared" si="1473"/>
        <v>24</v>
      </c>
      <c r="F7859" s="124" t="str">
        <f t="shared" si="1474"/>
        <v>0</v>
      </c>
      <c r="G7859" s="1">
        <f ca="1">(OFFSET(O7859,0,MATCH(Customer!$J$6,'CDH &amp; HDH'!$P$11:$X$11,0)))</f>
        <v>32</v>
      </c>
      <c r="H7859" s="1" t="str">
        <f t="shared" si="1475"/>
        <v>Heating</v>
      </c>
      <c r="I7859" s="1">
        <f ca="1">OFFSET(IF($H7859="Cooling",Customer!$C$25,Customer!$C$52),E7859,D7859)</f>
        <v>66</v>
      </c>
      <c r="J7859" s="1">
        <f ca="1">OFFSET(IF($H7859="Cooling",Customer!$L$25,Customer!$L$52),$E7859,$D7859)</f>
        <v>64</v>
      </c>
      <c r="K7859" s="16">
        <f t="shared" si="1476"/>
        <v>0</v>
      </c>
      <c r="L7859" s="16">
        <f t="shared" si="1477"/>
        <v>0</v>
      </c>
      <c r="M7859" s="17">
        <f t="shared" ca="1" si="1481"/>
        <v>34</v>
      </c>
      <c r="N7859" s="17">
        <f t="shared" ca="1" si="1482"/>
        <v>32</v>
      </c>
      <c r="O7859" s="4"/>
      <c r="P7859" s="4">
        <v>43</v>
      </c>
      <c r="Q7859" s="4">
        <v>26</v>
      </c>
      <c r="R7859" s="4">
        <v>40</v>
      </c>
      <c r="S7859" s="4">
        <v>29</v>
      </c>
      <c r="T7859" s="4">
        <v>37</v>
      </c>
      <c r="U7859" s="4">
        <v>20</v>
      </c>
      <c r="V7859" s="13">
        <v>32</v>
      </c>
      <c r="W7859" s="4">
        <v>33</v>
      </c>
      <c r="X7859" s="4">
        <v>29</v>
      </c>
      <c r="Y7859">
        <f t="shared" si="1478"/>
        <v>0</v>
      </c>
      <c r="Z7859">
        <f t="shared" si="1479"/>
        <v>0</v>
      </c>
    </row>
    <row r="7860" spans="2:26" x14ac:dyDescent="0.25">
      <c r="B7860" s="11">
        <f t="shared" si="1480"/>
        <v>44888.999999980966</v>
      </c>
      <c r="C7860" s="1">
        <f t="shared" si="1471"/>
        <v>11</v>
      </c>
      <c r="D7860" s="1">
        <f t="shared" si="1472"/>
        <v>4</v>
      </c>
      <c r="E7860" s="12">
        <f t="shared" si="1473"/>
        <v>1</v>
      </c>
      <c r="F7860" s="124" t="str">
        <f t="shared" si="1474"/>
        <v>0</v>
      </c>
      <c r="G7860" s="1">
        <f ca="1">(OFFSET(O7860,0,MATCH(Customer!$J$6,'CDH &amp; HDH'!$P$11:$X$11,0)))</f>
        <v>32</v>
      </c>
      <c r="H7860" s="1" t="str">
        <f t="shared" si="1475"/>
        <v>Heating</v>
      </c>
      <c r="I7860" s="1">
        <f ca="1">OFFSET(IF($H7860="Cooling",Customer!$C$25,Customer!$C$52),E7860,D7860)</f>
        <v>66</v>
      </c>
      <c r="J7860" s="1">
        <f ca="1">OFFSET(IF($H7860="Cooling",Customer!$L$25,Customer!$L$52),$E7860,$D7860)</f>
        <v>64</v>
      </c>
      <c r="K7860" s="16">
        <f t="shared" si="1476"/>
        <v>0</v>
      </c>
      <c r="L7860" s="16">
        <f t="shared" si="1477"/>
        <v>0</v>
      </c>
      <c r="M7860" s="17">
        <f t="shared" ca="1" si="1481"/>
        <v>34</v>
      </c>
      <c r="N7860" s="17">
        <f t="shared" ca="1" si="1482"/>
        <v>32</v>
      </c>
      <c r="O7860" s="4"/>
      <c r="P7860" s="4">
        <v>43</v>
      </c>
      <c r="Q7860" s="4">
        <v>26</v>
      </c>
      <c r="R7860" s="4">
        <v>41</v>
      </c>
      <c r="S7860" s="4">
        <v>28</v>
      </c>
      <c r="T7860" s="4">
        <v>34</v>
      </c>
      <c r="U7860" s="4">
        <v>20</v>
      </c>
      <c r="V7860" s="13">
        <v>32</v>
      </c>
      <c r="W7860" s="4">
        <v>33</v>
      </c>
      <c r="X7860" s="4">
        <v>29</v>
      </c>
      <c r="Y7860">
        <f t="shared" si="1478"/>
        <v>0</v>
      </c>
      <c r="Z7860">
        <f t="shared" si="1479"/>
        <v>0</v>
      </c>
    </row>
    <row r="7861" spans="2:26" x14ac:dyDescent="0.25">
      <c r="B7861" s="11">
        <f t="shared" si="1480"/>
        <v>44889.04166664763</v>
      </c>
      <c r="C7861" s="1">
        <f t="shared" si="1471"/>
        <v>11</v>
      </c>
      <c r="D7861" s="1">
        <f t="shared" si="1472"/>
        <v>4</v>
      </c>
      <c r="E7861" s="12">
        <f t="shared" si="1473"/>
        <v>2</v>
      </c>
      <c r="F7861" s="124" t="str">
        <f t="shared" si="1474"/>
        <v>0</v>
      </c>
      <c r="G7861" s="1">
        <f ca="1">(OFFSET(O7861,0,MATCH(Customer!$J$6,'CDH &amp; HDH'!$P$11:$X$11,0)))</f>
        <v>29</v>
      </c>
      <c r="H7861" s="1" t="str">
        <f t="shared" si="1475"/>
        <v>Heating</v>
      </c>
      <c r="I7861" s="1">
        <f ca="1">OFFSET(IF($H7861="Cooling",Customer!$C$25,Customer!$C$52),E7861,D7861)</f>
        <v>66</v>
      </c>
      <c r="J7861" s="1">
        <f ca="1">OFFSET(IF($H7861="Cooling",Customer!$L$25,Customer!$L$52),$E7861,$D7861)</f>
        <v>64</v>
      </c>
      <c r="K7861" s="16">
        <f t="shared" si="1476"/>
        <v>0</v>
      </c>
      <c r="L7861" s="16">
        <f t="shared" si="1477"/>
        <v>0</v>
      </c>
      <c r="M7861" s="17">
        <f t="shared" ca="1" si="1481"/>
        <v>37</v>
      </c>
      <c r="N7861" s="17">
        <f t="shared" ca="1" si="1482"/>
        <v>35</v>
      </c>
      <c r="O7861" s="4"/>
      <c r="P7861" s="4">
        <v>40</v>
      </c>
      <c r="Q7861" s="4">
        <v>26</v>
      </c>
      <c r="R7861" s="4">
        <v>42</v>
      </c>
      <c r="S7861" s="4">
        <v>28</v>
      </c>
      <c r="T7861" s="4">
        <v>33</v>
      </c>
      <c r="U7861" s="4">
        <v>22</v>
      </c>
      <c r="V7861" s="13">
        <v>29</v>
      </c>
      <c r="W7861" s="4">
        <v>32</v>
      </c>
      <c r="X7861" s="4">
        <v>27</v>
      </c>
      <c r="Y7861">
        <f t="shared" si="1478"/>
        <v>0</v>
      </c>
      <c r="Z7861">
        <f t="shared" si="1479"/>
        <v>0</v>
      </c>
    </row>
    <row r="7862" spans="2:26" x14ac:dyDescent="0.25">
      <c r="B7862" s="11">
        <f t="shared" si="1480"/>
        <v>44889.083333314295</v>
      </c>
      <c r="C7862" s="1">
        <f t="shared" si="1471"/>
        <v>11</v>
      </c>
      <c r="D7862" s="1">
        <f t="shared" si="1472"/>
        <v>4</v>
      </c>
      <c r="E7862" s="12">
        <f t="shared" si="1473"/>
        <v>3</v>
      </c>
      <c r="F7862" s="124" t="str">
        <f t="shared" si="1474"/>
        <v>0</v>
      </c>
      <c r="G7862" s="1">
        <f ca="1">(OFFSET(O7862,0,MATCH(Customer!$J$6,'CDH &amp; HDH'!$P$11:$X$11,0)))</f>
        <v>29</v>
      </c>
      <c r="H7862" s="1" t="str">
        <f t="shared" si="1475"/>
        <v>Heating</v>
      </c>
      <c r="I7862" s="1">
        <f ca="1">OFFSET(IF($H7862="Cooling",Customer!$C$25,Customer!$C$52),E7862,D7862)</f>
        <v>66</v>
      </c>
      <c r="J7862" s="1">
        <f ca="1">OFFSET(IF($H7862="Cooling",Customer!$L$25,Customer!$L$52),$E7862,$D7862)</f>
        <v>64</v>
      </c>
      <c r="K7862" s="16">
        <f t="shared" si="1476"/>
        <v>0</v>
      </c>
      <c r="L7862" s="16">
        <f t="shared" si="1477"/>
        <v>0</v>
      </c>
      <c r="M7862" s="17">
        <f t="shared" ca="1" si="1481"/>
        <v>37</v>
      </c>
      <c r="N7862" s="17">
        <f t="shared" ca="1" si="1482"/>
        <v>35</v>
      </c>
      <c r="O7862" s="4"/>
      <c r="P7862" s="4">
        <v>35</v>
      </c>
      <c r="Q7862" s="4">
        <v>28</v>
      </c>
      <c r="R7862" s="4">
        <v>43</v>
      </c>
      <c r="S7862" s="4">
        <v>30</v>
      </c>
      <c r="T7862" s="4">
        <v>34</v>
      </c>
      <c r="U7862" s="4">
        <v>23</v>
      </c>
      <c r="V7862" s="13">
        <v>29</v>
      </c>
      <c r="W7862" s="4">
        <v>31</v>
      </c>
      <c r="X7862" s="4">
        <v>28</v>
      </c>
      <c r="Y7862">
        <f t="shared" si="1478"/>
        <v>0</v>
      </c>
      <c r="Z7862">
        <f t="shared" si="1479"/>
        <v>0</v>
      </c>
    </row>
    <row r="7863" spans="2:26" x14ac:dyDescent="0.25">
      <c r="B7863" s="11">
        <f t="shared" si="1480"/>
        <v>44889.124999980959</v>
      </c>
      <c r="C7863" s="1">
        <f t="shared" si="1471"/>
        <v>11</v>
      </c>
      <c r="D7863" s="1">
        <f t="shared" si="1472"/>
        <v>4</v>
      </c>
      <c r="E7863" s="12">
        <f t="shared" si="1473"/>
        <v>4</v>
      </c>
      <c r="F7863" s="124" t="str">
        <f t="shared" si="1474"/>
        <v>0</v>
      </c>
      <c r="G7863" s="1">
        <f ca="1">(OFFSET(O7863,0,MATCH(Customer!$J$6,'CDH &amp; HDH'!$P$11:$X$11,0)))</f>
        <v>27</v>
      </c>
      <c r="H7863" s="1" t="str">
        <f t="shared" si="1475"/>
        <v>Heating</v>
      </c>
      <c r="I7863" s="1">
        <f ca="1">OFFSET(IF($H7863="Cooling",Customer!$C$25,Customer!$C$52),E7863,D7863)</f>
        <v>66</v>
      </c>
      <c r="J7863" s="1">
        <f ca="1">OFFSET(IF($H7863="Cooling",Customer!$L$25,Customer!$L$52),$E7863,$D7863)</f>
        <v>64</v>
      </c>
      <c r="K7863" s="16">
        <f t="shared" si="1476"/>
        <v>0</v>
      </c>
      <c r="L7863" s="16">
        <f t="shared" si="1477"/>
        <v>0</v>
      </c>
      <c r="M7863" s="17">
        <f t="shared" ca="1" si="1481"/>
        <v>39</v>
      </c>
      <c r="N7863" s="17">
        <f t="shared" ca="1" si="1482"/>
        <v>37</v>
      </c>
      <c r="O7863" s="4"/>
      <c r="P7863" s="4">
        <v>34</v>
      </c>
      <c r="Q7863" s="4">
        <v>27</v>
      </c>
      <c r="R7863" s="4">
        <v>43</v>
      </c>
      <c r="S7863" s="4">
        <v>29</v>
      </c>
      <c r="T7863" s="4">
        <v>32</v>
      </c>
      <c r="U7863" s="4">
        <v>22</v>
      </c>
      <c r="V7863" s="13">
        <v>27</v>
      </c>
      <c r="W7863" s="4">
        <v>29</v>
      </c>
      <c r="X7863" s="4">
        <v>28</v>
      </c>
      <c r="Y7863">
        <f t="shared" si="1478"/>
        <v>0</v>
      </c>
      <c r="Z7863">
        <f t="shared" si="1479"/>
        <v>0</v>
      </c>
    </row>
    <row r="7864" spans="2:26" x14ac:dyDescent="0.25">
      <c r="B7864" s="11">
        <f t="shared" si="1480"/>
        <v>44889.166666647623</v>
      </c>
      <c r="C7864" s="1">
        <f t="shared" si="1471"/>
        <v>11</v>
      </c>
      <c r="D7864" s="1">
        <f t="shared" si="1472"/>
        <v>4</v>
      </c>
      <c r="E7864" s="12">
        <f t="shared" si="1473"/>
        <v>5</v>
      </c>
      <c r="F7864" s="124" t="str">
        <f t="shared" si="1474"/>
        <v>0</v>
      </c>
      <c r="G7864" s="1">
        <f ca="1">(OFFSET(O7864,0,MATCH(Customer!$J$6,'CDH &amp; HDH'!$P$11:$X$11,0)))</f>
        <v>27</v>
      </c>
      <c r="H7864" s="1" t="str">
        <f t="shared" si="1475"/>
        <v>Heating</v>
      </c>
      <c r="I7864" s="1">
        <f ca="1">OFFSET(IF($H7864="Cooling",Customer!$C$25,Customer!$C$52),E7864,D7864)</f>
        <v>66</v>
      </c>
      <c r="J7864" s="1">
        <f ca="1">OFFSET(IF($H7864="Cooling",Customer!$L$25,Customer!$L$52),$E7864,$D7864)</f>
        <v>64</v>
      </c>
      <c r="K7864" s="16">
        <f t="shared" si="1476"/>
        <v>0</v>
      </c>
      <c r="L7864" s="16">
        <f t="shared" si="1477"/>
        <v>0</v>
      </c>
      <c r="M7864" s="17">
        <f t="shared" ca="1" si="1481"/>
        <v>39</v>
      </c>
      <c r="N7864" s="17">
        <f t="shared" ca="1" si="1482"/>
        <v>37</v>
      </c>
      <c r="O7864" s="4"/>
      <c r="P7864" s="4">
        <v>35</v>
      </c>
      <c r="Q7864" s="4">
        <v>27</v>
      </c>
      <c r="R7864" s="4">
        <v>43</v>
      </c>
      <c r="S7864" s="4">
        <v>31</v>
      </c>
      <c r="T7864" s="4">
        <v>31</v>
      </c>
      <c r="U7864" s="4">
        <v>22</v>
      </c>
      <c r="V7864" s="13">
        <v>27</v>
      </c>
      <c r="W7864" s="4">
        <v>28</v>
      </c>
      <c r="X7864" s="4">
        <v>28</v>
      </c>
      <c r="Y7864">
        <f t="shared" si="1478"/>
        <v>0</v>
      </c>
      <c r="Z7864">
        <f t="shared" si="1479"/>
        <v>0</v>
      </c>
    </row>
    <row r="7865" spans="2:26" x14ac:dyDescent="0.25">
      <c r="B7865" s="11">
        <f t="shared" si="1480"/>
        <v>44889.208333314287</v>
      </c>
      <c r="C7865" s="1">
        <f t="shared" si="1471"/>
        <v>11</v>
      </c>
      <c r="D7865" s="1">
        <f t="shared" si="1472"/>
        <v>4</v>
      </c>
      <c r="E7865" s="12">
        <f t="shared" si="1473"/>
        <v>6</v>
      </c>
      <c r="F7865" s="124" t="str">
        <f t="shared" si="1474"/>
        <v>0</v>
      </c>
      <c r="G7865" s="1">
        <f ca="1">(OFFSET(O7865,0,MATCH(Customer!$J$6,'CDH &amp; HDH'!$P$11:$X$11,0)))</f>
        <v>25</v>
      </c>
      <c r="H7865" s="1" t="str">
        <f t="shared" si="1475"/>
        <v>Heating</v>
      </c>
      <c r="I7865" s="1">
        <f ca="1">OFFSET(IF($H7865="Cooling",Customer!$C$25,Customer!$C$52),E7865,D7865)</f>
        <v>66</v>
      </c>
      <c r="J7865" s="1">
        <f ca="1">OFFSET(IF($H7865="Cooling",Customer!$L$25,Customer!$L$52),$E7865,$D7865)</f>
        <v>64</v>
      </c>
      <c r="K7865" s="16">
        <f t="shared" si="1476"/>
        <v>0</v>
      </c>
      <c r="L7865" s="16">
        <f t="shared" si="1477"/>
        <v>0</v>
      </c>
      <c r="M7865" s="17">
        <f t="shared" ca="1" si="1481"/>
        <v>41</v>
      </c>
      <c r="N7865" s="17">
        <f t="shared" ca="1" si="1482"/>
        <v>39</v>
      </c>
      <c r="O7865" s="4"/>
      <c r="P7865" s="4">
        <v>32</v>
      </c>
      <c r="Q7865" s="4">
        <v>26</v>
      </c>
      <c r="R7865" s="4">
        <v>39</v>
      </c>
      <c r="S7865" s="4">
        <v>29</v>
      </c>
      <c r="T7865" s="4">
        <v>30</v>
      </c>
      <c r="U7865" s="4">
        <v>19</v>
      </c>
      <c r="V7865" s="13">
        <v>25</v>
      </c>
      <c r="W7865" s="4">
        <v>26</v>
      </c>
      <c r="X7865" s="4">
        <v>27</v>
      </c>
      <c r="Y7865">
        <f t="shared" si="1478"/>
        <v>0</v>
      </c>
      <c r="Z7865">
        <f t="shared" si="1479"/>
        <v>0</v>
      </c>
    </row>
    <row r="7866" spans="2:26" x14ac:dyDescent="0.25">
      <c r="B7866" s="11">
        <f t="shared" si="1480"/>
        <v>44889.249999980952</v>
      </c>
      <c r="C7866" s="1">
        <f t="shared" si="1471"/>
        <v>11</v>
      </c>
      <c r="D7866" s="1">
        <f t="shared" si="1472"/>
        <v>4</v>
      </c>
      <c r="E7866" s="12">
        <f t="shared" si="1473"/>
        <v>7</v>
      </c>
      <c r="F7866" s="124" t="str">
        <f t="shared" si="1474"/>
        <v>0</v>
      </c>
      <c r="G7866" s="1">
        <f ca="1">(OFFSET(O7866,0,MATCH(Customer!$J$6,'CDH &amp; HDH'!$P$11:$X$11,0)))</f>
        <v>23</v>
      </c>
      <c r="H7866" s="1" t="str">
        <f t="shared" si="1475"/>
        <v>Heating</v>
      </c>
      <c r="I7866" s="1">
        <f ca="1">OFFSET(IF($H7866="Cooling",Customer!$C$25,Customer!$C$52),E7866,D7866)</f>
        <v>66</v>
      </c>
      <c r="J7866" s="1">
        <f ca="1">OFFSET(IF($H7866="Cooling",Customer!$L$25,Customer!$L$52),$E7866,$D7866)</f>
        <v>64</v>
      </c>
      <c r="K7866" s="16">
        <f t="shared" si="1476"/>
        <v>0</v>
      </c>
      <c r="L7866" s="16">
        <f t="shared" si="1477"/>
        <v>0</v>
      </c>
      <c r="M7866" s="17">
        <f t="shared" ca="1" si="1481"/>
        <v>43</v>
      </c>
      <c r="N7866" s="17">
        <f t="shared" ca="1" si="1482"/>
        <v>41</v>
      </c>
      <c r="O7866" s="4"/>
      <c r="P7866" s="4">
        <v>32</v>
      </c>
      <c r="Q7866" s="4">
        <v>26</v>
      </c>
      <c r="R7866" s="4">
        <v>39</v>
      </c>
      <c r="S7866" s="4">
        <v>29</v>
      </c>
      <c r="T7866" s="4">
        <v>31</v>
      </c>
      <c r="U7866" s="4">
        <v>21</v>
      </c>
      <c r="V7866" s="13">
        <v>23</v>
      </c>
      <c r="W7866" s="4">
        <v>25</v>
      </c>
      <c r="X7866" s="4">
        <v>27</v>
      </c>
      <c r="Y7866">
        <f t="shared" si="1478"/>
        <v>0</v>
      </c>
      <c r="Z7866">
        <f t="shared" si="1479"/>
        <v>0</v>
      </c>
    </row>
    <row r="7867" spans="2:26" x14ac:dyDescent="0.25">
      <c r="B7867" s="11">
        <f t="shared" si="1480"/>
        <v>44889.291666647616</v>
      </c>
      <c r="C7867" s="1">
        <f t="shared" si="1471"/>
        <v>11</v>
      </c>
      <c r="D7867" s="1">
        <f t="shared" si="1472"/>
        <v>4</v>
      </c>
      <c r="E7867" s="12">
        <f t="shared" si="1473"/>
        <v>8</v>
      </c>
      <c r="F7867" s="124" t="str">
        <f t="shared" si="1474"/>
        <v>0</v>
      </c>
      <c r="G7867" s="1">
        <f ca="1">(OFFSET(O7867,0,MATCH(Customer!$J$6,'CDH &amp; HDH'!$P$11:$X$11,0)))</f>
        <v>25</v>
      </c>
      <c r="H7867" s="1" t="str">
        <f t="shared" si="1475"/>
        <v>Heating</v>
      </c>
      <c r="I7867" s="1">
        <f ca="1">OFFSET(IF($H7867="Cooling",Customer!$C$25,Customer!$C$52),E7867,D7867)</f>
        <v>70</v>
      </c>
      <c r="J7867" s="1">
        <f ca="1">OFFSET(IF($H7867="Cooling",Customer!$L$25,Customer!$L$52),$E7867,$D7867)</f>
        <v>70</v>
      </c>
      <c r="K7867" s="16">
        <f t="shared" si="1476"/>
        <v>0</v>
      </c>
      <c r="L7867" s="16">
        <f t="shared" si="1477"/>
        <v>0</v>
      </c>
      <c r="M7867" s="17">
        <f t="shared" ca="1" si="1481"/>
        <v>45</v>
      </c>
      <c r="N7867" s="17">
        <f t="shared" ca="1" si="1482"/>
        <v>45</v>
      </c>
      <c r="O7867" s="4"/>
      <c r="P7867" s="4">
        <v>34</v>
      </c>
      <c r="Q7867" s="4">
        <v>26</v>
      </c>
      <c r="R7867" s="4">
        <v>36</v>
      </c>
      <c r="S7867" s="4">
        <v>27</v>
      </c>
      <c r="T7867" s="4">
        <v>32</v>
      </c>
      <c r="U7867" s="4">
        <v>21</v>
      </c>
      <c r="V7867" s="13">
        <v>25</v>
      </c>
      <c r="W7867" s="4">
        <v>26</v>
      </c>
      <c r="X7867" s="4">
        <v>28</v>
      </c>
      <c r="Y7867">
        <f t="shared" si="1478"/>
        <v>0</v>
      </c>
      <c r="Z7867">
        <f t="shared" si="1479"/>
        <v>0</v>
      </c>
    </row>
    <row r="7868" spans="2:26" x14ac:dyDescent="0.25">
      <c r="B7868" s="11">
        <f t="shared" si="1480"/>
        <v>44889.33333331428</v>
      </c>
      <c r="C7868" s="1">
        <f t="shared" si="1471"/>
        <v>11</v>
      </c>
      <c r="D7868" s="1">
        <f t="shared" si="1472"/>
        <v>4</v>
      </c>
      <c r="E7868" s="12">
        <f t="shared" si="1473"/>
        <v>9</v>
      </c>
      <c r="F7868" s="124" t="str">
        <f t="shared" si="1474"/>
        <v>0</v>
      </c>
      <c r="G7868" s="1">
        <f ca="1">(OFFSET(O7868,0,MATCH(Customer!$J$6,'CDH &amp; HDH'!$P$11:$X$11,0)))</f>
        <v>28</v>
      </c>
      <c r="H7868" s="1" t="str">
        <f t="shared" si="1475"/>
        <v>Heating</v>
      </c>
      <c r="I7868" s="1">
        <f ca="1">OFFSET(IF($H7868="Cooling",Customer!$C$25,Customer!$C$52),E7868,D7868)</f>
        <v>70</v>
      </c>
      <c r="J7868" s="1">
        <f ca="1">OFFSET(IF($H7868="Cooling",Customer!$L$25,Customer!$L$52),$E7868,$D7868)</f>
        <v>70</v>
      </c>
      <c r="K7868" s="16">
        <f t="shared" si="1476"/>
        <v>0</v>
      </c>
      <c r="L7868" s="16">
        <f t="shared" si="1477"/>
        <v>0</v>
      </c>
      <c r="M7868" s="17">
        <f t="shared" ca="1" si="1481"/>
        <v>42</v>
      </c>
      <c r="N7868" s="17">
        <f t="shared" ca="1" si="1482"/>
        <v>42</v>
      </c>
      <c r="O7868" s="4"/>
      <c r="P7868" s="4">
        <v>38</v>
      </c>
      <c r="Q7868" s="4">
        <v>28</v>
      </c>
      <c r="R7868" s="4">
        <v>36</v>
      </c>
      <c r="S7868" s="4">
        <v>32</v>
      </c>
      <c r="T7868" s="4">
        <v>36</v>
      </c>
      <c r="U7868" s="4">
        <v>25</v>
      </c>
      <c r="V7868" s="13">
        <v>28</v>
      </c>
      <c r="W7868" s="4">
        <v>29</v>
      </c>
      <c r="X7868" s="4">
        <v>30</v>
      </c>
      <c r="Y7868">
        <f t="shared" si="1478"/>
        <v>0</v>
      </c>
      <c r="Z7868">
        <f t="shared" si="1479"/>
        <v>0</v>
      </c>
    </row>
    <row r="7869" spans="2:26" x14ac:dyDescent="0.25">
      <c r="B7869" s="11">
        <f t="shared" si="1480"/>
        <v>44889.374999980944</v>
      </c>
      <c r="C7869" s="1">
        <f t="shared" si="1471"/>
        <v>11</v>
      </c>
      <c r="D7869" s="1">
        <f t="shared" si="1472"/>
        <v>4</v>
      </c>
      <c r="E7869" s="12">
        <f t="shared" si="1473"/>
        <v>10</v>
      </c>
      <c r="F7869" s="124" t="str">
        <f t="shared" si="1474"/>
        <v>0</v>
      </c>
      <c r="G7869" s="1">
        <f ca="1">(OFFSET(O7869,0,MATCH(Customer!$J$6,'CDH &amp; HDH'!$P$11:$X$11,0)))</f>
        <v>34</v>
      </c>
      <c r="H7869" s="1" t="str">
        <f t="shared" si="1475"/>
        <v>Heating</v>
      </c>
      <c r="I7869" s="1">
        <f ca="1">OFFSET(IF($H7869="Cooling",Customer!$C$25,Customer!$C$52),E7869,D7869)</f>
        <v>70</v>
      </c>
      <c r="J7869" s="1">
        <f ca="1">OFFSET(IF($H7869="Cooling",Customer!$L$25,Customer!$L$52),$E7869,$D7869)</f>
        <v>70</v>
      </c>
      <c r="K7869" s="16">
        <f t="shared" si="1476"/>
        <v>0</v>
      </c>
      <c r="L7869" s="16">
        <f t="shared" si="1477"/>
        <v>0</v>
      </c>
      <c r="M7869" s="17">
        <f t="shared" ca="1" si="1481"/>
        <v>36</v>
      </c>
      <c r="N7869" s="17">
        <f t="shared" ca="1" si="1482"/>
        <v>36</v>
      </c>
      <c r="O7869" s="4"/>
      <c r="P7869" s="4">
        <v>44</v>
      </c>
      <c r="Q7869" s="4">
        <v>30</v>
      </c>
      <c r="R7869" s="4">
        <v>35</v>
      </c>
      <c r="S7869" s="4">
        <v>37</v>
      </c>
      <c r="T7869" s="4">
        <v>40</v>
      </c>
      <c r="U7869" s="4">
        <v>31</v>
      </c>
      <c r="V7869" s="13">
        <v>34</v>
      </c>
      <c r="W7869" s="4">
        <v>32</v>
      </c>
      <c r="X7869" s="4">
        <v>34</v>
      </c>
      <c r="Y7869">
        <f t="shared" si="1478"/>
        <v>0</v>
      </c>
      <c r="Z7869">
        <f t="shared" si="1479"/>
        <v>0</v>
      </c>
    </row>
    <row r="7870" spans="2:26" x14ac:dyDescent="0.25">
      <c r="B7870" s="11">
        <f t="shared" si="1480"/>
        <v>44889.416666647609</v>
      </c>
      <c r="C7870" s="1">
        <f t="shared" si="1471"/>
        <v>11</v>
      </c>
      <c r="D7870" s="1">
        <f t="shared" si="1472"/>
        <v>4</v>
      </c>
      <c r="E7870" s="12">
        <f t="shared" si="1473"/>
        <v>11</v>
      </c>
      <c r="F7870" s="124" t="str">
        <f t="shared" si="1474"/>
        <v>0</v>
      </c>
      <c r="G7870" s="1">
        <f ca="1">(OFFSET(O7870,0,MATCH(Customer!$J$6,'CDH &amp; HDH'!$P$11:$X$11,0)))</f>
        <v>40</v>
      </c>
      <c r="H7870" s="1" t="str">
        <f t="shared" si="1475"/>
        <v>Heating</v>
      </c>
      <c r="I7870" s="1">
        <f ca="1">OFFSET(IF($H7870="Cooling",Customer!$C$25,Customer!$C$52),E7870,D7870)</f>
        <v>70</v>
      </c>
      <c r="J7870" s="1">
        <f ca="1">OFFSET(IF($H7870="Cooling",Customer!$L$25,Customer!$L$52),$E7870,$D7870)</f>
        <v>70</v>
      </c>
      <c r="K7870" s="16">
        <f t="shared" si="1476"/>
        <v>0</v>
      </c>
      <c r="L7870" s="16">
        <f t="shared" si="1477"/>
        <v>0</v>
      </c>
      <c r="M7870" s="17">
        <f t="shared" ca="1" si="1481"/>
        <v>30</v>
      </c>
      <c r="N7870" s="17">
        <f t="shared" ca="1" si="1482"/>
        <v>30</v>
      </c>
      <c r="O7870" s="4"/>
      <c r="P7870" s="4">
        <v>50</v>
      </c>
      <c r="Q7870" s="4">
        <v>33</v>
      </c>
      <c r="R7870" s="4">
        <v>36</v>
      </c>
      <c r="S7870" s="4">
        <v>40</v>
      </c>
      <c r="T7870" s="4">
        <v>45</v>
      </c>
      <c r="U7870" s="4">
        <v>32</v>
      </c>
      <c r="V7870" s="13">
        <v>40</v>
      </c>
      <c r="W7870" s="4">
        <v>35</v>
      </c>
      <c r="X7870" s="4">
        <v>39</v>
      </c>
      <c r="Y7870">
        <f t="shared" si="1478"/>
        <v>0</v>
      </c>
      <c r="Z7870">
        <f t="shared" si="1479"/>
        <v>0</v>
      </c>
    </row>
    <row r="7871" spans="2:26" x14ac:dyDescent="0.25">
      <c r="B7871" s="11">
        <f t="shared" si="1480"/>
        <v>44889.458333314273</v>
      </c>
      <c r="C7871" s="1">
        <f t="shared" si="1471"/>
        <v>11</v>
      </c>
      <c r="D7871" s="1">
        <f t="shared" si="1472"/>
        <v>4</v>
      </c>
      <c r="E7871" s="12">
        <f t="shared" si="1473"/>
        <v>12</v>
      </c>
      <c r="F7871" s="124" t="str">
        <f t="shared" si="1474"/>
        <v>0</v>
      </c>
      <c r="G7871" s="1">
        <f ca="1">(OFFSET(O7871,0,MATCH(Customer!$J$6,'CDH &amp; HDH'!$P$11:$X$11,0)))</f>
        <v>42</v>
      </c>
      <c r="H7871" s="1" t="str">
        <f t="shared" si="1475"/>
        <v>Heating</v>
      </c>
      <c r="I7871" s="1">
        <f ca="1">OFFSET(IF($H7871="Cooling",Customer!$C$25,Customer!$C$52),E7871,D7871)</f>
        <v>70</v>
      </c>
      <c r="J7871" s="1">
        <f ca="1">OFFSET(IF($H7871="Cooling",Customer!$L$25,Customer!$L$52),$E7871,$D7871)</f>
        <v>70</v>
      </c>
      <c r="K7871" s="16">
        <f t="shared" si="1476"/>
        <v>0</v>
      </c>
      <c r="L7871" s="16">
        <f t="shared" si="1477"/>
        <v>0</v>
      </c>
      <c r="M7871" s="17">
        <f t="shared" ca="1" si="1481"/>
        <v>28</v>
      </c>
      <c r="N7871" s="17">
        <f t="shared" ca="1" si="1482"/>
        <v>28</v>
      </c>
      <c r="O7871" s="4"/>
      <c r="P7871" s="4">
        <v>54</v>
      </c>
      <c r="Q7871" s="4">
        <v>34</v>
      </c>
      <c r="R7871" s="4">
        <v>36</v>
      </c>
      <c r="S7871" s="4">
        <v>42</v>
      </c>
      <c r="T7871" s="4">
        <v>50</v>
      </c>
      <c r="U7871" s="4">
        <v>34</v>
      </c>
      <c r="V7871" s="13">
        <v>42</v>
      </c>
      <c r="W7871" s="4">
        <v>36</v>
      </c>
      <c r="X7871" s="4">
        <v>43</v>
      </c>
      <c r="Y7871">
        <f t="shared" si="1478"/>
        <v>0</v>
      </c>
      <c r="Z7871">
        <f t="shared" si="1479"/>
        <v>0</v>
      </c>
    </row>
    <row r="7872" spans="2:26" x14ac:dyDescent="0.25">
      <c r="B7872" s="11">
        <f t="shared" si="1480"/>
        <v>44889.499999980937</v>
      </c>
      <c r="C7872" s="1">
        <f t="shared" si="1471"/>
        <v>11</v>
      </c>
      <c r="D7872" s="1">
        <f t="shared" si="1472"/>
        <v>4</v>
      </c>
      <c r="E7872" s="12">
        <f t="shared" si="1473"/>
        <v>13</v>
      </c>
      <c r="F7872" s="124" t="str">
        <f t="shared" si="1474"/>
        <v>0</v>
      </c>
      <c r="G7872" s="1">
        <f ca="1">(OFFSET(O7872,0,MATCH(Customer!$J$6,'CDH &amp; HDH'!$P$11:$X$11,0)))</f>
        <v>45</v>
      </c>
      <c r="H7872" s="1" t="str">
        <f t="shared" si="1475"/>
        <v>Heating</v>
      </c>
      <c r="I7872" s="1">
        <f ca="1">OFFSET(IF($H7872="Cooling",Customer!$C$25,Customer!$C$52),E7872,D7872)</f>
        <v>70</v>
      </c>
      <c r="J7872" s="1">
        <f ca="1">OFFSET(IF($H7872="Cooling",Customer!$L$25,Customer!$L$52),$E7872,$D7872)</f>
        <v>70</v>
      </c>
      <c r="K7872" s="16">
        <f t="shared" si="1476"/>
        <v>0</v>
      </c>
      <c r="L7872" s="16">
        <f t="shared" si="1477"/>
        <v>0</v>
      </c>
      <c r="M7872" s="17">
        <f t="shared" ca="1" si="1481"/>
        <v>25</v>
      </c>
      <c r="N7872" s="17">
        <f t="shared" ca="1" si="1482"/>
        <v>25</v>
      </c>
      <c r="O7872" s="4"/>
      <c r="P7872" s="4">
        <v>58</v>
      </c>
      <c r="Q7872" s="4">
        <v>35</v>
      </c>
      <c r="R7872" s="4">
        <v>36</v>
      </c>
      <c r="S7872" s="4">
        <v>44</v>
      </c>
      <c r="T7872" s="4">
        <v>55</v>
      </c>
      <c r="U7872" s="4">
        <v>35</v>
      </c>
      <c r="V7872" s="13">
        <v>45</v>
      </c>
      <c r="W7872" s="4">
        <v>37</v>
      </c>
      <c r="X7872" s="4">
        <v>44</v>
      </c>
      <c r="Y7872">
        <f t="shared" si="1478"/>
        <v>0</v>
      </c>
      <c r="Z7872">
        <f t="shared" si="1479"/>
        <v>0</v>
      </c>
    </row>
    <row r="7873" spans="2:26" x14ac:dyDescent="0.25">
      <c r="B7873" s="11">
        <f t="shared" si="1480"/>
        <v>44889.541666647601</v>
      </c>
      <c r="C7873" s="1">
        <f t="shared" si="1471"/>
        <v>11</v>
      </c>
      <c r="D7873" s="1">
        <f t="shared" si="1472"/>
        <v>4</v>
      </c>
      <c r="E7873" s="12">
        <f t="shared" si="1473"/>
        <v>14</v>
      </c>
      <c r="F7873" s="124" t="str">
        <f t="shared" si="1474"/>
        <v>0</v>
      </c>
      <c r="G7873" s="1">
        <f ca="1">(OFFSET(O7873,0,MATCH(Customer!$J$6,'CDH &amp; HDH'!$P$11:$X$11,0)))</f>
        <v>46</v>
      </c>
      <c r="H7873" s="1" t="str">
        <f t="shared" si="1475"/>
        <v>Heating</v>
      </c>
      <c r="I7873" s="1">
        <f ca="1">OFFSET(IF($H7873="Cooling",Customer!$C$25,Customer!$C$52),E7873,D7873)</f>
        <v>70</v>
      </c>
      <c r="J7873" s="1">
        <f ca="1">OFFSET(IF($H7873="Cooling",Customer!$L$25,Customer!$L$52),$E7873,$D7873)</f>
        <v>70</v>
      </c>
      <c r="K7873" s="16">
        <f t="shared" si="1476"/>
        <v>0</v>
      </c>
      <c r="L7873" s="16">
        <f t="shared" si="1477"/>
        <v>0</v>
      </c>
      <c r="M7873" s="17">
        <f t="shared" ca="1" si="1481"/>
        <v>24</v>
      </c>
      <c r="N7873" s="17">
        <f t="shared" ca="1" si="1482"/>
        <v>24</v>
      </c>
      <c r="O7873" s="4"/>
      <c r="P7873" s="4">
        <v>60</v>
      </c>
      <c r="Q7873" s="4">
        <v>35</v>
      </c>
      <c r="R7873" s="4">
        <v>36</v>
      </c>
      <c r="S7873" s="4">
        <v>45</v>
      </c>
      <c r="T7873" s="4">
        <v>58</v>
      </c>
      <c r="U7873" s="4">
        <v>36</v>
      </c>
      <c r="V7873" s="13">
        <v>46</v>
      </c>
      <c r="W7873" s="4">
        <v>38</v>
      </c>
      <c r="X7873" s="4">
        <v>44</v>
      </c>
      <c r="Y7873">
        <f t="shared" si="1478"/>
        <v>0</v>
      </c>
      <c r="Z7873">
        <f t="shared" si="1479"/>
        <v>0</v>
      </c>
    </row>
    <row r="7874" spans="2:26" x14ac:dyDescent="0.25">
      <c r="B7874" s="11">
        <f t="shared" si="1480"/>
        <v>44889.583333314265</v>
      </c>
      <c r="C7874" s="1">
        <f t="shared" si="1471"/>
        <v>11</v>
      </c>
      <c r="D7874" s="1">
        <f t="shared" si="1472"/>
        <v>4</v>
      </c>
      <c r="E7874" s="12">
        <f t="shared" si="1473"/>
        <v>15</v>
      </c>
      <c r="F7874" s="124" t="str">
        <f t="shared" si="1474"/>
        <v>0</v>
      </c>
      <c r="G7874" s="1">
        <f ca="1">(OFFSET(O7874,0,MATCH(Customer!$J$6,'CDH &amp; HDH'!$P$11:$X$11,0)))</f>
        <v>48</v>
      </c>
      <c r="H7874" s="1" t="str">
        <f t="shared" si="1475"/>
        <v>Heating</v>
      </c>
      <c r="I7874" s="1">
        <f ca="1">OFFSET(IF($H7874="Cooling",Customer!$C$25,Customer!$C$52),E7874,D7874)</f>
        <v>70</v>
      </c>
      <c r="J7874" s="1">
        <f ca="1">OFFSET(IF($H7874="Cooling",Customer!$L$25,Customer!$L$52),$E7874,$D7874)</f>
        <v>70</v>
      </c>
      <c r="K7874" s="16">
        <f t="shared" si="1476"/>
        <v>0</v>
      </c>
      <c r="L7874" s="16">
        <f t="shared" si="1477"/>
        <v>0</v>
      </c>
      <c r="M7874" s="17">
        <f t="shared" ca="1" si="1481"/>
        <v>22</v>
      </c>
      <c r="N7874" s="17">
        <f t="shared" ca="1" si="1482"/>
        <v>22</v>
      </c>
      <c r="O7874" s="4"/>
      <c r="P7874" s="4">
        <v>59</v>
      </c>
      <c r="Q7874" s="4">
        <v>34</v>
      </c>
      <c r="R7874" s="4">
        <v>37</v>
      </c>
      <c r="S7874" s="4">
        <v>44</v>
      </c>
      <c r="T7874" s="4">
        <v>57</v>
      </c>
      <c r="U7874" s="4">
        <v>36</v>
      </c>
      <c r="V7874" s="13">
        <v>48</v>
      </c>
      <c r="W7874" s="4">
        <v>37</v>
      </c>
      <c r="X7874" s="4">
        <v>45</v>
      </c>
      <c r="Y7874">
        <f t="shared" si="1478"/>
        <v>0</v>
      </c>
      <c r="Z7874">
        <f t="shared" si="1479"/>
        <v>0</v>
      </c>
    </row>
    <row r="7875" spans="2:26" x14ac:dyDescent="0.25">
      <c r="B7875" s="11">
        <f t="shared" si="1480"/>
        <v>44889.62499998093</v>
      </c>
      <c r="C7875" s="1">
        <f t="shared" si="1471"/>
        <v>11</v>
      </c>
      <c r="D7875" s="1">
        <f t="shared" si="1472"/>
        <v>4</v>
      </c>
      <c r="E7875" s="12">
        <f t="shared" si="1473"/>
        <v>16</v>
      </c>
      <c r="F7875" s="124" t="str">
        <f t="shared" si="1474"/>
        <v>0</v>
      </c>
      <c r="G7875" s="1">
        <f ca="1">(OFFSET(O7875,0,MATCH(Customer!$J$6,'CDH &amp; HDH'!$P$11:$X$11,0)))</f>
        <v>49</v>
      </c>
      <c r="H7875" s="1" t="str">
        <f t="shared" si="1475"/>
        <v>Heating</v>
      </c>
      <c r="I7875" s="1">
        <f ca="1">OFFSET(IF($H7875="Cooling",Customer!$C$25,Customer!$C$52),E7875,D7875)</f>
        <v>70</v>
      </c>
      <c r="J7875" s="1">
        <f ca="1">OFFSET(IF($H7875="Cooling",Customer!$L$25,Customer!$L$52),$E7875,$D7875)</f>
        <v>70</v>
      </c>
      <c r="K7875" s="16">
        <f t="shared" si="1476"/>
        <v>0</v>
      </c>
      <c r="L7875" s="16">
        <f t="shared" si="1477"/>
        <v>0</v>
      </c>
      <c r="M7875" s="17">
        <f t="shared" ca="1" si="1481"/>
        <v>21</v>
      </c>
      <c r="N7875" s="17">
        <f t="shared" ca="1" si="1482"/>
        <v>21</v>
      </c>
      <c r="O7875" s="4"/>
      <c r="P7875" s="4">
        <v>58</v>
      </c>
      <c r="Q7875" s="4">
        <v>33</v>
      </c>
      <c r="R7875" s="4">
        <v>36</v>
      </c>
      <c r="S7875" s="4">
        <v>42</v>
      </c>
      <c r="T7875" s="4">
        <v>55</v>
      </c>
      <c r="U7875" s="4">
        <v>35</v>
      </c>
      <c r="V7875" s="13">
        <v>49</v>
      </c>
      <c r="W7875" s="4">
        <v>37</v>
      </c>
      <c r="X7875" s="4">
        <v>43</v>
      </c>
      <c r="Y7875">
        <f t="shared" si="1478"/>
        <v>0</v>
      </c>
      <c r="Z7875">
        <f t="shared" si="1479"/>
        <v>0</v>
      </c>
    </row>
    <row r="7876" spans="2:26" x14ac:dyDescent="0.25">
      <c r="B7876" s="11">
        <f t="shared" si="1480"/>
        <v>44889.666666647594</v>
      </c>
      <c r="C7876" s="1">
        <f t="shared" si="1471"/>
        <v>11</v>
      </c>
      <c r="D7876" s="1">
        <f t="shared" si="1472"/>
        <v>4</v>
      </c>
      <c r="E7876" s="12">
        <f t="shared" si="1473"/>
        <v>17</v>
      </c>
      <c r="F7876" s="124" t="str">
        <f t="shared" si="1474"/>
        <v>0</v>
      </c>
      <c r="G7876" s="1">
        <f ca="1">(OFFSET(O7876,0,MATCH(Customer!$J$6,'CDH &amp; HDH'!$P$11:$X$11,0)))</f>
        <v>46</v>
      </c>
      <c r="H7876" s="1" t="str">
        <f t="shared" si="1475"/>
        <v>Heating</v>
      </c>
      <c r="I7876" s="1">
        <f ca="1">OFFSET(IF($H7876="Cooling",Customer!$C$25,Customer!$C$52),E7876,D7876)</f>
        <v>70</v>
      </c>
      <c r="J7876" s="1">
        <f ca="1">OFFSET(IF($H7876="Cooling",Customer!$L$25,Customer!$L$52),$E7876,$D7876)</f>
        <v>70</v>
      </c>
      <c r="K7876" s="16">
        <f t="shared" si="1476"/>
        <v>0</v>
      </c>
      <c r="L7876" s="16">
        <f t="shared" si="1477"/>
        <v>0</v>
      </c>
      <c r="M7876" s="17">
        <f t="shared" ca="1" si="1481"/>
        <v>24</v>
      </c>
      <c r="N7876" s="17">
        <f t="shared" ca="1" si="1482"/>
        <v>24</v>
      </c>
      <c r="O7876" s="4"/>
      <c r="P7876" s="4">
        <v>55</v>
      </c>
      <c r="Q7876" s="4">
        <v>30</v>
      </c>
      <c r="R7876" s="4">
        <v>34</v>
      </c>
      <c r="S7876" s="4">
        <v>40</v>
      </c>
      <c r="T7876" s="4">
        <v>51</v>
      </c>
      <c r="U7876" s="4">
        <v>31</v>
      </c>
      <c r="V7876" s="13">
        <v>46</v>
      </c>
      <c r="W7876" s="4">
        <v>35</v>
      </c>
      <c r="X7876" s="4">
        <v>40</v>
      </c>
      <c r="Y7876">
        <f t="shared" si="1478"/>
        <v>0</v>
      </c>
      <c r="Z7876">
        <f t="shared" si="1479"/>
        <v>0</v>
      </c>
    </row>
    <row r="7877" spans="2:26" x14ac:dyDescent="0.25">
      <c r="B7877" s="11">
        <f t="shared" si="1480"/>
        <v>44889.708333314258</v>
      </c>
      <c r="C7877" s="1">
        <f t="shared" si="1471"/>
        <v>11</v>
      </c>
      <c r="D7877" s="1">
        <f t="shared" si="1472"/>
        <v>4</v>
      </c>
      <c r="E7877" s="12">
        <f t="shared" si="1473"/>
        <v>18</v>
      </c>
      <c r="F7877" s="124" t="str">
        <f t="shared" si="1474"/>
        <v>0</v>
      </c>
      <c r="G7877" s="1">
        <f ca="1">(OFFSET(O7877,0,MATCH(Customer!$J$6,'CDH &amp; HDH'!$P$11:$X$11,0)))</f>
        <v>42</v>
      </c>
      <c r="H7877" s="1" t="str">
        <f t="shared" si="1475"/>
        <v>Heating</v>
      </c>
      <c r="I7877" s="1">
        <f ca="1">OFFSET(IF($H7877="Cooling",Customer!$C$25,Customer!$C$52),E7877,D7877)</f>
        <v>70</v>
      </c>
      <c r="J7877" s="1">
        <f ca="1">OFFSET(IF($H7877="Cooling",Customer!$L$25,Customer!$L$52),$E7877,$D7877)</f>
        <v>70</v>
      </c>
      <c r="K7877" s="16">
        <f t="shared" si="1476"/>
        <v>0</v>
      </c>
      <c r="L7877" s="16">
        <f t="shared" si="1477"/>
        <v>0</v>
      </c>
      <c r="M7877" s="17">
        <f t="shared" ca="1" si="1481"/>
        <v>28</v>
      </c>
      <c r="N7877" s="17">
        <f t="shared" ca="1" si="1482"/>
        <v>28</v>
      </c>
      <c r="O7877" s="4"/>
      <c r="P7877" s="4">
        <v>53</v>
      </c>
      <c r="Q7877" s="4">
        <v>30</v>
      </c>
      <c r="R7877" s="4">
        <v>33</v>
      </c>
      <c r="S7877" s="4">
        <v>35</v>
      </c>
      <c r="T7877" s="4">
        <v>47</v>
      </c>
      <c r="U7877" s="4">
        <v>30</v>
      </c>
      <c r="V7877" s="13">
        <v>42</v>
      </c>
      <c r="W7877" s="4">
        <v>34</v>
      </c>
      <c r="X7877" s="4">
        <v>35</v>
      </c>
      <c r="Y7877">
        <f t="shared" si="1478"/>
        <v>0</v>
      </c>
      <c r="Z7877">
        <f t="shared" si="1479"/>
        <v>0</v>
      </c>
    </row>
    <row r="7878" spans="2:26" x14ac:dyDescent="0.25">
      <c r="B7878" s="11">
        <f t="shared" si="1480"/>
        <v>44889.749999980922</v>
      </c>
      <c r="C7878" s="1">
        <f t="shared" si="1471"/>
        <v>11</v>
      </c>
      <c r="D7878" s="1">
        <f t="shared" si="1472"/>
        <v>4</v>
      </c>
      <c r="E7878" s="12">
        <f t="shared" si="1473"/>
        <v>19</v>
      </c>
      <c r="F7878" s="124" t="str">
        <f t="shared" si="1474"/>
        <v>0</v>
      </c>
      <c r="G7878" s="1">
        <f ca="1">(OFFSET(O7878,0,MATCH(Customer!$J$6,'CDH &amp; HDH'!$P$11:$X$11,0)))</f>
        <v>39</v>
      </c>
      <c r="H7878" s="1" t="str">
        <f t="shared" si="1475"/>
        <v>Heating</v>
      </c>
      <c r="I7878" s="1">
        <f ca="1">OFFSET(IF($H7878="Cooling",Customer!$C$25,Customer!$C$52),E7878,D7878)</f>
        <v>66</v>
      </c>
      <c r="J7878" s="1">
        <f ca="1">OFFSET(IF($H7878="Cooling",Customer!$L$25,Customer!$L$52),$E7878,$D7878)</f>
        <v>64</v>
      </c>
      <c r="K7878" s="16">
        <f t="shared" si="1476"/>
        <v>0</v>
      </c>
      <c r="L7878" s="16">
        <f t="shared" si="1477"/>
        <v>0</v>
      </c>
      <c r="M7878" s="17">
        <f t="shared" ca="1" si="1481"/>
        <v>27</v>
      </c>
      <c r="N7878" s="17">
        <f t="shared" ca="1" si="1482"/>
        <v>25</v>
      </c>
      <c r="O7878" s="4"/>
      <c r="P7878" s="4">
        <v>48</v>
      </c>
      <c r="Q7878" s="4">
        <v>30</v>
      </c>
      <c r="R7878" s="4">
        <v>33</v>
      </c>
      <c r="S7878" s="4">
        <v>36</v>
      </c>
      <c r="T7878" s="4">
        <v>45</v>
      </c>
      <c r="U7878" s="4">
        <v>31</v>
      </c>
      <c r="V7878" s="13">
        <v>39</v>
      </c>
      <c r="W7878" s="4">
        <v>32</v>
      </c>
      <c r="X7878" s="4">
        <v>34</v>
      </c>
      <c r="Y7878">
        <f t="shared" si="1478"/>
        <v>0</v>
      </c>
      <c r="Z7878">
        <f t="shared" si="1479"/>
        <v>0</v>
      </c>
    </row>
    <row r="7879" spans="2:26" x14ac:dyDescent="0.25">
      <c r="B7879" s="11">
        <f t="shared" si="1480"/>
        <v>44889.791666647587</v>
      </c>
      <c r="C7879" s="1">
        <f t="shared" si="1471"/>
        <v>11</v>
      </c>
      <c r="D7879" s="1">
        <f t="shared" si="1472"/>
        <v>4</v>
      </c>
      <c r="E7879" s="12">
        <f t="shared" si="1473"/>
        <v>20</v>
      </c>
      <c r="F7879" s="124" t="str">
        <f t="shared" si="1474"/>
        <v>0</v>
      </c>
      <c r="G7879" s="1">
        <f ca="1">(OFFSET(O7879,0,MATCH(Customer!$J$6,'CDH &amp; HDH'!$P$11:$X$11,0)))</f>
        <v>36</v>
      </c>
      <c r="H7879" s="1" t="str">
        <f t="shared" si="1475"/>
        <v>Heating</v>
      </c>
      <c r="I7879" s="1">
        <f ca="1">OFFSET(IF($H7879="Cooling",Customer!$C$25,Customer!$C$52),E7879,D7879)</f>
        <v>66</v>
      </c>
      <c r="J7879" s="1">
        <f ca="1">OFFSET(IF($H7879="Cooling",Customer!$L$25,Customer!$L$52),$E7879,$D7879)</f>
        <v>64</v>
      </c>
      <c r="K7879" s="16">
        <f t="shared" si="1476"/>
        <v>0</v>
      </c>
      <c r="L7879" s="16">
        <f t="shared" si="1477"/>
        <v>0</v>
      </c>
      <c r="M7879" s="17">
        <f t="shared" ca="1" si="1481"/>
        <v>30</v>
      </c>
      <c r="N7879" s="17">
        <f t="shared" ca="1" si="1482"/>
        <v>28</v>
      </c>
      <c r="O7879" s="4"/>
      <c r="P7879" s="4">
        <v>49</v>
      </c>
      <c r="Q7879" s="4">
        <v>30</v>
      </c>
      <c r="R7879" s="4">
        <v>33</v>
      </c>
      <c r="S7879" s="4">
        <v>34</v>
      </c>
      <c r="T7879" s="4">
        <v>45</v>
      </c>
      <c r="U7879" s="4">
        <v>32</v>
      </c>
      <c r="V7879" s="13">
        <v>36</v>
      </c>
      <c r="W7879" s="4">
        <v>31</v>
      </c>
      <c r="X7879" s="4">
        <v>34</v>
      </c>
      <c r="Y7879">
        <f t="shared" si="1478"/>
        <v>0</v>
      </c>
      <c r="Z7879">
        <f t="shared" si="1479"/>
        <v>0</v>
      </c>
    </row>
    <row r="7880" spans="2:26" x14ac:dyDescent="0.25">
      <c r="B7880" s="11">
        <f t="shared" si="1480"/>
        <v>44889.833333314251</v>
      </c>
      <c r="C7880" s="1">
        <f t="shared" si="1471"/>
        <v>11</v>
      </c>
      <c r="D7880" s="1">
        <f t="shared" si="1472"/>
        <v>4</v>
      </c>
      <c r="E7880" s="12">
        <f t="shared" si="1473"/>
        <v>21</v>
      </c>
      <c r="F7880" s="124" t="str">
        <f t="shared" si="1474"/>
        <v>0</v>
      </c>
      <c r="G7880" s="1">
        <f ca="1">(OFFSET(O7880,0,MATCH(Customer!$J$6,'CDH &amp; HDH'!$P$11:$X$11,0)))</f>
        <v>36</v>
      </c>
      <c r="H7880" s="1" t="str">
        <f t="shared" si="1475"/>
        <v>Heating</v>
      </c>
      <c r="I7880" s="1">
        <f ca="1">OFFSET(IF($H7880="Cooling",Customer!$C$25,Customer!$C$52),E7880,D7880)</f>
        <v>66</v>
      </c>
      <c r="J7880" s="1">
        <f ca="1">OFFSET(IF($H7880="Cooling",Customer!$L$25,Customer!$L$52),$E7880,$D7880)</f>
        <v>64</v>
      </c>
      <c r="K7880" s="16">
        <f t="shared" si="1476"/>
        <v>0</v>
      </c>
      <c r="L7880" s="16">
        <f t="shared" si="1477"/>
        <v>0</v>
      </c>
      <c r="M7880" s="17">
        <f t="shared" ca="1" si="1481"/>
        <v>30</v>
      </c>
      <c r="N7880" s="17">
        <f t="shared" ca="1" si="1482"/>
        <v>28</v>
      </c>
      <c r="O7880" s="4"/>
      <c r="P7880" s="4">
        <v>43</v>
      </c>
      <c r="Q7880" s="4">
        <v>31</v>
      </c>
      <c r="R7880" s="4">
        <v>33</v>
      </c>
      <c r="S7880" s="4">
        <v>32</v>
      </c>
      <c r="T7880" s="4">
        <v>45</v>
      </c>
      <c r="U7880" s="4">
        <v>31</v>
      </c>
      <c r="V7880" s="13">
        <v>36</v>
      </c>
      <c r="W7880" s="4">
        <v>30</v>
      </c>
      <c r="X7880" s="4">
        <v>31</v>
      </c>
      <c r="Y7880">
        <f t="shared" si="1478"/>
        <v>0</v>
      </c>
      <c r="Z7880">
        <f t="shared" si="1479"/>
        <v>0</v>
      </c>
    </row>
    <row r="7881" spans="2:26" x14ac:dyDescent="0.25">
      <c r="B7881" s="11">
        <f t="shared" si="1480"/>
        <v>44889.874999980915</v>
      </c>
      <c r="C7881" s="1">
        <f t="shared" si="1471"/>
        <v>11</v>
      </c>
      <c r="D7881" s="1">
        <f t="shared" si="1472"/>
        <v>4</v>
      </c>
      <c r="E7881" s="12">
        <f t="shared" si="1473"/>
        <v>22</v>
      </c>
      <c r="F7881" s="124" t="str">
        <f t="shared" si="1474"/>
        <v>0</v>
      </c>
      <c r="G7881" s="1">
        <f ca="1">(OFFSET(O7881,0,MATCH(Customer!$J$6,'CDH &amp; HDH'!$P$11:$X$11,0)))</f>
        <v>35</v>
      </c>
      <c r="H7881" s="1" t="str">
        <f t="shared" si="1475"/>
        <v>Heating</v>
      </c>
      <c r="I7881" s="1">
        <f ca="1">OFFSET(IF($H7881="Cooling",Customer!$C$25,Customer!$C$52),E7881,D7881)</f>
        <v>66</v>
      </c>
      <c r="J7881" s="1">
        <f ca="1">OFFSET(IF($H7881="Cooling",Customer!$L$25,Customer!$L$52),$E7881,$D7881)</f>
        <v>64</v>
      </c>
      <c r="K7881" s="16">
        <f t="shared" si="1476"/>
        <v>0</v>
      </c>
      <c r="L7881" s="16">
        <f t="shared" si="1477"/>
        <v>0</v>
      </c>
      <c r="M7881" s="17">
        <f t="shared" ca="1" si="1481"/>
        <v>31</v>
      </c>
      <c r="N7881" s="17">
        <f t="shared" ca="1" si="1482"/>
        <v>29</v>
      </c>
      <c r="O7881" s="4"/>
      <c r="P7881" s="4">
        <v>44</v>
      </c>
      <c r="Q7881" s="4">
        <v>31</v>
      </c>
      <c r="R7881" s="4">
        <v>33</v>
      </c>
      <c r="S7881" s="4">
        <v>34</v>
      </c>
      <c r="T7881" s="4">
        <v>46</v>
      </c>
      <c r="U7881" s="4">
        <v>29</v>
      </c>
      <c r="V7881" s="13">
        <v>35</v>
      </c>
      <c r="W7881" s="4">
        <v>29</v>
      </c>
      <c r="X7881" s="4">
        <v>28</v>
      </c>
      <c r="Y7881">
        <f t="shared" si="1478"/>
        <v>0</v>
      </c>
      <c r="Z7881">
        <f t="shared" si="1479"/>
        <v>0</v>
      </c>
    </row>
    <row r="7882" spans="2:26" x14ac:dyDescent="0.25">
      <c r="B7882" s="11">
        <f t="shared" si="1480"/>
        <v>44889.916666647579</v>
      </c>
      <c r="C7882" s="1">
        <f t="shared" si="1471"/>
        <v>11</v>
      </c>
      <c r="D7882" s="1">
        <f t="shared" si="1472"/>
        <v>4</v>
      </c>
      <c r="E7882" s="12">
        <f t="shared" si="1473"/>
        <v>23</v>
      </c>
      <c r="F7882" s="124" t="str">
        <f t="shared" si="1474"/>
        <v>0</v>
      </c>
      <c r="G7882" s="1">
        <f ca="1">(OFFSET(O7882,0,MATCH(Customer!$J$6,'CDH &amp; HDH'!$P$11:$X$11,0)))</f>
        <v>33</v>
      </c>
      <c r="H7882" s="1" t="str">
        <f t="shared" si="1475"/>
        <v>Heating</v>
      </c>
      <c r="I7882" s="1">
        <f ca="1">OFFSET(IF($H7882="Cooling",Customer!$C$25,Customer!$C$52),E7882,D7882)</f>
        <v>66</v>
      </c>
      <c r="J7882" s="1">
        <f ca="1">OFFSET(IF($H7882="Cooling",Customer!$L$25,Customer!$L$52),$E7882,$D7882)</f>
        <v>64</v>
      </c>
      <c r="K7882" s="16">
        <f t="shared" si="1476"/>
        <v>0</v>
      </c>
      <c r="L7882" s="16">
        <f t="shared" si="1477"/>
        <v>0</v>
      </c>
      <c r="M7882" s="17">
        <f t="shared" ca="1" si="1481"/>
        <v>33</v>
      </c>
      <c r="N7882" s="17">
        <f t="shared" ca="1" si="1482"/>
        <v>31</v>
      </c>
      <c r="O7882" s="4"/>
      <c r="P7882" s="4">
        <v>44</v>
      </c>
      <c r="Q7882" s="4">
        <v>32</v>
      </c>
      <c r="R7882" s="4">
        <v>32</v>
      </c>
      <c r="S7882" s="4">
        <v>34</v>
      </c>
      <c r="T7882" s="4">
        <v>47</v>
      </c>
      <c r="U7882" s="4">
        <v>27</v>
      </c>
      <c r="V7882" s="13">
        <v>33</v>
      </c>
      <c r="W7882" s="4">
        <v>27</v>
      </c>
      <c r="X7882" s="4">
        <v>29</v>
      </c>
      <c r="Y7882">
        <f t="shared" si="1478"/>
        <v>0</v>
      </c>
      <c r="Z7882">
        <f t="shared" si="1479"/>
        <v>0</v>
      </c>
    </row>
    <row r="7883" spans="2:26" x14ac:dyDescent="0.25">
      <c r="B7883" s="11">
        <f t="shared" si="1480"/>
        <v>44889.958333314244</v>
      </c>
      <c r="C7883" s="1">
        <f t="shared" si="1471"/>
        <v>11</v>
      </c>
      <c r="D7883" s="1">
        <f t="shared" si="1472"/>
        <v>4</v>
      </c>
      <c r="E7883" s="12">
        <f t="shared" si="1473"/>
        <v>24</v>
      </c>
      <c r="F7883" s="124" t="str">
        <f t="shared" si="1474"/>
        <v>0</v>
      </c>
      <c r="G7883" s="1">
        <f ca="1">(OFFSET(O7883,0,MATCH(Customer!$J$6,'CDH &amp; HDH'!$P$11:$X$11,0)))</f>
        <v>32</v>
      </c>
      <c r="H7883" s="1" t="str">
        <f t="shared" si="1475"/>
        <v>Heating</v>
      </c>
      <c r="I7883" s="1">
        <f ca="1">OFFSET(IF($H7883="Cooling",Customer!$C$25,Customer!$C$52),E7883,D7883)</f>
        <v>66</v>
      </c>
      <c r="J7883" s="1">
        <f ca="1">OFFSET(IF($H7883="Cooling",Customer!$L$25,Customer!$L$52),$E7883,$D7883)</f>
        <v>64</v>
      </c>
      <c r="K7883" s="16">
        <f t="shared" si="1476"/>
        <v>0</v>
      </c>
      <c r="L7883" s="16">
        <f t="shared" si="1477"/>
        <v>0</v>
      </c>
      <c r="M7883" s="17">
        <f t="shared" ca="1" si="1481"/>
        <v>34</v>
      </c>
      <c r="N7883" s="17">
        <f t="shared" ca="1" si="1482"/>
        <v>32</v>
      </c>
      <c r="O7883" s="4"/>
      <c r="P7883" s="4">
        <v>47</v>
      </c>
      <c r="Q7883" s="4">
        <v>31</v>
      </c>
      <c r="R7883" s="4">
        <v>32</v>
      </c>
      <c r="S7883" s="4">
        <v>35</v>
      </c>
      <c r="T7883" s="4">
        <v>47</v>
      </c>
      <c r="U7883" s="4">
        <v>29</v>
      </c>
      <c r="V7883" s="13">
        <v>32</v>
      </c>
      <c r="W7883" s="4">
        <v>27</v>
      </c>
      <c r="X7883" s="4">
        <v>29</v>
      </c>
      <c r="Y7883">
        <f t="shared" si="1478"/>
        <v>0</v>
      </c>
      <c r="Z7883">
        <f t="shared" si="1479"/>
        <v>0</v>
      </c>
    </row>
    <row r="7884" spans="2:26" x14ac:dyDescent="0.25">
      <c r="B7884" s="11">
        <f t="shared" si="1480"/>
        <v>44889.999999980908</v>
      </c>
      <c r="C7884" s="1">
        <f t="shared" si="1471"/>
        <v>11</v>
      </c>
      <c r="D7884" s="1">
        <f t="shared" si="1472"/>
        <v>5</v>
      </c>
      <c r="E7884" s="12">
        <f t="shared" si="1473"/>
        <v>1</v>
      </c>
      <c r="F7884" s="124" t="str">
        <f t="shared" si="1474"/>
        <v>0</v>
      </c>
      <c r="G7884" s="1">
        <f ca="1">(OFFSET(O7884,0,MATCH(Customer!$J$6,'CDH &amp; HDH'!$P$11:$X$11,0)))</f>
        <v>31</v>
      </c>
      <c r="H7884" s="1" t="str">
        <f t="shared" si="1475"/>
        <v>Heating</v>
      </c>
      <c r="I7884" s="1">
        <f ca="1">OFFSET(IF($H7884="Cooling",Customer!$C$25,Customer!$C$52),E7884,D7884)</f>
        <v>66</v>
      </c>
      <c r="J7884" s="1">
        <f ca="1">OFFSET(IF($H7884="Cooling",Customer!$L$25,Customer!$L$52),$E7884,$D7884)</f>
        <v>64</v>
      </c>
      <c r="K7884" s="16">
        <f t="shared" si="1476"/>
        <v>0</v>
      </c>
      <c r="L7884" s="16">
        <f t="shared" si="1477"/>
        <v>0</v>
      </c>
      <c r="M7884" s="17">
        <f t="shared" ca="1" si="1481"/>
        <v>35</v>
      </c>
      <c r="N7884" s="17">
        <f t="shared" ca="1" si="1482"/>
        <v>33</v>
      </c>
      <c r="O7884" s="4"/>
      <c r="P7884" s="4">
        <v>47</v>
      </c>
      <c r="Q7884" s="4">
        <v>31</v>
      </c>
      <c r="R7884" s="4">
        <v>31</v>
      </c>
      <c r="S7884" s="4">
        <v>33</v>
      </c>
      <c r="T7884" s="4">
        <v>47</v>
      </c>
      <c r="U7884" s="4">
        <v>29</v>
      </c>
      <c r="V7884" s="13">
        <v>31</v>
      </c>
      <c r="W7884" s="4">
        <v>28</v>
      </c>
      <c r="X7884" s="4">
        <v>27</v>
      </c>
      <c r="Y7884">
        <f t="shared" si="1478"/>
        <v>0</v>
      </c>
      <c r="Z7884">
        <f t="shared" si="1479"/>
        <v>0</v>
      </c>
    </row>
    <row r="7885" spans="2:26" x14ac:dyDescent="0.25">
      <c r="B7885" s="11">
        <f t="shared" si="1480"/>
        <v>44890.041666647572</v>
      </c>
      <c r="C7885" s="1">
        <f t="shared" ref="C7885:C7948" si="1483">MONTH(B7885)</f>
        <v>11</v>
      </c>
      <c r="D7885" s="1">
        <f t="shared" ref="D7885:D7948" si="1484">WEEKDAY(B7885,2)</f>
        <v>5</v>
      </c>
      <c r="E7885" s="12">
        <f t="shared" ref="E7885:E7948" si="1485">HOUR(B7885)+1</f>
        <v>2</v>
      </c>
      <c r="F7885" s="124" t="str">
        <f t="shared" ref="F7885:F7948" si="1486">IF(AND(C7885&gt;5,C7885&lt;9,D7885&lt;6,E7885&gt;14,E7885&lt;19),"1",IF(AND(OR(E7885=8,E7885=9,E7885=19,E7885=20),C7885&lt;3,D7885&lt;6),"1","0"))</f>
        <v>0</v>
      </c>
      <c r="G7885" s="1">
        <f ca="1">(OFFSET(O7885,0,MATCH(Customer!$J$6,'CDH &amp; HDH'!$P$11:$X$11,0)))</f>
        <v>33</v>
      </c>
      <c r="H7885" s="1" t="str">
        <f t="shared" ref="H7885:H7948" si="1487">IF(AND(C7885&gt;=5,C7885&lt;=9),"Cooling","Heating")</f>
        <v>Heating</v>
      </c>
      <c r="I7885" s="1">
        <f ca="1">OFFSET(IF($H7885="Cooling",Customer!$C$25,Customer!$C$52),E7885,D7885)</f>
        <v>66</v>
      </c>
      <c r="J7885" s="1">
        <f ca="1">OFFSET(IF($H7885="Cooling",Customer!$L$25,Customer!$L$52),$E7885,$D7885)</f>
        <v>64</v>
      </c>
      <c r="K7885" s="16">
        <f t="shared" ref="K7885:K7948" si="1488">IF($H7885="Heating",0,MAX(0,$G7885-I7885))</f>
        <v>0</v>
      </c>
      <c r="L7885" s="16">
        <f t="shared" ref="L7885:L7948" si="1489">IF($H7885="Heating",0,MAX(0,$G7885-J7885))</f>
        <v>0</v>
      </c>
      <c r="M7885" s="17">
        <f t="shared" ca="1" si="1481"/>
        <v>33</v>
      </c>
      <c r="N7885" s="17">
        <f t="shared" ca="1" si="1482"/>
        <v>31</v>
      </c>
      <c r="O7885" s="4"/>
      <c r="P7885" s="4">
        <v>47</v>
      </c>
      <c r="Q7885" s="4">
        <v>31</v>
      </c>
      <c r="R7885" s="4">
        <v>30</v>
      </c>
      <c r="S7885" s="4">
        <v>36</v>
      </c>
      <c r="T7885" s="4">
        <v>45</v>
      </c>
      <c r="U7885" s="4">
        <v>29</v>
      </c>
      <c r="V7885" s="13">
        <v>33</v>
      </c>
      <c r="W7885" s="4">
        <v>28</v>
      </c>
      <c r="X7885" s="4">
        <v>28</v>
      </c>
      <c r="Y7885">
        <f t="shared" ref="Y7885:Y7948" si="1490">1.08*400*K7885</f>
        <v>0</v>
      </c>
      <c r="Z7885">
        <f t="shared" ref="Z7885:Z7948" si="1491">1.08*400*L7885</f>
        <v>0</v>
      </c>
    </row>
    <row r="7886" spans="2:26" x14ac:dyDescent="0.25">
      <c r="B7886" s="11">
        <f t="shared" ref="B7886:B7949" si="1492">B7885+1/24</f>
        <v>44890.083333314236</v>
      </c>
      <c r="C7886" s="1">
        <f t="shared" si="1483"/>
        <v>11</v>
      </c>
      <c r="D7886" s="1">
        <f t="shared" si="1484"/>
        <v>5</v>
      </c>
      <c r="E7886" s="12">
        <f t="shared" si="1485"/>
        <v>3</v>
      </c>
      <c r="F7886" s="124" t="str">
        <f t="shared" si="1486"/>
        <v>0</v>
      </c>
      <c r="G7886" s="1">
        <f ca="1">(OFFSET(O7886,0,MATCH(Customer!$J$6,'CDH &amp; HDH'!$P$11:$X$11,0)))</f>
        <v>31</v>
      </c>
      <c r="H7886" s="1" t="str">
        <f t="shared" si="1487"/>
        <v>Heating</v>
      </c>
      <c r="I7886" s="1">
        <f ca="1">OFFSET(IF($H7886="Cooling",Customer!$C$25,Customer!$C$52),E7886,D7886)</f>
        <v>66</v>
      </c>
      <c r="J7886" s="1">
        <f ca="1">OFFSET(IF($H7886="Cooling",Customer!$L$25,Customer!$L$52),$E7886,$D7886)</f>
        <v>64</v>
      </c>
      <c r="K7886" s="16">
        <f t="shared" si="1488"/>
        <v>0</v>
      </c>
      <c r="L7886" s="16">
        <f t="shared" si="1489"/>
        <v>0</v>
      </c>
      <c r="M7886" s="17">
        <f t="shared" ca="1" si="1481"/>
        <v>35</v>
      </c>
      <c r="N7886" s="17">
        <f t="shared" ca="1" si="1482"/>
        <v>33</v>
      </c>
      <c r="O7886" s="4"/>
      <c r="P7886" s="4">
        <v>47</v>
      </c>
      <c r="Q7886" s="4">
        <v>31</v>
      </c>
      <c r="R7886" s="4">
        <v>30</v>
      </c>
      <c r="S7886" s="4">
        <v>36</v>
      </c>
      <c r="T7886" s="4">
        <v>47</v>
      </c>
      <c r="U7886" s="4">
        <v>29</v>
      </c>
      <c r="V7886" s="13">
        <v>31</v>
      </c>
      <c r="W7886" s="4">
        <v>27</v>
      </c>
      <c r="X7886" s="4">
        <v>28</v>
      </c>
      <c r="Y7886">
        <f t="shared" si="1490"/>
        <v>0</v>
      </c>
      <c r="Z7886">
        <f t="shared" si="1491"/>
        <v>0</v>
      </c>
    </row>
    <row r="7887" spans="2:26" x14ac:dyDescent="0.25">
      <c r="B7887" s="11">
        <f t="shared" si="1492"/>
        <v>44890.124999980901</v>
      </c>
      <c r="C7887" s="1">
        <f t="shared" si="1483"/>
        <v>11</v>
      </c>
      <c r="D7887" s="1">
        <f t="shared" si="1484"/>
        <v>5</v>
      </c>
      <c r="E7887" s="12">
        <f t="shared" si="1485"/>
        <v>4</v>
      </c>
      <c r="F7887" s="124" t="str">
        <f t="shared" si="1486"/>
        <v>0</v>
      </c>
      <c r="G7887" s="1">
        <f ca="1">(OFFSET(O7887,0,MATCH(Customer!$J$6,'CDH &amp; HDH'!$P$11:$X$11,0)))</f>
        <v>29</v>
      </c>
      <c r="H7887" s="1" t="str">
        <f t="shared" si="1487"/>
        <v>Heating</v>
      </c>
      <c r="I7887" s="1">
        <f ca="1">OFFSET(IF($H7887="Cooling",Customer!$C$25,Customer!$C$52),E7887,D7887)</f>
        <v>66</v>
      </c>
      <c r="J7887" s="1">
        <f ca="1">OFFSET(IF($H7887="Cooling",Customer!$L$25,Customer!$L$52),$E7887,$D7887)</f>
        <v>64</v>
      </c>
      <c r="K7887" s="16">
        <f t="shared" si="1488"/>
        <v>0</v>
      </c>
      <c r="L7887" s="16">
        <f t="shared" si="1489"/>
        <v>0</v>
      </c>
      <c r="M7887" s="17">
        <f t="shared" ca="1" si="1481"/>
        <v>37</v>
      </c>
      <c r="N7887" s="17">
        <f t="shared" ca="1" si="1482"/>
        <v>35</v>
      </c>
      <c r="O7887" s="4"/>
      <c r="P7887" s="4">
        <v>47</v>
      </c>
      <c r="Q7887" s="4">
        <v>31</v>
      </c>
      <c r="R7887" s="4">
        <v>28</v>
      </c>
      <c r="S7887" s="4">
        <v>37</v>
      </c>
      <c r="T7887" s="4">
        <v>49</v>
      </c>
      <c r="U7887" s="4">
        <v>29</v>
      </c>
      <c r="V7887" s="13">
        <v>29</v>
      </c>
      <c r="W7887" s="4">
        <v>26</v>
      </c>
      <c r="X7887" s="4">
        <v>27</v>
      </c>
      <c r="Y7887">
        <f t="shared" si="1490"/>
        <v>0</v>
      </c>
      <c r="Z7887">
        <f t="shared" si="1491"/>
        <v>0</v>
      </c>
    </row>
    <row r="7888" spans="2:26" x14ac:dyDescent="0.25">
      <c r="B7888" s="11">
        <f t="shared" si="1492"/>
        <v>44890.166666647565</v>
      </c>
      <c r="C7888" s="1">
        <f t="shared" si="1483"/>
        <v>11</v>
      </c>
      <c r="D7888" s="1">
        <f t="shared" si="1484"/>
        <v>5</v>
      </c>
      <c r="E7888" s="12">
        <f t="shared" si="1485"/>
        <v>5</v>
      </c>
      <c r="F7888" s="124" t="str">
        <f t="shared" si="1486"/>
        <v>0</v>
      </c>
      <c r="G7888" s="1">
        <f ca="1">(OFFSET(O7888,0,MATCH(Customer!$J$6,'CDH &amp; HDH'!$P$11:$X$11,0)))</f>
        <v>30</v>
      </c>
      <c r="H7888" s="1" t="str">
        <f t="shared" si="1487"/>
        <v>Heating</v>
      </c>
      <c r="I7888" s="1">
        <f ca="1">OFFSET(IF($H7888="Cooling",Customer!$C$25,Customer!$C$52),E7888,D7888)</f>
        <v>66</v>
      </c>
      <c r="J7888" s="1">
        <f ca="1">OFFSET(IF($H7888="Cooling",Customer!$L$25,Customer!$L$52),$E7888,$D7888)</f>
        <v>64</v>
      </c>
      <c r="K7888" s="16">
        <f t="shared" si="1488"/>
        <v>0</v>
      </c>
      <c r="L7888" s="16">
        <f t="shared" si="1489"/>
        <v>0</v>
      </c>
      <c r="M7888" s="17">
        <f t="shared" ca="1" si="1481"/>
        <v>36</v>
      </c>
      <c r="N7888" s="17">
        <f t="shared" ca="1" si="1482"/>
        <v>34</v>
      </c>
      <c r="O7888" s="4"/>
      <c r="P7888" s="4">
        <v>46</v>
      </c>
      <c r="Q7888" s="4">
        <v>31</v>
      </c>
      <c r="R7888" s="4">
        <v>26</v>
      </c>
      <c r="S7888" s="4">
        <v>37</v>
      </c>
      <c r="T7888" s="4">
        <v>48</v>
      </c>
      <c r="U7888" s="4">
        <v>29</v>
      </c>
      <c r="V7888" s="13">
        <v>30</v>
      </c>
      <c r="W7888" s="4">
        <v>25</v>
      </c>
      <c r="X7888" s="4">
        <v>26</v>
      </c>
      <c r="Y7888">
        <f t="shared" si="1490"/>
        <v>0</v>
      </c>
      <c r="Z7888">
        <f t="shared" si="1491"/>
        <v>0</v>
      </c>
    </row>
    <row r="7889" spans="2:26" x14ac:dyDescent="0.25">
      <c r="B7889" s="11">
        <f t="shared" si="1492"/>
        <v>44890.208333314229</v>
      </c>
      <c r="C7889" s="1">
        <f t="shared" si="1483"/>
        <v>11</v>
      </c>
      <c r="D7889" s="1">
        <f t="shared" si="1484"/>
        <v>5</v>
      </c>
      <c r="E7889" s="12">
        <f t="shared" si="1485"/>
        <v>6</v>
      </c>
      <c r="F7889" s="124" t="str">
        <f t="shared" si="1486"/>
        <v>0</v>
      </c>
      <c r="G7889" s="1">
        <f ca="1">(OFFSET(O7889,0,MATCH(Customer!$J$6,'CDH &amp; HDH'!$P$11:$X$11,0)))</f>
        <v>28</v>
      </c>
      <c r="H7889" s="1" t="str">
        <f t="shared" si="1487"/>
        <v>Heating</v>
      </c>
      <c r="I7889" s="1">
        <f ca="1">OFFSET(IF($H7889="Cooling",Customer!$C$25,Customer!$C$52),E7889,D7889)</f>
        <v>66</v>
      </c>
      <c r="J7889" s="1">
        <f ca="1">OFFSET(IF($H7889="Cooling",Customer!$L$25,Customer!$L$52),$E7889,$D7889)</f>
        <v>64</v>
      </c>
      <c r="K7889" s="16">
        <f t="shared" si="1488"/>
        <v>0</v>
      </c>
      <c r="L7889" s="16">
        <f t="shared" si="1489"/>
        <v>0</v>
      </c>
      <c r="M7889" s="17">
        <f t="shared" ca="1" si="1481"/>
        <v>38</v>
      </c>
      <c r="N7889" s="17">
        <f t="shared" ca="1" si="1482"/>
        <v>36</v>
      </c>
      <c r="O7889" s="4"/>
      <c r="P7889" s="4">
        <v>46</v>
      </c>
      <c r="Q7889" s="4">
        <v>30</v>
      </c>
      <c r="R7889" s="4">
        <v>27</v>
      </c>
      <c r="S7889" s="4">
        <v>37</v>
      </c>
      <c r="T7889" s="4">
        <v>46</v>
      </c>
      <c r="U7889" s="4">
        <v>30</v>
      </c>
      <c r="V7889" s="13">
        <v>28</v>
      </c>
      <c r="W7889" s="4">
        <v>25</v>
      </c>
      <c r="X7889" s="4">
        <v>24</v>
      </c>
      <c r="Y7889">
        <f t="shared" si="1490"/>
        <v>0</v>
      </c>
      <c r="Z7889">
        <f t="shared" si="1491"/>
        <v>0</v>
      </c>
    </row>
    <row r="7890" spans="2:26" x14ac:dyDescent="0.25">
      <c r="B7890" s="11">
        <f t="shared" si="1492"/>
        <v>44890.249999980893</v>
      </c>
      <c r="C7890" s="1">
        <f t="shared" si="1483"/>
        <v>11</v>
      </c>
      <c r="D7890" s="1">
        <f t="shared" si="1484"/>
        <v>5</v>
      </c>
      <c r="E7890" s="12">
        <f t="shared" si="1485"/>
        <v>7</v>
      </c>
      <c r="F7890" s="124" t="str">
        <f t="shared" si="1486"/>
        <v>0</v>
      </c>
      <c r="G7890" s="1">
        <f ca="1">(OFFSET(O7890,0,MATCH(Customer!$J$6,'CDH &amp; HDH'!$P$11:$X$11,0)))</f>
        <v>29</v>
      </c>
      <c r="H7890" s="1" t="str">
        <f t="shared" si="1487"/>
        <v>Heating</v>
      </c>
      <c r="I7890" s="1">
        <f ca="1">OFFSET(IF($H7890="Cooling",Customer!$C$25,Customer!$C$52),E7890,D7890)</f>
        <v>66</v>
      </c>
      <c r="J7890" s="1">
        <f ca="1">OFFSET(IF($H7890="Cooling",Customer!$L$25,Customer!$L$52),$E7890,$D7890)</f>
        <v>64</v>
      </c>
      <c r="K7890" s="16">
        <f t="shared" si="1488"/>
        <v>0</v>
      </c>
      <c r="L7890" s="16">
        <f t="shared" si="1489"/>
        <v>0</v>
      </c>
      <c r="M7890" s="17">
        <f t="shared" ca="1" si="1481"/>
        <v>37</v>
      </c>
      <c r="N7890" s="17">
        <f t="shared" ca="1" si="1482"/>
        <v>35</v>
      </c>
      <c r="O7890" s="4"/>
      <c r="P7890" s="4">
        <v>45</v>
      </c>
      <c r="Q7890" s="4">
        <v>29</v>
      </c>
      <c r="R7890" s="4">
        <v>28</v>
      </c>
      <c r="S7890" s="4">
        <v>37</v>
      </c>
      <c r="T7890" s="4">
        <v>45</v>
      </c>
      <c r="U7890" s="4">
        <v>30</v>
      </c>
      <c r="V7890" s="13">
        <v>29</v>
      </c>
      <c r="W7890" s="4">
        <v>24</v>
      </c>
      <c r="X7890" s="4">
        <v>24</v>
      </c>
      <c r="Y7890">
        <f t="shared" si="1490"/>
        <v>0</v>
      </c>
      <c r="Z7890">
        <f t="shared" si="1491"/>
        <v>0</v>
      </c>
    </row>
    <row r="7891" spans="2:26" x14ac:dyDescent="0.25">
      <c r="B7891" s="11">
        <f t="shared" si="1492"/>
        <v>44890.291666647558</v>
      </c>
      <c r="C7891" s="1">
        <f t="shared" si="1483"/>
        <v>11</v>
      </c>
      <c r="D7891" s="1">
        <f t="shared" si="1484"/>
        <v>5</v>
      </c>
      <c r="E7891" s="12">
        <f t="shared" si="1485"/>
        <v>8</v>
      </c>
      <c r="F7891" s="124" t="str">
        <f t="shared" si="1486"/>
        <v>0</v>
      </c>
      <c r="G7891" s="1">
        <f ca="1">(OFFSET(O7891,0,MATCH(Customer!$J$6,'CDH &amp; HDH'!$P$11:$X$11,0)))</f>
        <v>30</v>
      </c>
      <c r="H7891" s="1" t="str">
        <f t="shared" si="1487"/>
        <v>Heating</v>
      </c>
      <c r="I7891" s="1">
        <f ca="1">OFFSET(IF($H7891="Cooling",Customer!$C$25,Customer!$C$52),E7891,D7891)</f>
        <v>70</v>
      </c>
      <c r="J7891" s="1">
        <f ca="1">OFFSET(IF($H7891="Cooling",Customer!$L$25,Customer!$L$52),$E7891,$D7891)</f>
        <v>70</v>
      </c>
      <c r="K7891" s="16">
        <f t="shared" si="1488"/>
        <v>0</v>
      </c>
      <c r="L7891" s="16">
        <f t="shared" si="1489"/>
        <v>0</v>
      </c>
      <c r="M7891" s="17">
        <f t="shared" ca="1" si="1481"/>
        <v>40</v>
      </c>
      <c r="N7891" s="17">
        <f t="shared" ca="1" si="1482"/>
        <v>40</v>
      </c>
      <c r="O7891" s="4"/>
      <c r="P7891" s="4">
        <v>46</v>
      </c>
      <c r="Q7891" s="4">
        <v>29</v>
      </c>
      <c r="R7891" s="4">
        <v>29</v>
      </c>
      <c r="S7891" s="4">
        <v>39</v>
      </c>
      <c r="T7891" s="4">
        <v>45</v>
      </c>
      <c r="U7891" s="4">
        <v>31</v>
      </c>
      <c r="V7891" s="13">
        <v>30</v>
      </c>
      <c r="W7891" s="4">
        <v>24</v>
      </c>
      <c r="X7891" s="4">
        <v>24</v>
      </c>
      <c r="Y7891">
        <f t="shared" si="1490"/>
        <v>0</v>
      </c>
      <c r="Z7891">
        <f t="shared" si="1491"/>
        <v>0</v>
      </c>
    </row>
    <row r="7892" spans="2:26" x14ac:dyDescent="0.25">
      <c r="B7892" s="11">
        <f t="shared" si="1492"/>
        <v>44890.333333314222</v>
      </c>
      <c r="C7892" s="1">
        <f t="shared" si="1483"/>
        <v>11</v>
      </c>
      <c r="D7892" s="1">
        <f t="shared" si="1484"/>
        <v>5</v>
      </c>
      <c r="E7892" s="12">
        <f t="shared" si="1485"/>
        <v>9</v>
      </c>
      <c r="F7892" s="124" t="str">
        <f t="shared" si="1486"/>
        <v>0</v>
      </c>
      <c r="G7892" s="1">
        <f ca="1">(OFFSET(O7892,0,MATCH(Customer!$J$6,'CDH &amp; HDH'!$P$11:$X$11,0)))</f>
        <v>32</v>
      </c>
      <c r="H7892" s="1" t="str">
        <f t="shared" si="1487"/>
        <v>Heating</v>
      </c>
      <c r="I7892" s="1">
        <f ca="1">OFFSET(IF($H7892="Cooling",Customer!$C$25,Customer!$C$52),E7892,D7892)</f>
        <v>70</v>
      </c>
      <c r="J7892" s="1">
        <f ca="1">OFFSET(IF($H7892="Cooling",Customer!$L$25,Customer!$L$52),$E7892,$D7892)</f>
        <v>70</v>
      </c>
      <c r="K7892" s="16">
        <f t="shared" si="1488"/>
        <v>0</v>
      </c>
      <c r="L7892" s="16">
        <f t="shared" si="1489"/>
        <v>0</v>
      </c>
      <c r="M7892" s="17">
        <f t="shared" ca="1" si="1481"/>
        <v>38</v>
      </c>
      <c r="N7892" s="17">
        <f t="shared" ca="1" si="1482"/>
        <v>38</v>
      </c>
      <c r="O7892" s="4"/>
      <c r="P7892" s="4">
        <v>47</v>
      </c>
      <c r="Q7892" s="4">
        <v>33</v>
      </c>
      <c r="R7892" s="4">
        <v>31</v>
      </c>
      <c r="S7892" s="4">
        <v>43</v>
      </c>
      <c r="T7892" s="4">
        <v>47</v>
      </c>
      <c r="U7892" s="4">
        <v>36</v>
      </c>
      <c r="V7892" s="13">
        <v>32</v>
      </c>
      <c r="W7892" s="4">
        <v>26</v>
      </c>
      <c r="X7892" s="4">
        <v>29</v>
      </c>
      <c r="Y7892">
        <f t="shared" si="1490"/>
        <v>0</v>
      </c>
      <c r="Z7892">
        <f t="shared" si="1491"/>
        <v>0</v>
      </c>
    </row>
    <row r="7893" spans="2:26" x14ac:dyDescent="0.25">
      <c r="B7893" s="11">
        <f t="shared" si="1492"/>
        <v>44890.374999980886</v>
      </c>
      <c r="C7893" s="1">
        <f t="shared" si="1483"/>
        <v>11</v>
      </c>
      <c r="D7893" s="1">
        <f t="shared" si="1484"/>
        <v>5</v>
      </c>
      <c r="E7893" s="12">
        <f t="shared" si="1485"/>
        <v>10</v>
      </c>
      <c r="F7893" s="124" t="str">
        <f t="shared" si="1486"/>
        <v>0</v>
      </c>
      <c r="G7893" s="1">
        <f ca="1">(OFFSET(O7893,0,MATCH(Customer!$J$6,'CDH &amp; HDH'!$P$11:$X$11,0)))</f>
        <v>37</v>
      </c>
      <c r="H7893" s="1" t="str">
        <f t="shared" si="1487"/>
        <v>Heating</v>
      </c>
      <c r="I7893" s="1">
        <f ca="1">OFFSET(IF($H7893="Cooling",Customer!$C$25,Customer!$C$52),E7893,D7893)</f>
        <v>70</v>
      </c>
      <c r="J7893" s="1">
        <f ca="1">OFFSET(IF($H7893="Cooling",Customer!$L$25,Customer!$L$52),$E7893,$D7893)</f>
        <v>70</v>
      </c>
      <c r="K7893" s="16">
        <f t="shared" si="1488"/>
        <v>0</v>
      </c>
      <c r="L7893" s="16">
        <f t="shared" si="1489"/>
        <v>0</v>
      </c>
      <c r="M7893" s="17">
        <f t="shared" ca="1" si="1481"/>
        <v>33</v>
      </c>
      <c r="N7893" s="17">
        <f t="shared" ca="1" si="1482"/>
        <v>33</v>
      </c>
      <c r="O7893" s="4"/>
      <c r="P7893" s="4">
        <v>49</v>
      </c>
      <c r="Q7893" s="4">
        <v>34</v>
      </c>
      <c r="R7893" s="4">
        <v>33</v>
      </c>
      <c r="S7893" s="4">
        <v>45</v>
      </c>
      <c r="T7893" s="4">
        <v>48</v>
      </c>
      <c r="U7893" s="4">
        <v>37</v>
      </c>
      <c r="V7893" s="13">
        <v>37</v>
      </c>
      <c r="W7893" s="4">
        <v>28</v>
      </c>
      <c r="X7893" s="4">
        <v>33</v>
      </c>
      <c r="Y7893">
        <f t="shared" si="1490"/>
        <v>0</v>
      </c>
      <c r="Z7893">
        <f t="shared" si="1491"/>
        <v>0</v>
      </c>
    </row>
    <row r="7894" spans="2:26" x14ac:dyDescent="0.25">
      <c r="B7894" s="11">
        <f t="shared" si="1492"/>
        <v>44890.41666664755</v>
      </c>
      <c r="C7894" s="1">
        <f t="shared" si="1483"/>
        <v>11</v>
      </c>
      <c r="D7894" s="1">
        <f t="shared" si="1484"/>
        <v>5</v>
      </c>
      <c r="E7894" s="12">
        <f t="shared" si="1485"/>
        <v>11</v>
      </c>
      <c r="F7894" s="124" t="str">
        <f t="shared" si="1486"/>
        <v>0</v>
      </c>
      <c r="G7894" s="1">
        <f ca="1">(OFFSET(O7894,0,MATCH(Customer!$J$6,'CDH &amp; HDH'!$P$11:$X$11,0)))</f>
        <v>44</v>
      </c>
      <c r="H7894" s="1" t="str">
        <f t="shared" si="1487"/>
        <v>Heating</v>
      </c>
      <c r="I7894" s="1">
        <f ca="1">OFFSET(IF($H7894="Cooling",Customer!$C$25,Customer!$C$52),E7894,D7894)</f>
        <v>70</v>
      </c>
      <c r="J7894" s="1">
        <f ca="1">OFFSET(IF($H7894="Cooling",Customer!$L$25,Customer!$L$52),$E7894,$D7894)</f>
        <v>70</v>
      </c>
      <c r="K7894" s="16">
        <f t="shared" si="1488"/>
        <v>0</v>
      </c>
      <c r="L7894" s="16">
        <f t="shared" si="1489"/>
        <v>0</v>
      </c>
      <c r="M7894" s="17">
        <f t="shared" ca="1" si="1481"/>
        <v>26</v>
      </c>
      <c r="N7894" s="17">
        <f t="shared" ca="1" si="1482"/>
        <v>26</v>
      </c>
      <c r="O7894" s="4"/>
      <c r="P7894" s="4">
        <v>50</v>
      </c>
      <c r="Q7894" s="4">
        <v>38</v>
      </c>
      <c r="R7894" s="4">
        <v>38</v>
      </c>
      <c r="S7894" s="4">
        <v>50</v>
      </c>
      <c r="T7894" s="4">
        <v>50</v>
      </c>
      <c r="U7894" s="4">
        <v>39</v>
      </c>
      <c r="V7894" s="13">
        <v>44</v>
      </c>
      <c r="W7894" s="4">
        <v>30</v>
      </c>
      <c r="X7894" s="4">
        <v>35</v>
      </c>
      <c r="Y7894">
        <f t="shared" si="1490"/>
        <v>0</v>
      </c>
      <c r="Z7894">
        <f t="shared" si="1491"/>
        <v>0</v>
      </c>
    </row>
    <row r="7895" spans="2:26" x14ac:dyDescent="0.25">
      <c r="B7895" s="11">
        <f t="shared" si="1492"/>
        <v>44890.458333314215</v>
      </c>
      <c r="C7895" s="1">
        <f t="shared" si="1483"/>
        <v>11</v>
      </c>
      <c r="D7895" s="1">
        <f t="shared" si="1484"/>
        <v>5</v>
      </c>
      <c r="E7895" s="12">
        <f t="shared" si="1485"/>
        <v>12</v>
      </c>
      <c r="F7895" s="124" t="str">
        <f t="shared" si="1486"/>
        <v>0</v>
      </c>
      <c r="G7895" s="1">
        <f ca="1">(OFFSET(O7895,0,MATCH(Customer!$J$6,'CDH &amp; HDH'!$P$11:$X$11,0)))</f>
        <v>52</v>
      </c>
      <c r="H7895" s="1" t="str">
        <f t="shared" si="1487"/>
        <v>Heating</v>
      </c>
      <c r="I7895" s="1">
        <f ca="1">OFFSET(IF($H7895="Cooling",Customer!$C$25,Customer!$C$52),E7895,D7895)</f>
        <v>70</v>
      </c>
      <c r="J7895" s="1">
        <f ca="1">OFFSET(IF($H7895="Cooling",Customer!$L$25,Customer!$L$52),$E7895,$D7895)</f>
        <v>70</v>
      </c>
      <c r="K7895" s="16">
        <f t="shared" si="1488"/>
        <v>0</v>
      </c>
      <c r="L7895" s="16">
        <f t="shared" si="1489"/>
        <v>0</v>
      </c>
      <c r="M7895" s="17">
        <f t="shared" ca="1" si="1481"/>
        <v>18</v>
      </c>
      <c r="N7895" s="17">
        <f t="shared" ca="1" si="1482"/>
        <v>18</v>
      </c>
      <c r="O7895" s="4"/>
      <c r="P7895" s="4">
        <v>52</v>
      </c>
      <c r="Q7895" s="4">
        <v>41</v>
      </c>
      <c r="R7895" s="4">
        <v>43</v>
      </c>
      <c r="S7895" s="4">
        <v>51</v>
      </c>
      <c r="T7895" s="4">
        <v>52</v>
      </c>
      <c r="U7895" s="4">
        <v>39</v>
      </c>
      <c r="V7895" s="13">
        <v>52</v>
      </c>
      <c r="W7895" s="4">
        <v>34</v>
      </c>
      <c r="X7895" s="4">
        <v>40</v>
      </c>
      <c r="Y7895">
        <f t="shared" si="1490"/>
        <v>0</v>
      </c>
      <c r="Z7895">
        <f t="shared" si="1491"/>
        <v>0</v>
      </c>
    </row>
    <row r="7896" spans="2:26" x14ac:dyDescent="0.25">
      <c r="B7896" s="11">
        <f t="shared" si="1492"/>
        <v>44890.499999980879</v>
      </c>
      <c r="C7896" s="1">
        <f t="shared" si="1483"/>
        <v>11</v>
      </c>
      <c r="D7896" s="1">
        <f t="shared" si="1484"/>
        <v>5</v>
      </c>
      <c r="E7896" s="12">
        <f t="shared" si="1485"/>
        <v>13</v>
      </c>
      <c r="F7896" s="124" t="str">
        <f t="shared" si="1486"/>
        <v>0</v>
      </c>
      <c r="G7896" s="1">
        <f ca="1">(OFFSET(O7896,0,MATCH(Customer!$J$6,'CDH &amp; HDH'!$P$11:$X$11,0)))</f>
        <v>55</v>
      </c>
      <c r="H7896" s="1" t="str">
        <f t="shared" si="1487"/>
        <v>Heating</v>
      </c>
      <c r="I7896" s="1">
        <f ca="1">OFFSET(IF($H7896="Cooling",Customer!$C$25,Customer!$C$52),E7896,D7896)</f>
        <v>70</v>
      </c>
      <c r="J7896" s="1">
        <f ca="1">OFFSET(IF($H7896="Cooling",Customer!$L$25,Customer!$L$52),$E7896,$D7896)</f>
        <v>70</v>
      </c>
      <c r="K7896" s="16">
        <f t="shared" si="1488"/>
        <v>0</v>
      </c>
      <c r="L7896" s="16">
        <f t="shared" si="1489"/>
        <v>0</v>
      </c>
      <c r="M7896" s="17">
        <f t="shared" ca="1" si="1481"/>
        <v>15</v>
      </c>
      <c r="N7896" s="17">
        <f t="shared" ca="1" si="1482"/>
        <v>15</v>
      </c>
      <c r="O7896" s="4"/>
      <c r="P7896" s="4">
        <v>52</v>
      </c>
      <c r="Q7896" s="4">
        <v>42</v>
      </c>
      <c r="R7896" s="4">
        <v>46</v>
      </c>
      <c r="S7896" s="4">
        <v>55</v>
      </c>
      <c r="T7896" s="4">
        <v>54</v>
      </c>
      <c r="U7896" s="4">
        <v>42</v>
      </c>
      <c r="V7896" s="13">
        <v>55</v>
      </c>
      <c r="W7896" s="4">
        <v>35</v>
      </c>
      <c r="X7896" s="4">
        <v>42</v>
      </c>
      <c r="Y7896">
        <f t="shared" si="1490"/>
        <v>0</v>
      </c>
      <c r="Z7896">
        <f t="shared" si="1491"/>
        <v>0</v>
      </c>
    </row>
    <row r="7897" spans="2:26" x14ac:dyDescent="0.25">
      <c r="B7897" s="11">
        <f t="shared" si="1492"/>
        <v>44890.541666647543</v>
      </c>
      <c r="C7897" s="1">
        <f t="shared" si="1483"/>
        <v>11</v>
      </c>
      <c r="D7897" s="1">
        <f t="shared" si="1484"/>
        <v>5</v>
      </c>
      <c r="E7897" s="12">
        <f t="shared" si="1485"/>
        <v>14</v>
      </c>
      <c r="F7897" s="124" t="str">
        <f t="shared" si="1486"/>
        <v>0</v>
      </c>
      <c r="G7897" s="1">
        <f ca="1">(OFFSET(O7897,0,MATCH(Customer!$J$6,'CDH &amp; HDH'!$P$11:$X$11,0)))</f>
        <v>56</v>
      </c>
      <c r="H7897" s="1" t="str">
        <f t="shared" si="1487"/>
        <v>Heating</v>
      </c>
      <c r="I7897" s="1">
        <f ca="1">OFFSET(IF($H7897="Cooling",Customer!$C$25,Customer!$C$52),E7897,D7897)</f>
        <v>70</v>
      </c>
      <c r="J7897" s="1">
        <f ca="1">OFFSET(IF($H7897="Cooling",Customer!$L$25,Customer!$L$52),$E7897,$D7897)</f>
        <v>70</v>
      </c>
      <c r="K7897" s="16">
        <f t="shared" si="1488"/>
        <v>0</v>
      </c>
      <c r="L7897" s="16">
        <f t="shared" si="1489"/>
        <v>0</v>
      </c>
      <c r="M7897" s="17">
        <f t="shared" ca="1" si="1481"/>
        <v>14</v>
      </c>
      <c r="N7897" s="17">
        <f t="shared" ca="1" si="1482"/>
        <v>14</v>
      </c>
      <c r="O7897" s="4"/>
      <c r="P7897" s="4">
        <v>53</v>
      </c>
      <c r="Q7897" s="4">
        <v>43</v>
      </c>
      <c r="R7897" s="4">
        <v>48</v>
      </c>
      <c r="S7897" s="4">
        <v>58</v>
      </c>
      <c r="T7897" s="4">
        <v>55</v>
      </c>
      <c r="U7897" s="4">
        <v>43</v>
      </c>
      <c r="V7897" s="13">
        <v>56</v>
      </c>
      <c r="W7897" s="4">
        <v>35</v>
      </c>
      <c r="X7897" s="4">
        <v>45</v>
      </c>
      <c r="Y7897">
        <f t="shared" si="1490"/>
        <v>0</v>
      </c>
      <c r="Z7897">
        <f t="shared" si="1491"/>
        <v>0</v>
      </c>
    </row>
    <row r="7898" spans="2:26" x14ac:dyDescent="0.25">
      <c r="B7898" s="11">
        <f t="shared" si="1492"/>
        <v>44890.583333314207</v>
      </c>
      <c r="C7898" s="1">
        <f t="shared" si="1483"/>
        <v>11</v>
      </c>
      <c r="D7898" s="1">
        <f t="shared" si="1484"/>
        <v>5</v>
      </c>
      <c r="E7898" s="12">
        <f t="shared" si="1485"/>
        <v>15</v>
      </c>
      <c r="F7898" s="124" t="str">
        <f t="shared" si="1486"/>
        <v>0</v>
      </c>
      <c r="G7898" s="1">
        <f ca="1">(OFFSET(O7898,0,MATCH(Customer!$J$6,'CDH &amp; HDH'!$P$11:$X$11,0)))</f>
        <v>56</v>
      </c>
      <c r="H7898" s="1" t="str">
        <f t="shared" si="1487"/>
        <v>Heating</v>
      </c>
      <c r="I7898" s="1">
        <f ca="1">OFFSET(IF($H7898="Cooling",Customer!$C$25,Customer!$C$52),E7898,D7898)</f>
        <v>70</v>
      </c>
      <c r="J7898" s="1">
        <f ca="1">OFFSET(IF($H7898="Cooling",Customer!$L$25,Customer!$L$52),$E7898,$D7898)</f>
        <v>70</v>
      </c>
      <c r="K7898" s="16">
        <f t="shared" si="1488"/>
        <v>0</v>
      </c>
      <c r="L7898" s="16">
        <f t="shared" si="1489"/>
        <v>0</v>
      </c>
      <c r="M7898" s="17">
        <f t="shared" ca="1" si="1481"/>
        <v>14</v>
      </c>
      <c r="N7898" s="17">
        <f t="shared" ca="1" si="1482"/>
        <v>14</v>
      </c>
      <c r="O7898" s="4"/>
      <c r="P7898" s="4">
        <v>54</v>
      </c>
      <c r="Q7898" s="4">
        <v>44</v>
      </c>
      <c r="R7898" s="4">
        <v>48</v>
      </c>
      <c r="S7898" s="4">
        <v>61</v>
      </c>
      <c r="T7898" s="4">
        <v>56</v>
      </c>
      <c r="U7898" s="4">
        <v>44</v>
      </c>
      <c r="V7898" s="13">
        <v>56</v>
      </c>
      <c r="W7898" s="4">
        <v>35</v>
      </c>
      <c r="X7898" s="4">
        <v>47</v>
      </c>
      <c r="Y7898">
        <f t="shared" si="1490"/>
        <v>0</v>
      </c>
      <c r="Z7898">
        <f t="shared" si="1491"/>
        <v>0</v>
      </c>
    </row>
    <row r="7899" spans="2:26" x14ac:dyDescent="0.25">
      <c r="B7899" s="11">
        <f t="shared" si="1492"/>
        <v>44890.624999980872</v>
      </c>
      <c r="C7899" s="1">
        <f t="shared" si="1483"/>
        <v>11</v>
      </c>
      <c r="D7899" s="1">
        <f t="shared" si="1484"/>
        <v>5</v>
      </c>
      <c r="E7899" s="12">
        <f t="shared" si="1485"/>
        <v>16</v>
      </c>
      <c r="F7899" s="124" t="str">
        <f t="shared" si="1486"/>
        <v>0</v>
      </c>
      <c r="G7899" s="1">
        <f ca="1">(OFFSET(O7899,0,MATCH(Customer!$J$6,'CDH &amp; HDH'!$P$11:$X$11,0)))</f>
        <v>55</v>
      </c>
      <c r="H7899" s="1" t="str">
        <f t="shared" si="1487"/>
        <v>Heating</v>
      </c>
      <c r="I7899" s="1">
        <f ca="1">OFFSET(IF($H7899="Cooling",Customer!$C$25,Customer!$C$52),E7899,D7899)</f>
        <v>70</v>
      </c>
      <c r="J7899" s="1">
        <f ca="1">OFFSET(IF($H7899="Cooling",Customer!$L$25,Customer!$L$52),$E7899,$D7899)</f>
        <v>70</v>
      </c>
      <c r="K7899" s="16">
        <f t="shared" si="1488"/>
        <v>0</v>
      </c>
      <c r="L7899" s="16">
        <f t="shared" si="1489"/>
        <v>0</v>
      </c>
      <c r="M7899" s="17">
        <f t="shared" ca="1" si="1481"/>
        <v>15</v>
      </c>
      <c r="N7899" s="17">
        <f t="shared" ca="1" si="1482"/>
        <v>15</v>
      </c>
      <c r="O7899" s="4"/>
      <c r="P7899" s="4">
        <v>54</v>
      </c>
      <c r="Q7899" s="4">
        <v>43</v>
      </c>
      <c r="R7899" s="4">
        <v>46</v>
      </c>
      <c r="S7899" s="4">
        <v>60</v>
      </c>
      <c r="T7899" s="4">
        <v>55</v>
      </c>
      <c r="U7899" s="4">
        <v>42</v>
      </c>
      <c r="V7899" s="13">
        <v>55</v>
      </c>
      <c r="W7899" s="4">
        <v>35</v>
      </c>
      <c r="X7899" s="4">
        <v>44</v>
      </c>
      <c r="Y7899">
        <f t="shared" si="1490"/>
        <v>0</v>
      </c>
      <c r="Z7899">
        <f t="shared" si="1491"/>
        <v>0</v>
      </c>
    </row>
    <row r="7900" spans="2:26" x14ac:dyDescent="0.25">
      <c r="B7900" s="11">
        <f t="shared" si="1492"/>
        <v>44890.666666647536</v>
      </c>
      <c r="C7900" s="1">
        <f t="shared" si="1483"/>
        <v>11</v>
      </c>
      <c r="D7900" s="1">
        <f t="shared" si="1484"/>
        <v>5</v>
      </c>
      <c r="E7900" s="12">
        <f t="shared" si="1485"/>
        <v>17</v>
      </c>
      <c r="F7900" s="124" t="str">
        <f t="shared" si="1486"/>
        <v>0</v>
      </c>
      <c r="G7900" s="1">
        <f ca="1">(OFFSET(O7900,0,MATCH(Customer!$J$6,'CDH &amp; HDH'!$P$11:$X$11,0)))</f>
        <v>52</v>
      </c>
      <c r="H7900" s="1" t="str">
        <f t="shared" si="1487"/>
        <v>Heating</v>
      </c>
      <c r="I7900" s="1">
        <f ca="1">OFFSET(IF($H7900="Cooling",Customer!$C$25,Customer!$C$52),E7900,D7900)</f>
        <v>70</v>
      </c>
      <c r="J7900" s="1">
        <f ca="1">OFFSET(IF($H7900="Cooling",Customer!$L$25,Customer!$L$52),$E7900,$D7900)</f>
        <v>70</v>
      </c>
      <c r="K7900" s="16">
        <f t="shared" si="1488"/>
        <v>0</v>
      </c>
      <c r="L7900" s="16">
        <f t="shared" si="1489"/>
        <v>0</v>
      </c>
      <c r="M7900" s="17">
        <f t="shared" ca="1" si="1481"/>
        <v>18</v>
      </c>
      <c r="N7900" s="17">
        <f t="shared" ca="1" si="1482"/>
        <v>18</v>
      </c>
      <c r="O7900" s="4"/>
      <c r="P7900" s="4">
        <v>50</v>
      </c>
      <c r="Q7900" s="4">
        <v>41</v>
      </c>
      <c r="R7900" s="4">
        <v>41</v>
      </c>
      <c r="S7900" s="4">
        <v>56</v>
      </c>
      <c r="T7900" s="4">
        <v>53</v>
      </c>
      <c r="U7900" s="4">
        <v>41</v>
      </c>
      <c r="V7900" s="13">
        <v>52</v>
      </c>
      <c r="W7900" s="4">
        <v>33</v>
      </c>
      <c r="X7900" s="4">
        <v>37</v>
      </c>
      <c r="Y7900">
        <f t="shared" si="1490"/>
        <v>0</v>
      </c>
      <c r="Z7900">
        <f t="shared" si="1491"/>
        <v>0</v>
      </c>
    </row>
    <row r="7901" spans="2:26" x14ac:dyDescent="0.25">
      <c r="B7901" s="11">
        <f t="shared" si="1492"/>
        <v>44890.7083333142</v>
      </c>
      <c r="C7901" s="1">
        <f t="shared" si="1483"/>
        <v>11</v>
      </c>
      <c r="D7901" s="1">
        <f t="shared" si="1484"/>
        <v>5</v>
      </c>
      <c r="E7901" s="12">
        <f t="shared" si="1485"/>
        <v>18</v>
      </c>
      <c r="F7901" s="124" t="str">
        <f t="shared" si="1486"/>
        <v>0</v>
      </c>
      <c r="G7901" s="1">
        <f ca="1">(OFFSET(O7901,0,MATCH(Customer!$J$6,'CDH &amp; HDH'!$P$11:$X$11,0)))</f>
        <v>48</v>
      </c>
      <c r="H7901" s="1" t="str">
        <f t="shared" si="1487"/>
        <v>Heating</v>
      </c>
      <c r="I7901" s="1">
        <f ca="1">OFFSET(IF($H7901="Cooling",Customer!$C$25,Customer!$C$52),E7901,D7901)</f>
        <v>70</v>
      </c>
      <c r="J7901" s="1">
        <f ca="1">OFFSET(IF($H7901="Cooling",Customer!$L$25,Customer!$L$52),$E7901,$D7901)</f>
        <v>70</v>
      </c>
      <c r="K7901" s="16">
        <f t="shared" si="1488"/>
        <v>0</v>
      </c>
      <c r="L7901" s="16">
        <f t="shared" si="1489"/>
        <v>0</v>
      </c>
      <c r="M7901" s="17">
        <f t="shared" ca="1" si="1481"/>
        <v>22</v>
      </c>
      <c r="N7901" s="17">
        <f t="shared" ca="1" si="1482"/>
        <v>22</v>
      </c>
      <c r="O7901" s="4"/>
      <c r="P7901" s="4">
        <v>49</v>
      </c>
      <c r="Q7901" s="4">
        <v>40</v>
      </c>
      <c r="R7901" s="4">
        <v>39</v>
      </c>
      <c r="S7901" s="4">
        <v>51</v>
      </c>
      <c r="T7901" s="4">
        <v>52</v>
      </c>
      <c r="U7901" s="4">
        <v>40</v>
      </c>
      <c r="V7901" s="13">
        <v>48</v>
      </c>
      <c r="W7901" s="4">
        <v>32</v>
      </c>
      <c r="X7901" s="4">
        <v>35</v>
      </c>
      <c r="Y7901">
        <f t="shared" si="1490"/>
        <v>0</v>
      </c>
      <c r="Z7901">
        <f t="shared" si="1491"/>
        <v>0</v>
      </c>
    </row>
    <row r="7902" spans="2:26" x14ac:dyDescent="0.25">
      <c r="B7902" s="11">
        <f t="shared" si="1492"/>
        <v>44890.749999980864</v>
      </c>
      <c r="C7902" s="1">
        <f t="shared" si="1483"/>
        <v>11</v>
      </c>
      <c r="D7902" s="1">
        <f t="shared" si="1484"/>
        <v>5</v>
      </c>
      <c r="E7902" s="12">
        <f t="shared" si="1485"/>
        <v>19</v>
      </c>
      <c r="F7902" s="124" t="str">
        <f t="shared" si="1486"/>
        <v>0</v>
      </c>
      <c r="G7902" s="1">
        <f ca="1">(OFFSET(O7902,0,MATCH(Customer!$J$6,'CDH &amp; HDH'!$P$11:$X$11,0)))</f>
        <v>47</v>
      </c>
      <c r="H7902" s="1" t="str">
        <f t="shared" si="1487"/>
        <v>Heating</v>
      </c>
      <c r="I7902" s="1">
        <f ca="1">OFFSET(IF($H7902="Cooling",Customer!$C$25,Customer!$C$52),E7902,D7902)</f>
        <v>66</v>
      </c>
      <c r="J7902" s="1">
        <f ca="1">OFFSET(IF($H7902="Cooling",Customer!$L$25,Customer!$L$52),$E7902,$D7902)</f>
        <v>64</v>
      </c>
      <c r="K7902" s="16">
        <f t="shared" si="1488"/>
        <v>0</v>
      </c>
      <c r="L7902" s="16">
        <f t="shared" si="1489"/>
        <v>0</v>
      </c>
      <c r="M7902" s="17">
        <f t="shared" ca="1" si="1481"/>
        <v>19</v>
      </c>
      <c r="N7902" s="17">
        <f t="shared" ca="1" si="1482"/>
        <v>17</v>
      </c>
      <c r="O7902" s="4"/>
      <c r="P7902" s="4">
        <v>49</v>
      </c>
      <c r="Q7902" s="4">
        <v>40</v>
      </c>
      <c r="R7902" s="4">
        <v>39</v>
      </c>
      <c r="S7902" s="4">
        <v>51</v>
      </c>
      <c r="T7902" s="4">
        <v>52</v>
      </c>
      <c r="U7902" s="4">
        <v>37</v>
      </c>
      <c r="V7902" s="13">
        <v>47</v>
      </c>
      <c r="W7902" s="4">
        <v>32</v>
      </c>
      <c r="X7902" s="4">
        <v>35</v>
      </c>
      <c r="Y7902">
        <f t="shared" si="1490"/>
        <v>0</v>
      </c>
      <c r="Z7902">
        <f t="shared" si="1491"/>
        <v>0</v>
      </c>
    </row>
    <row r="7903" spans="2:26" x14ac:dyDescent="0.25">
      <c r="B7903" s="11">
        <f t="shared" si="1492"/>
        <v>44890.791666647528</v>
      </c>
      <c r="C7903" s="1">
        <f t="shared" si="1483"/>
        <v>11</v>
      </c>
      <c r="D7903" s="1">
        <f t="shared" si="1484"/>
        <v>5</v>
      </c>
      <c r="E7903" s="12">
        <f t="shared" si="1485"/>
        <v>20</v>
      </c>
      <c r="F7903" s="124" t="str">
        <f t="shared" si="1486"/>
        <v>0</v>
      </c>
      <c r="G7903" s="1">
        <f ca="1">(OFFSET(O7903,0,MATCH(Customer!$J$6,'CDH &amp; HDH'!$P$11:$X$11,0)))</f>
        <v>45</v>
      </c>
      <c r="H7903" s="1" t="str">
        <f t="shared" si="1487"/>
        <v>Heating</v>
      </c>
      <c r="I7903" s="1">
        <f ca="1">OFFSET(IF($H7903="Cooling",Customer!$C$25,Customer!$C$52),E7903,D7903)</f>
        <v>66</v>
      </c>
      <c r="J7903" s="1">
        <f ca="1">OFFSET(IF($H7903="Cooling",Customer!$L$25,Customer!$L$52),$E7903,$D7903)</f>
        <v>64</v>
      </c>
      <c r="K7903" s="16">
        <f t="shared" si="1488"/>
        <v>0</v>
      </c>
      <c r="L7903" s="16">
        <f t="shared" si="1489"/>
        <v>0</v>
      </c>
      <c r="M7903" s="17">
        <f t="shared" ca="1" si="1481"/>
        <v>21</v>
      </c>
      <c r="N7903" s="17">
        <f t="shared" ca="1" si="1482"/>
        <v>19</v>
      </c>
      <c r="O7903" s="4"/>
      <c r="P7903" s="4">
        <v>47</v>
      </c>
      <c r="Q7903" s="4">
        <v>40</v>
      </c>
      <c r="R7903" s="4">
        <v>39</v>
      </c>
      <c r="S7903" s="4">
        <v>52</v>
      </c>
      <c r="T7903" s="4">
        <v>51</v>
      </c>
      <c r="U7903" s="4">
        <v>37</v>
      </c>
      <c r="V7903" s="13">
        <v>45</v>
      </c>
      <c r="W7903" s="4">
        <v>31</v>
      </c>
      <c r="X7903" s="4">
        <v>32</v>
      </c>
      <c r="Y7903">
        <f t="shared" si="1490"/>
        <v>0</v>
      </c>
      <c r="Z7903">
        <f t="shared" si="1491"/>
        <v>0</v>
      </c>
    </row>
    <row r="7904" spans="2:26" x14ac:dyDescent="0.25">
      <c r="B7904" s="11">
        <f t="shared" si="1492"/>
        <v>44890.833333314193</v>
      </c>
      <c r="C7904" s="1">
        <f t="shared" si="1483"/>
        <v>11</v>
      </c>
      <c r="D7904" s="1">
        <f t="shared" si="1484"/>
        <v>5</v>
      </c>
      <c r="E7904" s="12">
        <f t="shared" si="1485"/>
        <v>21</v>
      </c>
      <c r="F7904" s="124" t="str">
        <f t="shared" si="1486"/>
        <v>0</v>
      </c>
      <c r="G7904" s="1">
        <f ca="1">(OFFSET(O7904,0,MATCH(Customer!$J$6,'CDH &amp; HDH'!$P$11:$X$11,0)))</f>
        <v>47</v>
      </c>
      <c r="H7904" s="1" t="str">
        <f t="shared" si="1487"/>
        <v>Heating</v>
      </c>
      <c r="I7904" s="1">
        <f ca="1">OFFSET(IF($H7904="Cooling",Customer!$C$25,Customer!$C$52),E7904,D7904)</f>
        <v>66</v>
      </c>
      <c r="J7904" s="1">
        <f ca="1">OFFSET(IF($H7904="Cooling",Customer!$L$25,Customer!$L$52),$E7904,$D7904)</f>
        <v>64</v>
      </c>
      <c r="K7904" s="16">
        <f t="shared" si="1488"/>
        <v>0</v>
      </c>
      <c r="L7904" s="16">
        <f t="shared" si="1489"/>
        <v>0</v>
      </c>
      <c r="M7904" s="17">
        <f t="shared" ca="1" si="1481"/>
        <v>19</v>
      </c>
      <c r="N7904" s="17">
        <f t="shared" ca="1" si="1482"/>
        <v>17</v>
      </c>
      <c r="O7904" s="4"/>
      <c r="P7904" s="4">
        <v>48</v>
      </c>
      <c r="Q7904" s="4">
        <v>39</v>
      </c>
      <c r="R7904" s="4">
        <v>39</v>
      </c>
      <c r="S7904" s="4">
        <v>53</v>
      </c>
      <c r="T7904" s="4">
        <v>49</v>
      </c>
      <c r="U7904" s="4">
        <v>39</v>
      </c>
      <c r="V7904" s="13">
        <v>47</v>
      </c>
      <c r="W7904" s="4">
        <v>30</v>
      </c>
      <c r="X7904" s="4">
        <v>30</v>
      </c>
      <c r="Y7904">
        <f t="shared" si="1490"/>
        <v>0</v>
      </c>
      <c r="Z7904">
        <f t="shared" si="1491"/>
        <v>0</v>
      </c>
    </row>
    <row r="7905" spans="2:26" x14ac:dyDescent="0.25">
      <c r="B7905" s="11">
        <f t="shared" si="1492"/>
        <v>44890.874999980857</v>
      </c>
      <c r="C7905" s="1">
        <f t="shared" si="1483"/>
        <v>11</v>
      </c>
      <c r="D7905" s="1">
        <f t="shared" si="1484"/>
        <v>5</v>
      </c>
      <c r="E7905" s="12">
        <f t="shared" si="1485"/>
        <v>22</v>
      </c>
      <c r="F7905" s="124" t="str">
        <f t="shared" si="1486"/>
        <v>0</v>
      </c>
      <c r="G7905" s="1">
        <f ca="1">(OFFSET(O7905,0,MATCH(Customer!$J$6,'CDH &amp; HDH'!$P$11:$X$11,0)))</f>
        <v>44</v>
      </c>
      <c r="H7905" s="1" t="str">
        <f t="shared" si="1487"/>
        <v>Heating</v>
      </c>
      <c r="I7905" s="1">
        <f ca="1">OFFSET(IF($H7905="Cooling",Customer!$C$25,Customer!$C$52),E7905,D7905)</f>
        <v>66</v>
      </c>
      <c r="J7905" s="1">
        <f ca="1">OFFSET(IF($H7905="Cooling",Customer!$L$25,Customer!$L$52),$E7905,$D7905)</f>
        <v>64</v>
      </c>
      <c r="K7905" s="16">
        <f t="shared" si="1488"/>
        <v>0</v>
      </c>
      <c r="L7905" s="16">
        <f t="shared" si="1489"/>
        <v>0</v>
      </c>
      <c r="M7905" s="17">
        <f t="shared" ca="1" si="1481"/>
        <v>22</v>
      </c>
      <c r="N7905" s="17">
        <f t="shared" ca="1" si="1482"/>
        <v>20</v>
      </c>
      <c r="O7905" s="4"/>
      <c r="P7905" s="4">
        <v>48</v>
      </c>
      <c r="Q7905" s="4">
        <v>38</v>
      </c>
      <c r="R7905" s="4">
        <v>38</v>
      </c>
      <c r="S7905" s="4">
        <v>54</v>
      </c>
      <c r="T7905" s="4">
        <v>47</v>
      </c>
      <c r="U7905" s="4">
        <v>38</v>
      </c>
      <c r="V7905" s="13">
        <v>44</v>
      </c>
      <c r="W7905" s="4">
        <v>29</v>
      </c>
      <c r="X7905" s="4">
        <v>29</v>
      </c>
      <c r="Y7905">
        <f t="shared" si="1490"/>
        <v>0</v>
      </c>
      <c r="Z7905">
        <f t="shared" si="1491"/>
        <v>0</v>
      </c>
    </row>
    <row r="7906" spans="2:26" x14ac:dyDescent="0.25">
      <c r="B7906" s="11">
        <f t="shared" si="1492"/>
        <v>44890.916666647521</v>
      </c>
      <c r="C7906" s="1">
        <f t="shared" si="1483"/>
        <v>11</v>
      </c>
      <c r="D7906" s="1">
        <f t="shared" si="1484"/>
        <v>5</v>
      </c>
      <c r="E7906" s="12">
        <f t="shared" si="1485"/>
        <v>23</v>
      </c>
      <c r="F7906" s="124" t="str">
        <f t="shared" si="1486"/>
        <v>0</v>
      </c>
      <c r="G7906" s="1">
        <f ca="1">(OFFSET(O7906,0,MATCH(Customer!$J$6,'CDH &amp; HDH'!$P$11:$X$11,0)))</f>
        <v>46</v>
      </c>
      <c r="H7906" s="1" t="str">
        <f t="shared" si="1487"/>
        <v>Heating</v>
      </c>
      <c r="I7906" s="1">
        <f ca="1">OFFSET(IF($H7906="Cooling",Customer!$C$25,Customer!$C$52),E7906,D7906)</f>
        <v>66</v>
      </c>
      <c r="J7906" s="1">
        <f ca="1">OFFSET(IF($H7906="Cooling",Customer!$L$25,Customer!$L$52),$E7906,$D7906)</f>
        <v>64</v>
      </c>
      <c r="K7906" s="16">
        <f t="shared" si="1488"/>
        <v>0</v>
      </c>
      <c r="L7906" s="16">
        <f t="shared" si="1489"/>
        <v>0</v>
      </c>
      <c r="M7906" s="17">
        <f t="shared" ca="1" si="1481"/>
        <v>20</v>
      </c>
      <c r="N7906" s="17">
        <f t="shared" ca="1" si="1482"/>
        <v>18</v>
      </c>
      <c r="O7906" s="4"/>
      <c r="P7906" s="4">
        <v>47</v>
      </c>
      <c r="Q7906" s="4">
        <v>38</v>
      </c>
      <c r="R7906" s="4">
        <v>39</v>
      </c>
      <c r="S7906" s="4">
        <v>55</v>
      </c>
      <c r="T7906" s="4">
        <v>47</v>
      </c>
      <c r="U7906" s="4">
        <v>40</v>
      </c>
      <c r="V7906" s="13">
        <v>46</v>
      </c>
      <c r="W7906" s="4">
        <v>28</v>
      </c>
      <c r="X7906" s="4">
        <v>29</v>
      </c>
      <c r="Y7906">
        <f t="shared" si="1490"/>
        <v>0</v>
      </c>
      <c r="Z7906">
        <f t="shared" si="1491"/>
        <v>0</v>
      </c>
    </row>
    <row r="7907" spans="2:26" x14ac:dyDescent="0.25">
      <c r="B7907" s="11">
        <f t="shared" si="1492"/>
        <v>44890.958333314185</v>
      </c>
      <c r="C7907" s="1">
        <f t="shared" si="1483"/>
        <v>11</v>
      </c>
      <c r="D7907" s="1">
        <f t="shared" si="1484"/>
        <v>5</v>
      </c>
      <c r="E7907" s="12">
        <f t="shared" si="1485"/>
        <v>24</v>
      </c>
      <c r="F7907" s="124" t="str">
        <f t="shared" si="1486"/>
        <v>0</v>
      </c>
      <c r="G7907" s="1">
        <f ca="1">(OFFSET(O7907,0,MATCH(Customer!$J$6,'CDH &amp; HDH'!$P$11:$X$11,0)))</f>
        <v>47</v>
      </c>
      <c r="H7907" s="1" t="str">
        <f t="shared" si="1487"/>
        <v>Heating</v>
      </c>
      <c r="I7907" s="1">
        <f ca="1">OFFSET(IF($H7907="Cooling",Customer!$C$25,Customer!$C$52),E7907,D7907)</f>
        <v>66</v>
      </c>
      <c r="J7907" s="1">
        <f ca="1">OFFSET(IF($H7907="Cooling",Customer!$L$25,Customer!$L$52),$E7907,$D7907)</f>
        <v>64</v>
      </c>
      <c r="K7907" s="16">
        <f t="shared" si="1488"/>
        <v>0</v>
      </c>
      <c r="L7907" s="16">
        <f t="shared" si="1489"/>
        <v>0</v>
      </c>
      <c r="M7907" s="17">
        <f t="shared" ca="1" si="1481"/>
        <v>19</v>
      </c>
      <c r="N7907" s="17">
        <f t="shared" ca="1" si="1482"/>
        <v>17</v>
      </c>
      <c r="O7907" s="4"/>
      <c r="P7907" s="4">
        <v>48</v>
      </c>
      <c r="Q7907" s="4">
        <v>37</v>
      </c>
      <c r="R7907" s="4">
        <v>40</v>
      </c>
      <c r="S7907" s="4">
        <v>54</v>
      </c>
      <c r="T7907" s="4">
        <v>45</v>
      </c>
      <c r="U7907" s="4">
        <v>40</v>
      </c>
      <c r="V7907" s="13">
        <v>47</v>
      </c>
      <c r="W7907" s="4">
        <v>28</v>
      </c>
      <c r="X7907" s="4">
        <v>28</v>
      </c>
      <c r="Y7907">
        <f t="shared" si="1490"/>
        <v>0</v>
      </c>
      <c r="Z7907">
        <f t="shared" si="1491"/>
        <v>0</v>
      </c>
    </row>
    <row r="7908" spans="2:26" x14ac:dyDescent="0.25">
      <c r="B7908" s="11">
        <f t="shared" si="1492"/>
        <v>44890.99999998085</v>
      </c>
      <c r="C7908" s="1">
        <f t="shared" si="1483"/>
        <v>11</v>
      </c>
      <c r="D7908" s="1">
        <f t="shared" si="1484"/>
        <v>6</v>
      </c>
      <c r="E7908" s="12">
        <f t="shared" si="1485"/>
        <v>1</v>
      </c>
      <c r="F7908" s="124" t="str">
        <f t="shared" si="1486"/>
        <v>0</v>
      </c>
      <c r="G7908" s="1">
        <f ca="1">(OFFSET(O7908,0,MATCH(Customer!$J$6,'CDH &amp; HDH'!$P$11:$X$11,0)))</f>
        <v>47</v>
      </c>
      <c r="H7908" s="1" t="str">
        <f t="shared" si="1487"/>
        <v>Heating</v>
      </c>
      <c r="I7908" s="1">
        <f ca="1">OFFSET(IF($H7908="Cooling",Customer!$C$25,Customer!$C$52),E7908,D7908)</f>
        <v>66</v>
      </c>
      <c r="J7908" s="1">
        <f ca="1">OFFSET(IF($H7908="Cooling",Customer!$L$25,Customer!$L$52),$E7908,$D7908)</f>
        <v>64</v>
      </c>
      <c r="K7908" s="16">
        <f t="shared" si="1488"/>
        <v>0</v>
      </c>
      <c r="L7908" s="16">
        <f t="shared" si="1489"/>
        <v>0</v>
      </c>
      <c r="M7908" s="17">
        <f t="shared" ref="M7908:M7971" ca="1" si="1493">IF($H7908="Cooling",0,MAX(0,I7908-$G7908))</f>
        <v>19</v>
      </c>
      <c r="N7908" s="17">
        <f t="shared" ref="N7908:N7971" ca="1" si="1494">IF($H7908="Cooling",0,MAX(0,J7908-$G7908))</f>
        <v>17</v>
      </c>
      <c r="O7908" s="4"/>
      <c r="P7908" s="4">
        <v>47</v>
      </c>
      <c r="Q7908" s="4">
        <v>37</v>
      </c>
      <c r="R7908" s="4">
        <v>38</v>
      </c>
      <c r="S7908" s="4">
        <v>55</v>
      </c>
      <c r="T7908" s="4">
        <v>46</v>
      </c>
      <c r="U7908" s="4">
        <v>41</v>
      </c>
      <c r="V7908" s="13">
        <v>47</v>
      </c>
      <c r="W7908" s="4">
        <v>28</v>
      </c>
      <c r="X7908" s="4">
        <v>28</v>
      </c>
      <c r="Y7908">
        <f t="shared" si="1490"/>
        <v>0</v>
      </c>
      <c r="Z7908">
        <f t="shared" si="1491"/>
        <v>0</v>
      </c>
    </row>
    <row r="7909" spans="2:26" x14ac:dyDescent="0.25">
      <c r="B7909" s="11">
        <f t="shared" si="1492"/>
        <v>44891.041666647514</v>
      </c>
      <c r="C7909" s="1">
        <f t="shared" si="1483"/>
        <v>11</v>
      </c>
      <c r="D7909" s="1">
        <f t="shared" si="1484"/>
        <v>6</v>
      </c>
      <c r="E7909" s="12">
        <f t="shared" si="1485"/>
        <v>2</v>
      </c>
      <c r="F7909" s="124" t="str">
        <f t="shared" si="1486"/>
        <v>0</v>
      </c>
      <c r="G7909" s="1">
        <f ca="1">(OFFSET(O7909,0,MATCH(Customer!$J$6,'CDH &amp; HDH'!$P$11:$X$11,0)))</f>
        <v>49</v>
      </c>
      <c r="H7909" s="1" t="str">
        <f t="shared" si="1487"/>
        <v>Heating</v>
      </c>
      <c r="I7909" s="1">
        <f ca="1">OFFSET(IF($H7909="Cooling",Customer!$C$25,Customer!$C$52),E7909,D7909)</f>
        <v>66</v>
      </c>
      <c r="J7909" s="1">
        <f ca="1">OFFSET(IF($H7909="Cooling",Customer!$L$25,Customer!$L$52),$E7909,$D7909)</f>
        <v>64</v>
      </c>
      <c r="K7909" s="16">
        <f t="shared" si="1488"/>
        <v>0</v>
      </c>
      <c r="L7909" s="16">
        <f t="shared" si="1489"/>
        <v>0</v>
      </c>
      <c r="M7909" s="17">
        <f t="shared" ca="1" si="1493"/>
        <v>17</v>
      </c>
      <c r="N7909" s="17">
        <f t="shared" ca="1" si="1494"/>
        <v>15</v>
      </c>
      <c r="O7909" s="4"/>
      <c r="P7909" s="4">
        <v>44</v>
      </c>
      <c r="Q7909" s="4">
        <v>37</v>
      </c>
      <c r="R7909" s="4">
        <v>38</v>
      </c>
      <c r="S7909" s="4">
        <v>53</v>
      </c>
      <c r="T7909" s="4">
        <v>44</v>
      </c>
      <c r="U7909" s="4">
        <v>41</v>
      </c>
      <c r="V7909" s="13">
        <v>49</v>
      </c>
      <c r="W7909" s="4">
        <v>27</v>
      </c>
      <c r="X7909" s="4">
        <v>28</v>
      </c>
      <c r="Y7909">
        <f t="shared" si="1490"/>
        <v>0</v>
      </c>
      <c r="Z7909">
        <f t="shared" si="1491"/>
        <v>0</v>
      </c>
    </row>
    <row r="7910" spans="2:26" x14ac:dyDescent="0.25">
      <c r="B7910" s="11">
        <f t="shared" si="1492"/>
        <v>44891.083333314178</v>
      </c>
      <c r="C7910" s="1">
        <f t="shared" si="1483"/>
        <v>11</v>
      </c>
      <c r="D7910" s="1">
        <f t="shared" si="1484"/>
        <v>6</v>
      </c>
      <c r="E7910" s="12">
        <f t="shared" si="1485"/>
        <v>3</v>
      </c>
      <c r="F7910" s="124" t="str">
        <f t="shared" si="1486"/>
        <v>0</v>
      </c>
      <c r="G7910" s="1">
        <f ca="1">(OFFSET(O7910,0,MATCH(Customer!$J$6,'CDH &amp; HDH'!$P$11:$X$11,0)))</f>
        <v>49</v>
      </c>
      <c r="H7910" s="1" t="str">
        <f t="shared" si="1487"/>
        <v>Heating</v>
      </c>
      <c r="I7910" s="1">
        <f ca="1">OFFSET(IF($H7910="Cooling",Customer!$C$25,Customer!$C$52),E7910,D7910)</f>
        <v>66</v>
      </c>
      <c r="J7910" s="1">
        <f ca="1">OFFSET(IF($H7910="Cooling",Customer!$L$25,Customer!$L$52),$E7910,$D7910)</f>
        <v>64</v>
      </c>
      <c r="K7910" s="16">
        <f t="shared" si="1488"/>
        <v>0</v>
      </c>
      <c r="L7910" s="16">
        <f t="shared" si="1489"/>
        <v>0</v>
      </c>
      <c r="M7910" s="17">
        <f t="shared" ca="1" si="1493"/>
        <v>17</v>
      </c>
      <c r="N7910" s="17">
        <f t="shared" ca="1" si="1494"/>
        <v>15</v>
      </c>
      <c r="O7910" s="4"/>
      <c r="P7910" s="4">
        <v>43</v>
      </c>
      <c r="Q7910" s="4">
        <v>38</v>
      </c>
      <c r="R7910" s="4">
        <v>36</v>
      </c>
      <c r="S7910" s="4">
        <v>55</v>
      </c>
      <c r="T7910" s="4">
        <v>42</v>
      </c>
      <c r="U7910" s="4">
        <v>41</v>
      </c>
      <c r="V7910" s="13">
        <v>49</v>
      </c>
      <c r="W7910" s="4">
        <v>27</v>
      </c>
      <c r="X7910" s="4">
        <v>27</v>
      </c>
      <c r="Y7910">
        <f t="shared" si="1490"/>
        <v>0</v>
      </c>
      <c r="Z7910">
        <f t="shared" si="1491"/>
        <v>0</v>
      </c>
    </row>
    <row r="7911" spans="2:26" x14ac:dyDescent="0.25">
      <c r="B7911" s="11">
        <f t="shared" si="1492"/>
        <v>44891.124999980842</v>
      </c>
      <c r="C7911" s="1">
        <f t="shared" si="1483"/>
        <v>11</v>
      </c>
      <c r="D7911" s="1">
        <f t="shared" si="1484"/>
        <v>6</v>
      </c>
      <c r="E7911" s="12">
        <f t="shared" si="1485"/>
        <v>4</v>
      </c>
      <c r="F7911" s="124" t="str">
        <f t="shared" si="1486"/>
        <v>0</v>
      </c>
      <c r="G7911" s="1">
        <f ca="1">(OFFSET(O7911,0,MATCH(Customer!$J$6,'CDH &amp; HDH'!$P$11:$X$11,0)))</f>
        <v>48</v>
      </c>
      <c r="H7911" s="1" t="str">
        <f t="shared" si="1487"/>
        <v>Heating</v>
      </c>
      <c r="I7911" s="1">
        <f ca="1">OFFSET(IF($H7911="Cooling",Customer!$C$25,Customer!$C$52),E7911,D7911)</f>
        <v>66</v>
      </c>
      <c r="J7911" s="1">
        <f ca="1">OFFSET(IF($H7911="Cooling",Customer!$L$25,Customer!$L$52),$E7911,$D7911)</f>
        <v>64</v>
      </c>
      <c r="K7911" s="16">
        <f t="shared" si="1488"/>
        <v>0</v>
      </c>
      <c r="L7911" s="16">
        <f t="shared" si="1489"/>
        <v>0</v>
      </c>
      <c r="M7911" s="17">
        <f t="shared" ca="1" si="1493"/>
        <v>18</v>
      </c>
      <c r="N7911" s="17">
        <f t="shared" ca="1" si="1494"/>
        <v>16</v>
      </c>
      <c r="O7911" s="4"/>
      <c r="P7911" s="4">
        <v>44</v>
      </c>
      <c r="Q7911" s="4">
        <v>39</v>
      </c>
      <c r="R7911" s="4">
        <v>36</v>
      </c>
      <c r="S7911" s="4">
        <v>55</v>
      </c>
      <c r="T7911" s="4">
        <v>43</v>
      </c>
      <c r="U7911" s="4">
        <v>41</v>
      </c>
      <c r="V7911" s="13">
        <v>48</v>
      </c>
      <c r="W7911" s="4">
        <v>26</v>
      </c>
      <c r="X7911" s="4">
        <v>28</v>
      </c>
      <c r="Y7911">
        <f t="shared" si="1490"/>
        <v>0</v>
      </c>
      <c r="Z7911">
        <f t="shared" si="1491"/>
        <v>0</v>
      </c>
    </row>
    <row r="7912" spans="2:26" x14ac:dyDescent="0.25">
      <c r="B7912" s="11">
        <f t="shared" si="1492"/>
        <v>44891.166666647507</v>
      </c>
      <c r="C7912" s="1">
        <f t="shared" si="1483"/>
        <v>11</v>
      </c>
      <c r="D7912" s="1">
        <f t="shared" si="1484"/>
        <v>6</v>
      </c>
      <c r="E7912" s="12">
        <f t="shared" si="1485"/>
        <v>5</v>
      </c>
      <c r="F7912" s="124" t="str">
        <f t="shared" si="1486"/>
        <v>0</v>
      </c>
      <c r="G7912" s="1">
        <f ca="1">(OFFSET(O7912,0,MATCH(Customer!$J$6,'CDH &amp; HDH'!$P$11:$X$11,0)))</f>
        <v>47</v>
      </c>
      <c r="H7912" s="1" t="str">
        <f t="shared" si="1487"/>
        <v>Heating</v>
      </c>
      <c r="I7912" s="1">
        <f ca="1">OFFSET(IF($H7912="Cooling",Customer!$C$25,Customer!$C$52),E7912,D7912)</f>
        <v>66</v>
      </c>
      <c r="J7912" s="1">
        <f ca="1">OFFSET(IF($H7912="Cooling",Customer!$L$25,Customer!$L$52),$E7912,$D7912)</f>
        <v>64</v>
      </c>
      <c r="K7912" s="16">
        <f t="shared" si="1488"/>
        <v>0</v>
      </c>
      <c r="L7912" s="16">
        <f t="shared" si="1489"/>
        <v>0</v>
      </c>
      <c r="M7912" s="17">
        <f t="shared" ca="1" si="1493"/>
        <v>19</v>
      </c>
      <c r="N7912" s="17">
        <f t="shared" ca="1" si="1494"/>
        <v>17</v>
      </c>
      <c r="O7912" s="4"/>
      <c r="P7912" s="4">
        <v>42</v>
      </c>
      <c r="Q7912" s="4">
        <v>41</v>
      </c>
      <c r="R7912" s="4">
        <v>36</v>
      </c>
      <c r="S7912" s="4">
        <v>55</v>
      </c>
      <c r="T7912" s="4">
        <v>42</v>
      </c>
      <c r="U7912" s="4">
        <v>41</v>
      </c>
      <c r="V7912" s="13">
        <v>47</v>
      </c>
      <c r="W7912" s="4">
        <v>25</v>
      </c>
      <c r="X7912" s="4">
        <v>27</v>
      </c>
      <c r="Y7912">
        <f t="shared" si="1490"/>
        <v>0</v>
      </c>
      <c r="Z7912">
        <f t="shared" si="1491"/>
        <v>0</v>
      </c>
    </row>
    <row r="7913" spans="2:26" x14ac:dyDescent="0.25">
      <c r="B7913" s="11">
        <f t="shared" si="1492"/>
        <v>44891.208333314171</v>
      </c>
      <c r="C7913" s="1">
        <f t="shared" si="1483"/>
        <v>11</v>
      </c>
      <c r="D7913" s="1">
        <f t="shared" si="1484"/>
        <v>6</v>
      </c>
      <c r="E7913" s="12">
        <f t="shared" si="1485"/>
        <v>6</v>
      </c>
      <c r="F7913" s="124" t="str">
        <f t="shared" si="1486"/>
        <v>0</v>
      </c>
      <c r="G7913" s="1">
        <f ca="1">(OFFSET(O7913,0,MATCH(Customer!$J$6,'CDH &amp; HDH'!$P$11:$X$11,0)))</f>
        <v>46</v>
      </c>
      <c r="H7913" s="1" t="str">
        <f t="shared" si="1487"/>
        <v>Heating</v>
      </c>
      <c r="I7913" s="1">
        <f ca="1">OFFSET(IF($H7913="Cooling",Customer!$C$25,Customer!$C$52),E7913,D7913)</f>
        <v>66</v>
      </c>
      <c r="J7913" s="1">
        <f ca="1">OFFSET(IF($H7913="Cooling",Customer!$L$25,Customer!$L$52),$E7913,$D7913)</f>
        <v>64</v>
      </c>
      <c r="K7913" s="16">
        <f t="shared" si="1488"/>
        <v>0</v>
      </c>
      <c r="L7913" s="16">
        <f t="shared" si="1489"/>
        <v>0</v>
      </c>
      <c r="M7913" s="17">
        <f t="shared" ca="1" si="1493"/>
        <v>20</v>
      </c>
      <c r="N7913" s="17">
        <f t="shared" ca="1" si="1494"/>
        <v>18</v>
      </c>
      <c r="O7913" s="4"/>
      <c r="P7913" s="4">
        <v>42</v>
      </c>
      <c r="Q7913" s="4">
        <v>36</v>
      </c>
      <c r="R7913" s="4">
        <v>37</v>
      </c>
      <c r="S7913" s="4">
        <v>55</v>
      </c>
      <c r="T7913" s="4">
        <v>42</v>
      </c>
      <c r="U7913" s="4">
        <v>42</v>
      </c>
      <c r="V7913" s="13">
        <v>46</v>
      </c>
      <c r="W7913" s="4">
        <v>24</v>
      </c>
      <c r="X7913" s="4">
        <v>27</v>
      </c>
      <c r="Y7913">
        <f t="shared" si="1490"/>
        <v>0</v>
      </c>
      <c r="Z7913">
        <f t="shared" si="1491"/>
        <v>0</v>
      </c>
    </row>
    <row r="7914" spans="2:26" x14ac:dyDescent="0.25">
      <c r="B7914" s="11">
        <f t="shared" si="1492"/>
        <v>44891.249999980835</v>
      </c>
      <c r="C7914" s="1">
        <f t="shared" si="1483"/>
        <v>11</v>
      </c>
      <c r="D7914" s="1">
        <f t="shared" si="1484"/>
        <v>6</v>
      </c>
      <c r="E7914" s="12">
        <f t="shared" si="1485"/>
        <v>7</v>
      </c>
      <c r="F7914" s="124" t="str">
        <f t="shared" si="1486"/>
        <v>0</v>
      </c>
      <c r="G7914" s="1">
        <f ca="1">(OFFSET(O7914,0,MATCH(Customer!$J$6,'CDH &amp; HDH'!$P$11:$X$11,0)))</f>
        <v>46</v>
      </c>
      <c r="H7914" s="1" t="str">
        <f t="shared" si="1487"/>
        <v>Heating</v>
      </c>
      <c r="I7914" s="1">
        <f ca="1">OFFSET(IF($H7914="Cooling",Customer!$C$25,Customer!$C$52),E7914,D7914)</f>
        <v>66</v>
      </c>
      <c r="J7914" s="1">
        <f ca="1">OFFSET(IF($H7914="Cooling",Customer!$L$25,Customer!$L$52),$E7914,$D7914)</f>
        <v>64</v>
      </c>
      <c r="K7914" s="16">
        <f t="shared" si="1488"/>
        <v>0</v>
      </c>
      <c r="L7914" s="16">
        <f t="shared" si="1489"/>
        <v>0</v>
      </c>
      <c r="M7914" s="17">
        <f t="shared" ca="1" si="1493"/>
        <v>20</v>
      </c>
      <c r="N7914" s="17">
        <f t="shared" ca="1" si="1494"/>
        <v>18</v>
      </c>
      <c r="O7914" s="4"/>
      <c r="P7914" s="4">
        <v>42</v>
      </c>
      <c r="Q7914" s="4">
        <v>40</v>
      </c>
      <c r="R7914" s="4">
        <v>38</v>
      </c>
      <c r="S7914" s="4">
        <v>54</v>
      </c>
      <c r="T7914" s="4">
        <v>41</v>
      </c>
      <c r="U7914" s="4">
        <v>42</v>
      </c>
      <c r="V7914" s="13">
        <v>46</v>
      </c>
      <c r="W7914" s="4">
        <v>24</v>
      </c>
      <c r="X7914" s="4">
        <v>26</v>
      </c>
      <c r="Y7914">
        <f t="shared" si="1490"/>
        <v>0</v>
      </c>
      <c r="Z7914">
        <f t="shared" si="1491"/>
        <v>0</v>
      </c>
    </row>
    <row r="7915" spans="2:26" x14ac:dyDescent="0.25">
      <c r="B7915" s="11">
        <f t="shared" si="1492"/>
        <v>44891.291666647499</v>
      </c>
      <c r="C7915" s="1">
        <f t="shared" si="1483"/>
        <v>11</v>
      </c>
      <c r="D7915" s="1">
        <f t="shared" si="1484"/>
        <v>6</v>
      </c>
      <c r="E7915" s="12">
        <f t="shared" si="1485"/>
        <v>8</v>
      </c>
      <c r="F7915" s="124" t="str">
        <f t="shared" si="1486"/>
        <v>0</v>
      </c>
      <c r="G7915" s="1">
        <f ca="1">(OFFSET(O7915,0,MATCH(Customer!$J$6,'CDH &amp; HDH'!$P$11:$X$11,0)))</f>
        <v>44</v>
      </c>
      <c r="H7915" s="1" t="str">
        <f t="shared" si="1487"/>
        <v>Heating</v>
      </c>
      <c r="I7915" s="1">
        <f ca="1">OFFSET(IF($H7915="Cooling",Customer!$C$25,Customer!$C$52),E7915,D7915)</f>
        <v>66</v>
      </c>
      <c r="J7915" s="1">
        <f ca="1">OFFSET(IF($H7915="Cooling",Customer!$L$25,Customer!$L$52),$E7915,$D7915)</f>
        <v>64</v>
      </c>
      <c r="K7915" s="16">
        <f t="shared" si="1488"/>
        <v>0</v>
      </c>
      <c r="L7915" s="16">
        <f t="shared" si="1489"/>
        <v>0</v>
      </c>
      <c r="M7915" s="17">
        <f t="shared" ca="1" si="1493"/>
        <v>22</v>
      </c>
      <c r="N7915" s="17">
        <f t="shared" ca="1" si="1494"/>
        <v>20</v>
      </c>
      <c r="O7915" s="4"/>
      <c r="P7915" s="4">
        <v>44</v>
      </c>
      <c r="Q7915" s="4">
        <v>41</v>
      </c>
      <c r="R7915" s="4">
        <v>40</v>
      </c>
      <c r="S7915" s="4">
        <v>55</v>
      </c>
      <c r="T7915" s="4">
        <v>43</v>
      </c>
      <c r="U7915" s="4">
        <v>42</v>
      </c>
      <c r="V7915" s="13">
        <v>44</v>
      </c>
      <c r="W7915" s="4">
        <v>24</v>
      </c>
      <c r="X7915" s="4">
        <v>27</v>
      </c>
      <c r="Y7915">
        <f t="shared" si="1490"/>
        <v>0</v>
      </c>
      <c r="Z7915">
        <f t="shared" si="1491"/>
        <v>0</v>
      </c>
    </row>
    <row r="7916" spans="2:26" x14ac:dyDescent="0.25">
      <c r="B7916" s="11">
        <f t="shared" si="1492"/>
        <v>44891.333333314164</v>
      </c>
      <c r="C7916" s="1">
        <f t="shared" si="1483"/>
        <v>11</v>
      </c>
      <c r="D7916" s="1">
        <f t="shared" si="1484"/>
        <v>6</v>
      </c>
      <c r="E7916" s="12">
        <f t="shared" si="1485"/>
        <v>9</v>
      </c>
      <c r="F7916" s="124" t="str">
        <f t="shared" si="1486"/>
        <v>0</v>
      </c>
      <c r="G7916" s="1">
        <f ca="1">(OFFSET(O7916,0,MATCH(Customer!$J$6,'CDH &amp; HDH'!$P$11:$X$11,0)))</f>
        <v>48</v>
      </c>
      <c r="H7916" s="1" t="str">
        <f t="shared" si="1487"/>
        <v>Heating</v>
      </c>
      <c r="I7916" s="1">
        <f ca="1">OFFSET(IF($H7916="Cooling",Customer!$C$25,Customer!$C$52),E7916,D7916)</f>
        <v>66</v>
      </c>
      <c r="J7916" s="1">
        <f ca="1">OFFSET(IF($H7916="Cooling",Customer!$L$25,Customer!$L$52),$E7916,$D7916)</f>
        <v>64</v>
      </c>
      <c r="K7916" s="16">
        <f t="shared" si="1488"/>
        <v>0</v>
      </c>
      <c r="L7916" s="16">
        <f t="shared" si="1489"/>
        <v>0</v>
      </c>
      <c r="M7916" s="17">
        <f t="shared" ca="1" si="1493"/>
        <v>18</v>
      </c>
      <c r="N7916" s="17">
        <f t="shared" ca="1" si="1494"/>
        <v>16</v>
      </c>
      <c r="O7916" s="4"/>
      <c r="P7916" s="4">
        <v>47</v>
      </c>
      <c r="Q7916" s="4">
        <v>42</v>
      </c>
      <c r="R7916" s="4">
        <v>42</v>
      </c>
      <c r="S7916" s="4">
        <v>55</v>
      </c>
      <c r="T7916" s="4">
        <v>47</v>
      </c>
      <c r="U7916" s="4">
        <v>43</v>
      </c>
      <c r="V7916" s="13">
        <v>48</v>
      </c>
      <c r="W7916" s="4">
        <v>27</v>
      </c>
      <c r="X7916" s="4">
        <v>31</v>
      </c>
      <c r="Y7916">
        <f t="shared" si="1490"/>
        <v>0</v>
      </c>
      <c r="Z7916">
        <f t="shared" si="1491"/>
        <v>0</v>
      </c>
    </row>
    <row r="7917" spans="2:26" x14ac:dyDescent="0.25">
      <c r="B7917" s="11">
        <f t="shared" si="1492"/>
        <v>44891.374999980828</v>
      </c>
      <c r="C7917" s="1">
        <f t="shared" si="1483"/>
        <v>11</v>
      </c>
      <c r="D7917" s="1">
        <f t="shared" si="1484"/>
        <v>6</v>
      </c>
      <c r="E7917" s="12">
        <f t="shared" si="1485"/>
        <v>10</v>
      </c>
      <c r="F7917" s="124" t="str">
        <f t="shared" si="1486"/>
        <v>0</v>
      </c>
      <c r="G7917" s="1">
        <f ca="1">(OFFSET(O7917,0,MATCH(Customer!$J$6,'CDH &amp; HDH'!$P$11:$X$11,0)))</f>
        <v>51</v>
      </c>
      <c r="H7917" s="1" t="str">
        <f t="shared" si="1487"/>
        <v>Heating</v>
      </c>
      <c r="I7917" s="1">
        <f ca="1">OFFSET(IF($H7917="Cooling",Customer!$C$25,Customer!$C$52),E7917,D7917)</f>
        <v>66</v>
      </c>
      <c r="J7917" s="1">
        <f ca="1">OFFSET(IF($H7917="Cooling",Customer!$L$25,Customer!$L$52),$E7917,$D7917)</f>
        <v>64</v>
      </c>
      <c r="K7917" s="16">
        <f t="shared" si="1488"/>
        <v>0</v>
      </c>
      <c r="L7917" s="16">
        <f t="shared" si="1489"/>
        <v>0</v>
      </c>
      <c r="M7917" s="17">
        <f t="shared" ca="1" si="1493"/>
        <v>15</v>
      </c>
      <c r="N7917" s="17">
        <f t="shared" ca="1" si="1494"/>
        <v>13</v>
      </c>
      <c r="O7917" s="4"/>
      <c r="P7917" s="4">
        <v>49</v>
      </c>
      <c r="Q7917" s="4">
        <v>43</v>
      </c>
      <c r="R7917" s="4">
        <v>42</v>
      </c>
      <c r="S7917" s="4">
        <v>59</v>
      </c>
      <c r="T7917" s="4">
        <v>50</v>
      </c>
      <c r="U7917" s="4">
        <v>44</v>
      </c>
      <c r="V7917" s="13">
        <v>51</v>
      </c>
      <c r="W7917" s="4">
        <v>29</v>
      </c>
      <c r="X7917" s="4">
        <v>36</v>
      </c>
      <c r="Y7917">
        <f t="shared" si="1490"/>
        <v>0</v>
      </c>
      <c r="Z7917">
        <f t="shared" si="1491"/>
        <v>0</v>
      </c>
    </row>
    <row r="7918" spans="2:26" x14ac:dyDescent="0.25">
      <c r="B7918" s="11">
        <f t="shared" si="1492"/>
        <v>44891.416666647492</v>
      </c>
      <c r="C7918" s="1">
        <f t="shared" si="1483"/>
        <v>11</v>
      </c>
      <c r="D7918" s="1">
        <f t="shared" si="1484"/>
        <v>6</v>
      </c>
      <c r="E7918" s="12">
        <f t="shared" si="1485"/>
        <v>11</v>
      </c>
      <c r="F7918" s="124" t="str">
        <f t="shared" si="1486"/>
        <v>0</v>
      </c>
      <c r="G7918" s="1">
        <f ca="1">(OFFSET(O7918,0,MATCH(Customer!$J$6,'CDH &amp; HDH'!$P$11:$X$11,0)))</f>
        <v>53</v>
      </c>
      <c r="H7918" s="1" t="str">
        <f t="shared" si="1487"/>
        <v>Heating</v>
      </c>
      <c r="I7918" s="1">
        <f ca="1">OFFSET(IF($H7918="Cooling",Customer!$C$25,Customer!$C$52),E7918,D7918)</f>
        <v>66</v>
      </c>
      <c r="J7918" s="1">
        <f ca="1">OFFSET(IF($H7918="Cooling",Customer!$L$25,Customer!$L$52),$E7918,$D7918)</f>
        <v>64</v>
      </c>
      <c r="K7918" s="16">
        <f t="shared" si="1488"/>
        <v>0</v>
      </c>
      <c r="L7918" s="16">
        <f t="shared" si="1489"/>
        <v>0</v>
      </c>
      <c r="M7918" s="17">
        <f t="shared" ca="1" si="1493"/>
        <v>13</v>
      </c>
      <c r="N7918" s="17">
        <f t="shared" ca="1" si="1494"/>
        <v>11</v>
      </c>
      <c r="O7918" s="4"/>
      <c r="P7918" s="4">
        <v>51</v>
      </c>
      <c r="Q7918" s="4">
        <v>45</v>
      </c>
      <c r="R7918" s="4">
        <v>43</v>
      </c>
      <c r="S7918" s="4">
        <v>61</v>
      </c>
      <c r="T7918" s="4">
        <v>51</v>
      </c>
      <c r="U7918" s="4">
        <v>45</v>
      </c>
      <c r="V7918" s="13">
        <v>53</v>
      </c>
      <c r="W7918" s="4">
        <v>33</v>
      </c>
      <c r="X7918" s="4">
        <v>40</v>
      </c>
      <c r="Y7918">
        <f t="shared" si="1490"/>
        <v>0</v>
      </c>
      <c r="Z7918">
        <f t="shared" si="1491"/>
        <v>0</v>
      </c>
    </row>
    <row r="7919" spans="2:26" x14ac:dyDescent="0.25">
      <c r="B7919" s="11">
        <f t="shared" si="1492"/>
        <v>44891.458333314156</v>
      </c>
      <c r="C7919" s="1">
        <f t="shared" si="1483"/>
        <v>11</v>
      </c>
      <c r="D7919" s="1">
        <f t="shared" si="1484"/>
        <v>6</v>
      </c>
      <c r="E7919" s="12">
        <f t="shared" si="1485"/>
        <v>12</v>
      </c>
      <c r="F7919" s="124" t="str">
        <f t="shared" si="1486"/>
        <v>0</v>
      </c>
      <c r="G7919" s="1">
        <f ca="1">(OFFSET(O7919,0,MATCH(Customer!$J$6,'CDH &amp; HDH'!$P$11:$X$11,0)))</f>
        <v>58</v>
      </c>
      <c r="H7919" s="1" t="str">
        <f t="shared" si="1487"/>
        <v>Heating</v>
      </c>
      <c r="I7919" s="1">
        <f ca="1">OFFSET(IF($H7919="Cooling",Customer!$C$25,Customer!$C$52),E7919,D7919)</f>
        <v>66</v>
      </c>
      <c r="J7919" s="1">
        <f ca="1">OFFSET(IF($H7919="Cooling",Customer!$L$25,Customer!$L$52),$E7919,$D7919)</f>
        <v>64</v>
      </c>
      <c r="K7919" s="16">
        <f t="shared" si="1488"/>
        <v>0</v>
      </c>
      <c r="L7919" s="16">
        <f t="shared" si="1489"/>
        <v>0</v>
      </c>
      <c r="M7919" s="17">
        <f t="shared" ca="1" si="1493"/>
        <v>8</v>
      </c>
      <c r="N7919" s="17">
        <f t="shared" ca="1" si="1494"/>
        <v>6</v>
      </c>
      <c r="O7919" s="4"/>
      <c r="P7919" s="4">
        <v>51</v>
      </c>
      <c r="Q7919" s="4">
        <v>50</v>
      </c>
      <c r="R7919" s="4">
        <v>44</v>
      </c>
      <c r="S7919" s="4">
        <v>61</v>
      </c>
      <c r="T7919" s="4">
        <v>55</v>
      </c>
      <c r="U7919" s="4">
        <v>47</v>
      </c>
      <c r="V7919" s="13">
        <v>58</v>
      </c>
      <c r="W7919" s="4">
        <v>36</v>
      </c>
      <c r="X7919" s="4">
        <v>43</v>
      </c>
      <c r="Y7919">
        <f t="shared" si="1490"/>
        <v>0</v>
      </c>
      <c r="Z7919">
        <f t="shared" si="1491"/>
        <v>0</v>
      </c>
    </row>
    <row r="7920" spans="2:26" x14ac:dyDescent="0.25">
      <c r="B7920" s="11">
        <f t="shared" si="1492"/>
        <v>44891.499999980821</v>
      </c>
      <c r="C7920" s="1">
        <f t="shared" si="1483"/>
        <v>11</v>
      </c>
      <c r="D7920" s="1">
        <f t="shared" si="1484"/>
        <v>6</v>
      </c>
      <c r="E7920" s="12">
        <f t="shared" si="1485"/>
        <v>13</v>
      </c>
      <c r="F7920" s="124" t="str">
        <f t="shared" si="1486"/>
        <v>0</v>
      </c>
      <c r="G7920" s="1">
        <f ca="1">(OFFSET(O7920,0,MATCH(Customer!$J$6,'CDH &amp; HDH'!$P$11:$X$11,0)))</f>
        <v>62</v>
      </c>
      <c r="H7920" s="1" t="str">
        <f t="shared" si="1487"/>
        <v>Heating</v>
      </c>
      <c r="I7920" s="1">
        <f ca="1">OFFSET(IF($H7920="Cooling",Customer!$C$25,Customer!$C$52),E7920,D7920)</f>
        <v>66</v>
      </c>
      <c r="J7920" s="1">
        <f ca="1">OFFSET(IF($H7920="Cooling",Customer!$L$25,Customer!$L$52),$E7920,$D7920)</f>
        <v>64</v>
      </c>
      <c r="K7920" s="16">
        <f t="shared" si="1488"/>
        <v>0</v>
      </c>
      <c r="L7920" s="16">
        <f t="shared" si="1489"/>
        <v>0</v>
      </c>
      <c r="M7920" s="17">
        <f t="shared" ca="1" si="1493"/>
        <v>4</v>
      </c>
      <c r="N7920" s="17">
        <f t="shared" ca="1" si="1494"/>
        <v>2</v>
      </c>
      <c r="O7920" s="4"/>
      <c r="P7920" s="4">
        <v>54</v>
      </c>
      <c r="Q7920" s="4">
        <v>54</v>
      </c>
      <c r="R7920" s="4">
        <v>45</v>
      </c>
      <c r="S7920" s="4">
        <v>63</v>
      </c>
      <c r="T7920" s="4">
        <v>55</v>
      </c>
      <c r="U7920" s="4">
        <v>51</v>
      </c>
      <c r="V7920" s="13">
        <v>62</v>
      </c>
      <c r="W7920" s="4">
        <v>36</v>
      </c>
      <c r="X7920" s="4">
        <v>48</v>
      </c>
      <c r="Y7920">
        <f t="shared" si="1490"/>
        <v>0</v>
      </c>
      <c r="Z7920">
        <f t="shared" si="1491"/>
        <v>0</v>
      </c>
    </row>
    <row r="7921" spans="2:26" x14ac:dyDescent="0.25">
      <c r="B7921" s="11">
        <f t="shared" si="1492"/>
        <v>44891.541666647485</v>
      </c>
      <c r="C7921" s="1">
        <f t="shared" si="1483"/>
        <v>11</v>
      </c>
      <c r="D7921" s="1">
        <f t="shared" si="1484"/>
        <v>6</v>
      </c>
      <c r="E7921" s="12">
        <f t="shared" si="1485"/>
        <v>14</v>
      </c>
      <c r="F7921" s="124" t="str">
        <f t="shared" si="1486"/>
        <v>0</v>
      </c>
      <c r="G7921" s="1">
        <f ca="1">(OFFSET(O7921,0,MATCH(Customer!$J$6,'CDH &amp; HDH'!$P$11:$X$11,0)))</f>
        <v>62</v>
      </c>
      <c r="H7921" s="1" t="str">
        <f t="shared" si="1487"/>
        <v>Heating</v>
      </c>
      <c r="I7921" s="1">
        <f ca="1">OFFSET(IF($H7921="Cooling",Customer!$C$25,Customer!$C$52),E7921,D7921)</f>
        <v>66</v>
      </c>
      <c r="J7921" s="1">
        <f ca="1">OFFSET(IF($H7921="Cooling",Customer!$L$25,Customer!$L$52),$E7921,$D7921)</f>
        <v>64</v>
      </c>
      <c r="K7921" s="16">
        <f t="shared" si="1488"/>
        <v>0</v>
      </c>
      <c r="L7921" s="16">
        <f t="shared" si="1489"/>
        <v>0</v>
      </c>
      <c r="M7921" s="17">
        <f t="shared" ca="1" si="1493"/>
        <v>4</v>
      </c>
      <c r="N7921" s="17">
        <f t="shared" ca="1" si="1494"/>
        <v>2</v>
      </c>
      <c r="O7921" s="4"/>
      <c r="P7921" s="4">
        <v>52</v>
      </c>
      <c r="Q7921" s="4">
        <v>55</v>
      </c>
      <c r="R7921" s="4">
        <v>46</v>
      </c>
      <c r="S7921" s="4">
        <v>64</v>
      </c>
      <c r="T7921" s="4">
        <v>54</v>
      </c>
      <c r="U7921" s="4">
        <v>52</v>
      </c>
      <c r="V7921" s="13">
        <v>62</v>
      </c>
      <c r="W7921" s="4">
        <v>38</v>
      </c>
      <c r="X7921" s="4">
        <v>51</v>
      </c>
      <c r="Y7921">
        <f t="shared" si="1490"/>
        <v>0</v>
      </c>
      <c r="Z7921">
        <f t="shared" si="1491"/>
        <v>0</v>
      </c>
    </row>
    <row r="7922" spans="2:26" x14ac:dyDescent="0.25">
      <c r="B7922" s="11">
        <f t="shared" si="1492"/>
        <v>44891.583333314149</v>
      </c>
      <c r="C7922" s="1">
        <f t="shared" si="1483"/>
        <v>11</v>
      </c>
      <c r="D7922" s="1">
        <f t="shared" si="1484"/>
        <v>6</v>
      </c>
      <c r="E7922" s="12">
        <f t="shared" si="1485"/>
        <v>15</v>
      </c>
      <c r="F7922" s="124" t="str">
        <f t="shared" si="1486"/>
        <v>0</v>
      </c>
      <c r="G7922" s="1">
        <f ca="1">(OFFSET(O7922,0,MATCH(Customer!$J$6,'CDH &amp; HDH'!$P$11:$X$11,0)))</f>
        <v>60</v>
      </c>
      <c r="H7922" s="1" t="str">
        <f t="shared" si="1487"/>
        <v>Heating</v>
      </c>
      <c r="I7922" s="1">
        <f ca="1">OFFSET(IF($H7922="Cooling",Customer!$C$25,Customer!$C$52),E7922,D7922)</f>
        <v>66</v>
      </c>
      <c r="J7922" s="1">
        <f ca="1">OFFSET(IF($H7922="Cooling",Customer!$L$25,Customer!$L$52),$E7922,$D7922)</f>
        <v>64</v>
      </c>
      <c r="K7922" s="16">
        <f t="shared" si="1488"/>
        <v>0</v>
      </c>
      <c r="L7922" s="16">
        <f t="shared" si="1489"/>
        <v>0</v>
      </c>
      <c r="M7922" s="17">
        <f t="shared" ca="1" si="1493"/>
        <v>6</v>
      </c>
      <c r="N7922" s="17">
        <f t="shared" ca="1" si="1494"/>
        <v>4</v>
      </c>
      <c r="O7922" s="4"/>
      <c r="P7922" s="4">
        <v>50</v>
      </c>
      <c r="Q7922" s="4">
        <v>54</v>
      </c>
      <c r="R7922" s="4">
        <v>48</v>
      </c>
      <c r="S7922" s="4">
        <v>63</v>
      </c>
      <c r="T7922" s="4">
        <v>54</v>
      </c>
      <c r="U7922" s="4">
        <v>53</v>
      </c>
      <c r="V7922" s="13">
        <v>60</v>
      </c>
      <c r="W7922" s="4">
        <v>38</v>
      </c>
      <c r="X7922" s="4">
        <v>53</v>
      </c>
      <c r="Y7922">
        <f t="shared" si="1490"/>
        <v>0</v>
      </c>
      <c r="Z7922">
        <f t="shared" si="1491"/>
        <v>0</v>
      </c>
    </row>
    <row r="7923" spans="2:26" x14ac:dyDescent="0.25">
      <c r="B7923" s="11">
        <f t="shared" si="1492"/>
        <v>44891.624999980813</v>
      </c>
      <c r="C7923" s="1">
        <f t="shared" si="1483"/>
        <v>11</v>
      </c>
      <c r="D7923" s="1">
        <f t="shared" si="1484"/>
        <v>6</v>
      </c>
      <c r="E7923" s="12">
        <f t="shared" si="1485"/>
        <v>16</v>
      </c>
      <c r="F7923" s="124" t="str">
        <f t="shared" si="1486"/>
        <v>0</v>
      </c>
      <c r="G7923" s="1">
        <f ca="1">(OFFSET(O7923,0,MATCH(Customer!$J$6,'CDH &amp; HDH'!$P$11:$X$11,0)))</f>
        <v>60</v>
      </c>
      <c r="H7923" s="1" t="str">
        <f t="shared" si="1487"/>
        <v>Heating</v>
      </c>
      <c r="I7923" s="1">
        <f ca="1">OFFSET(IF($H7923="Cooling",Customer!$C$25,Customer!$C$52),E7923,D7923)</f>
        <v>66</v>
      </c>
      <c r="J7923" s="1">
        <f ca="1">OFFSET(IF($H7923="Cooling",Customer!$L$25,Customer!$L$52),$E7923,$D7923)</f>
        <v>64</v>
      </c>
      <c r="K7923" s="16">
        <f t="shared" si="1488"/>
        <v>0</v>
      </c>
      <c r="L7923" s="16">
        <f t="shared" si="1489"/>
        <v>0</v>
      </c>
      <c r="M7923" s="17">
        <f t="shared" ca="1" si="1493"/>
        <v>6</v>
      </c>
      <c r="N7923" s="17">
        <f t="shared" ca="1" si="1494"/>
        <v>4</v>
      </c>
      <c r="O7923" s="4"/>
      <c r="P7923" s="4">
        <v>48</v>
      </c>
      <c r="Q7923" s="4">
        <v>52</v>
      </c>
      <c r="R7923" s="4">
        <v>48</v>
      </c>
      <c r="S7923" s="4">
        <v>62</v>
      </c>
      <c r="T7923" s="4">
        <v>51</v>
      </c>
      <c r="U7923" s="4">
        <v>52</v>
      </c>
      <c r="V7923" s="13">
        <v>60</v>
      </c>
      <c r="W7923" s="4">
        <v>38</v>
      </c>
      <c r="X7923" s="4">
        <v>50</v>
      </c>
      <c r="Y7923">
        <f t="shared" si="1490"/>
        <v>0</v>
      </c>
      <c r="Z7923">
        <f t="shared" si="1491"/>
        <v>0</v>
      </c>
    </row>
    <row r="7924" spans="2:26" x14ac:dyDescent="0.25">
      <c r="B7924" s="11">
        <f t="shared" si="1492"/>
        <v>44891.666666647478</v>
      </c>
      <c r="C7924" s="1">
        <f t="shared" si="1483"/>
        <v>11</v>
      </c>
      <c r="D7924" s="1">
        <f t="shared" si="1484"/>
        <v>6</v>
      </c>
      <c r="E7924" s="12">
        <f t="shared" si="1485"/>
        <v>17</v>
      </c>
      <c r="F7924" s="124" t="str">
        <f t="shared" si="1486"/>
        <v>0</v>
      </c>
      <c r="G7924" s="1">
        <f ca="1">(OFFSET(O7924,0,MATCH(Customer!$J$6,'CDH &amp; HDH'!$P$11:$X$11,0)))</f>
        <v>57</v>
      </c>
      <c r="H7924" s="1" t="str">
        <f t="shared" si="1487"/>
        <v>Heating</v>
      </c>
      <c r="I7924" s="1">
        <f ca="1">OFFSET(IF($H7924="Cooling",Customer!$C$25,Customer!$C$52),E7924,D7924)</f>
        <v>66</v>
      </c>
      <c r="J7924" s="1">
        <f ca="1">OFFSET(IF($H7924="Cooling",Customer!$L$25,Customer!$L$52),$E7924,$D7924)</f>
        <v>64</v>
      </c>
      <c r="K7924" s="16">
        <f t="shared" si="1488"/>
        <v>0</v>
      </c>
      <c r="L7924" s="16">
        <f t="shared" si="1489"/>
        <v>0</v>
      </c>
      <c r="M7924" s="17">
        <f t="shared" ca="1" si="1493"/>
        <v>9</v>
      </c>
      <c r="N7924" s="17">
        <f t="shared" ca="1" si="1494"/>
        <v>7</v>
      </c>
      <c r="O7924" s="4"/>
      <c r="P7924" s="4">
        <v>45</v>
      </c>
      <c r="Q7924" s="4">
        <v>49</v>
      </c>
      <c r="R7924" s="4">
        <v>47</v>
      </c>
      <c r="S7924" s="4">
        <v>61</v>
      </c>
      <c r="T7924" s="4">
        <v>49</v>
      </c>
      <c r="U7924" s="4">
        <v>49</v>
      </c>
      <c r="V7924" s="13">
        <v>57</v>
      </c>
      <c r="W7924" s="4">
        <v>38</v>
      </c>
      <c r="X7924" s="4">
        <v>48</v>
      </c>
      <c r="Y7924">
        <f t="shared" si="1490"/>
        <v>0</v>
      </c>
      <c r="Z7924">
        <f t="shared" si="1491"/>
        <v>0</v>
      </c>
    </row>
    <row r="7925" spans="2:26" x14ac:dyDescent="0.25">
      <c r="B7925" s="11">
        <f t="shared" si="1492"/>
        <v>44891.708333314142</v>
      </c>
      <c r="C7925" s="1">
        <f t="shared" si="1483"/>
        <v>11</v>
      </c>
      <c r="D7925" s="1">
        <f t="shared" si="1484"/>
        <v>6</v>
      </c>
      <c r="E7925" s="12">
        <f t="shared" si="1485"/>
        <v>18</v>
      </c>
      <c r="F7925" s="124" t="str">
        <f t="shared" si="1486"/>
        <v>0</v>
      </c>
      <c r="G7925" s="1">
        <f ca="1">(OFFSET(O7925,0,MATCH(Customer!$J$6,'CDH &amp; HDH'!$P$11:$X$11,0)))</f>
        <v>55</v>
      </c>
      <c r="H7925" s="1" t="str">
        <f t="shared" si="1487"/>
        <v>Heating</v>
      </c>
      <c r="I7925" s="1">
        <f ca="1">OFFSET(IF($H7925="Cooling",Customer!$C$25,Customer!$C$52),E7925,D7925)</f>
        <v>66</v>
      </c>
      <c r="J7925" s="1">
        <f ca="1">OFFSET(IF($H7925="Cooling",Customer!$L$25,Customer!$L$52),$E7925,$D7925)</f>
        <v>64</v>
      </c>
      <c r="K7925" s="16">
        <f t="shared" si="1488"/>
        <v>0</v>
      </c>
      <c r="L7925" s="16">
        <f t="shared" si="1489"/>
        <v>0</v>
      </c>
      <c r="M7925" s="17">
        <f t="shared" ca="1" si="1493"/>
        <v>11</v>
      </c>
      <c r="N7925" s="17">
        <f t="shared" ca="1" si="1494"/>
        <v>9</v>
      </c>
      <c r="O7925" s="4"/>
      <c r="P7925" s="4">
        <v>41</v>
      </c>
      <c r="Q7925" s="4">
        <v>50</v>
      </c>
      <c r="R7925" s="4">
        <v>47</v>
      </c>
      <c r="S7925" s="4">
        <v>61</v>
      </c>
      <c r="T7925" s="4">
        <v>47</v>
      </c>
      <c r="U7925" s="4">
        <v>45</v>
      </c>
      <c r="V7925" s="13">
        <v>55</v>
      </c>
      <c r="W7925" s="4">
        <v>39</v>
      </c>
      <c r="X7925" s="4">
        <v>44</v>
      </c>
      <c r="Y7925">
        <f t="shared" si="1490"/>
        <v>0</v>
      </c>
      <c r="Z7925">
        <f t="shared" si="1491"/>
        <v>0</v>
      </c>
    </row>
    <row r="7926" spans="2:26" x14ac:dyDescent="0.25">
      <c r="B7926" s="11">
        <f t="shared" si="1492"/>
        <v>44891.749999980806</v>
      </c>
      <c r="C7926" s="1">
        <f t="shared" si="1483"/>
        <v>11</v>
      </c>
      <c r="D7926" s="1">
        <f t="shared" si="1484"/>
        <v>6</v>
      </c>
      <c r="E7926" s="12">
        <f t="shared" si="1485"/>
        <v>19</v>
      </c>
      <c r="F7926" s="124" t="str">
        <f t="shared" si="1486"/>
        <v>0</v>
      </c>
      <c r="G7926" s="1">
        <f ca="1">(OFFSET(O7926,0,MATCH(Customer!$J$6,'CDH &amp; HDH'!$P$11:$X$11,0)))</f>
        <v>55</v>
      </c>
      <c r="H7926" s="1" t="str">
        <f t="shared" si="1487"/>
        <v>Heating</v>
      </c>
      <c r="I7926" s="1">
        <f ca="1">OFFSET(IF($H7926="Cooling",Customer!$C$25,Customer!$C$52),E7926,D7926)</f>
        <v>66</v>
      </c>
      <c r="J7926" s="1">
        <f ca="1">OFFSET(IF($H7926="Cooling",Customer!$L$25,Customer!$L$52),$E7926,$D7926)</f>
        <v>64</v>
      </c>
      <c r="K7926" s="16">
        <f t="shared" si="1488"/>
        <v>0</v>
      </c>
      <c r="L7926" s="16">
        <f t="shared" si="1489"/>
        <v>0</v>
      </c>
      <c r="M7926" s="17">
        <f t="shared" ca="1" si="1493"/>
        <v>11</v>
      </c>
      <c r="N7926" s="17">
        <f t="shared" ca="1" si="1494"/>
        <v>9</v>
      </c>
      <c r="O7926" s="4"/>
      <c r="P7926" s="4">
        <v>38</v>
      </c>
      <c r="Q7926" s="4">
        <v>47</v>
      </c>
      <c r="R7926" s="4">
        <v>49</v>
      </c>
      <c r="S7926" s="4">
        <v>62</v>
      </c>
      <c r="T7926" s="4">
        <v>44</v>
      </c>
      <c r="U7926" s="4">
        <v>40</v>
      </c>
      <c r="V7926" s="13">
        <v>55</v>
      </c>
      <c r="W7926" s="4">
        <v>39</v>
      </c>
      <c r="X7926" s="4">
        <v>42</v>
      </c>
      <c r="Y7926">
        <f t="shared" si="1490"/>
        <v>0</v>
      </c>
      <c r="Z7926">
        <f t="shared" si="1491"/>
        <v>0</v>
      </c>
    </row>
    <row r="7927" spans="2:26" x14ac:dyDescent="0.25">
      <c r="B7927" s="11">
        <f t="shared" si="1492"/>
        <v>44891.79166664747</v>
      </c>
      <c r="C7927" s="1">
        <f t="shared" si="1483"/>
        <v>11</v>
      </c>
      <c r="D7927" s="1">
        <f t="shared" si="1484"/>
        <v>6</v>
      </c>
      <c r="E7927" s="12">
        <f t="shared" si="1485"/>
        <v>20</v>
      </c>
      <c r="F7927" s="124" t="str">
        <f t="shared" si="1486"/>
        <v>0</v>
      </c>
      <c r="G7927" s="1">
        <f ca="1">(OFFSET(O7927,0,MATCH(Customer!$J$6,'CDH &amp; HDH'!$P$11:$X$11,0)))</f>
        <v>53</v>
      </c>
      <c r="H7927" s="1" t="str">
        <f t="shared" si="1487"/>
        <v>Heating</v>
      </c>
      <c r="I7927" s="1">
        <f ca="1">OFFSET(IF($H7927="Cooling",Customer!$C$25,Customer!$C$52),E7927,D7927)</f>
        <v>66</v>
      </c>
      <c r="J7927" s="1">
        <f ca="1">OFFSET(IF($H7927="Cooling",Customer!$L$25,Customer!$L$52),$E7927,$D7927)</f>
        <v>64</v>
      </c>
      <c r="K7927" s="16">
        <f t="shared" si="1488"/>
        <v>0</v>
      </c>
      <c r="L7927" s="16">
        <f t="shared" si="1489"/>
        <v>0</v>
      </c>
      <c r="M7927" s="17">
        <f t="shared" ca="1" si="1493"/>
        <v>13</v>
      </c>
      <c r="N7927" s="17">
        <f t="shared" ca="1" si="1494"/>
        <v>11</v>
      </c>
      <c r="O7927" s="4"/>
      <c r="P7927" s="4">
        <v>37</v>
      </c>
      <c r="Q7927" s="4">
        <v>51</v>
      </c>
      <c r="R7927" s="4">
        <v>51</v>
      </c>
      <c r="S7927" s="4">
        <v>62</v>
      </c>
      <c r="T7927" s="4">
        <v>42</v>
      </c>
      <c r="U7927" s="4">
        <v>43</v>
      </c>
      <c r="V7927" s="13">
        <v>53</v>
      </c>
      <c r="W7927" s="4">
        <v>39</v>
      </c>
      <c r="X7927" s="4">
        <v>40</v>
      </c>
      <c r="Y7927">
        <f t="shared" si="1490"/>
        <v>0</v>
      </c>
      <c r="Z7927">
        <f t="shared" si="1491"/>
        <v>0</v>
      </c>
    </row>
    <row r="7928" spans="2:26" x14ac:dyDescent="0.25">
      <c r="B7928" s="11">
        <f t="shared" si="1492"/>
        <v>44891.833333314135</v>
      </c>
      <c r="C7928" s="1">
        <f t="shared" si="1483"/>
        <v>11</v>
      </c>
      <c r="D7928" s="1">
        <f t="shared" si="1484"/>
        <v>6</v>
      </c>
      <c r="E7928" s="12">
        <f t="shared" si="1485"/>
        <v>21</v>
      </c>
      <c r="F7928" s="124" t="str">
        <f t="shared" si="1486"/>
        <v>0</v>
      </c>
      <c r="G7928" s="1">
        <f ca="1">(OFFSET(O7928,0,MATCH(Customer!$J$6,'CDH &amp; HDH'!$P$11:$X$11,0)))</f>
        <v>53</v>
      </c>
      <c r="H7928" s="1" t="str">
        <f t="shared" si="1487"/>
        <v>Heating</v>
      </c>
      <c r="I7928" s="1">
        <f ca="1">OFFSET(IF($H7928="Cooling",Customer!$C$25,Customer!$C$52),E7928,D7928)</f>
        <v>66</v>
      </c>
      <c r="J7928" s="1">
        <f ca="1">OFFSET(IF($H7928="Cooling",Customer!$L$25,Customer!$L$52),$E7928,$D7928)</f>
        <v>64</v>
      </c>
      <c r="K7928" s="16">
        <f t="shared" si="1488"/>
        <v>0</v>
      </c>
      <c r="L7928" s="16">
        <f t="shared" si="1489"/>
        <v>0</v>
      </c>
      <c r="M7928" s="17">
        <f t="shared" ca="1" si="1493"/>
        <v>13</v>
      </c>
      <c r="N7928" s="17">
        <f t="shared" ca="1" si="1494"/>
        <v>11</v>
      </c>
      <c r="O7928" s="4"/>
      <c r="P7928" s="4">
        <v>36</v>
      </c>
      <c r="Q7928" s="4">
        <v>49</v>
      </c>
      <c r="R7928" s="4">
        <v>43</v>
      </c>
      <c r="S7928" s="4">
        <v>62</v>
      </c>
      <c r="T7928" s="4">
        <v>40</v>
      </c>
      <c r="U7928" s="4">
        <v>40</v>
      </c>
      <c r="V7928" s="13">
        <v>53</v>
      </c>
      <c r="W7928" s="4">
        <v>39</v>
      </c>
      <c r="X7928" s="4">
        <v>42</v>
      </c>
      <c r="Y7928">
        <f t="shared" si="1490"/>
        <v>0</v>
      </c>
      <c r="Z7928">
        <f t="shared" si="1491"/>
        <v>0</v>
      </c>
    </row>
    <row r="7929" spans="2:26" x14ac:dyDescent="0.25">
      <c r="B7929" s="11">
        <f t="shared" si="1492"/>
        <v>44891.874999980799</v>
      </c>
      <c r="C7929" s="1">
        <f t="shared" si="1483"/>
        <v>11</v>
      </c>
      <c r="D7929" s="1">
        <f t="shared" si="1484"/>
        <v>6</v>
      </c>
      <c r="E7929" s="12">
        <f t="shared" si="1485"/>
        <v>22</v>
      </c>
      <c r="F7929" s="124" t="str">
        <f t="shared" si="1486"/>
        <v>0</v>
      </c>
      <c r="G7929" s="1">
        <f ca="1">(OFFSET(O7929,0,MATCH(Customer!$J$6,'CDH &amp; HDH'!$P$11:$X$11,0)))</f>
        <v>52</v>
      </c>
      <c r="H7929" s="1" t="str">
        <f t="shared" si="1487"/>
        <v>Heating</v>
      </c>
      <c r="I7929" s="1">
        <f ca="1">OFFSET(IF($H7929="Cooling",Customer!$C$25,Customer!$C$52),E7929,D7929)</f>
        <v>66</v>
      </c>
      <c r="J7929" s="1">
        <f ca="1">OFFSET(IF($H7929="Cooling",Customer!$L$25,Customer!$L$52),$E7929,$D7929)</f>
        <v>64</v>
      </c>
      <c r="K7929" s="16">
        <f t="shared" si="1488"/>
        <v>0</v>
      </c>
      <c r="L7929" s="16">
        <f t="shared" si="1489"/>
        <v>0</v>
      </c>
      <c r="M7929" s="17">
        <f t="shared" ca="1" si="1493"/>
        <v>14</v>
      </c>
      <c r="N7929" s="17">
        <f t="shared" ca="1" si="1494"/>
        <v>12</v>
      </c>
      <c r="O7929" s="4"/>
      <c r="P7929" s="4">
        <v>35</v>
      </c>
      <c r="Q7929" s="4">
        <v>49</v>
      </c>
      <c r="R7929" s="4">
        <v>40</v>
      </c>
      <c r="S7929" s="4">
        <v>61</v>
      </c>
      <c r="T7929" s="4">
        <v>39</v>
      </c>
      <c r="U7929" s="4">
        <v>40</v>
      </c>
      <c r="V7929" s="13">
        <v>52</v>
      </c>
      <c r="W7929" s="4">
        <v>39</v>
      </c>
      <c r="X7929" s="4">
        <v>42</v>
      </c>
      <c r="Y7929">
        <f t="shared" si="1490"/>
        <v>0</v>
      </c>
      <c r="Z7929">
        <f t="shared" si="1491"/>
        <v>0</v>
      </c>
    </row>
    <row r="7930" spans="2:26" x14ac:dyDescent="0.25">
      <c r="B7930" s="11">
        <f t="shared" si="1492"/>
        <v>44891.916666647463</v>
      </c>
      <c r="C7930" s="1">
        <f t="shared" si="1483"/>
        <v>11</v>
      </c>
      <c r="D7930" s="1">
        <f t="shared" si="1484"/>
        <v>6</v>
      </c>
      <c r="E7930" s="12">
        <f t="shared" si="1485"/>
        <v>23</v>
      </c>
      <c r="F7930" s="124" t="str">
        <f t="shared" si="1486"/>
        <v>0</v>
      </c>
      <c r="G7930" s="1">
        <f ca="1">(OFFSET(O7930,0,MATCH(Customer!$J$6,'CDH &amp; HDH'!$P$11:$X$11,0)))</f>
        <v>56</v>
      </c>
      <c r="H7930" s="1" t="str">
        <f t="shared" si="1487"/>
        <v>Heating</v>
      </c>
      <c r="I7930" s="1">
        <f ca="1">OFFSET(IF($H7930="Cooling",Customer!$C$25,Customer!$C$52),E7930,D7930)</f>
        <v>66</v>
      </c>
      <c r="J7930" s="1">
        <f ca="1">OFFSET(IF($H7930="Cooling",Customer!$L$25,Customer!$L$52),$E7930,$D7930)</f>
        <v>64</v>
      </c>
      <c r="K7930" s="16">
        <f t="shared" si="1488"/>
        <v>0</v>
      </c>
      <c r="L7930" s="16">
        <f t="shared" si="1489"/>
        <v>0</v>
      </c>
      <c r="M7930" s="17">
        <f t="shared" ca="1" si="1493"/>
        <v>10</v>
      </c>
      <c r="N7930" s="17">
        <f t="shared" ca="1" si="1494"/>
        <v>8</v>
      </c>
      <c r="O7930" s="4"/>
      <c r="P7930" s="4">
        <v>34</v>
      </c>
      <c r="Q7930" s="4">
        <v>50</v>
      </c>
      <c r="R7930" s="4">
        <v>38</v>
      </c>
      <c r="S7930" s="4">
        <v>61</v>
      </c>
      <c r="T7930" s="4">
        <v>39</v>
      </c>
      <c r="U7930" s="4">
        <v>44</v>
      </c>
      <c r="V7930" s="13">
        <v>56</v>
      </c>
      <c r="W7930" s="4">
        <v>39</v>
      </c>
      <c r="X7930" s="4">
        <v>51</v>
      </c>
      <c r="Y7930">
        <f t="shared" si="1490"/>
        <v>0</v>
      </c>
      <c r="Z7930">
        <f t="shared" si="1491"/>
        <v>0</v>
      </c>
    </row>
    <row r="7931" spans="2:26" x14ac:dyDescent="0.25">
      <c r="B7931" s="11">
        <f t="shared" si="1492"/>
        <v>44891.958333314127</v>
      </c>
      <c r="C7931" s="1">
        <f t="shared" si="1483"/>
        <v>11</v>
      </c>
      <c r="D7931" s="1">
        <f t="shared" si="1484"/>
        <v>6</v>
      </c>
      <c r="E7931" s="12">
        <f t="shared" si="1485"/>
        <v>24</v>
      </c>
      <c r="F7931" s="124" t="str">
        <f t="shared" si="1486"/>
        <v>0</v>
      </c>
      <c r="G7931" s="1">
        <f ca="1">(OFFSET(O7931,0,MATCH(Customer!$J$6,'CDH &amp; HDH'!$P$11:$X$11,0)))</f>
        <v>59</v>
      </c>
      <c r="H7931" s="1" t="str">
        <f t="shared" si="1487"/>
        <v>Heating</v>
      </c>
      <c r="I7931" s="1">
        <f ca="1">OFFSET(IF($H7931="Cooling",Customer!$C$25,Customer!$C$52),E7931,D7931)</f>
        <v>66</v>
      </c>
      <c r="J7931" s="1">
        <f ca="1">OFFSET(IF($H7931="Cooling",Customer!$L$25,Customer!$L$52),$E7931,$D7931)</f>
        <v>64</v>
      </c>
      <c r="K7931" s="16">
        <f t="shared" si="1488"/>
        <v>0</v>
      </c>
      <c r="L7931" s="16">
        <f t="shared" si="1489"/>
        <v>0</v>
      </c>
      <c r="M7931" s="17">
        <f t="shared" ca="1" si="1493"/>
        <v>7</v>
      </c>
      <c r="N7931" s="17">
        <f t="shared" ca="1" si="1494"/>
        <v>5</v>
      </c>
      <c r="O7931" s="4"/>
      <c r="P7931" s="4">
        <v>34</v>
      </c>
      <c r="Q7931" s="4">
        <v>49</v>
      </c>
      <c r="R7931" s="4">
        <v>38</v>
      </c>
      <c r="S7931" s="4">
        <v>61</v>
      </c>
      <c r="T7931" s="4">
        <v>38</v>
      </c>
      <c r="U7931" s="4">
        <v>44</v>
      </c>
      <c r="V7931" s="13">
        <v>59</v>
      </c>
      <c r="W7931" s="4">
        <v>39</v>
      </c>
      <c r="X7931" s="4">
        <v>46</v>
      </c>
      <c r="Y7931">
        <f t="shared" si="1490"/>
        <v>0</v>
      </c>
      <c r="Z7931">
        <f t="shared" si="1491"/>
        <v>0</v>
      </c>
    </row>
    <row r="7932" spans="2:26" x14ac:dyDescent="0.25">
      <c r="B7932" s="11">
        <f t="shared" si="1492"/>
        <v>44891.999999980791</v>
      </c>
      <c r="C7932" s="1">
        <f t="shared" si="1483"/>
        <v>11</v>
      </c>
      <c r="D7932" s="1">
        <f t="shared" si="1484"/>
        <v>7</v>
      </c>
      <c r="E7932" s="12">
        <f t="shared" si="1485"/>
        <v>1</v>
      </c>
      <c r="F7932" s="124" t="str">
        <f t="shared" si="1486"/>
        <v>0</v>
      </c>
      <c r="G7932" s="1">
        <f ca="1">(OFFSET(O7932,0,MATCH(Customer!$J$6,'CDH &amp; HDH'!$P$11:$X$11,0)))</f>
        <v>59</v>
      </c>
      <c r="H7932" s="1" t="str">
        <f t="shared" si="1487"/>
        <v>Heating</v>
      </c>
      <c r="I7932" s="1">
        <f ca="1">OFFSET(IF($H7932="Cooling",Customer!$C$25,Customer!$C$52),E7932,D7932)</f>
        <v>66</v>
      </c>
      <c r="J7932" s="1">
        <f ca="1">OFFSET(IF($H7932="Cooling",Customer!$L$25,Customer!$L$52),$E7932,$D7932)</f>
        <v>64</v>
      </c>
      <c r="K7932" s="16">
        <f t="shared" si="1488"/>
        <v>0</v>
      </c>
      <c r="L7932" s="16">
        <f t="shared" si="1489"/>
        <v>0</v>
      </c>
      <c r="M7932" s="17">
        <f t="shared" ca="1" si="1493"/>
        <v>7</v>
      </c>
      <c r="N7932" s="17">
        <f t="shared" ca="1" si="1494"/>
        <v>5</v>
      </c>
      <c r="O7932" s="4"/>
      <c r="P7932" s="4">
        <v>36</v>
      </c>
      <c r="Q7932" s="4">
        <v>49</v>
      </c>
      <c r="R7932" s="4">
        <v>37</v>
      </c>
      <c r="S7932" s="4">
        <v>60</v>
      </c>
      <c r="T7932" s="4">
        <v>38</v>
      </c>
      <c r="U7932" s="4">
        <v>45</v>
      </c>
      <c r="V7932" s="13">
        <v>59</v>
      </c>
      <c r="W7932" s="4">
        <v>40</v>
      </c>
      <c r="X7932" s="4">
        <v>47</v>
      </c>
      <c r="Y7932">
        <f t="shared" si="1490"/>
        <v>0</v>
      </c>
      <c r="Z7932">
        <f t="shared" si="1491"/>
        <v>0</v>
      </c>
    </row>
    <row r="7933" spans="2:26" x14ac:dyDescent="0.25">
      <c r="B7933" s="11">
        <f t="shared" si="1492"/>
        <v>44892.041666647456</v>
      </c>
      <c r="C7933" s="1">
        <f t="shared" si="1483"/>
        <v>11</v>
      </c>
      <c r="D7933" s="1">
        <f t="shared" si="1484"/>
        <v>7</v>
      </c>
      <c r="E7933" s="12">
        <f t="shared" si="1485"/>
        <v>2</v>
      </c>
      <c r="F7933" s="124" t="str">
        <f t="shared" si="1486"/>
        <v>0</v>
      </c>
      <c r="G7933" s="1">
        <f ca="1">(OFFSET(O7933,0,MATCH(Customer!$J$6,'CDH &amp; HDH'!$P$11:$X$11,0)))</f>
        <v>60</v>
      </c>
      <c r="H7933" s="1" t="str">
        <f t="shared" si="1487"/>
        <v>Heating</v>
      </c>
      <c r="I7933" s="1">
        <f ca="1">OFFSET(IF($H7933="Cooling",Customer!$C$25,Customer!$C$52),E7933,D7933)</f>
        <v>66</v>
      </c>
      <c r="J7933" s="1">
        <f ca="1">OFFSET(IF($H7933="Cooling",Customer!$L$25,Customer!$L$52),$E7933,$D7933)</f>
        <v>64</v>
      </c>
      <c r="K7933" s="16">
        <f t="shared" si="1488"/>
        <v>0</v>
      </c>
      <c r="L7933" s="16">
        <f t="shared" si="1489"/>
        <v>0</v>
      </c>
      <c r="M7933" s="17">
        <f t="shared" ca="1" si="1493"/>
        <v>6</v>
      </c>
      <c r="N7933" s="17">
        <f t="shared" ca="1" si="1494"/>
        <v>4</v>
      </c>
      <c r="O7933" s="4"/>
      <c r="P7933" s="4">
        <v>36</v>
      </c>
      <c r="Q7933" s="4">
        <v>49</v>
      </c>
      <c r="R7933" s="4">
        <v>36</v>
      </c>
      <c r="S7933" s="4">
        <v>59</v>
      </c>
      <c r="T7933" s="4">
        <v>38</v>
      </c>
      <c r="U7933" s="4">
        <v>44</v>
      </c>
      <c r="V7933" s="13">
        <v>60</v>
      </c>
      <c r="W7933" s="4">
        <v>39</v>
      </c>
      <c r="X7933" s="4">
        <v>52</v>
      </c>
      <c r="Y7933">
        <f t="shared" si="1490"/>
        <v>0</v>
      </c>
      <c r="Z7933">
        <f t="shared" si="1491"/>
        <v>0</v>
      </c>
    </row>
    <row r="7934" spans="2:26" x14ac:dyDescent="0.25">
      <c r="B7934" s="11">
        <f t="shared" si="1492"/>
        <v>44892.08333331412</v>
      </c>
      <c r="C7934" s="1">
        <f t="shared" si="1483"/>
        <v>11</v>
      </c>
      <c r="D7934" s="1">
        <f t="shared" si="1484"/>
        <v>7</v>
      </c>
      <c r="E7934" s="12">
        <f t="shared" si="1485"/>
        <v>3</v>
      </c>
      <c r="F7934" s="124" t="str">
        <f t="shared" si="1486"/>
        <v>0</v>
      </c>
      <c r="G7934" s="1">
        <f ca="1">(OFFSET(O7934,0,MATCH(Customer!$J$6,'CDH &amp; HDH'!$P$11:$X$11,0)))</f>
        <v>59</v>
      </c>
      <c r="H7934" s="1" t="str">
        <f t="shared" si="1487"/>
        <v>Heating</v>
      </c>
      <c r="I7934" s="1">
        <f ca="1">OFFSET(IF($H7934="Cooling",Customer!$C$25,Customer!$C$52),E7934,D7934)</f>
        <v>66</v>
      </c>
      <c r="J7934" s="1">
        <f ca="1">OFFSET(IF($H7934="Cooling",Customer!$L$25,Customer!$L$52),$E7934,$D7934)</f>
        <v>64</v>
      </c>
      <c r="K7934" s="16">
        <f t="shared" si="1488"/>
        <v>0</v>
      </c>
      <c r="L7934" s="16">
        <f t="shared" si="1489"/>
        <v>0</v>
      </c>
      <c r="M7934" s="17">
        <f t="shared" ca="1" si="1493"/>
        <v>7</v>
      </c>
      <c r="N7934" s="17">
        <f t="shared" ca="1" si="1494"/>
        <v>5</v>
      </c>
      <c r="O7934" s="4"/>
      <c r="P7934" s="4">
        <v>36</v>
      </c>
      <c r="Q7934" s="4">
        <v>50</v>
      </c>
      <c r="R7934" s="4">
        <v>35</v>
      </c>
      <c r="S7934" s="4">
        <v>61</v>
      </c>
      <c r="T7934" s="4">
        <v>37</v>
      </c>
      <c r="U7934" s="4">
        <v>42</v>
      </c>
      <c r="V7934" s="13">
        <v>59</v>
      </c>
      <c r="W7934" s="4">
        <v>39</v>
      </c>
      <c r="X7934" s="4">
        <v>51</v>
      </c>
      <c r="Y7934">
        <f t="shared" si="1490"/>
        <v>0</v>
      </c>
      <c r="Z7934">
        <f t="shared" si="1491"/>
        <v>0</v>
      </c>
    </row>
    <row r="7935" spans="2:26" x14ac:dyDescent="0.25">
      <c r="B7935" s="11">
        <f t="shared" si="1492"/>
        <v>44892.124999980784</v>
      </c>
      <c r="C7935" s="1">
        <f t="shared" si="1483"/>
        <v>11</v>
      </c>
      <c r="D7935" s="1">
        <f t="shared" si="1484"/>
        <v>7</v>
      </c>
      <c r="E7935" s="12">
        <f t="shared" si="1485"/>
        <v>4</v>
      </c>
      <c r="F7935" s="124" t="str">
        <f t="shared" si="1486"/>
        <v>0</v>
      </c>
      <c r="G7935" s="1">
        <f ca="1">(OFFSET(O7935,0,MATCH(Customer!$J$6,'CDH &amp; HDH'!$P$11:$X$11,0)))</f>
        <v>62</v>
      </c>
      <c r="H7935" s="1" t="str">
        <f t="shared" si="1487"/>
        <v>Heating</v>
      </c>
      <c r="I7935" s="1">
        <f ca="1">OFFSET(IF($H7935="Cooling",Customer!$C$25,Customer!$C$52),E7935,D7935)</f>
        <v>66</v>
      </c>
      <c r="J7935" s="1">
        <f ca="1">OFFSET(IF($H7935="Cooling",Customer!$L$25,Customer!$L$52),$E7935,$D7935)</f>
        <v>64</v>
      </c>
      <c r="K7935" s="16">
        <f t="shared" si="1488"/>
        <v>0</v>
      </c>
      <c r="L7935" s="16">
        <f t="shared" si="1489"/>
        <v>0</v>
      </c>
      <c r="M7935" s="17">
        <f t="shared" ca="1" si="1493"/>
        <v>4</v>
      </c>
      <c r="N7935" s="17">
        <f t="shared" ca="1" si="1494"/>
        <v>2</v>
      </c>
      <c r="O7935" s="4"/>
      <c r="P7935" s="4">
        <v>36</v>
      </c>
      <c r="Q7935" s="4">
        <v>49</v>
      </c>
      <c r="R7935" s="4">
        <v>36</v>
      </c>
      <c r="S7935" s="4">
        <v>62</v>
      </c>
      <c r="T7935" s="4">
        <v>36</v>
      </c>
      <c r="U7935" s="4">
        <v>43</v>
      </c>
      <c r="V7935" s="13">
        <v>62</v>
      </c>
      <c r="W7935" s="4">
        <v>37</v>
      </c>
      <c r="X7935" s="4">
        <v>54</v>
      </c>
      <c r="Y7935">
        <f t="shared" si="1490"/>
        <v>0</v>
      </c>
      <c r="Z7935">
        <f t="shared" si="1491"/>
        <v>0</v>
      </c>
    </row>
    <row r="7936" spans="2:26" x14ac:dyDescent="0.25">
      <c r="B7936" s="11">
        <f t="shared" si="1492"/>
        <v>44892.166666647448</v>
      </c>
      <c r="C7936" s="1">
        <f t="shared" si="1483"/>
        <v>11</v>
      </c>
      <c r="D7936" s="1">
        <f t="shared" si="1484"/>
        <v>7</v>
      </c>
      <c r="E7936" s="12">
        <f t="shared" si="1485"/>
        <v>5</v>
      </c>
      <c r="F7936" s="124" t="str">
        <f t="shared" si="1486"/>
        <v>0</v>
      </c>
      <c r="G7936" s="1">
        <f ca="1">(OFFSET(O7936,0,MATCH(Customer!$J$6,'CDH &amp; HDH'!$P$11:$X$11,0)))</f>
        <v>62</v>
      </c>
      <c r="H7936" s="1" t="str">
        <f t="shared" si="1487"/>
        <v>Heating</v>
      </c>
      <c r="I7936" s="1">
        <f ca="1">OFFSET(IF($H7936="Cooling",Customer!$C$25,Customer!$C$52),E7936,D7936)</f>
        <v>66</v>
      </c>
      <c r="J7936" s="1">
        <f ca="1">OFFSET(IF($H7936="Cooling",Customer!$L$25,Customer!$L$52),$E7936,$D7936)</f>
        <v>64</v>
      </c>
      <c r="K7936" s="16">
        <f t="shared" si="1488"/>
        <v>0</v>
      </c>
      <c r="L7936" s="16">
        <f t="shared" si="1489"/>
        <v>0</v>
      </c>
      <c r="M7936" s="17">
        <f t="shared" ca="1" si="1493"/>
        <v>4</v>
      </c>
      <c r="N7936" s="17">
        <f t="shared" ca="1" si="1494"/>
        <v>2</v>
      </c>
      <c r="O7936" s="4"/>
      <c r="P7936" s="4">
        <v>35</v>
      </c>
      <c r="Q7936" s="4">
        <v>50</v>
      </c>
      <c r="R7936" s="4">
        <v>35</v>
      </c>
      <c r="S7936" s="4">
        <v>61</v>
      </c>
      <c r="T7936" s="4">
        <v>36</v>
      </c>
      <c r="U7936" s="4">
        <v>41</v>
      </c>
      <c r="V7936" s="13">
        <v>62</v>
      </c>
      <c r="W7936" s="4">
        <v>37</v>
      </c>
      <c r="X7936" s="4">
        <v>55</v>
      </c>
      <c r="Y7936">
        <f t="shared" si="1490"/>
        <v>0</v>
      </c>
      <c r="Z7936">
        <f t="shared" si="1491"/>
        <v>0</v>
      </c>
    </row>
    <row r="7937" spans="2:26" x14ac:dyDescent="0.25">
      <c r="B7937" s="11">
        <f t="shared" si="1492"/>
        <v>44892.208333314113</v>
      </c>
      <c r="C7937" s="1">
        <f t="shared" si="1483"/>
        <v>11</v>
      </c>
      <c r="D7937" s="1">
        <f t="shared" si="1484"/>
        <v>7</v>
      </c>
      <c r="E7937" s="12">
        <f t="shared" si="1485"/>
        <v>6</v>
      </c>
      <c r="F7937" s="124" t="str">
        <f t="shared" si="1486"/>
        <v>0</v>
      </c>
      <c r="G7937" s="1">
        <f ca="1">(OFFSET(O7937,0,MATCH(Customer!$J$6,'CDH &amp; HDH'!$P$11:$X$11,0)))</f>
        <v>58</v>
      </c>
      <c r="H7937" s="1" t="str">
        <f t="shared" si="1487"/>
        <v>Heating</v>
      </c>
      <c r="I7937" s="1">
        <f ca="1">OFFSET(IF($H7937="Cooling",Customer!$C$25,Customer!$C$52),E7937,D7937)</f>
        <v>66</v>
      </c>
      <c r="J7937" s="1">
        <f ca="1">OFFSET(IF($H7937="Cooling",Customer!$L$25,Customer!$L$52),$E7937,$D7937)</f>
        <v>64</v>
      </c>
      <c r="K7937" s="16">
        <f t="shared" si="1488"/>
        <v>0</v>
      </c>
      <c r="L7937" s="16">
        <f t="shared" si="1489"/>
        <v>0</v>
      </c>
      <c r="M7937" s="17">
        <f t="shared" ca="1" si="1493"/>
        <v>8</v>
      </c>
      <c r="N7937" s="17">
        <f t="shared" ca="1" si="1494"/>
        <v>6</v>
      </c>
      <c r="O7937" s="4"/>
      <c r="P7937" s="4">
        <v>35</v>
      </c>
      <c r="Q7937" s="4">
        <v>52</v>
      </c>
      <c r="R7937" s="4">
        <v>35</v>
      </c>
      <c r="S7937" s="4">
        <v>62</v>
      </c>
      <c r="T7937" s="4">
        <v>35</v>
      </c>
      <c r="U7937" s="4">
        <v>40</v>
      </c>
      <c r="V7937" s="13">
        <v>58</v>
      </c>
      <c r="W7937" s="4">
        <v>35</v>
      </c>
      <c r="X7937" s="4">
        <v>54</v>
      </c>
      <c r="Y7937">
        <f t="shared" si="1490"/>
        <v>0</v>
      </c>
      <c r="Z7937">
        <f t="shared" si="1491"/>
        <v>0</v>
      </c>
    </row>
    <row r="7938" spans="2:26" x14ac:dyDescent="0.25">
      <c r="B7938" s="11">
        <f t="shared" si="1492"/>
        <v>44892.249999980777</v>
      </c>
      <c r="C7938" s="1">
        <f t="shared" si="1483"/>
        <v>11</v>
      </c>
      <c r="D7938" s="1">
        <f t="shared" si="1484"/>
        <v>7</v>
      </c>
      <c r="E7938" s="12">
        <f t="shared" si="1485"/>
        <v>7</v>
      </c>
      <c r="F7938" s="124" t="str">
        <f t="shared" si="1486"/>
        <v>0</v>
      </c>
      <c r="G7938" s="1">
        <f ca="1">(OFFSET(O7938,0,MATCH(Customer!$J$6,'CDH &amp; HDH'!$P$11:$X$11,0)))</f>
        <v>57</v>
      </c>
      <c r="H7938" s="1" t="str">
        <f t="shared" si="1487"/>
        <v>Heating</v>
      </c>
      <c r="I7938" s="1">
        <f ca="1">OFFSET(IF($H7938="Cooling",Customer!$C$25,Customer!$C$52),E7938,D7938)</f>
        <v>66</v>
      </c>
      <c r="J7938" s="1">
        <f ca="1">OFFSET(IF($H7938="Cooling",Customer!$L$25,Customer!$L$52),$E7938,$D7938)</f>
        <v>64</v>
      </c>
      <c r="K7938" s="16">
        <f t="shared" si="1488"/>
        <v>0</v>
      </c>
      <c r="L7938" s="16">
        <f t="shared" si="1489"/>
        <v>0</v>
      </c>
      <c r="M7938" s="17">
        <f t="shared" ca="1" si="1493"/>
        <v>9</v>
      </c>
      <c r="N7938" s="17">
        <f t="shared" ca="1" si="1494"/>
        <v>7</v>
      </c>
      <c r="O7938" s="4"/>
      <c r="P7938" s="4">
        <v>35</v>
      </c>
      <c r="Q7938" s="4">
        <v>53</v>
      </c>
      <c r="R7938" s="4">
        <v>35</v>
      </c>
      <c r="S7938" s="4">
        <v>62</v>
      </c>
      <c r="T7938" s="4">
        <v>35</v>
      </c>
      <c r="U7938" s="4">
        <v>39</v>
      </c>
      <c r="V7938" s="13">
        <v>57</v>
      </c>
      <c r="W7938" s="4">
        <v>36</v>
      </c>
      <c r="X7938" s="4">
        <v>55</v>
      </c>
      <c r="Y7938">
        <f t="shared" si="1490"/>
        <v>0</v>
      </c>
      <c r="Z7938">
        <f t="shared" si="1491"/>
        <v>0</v>
      </c>
    </row>
    <row r="7939" spans="2:26" x14ac:dyDescent="0.25">
      <c r="B7939" s="11">
        <f t="shared" si="1492"/>
        <v>44892.291666647441</v>
      </c>
      <c r="C7939" s="1">
        <f t="shared" si="1483"/>
        <v>11</v>
      </c>
      <c r="D7939" s="1">
        <f t="shared" si="1484"/>
        <v>7</v>
      </c>
      <c r="E7939" s="12">
        <f t="shared" si="1485"/>
        <v>8</v>
      </c>
      <c r="F7939" s="124" t="str">
        <f t="shared" si="1486"/>
        <v>0</v>
      </c>
      <c r="G7939" s="1">
        <f ca="1">(OFFSET(O7939,0,MATCH(Customer!$J$6,'CDH &amp; HDH'!$P$11:$X$11,0)))</f>
        <v>57</v>
      </c>
      <c r="H7939" s="1" t="str">
        <f t="shared" si="1487"/>
        <v>Heating</v>
      </c>
      <c r="I7939" s="1">
        <f ca="1">OFFSET(IF($H7939="Cooling",Customer!$C$25,Customer!$C$52),E7939,D7939)</f>
        <v>66</v>
      </c>
      <c r="J7939" s="1">
        <f ca="1">OFFSET(IF($H7939="Cooling",Customer!$L$25,Customer!$L$52),$E7939,$D7939)</f>
        <v>64</v>
      </c>
      <c r="K7939" s="16">
        <f t="shared" si="1488"/>
        <v>0</v>
      </c>
      <c r="L7939" s="16">
        <f t="shared" si="1489"/>
        <v>0</v>
      </c>
      <c r="M7939" s="17">
        <f t="shared" ca="1" si="1493"/>
        <v>9</v>
      </c>
      <c r="N7939" s="17">
        <f t="shared" ca="1" si="1494"/>
        <v>7</v>
      </c>
      <c r="O7939" s="4"/>
      <c r="P7939" s="4">
        <v>36</v>
      </c>
      <c r="Q7939" s="4">
        <v>53</v>
      </c>
      <c r="R7939" s="4">
        <v>35</v>
      </c>
      <c r="S7939" s="4">
        <v>61</v>
      </c>
      <c r="T7939" s="4">
        <v>36</v>
      </c>
      <c r="U7939" s="4">
        <v>41</v>
      </c>
      <c r="V7939" s="13">
        <v>57</v>
      </c>
      <c r="W7939" s="4">
        <v>37</v>
      </c>
      <c r="X7939" s="4">
        <v>56</v>
      </c>
      <c r="Y7939">
        <f t="shared" si="1490"/>
        <v>0</v>
      </c>
      <c r="Z7939">
        <f t="shared" si="1491"/>
        <v>0</v>
      </c>
    </row>
    <row r="7940" spans="2:26" x14ac:dyDescent="0.25">
      <c r="B7940" s="11">
        <f t="shared" si="1492"/>
        <v>44892.333333314105</v>
      </c>
      <c r="C7940" s="1">
        <f t="shared" si="1483"/>
        <v>11</v>
      </c>
      <c r="D7940" s="1">
        <f t="shared" si="1484"/>
        <v>7</v>
      </c>
      <c r="E7940" s="12">
        <f t="shared" si="1485"/>
        <v>9</v>
      </c>
      <c r="F7940" s="124" t="str">
        <f t="shared" si="1486"/>
        <v>0</v>
      </c>
      <c r="G7940" s="1">
        <f ca="1">(OFFSET(O7940,0,MATCH(Customer!$J$6,'CDH &amp; HDH'!$P$11:$X$11,0)))</f>
        <v>56</v>
      </c>
      <c r="H7940" s="1" t="str">
        <f t="shared" si="1487"/>
        <v>Heating</v>
      </c>
      <c r="I7940" s="1">
        <f ca="1">OFFSET(IF($H7940="Cooling",Customer!$C$25,Customer!$C$52),E7940,D7940)</f>
        <v>66</v>
      </c>
      <c r="J7940" s="1">
        <f ca="1">OFFSET(IF($H7940="Cooling",Customer!$L$25,Customer!$L$52),$E7940,$D7940)</f>
        <v>64</v>
      </c>
      <c r="K7940" s="16">
        <f t="shared" si="1488"/>
        <v>0</v>
      </c>
      <c r="L7940" s="16">
        <f t="shared" si="1489"/>
        <v>0</v>
      </c>
      <c r="M7940" s="17">
        <f t="shared" ca="1" si="1493"/>
        <v>10</v>
      </c>
      <c r="N7940" s="17">
        <f t="shared" ca="1" si="1494"/>
        <v>8</v>
      </c>
      <c r="O7940" s="4"/>
      <c r="P7940" s="4">
        <v>36</v>
      </c>
      <c r="Q7940" s="4">
        <v>54</v>
      </c>
      <c r="R7940" s="4">
        <v>36</v>
      </c>
      <c r="S7940" s="4">
        <v>56</v>
      </c>
      <c r="T7940" s="4">
        <v>36</v>
      </c>
      <c r="U7940" s="4">
        <v>45</v>
      </c>
      <c r="V7940" s="13">
        <v>56</v>
      </c>
      <c r="W7940" s="4">
        <v>39</v>
      </c>
      <c r="X7940" s="4">
        <v>56</v>
      </c>
      <c r="Y7940">
        <f t="shared" si="1490"/>
        <v>0</v>
      </c>
      <c r="Z7940">
        <f t="shared" si="1491"/>
        <v>0</v>
      </c>
    </row>
    <row r="7941" spans="2:26" x14ac:dyDescent="0.25">
      <c r="B7941" s="11">
        <f t="shared" si="1492"/>
        <v>44892.37499998077</v>
      </c>
      <c r="C7941" s="1">
        <f t="shared" si="1483"/>
        <v>11</v>
      </c>
      <c r="D7941" s="1">
        <f t="shared" si="1484"/>
        <v>7</v>
      </c>
      <c r="E7941" s="12">
        <f t="shared" si="1485"/>
        <v>10</v>
      </c>
      <c r="F7941" s="124" t="str">
        <f t="shared" si="1486"/>
        <v>0</v>
      </c>
      <c r="G7941" s="1">
        <f ca="1">(OFFSET(O7941,0,MATCH(Customer!$J$6,'CDH &amp; HDH'!$P$11:$X$11,0)))</f>
        <v>58</v>
      </c>
      <c r="H7941" s="1" t="str">
        <f t="shared" si="1487"/>
        <v>Heating</v>
      </c>
      <c r="I7941" s="1">
        <f ca="1">OFFSET(IF($H7941="Cooling",Customer!$C$25,Customer!$C$52),E7941,D7941)</f>
        <v>66</v>
      </c>
      <c r="J7941" s="1">
        <f ca="1">OFFSET(IF($H7941="Cooling",Customer!$L$25,Customer!$L$52),$E7941,$D7941)</f>
        <v>64</v>
      </c>
      <c r="K7941" s="16">
        <f t="shared" si="1488"/>
        <v>0</v>
      </c>
      <c r="L7941" s="16">
        <f t="shared" si="1489"/>
        <v>0</v>
      </c>
      <c r="M7941" s="17">
        <f t="shared" ca="1" si="1493"/>
        <v>8</v>
      </c>
      <c r="N7941" s="17">
        <f t="shared" ca="1" si="1494"/>
        <v>6</v>
      </c>
      <c r="O7941" s="4"/>
      <c r="P7941" s="4">
        <v>37</v>
      </c>
      <c r="Q7941" s="4">
        <v>55</v>
      </c>
      <c r="R7941" s="4">
        <v>37</v>
      </c>
      <c r="S7941" s="4">
        <v>59</v>
      </c>
      <c r="T7941" s="4">
        <v>37</v>
      </c>
      <c r="U7941" s="4">
        <v>46</v>
      </c>
      <c r="V7941" s="13">
        <v>58</v>
      </c>
      <c r="W7941" s="4">
        <v>43</v>
      </c>
      <c r="X7941" s="4">
        <v>58</v>
      </c>
      <c r="Y7941">
        <f t="shared" si="1490"/>
        <v>0</v>
      </c>
      <c r="Z7941">
        <f t="shared" si="1491"/>
        <v>0</v>
      </c>
    </row>
    <row r="7942" spans="2:26" x14ac:dyDescent="0.25">
      <c r="B7942" s="11">
        <f t="shared" si="1492"/>
        <v>44892.416666647434</v>
      </c>
      <c r="C7942" s="1">
        <f t="shared" si="1483"/>
        <v>11</v>
      </c>
      <c r="D7942" s="1">
        <f t="shared" si="1484"/>
        <v>7</v>
      </c>
      <c r="E7942" s="12">
        <f t="shared" si="1485"/>
        <v>11</v>
      </c>
      <c r="F7942" s="124" t="str">
        <f t="shared" si="1486"/>
        <v>0</v>
      </c>
      <c r="G7942" s="1">
        <f ca="1">(OFFSET(O7942,0,MATCH(Customer!$J$6,'CDH &amp; HDH'!$P$11:$X$11,0)))</f>
        <v>59</v>
      </c>
      <c r="H7942" s="1" t="str">
        <f t="shared" si="1487"/>
        <v>Heating</v>
      </c>
      <c r="I7942" s="1">
        <f ca="1">OFFSET(IF($H7942="Cooling",Customer!$C$25,Customer!$C$52),E7942,D7942)</f>
        <v>66</v>
      </c>
      <c r="J7942" s="1">
        <f ca="1">OFFSET(IF($H7942="Cooling",Customer!$L$25,Customer!$L$52),$E7942,$D7942)</f>
        <v>64</v>
      </c>
      <c r="K7942" s="16">
        <f t="shared" si="1488"/>
        <v>0</v>
      </c>
      <c r="L7942" s="16">
        <f t="shared" si="1489"/>
        <v>0</v>
      </c>
      <c r="M7942" s="17">
        <f t="shared" ca="1" si="1493"/>
        <v>7</v>
      </c>
      <c r="N7942" s="17">
        <f t="shared" ca="1" si="1494"/>
        <v>5</v>
      </c>
      <c r="O7942" s="4"/>
      <c r="P7942" s="4">
        <v>37</v>
      </c>
      <c r="Q7942" s="4">
        <v>59</v>
      </c>
      <c r="R7942" s="4">
        <v>37</v>
      </c>
      <c r="S7942" s="4">
        <v>61</v>
      </c>
      <c r="T7942" s="4">
        <v>37</v>
      </c>
      <c r="U7942" s="4">
        <v>48</v>
      </c>
      <c r="V7942" s="13">
        <v>59</v>
      </c>
      <c r="W7942" s="4">
        <v>46</v>
      </c>
      <c r="X7942" s="4">
        <v>58</v>
      </c>
      <c r="Y7942">
        <f t="shared" si="1490"/>
        <v>0</v>
      </c>
      <c r="Z7942">
        <f t="shared" si="1491"/>
        <v>0</v>
      </c>
    </row>
    <row r="7943" spans="2:26" x14ac:dyDescent="0.25">
      <c r="B7943" s="11">
        <f t="shared" si="1492"/>
        <v>44892.458333314098</v>
      </c>
      <c r="C7943" s="1">
        <f t="shared" si="1483"/>
        <v>11</v>
      </c>
      <c r="D7943" s="1">
        <f t="shared" si="1484"/>
        <v>7</v>
      </c>
      <c r="E7943" s="12">
        <f t="shared" si="1485"/>
        <v>12</v>
      </c>
      <c r="F7943" s="124" t="str">
        <f t="shared" si="1486"/>
        <v>0</v>
      </c>
      <c r="G7943" s="1">
        <f ca="1">(OFFSET(O7943,0,MATCH(Customer!$J$6,'CDH &amp; HDH'!$P$11:$X$11,0)))</f>
        <v>61</v>
      </c>
      <c r="H7943" s="1" t="str">
        <f t="shared" si="1487"/>
        <v>Heating</v>
      </c>
      <c r="I7943" s="1">
        <f ca="1">OFFSET(IF($H7943="Cooling",Customer!$C$25,Customer!$C$52),E7943,D7943)</f>
        <v>66</v>
      </c>
      <c r="J7943" s="1">
        <f ca="1">OFFSET(IF($H7943="Cooling",Customer!$L$25,Customer!$L$52),$E7943,$D7943)</f>
        <v>64</v>
      </c>
      <c r="K7943" s="16">
        <f t="shared" si="1488"/>
        <v>0</v>
      </c>
      <c r="L7943" s="16">
        <f t="shared" si="1489"/>
        <v>0</v>
      </c>
      <c r="M7943" s="17">
        <f t="shared" ca="1" si="1493"/>
        <v>5</v>
      </c>
      <c r="N7943" s="17">
        <f t="shared" ca="1" si="1494"/>
        <v>3</v>
      </c>
      <c r="O7943" s="4"/>
      <c r="P7943" s="4">
        <v>38</v>
      </c>
      <c r="Q7943" s="4">
        <v>60</v>
      </c>
      <c r="R7943" s="4">
        <v>38</v>
      </c>
      <c r="S7943" s="4">
        <v>59</v>
      </c>
      <c r="T7943" s="4">
        <v>37</v>
      </c>
      <c r="U7943" s="4">
        <v>47</v>
      </c>
      <c r="V7943" s="13">
        <v>61</v>
      </c>
      <c r="W7943" s="4">
        <v>51</v>
      </c>
      <c r="X7943" s="4">
        <v>59</v>
      </c>
      <c r="Y7943">
        <f t="shared" si="1490"/>
        <v>0</v>
      </c>
      <c r="Z7943">
        <f t="shared" si="1491"/>
        <v>0</v>
      </c>
    </row>
    <row r="7944" spans="2:26" x14ac:dyDescent="0.25">
      <c r="B7944" s="11">
        <f t="shared" si="1492"/>
        <v>44892.499999980762</v>
      </c>
      <c r="C7944" s="1">
        <f t="shared" si="1483"/>
        <v>11</v>
      </c>
      <c r="D7944" s="1">
        <f t="shared" si="1484"/>
        <v>7</v>
      </c>
      <c r="E7944" s="12">
        <f t="shared" si="1485"/>
        <v>13</v>
      </c>
      <c r="F7944" s="124" t="str">
        <f t="shared" si="1486"/>
        <v>0</v>
      </c>
      <c r="G7944" s="1">
        <f ca="1">(OFFSET(O7944,0,MATCH(Customer!$J$6,'CDH &amp; HDH'!$P$11:$X$11,0)))</f>
        <v>63</v>
      </c>
      <c r="H7944" s="1" t="str">
        <f t="shared" si="1487"/>
        <v>Heating</v>
      </c>
      <c r="I7944" s="1">
        <f ca="1">OFFSET(IF($H7944="Cooling",Customer!$C$25,Customer!$C$52),E7944,D7944)</f>
        <v>66</v>
      </c>
      <c r="J7944" s="1">
        <f ca="1">OFFSET(IF($H7944="Cooling",Customer!$L$25,Customer!$L$52),$E7944,$D7944)</f>
        <v>64</v>
      </c>
      <c r="K7944" s="16">
        <f t="shared" si="1488"/>
        <v>0</v>
      </c>
      <c r="L7944" s="16">
        <f t="shared" si="1489"/>
        <v>0</v>
      </c>
      <c r="M7944" s="17">
        <f t="shared" ca="1" si="1493"/>
        <v>3</v>
      </c>
      <c r="N7944" s="17">
        <f t="shared" ca="1" si="1494"/>
        <v>1</v>
      </c>
      <c r="O7944" s="4"/>
      <c r="P7944" s="4">
        <v>39</v>
      </c>
      <c r="Q7944" s="4">
        <v>59</v>
      </c>
      <c r="R7944" s="4">
        <v>41</v>
      </c>
      <c r="S7944" s="4">
        <v>57</v>
      </c>
      <c r="T7944" s="4">
        <v>38</v>
      </c>
      <c r="U7944" s="4">
        <v>49</v>
      </c>
      <c r="V7944" s="13">
        <v>63</v>
      </c>
      <c r="W7944" s="4">
        <v>52</v>
      </c>
      <c r="X7944" s="4">
        <v>59</v>
      </c>
      <c r="Y7944">
        <f t="shared" si="1490"/>
        <v>0</v>
      </c>
      <c r="Z7944">
        <f t="shared" si="1491"/>
        <v>0</v>
      </c>
    </row>
    <row r="7945" spans="2:26" x14ac:dyDescent="0.25">
      <c r="B7945" s="11">
        <f t="shared" si="1492"/>
        <v>44892.541666647427</v>
      </c>
      <c r="C7945" s="1">
        <f t="shared" si="1483"/>
        <v>11</v>
      </c>
      <c r="D7945" s="1">
        <f t="shared" si="1484"/>
        <v>7</v>
      </c>
      <c r="E7945" s="12">
        <f t="shared" si="1485"/>
        <v>14</v>
      </c>
      <c r="F7945" s="124" t="str">
        <f t="shared" si="1486"/>
        <v>0</v>
      </c>
      <c r="G7945" s="1">
        <f ca="1">(OFFSET(O7945,0,MATCH(Customer!$J$6,'CDH &amp; HDH'!$P$11:$X$11,0)))</f>
        <v>64</v>
      </c>
      <c r="H7945" s="1" t="str">
        <f t="shared" si="1487"/>
        <v>Heating</v>
      </c>
      <c r="I7945" s="1">
        <f ca="1">OFFSET(IF($H7945="Cooling",Customer!$C$25,Customer!$C$52),E7945,D7945)</f>
        <v>66</v>
      </c>
      <c r="J7945" s="1">
        <f ca="1">OFFSET(IF($H7945="Cooling",Customer!$L$25,Customer!$L$52),$E7945,$D7945)</f>
        <v>64</v>
      </c>
      <c r="K7945" s="16">
        <f t="shared" si="1488"/>
        <v>0</v>
      </c>
      <c r="L7945" s="16">
        <f t="shared" si="1489"/>
        <v>0</v>
      </c>
      <c r="M7945" s="17">
        <f t="shared" ca="1" si="1493"/>
        <v>2</v>
      </c>
      <c r="N7945" s="17">
        <f t="shared" ca="1" si="1494"/>
        <v>0</v>
      </c>
      <c r="O7945" s="4"/>
      <c r="P7945" s="4">
        <v>39</v>
      </c>
      <c r="Q7945" s="4">
        <v>59</v>
      </c>
      <c r="R7945" s="4">
        <v>43</v>
      </c>
      <c r="S7945" s="4">
        <v>53</v>
      </c>
      <c r="T7945" s="4">
        <v>38</v>
      </c>
      <c r="U7945" s="4">
        <v>49</v>
      </c>
      <c r="V7945" s="13">
        <v>64</v>
      </c>
      <c r="W7945" s="4">
        <v>50</v>
      </c>
      <c r="X7945" s="4">
        <v>60</v>
      </c>
      <c r="Y7945">
        <f t="shared" si="1490"/>
        <v>0</v>
      </c>
      <c r="Z7945">
        <f t="shared" si="1491"/>
        <v>0</v>
      </c>
    </row>
    <row r="7946" spans="2:26" x14ac:dyDescent="0.25">
      <c r="B7946" s="11">
        <f t="shared" si="1492"/>
        <v>44892.583333314091</v>
      </c>
      <c r="C7946" s="1">
        <f t="shared" si="1483"/>
        <v>11</v>
      </c>
      <c r="D7946" s="1">
        <f t="shared" si="1484"/>
        <v>7</v>
      </c>
      <c r="E7946" s="12">
        <f t="shared" si="1485"/>
        <v>15</v>
      </c>
      <c r="F7946" s="124" t="str">
        <f t="shared" si="1486"/>
        <v>0</v>
      </c>
      <c r="G7946" s="1">
        <f ca="1">(OFFSET(O7946,0,MATCH(Customer!$J$6,'CDH &amp; HDH'!$P$11:$X$11,0)))</f>
        <v>65</v>
      </c>
      <c r="H7946" s="1" t="str">
        <f t="shared" si="1487"/>
        <v>Heating</v>
      </c>
      <c r="I7946" s="1">
        <f ca="1">OFFSET(IF($H7946="Cooling",Customer!$C$25,Customer!$C$52),E7946,D7946)</f>
        <v>66</v>
      </c>
      <c r="J7946" s="1">
        <f ca="1">OFFSET(IF($H7946="Cooling",Customer!$L$25,Customer!$L$52),$E7946,$D7946)</f>
        <v>64</v>
      </c>
      <c r="K7946" s="16">
        <f t="shared" si="1488"/>
        <v>0</v>
      </c>
      <c r="L7946" s="16">
        <f t="shared" si="1489"/>
        <v>0</v>
      </c>
      <c r="M7946" s="17">
        <f t="shared" ca="1" si="1493"/>
        <v>1</v>
      </c>
      <c r="N7946" s="17">
        <f t="shared" ca="1" si="1494"/>
        <v>0</v>
      </c>
      <c r="O7946" s="4"/>
      <c r="P7946" s="4">
        <v>39</v>
      </c>
      <c r="Q7946" s="4">
        <v>58</v>
      </c>
      <c r="R7946" s="4">
        <v>45</v>
      </c>
      <c r="S7946" s="4">
        <v>51</v>
      </c>
      <c r="T7946" s="4">
        <v>39</v>
      </c>
      <c r="U7946" s="4">
        <v>51</v>
      </c>
      <c r="V7946" s="13">
        <v>65</v>
      </c>
      <c r="W7946" s="4">
        <v>50</v>
      </c>
      <c r="X7946" s="4">
        <v>61</v>
      </c>
      <c r="Y7946">
        <f t="shared" si="1490"/>
        <v>0</v>
      </c>
      <c r="Z7946">
        <f t="shared" si="1491"/>
        <v>0</v>
      </c>
    </row>
    <row r="7947" spans="2:26" x14ac:dyDescent="0.25">
      <c r="B7947" s="11">
        <f t="shared" si="1492"/>
        <v>44892.624999980755</v>
      </c>
      <c r="C7947" s="1">
        <f t="shared" si="1483"/>
        <v>11</v>
      </c>
      <c r="D7947" s="1">
        <f t="shared" si="1484"/>
        <v>7</v>
      </c>
      <c r="E7947" s="12">
        <f t="shared" si="1485"/>
        <v>16</v>
      </c>
      <c r="F7947" s="124" t="str">
        <f t="shared" si="1486"/>
        <v>0</v>
      </c>
      <c r="G7947" s="1">
        <f ca="1">(OFFSET(O7947,0,MATCH(Customer!$J$6,'CDH &amp; HDH'!$P$11:$X$11,0)))</f>
        <v>63</v>
      </c>
      <c r="H7947" s="1" t="str">
        <f t="shared" si="1487"/>
        <v>Heating</v>
      </c>
      <c r="I7947" s="1">
        <f ca="1">OFFSET(IF($H7947="Cooling",Customer!$C$25,Customer!$C$52),E7947,D7947)</f>
        <v>66</v>
      </c>
      <c r="J7947" s="1">
        <f ca="1">OFFSET(IF($H7947="Cooling",Customer!$L$25,Customer!$L$52),$E7947,$D7947)</f>
        <v>64</v>
      </c>
      <c r="K7947" s="16">
        <f t="shared" si="1488"/>
        <v>0</v>
      </c>
      <c r="L7947" s="16">
        <f t="shared" si="1489"/>
        <v>0</v>
      </c>
      <c r="M7947" s="17">
        <f t="shared" ca="1" si="1493"/>
        <v>3</v>
      </c>
      <c r="N7947" s="17">
        <f t="shared" ca="1" si="1494"/>
        <v>1</v>
      </c>
      <c r="O7947" s="4"/>
      <c r="P7947" s="4">
        <v>38</v>
      </c>
      <c r="Q7947" s="4">
        <v>57</v>
      </c>
      <c r="R7947" s="4">
        <v>45</v>
      </c>
      <c r="S7947" s="4">
        <v>50</v>
      </c>
      <c r="T7947" s="4">
        <v>38</v>
      </c>
      <c r="U7947" s="4">
        <v>49</v>
      </c>
      <c r="V7947" s="13">
        <v>63</v>
      </c>
      <c r="W7947" s="4">
        <v>48</v>
      </c>
      <c r="X7947" s="4">
        <v>60</v>
      </c>
      <c r="Y7947">
        <f t="shared" si="1490"/>
        <v>0</v>
      </c>
      <c r="Z7947">
        <f t="shared" si="1491"/>
        <v>0</v>
      </c>
    </row>
    <row r="7948" spans="2:26" x14ac:dyDescent="0.25">
      <c r="B7948" s="11">
        <f t="shared" si="1492"/>
        <v>44892.666666647419</v>
      </c>
      <c r="C7948" s="1">
        <f t="shared" si="1483"/>
        <v>11</v>
      </c>
      <c r="D7948" s="1">
        <f t="shared" si="1484"/>
        <v>7</v>
      </c>
      <c r="E7948" s="12">
        <f t="shared" si="1485"/>
        <v>17</v>
      </c>
      <c r="F7948" s="124" t="str">
        <f t="shared" si="1486"/>
        <v>0</v>
      </c>
      <c r="G7948" s="1">
        <f ca="1">(OFFSET(O7948,0,MATCH(Customer!$J$6,'CDH &amp; HDH'!$P$11:$X$11,0)))</f>
        <v>58</v>
      </c>
      <c r="H7948" s="1" t="str">
        <f t="shared" si="1487"/>
        <v>Heating</v>
      </c>
      <c r="I7948" s="1">
        <f ca="1">OFFSET(IF($H7948="Cooling",Customer!$C$25,Customer!$C$52),E7948,D7948)</f>
        <v>66</v>
      </c>
      <c r="J7948" s="1">
        <f ca="1">OFFSET(IF($H7948="Cooling",Customer!$L$25,Customer!$L$52),$E7948,$D7948)</f>
        <v>64</v>
      </c>
      <c r="K7948" s="16">
        <f t="shared" si="1488"/>
        <v>0</v>
      </c>
      <c r="L7948" s="16">
        <f t="shared" si="1489"/>
        <v>0</v>
      </c>
      <c r="M7948" s="17">
        <f t="shared" ca="1" si="1493"/>
        <v>8</v>
      </c>
      <c r="N7948" s="17">
        <f t="shared" ca="1" si="1494"/>
        <v>6</v>
      </c>
      <c r="O7948" s="4"/>
      <c r="P7948" s="4">
        <v>38</v>
      </c>
      <c r="Q7948" s="4">
        <v>56</v>
      </c>
      <c r="R7948" s="4">
        <v>39</v>
      </c>
      <c r="S7948" s="4">
        <v>50</v>
      </c>
      <c r="T7948" s="4">
        <v>38</v>
      </c>
      <c r="U7948" s="4">
        <v>47</v>
      </c>
      <c r="V7948" s="13">
        <v>58</v>
      </c>
      <c r="W7948" s="4">
        <v>45</v>
      </c>
      <c r="X7948" s="4">
        <v>60</v>
      </c>
      <c r="Y7948">
        <f t="shared" si="1490"/>
        <v>0</v>
      </c>
      <c r="Z7948">
        <f t="shared" si="1491"/>
        <v>0</v>
      </c>
    </row>
    <row r="7949" spans="2:26" x14ac:dyDescent="0.25">
      <c r="B7949" s="11">
        <f t="shared" si="1492"/>
        <v>44892.708333314084</v>
      </c>
      <c r="C7949" s="1">
        <f t="shared" ref="C7949:C8012" si="1495">MONTH(B7949)</f>
        <v>11</v>
      </c>
      <c r="D7949" s="1">
        <f t="shared" ref="D7949:D8012" si="1496">WEEKDAY(B7949,2)</f>
        <v>7</v>
      </c>
      <c r="E7949" s="12">
        <f t="shared" ref="E7949:E8012" si="1497">HOUR(B7949)+1</f>
        <v>18</v>
      </c>
      <c r="F7949" s="124" t="str">
        <f t="shared" ref="F7949:F8012" si="1498">IF(AND(C7949&gt;5,C7949&lt;9,D7949&lt;6,E7949&gt;14,E7949&lt;19),"1",IF(AND(OR(E7949=8,E7949=9,E7949=19,E7949=20),C7949&lt;3,D7949&lt;6),"1","0"))</f>
        <v>0</v>
      </c>
      <c r="G7949" s="1">
        <f ca="1">(OFFSET(O7949,0,MATCH(Customer!$J$6,'CDH &amp; HDH'!$P$11:$X$11,0)))</f>
        <v>57</v>
      </c>
      <c r="H7949" s="1" t="str">
        <f t="shared" ref="H7949:H8012" si="1499">IF(AND(C7949&gt;=5,C7949&lt;=9),"Cooling","Heating")</f>
        <v>Heating</v>
      </c>
      <c r="I7949" s="1">
        <f ca="1">OFFSET(IF($H7949="Cooling",Customer!$C$25,Customer!$C$52),E7949,D7949)</f>
        <v>66</v>
      </c>
      <c r="J7949" s="1">
        <f ca="1">OFFSET(IF($H7949="Cooling",Customer!$L$25,Customer!$L$52),$E7949,$D7949)</f>
        <v>64</v>
      </c>
      <c r="K7949" s="16">
        <f t="shared" ref="K7949:K8012" si="1500">IF($H7949="Heating",0,MAX(0,$G7949-I7949))</f>
        <v>0</v>
      </c>
      <c r="L7949" s="16">
        <f t="shared" ref="L7949:L8012" si="1501">IF($H7949="Heating",0,MAX(0,$G7949-J7949))</f>
        <v>0</v>
      </c>
      <c r="M7949" s="17">
        <f t="shared" ca="1" si="1493"/>
        <v>9</v>
      </c>
      <c r="N7949" s="17">
        <f t="shared" ca="1" si="1494"/>
        <v>7</v>
      </c>
      <c r="O7949" s="4"/>
      <c r="P7949" s="4">
        <v>38</v>
      </c>
      <c r="Q7949" s="4">
        <v>56</v>
      </c>
      <c r="R7949" s="4">
        <v>36</v>
      </c>
      <c r="S7949" s="4">
        <v>46</v>
      </c>
      <c r="T7949" s="4">
        <v>37</v>
      </c>
      <c r="U7949" s="4">
        <v>47</v>
      </c>
      <c r="V7949" s="13">
        <v>57</v>
      </c>
      <c r="W7949" s="4">
        <v>44</v>
      </c>
      <c r="X7949" s="4">
        <v>60</v>
      </c>
      <c r="Y7949">
        <f t="shared" ref="Y7949:Y8012" si="1502">1.08*400*K7949</f>
        <v>0</v>
      </c>
      <c r="Z7949">
        <f t="shared" ref="Z7949:Z8012" si="1503">1.08*400*L7949</f>
        <v>0</v>
      </c>
    </row>
    <row r="7950" spans="2:26" x14ac:dyDescent="0.25">
      <c r="B7950" s="11">
        <f t="shared" ref="B7950:B8013" si="1504">B7949+1/24</f>
        <v>44892.749999980748</v>
      </c>
      <c r="C7950" s="1">
        <f t="shared" si="1495"/>
        <v>11</v>
      </c>
      <c r="D7950" s="1">
        <f t="shared" si="1496"/>
        <v>7</v>
      </c>
      <c r="E7950" s="12">
        <f t="shared" si="1497"/>
        <v>19</v>
      </c>
      <c r="F7950" s="124" t="str">
        <f t="shared" si="1498"/>
        <v>0</v>
      </c>
      <c r="G7950" s="1">
        <f ca="1">(OFFSET(O7950,0,MATCH(Customer!$J$6,'CDH &amp; HDH'!$P$11:$X$11,0)))</f>
        <v>53</v>
      </c>
      <c r="H7950" s="1" t="str">
        <f t="shared" si="1499"/>
        <v>Heating</v>
      </c>
      <c r="I7950" s="1">
        <f ca="1">OFFSET(IF($H7950="Cooling",Customer!$C$25,Customer!$C$52),E7950,D7950)</f>
        <v>66</v>
      </c>
      <c r="J7950" s="1">
        <f ca="1">OFFSET(IF($H7950="Cooling",Customer!$L$25,Customer!$L$52),$E7950,$D7950)</f>
        <v>64</v>
      </c>
      <c r="K7950" s="16">
        <f t="shared" si="1500"/>
        <v>0</v>
      </c>
      <c r="L7950" s="16">
        <f t="shared" si="1501"/>
        <v>0</v>
      </c>
      <c r="M7950" s="17">
        <f t="shared" ca="1" si="1493"/>
        <v>13</v>
      </c>
      <c r="N7950" s="17">
        <f t="shared" ca="1" si="1494"/>
        <v>11</v>
      </c>
      <c r="O7950" s="4"/>
      <c r="P7950" s="4">
        <v>38</v>
      </c>
      <c r="Q7950" s="4">
        <v>55</v>
      </c>
      <c r="R7950" s="4">
        <v>35</v>
      </c>
      <c r="S7950" s="4">
        <v>45</v>
      </c>
      <c r="T7950" s="4">
        <v>37</v>
      </c>
      <c r="U7950" s="4">
        <v>45</v>
      </c>
      <c r="V7950" s="13">
        <v>53</v>
      </c>
      <c r="W7950" s="4">
        <v>44</v>
      </c>
      <c r="X7950" s="4">
        <v>60</v>
      </c>
      <c r="Y7950">
        <f t="shared" si="1502"/>
        <v>0</v>
      </c>
      <c r="Z7950">
        <f t="shared" si="1503"/>
        <v>0</v>
      </c>
    </row>
    <row r="7951" spans="2:26" x14ac:dyDescent="0.25">
      <c r="B7951" s="11">
        <f t="shared" si="1504"/>
        <v>44892.791666647412</v>
      </c>
      <c r="C7951" s="1">
        <f t="shared" si="1495"/>
        <v>11</v>
      </c>
      <c r="D7951" s="1">
        <f t="shared" si="1496"/>
        <v>7</v>
      </c>
      <c r="E7951" s="12">
        <f t="shared" si="1497"/>
        <v>20</v>
      </c>
      <c r="F7951" s="124" t="str">
        <f t="shared" si="1498"/>
        <v>0</v>
      </c>
      <c r="G7951" s="1">
        <f ca="1">(OFFSET(O7951,0,MATCH(Customer!$J$6,'CDH &amp; HDH'!$P$11:$X$11,0)))</f>
        <v>51</v>
      </c>
      <c r="H7951" s="1" t="str">
        <f t="shared" si="1499"/>
        <v>Heating</v>
      </c>
      <c r="I7951" s="1">
        <f ca="1">OFFSET(IF($H7951="Cooling",Customer!$C$25,Customer!$C$52),E7951,D7951)</f>
        <v>66</v>
      </c>
      <c r="J7951" s="1">
        <f ca="1">OFFSET(IF($H7951="Cooling",Customer!$L$25,Customer!$L$52),$E7951,$D7951)</f>
        <v>64</v>
      </c>
      <c r="K7951" s="16">
        <f t="shared" si="1500"/>
        <v>0</v>
      </c>
      <c r="L7951" s="16">
        <f t="shared" si="1501"/>
        <v>0</v>
      </c>
      <c r="M7951" s="17">
        <f t="shared" ca="1" si="1493"/>
        <v>15</v>
      </c>
      <c r="N7951" s="17">
        <f t="shared" ca="1" si="1494"/>
        <v>13</v>
      </c>
      <c r="O7951" s="4"/>
      <c r="P7951" s="4">
        <v>37</v>
      </c>
      <c r="Q7951" s="4">
        <v>55</v>
      </c>
      <c r="R7951" s="4">
        <v>34</v>
      </c>
      <c r="S7951" s="4">
        <v>45</v>
      </c>
      <c r="T7951" s="4">
        <v>37</v>
      </c>
      <c r="U7951" s="4">
        <v>45</v>
      </c>
      <c r="V7951" s="13">
        <v>51</v>
      </c>
      <c r="W7951" s="4">
        <v>43</v>
      </c>
      <c r="X7951" s="4">
        <v>60</v>
      </c>
      <c r="Y7951">
        <f t="shared" si="1502"/>
        <v>0</v>
      </c>
      <c r="Z7951">
        <f t="shared" si="1503"/>
        <v>0</v>
      </c>
    </row>
    <row r="7952" spans="2:26" x14ac:dyDescent="0.25">
      <c r="B7952" s="11">
        <f t="shared" si="1504"/>
        <v>44892.833333314076</v>
      </c>
      <c r="C7952" s="1">
        <f t="shared" si="1495"/>
        <v>11</v>
      </c>
      <c r="D7952" s="1">
        <f t="shared" si="1496"/>
        <v>7</v>
      </c>
      <c r="E7952" s="12">
        <f t="shared" si="1497"/>
        <v>21</v>
      </c>
      <c r="F7952" s="124" t="str">
        <f t="shared" si="1498"/>
        <v>0</v>
      </c>
      <c r="G7952" s="1">
        <f ca="1">(OFFSET(O7952,0,MATCH(Customer!$J$6,'CDH &amp; HDH'!$P$11:$X$11,0)))</f>
        <v>50</v>
      </c>
      <c r="H7952" s="1" t="str">
        <f t="shared" si="1499"/>
        <v>Heating</v>
      </c>
      <c r="I7952" s="1">
        <f ca="1">OFFSET(IF($H7952="Cooling",Customer!$C$25,Customer!$C$52),E7952,D7952)</f>
        <v>66</v>
      </c>
      <c r="J7952" s="1">
        <f ca="1">OFFSET(IF($H7952="Cooling",Customer!$L$25,Customer!$L$52),$E7952,$D7952)</f>
        <v>64</v>
      </c>
      <c r="K7952" s="16">
        <f t="shared" si="1500"/>
        <v>0</v>
      </c>
      <c r="L7952" s="16">
        <f t="shared" si="1501"/>
        <v>0</v>
      </c>
      <c r="M7952" s="17">
        <f t="shared" ca="1" si="1493"/>
        <v>16</v>
      </c>
      <c r="N7952" s="17">
        <f t="shared" ca="1" si="1494"/>
        <v>14</v>
      </c>
      <c r="O7952" s="4"/>
      <c r="P7952" s="4">
        <v>37</v>
      </c>
      <c r="Q7952" s="4">
        <v>55</v>
      </c>
      <c r="R7952" s="4">
        <v>34</v>
      </c>
      <c r="S7952" s="4">
        <v>44</v>
      </c>
      <c r="T7952" s="4">
        <v>37</v>
      </c>
      <c r="U7952" s="4">
        <v>43</v>
      </c>
      <c r="V7952" s="13">
        <v>50</v>
      </c>
      <c r="W7952" s="4">
        <v>42</v>
      </c>
      <c r="X7952" s="4">
        <v>60</v>
      </c>
      <c r="Y7952">
        <f t="shared" si="1502"/>
        <v>0</v>
      </c>
      <c r="Z7952">
        <f t="shared" si="1503"/>
        <v>0</v>
      </c>
    </row>
    <row r="7953" spans="2:26" x14ac:dyDescent="0.25">
      <c r="B7953" s="11">
        <f t="shared" si="1504"/>
        <v>44892.874999980741</v>
      </c>
      <c r="C7953" s="1">
        <f t="shared" si="1495"/>
        <v>11</v>
      </c>
      <c r="D7953" s="1">
        <f t="shared" si="1496"/>
        <v>7</v>
      </c>
      <c r="E7953" s="12">
        <f t="shared" si="1497"/>
        <v>22</v>
      </c>
      <c r="F7953" s="124" t="str">
        <f t="shared" si="1498"/>
        <v>0</v>
      </c>
      <c r="G7953" s="1">
        <f ca="1">(OFFSET(O7953,0,MATCH(Customer!$J$6,'CDH &amp; HDH'!$P$11:$X$11,0)))</f>
        <v>48</v>
      </c>
      <c r="H7953" s="1" t="str">
        <f t="shared" si="1499"/>
        <v>Heating</v>
      </c>
      <c r="I7953" s="1">
        <f ca="1">OFFSET(IF($H7953="Cooling",Customer!$C$25,Customer!$C$52),E7953,D7953)</f>
        <v>66</v>
      </c>
      <c r="J7953" s="1">
        <f ca="1">OFFSET(IF($H7953="Cooling",Customer!$L$25,Customer!$L$52),$E7953,$D7953)</f>
        <v>64</v>
      </c>
      <c r="K7953" s="16">
        <f t="shared" si="1500"/>
        <v>0</v>
      </c>
      <c r="L7953" s="16">
        <f t="shared" si="1501"/>
        <v>0</v>
      </c>
      <c r="M7953" s="17">
        <f t="shared" ca="1" si="1493"/>
        <v>18</v>
      </c>
      <c r="N7953" s="17">
        <f t="shared" ca="1" si="1494"/>
        <v>16</v>
      </c>
      <c r="O7953" s="4"/>
      <c r="P7953" s="4">
        <v>37</v>
      </c>
      <c r="Q7953" s="4">
        <v>56</v>
      </c>
      <c r="R7953" s="4">
        <v>34</v>
      </c>
      <c r="S7953" s="4">
        <v>42</v>
      </c>
      <c r="T7953" s="4">
        <v>37</v>
      </c>
      <c r="U7953" s="4">
        <v>43</v>
      </c>
      <c r="V7953" s="13">
        <v>48</v>
      </c>
      <c r="W7953" s="4">
        <v>41</v>
      </c>
      <c r="X7953" s="4">
        <v>59</v>
      </c>
      <c r="Y7953">
        <f t="shared" si="1502"/>
        <v>0</v>
      </c>
      <c r="Z7953">
        <f t="shared" si="1503"/>
        <v>0</v>
      </c>
    </row>
    <row r="7954" spans="2:26" x14ac:dyDescent="0.25">
      <c r="B7954" s="11">
        <f t="shared" si="1504"/>
        <v>44892.916666647405</v>
      </c>
      <c r="C7954" s="1">
        <f t="shared" si="1495"/>
        <v>11</v>
      </c>
      <c r="D7954" s="1">
        <f t="shared" si="1496"/>
        <v>7</v>
      </c>
      <c r="E7954" s="12">
        <f t="shared" si="1497"/>
        <v>23</v>
      </c>
      <c r="F7954" s="124" t="str">
        <f t="shared" si="1498"/>
        <v>0</v>
      </c>
      <c r="G7954" s="1">
        <f ca="1">(OFFSET(O7954,0,MATCH(Customer!$J$6,'CDH &amp; HDH'!$P$11:$X$11,0)))</f>
        <v>45</v>
      </c>
      <c r="H7954" s="1" t="str">
        <f t="shared" si="1499"/>
        <v>Heating</v>
      </c>
      <c r="I7954" s="1">
        <f ca="1">OFFSET(IF($H7954="Cooling",Customer!$C$25,Customer!$C$52),E7954,D7954)</f>
        <v>66</v>
      </c>
      <c r="J7954" s="1">
        <f ca="1">OFFSET(IF($H7954="Cooling",Customer!$L$25,Customer!$L$52),$E7954,$D7954)</f>
        <v>64</v>
      </c>
      <c r="K7954" s="16">
        <f t="shared" si="1500"/>
        <v>0</v>
      </c>
      <c r="L7954" s="16">
        <f t="shared" si="1501"/>
        <v>0</v>
      </c>
      <c r="M7954" s="17">
        <f t="shared" ca="1" si="1493"/>
        <v>21</v>
      </c>
      <c r="N7954" s="17">
        <f t="shared" ca="1" si="1494"/>
        <v>19</v>
      </c>
      <c r="O7954" s="4"/>
      <c r="P7954" s="4">
        <v>37</v>
      </c>
      <c r="Q7954" s="4">
        <v>54</v>
      </c>
      <c r="R7954" s="4">
        <v>33</v>
      </c>
      <c r="S7954" s="4">
        <v>41</v>
      </c>
      <c r="T7954" s="4">
        <v>36</v>
      </c>
      <c r="U7954" s="4">
        <v>44</v>
      </c>
      <c r="V7954" s="13">
        <v>45</v>
      </c>
      <c r="W7954" s="4">
        <v>41</v>
      </c>
      <c r="X7954" s="4">
        <v>58</v>
      </c>
      <c r="Y7954">
        <f t="shared" si="1502"/>
        <v>0</v>
      </c>
      <c r="Z7954">
        <f t="shared" si="1503"/>
        <v>0</v>
      </c>
    </row>
    <row r="7955" spans="2:26" x14ac:dyDescent="0.25">
      <c r="B7955" s="11">
        <f t="shared" si="1504"/>
        <v>44892.958333314069</v>
      </c>
      <c r="C7955" s="1">
        <f t="shared" si="1495"/>
        <v>11</v>
      </c>
      <c r="D7955" s="1">
        <f t="shared" si="1496"/>
        <v>7</v>
      </c>
      <c r="E7955" s="12">
        <f t="shared" si="1497"/>
        <v>24</v>
      </c>
      <c r="F7955" s="124" t="str">
        <f t="shared" si="1498"/>
        <v>0</v>
      </c>
      <c r="G7955" s="1">
        <f ca="1">(OFFSET(O7955,0,MATCH(Customer!$J$6,'CDH &amp; HDH'!$P$11:$X$11,0)))</f>
        <v>43</v>
      </c>
      <c r="H7955" s="1" t="str">
        <f t="shared" si="1499"/>
        <v>Heating</v>
      </c>
      <c r="I7955" s="1">
        <f ca="1">OFFSET(IF($H7955="Cooling",Customer!$C$25,Customer!$C$52),E7955,D7955)</f>
        <v>66</v>
      </c>
      <c r="J7955" s="1">
        <f ca="1">OFFSET(IF($H7955="Cooling",Customer!$L$25,Customer!$L$52),$E7955,$D7955)</f>
        <v>64</v>
      </c>
      <c r="K7955" s="16">
        <f t="shared" si="1500"/>
        <v>0</v>
      </c>
      <c r="L7955" s="16">
        <f t="shared" si="1501"/>
        <v>0</v>
      </c>
      <c r="M7955" s="17">
        <f t="shared" ca="1" si="1493"/>
        <v>23</v>
      </c>
      <c r="N7955" s="17">
        <f t="shared" ca="1" si="1494"/>
        <v>21</v>
      </c>
      <c r="O7955" s="4"/>
      <c r="P7955" s="4">
        <v>37</v>
      </c>
      <c r="Q7955" s="4">
        <v>54</v>
      </c>
      <c r="R7955" s="4">
        <v>33</v>
      </c>
      <c r="S7955" s="4">
        <v>41</v>
      </c>
      <c r="T7955" s="4">
        <v>36</v>
      </c>
      <c r="U7955" s="4">
        <v>44</v>
      </c>
      <c r="V7955" s="13">
        <v>43</v>
      </c>
      <c r="W7955" s="4">
        <v>41</v>
      </c>
      <c r="X7955" s="4">
        <v>56</v>
      </c>
      <c r="Y7955">
        <f t="shared" si="1502"/>
        <v>0</v>
      </c>
      <c r="Z7955">
        <f t="shared" si="1503"/>
        <v>0</v>
      </c>
    </row>
    <row r="7956" spans="2:26" x14ac:dyDescent="0.25">
      <c r="B7956" s="11">
        <f t="shared" si="1504"/>
        <v>44892.999999980733</v>
      </c>
      <c r="C7956" s="1">
        <f t="shared" si="1495"/>
        <v>11</v>
      </c>
      <c r="D7956" s="1">
        <f t="shared" si="1496"/>
        <v>1</v>
      </c>
      <c r="E7956" s="12">
        <f t="shared" si="1497"/>
        <v>1</v>
      </c>
      <c r="F7956" s="124" t="str">
        <f t="shared" si="1498"/>
        <v>0</v>
      </c>
      <c r="G7956" s="1">
        <f ca="1">(OFFSET(O7956,0,MATCH(Customer!$J$6,'CDH &amp; HDH'!$P$11:$X$11,0)))</f>
        <v>41</v>
      </c>
      <c r="H7956" s="1" t="str">
        <f t="shared" si="1499"/>
        <v>Heating</v>
      </c>
      <c r="I7956" s="1">
        <f ca="1">OFFSET(IF($H7956="Cooling",Customer!$C$25,Customer!$C$52),E7956,D7956)</f>
        <v>66</v>
      </c>
      <c r="J7956" s="1">
        <f ca="1">OFFSET(IF($H7956="Cooling",Customer!$L$25,Customer!$L$52),$E7956,$D7956)</f>
        <v>64</v>
      </c>
      <c r="K7956" s="16">
        <f t="shared" si="1500"/>
        <v>0</v>
      </c>
      <c r="L7956" s="16">
        <f t="shared" si="1501"/>
        <v>0</v>
      </c>
      <c r="M7956" s="17">
        <f t="shared" ca="1" si="1493"/>
        <v>25</v>
      </c>
      <c r="N7956" s="17">
        <f t="shared" ca="1" si="1494"/>
        <v>23</v>
      </c>
      <c r="O7956" s="4"/>
      <c r="P7956" s="4">
        <v>37</v>
      </c>
      <c r="Q7956" s="4">
        <v>53</v>
      </c>
      <c r="R7956" s="4">
        <v>33</v>
      </c>
      <c r="S7956" s="4">
        <v>40</v>
      </c>
      <c r="T7956" s="4">
        <v>36</v>
      </c>
      <c r="U7956" s="4">
        <v>44</v>
      </c>
      <c r="V7956" s="13">
        <v>41</v>
      </c>
      <c r="W7956" s="4">
        <v>41</v>
      </c>
      <c r="X7956" s="4">
        <v>54</v>
      </c>
      <c r="Y7956">
        <f t="shared" si="1502"/>
        <v>0</v>
      </c>
      <c r="Z7956">
        <f t="shared" si="1503"/>
        <v>0</v>
      </c>
    </row>
    <row r="7957" spans="2:26" x14ac:dyDescent="0.25">
      <c r="B7957" s="11">
        <f t="shared" si="1504"/>
        <v>44893.041666647398</v>
      </c>
      <c r="C7957" s="1">
        <f t="shared" si="1495"/>
        <v>11</v>
      </c>
      <c r="D7957" s="1">
        <f t="shared" si="1496"/>
        <v>1</v>
      </c>
      <c r="E7957" s="12">
        <f t="shared" si="1497"/>
        <v>2</v>
      </c>
      <c r="F7957" s="124" t="str">
        <f t="shared" si="1498"/>
        <v>0</v>
      </c>
      <c r="G7957" s="1">
        <f ca="1">(OFFSET(O7957,0,MATCH(Customer!$J$6,'CDH &amp; HDH'!$P$11:$X$11,0)))</f>
        <v>39</v>
      </c>
      <c r="H7957" s="1" t="str">
        <f t="shared" si="1499"/>
        <v>Heating</v>
      </c>
      <c r="I7957" s="1">
        <f ca="1">OFFSET(IF($H7957="Cooling",Customer!$C$25,Customer!$C$52),E7957,D7957)</f>
        <v>66</v>
      </c>
      <c r="J7957" s="1">
        <f ca="1">OFFSET(IF($H7957="Cooling",Customer!$L$25,Customer!$L$52),$E7957,$D7957)</f>
        <v>64</v>
      </c>
      <c r="K7957" s="16">
        <f t="shared" si="1500"/>
        <v>0</v>
      </c>
      <c r="L7957" s="16">
        <f t="shared" si="1501"/>
        <v>0</v>
      </c>
      <c r="M7957" s="17">
        <f t="shared" ca="1" si="1493"/>
        <v>27</v>
      </c>
      <c r="N7957" s="17">
        <f t="shared" ca="1" si="1494"/>
        <v>25</v>
      </c>
      <c r="O7957" s="4"/>
      <c r="P7957" s="4">
        <v>36</v>
      </c>
      <c r="Q7957" s="4">
        <v>51</v>
      </c>
      <c r="R7957" s="4">
        <v>33</v>
      </c>
      <c r="S7957" s="4">
        <v>40</v>
      </c>
      <c r="T7957" s="4">
        <v>36</v>
      </c>
      <c r="U7957" s="4">
        <v>44</v>
      </c>
      <c r="V7957" s="13">
        <v>39</v>
      </c>
      <c r="W7957" s="4">
        <v>41</v>
      </c>
      <c r="X7957" s="4">
        <v>53</v>
      </c>
      <c r="Y7957">
        <f t="shared" si="1502"/>
        <v>0</v>
      </c>
      <c r="Z7957">
        <f t="shared" si="1503"/>
        <v>0</v>
      </c>
    </row>
    <row r="7958" spans="2:26" x14ac:dyDescent="0.25">
      <c r="B7958" s="11">
        <f t="shared" si="1504"/>
        <v>44893.083333314062</v>
      </c>
      <c r="C7958" s="1">
        <f t="shared" si="1495"/>
        <v>11</v>
      </c>
      <c r="D7958" s="1">
        <f t="shared" si="1496"/>
        <v>1</v>
      </c>
      <c r="E7958" s="12">
        <f t="shared" si="1497"/>
        <v>3</v>
      </c>
      <c r="F7958" s="124" t="str">
        <f t="shared" si="1498"/>
        <v>0</v>
      </c>
      <c r="G7958" s="1">
        <f ca="1">(OFFSET(O7958,0,MATCH(Customer!$J$6,'CDH &amp; HDH'!$P$11:$X$11,0)))</f>
        <v>38</v>
      </c>
      <c r="H7958" s="1" t="str">
        <f t="shared" si="1499"/>
        <v>Heating</v>
      </c>
      <c r="I7958" s="1">
        <f ca="1">OFFSET(IF($H7958="Cooling",Customer!$C$25,Customer!$C$52),E7958,D7958)</f>
        <v>66</v>
      </c>
      <c r="J7958" s="1">
        <f ca="1">OFFSET(IF($H7958="Cooling",Customer!$L$25,Customer!$L$52),$E7958,$D7958)</f>
        <v>64</v>
      </c>
      <c r="K7958" s="16">
        <f t="shared" si="1500"/>
        <v>0</v>
      </c>
      <c r="L7958" s="16">
        <f t="shared" si="1501"/>
        <v>0</v>
      </c>
      <c r="M7958" s="17">
        <f t="shared" ca="1" si="1493"/>
        <v>28</v>
      </c>
      <c r="N7958" s="17">
        <f t="shared" ca="1" si="1494"/>
        <v>26</v>
      </c>
      <c r="O7958" s="4"/>
      <c r="P7958" s="4">
        <v>36</v>
      </c>
      <c r="Q7958" s="4">
        <v>48</v>
      </c>
      <c r="R7958" s="4">
        <v>33</v>
      </c>
      <c r="S7958" s="4">
        <v>40</v>
      </c>
      <c r="T7958" s="4">
        <v>36</v>
      </c>
      <c r="U7958" s="4">
        <v>46</v>
      </c>
      <c r="V7958" s="13">
        <v>38</v>
      </c>
      <c r="W7958" s="4">
        <v>41</v>
      </c>
      <c r="X7958" s="4">
        <v>53</v>
      </c>
      <c r="Y7958">
        <f t="shared" si="1502"/>
        <v>0</v>
      </c>
      <c r="Z7958">
        <f t="shared" si="1503"/>
        <v>0</v>
      </c>
    </row>
    <row r="7959" spans="2:26" x14ac:dyDescent="0.25">
      <c r="B7959" s="11">
        <f t="shared" si="1504"/>
        <v>44893.124999980726</v>
      </c>
      <c r="C7959" s="1">
        <f t="shared" si="1495"/>
        <v>11</v>
      </c>
      <c r="D7959" s="1">
        <f t="shared" si="1496"/>
        <v>1</v>
      </c>
      <c r="E7959" s="12">
        <f t="shared" si="1497"/>
        <v>4</v>
      </c>
      <c r="F7959" s="124" t="str">
        <f t="shared" si="1498"/>
        <v>0</v>
      </c>
      <c r="G7959" s="1">
        <f ca="1">(OFFSET(O7959,0,MATCH(Customer!$J$6,'CDH &amp; HDH'!$P$11:$X$11,0)))</f>
        <v>38</v>
      </c>
      <c r="H7959" s="1" t="str">
        <f t="shared" si="1499"/>
        <v>Heating</v>
      </c>
      <c r="I7959" s="1">
        <f ca="1">OFFSET(IF($H7959="Cooling",Customer!$C$25,Customer!$C$52),E7959,D7959)</f>
        <v>66</v>
      </c>
      <c r="J7959" s="1">
        <f ca="1">OFFSET(IF($H7959="Cooling",Customer!$L$25,Customer!$L$52),$E7959,$D7959)</f>
        <v>64</v>
      </c>
      <c r="K7959" s="16">
        <f t="shared" si="1500"/>
        <v>0</v>
      </c>
      <c r="L7959" s="16">
        <f t="shared" si="1501"/>
        <v>0</v>
      </c>
      <c r="M7959" s="17">
        <f t="shared" ca="1" si="1493"/>
        <v>28</v>
      </c>
      <c r="N7959" s="17">
        <f t="shared" ca="1" si="1494"/>
        <v>26</v>
      </c>
      <c r="O7959" s="4"/>
      <c r="P7959" s="4">
        <v>36</v>
      </c>
      <c r="Q7959" s="4">
        <v>46</v>
      </c>
      <c r="R7959" s="4">
        <v>33</v>
      </c>
      <c r="S7959" s="4">
        <v>40</v>
      </c>
      <c r="T7959" s="4">
        <v>36</v>
      </c>
      <c r="U7959" s="4">
        <v>47</v>
      </c>
      <c r="V7959" s="13">
        <v>38</v>
      </c>
      <c r="W7959" s="4">
        <v>40</v>
      </c>
      <c r="X7959" s="4">
        <v>52</v>
      </c>
      <c r="Y7959">
        <f t="shared" si="1502"/>
        <v>0</v>
      </c>
      <c r="Z7959">
        <f t="shared" si="1503"/>
        <v>0</v>
      </c>
    </row>
    <row r="7960" spans="2:26" x14ac:dyDescent="0.25">
      <c r="B7960" s="11">
        <f t="shared" si="1504"/>
        <v>44893.16666664739</v>
      </c>
      <c r="C7960" s="1">
        <f t="shared" si="1495"/>
        <v>11</v>
      </c>
      <c r="D7960" s="1">
        <f t="shared" si="1496"/>
        <v>1</v>
      </c>
      <c r="E7960" s="12">
        <f t="shared" si="1497"/>
        <v>5</v>
      </c>
      <c r="F7960" s="124" t="str">
        <f t="shared" si="1498"/>
        <v>0</v>
      </c>
      <c r="G7960" s="1">
        <f ca="1">(OFFSET(O7960,0,MATCH(Customer!$J$6,'CDH &amp; HDH'!$P$11:$X$11,0)))</f>
        <v>36</v>
      </c>
      <c r="H7960" s="1" t="str">
        <f t="shared" si="1499"/>
        <v>Heating</v>
      </c>
      <c r="I7960" s="1">
        <f ca="1">OFFSET(IF($H7960="Cooling",Customer!$C$25,Customer!$C$52),E7960,D7960)</f>
        <v>66</v>
      </c>
      <c r="J7960" s="1">
        <f ca="1">OFFSET(IF($H7960="Cooling",Customer!$L$25,Customer!$L$52),$E7960,$D7960)</f>
        <v>64</v>
      </c>
      <c r="K7960" s="16">
        <f t="shared" si="1500"/>
        <v>0</v>
      </c>
      <c r="L7960" s="16">
        <f t="shared" si="1501"/>
        <v>0</v>
      </c>
      <c r="M7960" s="17">
        <f t="shared" ca="1" si="1493"/>
        <v>30</v>
      </c>
      <c r="N7960" s="17">
        <f t="shared" ca="1" si="1494"/>
        <v>28</v>
      </c>
      <c r="O7960" s="4"/>
      <c r="P7960" s="4">
        <v>36</v>
      </c>
      <c r="Q7960" s="4">
        <v>43</v>
      </c>
      <c r="R7960" s="4">
        <v>33</v>
      </c>
      <c r="S7960" s="4">
        <v>39</v>
      </c>
      <c r="T7960" s="4">
        <v>36</v>
      </c>
      <c r="U7960" s="4">
        <v>50</v>
      </c>
      <c r="V7960" s="13">
        <v>36</v>
      </c>
      <c r="W7960" s="4">
        <v>39</v>
      </c>
      <c r="X7960" s="4">
        <v>52</v>
      </c>
      <c r="Y7960">
        <f t="shared" si="1502"/>
        <v>0</v>
      </c>
      <c r="Z7960">
        <f t="shared" si="1503"/>
        <v>0</v>
      </c>
    </row>
    <row r="7961" spans="2:26" x14ac:dyDescent="0.25">
      <c r="B7961" s="11">
        <f t="shared" si="1504"/>
        <v>44893.208333314054</v>
      </c>
      <c r="C7961" s="1">
        <f t="shared" si="1495"/>
        <v>11</v>
      </c>
      <c r="D7961" s="1">
        <f t="shared" si="1496"/>
        <v>1</v>
      </c>
      <c r="E7961" s="12">
        <f t="shared" si="1497"/>
        <v>6</v>
      </c>
      <c r="F7961" s="124" t="str">
        <f t="shared" si="1498"/>
        <v>0</v>
      </c>
      <c r="G7961" s="1">
        <f ca="1">(OFFSET(O7961,0,MATCH(Customer!$J$6,'CDH &amp; HDH'!$P$11:$X$11,0)))</f>
        <v>35</v>
      </c>
      <c r="H7961" s="1" t="str">
        <f t="shared" si="1499"/>
        <v>Heating</v>
      </c>
      <c r="I7961" s="1">
        <f ca="1">OFFSET(IF($H7961="Cooling",Customer!$C$25,Customer!$C$52),E7961,D7961)</f>
        <v>66</v>
      </c>
      <c r="J7961" s="1">
        <f ca="1">OFFSET(IF($H7961="Cooling",Customer!$L$25,Customer!$L$52),$E7961,$D7961)</f>
        <v>64</v>
      </c>
      <c r="K7961" s="16">
        <f t="shared" si="1500"/>
        <v>0</v>
      </c>
      <c r="L7961" s="16">
        <f t="shared" si="1501"/>
        <v>0</v>
      </c>
      <c r="M7961" s="17">
        <f t="shared" ca="1" si="1493"/>
        <v>31</v>
      </c>
      <c r="N7961" s="17">
        <f t="shared" ca="1" si="1494"/>
        <v>29</v>
      </c>
      <c r="O7961" s="4"/>
      <c r="P7961" s="4">
        <v>36</v>
      </c>
      <c r="Q7961" s="4">
        <v>40</v>
      </c>
      <c r="R7961" s="4">
        <v>32</v>
      </c>
      <c r="S7961" s="4">
        <v>38</v>
      </c>
      <c r="T7961" s="4">
        <v>36</v>
      </c>
      <c r="U7961" s="4">
        <v>53</v>
      </c>
      <c r="V7961" s="13">
        <v>35</v>
      </c>
      <c r="W7961" s="4">
        <v>39</v>
      </c>
      <c r="X7961" s="4">
        <v>47</v>
      </c>
      <c r="Y7961">
        <f t="shared" si="1502"/>
        <v>0</v>
      </c>
      <c r="Z7961">
        <f t="shared" si="1503"/>
        <v>0</v>
      </c>
    </row>
    <row r="7962" spans="2:26" x14ac:dyDescent="0.25">
      <c r="B7962" s="11">
        <f t="shared" si="1504"/>
        <v>44893.249999980719</v>
      </c>
      <c r="C7962" s="1">
        <f t="shared" si="1495"/>
        <v>11</v>
      </c>
      <c r="D7962" s="1">
        <f t="shared" si="1496"/>
        <v>1</v>
      </c>
      <c r="E7962" s="12">
        <f t="shared" si="1497"/>
        <v>7</v>
      </c>
      <c r="F7962" s="124" t="str">
        <f t="shared" si="1498"/>
        <v>0</v>
      </c>
      <c r="G7962" s="1">
        <f ca="1">(OFFSET(O7962,0,MATCH(Customer!$J$6,'CDH &amp; HDH'!$P$11:$X$11,0)))</f>
        <v>34</v>
      </c>
      <c r="H7962" s="1" t="str">
        <f t="shared" si="1499"/>
        <v>Heating</v>
      </c>
      <c r="I7962" s="1">
        <f ca="1">OFFSET(IF($H7962="Cooling",Customer!$C$25,Customer!$C$52),E7962,D7962)</f>
        <v>66</v>
      </c>
      <c r="J7962" s="1">
        <f ca="1">OFFSET(IF($H7962="Cooling",Customer!$L$25,Customer!$L$52),$E7962,$D7962)</f>
        <v>64</v>
      </c>
      <c r="K7962" s="16">
        <f t="shared" si="1500"/>
        <v>0</v>
      </c>
      <c r="L7962" s="16">
        <f t="shared" si="1501"/>
        <v>0</v>
      </c>
      <c r="M7962" s="17">
        <f t="shared" ca="1" si="1493"/>
        <v>32</v>
      </c>
      <c r="N7962" s="17">
        <f t="shared" ca="1" si="1494"/>
        <v>30</v>
      </c>
      <c r="O7962" s="4"/>
      <c r="P7962" s="4">
        <v>34</v>
      </c>
      <c r="Q7962" s="4">
        <v>37</v>
      </c>
      <c r="R7962" s="4">
        <v>31</v>
      </c>
      <c r="S7962" s="4">
        <v>37</v>
      </c>
      <c r="T7962" s="4">
        <v>37</v>
      </c>
      <c r="U7962" s="4">
        <v>54</v>
      </c>
      <c r="V7962" s="13">
        <v>34</v>
      </c>
      <c r="W7962" s="4">
        <v>39</v>
      </c>
      <c r="X7962" s="4">
        <v>47</v>
      </c>
      <c r="Y7962">
        <f t="shared" si="1502"/>
        <v>0</v>
      </c>
      <c r="Z7962">
        <f t="shared" si="1503"/>
        <v>0</v>
      </c>
    </row>
    <row r="7963" spans="2:26" x14ac:dyDescent="0.25">
      <c r="B7963" s="11">
        <f t="shared" si="1504"/>
        <v>44893.291666647383</v>
      </c>
      <c r="C7963" s="1">
        <f t="shared" si="1495"/>
        <v>11</v>
      </c>
      <c r="D7963" s="1">
        <f t="shared" si="1496"/>
        <v>1</v>
      </c>
      <c r="E7963" s="12">
        <f t="shared" si="1497"/>
        <v>8</v>
      </c>
      <c r="F7963" s="124" t="str">
        <f t="shared" si="1498"/>
        <v>0</v>
      </c>
      <c r="G7963" s="1">
        <f ca="1">(OFFSET(O7963,0,MATCH(Customer!$J$6,'CDH &amp; HDH'!$P$11:$X$11,0)))</f>
        <v>33</v>
      </c>
      <c r="H7963" s="1" t="str">
        <f t="shared" si="1499"/>
        <v>Heating</v>
      </c>
      <c r="I7963" s="1">
        <f ca="1">OFFSET(IF($H7963="Cooling",Customer!$C$25,Customer!$C$52),E7963,D7963)</f>
        <v>70</v>
      </c>
      <c r="J7963" s="1">
        <f ca="1">OFFSET(IF($H7963="Cooling",Customer!$L$25,Customer!$L$52),$E7963,$D7963)</f>
        <v>70</v>
      </c>
      <c r="K7963" s="16">
        <f t="shared" si="1500"/>
        <v>0</v>
      </c>
      <c r="L7963" s="16">
        <f t="shared" si="1501"/>
        <v>0</v>
      </c>
      <c r="M7963" s="17">
        <f t="shared" ca="1" si="1493"/>
        <v>37</v>
      </c>
      <c r="N7963" s="17">
        <f t="shared" ca="1" si="1494"/>
        <v>37</v>
      </c>
      <c r="O7963" s="4"/>
      <c r="P7963" s="4">
        <v>35</v>
      </c>
      <c r="Q7963" s="4">
        <v>36</v>
      </c>
      <c r="R7963" s="4">
        <v>30</v>
      </c>
      <c r="S7963" s="4">
        <v>37</v>
      </c>
      <c r="T7963" s="4">
        <v>37</v>
      </c>
      <c r="U7963" s="4">
        <v>55</v>
      </c>
      <c r="V7963" s="13">
        <v>33</v>
      </c>
      <c r="W7963" s="4">
        <v>39</v>
      </c>
      <c r="X7963" s="4">
        <v>46</v>
      </c>
      <c r="Y7963">
        <f t="shared" si="1502"/>
        <v>0</v>
      </c>
      <c r="Z7963">
        <f t="shared" si="1503"/>
        <v>0</v>
      </c>
    </row>
    <row r="7964" spans="2:26" x14ac:dyDescent="0.25">
      <c r="B7964" s="11">
        <f t="shared" si="1504"/>
        <v>44893.333333314047</v>
      </c>
      <c r="C7964" s="1">
        <f t="shared" si="1495"/>
        <v>11</v>
      </c>
      <c r="D7964" s="1">
        <f t="shared" si="1496"/>
        <v>1</v>
      </c>
      <c r="E7964" s="12">
        <f t="shared" si="1497"/>
        <v>9</v>
      </c>
      <c r="F7964" s="124" t="str">
        <f t="shared" si="1498"/>
        <v>0</v>
      </c>
      <c r="G7964" s="1">
        <f ca="1">(OFFSET(O7964,0,MATCH(Customer!$J$6,'CDH &amp; HDH'!$P$11:$X$11,0)))</f>
        <v>35</v>
      </c>
      <c r="H7964" s="1" t="str">
        <f t="shared" si="1499"/>
        <v>Heating</v>
      </c>
      <c r="I7964" s="1">
        <f ca="1">OFFSET(IF($H7964="Cooling",Customer!$C$25,Customer!$C$52),E7964,D7964)</f>
        <v>70</v>
      </c>
      <c r="J7964" s="1">
        <f ca="1">OFFSET(IF($H7964="Cooling",Customer!$L$25,Customer!$L$52),$E7964,$D7964)</f>
        <v>70</v>
      </c>
      <c r="K7964" s="16">
        <f t="shared" si="1500"/>
        <v>0</v>
      </c>
      <c r="L7964" s="16">
        <f t="shared" si="1501"/>
        <v>0</v>
      </c>
      <c r="M7964" s="17">
        <f t="shared" ca="1" si="1493"/>
        <v>35</v>
      </c>
      <c r="N7964" s="17">
        <f t="shared" ca="1" si="1494"/>
        <v>35</v>
      </c>
      <c r="O7964" s="4"/>
      <c r="P7964" s="4">
        <v>36</v>
      </c>
      <c r="Q7964" s="4">
        <v>35</v>
      </c>
      <c r="R7964" s="4">
        <v>31</v>
      </c>
      <c r="S7964" s="4">
        <v>37</v>
      </c>
      <c r="T7964" s="4">
        <v>37</v>
      </c>
      <c r="U7964" s="4">
        <v>56</v>
      </c>
      <c r="V7964" s="13">
        <v>35</v>
      </c>
      <c r="W7964" s="4">
        <v>38</v>
      </c>
      <c r="X7964" s="4">
        <v>44</v>
      </c>
      <c r="Y7964">
        <f t="shared" si="1502"/>
        <v>0</v>
      </c>
      <c r="Z7964">
        <f t="shared" si="1503"/>
        <v>0</v>
      </c>
    </row>
    <row r="7965" spans="2:26" x14ac:dyDescent="0.25">
      <c r="B7965" s="11">
        <f t="shared" si="1504"/>
        <v>44893.374999980711</v>
      </c>
      <c r="C7965" s="1">
        <f t="shared" si="1495"/>
        <v>11</v>
      </c>
      <c r="D7965" s="1">
        <f t="shared" si="1496"/>
        <v>1</v>
      </c>
      <c r="E7965" s="12">
        <f t="shared" si="1497"/>
        <v>10</v>
      </c>
      <c r="F7965" s="124" t="str">
        <f t="shared" si="1498"/>
        <v>0</v>
      </c>
      <c r="G7965" s="1">
        <f ca="1">(OFFSET(O7965,0,MATCH(Customer!$J$6,'CDH &amp; HDH'!$P$11:$X$11,0)))</f>
        <v>37</v>
      </c>
      <c r="H7965" s="1" t="str">
        <f t="shared" si="1499"/>
        <v>Heating</v>
      </c>
      <c r="I7965" s="1">
        <f ca="1">OFFSET(IF($H7965="Cooling",Customer!$C$25,Customer!$C$52),E7965,D7965)</f>
        <v>70</v>
      </c>
      <c r="J7965" s="1">
        <f ca="1">OFFSET(IF($H7965="Cooling",Customer!$L$25,Customer!$L$52),$E7965,$D7965)</f>
        <v>70</v>
      </c>
      <c r="K7965" s="16">
        <f t="shared" si="1500"/>
        <v>0</v>
      </c>
      <c r="L7965" s="16">
        <f t="shared" si="1501"/>
        <v>0</v>
      </c>
      <c r="M7965" s="17">
        <f t="shared" ca="1" si="1493"/>
        <v>33</v>
      </c>
      <c r="N7965" s="17">
        <f t="shared" ca="1" si="1494"/>
        <v>33</v>
      </c>
      <c r="O7965" s="4"/>
      <c r="P7965" s="4">
        <v>36</v>
      </c>
      <c r="Q7965" s="4">
        <v>35</v>
      </c>
      <c r="R7965" s="4">
        <v>31</v>
      </c>
      <c r="S7965" s="4">
        <v>37</v>
      </c>
      <c r="T7965" s="4">
        <v>37</v>
      </c>
      <c r="U7965" s="4">
        <v>57</v>
      </c>
      <c r="V7965" s="13">
        <v>37</v>
      </c>
      <c r="W7965" s="4">
        <v>38</v>
      </c>
      <c r="X7965" s="4">
        <v>43</v>
      </c>
      <c r="Y7965">
        <f t="shared" si="1502"/>
        <v>0</v>
      </c>
      <c r="Z7965">
        <f t="shared" si="1503"/>
        <v>0</v>
      </c>
    </row>
    <row r="7966" spans="2:26" x14ac:dyDescent="0.25">
      <c r="B7966" s="11">
        <f t="shared" si="1504"/>
        <v>44893.416666647376</v>
      </c>
      <c r="C7966" s="1">
        <f t="shared" si="1495"/>
        <v>11</v>
      </c>
      <c r="D7966" s="1">
        <f t="shared" si="1496"/>
        <v>1</v>
      </c>
      <c r="E7966" s="12">
        <f t="shared" si="1497"/>
        <v>11</v>
      </c>
      <c r="F7966" s="124" t="str">
        <f t="shared" si="1498"/>
        <v>0</v>
      </c>
      <c r="G7966" s="1">
        <f ca="1">(OFFSET(O7966,0,MATCH(Customer!$J$6,'CDH &amp; HDH'!$P$11:$X$11,0)))</f>
        <v>36</v>
      </c>
      <c r="H7966" s="1" t="str">
        <f t="shared" si="1499"/>
        <v>Heating</v>
      </c>
      <c r="I7966" s="1">
        <f ca="1">OFFSET(IF($H7966="Cooling",Customer!$C$25,Customer!$C$52),E7966,D7966)</f>
        <v>70</v>
      </c>
      <c r="J7966" s="1">
        <f ca="1">OFFSET(IF($H7966="Cooling",Customer!$L$25,Customer!$L$52),$E7966,$D7966)</f>
        <v>70</v>
      </c>
      <c r="K7966" s="16">
        <f t="shared" si="1500"/>
        <v>0</v>
      </c>
      <c r="L7966" s="16">
        <f t="shared" si="1501"/>
        <v>0</v>
      </c>
      <c r="M7966" s="17">
        <f t="shared" ca="1" si="1493"/>
        <v>34</v>
      </c>
      <c r="N7966" s="17">
        <f t="shared" ca="1" si="1494"/>
        <v>34</v>
      </c>
      <c r="O7966" s="4"/>
      <c r="P7966" s="4">
        <v>38</v>
      </c>
      <c r="Q7966" s="4">
        <v>36</v>
      </c>
      <c r="R7966" s="4">
        <v>32</v>
      </c>
      <c r="S7966" s="4">
        <v>37</v>
      </c>
      <c r="T7966" s="4">
        <v>38</v>
      </c>
      <c r="U7966" s="4">
        <v>58</v>
      </c>
      <c r="V7966" s="13">
        <v>36</v>
      </c>
      <c r="W7966" s="4">
        <v>39</v>
      </c>
      <c r="X7966" s="4">
        <v>44</v>
      </c>
      <c r="Y7966">
        <f t="shared" si="1502"/>
        <v>0</v>
      </c>
      <c r="Z7966">
        <f t="shared" si="1503"/>
        <v>0</v>
      </c>
    </row>
    <row r="7967" spans="2:26" x14ac:dyDescent="0.25">
      <c r="B7967" s="11">
        <f t="shared" si="1504"/>
        <v>44893.45833331404</v>
      </c>
      <c r="C7967" s="1">
        <f t="shared" si="1495"/>
        <v>11</v>
      </c>
      <c r="D7967" s="1">
        <f t="shared" si="1496"/>
        <v>1</v>
      </c>
      <c r="E7967" s="12">
        <f t="shared" si="1497"/>
        <v>12</v>
      </c>
      <c r="F7967" s="124" t="str">
        <f t="shared" si="1498"/>
        <v>0</v>
      </c>
      <c r="G7967" s="1">
        <f ca="1">(OFFSET(O7967,0,MATCH(Customer!$J$6,'CDH &amp; HDH'!$P$11:$X$11,0)))</f>
        <v>35</v>
      </c>
      <c r="H7967" s="1" t="str">
        <f t="shared" si="1499"/>
        <v>Heating</v>
      </c>
      <c r="I7967" s="1">
        <f ca="1">OFFSET(IF($H7967="Cooling",Customer!$C$25,Customer!$C$52),E7967,D7967)</f>
        <v>70</v>
      </c>
      <c r="J7967" s="1">
        <f ca="1">OFFSET(IF($H7967="Cooling",Customer!$L$25,Customer!$L$52),$E7967,$D7967)</f>
        <v>70</v>
      </c>
      <c r="K7967" s="16">
        <f t="shared" si="1500"/>
        <v>0</v>
      </c>
      <c r="L7967" s="16">
        <f t="shared" si="1501"/>
        <v>0</v>
      </c>
      <c r="M7967" s="17">
        <f t="shared" ca="1" si="1493"/>
        <v>35</v>
      </c>
      <c r="N7967" s="17">
        <f t="shared" ca="1" si="1494"/>
        <v>35</v>
      </c>
      <c r="O7967" s="4"/>
      <c r="P7967" s="4">
        <v>39</v>
      </c>
      <c r="Q7967" s="4">
        <v>37</v>
      </c>
      <c r="R7967" s="4">
        <v>36</v>
      </c>
      <c r="S7967" s="4">
        <v>37</v>
      </c>
      <c r="T7967" s="4">
        <v>39</v>
      </c>
      <c r="U7967" s="4">
        <v>57</v>
      </c>
      <c r="V7967" s="13">
        <v>35</v>
      </c>
      <c r="W7967" s="4">
        <v>40</v>
      </c>
      <c r="X7967" s="4">
        <v>46</v>
      </c>
      <c r="Y7967">
        <f t="shared" si="1502"/>
        <v>0</v>
      </c>
      <c r="Z7967">
        <f t="shared" si="1503"/>
        <v>0</v>
      </c>
    </row>
    <row r="7968" spans="2:26" x14ac:dyDescent="0.25">
      <c r="B7968" s="11">
        <f t="shared" si="1504"/>
        <v>44893.499999980704</v>
      </c>
      <c r="C7968" s="1">
        <f t="shared" si="1495"/>
        <v>11</v>
      </c>
      <c r="D7968" s="1">
        <f t="shared" si="1496"/>
        <v>1</v>
      </c>
      <c r="E7968" s="12">
        <f t="shared" si="1497"/>
        <v>13</v>
      </c>
      <c r="F7968" s="124" t="str">
        <f t="shared" si="1498"/>
        <v>0</v>
      </c>
      <c r="G7968" s="1">
        <f ca="1">(OFFSET(O7968,0,MATCH(Customer!$J$6,'CDH &amp; HDH'!$P$11:$X$11,0)))</f>
        <v>33</v>
      </c>
      <c r="H7968" s="1" t="str">
        <f t="shared" si="1499"/>
        <v>Heating</v>
      </c>
      <c r="I7968" s="1">
        <f ca="1">OFFSET(IF($H7968="Cooling",Customer!$C$25,Customer!$C$52),E7968,D7968)</f>
        <v>70</v>
      </c>
      <c r="J7968" s="1">
        <f ca="1">OFFSET(IF($H7968="Cooling",Customer!$L$25,Customer!$L$52),$E7968,$D7968)</f>
        <v>70</v>
      </c>
      <c r="K7968" s="16">
        <f t="shared" si="1500"/>
        <v>0</v>
      </c>
      <c r="L7968" s="16">
        <f t="shared" si="1501"/>
        <v>0</v>
      </c>
      <c r="M7968" s="17">
        <f t="shared" ca="1" si="1493"/>
        <v>37</v>
      </c>
      <c r="N7968" s="17">
        <f t="shared" ca="1" si="1494"/>
        <v>37</v>
      </c>
      <c r="O7968" s="4"/>
      <c r="P7968" s="4">
        <v>41</v>
      </c>
      <c r="Q7968" s="4">
        <v>37</v>
      </c>
      <c r="R7968" s="4">
        <v>41</v>
      </c>
      <c r="S7968" s="4">
        <v>36</v>
      </c>
      <c r="T7968" s="4">
        <v>39</v>
      </c>
      <c r="U7968" s="4">
        <v>58</v>
      </c>
      <c r="V7968" s="13">
        <v>33</v>
      </c>
      <c r="W7968" s="4">
        <v>39</v>
      </c>
      <c r="X7968" s="4">
        <v>44</v>
      </c>
      <c r="Y7968">
        <f t="shared" si="1502"/>
        <v>0</v>
      </c>
      <c r="Z7968">
        <f t="shared" si="1503"/>
        <v>0</v>
      </c>
    </row>
    <row r="7969" spans="2:26" x14ac:dyDescent="0.25">
      <c r="B7969" s="11">
        <f t="shared" si="1504"/>
        <v>44893.541666647368</v>
      </c>
      <c r="C7969" s="1">
        <f t="shared" si="1495"/>
        <v>11</v>
      </c>
      <c r="D7969" s="1">
        <f t="shared" si="1496"/>
        <v>1</v>
      </c>
      <c r="E7969" s="12">
        <f t="shared" si="1497"/>
        <v>14</v>
      </c>
      <c r="F7969" s="124" t="str">
        <f t="shared" si="1498"/>
        <v>0</v>
      </c>
      <c r="G7969" s="1">
        <f ca="1">(OFFSET(O7969,0,MATCH(Customer!$J$6,'CDH &amp; HDH'!$P$11:$X$11,0)))</f>
        <v>33</v>
      </c>
      <c r="H7969" s="1" t="str">
        <f t="shared" si="1499"/>
        <v>Heating</v>
      </c>
      <c r="I7969" s="1">
        <f ca="1">OFFSET(IF($H7969="Cooling",Customer!$C$25,Customer!$C$52),E7969,D7969)</f>
        <v>70</v>
      </c>
      <c r="J7969" s="1">
        <f ca="1">OFFSET(IF($H7969="Cooling",Customer!$L$25,Customer!$L$52),$E7969,$D7969)</f>
        <v>70</v>
      </c>
      <c r="K7969" s="16">
        <f t="shared" si="1500"/>
        <v>0</v>
      </c>
      <c r="L7969" s="16">
        <f t="shared" si="1501"/>
        <v>0</v>
      </c>
      <c r="M7969" s="17">
        <f t="shared" ca="1" si="1493"/>
        <v>37</v>
      </c>
      <c r="N7969" s="17">
        <f t="shared" ca="1" si="1494"/>
        <v>37</v>
      </c>
      <c r="O7969" s="4"/>
      <c r="P7969" s="4">
        <v>43</v>
      </c>
      <c r="Q7969" s="4">
        <v>39</v>
      </c>
      <c r="R7969" s="4">
        <v>43</v>
      </c>
      <c r="S7969" s="4">
        <v>35</v>
      </c>
      <c r="T7969" s="4">
        <v>39</v>
      </c>
      <c r="U7969" s="4">
        <v>58</v>
      </c>
      <c r="V7969" s="13">
        <v>33</v>
      </c>
      <c r="W7969" s="4">
        <v>39</v>
      </c>
      <c r="X7969" s="4">
        <v>45</v>
      </c>
      <c r="Y7969">
        <f t="shared" si="1502"/>
        <v>0</v>
      </c>
      <c r="Z7969">
        <f t="shared" si="1503"/>
        <v>0</v>
      </c>
    </row>
    <row r="7970" spans="2:26" x14ac:dyDescent="0.25">
      <c r="B7970" s="11">
        <f t="shared" si="1504"/>
        <v>44893.583333314033</v>
      </c>
      <c r="C7970" s="1">
        <f t="shared" si="1495"/>
        <v>11</v>
      </c>
      <c r="D7970" s="1">
        <f t="shared" si="1496"/>
        <v>1</v>
      </c>
      <c r="E7970" s="12">
        <f t="shared" si="1497"/>
        <v>15</v>
      </c>
      <c r="F7970" s="124" t="str">
        <f t="shared" si="1498"/>
        <v>0</v>
      </c>
      <c r="G7970" s="1">
        <f ca="1">(OFFSET(O7970,0,MATCH(Customer!$J$6,'CDH &amp; HDH'!$P$11:$X$11,0)))</f>
        <v>32</v>
      </c>
      <c r="H7970" s="1" t="str">
        <f t="shared" si="1499"/>
        <v>Heating</v>
      </c>
      <c r="I7970" s="1">
        <f ca="1">OFFSET(IF($H7970="Cooling",Customer!$C$25,Customer!$C$52),E7970,D7970)</f>
        <v>70</v>
      </c>
      <c r="J7970" s="1">
        <f ca="1">OFFSET(IF($H7970="Cooling",Customer!$L$25,Customer!$L$52),$E7970,$D7970)</f>
        <v>70</v>
      </c>
      <c r="K7970" s="16">
        <f t="shared" si="1500"/>
        <v>0</v>
      </c>
      <c r="L7970" s="16">
        <f t="shared" si="1501"/>
        <v>0</v>
      </c>
      <c r="M7970" s="17">
        <f t="shared" ca="1" si="1493"/>
        <v>38</v>
      </c>
      <c r="N7970" s="17">
        <f t="shared" ca="1" si="1494"/>
        <v>38</v>
      </c>
      <c r="O7970" s="4"/>
      <c r="P7970" s="4">
        <v>44</v>
      </c>
      <c r="Q7970" s="4">
        <v>39</v>
      </c>
      <c r="R7970" s="4">
        <v>44</v>
      </c>
      <c r="S7970" s="4">
        <v>34</v>
      </c>
      <c r="T7970" s="4">
        <v>39</v>
      </c>
      <c r="U7970" s="4">
        <v>59</v>
      </c>
      <c r="V7970" s="13">
        <v>32</v>
      </c>
      <c r="W7970" s="4">
        <v>39</v>
      </c>
      <c r="X7970" s="4">
        <v>45</v>
      </c>
      <c r="Y7970">
        <f t="shared" si="1502"/>
        <v>0</v>
      </c>
      <c r="Z7970">
        <f t="shared" si="1503"/>
        <v>0</v>
      </c>
    </row>
    <row r="7971" spans="2:26" x14ac:dyDescent="0.25">
      <c r="B7971" s="11">
        <f t="shared" si="1504"/>
        <v>44893.624999980697</v>
      </c>
      <c r="C7971" s="1">
        <f t="shared" si="1495"/>
        <v>11</v>
      </c>
      <c r="D7971" s="1">
        <f t="shared" si="1496"/>
        <v>1</v>
      </c>
      <c r="E7971" s="12">
        <f t="shared" si="1497"/>
        <v>16</v>
      </c>
      <c r="F7971" s="124" t="str">
        <f t="shared" si="1498"/>
        <v>0</v>
      </c>
      <c r="G7971" s="1">
        <f ca="1">(OFFSET(O7971,0,MATCH(Customer!$J$6,'CDH &amp; HDH'!$P$11:$X$11,0)))</f>
        <v>31</v>
      </c>
      <c r="H7971" s="1" t="str">
        <f t="shared" si="1499"/>
        <v>Heating</v>
      </c>
      <c r="I7971" s="1">
        <f ca="1">OFFSET(IF($H7971="Cooling",Customer!$C$25,Customer!$C$52),E7971,D7971)</f>
        <v>70</v>
      </c>
      <c r="J7971" s="1">
        <f ca="1">OFFSET(IF($H7971="Cooling",Customer!$L$25,Customer!$L$52),$E7971,$D7971)</f>
        <v>70</v>
      </c>
      <c r="K7971" s="16">
        <f t="shared" si="1500"/>
        <v>0</v>
      </c>
      <c r="L7971" s="16">
        <f t="shared" si="1501"/>
        <v>0</v>
      </c>
      <c r="M7971" s="17">
        <f t="shared" ca="1" si="1493"/>
        <v>39</v>
      </c>
      <c r="N7971" s="17">
        <f t="shared" ca="1" si="1494"/>
        <v>39</v>
      </c>
      <c r="O7971" s="4"/>
      <c r="P7971" s="4">
        <v>43</v>
      </c>
      <c r="Q7971" s="4">
        <v>33</v>
      </c>
      <c r="R7971" s="4">
        <v>42</v>
      </c>
      <c r="S7971" s="4">
        <v>33</v>
      </c>
      <c r="T7971" s="4">
        <v>40</v>
      </c>
      <c r="U7971" s="4">
        <v>60</v>
      </c>
      <c r="V7971" s="13">
        <v>31</v>
      </c>
      <c r="W7971" s="4">
        <v>39</v>
      </c>
      <c r="X7971" s="4">
        <v>43</v>
      </c>
      <c r="Y7971">
        <f t="shared" si="1502"/>
        <v>0</v>
      </c>
      <c r="Z7971">
        <f t="shared" si="1503"/>
        <v>0</v>
      </c>
    </row>
    <row r="7972" spans="2:26" x14ac:dyDescent="0.25">
      <c r="B7972" s="11">
        <f t="shared" si="1504"/>
        <v>44893.666666647361</v>
      </c>
      <c r="C7972" s="1">
        <f t="shared" si="1495"/>
        <v>11</v>
      </c>
      <c r="D7972" s="1">
        <f t="shared" si="1496"/>
        <v>1</v>
      </c>
      <c r="E7972" s="12">
        <f t="shared" si="1497"/>
        <v>17</v>
      </c>
      <c r="F7972" s="124" t="str">
        <f t="shared" si="1498"/>
        <v>0</v>
      </c>
      <c r="G7972" s="1">
        <f ca="1">(OFFSET(O7972,0,MATCH(Customer!$J$6,'CDH &amp; HDH'!$P$11:$X$11,0)))</f>
        <v>31</v>
      </c>
      <c r="H7972" s="1" t="str">
        <f t="shared" si="1499"/>
        <v>Heating</v>
      </c>
      <c r="I7972" s="1">
        <f ca="1">OFFSET(IF($H7972="Cooling",Customer!$C$25,Customer!$C$52),E7972,D7972)</f>
        <v>70</v>
      </c>
      <c r="J7972" s="1">
        <f ca="1">OFFSET(IF($H7972="Cooling",Customer!$L$25,Customer!$L$52),$E7972,$D7972)</f>
        <v>70</v>
      </c>
      <c r="K7972" s="16">
        <f t="shared" si="1500"/>
        <v>0</v>
      </c>
      <c r="L7972" s="16">
        <f t="shared" si="1501"/>
        <v>0</v>
      </c>
      <c r="M7972" s="17">
        <f t="shared" ref="M7972:M8035" ca="1" si="1505">IF($H7972="Cooling",0,MAX(0,I7972-$G7972))</f>
        <v>39</v>
      </c>
      <c r="N7972" s="17">
        <f t="shared" ref="N7972:N8035" ca="1" si="1506">IF($H7972="Cooling",0,MAX(0,J7972-$G7972))</f>
        <v>39</v>
      </c>
      <c r="O7972" s="4"/>
      <c r="P7972" s="4">
        <v>42</v>
      </c>
      <c r="Q7972" s="4">
        <v>33</v>
      </c>
      <c r="R7972" s="4">
        <v>39</v>
      </c>
      <c r="S7972" s="4">
        <v>32</v>
      </c>
      <c r="T7972" s="4">
        <v>40</v>
      </c>
      <c r="U7972" s="4">
        <v>57</v>
      </c>
      <c r="V7972" s="13">
        <v>31</v>
      </c>
      <c r="W7972" s="4">
        <v>39</v>
      </c>
      <c r="X7972" s="4">
        <v>34</v>
      </c>
      <c r="Y7972">
        <f t="shared" si="1502"/>
        <v>0</v>
      </c>
      <c r="Z7972">
        <f t="shared" si="1503"/>
        <v>0</v>
      </c>
    </row>
    <row r="7973" spans="2:26" x14ac:dyDescent="0.25">
      <c r="B7973" s="11">
        <f t="shared" si="1504"/>
        <v>44893.708333314025</v>
      </c>
      <c r="C7973" s="1">
        <f t="shared" si="1495"/>
        <v>11</v>
      </c>
      <c r="D7973" s="1">
        <f t="shared" si="1496"/>
        <v>1</v>
      </c>
      <c r="E7973" s="12">
        <f t="shared" si="1497"/>
        <v>18</v>
      </c>
      <c r="F7973" s="124" t="str">
        <f t="shared" si="1498"/>
        <v>0</v>
      </c>
      <c r="G7973" s="1">
        <f ca="1">(OFFSET(O7973,0,MATCH(Customer!$J$6,'CDH &amp; HDH'!$P$11:$X$11,0)))</f>
        <v>31</v>
      </c>
      <c r="H7973" s="1" t="str">
        <f t="shared" si="1499"/>
        <v>Heating</v>
      </c>
      <c r="I7973" s="1">
        <f ca="1">OFFSET(IF($H7973="Cooling",Customer!$C$25,Customer!$C$52),E7973,D7973)</f>
        <v>70</v>
      </c>
      <c r="J7973" s="1">
        <f ca="1">OFFSET(IF($H7973="Cooling",Customer!$L$25,Customer!$L$52),$E7973,$D7973)</f>
        <v>70</v>
      </c>
      <c r="K7973" s="16">
        <f t="shared" si="1500"/>
        <v>0</v>
      </c>
      <c r="L7973" s="16">
        <f t="shared" si="1501"/>
        <v>0</v>
      </c>
      <c r="M7973" s="17">
        <f t="shared" ca="1" si="1505"/>
        <v>39</v>
      </c>
      <c r="N7973" s="17">
        <f t="shared" ca="1" si="1506"/>
        <v>39</v>
      </c>
      <c r="O7973" s="4"/>
      <c r="P7973" s="4">
        <v>42</v>
      </c>
      <c r="Q7973" s="4">
        <v>31</v>
      </c>
      <c r="R7973" s="4">
        <v>36</v>
      </c>
      <c r="S7973" s="4">
        <v>32</v>
      </c>
      <c r="T7973" s="4">
        <v>41</v>
      </c>
      <c r="U7973" s="4">
        <v>54</v>
      </c>
      <c r="V7973" s="13">
        <v>31</v>
      </c>
      <c r="W7973" s="4">
        <v>39</v>
      </c>
      <c r="X7973" s="4">
        <v>36</v>
      </c>
      <c r="Y7973">
        <f t="shared" si="1502"/>
        <v>0</v>
      </c>
      <c r="Z7973">
        <f t="shared" si="1503"/>
        <v>0</v>
      </c>
    </row>
    <row r="7974" spans="2:26" x14ac:dyDescent="0.25">
      <c r="B7974" s="11">
        <f t="shared" si="1504"/>
        <v>44893.74999998069</v>
      </c>
      <c r="C7974" s="1">
        <f t="shared" si="1495"/>
        <v>11</v>
      </c>
      <c r="D7974" s="1">
        <f t="shared" si="1496"/>
        <v>1</v>
      </c>
      <c r="E7974" s="12">
        <f t="shared" si="1497"/>
        <v>19</v>
      </c>
      <c r="F7974" s="124" t="str">
        <f t="shared" si="1498"/>
        <v>0</v>
      </c>
      <c r="G7974" s="1">
        <f ca="1">(OFFSET(O7974,0,MATCH(Customer!$J$6,'CDH &amp; HDH'!$P$11:$X$11,0)))</f>
        <v>32</v>
      </c>
      <c r="H7974" s="1" t="str">
        <f t="shared" si="1499"/>
        <v>Heating</v>
      </c>
      <c r="I7974" s="1">
        <f ca="1">OFFSET(IF($H7974="Cooling",Customer!$C$25,Customer!$C$52),E7974,D7974)</f>
        <v>66</v>
      </c>
      <c r="J7974" s="1">
        <f ca="1">OFFSET(IF($H7974="Cooling",Customer!$L$25,Customer!$L$52),$E7974,$D7974)</f>
        <v>64</v>
      </c>
      <c r="K7974" s="16">
        <f t="shared" si="1500"/>
        <v>0</v>
      </c>
      <c r="L7974" s="16">
        <f t="shared" si="1501"/>
        <v>0</v>
      </c>
      <c r="M7974" s="17">
        <f t="shared" ca="1" si="1505"/>
        <v>34</v>
      </c>
      <c r="N7974" s="17">
        <f t="shared" ca="1" si="1506"/>
        <v>32</v>
      </c>
      <c r="O7974" s="4"/>
      <c r="P7974" s="4">
        <v>41</v>
      </c>
      <c r="Q7974" s="4">
        <v>32</v>
      </c>
      <c r="R7974" s="4">
        <v>35</v>
      </c>
      <c r="S7974" s="4">
        <v>33</v>
      </c>
      <c r="T7974" s="4">
        <v>41</v>
      </c>
      <c r="U7974" s="4">
        <v>52</v>
      </c>
      <c r="V7974" s="13">
        <v>32</v>
      </c>
      <c r="W7974" s="4">
        <v>39</v>
      </c>
      <c r="X7974" s="4">
        <v>37</v>
      </c>
      <c r="Y7974">
        <f t="shared" si="1502"/>
        <v>0</v>
      </c>
      <c r="Z7974">
        <f t="shared" si="1503"/>
        <v>0</v>
      </c>
    </row>
    <row r="7975" spans="2:26" x14ac:dyDescent="0.25">
      <c r="B7975" s="11">
        <f t="shared" si="1504"/>
        <v>44893.791666647354</v>
      </c>
      <c r="C7975" s="1">
        <f t="shared" si="1495"/>
        <v>11</v>
      </c>
      <c r="D7975" s="1">
        <f t="shared" si="1496"/>
        <v>1</v>
      </c>
      <c r="E7975" s="12">
        <f t="shared" si="1497"/>
        <v>20</v>
      </c>
      <c r="F7975" s="124" t="str">
        <f t="shared" si="1498"/>
        <v>0</v>
      </c>
      <c r="G7975" s="1">
        <f ca="1">(OFFSET(O7975,0,MATCH(Customer!$J$6,'CDH &amp; HDH'!$P$11:$X$11,0)))</f>
        <v>32</v>
      </c>
      <c r="H7975" s="1" t="str">
        <f t="shared" si="1499"/>
        <v>Heating</v>
      </c>
      <c r="I7975" s="1">
        <f ca="1">OFFSET(IF($H7975="Cooling",Customer!$C$25,Customer!$C$52),E7975,D7975)</f>
        <v>66</v>
      </c>
      <c r="J7975" s="1">
        <f ca="1">OFFSET(IF($H7975="Cooling",Customer!$L$25,Customer!$L$52),$E7975,$D7975)</f>
        <v>64</v>
      </c>
      <c r="K7975" s="16">
        <f t="shared" si="1500"/>
        <v>0</v>
      </c>
      <c r="L7975" s="16">
        <f t="shared" si="1501"/>
        <v>0</v>
      </c>
      <c r="M7975" s="17">
        <f t="shared" ca="1" si="1505"/>
        <v>34</v>
      </c>
      <c r="N7975" s="17">
        <f t="shared" ca="1" si="1506"/>
        <v>32</v>
      </c>
      <c r="O7975" s="4"/>
      <c r="P7975" s="4">
        <v>41</v>
      </c>
      <c r="Q7975" s="4">
        <v>32</v>
      </c>
      <c r="R7975" s="4">
        <v>33</v>
      </c>
      <c r="S7975" s="4">
        <v>38</v>
      </c>
      <c r="T7975" s="4">
        <v>42</v>
      </c>
      <c r="U7975" s="4">
        <v>50</v>
      </c>
      <c r="V7975" s="13">
        <v>32</v>
      </c>
      <c r="W7975" s="4">
        <v>39</v>
      </c>
      <c r="X7975" s="4">
        <v>36</v>
      </c>
      <c r="Y7975">
        <f t="shared" si="1502"/>
        <v>0</v>
      </c>
      <c r="Z7975">
        <f t="shared" si="1503"/>
        <v>0</v>
      </c>
    </row>
    <row r="7976" spans="2:26" x14ac:dyDescent="0.25">
      <c r="B7976" s="11">
        <f t="shared" si="1504"/>
        <v>44893.833333314018</v>
      </c>
      <c r="C7976" s="1">
        <f t="shared" si="1495"/>
        <v>11</v>
      </c>
      <c r="D7976" s="1">
        <f t="shared" si="1496"/>
        <v>1</v>
      </c>
      <c r="E7976" s="12">
        <f t="shared" si="1497"/>
        <v>21</v>
      </c>
      <c r="F7976" s="124" t="str">
        <f t="shared" si="1498"/>
        <v>0</v>
      </c>
      <c r="G7976" s="1">
        <f ca="1">(OFFSET(O7976,0,MATCH(Customer!$J$6,'CDH &amp; HDH'!$P$11:$X$11,0)))</f>
        <v>32</v>
      </c>
      <c r="H7976" s="1" t="str">
        <f t="shared" si="1499"/>
        <v>Heating</v>
      </c>
      <c r="I7976" s="1">
        <f ca="1">OFFSET(IF($H7976="Cooling",Customer!$C$25,Customer!$C$52),E7976,D7976)</f>
        <v>66</v>
      </c>
      <c r="J7976" s="1">
        <f ca="1">OFFSET(IF($H7976="Cooling",Customer!$L$25,Customer!$L$52),$E7976,$D7976)</f>
        <v>64</v>
      </c>
      <c r="K7976" s="16">
        <f t="shared" si="1500"/>
        <v>0</v>
      </c>
      <c r="L7976" s="16">
        <f t="shared" si="1501"/>
        <v>0</v>
      </c>
      <c r="M7976" s="17">
        <f t="shared" ca="1" si="1505"/>
        <v>34</v>
      </c>
      <c r="N7976" s="17">
        <f t="shared" ca="1" si="1506"/>
        <v>32</v>
      </c>
      <c r="O7976" s="4"/>
      <c r="P7976" s="4">
        <v>41</v>
      </c>
      <c r="Q7976" s="4">
        <v>32</v>
      </c>
      <c r="R7976" s="4">
        <v>33</v>
      </c>
      <c r="S7976" s="4">
        <v>39</v>
      </c>
      <c r="T7976" s="4">
        <v>41</v>
      </c>
      <c r="U7976" s="4">
        <v>48</v>
      </c>
      <c r="V7976" s="13">
        <v>32</v>
      </c>
      <c r="W7976" s="4">
        <v>39</v>
      </c>
      <c r="X7976" s="4">
        <v>36</v>
      </c>
      <c r="Y7976">
        <f t="shared" si="1502"/>
        <v>0</v>
      </c>
      <c r="Z7976">
        <f t="shared" si="1503"/>
        <v>0</v>
      </c>
    </row>
    <row r="7977" spans="2:26" x14ac:dyDescent="0.25">
      <c r="B7977" s="11">
        <f t="shared" si="1504"/>
        <v>44893.874999980682</v>
      </c>
      <c r="C7977" s="1">
        <f t="shared" si="1495"/>
        <v>11</v>
      </c>
      <c r="D7977" s="1">
        <f t="shared" si="1496"/>
        <v>1</v>
      </c>
      <c r="E7977" s="12">
        <f t="shared" si="1497"/>
        <v>22</v>
      </c>
      <c r="F7977" s="124" t="str">
        <f t="shared" si="1498"/>
        <v>0</v>
      </c>
      <c r="G7977" s="1">
        <f ca="1">(OFFSET(O7977,0,MATCH(Customer!$J$6,'CDH &amp; HDH'!$P$11:$X$11,0)))</f>
        <v>32</v>
      </c>
      <c r="H7977" s="1" t="str">
        <f t="shared" si="1499"/>
        <v>Heating</v>
      </c>
      <c r="I7977" s="1">
        <f ca="1">OFFSET(IF($H7977="Cooling",Customer!$C$25,Customer!$C$52),E7977,D7977)</f>
        <v>66</v>
      </c>
      <c r="J7977" s="1">
        <f ca="1">OFFSET(IF($H7977="Cooling",Customer!$L$25,Customer!$L$52),$E7977,$D7977)</f>
        <v>64</v>
      </c>
      <c r="K7977" s="16">
        <f t="shared" si="1500"/>
        <v>0</v>
      </c>
      <c r="L7977" s="16">
        <f t="shared" si="1501"/>
        <v>0</v>
      </c>
      <c r="M7977" s="17">
        <f t="shared" ca="1" si="1505"/>
        <v>34</v>
      </c>
      <c r="N7977" s="17">
        <f t="shared" ca="1" si="1506"/>
        <v>32</v>
      </c>
      <c r="O7977" s="4"/>
      <c r="P7977" s="4">
        <v>40</v>
      </c>
      <c r="Q7977" s="4">
        <v>31</v>
      </c>
      <c r="R7977" s="4">
        <v>29</v>
      </c>
      <c r="S7977" s="4">
        <v>39</v>
      </c>
      <c r="T7977" s="4">
        <v>42</v>
      </c>
      <c r="U7977" s="4">
        <v>47</v>
      </c>
      <c r="V7977" s="13">
        <v>32</v>
      </c>
      <c r="W7977" s="4">
        <v>39</v>
      </c>
      <c r="X7977" s="4">
        <v>36</v>
      </c>
      <c r="Y7977">
        <f t="shared" si="1502"/>
        <v>0</v>
      </c>
      <c r="Z7977">
        <f t="shared" si="1503"/>
        <v>0</v>
      </c>
    </row>
    <row r="7978" spans="2:26" x14ac:dyDescent="0.25">
      <c r="B7978" s="11">
        <f t="shared" si="1504"/>
        <v>44893.916666647347</v>
      </c>
      <c r="C7978" s="1">
        <f t="shared" si="1495"/>
        <v>11</v>
      </c>
      <c r="D7978" s="1">
        <f t="shared" si="1496"/>
        <v>1</v>
      </c>
      <c r="E7978" s="12">
        <f t="shared" si="1497"/>
        <v>23</v>
      </c>
      <c r="F7978" s="124" t="str">
        <f t="shared" si="1498"/>
        <v>0</v>
      </c>
      <c r="G7978" s="1">
        <f ca="1">(OFFSET(O7978,0,MATCH(Customer!$J$6,'CDH &amp; HDH'!$P$11:$X$11,0)))</f>
        <v>32</v>
      </c>
      <c r="H7978" s="1" t="str">
        <f t="shared" si="1499"/>
        <v>Heating</v>
      </c>
      <c r="I7978" s="1">
        <f ca="1">OFFSET(IF($H7978="Cooling",Customer!$C$25,Customer!$C$52),E7978,D7978)</f>
        <v>66</v>
      </c>
      <c r="J7978" s="1">
        <f ca="1">OFFSET(IF($H7978="Cooling",Customer!$L$25,Customer!$L$52),$E7978,$D7978)</f>
        <v>64</v>
      </c>
      <c r="K7978" s="16">
        <f t="shared" si="1500"/>
        <v>0</v>
      </c>
      <c r="L7978" s="16">
        <f t="shared" si="1501"/>
        <v>0</v>
      </c>
      <c r="M7978" s="17">
        <f t="shared" ca="1" si="1505"/>
        <v>34</v>
      </c>
      <c r="N7978" s="17">
        <f t="shared" ca="1" si="1506"/>
        <v>32</v>
      </c>
      <c r="O7978" s="4"/>
      <c r="P7978" s="4">
        <v>40</v>
      </c>
      <c r="Q7978" s="4">
        <v>31</v>
      </c>
      <c r="R7978" s="4">
        <v>33</v>
      </c>
      <c r="S7978" s="4">
        <v>39</v>
      </c>
      <c r="T7978" s="4">
        <v>41</v>
      </c>
      <c r="U7978" s="4">
        <v>46</v>
      </c>
      <c r="V7978" s="13">
        <v>32</v>
      </c>
      <c r="W7978" s="4">
        <v>39</v>
      </c>
      <c r="X7978" s="4">
        <v>36</v>
      </c>
      <c r="Y7978">
        <f t="shared" si="1502"/>
        <v>0</v>
      </c>
      <c r="Z7978">
        <f t="shared" si="1503"/>
        <v>0</v>
      </c>
    </row>
    <row r="7979" spans="2:26" x14ac:dyDescent="0.25">
      <c r="B7979" s="11">
        <f t="shared" si="1504"/>
        <v>44893.958333314011</v>
      </c>
      <c r="C7979" s="1">
        <f t="shared" si="1495"/>
        <v>11</v>
      </c>
      <c r="D7979" s="1">
        <f t="shared" si="1496"/>
        <v>1</v>
      </c>
      <c r="E7979" s="12">
        <f t="shared" si="1497"/>
        <v>24</v>
      </c>
      <c r="F7979" s="124" t="str">
        <f t="shared" si="1498"/>
        <v>0</v>
      </c>
      <c r="G7979" s="1">
        <f ca="1">(OFFSET(O7979,0,MATCH(Customer!$J$6,'CDH &amp; HDH'!$P$11:$X$11,0)))</f>
        <v>32</v>
      </c>
      <c r="H7979" s="1" t="str">
        <f t="shared" si="1499"/>
        <v>Heating</v>
      </c>
      <c r="I7979" s="1">
        <f ca="1">OFFSET(IF($H7979="Cooling",Customer!$C$25,Customer!$C$52),E7979,D7979)</f>
        <v>66</v>
      </c>
      <c r="J7979" s="1">
        <f ca="1">OFFSET(IF($H7979="Cooling",Customer!$L$25,Customer!$L$52),$E7979,$D7979)</f>
        <v>64</v>
      </c>
      <c r="K7979" s="16">
        <f t="shared" si="1500"/>
        <v>0</v>
      </c>
      <c r="L7979" s="16">
        <f t="shared" si="1501"/>
        <v>0</v>
      </c>
      <c r="M7979" s="17">
        <f t="shared" ca="1" si="1505"/>
        <v>34</v>
      </c>
      <c r="N7979" s="17">
        <f t="shared" ca="1" si="1506"/>
        <v>32</v>
      </c>
      <c r="O7979" s="4"/>
      <c r="P7979" s="4">
        <v>40</v>
      </c>
      <c r="Q7979" s="4">
        <v>31</v>
      </c>
      <c r="R7979" s="4">
        <v>34</v>
      </c>
      <c r="S7979" s="4">
        <v>38</v>
      </c>
      <c r="T7979" s="4">
        <v>42</v>
      </c>
      <c r="U7979" s="4">
        <v>44</v>
      </c>
      <c r="V7979" s="13">
        <v>32</v>
      </c>
      <c r="W7979" s="4">
        <v>38</v>
      </c>
      <c r="X7979" s="4">
        <v>36</v>
      </c>
      <c r="Y7979">
        <f t="shared" si="1502"/>
        <v>0</v>
      </c>
      <c r="Z7979">
        <f t="shared" si="1503"/>
        <v>0</v>
      </c>
    </row>
    <row r="7980" spans="2:26" x14ac:dyDescent="0.25">
      <c r="B7980" s="11">
        <f t="shared" si="1504"/>
        <v>44893.999999980675</v>
      </c>
      <c r="C7980" s="1">
        <f t="shared" si="1495"/>
        <v>11</v>
      </c>
      <c r="D7980" s="1">
        <f t="shared" si="1496"/>
        <v>2</v>
      </c>
      <c r="E7980" s="12">
        <f t="shared" si="1497"/>
        <v>1</v>
      </c>
      <c r="F7980" s="124" t="str">
        <f t="shared" si="1498"/>
        <v>0</v>
      </c>
      <c r="G7980" s="1">
        <f ca="1">(OFFSET(O7980,0,MATCH(Customer!$J$6,'CDH &amp; HDH'!$P$11:$X$11,0)))</f>
        <v>32</v>
      </c>
      <c r="H7980" s="1" t="str">
        <f t="shared" si="1499"/>
        <v>Heating</v>
      </c>
      <c r="I7980" s="1">
        <f ca="1">OFFSET(IF($H7980="Cooling",Customer!$C$25,Customer!$C$52),E7980,D7980)</f>
        <v>66</v>
      </c>
      <c r="J7980" s="1">
        <f ca="1">OFFSET(IF($H7980="Cooling",Customer!$L$25,Customer!$L$52),$E7980,$D7980)</f>
        <v>64</v>
      </c>
      <c r="K7980" s="16">
        <f t="shared" si="1500"/>
        <v>0</v>
      </c>
      <c r="L7980" s="16">
        <f t="shared" si="1501"/>
        <v>0</v>
      </c>
      <c r="M7980" s="17">
        <f t="shared" ca="1" si="1505"/>
        <v>34</v>
      </c>
      <c r="N7980" s="17">
        <f t="shared" ca="1" si="1506"/>
        <v>32</v>
      </c>
      <c r="O7980" s="4"/>
      <c r="P7980" s="4">
        <v>41</v>
      </c>
      <c r="Q7980" s="4">
        <v>31</v>
      </c>
      <c r="R7980" s="4">
        <v>35</v>
      </c>
      <c r="S7980" s="4">
        <v>37</v>
      </c>
      <c r="T7980" s="4">
        <v>41</v>
      </c>
      <c r="U7980" s="4">
        <v>43</v>
      </c>
      <c r="V7980" s="13">
        <v>32</v>
      </c>
      <c r="W7980" s="4">
        <v>38</v>
      </c>
      <c r="X7980" s="4">
        <v>37</v>
      </c>
      <c r="Y7980">
        <f t="shared" si="1502"/>
        <v>0</v>
      </c>
      <c r="Z7980">
        <f t="shared" si="1503"/>
        <v>0</v>
      </c>
    </row>
    <row r="7981" spans="2:26" x14ac:dyDescent="0.25">
      <c r="B7981" s="11">
        <f t="shared" si="1504"/>
        <v>44894.041666647339</v>
      </c>
      <c r="C7981" s="1">
        <f t="shared" si="1495"/>
        <v>11</v>
      </c>
      <c r="D7981" s="1">
        <f t="shared" si="1496"/>
        <v>2</v>
      </c>
      <c r="E7981" s="12">
        <f t="shared" si="1497"/>
        <v>2</v>
      </c>
      <c r="F7981" s="124" t="str">
        <f t="shared" si="1498"/>
        <v>0</v>
      </c>
      <c r="G7981" s="1">
        <f ca="1">(OFFSET(O7981,0,MATCH(Customer!$J$6,'CDH &amp; HDH'!$P$11:$X$11,0)))</f>
        <v>32</v>
      </c>
      <c r="H7981" s="1" t="str">
        <f t="shared" si="1499"/>
        <v>Heating</v>
      </c>
      <c r="I7981" s="1">
        <f ca="1">OFFSET(IF($H7981="Cooling",Customer!$C$25,Customer!$C$52),E7981,D7981)</f>
        <v>66</v>
      </c>
      <c r="J7981" s="1">
        <f ca="1">OFFSET(IF($H7981="Cooling",Customer!$L$25,Customer!$L$52),$E7981,$D7981)</f>
        <v>64</v>
      </c>
      <c r="K7981" s="16">
        <f t="shared" si="1500"/>
        <v>0</v>
      </c>
      <c r="L7981" s="16">
        <f t="shared" si="1501"/>
        <v>0</v>
      </c>
      <c r="M7981" s="17">
        <f t="shared" ca="1" si="1505"/>
        <v>34</v>
      </c>
      <c r="N7981" s="17">
        <f t="shared" ca="1" si="1506"/>
        <v>32</v>
      </c>
      <c r="O7981" s="4"/>
      <c r="P7981" s="4">
        <v>40</v>
      </c>
      <c r="Q7981" s="4">
        <v>32</v>
      </c>
      <c r="R7981" s="4">
        <v>34</v>
      </c>
      <c r="S7981" s="4">
        <v>38</v>
      </c>
      <c r="T7981" s="4">
        <v>40</v>
      </c>
      <c r="U7981" s="4">
        <v>41</v>
      </c>
      <c r="V7981" s="13">
        <v>32</v>
      </c>
      <c r="W7981" s="4">
        <v>38</v>
      </c>
      <c r="X7981" s="4">
        <v>37</v>
      </c>
      <c r="Y7981">
        <f t="shared" si="1502"/>
        <v>0</v>
      </c>
      <c r="Z7981">
        <f t="shared" si="1503"/>
        <v>0</v>
      </c>
    </row>
    <row r="7982" spans="2:26" x14ac:dyDescent="0.25">
      <c r="B7982" s="11">
        <f t="shared" si="1504"/>
        <v>44894.083333314004</v>
      </c>
      <c r="C7982" s="1">
        <f t="shared" si="1495"/>
        <v>11</v>
      </c>
      <c r="D7982" s="1">
        <f t="shared" si="1496"/>
        <v>2</v>
      </c>
      <c r="E7982" s="12">
        <f t="shared" si="1497"/>
        <v>3</v>
      </c>
      <c r="F7982" s="124" t="str">
        <f t="shared" si="1498"/>
        <v>0</v>
      </c>
      <c r="G7982" s="1">
        <f ca="1">(OFFSET(O7982,0,MATCH(Customer!$J$6,'CDH &amp; HDH'!$P$11:$X$11,0)))</f>
        <v>32</v>
      </c>
      <c r="H7982" s="1" t="str">
        <f t="shared" si="1499"/>
        <v>Heating</v>
      </c>
      <c r="I7982" s="1">
        <f ca="1">OFFSET(IF($H7982="Cooling",Customer!$C$25,Customer!$C$52),E7982,D7982)</f>
        <v>66</v>
      </c>
      <c r="J7982" s="1">
        <f ca="1">OFFSET(IF($H7982="Cooling",Customer!$L$25,Customer!$L$52),$E7982,$D7982)</f>
        <v>64</v>
      </c>
      <c r="K7982" s="16">
        <f t="shared" si="1500"/>
        <v>0</v>
      </c>
      <c r="L7982" s="16">
        <f t="shared" si="1501"/>
        <v>0</v>
      </c>
      <c r="M7982" s="17">
        <f t="shared" ca="1" si="1505"/>
        <v>34</v>
      </c>
      <c r="N7982" s="17">
        <f t="shared" ca="1" si="1506"/>
        <v>32</v>
      </c>
      <c r="O7982" s="4"/>
      <c r="P7982" s="4">
        <v>40</v>
      </c>
      <c r="Q7982" s="4">
        <v>33</v>
      </c>
      <c r="R7982" s="4">
        <v>32</v>
      </c>
      <c r="S7982" s="4">
        <v>38</v>
      </c>
      <c r="T7982" s="4">
        <v>41</v>
      </c>
      <c r="U7982" s="4">
        <v>40</v>
      </c>
      <c r="V7982" s="13">
        <v>32</v>
      </c>
      <c r="W7982" s="4">
        <v>38</v>
      </c>
      <c r="X7982" s="4">
        <v>37</v>
      </c>
      <c r="Y7982">
        <f t="shared" si="1502"/>
        <v>0</v>
      </c>
      <c r="Z7982">
        <f t="shared" si="1503"/>
        <v>0</v>
      </c>
    </row>
    <row r="7983" spans="2:26" x14ac:dyDescent="0.25">
      <c r="B7983" s="11">
        <f t="shared" si="1504"/>
        <v>44894.124999980668</v>
      </c>
      <c r="C7983" s="1">
        <f t="shared" si="1495"/>
        <v>11</v>
      </c>
      <c r="D7983" s="1">
        <f t="shared" si="1496"/>
        <v>2</v>
      </c>
      <c r="E7983" s="12">
        <f t="shared" si="1497"/>
        <v>4</v>
      </c>
      <c r="F7983" s="124" t="str">
        <f t="shared" si="1498"/>
        <v>0</v>
      </c>
      <c r="G7983" s="1">
        <f ca="1">(OFFSET(O7983,0,MATCH(Customer!$J$6,'CDH &amp; HDH'!$P$11:$X$11,0)))</f>
        <v>31</v>
      </c>
      <c r="H7983" s="1" t="str">
        <f t="shared" si="1499"/>
        <v>Heating</v>
      </c>
      <c r="I7983" s="1">
        <f ca="1">OFFSET(IF($H7983="Cooling",Customer!$C$25,Customer!$C$52),E7983,D7983)</f>
        <v>66</v>
      </c>
      <c r="J7983" s="1">
        <f ca="1">OFFSET(IF($H7983="Cooling",Customer!$L$25,Customer!$L$52),$E7983,$D7983)</f>
        <v>64</v>
      </c>
      <c r="K7983" s="16">
        <f t="shared" si="1500"/>
        <v>0</v>
      </c>
      <c r="L7983" s="16">
        <f t="shared" si="1501"/>
        <v>0</v>
      </c>
      <c r="M7983" s="17">
        <f t="shared" ca="1" si="1505"/>
        <v>35</v>
      </c>
      <c r="N7983" s="17">
        <f t="shared" ca="1" si="1506"/>
        <v>33</v>
      </c>
      <c r="O7983" s="4"/>
      <c r="P7983" s="4">
        <v>40</v>
      </c>
      <c r="Q7983" s="4">
        <v>33</v>
      </c>
      <c r="R7983" s="4">
        <v>31</v>
      </c>
      <c r="S7983" s="4">
        <v>37</v>
      </c>
      <c r="T7983" s="4">
        <v>42</v>
      </c>
      <c r="U7983" s="4">
        <v>37</v>
      </c>
      <c r="V7983" s="13">
        <v>31</v>
      </c>
      <c r="W7983" s="4">
        <v>38</v>
      </c>
      <c r="X7983" s="4">
        <v>38</v>
      </c>
      <c r="Y7983">
        <f t="shared" si="1502"/>
        <v>0</v>
      </c>
      <c r="Z7983">
        <f t="shared" si="1503"/>
        <v>0</v>
      </c>
    </row>
    <row r="7984" spans="2:26" x14ac:dyDescent="0.25">
      <c r="B7984" s="11">
        <f t="shared" si="1504"/>
        <v>44894.166666647332</v>
      </c>
      <c r="C7984" s="1">
        <f t="shared" si="1495"/>
        <v>11</v>
      </c>
      <c r="D7984" s="1">
        <f t="shared" si="1496"/>
        <v>2</v>
      </c>
      <c r="E7984" s="12">
        <f t="shared" si="1497"/>
        <v>5</v>
      </c>
      <c r="F7984" s="124" t="str">
        <f t="shared" si="1498"/>
        <v>0</v>
      </c>
      <c r="G7984" s="1">
        <f ca="1">(OFFSET(O7984,0,MATCH(Customer!$J$6,'CDH &amp; HDH'!$P$11:$X$11,0)))</f>
        <v>31</v>
      </c>
      <c r="H7984" s="1" t="str">
        <f t="shared" si="1499"/>
        <v>Heating</v>
      </c>
      <c r="I7984" s="1">
        <f ca="1">OFFSET(IF($H7984="Cooling",Customer!$C$25,Customer!$C$52),E7984,D7984)</f>
        <v>66</v>
      </c>
      <c r="J7984" s="1">
        <f ca="1">OFFSET(IF($H7984="Cooling",Customer!$L$25,Customer!$L$52),$E7984,$D7984)</f>
        <v>64</v>
      </c>
      <c r="K7984" s="16">
        <f t="shared" si="1500"/>
        <v>0</v>
      </c>
      <c r="L7984" s="16">
        <f t="shared" si="1501"/>
        <v>0</v>
      </c>
      <c r="M7984" s="17">
        <f t="shared" ca="1" si="1505"/>
        <v>35</v>
      </c>
      <c r="N7984" s="17">
        <f t="shared" ca="1" si="1506"/>
        <v>33</v>
      </c>
      <c r="O7984" s="4"/>
      <c r="P7984" s="4">
        <v>40</v>
      </c>
      <c r="Q7984" s="4">
        <v>34</v>
      </c>
      <c r="R7984" s="4">
        <v>32</v>
      </c>
      <c r="S7984" s="4">
        <v>37</v>
      </c>
      <c r="T7984" s="4">
        <v>42</v>
      </c>
      <c r="U7984" s="4">
        <v>39</v>
      </c>
      <c r="V7984" s="13">
        <v>31</v>
      </c>
      <c r="W7984" s="4">
        <v>38</v>
      </c>
      <c r="X7984" s="4">
        <v>37</v>
      </c>
      <c r="Y7984">
        <f t="shared" si="1502"/>
        <v>0</v>
      </c>
      <c r="Z7984">
        <f t="shared" si="1503"/>
        <v>0</v>
      </c>
    </row>
    <row r="7985" spans="2:26" x14ac:dyDescent="0.25">
      <c r="B7985" s="11">
        <f t="shared" si="1504"/>
        <v>44894.208333313996</v>
      </c>
      <c r="C7985" s="1">
        <f t="shared" si="1495"/>
        <v>11</v>
      </c>
      <c r="D7985" s="1">
        <f t="shared" si="1496"/>
        <v>2</v>
      </c>
      <c r="E7985" s="12">
        <f t="shared" si="1497"/>
        <v>6</v>
      </c>
      <c r="F7985" s="124" t="str">
        <f t="shared" si="1498"/>
        <v>0</v>
      </c>
      <c r="G7985" s="1">
        <f ca="1">(OFFSET(O7985,0,MATCH(Customer!$J$6,'CDH &amp; HDH'!$P$11:$X$11,0)))</f>
        <v>30</v>
      </c>
      <c r="H7985" s="1" t="str">
        <f t="shared" si="1499"/>
        <v>Heating</v>
      </c>
      <c r="I7985" s="1">
        <f ca="1">OFFSET(IF($H7985="Cooling",Customer!$C$25,Customer!$C$52),E7985,D7985)</f>
        <v>66</v>
      </c>
      <c r="J7985" s="1">
        <f ca="1">OFFSET(IF($H7985="Cooling",Customer!$L$25,Customer!$L$52),$E7985,$D7985)</f>
        <v>64</v>
      </c>
      <c r="K7985" s="16">
        <f t="shared" si="1500"/>
        <v>0</v>
      </c>
      <c r="L7985" s="16">
        <f t="shared" si="1501"/>
        <v>0</v>
      </c>
      <c r="M7985" s="17">
        <f t="shared" ca="1" si="1505"/>
        <v>36</v>
      </c>
      <c r="N7985" s="17">
        <f t="shared" ca="1" si="1506"/>
        <v>34</v>
      </c>
      <c r="O7985" s="4"/>
      <c r="P7985" s="4">
        <v>40</v>
      </c>
      <c r="Q7985" s="4">
        <v>34</v>
      </c>
      <c r="R7985" s="4">
        <v>31</v>
      </c>
      <c r="S7985" s="4">
        <v>37</v>
      </c>
      <c r="T7985" s="4">
        <v>43</v>
      </c>
      <c r="U7985" s="4">
        <v>37</v>
      </c>
      <c r="V7985" s="13">
        <v>30</v>
      </c>
      <c r="W7985" s="4">
        <v>37</v>
      </c>
      <c r="X7985" s="4">
        <v>38</v>
      </c>
      <c r="Y7985">
        <f t="shared" si="1502"/>
        <v>0</v>
      </c>
      <c r="Z7985">
        <f t="shared" si="1503"/>
        <v>0</v>
      </c>
    </row>
    <row r="7986" spans="2:26" x14ac:dyDescent="0.25">
      <c r="B7986" s="11">
        <f t="shared" si="1504"/>
        <v>44894.249999980661</v>
      </c>
      <c r="C7986" s="1">
        <f t="shared" si="1495"/>
        <v>11</v>
      </c>
      <c r="D7986" s="1">
        <f t="shared" si="1496"/>
        <v>2</v>
      </c>
      <c r="E7986" s="12">
        <f t="shared" si="1497"/>
        <v>7</v>
      </c>
      <c r="F7986" s="124" t="str">
        <f t="shared" si="1498"/>
        <v>0</v>
      </c>
      <c r="G7986" s="1">
        <f ca="1">(OFFSET(O7986,0,MATCH(Customer!$J$6,'CDH &amp; HDH'!$P$11:$X$11,0)))</f>
        <v>30</v>
      </c>
      <c r="H7986" s="1" t="str">
        <f t="shared" si="1499"/>
        <v>Heating</v>
      </c>
      <c r="I7986" s="1">
        <f ca="1">OFFSET(IF($H7986="Cooling",Customer!$C$25,Customer!$C$52),E7986,D7986)</f>
        <v>66</v>
      </c>
      <c r="J7986" s="1">
        <f ca="1">OFFSET(IF($H7986="Cooling",Customer!$L$25,Customer!$L$52),$E7986,$D7986)</f>
        <v>64</v>
      </c>
      <c r="K7986" s="16">
        <f t="shared" si="1500"/>
        <v>0</v>
      </c>
      <c r="L7986" s="16">
        <f t="shared" si="1501"/>
        <v>0</v>
      </c>
      <c r="M7986" s="17">
        <f t="shared" ca="1" si="1505"/>
        <v>36</v>
      </c>
      <c r="N7986" s="17">
        <f t="shared" ca="1" si="1506"/>
        <v>34</v>
      </c>
      <c r="O7986" s="4"/>
      <c r="P7986" s="4">
        <v>40</v>
      </c>
      <c r="Q7986" s="4">
        <v>34</v>
      </c>
      <c r="R7986" s="4">
        <v>32</v>
      </c>
      <c r="S7986" s="4">
        <v>34</v>
      </c>
      <c r="T7986" s="4">
        <v>43</v>
      </c>
      <c r="U7986" s="4">
        <v>36</v>
      </c>
      <c r="V7986" s="13">
        <v>30</v>
      </c>
      <c r="W7986" s="4">
        <v>36</v>
      </c>
      <c r="X7986" s="4">
        <v>40</v>
      </c>
      <c r="Y7986">
        <f t="shared" si="1502"/>
        <v>0</v>
      </c>
      <c r="Z7986">
        <f t="shared" si="1503"/>
        <v>0</v>
      </c>
    </row>
    <row r="7987" spans="2:26" x14ac:dyDescent="0.25">
      <c r="B7987" s="11">
        <f t="shared" si="1504"/>
        <v>44894.291666647325</v>
      </c>
      <c r="C7987" s="1">
        <f t="shared" si="1495"/>
        <v>11</v>
      </c>
      <c r="D7987" s="1">
        <f t="shared" si="1496"/>
        <v>2</v>
      </c>
      <c r="E7987" s="12">
        <f t="shared" si="1497"/>
        <v>8</v>
      </c>
      <c r="F7987" s="124" t="str">
        <f t="shared" si="1498"/>
        <v>0</v>
      </c>
      <c r="G7987" s="1">
        <f ca="1">(OFFSET(O7987,0,MATCH(Customer!$J$6,'CDH &amp; HDH'!$P$11:$X$11,0)))</f>
        <v>30</v>
      </c>
      <c r="H7987" s="1" t="str">
        <f t="shared" si="1499"/>
        <v>Heating</v>
      </c>
      <c r="I7987" s="1">
        <f ca="1">OFFSET(IF($H7987="Cooling",Customer!$C$25,Customer!$C$52),E7987,D7987)</f>
        <v>70</v>
      </c>
      <c r="J7987" s="1">
        <f ca="1">OFFSET(IF($H7987="Cooling",Customer!$L$25,Customer!$L$52),$E7987,$D7987)</f>
        <v>70</v>
      </c>
      <c r="K7987" s="16">
        <f t="shared" si="1500"/>
        <v>0</v>
      </c>
      <c r="L7987" s="16">
        <f t="shared" si="1501"/>
        <v>0</v>
      </c>
      <c r="M7987" s="17">
        <f t="shared" ca="1" si="1505"/>
        <v>40</v>
      </c>
      <c r="N7987" s="17">
        <f t="shared" ca="1" si="1506"/>
        <v>40</v>
      </c>
      <c r="O7987" s="4"/>
      <c r="P7987" s="4">
        <v>41</v>
      </c>
      <c r="Q7987" s="4">
        <v>34</v>
      </c>
      <c r="R7987" s="4">
        <v>32</v>
      </c>
      <c r="S7987" s="4">
        <v>34</v>
      </c>
      <c r="T7987" s="4">
        <v>44</v>
      </c>
      <c r="U7987" s="4">
        <v>36</v>
      </c>
      <c r="V7987" s="13">
        <v>30</v>
      </c>
      <c r="W7987" s="4">
        <v>35</v>
      </c>
      <c r="X7987" s="4">
        <v>40</v>
      </c>
      <c r="Y7987">
        <f t="shared" si="1502"/>
        <v>0</v>
      </c>
      <c r="Z7987">
        <f t="shared" si="1503"/>
        <v>0</v>
      </c>
    </row>
    <row r="7988" spans="2:26" x14ac:dyDescent="0.25">
      <c r="B7988" s="11">
        <f t="shared" si="1504"/>
        <v>44894.333333313989</v>
      </c>
      <c r="C7988" s="1">
        <f t="shared" si="1495"/>
        <v>11</v>
      </c>
      <c r="D7988" s="1">
        <f t="shared" si="1496"/>
        <v>2</v>
      </c>
      <c r="E7988" s="12">
        <f t="shared" si="1497"/>
        <v>9</v>
      </c>
      <c r="F7988" s="124" t="str">
        <f t="shared" si="1498"/>
        <v>0</v>
      </c>
      <c r="G7988" s="1">
        <f ca="1">(OFFSET(O7988,0,MATCH(Customer!$J$6,'CDH &amp; HDH'!$P$11:$X$11,0)))</f>
        <v>29</v>
      </c>
      <c r="H7988" s="1" t="str">
        <f t="shared" si="1499"/>
        <v>Heating</v>
      </c>
      <c r="I7988" s="1">
        <f ca="1">OFFSET(IF($H7988="Cooling",Customer!$C$25,Customer!$C$52),E7988,D7988)</f>
        <v>70</v>
      </c>
      <c r="J7988" s="1">
        <f ca="1">OFFSET(IF($H7988="Cooling",Customer!$L$25,Customer!$L$52),$E7988,$D7988)</f>
        <v>70</v>
      </c>
      <c r="K7988" s="16">
        <f t="shared" si="1500"/>
        <v>0</v>
      </c>
      <c r="L7988" s="16">
        <f t="shared" si="1501"/>
        <v>0</v>
      </c>
      <c r="M7988" s="17">
        <f t="shared" ca="1" si="1505"/>
        <v>41</v>
      </c>
      <c r="N7988" s="17">
        <f t="shared" ca="1" si="1506"/>
        <v>41</v>
      </c>
      <c r="O7988" s="4"/>
      <c r="P7988" s="4">
        <v>41</v>
      </c>
      <c r="Q7988" s="4">
        <v>33</v>
      </c>
      <c r="R7988" s="4">
        <v>32</v>
      </c>
      <c r="S7988" s="4">
        <v>33</v>
      </c>
      <c r="T7988" s="4">
        <v>44</v>
      </c>
      <c r="U7988" s="4">
        <v>36</v>
      </c>
      <c r="V7988" s="13">
        <v>29</v>
      </c>
      <c r="W7988" s="4">
        <v>35</v>
      </c>
      <c r="X7988" s="4">
        <v>39</v>
      </c>
      <c r="Y7988">
        <f t="shared" si="1502"/>
        <v>0</v>
      </c>
      <c r="Z7988">
        <f t="shared" si="1503"/>
        <v>0</v>
      </c>
    </row>
    <row r="7989" spans="2:26" x14ac:dyDescent="0.25">
      <c r="B7989" s="11">
        <f t="shared" si="1504"/>
        <v>44894.374999980653</v>
      </c>
      <c r="C7989" s="1">
        <f t="shared" si="1495"/>
        <v>11</v>
      </c>
      <c r="D7989" s="1">
        <f t="shared" si="1496"/>
        <v>2</v>
      </c>
      <c r="E7989" s="12">
        <f t="shared" si="1497"/>
        <v>10</v>
      </c>
      <c r="F7989" s="124" t="str">
        <f t="shared" si="1498"/>
        <v>0</v>
      </c>
      <c r="G7989" s="1">
        <f ca="1">(OFFSET(O7989,0,MATCH(Customer!$J$6,'CDH &amp; HDH'!$P$11:$X$11,0)))</f>
        <v>30</v>
      </c>
      <c r="H7989" s="1" t="str">
        <f t="shared" si="1499"/>
        <v>Heating</v>
      </c>
      <c r="I7989" s="1">
        <f ca="1">OFFSET(IF($H7989="Cooling",Customer!$C$25,Customer!$C$52),E7989,D7989)</f>
        <v>70</v>
      </c>
      <c r="J7989" s="1">
        <f ca="1">OFFSET(IF($H7989="Cooling",Customer!$L$25,Customer!$L$52),$E7989,$D7989)</f>
        <v>70</v>
      </c>
      <c r="K7989" s="16">
        <f t="shared" si="1500"/>
        <v>0</v>
      </c>
      <c r="L7989" s="16">
        <f t="shared" si="1501"/>
        <v>0</v>
      </c>
      <c r="M7989" s="17">
        <f t="shared" ca="1" si="1505"/>
        <v>40</v>
      </c>
      <c r="N7989" s="17">
        <f t="shared" ca="1" si="1506"/>
        <v>40</v>
      </c>
      <c r="O7989" s="4"/>
      <c r="P7989" s="4">
        <v>42</v>
      </c>
      <c r="Q7989" s="4">
        <v>34</v>
      </c>
      <c r="R7989" s="4">
        <v>33</v>
      </c>
      <c r="S7989" s="4">
        <v>34</v>
      </c>
      <c r="T7989" s="4">
        <v>46</v>
      </c>
      <c r="U7989" s="4">
        <v>38</v>
      </c>
      <c r="V7989" s="13">
        <v>30</v>
      </c>
      <c r="W7989" s="4">
        <v>36</v>
      </c>
      <c r="X7989" s="4">
        <v>40</v>
      </c>
      <c r="Y7989">
        <f t="shared" si="1502"/>
        <v>0</v>
      </c>
      <c r="Z7989">
        <f t="shared" si="1503"/>
        <v>0</v>
      </c>
    </row>
    <row r="7990" spans="2:26" x14ac:dyDescent="0.25">
      <c r="B7990" s="11">
        <f t="shared" si="1504"/>
        <v>44894.416666647317</v>
      </c>
      <c r="C7990" s="1">
        <f t="shared" si="1495"/>
        <v>11</v>
      </c>
      <c r="D7990" s="1">
        <f t="shared" si="1496"/>
        <v>2</v>
      </c>
      <c r="E7990" s="12">
        <f t="shared" si="1497"/>
        <v>11</v>
      </c>
      <c r="F7990" s="124" t="str">
        <f t="shared" si="1498"/>
        <v>0</v>
      </c>
      <c r="G7990" s="1">
        <f ca="1">(OFFSET(O7990,0,MATCH(Customer!$J$6,'CDH &amp; HDH'!$P$11:$X$11,0)))</f>
        <v>32</v>
      </c>
      <c r="H7990" s="1" t="str">
        <f t="shared" si="1499"/>
        <v>Heating</v>
      </c>
      <c r="I7990" s="1">
        <f ca="1">OFFSET(IF($H7990="Cooling",Customer!$C$25,Customer!$C$52),E7990,D7990)</f>
        <v>70</v>
      </c>
      <c r="J7990" s="1">
        <f ca="1">OFFSET(IF($H7990="Cooling",Customer!$L$25,Customer!$L$52),$E7990,$D7990)</f>
        <v>70</v>
      </c>
      <c r="K7990" s="16">
        <f t="shared" si="1500"/>
        <v>0</v>
      </c>
      <c r="L7990" s="16">
        <f t="shared" si="1501"/>
        <v>0</v>
      </c>
      <c r="M7990" s="17">
        <f t="shared" ca="1" si="1505"/>
        <v>38</v>
      </c>
      <c r="N7990" s="17">
        <f t="shared" ca="1" si="1506"/>
        <v>38</v>
      </c>
      <c r="O7990" s="4"/>
      <c r="P7990" s="4">
        <v>43</v>
      </c>
      <c r="Q7990" s="4">
        <v>33</v>
      </c>
      <c r="R7990" s="4">
        <v>34</v>
      </c>
      <c r="S7990" s="4">
        <v>35</v>
      </c>
      <c r="T7990" s="4">
        <v>46</v>
      </c>
      <c r="U7990" s="4">
        <v>38</v>
      </c>
      <c r="V7990" s="13">
        <v>32</v>
      </c>
      <c r="W7990" s="4">
        <v>38</v>
      </c>
      <c r="X7990" s="4">
        <v>40</v>
      </c>
      <c r="Y7990">
        <f t="shared" si="1502"/>
        <v>0</v>
      </c>
      <c r="Z7990">
        <f t="shared" si="1503"/>
        <v>0</v>
      </c>
    </row>
    <row r="7991" spans="2:26" x14ac:dyDescent="0.25">
      <c r="B7991" s="11">
        <f t="shared" si="1504"/>
        <v>44894.458333313982</v>
      </c>
      <c r="C7991" s="1">
        <f t="shared" si="1495"/>
        <v>11</v>
      </c>
      <c r="D7991" s="1">
        <f t="shared" si="1496"/>
        <v>2</v>
      </c>
      <c r="E7991" s="12">
        <f t="shared" si="1497"/>
        <v>12</v>
      </c>
      <c r="F7991" s="124" t="str">
        <f t="shared" si="1498"/>
        <v>0</v>
      </c>
      <c r="G7991" s="1">
        <f ca="1">(OFFSET(O7991,0,MATCH(Customer!$J$6,'CDH &amp; HDH'!$P$11:$X$11,0)))</f>
        <v>35</v>
      </c>
      <c r="H7991" s="1" t="str">
        <f t="shared" si="1499"/>
        <v>Heating</v>
      </c>
      <c r="I7991" s="1">
        <f ca="1">OFFSET(IF($H7991="Cooling",Customer!$C$25,Customer!$C$52),E7991,D7991)</f>
        <v>70</v>
      </c>
      <c r="J7991" s="1">
        <f ca="1">OFFSET(IF($H7991="Cooling",Customer!$L$25,Customer!$L$52),$E7991,$D7991)</f>
        <v>70</v>
      </c>
      <c r="K7991" s="16">
        <f t="shared" si="1500"/>
        <v>0</v>
      </c>
      <c r="L7991" s="16">
        <f t="shared" si="1501"/>
        <v>0</v>
      </c>
      <c r="M7991" s="17">
        <f t="shared" ca="1" si="1505"/>
        <v>35</v>
      </c>
      <c r="N7991" s="17">
        <f t="shared" ca="1" si="1506"/>
        <v>35</v>
      </c>
      <c r="O7991" s="4"/>
      <c r="P7991" s="4">
        <v>44</v>
      </c>
      <c r="Q7991" s="4">
        <v>34</v>
      </c>
      <c r="R7991" s="4">
        <v>34</v>
      </c>
      <c r="S7991" s="4">
        <v>36</v>
      </c>
      <c r="T7991" s="4">
        <v>47</v>
      </c>
      <c r="U7991" s="4">
        <v>37</v>
      </c>
      <c r="V7991" s="13">
        <v>35</v>
      </c>
      <c r="W7991" s="4">
        <v>38</v>
      </c>
      <c r="X7991" s="4">
        <v>41</v>
      </c>
      <c r="Y7991">
        <f t="shared" si="1502"/>
        <v>0</v>
      </c>
      <c r="Z7991">
        <f t="shared" si="1503"/>
        <v>0</v>
      </c>
    </row>
    <row r="7992" spans="2:26" x14ac:dyDescent="0.25">
      <c r="B7992" s="11">
        <f t="shared" si="1504"/>
        <v>44894.499999980646</v>
      </c>
      <c r="C7992" s="1">
        <f t="shared" si="1495"/>
        <v>11</v>
      </c>
      <c r="D7992" s="1">
        <f t="shared" si="1496"/>
        <v>2</v>
      </c>
      <c r="E7992" s="12">
        <f t="shared" si="1497"/>
        <v>13</v>
      </c>
      <c r="F7992" s="124" t="str">
        <f t="shared" si="1498"/>
        <v>0</v>
      </c>
      <c r="G7992" s="1">
        <f ca="1">(OFFSET(O7992,0,MATCH(Customer!$J$6,'CDH &amp; HDH'!$P$11:$X$11,0)))</f>
        <v>38</v>
      </c>
      <c r="H7992" s="1" t="str">
        <f t="shared" si="1499"/>
        <v>Heating</v>
      </c>
      <c r="I7992" s="1">
        <f ca="1">OFFSET(IF($H7992="Cooling",Customer!$C$25,Customer!$C$52),E7992,D7992)</f>
        <v>70</v>
      </c>
      <c r="J7992" s="1">
        <f ca="1">OFFSET(IF($H7992="Cooling",Customer!$L$25,Customer!$L$52),$E7992,$D7992)</f>
        <v>70</v>
      </c>
      <c r="K7992" s="16">
        <f t="shared" si="1500"/>
        <v>0</v>
      </c>
      <c r="L7992" s="16">
        <f t="shared" si="1501"/>
        <v>0</v>
      </c>
      <c r="M7992" s="17">
        <f t="shared" ca="1" si="1505"/>
        <v>32</v>
      </c>
      <c r="N7992" s="17">
        <f t="shared" ca="1" si="1506"/>
        <v>32</v>
      </c>
      <c r="O7992" s="4"/>
      <c r="P7992" s="4">
        <v>45</v>
      </c>
      <c r="Q7992" s="4">
        <v>34</v>
      </c>
      <c r="R7992" s="4">
        <v>35</v>
      </c>
      <c r="S7992" s="4">
        <v>38</v>
      </c>
      <c r="T7992" s="4">
        <v>46</v>
      </c>
      <c r="U7992" s="4">
        <v>38</v>
      </c>
      <c r="V7992" s="13">
        <v>38</v>
      </c>
      <c r="W7992" s="4">
        <v>38</v>
      </c>
      <c r="X7992" s="4">
        <v>42</v>
      </c>
      <c r="Y7992">
        <f t="shared" si="1502"/>
        <v>0</v>
      </c>
      <c r="Z7992">
        <f t="shared" si="1503"/>
        <v>0</v>
      </c>
    </row>
    <row r="7993" spans="2:26" x14ac:dyDescent="0.25">
      <c r="B7993" s="11">
        <f t="shared" si="1504"/>
        <v>44894.54166664731</v>
      </c>
      <c r="C7993" s="1">
        <f t="shared" si="1495"/>
        <v>11</v>
      </c>
      <c r="D7993" s="1">
        <f t="shared" si="1496"/>
        <v>2</v>
      </c>
      <c r="E7993" s="12">
        <f t="shared" si="1497"/>
        <v>14</v>
      </c>
      <c r="F7993" s="124" t="str">
        <f t="shared" si="1498"/>
        <v>0</v>
      </c>
      <c r="G7993" s="1">
        <f ca="1">(OFFSET(O7993,0,MATCH(Customer!$J$6,'CDH &amp; HDH'!$P$11:$X$11,0)))</f>
        <v>38</v>
      </c>
      <c r="H7993" s="1" t="str">
        <f t="shared" si="1499"/>
        <v>Heating</v>
      </c>
      <c r="I7993" s="1">
        <f ca="1">OFFSET(IF($H7993="Cooling",Customer!$C$25,Customer!$C$52),E7993,D7993)</f>
        <v>70</v>
      </c>
      <c r="J7993" s="1">
        <f ca="1">OFFSET(IF($H7993="Cooling",Customer!$L$25,Customer!$L$52),$E7993,$D7993)</f>
        <v>70</v>
      </c>
      <c r="K7993" s="16">
        <f t="shared" si="1500"/>
        <v>0</v>
      </c>
      <c r="L7993" s="16">
        <f t="shared" si="1501"/>
        <v>0</v>
      </c>
      <c r="M7993" s="17">
        <f t="shared" ca="1" si="1505"/>
        <v>32</v>
      </c>
      <c r="N7993" s="17">
        <f t="shared" ca="1" si="1506"/>
        <v>32</v>
      </c>
      <c r="O7993" s="4"/>
      <c r="P7993" s="4">
        <v>46</v>
      </c>
      <c r="Q7993" s="4">
        <v>35</v>
      </c>
      <c r="R7993" s="4">
        <v>35</v>
      </c>
      <c r="S7993" s="4">
        <v>37</v>
      </c>
      <c r="T7993" s="4">
        <v>47</v>
      </c>
      <c r="U7993" s="4">
        <v>38</v>
      </c>
      <c r="V7993" s="13">
        <v>38</v>
      </c>
      <c r="W7993" s="4">
        <v>38</v>
      </c>
      <c r="X7993" s="4">
        <v>42</v>
      </c>
      <c r="Y7993">
        <f t="shared" si="1502"/>
        <v>0</v>
      </c>
      <c r="Z7993">
        <f t="shared" si="1503"/>
        <v>0</v>
      </c>
    </row>
    <row r="7994" spans="2:26" x14ac:dyDescent="0.25">
      <c r="B7994" s="11">
        <f t="shared" si="1504"/>
        <v>44894.583333313974</v>
      </c>
      <c r="C7994" s="1">
        <f t="shared" si="1495"/>
        <v>11</v>
      </c>
      <c r="D7994" s="1">
        <f t="shared" si="1496"/>
        <v>2</v>
      </c>
      <c r="E7994" s="12">
        <f t="shared" si="1497"/>
        <v>15</v>
      </c>
      <c r="F7994" s="124" t="str">
        <f t="shared" si="1498"/>
        <v>0</v>
      </c>
      <c r="G7994" s="1">
        <f ca="1">(OFFSET(O7994,0,MATCH(Customer!$J$6,'CDH &amp; HDH'!$P$11:$X$11,0)))</f>
        <v>40</v>
      </c>
      <c r="H7994" s="1" t="str">
        <f t="shared" si="1499"/>
        <v>Heating</v>
      </c>
      <c r="I7994" s="1">
        <f ca="1">OFFSET(IF($H7994="Cooling",Customer!$C$25,Customer!$C$52),E7994,D7994)</f>
        <v>70</v>
      </c>
      <c r="J7994" s="1">
        <f ca="1">OFFSET(IF($H7994="Cooling",Customer!$L$25,Customer!$L$52),$E7994,$D7994)</f>
        <v>70</v>
      </c>
      <c r="K7994" s="16">
        <f t="shared" si="1500"/>
        <v>0</v>
      </c>
      <c r="L7994" s="16">
        <f t="shared" si="1501"/>
        <v>0</v>
      </c>
      <c r="M7994" s="17">
        <f t="shared" ca="1" si="1505"/>
        <v>30</v>
      </c>
      <c r="N7994" s="17">
        <f t="shared" ca="1" si="1506"/>
        <v>30</v>
      </c>
      <c r="O7994" s="4"/>
      <c r="P7994" s="4">
        <v>47</v>
      </c>
      <c r="Q7994" s="4">
        <v>36</v>
      </c>
      <c r="R7994" s="4">
        <v>36</v>
      </c>
      <c r="S7994" s="4">
        <v>40</v>
      </c>
      <c r="T7994" s="4">
        <v>48</v>
      </c>
      <c r="U7994" s="4">
        <v>35</v>
      </c>
      <c r="V7994" s="13">
        <v>40</v>
      </c>
      <c r="W7994" s="4">
        <v>38</v>
      </c>
      <c r="X7994" s="4">
        <v>41</v>
      </c>
      <c r="Y7994">
        <f t="shared" si="1502"/>
        <v>0</v>
      </c>
      <c r="Z7994">
        <f t="shared" si="1503"/>
        <v>0</v>
      </c>
    </row>
    <row r="7995" spans="2:26" x14ac:dyDescent="0.25">
      <c r="B7995" s="11">
        <f t="shared" si="1504"/>
        <v>44894.624999980639</v>
      </c>
      <c r="C7995" s="1">
        <f t="shared" si="1495"/>
        <v>11</v>
      </c>
      <c r="D7995" s="1">
        <f t="shared" si="1496"/>
        <v>2</v>
      </c>
      <c r="E7995" s="12">
        <f t="shared" si="1497"/>
        <v>16</v>
      </c>
      <c r="F7995" s="124" t="str">
        <f t="shared" si="1498"/>
        <v>0</v>
      </c>
      <c r="G7995" s="1">
        <f ca="1">(OFFSET(O7995,0,MATCH(Customer!$J$6,'CDH &amp; HDH'!$P$11:$X$11,0)))</f>
        <v>40</v>
      </c>
      <c r="H7995" s="1" t="str">
        <f t="shared" si="1499"/>
        <v>Heating</v>
      </c>
      <c r="I7995" s="1">
        <f ca="1">OFFSET(IF($H7995="Cooling",Customer!$C$25,Customer!$C$52),E7995,D7995)</f>
        <v>70</v>
      </c>
      <c r="J7995" s="1">
        <f ca="1">OFFSET(IF($H7995="Cooling",Customer!$L$25,Customer!$L$52),$E7995,$D7995)</f>
        <v>70</v>
      </c>
      <c r="K7995" s="16">
        <f t="shared" si="1500"/>
        <v>0</v>
      </c>
      <c r="L7995" s="16">
        <f t="shared" si="1501"/>
        <v>0</v>
      </c>
      <c r="M7995" s="17">
        <f t="shared" ca="1" si="1505"/>
        <v>30</v>
      </c>
      <c r="N7995" s="17">
        <f t="shared" ca="1" si="1506"/>
        <v>30</v>
      </c>
      <c r="O7995" s="4"/>
      <c r="P7995" s="4">
        <v>48</v>
      </c>
      <c r="Q7995" s="4">
        <v>36</v>
      </c>
      <c r="R7995" s="4">
        <v>36</v>
      </c>
      <c r="S7995" s="4">
        <v>39</v>
      </c>
      <c r="T7995" s="4">
        <v>48</v>
      </c>
      <c r="U7995" s="4">
        <v>34</v>
      </c>
      <c r="V7995" s="13">
        <v>40</v>
      </c>
      <c r="W7995" s="4">
        <v>36</v>
      </c>
      <c r="X7995" s="4">
        <v>40</v>
      </c>
      <c r="Y7995">
        <f t="shared" si="1502"/>
        <v>0</v>
      </c>
      <c r="Z7995">
        <f t="shared" si="1503"/>
        <v>0</v>
      </c>
    </row>
    <row r="7996" spans="2:26" x14ac:dyDescent="0.25">
      <c r="B7996" s="11">
        <f t="shared" si="1504"/>
        <v>44894.666666647303</v>
      </c>
      <c r="C7996" s="1">
        <f t="shared" si="1495"/>
        <v>11</v>
      </c>
      <c r="D7996" s="1">
        <f t="shared" si="1496"/>
        <v>2</v>
      </c>
      <c r="E7996" s="12">
        <f t="shared" si="1497"/>
        <v>17</v>
      </c>
      <c r="F7996" s="124" t="str">
        <f t="shared" si="1498"/>
        <v>0</v>
      </c>
      <c r="G7996" s="1">
        <f ca="1">(OFFSET(O7996,0,MATCH(Customer!$J$6,'CDH &amp; HDH'!$P$11:$X$11,0)))</f>
        <v>38</v>
      </c>
      <c r="H7996" s="1" t="str">
        <f t="shared" si="1499"/>
        <v>Heating</v>
      </c>
      <c r="I7996" s="1">
        <f ca="1">OFFSET(IF($H7996="Cooling",Customer!$C$25,Customer!$C$52),E7996,D7996)</f>
        <v>70</v>
      </c>
      <c r="J7996" s="1">
        <f ca="1">OFFSET(IF($H7996="Cooling",Customer!$L$25,Customer!$L$52),$E7996,$D7996)</f>
        <v>70</v>
      </c>
      <c r="K7996" s="16">
        <f t="shared" si="1500"/>
        <v>0</v>
      </c>
      <c r="L7996" s="16">
        <f t="shared" si="1501"/>
        <v>0</v>
      </c>
      <c r="M7996" s="17">
        <f t="shared" ca="1" si="1505"/>
        <v>32</v>
      </c>
      <c r="N7996" s="17">
        <f t="shared" ca="1" si="1506"/>
        <v>32</v>
      </c>
      <c r="O7996" s="4"/>
      <c r="P7996" s="4">
        <v>49</v>
      </c>
      <c r="Q7996" s="4">
        <v>34</v>
      </c>
      <c r="R7996" s="4">
        <v>36</v>
      </c>
      <c r="S7996" s="4">
        <v>37</v>
      </c>
      <c r="T7996" s="4">
        <v>51</v>
      </c>
      <c r="U7996" s="4">
        <v>32</v>
      </c>
      <c r="V7996" s="13">
        <v>38</v>
      </c>
      <c r="W7996" s="4">
        <v>34</v>
      </c>
      <c r="X7996" s="4">
        <v>39</v>
      </c>
      <c r="Y7996">
        <f t="shared" si="1502"/>
        <v>0</v>
      </c>
      <c r="Z7996">
        <f t="shared" si="1503"/>
        <v>0</v>
      </c>
    </row>
    <row r="7997" spans="2:26" x14ac:dyDescent="0.25">
      <c r="B7997" s="11">
        <f t="shared" si="1504"/>
        <v>44894.708333313967</v>
      </c>
      <c r="C7997" s="1">
        <f t="shared" si="1495"/>
        <v>11</v>
      </c>
      <c r="D7997" s="1">
        <f t="shared" si="1496"/>
        <v>2</v>
      </c>
      <c r="E7997" s="12">
        <f t="shared" si="1497"/>
        <v>18</v>
      </c>
      <c r="F7997" s="124" t="str">
        <f t="shared" si="1498"/>
        <v>0</v>
      </c>
      <c r="G7997" s="1">
        <f ca="1">(OFFSET(O7997,0,MATCH(Customer!$J$6,'CDH &amp; HDH'!$P$11:$X$11,0)))</f>
        <v>35</v>
      </c>
      <c r="H7997" s="1" t="str">
        <f t="shared" si="1499"/>
        <v>Heating</v>
      </c>
      <c r="I7997" s="1">
        <f ca="1">OFFSET(IF($H7997="Cooling",Customer!$C$25,Customer!$C$52),E7997,D7997)</f>
        <v>70</v>
      </c>
      <c r="J7997" s="1">
        <f ca="1">OFFSET(IF($H7997="Cooling",Customer!$L$25,Customer!$L$52),$E7997,$D7997)</f>
        <v>70</v>
      </c>
      <c r="K7997" s="16">
        <f t="shared" si="1500"/>
        <v>0</v>
      </c>
      <c r="L7997" s="16">
        <f t="shared" si="1501"/>
        <v>0</v>
      </c>
      <c r="M7997" s="17">
        <f t="shared" ca="1" si="1505"/>
        <v>35</v>
      </c>
      <c r="N7997" s="17">
        <f t="shared" ca="1" si="1506"/>
        <v>35</v>
      </c>
      <c r="O7997" s="4"/>
      <c r="P7997" s="4">
        <v>51</v>
      </c>
      <c r="Q7997" s="4">
        <v>32</v>
      </c>
      <c r="R7997" s="4">
        <v>36</v>
      </c>
      <c r="S7997" s="4">
        <v>36</v>
      </c>
      <c r="T7997" s="4">
        <v>51</v>
      </c>
      <c r="U7997" s="4">
        <v>30</v>
      </c>
      <c r="V7997" s="13">
        <v>35</v>
      </c>
      <c r="W7997" s="4">
        <v>34</v>
      </c>
      <c r="X7997" s="4">
        <v>37</v>
      </c>
      <c r="Y7997">
        <f t="shared" si="1502"/>
        <v>0</v>
      </c>
      <c r="Z7997">
        <f t="shared" si="1503"/>
        <v>0</v>
      </c>
    </row>
    <row r="7998" spans="2:26" x14ac:dyDescent="0.25">
      <c r="B7998" s="11">
        <f t="shared" si="1504"/>
        <v>44894.749999980631</v>
      </c>
      <c r="C7998" s="1">
        <f t="shared" si="1495"/>
        <v>11</v>
      </c>
      <c r="D7998" s="1">
        <f t="shared" si="1496"/>
        <v>2</v>
      </c>
      <c r="E7998" s="12">
        <f t="shared" si="1497"/>
        <v>19</v>
      </c>
      <c r="F7998" s="124" t="str">
        <f t="shared" si="1498"/>
        <v>0</v>
      </c>
      <c r="G7998" s="1">
        <f ca="1">(OFFSET(O7998,0,MATCH(Customer!$J$6,'CDH &amp; HDH'!$P$11:$X$11,0)))</f>
        <v>33</v>
      </c>
      <c r="H7998" s="1" t="str">
        <f t="shared" si="1499"/>
        <v>Heating</v>
      </c>
      <c r="I7998" s="1">
        <f ca="1">OFFSET(IF($H7998="Cooling",Customer!$C$25,Customer!$C$52),E7998,D7998)</f>
        <v>66</v>
      </c>
      <c r="J7998" s="1">
        <f ca="1">OFFSET(IF($H7998="Cooling",Customer!$L$25,Customer!$L$52),$E7998,$D7998)</f>
        <v>64</v>
      </c>
      <c r="K7998" s="16">
        <f t="shared" si="1500"/>
        <v>0</v>
      </c>
      <c r="L7998" s="16">
        <f t="shared" si="1501"/>
        <v>0</v>
      </c>
      <c r="M7998" s="17">
        <f t="shared" ca="1" si="1505"/>
        <v>33</v>
      </c>
      <c r="N7998" s="17">
        <f t="shared" ca="1" si="1506"/>
        <v>31</v>
      </c>
      <c r="O7998" s="4"/>
      <c r="P7998" s="4">
        <v>51</v>
      </c>
      <c r="Q7998" s="4">
        <v>33</v>
      </c>
      <c r="R7998" s="4">
        <v>36</v>
      </c>
      <c r="S7998" s="4">
        <v>36</v>
      </c>
      <c r="T7998" s="4">
        <v>50</v>
      </c>
      <c r="U7998" s="4">
        <v>29</v>
      </c>
      <c r="V7998" s="13">
        <v>33</v>
      </c>
      <c r="W7998" s="4">
        <v>33</v>
      </c>
      <c r="X7998" s="4">
        <v>36</v>
      </c>
      <c r="Y7998">
        <f t="shared" si="1502"/>
        <v>0</v>
      </c>
      <c r="Z7998">
        <f t="shared" si="1503"/>
        <v>0</v>
      </c>
    </row>
    <row r="7999" spans="2:26" x14ac:dyDescent="0.25">
      <c r="B7999" s="11">
        <f t="shared" si="1504"/>
        <v>44894.791666647296</v>
      </c>
      <c r="C7999" s="1">
        <f t="shared" si="1495"/>
        <v>11</v>
      </c>
      <c r="D7999" s="1">
        <f t="shared" si="1496"/>
        <v>2</v>
      </c>
      <c r="E7999" s="12">
        <f t="shared" si="1497"/>
        <v>20</v>
      </c>
      <c r="F7999" s="124" t="str">
        <f t="shared" si="1498"/>
        <v>0</v>
      </c>
      <c r="G7999" s="1">
        <f ca="1">(OFFSET(O7999,0,MATCH(Customer!$J$6,'CDH &amp; HDH'!$P$11:$X$11,0)))</f>
        <v>32</v>
      </c>
      <c r="H7999" s="1" t="str">
        <f t="shared" si="1499"/>
        <v>Heating</v>
      </c>
      <c r="I7999" s="1">
        <f ca="1">OFFSET(IF($H7999="Cooling",Customer!$C$25,Customer!$C$52),E7999,D7999)</f>
        <v>66</v>
      </c>
      <c r="J7999" s="1">
        <f ca="1">OFFSET(IF($H7999="Cooling",Customer!$L$25,Customer!$L$52),$E7999,$D7999)</f>
        <v>64</v>
      </c>
      <c r="K7999" s="16">
        <f t="shared" si="1500"/>
        <v>0</v>
      </c>
      <c r="L7999" s="16">
        <f t="shared" si="1501"/>
        <v>0</v>
      </c>
      <c r="M7999" s="17">
        <f t="shared" ca="1" si="1505"/>
        <v>34</v>
      </c>
      <c r="N7999" s="17">
        <f t="shared" ca="1" si="1506"/>
        <v>32</v>
      </c>
      <c r="O7999" s="4"/>
      <c r="P7999" s="4">
        <v>52</v>
      </c>
      <c r="Q7999" s="4">
        <v>31</v>
      </c>
      <c r="R7999" s="4">
        <v>35</v>
      </c>
      <c r="S7999" s="4">
        <v>36</v>
      </c>
      <c r="T7999" s="4">
        <v>51</v>
      </c>
      <c r="U7999" s="4">
        <v>28</v>
      </c>
      <c r="V7999" s="13">
        <v>32</v>
      </c>
      <c r="W7999" s="4">
        <v>33</v>
      </c>
      <c r="X7999" s="4">
        <v>32</v>
      </c>
      <c r="Y7999">
        <f t="shared" si="1502"/>
        <v>0</v>
      </c>
      <c r="Z7999">
        <f t="shared" si="1503"/>
        <v>0</v>
      </c>
    </row>
    <row r="8000" spans="2:26" x14ac:dyDescent="0.25">
      <c r="B8000" s="11">
        <f t="shared" si="1504"/>
        <v>44894.83333331396</v>
      </c>
      <c r="C8000" s="1">
        <f t="shared" si="1495"/>
        <v>11</v>
      </c>
      <c r="D8000" s="1">
        <f t="shared" si="1496"/>
        <v>2</v>
      </c>
      <c r="E8000" s="12">
        <f t="shared" si="1497"/>
        <v>21</v>
      </c>
      <c r="F8000" s="124" t="str">
        <f t="shared" si="1498"/>
        <v>0</v>
      </c>
      <c r="G8000" s="1">
        <f ca="1">(OFFSET(O8000,0,MATCH(Customer!$J$6,'CDH &amp; HDH'!$P$11:$X$11,0)))</f>
        <v>33</v>
      </c>
      <c r="H8000" s="1" t="str">
        <f t="shared" si="1499"/>
        <v>Heating</v>
      </c>
      <c r="I8000" s="1">
        <f ca="1">OFFSET(IF($H8000="Cooling",Customer!$C$25,Customer!$C$52),E8000,D8000)</f>
        <v>66</v>
      </c>
      <c r="J8000" s="1">
        <f ca="1">OFFSET(IF($H8000="Cooling",Customer!$L$25,Customer!$L$52),$E8000,$D8000)</f>
        <v>64</v>
      </c>
      <c r="K8000" s="16">
        <f t="shared" si="1500"/>
        <v>0</v>
      </c>
      <c r="L8000" s="16">
        <f t="shared" si="1501"/>
        <v>0</v>
      </c>
      <c r="M8000" s="17">
        <f t="shared" ca="1" si="1505"/>
        <v>33</v>
      </c>
      <c r="N8000" s="17">
        <f t="shared" ca="1" si="1506"/>
        <v>31</v>
      </c>
      <c r="O8000" s="4"/>
      <c r="P8000" s="4">
        <v>55</v>
      </c>
      <c r="Q8000" s="4">
        <v>30</v>
      </c>
      <c r="R8000" s="4">
        <v>34</v>
      </c>
      <c r="S8000" s="4">
        <v>37</v>
      </c>
      <c r="T8000" s="4">
        <v>48</v>
      </c>
      <c r="U8000" s="4">
        <v>28</v>
      </c>
      <c r="V8000" s="13">
        <v>33</v>
      </c>
      <c r="W8000" s="4">
        <v>33</v>
      </c>
      <c r="X8000" s="4">
        <v>30</v>
      </c>
      <c r="Y8000">
        <f t="shared" si="1502"/>
        <v>0</v>
      </c>
      <c r="Z8000">
        <f t="shared" si="1503"/>
        <v>0</v>
      </c>
    </row>
    <row r="8001" spans="2:26" x14ac:dyDescent="0.25">
      <c r="B8001" s="11">
        <f t="shared" si="1504"/>
        <v>44894.874999980624</v>
      </c>
      <c r="C8001" s="1">
        <f t="shared" si="1495"/>
        <v>11</v>
      </c>
      <c r="D8001" s="1">
        <f t="shared" si="1496"/>
        <v>2</v>
      </c>
      <c r="E8001" s="12">
        <f t="shared" si="1497"/>
        <v>22</v>
      </c>
      <c r="F8001" s="124" t="str">
        <f t="shared" si="1498"/>
        <v>0</v>
      </c>
      <c r="G8001" s="1">
        <f ca="1">(OFFSET(O8001,0,MATCH(Customer!$J$6,'CDH &amp; HDH'!$P$11:$X$11,0)))</f>
        <v>32</v>
      </c>
      <c r="H8001" s="1" t="str">
        <f t="shared" si="1499"/>
        <v>Heating</v>
      </c>
      <c r="I8001" s="1">
        <f ca="1">OFFSET(IF($H8001="Cooling",Customer!$C$25,Customer!$C$52),E8001,D8001)</f>
        <v>66</v>
      </c>
      <c r="J8001" s="1">
        <f ca="1">OFFSET(IF($H8001="Cooling",Customer!$L$25,Customer!$L$52),$E8001,$D8001)</f>
        <v>64</v>
      </c>
      <c r="K8001" s="16">
        <f t="shared" si="1500"/>
        <v>0</v>
      </c>
      <c r="L8001" s="16">
        <f t="shared" si="1501"/>
        <v>0</v>
      </c>
      <c r="M8001" s="17">
        <f t="shared" ca="1" si="1505"/>
        <v>34</v>
      </c>
      <c r="N8001" s="17">
        <f t="shared" ca="1" si="1506"/>
        <v>32</v>
      </c>
      <c r="O8001" s="4"/>
      <c r="P8001" s="4">
        <v>58</v>
      </c>
      <c r="Q8001" s="4">
        <v>30</v>
      </c>
      <c r="R8001" s="4">
        <v>32</v>
      </c>
      <c r="S8001" s="4">
        <v>37</v>
      </c>
      <c r="T8001" s="4">
        <v>49</v>
      </c>
      <c r="U8001" s="4">
        <v>26</v>
      </c>
      <c r="V8001" s="13">
        <v>32</v>
      </c>
      <c r="W8001" s="4">
        <v>33</v>
      </c>
      <c r="X8001" s="4">
        <v>28</v>
      </c>
      <c r="Y8001">
        <f t="shared" si="1502"/>
        <v>0</v>
      </c>
      <c r="Z8001">
        <f t="shared" si="1503"/>
        <v>0</v>
      </c>
    </row>
    <row r="8002" spans="2:26" x14ac:dyDescent="0.25">
      <c r="B8002" s="11">
        <f t="shared" si="1504"/>
        <v>44894.916666647288</v>
      </c>
      <c r="C8002" s="1">
        <f t="shared" si="1495"/>
        <v>11</v>
      </c>
      <c r="D8002" s="1">
        <f t="shared" si="1496"/>
        <v>2</v>
      </c>
      <c r="E8002" s="12">
        <f t="shared" si="1497"/>
        <v>23</v>
      </c>
      <c r="F8002" s="124" t="str">
        <f t="shared" si="1498"/>
        <v>0</v>
      </c>
      <c r="G8002" s="1">
        <f ca="1">(OFFSET(O8002,0,MATCH(Customer!$J$6,'CDH &amp; HDH'!$P$11:$X$11,0)))</f>
        <v>31</v>
      </c>
      <c r="H8002" s="1" t="str">
        <f t="shared" si="1499"/>
        <v>Heating</v>
      </c>
      <c r="I8002" s="1">
        <f ca="1">OFFSET(IF($H8002="Cooling",Customer!$C$25,Customer!$C$52),E8002,D8002)</f>
        <v>66</v>
      </c>
      <c r="J8002" s="1">
        <f ca="1">OFFSET(IF($H8002="Cooling",Customer!$L$25,Customer!$L$52),$E8002,$D8002)</f>
        <v>64</v>
      </c>
      <c r="K8002" s="16">
        <f t="shared" si="1500"/>
        <v>0</v>
      </c>
      <c r="L8002" s="16">
        <f t="shared" si="1501"/>
        <v>0</v>
      </c>
      <c r="M8002" s="17">
        <f t="shared" ca="1" si="1505"/>
        <v>35</v>
      </c>
      <c r="N8002" s="17">
        <f t="shared" ca="1" si="1506"/>
        <v>33</v>
      </c>
      <c r="O8002" s="4"/>
      <c r="P8002" s="4">
        <v>59</v>
      </c>
      <c r="Q8002" s="4">
        <v>30</v>
      </c>
      <c r="R8002" s="4">
        <v>32</v>
      </c>
      <c r="S8002" s="4">
        <v>37</v>
      </c>
      <c r="T8002" s="4">
        <v>49</v>
      </c>
      <c r="U8002" s="4">
        <v>26</v>
      </c>
      <c r="V8002" s="13">
        <v>31</v>
      </c>
      <c r="W8002" s="4">
        <v>32</v>
      </c>
      <c r="X8002" s="4">
        <v>28</v>
      </c>
      <c r="Y8002">
        <f t="shared" si="1502"/>
        <v>0</v>
      </c>
      <c r="Z8002">
        <f t="shared" si="1503"/>
        <v>0</v>
      </c>
    </row>
    <row r="8003" spans="2:26" x14ac:dyDescent="0.25">
      <c r="B8003" s="11">
        <f t="shared" si="1504"/>
        <v>44894.958333313953</v>
      </c>
      <c r="C8003" s="1">
        <f t="shared" si="1495"/>
        <v>11</v>
      </c>
      <c r="D8003" s="1">
        <f t="shared" si="1496"/>
        <v>2</v>
      </c>
      <c r="E8003" s="12">
        <f t="shared" si="1497"/>
        <v>24</v>
      </c>
      <c r="F8003" s="124" t="str">
        <f t="shared" si="1498"/>
        <v>0</v>
      </c>
      <c r="G8003" s="1">
        <f ca="1">(OFFSET(O8003,0,MATCH(Customer!$J$6,'CDH &amp; HDH'!$P$11:$X$11,0)))</f>
        <v>29</v>
      </c>
      <c r="H8003" s="1" t="str">
        <f t="shared" si="1499"/>
        <v>Heating</v>
      </c>
      <c r="I8003" s="1">
        <f ca="1">OFFSET(IF($H8003="Cooling",Customer!$C$25,Customer!$C$52),E8003,D8003)</f>
        <v>66</v>
      </c>
      <c r="J8003" s="1">
        <f ca="1">OFFSET(IF($H8003="Cooling",Customer!$L$25,Customer!$L$52),$E8003,$D8003)</f>
        <v>64</v>
      </c>
      <c r="K8003" s="16">
        <f t="shared" si="1500"/>
        <v>0</v>
      </c>
      <c r="L8003" s="16">
        <f t="shared" si="1501"/>
        <v>0</v>
      </c>
      <c r="M8003" s="17">
        <f t="shared" ca="1" si="1505"/>
        <v>37</v>
      </c>
      <c r="N8003" s="17">
        <f t="shared" ca="1" si="1506"/>
        <v>35</v>
      </c>
      <c r="O8003" s="4"/>
      <c r="P8003" s="4">
        <v>60</v>
      </c>
      <c r="Q8003" s="4">
        <v>30</v>
      </c>
      <c r="R8003" s="4">
        <v>30</v>
      </c>
      <c r="S8003" s="4">
        <v>38</v>
      </c>
      <c r="T8003" s="4">
        <v>48</v>
      </c>
      <c r="U8003" s="4">
        <v>24</v>
      </c>
      <c r="V8003" s="13">
        <v>29</v>
      </c>
      <c r="W8003" s="4">
        <v>32</v>
      </c>
      <c r="X8003" s="4">
        <v>27</v>
      </c>
      <c r="Y8003">
        <f t="shared" si="1502"/>
        <v>0</v>
      </c>
      <c r="Z8003">
        <f t="shared" si="1503"/>
        <v>0</v>
      </c>
    </row>
    <row r="8004" spans="2:26" x14ac:dyDescent="0.25">
      <c r="B8004" s="11">
        <f t="shared" si="1504"/>
        <v>44894.999999980617</v>
      </c>
      <c r="C8004" s="1">
        <f t="shared" si="1495"/>
        <v>11</v>
      </c>
      <c r="D8004" s="1">
        <f t="shared" si="1496"/>
        <v>3</v>
      </c>
      <c r="E8004" s="12">
        <f t="shared" si="1497"/>
        <v>1</v>
      </c>
      <c r="F8004" s="124" t="str">
        <f t="shared" si="1498"/>
        <v>0</v>
      </c>
      <c r="G8004" s="1">
        <f ca="1">(OFFSET(O8004,0,MATCH(Customer!$J$6,'CDH &amp; HDH'!$P$11:$X$11,0)))</f>
        <v>32</v>
      </c>
      <c r="H8004" s="1" t="str">
        <f t="shared" si="1499"/>
        <v>Heating</v>
      </c>
      <c r="I8004" s="1">
        <f ca="1">OFFSET(IF($H8004="Cooling",Customer!$C$25,Customer!$C$52),E8004,D8004)</f>
        <v>66</v>
      </c>
      <c r="J8004" s="1">
        <f ca="1">OFFSET(IF($H8004="Cooling",Customer!$L$25,Customer!$L$52),$E8004,$D8004)</f>
        <v>64</v>
      </c>
      <c r="K8004" s="16">
        <f t="shared" si="1500"/>
        <v>0</v>
      </c>
      <c r="L8004" s="16">
        <f t="shared" si="1501"/>
        <v>0</v>
      </c>
      <c r="M8004" s="17">
        <f t="shared" ca="1" si="1505"/>
        <v>34</v>
      </c>
      <c r="N8004" s="17">
        <f t="shared" ca="1" si="1506"/>
        <v>32</v>
      </c>
      <c r="O8004" s="4"/>
      <c r="P8004" s="4">
        <v>60</v>
      </c>
      <c r="Q8004" s="4">
        <v>30</v>
      </c>
      <c r="R8004" s="4">
        <v>31</v>
      </c>
      <c r="S8004" s="4">
        <v>39</v>
      </c>
      <c r="T8004" s="4">
        <v>48</v>
      </c>
      <c r="U8004" s="4">
        <v>24</v>
      </c>
      <c r="V8004" s="13">
        <v>32</v>
      </c>
      <c r="W8004" s="4">
        <v>32</v>
      </c>
      <c r="X8004" s="4">
        <v>27</v>
      </c>
      <c r="Y8004">
        <f t="shared" si="1502"/>
        <v>0</v>
      </c>
      <c r="Z8004">
        <f t="shared" si="1503"/>
        <v>0</v>
      </c>
    </row>
    <row r="8005" spans="2:26" x14ac:dyDescent="0.25">
      <c r="B8005" s="11">
        <f t="shared" si="1504"/>
        <v>44895.041666647281</v>
      </c>
      <c r="C8005" s="1">
        <f t="shared" si="1495"/>
        <v>11</v>
      </c>
      <c r="D8005" s="1">
        <f t="shared" si="1496"/>
        <v>3</v>
      </c>
      <c r="E8005" s="12">
        <f t="shared" si="1497"/>
        <v>2</v>
      </c>
      <c r="F8005" s="124" t="str">
        <f t="shared" si="1498"/>
        <v>0</v>
      </c>
      <c r="G8005" s="1">
        <f ca="1">(OFFSET(O8005,0,MATCH(Customer!$J$6,'CDH &amp; HDH'!$P$11:$X$11,0)))</f>
        <v>35</v>
      </c>
      <c r="H8005" s="1" t="str">
        <f t="shared" si="1499"/>
        <v>Heating</v>
      </c>
      <c r="I8005" s="1">
        <f ca="1">OFFSET(IF($H8005="Cooling",Customer!$C$25,Customer!$C$52),E8005,D8005)</f>
        <v>66</v>
      </c>
      <c r="J8005" s="1">
        <f ca="1">OFFSET(IF($H8005="Cooling",Customer!$L$25,Customer!$L$52),$E8005,$D8005)</f>
        <v>64</v>
      </c>
      <c r="K8005" s="16">
        <f t="shared" si="1500"/>
        <v>0</v>
      </c>
      <c r="L8005" s="16">
        <f t="shared" si="1501"/>
        <v>0</v>
      </c>
      <c r="M8005" s="17">
        <f t="shared" ca="1" si="1505"/>
        <v>31</v>
      </c>
      <c r="N8005" s="17">
        <f t="shared" ca="1" si="1506"/>
        <v>29</v>
      </c>
      <c r="O8005" s="4"/>
      <c r="P8005" s="4">
        <v>59</v>
      </c>
      <c r="Q8005" s="4">
        <v>30</v>
      </c>
      <c r="R8005" s="4">
        <v>33</v>
      </c>
      <c r="S8005" s="4">
        <v>40</v>
      </c>
      <c r="T8005" s="4">
        <v>48</v>
      </c>
      <c r="U8005" s="4">
        <v>28</v>
      </c>
      <c r="V8005" s="13">
        <v>35</v>
      </c>
      <c r="W8005" s="4">
        <v>31</v>
      </c>
      <c r="X8005" s="4">
        <v>32</v>
      </c>
      <c r="Y8005">
        <f t="shared" si="1502"/>
        <v>0</v>
      </c>
      <c r="Z8005">
        <f t="shared" si="1503"/>
        <v>0</v>
      </c>
    </row>
    <row r="8006" spans="2:26" x14ac:dyDescent="0.25">
      <c r="B8006" s="11">
        <f t="shared" si="1504"/>
        <v>44895.083333313945</v>
      </c>
      <c r="C8006" s="1">
        <f t="shared" si="1495"/>
        <v>11</v>
      </c>
      <c r="D8006" s="1">
        <f t="shared" si="1496"/>
        <v>3</v>
      </c>
      <c r="E8006" s="12">
        <f t="shared" si="1497"/>
        <v>3</v>
      </c>
      <c r="F8006" s="124" t="str">
        <f t="shared" si="1498"/>
        <v>0</v>
      </c>
      <c r="G8006" s="1">
        <f ca="1">(OFFSET(O8006,0,MATCH(Customer!$J$6,'CDH &amp; HDH'!$P$11:$X$11,0)))</f>
        <v>36</v>
      </c>
      <c r="H8006" s="1" t="str">
        <f t="shared" si="1499"/>
        <v>Heating</v>
      </c>
      <c r="I8006" s="1">
        <f ca="1">OFFSET(IF($H8006="Cooling",Customer!$C$25,Customer!$C$52),E8006,D8006)</f>
        <v>66</v>
      </c>
      <c r="J8006" s="1">
        <f ca="1">OFFSET(IF($H8006="Cooling",Customer!$L$25,Customer!$L$52),$E8006,$D8006)</f>
        <v>64</v>
      </c>
      <c r="K8006" s="16">
        <f t="shared" si="1500"/>
        <v>0</v>
      </c>
      <c r="L8006" s="16">
        <f t="shared" si="1501"/>
        <v>0</v>
      </c>
      <c r="M8006" s="17">
        <f t="shared" ca="1" si="1505"/>
        <v>30</v>
      </c>
      <c r="N8006" s="17">
        <f t="shared" ca="1" si="1506"/>
        <v>28</v>
      </c>
      <c r="O8006" s="4"/>
      <c r="P8006" s="4">
        <v>57</v>
      </c>
      <c r="Q8006" s="4">
        <v>29</v>
      </c>
      <c r="R8006" s="4">
        <v>33</v>
      </c>
      <c r="S8006" s="4">
        <v>43</v>
      </c>
      <c r="T8006" s="4">
        <v>47</v>
      </c>
      <c r="U8006" s="4">
        <v>29</v>
      </c>
      <c r="V8006" s="13">
        <v>36</v>
      </c>
      <c r="W8006" s="4">
        <v>31</v>
      </c>
      <c r="X8006" s="4">
        <v>32</v>
      </c>
      <c r="Y8006">
        <f t="shared" si="1502"/>
        <v>0</v>
      </c>
      <c r="Z8006">
        <f t="shared" si="1503"/>
        <v>0</v>
      </c>
    </row>
    <row r="8007" spans="2:26" x14ac:dyDescent="0.25">
      <c r="B8007" s="11">
        <f t="shared" si="1504"/>
        <v>44895.12499998061</v>
      </c>
      <c r="C8007" s="1">
        <f t="shared" si="1495"/>
        <v>11</v>
      </c>
      <c r="D8007" s="1">
        <f t="shared" si="1496"/>
        <v>3</v>
      </c>
      <c r="E8007" s="12">
        <f t="shared" si="1497"/>
        <v>4</v>
      </c>
      <c r="F8007" s="124" t="str">
        <f t="shared" si="1498"/>
        <v>0</v>
      </c>
      <c r="G8007" s="1">
        <f ca="1">(OFFSET(O8007,0,MATCH(Customer!$J$6,'CDH &amp; HDH'!$P$11:$X$11,0)))</f>
        <v>35</v>
      </c>
      <c r="H8007" s="1" t="str">
        <f t="shared" si="1499"/>
        <v>Heating</v>
      </c>
      <c r="I8007" s="1">
        <f ca="1">OFFSET(IF($H8007="Cooling",Customer!$C$25,Customer!$C$52),E8007,D8007)</f>
        <v>66</v>
      </c>
      <c r="J8007" s="1">
        <f ca="1">OFFSET(IF($H8007="Cooling",Customer!$L$25,Customer!$L$52),$E8007,$D8007)</f>
        <v>64</v>
      </c>
      <c r="K8007" s="16">
        <f t="shared" si="1500"/>
        <v>0</v>
      </c>
      <c r="L8007" s="16">
        <f t="shared" si="1501"/>
        <v>0</v>
      </c>
      <c r="M8007" s="17">
        <f t="shared" ca="1" si="1505"/>
        <v>31</v>
      </c>
      <c r="N8007" s="17">
        <f t="shared" ca="1" si="1506"/>
        <v>29</v>
      </c>
      <c r="O8007" s="4"/>
      <c r="P8007" s="4">
        <v>55</v>
      </c>
      <c r="Q8007" s="4">
        <v>32</v>
      </c>
      <c r="R8007" s="4">
        <v>33</v>
      </c>
      <c r="S8007" s="4">
        <v>43</v>
      </c>
      <c r="T8007" s="4">
        <v>47</v>
      </c>
      <c r="U8007" s="4">
        <v>28</v>
      </c>
      <c r="V8007" s="13">
        <v>35</v>
      </c>
      <c r="W8007" s="4">
        <v>30</v>
      </c>
      <c r="X8007" s="4">
        <v>31</v>
      </c>
      <c r="Y8007">
        <f t="shared" si="1502"/>
        <v>0</v>
      </c>
      <c r="Z8007">
        <f t="shared" si="1503"/>
        <v>0</v>
      </c>
    </row>
    <row r="8008" spans="2:26" x14ac:dyDescent="0.25">
      <c r="B8008" s="11">
        <f t="shared" si="1504"/>
        <v>44895.166666647274</v>
      </c>
      <c r="C8008" s="1">
        <f t="shared" si="1495"/>
        <v>11</v>
      </c>
      <c r="D8008" s="1">
        <f t="shared" si="1496"/>
        <v>3</v>
      </c>
      <c r="E8008" s="12">
        <f t="shared" si="1497"/>
        <v>5</v>
      </c>
      <c r="F8008" s="124" t="str">
        <f t="shared" si="1498"/>
        <v>0</v>
      </c>
      <c r="G8008" s="1">
        <f ca="1">(OFFSET(O8008,0,MATCH(Customer!$J$6,'CDH &amp; HDH'!$P$11:$X$11,0)))</f>
        <v>36</v>
      </c>
      <c r="H8008" s="1" t="str">
        <f t="shared" si="1499"/>
        <v>Heating</v>
      </c>
      <c r="I8008" s="1">
        <f ca="1">OFFSET(IF($H8008="Cooling",Customer!$C$25,Customer!$C$52),E8008,D8008)</f>
        <v>66</v>
      </c>
      <c r="J8008" s="1">
        <f ca="1">OFFSET(IF($H8008="Cooling",Customer!$L$25,Customer!$L$52),$E8008,$D8008)</f>
        <v>64</v>
      </c>
      <c r="K8008" s="16">
        <f t="shared" si="1500"/>
        <v>0</v>
      </c>
      <c r="L8008" s="16">
        <f t="shared" si="1501"/>
        <v>0</v>
      </c>
      <c r="M8008" s="17">
        <f t="shared" ca="1" si="1505"/>
        <v>30</v>
      </c>
      <c r="N8008" s="17">
        <f t="shared" ca="1" si="1506"/>
        <v>28</v>
      </c>
      <c r="O8008" s="4"/>
      <c r="P8008" s="4">
        <v>54</v>
      </c>
      <c r="Q8008" s="4">
        <v>32</v>
      </c>
      <c r="R8008" s="4">
        <v>32</v>
      </c>
      <c r="S8008" s="4">
        <v>42</v>
      </c>
      <c r="T8008" s="4">
        <v>46</v>
      </c>
      <c r="U8008" s="4">
        <v>28</v>
      </c>
      <c r="V8008" s="13">
        <v>36</v>
      </c>
      <c r="W8008" s="4">
        <v>29</v>
      </c>
      <c r="X8008" s="4">
        <v>34</v>
      </c>
      <c r="Y8008">
        <f t="shared" si="1502"/>
        <v>0</v>
      </c>
      <c r="Z8008">
        <f t="shared" si="1503"/>
        <v>0</v>
      </c>
    </row>
    <row r="8009" spans="2:26" x14ac:dyDescent="0.25">
      <c r="B8009" s="11">
        <f t="shared" si="1504"/>
        <v>44895.208333313938</v>
      </c>
      <c r="C8009" s="1">
        <f t="shared" si="1495"/>
        <v>11</v>
      </c>
      <c r="D8009" s="1">
        <f t="shared" si="1496"/>
        <v>3</v>
      </c>
      <c r="E8009" s="12">
        <f t="shared" si="1497"/>
        <v>6</v>
      </c>
      <c r="F8009" s="124" t="str">
        <f t="shared" si="1498"/>
        <v>0</v>
      </c>
      <c r="G8009" s="1">
        <f ca="1">(OFFSET(O8009,0,MATCH(Customer!$J$6,'CDH &amp; HDH'!$P$11:$X$11,0)))</f>
        <v>38</v>
      </c>
      <c r="H8009" s="1" t="str">
        <f t="shared" si="1499"/>
        <v>Heating</v>
      </c>
      <c r="I8009" s="1">
        <f ca="1">OFFSET(IF($H8009="Cooling",Customer!$C$25,Customer!$C$52),E8009,D8009)</f>
        <v>66</v>
      </c>
      <c r="J8009" s="1">
        <f ca="1">OFFSET(IF($H8009="Cooling",Customer!$L$25,Customer!$L$52),$E8009,$D8009)</f>
        <v>64</v>
      </c>
      <c r="K8009" s="16">
        <f t="shared" si="1500"/>
        <v>0</v>
      </c>
      <c r="L8009" s="16">
        <f t="shared" si="1501"/>
        <v>0</v>
      </c>
      <c r="M8009" s="17">
        <f t="shared" ca="1" si="1505"/>
        <v>28</v>
      </c>
      <c r="N8009" s="17">
        <f t="shared" ca="1" si="1506"/>
        <v>26</v>
      </c>
      <c r="O8009" s="4"/>
      <c r="P8009" s="4">
        <v>52</v>
      </c>
      <c r="Q8009" s="4">
        <v>33</v>
      </c>
      <c r="R8009" s="4">
        <v>32</v>
      </c>
      <c r="S8009" s="4">
        <v>42</v>
      </c>
      <c r="T8009" s="4">
        <v>45</v>
      </c>
      <c r="U8009" s="4">
        <v>27</v>
      </c>
      <c r="V8009" s="13">
        <v>38</v>
      </c>
      <c r="W8009" s="4">
        <v>28</v>
      </c>
      <c r="X8009" s="4">
        <v>35</v>
      </c>
      <c r="Y8009">
        <f t="shared" si="1502"/>
        <v>0</v>
      </c>
      <c r="Z8009">
        <f t="shared" si="1503"/>
        <v>0</v>
      </c>
    </row>
    <row r="8010" spans="2:26" x14ac:dyDescent="0.25">
      <c r="B8010" s="11">
        <f t="shared" si="1504"/>
        <v>44895.249999980602</v>
      </c>
      <c r="C8010" s="1">
        <f t="shared" si="1495"/>
        <v>11</v>
      </c>
      <c r="D8010" s="1">
        <f t="shared" si="1496"/>
        <v>3</v>
      </c>
      <c r="E8010" s="12">
        <f t="shared" si="1497"/>
        <v>7</v>
      </c>
      <c r="F8010" s="124" t="str">
        <f t="shared" si="1498"/>
        <v>0</v>
      </c>
      <c r="G8010" s="1">
        <f ca="1">(OFFSET(O8010,0,MATCH(Customer!$J$6,'CDH &amp; HDH'!$P$11:$X$11,0)))</f>
        <v>39</v>
      </c>
      <c r="H8010" s="1" t="str">
        <f t="shared" si="1499"/>
        <v>Heating</v>
      </c>
      <c r="I8010" s="1">
        <f ca="1">OFFSET(IF($H8010="Cooling",Customer!$C$25,Customer!$C$52),E8010,D8010)</f>
        <v>66</v>
      </c>
      <c r="J8010" s="1">
        <f ca="1">OFFSET(IF($H8010="Cooling",Customer!$L$25,Customer!$L$52),$E8010,$D8010)</f>
        <v>64</v>
      </c>
      <c r="K8010" s="16">
        <f t="shared" si="1500"/>
        <v>0</v>
      </c>
      <c r="L8010" s="16">
        <f t="shared" si="1501"/>
        <v>0</v>
      </c>
      <c r="M8010" s="17">
        <f t="shared" ca="1" si="1505"/>
        <v>27</v>
      </c>
      <c r="N8010" s="17">
        <f t="shared" ca="1" si="1506"/>
        <v>25</v>
      </c>
      <c r="O8010" s="4"/>
      <c r="P8010" s="4">
        <v>50</v>
      </c>
      <c r="Q8010" s="4">
        <v>33</v>
      </c>
      <c r="R8010" s="4">
        <v>31</v>
      </c>
      <c r="S8010" s="4">
        <v>43</v>
      </c>
      <c r="T8010" s="4">
        <v>45</v>
      </c>
      <c r="U8010" s="4">
        <v>30</v>
      </c>
      <c r="V8010" s="13">
        <v>39</v>
      </c>
      <c r="W8010" s="4">
        <v>28</v>
      </c>
      <c r="X8010" s="4">
        <v>34</v>
      </c>
      <c r="Y8010">
        <f t="shared" si="1502"/>
        <v>0</v>
      </c>
      <c r="Z8010">
        <f t="shared" si="1503"/>
        <v>0</v>
      </c>
    </row>
    <row r="8011" spans="2:26" x14ac:dyDescent="0.25">
      <c r="B8011" s="11">
        <f t="shared" si="1504"/>
        <v>44895.291666647267</v>
      </c>
      <c r="C8011" s="1">
        <f t="shared" si="1495"/>
        <v>11</v>
      </c>
      <c r="D8011" s="1">
        <f t="shared" si="1496"/>
        <v>3</v>
      </c>
      <c r="E8011" s="12">
        <f t="shared" si="1497"/>
        <v>8</v>
      </c>
      <c r="F8011" s="124" t="str">
        <f t="shared" si="1498"/>
        <v>0</v>
      </c>
      <c r="G8011" s="1">
        <f ca="1">(OFFSET(O8011,0,MATCH(Customer!$J$6,'CDH &amp; HDH'!$P$11:$X$11,0)))</f>
        <v>42</v>
      </c>
      <c r="H8011" s="1" t="str">
        <f t="shared" si="1499"/>
        <v>Heating</v>
      </c>
      <c r="I8011" s="1">
        <f ca="1">OFFSET(IF($H8011="Cooling",Customer!$C$25,Customer!$C$52),E8011,D8011)</f>
        <v>70</v>
      </c>
      <c r="J8011" s="1">
        <f ca="1">OFFSET(IF($H8011="Cooling",Customer!$L$25,Customer!$L$52),$E8011,$D8011)</f>
        <v>70</v>
      </c>
      <c r="K8011" s="16">
        <f t="shared" si="1500"/>
        <v>0</v>
      </c>
      <c r="L8011" s="16">
        <f t="shared" si="1501"/>
        <v>0</v>
      </c>
      <c r="M8011" s="17">
        <f t="shared" ca="1" si="1505"/>
        <v>28</v>
      </c>
      <c r="N8011" s="17">
        <f t="shared" ca="1" si="1506"/>
        <v>28</v>
      </c>
      <c r="O8011" s="4"/>
      <c r="P8011" s="4">
        <v>48</v>
      </c>
      <c r="Q8011" s="4">
        <v>33</v>
      </c>
      <c r="R8011" s="4">
        <v>30</v>
      </c>
      <c r="S8011" s="4">
        <v>43</v>
      </c>
      <c r="T8011" s="4">
        <v>46</v>
      </c>
      <c r="U8011" s="4">
        <v>31</v>
      </c>
      <c r="V8011" s="13">
        <v>42</v>
      </c>
      <c r="W8011" s="4">
        <v>27</v>
      </c>
      <c r="X8011" s="4">
        <v>34</v>
      </c>
      <c r="Y8011">
        <f t="shared" si="1502"/>
        <v>0</v>
      </c>
      <c r="Z8011">
        <f t="shared" si="1503"/>
        <v>0</v>
      </c>
    </row>
    <row r="8012" spans="2:26" x14ac:dyDescent="0.25">
      <c r="B8012" s="11">
        <f t="shared" si="1504"/>
        <v>44895.333333313931</v>
      </c>
      <c r="C8012" s="1">
        <f t="shared" si="1495"/>
        <v>11</v>
      </c>
      <c r="D8012" s="1">
        <f t="shared" si="1496"/>
        <v>3</v>
      </c>
      <c r="E8012" s="12">
        <f t="shared" si="1497"/>
        <v>9</v>
      </c>
      <c r="F8012" s="124" t="str">
        <f t="shared" si="1498"/>
        <v>0</v>
      </c>
      <c r="G8012" s="1">
        <f ca="1">(OFFSET(O8012,0,MATCH(Customer!$J$6,'CDH &amp; HDH'!$P$11:$X$11,0)))</f>
        <v>43</v>
      </c>
      <c r="H8012" s="1" t="str">
        <f t="shared" si="1499"/>
        <v>Heating</v>
      </c>
      <c r="I8012" s="1">
        <f ca="1">OFFSET(IF($H8012="Cooling",Customer!$C$25,Customer!$C$52),E8012,D8012)</f>
        <v>70</v>
      </c>
      <c r="J8012" s="1">
        <f ca="1">OFFSET(IF($H8012="Cooling",Customer!$L$25,Customer!$L$52),$E8012,$D8012)</f>
        <v>70</v>
      </c>
      <c r="K8012" s="16">
        <f t="shared" si="1500"/>
        <v>0</v>
      </c>
      <c r="L8012" s="16">
        <f t="shared" si="1501"/>
        <v>0</v>
      </c>
      <c r="M8012" s="17">
        <f t="shared" ca="1" si="1505"/>
        <v>27</v>
      </c>
      <c r="N8012" s="17">
        <f t="shared" ca="1" si="1506"/>
        <v>27</v>
      </c>
      <c r="O8012" s="4"/>
      <c r="P8012" s="4">
        <v>49</v>
      </c>
      <c r="Q8012" s="4">
        <v>36</v>
      </c>
      <c r="R8012" s="4">
        <v>30</v>
      </c>
      <c r="S8012" s="4">
        <v>43</v>
      </c>
      <c r="T8012" s="4">
        <v>45</v>
      </c>
      <c r="U8012" s="4">
        <v>33</v>
      </c>
      <c r="V8012" s="13">
        <v>43</v>
      </c>
      <c r="W8012" s="4">
        <v>28</v>
      </c>
      <c r="X8012" s="4">
        <v>37</v>
      </c>
      <c r="Y8012">
        <f t="shared" si="1502"/>
        <v>0</v>
      </c>
      <c r="Z8012">
        <f t="shared" si="1503"/>
        <v>0</v>
      </c>
    </row>
    <row r="8013" spans="2:26" x14ac:dyDescent="0.25">
      <c r="B8013" s="11">
        <f t="shared" si="1504"/>
        <v>44895.374999980595</v>
      </c>
      <c r="C8013" s="1">
        <f t="shared" ref="C8013:C8076" si="1507">MONTH(B8013)</f>
        <v>11</v>
      </c>
      <c r="D8013" s="1">
        <f t="shared" ref="D8013:D8076" si="1508">WEEKDAY(B8013,2)</f>
        <v>3</v>
      </c>
      <c r="E8013" s="12">
        <f t="shared" ref="E8013:E8076" si="1509">HOUR(B8013)+1</f>
        <v>10</v>
      </c>
      <c r="F8013" s="124" t="str">
        <f t="shared" ref="F8013:F8076" si="1510">IF(AND(C8013&gt;5,C8013&lt;9,D8013&lt;6,E8013&gt;14,E8013&lt;19),"1",IF(AND(OR(E8013=8,E8013=9,E8013=19,E8013=20),C8013&lt;3,D8013&lt;6),"1","0"))</f>
        <v>0</v>
      </c>
      <c r="G8013" s="1">
        <f ca="1">(OFFSET(O8013,0,MATCH(Customer!$J$6,'CDH &amp; HDH'!$P$11:$X$11,0)))</f>
        <v>44</v>
      </c>
      <c r="H8013" s="1" t="str">
        <f t="shared" ref="H8013:H8076" si="1511">IF(AND(C8013&gt;=5,C8013&lt;=9),"Cooling","Heating")</f>
        <v>Heating</v>
      </c>
      <c r="I8013" s="1">
        <f ca="1">OFFSET(IF($H8013="Cooling",Customer!$C$25,Customer!$C$52),E8013,D8013)</f>
        <v>70</v>
      </c>
      <c r="J8013" s="1">
        <f ca="1">OFFSET(IF($H8013="Cooling",Customer!$L$25,Customer!$L$52),$E8013,$D8013)</f>
        <v>70</v>
      </c>
      <c r="K8013" s="16">
        <f t="shared" ref="K8013:K8076" si="1512">IF($H8013="Heating",0,MAX(0,$G8013-I8013))</f>
        <v>0</v>
      </c>
      <c r="L8013" s="16">
        <f t="shared" ref="L8013:L8076" si="1513">IF($H8013="Heating",0,MAX(0,$G8013-J8013))</f>
        <v>0</v>
      </c>
      <c r="M8013" s="17">
        <f t="shared" ca="1" si="1505"/>
        <v>26</v>
      </c>
      <c r="N8013" s="17">
        <f t="shared" ca="1" si="1506"/>
        <v>26</v>
      </c>
      <c r="O8013" s="4"/>
      <c r="P8013" s="4">
        <v>51</v>
      </c>
      <c r="Q8013" s="4">
        <v>37</v>
      </c>
      <c r="R8013" s="4">
        <v>31</v>
      </c>
      <c r="S8013" s="4">
        <v>43</v>
      </c>
      <c r="T8013" s="4">
        <v>46</v>
      </c>
      <c r="U8013" s="4">
        <v>36</v>
      </c>
      <c r="V8013" s="13">
        <v>44</v>
      </c>
      <c r="W8013" s="4">
        <v>29</v>
      </c>
      <c r="X8013" s="4">
        <v>38</v>
      </c>
      <c r="Y8013">
        <f t="shared" ref="Y8013:Y8076" si="1514">1.08*400*K8013</f>
        <v>0</v>
      </c>
      <c r="Z8013">
        <f t="shared" ref="Z8013:Z8076" si="1515">1.08*400*L8013</f>
        <v>0</v>
      </c>
    </row>
    <row r="8014" spans="2:26" x14ac:dyDescent="0.25">
      <c r="B8014" s="11">
        <f t="shared" ref="B8014:B8077" si="1516">B8013+1/24</f>
        <v>44895.416666647259</v>
      </c>
      <c r="C8014" s="1">
        <f t="shared" si="1507"/>
        <v>11</v>
      </c>
      <c r="D8014" s="1">
        <f t="shared" si="1508"/>
        <v>3</v>
      </c>
      <c r="E8014" s="12">
        <f t="shared" si="1509"/>
        <v>11</v>
      </c>
      <c r="F8014" s="124" t="str">
        <f t="shared" si="1510"/>
        <v>0</v>
      </c>
      <c r="G8014" s="1">
        <f ca="1">(OFFSET(O8014,0,MATCH(Customer!$J$6,'CDH &amp; HDH'!$P$11:$X$11,0)))</f>
        <v>46</v>
      </c>
      <c r="H8014" s="1" t="str">
        <f t="shared" si="1511"/>
        <v>Heating</v>
      </c>
      <c r="I8014" s="1">
        <f ca="1">OFFSET(IF($H8014="Cooling",Customer!$C$25,Customer!$C$52),E8014,D8014)</f>
        <v>70</v>
      </c>
      <c r="J8014" s="1">
        <f ca="1">OFFSET(IF($H8014="Cooling",Customer!$L$25,Customer!$L$52),$E8014,$D8014)</f>
        <v>70</v>
      </c>
      <c r="K8014" s="16">
        <f t="shared" si="1512"/>
        <v>0</v>
      </c>
      <c r="L8014" s="16">
        <f t="shared" si="1513"/>
        <v>0</v>
      </c>
      <c r="M8014" s="17">
        <f t="shared" ca="1" si="1505"/>
        <v>24</v>
      </c>
      <c r="N8014" s="17">
        <f t="shared" ca="1" si="1506"/>
        <v>24</v>
      </c>
      <c r="O8014" s="4"/>
      <c r="P8014" s="4">
        <v>51</v>
      </c>
      <c r="Q8014" s="4">
        <v>40</v>
      </c>
      <c r="R8014" s="4">
        <v>33</v>
      </c>
      <c r="S8014" s="4">
        <v>42</v>
      </c>
      <c r="T8014" s="4">
        <v>45</v>
      </c>
      <c r="U8014" s="4">
        <v>38</v>
      </c>
      <c r="V8014" s="13">
        <v>46</v>
      </c>
      <c r="W8014" s="4">
        <v>32</v>
      </c>
      <c r="X8014" s="4">
        <v>40</v>
      </c>
      <c r="Y8014">
        <f t="shared" si="1514"/>
        <v>0</v>
      </c>
      <c r="Z8014">
        <f t="shared" si="1515"/>
        <v>0</v>
      </c>
    </row>
    <row r="8015" spans="2:26" x14ac:dyDescent="0.25">
      <c r="B8015" s="11">
        <f t="shared" si="1516"/>
        <v>44895.458333313924</v>
      </c>
      <c r="C8015" s="1">
        <f t="shared" si="1507"/>
        <v>11</v>
      </c>
      <c r="D8015" s="1">
        <f t="shared" si="1508"/>
        <v>3</v>
      </c>
      <c r="E8015" s="12">
        <f t="shared" si="1509"/>
        <v>12</v>
      </c>
      <c r="F8015" s="124" t="str">
        <f t="shared" si="1510"/>
        <v>0</v>
      </c>
      <c r="G8015" s="1">
        <f ca="1">(OFFSET(O8015,0,MATCH(Customer!$J$6,'CDH &amp; HDH'!$P$11:$X$11,0)))</f>
        <v>46</v>
      </c>
      <c r="H8015" s="1" t="str">
        <f t="shared" si="1511"/>
        <v>Heating</v>
      </c>
      <c r="I8015" s="1">
        <f ca="1">OFFSET(IF($H8015="Cooling",Customer!$C$25,Customer!$C$52),E8015,D8015)</f>
        <v>70</v>
      </c>
      <c r="J8015" s="1">
        <f ca="1">OFFSET(IF($H8015="Cooling",Customer!$L$25,Customer!$L$52),$E8015,$D8015)</f>
        <v>70</v>
      </c>
      <c r="K8015" s="16">
        <f t="shared" si="1512"/>
        <v>0</v>
      </c>
      <c r="L8015" s="16">
        <f t="shared" si="1513"/>
        <v>0</v>
      </c>
      <c r="M8015" s="17">
        <f t="shared" ca="1" si="1505"/>
        <v>24</v>
      </c>
      <c r="N8015" s="17">
        <f t="shared" ca="1" si="1506"/>
        <v>24</v>
      </c>
      <c r="O8015" s="4"/>
      <c r="P8015" s="4">
        <v>50</v>
      </c>
      <c r="Q8015" s="4">
        <v>41</v>
      </c>
      <c r="R8015" s="4">
        <v>34</v>
      </c>
      <c r="S8015" s="4">
        <v>41</v>
      </c>
      <c r="T8015" s="4">
        <v>47</v>
      </c>
      <c r="U8015" s="4">
        <v>40</v>
      </c>
      <c r="V8015" s="13">
        <v>46</v>
      </c>
      <c r="W8015" s="4">
        <v>33</v>
      </c>
      <c r="X8015" s="4">
        <v>42</v>
      </c>
      <c r="Y8015">
        <f t="shared" si="1514"/>
        <v>0</v>
      </c>
      <c r="Z8015">
        <f t="shared" si="1515"/>
        <v>0</v>
      </c>
    </row>
    <row r="8016" spans="2:26" x14ac:dyDescent="0.25">
      <c r="B8016" s="11">
        <f t="shared" si="1516"/>
        <v>44895.499999980588</v>
      </c>
      <c r="C8016" s="1">
        <f t="shared" si="1507"/>
        <v>11</v>
      </c>
      <c r="D8016" s="1">
        <f t="shared" si="1508"/>
        <v>3</v>
      </c>
      <c r="E8016" s="12">
        <f t="shared" si="1509"/>
        <v>13</v>
      </c>
      <c r="F8016" s="124" t="str">
        <f t="shared" si="1510"/>
        <v>0</v>
      </c>
      <c r="G8016" s="1">
        <f ca="1">(OFFSET(O8016,0,MATCH(Customer!$J$6,'CDH &amp; HDH'!$P$11:$X$11,0)))</f>
        <v>47</v>
      </c>
      <c r="H8016" s="1" t="str">
        <f t="shared" si="1511"/>
        <v>Heating</v>
      </c>
      <c r="I8016" s="1">
        <f ca="1">OFFSET(IF($H8016="Cooling",Customer!$C$25,Customer!$C$52),E8016,D8016)</f>
        <v>70</v>
      </c>
      <c r="J8016" s="1">
        <f ca="1">OFFSET(IF($H8016="Cooling",Customer!$L$25,Customer!$L$52),$E8016,$D8016)</f>
        <v>70</v>
      </c>
      <c r="K8016" s="16">
        <f t="shared" si="1512"/>
        <v>0</v>
      </c>
      <c r="L8016" s="16">
        <f t="shared" si="1513"/>
        <v>0</v>
      </c>
      <c r="M8016" s="17">
        <f t="shared" ca="1" si="1505"/>
        <v>23</v>
      </c>
      <c r="N8016" s="17">
        <f t="shared" ca="1" si="1506"/>
        <v>23</v>
      </c>
      <c r="O8016" s="4"/>
      <c r="P8016" s="4">
        <v>50</v>
      </c>
      <c r="Q8016" s="4">
        <v>42</v>
      </c>
      <c r="R8016" s="4">
        <v>36</v>
      </c>
      <c r="S8016" s="4">
        <v>38</v>
      </c>
      <c r="T8016" s="4">
        <v>46</v>
      </c>
      <c r="U8016" s="4">
        <v>41</v>
      </c>
      <c r="V8016" s="13">
        <v>47</v>
      </c>
      <c r="W8016" s="4">
        <v>34</v>
      </c>
      <c r="X8016" s="4">
        <v>42</v>
      </c>
      <c r="Y8016">
        <f t="shared" si="1514"/>
        <v>0</v>
      </c>
      <c r="Z8016">
        <f t="shared" si="1515"/>
        <v>0</v>
      </c>
    </row>
    <row r="8017" spans="2:26" x14ac:dyDescent="0.25">
      <c r="B8017" s="11">
        <f t="shared" si="1516"/>
        <v>44895.541666647252</v>
      </c>
      <c r="C8017" s="1">
        <f t="shared" si="1507"/>
        <v>11</v>
      </c>
      <c r="D8017" s="1">
        <f t="shared" si="1508"/>
        <v>3</v>
      </c>
      <c r="E8017" s="12">
        <f t="shared" si="1509"/>
        <v>14</v>
      </c>
      <c r="F8017" s="124" t="str">
        <f t="shared" si="1510"/>
        <v>0</v>
      </c>
      <c r="G8017" s="1">
        <f ca="1">(OFFSET(O8017,0,MATCH(Customer!$J$6,'CDH &amp; HDH'!$P$11:$X$11,0)))</f>
        <v>46</v>
      </c>
      <c r="H8017" s="1" t="str">
        <f t="shared" si="1511"/>
        <v>Heating</v>
      </c>
      <c r="I8017" s="1">
        <f ca="1">OFFSET(IF($H8017="Cooling",Customer!$C$25,Customer!$C$52),E8017,D8017)</f>
        <v>70</v>
      </c>
      <c r="J8017" s="1">
        <f ca="1">OFFSET(IF($H8017="Cooling",Customer!$L$25,Customer!$L$52),$E8017,$D8017)</f>
        <v>70</v>
      </c>
      <c r="K8017" s="16">
        <f t="shared" si="1512"/>
        <v>0</v>
      </c>
      <c r="L8017" s="16">
        <f t="shared" si="1513"/>
        <v>0</v>
      </c>
      <c r="M8017" s="17">
        <f t="shared" ca="1" si="1505"/>
        <v>24</v>
      </c>
      <c r="N8017" s="17">
        <f t="shared" ca="1" si="1506"/>
        <v>24</v>
      </c>
      <c r="O8017" s="4"/>
      <c r="P8017" s="4">
        <v>51</v>
      </c>
      <c r="Q8017" s="4">
        <v>45</v>
      </c>
      <c r="R8017" s="4">
        <v>35</v>
      </c>
      <c r="S8017" s="4">
        <v>38</v>
      </c>
      <c r="T8017" s="4">
        <v>45</v>
      </c>
      <c r="U8017" s="4">
        <v>41</v>
      </c>
      <c r="V8017" s="13">
        <v>46</v>
      </c>
      <c r="W8017" s="4">
        <v>36</v>
      </c>
      <c r="X8017" s="4">
        <v>45</v>
      </c>
      <c r="Y8017">
        <f t="shared" si="1514"/>
        <v>0</v>
      </c>
      <c r="Z8017">
        <f t="shared" si="1515"/>
        <v>0</v>
      </c>
    </row>
    <row r="8018" spans="2:26" x14ac:dyDescent="0.25">
      <c r="B8018" s="11">
        <f t="shared" si="1516"/>
        <v>44895.583333313916</v>
      </c>
      <c r="C8018" s="1">
        <f t="shared" si="1507"/>
        <v>11</v>
      </c>
      <c r="D8018" s="1">
        <f t="shared" si="1508"/>
        <v>3</v>
      </c>
      <c r="E8018" s="12">
        <f t="shared" si="1509"/>
        <v>15</v>
      </c>
      <c r="F8018" s="124" t="str">
        <f t="shared" si="1510"/>
        <v>0</v>
      </c>
      <c r="G8018" s="1">
        <f ca="1">(OFFSET(O8018,0,MATCH(Customer!$J$6,'CDH &amp; HDH'!$P$11:$X$11,0)))</f>
        <v>44</v>
      </c>
      <c r="H8018" s="1" t="str">
        <f t="shared" si="1511"/>
        <v>Heating</v>
      </c>
      <c r="I8018" s="1">
        <f ca="1">OFFSET(IF($H8018="Cooling",Customer!$C$25,Customer!$C$52),E8018,D8018)</f>
        <v>70</v>
      </c>
      <c r="J8018" s="1">
        <f ca="1">OFFSET(IF($H8018="Cooling",Customer!$L$25,Customer!$L$52),$E8018,$D8018)</f>
        <v>70</v>
      </c>
      <c r="K8018" s="16">
        <f t="shared" si="1512"/>
        <v>0</v>
      </c>
      <c r="L8018" s="16">
        <f t="shared" si="1513"/>
        <v>0</v>
      </c>
      <c r="M8018" s="17">
        <f t="shared" ca="1" si="1505"/>
        <v>26</v>
      </c>
      <c r="N8018" s="17">
        <f t="shared" ca="1" si="1506"/>
        <v>26</v>
      </c>
      <c r="O8018" s="4"/>
      <c r="P8018" s="4">
        <v>50</v>
      </c>
      <c r="Q8018" s="4">
        <v>45</v>
      </c>
      <c r="R8018" s="4">
        <v>34</v>
      </c>
      <c r="S8018" s="4">
        <v>38</v>
      </c>
      <c r="T8018" s="4">
        <v>44</v>
      </c>
      <c r="U8018" s="4">
        <v>43</v>
      </c>
      <c r="V8018" s="13">
        <v>44</v>
      </c>
      <c r="W8018" s="4">
        <v>36</v>
      </c>
      <c r="X8018" s="4">
        <v>45</v>
      </c>
      <c r="Y8018">
        <f t="shared" si="1514"/>
        <v>0</v>
      </c>
      <c r="Z8018">
        <f t="shared" si="1515"/>
        <v>0</v>
      </c>
    </row>
    <row r="8019" spans="2:26" x14ac:dyDescent="0.25">
      <c r="B8019" s="11">
        <f t="shared" si="1516"/>
        <v>44895.62499998058</v>
      </c>
      <c r="C8019" s="1">
        <f t="shared" si="1507"/>
        <v>11</v>
      </c>
      <c r="D8019" s="1">
        <f t="shared" si="1508"/>
        <v>3</v>
      </c>
      <c r="E8019" s="12">
        <f t="shared" si="1509"/>
        <v>16</v>
      </c>
      <c r="F8019" s="124" t="str">
        <f t="shared" si="1510"/>
        <v>0</v>
      </c>
      <c r="G8019" s="1">
        <f ca="1">(OFFSET(O8019,0,MATCH(Customer!$J$6,'CDH &amp; HDH'!$P$11:$X$11,0)))</f>
        <v>42</v>
      </c>
      <c r="H8019" s="1" t="str">
        <f t="shared" si="1511"/>
        <v>Heating</v>
      </c>
      <c r="I8019" s="1">
        <f ca="1">OFFSET(IF($H8019="Cooling",Customer!$C$25,Customer!$C$52),E8019,D8019)</f>
        <v>70</v>
      </c>
      <c r="J8019" s="1">
        <f ca="1">OFFSET(IF($H8019="Cooling",Customer!$L$25,Customer!$L$52),$E8019,$D8019)</f>
        <v>70</v>
      </c>
      <c r="K8019" s="16">
        <f t="shared" si="1512"/>
        <v>0</v>
      </c>
      <c r="L8019" s="16">
        <f t="shared" si="1513"/>
        <v>0</v>
      </c>
      <c r="M8019" s="17">
        <f t="shared" ca="1" si="1505"/>
        <v>28</v>
      </c>
      <c r="N8019" s="17">
        <f t="shared" ca="1" si="1506"/>
        <v>28</v>
      </c>
      <c r="O8019" s="4"/>
      <c r="P8019" s="4">
        <v>49</v>
      </c>
      <c r="Q8019" s="4">
        <v>43</v>
      </c>
      <c r="R8019" s="4">
        <v>33</v>
      </c>
      <c r="S8019" s="4">
        <v>37</v>
      </c>
      <c r="T8019" s="4">
        <v>43</v>
      </c>
      <c r="U8019" s="4">
        <v>41</v>
      </c>
      <c r="V8019" s="13">
        <v>42</v>
      </c>
      <c r="W8019" s="4">
        <v>35</v>
      </c>
      <c r="X8019" s="4">
        <v>46</v>
      </c>
      <c r="Y8019">
        <f t="shared" si="1514"/>
        <v>0</v>
      </c>
      <c r="Z8019">
        <f t="shared" si="1515"/>
        <v>0</v>
      </c>
    </row>
    <row r="8020" spans="2:26" x14ac:dyDescent="0.25">
      <c r="B8020" s="11">
        <f t="shared" si="1516"/>
        <v>44895.666666647245</v>
      </c>
      <c r="C8020" s="1">
        <f t="shared" si="1507"/>
        <v>11</v>
      </c>
      <c r="D8020" s="1">
        <f t="shared" si="1508"/>
        <v>3</v>
      </c>
      <c r="E8020" s="12">
        <f t="shared" si="1509"/>
        <v>17</v>
      </c>
      <c r="F8020" s="124" t="str">
        <f t="shared" si="1510"/>
        <v>0</v>
      </c>
      <c r="G8020" s="1">
        <f ca="1">(OFFSET(O8020,0,MATCH(Customer!$J$6,'CDH &amp; HDH'!$P$11:$X$11,0)))</f>
        <v>40</v>
      </c>
      <c r="H8020" s="1" t="str">
        <f t="shared" si="1511"/>
        <v>Heating</v>
      </c>
      <c r="I8020" s="1">
        <f ca="1">OFFSET(IF($H8020="Cooling",Customer!$C$25,Customer!$C$52),E8020,D8020)</f>
        <v>70</v>
      </c>
      <c r="J8020" s="1">
        <f ca="1">OFFSET(IF($H8020="Cooling",Customer!$L$25,Customer!$L$52),$E8020,$D8020)</f>
        <v>70</v>
      </c>
      <c r="K8020" s="16">
        <f t="shared" si="1512"/>
        <v>0</v>
      </c>
      <c r="L8020" s="16">
        <f t="shared" si="1513"/>
        <v>0</v>
      </c>
      <c r="M8020" s="17">
        <f t="shared" ca="1" si="1505"/>
        <v>30</v>
      </c>
      <c r="N8020" s="17">
        <f t="shared" ca="1" si="1506"/>
        <v>30</v>
      </c>
      <c r="O8020" s="4"/>
      <c r="P8020" s="4">
        <v>44</v>
      </c>
      <c r="Q8020" s="4">
        <v>42</v>
      </c>
      <c r="R8020" s="4">
        <v>28</v>
      </c>
      <c r="S8020" s="4">
        <v>36</v>
      </c>
      <c r="T8020" s="4">
        <v>42</v>
      </c>
      <c r="U8020" s="4">
        <v>39</v>
      </c>
      <c r="V8020" s="13">
        <v>40</v>
      </c>
      <c r="W8020" s="4">
        <v>33</v>
      </c>
      <c r="X8020" s="4">
        <v>42</v>
      </c>
      <c r="Y8020">
        <f t="shared" si="1514"/>
        <v>0</v>
      </c>
      <c r="Z8020">
        <f t="shared" si="1515"/>
        <v>0</v>
      </c>
    </row>
    <row r="8021" spans="2:26" x14ac:dyDescent="0.25">
      <c r="B8021" s="11">
        <f t="shared" si="1516"/>
        <v>44895.708333313909</v>
      </c>
      <c r="C8021" s="1">
        <f t="shared" si="1507"/>
        <v>11</v>
      </c>
      <c r="D8021" s="1">
        <f t="shared" si="1508"/>
        <v>3</v>
      </c>
      <c r="E8021" s="12">
        <f t="shared" si="1509"/>
        <v>18</v>
      </c>
      <c r="F8021" s="124" t="str">
        <f t="shared" si="1510"/>
        <v>0</v>
      </c>
      <c r="G8021" s="1">
        <f ca="1">(OFFSET(O8021,0,MATCH(Customer!$J$6,'CDH &amp; HDH'!$P$11:$X$11,0)))</f>
        <v>38</v>
      </c>
      <c r="H8021" s="1" t="str">
        <f t="shared" si="1511"/>
        <v>Heating</v>
      </c>
      <c r="I8021" s="1">
        <f ca="1">OFFSET(IF($H8021="Cooling",Customer!$C$25,Customer!$C$52),E8021,D8021)</f>
        <v>70</v>
      </c>
      <c r="J8021" s="1">
        <f ca="1">OFFSET(IF($H8021="Cooling",Customer!$L$25,Customer!$L$52),$E8021,$D8021)</f>
        <v>70</v>
      </c>
      <c r="K8021" s="16">
        <f t="shared" si="1512"/>
        <v>0</v>
      </c>
      <c r="L8021" s="16">
        <f t="shared" si="1513"/>
        <v>0</v>
      </c>
      <c r="M8021" s="17">
        <f t="shared" ca="1" si="1505"/>
        <v>32</v>
      </c>
      <c r="N8021" s="17">
        <f t="shared" ca="1" si="1506"/>
        <v>32</v>
      </c>
      <c r="O8021" s="4"/>
      <c r="P8021" s="4">
        <v>42</v>
      </c>
      <c r="Q8021" s="4">
        <v>41</v>
      </c>
      <c r="R8021" s="4">
        <v>26</v>
      </c>
      <c r="S8021" s="4">
        <v>36</v>
      </c>
      <c r="T8021" s="4">
        <v>42</v>
      </c>
      <c r="U8021" s="4">
        <v>37</v>
      </c>
      <c r="V8021" s="13">
        <v>38</v>
      </c>
      <c r="W8021" s="4">
        <v>32</v>
      </c>
      <c r="X8021" s="4">
        <v>39</v>
      </c>
      <c r="Y8021">
        <f t="shared" si="1514"/>
        <v>0</v>
      </c>
      <c r="Z8021">
        <f t="shared" si="1515"/>
        <v>0</v>
      </c>
    </row>
    <row r="8022" spans="2:26" x14ac:dyDescent="0.25">
      <c r="B8022" s="11">
        <f t="shared" si="1516"/>
        <v>44895.749999980573</v>
      </c>
      <c r="C8022" s="1">
        <f t="shared" si="1507"/>
        <v>11</v>
      </c>
      <c r="D8022" s="1">
        <f t="shared" si="1508"/>
        <v>3</v>
      </c>
      <c r="E8022" s="12">
        <f t="shared" si="1509"/>
        <v>19</v>
      </c>
      <c r="F8022" s="124" t="str">
        <f t="shared" si="1510"/>
        <v>0</v>
      </c>
      <c r="G8022" s="1">
        <f ca="1">(OFFSET(O8022,0,MATCH(Customer!$J$6,'CDH &amp; HDH'!$P$11:$X$11,0)))</f>
        <v>38</v>
      </c>
      <c r="H8022" s="1" t="str">
        <f t="shared" si="1511"/>
        <v>Heating</v>
      </c>
      <c r="I8022" s="1">
        <f ca="1">OFFSET(IF($H8022="Cooling",Customer!$C$25,Customer!$C$52),E8022,D8022)</f>
        <v>66</v>
      </c>
      <c r="J8022" s="1">
        <f ca="1">OFFSET(IF($H8022="Cooling",Customer!$L$25,Customer!$L$52),$E8022,$D8022)</f>
        <v>64</v>
      </c>
      <c r="K8022" s="16">
        <f t="shared" si="1512"/>
        <v>0</v>
      </c>
      <c r="L8022" s="16">
        <f t="shared" si="1513"/>
        <v>0</v>
      </c>
      <c r="M8022" s="17">
        <f t="shared" ca="1" si="1505"/>
        <v>28</v>
      </c>
      <c r="N8022" s="17">
        <f t="shared" ca="1" si="1506"/>
        <v>26</v>
      </c>
      <c r="O8022" s="4"/>
      <c r="P8022" s="4">
        <v>42</v>
      </c>
      <c r="Q8022" s="4">
        <v>40</v>
      </c>
      <c r="R8022" s="4">
        <v>24</v>
      </c>
      <c r="S8022" s="4">
        <v>36</v>
      </c>
      <c r="T8022" s="4">
        <v>42</v>
      </c>
      <c r="U8022" s="4">
        <v>37</v>
      </c>
      <c r="V8022" s="13">
        <v>38</v>
      </c>
      <c r="W8022" s="4">
        <v>31</v>
      </c>
      <c r="X8022" s="4">
        <v>35</v>
      </c>
      <c r="Y8022">
        <f t="shared" si="1514"/>
        <v>0</v>
      </c>
      <c r="Z8022">
        <f t="shared" si="1515"/>
        <v>0</v>
      </c>
    </row>
    <row r="8023" spans="2:26" x14ac:dyDescent="0.25">
      <c r="B8023" s="11">
        <f t="shared" si="1516"/>
        <v>44895.791666647237</v>
      </c>
      <c r="C8023" s="1">
        <f t="shared" si="1507"/>
        <v>11</v>
      </c>
      <c r="D8023" s="1">
        <f t="shared" si="1508"/>
        <v>3</v>
      </c>
      <c r="E8023" s="12">
        <f t="shared" si="1509"/>
        <v>20</v>
      </c>
      <c r="F8023" s="124" t="str">
        <f t="shared" si="1510"/>
        <v>0</v>
      </c>
      <c r="G8023" s="1">
        <f ca="1">(OFFSET(O8023,0,MATCH(Customer!$J$6,'CDH &amp; HDH'!$P$11:$X$11,0)))</f>
        <v>37</v>
      </c>
      <c r="H8023" s="1" t="str">
        <f t="shared" si="1511"/>
        <v>Heating</v>
      </c>
      <c r="I8023" s="1">
        <f ca="1">OFFSET(IF($H8023="Cooling",Customer!$C$25,Customer!$C$52),E8023,D8023)</f>
        <v>66</v>
      </c>
      <c r="J8023" s="1">
        <f ca="1">OFFSET(IF($H8023="Cooling",Customer!$L$25,Customer!$L$52),$E8023,$D8023)</f>
        <v>64</v>
      </c>
      <c r="K8023" s="16">
        <f t="shared" si="1512"/>
        <v>0</v>
      </c>
      <c r="L8023" s="16">
        <f t="shared" si="1513"/>
        <v>0</v>
      </c>
      <c r="M8023" s="17">
        <f t="shared" ca="1" si="1505"/>
        <v>29</v>
      </c>
      <c r="N8023" s="17">
        <f t="shared" ca="1" si="1506"/>
        <v>27</v>
      </c>
      <c r="O8023" s="4"/>
      <c r="P8023" s="4">
        <v>42</v>
      </c>
      <c r="Q8023" s="4">
        <v>40</v>
      </c>
      <c r="R8023" s="4">
        <v>23</v>
      </c>
      <c r="S8023" s="4">
        <v>36</v>
      </c>
      <c r="T8023" s="4">
        <v>42</v>
      </c>
      <c r="U8023" s="4">
        <v>37</v>
      </c>
      <c r="V8023" s="13">
        <v>37</v>
      </c>
      <c r="W8023" s="4">
        <v>28</v>
      </c>
      <c r="X8023" s="4">
        <v>32</v>
      </c>
      <c r="Y8023">
        <f t="shared" si="1514"/>
        <v>0</v>
      </c>
      <c r="Z8023">
        <f t="shared" si="1515"/>
        <v>0</v>
      </c>
    </row>
    <row r="8024" spans="2:26" x14ac:dyDescent="0.25">
      <c r="B8024" s="11">
        <f t="shared" si="1516"/>
        <v>44895.833333313902</v>
      </c>
      <c r="C8024" s="1">
        <f t="shared" si="1507"/>
        <v>11</v>
      </c>
      <c r="D8024" s="1">
        <f t="shared" si="1508"/>
        <v>3</v>
      </c>
      <c r="E8024" s="12">
        <f t="shared" si="1509"/>
        <v>21</v>
      </c>
      <c r="F8024" s="124" t="str">
        <f t="shared" si="1510"/>
        <v>0</v>
      </c>
      <c r="G8024" s="1">
        <f ca="1">(OFFSET(O8024,0,MATCH(Customer!$J$6,'CDH &amp; HDH'!$P$11:$X$11,0)))</f>
        <v>38</v>
      </c>
      <c r="H8024" s="1" t="str">
        <f t="shared" si="1511"/>
        <v>Heating</v>
      </c>
      <c r="I8024" s="1">
        <f ca="1">OFFSET(IF($H8024="Cooling",Customer!$C$25,Customer!$C$52),E8024,D8024)</f>
        <v>66</v>
      </c>
      <c r="J8024" s="1">
        <f ca="1">OFFSET(IF($H8024="Cooling",Customer!$L$25,Customer!$L$52),$E8024,$D8024)</f>
        <v>64</v>
      </c>
      <c r="K8024" s="16">
        <f t="shared" si="1512"/>
        <v>0</v>
      </c>
      <c r="L8024" s="16">
        <f t="shared" si="1513"/>
        <v>0</v>
      </c>
      <c r="M8024" s="17">
        <f t="shared" ca="1" si="1505"/>
        <v>28</v>
      </c>
      <c r="N8024" s="17">
        <f t="shared" ca="1" si="1506"/>
        <v>26</v>
      </c>
      <c r="O8024" s="4"/>
      <c r="P8024" s="4">
        <v>40</v>
      </c>
      <c r="Q8024" s="4">
        <v>39</v>
      </c>
      <c r="R8024" s="4">
        <v>21</v>
      </c>
      <c r="S8024" s="4">
        <v>36</v>
      </c>
      <c r="T8024" s="4">
        <v>41</v>
      </c>
      <c r="U8024" s="4">
        <v>35</v>
      </c>
      <c r="V8024" s="13">
        <v>38</v>
      </c>
      <c r="W8024" s="4">
        <v>28</v>
      </c>
      <c r="X8024" s="4">
        <v>32</v>
      </c>
      <c r="Y8024">
        <f t="shared" si="1514"/>
        <v>0</v>
      </c>
      <c r="Z8024">
        <f t="shared" si="1515"/>
        <v>0</v>
      </c>
    </row>
    <row r="8025" spans="2:26" x14ac:dyDescent="0.25">
      <c r="B8025" s="11">
        <f t="shared" si="1516"/>
        <v>44895.874999980566</v>
      </c>
      <c r="C8025" s="1">
        <f t="shared" si="1507"/>
        <v>11</v>
      </c>
      <c r="D8025" s="1">
        <f t="shared" si="1508"/>
        <v>3</v>
      </c>
      <c r="E8025" s="12">
        <f t="shared" si="1509"/>
        <v>22</v>
      </c>
      <c r="F8025" s="124" t="str">
        <f t="shared" si="1510"/>
        <v>0</v>
      </c>
      <c r="G8025" s="1">
        <f ca="1">(OFFSET(O8025,0,MATCH(Customer!$J$6,'CDH &amp; HDH'!$P$11:$X$11,0)))</f>
        <v>40</v>
      </c>
      <c r="H8025" s="1" t="str">
        <f t="shared" si="1511"/>
        <v>Heating</v>
      </c>
      <c r="I8025" s="1">
        <f ca="1">OFFSET(IF($H8025="Cooling",Customer!$C$25,Customer!$C$52),E8025,D8025)</f>
        <v>66</v>
      </c>
      <c r="J8025" s="1">
        <f ca="1">OFFSET(IF($H8025="Cooling",Customer!$L$25,Customer!$L$52),$E8025,$D8025)</f>
        <v>64</v>
      </c>
      <c r="K8025" s="16">
        <f t="shared" si="1512"/>
        <v>0</v>
      </c>
      <c r="L8025" s="16">
        <f t="shared" si="1513"/>
        <v>0</v>
      </c>
      <c r="M8025" s="17">
        <f t="shared" ca="1" si="1505"/>
        <v>26</v>
      </c>
      <c r="N8025" s="17">
        <f t="shared" ca="1" si="1506"/>
        <v>24</v>
      </c>
      <c r="O8025" s="4"/>
      <c r="P8025" s="4">
        <v>39</v>
      </c>
      <c r="Q8025" s="4">
        <v>37</v>
      </c>
      <c r="R8025" s="4">
        <v>24</v>
      </c>
      <c r="S8025" s="4">
        <v>36</v>
      </c>
      <c r="T8025" s="4">
        <v>41</v>
      </c>
      <c r="U8025" s="4">
        <v>35</v>
      </c>
      <c r="V8025" s="13">
        <v>40</v>
      </c>
      <c r="W8025" s="4">
        <v>28</v>
      </c>
      <c r="X8025" s="4">
        <v>32</v>
      </c>
      <c r="Y8025">
        <f t="shared" si="1514"/>
        <v>0</v>
      </c>
      <c r="Z8025">
        <f t="shared" si="1515"/>
        <v>0</v>
      </c>
    </row>
    <row r="8026" spans="2:26" x14ac:dyDescent="0.25">
      <c r="B8026" s="11">
        <f t="shared" si="1516"/>
        <v>44895.91666664723</v>
      </c>
      <c r="C8026" s="1">
        <f t="shared" si="1507"/>
        <v>11</v>
      </c>
      <c r="D8026" s="1">
        <f t="shared" si="1508"/>
        <v>3</v>
      </c>
      <c r="E8026" s="12">
        <f t="shared" si="1509"/>
        <v>23</v>
      </c>
      <c r="F8026" s="124" t="str">
        <f t="shared" si="1510"/>
        <v>0</v>
      </c>
      <c r="G8026" s="1">
        <f ca="1">(OFFSET(O8026,0,MATCH(Customer!$J$6,'CDH &amp; HDH'!$P$11:$X$11,0)))</f>
        <v>42</v>
      </c>
      <c r="H8026" s="1" t="str">
        <f t="shared" si="1511"/>
        <v>Heating</v>
      </c>
      <c r="I8026" s="1">
        <f ca="1">OFFSET(IF($H8026="Cooling",Customer!$C$25,Customer!$C$52),E8026,D8026)</f>
        <v>66</v>
      </c>
      <c r="J8026" s="1">
        <f ca="1">OFFSET(IF($H8026="Cooling",Customer!$L$25,Customer!$L$52),$E8026,$D8026)</f>
        <v>64</v>
      </c>
      <c r="K8026" s="16">
        <f t="shared" si="1512"/>
        <v>0</v>
      </c>
      <c r="L8026" s="16">
        <f t="shared" si="1513"/>
        <v>0</v>
      </c>
      <c r="M8026" s="17">
        <f t="shared" ca="1" si="1505"/>
        <v>24</v>
      </c>
      <c r="N8026" s="17">
        <f t="shared" ca="1" si="1506"/>
        <v>22</v>
      </c>
      <c r="O8026" s="4"/>
      <c r="P8026" s="4">
        <v>38</v>
      </c>
      <c r="Q8026" s="4">
        <v>35</v>
      </c>
      <c r="R8026" s="4">
        <v>27</v>
      </c>
      <c r="S8026" s="4">
        <v>36</v>
      </c>
      <c r="T8026" s="4">
        <v>42</v>
      </c>
      <c r="U8026" s="4">
        <v>36</v>
      </c>
      <c r="V8026" s="13">
        <v>42</v>
      </c>
      <c r="W8026" s="4">
        <v>27</v>
      </c>
      <c r="X8026" s="4">
        <v>31</v>
      </c>
      <c r="Y8026">
        <f t="shared" si="1514"/>
        <v>0</v>
      </c>
      <c r="Z8026">
        <f t="shared" si="1515"/>
        <v>0</v>
      </c>
    </row>
    <row r="8027" spans="2:26" x14ac:dyDescent="0.25">
      <c r="B8027" s="11">
        <f t="shared" si="1516"/>
        <v>44895.958333313894</v>
      </c>
      <c r="C8027" s="1">
        <f t="shared" si="1507"/>
        <v>11</v>
      </c>
      <c r="D8027" s="1">
        <f t="shared" si="1508"/>
        <v>3</v>
      </c>
      <c r="E8027" s="12">
        <f t="shared" si="1509"/>
        <v>24</v>
      </c>
      <c r="F8027" s="124" t="str">
        <f t="shared" si="1510"/>
        <v>0</v>
      </c>
      <c r="G8027" s="1">
        <f ca="1">(OFFSET(O8027,0,MATCH(Customer!$J$6,'CDH &amp; HDH'!$P$11:$X$11,0)))</f>
        <v>44</v>
      </c>
      <c r="H8027" s="1" t="str">
        <f t="shared" si="1511"/>
        <v>Heating</v>
      </c>
      <c r="I8027" s="1">
        <f ca="1">OFFSET(IF($H8027="Cooling",Customer!$C$25,Customer!$C$52),E8027,D8027)</f>
        <v>66</v>
      </c>
      <c r="J8027" s="1">
        <f ca="1">OFFSET(IF($H8027="Cooling",Customer!$L$25,Customer!$L$52),$E8027,$D8027)</f>
        <v>64</v>
      </c>
      <c r="K8027" s="16">
        <f t="shared" si="1512"/>
        <v>0</v>
      </c>
      <c r="L8027" s="16">
        <f t="shared" si="1513"/>
        <v>0</v>
      </c>
      <c r="M8027" s="17">
        <f t="shared" ca="1" si="1505"/>
        <v>22</v>
      </c>
      <c r="N8027" s="17">
        <f t="shared" ca="1" si="1506"/>
        <v>20</v>
      </c>
      <c r="O8027" s="4"/>
      <c r="P8027" s="4">
        <v>37</v>
      </c>
      <c r="Q8027" s="4">
        <v>32</v>
      </c>
      <c r="R8027" s="4">
        <v>30</v>
      </c>
      <c r="S8027" s="4">
        <v>36</v>
      </c>
      <c r="T8027" s="4">
        <v>42</v>
      </c>
      <c r="U8027" s="4">
        <v>36</v>
      </c>
      <c r="V8027" s="13">
        <v>44</v>
      </c>
      <c r="W8027" s="4">
        <v>27</v>
      </c>
      <c r="X8027" s="4">
        <v>31</v>
      </c>
      <c r="Y8027">
        <f t="shared" si="1514"/>
        <v>0</v>
      </c>
      <c r="Z8027">
        <f t="shared" si="1515"/>
        <v>0</v>
      </c>
    </row>
    <row r="8028" spans="2:26" x14ac:dyDescent="0.25">
      <c r="B8028" s="11">
        <f t="shared" si="1516"/>
        <v>44895.999999980559</v>
      </c>
      <c r="C8028" s="1">
        <f t="shared" si="1507"/>
        <v>12</v>
      </c>
      <c r="D8028" s="1">
        <f t="shared" si="1508"/>
        <v>4</v>
      </c>
      <c r="E8028" s="12">
        <f t="shared" si="1509"/>
        <v>1</v>
      </c>
      <c r="F8028" s="124" t="str">
        <f t="shared" si="1510"/>
        <v>0</v>
      </c>
      <c r="G8028" s="1">
        <f ca="1">(OFFSET(O8028,0,MATCH(Customer!$J$6,'CDH &amp; HDH'!$P$11:$X$11,0)))</f>
        <v>46</v>
      </c>
      <c r="H8028" s="1" t="str">
        <f t="shared" si="1511"/>
        <v>Heating</v>
      </c>
      <c r="I8028" s="1">
        <f ca="1">OFFSET(IF($H8028="Cooling",Customer!$C$25,Customer!$C$52),E8028,D8028)</f>
        <v>66</v>
      </c>
      <c r="J8028" s="1">
        <f ca="1">OFFSET(IF($H8028="Cooling",Customer!$L$25,Customer!$L$52),$E8028,$D8028)</f>
        <v>64</v>
      </c>
      <c r="K8028" s="16">
        <f t="shared" si="1512"/>
        <v>0</v>
      </c>
      <c r="L8028" s="16">
        <f t="shared" si="1513"/>
        <v>0</v>
      </c>
      <c r="M8028" s="17">
        <f t="shared" ca="1" si="1505"/>
        <v>20</v>
      </c>
      <c r="N8028" s="17">
        <f t="shared" ca="1" si="1506"/>
        <v>18</v>
      </c>
      <c r="O8028" s="4"/>
      <c r="P8028" s="4">
        <v>36</v>
      </c>
      <c r="Q8028" s="4">
        <v>30</v>
      </c>
      <c r="R8028" s="4">
        <v>33</v>
      </c>
      <c r="S8028" s="4">
        <v>36</v>
      </c>
      <c r="T8028" s="4">
        <v>42</v>
      </c>
      <c r="U8028" s="4">
        <v>36</v>
      </c>
      <c r="V8028" s="13">
        <v>46</v>
      </c>
      <c r="W8028" s="4">
        <v>26</v>
      </c>
      <c r="X8028" s="4">
        <v>30</v>
      </c>
      <c r="Y8028">
        <f t="shared" si="1514"/>
        <v>0</v>
      </c>
      <c r="Z8028">
        <f t="shared" si="1515"/>
        <v>0</v>
      </c>
    </row>
    <row r="8029" spans="2:26" x14ac:dyDescent="0.25">
      <c r="B8029" s="11">
        <f t="shared" si="1516"/>
        <v>44896.041666647223</v>
      </c>
      <c r="C8029" s="1">
        <f t="shared" si="1507"/>
        <v>12</v>
      </c>
      <c r="D8029" s="1">
        <f t="shared" si="1508"/>
        <v>4</v>
      </c>
      <c r="E8029" s="12">
        <f t="shared" si="1509"/>
        <v>2</v>
      </c>
      <c r="F8029" s="124" t="str">
        <f t="shared" si="1510"/>
        <v>0</v>
      </c>
      <c r="G8029" s="1">
        <f ca="1">(OFFSET(O8029,0,MATCH(Customer!$J$6,'CDH &amp; HDH'!$P$11:$X$11,0)))</f>
        <v>47</v>
      </c>
      <c r="H8029" s="1" t="str">
        <f t="shared" si="1511"/>
        <v>Heating</v>
      </c>
      <c r="I8029" s="1">
        <f ca="1">OFFSET(IF($H8029="Cooling",Customer!$C$25,Customer!$C$52),E8029,D8029)</f>
        <v>66</v>
      </c>
      <c r="J8029" s="1">
        <f ca="1">OFFSET(IF($H8029="Cooling",Customer!$L$25,Customer!$L$52),$E8029,$D8029)</f>
        <v>64</v>
      </c>
      <c r="K8029" s="16">
        <f t="shared" si="1512"/>
        <v>0</v>
      </c>
      <c r="L8029" s="16">
        <f t="shared" si="1513"/>
        <v>0</v>
      </c>
      <c r="M8029" s="17">
        <f t="shared" ca="1" si="1505"/>
        <v>19</v>
      </c>
      <c r="N8029" s="17">
        <f t="shared" ca="1" si="1506"/>
        <v>17</v>
      </c>
      <c r="O8029" s="4"/>
      <c r="P8029" s="4">
        <v>35</v>
      </c>
      <c r="Q8029" s="4">
        <v>28</v>
      </c>
      <c r="R8029" s="4">
        <v>36</v>
      </c>
      <c r="S8029" s="4">
        <v>36</v>
      </c>
      <c r="T8029" s="4">
        <v>42</v>
      </c>
      <c r="U8029" s="4">
        <v>37</v>
      </c>
      <c r="V8029" s="13">
        <v>47</v>
      </c>
      <c r="W8029" s="4">
        <v>26</v>
      </c>
      <c r="X8029" s="4">
        <v>30</v>
      </c>
      <c r="Y8029">
        <f t="shared" si="1514"/>
        <v>0</v>
      </c>
      <c r="Z8029">
        <f t="shared" si="1515"/>
        <v>0</v>
      </c>
    </row>
    <row r="8030" spans="2:26" x14ac:dyDescent="0.25">
      <c r="B8030" s="11">
        <f t="shared" si="1516"/>
        <v>44896.083333313887</v>
      </c>
      <c r="C8030" s="1">
        <f t="shared" si="1507"/>
        <v>12</v>
      </c>
      <c r="D8030" s="1">
        <f t="shared" si="1508"/>
        <v>4</v>
      </c>
      <c r="E8030" s="12">
        <f t="shared" si="1509"/>
        <v>3</v>
      </c>
      <c r="F8030" s="124" t="str">
        <f t="shared" si="1510"/>
        <v>0</v>
      </c>
      <c r="G8030" s="1">
        <f ca="1">(OFFSET(O8030,0,MATCH(Customer!$J$6,'CDH &amp; HDH'!$P$11:$X$11,0)))</f>
        <v>49</v>
      </c>
      <c r="H8030" s="1" t="str">
        <f t="shared" si="1511"/>
        <v>Heating</v>
      </c>
      <c r="I8030" s="1">
        <f ca="1">OFFSET(IF($H8030="Cooling",Customer!$C$25,Customer!$C$52),E8030,D8030)</f>
        <v>66</v>
      </c>
      <c r="J8030" s="1">
        <f ca="1">OFFSET(IF($H8030="Cooling",Customer!$L$25,Customer!$L$52),$E8030,$D8030)</f>
        <v>64</v>
      </c>
      <c r="K8030" s="16">
        <f t="shared" si="1512"/>
        <v>0</v>
      </c>
      <c r="L8030" s="16">
        <f t="shared" si="1513"/>
        <v>0</v>
      </c>
      <c r="M8030" s="17">
        <f t="shared" ca="1" si="1505"/>
        <v>17</v>
      </c>
      <c r="N8030" s="17">
        <f t="shared" ca="1" si="1506"/>
        <v>15</v>
      </c>
      <c r="O8030" s="4"/>
      <c r="P8030" s="4">
        <v>34</v>
      </c>
      <c r="Q8030" s="4">
        <v>26</v>
      </c>
      <c r="R8030" s="4">
        <v>39</v>
      </c>
      <c r="S8030" s="4">
        <v>36</v>
      </c>
      <c r="T8030" s="4">
        <v>43</v>
      </c>
      <c r="U8030" s="4">
        <v>37</v>
      </c>
      <c r="V8030" s="13">
        <v>49</v>
      </c>
      <c r="W8030" s="4">
        <v>26</v>
      </c>
      <c r="X8030" s="4">
        <v>29</v>
      </c>
      <c r="Y8030">
        <f t="shared" si="1514"/>
        <v>0</v>
      </c>
      <c r="Z8030">
        <f t="shared" si="1515"/>
        <v>0</v>
      </c>
    </row>
    <row r="8031" spans="2:26" x14ac:dyDescent="0.25">
      <c r="B8031" s="11">
        <f t="shared" si="1516"/>
        <v>44896.124999980551</v>
      </c>
      <c r="C8031" s="1">
        <f t="shared" si="1507"/>
        <v>12</v>
      </c>
      <c r="D8031" s="1">
        <f t="shared" si="1508"/>
        <v>4</v>
      </c>
      <c r="E8031" s="12">
        <f t="shared" si="1509"/>
        <v>4</v>
      </c>
      <c r="F8031" s="124" t="str">
        <f t="shared" si="1510"/>
        <v>0</v>
      </c>
      <c r="G8031" s="1">
        <f ca="1">(OFFSET(O8031,0,MATCH(Customer!$J$6,'CDH &amp; HDH'!$P$11:$X$11,0)))</f>
        <v>51</v>
      </c>
      <c r="H8031" s="1" t="str">
        <f t="shared" si="1511"/>
        <v>Heating</v>
      </c>
      <c r="I8031" s="1">
        <f ca="1">OFFSET(IF($H8031="Cooling",Customer!$C$25,Customer!$C$52),E8031,D8031)</f>
        <v>66</v>
      </c>
      <c r="J8031" s="1">
        <f ca="1">OFFSET(IF($H8031="Cooling",Customer!$L$25,Customer!$L$52),$E8031,$D8031)</f>
        <v>64</v>
      </c>
      <c r="K8031" s="16">
        <f t="shared" si="1512"/>
        <v>0</v>
      </c>
      <c r="L8031" s="16">
        <f t="shared" si="1513"/>
        <v>0</v>
      </c>
      <c r="M8031" s="17">
        <f t="shared" ca="1" si="1505"/>
        <v>15</v>
      </c>
      <c r="N8031" s="17">
        <f t="shared" ca="1" si="1506"/>
        <v>13</v>
      </c>
      <c r="O8031" s="4"/>
      <c r="P8031" s="4">
        <v>33</v>
      </c>
      <c r="Q8031" s="4">
        <v>23</v>
      </c>
      <c r="R8031" s="4">
        <v>42</v>
      </c>
      <c r="S8031" s="4">
        <v>36</v>
      </c>
      <c r="T8031" s="4">
        <v>43</v>
      </c>
      <c r="U8031" s="4">
        <v>37</v>
      </c>
      <c r="V8031" s="13">
        <v>51</v>
      </c>
      <c r="W8031" s="4">
        <v>25</v>
      </c>
      <c r="X8031" s="4">
        <v>29</v>
      </c>
      <c r="Y8031">
        <f t="shared" si="1514"/>
        <v>0</v>
      </c>
      <c r="Z8031">
        <f t="shared" si="1515"/>
        <v>0</v>
      </c>
    </row>
    <row r="8032" spans="2:26" x14ac:dyDescent="0.25">
      <c r="B8032" s="11">
        <f t="shared" si="1516"/>
        <v>44896.166666647216</v>
      </c>
      <c r="C8032" s="1">
        <f t="shared" si="1507"/>
        <v>12</v>
      </c>
      <c r="D8032" s="1">
        <f t="shared" si="1508"/>
        <v>4</v>
      </c>
      <c r="E8032" s="12">
        <f t="shared" si="1509"/>
        <v>5</v>
      </c>
      <c r="F8032" s="124" t="str">
        <f t="shared" si="1510"/>
        <v>0</v>
      </c>
      <c r="G8032" s="1">
        <f ca="1">(OFFSET(O8032,0,MATCH(Customer!$J$6,'CDH &amp; HDH'!$P$11:$X$11,0)))</f>
        <v>51</v>
      </c>
      <c r="H8032" s="1" t="str">
        <f t="shared" si="1511"/>
        <v>Heating</v>
      </c>
      <c r="I8032" s="1">
        <f ca="1">OFFSET(IF($H8032="Cooling",Customer!$C$25,Customer!$C$52),E8032,D8032)</f>
        <v>66</v>
      </c>
      <c r="J8032" s="1">
        <f ca="1">OFFSET(IF($H8032="Cooling",Customer!$L$25,Customer!$L$52),$E8032,$D8032)</f>
        <v>64</v>
      </c>
      <c r="K8032" s="16">
        <f t="shared" si="1512"/>
        <v>0</v>
      </c>
      <c r="L8032" s="16">
        <f t="shared" si="1513"/>
        <v>0</v>
      </c>
      <c r="M8032" s="17">
        <f t="shared" ca="1" si="1505"/>
        <v>15</v>
      </c>
      <c r="N8032" s="17">
        <f t="shared" ca="1" si="1506"/>
        <v>13</v>
      </c>
      <c r="O8032" s="4"/>
      <c r="P8032" s="4">
        <v>30</v>
      </c>
      <c r="Q8032" s="4">
        <v>22</v>
      </c>
      <c r="R8032" s="4">
        <v>42</v>
      </c>
      <c r="S8032" s="4">
        <v>35</v>
      </c>
      <c r="T8032" s="4">
        <v>43</v>
      </c>
      <c r="U8032" s="4">
        <v>36</v>
      </c>
      <c r="V8032" s="13">
        <v>51</v>
      </c>
      <c r="W8032" s="4">
        <v>25</v>
      </c>
      <c r="X8032" s="4">
        <v>27</v>
      </c>
      <c r="Y8032">
        <f t="shared" si="1514"/>
        <v>0</v>
      </c>
      <c r="Z8032">
        <f t="shared" si="1515"/>
        <v>0</v>
      </c>
    </row>
    <row r="8033" spans="2:26" x14ac:dyDescent="0.25">
      <c r="B8033" s="11">
        <f t="shared" si="1516"/>
        <v>44896.20833331388</v>
      </c>
      <c r="C8033" s="1">
        <f t="shared" si="1507"/>
        <v>12</v>
      </c>
      <c r="D8033" s="1">
        <f t="shared" si="1508"/>
        <v>4</v>
      </c>
      <c r="E8033" s="12">
        <f t="shared" si="1509"/>
        <v>6</v>
      </c>
      <c r="F8033" s="124" t="str">
        <f t="shared" si="1510"/>
        <v>0</v>
      </c>
      <c r="G8033" s="1">
        <f ca="1">(OFFSET(O8033,0,MATCH(Customer!$J$6,'CDH &amp; HDH'!$P$11:$X$11,0)))</f>
        <v>53</v>
      </c>
      <c r="H8033" s="1" t="str">
        <f t="shared" si="1511"/>
        <v>Heating</v>
      </c>
      <c r="I8033" s="1">
        <f ca="1">OFFSET(IF($H8033="Cooling",Customer!$C$25,Customer!$C$52),E8033,D8033)</f>
        <v>66</v>
      </c>
      <c r="J8033" s="1">
        <f ca="1">OFFSET(IF($H8033="Cooling",Customer!$L$25,Customer!$L$52),$E8033,$D8033)</f>
        <v>64</v>
      </c>
      <c r="K8033" s="16">
        <f t="shared" si="1512"/>
        <v>0</v>
      </c>
      <c r="L8033" s="16">
        <f t="shared" si="1513"/>
        <v>0</v>
      </c>
      <c r="M8033" s="17">
        <f t="shared" ca="1" si="1505"/>
        <v>13</v>
      </c>
      <c r="N8033" s="17">
        <f t="shared" ca="1" si="1506"/>
        <v>11</v>
      </c>
      <c r="O8033" s="4"/>
      <c r="P8033" s="4">
        <v>28</v>
      </c>
      <c r="Q8033" s="4">
        <v>23</v>
      </c>
      <c r="R8033" s="4">
        <v>42</v>
      </c>
      <c r="S8033" s="4">
        <v>35</v>
      </c>
      <c r="T8033" s="4">
        <v>43</v>
      </c>
      <c r="U8033" s="4">
        <v>34</v>
      </c>
      <c r="V8033" s="13">
        <v>53</v>
      </c>
      <c r="W8033" s="4">
        <v>23</v>
      </c>
      <c r="X8033" s="4">
        <v>26</v>
      </c>
      <c r="Y8033">
        <f t="shared" si="1514"/>
        <v>0</v>
      </c>
      <c r="Z8033">
        <f t="shared" si="1515"/>
        <v>0</v>
      </c>
    </row>
    <row r="8034" spans="2:26" x14ac:dyDescent="0.25">
      <c r="B8034" s="11">
        <f t="shared" si="1516"/>
        <v>44896.249999980544</v>
      </c>
      <c r="C8034" s="1">
        <f t="shared" si="1507"/>
        <v>12</v>
      </c>
      <c r="D8034" s="1">
        <f t="shared" si="1508"/>
        <v>4</v>
      </c>
      <c r="E8034" s="12">
        <f t="shared" si="1509"/>
        <v>7</v>
      </c>
      <c r="F8034" s="124" t="str">
        <f t="shared" si="1510"/>
        <v>0</v>
      </c>
      <c r="G8034" s="1">
        <f ca="1">(OFFSET(O8034,0,MATCH(Customer!$J$6,'CDH &amp; HDH'!$P$11:$X$11,0)))</f>
        <v>55</v>
      </c>
      <c r="H8034" s="1" t="str">
        <f t="shared" si="1511"/>
        <v>Heating</v>
      </c>
      <c r="I8034" s="1">
        <f ca="1">OFFSET(IF($H8034="Cooling",Customer!$C$25,Customer!$C$52),E8034,D8034)</f>
        <v>66</v>
      </c>
      <c r="J8034" s="1">
        <f ca="1">OFFSET(IF($H8034="Cooling",Customer!$L$25,Customer!$L$52),$E8034,$D8034)</f>
        <v>64</v>
      </c>
      <c r="K8034" s="16">
        <f t="shared" si="1512"/>
        <v>0</v>
      </c>
      <c r="L8034" s="16">
        <f t="shared" si="1513"/>
        <v>0</v>
      </c>
      <c r="M8034" s="17">
        <f t="shared" ca="1" si="1505"/>
        <v>11</v>
      </c>
      <c r="N8034" s="17">
        <f t="shared" ca="1" si="1506"/>
        <v>9</v>
      </c>
      <c r="O8034" s="4"/>
      <c r="P8034" s="4">
        <v>27</v>
      </c>
      <c r="Q8034" s="4">
        <v>24</v>
      </c>
      <c r="R8034" s="4">
        <v>42</v>
      </c>
      <c r="S8034" s="4">
        <v>35</v>
      </c>
      <c r="T8034" s="4">
        <v>42</v>
      </c>
      <c r="U8034" s="4">
        <v>35</v>
      </c>
      <c r="V8034" s="13">
        <v>55</v>
      </c>
      <c r="W8034" s="4">
        <v>21</v>
      </c>
      <c r="X8034" s="4">
        <v>25</v>
      </c>
      <c r="Y8034">
        <f t="shared" si="1514"/>
        <v>0</v>
      </c>
      <c r="Z8034">
        <f t="shared" si="1515"/>
        <v>0</v>
      </c>
    </row>
    <row r="8035" spans="2:26" x14ac:dyDescent="0.25">
      <c r="B8035" s="11">
        <f t="shared" si="1516"/>
        <v>44896.291666647208</v>
      </c>
      <c r="C8035" s="1">
        <f t="shared" si="1507"/>
        <v>12</v>
      </c>
      <c r="D8035" s="1">
        <f t="shared" si="1508"/>
        <v>4</v>
      </c>
      <c r="E8035" s="12">
        <f t="shared" si="1509"/>
        <v>8</v>
      </c>
      <c r="F8035" s="124" t="str">
        <f t="shared" si="1510"/>
        <v>0</v>
      </c>
      <c r="G8035" s="1">
        <f ca="1">(OFFSET(O8035,0,MATCH(Customer!$J$6,'CDH &amp; HDH'!$P$11:$X$11,0)))</f>
        <v>57</v>
      </c>
      <c r="H8035" s="1" t="str">
        <f t="shared" si="1511"/>
        <v>Heating</v>
      </c>
      <c r="I8035" s="1">
        <f ca="1">OFFSET(IF($H8035="Cooling",Customer!$C$25,Customer!$C$52),E8035,D8035)</f>
        <v>70</v>
      </c>
      <c r="J8035" s="1">
        <f ca="1">OFFSET(IF($H8035="Cooling",Customer!$L$25,Customer!$L$52),$E8035,$D8035)</f>
        <v>70</v>
      </c>
      <c r="K8035" s="16">
        <f t="shared" si="1512"/>
        <v>0</v>
      </c>
      <c r="L8035" s="16">
        <f t="shared" si="1513"/>
        <v>0</v>
      </c>
      <c r="M8035" s="17">
        <f t="shared" ca="1" si="1505"/>
        <v>13</v>
      </c>
      <c r="N8035" s="17">
        <f t="shared" ca="1" si="1506"/>
        <v>13</v>
      </c>
      <c r="O8035" s="4"/>
      <c r="P8035" s="4">
        <v>27</v>
      </c>
      <c r="Q8035" s="4">
        <v>25</v>
      </c>
      <c r="R8035" s="4">
        <v>43</v>
      </c>
      <c r="S8035" s="4">
        <v>36</v>
      </c>
      <c r="T8035" s="4">
        <v>42</v>
      </c>
      <c r="U8035" s="4">
        <v>35</v>
      </c>
      <c r="V8035" s="13">
        <v>57</v>
      </c>
      <c r="W8035" s="4">
        <v>23</v>
      </c>
      <c r="X8035" s="4">
        <v>23</v>
      </c>
      <c r="Y8035">
        <f t="shared" si="1514"/>
        <v>0</v>
      </c>
      <c r="Z8035">
        <f t="shared" si="1515"/>
        <v>0</v>
      </c>
    </row>
    <row r="8036" spans="2:26" x14ac:dyDescent="0.25">
      <c r="B8036" s="11">
        <f t="shared" si="1516"/>
        <v>44896.333333313873</v>
      </c>
      <c r="C8036" s="1">
        <f t="shared" si="1507"/>
        <v>12</v>
      </c>
      <c r="D8036" s="1">
        <f t="shared" si="1508"/>
        <v>4</v>
      </c>
      <c r="E8036" s="12">
        <f t="shared" si="1509"/>
        <v>9</v>
      </c>
      <c r="F8036" s="124" t="str">
        <f t="shared" si="1510"/>
        <v>0</v>
      </c>
      <c r="G8036" s="1">
        <f ca="1">(OFFSET(O8036,0,MATCH(Customer!$J$6,'CDH &amp; HDH'!$P$11:$X$11,0)))</f>
        <v>59</v>
      </c>
      <c r="H8036" s="1" t="str">
        <f t="shared" si="1511"/>
        <v>Heating</v>
      </c>
      <c r="I8036" s="1">
        <f ca="1">OFFSET(IF($H8036="Cooling",Customer!$C$25,Customer!$C$52),E8036,D8036)</f>
        <v>70</v>
      </c>
      <c r="J8036" s="1">
        <f ca="1">OFFSET(IF($H8036="Cooling",Customer!$L$25,Customer!$L$52),$E8036,$D8036)</f>
        <v>70</v>
      </c>
      <c r="K8036" s="16">
        <f t="shared" si="1512"/>
        <v>0</v>
      </c>
      <c r="L8036" s="16">
        <f t="shared" si="1513"/>
        <v>0</v>
      </c>
      <c r="M8036" s="17">
        <f t="shared" ref="M8036:M8099" ca="1" si="1517">IF($H8036="Cooling",0,MAX(0,I8036-$G8036))</f>
        <v>11</v>
      </c>
      <c r="N8036" s="17">
        <f t="shared" ref="N8036:N8099" ca="1" si="1518">IF($H8036="Cooling",0,MAX(0,J8036-$G8036))</f>
        <v>11</v>
      </c>
      <c r="O8036" s="4"/>
      <c r="P8036" s="4">
        <v>32</v>
      </c>
      <c r="Q8036" s="4">
        <v>27</v>
      </c>
      <c r="R8036" s="4">
        <v>45</v>
      </c>
      <c r="S8036" s="4">
        <v>37</v>
      </c>
      <c r="T8036" s="4">
        <v>42</v>
      </c>
      <c r="U8036" s="4">
        <v>38</v>
      </c>
      <c r="V8036" s="13">
        <v>59</v>
      </c>
      <c r="W8036" s="4">
        <v>26</v>
      </c>
      <c r="X8036" s="4">
        <v>26</v>
      </c>
      <c r="Y8036">
        <f t="shared" si="1514"/>
        <v>0</v>
      </c>
      <c r="Z8036">
        <f t="shared" si="1515"/>
        <v>0</v>
      </c>
    </row>
    <row r="8037" spans="2:26" x14ac:dyDescent="0.25">
      <c r="B8037" s="11">
        <f t="shared" si="1516"/>
        <v>44896.374999980537</v>
      </c>
      <c r="C8037" s="1">
        <f t="shared" si="1507"/>
        <v>12</v>
      </c>
      <c r="D8037" s="1">
        <f t="shared" si="1508"/>
        <v>4</v>
      </c>
      <c r="E8037" s="12">
        <f t="shared" si="1509"/>
        <v>10</v>
      </c>
      <c r="F8037" s="124" t="str">
        <f t="shared" si="1510"/>
        <v>0</v>
      </c>
      <c r="G8037" s="1">
        <f ca="1">(OFFSET(O8037,0,MATCH(Customer!$J$6,'CDH &amp; HDH'!$P$11:$X$11,0)))</f>
        <v>64</v>
      </c>
      <c r="H8037" s="1" t="str">
        <f t="shared" si="1511"/>
        <v>Heating</v>
      </c>
      <c r="I8037" s="1">
        <f ca="1">OFFSET(IF($H8037="Cooling",Customer!$C$25,Customer!$C$52),E8037,D8037)</f>
        <v>70</v>
      </c>
      <c r="J8037" s="1">
        <f ca="1">OFFSET(IF($H8037="Cooling",Customer!$L$25,Customer!$L$52),$E8037,$D8037)</f>
        <v>70</v>
      </c>
      <c r="K8037" s="16">
        <f t="shared" si="1512"/>
        <v>0</v>
      </c>
      <c r="L8037" s="16">
        <f t="shared" si="1513"/>
        <v>0</v>
      </c>
      <c r="M8037" s="17">
        <f t="shared" ca="1" si="1517"/>
        <v>6</v>
      </c>
      <c r="N8037" s="17">
        <f t="shared" ca="1" si="1518"/>
        <v>6</v>
      </c>
      <c r="O8037" s="4"/>
      <c r="P8037" s="4">
        <v>35</v>
      </c>
      <c r="Q8037" s="4">
        <v>30</v>
      </c>
      <c r="R8037" s="4">
        <v>46</v>
      </c>
      <c r="S8037" s="4">
        <v>38</v>
      </c>
      <c r="T8037" s="4">
        <v>43</v>
      </c>
      <c r="U8037" s="4">
        <v>40</v>
      </c>
      <c r="V8037" s="13">
        <v>64</v>
      </c>
      <c r="W8037" s="4">
        <v>30</v>
      </c>
      <c r="X8037" s="4">
        <v>29</v>
      </c>
      <c r="Y8037">
        <f t="shared" si="1514"/>
        <v>0</v>
      </c>
      <c r="Z8037">
        <f t="shared" si="1515"/>
        <v>0</v>
      </c>
    </row>
    <row r="8038" spans="2:26" x14ac:dyDescent="0.25">
      <c r="B8038" s="11">
        <f t="shared" si="1516"/>
        <v>44896.416666647201</v>
      </c>
      <c r="C8038" s="1">
        <f t="shared" si="1507"/>
        <v>12</v>
      </c>
      <c r="D8038" s="1">
        <f t="shared" si="1508"/>
        <v>4</v>
      </c>
      <c r="E8038" s="12">
        <f t="shared" si="1509"/>
        <v>11</v>
      </c>
      <c r="F8038" s="124" t="str">
        <f t="shared" si="1510"/>
        <v>0</v>
      </c>
      <c r="G8038" s="1">
        <f ca="1">(OFFSET(O8038,0,MATCH(Customer!$J$6,'CDH &amp; HDH'!$P$11:$X$11,0)))</f>
        <v>60</v>
      </c>
      <c r="H8038" s="1" t="str">
        <f t="shared" si="1511"/>
        <v>Heating</v>
      </c>
      <c r="I8038" s="1">
        <f ca="1">OFFSET(IF($H8038="Cooling",Customer!$C$25,Customer!$C$52),E8038,D8038)</f>
        <v>70</v>
      </c>
      <c r="J8038" s="1">
        <f ca="1">OFFSET(IF($H8038="Cooling",Customer!$L$25,Customer!$L$52),$E8038,$D8038)</f>
        <v>70</v>
      </c>
      <c r="K8038" s="16">
        <f t="shared" si="1512"/>
        <v>0</v>
      </c>
      <c r="L8038" s="16">
        <f t="shared" si="1513"/>
        <v>0</v>
      </c>
      <c r="M8038" s="17">
        <f t="shared" ca="1" si="1517"/>
        <v>10</v>
      </c>
      <c r="N8038" s="17">
        <f t="shared" ca="1" si="1518"/>
        <v>10</v>
      </c>
      <c r="O8038" s="4"/>
      <c r="P8038" s="4">
        <v>37</v>
      </c>
      <c r="Q8038" s="4">
        <v>32</v>
      </c>
      <c r="R8038" s="4">
        <v>48</v>
      </c>
      <c r="S8038" s="4">
        <v>41</v>
      </c>
      <c r="T8038" s="4">
        <v>43</v>
      </c>
      <c r="U8038" s="4">
        <v>42</v>
      </c>
      <c r="V8038" s="13">
        <v>60</v>
      </c>
      <c r="W8038" s="4">
        <v>32</v>
      </c>
      <c r="X8038" s="4">
        <v>32</v>
      </c>
      <c r="Y8038">
        <f t="shared" si="1514"/>
        <v>0</v>
      </c>
      <c r="Z8038">
        <f t="shared" si="1515"/>
        <v>0</v>
      </c>
    </row>
    <row r="8039" spans="2:26" x14ac:dyDescent="0.25">
      <c r="B8039" s="11">
        <f t="shared" si="1516"/>
        <v>44896.458333313865</v>
      </c>
      <c r="C8039" s="1">
        <f t="shared" si="1507"/>
        <v>12</v>
      </c>
      <c r="D8039" s="1">
        <f t="shared" si="1508"/>
        <v>4</v>
      </c>
      <c r="E8039" s="12">
        <f t="shared" si="1509"/>
        <v>12</v>
      </c>
      <c r="F8039" s="124" t="str">
        <f t="shared" si="1510"/>
        <v>0</v>
      </c>
      <c r="G8039" s="1">
        <f ca="1">(OFFSET(O8039,0,MATCH(Customer!$J$6,'CDH &amp; HDH'!$P$11:$X$11,0)))</f>
        <v>60</v>
      </c>
      <c r="H8039" s="1" t="str">
        <f t="shared" si="1511"/>
        <v>Heating</v>
      </c>
      <c r="I8039" s="1">
        <f ca="1">OFFSET(IF($H8039="Cooling",Customer!$C$25,Customer!$C$52),E8039,D8039)</f>
        <v>70</v>
      </c>
      <c r="J8039" s="1">
        <f ca="1">OFFSET(IF($H8039="Cooling",Customer!$L$25,Customer!$L$52),$E8039,$D8039)</f>
        <v>70</v>
      </c>
      <c r="K8039" s="16">
        <f t="shared" si="1512"/>
        <v>0</v>
      </c>
      <c r="L8039" s="16">
        <f t="shared" si="1513"/>
        <v>0</v>
      </c>
      <c r="M8039" s="17">
        <f t="shared" ca="1" si="1517"/>
        <v>10</v>
      </c>
      <c r="N8039" s="17">
        <f t="shared" ca="1" si="1518"/>
        <v>10</v>
      </c>
      <c r="O8039" s="4"/>
      <c r="P8039" s="4">
        <v>40</v>
      </c>
      <c r="Q8039" s="4">
        <v>35</v>
      </c>
      <c r="R8039" s="4">
        <v>51</v>
      </c>
      <c r="S8039" s="4">
        <v>42</v>
      </c>
      <c r="T8039" s="4">
        <v>44</v>
      </c>
      <c r="U8039" s="4">
        <v>43</v>
      </c>
      <c r="V8039" s="13">
        <v>60</v>
      </c>
      <c r="W8039" s="4">
        <v>35</v>
      </c>
      <c r="X8039" s="4">
        <v>35</v>
      </c>
      <c r="Y8039">
        <f t="shared" si="1514"/>
        <v>0</v>
      </c>
      <c r="Z8039">
        <f t="shared" si="1515"/>
        <v>0</v>
      </c>
    </row>
    <row r="8040" spans="2:26" x14ac:dyDescent="0.25">
      <c r="B8040" s="11">
        <f t="shared" si="1516"/>
        <v>44896.49999998053</v>
      </c>
      <c r="C8040" s="1">
        <f t="shared" si="1507"/>
        <v>12</v>
      </c>
      <c r="D8040" s="1">
        <f t="shared" si="1508"/>
        <v>4</v>
      </c>
      <c r="E8040" s="12">
        <f t="shared" si="1509"/>
        <v>13</v>
      </c>
      <c r="F8040" s="124" t="str">
        <f t="shared" si="1510"/>
        <v>0</v>
      </c>
      <c r="G8040" s="1">
        <f ca="1">(OFFSET(O8040,0,MATCH(Customer!$J$6,'CDH &amp; HDH'!$P$11:$X$11,0)))</f>
        <v>58</v>
      </c>
      <c r="H8040" s="1" t="str">
        <f t="shared" si="1511"/>
        <v>Heating</v>
      </c>
      <c r="I8040" s="1">
        <f ca="1">OFFSET(IF($H8040="Cooling",Customer!$C$25,Customer!$C$52),E8040,D8040)</f>
        <v>70</v>
      </c>
      <c r="J8040" s="1">
        <f ca="1">OFFSET(IF($H8040="Cooling",Customer!$L$25,Customer!$L$52),$E8040,$D8040)</f>
        <v>70</v>
      </c>
      <c r="K8040" s="16">
        <f t="shared" si="1512"/>
        <v>0</v>
      </c>
      <c r="L8040" s="16">
        <f t="shared" si="1513"/>
        <v>0</v>
      </c>
      <c r="M8040" s="17">
        <f t="shared" ca="1" si="1517"/>
        <v>12</v>
      </c>
      <c r="N8040" s="17">
        <f t="shared" ca="1" si="1518"/>
        <v>12</v>
      </c>
      <c r="O8040" s="4"/>
      <c r="P8040" s="4">
        <v>42</v>
      </c>
      <c r="Q8040" s="4">
        <v>37</v>
      </c>
      <c r="R8040" s="4">
        <v>53</v>
      </c>
      <c r="S8040" s="4">
        <v>42</v>
      </c>
      <c r="T8040" s="4">
        <v>45</v>
      </c>
      <c r="U8040" s="4">
        <v>44</v>
      </c>
      <c r="V8040" s="13">
        <v>58</v>
      </c>
      <c r="W8040" s="4">
        <v>37</v>
      </c>
      <c r="X8040" s="4">
        <v>40</v>
      </c>
      <c r="Y8040">
        <f t="shared" si="1514"/>
        <v>0</v>
      </c>
      <c r="Z8040">
        <f t="shared" si="1515"/>
        <v>0</v>
      </c>
    </row>
    <row r="8041" spans="2:26" x14ac:dyDescent="0.25">
      <c r="B8041" s="11">
        <f t="shared" si="1516"/>
        <v>44896.541666647194</v>
      </c>
      <c r="C8041" s="1">
        <f t="shared" si="1507"/>
        <v>12</v>
      </c>
      <c r="D8041" s="1">
        <f t="shared" si="1508"/>
        <v>4</v>
      </c>
      <c r="E8041" s="12">
        <f t="shared" si="1509"/>
        <v>14</v>
      </c>
      <c r="F8041" s="124" t="str">
        <f t="shared" si="1510"/>
        <v>0</v>
      </c>
      <c r="G8041" s="1">
        <f ca="1">(OFFSET(O8041,0,MATCH(Customer!$J$6,'CDH &amp; HDH'!$P$11:$X$11,0)))</f>
        <v>52</v>
      </c>
      <c r="H8041" s="1" t="str">
        <f t="shared" si="1511"/>
        <v>Heating</v>
      </c>
      <c r="I8041" s="1">
        <f ca="1">OFFSET(IF($H8041="Cooling",Customer!$C$25,Customer!$C$52),E8041,D8041)</f>
        <v>70</v>
      </c>
      <c r="J8041" s="1">
        <f ca="1">OFFSET(IF($H8041="Cooling",Customer!$L$25,Customer!$L$52),$E8041,$D8041)</f>
        <v>70</v>
      </c>
      <c r="K8041" s="16">
        <f t="shared" si="1512"/>
        <v>0</v>
      </c>
      <c r="L8041" s="16">
        <f t="shared" si="1513"/>
        <v>0</v>
      </c>
      <c r="M8041" s="17">
        <f t="shared" ca="1" si="1517"/>
        <v>18</v>
      </c>
      <c r="N8041" s="17">
        <f t="shared" ca="1" si="1518"/>
        <v>18</v>
      </c>
      <c r="O8041" s="4"/>
      <c r="P8041" s="4">
        <v>44</v>
      </c>
      <c r="Q8041" s="4">
        <v>39</v>
      </c>
      <c r="R8041" s="4">
        <v>50</v>
      </c>
      <c r="S8041" s="4">
        <v>44</v>
      </c>
      <c r="T8041" s="4">
        <v>46</v>
      </c>
      <c r="U8041" s="4">
        <v>45</v>
      </c>
      <c r="V8041" s="13">
        <v>52</v>
      </c>
      <c r="W8041" s="4">
        <v>39</v>
      </c>
      <c r="X8041" s="4">
        <v>40</v>
      </c>
      <c r="Y8041">
        <f t="shared" si="1514"/>
        <v>0</v>
      </c>
      <c r="Z8041">
        <f t="shared" si="1515"/>
        <v>0</v>
      </c>
    </row>
    <row r="8042" spans="2:26" x14ac:dyDescent="0.25">
      <c r="B8042" s="11">
        <f t="shared" si="1516"/>
        <v>44896.583333313858</v>
      </c>
      <c r="C8042" s="1">
        <f t="shared" si="1507"/>
        <v>12</v>
      </c>
      <c r="D8042" s="1">
        <f t="shared" si="1508"/>
        <v>4</v>
      </c>
      <c r="E8042" s="12">
        <f t="shared" si="1509"/>
        <v>15</v>
      </c>
      <c r="F8042" s="124" t="str">
        <f t="shared" si="1510"/>
        <v>0</v>
      </c>
      <c r="G8042" s="1">
        <f ca="1">(OFFSET(O8042,0,MATCH(Customer!$J$6,'CDH &amp; HDH'!$P$11:$X$11,0)))</f>
        <v>50</v>
      </c>
      <c r="H8042" s="1" t="str">
        <f t="shared" si="1511"/>
        <v>Heating</v>
      </c>
      <c r="I8042" s="1">
        <f ca="1">OFFSET(IF($H8042="Cooling",Customer!$C$25,Customer!$C$52),E8042,D8042)</f>
        <v>70</v>
      </c>
      <c r="J8042" s="1">
        <f ca="1">OFFSET(IF($H8042="Cooling",Customer!$L$25,Customer!$L$52),$E8042,$D8042)</f>
        <v>70</v>
      </c>
      <c r="K8042" s="16">
        <f t="shared" si="1512"/>
        <v>0</v>
      </c>
      <c r="L8042" s="16">
        <f t="shared" si="1513"/>
        <v>0</v>
      </c>
      <c r="M8042" s="17">
        <f t="shared" ca="1" si="1517"/>
        <v>20</v>
      </c>
      <c r="N8042" s="17">
        <f t="shared" ca="1" si="1518"/>
        <v>20</v>
      </c>
      <c r="O8042" s="4"/>
      <c r="P8042" s="4">
        <v>44</v>
      </c>
      <c r="Q8042" s="4">
        <v>39</v>
      </c>
      <c r="R8042" s="4">
        <v>48</v>
      </c>
      <c r="S8042" s="4">
        <v>45</v>
      </c>
      <c r="T8042" s="4">
        <v>47</v>
      </c>
      <c r="U8042" s="4">
        <v>45</v>
      </c>
      <c r="V8042" s="13">
        <v>50</v>
      </c>
      <c r="W8042" s="4">
        <v>40</v>
      </c>
      <c r="X8042" s="4">
        <v>40</v>
      </c>
      <c r="Y8042">
        <f t="shared" si="1514"/>
        <v>0</v>
      </c>
      <c r="Z8042">
        <f t="shared" si="1515"/>
        <v>0</v>
      </c>
    </row>
    <row r="8043" spans="2:26" x14ac:dyDescent="0.25">
      <c r="B8043" s="11">
        <f t="shared" si="1516"/>
        <v>44896.624999980522</v>
      </c>
      <c r="C8043" s="1">
        <f t="shared" si="1507"/>
        <v>12</v>
      </c>
      <c r="D8043" s="1">
        <f t="shared" si="1508"/>
        <v>4</v>
      </c>
      <c r="E8043" s="12">
        <f t="shared" si="1509"/>
        <v>16</v>
      </c>
      <c r="F8043" s="124" t="str">
        <f t="shared" si="1510"/>
        <v>0</v>
      </c>
      <c r="G8043" s="1">
        <f ca="1">(OFFSET(O8043,0,MATCH(Customer!$J$6,'CDH &amp; HDH'!$P$11:$X$11,0)))</f>
        <v>46</v>
      </c>
      <c r="H8043" s="1" t="str">
        <f t="shared" si="1511"/>
        <v>Heating</v>
      </c>
      <c r="I8043" s="1">
        <f ca="1">OFFSET(IF($H8043="Cooling",Customer!$C$25,Customer!$C$52),E8043,D8043)</f>
        <v>70</v>
      </c>
      <c r="J8043" s="1">
        <f ca="1">OFFSET(IF($H8043="Cooling",Customer!$L$25,Customer!$L$52),$E8043,$D8043)</f>
        <v>70</v>
      </c>
      <c r="K8043" s="16">
        <f t="shared" si="1512"/>
        <v>0</v>
      </c>
      <c r="L8043" s="16">
        <f t="shared" si="1513"/>
        <v>0</v>
      </c>
      <c r="M8043" s="17">
        <f t="shared" ca="1" si="1517"/>
        <v>24</v>
      </c>
      <c r="N8043" s="17">
        <f t="shared" ca="1" si="1518"/>
        <v>24</v>
      </c>
      <c r="O8043" s="4"/>
      <c r="P8043" s="4">
        <v>42</v>
      </c>
      <c r="Q8043" s="4">
        <v>37</v>
      </c>
      <c r="R8043" s="4">
        <v>45</v>
      </c>
      <c r="S8043" s="4">
        <v>44</v>
      </c>
      <c r="T8043" s="4">
        <v>47</v>
      </c>
      <c r="U8043" s="4">
        <v>44</v>
      </c>
      <c r="V8043" s="13">
        <v>46</v>
      </c>
      <c r="W8043" s="4">
        <v>39</v>
      </c>
      <c r="X8043" s="4">
        <v>41</v>
      </c>
      <c r="Y8043">
        <f t="shared" si="1514"/>
        <v>0</v>
      </c>
      <c r="Z8043">
        <f t="shared" si="1515"/>
        <v>0</v>
      </c>
    </row>
    <row r="8044" spans="2:26" x14ac:dyDescent="0.25">
      <c r="B8044" s="11">
        <f t="shared" si="1516"/>
        <v>44896.666666647187</v>
      </c>
      <c r="C8044" s="1">
        <f t="shared" si="1507"/>
        <v>12</v>
      </c>
      <c r="D8044" s="1">
        <f t="shared" si="1508"/>
        <v>4</v>
      </c>
      <c r="E8044" s="12">
        <f t="shared" si="1509"/>
        <v>17</v>
      </c>
      <c r="F8044" s="124" t="str">
        <f t="shared" si="1510"/>
        <v>0</v>
      </c>
      <c r="G8044" s="1">
        <f ca="1">(OFFSET(O8044,0,MATCH(Customer!$J$6,'CDH &amp; HDH'!$P$11:$X$11,0)))</f>
        <v>43</v>
      </c>
      <c r="H8044" s="1" t="str">
        <f t="shared" si="1511"/>
        <v>Heating</v>
      </c>
      <c r="I8044" s="1">
        <f ca="1">OFFSET(IF($H8044="Cooling",Customer!$C$25,Customer!$C$52),E8044,D8044)</f>
        <v>70</v>
      </c>
      <c r="J8044" s="1">
        <f ca="1">OFFSET(IF($H8044="Cooling",Customer!$L$25,Customer!$L$52),$E8044,$D8044)</f>
        <v>70</v>
      </c>
      <c r="K8044" s="16">
        <f t="shared" si="1512"/>
        <v>0</v>
      </c>
      <c r="L8044" s="16">
        <f t="shared" si="1513"/>
        <v>0</v>
      </c>
      <c r="M8044" s="17">
        <f t="shared" ca="1" si="1517"/>
        <v>27</v>
      </c>
      <c r="N8044" s="17">
        <f t="shared" ca="1" si="1518"/>
        <v>27</v>
      </c>
      <c r="O8044" s="4"/>
      <c r="P8044" s="4">
        <v>40</v>
      </c>
      <c r="Q8044" s="4">
        <v>36</v>
      </c>
      <c r="R8044" s="4">
        <v>42</v>
      </c>
      <c r="S8044" s="4">
        <v>44</v>
      </c>
      <c r="T8044" s="4">
        <v>46</v>
      </c>
      <c r="U8044" s="4">
        <v>41</v>
      </c>
      <c r="V8044" s="13">
        <v>43</v>
      </c>
      <c r="W8044" s="4">
        <v>36</v>
      </c>
      <c r="X8044" s="4">
        <v>40</v>
      </c>
      <c r="Y8044">
        <f t="shared" si="1514"/>
        <v>0</v>
      </c>
      <c r="Z8044">
        <f t="shared" si="1515"/>
        <v>0</v>
      </c>
    </row>
    <row r="8045" spans="2:26" x14ac:dyDescent="0.25">
      <c r="B8045" s="11">
        <f t="shared" si="1516"/>
        <v>44896.708333313851</v>
      </c>
      <c r="C8045" s="1">
        <f t="shared" si="1507"/>
        <v>12</v>
      </c>
      <c r="D8045" s="1">
        <f t="shared" si="1508"/>
        <v>4</v>
      </c>
      <c r="E8045" s="12">
        <f t="shared" si="1509"/>
        <v>18</v>
      </c>
      <c r="F8045" s="124" t="str">
        <f t="shared" si="1510"/>
        <v>0</v>
      </c>
      <c r="G8045" s="1">
        <f ca="1">(OFFSET(O8045,0,MATCH(Customer!$J$6,'CDH &amp; HDH'!$P$11:$X$11,0)))</f>
        <v>42</v>
      </c>
      <c r="H8045" s="1" t="str">
        <f t="shared" si="1511"/>
        <v>Heating</v>
      </c>
      <c r="I8045" s="1">
        <f ca="1">OFFSET(IF($H8045="Cooling",Customer!$C$25,Customer!$C$52),E8045,D8045)</f>
        <v>70</v>
      </c>
      <c r="J8045" s="1">
        <f ca="1">OFFSET(IF($H8045="Cooling",Customer!$L$25,Customer!$L$52),$E8045,$D8045)</f>
        <v>70</v>
      </c>
      <c r="K8045" s="16">
        <f t="shared" si="1512"/>
        <v>0</v>
      </c>
      <c r="L8045" s="16">
        <f t="shared" si="1513"/>
        <v>0</v>
      </c>
      <c r="M8045" s="17">
        <f t="shared" ca="1" si="1517"/>
        <v>28</v>
      </c>
      <c r="N8045" s="17">
        <f t="shared" ca="1" si="1518"/>
        <v>28</v>
      </c>
      <c r="O8045" s="4"/>
      <c r="P8045" s="4">
        <v>38</v>
      </c>
      <c r="Q8045" s="4">
        <v>35</v>
      </c>
      <c r="R8045" s="4">
        <v>39</v>
      </c>
      <c r="S8045" s="4">
        <v>43</v>
      </c>
      <c r="T8045" s="4">
        <v>46</v>
      </c>
      <c r="U8045" s="4">
        <v>41</v>
      </c>
      <c r="V8045" s="13">
        <v>42</v>
      </c>
      <c r="W8045" s="4">
        <v>35</v>
      </c>
      <c r="X8045" s="4">
        <v>40</v>
      </c>
      <c r="Y8045">
        <f t="shared" si="1514"/>
        <v>0</v>
      </c>
      <c r="Z8045">
        <f t="shared" si="1515"/>
        <v>0</v>
      </c>
    </row>
    <row r="8046" spans="2:26" x14ac:dyDescent="0.25">
      <c r="B8046" s="11">
        <f t="shared" si="1516"/>
        <v>44896.749999980515</v>
      </c>
      <c r="C8046" s="1">
        <f t="shared" si="1507"/>
        <v>12</v>
      </c>
      <c r="D8046" s="1">
        <f t="shared" si="1508"/>
        <v>4</v>
      </c>
      <c r="E8046" s="12">
        <f t="shared" si="1509"/>
        <v>19</v>
      </c>
      <c r="F8046" s="124" t="str">
        <f t="shared" si="1510"/>
        <v>0</v>
      </c>
      <c r="G8046" s="1">
        <f ca="1">(OFFSET(O8046,0,MATCH(Customer!$J$6,'CDH &amp; HDH'!$P$11:$X$11,0)))</f>
        <v>43</v>
      </c>
      <c r="H8046" s="1" t="str">
        <f t="shared" si="1511"/>
        <v>Heating</v>
      </c>
      <c r="I8046" s="1">
        <f ca="1">OFFSET(IF($H8046="Cooling",Customer!$C$25,Customer!$C$52),E8046,D8046)</f>
        <v>66</v>
      </c>
      <c r="J8046" s="1">
        <f ca="1">OFFSET(IF($H8046="Cooling",Customer!$L$25,Customer!$L$52),$E8046,$D8046)</f>
        <v>64</v>
      </c>
      <c r="K8046" s="16">
        <f t="shared" si="1512"/>
        <v>0</v>
      </c>
      <c r="L8046" s="16">
        <f t="shared" si="1513"/>
        <v>0</v>
      </c>
      <c r="M8046" s="17">
        <f t="shared" ca="1" si="1517"/>
        <v>23</v>
      </c>
      <c r="N8046" s="17">
        <f t="shared" ca="1" si="1518"/>
        <v>21</v>
      </c>
      <c r="O8046" s="4"/>
      <c r="P8046" s="4">
        <v>38</v>
      </c>
      <c r="Q8046" s="4">
        <v>34</v>
      </c>
      <c r="R8046" s="4">
        <v>36</v>
      </c>
      <c r="S8046" s="4">
        <v>43</v>
      </c>
      <c r="T8046" s="4">
        <v>45</v>
      </c>
      <c r="U8046" s="4">
        <v>37</v>
      </c>
      <c r="V8046" s="13">
        <v>43</v>
      </c>
      <c r="W8046" s="4">
        <v>34</v>
      </c>
      <c r="X8046" s="4">
        <v>40</v>
      </c>
      <c r="Y8046">
        <f t="shared" si="1514"/>
        <v>0</v>
      </c>
      <c r="Z8046">
        <f t="shared" si="1515"/>
        <v>0</v>
      </c>
    </row>
    <row r="8047" spans="2:26" x14ac:dyDescent="0.25">
      <c r="B8047" s="11">
        <f t="shared" si="1516"/>
        <v>44896.791666647179</v>
      </c>
      <c r="C8047" s="1">
        <f t="shared" si="1507"/>
        <v>12</v>
      </c>
      <c r="D8047" s="1">
        <f t="shared" si="1508"/>
        <v>4</v>
      </c>
      <c r="E8047" s="12">
        <f t="shared" si="1509"/>
        <v>20</v>
      </c>
      <c r="F8047" s="124" t="str">
        <f t="shared" si="1510"/>
        <v>0</v>
      </c>
      <c r="G8047" s="1">
        <f ca="1">(OFFSET(O8047,0,MATCH(Customer!$J$6,'CDH &amp; HDH'!$P$11:$X$11,0)))</f>
        <v>44</v>
      </c>
      <c r="H8047" s="1" t="str">
        <f t="shared" si="1511"/>
        <v>Heating</v>
      </c>
      <c r="I8047" s="1">
        <f ca="1">OFFSET(IF($H8047="Cooling",Customer!$C$25,Customer!$C$52),E8047,D8047)</f>
        <v>66</v>
      </c>
      <c r="J8047" s="1">
        <f ca="1">OFFSET(IF($H8047="Cooling",Customer!$L$25,Customer!$L$52),$E8047,$D8047)</f>
        <v>64</v>
      </c>
      <c r="K8047" s="16">
        <f t="shared" si="1512"/>
        <v>0</v>
      </c>
      <c r="L8047" s="16">
        <f t="shared" si="1513"/>
        <v>0</v>
      </c>
      <c r="M8047" s="17">
        <f t="shared" ca="1" si="1517"/>
        <v>22</v>
      </c>
      <c r="N8047" s="17">
        <f t="shared" ca="1" si="1518"/>
        <v>20</v>
      </c>
      <c r="O8047" s="4"/>
      <c r="P8047" s="4">
        <v>38</v>
      </c>
      <c r="Q8047" s="4">
        <v>34</v>
      </c>
      <c r="R8047" s="4">
        <v>36</v>
      </c>
      <c r="S8047" s="4">
        <v>43</v>
      </c>
      <c r="T8047" s="4">
        <v>43</v>
      </c>
      <c r="U8047" s="4">
        <v>38</v>
      </c>
      <c r="V8047" s="13">
        <v>44</v>
      </c>
      <c r="W8047" s="4">
        <v>34</v>
      </c>
      <c r="X8047" s="4">
        <v>38</v>
      </c>
      <c r="Y8047">
        <f t="shared" si="1514"/>
        <v>0</v>
      </c>
      <c r="Z8047">
        <f t="shared" si="1515"/>
        <v>0</v>
      </c>
    </row>
    <row r="8048" spans="2:26" x14ac:dyDescent="0.25">
      <c r="B8048" s="11">
        <f t="shared" si="1516"/>
        <v>44896.833333313843</v>
      </c>
      <c r="C8048" s="1">
        <f t="shared" si="1507"/>
        <v>12</v>
      </c>
      <c r="D8048" s="1">
        <f t="shared" si="1508"/>
        <v>4</v>
      </c>
      <c r="E8048" s="12">
        <f t="shared" si="1509"/>
        <v>21</v>
      </c>
      <c r="F8048" s="124" t="str">
        <f t="shared" si="1510"/>
        <v>0</v>
      </c>
      <c r="G8048" s="1">
        <f ca="1">(OFFSET(O8048,0,MATCH(Customer!$J$6,'CDH &amp; HDH'!$P$11:$X$11,0)))</f>
        <v>42</v>
      </c>
      <c r="H8048" s="1" t="str">
        <f t="shared" si="1511"/>
        <v>Heating</v>
      </c>
      <c r="I8048" s="1">
        <f ca="1">OFFSET(IF($H8048="Cooling",Customer!$C$25,Customer!$C$52),E8048,D8048)</f>
        <v>66</v>
      </c>
      <c r="J8048" s="1">
        <f ca="1">OFFSET(IF($H8048="Cooling",Customer!$L$25,Customer!$L$52),$E8048,$D8048)</f>
        <v>64</v>
      </c>
      <c r="K8048" s="16">
        <f t="shared" si="1512"/>
        <v>0</v>
      </c>
      <c r="L8048" s="16">
        <f t="shared" si="1513"/>
        <v>0</v>
      </c>
      <c r="M8048" s="17">
        <f t="shared" ca="1" si="1517"/>
        <v>24</v>
      </c>
      <c r="N8048" s="17">
        <f t="shared" ca="1" si="1518"/>
        <v>22</v>
      </c>
      <c r="O8048" s="4"/>
      <c r="P8048" s="4">
        <v>36</v>
      </c>
      <c r="Q8048" s="4">
        <v>34</v>
      </c>
      <c r="R8048" s="4">
        <v>35</v>
      </c>
      <c r="S8048" s="4">
        <v>43</v>
      </c>
      <c r="T8048" s="4">
        <v>43</v>
      </c>
      <c r="U8048" s="4">
        <v>37</v>
      </c>
      <c r="V8048" s="13">
        <v>42</v>
      </c>
      <c r="W8048" s="4">
        <v>34</v>
      </c>
      <c r="X8048" s="4">
        <v>37</v>
      </c>
      <c r="Y8048">
        <f t="shared" si="1514"/>
        <v>0</v>
      </c>
      <c r="Z8048">
        <f t="shared" si="1515"/>
        <v>0</v>
      </c>
    </row>
    <row r="8049" spans="2:26" x14ac:dyDescent="0.25">
      <c r="B8049" s="11">
        <f t="shared" si="1516"/>
        <v>44896.874999980508</v>
      </c>
      <c r="C8049" s="1">
        <f t="shared" si="1507"/>
        <v>12</v>
      </c>
      <c r="D8049" s="1">
        <f t="shared" si="1508"/>
        <v>4</v>
      </c>
      <c r="E8049" s="12">
        <f t="shared" si="1509"/>
        <v>22</v>
      </c>
      <c r="F8049" s="124" t="str">
        <f t="shared" si="1510"/>
        <v>0</v>
      </c>
      <c r="G8049" s="1">
        <f ca="1">(OFFSET(O8049,0,MATCH(Customer!$J$6,'CDH &amp; HDH'!$P$11:$X$11,0)))</f>
        <v>41</v>
      </c>
      <c r="H8049" s="1" t="str">
        <f t="shared" si="1511"/>
        <v>Heating</v>
      </c>
      <c r="I8049" s="1">
        <f ca="1">OFFSET(IF($H8049="Cooling",Customer!$C$25,Customer!$C$52),E8049,D8049)</f>
        <v>66</v>
      </c>
      <c r="J8049" s="1">
        <f ca="1">OFFSET(IF($H8049="Cooling",Customer!$L$25,Customer!$L$52),$E8049,$D8049)</f>
        <v>64</v>
      </c>
      <c r="K8049" s="16">
        <f t="shared" si="1512"/>
        <v>0</v>
      </c>
      <c r="L8049" s="16">
        <f t="shared" si="1513"/>
        <v>0</v>
      </c>
      <c r="M8049" s="17">
        <f t="shared" ca="1" si="1517"/>
        <v>25</v>
      </c>
      <c r="N8049" s="17">
        <f t="shared" ca="1" si="1518"/>
        <v>23</v>
      </c>
      <c r="O8049" s="4"/>
      <c r="P8049" s="4">
        <v>33</v>
      </c>
      <c r="Q8049" s="4">
        <v>34</v>
      </c>
      <c r="R8049" s="4">
        <v>35</v>
      </c>
      <c r="S8049" s="4">
        <v>44</v>
      </c>
      <c r="T8049" s="4">
        <v>40</v>
      </c>
      <c r="U8049" s="4">
        <v>36</v>
      </c>
      <c r="V8049" s="13">
        <v>41</v>
      </c>
      <c r="W8049" s="4">
        <v>33</v>
      </c>
      <c r="X8049" s="4">
        <v>34</v>
      </c>
      <c r="Y8049">
        <f t="shared" si="1514"/>
        <v>0</v>
      </c>
      <c r="Z8049">
        <f t="shared" si="1515"/>
        <v>0</v>
      </c>
    </row>
    <row r="8050" spans="2:26" x14ac:dyDescent="0.25">
      <c r="B8050" s="11">
        <f t="shared" si="1516"/>
        <v>44896.916666647172</v>
      </c>
      <c r="C8050" s="1">
        <f t="shared" si="1507"/>
        <v>12</v>
      </c>
      <c r="D8050" s="1">
        <f t="shared" si="1508"/>
        <v>4</v>
      </c>
      <c r="E8050" s="12">
        <f t="shared" si="1509"/>
        <v>23</v>
      </c>
      <c r="F8050" s="124" t="str">
        <f t="shared" si="1510"/>
        <v>0</v>
      </c>
      <c r="G8050" s="1">
        <f ca="1">(OFFSET(O8050,0,MATCH(Customer!$J$6,'CDH &amp; HDH'!$P$11:$X$11,0)))</f>
        <v>40</v>
      </c>
      <c r="H8050" s="1" t="str">
        <f t="shared" si="1511"/>
        <v>Heating</v>
      </c>
      <c r="I8050" s="1">
        <f ca="1">OFFSET(IF($H8050="Cooling",Customer!$C$25,Customer!$C$52),E8050,D8050)</f>
        <v>66</v>
      </c>
      <c r="J8050" s="1">
        <f ca="1">OFFSET(IF($H8050="Cooling",Customer!$L$25,Customer!$L$52),$E8050,$D8050)</f>
        <v>64</v>
      </c>
      <c r="K8050" s="16">
        <f t="shared" si="1512"/>
        <v>0</v>
      </c>
      <c r="L8050" s="16">
        <f t="shared" si="1513"/>
        <v>0</v>
      </c>
      <c r="M8050" s="17">
        <f t="shared" ca="1" si="1517"/>
        <v>26</v>
      </c>
      <c r="N8050" s="17">
        <f t="shared" ca="1" si="1518"/>
        <v>24</v>
      </c>
      <c r="O8050" s="4"/>
      <c r="P8050" s="4">
        <v>29</v>
      </c>
      <c r="Q8050" s="4">
        <v>34</v>
      </c>
      <c r="R8050" s="4">
        <v>34</v>
      </c>
      <c r="S8050" s="4">
        <v>45</v>
      </c>
      <c r="T8050" s="4">
        <v>43</v>
      </c>
      <c r="U8050" s="4">
        <v>35</v>
      </c>
      <c r="V8050" s="13">
        <v>40</v>
      </c>
      <c r="W8050" s="4">
        <v>32</v>
      </c>
      <c r="X8050" s="4">
        <v>32</v>
      </c>
      <c r="Y8050">
        <f t="shared" si="1514"/>
        <v>0</v>
      </c>
      <c r="Z8050">
        <f t="shared" si="1515"/>
        <v>0</v>
      </c>
    </row>
    <row r="8051" spans="2:26" x14ac:dyDescent="0.25">
      <c r="B8051" s="11">
        <f t="shared" si="1516"/>
        <v>44896.958333313836</v>
      </c>
      <c r="C8051" s="1">
        <f t="shared" si="1507"/>
        <v>12</v>
      </c>
      <c r="D8051" s="1">
        <f t="shared" si="1508"/>
        <v>4</v>
      </c>
      <c r="E8051" s="12">
        <f t="shared" si="1509"/>
        <v>24</v>
      </c>
      <c r="F8051" s="124" t="str">
        <f t="shared" si="1510"/>
        <v>0</v>
      </c>
      <c r="G8051" s="1">
        <f ca="1">(OFFSET(O8051,0,MATCH(Customer!$J$6,'CDH &amp; HDH'!$P$11:$X$11,0)))</f>
        <v>39</v>
      </c>
      <c r="H8051" s="1" t="str">
        <f t="shared" si="1511"/>
        <v>Heating</v>
      </c>
      <c r="I8051" s="1">
        <f ca="1">OFFSET(IF($H8051="Cooling",Customer!$C$25,Customer!$C$52),E8051,D8051)</f>
        <v>66</v>
      </c>
      <c r="J8051" s="1">
        <f ca="1">OFFSET(IF($H8051="Cooling",Customer!$L$25,Customer!$L$52),$E8051,$D8051)</f>
        <v>64</v>
      </c>
      <c r="K8051" s="16">
        <f t="shared" si="1512"/>
        <v>0</v>
      </c>
      <c r="L8051" s="16">
        <f t="shared" si="1513"/>
        <v>0</v>
      </c>
      <c r="M8051" s="17">
        <f t="shared" ca="1" si="1517"/>
        <v>27</v>
      </c>
      <c r="N8051" s="17">
        <f t="shared" ca="1" si="1518"/>
        <v>25</v>
      </c>
      <c r="O8051" s="4"/>
      <c r="P8051" s="4">
        <v>28</v>
      </c>
      <c r="Q8051" s="4">
        <v>33</v>
      </c>
      <c r="R8051" s="4">
        <v>33</v>
      </c>
      <c r="S8051" s="4">
        <v>45</v>
      </c>
      <c r="T8051" s="4">
        <v>44</v>
      </c>
      <c r="U8051" s="4">
        <v>33</v>
      </c>
      <c r="V8051" s="13">
        <v>39</v>
      </c>
      <c r="W8051" s="4">
        <v>33</v>
      </c>
      <c r="X8051" s="4">
        <v>31</v>
      </c>
      <c r="Y8051">
        <f t="shared" si="1514"/>
        <v>0</v>
      </c>
      <c r="Z8051">
        <f t="shared" si="1515"/>
        <v>0</v>
      </c>
    </row>
    <row r="8052" spans="2:26" x14ac:dyDescent="0.25">
      <c r="B8052" s="11">
        <f t="shared" si="1516"/>
        <v>44896.9999999805</v>
      </c>
      <c r="C8052" s="1">
        <f t="shared" si="1507"/>
        <v>12</v>
      </c>
      <c r="D8052" s="1">
        <f t="shared" si="1508"/>
        <v>5</v>
      </c>
      <c r="E8052" s="12">
        <f t="shared" si="1509"/>
        <v>1</v>
      </c>
      <c r="F8052" s="124" t="str">
        <f t="shared" si="1510"/>
        <v>0</v>
      </c>
      <c r="G8052" s="1">
        <f ca="1">(OFFSET(O8052,0,MATCH(Customer!$J$6,'CDH &amp; HDH'!$P$11:$X$11,0)))</f>
        <v>40</v>
      </c>
      <c r="H8052" s="1" t="str">
        <f t="shared" si="1511"/>
        <v>Heating</v>
      </c>
      <c r="I8052" s="1">
        <f ca="1">OFFSET(IF($H8052="Cooling",Customer!$C$25,Customer!$C$52),E8052,D8052)</f>
        <v>66</v>
      </c>
      <c r="J8052" s="1">
        <f ca="1">OFFSET(IF($H8052="Cooling",Customer!$L$25,Customer!$L$52),$E8052,$D8052)</f>
        <v>64</v>
      </c>
      <c r="K8052" s="16">
        <f t="shared" si="1512"/>
        <v>0</v>
      </c>
      <c r="L8052" s="16">
        <f t="shared" si="1513"/>
        <v>0</v>
      </c>
      <c r="M8052" s="17">
        <f t="shared" ca="1" si="1517"/>
        <v>26</v>
      </c>
      <c r="N8052" s="17">
        <f t="shared" ca="1" si="1518"/>
        <v>24</v>
      </c>
      <c r="O8052" s="4"/>
      <c r="P8052" s="4">
        <v>27</v>
      </c>
      <c r="Q8052" s="4">
        <v>34</v>
      </c>
      <c r="R8052" s="4">
        <v>32</v>
      </c>
      <c r="S8052" s="4">
        <v>43</v>
      </c>
      <c r="T8052" s="4">
        <v>40</v>
      </c>
      <c r="U8052" s="4">
        <v>34</v>
      </c>
      <c r="V8052" s="13">
        <v>40</v>
      </c>
      <c r="W8052" s="4">
        <v>33</v>
      </c>
      <c r="X8052" s="4">
        <v>31</v>
      </c>
      <c r="Y8052">
        <f t="shared" si="1514"/>
        <v>0</v>
      </c>
      <c r="Z8052">
        <f t="shared" si="1515"/>
        <v>0</v>
      </c>
    </row>
    <row r="8053" spans="2:26" x14ac:dyDescent="0.25">
      <c r="B8053" s="11">
        <f t="shared" si="1516"/>
        <v>44897.041666647165</v>
      </c>
      <c r="C8053" s="1">
        <f t="shared" si="1507"/>
        <v>12</v>
      </c>
      <c r="D8053" s="1">
        <f t="shared" si="1508"/>
        <v>5</v>
      </c>
      <c r="E8053" s="12">
        <f t="shared" si="1509"/>
        <v>2</v>
      </c>
      <c r="F8053" s="124" t="str">
        <f t="shared" si="1510"/>
        <v>0</v>
      </c>
      <c r="G8053" s="1">
        <f ca="1">(OFFSET(O8053,0,MATCH(Customer!$J$6,'CDH &amp; HDH'!$P$11:$X$11,0)))</f>
        <v>40</v>
      </c>
      <c r="H8053" s="1" t="str">
        <f t="shared" si="1511"/>
        <v>Heating</v>
      </c>
      <c r="I8053" s="1">
        <f ca="1">OFFSET(IF($H8053="Cooling",Customer!$C$25,Customer!$C$52),E8053,D8053)</f>
        <v>66</v>
      </c>
      <c r="J8053" s="1">
        <f ca="1">OFFSET(IF($H8053="Cooling",Customer!$L$25,Customer!$L$52),$E8053,$D8053)</f>
        <v>64</v>
      </c>
      <c r="K8053" s="16">
        <f t="shared" si="1512"/>
        <v>0</v>
      </c>
      <c r="L8053" s="16">
        <f t="shared" si="1513"/>
        <v>0</v>
      </c>
      <c r="M8053" s="17">
        <f t="shared" ca="1" si="1517"/>
        <v>26</v>
      </c>
      <c r="N8053" s="17">
        <f t="shared" ca="1" si="1518"/>
        <v>24</v>
      </c>
      <c r="O8053" s="4"/>
      <c r="P8053" s="4">
        <v>30</v>
      </c>
      <c r="Q8053" s="4">
        <v>34</v>
      </c>
      <c r="R8053" s="4">
        <v>33</v>
      </c>
      <c r="S8053" s="4">
        <v>43</v>
      </c>
      <c r="T8053" s="4">
        <v>43</v>
      </c>
      <c r="U8053" s="4">
        <v>36</v>
      </c>
      <c r="V8053" s="13">
        <v>40</v>
      </c>
      <c r="W8053" s="4">
        <v>32</v>
      </c>
      <c r="X8053" s="4">
        <v>30</v>
      </c>
      <c r="Y8053">
        <f t="shared" si="1514"/>
        <v>0</v>
      </c>
      <c r="Z8053">
        <f t="shared" si="1515"/>
        <v>0</v>
      </c>
    </row>
    <row r="8054" spans="2:26" x14ac:dyDescent="0.25">
      <c r="B8054" s="11">
        <f t="shared" si="1516"/>
        <v>44897.083333313829</v>
      </c>
      <c r="C8054" s="1">
        <f t="shared" si="1507"/>
        <v>12</v>
      </c>
      <c r="D8054" s="1">
        <f t="shared" si="1508"/>
        <v>5</v>
      </c>
      <c r="E8054" s="12">
        <f t="shared" si="1509"/>
        <v>3</v>
      </c>
      <c r="F8054" s="124" t="str">
        <f t="shared" si="1510"/>
        <v>0</v>
      </c>
      <c r="G8054" s="1">
        <f ca="1">(OFFSET(O8054,0,MATCH(Customer!$J$6,'CDH &amp; HDH'!$P$11:$X$11,0)))</f>
        <v>42</v>
      </c>
      <c r="H8054" s="1" t="str">
        <f t="shared" si="1511"/>
        <v>Heating</v>
      </c>
      <c r="I8054" s="1">
        <f ca="1">OFFSET(IF($H8054="Cooling",Customer!$C$25,Customer!$C$52),E8054,D8054)</f>
        <v>66</v>
      </c>
      <c r="J8054" s="1">
        <f ca="1">OFFSET(IF($H8054="Cooling",Customer!$L$25,Customer!$L$52),$E8054,$D8054)</f>
        <v>64</v>
      </c>
      <c r="K8054" s="16">
        <f t="shared" si="1512"/>
        <v>0</v>
      </c>
      <c r="L8054" s="16">
        <f t="shared" si="1513"/>
        <v>0</v>
      </c>
      <c r="M8054" s="17">
        <f t="shared" ca="1" si="1517"/>
        <v>24</v>
      </c>
      <c r="N8054" s="17">
        <f t="shared" ca="1" si="1518"/>
        <v>22</v>
      </c>
      <c r="O8054" s="4"/>
      <c r="P8054" s="4">
        <v>28</v>
      </c>
      <c r="Q8054" s="4">
        <v>35</v>
      </c>
      <c r="R8054" s="4">
        <v>33</v>
      </c>
      <c r="S8054" s="4">
        <v>42</v>
      </c>
      <c r="T8054" s="4">
        <v>44</v>
      </c>
      <c r="U8054" s="4">
        <v>35</v>
      </c>
      <c r="V8054" s="13">
        <v>42</v>
      </c>
      <c r="W8054" s="4">
        <v>32</v>
      </c>
      <c r="X8054" s="4">
        <v>28</v>
      </c>
      <c r="Y8054">
        <f t="shared" si="1514"/>
        <v>0</v>
      </c>
      <c r="Z8054">
        <f t="shared" si="1515"/>
        <v>0</v>
      </c>
    </row>
    <row r="8055" spans="2:26" x14ac:dyDescent="0.25">
      <c r="B8055" s="11">
        <f t="shared" si="1516"/>
        <v>44897.124999980493</v>
      </c>
      <c r="C8055" s="1">
        <f t="shared" si="1507"/>
        <v>12</v>
      </c>
      <c r="D8055" s="1">
        <f t="shared" si="1508"/>
        <v>5</v>
      </c>
      <c r="E8055" s="12">
        <f t="shared" si="1509"/>
        <v>4</v>
      </c>
      <c r="F8055" s="124" t="str">
        <f t="shared" si="1510"/>
        <v>0</v>
      </c>
      <c r="G8055" s="1">
        <f ca="1">(OFFSET(O8055,0,MATCH(Customer!$J$6,'CDH &amp; HDH'!$P$11:$X$11,0)))</f>
        <v>41</v>
      </c>
      <c r="H8055" s="1" t="str">
        <f t="shared" si="1511"/>
        <v>Heating</v>
      </c>
      <c r="I8055" s="1">
        <f ca="1">OFFSET(IF($H8055="Cooling",Customer!$C$25,Customer!$C$52),E8055,D8055)</f>
        <v>66</v>
      </c>
      <c r="J8055" s="1">
        <f ca="1">OFFSET(IF($H8055="Cooling",Customer!$L$25,Customer!$L$52),$E8055,$D8055)</f>
        <v>64</v>
      </c>
      <c r="K8055" s="16">
        <f t="shared" si="1512"/>
        <v>0</v>
      </c>
      <c r="L8055" s="16">
        <f t="shared" si="1513"/>
        <v>0</v>
      </c>
      <c r="M8055" s="17">
        <f t="shared" ca="1" si="1517"/>
        <v>25</v>
      </c>
      <c r="N8055" s="17">
        <f t="shared" ca="1" si="1518"/>
        <v>23</v>
      </c>
      <c r="O8055" s="4"/>
      <c r="P8055" s="4">
        <v>27</v>
      </c>
      <c r="Q8055" s="4">
        <v>35</v>
      </c>
      <c r="R8055" s="4">
        <v>34</v>
      </c>
      <c r="S8055" s="4">
        <v>43</v>
      </c>
      <c r="T8055" s="4">
        <v>40</v>
      </c>
      <c r="U8055" s="4">
        <v>36</v>
      </c>
      <c r="V8055" s="13">
        <v>41</v>
      </c>
      <c r="W8055" s="4">
        <v>33</v>
      </c>
      <c r="X8055" s="4">
        <v>27</v>
      </c>
      <c r="Y8055">
        <f t="shared" si="1514"/>
        <v>0</v>
      </c>
      <c r="Z8055">
        <f t="shared" si="1515"/>
        <v>0</v>
      </c>
    </row>
    <row r="8056" spans="2:26" x14ac:dyDescent="0.25">
      <c r="B8056" s="11">
        <f t="shared" si="1516"/>
        <v>44897.166666647157</v>
      </c>
      <c r="C8056" s="1">
        <f t="shared" si="1507"/>
        <v>12</v>
      </c>
      <c r="D8056" s="1">
        <f t="shared" si="1508"/>
        <v>5</v>
      </c>
      <c r="E8056" s="12">
        <f t="shared" si="1509"/>
        <v>5</v>
      </c>
      <c r="F8056" s="124" t="str">
        <f t="shared" si="1510"/>
        <v>0</v>
      </c>
      <c r="G8056" s="1">
        <f ca="1">(OFFSET(O8056,0,MATCH(Customer!$J$6,'CDH &amp; HDH'!$P$11:$X$11,0)))</f>
        <v>40</v>
      </c>
      <c r="H8056" s="1" t="str">
        <f t="shared" si="1511"/>
        <v>Heating</v>
      </c>
      <c r="I8056" s="1">
        <f ca="1">OFFSET(IF($H8056="Cooling",Customer!$C$25,Customer!$C$52),E8056,D8056)</f>
        <v>66</v>
      </c>
      <c r="J8056" s="1">
        <f ca="1">OFFSET(IF($H8056="Cooling",Customer!$L$25,Customer!$L$52),$E8056,$D8056)</f>
        <v>64</v>
      </c>
      <c r="K8056" s="16">
        <f t="shared" si="1512"/>
        <v>0</v>
      </c>
      <c r="L8056" s="16">
        <f t="shared" si="1513"/>
        <v>0</v>
      </c>
      <c r="M8056" s="17">
        <f t="shared" ca="1" si="1517"/>
        <v>26</v>
      </c>
      <c r="N8056" s="17">
        <f t="shared" ca="1" si="1518"/>
        <v>24</v>
      </c>
      <c r="O8056" s="4"/>
      <c r="P8056" s="4">
        <v>27</v>
      </c>
      <c r="Q8056" s="4">
        <v>36</v>
      </c>
      <c r="R8056" s="4">
        <v>34</v>
      </c>
      <c r="S8056" s="4">
        <v>42</v>
      </c>
      <c r="T8056" s="4">
        <v>43</v>
      </c>
      <c r="U8056" s="4">
        <v>38</v>
      </c>
      <c r="V8056" s="13">
        <v>40</v>
      </c>
      <c r="W8056" s="4">
        <v>30</v>
      </c>
      <c r="X8056" s="4">
        <v>27</v>
      </c>
      <c r="Y8056">
        <f t="shared" si="1514"/>
        <v>0</v>
      </c>
      <c r="Z8056">
        <f t="shared" si="1515"/>
        <v>0</v>
      </c>
    </row>
    <row r="8057" spans="2:26" x14ac:dyDescent="0.25">
      <c r="B8057" s="11">
        <f t="shared" si="1516"/>
        <v>44897.208333313822</v>
      </c>
      <c r="C8057" s="1">
        <f t="shared" si="1507"/>
        <v>12</v>
      </c>
      <c r="D8057" s="1">
        <f t="shared" si="1508"/>
        <v>5</v>
      </c>
      <c r="E8057" s="12">
        <f t="shared" si="1509"/>
        <v>6</v>
      </c>
      <c r="F8057" s="124" t="str">
        <f t="shared" si="1510"/>
        <v>0</v>
      </c>
      <c r="G8057" s="1">
        <f ca="1">(OFFSET(O8057,0,MATCH(Customer!$J$6,'CDH &amp; HDH'!$P$11:$X$11,0)))</f>
        <v>40</v>
      </c>
      <c r="H8057" s="1" t="str">
        <f t="shared" si="1511"/>
        <v>Heating</v>
      </c>
      <c r="I8057" s="1">
        <f ca="1">OFFSET(IF($H8057="Cooling",Customer!$C$25,Customer!$C$52),E8057,D8057)</f>
        <v>66</v>
      </c>
      <c r="J8057" s="1">
        <f ca="1">OFFSET(IF($H8057="Cooling",Customer!$L$25,Customer!$L$52),$E8057,$D8057)</f>
        <v>64</v>
      </c>
      <c r="K8057" s="16">
        <f t="shared" si="1512"/>
        <v>0</v>
      </c>
      <c r="L8057" s="16">
        <f t="shared" si="1513"/>
        <v>0</v>
      </c>
      <c r="M8057" s="17">
        <f t="shared" ca="1" si="1517"/>
        <v>26</v>
      </c>
      <c r="N8057" s="17">
        <f t="shared" ca="1" si="1518"/>
        <v>24</v>
      </c>
      <c r="O8057" s="4"/>
      <c r="P8057" s="4">
        <v>26</v>
      </c>
      <c r="Q8057" s="4">
        <v>36</v>
      </c>
      <c r="R8057" s="4">
        <v>34</v>
      </c>
      <c r="S8057" s="4">
        <v>42</v>
      </c>
      <c r="T8057" s="4">
        <v>44</v>
      </c>
      <c r="U8057" s="4">
        <v>37</v>
      </c>
      <c r="V8057" s="13">
        <v>40</v>
      </c>
      <c r="W8057" s="4">
        <v>33</v>
      </c>
      <c r="X8057" s="4">
        <v>26</v>
      </c>
      <c r="Y8057">
        <f t="shared" si="1514"/>
        <v>0</v>
      </c>
      <c r="Z8057">
        <f t="shared" si="1515"/>
        <v>0</v>
      </c>
    </row>
    <row r="8058" spans="2:26" x14ac:dyDescent="0.25">
      <c r="B8058" s="11">
        <f t="shared" si="1516"/>
        <v>44897.249999980486</v>
      </c>
      <c r="C8058" s="1">
        <f t="shared" si="1507"/>
        <v>12</v>
      </c>
      <c r="D8058" s="1">
        <f t="shared" si="1508"/>
        <v>5</v>
      </c>
      <c r="E8058" s="12">
        <f t="shared" si="1509"/>
        <v>7</v>
      </c>
      <c r="F8058" s="124" t="str">
        <f t="shared" si="1510"/>
        <v>0</v>
      </c>
      <c r="G8058" s="1">
        <f ca="1">(OFFSET(O8058,0,MATCH(Customer!$J$6,'CDH &amp; HDH'!$P$11:$X$11,0)))</f>
        <v>39</v>
      </c>
      <c r="H8058" s="1" t="str">
        <f t="shared" si="1511"/>
        <v>Heating</v>
      </c>
      <c r="I8058" s="1">
        <f ca="1">OFFSET(IF($H8058="Cooling",Customer!$C$25,Customer!$C$52),E8058,D8058)</f>
        <v>66</v>
      </c>
      <c r="J8058" s="1">
        <f ca="1">OFFSET(IF($H8058="Cooling",Customer!$L$25,Customer!$L$52),$E8058,$D8058)</f>
        <v>64</v>
      </c>
      <c r="K8058" s="16">
        <f t="shared" si="1512"/>
        <v>0</v>
      </c>
      <c r="L8058" s="16">
        <f t="shared" si="1513"/>
        <v>0</v>
      </c>
      <c r="M8058" s="17">
        <f t="shared" ca="1" si="1517"/>
        <v>27</v>
      </c>
      <c r="N8058" s="17">
        <f t="shared" ca="1" si="1518"/>
        <v>25</v>
      </c>
      <c r="O8058" s="4"/>
      <c r="P8058" s="4">
        <v>25</v>
      </c>
      <c r="Q8058" s="4">
        <v>36</v>
      </c>
      <c r="R8058" s="4">
        <v>34</v>
      </c>
      <c r="S8058" s="4">
        <v>42</v>
      </c>
      <c r="T8058" s="4">
        <v>45</v>
      </c>
      <c r="U8058" s="4">
        <v>37</v>
      </c>
      <c r="V8058" s="13">
        <v>39</v>
      </c>
      <c r="W8058" s="4">
        <v>31</v>
      </c>
      <c r="X8058" s="4">
        <v>23</v>
      </c>
      <c r="Y8058">
        <f t="shared" si="1514"/>
        <v>0</v>
      </c>
      <c r="Z8058">
        <f t="shared" si="1515"/>
        <v>0</v>
      </c>
    </row>
    <row r="8059" spans="2:26" x14ac:dyDescent="0.25">
      <c r="B8059" s="11">
        <f t="shared" si="1516"/>
        <v>44897.29166664715</v>
      </c>
      <c r="C8059" s="1">
        <f t="shared" si="1507"/>
        <v>12</v>
      </c>
      <c r="D8059" s="1">
        <f t="shared" si="1508"/>
        <v>5</v>
      </c>
      <c r="E8059" s="12">
        <f t="shared" si="1509"/>
        <v>8</v>
      </c>
      <c r="F8059" s="124" t="str">
        <f t="shared" si="1510"/>
        <v>0</v>
      </c>
      <c r="G8059" s="1">
        <f ca="1">(OFFSET(O8059,0,MATCH(Customer!$J$6,'CDH &amp; HDH'!$P$11:$X$11,0)))</f>
        <v>39</v>
      </c>
      <c r="H8059" s="1" t="str">
        <f t="shared" si="1511"/>
        <v>Heating</v>
      </c>
      <c r="I8059" s="1">
        <f ca="1">OFFSET(IF($H8059="Cooling",Customer!$C$25,Customer!$C$52),E8059,D8059)</f>
        <v>70</v>
      </c>
      <c r="J8059" s="1">
        <f ca="1">OFFSET(IF($H8059="Cooling",Customer!$L$25,Customer!$L$52),$E8059,$D8059)</f>
        <v>70</v>
      </c>
      <c r="K8059" s="16">
        <f t="shared" si="1512"/>
        <v>0</v>
      </c>
      <c r="L8059" s="16">
        <f t="shared" si="1513"/>
        <v>0</v>
      </c>
      <c r="M8059" s="17">
        <f t="shared" ca="1" si="1517"/>
        <v>31</v>
      </c>
      <c r="N8059" s="17">
        <f t="shared" ca="1" si="1518"/>
        <v>31</v>
      </c>
      <c r="O8059" s="4"/>
      <c r="P8059" s="4">
        <v>27</v>
      </c>
      <c r="Q8059" s="4">
        <v>33</v>
      </c>
      <c r="R8059" s="4">
        <v>34</v>
      </c>
      <c r="S8059" s="4">
        <v>42</v>
      </c>
      <c r="T8059" s="4">
        <v>45</v>
      </c>
      <c r="U8059" s="4">
        <v>37</v>
      </c>
      <c r="V8059" s="13">
        <v>39</v>
      </c>
      <c r="W8059" s="4">
        <v>29</v>
      </c>
      <c r="X8059" s="4">
        <v>24</v>
      </c>
      <c r="Y8059">
        <f t="shared" si="1514"/>
        <v>0</v>
      </c>
      <c r="Z8059">
        <f t="shared" si="1515"/>
        <v>0</v>
      </c>
    </row>
    <row r="8060" spans="2:26" x14ac:dyDescent="0.25">
      <c r="B8060" s="11">
        <f t="shared" si="1516"/>
        <v>44897.333333313814</v>
      </c>
      <c r="C8060" s="1">
        <f t="shared" si="1507"/>
        <v>12</v>
      </c>
      <c r="D8060" s="1">
        <f t="shared" si="1508"/>
        <v>5</v>
      </c>
      <c r="E8060" s="12">
        <f t="shared" si="1509"/>
        <v>9</v>
      </c>
      <c r="F8060" s="124" t="str">
        <f t="shared" si="1510"/>
        <v>0</v>
      </c>
      <c r="G8060" s="1">
        <f ca="1">(OFFSET(O8060,0,MATCH(Customer!$J$6,'CDH &amp; HDH'!$P$11:$X$11,0)))</f>
        <v>39</v>
      </c>
      <c r="H8060" s="1" t="str">
        <f t="shared" si="1511"/>
        <v>Heating</v>
      </c>
      <c r="I8060" s="1">
        <f ca="1">OFFSET(IF($H8060="Cooling",Customer!$C$25,Customer!$C$52),E8060,D8060)</f>
        <v>70</v>
      </c>
      <c r="J8060" s="1">
        <f ca="1">OFFSET(IF($H8060="Cooling",Customer!$L$25,Customer!$L$52),$E8060,$D8060)</f>
        <v>70</v>
      </c>
      <c r="K8060" s="16">
        <f t="shared" si="1512"/>
        <v>0</v>
      </c>
      <c r="L8060" s="16">
        <f t="shared" si="1513"/>
        <v>0</v>
      </c>
      <c r="M8060" s="17">
        <f t="shared" ca="1" si="1517"/>
        <v>31</v>
      </c>
      <c r="N8060" s="17">
        <f t="shared" ca="1" si="1518"/>
        <v>31</v>
      </c>
      <c r="O8060" s="4"/>
      <c r="P8060" s="4">
        <v>32</v>
      </c>
      <c r="Q8060" s="4">
        <v>33</v>
      </c>
      <c r="R8060" s="4">
        <v>34</v>
      </c>
      <c r="S8060" s="4">
        <v>42</v>
      </c>
      <c r="T8060" s="4">
        <v>44</v>
      </c>
      <c r="U8060" s="4">
        <v>40</v>
      </c>
      <c r="V8060" s="13">
        <v>39</v>
      </c>
      <c r="W8060" s="4">
        <v>33</v>
      </c>
      <c r="X8060" s="4">
        <v>28</v>
      </c>
      <c r="Y8060">
        <f t="shared" si="1514"/>
        <v>0</v>
      </c>
      <c r="Z8060">
        <f t="shared" si="1515"/>
        <v>0</v>
      </c>
    </row>
    <row r="8061" spans="2:26" x14ac:dyDescent="0.25">
      <c r="B8061" s="11">
        <f t="shared" si="1516"/>
        <v>44897.374999980479</v>
      </c>
      <c r="C8061" s="1">
        <f t="shared" si="1507"/>
        <v>12</v>
      </c>
      <c r="D8061" s="1">
        <f t="shared" si="1508"/>
        <v>5</v>
      </c>
      <c r="E8061" s="12">
        <f t="shared" si="1509"/>
        <v>10</v>
      </c>
      <c r="F8061" s="124" t="str">
        <f t="shared" si="1510"/>
        <v>0</v>
      </c>
      <c r="G8061" s="1">
        <f ca="1">(OFFSET(O8061,0,MATCH(Customer!$J$6,'CDH &amp; HDH'!$P$11:$X$11,0)))</f>
        <v>40</v>
      </c>
      <c r="H8061" s="1" t="str">
        <f t="shared" si="1511"/>
        <v>Heating</v>
      </c>
      <c r="I8061" s="1">
        <f ca="1">OFFSET(IF($H8061="Cooling",Customer!$C$25,Customer!$C$52),E8061,D8061)</f>
        <v>70</v>
      </c>
      <c r="J8061" s="1">
        <f ca="1">OFFSET(IF($H8061="Cooling",Customer!$L$25,Customer!$L$52),$E8061,$D8061)</f>
        <v>70</v>
      </c>
      <c r="K8061" s="16">
        <f t="shared" si="1512"/>
        <v>0</v>
      </c>
      <c r="L8061" s="16">
        <f t="shared" si="1513"/>
        <v>0</v>
      </c>
      <c r="M8061" s="17">
        <f t="shared" ca="1" si="1517"/>
        <v>30</v>
      </c>
      <c r="N8061" s="17">
        <f t="shared" ca="1" si="1518"/>
        <v>30</v>
      </c>
      <c r="O8061" s="4"/>
      <c r="P8061" s="4">
        <v>39</v>
      </c>
      <c r="Q8061" s="4">
        <v>33</v>
      </c>
      <c r="R8061" s="4">
        <v>34</v>
      </c>
      <c r="S8061" s="4">
        <v>42</v>
      </c>
      <c r="T8061" s="4">
        <v>45</v>
      </c>
      <c r="U8061" s="4">
        <v>42</v>
      </c>
      <c r="V8061" s="13">
        <v>40</v>
      </c>
      <c r="W8061" s="4">
        <v>33</v>
      </c>
      <c r="X8061" s="4">
        <v>31</v>
      </c>
      <c r="Y8061">
        <f t="shared" si="1514"/>
        <v>0</v>
      </c>
      <c r="Z8061">
        <f t="shared" si="1515"/>
        <v>0</v>
      </c>
    </row>
    <row r="8062" spans="2:26" x14ac:dyDescent="0.25">
      <c r="B8062" s="11">
        <f t="shared" si="1516"/>
        <v>44897.416666647143</v>
      </c>
      <c r="C8062" s="1">
        <f t="shared" si="1507"/>
        <v>12</v>
      </c>
      <c r="D8062" s="1">
        <f t="shared" si="1508"/>
        <v>5</v>
      </c>
      <c r="E8062" s="12">
        <f t="shared" si="1509"/>
        <v>11</v>
      </c>
      <c r="F8062" s="124" t="str">
        <f t="shared" si="1510"/>
        <v>0</v>
      </c>
      <c r="G8062" s="1">
        <f ca="1">(OFFSET(O8062,0,MATCH(Customer!$J$6,'CDH &amp; HDH'!$P$11:$X$11,0)))</f>
        <v>41</v>
      </c>
      <c r="H8062" s="1" t="str">
        <f t="shared" si="1511"/>
        <v>Heating</v>
      </c>
      <c r="I8062" s="1">
        <f ca="1">OFFSET(IF($H8062="Cooling",Customer!$C$25,Customer!$C$52),E8062,D8062)</f>
        <v>70</v>
      </c>
      <c r="J8062" s="1">
        <f ca="1">OFFSET(IF($H8062="Cooling",Customer!$L$25,Customer!$L$52),$E8062,$D8062)</f>
        <v>70</v>
      </c>
      <c r="K8062" s="16">
        <f t="shared" si="1512"/>
        <v>0</v>
      </c>
      <c r="L8062" s="16">
        <f t="shared" si="1513"/>
        <v>0</v>
      </c>
      <c r="M8062" s="17">
        <f t="shared" ca="1" si="1517"/>
        <v>29</v>
      </c>
      <c r="N8062" s="17">
        <f t="shared" ca="1" si="1518"/>
        <v>29</v>
      </c>
      <c r="O8062" s="4"/>
      <c r="P8062" s="4">
        <v>42</v>
      </c>
      <c r="Q8062" s="4">
        <v>32</v>
      </c>
      <c r="R8062" s="4">
        <v>34</v>
      </c>
      <c r="S8062" s="4">
        <v>42</v>
      </c>
      <c r="T8062" s="4">
        <v>47</v>
      </c>
      <c r="U8062" s="4">
        <v>45</v>
      </c>
      <c r="V8062" s="13">
        <v>41</v>
      </c>
      <c r="W8062" s="4">
        <v>36</v>
      </c>
      <c r="X8062" s="4">
        <v>33</v>
      </c>
      <c r="Y8062">
        <f t="shared" si="1514"/>
        <v>0</v>
      </c>
      <c r="Z8062">
        <f t="shared" si="1515"/>
        <v>0</v>
      </c>
    </row>
    <row r="8063" spans="2:26" x14ac:dyDescent="0.25">
      <c r="B8063" s="11">
        <f t="shared" si="1516"/>
        <v>44897.458333313807</v>
      </c>
      <c r="C8063" s="1">
        <f t="shared" si="1507"/>
        <v>12</v>
      </c>
      <c r="D8063" s="1">
        <f t="shared" si="1508"/>
        <v>5</v>
      </c>
      <c r="E8063" s="12">
        <f t="shared" si="1509"/>
        <v>12</v>
      </c>
      <c r="F8063" s="124" t="str">
        <f t="shared" si="1510"/>
        <v>0</v>
      </c>
      <c r="G8063" s="1">
        <f ca="1">(OFFSET(O8063,0,MATCH(Customer!$J$6,'CDH &amp; HDH'!$P$11:$X$11,0)))</f>
        <v>43</v>
      </c>
      <c r="H8063" s="1" t="str">
        <f t="shared" si="1511"/>
        <v>Heating</v>
      </c>
      <c r="I8063" s="1">
        <f ca="1">OFFSET(IF($H8063="Cooling",Customer!$C$25,Customer!$C$52),E8063,D8063)</f>
        <v>70</v>
      </c>
      <c r="J8063" s="1">
        <f ca="1">OFFSET(IF($H8063="Cooling",Customer!$L$25,Customer!$L$52),$E8063,$D8063)</f>
        <v>70</v>
      </c>
      <c r="K8063" s="16">
        <f t="shared" si="1512"/>
        <v>0</v>
      </c>
      <c r="L8063" s="16">
        <f t="shared" si="1513"/>
        <v>0</v>
      </c>
      <c r="M8063" s="17">
        <f t="shared" ca="1" si="1517"/>
        <v>27</v>
      </c>
      <c r="N8063" s="17">
        <f t="shared" ca="1" si="1518"/>
        <v>27</v>
      </c>
      <c r="O8063" s="4"/>
      <c r="P8063" s="4">
        <v>44</v>
      </c>
      <c r="Q8063" s="4">
        <v>31</v>
      </c>
      <c r="R8063" s="4">
        <v>35</v>
      </c>
      <c r="S8063" s="4">
        <v>41</v>
      </c>
      <c r="T8063" s="4">
        <v>50</v>
      </c>
      <c r="U8063" s="4">
        <v>47</v>
      </c>
      <c r="V8063" s="13">
        <v>43</v>
      </c>
      <c r="W8063" s="4">
        <v>37</v>
      </c>
      <c r="X8063" s="4">
        <v>35</v>
      </c>
      <c r="Y8063">
        <f t="shared" si="1514"/>
        <v>0</v>
      </c>
      <c r="Z8063">
        <f t="shared" si="1515"/>
        <v>0</v>
      </c>
    </row>
    <row r="8064" spans="2:26" x14ac:dyDescent="0.25">
      <c r="B8064" s="11">
        <f t="shared" si="1516"/>
        <v>44897.499999980471</v>
      </c>
      <c r="C8064" s="1">
        <f t="shared" si="1507"/>
        <v>12</v>
      </c>
      <c r="D8064" s="1">
        <f t="shared" si="1508"/>
        <v>5</v>
      </c>
      <c r="E8064" s="12">
        <f t="shared" si="1509"/>
        <v>13</v>
      </c>
      <c r="F8064" s="124" t="str">
        <f t="shared" si="1510"/>
        <v>0</v>
      </c>
      <c r="G8064" s="1">
        <f ca="1">(OFFSET(O8064,0,MATCH(Customer!$J$6,'CDH &amp; HDH'!$P$11:$X$11,0)))</f>
        <v>45</v>
      </c>
      <c r="H8064" s="1" t="str">
        <f t="shared" si="1511"/>
        <v>Heating</v>
      </c>
      <c r="I8064" s="1">
        <f ca="1">OFFSET(IF($H8064="Cooling",Customer!$C$25,Customer!$C$52),E8064,D8064)</f>
        <v>70</v>
      </c>
      <c r="J8064" s="1">
        <f ca="1">OFFSET(IF($H8064="Cooling",Customer!$L$25,Customer!$L$52),$E8064,$D8064)</f>
        <v>70</v>
      </c>
      <c r="K8064" s="16">
        <f t="shared" si="1512"/>
        <v>0</v>
      </c>
      <c r="L8064" s="16">
        <f t="shared" si="1513"/>
        <v>0</v>
      </c>
      <c r="M8064" s="17">
        <f t="shared" ca="1" si="1517"/>
        <v>25</v>
      </c>
      <c r="N8064" s="17">
        <f t="shared" ca="1" si="1518"/>
        <v>25</v>
      </c>
      <c r="O8064" s="4"/>
      <c r="P8064" s="4">
        <v>45</v>
      </c>
      <c r="Q8064" s="4">
        <v>30</v>
      </c>
      <c r="R8064" s="4">
        <v>35</v>
      </c>
      <c r="S8064" s="4">
        <v>41</v>
      </c>
      <c r="T8064" s="4">
        <v>51</v>
      </c>
      <c r="U8064" s="4">
        <v>50</v>
      </c>
      <c r="V8064" s="13">
        <v>45</v>
      </c>
      <c r="W8064" s="4">
        <v>39</v>
      </c>
      <c r="X8064" s="4">
        <v>36</v>
      </c>
      <c r="Y8064">
        <f t="shared" si="1514"/>
        <v>0</v>
      </c>
      <c r="Z8064">
        <f t="shared" si="1515"/>
        <v>0</v>
      </c>
    </row>
    <row r="8065" spans="2:26" x14ac:dyDescent="0.25">
      <c r="B8065" s="11">
        <f t="shared" si="1516"/>
        <v>44897.541666647136</v>
      </c>
      <c r="C8065" s="1">
        <f t="shared" si="1507"/>
        <v>12</v>
      </c>
      <c r="D8065" s="1">
        <f t="shared" si="1508"/>
        <v>5</v>
      </c>
      <c r="E8065" s="12">
        <f t="shared" si="1509"/>
        <v>14</v>
      </c>
      <c r="F8065" s="124" t="str">
        <f t="shared" si="1510"/>
        <v>0</v>
      </c>
      <c r="G8065" s="1">
        <f ca="1">(OFFSET(O8065,0,MATCH(Customer!$J$6,'CDH &amp; HDH'!$P$11:$X$11,0)))</f>
        <v>45</v>
      </c>
      <c r="H8065" s="1" t="str">
        <f t="shared" si="1511"/>
        <v>Heating</v>
      </c>
      <c r="I8065" s="1">
        <f ca="1">OFFSET(IF($H8065="Cooling",Customer!$C$25,Customer!$C$52),E8065,D8065)</f>
        <v>70</v>
      </c>
      <c r="J8065" s="1">
        <f ca="1">OFFSET(IF($H8065="Cooling",Customer!$L$25,Customer!$L$52),$E8065,$D8065)</f>
        <v>70</v>
      </c>
      <c r="K8065" s="16">
        <f t="shared" si="1512"/>
        <v>0</v>
      </c>
      <c r="L8065" s="16">
        <f t="shared" si="1513"/>
        <v>0</v>
      </c>
      <c r="M8065" s="17">
        <f t="shared" ca="1" si="1517"/>
        <v>25</v>
      </c>
      <c r="N8065" s="17">
        <f t="shared" ca="1" si="1518"/>
        <v>25</v>
      </c>
      <c r="O8065" s="4"/>
      <c r="P8065" s="4">
        <v>45</v>
      </c>
      <c r="Q8065" s="4">
        <v>30</v>
      </c>
      <c r="R8065" s="4">
        <v>35</v>
      </c>
      <c r="S8065" s="4">
        <v>41</v>
      </c>
      <c r="T8065" s="4">
        <v>49</v>
      </c>
      <c r="U8065" s="4">
        <v>52</v>
      </c>
      <c r="V8065" s="13">
        <v>45</v>
      </c>
      <c r="W8065" s="4">
        <v>39</v>
      </c>
      <c r="X8065" s="4">
        <v>37</v>
      </c>
      <c r="Y8065">
        <f t="shared" si="1514"/>
        <v>0</v>
      </c>
      <c r="Z8065">
        <f t="shared" si="1515"/>
        <v>0</v>
      </c>
    </row>
    <row r="8066" spans="2:26" x14ac:dyDescent="0.25">
      <c r="B8066" s="11">
        <f t="shared" si="1516"/>
        <v>44897.5833333138</v>
      </c>
      <c r="C8066" s="1">
        <f t="shared" si="1507"/>
        <v>12</v>
      </c>
      <c r="D8066" s="1">
        <f t="shared" si="1508"/>
        <v>5</v>
      </c>
      <c r="E8066" s="12">
        <f t="shared" si="1509"/>
        <v>15</v>
      </c>
      <c r="F8066" s="124" t="str">
        <f t="shared" si="1510"/>
        <v>0</v>
      </c>
      <c r="G8066" s="1">
        <f ca="1">(OFFSET(O8066,0,MATCH(Customer!$J$6,'CDH &amp; HDH'!$P$11:$X$11,0)))</f>
        <v>44</v>
      </c>
      <c r="H8066" s="1" t="str">
        <f t="shared" si="1511"/>
        <v>Heating</v>
      </c>
      <c r="I8066" s="1">
        <f ca="1">OFFSET(IF($H8066="Cooling",Customer!$C$25,Customer!$C$52),E8066,D8066)</f>
        <v>70</v>
      </c>
      <c r="J8066" s="1">
        <f ca="1">OFFSET(IF($H8066="Cooling",Customer!$L$25,Customer!$L$52),$E8066,$D8066)</f>
        <v>70</v>
      </c>
      <c r="K8066" s="16">
        <f t="shared" si="1512"/>
        <v>0</v>
      </c>
      <c r="L8066" s="16">
        <f t="shared" si="1513"/>
        <v>0</v>
      </c>
      <c r="M8066" s="17">
        <f t="shared" ca="1" si="1517"/>
        <v>26</v>
      </c>
      <c r="N8066" s="17">
        <f t="shared" ca="1" si="1518"/>
        <v>26</v>
      </c>
      <c r="O8066" s="4"/>
      <c r="P8066" s="4">
        <v>45</v>
      </c>
      <c r="Q8066" s="4">
        <v>29</v>
      </c>
      <c r="R8066" s="4">
        <v>34</v>
      </c>
      <c r="S8066" s="4">
        <v>40</v>
      </c>
      <c r="T8066" s="4">
        <v>49</v>
      </c>
      <c r="U8066" s="4">
        <v>51</v>
      </c>
      <c r="V8066" s="13">
        <v>44</v>
      </c>
      <c r="W8066" s="4">
        <v>39</v>
      </c>
      <c r="X8066" s="4">
        <v>38</v>
      </c>
      <c r="Y8066">
        <f t="shared" si="1514"/>
        <v>0</v>
      </c>
      <c r="Z8066">
        <f t="shared" si="1515"/>
        <v>0</v>
      </c>
    </row>
    <row r="8067" spans="2:26" x14ac:dyDescent="0.25">
      <c r="B8067" s="11">
        <f t="shared" si="1516"/>
        <v>44897.624999980464</v>
      </c>
      <c r="C8067" s="1">
        <f t="shared" si="1507"/>
        <v>12</v>
      </c>
      <c r="D8067" s="1">
        <f t="shared" si="1508"/>
        <v>5</v>
      </c>
      <c r="E8067" s="12">
        <f t="shared" si="1509"/>
        <v>16</v>
      </c>
      <c r="F8067" s="124" t="str">
        <f t="shared" si="1510"/>
        <v>0</v>
      </c>
      <c r="G8067" s="1">
        <f ca="1">(OFFSET(O8067,0,MATCH(Customer!$J$6,'CDH &amp; HDH'!$P$11:$X$11,0)))</f>
        <v>44</v>
      </c>
      <c r="H8067" s="1" t="str">
        <f t="shared" si="1511"/>
        <v>Heating</v>
      </c>
      <c r="I8067" s="1">
        <f ca="1">OFFSET(IF($H8067="Cooling",Customer!$C$25,Customer!$C$52),E8067,D8067)</f>
        <v>70</v>
      </c>
      <c r="J8067" s="1">
        <f ca="1">OFFSET(IF($H8067="Cooling",Customer!$L$25,Customer!$L$52),$E8067,$D8067)</f>
        <v>70</v>
      </c>
      <c r="K8067" s="16">
        <f t="shared" si="1512"/>
        <v>0</v>
      </c>
      <c r="L8067" s="16">
        <f t="shared" si="1513"/>
        <v>0</v>
      </c>
      <c r="M8067" s="17">
        <f t="shared" ca="1" si="1517"/>
        <v>26</v>
      </c>
      <c r="N8067" s="17">
        <f t="shared" ca="1" si="1518"/>
        <v>26</v>
      </c>
      <c r="O8067" s="4"/>
      <c r="P8067" s="4">
        <v>45</v>
      </c>
      <c r="Q8067" s="4">
        <v>30</v>
      </c>
      <c r="R8067" s="4">
        <v>34</v>
      </c>
      <c r="S8067" s="4">
        <v>39</v>
      </c>
      <c r="T8067" s="4">
        <v>48</v>
      </c>
      <c r="U8067" s="4">
        <v>52</v>
      </c>
      <c r="V8067" s="13">
        <v>44</v>
      </c>
      <c r="W8067" s="4">
        <v>37</v>
      </c>
      <c r="X8067" s="4">
        <v>39</v>
      </c>
      <c r="Y8067">
        <f t="shared" si="1514"/>
        <v>0</v>
      </c>
      <c r="Z8067">
        <f t="shared" si="1515"/>
        <v>0</v>
      </c>
    </row>
    <row r="8068" spans="2:26" x14ac:dyDescent="0.25">
      <c r="B8068" s="11">
        <f t="shared" si="1516"/>
        <v>44897.666666647128</v>
      </c>
      <c r="C8068" s="1">
        <f t="shared" si="1507"/>
        <v>12</v>
      </c>
      <c r="D8068" s="1">
        <f t="shared" si="1508"/>
        <v>5</v>
      </c>
      <c r="E8068" s="12">
        <f t="shared" si="1509"/>
        <v>17</v>
      </c>
      <c r="F8068" s="124" t="str">
        <f t="shared" si="1510"/>
        <v>0</v>
      </c>
      <c r="G8068" s="1">
        <f ca="1">(OFFSET(O8068,0,MATCH(Customer!$J$6,'CDH &amp; HDH'!$P$11:$X$11,0)))</f>
        <v>42</v>
      </c>
      <c r="H8068" s="1" t="str">
        <f t="shared" si="1511"/>
        <v>Heating</v>
      </c>
      <c r="I8068" s="1">
        <f ca="1">OFFSET(IF($H8068="Cooling",Customer!$C$25,Customer!$C$52),E8068,D8068)</f>
        <v>70</v>
      </c>
      <c r="J8068" s="1">
        <f ca="1">OFFSET(IF($H8068="Cooling",Customer!$L$25,Customer!$L$52),$E8068,$D8068)</f>
        <v>70</v>
      </c>
      <c r="K8068" s="16">
        <f t="shared" si="1512"/>
        <v>0</v>
      </c>
      <c r="L8068" s="16">
        <f t="shared" si="1513"/>
        <v>0</v>
      </c>
      <c r="M8068" s="17">
        <f t="shared" ca="1" si="1517"/>
        <v>28</v>
      </c>
      <c r="N8068" s="17">
        <f t="shared" ca="1" si="1518"/>
        <v>28</v>
      </c>
      <c r="O8068" s="4"/>
      <c r="P8068" s="4">
        <v>45</v>
      </c>
      <c r="Q8068" s="4">
        <v>27</v>
      </c>
      <c r="R8068" s="4">
        <v>32</v>
      </c>
      <c r="S8068" s="4">
        <v>39</v>
      </c>
      <c r="T8068" s="4">
        <v>47</v>
      </c>
      <c r="U8068" s="4">
        <v>47</v>
      </c>
      <c r="V8068" s="13">
        <v>42</v>
      </c>
      <c r="W8068" s="4">
        <v>34</v>
      </c>
      <c r="X8068" s="4">
        <v>37</v>
      </c>
      <c r="Y8068">
        <f t="shared" si="1514"/>
        <v>0</v>
      </c>
      <c r="Z8068">
        <f t="shared" si="1515"/>
        <v>0</v>
      </c>
    </row>
    <row r="8069" spans="2:26" x14ac:dyDescent="0.25">
      <c r="B8069" s="11">
        <f t="shared" si="1516"/>
        <v>44897.708333313793</v>
      </c>
      <c r="C8069" s="1">
        <f t="shared" si="1507"/>
        <v>12</v>
      </c>
      <c r="D8069" s="1">
        <f t="shared" si="1508"/>
        <v>5</v>
      </c>
      <c r="E8069" s="12">
        <f t="shared" si="1509"/>
        <v>18</v>
      </c>
      <c r="F8069" s="124" t="str">
        <f t="shared" si="1510"/>
        <v>0</v>
      </c>
      <c r="G8069" s="1">
        <f ca="1">(OFFSET(O8069,0,MATCH(Customer!$J$6,'CDH &amp; HDH'!$P$11:$X$11,0)))</f>
        <v>42</v>
      </c>
      <c r="H8069" s="1" t="str">
        <f t="shared" si="1511"/>
        <v>Heating</v>
      </c>
      <c r="I8069" s="1">
        <f ca="1">OFFSET(IF($H8069="Cooling",Customer!$C$25,Customer!$C$52),E8069,D8069)</f>
        <v>70</v>
      </c>
      <c r="J8069" s="1">
        <f ca="1">OFFSET(IF($H8069="Cooling",Customer!$L$25,Customer!$L$52),$E8069,$D8069)</f>
        <v>70</v>
      </c>
      <c r="K8069" s="16">
        <f t="shared" si="1512"/>
        <v>0</v>
      </c>
      <c r="L8069" s="16">
        <f t="shared" si="1513"/>
        <v>0</v>
      </c>
      <c r="M8069" s="17">
        <f t="shared" ca="1" si="1517"/>
        <v>28</v>
      </c>
      <c r="N8069" s="17">
        <f t="shared" ca="1" si="1518"/>
        <v>28</v>
      </c>
      <c r="O8069" s="4"/>
      <c r="P8069" s="4">
        <v>42</v>
      </c>
      <c r="Q8069" s="4">
        <v>26</v>
      </c>
      <c r="R8069" s="4">
        <v>31</v>
      </c>
      <c r="S8069" s="4">
        <v>39</v>
      </c>
      <c r="T8069" s="4">
        <v>45</v>
      </c>
      <c r="U8069" s="4">
        <v>46</v>
      </c>
      <c r="V8069" s="13">
        <v>42</v>
      </c>
      <c r="W8069" s="4">
        <v>33</v>
      </c>
      <c r="X8069" s="4">
        <v>36</v>
      </c>
      <c r="Y8069">
        <f t="shared" si="1514"/>
        <v>0</v>
      </c>
      <c r="Z8069">
        <f t="shared" si="1515"/>
        <v>0</v>
      </c>
    </row>
    <row r="8070" spans="2:26" x14ac:dyDescent="0.25">
      <c r="B8070" s="11">
        <f t="shared" si="1516"/>
        <v>44897.749999980457</v>
      </c>
      <c r="C8070" s="1">
        <f t="shared" si="1507"/>
        <v>12</v>
      </c>
      <c r="D8070" s="1">
        <f t="shared" si="1508"/>
        <v>5</v>
      </c>
      <c r="E8070" s="12">
        <f t="shared" si="1509"/>
        <v>19</v>
      </c>
      <c r="F8070" s="124" t="str">
        <f t="shared" si="1510"/>
        <v>0</v>
      </c>
      <c r="G8070" s="1">
        <f ca="1">(OFFSET(O8070,0,MATCH(Customer!$J$6,'CDH &amp; HDH'!$P$11:$X$11,0)))</f>
        <v>41</v>
      </c>
      <c r="H8070" s="1" t="str">
        <f t="shared" si="1511"/>
        <v>Heating</v>
      </c>
      <c r="I8070" s="1">
        <f ca="1">OFFSET(IF($H8070="Cooling",Customer!$C$25,Customer!$C$52),E8070,D8070)</f>
        <v>66</v>
      </c>
      <c r="J8070" s="1">
        <f ca="1">OFFSET(IF($H8070="Cooling",Customer!$L$25,Customer!$L$52),$E8070,$D8070)</f>
        <v>64</v>
      </c>
      <c r="K8070" s="16">
        <f t="shared" si="1512"/>
        <v>0</v>
      </c>
      <c r="L8070" s="16">
        <f t="shared" si="1513"/>
        <v>0</v>
      </c>
      <c r="M8070" s="17">
        <f t="shared" ca="1" si="1517"/>
        <v>25</v>
      </c>
      <c r="N8070" s="17">
        <f t="shared" ca="1" si="1518"/>
        <v>23</v>
      </c>
      <c r="O8070" s="4"/>
      <c r="P8070" s="4">
        <v>42</v>
      </c>
      <c r="Q8070" s="4">
        <v>24</v>
      </c>
      <c r="R8070" s="4">
        <v>29</v>
      </c>
      <c r="S8070" s="4">
        <v>38</v>
      </c>
      <c r="T8070" s="4">
        <v>43</v>
      </c>
      <c r="U8070" s="4">
        <v>43</v>
      </c>
      <c r="V8070" s="13">
        <v>41</v>
      </c>
      <c r="W8070" s="4">
        <v>31</v>
      </c>
      <c r="X8070" s="4">
        <v>35</v>
      </c>
      <c r="Y8070">
        <f t="shared" si="1514"/>
        <v>0</v>
      </c>
      <c r="Z8070">
        <f t="shared" si="1515"/>
        <v>0</v>
      </c>
    </row>
    <row r="8071" spans="2:26" x14ac:dyDescent="0.25">
      <c r="B8071" s="11">
        <f t="shared" si="1516"/>
        <v>44897.791666647121</v>
      </c>
      <c r="C8071" s="1">
        <f t="shared" si="1507"/>
        <v>12</v>
      </c>
      <c r="D8071" s="1">
        <f t="shared" si="1508"/>
        <v>5</v>
      </c>
      <c r="E8071" s="12">
        <f t="shared" si="1509"/>
        <v>20</v>
      </c>
      <c r="F8071" s="124" t="str">
        <f t="shared" si="1510"/>
        <v>0</v>
      </c>
      <c r="G8071" s="1">
        <f ca="1">(OFFSET(O8071,0,MATCH(Customer!$J$6,'CDH &amp; HDH'!$P$11:$X$11,0)))</f>
        <v>38</v>
      </c>
      <c r="H8071" s="1" t="str">
        <f t="shared" si="1511"/>
        <v>Heating</v>
      </c>
      <c r="I8071" s="1">
        <f ca="1">OFFSET(IF($H8071="Cooling",Customer!$C$25,Customer!$C$52),E8071,D8071)</f>
        <v>66</v>
      </c>
      <c r="J8071" s="1">
        <f ca="1">OFFSET(IF($H8071="Cooling",Customer!$L$25,Customer!$L$52),$E8071,$D8071)</f>
        <v>64</v>
      </c>
      <c r="K8071" s="16">
        <f t="shared" si="1512"/>
        <v>0</v>
      </c>
      <c r="L8071" s="16">
        <f t="shared" si="1513"/>
        <v>0</v>
      </c>
      <c r="M8071" s="17">
        <f t="shared" ca="1" si="1517"/>
        <v>28</v>
      </c>
      <c r="N8071" s="17">
        <f t="shared" ca="1" si="1518"/>
        <v>26</v>
      </c>
      <c r="O8071" s="4"/>
      <c r="P8071" s="4">
        <v>39</v>
      </c>
      <c r="Q8071" s="4">
        <v>23</v>
      </c>
      <c r="R8071" s="4">
        <v>29</v>
      </c>
      <c r="S8071" s="4">
        <v>38</v>
      </c>
      <c r="T8071" s="4">
        <v>40</v>
      </c>
      <c r="U8071" s="4">
        <v>42</v>
      </c>
      <c r="V8071" s="13">
        <v>38</v>
      </c>
      <c r="W8071" s="4">
        <v>30</v>
      </c>
      <c r="X8071" s="4">
        <v>34</v>
      </c>
      <c r="Y8071">
        <f t="shared" si="1514"/>
        <v>0</v>
      </c>
      <c r="Z8071">
        <f t="shared" si="1515"/>
        <v>0</v>
      </c>
    </row>
    <row r="8072" spans="2:26" x14ac:dyDescent="0.25">
      <c r="B8072" s="11">
        <f t="shared" si="1516"/>
        <v>44897.833333313785</v>
      </c>
      <c r="C8072" s="1">
        <f t="shared" si="1507"/>
        <v>12</v>
      </c>
      <c r="D8072" s="1">
        <f t="shared" si="1508"/>
        <v>5</v>
      </c>
      <c r="E8072" s="12">
        <f t="shared" si="1509"/>
        <v>21</v>
      </c>
      <c r="F8072" s="124" t="str">
        <f t="shared" si="1510"/>
        <v>0</v>
      </c>
      <c r="G8072" s="1">
        <f ca="1">(OFFSET(O8072,0,MATCH(Customer!$J$6,'CDH &amp; HDH'!$P$11:$X$11,0)))</f>
        <v>36</v>
      </c>
      <c r="H8072" s="1" t="str">
        <f t="shared" si="1511"/>
        <v>Heating</v>
      </c>
      <c r="I8072" s="1">
        <f ca="1">OFFSET(IF($H8072="Cooling",Customer!$C$25,Customer!$C$52),E8072,D8072)</f>
        <v>66</v>
      </c>
      <c r="J8072" s="1">
        <f ca="1">OFFSET(IF($H8072="Cooling",Customer!$L$25,Customer!$L$52),$E8072,$D8072)</f>
        <v>64</v>
      </c>
      <c r="K8072" s="16">
        <f t="shared" si="1512"/>
        <v>0</v>
      </c>
      <c r="L8072" s="16">
        <f t="shared" si="1513"/>
        <v>0</v>
      </c>
      <c r="M8072" s="17">
        <f t="shared" ca="1" si="1517"/>
        <v>30</v>
      </c>
      <c r="N8072" s="17">
        <f t="shared" ca="1" si="1518"/>
        <v>28</v>
      </c>
      <c r="O8072" s="4"/>
      <c r="P8072" s="4">
        <v>39</v>
      </c>
      <c r="Q8072" s="4">
        <v>23</v>
      </c>
      <c r="R8072" s="4">
        <v>30</v>
      </c>
      <c r="S8072" s="4">
        <v>38</v>
      </c>
      <c r="T8072" s="4">
        <v>39</v>
      </c>
      <c r="U8072" s="4">
        <v>45</v>
      </c>
      <c r="V8072" s="13">
        <v>36</v>
      </c>
      <c r="W8072" s="4">
        <v>29</v>
      </c>
      <c r="X8072" s="4">
        <v>33</v>
      </c>
      <c r="Y8072">
        <f t="shared" si="1514"/>
        <v>0</v>
      </c>
      <c r="Z8072">
        <f t="shared" si="1515"/>
        <v>0</v>
      </c>
    </row>
    <row r="8073" spans="2:26" x14ac:dyDescent="0.25">
      <c r="B8073" s="11">
        <f t="shared" si="1516"/>
        <v>44897.87499998045</v>
      </c>
      <c r="C8073" s="1">
        <f t="shared" si="1507"/>
        <v>12</v>
      </c>
      <c r="D8073" s="1">
        <f t="shared" si="1508"/>
        <v>5</v>
      </c>
      <c r="E8073" s="12">
        <f t="shared" si="1509"/>
        <v>22</v>
      </c>
      <c r="F8073" s="124" t="str">
        <f t="shared" si="1510"/>
        <v>0</v>
      </c>
      <c r="G8073" s="1">
        <f ca="1">(OFFSET(O8073,0,MATCH(Customer!$J$6,'CDH &amp; HDH'!$P$11:$X$11,0)))</f>
        <v>36</v>
      </c>
      <c r="H8073" s="1" t="str">
        <f t="shared" si="1511"/>
        <v>Heating</v>
      </c>
      <c r="I8073" s="1">
        <f ca="1">OFFSET(IF($H8073="Cooling",Customer!$C$25,Customer!$C$52),E8073,D8073)</f>
        <v>66</v>
      </c>
      <c r="J8073" s="1">
        <f ca="1">OFFSET(IF($H8073="Cooling",Customer!$L$25,Customer!$L$52),$E8073,$D8073)</f>
        <v>64</v>
      </c>
      <c r="K8073" s="16">
        <f t="shared" si="1512"/>
        <v>0</v>
      </c>
      <c r="L8073" s="16">
        <f t="shared" si="1513"/>
        <v>0</v>
      </c>
      <c r="M8073" s="17">
        <f t="shared" ca="1" si="1517"/>
        <v>30</v>
      </c>
      <c r="N8073" s="17">
        <f t="shared" ca="1" si="1518"/>
        <v>28</v>
      </c>
      <c r="O8073" s="4"/>
      <c r="P8073" s="4">
        <v>37</v>
      </c>
      <c r="Q8073" s="4">
        <v>22</v>
      </c>
      <c r="R8073" s="4">
        <v>30</v>
      </c>
      <c r="S8073" s="4">
        <v>38</v>
      </c>
      <c r="T8073" s="4">
        <v>40</v>
      </c>
      <c r="U8073" s="4">
        <v>45</v>
      </c>
      <c r="V8073" s="13">
        <v>36</v>
      </c>
      <c r="W8073" s="4">
        <v>27</v>
      </c>
      <c r="X8073" s="4">
        <v>34</v>
      </c>
      <c r="Y8073">
        <f t="shared" si="1514"/>
        <v>0</v>
      </c>
      <c r="Z8073">
        <f t="shared" si="1515"/>
        <v>0</v>
      </c>
    </row>
    <row r="8074" spans="2:26" x14ac:dyDescent="0.25">
      <c r="B8074" s="11">
        <f t="shared" si="1516"/>
        <v>44897.916666647114</v>
      </c>
      <c r="C8074" s="1">
        <f t="shared" si="1507"/>
        <v>12</v>
      </c>
      <c r="D8074" s="1">
        <f t="shared" si="1508"/>
        <v>5</v>
      </c>
      <c r="E8074" s="12">
        <f t="shared" si="1509"/>
        <v>23</v>
      </c>
      <c r="F8074" s="124" t="str">
        <f t="shared" si="1510"/>
        <v>0</v>
      </c>
      <c r="G8074" s="1">
        <f ca="1">(OFFSET(O8074,0,MATCH(Customer!$J$6,'CDH &amp; HDH'!$P$11:$X$11,0)))</f>
        <v>35</v>
      </c>
      <c r="H8074" s="1" t="str">
        <f t="shared" si="1511"/>
        <v>Heating</v>
      </c>
      <c r="I8074" s="1">
        <f ca="1">OFFSET(IF($H8074="Cooling",Customer!$C$25,Customer!$C$52),E8074,D8074)</f>
        <v>66</v>
      </c>
      <c r="J8074" s="1">
        <f ca="1">OFFSET(IF($H8074="Cooling",Customer!$L$25,Customer!$L$52),$E8074,$D8074)</f>
        <v>64</v>
      </c>
      <c r="K8074" s="16">
        <f t="shared" si="1512"/>
        <v>0</v>
      </c>
      <c r="L8074" s="16">
        <f t="shared" si="1513"/>
        <v>0</v>
      </c>
      <c r="M8074" s="17">
        <f t="shared" ca="1" si="1517"/>
        <v>31</v>
      </c>
      <c r="N8074" s="17">
        <f t="shared" ca="1" si="1518"/>
        <v>29</v>
      </c>
      <c r="O8074" s="4"/>
      <c r="P8074" s="4">
        <v>36</v>
      </c>
      <c r="Q8074" s="4">
        <v>22</v>
      </c>
      <c r="R8074" s="4">
        <v>30</v>
      </c>
      <c r="S8074" s="4">
        <v>37</v>
      </c>
      <c r="T8074" s="4">
        <v>38</v>
      </c>
      <c r="U8074" s="4">
        <v>44</v>
      </c>
      <c r="V8074" s="13">
        <v>35</v>
      </c>
      <c r="W8074" s="4">
        <v>25</v>
      </c>
      <c r="X8074" s="4">
        <v>34</v>
      </c>
      <c r="Y8074">
        <f t="shared" si="1514"/>
        <v>0</v>
      </c>
      <c r="Z8074">
        <f t="shared" si="1515"/>
        <v>0</v>
      </c>
    </row>
    <row r="8075" spans="2:26" x14ac:dyDescent="0.25">
      <c r="B8075" s="11">
        <f t="shared" si="1516"/>
        <v>44897.958333313778</v>
      </c>
      <c r="C8075" s="1">
        <f t="shared" si="1507"/>
        <v>12</v>
      </c>
      <c r="D8075" s="1">
        <f t="shared" si="1508"/>
        <v>5</v>
      </c>
      <c r="E8075" s="12">
        <f t="shared" si="1509"/>
        <v>24</v>
      </c>
      <c r="F8075" s="124" t="str">
        <f t="shared" si="1510"/>
        <v>0</v>
      </c>
      <c r="G8075" s="1">
        <f ca="1">(OFFSET(O8075,0,MATCH(Customer!$J$6,'CDH &amp; HDH'!$P$11:$X$11,0)))</f>
        <v>35</v>
      </c>
      <c r="H8075" s="1" t="str">
        <f t="shared" si="1511"/>
        <v>Heating</v>
      </c>
      <c r="I8075" s="1">
        <f ca="1">OFFSET(IF($H8075="Cooling",Customer!$C$25,Customer!$C$52),E8075,D8075)</f>
        <v>66</v>
      </c>
      <c r="J8075" s="1">
        <f ca="1">OFFSET(IF($H8075="Cooling",Customer!$L$25,Customer!$L$52),$E8075,$D8075)</f>
        <v>64</v>
      </c>
      <c r="K8075" s="16">
        <f t="shared" si="1512"/>
        <v>0</v>
      </c>
      <c r="L8075" s="16">
        <f t="shared" si="1513"/>
        <v>0</v>
      </c>
      <c r="M8075" s="17">
        <f t="shared" ca="1" si="1517"/>
        <v>31</v>
      </c>
      <c r="N8075" s="17">
        <f t="shared" ca="1" si="1518"/>
        <v>29</v>
      </c>
      <c r="O8075" s="4"/>
      <c r="P8075" s="4">
        <v>35</v>
      </c>
      <c r="Q8075" s="4">
        <v>22</v>
      </c>
      <c r="R8075" s="4">
        <v>31</v>
      </c>
      <c r="S8075" s="4">
        <v>37</v>
      </c>
      <c r="T8075" s="4">
        <v>33</v>
      </c>
      <c r="U8075" s="4">
        <v>42</v>
      </c>
      <c r="V8075" s="13">
        <v>35</v>
      </c>
      <c r="W8075" s="4">
        <v>25</v>
      </c>
      <c r="X8075" s="4">
        <v>33</v>
      </c>
      <c r="Y8075">
        <f t="shared" si="1514"/>
        <v>0</v>
      </c>
      <c r="Z8075">
        <f t="shared" si="1515"/>
        <v>0</v>
      </c>
    </row>
    <row r="8076" spans="2:26" x14ac:dyDescent="0.25">
      <c r="B8076" s="11">
        <f t="shared" si="1516"/>
        <v>44897.999999980442</v>
      </c>
      <c r="C8076" s="1">
        <f t="shared" si="1507"/>
        <v>12</v>
      </c>
      <c r="D8076" s="1">
        <f t="shared" si="1508"/>
        <v>6</v>
      </c>
      <c r="E8076" s="12">
        <f t="shared" si="1509"/>
        <v>1</v>
      </c>
      <c r="F8076" s="124" t="str">
        <f t="shared" si="1510"/>
        <v>0</v>
      </c>
      <c r="G8076" s="1">
        <f ca="1">(OFFSET(O8076,0,MATCH(Customer!$J$6,'CDH &amp; HDH'!$P$11:$X$11,0)))</f>
        <v>35</v>
      </c>
      <c r="H8076" s="1" t="str">
        <f t="shared" si="1511"/>
        <v>Heating</v>
      </c>
      <c r="I8076" s="1">
        <f ca="1">OFFSET(IF($H8076="Cooling",Customer!$C$25,Customer!$C$52),E8076,D8076)</f>
        <v>66</v>
      </c>
      <c r="J8076" s="1">
        <f ca="1">OFFSET(IF($H8076="Cooling",Customer!$L$25,Customer!$L$52),$E8076,$D8076)</f>
        <v>64</v>
      </c>
      <c r="K8076" s="16">
        <f t="shared" si="1512"/>
        <v>0</v>
      </c>
      <c r="L8076" s="16">
        <f t="shared" si="1513"/>
        <v>0</v>
      </c>
      <c r="M8076" s="17">
        <f t="shared" ca="1" si="1517"/>
        <v>31</v>
      </c>
      <c r="N8076" s="17">
        <f t="shared" ca="1" si="1518"/>
        <v>29</v>
      </c>
      <c r="O8076" s="4"/>
      <c r="P8076" s="4">
        <v>33</v>
      </c>
      <c r="Q8076" s="4">
        <v>22</v>
      </c>
      <c r="R8076" s="4">
        <v>31</v>
      </c>
      <c r="S8076" s="4">
        <v>37</v>
      </c>
      <c r="T8076" s="4">
        <v>35</v>
      </c>
      <c r="U8076" s="4">
        <v>40</v>
      </c>
      <c r="V8076" s="13">
        <v>35</v>
      </c>
      <c r="W8076" s="4">
        <v>25</v>
      </c>
      <c r="X8076" s="4">
        <v>32</v>
      </c>
      <c r="Y8076">
        <f t="shared" si="1514"/>
        <v>0</v>
      </c>
      <c r="Z8076">
        <f t="shared" si="1515"/>
        <v>0</v>
      </c>
    </row>
    <row r="8077" spans="2:26" x14ac:dyDescent="0.25">
      <c r="B8077" s="11">
        <f t="shared" si="1516"/>
        <v>44898.041666647106</v>
      </c>
      <c r="C8077" s="1">
        <f t="shared" ref="C8077:C8140" si="1519">MONTH(B8077)</f>
        <v>12</v>
      </c>
      <c r="D8077" s="1">
        <f t="shared" ref="D8077:D8140" si="1520">WEEKDAY(B8077,2)</f>
        <v>6</v>
      </c>
      <c r="E8077" s="12">
        <f t="shared" ref="E8077:E8140" si="1521">HOUR(B8077)+1</f>
        <v>2</v>
      </c>
      <c r="F8077" s="124" t="str">
        <f t="shared" ref="F8077:F8140" si="1522">IF(AND(C8077&gt;5,C8077&lt;9,D8077&lt;6,E8077&gt;14,E8077&lt;19),"1",IF(AND(OR(E8077=8,E8077=9,E8077=19,E8077=20),C8077&lt;3,D8077&lt;6),"1","0"))</f>
        <v>0</v>
      </c>
      <c r="G8077" s="1">
        <f ca="1">(OFFSET(O8077,0,MATCH(Customer!$J$6,'CDH &amp; HDH'!$P$11:$X$11,0)))</f>
        <v>34</v>
      </c>
      <c r="H8077" s="1" t="str">
        <f t="shared" ref="H8077:H8140" si="1523">IF(AND(C8077&gt;=5,C8077&lt;=9),"Cooling","Heating")</f>
        <v>Heating</v>
      </c>
      <c r="I8077" s="1">
        <f ca="1">OFFSET(IF($H8077="Cooling",Customer!$C$25,Customer!$C$52),E8077,D8077)</f>
        <v>66</v>
      </c>
      <c r="J8077" s="1">
        <f ca="1">OFFSET(IF($H8077="Cooling",Customer!$L$25,Customer!$L$52),$E8077,$D8077)</f>
        <v>64</v>
      </c>
      <c r="K8077" s="16">
        <f t="shared" ref="K8077:K8140" si="1524">IF($H8077="Heating",0,MAX(0,$G8077-I8077))</f>
        <v>0</v>
      </c>
      <c r="L8077" s="16">
        <f t="shared" ref="L8077:L8140" si="1525">IF($H8077="Heating",0,MAX(0,$G8077-J8077))</f>
        <v>0</v>
      </c>
      <c r="M8077" s="17">
        <f t="shared" ca="1" si="1517"/>
        <v>32</v>
      </c>
      <c r="N8077" s="17">
        <f t="shared" ca="1" si="1518"/>
        <v>30</v>
      </c>
      <c r="O8077" s="4"/>
      <c r="P8077" s="4">
        <v>33</v>
      </c>
      <c r="Q8077" s="4">
        <v>18</v>
      </c>
      <c r="R8077" s="4">
        <v>31</v>
      </c>
      <c r="S8077" s="4">
        <v>37</v>
      </c>
      <c r="T8077" s="4">
        <v>33</v>
      </c>
      <c r="U8077" s="4">
        <v>38</v>
      </c>
      <c r="V8077" s="13">
        <v>34</v>
      </c>
      <c r="W8077" s="4">
        <v>24</v>
      </c>
      <c r="X8077" s="4">
        <v>32</v>
      </c>
      <c r="Y8077">
        <f t="shared" ref="Y8077:Y8140" si="1526">1.08*400*K8077</f>
        <v>0</v>
      </c>
      <c r="Z8077">
        <f t="shared" ref="Z8077:Z8140" si="1527">1.08*400*L8077</f>
        <v>0</v>
      </c>
    </row>
    <row r="8078" spans="2:26" x14ac:dyDescent="0.25">
      <c r="B8078" s="11">
        <f t="shared" ref="B8078:B8141" si="1528">B8077+1/24</f>
        <v>44898.083333313771</v>
      </c>
      <c r="C8078" s="1">
        <f t="shared" si="1519"/>
        <v>12</v>
      </c>
      <c r="D8078" s="1">
        <f t="shared" si="1520"/>
        <v>6</v>
      </c>
      <c r="E8078" s="12">
        <f t="shared" si="1521"/>
        <v>3</v>
      </c>
      <c r="F8078" s="124" t="str">
        <f t="shared" si="1522"/>
        <v>0</v>
      </c>
      <c r="G8078" s="1">
        <f ca="1">(OFFSET(O8078,0,MATCH(Customer!$J$6,'CDH &amp; HDH'!$P$11:$X$11,0)))</f>
        <v>34</v>
      </c>
      <c r="H8078" s="1" t="str">
        <f t="shared" si="1523"/>
        <v>Heating</v>
      </c>
      <c r="I8078" s="1">
        <f ca="1">OFFSET(IF($H8078="Cooling",Customer!$C$25,Customer!$C$52),E8078,D8078)</f>
        <v>66</v>
      </c>
      <c r="J8078" s="1">
        <f ca="1">OFFSET(IF($H8078="Cooling",Customer!$L$25,Customer!$L$52),$E8078,$D8078)</f>
        <v>64</v>
      </c>
      <c r="K8078" s="16">
        <f t="shared" si="1524"/>
        <v>0</v>
      </c>
      <c r="L8078" s="16">
        <f t="shared" si="1525"/>
        <v>0</v>
      </c>
      <c r="M8078" s="17">
        <f t="shared" ca="1" si="1517"/>
        <v>32</v>
      </c>
      <c r="N8078" s="17">
        <f t="shared" ca="1" si="1518"/>
        <v>30</v>
      </c>
      <c r="O8078" s="4"/>
      <c r="P8078" s="4">
        <v>30</v>
      </c>
      <c r="Q8078" s="4">
        <v>19</v>
      </c>
      <c r="R8078" s="4">
        <v>30</v>
      </c>
      <c r="S8078" s="4">
        <v>37</v>
      </c>
      <c r="T8078" s="4">
        <v>32</v>
      </c>
      <c r="U8078" s="4">
        <v>36</v>
      </c>
      <c r="V8078" s="13">
        <v>34</v>
      </c>
      <c r="W8078" s="4">
        <v>23</v>
      </c>
      <c r="X8078" s="4">
        <v>32</v>
      </c>
      <c r="Y8078">
        <f t="shared" si="1526"/>
        <v>0</v>
      </c>
      <c r="Z8078">
        <f t="shared" si="1527"/>
        <v>0</v>
      </c>
    </row>
    <row r="8079" spans="2:26" x14ac:dyDescent="0.25">
      <c r="B8079" s="11">
        <f t="shared" si="1528"/>
        <v>44898.124999980435</v>
      </c>
      <c r="C8079" s="1">
        <f t="shared" si="1519"/>
        <v>12</v>
      </c>
      <c r="D8079" s="1">
        <f t="shared" si="1520"/>
        <v>6</v>
      </c>
      <c r="E8079" s="12">
        <f t="shared" si="1521"/>
        <v>4</v>
      </c>
      <c r="F8079" s="124" t="str">
        <f t="shared" si="1522"/>
        <v>0</v>
      </c>
      <c r="G8079" s="1">
        <f ca="1">(OFFSET(O8079,0,MATCH(Customer!$J$6,'CDH &amp; HDH'!$P$11:$X$11,0)))</f>
        <v>33</v>
      </c>
      <c r="H8079" s="1" t="str">
        <f t="shared" si="1523"/>
        <v>Heating</v>
      </c>
      <c r="I8079" s="1">
        <f ca="1">OFFSET(IF($H8079="Cooling",Customer!$C$25,Customer!$C$52),E8079,D8079)</f>
        <v>66</v>
      </c>
      <c r="J8079" s="1">
        <f ca="1">OFFSET(IF($H8079="Cooling",Customer!$L$25,Customer!$L$52),$E8079,$D8079)</f>
        <v>64</v>
      </c>
      <c r="K8079" s="16">
        <f t="shared" si="1524"/>
        <v>0</v>
      </c>
      <c r="L8079" s="16">
        <f t="shared" si="1525"/>
        <v>0</v>
      </c>
      <c r="M8079" s="17">
        <f t="shared" ca="1" si="1517"/>
        <v>33</v>
      </c>
      <c r="N8079" s="17">
        <f t="shared" ca="1" si="1518"/>
        <v>31</v>
      </c>
      <c r="O8079" s="4"/>
      <c r="P8079" s="4">
        <v>30</v>
      </c>
      <c r="Q8079" s="4">
        <v>18</v>
      </c>
      <c r="R8079" s="4">
        <v>30</v>
      </c>
      <c r="S8079" s="4">
        <v>37</v>
      </c>
      <c r="T8079" s="4">
        <v>32</v>
      </c>
      <c r="U8079" s="4">
        <v>35</v>
      </c>
      <c r="V8079" s="13">
        <v>33</v>
      </c>
      <c r="W8079" s="4">
        <v>23</v>
      </c>
      <c r="X8079" s="4">
        <v>31</v>
      </c>
      <c r="Y8079">
        <f t="shared" si="1526"/>
        <v>0</v>
      </c>
      <c r="Z8079">
        <f t="shared" si="1527"/>
        <v>0</v>
      </c>
    </row>
    <row r="8080" spans="2:26" x14ac:dyDescent="0.25">
      <c r="B8080" s="11">
        <f t="shared" si="1528"/>
        <v>44898.166666647099</v>
      </c>
      <c r="C8080" s="1">
        <f t="shared" si="1519"/>
        <v>12</v>
      </c>
      <c r="D8080" s="1">
        <f t="shared" si="1520"/>
        <v>6</v>
      </c>
      <c r="E8080" s="12">
        <f t="shared" si="1521"/>
        <v>5</v>
      </c>
      <c r="F8080" s="124" t="str">
        <f t="shared" si="1522"/>
        <v>0</v>
      </c>
      <c r="G8080" s="1">
        <f ca="1">(OFFSET(O8080,0,MATCH(Customer!$J$6,'CDH &amp; HDH'!$P$11:$X$11,0)))</f>
        <v>34</v>
      </c>
      <c r="H8080" s="1" t="str">
        <f t="shared" si="1523"/>
        <v>Heating</v>
      </c>
      <c r="I8080" s="1">
        <f ca="1">OFFSET(IF($H8080="Cooling",Customer!$C$25,Customer!$C$52),E8080,D8080)</f>
        <v>66</v>
      </c>
      <c r="J8080" s="1">
        <f ca="1">OFFSET(IF($H8080="Cooling",Customer!$L$25,Customer!$L$52),$E8080,$D8080)</f>
        <v>64</v>
      </c>
      <c r="K8080" s="16">
        <f t="shared" si="1524"/>
        <v>0</v>
      </c>
      <c r="L8080" s="16">
        <f t="shared" si="1525"/>
        <v>0</v>
      </c>
      <c r="M8080" s="17">
        <f t="shared" ca="1" si="1517"/>
        <v>32</v>
      </c>
      <c r="N8080" s="17">
        <f t="shared" ca="1" si="1518"/>
        <v>30</v>
      </c>
      <c r="O8080" s="4"/>
      <c r="P8080" s="4">
        <v>31</v>
      </c>
      <c r="Q8080" s="4">
        <v>19</v>
      </c>
      <c r="R8080" s="4">
        <v>30</v>
      </c>
      <c r="S8080" s="4">
        <v>37</v>
      </c>
      <c r="T8080" s="4">
        <v>31</v>
      </c>
      <c r="U8080" s="4">
        <v>35</v>
      </c>
      <c r="V8080" s="13">
        <v>34</v>
      </c>
      <c r="W8080" s="4">
        <v>23</v>
      </c>
      <c r="X8080" s="4">
        <v>32</v>
      </c>
      <c r="Y8080">
        <f t="shared" si="1526"/>
        <v>0</v>
      </c>
      <c r="Z8080">
        <f t="shared" si="1527"/>
        <v>0</v>
      </c>
    </row>
    <row r="8081" spans="2:26" x14ac:dyDescent="0.25">
      <c r="B8081" s="11">
        <f t="shared" si="1528"/>
        <v>44898.208333313763</v>
      </c>
      <c r="C8081" s="1">
        <f t="shared" si="1519"/>
        <v>12</v>
      </c>
      <c r="D8081" s="1">
        <f t="shared" si="1520"/>
        <v>6</v>
      </c>
      <c r="E8081" s="12">
        <f t="shared" si="1521"/>
        <v>6</v>
      </c>
      <c r="F8081" s="124" t="str">
        <f t="shared" si="1522"/>
        <v>0</v>
      </c>
      <c r="G8081" s="1">
        <f ca="1">(OFFSET(O8081,0,MATCH(Customer!$J$6,'CDH &amp; HDH'!$P$11:$X$11,0)))</f>
        <v>34</v>
      </c>
      <c r="H8081" s="1" t="str">
        <f t="shared" si="1523"/>
        <v>Heating</v>
      </c>
      <c r="I8081" s="1">
        <f ca="1">OFFSET(IF($H8081="Cooling",Customer!$C$25,Customer!$C$52),E8081,D8081)</f>
        <v>66</v>
      </c>
      <c r="J8081" s="1">
        <f ca="1">OFFSET(IF($H8081="Cooling",Customer!$L$25,Customer!$L$52),$E8081,$D8081)</f>
        <v>64</v>
      </c>
      <c r="K8081" s="16">
        <f t="shared" si="1524"/>
        <v>0</v>
      </c>
      <c r="L8081" s="16">
        <f t="shared" si="1525"/>
        <v>0</v>
      </c>
      <c r="M8081" s="17">
        <f t="shared" ca="1" si="1517"/>
        <v>32</v>
      </c>
      <c r="N8081" s="17">
        <f t="shared" ca="1" si="1518"/>
        <v>30</v>
      </c>
      <c r="O8081" s="4"/>
      <c r="P8081" s="4">
        <v>30</v>
      </c>
      <c r="Q8081" s="4">
        <v>20</v>
      </c>
      <c r="R8081" s="4">
        <v>29</v>
      </c>
      <c r="S8081" s="4">
        <v>37</v>
      </c>
      <c r="T8081" s="4">
        <v>31</v>
      </c>
      <c r="U8081" s="4">
        <v>36</v>
      </c>
      <c r="V8081" s="13">
        <v>34</v>
      </c>
      <c r="W8081" s="4">
        <v>24</v>
      </c>
      <c r="X8081" s="4">
        <v>32</v>
      </c>
      <c r="Y8081">
        <f t="shared" si="1526"/>
        <v>0</v>
      </c>
      <c r="Z8081">
        <f t="shared" si="1527"/>
        <v>0</v>
      </c>
    </row>
    <row r="8082" spans="2:26" x14ac:dyDescent="0.25">
      <c r="B8082" s="11">
        <f t="shared" si="1528"/>
        <v>44898.249999980428</v>
      </c>
      <c r="C8082" s="1">
        <f t="shared" si="1519"/>
        <v>12</v>
      </c>
      <c r="D8082" s="1">
        <f t="shared" si="1520"/>
        <v>6</v>
      </c>
      <c r="E8082" s="12">
        <f t="shared" si="1521"/>
        <v>7</v>
      </c>
      <c r="F8082" s="124" t="str">
        <f t="shared" si="1522"/>
        <v>0</v>
      </c>
      <c r="G8082" s="1">
        <f ca="1">(OFFSET(O8082,0,MATCH(Customer!$J$6,'CDH &amp; HDH'!$P$11:$X$11,0)))</f>
        <v>36</v>
      </c>
      <c r="H8082" s="1" t="str">
        <f t="shared" si="1523"/>
        <v>Heating</v>
      </c>
      <c r="I8082" s="1">
        <f ca="1">OFFSET(IF($H8082="Cooling",Customer!$C$25,Customer!$C$52),E8082,D8082)</f>
        <v>66</v>
      </c>
      <c r="J8082" s="1">
        <f ca="1">OFFSET(IF($H8082="Cooling",Customer!$L$25,Customer!$L$52),$E8082,$D8082)</f>
        <v>64</v>
      </c>
      <c r="K8082" s="16">
        <f t="shared" si="1524"/>
        <v>0</v>
      </c>
      <c r="L8082" s="16">
        <f t="shared" si="1525"/>
        <v>0</v>
      </c>
      <c r="M8082" s="17">
        <f t="shared" ca="1" si="1517"/>
        <v>30</v>
      </c>
      <c r="N8082" s="17">
        <f t="shared" ca="1" si="1518"/>
        <v>28</v>
      </c>
      <c r="O8082" s="4"/>
      <c r="P8082" s="4">
        <v>31</v>
      </c>
      <c r="Q8082" s="4">
        <v>22</v>
      </c>
      <c r="R8082" s="4">
        <v>29</v>
      </c>
      <c r="S8082" s="4">
        <v>35</v>
      </c>
      <c r="T8082" s="4">
        <v>29</v>
      </c>
      <c r="U8082" s="4">
        <v>36</v>
      </c>
      <c r="V8082" s="13">
        <v>36</v>
      </c>
      <c r="W8082" s="4">
        <v>26</v>
      </c>
      <c r="X8082" s="4">
        <v>31</v>
      </c>
      <c r="Y8082">
        <f t="shared" si="1526"/>
        <v>0</v>
      </c>
      <c r="Z8082">
        <f t="shared" si="1527"/>
        <v>0</v>
      </c>
    </row>
    <row r="8083" spans="2:26" x14ac:dyDescent="0.25">
      <c r="B8083" s="11">
        <f t="shared" si="1528"/>
        <v>44898.291666647092</v>
      </c>
      <c r="C8083" s="1">
        <f t="shared" si="1519"/>
        <v>12</v>
      </c>
      <c r="D8083" s="1">
        <f t="shared" si="1520"/>
        <v>6</v>
      </c>
      <c r="E8083" s="12">
        <f t="shared" si="1521"/>
        <v>8</v>
      </c>
      <c r="F8083" s="124" t="str">
        <f t="shared" si="1522"/>
        <v>0</v>
      </c>
      <c r="G8083" s="1">
        <f ca="1">(OFFSET(O8083,0,MATCH(Customer!$J$6,'CDH &amp; HDH'!$P$11:$X$11,0)))</f>
        <v>36</v>
      </c>
      <c r="H8083" s="1" t="str">
        <f t="shared" si="1523"/>
        <v>Heating</v>
      </c>
      <c r="I8083" s="1">
        <f ca="1">OFFSET(IF($H8083="Cooling",Customer!$C$25,Customer!$C$52),E8083,D8083)</f>
        <v>66</v>
      </c>
      <c r="J8083" s="1">
        <f ca="1">OFFSET(IF($H8083="Cooling",Customer!$L$25,Customer!$L$52),$E8083,$D8083)</f>
        <v>64</v>
      </c>
      <c r="K8083" s="16">
        <f t="shared" si="1524"/>
        <v>0</v>
      </c>
      <c r="L8083" s="16">
        <f t="shared" si="1525"/>
        <v>0</v>
      </c>
      <c r="M8083" s="17">
        <f t="shared" ca="1" si="1517"/>
        <v>30</v>
      </c>
      <c r="N8083" s="17">
        <f t="shared" ca="1" si="1518"/>
        <v>28</v>
      </c>
      <c r="O8083" s="4"/>
      <c r="P8083" s="4">
        <v>31</v>
      </c>
      <c r="Q8083" s="4">
        <v>23</v>
      </c>
      <c r="R8083" s="4">
        <v>29</v>
      </c>
      <c r="S8083" s="4">
        <v>35</v>
      </c>
      <c r="T8083" s="4">
        <v>30</v>
      </c>
      <c r="U8083" s="4">
        <v>36</v>
      </c>
      <c r="V8083" s="13">
        <v>36</v>
      </c>
      <c r="W8083" s="4">
        <v>28</v>
      </c>
      <c r="X8083" s="4">
        <v>31</v>
      </c>
      <c r="Y8083">
        <f t="shared" si="1526"/>
        <v>0</v>
      </c>
      <c r="Z8083">
        <f t="shared" si="1527"/>
        <v>0</v>
      </c>
    </row>
    <row r="8084" spans="2:26" x14ac:dyDescent="0.25">
      <c r="B8084" s="11">
        <f t="shared" si="1528"/>
        <v>44898.333333313756</v>
      </c>
      <c r="C8084" s="1">
        <f t="shared" si="1519"/>
        <v>12</v>
      </c>
      <c r="D8084" s="1">
        <f t="shared" si="1520"/>
        <v>6</v>
      </c>
      <c r="E8084" s="12">
        <f t="shared" si="1521"/>
        <v>9</v>
      </c>
      <c r="F8084" s="124" t="str">
        <f t="shared" si="1522"/>
        <v>0</v>
      </c>
      <c r="G8084" s="1">
        <f ca="1">(OFFSET(O8084,0,MATCH(Customer!$J$6,'CDH &amp; HDH'!$P$11:$X$11,0)))</f>
        <v>34</v>
      </c>
      <c r="H8084" s="1" t="str">
        <f t="shared" si="1523"/>
        <v>Heating</v>
      </c>
      <c r="I8084" s="1">
        <f ca="1">OFFSET(IF($H8084="Cooling",Customer!$C$25,Customer!$C$52),E8084,D8084)</f>
        <v>66</v>
      </c>
      <c r="J8084" s="1">
        <f ca="1">OFFSET(IF($H8084="Cooling",Customer!$L$25,Customer!$L$52),$E8084,$D8084)</f>
        <v>64</v>
      </c>
      <c r="K8084" s="16">
        <f t="shared" si="1524"/>
        <v>0</v>
      </c>
      <c r="L8084" s="16">
        <f t="shared" si="1525"/>
        <v>0</v>
      </c>
      <c r="M8084" s="17">
        <f t="shared" ca="1" si="1517"/>
        <v>32</v>
      </c>
      <c r="N8084" s="17">
        <f t="shared" ca="1" si="1518"/>
        <v>30</v>
      </c>
      <c r="O8084" s="4"/>
      <c r="P8084" s="4">
        <v>33</v>
      </c>
      <c r="Q8084" s="4">
        <v>23</v>
      </c>
      <c r="R8084" s="4">
        <v>29</v>
      </c>
      <c r="S8084" s="4">
        <v>36</v>
      </c>
      <c r="T8084" s="4">
        <v>33</v>
      </c>
      <c r="U8084" s="4">
        <v>37</v>
      </c>
      <c r="V8084" s="13">
        <v>34</v>
      </c>
      <c r="W8084" s="4">
        <v>27</v>
      </c>
      <c r="X8084" s="4">
        <v>32</v>
      </c>
      <c r="Y8084">
        <f t="shared" si="1526"/>
        <v>0</v>
      </c>
      <c r="Z8084">
        <f t="shared" si="1527"/>
        <v>0</v>
      </c>
    </row>
    <row r="8085" spans="2:26" x14ac:dyDescent="0.25">
      <c r="B8085" s="11">
        <f t="shared" si="1528"/>
        <v>44898.37499998042</v>
      </c>
      <c r="C8085" s="1">
        <f t="shared" si="1519"/>
        <v>12</v>
      </c>
      <c r="D8085" s="1">
        <f t="shared" si="1520"/>
        <v>6</v>
      </c>
      <c r="E8085" s="12">
        <f t="shared" si="1521"/>
        <v>10</v>
      </c>
      <c r="F8085" s="124" t="str">
        <f t="shared" si="1522"/>
        <v>0</v>
      </c>
      <c r="G8085" s="1">
        <f ca="1">(OFFSET(O8085,0,MATCH(Customer!$J$6,'CDH &amp; HDH'!$P$11:$X$11,0)))</f>
        <v>34</v>
      </c>
      <c r="H8085" s="1" t="str">
        <f t="shared" si="1523"/>
        <v>Heating</v>
      </c>
      <c r="I8085" s="1">
        <f ca="1">OFFSET(IF($H8085="Cooling",Customer!$C$25,Customer!$C$52),E8085,D8085)</f>
        <v>66</v>
      </c>
      <c r="J8085" s="1">
        <f ca="1">OFFSET(IF($H8085="Cooling",Customer!$L$25,Customer!$L$52),$E8085,$D8085)</f>
        <v>64</v>
      </c>
      <c r="K8085" s="16">
        <f t="shared" si="1524"/>
        <v>0</v>
      </c>
      <c r="L8085" s="16">
        <f t="shared" si="1525"/>
        <v>0</v>
      </c>
      <c r="M8085" s="17">
        <f t="shared" ca="1" si="1517"/>
        <v>32</v>
      </c>
      <c r="N8085" s="17">
        <f t="shared" ca="1" si="1518"/>
        <v>30</v>
      </c>
      <c r="O8085" s="4"/>
      <c r="P8085" s="4">
        <v>34</v>
      </c>
      <c r="Q8085" s="4">
        <v>24</v>
      </c>
      <c r="R8085" s="4">
        <v>29</v>
      </c>
      <c r="S8085" s="4">
        <v>38</v>
      </c>
      <c r="T8085" s="4">
        <v>36</v>
      </c>
      <c r="U8085" s="4">
        <v>40</v>
      </c>
      <c r="V8085" s="13">
        <v>34</v>
      </c>
      <c r="W8085" s="4">
        <v>28</v>
      </c>
      <c r="X8085" s="4">
        <v>32</v>
      </c>
      <c r="Y8085">
        <f t="shared" si="1526"/>
        <v>0</v>
      </c>
      <c r="Z8085">
        <f t="shared" si="1527"/>
        <v>0</v>
      </c>
    </row>
    <row r="8086" spans="2:26" x14ac:dyDescent="0.25">
      <c r="B8086" s="11">
        <f t="shared" si="1528"/>
        <v>44898.416666647085</v>
      </c>
      <c r="C8086" s="1">
        <f t="shared" si="1519"/>
        <v>12</v>
      </c>
      <c r="D8086" s="1">
        <f t="shared" si="1520"/>
        <v>6</v>
      </c>
      <c r="E8086" s="12">
        <f t="shared" si="1521"/>
        <v>11</v>
      </c>
      <c r="F8086" s="124" t="str">
        <f t="shared" si="1522"/>
        <v>0</v>
      </c>
      <c r="G8086" s="1">
        <f ca="1">(OFFSET(O8086,0,MATCH(Customer!$J$6,'CDH &amp; HDH'!$P$11:$X$11,0)))</f>
        <v>34</v>
      </c>
      <c r="H8086" s="1" t="str">
        <f t="shared" si="1523"/>
        <v>Heating</v>
      </c>
      <c r="I8086" s="1">
        <f ca="1">OFFSET(IF($H8086="Cooling",Customer!$C$25,Customer!$C$52),E8086,D8086)</f>
        <v>66</v>
      </c>
      <c r="J8086" s="1">
        <f ca="1">OFFSET(IF($H8086="Cooling",Customer!$L$25,Customer!$L$52),$E8086,$D8086)</f>
        <v>64</v>
      </c>
      <c r="K8086" s="16">
        <f t="shared" si="1524"/>
        <v>0</v>
      </c>
      <c r="L8086" s="16">
        <f t="shared" si="1525"/>
        <v>0</v>
      </c>
      <c r="M8086" s="17">
        <f t="shared" ca="1" si="1517"/>
        <v>32</v>
      </c>
      <c r="N8086" s="17">
        <f t="shared" ca="1" si="1518"/>
        <v>30</v>
      </c>
      <c r="O8086" s="4"/>
      <c r="P8086" s="4">
        <v>35</v>
      </c>
      <c r="Q8086" s="4">
        <v>25</v>
      </c>
      <c r="R8086" s="4">
        <v>29</v>
      </c>
      <c r="S8086" s="4">
        <v>39</v>
      </c>
      <c r="T8086" s="4">
        <v>40</v>
      </c>
      <c r="U8086" s="4">
        <v>41</v>
      </c>
      <c r="V8086" s="13">
        <v>34</v>
      </c>
      <c r="W8086" s="4">
        <v>29</v>
      </c>
      <c r="X8086" s="4">
        <v>33</v>
      </c>
      <c r="Y8086">
        <f t="shared" si="1526"/>
        <v>0</v>
      </c>
      <c r="Z8086">
        <f t="shared" si="1527"/>
        <v>0</v>
      </c>
    </row>
    <row r="8087" spans="2:26" x14ac:dyDescent="0.25">
      <c r="B8087" s="11">
        <f t="shared" si="1528"/>
        <v>44898.458333313749</v>
      </c>
      <c r="C8087" s="1">
        <f t="shared" si="1519"/>
        <v>12</v>
      </c>
      <c r="D8087" s="1">
        <f t="shared" si="1520"/>
        <v>6</v>
      </c>
      <c r="E8087" s="12">
        <f t="shared" si="1521"/>
        <v>12</v>
      </c>
      <c r="F8087" s="124" t="str">
        <f t="shared" si="1522"/>
        <v>0</v>
      </c>
      <c r="G8087" s="1">
        <f ca="1">(OFFSET(O8087,0,MATCH(Customer!$J$6,'CDH &amp; HDH'!$P$11:$X$11,0)))</f>
        <v>36</v>
      </c>
      <c r="H8087" s="1" t="str">
        <f t="shared" si="1523"/>
        <v>Heating</v>
      </c>
      <c r="I8087" s="1">
        <f ca="1">OFFSET(IF($H8087="Cooling",Customer!$C$25,Customer!$C$52),E8087,D8087)</f>
        <v>66</v>
      </c>
      <c r="J8087" s="1">
        <f ca="1">OFFSET(IF($H8087="Cooling",Customer!$L$25,Customer!$L$52),$E8087,$D8087)</f>
        <v>64</v>
      </c>
      <c r="K8087" s="16">
        <f t="shared" si="1524"/>
        <v>0</v>
      </c>
      <c r="L8087" s="16">
        <f t="shared" si="1525"/>
        <v>0</v>
      </c>
      <c r="M8087" s="17">
        <f t="shared" ca="1" si="1517"/>
        <v>30</v>
      </c>
      <c r="N8087" s="17">
        <f t="shared" ca="1" si="1518"/>
        <v>28</v>
      </c>
      <c r="O8087" s="4"/>
      <c r="P8087" s="4">
        <v>35</v>
      </c>
      <c r="Q8087" s="4">
        <v>26</v>
      </c>
      <c r="R8087" s="4">
        <v>29</v>
      </c>
      <c r="S8087" s="4">
        <v>40</v>
      </c>
      <c r="T8087" s="4">
        <v>44</v>
      </c>
      <c r="U8087" s="4">
        <v>43</v>
      </c>
      <c r="V8087" s="13">
        <v>36</v>
      </c>
      <c r="W8087" s="4">
        <v>30</v>
      </c>
      <c r="X8087" s="4">
        <v>35</v>
      </c>
      <c r="Y8087">
        <f t="shared" si="1526"/>
        <v>0</v>
      </c>
      <c r="Z8087">
        <f t="shared" si="1527"/>
        <v>0</v>
      </c>
    </row>
    <row r="8088" spans="2:26" x14ac:dyDescent="0.25">
      <c r="B8088" s="11">
        <f t="shared" si="1528"/>
        <v>44898.499999980413</v>
      </c>
      <c r="C8088" s="1">
        <f t="shared" si="1519"/>
        <v>12</v>
      </c>
      <c r="D8088" s="1">
        <f t="shared" si="1520"/>
        <v>6</v>
      </c>
      <c r="E8088" s="12">
        <f t="shared" si="1521"/>
        <v>13</v>
      </c>
      <c r="F8088" s="124" t="str">
        <f t="shared" si="1522"/>
        <v>0</v>
      </c>
      <c r="G8088" s="1">
        <f ca="1">(OFFSET(O8088,0,MATCH(Customer!$J$6,'CDH &amp; HDH'!$P$11:$X$11,0)))</f>
        <v>37</v>
      </c>
      <c r="H8088" s="1" t="str">
        <f t="shared" si="1523"/>
        <v>Heating</v>
      </c>
      <c r="I8088" s="1">
        <f ca="1">OFFSET(IF($H8088="Cooling",Customer!$C$25,Customer!$C$52),E8088,D8088)</f>
        <v>66</v>
      </c>
      <c r="J8088" s="1">
        <f ca="1">OFFSET(IF($H8088="Cooling",Customer!$L$25,Customer!$L$52),$E8088,$D8088)</f>
        <v>64</v>
      </c>
      <c r="K8088" s="16">
        <f t="shared" si="1524"/>
        <v>0</v>
      </c>
      <c r="L8088" s="16">
        <f t="shared" si="1525"/>
        <v>0</v>
      </c>
      <c r="M8088" s="17">
        <f t="shared" ca="1" si="1517"/>
        <v>29</v>
      </c>
      <c r="N8088" s="17">
        <f t="shared" ca="1" si="1518"/>
        <v>27</v>
      </c>
      <c r="O8088" s="4"/>
      <c r="P8088" s="4">
        <v>35</v>
      </c>
      <c r="Q8088" s="4">
        <v>26</v>
      </c>
      <c r="R8088" s="4">
        <v>29</v>
      </c>
      <c r="S8088" s="4">
        <v>43</v>
      </c>
      <c r="T8088" s="4">
        <v>43</v>
      </c>
      <c r="U8088" s="4">
        <v>47</v>
      </c>
      <c r="V8088" s="13">
        <v>37</v>
      </c>
      <c r="W8088" s="4">
        <v>31</v>
      </c>
      <c r="X8088" s="4">
        <v>35</v>
      </c>
      <c r="Y8088">
        <f t="shared" si="1526"/>
        <v>0</v>
      </c>
      <c r="Z8088">
        <f t="shared" si="1527"/>
        <v>0</v>
      </c>
    </row>
    <row r="8089" spans="2:26" x14ac:dyDescent="0.25">
      <c r="B8089" s="11">
        <f t="shared" si="1528"/>
        <v>44898.541666647077</v>
      </c>
      <c r="C8089" s="1">
        <f t="shared" si="1519"/>
        <v>12</v>
      </c>
      <c r="D8089" s="1">
        <f t="shared" si="1520"/>
        <v>6</v>
      </c>
      <c r="E8089" s="12">
        <f t="shared" si="1521"/>
        <v>14</v>
      </c>
      <c r="F8089" s="124" t="str">
        <f t="shared" si="1522"/>
        <v>0</v>
      </c>
      <c r="G8089" s="1">
        <f ca="1">(OFFSET(O8089,0,MATCH(Customer!$J$6,'CDH &amp; HDH'!$P$11:$X$11,0)))</f>
        <v>38</v>
      </c>
      <c r="H8089" s="1" t="str">
        <f t="shared" si="1523"/>
        <v>Heating</v>
      </c>
      <c r="I8089" s="1">
        <f ca="1">OFFSET(IF($H8089="Cooling",Customer!$C$25,Customer!$C$52),E8089,D8089)</f>
        <v>66</v>
      </c>
      <c r="J8089" s="1">
        <f ca="1">OFFSET(IF($H8089="Cooling",Customer!$L$25,Customer!$L$52),$E8089,$D8089)</f>
        <v>64</v>
      </c>
      <c r="K8089" s="16">
        <f t="shared" si="1524"/>
        <v>0</v>
      </c>
      <c r="L8089" s="16">
        <f t="shared" si="1525"/>
        <v>0</v>
      </c>
      <c r="M8089" s="17">
        <f t="shared" ca="1" si="1517"/>
        <v>28</v>
      </c>
      <c r="N8089" s="17">
        <f t="shared" ca="1" si="1518"/>
        <v>26</v>
      </c>
      <c r="O8089" s="4"/>
      <c r="P8089" s="4">
        <v>36</v>
      </c>
      <c r="Q8089" s="4">
        <v>27</v>
      </c>
      <c r="R8089" s="4">
        <v>29</v>
      </c>
      <c r="S8089" s="4">
        <v>43</v>
      </c>
      <c r="T8089" s="4">
        <v>43</v>
      </c>
      <c r="U8089" s="4">
        <v>48</v>
      </c>
      <c r="V8089" s="13">
        <v>38</v>
      </c>
      <c r="W8089" s="4">
        <v>33</v>
      </c>
      <c r="X8089" s="4">
        <v>35</v>
      </c>
      <c r="Y8089">
        <f t="shared" si="1526"/>
        <v>0</v>
      </c>
      <c r="Z8089">
        <f t="shared" si="1527"/>
        <v>0</v>
      </c>
    </row>
    <row r="8090" spans="2:26" x14ac:dyDescent="0.25">
      <c r="B8090" s="11">
        <f t="shared" si="1528"/>
        <v>44898.583333313742</v>
      </c>
      <c r="C8090" s="1">
        <f t="shared" si="1519"/>
        <v>12</v>
      </c>
      <c r="D8090" s="1">
        <f t="shared" si="1520"/>
        <v>6</v>
      </c>
      <c r="E8090" s="12">
        <f t="shared" si="1521"/>
        <v>15</v>
      </c>
      <c r="F8090" s="124" t="str">
        <f t="shared" si="1522"/>
        <v>0</v>
      </c>
      <c r="G8090" s="1">
        <f ca="1">(OFFSET(O8090,0,MATCH(Customer!$J$6,'CDH &amp; HDH'!$P$11:$X$11,0)))</f>
        <v>37</v>
      </c>
      <c r="H8090" s="1" t="str">
        <f t="shared" si="1523"/>
        <v>Heating</v>
      </c>
      <c r="I8090" s="1">
        <f ca="1">OFFSET(IF($H8090="Cooling",Customer!$C$25,Customer!$C$52),E8090,D8090)</f>
        <v>66</v>
      </c>
      <c r="J8090" s="1">
        <f ca="1">OFFSET(IF($H8090="Cooling",Customer!$L$25,Customer!$L$52),$E8090,$D8090)</f>
        <v>64</v>
      </c>
      <c r="K8090" s="16">
        <f t="shared" si="1524"/>
        <v>0</v>
      </c>
      <c r="L8090" s="16">
        <f t="shared" si="1525"/>
        <v>0</v>
      </c>
      <c r="M8090" s="17">
        <f t="shared" ca="1" si="1517"/>
        <v>29</v>
      </c>
      <c r="N8090" s="17">
        <f t="shared" ca="1" si="1518"/>
        <v>27</v>
      </c>
      <c r="O8090" s="4"/>
      <c r="P8090" s="4">
        <v>36</v>
      </c>
      <c r="Q8090" s="4">
        <v>28</v>
      </c>
      <c r="R8090" s="4">
        <v>29</v>
      </c>
      <c r="S8090" s="4">
        <v>42</v>
      </c>
      <c r="T8090" s="4">
        <v>44</v>
      </c>
      <c r="U8090" s="4">
        <v>49</v>
      </c>
      <c r="V8090" s="13">
        <v>37</v>
      </c>
      <c r="W8090" s="4">
        <v>33</v>
      </c>
      <c r="X8090" s="4">
        <v>35</v>
      </c>
      <c r="Y8090">
        <f t="shared" si="1526"/>
        <v>0</v>
      </c>
      <c r="Z8090">
        <f t="shared" si="1527"/>
        <v>0</v>
      </c>
    </row>
    <row r="8091" spans="2:26" x14ac:dyDescent="0.25">
      <c r="B8091" s="11">
        <f t="shared" si="1528"/>
        <v>44898.624999980406</v>
      </c>
      <c r="C8091" s="1">
        <f t="shared" si="1519"/>
        <v>12</v>
      </c>
      <c r="D8091" s="1">
        <f t="shared" si="1520"/>
        <v>6</v>
      </c>
      <c r="E8091" s="12">
        <f t="shared" si="1521"/>
        <v>16</v>
      </c>
      <c r="F8091" s="124" t="str">
        <f t="shared" si="1522"/>
        <v>0</v>
      </c>
      <c r="G8091" s="1">
        <f ca="1">(OFFSET(O8091,0,MATCH(Customer!$J$6,'CDH &amp; HDH'!$P$11:$X$11,0)))</f>
        <v>37</v>
      </c>
      <c r="H8091" s="1" t="str">
        <f t="shared" si="1523"/>
        <v>Heating</v>
      </c>
      <c r="I8091" s="1">
        <f ca="1">OFFSET(IF($H8091="Cooling",Customer!$C$25,Customer!$C$52),E8091,D8091)</f>
        <v>66</v>
      </c>
      <c r="J8091" s="1">
        <f ca="1">OFFSET(IF($H8091="Cooling",Customer!$L$25,Customer!$L$52),$E8091,$D8091)</f>
        <v>64</v>
      </c>
      <c r="K8091" s="16">
        <f t="shared" si="1524"/>
        <v>0</v>
      </c>
      <c r="L8091" s="16">
        <f t="shared" si="1525"/>
        <v>0</v>
      </c>
      <c r="M8091" s="17">
        <f t="shared" ca="1" si="1517"/>
        <v>29</v>
      </c>
      <c r="N8091" s="17">
        <f t="shared" ca="1" si="1518"/>
        <v>27</v>
      </c>
      <c r="O8091" s="4"/>
      <c r="P8091" s="4">
        <v>36</v>
      </c>
      <c r="Q8091" s="4">
        <v>31</v>
      </c>
      <c r="R8091" s="4">
        <v>29</v>
      </c>
      <c r="S8091" s="4">
        <v>42</v>
      </c>
      <c r="T8091" s="4">
        <v>45</v>
      </c>
      <c r="U8091" s="4">
        <v>49</v>
      </c>
      <c r="V8091" s="13">
        <v>37</v>
      </c>
      <c r="W8091" s="4">
        <v>33</v>
      </c>
      <c r="X8091" s="4">
        <v>35</v>
      </c>
      <c r="Y8091">
        <f t="shared" si="1526"/>
        <v>0</v>
      </c>
      <c r="Z8091">
        <f t="shared" si="1527"/>
        <v>0</v>
      </c>
    </row>
    <row r="8092" spans="2:26" x14ac:dyDescent="0.25">
      <c r="B8092" s="11">
        <f t="shared" si="1528"/>
        <v>44898.66666664707</v>
      </c>
      <c r="C8092" s="1">
        <f t="shared" si="1519"/>
        <v>12</v>
      </c>
      <c r="D8092" s="1">
        <f t="shared" si="1520"/>
        <v>6</v>
      </c>
      <c r="E8092" s="12">
        <f t="shared" si="1521"/>
        <v>17</v>
      </c>
      <c r="F8092" s="124" t="str">
        <f t="shared" si="1522"/>
        <v>0</v>
      </c>
      <c r="G8092" s="1">
        <f ca="1">(OFFSET(O8092,0,MATCH(Customer!$J$6,'CDH &amp; HDH'!$P$11:$X$11,0)))</f>
        <v>36</v>
      </c>
      <c r="H8092" s="1" t="str">
        <f t="shared" si="1523"/>
        <v>Heating</v>
      </c>
      <c r="I8092" s="1">
        <f ca="1">OFFSET(IF($H8092="Cooling",Customer!$C$25,Customer!$C$52),E8092,D8092)</f>
        <v>66</v>
      </c>
      <c r="J8092" s="1">
        <f ca="1">OFFSET(IF($H8092="Cooling",Customer!$L$25,Customer!$L$52),$E8092,$D8092)</f>
        <v>64</v>
      </c>
      <c r="K8092" s="16">
        <f t="shared" si="1524"/>
        <v>0</v>
      </c>
      <c r="L8092" s="16">
        <f t="shared" si="1525"/>
        <v>0</v>
      </c>
      <c r="M8092" s="17">
        <f t="shared" ca="1" si="1517"/>
        <v>30</v>
      </c>
      <c r="N8092" s="17">
        <f t="shared" ca="1" si="1518"/>
        <v>28</v>
      </c>
      <c r="O8092" s="4"/>
      <c r="P8092" s="4">
        <v>35</v>
      </c>
      <c r="Q8092" s="4">
        <v>34</v>
      </c>
      <c r="R8092" s="4">
        <v>28</v>
      </c>
      <c r="S8092" s="4">
        <v>34</v>
      </c>
      <c r="T8092" s="4">
        <v>43</v>
      </c>
      <c r="U8092" s="4">
        <v>48</v>
      </c>
      <c r="V8092" s="13">
        <v>36</v>
      </c>
      <c r="W8092" s="4">
        <v>37</v>
      </c>
      <c r="X8092" s="4">
        <v>34</v>
      </c>
      <c r="Y8092">
        <f t="shared" si="1526"/>
        <v>0</v>
      </c>
      <c r="Z8092">
        <f t="shared" si="1527"/>
        <v>0</v>
      </c>
    </row>
    <row r="8093" spans="2:26" x14ac:dyDescent="0.25">
      <c r="B8093" s="11">
        <f t="shared" si="1528"/>
        <v>44898.708333313734</v>
      </c>
      <c r="C8093" s="1">
        <f t="shared" si="1519"/>
        <v>12</v>
      </c>
      <c r="D8093" s="1">
        <f t="shared" si="1520"/>
        <v>6</v>
      </c>
      <c r="E8093" s="12">
        <f t="shared" si="1521"/>
        <v>18</v>
      </c>
      <c r="F8093" s="124" t="str">
        <f t="shared" si="1522"/>
        <v>0</v>
      </c>
      <c r="G8093" s="1">
        <f ca="1">(OFFSET(O8093,0,MATCH(Customer!$J$6,'CDH &amp; HDH'!$P$11:$X$11,0)))</f>
        <v>35</v>
      </c>
      <c r="H8093" s="1" t="str">
        <f t="shared" si="1523"/>
        <v>Heating</v>
      </c>
      <c r="I8093" s="1">
        <f ca="1">OFFSET(IF($H8093="Cooling",Customer!$C$25,Customer!$C$52),E8093,D8093)</f>
        <v>66</v>
      </c>
      <c r="J8093" s="1">
        <f ca="1">OFFSET(IF($H8093="Cooling",Customer!$L$25,Customer!$L$52),$E8093,$D8093)</f>
        <v>64</v>
      </c>
      <c r="K8093" s="16">
        <f t="shared" si="1524"/>
        <v>0</v>
      </c>
      <c r="L8093" s="16">
        <f t="shared" si="1525"/>
        <v>0</v>
      </c>
      <c r="M8093" s="17">
        <f t="shared" ca="1" si="1517"/>
        <v>31</v>
      </c>
      <c r="N8093" s="17">
        <f t="shared" ca="1" si="1518"/>
        <v>29</v>
      </c>
      <c r="O8093" s="4"/>
      <c r="P8093" s="4">
        <v>35</v>
      </c>
      <c r="Q8093" s="4">
        <v>36</v>
      </c>
      <c r="R8093" s="4">
        <v>27</v>
      </c>
      <c r="S8093" s="4">
        <v>35</v>
      </c>
      <c r="T8093" s="4">
        <v>43</v>
      </c>
      <c r="U8093" s="4">
        <v>48</v>
      </c>
      <c r="V8093" s="13">
        <v>35</v>
      </c>
      <c r="W8093" s="4">
        <v>37</v>
      </c>
      <c r="X8093" s="4">
        <v>35</v>
      </c>
      <c r="Y8093">
        <f t="shared" si="1526"/>
        <v>0</v>
      </c>
      <c r="Z8093">
        <f t="shared" si="1527"/>
        <v>0</v>
      </c>
    </row>
    <row r="8094" spans="2:26" x14ac:dyDescent="0.25">
      <c r="B8094" s="11">
        <f t="shared" si="1528"/>
        <v>44898.749999980399</v>
      </c>
      <c r="C8094" s="1">
        <f t="shared" si="1519"/>
        <v>12</v>
      </c>
      <c r="D8094" s="1">
        <f t="shared" si="1520"/>
        <v>6</v>
      </c>
      <c r="E8094" s="12">
        <f t="shared" si="1521"/>
        <v>19</v>
      </c>
      <c r="F8094" s="124" t="str">
        <f t="shared" si="1522"/>
        <v>0</v>
      </c>
      <c r="G8094" s="1">
        <f ca="1">(OFFSET(O8094,0,MATCH(Customer!$J$6,'CDH &amp; HDH'!$P$11:$X$11,0)))</f>
        <v>34</v>
      </c>
      <c r="H8094" s="1" t="str">
        <f t="shared" si="1523"/>
        <v>Heating</v>
      </c>
      <c r="I8094" s="1">
        <f ca="1">OFFSET(IF($H8094="Cooling",Customer!$C$25,Customer!$C$52),E8094,D8094)</f>
        <v>66</v>
      </c>
      <c r="J8094" s="1">
        <f ca="1">OFFSET(IF($H8094="Cooling",Customer!$L$25,Customer!$L$52),$E8094,$D8094)</f>
        <v>64</v>
      </c>
      <c r="K8094" s="16">
        <f t="shared" si="1524"/>
        <v>0</v>
      </c>
      <c r="L8094" s="16">
        <f t="shared" si="1525"/>
        <v>0</v>
      </c>
      <c r="M8094" s="17">
        <f t="shared" ca="1" si="1517"/>
        <v>32</v>
      </c>
      <c r="N8094" s="17">
        <f t="shared" ca="1" si="1518"/>
        <v>30</v>
      </c>
      <c r="O8094" s="4"/>
      <c r="P8094" s="4">
        <v>34</v>
      </c>
      <c r="Q8094" s="4">
        <v>37</v>
      </c>
      <c r="R8094" s="4">
        <v>26</v>
      </c>
      <c r="S8094" s="4">
        <v>33</v>
      </c>
      <c r="T8094" s="4">
        <v>44</v>
      </c>
      <c r="U8094" s="4">
        <v>49</v>
      </c>
      <c r="V8094" s="13">
        <v>34</v>
      </c>
      <c r="W8094" s="4">
        <v>37</v>
      </c>
      <c r="X8094" s="4">
        <v>37</v>
      </c>
      <c r="Y8094">
        <f t="shared" si="1526"/>
        <v>0</v>
      </c>
      <c r="Z8094">
        <f t="shared" si="1527"/>
        <v>0</v>
      </c>
    </row>
    <row r="8095" spans="2:26" x14ac:dyDescent="0.25">
      <c r="B8095" s="11">
        <f t="shared" si="1528"/>
        <v>44898.791666647063</v>
      </c>
      <c r="C8095" s="1">
        <f t="shared" si="1519"/>
        <v>12</v>
      </c>
      <c r="D8095" s="1">
        <f t="shared" si="1520"/>
        <v>6</v>
      </c>
      <c r="E8095" s="12">
        <f t="shared" si="1521"/>
        <v>20</v>
      </c>
      <c r="F8095" s="124" t="str">
        <f t="shared" si="1522"/>
        <v>0</v>
      </c>
      <c r="G8095" s="1">
        <f ca="1">(OFFSET(O8095,0,MATCH(Customer!$J$6,'CDH &amp; HDH'!$P$11:$X$11,0)))</f>
        <v>34</v>
      </c>
      <c r="H8095" s="1" t="str">
        <f t="shared" si="1523"/>
        <v>Heating</v>
      </c>
      <c r="I8095" s="1">
        <f ca="1">OFFSET(IF($H8095="Cooling",Customer!$C$25,Customer!$C$52),E8095,D8095)</f>
        <v>66</v>
      </c>
      <c r="J8095" s="1">
        <f ca="1">OFFSET(IF($H8095="Cooling",Customer!$L$25,Customer!$L$52),$E8095,$D8095)</f>
        <v>64</v>
      </c>
      <c r="K8095" s="16">
        <f t="shared" si="1524"/>
        <v>0</v>
      </c>
      <c r="L8095" s="16">
        <f t="shared" si="1525"/>
        <v>0</v>
      </c>
      <c r="M8095" s="17">
        <f t="shared" ca="1" si="1517"/>
        <v>32</v>
      </c>
      <c r="N8095" s="17">
        <f t="shared" ca="1" si="1518"/>
        <v>30</v>
      </c>
      <c r="O8095" s="4"/>
      <c r="P8095" s="4">
        <v>35</v>
      </c>
      <c r="Q8095" s="4">
        <v>38</v>
      </c>
      <c r="R8095" s="4">
        <v>25</v>
      </c>
      <c r="S8095" s="4">
        <v>32</v>
      </c>
      <c r="T8095" s="4">
        <v>43</v>
      </c>
      <c r="U8095" s="4">
        <v>50</v>
      </c>
      <c r="V8095" s="13">
        <v>34</v>
      </c>
      <c r="W8095" s="4">
        <v>40</v>
      </c>
      <c r="X8095" s="4">
        <v>37</v>
      </c>
      <c r="Y8095">
        <f t="shared" si="1526"/>
        <v>0</v>
      </c>
      <c r="Z8095">
        <f t="shared" si="1527"/>
        <v>0</v>
      </c>
    </row>
    <row r="8096" spans="2:26" x14ac:dyDescent="0.25">
      <c r="B8096" s="11">
        <f t="shared" si="1528"/>
        <v>44898.833333313727</v>
      </c>
      <c r="C8096" s="1">
        <f t="shared" si="1519"/>
        <v>12</v>
      </c>
      <c r="D8096" s="1">
        <f t="shared" si="1520"/>
        <v>6</v>
      </c>
      <c r="E8096" s="12">
        <f t="shared" si="1521"/>
        <v>21</v>
      </c>
      <c r="F8096" s="124" t="str">
        <f t="shared" si="1522"/>
        <v>0</v>
      </c>
      <c r="G8096" s="1">
        <f ca="1">(OFFSET(O8096,0,MATCH(Customer!$J$6,'CDH &amp; HDH'!$P$11:$X$11,0)))</f>
        <v>33</v>
      </c>
      <c r="H8096" s="1" t="str">
        <f t="shared" si="1523"/>
        <v>Heating</v>
      </c>
      <c r="I8096" s="1">
        <f ca="1">OFFSET(IF($H8096="Cooling",Customer!$C$25,Customer!$C$52),E8096,D8096)</f>
        <v>66</v>
      </c>
      <c r="J8096" s="1">
        <f ca="1">OFFSET(IF($H8096="Cooling",Customer!$L$25,Customer!$L$52),$E8096,$D8096)</f>
        <v>64</v>
      </c>
      <c r="K8096" s="16">
        <f t="shared" si="1524"/>
        <v>0</v>
      </c>
      <c r="L8096" s="16">
        <f t="shared" si="1525"/>
        <v>0</v>
      </c>
      <c r="M8096" s="17">
        <f t="shared" ca="1" si="1517"/>
        <v>33</v>
      </c>
      <c r="N8096" s="17">
        <f t="shared" ca="1" si="1518"/>
        <v>31</v>
      </c>
      <c r="O8096" s="4"/>
      <c r="P8096" s="4">
        <v>36</v>
      </c>
      <c r="Q8096" s="4">
        <v>38</v>
      </c>
      <c r="R8096" s="4">
        <v>24</v>
      </c>
      <c r="S8096" s="4">
        <v>32</v>
      </c>
      <c r="T8096" s="4">
        <v>40</v>
      </c>
      <c r="U8096" s="4">
        <v>51</v>
      </c>
      <c r="V8096" s="13">
        <v>33</v>
      </c>
      <c r="W8096" s="4">
        <v>41</v>
      </c>
      <c r="X8096" s="4">
        <v>40</v>
      </c>
      <c r="Y8096">
        <f t="shared" si="1526"/>
        <v>0</v>
      </c>
      <c r="Z8096">
        <f t="shared" si="1527"/>
        <v>0</v>
      </c>
    </row>
    <row r="8097" spans="2:26" x14ac:dyDescent="0.25">
      <c r="B8097" s="11">
        <f t="shared" si="1528"/>
        <v>44898.874999980391</v>
      </c>
      <c r="C8097" s="1">
        <f t="shared" si="1519"/>
        <v>12</v>
      </c>
      <c r="D8097" s="1">
        <f t="shared" si="1520"/>
        <v>6</v>
      </c>
      <c r="E8097" s="12">
        <f t="shared" si="1521"/>
        <v>22</v>
      </c>
      <c r="F8097" s="124" t="str">
        <f t="shared" si="1522"/>
        <v>0</v>
      </c>
      <c r="G8097" s="1">
        <f ca="1">(OFFSET(O8097,0,MATCH(Customer!$J$6,'CDH &amp; HDH'!$P$11:$X$11,0)))</f>
        <v>33</v>
      </c>
      <c r="H8097" s="1" t="str">
        <f t="shared" si="1523"/>
        <v>Heating</v>
      </c>
      <c r="I8097" s="1">
        <f ca="1">OFFSET(IF($H8097="Cooling",Customer!$C$25,Customer!$C$52),E8097,D8097)</f>
        <v>66</v>
      </c>
      <c r="J8097" s="1">
        <f ca="1">OFFSET(IF($H8097="Cooling",Customer!$L$25,Customer!$L$52),$E8097,$D8097)</f>
        <v>64</v>
      </c>
      <c r="K8097" s="16">
        <f t="shared" si="1524"/>
        <v>0</v>
      </c>
      <c r="L8097" s="16">
        <f t="shared" si="1525"/>
        <v>0</v>
      </c>
      <c r="M8097" s="17">
        <f t="shared" ca="1" si="1517"/>
        <v>33</v>
      </c>
      <c r="N8097" s="17">
        <f t="shared" ca="1" si="1518"/>
        <v>31</v>
      </c>
      <c r="O8097" s="4"/>
      <c r="P8097" s="4">
        <v>41</v>
      </c>
      <c r="Q8097" s="4">
        <v>39</v>
      </c>
      <c r="R8097" s="4">
        <v>23</v>
      </c>
      <c r="S8097" s="4">
        <v>32</v>
      </c>
      <c r="T8097" s="4">
        <v>40</v>
      </c>
      <c r="U8097" s="4">
        <v>52</v>
      </c>
      <c r="V8097" s="13">
        <v>33</v>
      </c>
      <c r="W8097" s="4">
        <v>41</v>
      </c>
      <c r="X8097" s="4">
        <v>39</v>
      </c>
      <c r="Y8097">
        <f t="shared" si="1526"/>
        <v>0</v>
      </c>
      <c r="Z8097">
        <f t="shared" si="1527"/>
        <v>0</v>
      </c>
    </row>
    <row r="8098" spans="2:26" x14ac:dyDescent="0.25">
      <c r="B8098" s="11">
        <f t="shared" si="1528"/>
        <v>44898.916666647056</v>
      </c>
      <c r="C8098" s="1">
        <f t="shared" si="1519"/>
        <v>12</v>
      </c>
      <c r="D8098" s="1">
        <f t="shared" si="1520"/>
        <v>6</v>
      </c>
      <c r="E8098" s="12">
        <f t="shared" si="1521"/>
        <v>23</v>
      </c>
      <c r="F8098" s="124" t="str">
        <f t="shared" si="1522"/>
        <v>0</v>
      </c>
      <c r="G8098" s="1">
        <f ca="1">(OFFSET(O8098,0,MATCH(Customer!$J$6,'CDH &amp; HDH'!$P$11:$X$11,0)))</f>
        <v>33</v>
      </c>
      <c r="H8098" s="1" t="str">
        <f t="shared" si="1523"/>
        <v>Heating</v>
      </c>
      <c r="I8098" s="1">
        <f ca="1">OFFSET(IF($H8098="Cooling",Customer!$C$25,Customer!$C$52),E8098,D8098)</f>
        <v>66</v>
      </c>
      <c r="J8098" s="1">
        <f ca="1">OFFSET(IF($H8098="Cooling",Customer!$L$25,Customer!$L$52),$E8098,$D8098)</f>
        <v>64</v>
      </c>
      <c r="K8098" s="16">
        <f t="shared" si="1524"/>
        <v>0</v>
      </c>
      <c r="L8098" s="16">
        <f t="shared" si="1525"/>
        <v>0</v>
      </c>
      <c r="M8098" s="17">
        <f t="shared" ca="1" si="1517"/>
        <v>33</v>
      </c>
      <c r="N8098" s="17">
        <f t="shared" ca="1" si="1518"/>
        <v>31</v>
      </c>
      <c r="O8098" s="4"/>
      <c r="P8098" s="4">
        <v>45</v>
      </c>
      <c r="Q8098" s="4">
        <v>40</v>
      </c>
      <c r="R8098" s="4">
        <v>23</v>
      </c>
      <c r="S8098" s="4">
        <v>33</v>
      </c>
      <c r="T8098" s="4">
        <v>40</v>
      </c>
      <c r="U8098" s="4">
        <v>52</v>
      </c>
      <c r="V8098" s="13">
        <v>33</v>
      </c>
      <c r="W8098" s="4">
        <v>41</v>
      </c>
      <c r="X8098" s="4">
        <v>40</v>
      </c>
      <c r="Y8098">
        <f t="shared" si="1526"/>
        <v>0</v>
      </c>
      <c r="Z8098">
        <f t="shared" si="1527"/>
        <v>0</v>
      </c>
    </row>
    <row r="8099" spans="2:26" x14ac:dyDescent="0.25">
      <c r="B8099" s="11">
        <f t="shared" si="1528"/>
        <v>44898.95833331372</v>
      </c>
      <c r="C8099" s="1">
        <f t="shared" si="1519"/>
        <v>12</v>
      </c>
      <c r="D8099" s="1">
        <f t="shared" si="1520"/>
        <v>6</v>
      </c>
      <c r="E8099" s="12">
        <f t="shared" si="1521"/>
        <v>24</v>
      </c>
      <c r="F8099" s="124" t="str">
        <f t="shared" si="1522"/>
        <v>0</v>
      </c>
      <c r="G8099" s="1">
        <f ca="1">(OFFSET(O8099,0,MATCH(Customer!$J$6,'CDH &amp; HDH'!$P$11:$X$11,0)))</f>
        <v>32</v>
      </c>
      <c r="H8099" s="1" t="str">
        <f t="shared" si="1523"/>
        <v>Heating</v>
      </c>
      <c r="I8099" s="1">
        <f ca="1">OFFSET(IF($H8099="Cooling",Customer!$C$25,Customer!$C$52),E8099,D8099)</f>
        <v>66</v>
      </c>
      <c r="J8099" s="1">
        <f ca="1">OFFSET(IF($H8099="Cooling",Customer!$L$25,Customer!$L$52),$E8099,$D8099)</f>
        <v>64</v>
      </c>
      <c r="K8099" s="16">
        <f t="shared" si="1524"/>
        <v>0</v>
      </c>
      <c r="L8099" s="16">
        <f t="shared" si="1525"/>
        <v>0</v>
      </c>
      <c r="M8099" s="17">
        <f t="shared" ca="1" si="1517"/>
        <v>34</v>
      </c>
      <c r="N8099" s="17">
        <f t="shared" ca="1" si="1518"/>
        <v>32</v>
      </c>
      <c r="O8099" s="4"/>
      <c r="P8099" s="4">
        <v>47</v>
      </c>
      <c r="Q8099" s="4">
        <v>41</v>
      </c>
      <c r="R8099" s="4">
        <v>23</v>
      </c>
      <c r="S8099" s="4">
        <v>33</v>
      </c>
      <c r="T8099" s="4">
        <v>40</v>
      </c>
      <c r="U8099" s="4">
        <v>52</v>
      </c>
      <c r="V8099" s="13">
        <v>32</v>
      </c>
      <c r="W8099" s="4">
        <v>41</v>
      </c>
      <c r="X8099" s="4">
        <v>41</v>
      </c>
      <c r="Y8099">
        <f t="shared" si="1526"/>
        <v>0</v>
      </c>
      <c r="Z8099">
        <f t="shared" si="1527"/>
        <v>0</v>
      </c>
    </row>
    <row r="8100" spans="2:26" x14ac:dyDescent="0.25">
      <c r="B8100" s="11">
        <f t="shared" si="1528"/>
        <v>44898.999999980384</v>
      </c>
      <c r="C8100" s="1">
        <f t="shared" si="1519"/>
        <v>12</v>
      </c>
      <c r="D8100" s="1">
        <f t="shared" si="1520"/>
        <v>7</v>
      </c>
      <c r="E8100" s="12">
        <f t="shared" si="1521"/>
        <v>1</v>
      </c>
      <c r="F8100" s="124" t="str">
        <f t="shared" si="1522"/>
        <v>0</v>
      </c>
      <c r="G8100" s="1">
        <f ca="1">(OFFSET(O8100,0,MATCH(Customer!$J$6,'CDH &amp; HDH'!$P$11:$X$11,0)))</f>
        <v>31</v>
      </c>
      <c r="H8100" s="1" t="str">
        <f t="shared" si="1523"/>
        <v>Heating</v>
      </c>
      <c r="I8100" s="1">
        <f ca="1">OFFSET(IF($H8100="Cooling",Customer!$C$25,Customer!$C$52),E8100,D8100)</f>
        <v>66</v>
      </c>
      <c r="J8100" s="1">
        <f ca="1">OFFSET(IF($H8100="Cooling",Customer!$L$25,Customer!$L$52),$E8100,$D8100)</f>
        <v>64</v>
      </c>
      <c r="K8100" s="16">
        <f t="shared" si="1524"/>
        <v>0</v>
      </c>
      <c r="L8100" s="16">
        <f t="shared" si="1525"/>
        <v>0</v>
      </c>
      <c r="M8100" s="17">
        <f t="shared" ref="M8100:M8163" ca="1" si="1529">IF($H8100="Cooling",0,MAX(0,I8100-$G8100))</f>
        <v>35</v>
      </c>
      <c r="N8100" s="17">
        <f t="shared" ref="N8100:N8163" ca="1" si="1530">IF($H8100="Cooling",0,MAX(0,J8100-$G8100))</f>
        <v>33</v>
      </c>
      <c r="O8100" s="4"/>
      <c r="P8100" s="4">
        <v>46</v>
      </c>
      <c r="Q8100" s="4">
        <v>41</v>
      </c>
      <c r="R8100" s="4">
        <v>23</v>
      </c>
      <c r="S8100" s="4">
        <v>33</v>
      </c>
      <c r="T8100" s="4">
        <v>39</v>
      </c>
      <c r="U8100" s="4">
        <v>52</v>
      </c>
      <c r="V8100" s="13">
        <v>31</v>
      </c>
      <c r="W8100" s="4">
        <v>41</v>
      </c>
      <c r="X8100" s="4">
        <v>41</v>
      </c>
      <c r="Y8100">
        <f t="shared" si="1526"/>
        <v>0</v>
      </c>
      <c r="Z8100">
        <f t="shared" si="1527"/>
        <v>0</v>
      </c>
    </row>
    <row r="8101" spans="2:26" x14ac:dyDescent="0.25">
      <c r="B8101" s="11">
        <f t="shared" si="1528"/>
        <v>44899.041666647048</v>
      </c>
      <c r="C8101" s="1">
        <f t="shared" si="1519"/>
        <v>12</v>
      </c>
      <c r="D8101" s="1">
        <f t="shared" si="1520"/>
        <v>7</v>
      </c>
      <c r="E8101" s="12">
        <f t="shared" si="1521"/>
        <v>2</v>
      </c>
      <c r="F8101" s="124" t="str">
        <f t="shared" si="1522"/>
        <v>0</v>
      </c>
      <c r="G8101" s="1">
        <f ca="1">(OFFSET(O8101,0,MATCH(Customer!$J$6,'CDH &amp; HDH'!$P$11:$X$11,0)))</f>
        <v>31</v>
      </c>
      <c r="H8101" s="1" t="str">
        <f t="shared" si="1523"/>
        <v>Heating</v>
      </c>
      <c r="I8101" s="1">
        <f ca="1">OFFSET(IF($H8101="Cooling",Customer!$C$25,Customer!$C$52),E8101,D8101)</f>
        <v>66</v>
      </c>
      <c r="J8101" s="1">
        <f ca="1">OFFSET(IF($H8101="Cooling",Customer!$L$25,Customer!$L$52),$E8101,$D8101)</f>
        <v>64</v>
      </c>
      <c r="K8101" s="16">
        <f t="shared" si="1524"/>
        <v>0</v>
      </c>
      <c r="L8101" s="16">
        <f t="shared" si="1525"/>
        <v>0</v>
      </c>
      <c r="M8101" s="17">
        <f t="shared" ca="1" si="1529"/>
        <v>35</v>
      </c>
      <c r="N8101" s="17">
        <f t="shared" ca="1" si="1530"/>
        <v>33</v>
      </c>
      <c r="O8101" s="4"/>
      <c r="P8101" s="4">
        <v>44</v>
      </c>
      <c r="Q8101" s="4">
        <v>43</v>
      </c>
      <c r="R8101" s="4">
        <v>23</v>
      </c>
      <c r="S8101" s="4">
        <v>32</v>
      </c>
      <c r="T8101" s="4">
        <v>38</v>
      </c>
      <c r="U8101" s="4">
        <v>52</v>
      </c>
      <c r="V8101" s="13">
        <v>31</v>
      </c>
      <c r="W8101" s="4">
        <v>43</v>
      </c>
      <c r="X8101" s="4">
        <v>41</v>
      </c>
      <c r="Y8101">
        <f t="shared" si="1526"/>
        <v>0</v>
      </c>
      <c r="Z8101">
        <f t="shared" si="1527"/>
        <v>0</v>
      </c>
    </row>
    <row r="8102" spans="2:26" x14ac:dyDescent="0.25">
      <c r="B8102" s="11">
        <f t="shared" si="1528"/>
        <v>44899.083333313713</v>
      </c>
      <c r="C8102" s="1">
        <f t="shared" si="1519"/>
        <v>12</v>
      </c>
      <c r="D8102" s="1">
        <f t="shared" si="1520"/>
        <v>7</v>
      </c>
      <c r="E8102" s="12">
        <f t="shared" si="1521"/>
        <v>3</v>
      </c>
      <c r="F8102" s="124" t="str">
        <f t="shared" si="1522"/>
        <v>0</v>
      </c>
      <c r="G8102" s="1">
        <f ca="1">(OFFSET(O8102,0,MATCH(Customer!$J$6,'CDH &amp; HDH'!$P$11:$X$11,0)))</f>
        <v>30</v>
      </c>
      <c r="H8102" s="1" t="str">
        <f t="shared" si="1523"/>
        <v>Heating</v>
      </c>
      <c r="I8102" s="1">
        <f ca="1">OFFSET(IF($H8102="Cooling",Customer!$C$25,Customer!$C$52),E8102,D8102)</f>
        <v>66</v>
      </c>
      <c r="J8102" s="1">
        <f ca="1">OFFSET(IF($H8102="Cooling",Customer!$L$25,Customer!$L$52),$E8102,$D8102)</f>
        <v>64</v>
      </c>
      <c r="K8102" s="16">
        <f t="shared" si="1524"/>
        <v>0</v>
      </c>
      <c r="L8102" s="16">
        <f t="shared" si="1525"/>
        <v>0</v>
      </c>
      <c r="M8102" s="17">
        <f t="shared" ca="1" si="1529"/>
        <v>36</v>
      </c>
      <c r="N8102" s="17">
        <f t="shared" ca="1" si="1530"/>
        <v>34</v>
      </c>
      <c r="O8102" s="4"/>
      <c r="P8102" s="4">
        <v>46</v>
      </c>
      <c r="Q8102" s="4">
        <v>43</v>
      </c>
      <c r="R8102" s="4">
        <v>23</v>
      </c>
      <c r="S8102" s="4">
        <v>35</v>
      </c>
      <c r="T8102" s="4">
        <v>36</v>
      </c>
      <c r="U8102" s="4">
        <v>52</v>
      </c>
      <c r="V8102" s="13">
        <v>30</v>
      </c>
      <c r="W8102" s="4">
        <v>44</v>
      </c>
      <c r="X8102" s="4">
        <v>42</v>
      </c>
      <c r="Y8102">
        <f t="shared" si="1526"/>
        <v>0</v>
      </c>
      <c r="Z8102">
        <f t="shared" si="1527"/>
        <v>0</v>
      </c>
    </row>
    <row r="8103" spans="2:26" x14ac:dyDescent="0.25">
      <c r="B8103" s="11">
        <f t="shared" si="1528"/>
        <v>44899.124999980377</v>
      </c>
      <c r="C8103" s="1">
        <f t="shared" si="1519"/>
        <v>12</v>
      </c>
      <c r="D8103" s="1">
        <f t="shared" si="1520"/>
        <v>7</v>
      </c>
      <c r="E8103" s="12">
        <f t="shared" si="1521"/>
        <v>4</v>
      </c>
      <c r="F8103" s="124" t="str">
        <f t="shared" si="1522"/>
        <v>0</v>
      </c>
      <c r="G8103" s="1">
        <f ca="1">(OFFSET(O8103,0,MATCH(Customer!$J$6,'CDH &amp; HDH'!$P$11:$X$11,0)))</f>
        <v>30</v>
      </c>
      <c r="H8103" s="1" t="str">
        <f t="shared" si="1523"/>
        <v>Heating</v>
      </c>
      <c r="I8103" s="1">
        <f ca="1">OFFSET(IF($H8103="Cooling",Customer!$C$25,Customer!$C$52),E8103,D8103)</f>
        <v>66</v>
      </c>
      <c r="J8103" s="1">
        <f ca="1">OFFSET(IF($H8103="Cooling",Customer!$L$25,Customer!$L$52),$E8103,$D8103)</f>
        <v>64</v>
      </c>
      <c r="K8103" s="16">
        <f t="shared" si="1524"/>
        <v>0</v>
      </c>
      <c r="L8103" s="16">
        <f t="shared" si="1525"/>
        <v>0</v>
      </c>
      <c r="M8103" s="17">
        <f t="shared" ca="1" si="1529"/>
        <v>36</v>
      </c>
      <c r="N8103" s="17">
        <f t="shared" ca="1" si="1530"/>
        <v>34</v>
      </c>
      <c r="O8103" s="4"/>
      <c r="P8103" s="4">
        <v>45</v>
      </c>
      <c r="Q8103" s="4">
        <v>43</v>
      </c>
      <c r="R8103" s="4">
        <v>23</v>
      </c>
      <c r="S8103" s="4">
        <v>35</v>
      </c>
      <c r="T8103" s="4">
        <v>34</v>
      </c>
      <c r="U8103" s="4">
        <v>51</v>
      </c>
      <c r="V8103" s="13">
        <v>30</v>
      </c>
      <c r="W8103" s="4">
        <v>43</v>
      </c>
      <c r="X8103" s="4">
        <v>42</v>
      </c>
      <c r="Y8103">
        <f t="shared" si="1526"/>
        <v>0</v>
      </c>
      <c r="Z8103">
        <f t="shared" si="1527"/>
        <v>0</v>
      </c>
    </row>
    <row r="8104" spans="2:26" x14ac:dyDescent="0.25">
      <c r="B8104" s="11">
        <f t="shared" si="1528"/>
        <v>44899.166666647041</v>
      </c>
      <c r="C8104" s="1">
        <f t="shared" si="1519"/>
        <v>12</v>
      </c>
      <c r="D8104" s="1">
        <f t="shared" si="1520"/>
        <v>7</v>
      </c>
      <c r="E8104" s="12">
        <f t="shared" si="1521"/>
        <v>5</v>
      </c>
      <c r="F8104" s="124" t="str">
        <f t="shared" si="1522"/>
        <v>0</v>
      </c>
      <c r="G8104" s="1">
        <f ca="1">(OFFSET(O8104,0,MATCH(Customer!$J$6,'CDH &amp; HDH'!$P$11:$X$11,0)))</f>
        <v>30</v>
      </c>
      <c r="H8104" s="1" t="str">
        <f t="shared" si="1523"/>
        <v>Heating</v>
      </c>
      <c r="I8104" s="1">
        <f ca="1">OFFSET(IF($H8104="Cooling",Customer!$C$25,Customer!$C$52),E8104,D8104)</f>
        <v>66</v>
      </c>
      <c r="J8104" s="1">
        <f ca="1">OFFSET(IF($H8104="Cooling",Customer!$L$25,Customer!$L$52),$E8104,$D8104)</f>
        <v>64</v>
      </c>
      <c r="K8104" s="16">
        <f t="shared" si="1524"/>
        <v>0</v>
      </c>
      <c r="L8104" s="16">
        <f t="shared" si="1525"/>
        <v>0</v>
      </c>
      <c r="M8104" s="17">
        <f t="shared" ca="1" si="1529"/>
        <v>36</v>
      </c>
      <c r="N8104" s="17">
        <f t="shared" ca="1" si="1530"/>
        <v>34</v>
      </c>
      <c r="O8104" s="4"/>
      <c r="P8104" s="4">
        <v>48</v>
      </c>
      <c r="Q8104" s="4">
        <v>44</v>
      </c>
      <c r="R8104" s="4">
        <v>23</v>
      </c>
      <c r="S8104" s="4">
        <v>36</v>
      </c>
      <c r="T8104" s="4">
        <v>33</v>
      </c>
      <c r="U8104" s="4">
        <v>52</v>
      </c>
      <c r="V8104" s="13">
        <v>30</v>
      </c>
      <c r="W8104" s="4">
        <v>44</v>
      </c>
      <c r="X8104" s="4">
        <v>43</v>
      </c>
      <c r="Y8104">
        <f t="shared" si="1526"/>
        <v>0</v>
      </c>
      <c r="Z8104">
        <f t="shared" si="1527"/>
        <v>0</v>
      </c>
    </row>
    <row r="8105" spans="2:26" x14ac:dyDescent="0.25">
      <c r="B8105" s="11">
        <f t="shared" si="1528"/>
        <v>44899.208333313705</v>
      </c>
      <c r="C8105" s="1">
        <f t="shared" si="1519"/>
        <v>12</v>
      </c>
      <c r="D8105" s="1">
        <f t="shared" si="1520"/>
        <v>7</v>
      </c>
      <c r="E8105" s="12">
        <f t="shared" si="1521"/>
        <v>6</v>
      </c>
      <c r="F8105" s="124" t="str">
        <f t="shared" si="1522"/>
        <v>0</v>
      </c>
      <c r="G8105" s="1">
        <f ca="1">(OFFSET(O8105,0,MATCH(Customer!$J$6,'CDH &amp; HDH'!$P$11:$X$11,0)))</f>
        <v>30</v>
      </c>
      <c r="H8105" s="1" t="str">
        <f t="shared" si="1523"/>
        <v>Heating</v>
      </c>
      <c r="I8105" s="1">
        <f ca="1">OFFSET(IF($H8105="Cooling",Customer!$C$25,Customer!$C$52),E8105,D8105)</f>
        <v>66</v>
      </c>
      <c r="J8105" s="1">
        <f ca="1">OFFSET(IF($H8105="Cooling",Customer!$L$25,Customer!$L$52),$E8105,$D8105)</f>
        <v>64</v>
      </c>
      <c r="K8105" s="16">
        <f t="shared" si="1524"/>
        <v>0</v>
      </c>
      <c r="L8105" s="16">
        <f t="shared" si="1525"/>
        <v>0</v>
      </c>
      <c r="M8105" s="17">
        <f t="shared" ca="1" si="1529"/>
        <v>36</v>
      </c>
      <c r="N8105" s="17">
        <f t="shared" ca="1" si="1530"/>
        <v>34</v>
      </c>
      <c r="O8105" s="4"/>
      <c r="P8105" s="4">
        <v>51</v>
      </c>
      <c r="Q8105" s="4">
        <v>44</v>
      </c>
      <c r="R8105" s="4">
        <v>22</v>
      </c>
      <c r="S8105" s="4">
        <v>36</v>
      </c>
      <c r="T8105" s="4">
        <v>31</v>
      </c>
      <c r="U8105" s="4">
        <v>52</v>
      </c>
      <c r="V8105" s="13">
        <v>30</v>
      </c>
      <c r="W8105" s="4">
        <v>44</v>
      </c>
      <c r="X8105" s="4">
        <v>44</v>
      </c>
      <c r="Y8105">
        <f t="shared" si="1526"/>
        <v>0</v>
      </c>
      <c r="Z8105">
        <f t="shared" si="1527"/>
        <v>0</v>
      </c>
    </row>
    <row r="8106" spans="2:26" x14ac:dyDescent="0.25">
      <c r="B8106" s="11">
        <f t="shared" si="1528"/>
        <v>44899.249999980369</v>
      </c>
      <c r="C8106" s="1">
        <f t="shared" si="1519"/>
        <v>12</v>
      </c>
      <c r="D8106" s="1">
        <f t="shared" si="1520"/>
        <v>7</v>
      </c>
      <c r="E8106" s="12">
        <f t="shared" si="1521"/>
        <v>7</v>
      </c>
      <c r="F8106" s="124" t="str">
        <f t="shared" si="1522"/>
        <v>0</v>
      </c>
      <c r="G8106" s="1">
        <f ca="1">(OFFSET(O8106,0,MATCH(Customer!$J$6,'CDH &amp; HDH'!$P$11:$X$11,0)))</f>
        <v>29</v>
      </c>
      <c r="H8106" s="1" t="str">
        <f t="shared" si="1523"/>
        <v>Heating</v>
      </c>
      <c r="I8106" s="1">
        <f ca="1">OFFSET(IF($H8106="Cooling",Customer!$C$25,Customer!$C$52),E8106,D8106)</f>
        <v>66</v>
      </c>
      <c r="J8106" s="1">
        <f ca="1">OFFSET(IF($H8106="Cooling",Customer!$L$25,Customer!$L$52),$E8106,$D8106)</f>
        <v>64</v>
      </c>
      <c r="K8106" s="16">
        <f t="shared" si="1524"/>
        <v>0</v>
      </c>
      <c r="L8106" s="16">
        <f t="shared" si="1525"/>
        <v>0</v>
      </c>
      <c r="M8106" s="17">
        <f t="shared" ca="1" si="1529"/>
        <v>37</v>
      </c>
      <c r="N8106" s="17">
        <f t="shared" ca="1" si="1530"/>
        <v>35</v>
      </c>
      <c r="O8106" s="4"/>
      <c r="P8106" s="4">
        <v>48</v>
      </c>
      <c r="Q8106" s="4">
        <v>45</v>
      </c>
      <c r="R8106" s="4">
        <v>22</v>
      </c>
      <c r="S8106" s="4">
        <v>37</v>
      </c>
      <c r="T8106" s="4">
        <v>31</v>
      </c>
      <c r="U8106" s="4">
        <v>54</v>
      </c>
      <c r="V8106" s="13">
        <v>29</v>
      </c>
      <c r="W8106" s="4">
        <v>44</v>
      </c>
      <c r="X8106" s="4">
        <v>46</v>
      </c>
      <c r="Y8106">
        <f t="shared" si="1526"/>
        <v>0</v>
      </c>
      <c r="Z8106">
        <f t="shared" si="1527"/>
        <v>0</v>
      </c>
    </row>
    <row r="8107" spans="2:26" x14ac:dyDescent="0.25">
      <c r="B8107" s="11">
        <f t="shared" si="1528"/>
        <v>44899.291666647034</v>
      </c>
      <c r="C8107" s="1">
        <f t="shared" si="1519"/>
        <v>12</v>
      </c>
      <c r="D8107" s="1">
        <f t="shared" si="1520"/>
        <v>7</v>
      </c>
      <c r="E8107" s="12">
        <f t="shared" si="1521"/>
        <v>8</v>
      </c>
      <c r="F8107" s="124" t="str">
        <f t="shared" si="1522"/>
        <v>0</v>
      </c>
      <c r="G8107" s="1">
        <f ca="1">(OFFSET(O8107,0,MATCH(Customer!$J$6,'CDH &amp; HDH'!$P$11:$X$11,0)))</f>
        <v>28</v>
      </c>
      <c r="H8107" s="1" t="str">
        <f t="shared" si="1523"/>
        <v>Heating</v>
      </c>
      <c r="I8107" s="1">
        <f ca="1">OFFSET(IF($H8107="Cooling",Customer!$C$25,Customer!$C$52),E8107,D8107)</f>
        <v>66</v>
      </c>
      <c r="J8107" s="1">
        <f ca="1">OFFSET(IF($H8107="Cooling",Customer!$L$25,Customer!$L$52),$E8107,$D8107)</f>
        <v>64</v>
      </c>
      <c r="K8107" s="16">
        <f t="shared" si="1524"/>
        <v>0</v>
      </c>
      <c r="L8107" s="16">
        <f t="shared" si="1525"/>
        <v>0</v>
      </c>
      <c r="M8107" s="17">
        <f t="shared" ca="1" si="1529"/>
        <v>38</v>
      </c>
      <c r="N8107" s="17">
        <f t="shared" ca="1" si="1530"/>
        <v>36</v>
      </c>
      <c r="O8107" s="4"/>
      <c r="P8107" s="4">
        <v>50</v>
      </c>
      <c r="Q8107" s="4">
        <v>46</v>
      </c>
      <c r="R8107" s="4">
        <v>22</v>
      </c>
      <c r="S8107" s="4">
        <v>37</v>
      </c>
      <c r="T8107" s="4">
        <v>31</v>
      </c>
      <c r="U8107" s="4">
        <v>55</v>
      </c>
      <c r="V8107" s="13">
        <v>28</v>
      </c>
      <c r="W8107" s="4">
        <v>45</v>
      </c>
      <c r="X8107" s="4">
        <v>47</v>
      </c>
      <c r="Y8107">
        <f t="shared" si="1526"/>
        <v>0</v>
      </c>
      <c r="Z8107">
        <f t="shared" si="1527"/>
        <v>0</v>
      </c>
    </row>
    <row r="8108" spans="2:26" x14ac:dyDescent="0.25">
      <c r="B8108" s="11">
        <f t="shared" si="1528"/>
        <v>44899.333333313698</v>
      </c>
      <c r="C8108" s="1">
        <f t="shared" si="1519"/>
        <v>12</v>
      </c>
      <c r="D8108" s="1">
        <f t="shared" si="1520"/>
        <v>7</v>
      </c>
      <c r="E8108" s="12">
        <f t="shared" si="1521"/>
        <v>9</v>
      </c>
      <c r="F8108" s="124" t="str">
        <f t="shared" si="1522"/>
        <v>0</v>
      </c>
      <c r="G8108" s="1">
        <f ca="1">(OFFSET(O8108,0,MATCH(Customer!$J$6,'CDH &amp; HDH'!$P$11:$X$11,0)))</f>
        <v>30</v>
      </c>
      <c r="H8108" s="1" t="str">
        <f t="shared" si="1523"/>
        <v>Heating</v>
      </c>
      <c r="I8108" s="1">
        <f ca="1">OFFSET(IF($H8108="Cooling",Customer!$C$25,Customer!$C$52),E8108,D8108)</f>
        <v>66</v>
      </c>
      <c r="J8108" s="1">
        <f ca="1">OFFSET(IF($H8108="Cooling",Customer!$L$25,Customer!$L$52),$E8108,$D8108)</f>
        <v>64</v>
      </c>
      <c r="K8108" s="16">
        <f t="shared" si="1524"/>
        <v>0</v>
      </c>
      <c r="L8108" s="16">
        <f t="shared" si="1525"/>
        <v>0</v>
      </c>
      <c r="M8108" s="17">
        <f t="shared" ca="1" si="1529"/>
        <v>36</v>
      </c>
      <c r="N8108" s="17">
        <f t="shared" ca="1" si="1530"/>
        <v>34</v>
      </c>
      <c r="O8108" s="4"/>
      <c r="P8108" s="4">
        <v>50</v>
      </c>
      <c r="Q8108" s="4">
        <v>47</v>
      </c>
      <c r="R8108" s="4">
        <v>21</v>
      </c>
      <c r="S8108" s="4">
        <v>37</v>
      </c>
      <c r="T8108" s="4">
        <v>32</v>
      </c>
      <c r="U8108" s="4">
        <v>55</v>
      </c>
      <c r="V8108" s="13">
        <v>30</v>
      </c>
      <c r="W8108" s="4">
        <v>48</v>
      </c>
      <c r="X8108" s="4">
        <v>48</v>
      </c>
      <c r="Y8108">
        <f t="shared" si="1526"/>
        <v>0</v>
      </c>
      <c r="Z8108">
        <f t="shared" si="1527"/>
        <v>0</v>
      </c>
    </row>
    <row r="8109" spans="2:26" x14ac:dyDescent="0.25">
      <c r="B8109" s="11">
        <f t="shared" si="1528"/>
        <v>44899.374999980362</v>
      </c>
      <c r="C8109" s="1">
        <f t="shared" si="1519"/>
        <v>12</v>
      </c>
      <c r="D8109" s="1">
        <f t="shared" si="1520"/>
        <v>7</v>
      </c>
      <c r="E8109" s="12">
        <f t="shared" si="1521"/>
        <v>10</v>
      </c>
      <c r="F8109" s="124" t="str">
        <f t="shared" si="1522"/>
        <v>0</v>
      </c>
      <c r="G8109" s="1">
        <f ca="1">(OFFSET(O8109,0,MATCH(Customer!$J$6,'CDH &amp; HDH'!$P$11:$X$11,0)))</f>
        <v>31</v>
      </c>
      <c r="H8109" s="1" t="str">
        <f t="shared" si="1523"/>
        <v>Heating</v>
      </c>
      <c r="I8109" s="1">
        <f ca="1">OFFSET(IF($H8109="Cooling",Customer!$C$25,Customer!$C$52),E8109,D8109)</f>
        <v>66</v>
      </c>
      <c r="J8109" s="1">
        <f ca="1">OFFSET(IF($H8109="Cooling",Customer!$L$25,Customer!$L$52),$E8109,$D8109)</f>
        <v>64</v>
      </c>
      <c r="K8109" s="16">
        <f t="shared" si="1524"/>
        <v>0</v>
      </c>
      <c r="L8109" s="16">
        <f t="shared" si="1525"/>
        <v>0</v>
      </c>
      <c r="M8109" s="17">
        <f t="shared" ca="1" si="1529"/>
        <v>35</v>
      </c>
      <c r="N8109" s="17">
        <f t="shared" ca="1" si="1530"/>
        <v>33</v>
      </c>
      <c r="O8109" s="4"/>
      <c r="P8109" s="4">
        <v>50</v>
      </c>
      <c r="Q8109" s="4">
        <v>49</v>
      </c>
      <c r="R8109" s="4">
        <v>21</v>
      </c>
      <c r="S8109" s="4">
        <v>38</v>
      </c>
      <c r="T8109" s="4">
        <v>36</v>
      </c>
      <c r="U8109" s="4">
        <v>57</v>
      </c>
      <c r="V8109" s="13">
        <v>31</v>
      </c>
      <c r="W8109" s="4">
        <v>49</v>
      </c>
      <c r="X8109" s="4">
        <v>49</v>
      </c>
      <c r="Y8109">
        <f t="shared" si="1526"/>
        <v>0</v>
      </c>
      <c r="Z8109">
        <f t="shared" si="1527"/>
        <v>0</v>
      </c>
    </row>
    <row r="8110" spans="2:26" x14ac:dyDescent="0.25">
      <c r="B8110" s="11">
        <f t="shared" si="1528"/>
        <v>44899.416666647026</v>
      </c>
      <c r="C8110" s="1">
        <f t="shared" si="1519"/>
        <v>12</v>
      </c>
      <c r="D8110" s="1">
        <f t="shared" si="1520"/>
        <v>7</v>
      </c>
      <c r="E8110" s="12">
        <f t="shared" si="1521"/>
        <v>11</v>
      </c>
      <c r="F8110" s="124" t="str">
        <f t="shared" si="1522"/>
        <v>0</v>
      </c>
      <c r="G8110" s="1">
        <f ca="1">(OFFSET(O8110,0,MATCH(Customer!$J$6,'CDH &amp; HDH'!$P$11:$X$11,0)))</f>
        <v>33</v>
      </c>
      <c r="H8110" s="1" t="str">
        <f t="shared" si="1523"/>
        <v>Heating</v>
      </c>
      <c r="I8110" s="1">
        <f ca="1">OFFSET(IF($H8110="Cooling",Customer!$C$25,Customer!$C$52),E8110,D8110)</f>
        <v>66</v>
      </c>
      <c r="J8110" s="1">
        <f ca="1">OFFSET(IF($H8110="Cooling",Customer!$L$25,Customer!$L$52),$E8110,$D8110)</f>
        <v>64</v>
      </c>
      <c r="K8110" s="16">
        <f t="shared" si="1524"/>
        <v>0</v>
      </c>
      <c r="L8110" s="16">
        <f t="shared" si="1525"/>
        <v>0</v>
      </c>
      <c r="M8110" s="17">
        <f t="shared" ca="1" si="1529"/>
        <v>33</v>
      </c>
      <c r="N8110" s="17">
        <f t="shared" ca="1" si="1530"/>
        <v>31</v>
      </c>
      <c r="O8110" s="4"/>
      <c r="P8110" s="4">
        <v>54</v>
      </c>
      <c r="Q8110" s="4">
        <v>51</v>
      </c>
      <c r="R8110" s="4">
        <v>22</v>
      </c>
      <c r="S8110" s="4">
        <v>39</v>
      </c>
      <c r="T8110" s="4">
        <v>38</v>
      </c>
      <c r="U8110" s="4">
        <v>58</v>
      </c>
      <c r="V8110" s="13">
        <v>33</v>
      </c>
      <c r="W8110" s="4">
        <v>54</v>
      </c>
      <c r="X8110" s="4">
        <v>50</v>
      </c>
      <c r="Y8110">
        <f t="shared" si="1526"/>
        <v>0</v>
      </c>
      <c r="Z8110">
        <f t="shared" si="1527"/>
        <v>0</v>
      </c>
    </row>
    <row r="8111" spans="2:26" x14ac:dyDescent="0.25">
      <c r="B8111" s="11">
        <f t="shared" si="1528"/>
        <v>44899.458333313691</v>
      </c>
      <c r="C8111" s="1">
        <f t="shared" si="1519"/>
        <v>12</v>
      </c>
      <c r="D8111" s="1">
        <f t="shared" si="1520"/>
        <v>7</v>
      </c>
      <c r="E8111" s="12">
        <f t="shared" si="1521"/>
        <v>12</v>
      </c>
      <c r="F8111" s="124" t="str">
        <f t="shared" si="1522"/>
        <v>0</v>
      </c>
      <c r="G8111" s="1">
        <f ca="1">(OFFSET(O8111,0,MATCH(Customer!$J$6,'CDH &amp; HDH'!$P$11:$X$11,0)))</f>
        <v>34</v>
      </c>
      <c r="H8111" s="1" t="str">
        <f t="shared" si="1523"/>
        <v>Heating</v>
      </c>
      <c r="I8111" s="1">
        <f ca="1">OFFSET(IF($H8111="Cooling",Customer!$C$25,Customer!$C$52),E8111,D8111)</f>
        <v>66</v>
      </c>
      <c r="J8111" s="1">
        <f ca="1">OFFSET(IF($H8111="Cooling",Customer!$L$25,Customer!$L$52),$E8111,$D8111)</f>
        <v>64</v>
      </c>
      <c r="K8111" s="16">
        <f t="shared" si="1524"/>
        <v>0</v>
      </c>
      <c r="L8111" s="16">
        <f t="shared" si="1525"/>
        <v>0</v>
      </c>
      <c r="M8111" s="17">
        <f t="shared" ca="1" si="1529"/>
        <v>32</v>
      </c>
      <c r="N8111" s="17">
        <f t="shared" ca="1" si="1530"/>
        <v>30</v>
      </c>
      <c r="O8111" s="4"/>
      <c r="P8111" s="4">
        <v>61</v>
      </c>
      <c r="Q8111" s="4">
        <v>54</v>
      </c>
      <c r="R8111" s="4">
        <v>23</v>
      </c>
      <c r="S8111" s="4">
        <v>39</v>
      </c>
      <c r="T8111" s="4">
        <v>40</v>
      </c>
      <c r="U8111" s="4">
        <v>62</v>
      </c>
      <c r="V8111" s="13">
        <v>34</v>
      </c>
      <c r="W8111" s="4">
        <v>57</v>
      </c>
      <c r="X8111" s="4">
        <v>53</v>
      </c>
      <c r="Y8111">
        <f t="shared" si="1526"/>
        <v>0</v>
      </c>
      <c r="Z8111">
        <f t="shared" si="1527"/>
        <v>0</v>
      </c>
    </row>
    <row r="8112" spans="2:26" x14ac:dyDescent="0.25">
      <c r="B8112" s="11">
        <f t="shared" si="1528"/>
        <v>44899.499999980355</v>
      </c>
      <c r="C8112" s="1">
        <f t="shared" si="1519"/>
        <v>12</v>
      </c>
      <c r="D8112" s="1">
        <f t="shared" si="1520"/>
        <v>7</v>
      </c>
      <c r="E8112" s="12">
        <f t="shared" si="1521"/>
        <v>13</v>
      </c>
      <c r="F8112" s="124" t="str">
        <f t="shared" si="1522"/>
        <v>0</v>
      </c>
      <c r="G8112" s="1">
        <f ca="1">(OFFSET(O8112,0,MATCH(Customer!$J$6,'CDH &amp; HDH'!$P$11:$X$11,0)))</f>
        <v>36</v>
      </c>
      <c r="H8112" s="1" t="str">
        <f t="shared" si="1523"/>
        <v>Heating</v>
      </c>
      <c r="I8112" s="1">
        <f ca="1">OFFSET(IF($H8112="Cooling",Customer!$C$25,Customer!$C$52),E8112,D8112)</f>
        <v>66</v>
      </c>
      <c r="J8112" s="1">
        <f ca="1">OFFSET(IF($H8112="Cooling",Customer!$L$25,Customer!$L$52),$E8112,$D8112)</f>
        <v>64</v>
      </c>
      <c r="K8112" s="16">
        <f t="shared" si="1524"/>
        <v>0</v>
      </c>
      <c r="L8112" s="16">
        <f t="shared" si="1525"/>
        <v>0</v>
      </c>
      <c r="M8112" s="17">
        <f t="shared" ca="1" si="1529"/>
        <v>30</v>
      </c>
      <c r="N8112" s="17">
        <f t="shared" ca="1" si="1530"/>
        <v>28</v>
      </c>
      <c r="O8112" s="4"/>
      <c r="P8112" s="4">
        <v>63</v>
      </c>
      <c r="Q8112" s="4">
        <v>55</v>
      </c>
      <c r="R8112" s="4">
        <v>24</v>
      </c>
      <c r="S8112" s="4">
        <v>38</v>
      </c>
      <c r="T8112" s="4">
        <v>43</v>
      </c>
      <c r="U8112" s="4">
        <v>66</v>
      </c>
      <c r="V8112" s="13">
        <v>36</v>
      </c>
      <c r="W8112" s="4">
        <v>60</v>
      </c>
      <c r="X8112" s="4">
        <v>51</v>
      </c>
      <c r="Y8112">
        <f t="shared" si="1526"/>
        <v>0</v>
      </c>
      <c r="Z8112">
        <f t="shared" si="1527"/>
        <v>0</v>
      </c>
    </row>
    <row r="8113" spans="2:26" x14ac:dyDescent="0.25">
      <c r="B8113" s="11">
        <f t="shared" si="1528"/>
        <v>44899.541666647019</v>
      </c>
      <c r="C8113" s="1">
        <f t="shared" si="1519"/>
        <v>12</v>
      </c>
      <c r="D8113" s="1">
        <f t="shared" si="1520"/>
        <v>7</v>
      </c>
      <c r="E8113" s="12">
        <f t="shared" si="1521"/>
        <v>14</v>
      </c>
      <c r="F8113" s="124" t="str">
        <f t="shared" si="1522"/>
        <v>0</v>
      </c>
      <c r="G8113" s="1">
        <f ca="1">(OFFSET(O8113,0,MATCH(Customer!$J$6,'CDH &amp; HDH'!$P$11:$X$11,0)))</f>
        <v>37</v>
      </c>
      <c r="H8113" s="1" t="str">
        <f t="shared" si="1523"/>
        <v>Heating</v>
      </c>
      <c r="I8113" s="1">
        <f ca="1">OFFSET(IF($H8113="Cooling",Customer!$C$25,Customer!$C$52),E8113,D8113)</f>
        <v>66</v>
      </c>
      <c r="J8113" s="1">
        <f ca="1">OFFSET(IF($H8113="Cooling",Customer!$L$25,Customer!$L$52),$E8113,$D8113)</f>
        <v>64</v>
      </c>
      <c r="K8113" s="16">
        <f t="shared" si="1524"/>
        <v>0</v>
      </c>
      <c r="L8113" s="16">
        <f t="shared" si="1525"/>
        <v>0</v>
      </c>
      <c r="M8113" s="17">
        <f t="shared" ca="1" si="1529"/>
        <v>29</v>
      </c>
      <c r="N8113" s="17">
        <f t="shared" ca="1" si="1530"/>
        <v>27</v>
      </c>
      <c r="O8113" s="4"/>
      <c r="P8113" s="4">
        <v>64</v>
      </c>
      <c r="Q8113" s="4">
        <v>55</v>
      </c>
      <c r="R8113" s="4">
        <v>24</v>
      </c>
      <c r="S8113" s="4">
        <v>38</v>
      </c>
      <c r="T8113" s="4">
        <v>44</v>
      </c>
      <c r="U8113" s="4">
        <v>67</v>
      </c>
      <c r="V8113" s="13">
        <v>37</v>
      </c>
      <c r="W8113" s="4">
        <v>59</v>
      </c>
      <c r="X8113" s="4">
        <v>57</v>
      </c>
      <c r="Y8113">
        <f t="shared" si="1526"/>
        <v>0</v>
      </c>
      <c r="Z8113">
        <f t="shared" si="1527"/>
        <v>0</v>
      </c>
    </row>
    <row r="8114" spans="2:26" x14ac:dyDescent="0.25">
      <c r="B8114" s="11">
        <f t="shared" si="1528"/>
        <v>44899.583333313683</v>
      </c>
      <c r="C8114" s="1">
        <f t="shared" si="1519"/>
        <v>12</v>
      </c>
      <c r="D8114" s="1">
        <f t="shared" si="1520"/>
        <v>7</v>
      </c>
      <c r="E8114" s="12">
        <f t="shared" si="1521"/>
        <v>15</v>
      </c>
      <c r="F8114" s="124" t="str">
        <f t="shared" si="1522"/>
        <v>0</v>
      </c>
      <c r="G8114" s="1">
        <f ca="1">(OFFSET(O8114,0,MATCH(Customer!$J$6,'CDH &amp; HDH'!$P$11:$X$11,0)))</f>
        <v>37</v>
      </c>
      <c r="H8114" s="1" t="str">
        <f t="shared" si="1523"/>
        <v>Heating</v>
      </c>
      <c r="I8114" s="1">
        <f ca="1">OFFSET(IF($H8114="Cooling",Customer!$C$25,Customer!$C$52),E8114,D8114)</f>
        <v>66</v>
      </c>
      <c r="J8114" s="1">
        <f ca="1">OFFSET(IF($H8114="Cooling",Customer!$L$25,Customer!$L$52),$E8114,$D8114)</f>
        <v>64</v>
      </c>
      <c r="K8114" s="16">
        <f t="shared" si="1524"/>
        <v>0</v>
      </c>
      <c r="L8114" s="16">
        <f t="shared" si="1525"/>
        <v>0</v>
      </c>
      <c r="M8114" s="17">
        <f t="shared" ca="1" si="1529"/>
        <v>29</v>
      </c>
      <c r="N8114" s="17">
        <f t="shared" ca="1" si="1530"/>
        <v>27</v>
      </c>
      <c r="O8114" s="4"/>
      <c r="P8114" s="4">
        <v>65</v>
      </c>
      <c r="Q8114" s="4">
        <v>54</v>
      </c>
      <c r="R8114" s="4">
        <v>24</v>
      </c>
      <c r="S8114" s="4">
        <v>38</v>
      </c>
      <c r="T8114" s="4">
        <v>45</v>
      </c>
      <c r="U8114" s="4">
        <v>68</v>
      </c>
      <c r="V8114" s="13">
        <v>37</v>
      </c>
      <c r="W8114" s="4">
        <v>55</v>
      </c>
      <c r="X8114" s="4">
        <v>56</v>
      </c>
      <c r="Y8114">
        <f t="shared" si="1526"/>
        <v>0</v>
      </c>
      <c r="Z8114">
        <f t="shared" si="1527"/>
        <v>0</v>
      </c>
    </row>
    <row r="8115" spans="2:26" x14ac:dyDescent="0.25">
      <c r="B8115" s="11">
        <f t="shared" si="1528"/>
        <v>44899.624999980348</v>
      </c>
      <c r="C8115" s="1">
        <f t="shared" si="1519"/>
        <v>12</v>
      </c>
      <c r="D8115" s="1">
        <f t="shared" si="1520"/>
        <v>7</v>
      </c>
      <c r="E8115" s="12">
        <f t="shared" si="1521"/>
        <v>16</v>
      </c>
      <c r="F8115" s="124" t="str">
        <f t="shared" si="1522"/>
        <v>0</v>
      </c>
      <c r="G8115" s="1">
        <f ca="1">(OFFSET(O8115,0,MATCH(Customer!$J$6,'CDH &amp; HDH'!$P$11:$X$11,0)))</f>
        <v>37</v>
      </c>
      <c r="H8115" s="1" t="str">
        <f t="shared" si="1523"/>
        <v>Heating</v>
      </c>
      <c r="I8115" s="1">
        <f ca="1">OFFSET(IF($H8115="Cooling",Customer!$C$25,Customer!$C$52),E8115,D8115)</f>
        <v>66</v>
      </c>
      <c r="J8115" s="1">
        <f ca="1">OFFSET(IF($H8115="Cooling",Customer!$L$25,Customer!$L$52),$E8115,$D8115)</f>
        <v>64</v>
      </c>
      <c r="K8115" s="16">
        <f t="shared" si="1524"/>
        <v>0</v>
      </c>
      <c r="L8115" s="16">
        <f t="shared" si="1525"/>
        <v>0</v>
      </c>
      <c r="M8115" s="17">
        <f t="shared" ca="1" si="1529"/>
        <v>29</v>
      </c>
      <c r="N8115" s="17">
        <f t="shared" ca="1" si="1530"/>
        <v>27</v>
      </c>
      <c r="O8115" s="4"/>
      <c r="P8115" s="4">
        <v>61</v>
      </c>
      <c r="Q8115" s="4">
        <v>49</v>
      </c>
      <c r="R8115" s="4">
        <v>24</v>
      </c>
      <c r="S8115" s="4">
        <v>38</v>
      </c>
      <c r="T8115" s="4">
        <v>44</v>
      </c>
      <c r="U8115" s="4">
        <v>68</v>
      </c>
      <c r="V8115" s="13">
        <v>37</v>
      </c>
      <c r="W8115" s="4">
        <v>53</v>
      </c>
      <c r="X8115" s="4">
        <v>51</v>
      </c>
      <c r="Y8115">
        <f t="shared" si="1526"/>
        <v>0</v>
      </c>
      <c r="Z8115">
        <f t="shared" si="1527"/>
        <v>0</v>
      </c>
    </row>
    <row r="8116" spans="2:26" x14ac:dyDescent="0.25">
      <c r="B8116" s="11">
        <f t="shared" si="1528"/>
        <v>44899.666666647012</v>
      </c>
      <c r="C8116" s="1">
        <f t="shared" si="1519"/>
        <v>12</v>
      </c>
      <c r="D8116" s="1">
        <f t="shared" si="1520"/>
        <v>7</v>
      </c>
      <c r="E8116" s="12">
        <f t="shared" si="1521"/>
        <v>17</v>
      </c>
      <c r="F8116" s="124" t="str">
        <f t="shared" si="1522"/>
        <v>0</v>
      </c>
      <c r="G8116" s="1">
        <f ca="1">(OFFSET(O8116,0,MATCH(Customer!$J$6,'CDH &amp; HDH'!$P$11:$X$11,0)))</f>
        <v>35</v>
      </c>
      <c r="H8116" s="1" t="str">
        <f t="shared" si="1523"/>
        <v>Heating</v>
      </c>
      <c r="I8116" s="1">
        <f ca="1">OFFSET(IF($H8116="Cooling",Customer!$C$25,Customer!$C$52),E8116,D8116)</f>
        <v>66</v>
      </c>
      <c r="J8116" s="1">
        <f ca="1">OFFSET(IF($H8116="Cooling",Customer!$L$25,Customer!$L$52),$E8116,$D8116)</f>
        <v>64</v>
      </c>
      <c r="K8116" s="16">
        <f t="shared" si="1524"/>
        <v>0</v>
      </c>
      <c r="L8116" s="16">
        <f t="shared" si="1525"/>
        <v>0</v>
      </c>
      <c r="M8116" s="17">
        <f t="shared" ca="1" si="1529"/>
        <v>31</v>
      </c>
      <c r="N8116" s="17">
        <f t="shared" ca="1" si="1530"/>
        <v>29</v>
      </c>
      <c r="O8116" s="4"/>
      <c r="P8116" s="4">
        <v>58</v>
      </c>
      <c r="Q8116" s="4">
        <v>43</v>
      </c>
      <c r="R8116" s="4">
        <v>23</v>
      </c>
      <c r="S8116" s="4">
        <v>37</v>
      </c>
      <c r="T8116" s="4">
        <v>40</v>
      </c>
      <c r="U8116" s="4">
        <v>66</v>
      </c>
      <c r="V8116" s="13">
        <v>35</v>
      </c>
      <c r="W8116" s="4">
        <v>50</v>
      </c>
      <c r="X8116" s="4">
        <v>47</v>
      </c>
      <c r="Y8116">
        <f t="shared" si="1526"/>
        <v>0</v>
      </c>
      <c r="Z8116">
        <f t="shared" si="1527"/>
        <v>0</v>
      </c>
    </row>
    <row r="8117" spans="2:26" x14ac:dyDescent="0.25">
      <c r="B8117" s="11">
        <f t="shared" si="1528"/>
        <v>44899.708333313676</v>
      </c>
      <c r="C8117" s="1">
        <f t="shared" si="1519"/>
        <v>12</v>
      </c>
      <c r="D8117" s="1">
        <f t="shared" si="1520"/>
        <v>7</v>
      </c>
      <c r="E8117" s="12">
        <f t="shared" si="1521"/>
        <v>18</v>
      </c>
      <c r="F8117" s="124" t="str">
        <f t="shared" si="1522"/>
        <v>0</v>
      </c>
      <c r="G8117" s="1">
        <f ca="1">(OFFSET(O8117,0,MATCH(Customer!$J$6,'CDH &amp; HDH'!$P$11:$X$11,0)))</f>
        <v>34</v>
      </c>
      <c r="H8117" s="1" t="str">
        <f t="shared" si="1523"/>
        <v>Heating</v>
      </c>
      <c r="I8117" s="1">
        <f ca="1">OFFSET(IF($H8117="Cooling",Customer!$C$25,Customer!$C$52),E8117,D8117)</f>
        <v>66</v>
      </c>
      <c r="J8117" s="1">
        <f ca="1">OFFSET(IF($H8117="Cooling",Customer!$L$25,Customer!$L$52),$E8117,$D8117)</f>
        <v>64</v>
      </c>
      <c r="K8117" s="16">
        <f t="shared" si="1524"/>
        <v>0</v>
      </c>
      <c r="L8117" s="16">
        <f t="shared" si="1525"/>
        <v>0</v>
      </c>
      <c r="M8117" s="17">
        <f t="shared" ca="1" si="1529"/>
        <v>32</v>
      </c>
      <c r="N8117" s="17">
        <f t="shared" ca="1" si="1530"/>
        <v>30</v>
      </c>
      <c r="O8117" s="4"/>
      <c r="P8117" s="4">
        <v>55</v>
      </c>
      <c r="Q8117" s="4">
        <v>40</v>
      </c>
      <c r="R8117" s="4">
        <v>23</v>
      </c>
      <c r="S8117" s="4">
        <v>37</v>
      </c>
      <c r="T8117" s="4">
        <v>38</v>
      </c>
      <c r="U8117" s="4">
        <v>63</v>
      </c>
      <c r="V8117" s="13">
        <v>34</v>
      </c>
      <c r="W8117" s="4">
        <v>46</v>
      </c>
      <c r="X8117" s="4">
        <v>45</v>
      </c>
      <c r="Y8117">
        <f t="shared" si="1526"/>
        <v>0</v>
      </c>
      <c r="Z8117">
        <f t="shared" si="1527"/>
        <v>0</v>
      </c>
    </row>
    <row r="8118" spans="2:26" x14ac:dyDescent="0.25">
      <c r="B8118" s="11">
        <f t="shared" si="1528"/>
        <v>44899.74999998034</v>
      </c>
      <c r="C8118" s="1">
        <f t="shared" si="1519"/>
        <v>12</v>
      </c>
      <c r="D8118" s="1">
        <f t="shared" si="1520"/>
        <v>7</v>
      </c>
      <c r="E8118" s="12">
        <f t="shared" si="1521"/>
        <v>19</v>
      </c>
      <c r="F8118" s="124" t="str">
        <f t="shared" si="1522"/>
        <v>0</v>
      </c>
      <c r="G8118" s="1">
        <f ca="1">(OFFSET(O8118,0,MATCH(Customer!$J$6,'CDH &amp; HDH'!$P$11:$X$11,0)))</f>
        <v>31</v>
      </c>
      <c r="H8118" s="1" t="str">
        <f t="shared" si="1523"/>
        <v>Heating</v>
      </c>
      <c r="I8118" s="1">
        <f ca="1">OFFSET(IF($H8118="Cooling",Customer!$C$25,Customer!$C$52),E8118,D8118)</f>
        <v>66</v>
      </c>
      <c r="J8118" s="1">
        <f ca="1">OFFSET(IF($H8118="Cooling",Customer!$L$25,Customer!$L$52),$E8118,$D8118)</f>
        <v>64</v>
      </c>
      <c r="K8118" s="16">
        <f t="shared" si="1524"/>
        <v>0</v>
      </c>
      <c r="L8118" s="16">
        <f t="shared" si="1525"/>
        <v>0</v>
      </c>
      <c r="M8118" s="17">
        <f t="shared" ca="1" si="1529"/>
        <v>35</v>
      </c>
      <c r="N8118" s="17">
        <f t="shared" ca="1" si="1530"/>
        <v>33</v>
      </c>
      <c r="O8118" s="4"/>
      <c r="P8118" s="4">
        <v>54</v>
      </c>
      <c r="Q8118" s="4">
        <v>36</v>
      </c>
      <c r="R8118" s="4">
        <v>22</v>
      </c>
      <c r="S8118" s="4">
        <v>36</v>
      </c>
      <c r="T8118" s="4">
        <v>35</v>
      </c>
      <c r="U8118" s="4">
        <v>60</v>
      </c>
      <c r="V8118" s="13">
        <v>31</v>
      </c>
      <c r="W8118" s="4">
        <v>45</v>
      </c>
      <c r="X8118" s="4">
        <v>42</v>
      </c>
      <c r="Y8118">
        <f t="shared" si="1526"/>
        <v>0</v>
      </c>
      <c r="Z8118">
        <f t="shared" si="1527"/>
        <v>0</v>
      </c>
    </row>
    <row r="8119" spans="2:26" x14ac:dyDescent="0.25">
      <c r="B8119" s="11">
        <f t="shared" si="1528"/>
        <v>44899.791666647005</v>
      </c>
      <c r="C8119" s="1">
        <f t="shared" si="1519"/>
        <v>12</v>
      </c>
      <c r="D8119" s="1">
        <f t="shared" si="1520"/>
        <v>7</v>
      </c>
      <c r="E8119" s="12">
        <f t="shared" si="1521"/>
        <v>20</v>
      </c>
      <c r="F8119" s="124" t="str">
        <f t="shared" si="1522"/>
        <v>0</v>
      </c>
      <c r="G8119" s="1">
        <f ca="1">(OFFSET(O8119,0,MATCH(Customer!$J$6,'CDH &amp; HDH'!$P$11:$X$11,0)))</f>
        <v>30</v>
      </c>
      <c r="H8119" s="1" t="str">
        <f t="shared" si="1523"/>
        <v>Heating</v>
      </c>
      <c r="I8119" s="1">
        <f ca="1">OFFSET(IF($H8119="Cooling",Customer!$C$25,Customer!$C$52),E8119,D8119)</f>
        <v>66</v>
      </c>
      <c r="J8119" s="1">
        <f ca="1">OFFSET(IF($H8119="Cooling",Customer!$L$25,Customer!$L$52),$E8119,$D8119)</f>
        <v>64</v>
      </c>
      <c r="K8119" s="16">
        <f t="shared" si="1524"/>
        <v>0</v>
      </c>
      <c r="L8119" s="16">
        <f t="shared" si="1525"/>
        <v>0</v>
      </c>
      <c r="M8119" s="17">
        <f t="shared" ca="1" si="1529"/>
        <v>36</v>
      </c>
      <c r="N8119" s="17">
        <f t="shared" ca="1" si="1530"/>
        <v>34</v>
      </c>
      <c r="O8119" s="4"/>
      <c r="P8119" s="4">
        <v>51</v>
      </c>
      <c r="Q8119" s="4">
        <v>34</v>
      </c>
      <c r="R8119" s="4">
        <v>20</v>
      </c>
      <c r="S8119" s="4">
        <v>35</v>
      </c>
      <c r="T8119" s="4">
        <v>32</v>
      </c>
      <c r="U8119" s="4">
        <v>58</v>
      </c>
      <c r="V8119" s="13">
        <v>30</v>
      </c>
      <c r="W8119" s="4">
        <v>42</v>
      </c>
      <c r="X8119" s="4">
        <v>41</v>
      </c>
      <c r="Y8119">
        <f t="shared" si="1526"/>
        <v>0</v>
      </c>
      <c r="Z8119">
        <f t="shared" si="1527"/>
        <v>0</v>
      </c>
    </row>
    <row r="8120" spans="2:26" x14ac:dyDescent="0.25">
      <c r="B8120" s="11">
        <f t="shared" si="1528"/>
        <v>44899.833333313669</v>
      </c>
      <c r="C8120" s="1">
        <f t="shared" si="1519"/>
        <v>12</v>
      </c>
      <c r="D8120" s="1">
        <f t="shared" si="1520"/>
        <v>7</v>
      </c>
      <c r="E8120" s="12">
        <f t="shared" si="1521"/>
        <v>21</v>
      </c>
      <c r="F8120" s="124" t="str">
        <f t="shared" si="1522"/>
        <v>0</v>
      </c>
      <c r="G8120" s="1">
        <f ca="1">(OFFSET(O8120,0,MATCH(Customer!$J$6,'CDH &amp; HDH'!$P$11:$X$11,0)))</f>
        <v>30</v>
      </c>
      <c r="H8120" s="1" t="str">
        <f t="shared" si="1523"/>
        <v>Heating</v>
      </c>
      <c r="I8120" s="1">
        <f ca="1">OFFSET(IF($H8120="Cooling",Customer!$C$25,Customer!$C$52),E8120,D8120)</f>
        <v>66</v>
      </c>
      <c r="J8120" s="1">
        <f ca="1">OFFSET(IF($H8120="Cooling",Customer!$L$25,Customer!$L$52),$E8120,$D8120)</f>
        <v>64</v>
      </c>
      <c r="K8120" s="16">
        <f t="shared" si="1524"/>
        <v>0</v>
      </c>
      <c r="L8120" s="16">
        <f t="shared" si="1525"/>
        <v>0</v>
      </c>
      <c r="M8120" s="17">
        <f t="shared" ca="1" si="1529"/>
        <v>36</v>
      </c>
      <c r="N8120" s="17">
        <f t="shared" ca="1" si="1530"/>
        <v>34</v>
      </c>
      <c r="O8120" s="4"/>
      <c r="P8120" s="4">
        <v>48</v>
      </c>
      <c r="Q8120" s="4">
        <v>35</v>
      </c>
      <c r="R8120" s="4">
        <v>17</v>
      </c>
      <c r="S8120" s="4">
        <v>36</v>
      </c>
      <c r="T8120" s="4">
        <v>32</v>
      </c>
      <c r="U8120" s="4">
        <v>55</v>
      </c>
      <c r="V8120" s="13">
        <v>30</v>
      </c>
      <c r="W8120" s="4">
        <v>40</v>
      </c>
      <c r="X8120" s="4">
        <v>41</v>
      </c>
      <c r="Y8120">
        <f t="shared" si="1526"/>
        <v>0</v>
      </c>
      <c r="Z8120">
        <f t="shared" si="1527"/>
        <v>0</v>
      </c>
    </row>
    <row r="8121" spans="2:26" x14ac:dyDescent="0.25">
      <c r="B8121" s="11">
        <f t="shared" si="1528"/>
        <v>44899.874999980333</v>
      </c>
      <c r="C8121" s="1">
        <f t="shared" si="1519"/>
        <v>12</v>
      </c>
      <c r="D8121" s="1">
        <f t="shared" si="1520"/>
        <v>7</v>
      </c>
      <c r="E8121" s="12">
        <f t="shared" si="1521"/>
        <v>22</v>
      </c>
      <c r="F8121" s="124" t="str">
        <f t="shared" si="1522"/>
        <v>0</v>
      </c>
      <c r="G8121" s="1">
        <f ca="1">(OFFSET(O8121,0,MATCH(Customer!$J$6,'CDH &amp; HDH'!$P$11:$X$11,0)))</f>
        <v>31</v>
      </c>
      <c r="H8121" s="1" t="str">
        <f t="shared" si="1523"/>
        <v>Heating</v>
      </c>
      <c r="I8121" s="1">
        <f ca="1">OFFSET(IF($H8121="Cooling",Customer!$C$25,Customer!$C$52),E8121,D8121)</f>
        <v>66</v>
      </c>
      <c r="J8121" s="1">
        <f ca="1">OFFSET(IF($H8121="Cooling",Customer!$L$25,Customer!$L$52),$E8121,$D8121)</f>
        <v>64</v>
      </c>
      <c r="K8121" s="16">
        <f t="shared" si="1524"/>
        <v>0</v>
      </c>
      <c r="L8121" s="16">
        <f t="shared" si="1525"/>
        <v>0</v>
      </c>
      <c r="M8121" s="17">
        <f t="shared" ca="1" si="1529"/>
        <v>35</v>
      </c>
      <c r="N8121" s="17">
        <f t="shared" ca="1" si="1530"/>
        <v>33</v>
      </c>
      <c r="O8121" s="4"/>
      <c r="P8121" s="4">
        <v>47</v>
      </c>
      <c r="Q8121" s="4">
        <v>35</v>
      </c>
      <c r="R8121" s="4">
        <v>15</v>
      </c>
      <c r="S8121" s="4">
        <v>36</v>
      </c>
      <c r="T8121" s="4">
        <v>35</v>
      </c>
      <c r="U8121" s="4">
        <v>50</v>
      </c>
      <c r="V8121" s="13">
        <v>31</v>
      </c>
      <c r="W8121" s="4">
        <v>39</v>
      </c>
      <c r="X8121" s="4">
        <v>40</v>
      </c>
      <c r="Y8121">
        <f t="shared" si="1526"/>
        <v>0</v>
      </c>
      <c r="Z8121">
        <f t="shared" si="1527"/>
        <v>0</v>
      </c>
    </row>
    <row r="8122" spans="2:26" x14ac:dyDescent="0.25">
      <c r="B8122" s="11">
        <f t="shared" si="1528"/>
        <v>44899.916666646997</v>
      </c>
      <c r="C8122" s="1">
        <f t="shared" si="1519"/>
        <v>12</v>
      </c>
      <c r="D8122" s="1">
        <f t="shared" si="1520"/>
        <v>7</v>
      </c>
      <c r="E8122" s="12">
        <f t="shared" si="1521"/>
        <v>23</v>
      </c>
      <c r="F8122" s="124" t="str">
        <f t="shared" si="1522"/>
        <v>0</v>
      </c>
      <c r="G8122" s="1">
        <f ca="1">(OFFSET(O8122,0,MATCH(Customer!$J$6,'CDH &amp; HDH'!$P$11:$X$11,0)))</f>
        <v>31</v>
      </c>
      <c r="H8122" s="1" t="str">
        <f t="shared" si="1523"/>
        <v>Heating</v>
      </c>
      <c r="I8122" s="1">
        <f ca="1">OFFSET(IF($H8122="Cooling",Customer!$C$25,Customer!$C$52),E8122,D8122)</f>
        <v>66</v>
      </c>
      <c r="J8122" s="1">
        <f ca="1">OFFSET(IF($H8122="Cooling",Customer!$L$25,Customer!$L$52),$E8122,$D8122)</f>
        <v>64</v>
      </c>
      <c r="K8122" s="16">
        <f t="shared" si="1524"/>
        <v>0</v>
      </c>
      <c r="L8122" s="16">
        <f t="shared" si="1525"/>
        <v>0</v>
      </c>
      <c r="M8122" s="17">
        <f t="shared" ca="1" si="1529"/>
        <v>35</v>
      </c>
      <c r="N8122" s="17">
        <f t="shared" ca="1" si="1530"/>
        <v>33</v>
      </c>
      <c r="O8122" s="4"/>
      <c r="P8122" s="4">
        <v>45</v>
      </c>
      <c r="Q8122" s="4">
        <v>35</v>
      </c>
      <c r="R8122" s="4">
        <v>13</v>
      </c>
      <c r="S8122" s="4">
        <v>35</v>
      </c>
      <c r="T8122" s="4">
        <v>34</v>
      </c>
      <c r="U8122" s="4">
        <v>47</v>
      </c>
      <c r="V8122" s="13">
        <v>31</v>
      </c>
      <c r="W8122" s="4">
        <v>39</v>
      </c>
      <c r="X8122" s="4">
        <v>40</v>
      </c>
      <c r="Y8122">
        <f t="shared" si="1526"/>
        <v>0</v>
      </c>
      <c r="Z8122">
        <f t="shared" si="1527"/>
        <v>0</v>
      </c>
    </row>
    <row r="8123" spans="2:26" x14ac:dyDescent="0.25">
      <c r="B8123" s="11">
        <f t="shared" si="1528"/>
        <v>44899.958333313662</v>
      </c>
      <c r="C8123" s="1">
        <f t="shared" si="1519"/>
        <v>12</v>
      </c>
      <c r="D8123" s="1">
        <f t="shared" si="1520"/>
        <v>7</v>
      </c>
      <c r="E8123" s="12">
        <f t="shared" si="1521"/>
        <v>24</v>
      </c>
      <c r="F8123" s="124" t="str">
        <f t="shared" si="1522"/>
        <v>0</v>
      </c>
      <c r="G8123" s="1">
        <f ca="1">(OFFSET(O8123,0,MATCH(Customer!$J$6,'CDH &amp; HDH'!$P$11:$X$11,0)))</f>
        <v>31</v>
      </c>
      <c r="H8123" s="1" t="str">
        <f t="shared" si="1523"/>
        <v>Heating</v>
      </c>
      <c r="I8123" s="1">
        <f ca="1">OFFSET(IF($H8123="Cooling",Customer!$C$25,Customer!$C$52),E8123,D8123)</f>
        <v>66</v>
      </c>
      <c r="J8123" s="1">
        <f ca="1">OFFSET(IF($H8123="Cooling",Customer!$L$25,Customer!$L$52),$E8123,$D8123)</f>
        <v>64</v>
      </c>
      <c r="K8123" s="16">
        <f t="shared" si="1524"/>
        <v>0</v>
      </c>
      <c r="L8123" s="16">
        <f t="shared" si="1525"/>
        <v>0</v>
      </c>
      <c r="M8123" s="17">
        <f t="shared" ca="1" si="1529"/>
        <v>35</v>
      </c>
      <c r="N8123" s="17">
        <f t="shared" ca="1" si="1530"/>
        <v>33</v>
      </c>
      <c r="O8123" s="4"/>
      <c r="P8123" s="4">
        <v>42</v>
      </c>
      <c r="Q8123" s="4">
        <v>34</v>
      </c>
      <c r="R8123" s="4">
        <v>12</v>
      </c>
      <c r="S8123" s="4">
        <v>36</v>
      </c>
      <c r="T8123" s="4">
        <v>34</v>
      </c>
      <c r="U8123" s="4">
        <v>45</v>
      </c>
      <c r="V8123" s="13">
        <v>31</v>
      </c>
      <c r="W8123" s="4">
        <v>39</v>
      </c>
      <c r="X8123" s="4">
        <v>40</v>
      </c>
      <c r="Y8123">
        <f t="shared" si="1526"/>
        <v>0</v>
      </c>
      <c r="Z8123">
        <f t="shared" si="1527"/>
        <v>0</v>
      </c>
    </row>
    <row r="8124" spans="2:26" x14ac:dyDescent="0.25">
      <c r="B8124" s="11">
        <f t="shared" si="1528"/>
        <v>44899.999999980326</v>
      </c>
      <c r="C8124" s="1">
        <f t="shared" si="1519"/>
        <v>12</v>
      </c>
      <c r="D8124" s="1">
        <f t="shared" si="1520"/>
        <v>1</v>
      </c>
      <c r="E8124" s="12">
        <f t="shared" si="1521"/>
        <v>1</v>
      </c>
      <c r="F8124" s="124" t="str">
        <f t="shared" si="1522"/>
        <v>0</v>
      </c>
      <c r="G8124" s="1">
        <f ca="1">(OFFSET(O8124,0,MATCH(Customer!$J$6,'CDH &amp; HDH'!$P$11:$X$11,0)))</f>
        <v>31</v>
      </c>
      <c r="H8124" s="1" t="str">
        <f t="shared" si="1523"/>
        <v>Heating</v>
      </c>
      <c r="I8124" s="1">
        <f ca="1">OFFSET(IF($H8124="Cooling",Customer!$C$25,Customer!$C$52),E8124,D8124)</f>
        <v>66</v>
      </c>
      <c r="J8124" s="1">
        <f ca="1">OFFSET(IF($H8124="Cooling",Customer!$L$25,Customer!$L$52),$E8124,$D8124)</f>
        <v>64</v>
      </c>
      <c r="K8124" s="16">
        <f t="shared" si="1524"/>
        <v>0</v>
      </c>
      <c r="L8124" s="16">
        <f t="shared" si="1525"/>
        <v>0</v>
      </c>
      <c r="M8124" s="17">
        <f t="shared" ca="1" si="1529"/>
        <v>35</v>
      </c>
      <c r="N8124" s="17">
        <f t="shared" ca="1" si="1530"/>
        <v>33</v>
      </c>
      <c r="O8124" s="4"/>
      <c r="P8124" s="4">
        <v>41</v>
      </c>
      <c r="Q8124" s="4">
        <v>34</v>
      </c>
      <c r="R8124" s="4">
        <v>10</v>
      </c>
      <c r="S8124" s="4">
        <v>36</v>
      </c>
      <c r="T8124" s="4">
        <v>35</v>
      </c>
      <c r="U8124" s="4">
        <v>44</v>
      </c>
      <c r="V8124" s="13">
        <v>31</v>
      </c>
      <c r="W8124" s="4">
        <v>38</v>
      </c>
      <c r="X8124" s="4">
        <v>40</v>
      </c>
      <c r="Y8124">
        <f t="shared" si="1526"/>
        <v>0</v>
      </c>
      <c r="Z8124">
        <f t="shared" si="1527"/>
        <v>0</v>
      </c>
    </row>
    <row r="8125" spans="2:26" x14ac:dyDescent="0.25">
      <c r="B8125" s="11">
        <f t="shared" si="1528"/>
        <v>44900.04166664699</v>
      </c>
      <c r="C8125" s="1">
        <f t="shared" si="1519"/>
        <v>12</v>
      </c>
      <c r="D8125" s="1">
        <f t="shared" si="1520"/>
        <v>1</v>
      </c>
      <c r="E8125" s="12">
        <f t="shared" si="1521"/>
        <v>2</v>
      </c>
      <c r="F8125" s="124" t="str">
        <f t="shared" si="1522"/>
        <v>0</v>
      </c>
      <c r="G8125" s="1">
        <f ca="1">(OFFSET(O8125,0,MATCH(Customer!$J$6,'CDH &amp; HDH'!$P$11:$X$11,0)))</f>
        <v>31</v>
      </c>
      <c r="H8125" s="1" t="str">
        <f t="shared" si="1523"/>
        <v>Heating</v>
      </c>
      <c r="I8125" s="1">
        <f ca="1">OFFSET(IF($H8125="Cooling",Customer!$C$25,Customer!$C$52),E8125,D8125)</f>
        <v>66</v>
      </c>
      <c r="J8125" s="1">
        <f ca="1">OFFSET(IF($H8125="Cooling",Customer!$L$25,Customer!$L$52),$E8125,$D8125)</f>
        <v>64</v>
      </c>
      <c r="K8125" s="16">
        <f t="shared" si="1524"/>
        <v>0</v>
      </c>
      <c r="L8125" s="16">
        <f t="shared" si="1525"/>
        <v>0</v>
      </c>
      <c r="M8125" s="17">
        <f t="shared" ca="1" si="1529"/>
        <v>35</v>
      </c>
      <c r="N8125" s="17">
        <f t="shared" ca="1" si="1530"/>
        <v>33</v>
      </c>
      <c r="O8125" s="4"/>
      <c r="P8125" s="4">
        <v>41</v>
      </c>
      <c r="Q8125" s="4">
        <v>34</v>
      </c>
      <c r="R8125" s="4">
        <v>13</v>
      </c>
      <c r="S8125" s="4">
        <v>36</v>
      </c>
      <c r="T8125" s="4">
        <v>35</v>
      </c>
      <c r="U8125" s="4">
        <v>43</v>
      </c>
      <c r="V8125" s="13">
        <v>31</v>
      </c>
      <c r="W8125" s="4">
        <v>37</v>
      </c>
      <c r="X8125" s="4">
        <v>40</v>
      </c>
      <c r="Y8125">
        <f t="shared" si="1526"/>
        <v>0</v>
      </c>
      <c r="Z8125">
        <f t="shared" si="1527"/>
        <v>0</v>
      </c>
    </row>
    <row r="8126" spans="2:26" x14ac:dyDescent="0.25">
      <c r="B8126" s="11">
        <f t="shared" si="1528"/>
        <v>44900.083333313654</v>
      </c>
      <c r="C8126" s="1">
        <f t="shared" si="1519"/>
        <v>12</v>
      </c>
      <c r="D8126" s="1">
        <f t="shared" si="1520"/>
        <v>1</v>
      </c>
      <c r="E8126" s="12">
        <f t="shared" si="1521"/>
        <v>3</v>
      </c>
      <c r="F8126" s="124" t="str">
        <f t="shared" si="1522"/>
        <v>0</v>
      </c>
      <c r="G8126" s="1">
        <f ca="1">(OFFSET(O8126,0,MATCH(Customer!$J$6,'CDH &amp; HDH'!$P$11:$X$11,0)))</f>
        <v>32</v>
      </c>
      <c r="H8126" s="1" t="str">
        <f t="shared" si="1523"/>
        <v>Heating</v>
      </c>
      <c r="I8126" s="1">
        <f ca="1">OFFSET(IF($H8126="Cooling",Customer!$C$25,Customer!$C$52),E8126,D8126)</f>
        <v>66</v>
      </c>
      <c r="J8126" s="1">
        <f ca="1">OFFSET(IF($H8126="Cooling",Customer!$L$25,Customer!$L$52),$E8126,$D8126)</f>
        <v>64</v>
      </c>
      <c r="K8126" s="16">
        <f t="shared" si="1524"/>
        <v>0</v>
      </c>
      <c r="L8126" s="16">
        <f t="shared" si="1525"/>
        <v>0</v>
      </c>
      <c r="M8126" s="17">
        <f t="shared" ca="1" si="1529"/>
        <v>34</v>
      </c>
      <c r="N8126" s="17">
        <f t="shared" ca="1" si="1530"/>
        <v>32</v>
      </c>
      <c r="O8126" s="4"/>
      <c r="P8126" s="4">
        <v>41</v>
      </c>
      <c r="Q8126" s="4">
        <v>32</v>
      </c>
      <c r="R8126" s="4">
        <v>15</v>
      </c>
      <c r="S8126" s="4">
        <v>36</v>
      </c>
      <c r="T8126" s="4">
        <v>35</v>
      </c>
      <c r="U8126" s="4">
        <v>44</v>
      </c>
      <c r="V8126" s="13">
        <v>32</v>
      </c>
      <c r="W8126" s="4">
        <v>37</v>
      </c>
      <c r="X8126" s="4">
        <v>39</v>
      </c>
      <c r="Y8126">
        <f t="shared" si="1526"/>
        <v>0</v>
      </c>
      <c r="Z8126">
        <f t="shared" si="1527"/>
        <v>0</v>
      </c>
    </row>
    <row r="8127" spans="2:26" x14ac:dyDescent="0.25">
      <c r="B8127" s="11">
        <f t="shared" si="1528"/>
        <v>44900.124999980319</v>
      </c>
      <c r="C8127" s="1">
        <f t="shared" si="1519"/>
        <v>12</v>
      </c>
      <c r="D8127" s="1">
        <f t="shared" si="1520"/>
        <v>1</v>
      </c>
      <c r="E8127" s="12">
        <f t="shared" si="1521"/>
        <v>4</v>
      </c>
      <c r="F8127" s="124" t="str">
        <f t="shared" si="1522"/>
        <v>0</v>
      </c>
      <c r="G8127" s="1">
        <f ca="1">(OFFSET(O8127,0,MATCH(Customer!$J$6,'CDH &amp; HDH'!$P$11:$X$11,0)))</f>
        <v>32</v>
      </c>
      <c r="H8127" s="1" t="str">
        <f t="shared" si="1523"/>
        <v>Heating</v>
      </c>
      <c r="I8127" s="1">
        <f ca="1">OFFSET(IF($H8127="Cooling",Customer!$C$25,Customer!$C$52),E8127,D8127)</f>
        <v>66</v>
      </c>
      <c r="J8127" s="1">
        <f ca="1">OFFSET(IF($H8127="Cooling",Customer!$L$25,Customer!$L$52),$E8127,$D8127)</f>
        <v>64</v>
      </c>
      <c r="K8127" s="16">
        <f t="shared" si="1524"/>
        <v>0</v>
      </c>
      <c r="L8127" s="16">
        <f t="shared" si="1525"/>
        <v>0</v>
      </c>
      <c r="M8127" s="17">
        <f t="shared" ca="1" si="1529"/>
        <v>34</v>
      </c>
      <c r="N8127" s="17">
        <f t="shared" ca="1" si="1530"/>
        <v>32</v>
      </c>
      <c r="O8127" s="4"/>
      <c r="P8127" s="4">
        <v>42</v>
      </c>
      <c r="Q8127" s="4">
        <v>30</v>
      </c>
      <c r="R8127" s="4">
        <v>18</v>
      </c>
      <c r="S8127" s="4">
        <v>36</v>
      </c>
      <c r="T8127" s="4">
        <v>36</v>
      </c>
      <c r="U8127" s="4">
        <v>44</v>
      </c>
      <c r="V8127" s="13">
        <v>32</v>
      </c>
      <c r="W8127" s="4">
        <v>36</v>
      </c>
      <c r="X8127" s="4">
        <v>38</v>
      </c>
      <c r="Y8127">
        <f t="shared" si="1526"/>
        <v>0</v>
      </c>
      <c r="Z8127">
        <f t="shared" si="1527"/>
        <v>0</v>
      </c>
    </row>
    <row r="8128" spans="2:26" x14ac:dyDescent="0.25">
      <c r="B8128" s="11">
        <f t="shared" si="1528"/>
        <v>44900.166666646983</v>
      </c>
      <c r="C8128" s="1">
        <f t="shared" si="1519"/>
        <v>12</v>
      </c>
      <c r="D8128" s="1">
        <f t="shared" si="1520"/>
        <v>1</v>
      </c>
      <c r="E8128" s="12">
        <f t="shared" si="1521"/>
        <v>5</v>
      </c>
      <c r="F8128" s="124" t="str">
        <f t="shared" si="1522"/>
        <v>0</v>
      </c>
      <c r="G8128" s="1">
        <f ca="1">(OFFSET(O8128,0,MATCH(Customer!$J$6,'CDH &amp; HDH'!$P$11:$X$11,0)))</f>
        <v>33</v>
      </c>
      <c r="H8128" s="1" t="str">
        <f t="shared" si="1523"/>
        <v>Heating</v>
      </c>
      <c r="I8128" s="1">
        <f ca="1">OFFSET(IF($H8128="Cooling",Customer!$C$25,Customer!$C$52),E8128,D8128)</f>
        <v>66</v>
      </c>
      <c r="J8128" s="1">
        <f ca="1">OFFSET(IF($H8128="Cooling",Customer!$L$25,Customer!$L$52),$E8128,$D8128)</f>
        <v>64</v>
      </c>
      <c r="K8128" s="16">
        <f t="shared" si="1524"/>
        <v>0</v>
      </c>
      <c r="L8128" s="16">
        <f t="shared" si="1525"/>
        <v>0</v>
      </c>
      <c r="M8128" s="17">
        <f t="shared" ca="1" si="1529"/>
        <v>33</v>
      </c>
      <c r="N8128" s="17">
        <f t="shared" ca="1" si="1530"/>
        <v>31</v>
      </c>
      <c r="O8128" s="4"/>
      <c r="P8128" s="4">
        <v>43</v>
      </c>
      <c r="Q8128" s="4">
        <v>32</v>
      </c>
      <c r="R8128" s="4">
        <v>19</v>
      </c>
      <c r="S8128" s="4">
        <v>36</v>
      </c>
      <c r="T8128" s="4">
        <v>34</v>
      </c>
      <c r="U8128" s="4">
        <v>45</v>
      </c>
      <c r="V8128" s="13">
        <v>33</v>
      </c>
      <c r="W8128" s="4">
        <v>34</v>
      </c>
      <c r="X8128" s="4">
        <v>37</v>
      </c>
      <c r="Y8128">
        <f t="shared" si="1526"/>
        <v>0</v>
      </c>
      <c r="Z8128">
        <f t="shared" si="1527"/>
        <v>0</v>
      </c>
    </row>
    <row r="8129" spans="2:26" x14ac:dyDescent="0.25">
      <c r="B8129" s="11">
        <f t="shared" si="1528"/>
        <v>44900.208333313647</v>
      </c>
      <c r="C8129" s="1">
        <f t="shared" si="1519"/>
        <v>12</v>
      </c>
      <c r="D8129" s="1">
        <f t="shared" si="1520"/>
        <v>1</v>
      </c>
      <c r="E8129" s="12">
        <f t="shared" si="1521"/>
        <v>6</v>
      </c>
      <c r="F8129" s="124" t="str">
        <f t="shared" si="1522"/>
        <v>0</v>
      </c>
      <c r="G8129" s="1">
        <f ca="1">(OFFSET(O8129,0,MATCH(Customer!$J$6,'CDH &amp; HDH'!$P$11:$X$11,0)))</f>
        <v>33</v>
      </c>
      <c r="H8129" s="1" t="str">
        <f t="shared" si="1523"/>
        <v>Heating</v>
      </c>
      <c r="I8129" s="1">
        <f ca="1">OFFSET(IF($H8129="Cooling",Customer!$C$25,Customer!$C$52),E8129,D8129)</f>
        <v>66</v>
      </c>
      <c r="J8129" s="1">
        <f ca="1">OFFSET(IF($H8129="Cooling",Customer!$L$25,Customer!$L$52),$E8129,$D8129)</f>
        <v>64</v>
      </c>
      <c r="K8129" s="16">
        <f t="shared" si="1524"/>
        <v>0</v>
      </c>
      <c r="L8129" s="16">
        <f t="shared" si="1525"/>
        <v>0</v>
      </c>
      <c r="M8129" s="17">
        <f t="shared" ca="1" si="1529"/>
        <v>33</v>
      </c>
      <c r="N8129" s="17">
        <f t="shared" ca="1" si="1530"/>
        <v>31</v>
      </c>
      <c r="O8129" s="4"/>
      <c r="P8129" s="4">
        <v>43</v>
      </c>
      <c r="Q8129" s="4">
        <v>31</v>
      </c>
      <c r="R8129" s="4">
        <v>20</v>
      </c>
      <c r="S8129" s="4">
        <v>35</v>
      </c>
      <c r="T8129" s="4">
        <v>33</v>
      </c>
      <c r="U8129" s="4">
        <v>45</v>
      </c>
      <c r="V8129" s="13">
        <v>33</v>
      </c>
      <c r="W8129" s="4">
        <v>34</v>
      </c>
      <c r="X8129" s="4">
        <v>36</v>
      </c>
      <c r="Y8129">
        <f t="shared" si="1526"/>
        <v>0</v>
      </c>
      <c r="Z8129">
        <f t="shared" si="1527"/>
        <v>0</v>
      </c>
    </row>
    <row r="8130" spans="2:26" x14ac:dyDescent="0.25">
      <c r="B8130" s="11">
        <f t="shared" si="1528"/>
        <v>44900.249999980311</v>
      </c>
      <c r="C8130" s="1">
        <f t="shared" si="1519"/>
        <v>12</v>
      </c>
      <c r="D8130" s="1">
        <f t="shared" si="1520"/>
        <v>1</v>
      </c>
      <c r="E8130" s="12">
        <f t="shared" si="1521"/>
        <v>7</v>
      </c>
      <c r="F8130" s="124" t="str">
        <f t="shared" si="1522"/>
        <v>0</v>
      </c>
      <c r="G8130" s="1">
        <f ca="1">(OFFSET(O8130,0,MATCH(Customer!$J$6,'CDH &amp; HDH'!$P$11:$X$11,0)))</f>
        <v>35</v>
      </c>
      <c r="H8130" s="1" t="str">
        <f t="shared" si="1523"/>
        <v>Heating</v>
      </c>
      <c r="I8130" s="1">
        <f ca="1">OFFSET(IF($H8130="Cooling",Customer!$C$25,Customer!$C$52),E8130,D8130)</f>
        <v>66</v>
      </c>
      <c r="J8130" s="1">
        <f ca="1">OFFSET(IF($H8130="Cooling",Customer!$L$25,Customer!$L$52),$E8130,$D8130)</f>
        <v>64</v>
      </c>
      <c r="K8130" s="16">
        <f t="shared" si="1524"/>
        <v>0</v>
      </c>
      <c r="L8130" s="16">
        <f t="shared" si="1525"/>
        <v>0</v>
      </c>
      <c r="M8130" s="17">
        <f t="shared" ca="1" si="1529"/>
        <v>31</v>
      </c>
      <c r="N8130" s="17">
        <f t="shared" ca="1" si="1530"/>
        <v>29</v>
      </c>
      <c r="O8130" s="4"/>
      <c r="P8130" s="4">
        <v>41</v>
      </c>
      <c r="Q8130" s="4">
        <v>31</v>
      </c>
      <c r="R8130" s="4">
        <v>21</v>
      </c>
      <c r="S8130" s="4">
        <v>35</v>
      </c>
      <c r="T8130" s="4">
        <v>32</v>
      </c>
      <c r="U8130" s="4">
        <v>45</v>
      </c>
      <c r="V8130" s="13">
        <v>35</v>
      </c>
      <c r="W8130" s="4">
        <v>34</v>
      </c>
      <c r="X8130" s="4">
        <v>36</v>
      </c>
      <c r="Y8130">
        <f t="shared" si="1526"/>
        <v>0</v>
      </c>
      <c r="Z8130">
        <f t="shared" si="1527"/>
        <v>0</v>
      </c>
    </row>
    <row r="8131" spans="2:26" x14ac:dyDescent="0.25">
      <c r="B8131" s="11">
        <f t="shared" si="1528"/>
        <v>44900.291666646976</v>
      </c>
      <c r="C8131" s="1">
        <f t="shared" si="1519"/>
        <v>12</v>
      </c>
      <c r="D8131" s="1">
        <f t="shared" si="1520"/>
        <v>1</v>
      </c>
      <c r="E8131" s="12">
        <f t="shared" si="1521"/>
        <v>8</v>
      </c>
      <c r="F8131" s="124" t="str">
        <f t="shared" si="1522"/>
        <v>0</v>
      </c>
      <c r="G8131" s="1">
        <f ca="1">(OFFSET(O8131,0,MATCH(Customer!$J$6,'CDH &amp; HDH'!$P$11:$X$11,0)))</f>
        <v>34</v>
      </c>
      <c r="H8131" s="1" t="str">
        <f t="shared" si="1523"/>
        <v>Heating</v>
      </c>
      <c r="I8131" s="1">
        <f ca="1">OFFSET(IF($H8131="Cooling",Customer!$C$25,Customer!$C$52),E8131,D8131)</f>
        <v>70</v>
      </c>
      <c r="J8131" s="1">
        <f ca="1">OFFSET(IF($H8131="Cooling",Customer!$L$25,Customer!$L$52),$E8131,$D8131)</f>
        <v>70</v>
      </c>
      <c r="K8131" s="16">
        <f t="shared" si="1524"/>
        <v>0</v>
      </c>
      <c r="L8131" s="16">
        <f t="shared" si="1525"/>
        <v>0</v>
      </c>
      <c r="M8131" s="17">
        <f t="shared" ca="1" si="1529"/>
        <v>36</v>
      </c>
      <c r="N8131" s="17">
        <f t="shared" ca="1" si="1530"/>
        <v>36</v>
      </c>
      <c r="O8131" s="4"/>
      <c r="P8131" s="4">
        <v>40</v>
      </c>
      <c r="Q8131" s="4">
        <v>29</v>
      </c>
      <c r="R8131" s="4">
        <v>21</v>
      </c>
      <c r="S8131" s="4">
        <v>35</v>
      </c>
      <c r="T8131" s="4">
        <v>32</v>
      </c>
      <c r="U8131" s="4">
        <v>45</v>
      </c>
      <c r="V8131" s="13">
        <v>34</v>
      </c>
      <c r="W8131" s="4">
        <v>34</v>
      </c>
      <c r="X8131" s="4">
        <v>37</v>
      </c>
      <c r="Y8131">
        <f t="shared" si="1526"/>
        <v>0</v>
      </c>
      <c r="Z8131">
        <f t="shared" si="1527"/>
        <v>0</v>
      </c>
    </row>
    <row r="8132" spans="2:26" x14ac:dyDescent="0.25">
      <c r="B8132" s="11">
        <f t="shared" si="1528"/>
        <v>44900.33333331364</v>
      </c>
      <c r="C8132" s="1">
        <f t="shared" si="1519"/>
        <v>12</v>
      </c>
      <c r="D8132" s="1">
        <f t="shared" si="1520"/>
        <v>1</v>
      </c>
      <c r="E8132" s="12">
        <f t="shared" si="1521"/>
        <v>9</v>
      </c>
      <c r="F8132" s="124" t="str">
        <f t="shared" si="1522"/>
        <v>0</v>
      </c>
      <c r="G8132" s="1">
        <f ca="1">(OFFSET(O8132,0,MATCH(Customer!$J$6,'CDH &amp; HDH'!$P$11:$X$11,0)))</f>
        <v>34</v>
      </c>
      <c r="H8132" s="1" t="str">
        <f t="shared" si="1523"/>
        <v>Heating</v>
      </c>
      <c r="I8132" s="1">
        <f ca="1">OFFSET(IF($H8132="Cooling",Customer!$C$25,Customer!$C$52),E8132,D8132)</f>
        <v>70</v>
      </c>
      <c r="J8132" s="1">
        <f ca="1">OFFSET(IF($H8132="Cooling",Customer!$L$25,Customer!$L$52),$E8132,$D8132)</f>
        <v>70</v>
      </c>
      <c r="K8132" s="16">
        <f t="shared" si="1524"/>
        <v>0</v>
      </c>
      <c r="L8132" s="16">
        <f t="shared" si="1525"/>
        <v>0</v>
      </c>
      <c r="M8132" s="17">
        <f t="shared" ca="1" si="1529"/>
        <v>36</v>
      </c>
      <c r="N8132" s="17">
        <f t="shared" ca="1" si="1530"/>
        <v>36</v>
      </c>
      <c r="O8132" s="4"/>
      <c r="P8132" s="4">
        <v>43</v>
      </c>
      <c r="Q8132" s="4">
        <v>32</v>
      </c>
      <c r="R8132" s="4">
        <v>20</v>
      </c>
      <c r="S8132" s="4">
        <v>34</v>
      </c>
      <c r="T8132" s="4">
        <v>32</v>
      </c>
      <c r="U8132" s="4">
        <v>46</v>
      </c>
      <c r="V8132" s="13">
        <v>34</v>
      </c>
      <c r="W8132" s="4">
        <v>35</v>
      </c>
      <c r="X8132" s="4">
        <v>37</v>
      </c>
      <c r="Y8132">
        <f t="shared" si="1526"/>
        <v>0</v>
      </c>
      <c r="Z8132">
        <f t="shared" si="1527"/>
        <v>0</v>
      </c>
    </row>
    <row r="8133" spans="2:26" x14ac:dyDescent="0.25">
      <c r="B8133" s="11">
        <f t="shared" si="1528"/>
        <v>44900.374999980304</v>
      </c>
      <c r="C8133" s="1">
        <f t="shared" si="1519"/>
        <v>12</v>
      </c>
      <c r="D8133" s="1">
        <f t="shared" si="1520"/>
        <v>1</v>
      </c>
      <c r="E8133" s="12">
        <f t="shared" si="1521"/>
        <v>10</v>
      </c>
      <c r="F8133" s="124" t="str">
        <f t="shared" si="1522"/>
        <v>0</v>
      </c>
      <c r="G8133" s="1">
        <f ca="1">(OFFSET(O8133,0,MATCH(Customer!$J$6,'CDH &amp; HDH'!$P$11:$X$11,0)))</f>
        <v>34</v>
      </c>
      <c r="H8133" s="1" t="str">
        <f t="shared" si="1523"/>
        <v>Heating</v>
      </c>
      <c r="I8133" s="1">
        <f ca="1">OFFSET(IF($H8133="Cooling",Customer!$C$25,Customer!$C$52),E8133,D8133)</f>
        <v>70</v>
      </c>
      <c r="J8133" s="1">
        <f ca="1">OFFSET(IF($H8133="Cooling",Customer!$L$25,Customer!$L$52),$E8133,$D8133)</f>
        <v>70</v>
      </c>
      <c r="K8133" s="16">
        <f t="shared" si="1524"/>
        <v>0</v>
      </c>
      <c r="L8133" s="16">
        <f t="shared" si="1525"/>
        <v>0</v>
      </c>
      <c r="M8133" s="17">
        <f t="shared" ca="1" si="1529"/>
        <v>36</v>
      </c>
      <c r="N8133" s="17">
        <f t="shared" ca="1" si="1530"/>
        <v>36</v>
      </c>
      <c r="O8133" s="4"/>
      <c r="P8133" s="4">
        <v>43</v>
      </c>
      <c r="Q8133" s="4">
        <v>33</v>
      </c>
      <c r="R8133" s="4">
        <v>20</v>
      </c>
      <c r="S8133" s="4">
        <v>34</v>
      </c>
      <c r="T8133" s="4">
        <v>32</v>
      </c>
      <c r="U8133" s="4">
        <v>47</v>
      </c>
      <c r="V8133" s="13">
        <v>34</v>
      </c>
      <c r="W8133" s="4">
        <v>36</v>
      </c>
      <c r="X8133" s="4">
        <v>40</v>
      </c>
      <c r="Y8133">
        <f t="shared" si="1526"/>
        <v>0</v>
      </c>
      <c r="Z8133">
        <f t="shared" si="1527"/>
        <v>0</v>
      </c>
    </row>
    <row r="8134" spans="2:26" x14ac:dyDescent="0.25">
      <c r="B8134" s="11">
        <f t="shared" si="1528"/>
        <v>44900.416666646968</v>
      </c>
      <c r="C8134" s="1">
        <f t="shared" si="1519"/>
        <v>12</v>
      </c>
      <c r="D8134" s="1">
        <f t="shared" si="1520"/>
        <v>1</v>
      </c>
      <c r="E8134" s="12">
        <f t="shared" si="1521"/>
        <v>11</v>
      </c>
      <c r="F8134" s="124" t="str">
        <f t="shared" si="1522"/>
        <v>0</v>
      </c>
      <c r="G8134" s="1">
        <f ca="1">(OFFSET(O8134,0,MATCH(Customer!$J$6,'CDH &amp; HDH'!$P$11:$X$11,0)))</f>
        <v>35</v>
      </c>
      <c r="H8134" s="1" t="str">
        <f t="shared" si="1523"/>
        <v>Heating</v>
      </c>
      <c r="I8134" s="1">
        <f ca="1">OFFSET(IF($H8134="Cooling",Customer!$C$25,Customer!$C$52),E8134,D8134)</f>
        <v>70</v>
      </c>
      <c r="J8134" s="1">
        <f ca="1">OFFSET(IF($H8134="Cooling",Customer!$L$25,Customer!$L$52),$E8134,$D8134)</f>
        <v>70</v>
      </c>
      <c r="K8134" s="16">
        <f t="shared" si="1524"/>
        <v>0</v>
      </c>
      <c r="L8134" s="16">
        <f t="shared" si="1525"/>
        <v>0</v>
      </c>
      <c r="M8134" s="17">
        <f t="shared" ca="1" si="1529"/>
        <v>35</v>
      </c>
      <c r="N8134" s="17">
        <f t="shared" ca="1" si="1530"/>
        <v>35</v>
      </c>
      <c r="O8134" s="4"/>
      <c r="P8134" s="4">
        <v>44</v>
      </c>
      <c r="Q8134" s="4">
        <v>37</v>
      </c>
      <c r="R8134" s="4">
        <v>21</v>
      </c>
      <c r="S8134" s="4">
        <v>35</v>
      </c>
      <c r="T8134" s="4">
        <v>33</v>
      </c>
      <c r="U8134" s="4">
        <v>48</v>
      </c>
      <c r="V8134" s="13">
        <v>35</v>
      </c>
      <c r="W8134" s="4">
        <v>37</v>
      </c>
      <c r="X8134" s="4">
        <v>41</v>
      </c>
      <c r="Y8134">
        <f t="shared" si="1526"/>
        <v>0</v>
      </c>
      <c r="Z8134">
        <f t="shared" si="1527"/>
        <v>0</v>
      </c>
    </row>
    <row r="8135" spans="2:26" x14ac:dyDescent="0.25">
      <c r="B8135" s="11">
        <f t="shared" si="1528"/>
        <v>44900.458333313632</v>
      </c>
      <c r="C8135" s="1">
        <f t="shared" si="1519"/>
        <v>12</v>
      </c>
      <c r="D8135" s="1">
        <f t="shared" si="1520"/>
        <v>1</v>
      </c>
      <c r="E8135" s="12">
        <f t="shared" si="1521"/>
        <v>12</v>
      </c>
      <c r="F8135" s="124" t="str">
        <f t="shared" si="1522"/>
        <v>0</v>
      </c>
      <c r="G8135" s="1">
        <f ca="1">(OFFSET(O8135,0,MATCH(Customer!$J$6,'CDH &amp; HDH'!$P$11:$X$11,0)))</f>
        <v>35</v>
      </c>
      <c r="H8135" s="1" t="str">
        <f t="shared" si="1523"/>
        <v>Heating</v>
      </c>
      <c r="I8135" s="1">
        <f ca="1">OFFSET(IF($H8135="Cooling",Customer!$C$25,Customer!$C$52),E8135,D8135)</f>
        <v>70</v>
      </c>
      <c r="J8135" s="1">
        <f ca="1">OFFSET(IF($H8135="Cooling",Customer!$L$25,Customer!$L$52),$E8135,$D8135)</f>
        <v>70</v>
      </c>
      <c r="K8135" s="16">
        <f t="shared" si="1524"/>
        <v>0</v>
      </c>
      <c r="L8135" s="16">
        <f t="shared" si="1525"/>
        <v>0</v>
      </c>
      <c r="M8135" s="17">
        <f t="shared" ca="1" si="1529"/>
        <v>35</v>
      </c>
      <c r="N8135" s="17">
        <f t="shared" ca="1" si="1530"/>
        <v>35</v>
      </c>
      <c r="O8135" s="4"/>
      <c r="P8135" s="4">
        <v>46</v>
      </c>
      <c r="Q8135" s="4">
        <v>38</v>
      </c>
      <c r="R8135" s="4">
        <v>21</v>
      </c>
      <c r="S8135" s="4">
        <v>35</v>
      </c>
      <c r="T8135" s="4">
        <v>33</v>
      </c>
      <c r="U8135" s="4">
        <v>48</v>
      </c>
      <c r="V8135" s="13">
        <v>35</v>
      </c>
      <c r="W8135" s="4">
        <v>38</v>
      </c>
      <c r="X8135" s="4">
        <v>42</v>
      </c>
      <c r="Y8135">
        <f t="shared" si="1526"/>
        <v>0</v>
      </c>
      <c r="Z8135">
        <f t="shared" si="1527"/>
        <v>0</v>
      </c>
    </row>
    <row r="8136" spans="2:26" x14ac:dyDescent="0.25">
      <c r="B8136" s="11">
        <f t="shared" si="1528"/>
        <v>44900.499999980297</v>
      </c>
      <c r="C8136" s="1">
        <f t="shared" si="1519"/>
        <v>12</v>
      </c>
      <c r="D8136" s="1">
        <f t="shared" si="1520"/>
        <v>1</v>
      </c>
      <c r="E8136" s="12">
        <f t="shared" si="1521"/>
        <v>13</v>
      </c>
      <c r="F8136" s="124" t="str">
        <f t="shared" si="1522"/>
        <v>0</v>
      </c>
      <c r="G8136" s="1">
        <f ca="1">(OFFSET(O8136,0,MATCH(Customer!$J$6,'CDH &amp; HDH'!$P$11:$X$11,0)))</f>
        <v>35</v>
      </c>
      <c r="H8136" s="1" t="str">
        <f t="shared" si="1523"/>
        <v>Heating</v>
      </c>
      <c r="I8136" s="1">
        <f ca="1">OFFSET(IF($H8136="Cooling",Customer!$C$25,Customer!$C$52),E8136,D8136)</f>
        <v>70</v>
      </c>
      <c r="J8136" s="1">
        <f ca="1">OFFSET(IF($H8136="Cooling",Customer!$L$25,Customer!$L$52),$E8136,$D8136)</f>
        <v>70</v>
      </c>
      <c r="K8136" s="16">
        <f t="shared" si="1524"/>
        <v>0</v>
      </c>
      <c r="L8136" s="16">
        <f t="shared" si="1525"/>
        <v>0</v>
      </c>
      <c r="M8136" s="17">
        <f t="shared" ca="1" si="1529"/>
        <v>35</v>
      </c>
      <c r="N8136" s="17">
        <f t="shared" ca="1" si="1530"/>
        <v>35</v>
      </c>
      <c r="O8136" s="4"/>
      <c r="P8136" s="4">
        <v>46</v>
      </c>
      <c r="Q8136" s="4">
        <v>39</v>
      </c>
      <c r="R8136" s="4">
        <v>22</v>
      </c>
      <c r="S8136" s="4">
        <v>35</v>
      </c>
      <c r="T8136" s="4">
        <v>34</v>
      </c>
      <c r="U8136" s="4">
        <v>48</v>
      </c>
      <c r="V8136" s="13">
        <v>35</v>
      </c>
      <c r="W8136" s="4">
        <v>40</v>
      </c>
      <c r="X8136" s="4">
        <v>45</v>
      </c>
      <c r="Y8136">
        <f t="shared" si="1526"/>
        <v>0</v>
      </c>
      <c r="Z8136">
        <f t="shared" si="1527"/>
        <v>0</v>
      </c>
    </row>
    <row r="8137" spans="2:26" x14ac:dyDescent="0.25">
      <c r="B8137" s="11">
        <f t="shared" si="1528"/>
        <v>44900.541666646961</v>
      </c>
      <c r="C8137" s="1">
        <f t="shared" si="1519"/>
        <v>12</v>
      </c>
      <c r="D8137" s="1">
        <f t="shared" si="1520"/>
        <v>1</v>
      </c>
      <c r="E8137" s="12">
        <f t="shared" si="1521"/>
        <v>14</v>
      </c>
      <c r="F8137" s="124" t="str">
        <f t="shared" si="1522"/>
        <v>0</v>
      </c>
      <c r="G8137" s="1">
        <f ca="1">(OFFSET(O8137,0,MATCH(Customer!$J$6,'CDH &amp; HDH'!$P$11:$X$11,0)))</f>
        <v>35</v>
      </c>
      <c r="H8137" s="1" t="str">
        <f t="shared" si="1523"/>
        <v>Heating</v>
      </c>
      <c r="I8137" s="1">
        <f ca="1">OFFSET(IF($H8137="Cooling",Customer!$C$25,Customer!$C$52),E8137,D8137)</f>
        <v>70</v>
      </c>
      <c r="J8137" s="1">
        <f ca="1">OFFSET(IF($H8137="Cooling",Customer!$L$25,Customer!$L$52),$E8137,$D8137)</f>
        <v>70</v>
      </c>
      <c r="K8137" s="16">
        <f t="shared" si="1524"/>
        <v>0</v>
      </c>
      <c r="L8137" s="16">
        <f t="shared" si="1525"/>
        <v>0</v>
      </c>
      <c r="M8137" s="17">
        <f t="shared" ca="1" si="1529"/>
        <v>35</v>
      </c>
      <c r="N8137" s="17">
        <f t="shared" ca="1" si="1530"/>
        <v>35</v>
      </c>
      <c r="O8137" s="4"/>
      <c r="P8137" s="4">
        <v>46</v>
      </c>
      <c r="Q8137" s="4">
        <v>40</v>
      </c>
      <c r="R8137" s="4">
        <v>23</v>
      </c>
      <c r="S8137" s="4">
        <v>35</v>
      </c>
      <c r="T8137" s="4">
        <v>35</v>
      </c>
      <c r="U8137" s="4">
        <v>49</v>
      </c>
      <c r="V8137" s="13">
        <v>35</v>
      </c>
      <c r="W8137" s="4">
        <v>41</v>
      </c>
      <c r="X8137" s="4">
        <v>46</v>
      </c>
      <c r="Y8137">
        <f t="shared" si="1526"/>
        <v>0</v>
      </c>
      <c r="Z8137">
        <f t="shared" si="1527"/>
        <v>0</v>
      </c>
    </row>
    <row r="8138" spans="2:26" x14ac:dyDescent="0.25">
      <c r="B8138" s="11">
        <f t="shared" si="1528"/>
        <v>44900.583333313625</v>
      </c>
      <c r="C8138" s="1">
        <f t="shared" si="1519"/>
        <v>12</v>
      </c>
      <c r="D8138" s="1">
        <f t="shared" si="1520"/>
        <v>1</v>
      </c>
      <c r="E8138" s="12">
        <f t="shared" si="1521"/>
        <v>15</v>
      </c>
      <c r="F8138" s="124" t="str">
        <f t="shared" si="1522"/>
        <v>0</v>
      </c>
      <c r="G8138" s="1">
        <f ca="1">(OFFSET(O8138,0,MATCH(Customer!$J$6,'CDH &amp; HDH'!$P$11:$X$11,0)))</f>
        <v>40</v>
      </c>
      <c r="H8138" s="1" t="str">
        <f t="shared" si="1523"/>
        <v>Heating</v>
      </c>
      <c r="I8138" s="1">
        <f ca="1">OFFSET(IF($H8138="Cooling",Customer!$C$25,Customer!$C$52),E8138,D8138)</f>
        <v>70</v>
      </c>
      <c r="J8138" s="1">
        <f ca="1">OFFSET(IF($H8138="Cooling",Customer!$L$25,Customer!$L$52),$E8138,$D8138)</f>
        <v>70</v>
      </c>
      <c r="K8138" s="16">
        <f t="shared" si="1524"/>
        <v>0</v>
      </c>
      <c r="L8138" s="16">
        <f t="shared" si="1525"/>
        <v>0</v>
      </c>
      <c r="M8138" s="17">
        <f t="shared" ca="1" si="1529"/>
        <v>30</v>
      </c>
      <c r="N8138" s="17">
        <f t="shared" ca="1" si="1530"/>
        <v>30</v>
      </c>
      <c r="O8138" s="4"/>
      <c r="P8138" s="4">
        <v>47</v>
      </c>
      <c r="Q8138" s="4">
        <v>40</v>
      </c>
      <c r="R8138" s="4">
        <v>23</v>
      </c>
      <c r="S8138" s="4">
        <v>36</v>
      </c>
      <c r="T8138" s="4">
        <v>35</v>
      </c>
      <c r="U8138" s="4">
        <v>49</v>
      </c>
      <c r="V8138" s="13">
        <v>40</v>
      </c>
      <c r="W8138" s="4">
        <v>41</v>
      </c>
      <c r="X8138" s="4">
        <v>47</v>
      </c>
      <c r="Y8138">
        <f t="shared" si="1526"/>
        <v>0</v>
      </c>
      <c r="Z8138">
        <f t="shared" si="1527"/>
        <v>0</v>
      </c>
    </row>
    <row r="8139" spans="2:26" x14ac:dyDescent="0.25">
      <c r="B8139" s="11">
        <f t="shared" si="1528"/>
        <v>44900.624999980289</v>
      </c>
      <c r="C8139" s="1">
        <f t="shared" si="1519"/>
        <v>12</v>
      </c>
      <c r="D8139" s="1">
        <f t="shared" si="1520"/>
        <v>1</v>
      </c>
      <c r="E8139" s="12">
        <f t="shared" si="1521"/>
        <v>16</v>
      </c>
      <c r="F8139" s="124" t="str">
        <f t="shared" si="1522"/>
        <v>0</v>
      </c>
      <c r="G8139" s="1">
        <f ca="1">(OFFSET(O8139,0,MATCH(Customer!$J$6,'CDH &amp; HDH'!$P$11:$X$11,0)))</f>
        <v>40</v>
      </c>
      <c r="H8139" s="1" t="str">
        <f t="shared" si="1523"/>
        <v>Heating</v>
      </c>
      <c r="I8139" s="1">
        <f ca="1">OFFSET(IF($H8139="Cooling",Customer!$C$25,Customer!$C$52),E8139,D8139)</f>
        <v>70</v>
      </c>
      <c r="J8139" s="1">
        <f ca="1">OFFSET(IF($H8139="Cooling",Customer!$L$25,Customer!$L$52),$E8139,$D8139)</f>
        <v>70</v>
      </c>
      <c r="K8139" s="16">
        <f t="shared" si="1524"/>
        <v>0</v>
      </c>
      <c r="L8139" s="16">
        <f t="shared" si="1525"/>
        <v>0</v>
      </c>
      <c r="M8139" s="17">
        <f t="shared" ca="1" si="1529"/>
        <v>30</v>
      </c>
      <c r="N8139" s="17">
        <f t="shared" ca="1" si="1530"/>
        <v>30</v>
      </c>
      <c r="O8139" s="4"/>
      <c r="P8139" s="4">
        <v>46</v>
      </c>
      <c r="Q8139" s="4">
        <v>41</v>
      </c>
      <c r="R8139" s="4">
        <v>24</v>
      </c>
      <c r="S8139" s="4">
        <v>36</v>
      </c>
      <c r="T8139" s="4">
        <v>36</v>
      </c>
      <c r="U8139" s="4">
        <v>48</v>
      </c>
      <c r="V8139" s="13">
        <v>40</v>
      </c>
      <c r="W8139" s="4">
        <v>41</v>
      </c>
      <c r="X8139" s="4">
        <v>46</v>
      </c>
      <c r="Y8139">
        <f t="shared" si="1526"/>
        <v>0</v>
      </c>
      <c r="Z8139">
        <f t="shared" si="1527"/>
        <v>0</v>
      </c>
    </row>
    <row r="8140" spans="2:26" x14ac:dyDescent="0.25">
      <c r="B8140" s="11">
        <f t="shared" si="1528"/>
        <v>44900.666666646954</v>
      </c>
      <c r="C8140" s="1">
        <f t="shared" si="1519"/>
        <v>12</v>
      </c>
      <c r="D8140" s="1">
        <f t="shared" si="1520"/>
        <v>1</v>
      </c>
      <c r="E8140" s="12">
        <f t="shared" si="1521"/>
        <v>17</v>
      </c>
      <c r="F8140" s="124" t="str">
        <f t="shared" si="1522"/>
        <v>0</v>
      </c>
      <c r="G8140" s="1">
        <f ca="1">(OFFSET(O8140,0,MATCH(Customer!$J$6,'CDH &amp; HDH'!$P$11:$X$11,0)))</f>
        <v>40</v>
      </c>
      <c r="H8140" s="1" t="str">
        <f t="shared" si="1523"/>
        <v>Heating</v>
      </c>
      <c r="I8140" s="1">
        <f ca="1">OFFSET(IF($H8140="Cooling",Customer!$C$25,Customer!$C$52),E8140,D8140)</f>
        <v>70</v>
      </c>
      <c r="J8140" s="1">
        <f ca="1">OFFSET(IF($H8140="Cooling",Customer!$L$25,Customer!$L$52),$E8140,$D8140)</f>
        <v>70</v>
      </c>
      <c r="K8140" s="16">
        <f t="shared" si="1524"/>
        <v>0</v>
      </c>
      <c r="L8140" s="16">
        <f t="shared" si="1525"/>
        <v>0</v>
      </c>
      <c r="M8140" s="17">
        <f t="shared" ca="1" si="1529"/>
        <v>30</v>
      </c>
      <c r="N8140" s="17">
        <f t="shared" ca="1" si="1530"/>
        <v>30</v>
      </c>
      <c r="O8140" s="4"/>
      <c r="P8140" s="4">
        <v>43</v>
      </c>
      <c r="Q8140" s="4">
        <v>39</v>
      </c>
      <c r="R8140" s="4">
        <v>25</v>
      </c>
      <c r="S8140" s="4">
        <v>35</v>
      </c>
      <c r="T8140" s="4">
        <v>36</v>
      </c>
      <c r="U8140" s="4">
        <v>45</v>
      </c>
      <c r="V8140" s="13">
        <v>40</v>
      </c>
      <c r="W8140" s="4">
        <v>39</v>
      </c>
      <c r="X8140" s="4">
        <v>39</v>
      </c>
      <c r="Y8140">
        <f t="shared" si="1526"/>
        <v>0</v>
      </c>
      <c r="Z8140">
        <f t="shared" si="1527"/>
        <v>0</v>
      </c>
    </row>
    <row r="8141" spans="2:26" x14ac:dyDescent="0.25">
      <c r="B8141" s="11">
        <f t="shared" si="1528"/>
        <v>44900.708333313618</v>
      </c>
      <c r="C8141" s="1">
        <f t="shared" ref="C8141:C8204" si="1531">MONTH(B8141)</f>
        <v>12</v>
      </c>
      <c r="D8141" s="1">
        <f t="shared" ref="D8141:D8204" si="1532">WEEKDAY(B8141,2)</f>
        <v>1</v>
      </c>
      <c r="E8141" s="12">
        <f t="shared" ref="E8141:E8204" si="1533">HOUR(B8141)+1</f>
        <v>18</v>
      </c>
      <c r="F8141" s="124" t="str">
        <f t="shared" ref="F8141:F8204" si="1534">IF(AND(C8141&gt;5,C8141&lt;9,D8141&lt;6,E8141&gt;14,E8141&lt;19),"1",IF(AND(OR(E8141=8,E8141=9,E8141=19,E8141=20),C8141&lt;3,D8141&lt;6),"1","0"))</f>
        <v>0</v>
      </c>
      <c r="G8141" s="1">
        <f ca="1">(OFFSET(O8141,0,MATCH(Customer!$J$6,'CDH &amp; HDH'!$P$11:$X$11,0)))</f>
        <v>46</v>
      </c>
      <c r="H8141" s="1" t="str">
        <f t="shared" ref="H8141:H8204" si="1535">IF(AND(C8141&gt;=5,C8141&lt;=9),"Cooling","Heating")</f>
        <v>Heating</v>
      </c>
      <c r="I8141" s="1">
        <f ca="1">OFFSET(IF($H8141="Cooling",Customer!$C$25,Customer!$C$52),E8141,D8141)</f>
        <v>70</v>
      </c>
      <c r="J8141" s="1">
        <f ca="1">OFFSET(IF($H8141="Cooling",Customer!$L$25,Customer!$L$52),$E8141,$D8141)</f>
        <v>70</v>
      </c>
      <c r="K8141" s="16">
        <f t="shared" ref="K8141:K8204" si="1536">IF($H8141="Heating",0,MAX(0,$G8141-I8141))</f>
        <v>0</v>
      </c>
      <c r="L8141" s="16">
        <f t="shared" ref="L8141:L8204" si="1537">IF($H8141="Heating",0,MAX(0,$G8141-J8141))</f>
        <v>0</v>
      </c>
      <c r="M8141" s="17">
        <f t="shared" ca="1" si="1529"/>
        <v>24</v>
      </c>
      <c r="N8141" s="17">
        <f t="shared" ca="1" si="1530"/>
        <v>24</v>
      </c>
      <c r="O8141" s="4"/>
      <c r="P8141" s="4">
        <v>41</v>
      </c>
      <c r="Q8141" s="4">
        <v>36</v>
      </c>
      <c r="R8141" s="4">
        <v>26</v>
      </c>
      <c r="S8141" s="4">
        <v>35</v>
      </c>
      <c r="T8141" s="4">
        <v>36</v>
      </c>
      <c r="U8141" s="4">
        <v>44</v>
      </c>
      <c r="V8141" s="13">
        <v>46</v>
      </c>
      <c r="W8141" s="4">
        <v>36</v>
      </c>
      <c r="X8141" s="4">
        <v>38</v>
      </c>
      <c r="Y8141">
        <f t="shared" ref="Y8141:Y8204" si="1538">1.08*400*K8141</f>
        <v>0</v>
      </c>
      <c r="Z8141">
        <f t="shared" ref="Z8141:Z8204" si="1539">1.08*400*L8141</f>
        <v>0</v>
      </c>
    </row>
    <row r="8142" spans="2:26" x14ac:dyDescent="0.25">
      <c r="B8142" s="11">
        <f t="shared" ref="B8142:B8205" si="1540">B8141+1/24</f>
        <v>44900.749999980282</v>
      </c>
      <c r="C8142" s="1">
        <f t="shared" si="1531"/>
        <v>12</v>
      </c>
      <c r="D8142" s="1">
        <f t="shared" si="1532"/>
        <v>1</v>
      </c>
      <c r="E8142" s="12">
        <f t="shared" si="1533"/>
        <v>19</v>
      </c>
      <c r="F8142" s="124" t="str">
        <f t="shared" si="1534"/>
        <v>0</v>
      </c>
      <c r="G8142" s="1">
        <f ca="1">(OFFSET(O8142,0,MATCH(Customer!$J$6,'CDH &amp; HDH'!$P$11:$X$11,0)))</f>
        <v>44</v>
      </c>
      <c r="H8142" s="1" t="str">
        <f t="shared" si="1535"/>
        <v>Heating</v>
      </c>
      <c r="I8142" s="1">
        <f ca="1">OFFSET(IF($H8142="Cooling",Customer!$C$25,Customer!$C$52),E8142,D8142)</f>
        <v>66</v>
      </c>
      <c r="J8142" s="1">
        <f ca="1">OFFSET(IF($H8142="Cooling",Customer!$L$25,Customer!$L$52),$E8142,$D8142)</f>
        <v>64</v>
      </c>
      <c r="K8142" s="16">
        <f t="shared" si="1536"/>
        <v>0</v>
      </c>
      <c r="L8142" s="16">
        <f t="shared" si="1537"/>
        <v>0</v>
      </c>
      <c r="M8142" s="17">
        <f t="shared" ca="1" si="1529"/>
        <v>22</v>
      </c>
      <c r="N8142" s="17">
        <f t="shared" ca="1" si="1530"/>
        <v>20</v>
      </c>
      <c r="O8142" s="4"/>
      <c r="P8142" s="4">
        <v>41</v>
      </c>
      <c r="Q8142" s="4">
        <v>36</v>
      </c>
      <c r="R8142" s="4">
        <v>27</v>
      </c>
      <c r="S8142" s="4">
        <v>35</v>
      </c>
      <c r="T8142" s="4">
        <v>37</v>
      </c>
      <c r="U8142" s="4">
        <v>41</v>
      </c>
      <c r="V8142" s="13">
        <v>44</v>
      </c>
      <c r="W8142" s="4">
        <v>36</v>
      </c>
      <c r="X8142" s="4">
        <v>35</v>
      </c>
      <c r="Y8142">
        <f t="shared" si="1538"/>
        <v>0</v>
      </c>
      <c r="Z8142">
        <f t="shared" si="1539"/>
        <v>0</v>
      </c>
    </row>
    <row r="8143" spans="2:26" x14ac:dyDescent="0.25">
      <c r="B8143" s="11">
        <f t="shared" si="1540"/>
        <v>44900.791666646946</v>
      </c>
      <c r="C8143" s="1">
        <f t="shared" si="1531"/>
        <v>12</v>
      </c>
      <c r="D8143" s="1">
        <f t="shared" si="1532"/>
        <v>1</v>
      </c>
      <c r="E8143" s="12">
        <f t="shared" si="1533"/>
        <v>20</v>
      </c>
      <c r="F8143" s="124" t="str">
        <f t="shared" si="1534"/>
        <v>0</v>
      </c>
      <c r="G8143" s="1">
        <f ca="1">(OFFSET(O8143,0,MATCH(Customer!$J$6,'CDH &amp; HDH'!$P$11:$X$11,0)))</f>
        <v>41</v>
      </c>
      <c r="H8143" s="1" t="str">
        <f t="shared" si="1535"/>
        <v>Heating</v>
      </c>
      <c r="I8143" s="1">
        <f ca="1">OFFSET(IF($H8143="Cooling",Customer!$C$25,Customer!$C$52),E8143,D8143)</f>
        <v>66</v>
      </c>
      <c r="J8143" s="1">
        <f ca="1">OFFSET(IF($H8143="Cooling",Customer!$L$25,Customer!$L$52),$E8143,$D8143)</f>
        <v>64</v>
      </c>
      <c r="K8143" s="16">
        <f t="shared" si="1536"/>
        <v>0</v>
      </c>
      <c r="L8143" s="16">
        <f t="shared" si="1537"/>
        <v>0</v>
      </c>
      <c r="M8143" s="17">
        <f t="shared" ca="1" si="1529"/>
        <v>25</v>
      </c>
      <c r="N8143" s="17">
        <f t="shared" ca="1" si="1530"/>
        <v>23</v>
      </c>
      <c r="O8143" s="4"/>
      <c r="P8143" s="4">
        <v>39</v>
      </c>
      <c r="Q8143" s="4">
        <v>35</v>
      </c>
      <c r="R8143" s="4">
        <v>28</v>
      </c>
      <c r="S8143" s="4">
        <v>35</v>
      </c>
      <c r="T8143" s="4">
        <v>37</v>
      </c>
      <c r="U8143" s="4">
        <v>40</v>
      </c>
      <c r="V8143" s="13">
        <v>41</v>
      </c>
      <c r="W8143" s="4">
        <v>35</v>
      </c>
      <c r="X8143" s="4">
        <v>34</v>
      </c>
      <c r="Y8143">
        <f t="shared" si="1538"/>
        <v>0</v>
      </c>
      <c r="Z8143">
        <f t="shared" si="1539"/>
        <v>0</v>
      </c>
    </row>
    <row r="8144" spans="2:26" x14ac:dyDescent="0.25">
      <c r="B8144" s="11">
        <f t="shared" si="1540"/>
        <v>44900.833333313611</v>
      </c>
      <c r="C8144" s="1">
        <f t="shared" si="1531"/>
        <v>12</v>
      </c>
      <c r="D8144" s="1">
        <f t="shared" si="1532"/>
        <v>1</v>
      </c>
      <c r="E8144" s="12">
        <f t="shared" si="1533"/>
        <v>21</v>
      </c>
      <c r="F8144" s="124" t="str">
        <f t="shared" si="1534"/>
        <v>0</v>
      </c>
      <c r="G8144" s="1">
        <f ca="1">(OFFSET(O8144,0,MATCH(Customer!$J$6,'CDH &amp; HDH'!$P$11:$X$11,0)))</f>
        <v>38</v>
      </c>
      <c r="H8144" s="1" t="str">
        <f t="shared" si="1535"/>
        <v>Heating</v>
      </c>
      <c r="I8144" s="1">
        <f ca="1">OFFSET(IF($H8144="Cooling",Customer!$C$25,Customer!$C$52),E8144,D8144)</f>
        <v>66</v>
      </c>
      <c r="J8144" s="1">
        <f ca="1">OFFSET(IF($H8144="Cooling",Customer!$L$25,Customer!$L$52),$E8144,$D8144)</f>
        <v>64</v>
      </c>
      <c r="K8144" s="16">
        <f t="shared" si="1536"/>
        <v>0</v>
      </c>
      <c r="L8144" s="16">
        <f t="shared" si="1537"/>
        <v>0</v>
      </c>
      <c r="M8144" s="17">
        <f t="shared" ca="1" si="1529"/>
        <v>28</v>
      </c>
      <c r="N8144" s="17">
        <f t="shared" ca="1" si="1530"/>
        <v>26</v>
      </c>
      <c r="O8144" s="4"/>
      <c r="P8144" s="4">
        <v>39</v>
      </c>
      <c r="Q8144" s="4">
        <v>36</v>
      </c>
      <c r="R8144" s="4">
        <v>29</v>
      </c>
      <c r="S8144" s="4">
        <v>35</v>
      </c>
      <c r="T8144" s="4">
        <v>38</v>
      </c>
      <c r="U8144" s="4">
        <v>38</v>
      </c>
      <c r="V8144" s="13">
        <v>38</v>
      </c>
      <c r="W8144" s="4">
        <v>32</v>
      </c>
      <c r="X8144" s="4">
        <v>33</v>
      </c>
      <c r="Y8144">
        <f t="shared" si="1538"/>
        <v>0</v>
      </c>
      <c r="Z8144">
        <f t="shared" si="1539"/>
        <v>0</v>
      </c>
    </row>
    <row r="8145" spans="2:26" x14ac:dyDescent="0.25">
      <c r="B8145" s="11">
        <f t="shared" si="1540"/>
        <v>44900.874999980275</v>
      </c>
      <c r="C8145" s="1">
        <f t="shared" si="1531"/>
        <v>12</v>
      </c>
      <c r="D8145" s="1">
        <f t="shared" si="1532"/>
        <v>1</v>
      </c>
      <c r="E8145" s="12">
        <f t="shared" si="1533"/>
        <v>22</v>
      </c>
      <c r="F8145" s="124" t="str">
        <f t="shared" si="1534"/>
        <v>0</v>
      </c>
      <c r="G8145" s="1">
        <f ca="1">(OFFSET(O8145,0,MATCH(Customer!$J$6,'CDH &amp; HDH'!$P$11:$X$11,0)))</f>
        <v>37</v>
      </c>
      <c r="H8145" s="1" t="str">
        <f t="shared" si="1535"/>
        <v>Heating</v>
      </c>
      <c r="I8145" s="1">
        <f ca="1">OFFSET(IF($H8145="Cooling",Customer!$C$25,Customer!$C$52),E8145,D8145)</f>
        <v>66</v>
      </c>
      <c r="J8145" s="1">
        <f ca="1">OFFSET(IF($H8145="Cooling",Customer!$L$25,Customer!$L$52),$E8145,$D8145)</f>
        <v>64</v>
      </c>
      <c r="K8145" s="16">
        <f t="shared" si="1536"/>
        <v>0</v>
      </c>
      <c r="L8145" s="16">
        <f t="shared" si="1537"/>
        <v>0</v>
      </c>
      <c r="M8145" s="17">
        <f t="shared" ca="1" si="1529"/>
        <v>29</v>
      </c>
      <c r="N8145" s="17">
        <f t="shared" ca="1" si="1530"/>
        <v>27</v>
      </c>
      <c r="O8145" s="4"/>
      <c r="P8145" s="4">
        <v>36</v>
      </c>
      <c r="Q8145" s="4">
        <v>36</v>
      </c>
      <c r="R8145" s="4">
        <v>30</v>
      </c>
      <c r="S8145" s="4">
        <v>35</v>
      </c>
      <c r="T8145" s="4">
        <v>37</v>
      </c>
      <c r="U8145" s="4">
        <v>39</v>
      </c>
      <c r="V8145" s="13">
        <v>37</v>
      </c>
      <c r="W8145" s="4">
        <v>34</v>
      </c>
      <c r="X8145" s="4">
        <v>32</v>
      </c>
      <c r="Y8145">
        <f t="shared" si="1538"/>
        <v>0</v>
      </c>
      <c r="Z8145">
        <f t="shared" si="1539"/>
        <v>0</v>
      </c>
    </row>
    <row r="8146" spans="2:26" x14ac:dyDescent="0.25">
      <c r="B8146" s="11">
        <f t="shared" si="1540"/>
        <v>44900.916666646939</v>
      </c>
      <c r="C8146" s="1">
        <f t="shared" si="1531"/>
        <v>12</v>
      </c>
      <c r="D8146" s="1">
        <f t="shared" si="1532"/>
        <v>1</v>
      </c>
      <c r="E8146" s="12">
        <f t="shared" si="1533"/>
        <v>23</v>
      </c>
      <c r="F8146" s="124" t="str">
        <f t="shared" si="1534"/>
        <v>0</v>
      </c>
      <c r="G8146" s="1">
        <f ca="1">(OFFSET(O8146,0,MATCH(Customer!$J$6,'CDH &amp; HDH'!$P$11:$X$11,0)))</f>
        <v>35</v>
      </c>
      <c r="H8146" s="1" t="str">
        <f t="shared" si="1535"/>
        <v>Heating</v>
      </c>
      <c r="I8146" s="1">
        <f ca="1">OFFSET(IF($H8146="Cooling",Customer!$C$25,Customer!$C$52),E8146,D8146)</f>
        <v>66</v>
      </c>
      <c r="J8146" s="1">
        <f ca="1">OFFSET(IF($H8146="Cooling",Customer!$L$25,Customer!$L$52),$E8146,$D8146)</f>
        <v>64</v>
      </c>
      <c r="K8146" s="16">
        <f t="shared" si="1536"/>
        <v>0</v>
      </c>
      <c r="L8146" s="16">
        <f t="shared" si="1537"/>
        <v>0</v>
      </c>
      <c r="M8146" s="17">
        <f t="shared" ca="1" si="1529"/>
        <v>31</v>
      </c>
      <c r="N8146" s="17">
        <f t="shared" ca="1" si="1530"/>
        <v>29</v>
      </c>
      <c r="O8146" s="4"/>
      <c r="P8146" s="4">
        <v>34</v>
      </c>
      <c r="Q8146" s="4">
        <v>36</v>
      </c>
      <c r="R8146" s="4">
        <v>30</v>
      </c>
      <c r="S8146" s="4">
        <v>35</v>
      </c>
      <c r="T8146" s="4">
        <v>36</v>
      </c>
      <c r="U8146" s="4">
        <v>40</v>
      </c>
      <c r="V8146" s="13">
        <v>35</v>
      </c>
      <c r="W8146" s="4">
        <v>35</v>
      </c>
      <c r="X8146" s="4">
        <v>32</v>
      </c>
      <c r="Y8146">
        <f t="shared" si="1538"/>
        <v>0</v>
      </c>
      <c r="Z8146">
        <f t="shared" si="1539"/>
        <v>0</v>
      </c>
    </row>
    <row r="8147" spans="2:26" x14ac:dyDescent="0.25">
      <c r="B8147" s="11">
        <f t="shared" si="1540"/>
        <v>44900.958333313603</v>
      </c>
      <c r="C8147" s="1">
        <f t="shared" si="1531"/>
        <v>12</v>
      </c>
      <c r="D8147" s="1">
        <f t="shared" si="1532"/>
        <v>1</v>
      </c>
      <c r="E8147" s="12">
        <f t="shared" si="1533"/>
        <v>24</v>
      </c>
      <c r="F8147" s="124" t="str">
        <f t="shared" si="1534"/>
        <v>0</v>
      </c>
      <c r="G8147" s="1">
        <f ca="1">(OFFSET(O8147,0,MATCH(Customer!$J$6,'CDH &amp; HDH'!$P$11:$X$11,0)))</f>
        <v>34</v>
      </c>
      <c r="H8147" s="1" t="str">
        <f t="shared" si="1535"/>
        <v>Heating</v>
      </c>
      <c r="I8147" s="1">
        <f ca="1">OFFSET(IF($H8147="Cooling",Customer!$C$25,Customer!$C$52),E8147,D8147)</f>
        <v>66</v>
      </c>
      <c r="J8147" s="1">
        <f ca="1">OFFSET(IF($H8147="Cooling",Customer!$L$25,Customer!$L$52),$E8147,$D8147)</f>
        <v>64</v>
      </c>
      <c r="K8147" s="16">
        <f t="shared" si="1536"/>
        <v>0</v>
      </c>
      <c r="L8147" s="16">
        <f t="shared" si="1537"/>
        <v>0</v>
      </c>
      <c r="M8147" s="17">
        <f t="shared" ca="1" si="1529"/>
        <v>32</v>
      </c>
      <c r="N8147" s="17">
        <f t="shared" ca="1" si="1530"/>
        <v>30</v>
      </c>
      <c r="O8147" s="4"/>
      <c r="P8147" s="4">
        <v>32</v>
      </c>
      <c r="Q8147" s="4">
        <v>37</v>
      </c>
      <c r="R8147" s="4">
        <v>29</v>
      </c>
      <c r="S8147" s="4">
        <v>33</v>
      </c>
      <c r="T8147" s="4">
        <v>37</v>
      </c>
      <c r="U8147" s="4">
        <v>39</v>
      </c>
      <c r="V8147" s="13">
        <v>34</v>
      </c>
      <c r="W8147" s="4">
        <v>32</v>
      </c>
      <c r="X8147" s="4">
        <v>30</v>
      </c>
      <c r="Y8147">
        <f t="shared" si="1538"/>
        <v>0</v>
      </c>
      <c r="Z8147">
        <f t="shared" si="1539"/>
        <v>0</v>
      </c>
    </row>
    <row r="8148" spans="2:26" x14ac:dyDescent="0.25">
      <c r="B8148" s="11">
        <f t="shared" si="1540"/>
        <v>44900.999999980268</v>
      </c>
      <c r="C8148" s="1">
        <f t="shared" si="1531"/>
        <v>12</v>
      </c>
      <c r="D8148" s="1">
        <f t="shared" si="1532"/>
        <v>2</v>
      </c>
      <c r="E8148" s="12">
        <f t="shared" si="1533"/>
        <v>1</v>
      </c>
      <c r="F8148" s="124" t="str">
        <f t="shared" si="1534"/>
        <v>0</v>
      </c>
      <c r="G8148" s="1">
        <f ca="1">(OFFSET(O8148,0,MATCH(Customer!$J$6,'CDH &amp; HDH'!$P$11:$X$11,0)))</f>
        <v>33</v>
      </c>
      <c r="H8148" s="1" t="str">
        <f t="shared" si="1535"/>
        <v>Heating</v>
      </c>
      <c r="I8148" s="1">
        <f ca="1">OFFSET(IF($H8148="Cooling",Customer!$C$25,Customer!$C$52),E8148,D8148)</f>
        <v>66</v>
      </c>
      <c r="J8148" s="1">
        <f ca="1">OFFSET(IF($H8148="Cooling",Customer!$L$25,Customer!$L$52),$E8148,$D8148)</f>
        <v>64</v>
      </c>
      <c r="K8148" s="16">
        <f t="shared" si="1536"/>
        <v>0</v>
      </c>
      <c r="L8148" s="16">
        <f t="shared" si="1537"/>
        <v>0</v>
      </c>
      <c r="M8148" s="17">
        <f t="shared" ca="1" si="1529"/>
        <v>33</v>
      </c>
      <c r="N8148" s="17">
        <f t="shared" ca="1" si="1530"/>
        <v>31</v>
      </c>
      <c r="O8148" s="4"/>
      <c r="P8148" s="4">
        <v>32</v>
      </c>
      <c r="Q8148" s="4">
        <v>37</v>
      </c>
      <c r="R8148" s="4">
        <v>29</v>
      </c>
      <c r="S8148" s="4">
        <v>35</v>
      </c>
      <c r="T8148" s="4">
        <v>37</v>
      </c>
      <c r="U8148" s="4">
        <v>36</v>
      </c>
      <c r="V8148" s="13">
        <v>33</v>
      </c>
      <c r="W8148" s="4">
        <v>29</v>
      </c>
      <c r="X8148" s="4">
        <v>29</v>
      </c>
      <c r="Y8148">
        <f t="shared" si="1538"/>
        <v>0</v>
      </c>
      <c r="Z8148">
        <f t="shared" si="1539"/>
        <v>0</v>
      </c>
    </row>
    <row r="8149" spans="2:26" x14ac:dyDescent="0.25">
      <c r="B8149" s="11">
        <f t="shared" si="1540"/>
        <v>44901.041666646932</v>
      </c>
      <c r="C8149" s="1">
        <f t="shared" si="1531"/>
        <v>12</v>
      </c>
      <c r="D8149" s="1">
        <f t="shared" si="1532"/>
        <v>2</v>
      </c>
      <c r="E8149" s="12">
        <f t="shared" si="1533"/>
        <v>2</v>
      </c>
      <c r="F8149" s="124" t="str">
        <f t="shared" si="1534"/>
        <v>0</v>
      </c>
      <c r="G8149" s="1">
        <f ca="1">(OFFSET(O8149,0,MATCH(Customer!$J$6,'CDH &amp; HDH'!$P$11:$X$11,0)))</f>
        <v>32</v>
      </c>
      <c r="H8149" s="1" t="str">
        <f t="shared" si="1535"/>
        <v>Heating</v>
      </c>
      <c r="I8149" s="1">
        <f ca="1">OFFSET(IF($H8149="Cooling",Customer!$C$25,Customer!$C$52),E8149,D8149)</f>
        <v>66</v>
      </c>
      <c r="J8149" s="1">
        <f ca="1">OFFSET(IF($H8149="Cooling",Customer!$L$25,Customer!$L$52),$E8149,$D8149)</f>
        <v>64</v>
      </c>
      <c r="K8149" s="16">
        <f t="shared" si="1536"/>
        <v>0</v>
      </c>
      <c r="L8149" s="16">
        <f t="shared" si="1537"/>
        <v>0</v>
      </c>
      <c r="M8149" s="17">
        <f t="shared" ca="1" si="1529"/>
        <v>34</v>
      </c>
      <c r="N8149" s="17">
        <f t="shared" ca="1" si="1530"/>
        <v>32</v>
      </c>
      <c r="O8149" s="4"/>
      <c r="P8149" s="4">
        <v>32</v>
      </c>
      <c r="Q8149" s="4">
        <v>36</v>
      </c>
      <c r="R8149" s="4">
        <v>27</v>
      </c>
      <c r="S8149" s="4">
        <v>35</v>
      </c>
      <c r="T8149" s="4">
        <v>37</v>
      </c>
      <c r="U8149" s="4">
        <v>36</v>
      </c>
      <c r="V8149" s="13">
        <v>32</v>
      </c>
      <c r="W8149" s="4">
        <v>31</v>
      </c>
      <c r="X8149" s="4">
        <v>28</v>
      </c>
      <c r="Y8149">
        <f t="shared" si="1538"/>
        <v>0</v>
      </c>
      <c r="Z8149">
        <f t="shared" si="1539"/>
        <v>0</v>
      </c>
    </row>
    <row r="8150" spans="2:26" x14ac:dyDescent="0.25">
      <c r="B8150" s="11">
        <f t="shared" si="1540"/>
        <v>44901.083333313596</v>
      </c>
      <c r="C8150" s="1">
        <f t="shared" si="1531"/>
        <v>12</v>
      </c>
      <c r="D8150" s="1">
        <f t="shared" si="1532"/>
        <v>2</v>
      </c>
      <c r="E8150" s="12">
        <f t="shared" si="1533"/>
        <v>3</v>
      </c>
      <c r="F8150" s="124" t="str">
        <f t="shared" si="1534"/>
        <v>0</v>
      </c>
      <c r="G8150" s="1">
        <f ca="1">(OFFSET(O8150,0,MATCH(Customer!$J$6,'CDH &amp; HDH'!$P$11:$X$11,0)))</f>
        <v>31</v>
      </c>
      <c r="H8150" s="1" t="str">
        <f t="shared" si="1535"/>
        <v>Heating</v>
      </c>
      <c r="I8150" s="1">
        <f ca="1">OFFSET(IF($H8150="Cooling",Customer!$C$25,Customer!$C$52),E8150,D8150)</f>
        <v>66</v>
      </c>
      <c r="J8150" s="1">
        <f ca="1">OFFSET(IF($H8150="Cooling",Customer!$L$25,Customer!$L$52),$E8150,$D8150)</f>
        <v>64</v>
      </c>
      <c r="K8150" s="16">
        <f t="shared" si="1536"/>
        <v>0</v>
      </c>
      <c r="L8150" s="16">
        <f t="shared" si="1537"/>
        <v>0</v>
      </c>
      <c r="M8150" s="17">
        <f t="shared" ca="1" si="1529"/>
        <v>35</v>
      </c>
      <c r="N8150" s="17">
        <f t="shared" ca="1" si="1530"/>
        <v>33</v>
      </c>
      <c r="O8150" s="4"/>
      <c r="P8150" s="4">
        <v>29</v>
      </c>
      <c r="Q8150" s="4">
        <v>36</v>
      </c>
      <c r="R8150" s="4">
        <v>24</v>
      </c>
      <c r="S8150" s="4">
        <v>35</v>
      </c>
      <c r="T8150" s="4">
        <v>37</v>
      </c>
      <c r="U8150" s="4">
        <v>36</v>
      </c>
      <c r="V8150" s="13">
        <v>31</v>
      </c>
      <c r="W8150" s="4">
        <v>29</v>
      </c>
      <c r="X8150" s="4">
        <v>28</v>
      </c>
      <c r="Y8150">
        <f t="shared" si="1538"/>
        <v>0</v>
      </c>
      <c r="Z8150">
        <f t="shared" si="1539"/>
        <v>0</v>
      </c>
    </row>
    <row r="8151" spans="2:26" x14ac:dyDescent="0.25">
      <c r="B8151" s="11">
        <f t="shared" si="1540"/>
        <v>44901.12499998026</v>
      </c>
      <c r="C8151" s="1">
        <f t="shared" si="1531"/>
        <v>12</v>
      </c>
      <c r="D8151" s="1">
        <f t="shared" si="1532"/>
        <v>2</v>
      </c>
      <c r="E8151" s="12">
        <f t="shared" si="1533"/>
        <v>4</v>
      </c>
      <c r="F8151" s="124" t="str">
        <f t="shared" si="1534"/>
        <v>0</v>
      </c>
      <c r="G8151" s="1">
        <f ca="1">(OFFSET(O8151,0,MATCH(Customer!$J$6,'CDH &amp; HDH'!$P$11:$X$11,0)))</f>
        <v>30</v>
      </c>
      <c r="H8151" s="1" t="str">
        <f t="shared" si="1535"/>
        <v>Heating</v>
      </c>
      <c r="I8151" s="1">
        <f ca="1">OFFSET(IF($H8151="Cooling",Customer!$C$25,Customer!$C$52),E8151,D8151)</f>
        <v>66</v>
      </c>
      <c r="J8151" s="1">
        <f ca="1">OFFSET(IF($H8151="Cooling",Customer!$L$25,Customer!$L$52),$E8151,$D8151)</f>
        <v>64</v>
      </c>
      <c r="K8151" s="16">
        <f t="shared" si="1536"/>
        <v>0</v>
      </c>
      <c r="L8151" s="16">
        <f t="shared" si="1537"/>
        <v>0</v>
      </c>
      <c r="M8151" s="17">
        <f t="shared" ca="1" si="1529"/>
        <v>36</v>
      </c>
      <c r="N8151" s="17">
        <f t="shared" ca="1" si="1530"/>
        <v>34</v>
      </c>
      <c r="O8151" s="4"/>
      <c r="P8151" s="4">
        <v>29</v>
      </c>
      <c r="Q8151" s="4">
        <v>33</v>
      </c>
      <c r="R8151" s="4">
        <v>22</v>
      </c>
      <c r="S8151" s="4">
        <v>33</v>
      </c>
      <c r="T8151" s="4">
        <v>37</v>
      </c>
      <c r="U8151" s="4">
        <v>36</v>
      </c>
      <c r="V8151" s="13">
        <v>30</v>
      </c>
      <c r="W8151" s="4">
        <v>27</v>
      </c>
      <c r="X8151" s="4">
        <v>26</v>
      </c>
      <c r="Y8151">
        <f t="shared" si="1538"/>
        <v>0</v>
      </c>
      <c r="Z8151">
        <f t="shared" si="1539"/>
        <v>0</v>
      </c>
    </row>
    <row r="8152" spans="2:26" x14ac:dyDescent="0.25">
      <c r="B8152" s="11">
        <f t="shared" si="1540"/>
        <v>44901.166666646925</v>
      </c>
      <c r="C8152" s="1">
        <f t="shared" si="1531"/>
        <v>12</v>
      </c>
      <c r="D8152" s="1">
        <f t="shared" si="1532"/>
        <v>2</v>
      </c>
      <c r="E8152" s="12">
        <f t="shared" si="1533"/>
        <v>5</v>
      </c>
      <c r="F8152" s="124" t="str">
        <f t="shared" si="1534"/>
        <v>0</v>
      </c>
      <c r="G8152" s="1">
        <f ca="1">(OFFSET(O8152,0,MATCH(Customer!$J$6,'CDH &amp; HDH'!$P$11:$X$11,0)))</f>
        <v>29</v>
      </c>
      <c r="H8152" s="1" t="str">
        <f t="shared" si="1535"/>
        <v>Heating</v>
      </c>
      <c r="I8152" s="1">
        <f ca="1">OFFSET(IF($H8152="Cooling",Customer!$C$25,Customer!$C$52),E8152,D8152)</f>
        <v>66</v>
      </c>
      <c r="J8152" s="1">
        <f ca="1">OFFSET(IF($H8152="Cooling",Customer!$L$25,Customer!$L$52),$E8152,$D8152)</f>
        <v>64</v>
      </c>
      <c r="K8152" s="16">
        <f t="shared" si="1536"/>
        <v>0</v>
      </c>
      <c r="L8152" s="16">
        <f t="shared" si="1537"/>
        <v>0</v>
      </c>
      <c r="M8152" s="17">
        <f t="shared" ca="1" si="1529"/>
        <v>37</v>
      </c>
      <c r="N8152" s="17">
        <f t="shared" ca="1" si="1530"/>
        <v>35</v>
      </c>
      <c r="O8152" s="4"/>
      <c r="P8152" s="4">
        <v>27</v>
      </c>
      <c r="Q8152" s="4">
        <v>35</v>
      </c>
      <c r="R8152" s="4">
        <v>22</v>
      </c>
      <c r="S8152" s="4">
        <v>32</v>
      </c>
      <c r="T8152" s="4">
        <v>37</v>
      </c>
      <c r="U8152" s="4">
        <v>36</v>
      </c>
      <c r="V8152" s="13">
        <v>29</v>
      </c>
      <c r="W8152" s="4">
        <v>28</v>
      </c>
      <c r="X8152" s="4">
        <v>28</v>
      </c>
      <c r="Y8152">
        <f t="shared" si="1538"/>
        <v>0</v>
      </c>
      <c r="Z8152">
        <f t="shared" si="1539"/>
        <v>0</v>
      </c>
    </row>
    <row r="8153" spans="2:26" x14ac:dyDescent="0.25">
      <c r="B8153" s="11">
        <f t="shared" si="1540"/>
        <v>44901.208333313589</v>
      </c>
      <c r="C8153" s="1">
        <f t="shared" si="1531"/>
        <v>12</v>
      </c>
      <c r="D8153" s="1">
        <f t="shared" si="1532"/>
        <v>2</v>
      </c>
      <c r="E8153" s="12">
        <f t="shared" si="1533"/>
        <v>6</v>
      </c>
      <c r="F8153" s="124" t="str">
        <f t="shared" si="1534"/>
        <v>0</v>
      </c>
      <c r="G8153" s="1">
        <f ca="1">(OFFSET(O8153,0,MATCH(Customer!$J$6,'CDH &amp; HDH'!$P$11:$X$11,0)))</f>
        <v>29</v>
      </c>
      <c r="H8153" s="1" t="str">
        <f t="shared" si="1535"/>
        <v>Heating</v>
      </c>
      <c r="I8153" s="1">
        <f ca="1">OFFSET(IF($H8153="Cooling",Customer!$C$25,Customer!$C$52),E8153,D8153)</f>
        <v>66</v>
      </c>
      <c r="J8153" s="1">
        <f ca="1">OFFSET(IF($H8153="Cooling",Customer!$L$25,Customer!$L$52),$E8153,$D8153)</f>
        <v>64</v>
      </c>
      <c r="K8153" s="16">
        <f t="shared" si="1536"/>
        <v>0</v>
      </c>
      <c r="L8153" s="16">
        <f t="shared" si="1537"/>
        <v>0</v>
      </c>
      <c r="M8153" s="17">
        <f t="shared" ca="1" si="1529"/>
        <v>37</v>
      </c>
      <c r="N8153" s="17">
        <f t="shared" ca="1" si="1530"/>
        <v>35</v>
      </c>
      <c r="O8153" s="4"/>
      <c r="P8153" s="4">
        <v>30</v>
      </c>
      <c r="Q8153" s="4">
        <v>34</v>
      </c>
      <c r="R8153" s="4">
        <v>21</v>
      </c>
      <c r="S8153" s="4">
        <v>31</v>
      </c>
      <c r="T8153" s="4">
        <v>37</v>
      </c>
      <c r="U8153" s="4">
        <v>36</v>
      </c>
      <c r="V8153" s="13">
        <v>29</v>
      </c>
      <c r="W8153" s="4">
        <v>28</v>
      </c>
      <c r="X8153" s="4">
        <v>27</v>
      </c>
      <c r="Y8153">
        <f t="shared" si="1538"/>
        <v>0</v>
      </c>
      <c r="Z8153">
        <f t="shared" si="1539"/>
        <v>0</v>
      </c>
    </row>
    <row r="8154" spans="2:26" x14ac:dyDescent="0.25">
      <c r="B8154" s="11">
        <f t="shared" si="1540"/>
        <v>44901.249999980253</v>
      </c>
      <c r="C8154" s="1">
        <f t="shared" si="1531"/>
        <v>12</v>
      </c>
      <c r="D8154" s="1">
        <f t="shared" si="1532"/>
        <v>2</v>
      </c>
      <c r="E8154" s="12">
        <f t="shared" si="1533"/>
        <v>7</v>
      </c>
      <c r="F8154" s="124" t="str">
        <f t="shared" si="1534"/>
        <v>0</v>
      </c>
      <c r="G8154" s="1">
        <f ca="1">(OFFSET(O8154,0,MATCH(Customer!$J$6,'CDH &amp; HDH'!$P$11:$X$11,0)))</f>
        <v>28</v>
      </c>
      <c r="H8154" s="1" t="str">
        <f t="shared" si="1535"/>
        <v>Heating</v>
      </c>
      <c r="I8154" s="1">
        <f ca="1">OFFSET(IF($H8154="Cooling",Customer!$C$25,Customer!$C$52),E8154,D8154)</f>
        <v>66</v>
      </c>
      <c r="J8154" s="1">
        <f ca="1">OFFSET(IF($H8154="Cooling",Customer!$L$25,Customer!$L$52),$E8154,$D8154)</f>
        <v>64</v>
      </c>
      <c r="K8154" s="16">
        <f t="shared" si="1536"/>
        <v>0</v>
      </c>
      <c r="L8154" s="16">
        <f t="shared" si="1537"/>
        <v>0</v>
      </c>
      <c r="M8154" s="17">
        <f t="shared" ca="1" si="1529"/>
        <v>38</v>
      </c>
      <c r="N8154" s="17">
        <f t="shared" ca="1" si="1530"/>
        <v>36</v>
      </c>
      <c r="O8154" s="4"/>
      <c r="P8154" s="4">
        <v>28</v>
      </c>
      <c r="Q8154" s="4">
        <v>34</v>
      </c>
      <c r="R8154" s="4">
        <v>21</v>
      </c>
      <c r="S8154" s="4">
        <v>31</v>
      </c>
      <c r="T8154" s="4">
        <v>36</v>
      </c>
      <c r="U8154" s="4">
        <v>36</v>
      </c>
      <c r="V8154" s="13">
        <v>28</v>
      </c>
      <c r="W8154" s="4">
        <v>27</v>
      </c>
      <c r="X8154" s="4">
        <v>25</v>
      </c>
      <c r="Y8154">
        <f t="shared" si="1538"/>
        <v>0</v>
      </c>
      <c r="Z8154">
        <f t="shared" si="1539"/>
        <v>0</v>
      </c>
    </row>
    <row r="8155" spans="2:26" x14ac:dyDescent="0.25">
      <c r="B8155" s="11">
        <f t="shared" si="1540"/>
        <v>44901.291666646917</v>
      </c>
      <c r="C8155" s="1">
        <f t="shared" si="1531"/>
        <v>12</v>
      </c>
      <c r="D8155" s="1">
        <f t="shared" si="1532"/>
        <v>2</v>
      </c>
      <c r="E8155" s="12">
        <f t="shared" si="1533"/>
        <v>8</v>
      </c>
      <c r="F8155" s="124" t="str">
        <f t="shared" si="1534"/>
        <v>0</v>
      </c>
      <c r="G8155" s="1">
        <f ca="1">(OFFSET(O8155,0,MATCH(Customer!$J$6,'CDH &amp; HDH'!$P$11:$X$11,0)))</f>
        <v>28</v>
      </c>
      <c r="H8155" s="1" t="str">
        <f t="shared" si="1535"/>
        <v>Heating</v>
      </c>
      <c r="I8155" s="1">
        <f ca="1">OFFSET(IF($H8155="Cooling",Customer!$C$25,Customer!$C$52),E8155,D8155)</f>
        <v>70</v>
      </c>
      <c r="J8155" s="1">
        <f ca="1">OFFSET(IF($H8155="Cooling",Customer!$L$25,Customer!$L$52),$E8155,$D8155)</f>
        <v>70</v>
      </c>
      <c r="K8155" s="16">
        <f t="shared" si="1536"/>
        <v>0</v>
      </c>
      <c r="L8155" s="16">
        <f t="shared" si="1537"/>
        <v>0</v>
      </c>
      <c r="M8155" s="17">
        <f t="shared" ca="1" si="1529"/>
        <v>42</v>
      </c>
      <c r="N8155" s="17">
        <f t="shared" ca="1" si="1530"/>
        <v>42</v>
      </c>
      <c r="O8155" s="4"/>
      <c r="P8155" s="4">
        <v>30</v>
      </c>
      <c r="Q8155" s="4">
        <v>34</v>
      </c>
      <c r="R8155" s="4">
        <v>21</v>
      </c>
      <c r="S8155" s="4">
        <v>32</v>
      </c>
      <c r="T8155" s="4">
        <v>36</v>
      </c>
      <c r="U8155" s="4">
        <v>37</v>
      </c>
      <c r="V8155" s="13">
        <v>28</v>
      </c>
      <c r="W8155" s="4">
        <v>27</v>
      </c>
      <c r="X8155" s="4">
        <v>25</v>
      </c>
      <c r="Y8155">
        <f t="shared" si="1538"/>
        <v>0</v>
      </c>
      <c r="Z8155">
        <f t="shared" si="1539"/>
        <v>0</v>
      </c>
    </row>
    <row r="8156" spans="2:26" x14ac:dyDescent="0.25">
      <c r="B8156" s="11">
        <f t="shared" si="1540"/>
        <v>44901.333333313582</v>
      </c>
      <c r="C8156" s="1">
        <f t="shared" si="1531"/>
        <v>12</v>
      </c>
      <c r="D8156" s="1">
        <f t="shared" si="1532"/>
        <v>2</v>
      </c>
      <c r="E8156" s="12">
        <f t="shared" si="1533"/>
        <v>9</v>
      </c>
      <c r="F8156" s="124" t="str">
        <f t="shared" si="1534"/>
        <v>0</v>
      </c>
      <c r="G8156" s="1">
        <f ca="1">(OFFSET(O8156,0,MATCH(Customer!$J$6,'CDH &amp; HDH'!$P$11:$X$11,0)))</f>
        <v>28</v>
      </c>
      <c r="H8156" s="1" t="str">
        <f t="shared" si="1535"/>
        <v>Heating</v>
      </c>
      <c r="I8156" s="1">
        <f ca="1">OFFSET(IF($H8156="Cooling",Customer!$C$25,Customer!$C$52),E8156,D8156)</f>
        <v>70</v>
      </c>
      <c r="J8156" s="1">
        <f ca="1">OFFSET(IF($H8156="Cooling",Customer!$L$25,Customer!$L$52),$E8156,$D8156)</f>
        <v>70</v>
      </c>
      <c r="K8156" s="16">
        <f t="shared" si="1536"/>
        <v>0</v>
      </c>
      <c r="L8156" s="16">
        <f t="shared" si="1537"/>
        <v>0</v>
      </c>
      <c r="M8156" s="17">
        <f t="shared" ca="1" si="1529"/>
        <v>42</v>
      </c>
      <c r="N8156" s="17">
        <f t="shared" ca="1" si="1530"/>
        <v>42</v>
      </c>
      <c r="O8156" s="4"/>
      <c r="P8156" s="4">
        <v>32</v>
      </c>
      <c r="Q8156" s="4">
        <v>38</v>
      </c>
      <c r="R8156" s="4">
        <v>21</v>
      </c>
      <c r="S8156" s="4">
        <v>32</v>
      </c>
      <c r="T8156" s="4">
        <v>36</v>
      </c>
      <c r="U8156" s="4">
        <v>42</v>
      </c>
      <c r="V8156" s="13">
        <v>28</v>
      </c>
      <c r="W8156" s="4">
        <v>32</v>
      </c>
      <c r="X8156" s="4">
        <v>28</v>
      </c>
      <c r="Y8156">
        <f t="shared" si="1538"/>
        <v>0</v>
      </c>
      <c r="Z8156">
        <f t="shared" si="1539"/>
        <v>0</v>
      </c>
    </row>
    <row r="8157" spans="2:26" x14ac:dyDescent="0.25">
      <c r="B8157" s="11">
        <f t="shared" si="1540"/>
        <v>44901.374999980246</v>
      </c>
      <c r="C8157" s="1">
        <f t="shared" si="1531"/>
        <v>12</v>
      </c>
      <c r="D8157" s="1">
        <f t="shared" si="1532"/>
        <v>2</v>
      </c>
      <c r="E8157" s="12">
        <f t="shared" si="1533"/>
        <v>10</v>
      </c>
      <c r="F8157" s="124" t="str">
        <f t="shared" si="1534"/>
        <v>0</v>
      </c>
      <c r="G8157" s="1">
        <f ca="1">(OFFSET(O8157,0,MATCH(Customer!$J$6,'CDH &amp; HDH'!$P$11:$X$11,0)))</f>
        <v>28</v>
      </c>
      <c r="H8157" s="1" t="str">
        <f t="shared" si="1535"/>
        <v>Heating</v>
      </c>
      <c r="I8157" s="1">
        <f ca="1">OFFSET(IF($H8157="Cooling",Customer!$C$25,Customer!$C$52),E8157,D8157)</f>
        <v>70</v>
      </c>
      <c r="J8157" s="1">
        <f ca="1">OFFSET(IF($H8157="Cooling",Customer!$L$25,Customer!$L$52),$E8157,$D8157)</f>
        <v>70</v>
      </c>
      <c r="K8157" s="16">
        <f t="shared" si="1536"/>
        <v>0</v>
      </c>
      <c r="L8157" s="16">
        <f t="shared" si="1537"/>
        <v>0</v>
      </c>
      <c r="M8157" s="17">
        <f t="shared" ca="1" si="1529"/>
        <v>42</v>
      </c>
      <c r="N8157" s="17">
        <f t="shared" ca="1" si="1530"/>
        <v>42</v>
      </c>
      <c r="O8157" s="4"/>
      <c r="P8157" s="4">
        <v>38</v>
      </c>
      <c r="Q8157" s="4">
        <v>40</v>
      </c>
      <c r="R8157" s="4">
        <v>21</v>
      </c>
      <c r="S8157" s="4">
        <v>33</v>
      </c>
      <c r="T8157" s="4">
        <v>36</v>
      </c>
      <c r="U8157" s="4">
        <v>45</v>
      </c>
      <c r="V8157" s="13">
        <v>28</v>
      </c>
      <c r="W8157" s="4">
        <v>35</v>
      </c>
      <c r="X8157" s="4">
        <v>31</v>
      </c>
      <c r="Y8157">
        <f t="shared" si="1538"/>
        <v>0</v>
      </c>
      <c r="Z8157">
        <f t="shared" si="1539"/>
        <v>0</v>
      </c>
    </row>
    <row r="8158" spans="2:26" x14ac:dyDescent="0.25">
      <c r="B8158" s="11">
        <f t="shared" si="1540"/>
        <v>44901.41666664691</v>
      </c>
      <c r="C8158" s="1">
        <f t="shared" si="1531"/>
        <v>12</v>
      </c>
      <c r="D8158" s="1">
        <f t="shared" si="1532"/>
        <v>2</v>
      </c>
      <c r="E8158" s="12">
        <f t="shared" si="1533"/>
        <v>11</v>
      </c>
      <c r="F8158" s="124" t="str">
        <f t="shared" si="1534"/>
        <v>0</v>
      </c>
      <c r="G8158" s="1">
        <f ca="1">(OFFSET(O8158,0,MATCH(Customer!$J$6,'CDH &amp; HDH'!$P$11:$X$11,0)))</f>
        <v>29</v>
      </c>
      <c r="H8158" s="1" t="str">
        <f t="shared" si="1535"/>
        <v>Heating</v>
      </c>
      <c r="I8158" s="1">
        <f ca="1">OFFSET(IF($H8158="Cooling",Customer!$C$25,Customer!$C$52),E8158,D8158)</f>
        <v>70</v>
      </c>
      <c r="J8158" s="1">
        <f ca="1">OFFSET(IF($H8158="Cooling",Customer!$L$25,Customer!$L$52),$E8158,$D8158)</f>
        <v>70</v>
      </c>
      <c r="K8158" s="16">
        <f t="shared" si="1536"/>
        <v>0</v>
      </c>
      <c r="L8158" s="16">
        <f t="shared" si="1537"/>
        <v>0</v>
      </c>
      <c r="M8158" s="17">
        <f t="shared" ca="1" si="1529"/>
        <v>41</v>
      </c>
      <c r="N8158" s="17">
        <f t="shared" ca="1" si="1530"/>
        <v>41</v>
      </c>
      <c r="O8158" s="4"/>
      <c r="P8158" s="4">
        <v>43</v>
      </c>
      <c r="Q8158" s="4">
        <v>43</v>
      </c>
      <c r="R8158" s="4">
        <v>20</v>
      </c>
      <c r="S8158" s="4">
        <v>33</v>
      </c>
      <c r="T8158" s="4">
        <v>37</v>
      </c>
      <c r="U8158" s="4">
        <v>50</v>
      </c>
      <c r="V8158" s="13">
        <v>29</v>
      </c>
      <c r="W8158" s="4">
        <v>42</v>
      </c>
      <c r="X8158" s="4">
        <v>35</v>
      </c>
      <c r="Y8158">
        <f t="shared" si="1538"/>
        <v>0</v>
      </c>
      <c r="Z8158">
        <f t="shared" si="1539"/>
        <v>0</v>
      </c>
    </row>
    <row r="8159" spans="2:26" x14ac:dyDescent="0.25">
      <c r="B8159" s="11">
        <f t="shared" si="1540"/>
        <v>44901.458333313574</v>
      </c>
      <c r="C8159" s="1">
        <f t="shared" si="1531"/>
        <v>12</v>
      </c>
      <c r="D8159" s="1">
        <f t="shared" si="1532"/>
        <v>2</v>
      </c>
      <c r="E8159" s="12">
        <f t="shared" si="1533"/>
        <v>12</v>
      </c>
      <c r="F8159" s="124" t="str">
        <f t="shared" si="1534"/>
        <v>0</v>
      </c>
      <c r="G8159" s="1">
        <f ca="1">(OFFSET(O8159,0,MATCH(Customer!$J$6,'CDH &amp; HDH'!$P$11:$X$11,0)))</f>
        <v>30</v>
      </c>
      <c r="H8159" s="1" t="str">
        <f t="shared" si="1535"/>
        <v>Heating</v>
      </c>
      <c r="I8159" s="1">
        <f ca="1">OFFSET(IF($H8159="Cooling",Customer!$C$25,Customer!$C$52),E8159,D8159)</f>
        <v>70</v>
      </c>
      <c r="J8159" s="1">
        <f ca="1">OFFSET(IF($H8159="Cooling",Customer!$L$25,Customer!$L$52),$E8159,$D8159)</f>
        <v>70</v>
      </c>
      <c r="K8159" s="16">
        <f t="shared" si="1536"/>
        <v>0</v>
      </c>
      <c r="L8159" s="16">
        <f t="shared" si="1537"/>
        <v>0</v>
      </c>
      <c r="M8159" s="17">
        <f t="shared" ca="1" si="1529"/>
        <v>40</v>
      </c>
      <c r="N8159" s="17">
        <f t="shared" ca="1" si="1530"/>
        <v>40</v>
      </c>
      <c r="O8159" s="4"/>
      <c r="P8159" s="4">
        <v>49</v>
      </c>
      <c r="Q8159" s="4">
        <v>46</v>
      </c>
      <c r="R8159" s="4">
        <v>20</v>
      </c>
      <c r="S8159" s="4">
        <v>34</v>
      </c>
      <c r="T8159" s="4">
        <v>36</v>
      </c>
      <c r="U8159" s="4">
        <v>53</v>
      </c>
      <c r="V8159" s="13">
        <v>30</v>
      </c>
      <c r="W8159" s="4">
        <v>46</v>
      </c>
      <c r="X8159" s="4">
        <v>40</v>
      </c>
      <c r="Y8159">
        <f t="shared" si="1538"/>
        <v>0</v>
      </c>
      <c r="Z8159">
        <f t="shared" si="1539"/>
        <v>0</v>
      </c>
    </row>
    <row r="8160" spans="2:26" x14ac:dyDescent="0.25">
      <c r="B8160" s="11">
        <f t="shared" si="1540"/>
        <v>44901.499999980238</v>
      </c>
      <c r="C8160" s="1">
        <f t="shared" si="1531"/>
        <v>12</v>
      </c>
      <c r="D8160" s="1">
        <f t="shared" si="1532"/>
        <v>2</v>
      </c>
      <c r="E8160" s="12">
        <f t="shared" si="1533"/>
        <v>13</v>
      </c>
      <c r="F8160" s="124" t="str">
        <f t="shared" si="1534"/>
        <v>0</v>
      </c>
      <c r="G8160" s="1">
        <f ca="1">(OFFSET(O8160,0,MATCH(Customer!$J$6,'CDH &amp; HDH'!$P$11:$X$11,0)))</f>
        <v>30</v>
      </c>
      <c r="H8160" s="1" t="str">
        <f t="shared" si="1535"/>
        <v>Heating</v>
      </c>
      <c r="I8160" s="1">
        <f ca="1">OFFSET(IF($H8160="Cooling",Customer!$C$25,Customer!$C$52),E8160,D8160)</f>
        <v>70</v>
      </c>
      <c r="J8160" s="1">
        <f ca="1">OFFSET(IF($H8160="Cooling",Customer!$L$25,Customer!$L$52),$E8160,$D8160)</f>
        <v>70</v>
      </c>
      <c r="K8160" s="16">
        <f t="shared" si="1536"/>
        <v>0</v>
      </c>
      <c r="L8160" s="16">
        <f t="shared" si="1537"/>
        <v>0</v>
      </c>
      <c r="M8160" s="17">
        <f t="shared" ca="1" si="1529"/>
        <v>40</v>
      </c>
      <c r="N8160" s="17">
        <f t="shared" ca="1" si="1530"/>
        <v>40</v>
      </c>
      <c r="O8160" s="4"/>
      <c r="P8160" s="4">
        <v>54</v>
      </c>
      <c r="Q8160" s="4">
        <v>40</v>
      </c>
      <c r="R8160" s="4">
        <v>19</v>
      </c>
      <c r="S8160" s="4">
        <v>35</v>
      </c>
      <c r="T8160" s="4">
        <v>35</v>
      </c>
      <c r="U8160" s="4">
        <v>56</v>
      </c>
      <c r="V8160" s="13">
        <v>30</v>
      </c>
      <c r="W8160" s="4">
        <v>48</v>
      </c>
      <c r="X8160" s="4">
        <v>45</v>
      </c>
      <c r="Y8160">
        <f t="shared" si="1538"/>
        <v>0</v>
      </c>
      <c r="Z8160">
        <f t="shared" si="1539"/>
        <v>0</v>
      </c>
    </row>
    <row r="8161" spans="2:26" x14ac:dyDescent="0.25">
      <c r="B8161" s="11">
        <f t="shared" si="1540"/>
        <v>44901.541666646903</v>
      </c>
      <c r="C8161" s="1">
        <f t="shared" si="1531"/>
        <v>12</v>
      </c>
      <c r="D8161" s="1">
        <f t="shared" si="1532"/>
        <v>2</v>
      </c>
      <c r="E8161" s="12">
        <f t="shared" si="1533"/>
        <v>14</v>
      </c>
      <c r="F8161" s="124" t="str">
        <f t="shared" si="1534"/>
        <v>0</v>
      </c>
      <c r="G8161" s="1">
        <f ca="1">(OFFSET(O8161,0,MATCH(Customer!$J$6,'CDH &amp; HDH'!$P$11:$X$11,0)))</f>
        <v>29</v>
      </c>
      <c r="H8161" s="1" t="str">
        <f t="shared" si="1535"/>
        <v>Heating</v>
      </c>
      <c r="I8161" s="1">
        <f ca="1">OFFSET(IF($H8161="Cooling",Customer!$C$25,Customer!$C$52),E8161,D8161)</f>
        <v>70</v>
      </c>
      <c r="J8161" s="1">
        <f ca="1">OFFSET(IF($H8161="Cooling",Customer!$L$25,Customer!$L$52),$E8161,$D8161)</f>
        <v>70</v>
      </c>
      <c r="K8161" s="16">
        <f t="shared" si="1536"/>
        <v>0</v>
      </c>
      <c r="L8161" s="16">
        <f t="shared" si="1537"/>
        <v>0</v>
      </c>
      <c r="M8161" s="17">
        <f t="shared" ca="1" si="1529"/>
        <v>41</v>
      </c>
      <c r="N8161" s="17">
        <f t="shared" ca="1" si="1530"/>
        <v>41</v>
      </c>
      <c r="O8161" s="4"/>
      <c r="P8161" s="4">
        <v>54</v>
      </c>
      <c r="Q8161" s="4">
        <v>47</v>
      </c>
      <c r="R8161" s="4">
        <v>18</v>
      </c>
      <c r="S8161" s="4">
        <v>36</v>
      </c>
      <c r="T8161" s="4">
        <v>35</v>
      </c>
      <c r="U8161" s="4">
        <v>58</v>
      </c>
      <c r="V8161" s="13">
        <v>29</v>
      </c>
      <c r="W8161" s="4">
        <v>49</v>
      </c>
      <c r="X8161" s="4">
        <v>48</v>
      </c>
      <c r="Y8161">
        <f t="shared" si="1538"/>
        <v>0</v>
      </c>
      <c r="Z8161">
        <f t="shared" si="1539"/>
        <v>0</v>
      </c>
    </row>
    <row r="8162" spans="2:26" x14ac:dyDescent="0.25">
      <c r="B8162" s="11">
        <f t="shared" si="1540"/>
        <v>44901.583333313567</v>
      </c>
      <c r="C8162" s="1">
        <f t="shared" si="1531"/>
        <v>12</v>
      </c>
      <c r="D8162" s="1">
        <f t="shared" si="1532"/>
        <v>2</v>
      </c>
      <c r="E8162" s="12">
        <f t="shared" si="1533"/>
        <v>15</v>
      </c>
      <c r="F8162" s="124" t="str">
        <f t="shared" si="1534"/>
        <v>0</v>
      </c>
      <c r="G8162" s="1">
        <f ca="1">(OFFSET(O8162,0,MATCH(Customer!$J$6,'CDH &amp; HDH'!$P$11:$X$11,0)))</f>
        <v>28</v>
      </c>
      <c r="H8162" s="1" t="str">
        <f t="shared" si="1535"/>
        <v>Heating</v>
      </c>
      <c r="I8162" s="1">
        <f ca="1">OFFSET(IF($H8162="Cooling",Customer!$C$25,Customer!$C$52),E8162,D8162)</f>
        <v>70</v>
      </c>
      <c r="J8162" s="1">
        <f ca="1">OFFSET(IF($H8162="Cooling",Customer!$L$25,Customer!$L$52),$E8162,$D8162)</f>
        <v>70</v>
      </c>
      <c r="K8162" s="16">
        <f t="shared" si="1536"/>
        <v>0</v>
      </c>
      <c r="L8162" s="16">
        <f t="shared" si="1537"/>
        <v>0</v>
      </c>
      <c r="M8162" s="17">
        <f t="shared" ca="1" si="1529"/>
        <v>42</v>
      </c>
      <c r="N8162" s="17">
        <f t="shared" ca="1" si="1530"/>
        <v>42</v>
      </c>
      <c r="O8162" s="4"/>
      <c r="P8162" s="4">
        <v>54</v>
      </c>
      <c r="Q8162" s="4">
        <v>47</v>
      </c>
      <c r="R8162" s="4">
        <v>18</v>
      </c>
      <c r="S8162" s="4">
        <v>35</v>
      </c>
      <c r="T8162" s="4">
        <v>35</v>
      </c>
      <c r="U8162" s="4">
        <v>58</v>
      </c>
      <c r="V8162" s="13">
        <v>28</v>
      </c>
      <c r="W8162" s="4">
        <v>49</v>
      </c>
      <c r="X8162" s="4">
        <v>52</v>
      </c>
      <c r="Y8162">
        <f t="shared" si="1538"/>
        <v>0</v>
      </c>
      <c r="Z8162">
        <f t="shared" si="1539"/>
        <v>0</v>
      </c>
    </row>
    <row r="8163" spans="2:26" x14ac:dyDescent="0.25">
      <c r="B8163" s="11">
        <f t="shared" si="1540"/>
        <v>44901.624999980231</v>
      </c>
      <c r="C8163" s="1">
        <f t="shared" si="1531"/>
        <v>12</v>
      </c>
      <c r="D8163" s="1">
        <f t="shared" si="1532"/>
        <v>2</v>
      </c>
      <c r="E8163" s="12">
        <f t="shared" si="1533"/>
        <v>16</v>
      </c>
      <c r="F8163" s="124" t="str">
        <f t="shared" si="1534"/>
        <v>0</v>
      </c>
      <c r="G8163" s="1">
        <f ca="1">(OFFSET(O8163,0,MATCH(Customer!$J$6,'CDH &amp; HDH'!$P$11:$X$11,0)))</f>
        <v>27</v>
      </c>
      <c r="H8163" s="1" t="str">
        <f t="shared" si="1535"/>
        <v>Heating</v>
      </c>
      <c r="I8163" s="1">
        <f ca="1">OFFSET(IF($H8163="Cooling",Customer!$C$25,Customer!$C$52),E8163,D8163)</f>
        <v>70</v>
      </c>
      <c r="J8163" s="1">
        <f ca="1">OFFSET(IF($H8163="Cooling",Customer!$L$25,Customer!$L$52),$E8163,$D8163)</f>
        <v>70</v>
      </c>
      <c r="K8163" s="16">
        <f t="shared" si="1536"/>
        <v>0</v>
      </c>
      <c r="L8163" s="16">
        <f t="shared" si="1537"/>
        <v>0</v>
      </c>
      <c r="M8163" s="17">
        <f t="shared" ca="1" si="1529"/>
        <v>43</v>
      </c>
      <c r="N8163" s="17">
        <f t="shared" ca="1" si="1530"/>
        <v>43</v>
      </c>
      <c r="O8163" s="4"/>
      <c r="P8163" s="4">
        <v>53</v>
      </c>
      <c r="Q8163" s="4">
        <v>45</v>
      </c>
      <c r="R8163" s="4">
        <v>17</v>
      </c>
      <c r="S8163" s="4">
        <v>35</v>
      </c>
      <c r="T8163" s="4">
        <v>35</v>
      </c>
      <c r="U8163" s="4">
        <v>55</v>
      </c>
      <c r="V8163" s="13">
        <v>27</v>
      </c>
      <c r="W8163" s="4">
        <v>47</v>
      </c>
      <c r="X8163" s="4">
        <v>51</v>
      </c>
      <c r="Y8163">
        <f t="shared" si="1538"/>
        <v>0</v>
      </c>
      <c r="Z8163">
        <f t="shared" si="1539"/>
        <v>0</v>
      </c>
    </row>
    <row r="8164" spans="2:26" x14ac:dyDescent="0.25">
      <c r="B8164" s="11">
        <f t="shared" si="1540"/>
        <v>44901.666666646895</v>
      </c>
      <c r="C8164" s="1">
        <f t="shared" si="1531"/>
        <v>12</v>
      </c>
      <c r="D8164" s="1">
        <f t="shared" si="1532"/>
        <v>2</v>
      </c>
      <c r="E8164" s="12">
        <f t="shared" si="1533"/>
        <v>17</v>
      </c>
      <c r="F8164" s="124" t="str">
        <f t="shared" si="1534"/>
        <v>0</v>
      </c>
      <c r="G8164" s="1">
        <f ca="1">(OFFSET(O8164,0,MATCH(Customer!$J$6,'CDH &amp; HDH'!$P$11:$X$11,0)))</f>
        <v>26</v>
      </c>
      <c r="H8164" s="1" t="str">
        <f t="shared" si="1535"/>
        <v>Heating</v>
      </c>
      <c r="I8164" s="1">
        <f ca="1">OFFSET(IF($H8164="Cooling",Customer!$C$25,Customer!$C$52),E8164,D8164)</f>
        <v>70</v>
      </c>
      <c r="J8164" s="1">
        <f ca="1">OFFSET(IF($H8164="Cooling",Customer!$L$25,Customer!$L$52),$E8164,$D8164)</f>
        <v>70</v>
      </c>
      <c r="K8164" s="16">
        <f t="shared" si="1536"/>
        <v>0</v>
      </c>
      <c r="L8164" s="16">
        <f t="shared" si="1537"/>
        <v>0</v>
      </c>
      <c r="M8164" s="17">
        <f t="shared" ref="M8164:M8227" ca="1" si="1541">IF($H8164="Cooling",0,MAX(0,I8164-$G8164))</f>
        <v>44</v>
      </c>
      <c r="N8164" s="17">
        <f t="shared" ref="N8164:N8227" ca="1" si="1542">IF($H8164="Cooling",0,MAX(0,J8164-$G8164))</f>
        <v>44</v>
      </c>
      <c r="O8164" s="4"/>
      <c r="P8164" s="4">
        <v>49</v>
      </c>
      <c r="Q8164" s="4">
        <v>41</v>
      </c>
      <c r="R8164" s="4">
        <v>17</v>
      </c>
      <c r="S8164" s="4">
        <v>32</v>
      </c>
      <c r="T8164" s="4">
        <v>34</v>
      </c>
      <c r="U8164" s="4">
        <v>49</v>
      </c>
      <c r="V8164" s="13">
        <v>26</v>
      </c>
      <c r="W8164" s="4">
        <v>45</v>
      </c>
      <c r="X8164" s="4">
        <v>47</v>
      </c>
      <c r="Y8164">
        <f t="shared" si="1538"/>
        <v>0</v>
      </c>
      <c r="Z8164">
        <f t="shared" si="1539"/>
        <v>0</v>
      </c>
    </row>
    <row r="8165" spans="2:26" x14ac:dyDescent="0.25">
      <c r="B8165" s="11">
        <f t="shared" si="1540"/>
        <v>44901.70833331356</v>
      </c>
      <c r="C8165" s="1">
        <f t="shared" si="1531"/>
        <v>12</v>
      </c>
      <c r="D8165" s="1">
        <f t="shared" si="1532"/>
        <v>2</v>
      </c>
      <c r="E8165" s="12">
        <f t="shared" si="1533"/>
        <v>18</v>
      </c>
      <c r="F8165" s="124" t="str">
        <f t="shared" si="1534"/>
        <v>0</v>
      </c>
      <c r="G8165" s="1">
        <f ca="1">(OFFSET(O8165,0,MATCH(Customer!$J$6,'CDH &amp; HDH'!$P$11:$X$11,0)))</f>
        <v>25</v>
      </c>
      <c r="H8165" s="1" t="str">
        <f t="shared" si="1535"/>
        <v>Heating</v>
      </c>
      <c r="I8165" s="1">
        <f ca="1">OFFSET(IF($H8165="Cooling",Customer!$C$25,Customer!$C$52),E8165,D8165)</f>
        <v>70</v>
      </c>
      <c r="J8165" s="1">
        <f ca="1">OFFSET(IF($H8165="Cooling",Customer!$L$25,Customer!$L$52),$E8165,$D8165)</f>
        <v>70</v>
      </c>
      <c r="K8165" s="16">
        <f t="shared" si="1536"/>
        <v>0</v>
      </c>
      <c r="L8165" s="16">
        <f t="shared" si="1537"/>
        <v>0</v>
      </c>
      <c r="M8165" s="17">
        <f t="shared" ca="1" si="1541"/>
        <v>45</v>
      </c>
      <c r="N8165" s="17">
        <f t="shared" ca="1" si="1542"/>
        <v>45</v>
      </c>
      <c r="O8165" s="4"/>
      <c r="P8165" s="4">
        <v>46</v>
      </c>
      <c r="Q8165" s="4">
        <v>40</v>
      </c>
      <c r="R8165" s="4">
        <v>16</v>
      </c>
      <c r="S8165" s="4">
        <v>30</v>
      </c>
      <c r="T8165" s="4">
        <v>33</v>
      </c>
      <c r="U8165" s="4">
        <v>48</v>
      </c>
      <c r="V8165" s="13">
        <v>25</v>
      </c>
      <c r="W8165" s="4">
        <v>43</v>
      </c>
      <c r="X8165" s="4">
        <v>40</v>
      </c>
      <c r="Y8165">
        <f t="shared" si="1538"/>
        <v>0</v>
      </c>
      <c r="Z8165">
        <f t="shared" si="1539"/>
        <v>0</v>
      </c>
    </row>
    <row r="8166" spans="2:26" x14ac:dyDescent="0.25">
      <c r="B8166" s="11">
        <f t="shared" si="1540"/>
        <v>44901.749999980224</v>
      </c>
      <c r="C8166" s="1">
        <f t="shared" si="1531"/>
        <v>12</v>
      </c>
      <c r="D8166" s="1">
        <f t="shared" si="1532"/>
        <v>2</v>
      </c>
      <c r="E8166" s="12">
        <f t="shared" si="1533"/>
        <v>19</v>
      </c>
      <c r="F8166" s="124" t="str">
        <f t="shared" si="1534"/>
        <v>0</v>
      </c>
      <c r="G8166" s="1">
        <f ca="1">(OFFSET(O8166,0,MATCH(Customer!$J$6,'CDH &amp; HDH'!$P$11:$X$11,0)))</f>
        <v>25</v>
      </c>
      <c r="H8166" s="1" t="str">
        <f t="shared" si="1535"/>
        <v>Heating</v>
      </c>
      <c r="I8166" s="1">
        <f ca="1">OFFSET(IF($H8166="Cooling",Customer!$C$25,Customer!$C$52),E8166,D8166)</f>
        <v>66</v>
      </c>
      <c r="J8166" s="1">
        <f ca="1">OFFSET(IF($H8166="Cooling",Customer!$L$25,Customer!$L$52),$E8166,$D8166)</f>
        <v>64</v>
      </c>
      <c r="K8166" s="16">
        <f t="shared" si="1536"/>
        <v>0</v>
      </c>
      <c r="L8166" s="16">
        <f t="shared" si="1537"/>
        <v>0</v>
      </c>
      <c r="M8166" s="17">
        <f t="shared" ca="1" si="1541"/>
        <v>41</v>
      </c>
      <c r="N8166" s="17">
        <f t="shared" ca="1" si="1542"/>
        <v>39</v>
      </c>
      <c r="O8166" s="4"/>
      <c r="P8166" s="4">
        <v>46</v>
      </c>
      <c r="Q8166" s="4">
        <v>39</v>
      </c>
      <c r="R8166" s="4">
        <v>16</v>
      </c>
      <c r="S8166" s="4">
        <v>29</v>
      </c>
      <c r="T8166" s="4">
        <v>33</v>
      </c>
      <c r="U8166" s="4">
        <v>46</v>
      </c>
      <c r="V8166" s="13">
        <v>25</v>
      </c>
      <c r="W8166" s="4">
        <v>39</v>
      </c>
      <c r="X8166" s="4">
        <v>39</v>
      </c>
      <c r="Y8166">
        <f t="shared" si="1538"/>
        <v>0</v>
      </c>
      <c r="Z8166">
        <f t="shared" si="1539"/>
        <v>0</v>
      </c>
    </row>
    <row r="8167" spans="2:26" x14ac:dyDescent="0.25">
      <c r="B8167" s="11">
        <f t="shared" si="1540"/>
        <v>44901.791666646888</v>
      </c>
      <c r="C8167" s="1">
        <f t="shared" si="1531"/>
        <v>12</v>
      </c>
      <c r="D8167" s="1">
        <f t="shared" si="1532"/>
        <v>2</v>
      </c>
      <c r="E8167" s="12">
        <f t="shared" si="1533"/>
        <v>20</v>
      </c>
      <c r="F8167" s="124" t="str">
        <f t="shared" si="1534"/>
        <v>0</v>
      </c>
      <c r="G8167" s="1">
        <f ca="1">(OFFSET(O8167,0,MATCH(Customer!$J$6,'CDH &amp; HDH'!$P$11:$X$11,0)))</f>
        <v>25</v>
      </c>
      <c r="H8167" s="1" t="str">
        <f t="shared" si="1535"/>
        <v>Heating</v>
      </c>
      <c r="I8167" s="1">
        <f ca="1">OFFSET(IF($H8167="Cooling",Customer!$C$25,Customer!$C$52),E8167,D8167)</f>
        <v>66</v>
      </c>
      <c r="J8167" s="1">
        <f ca="1">OFFSET(IF($H8167="Cooling",Customer!$L$25,Customer!$L$52),$E8167,$D8167)</f>
        <v>64</v>
      </c>
      <c r="K8167" s="16">
        <f t="shared" si="1536"/>
        <v>0</v>
      </c>
      <c r="L8167" s="16">
        <f t="shared" si="1537"/>
        <v>0</v>
      </c>
      <c r="M8167" s="17">
        <f t="shared" ca="1" si="1541"/>
        <v>41</v>
      </c>
      <c r="N8167" s="17">
        <f t="shared" ca="1" si="1542"/>
        <v>39</v>
      </c>
      <c r="O8167" s="4"/>
      <c r="P8167" s="4">
        <v>42</v>
      </c>
      <c r="Q8167" s="4">
        <v>39</v>
      </c>
      <c r="R8167" s="4">
        <v>16</v>
      </c>
      <c r="S8167" s="4">
        <v>30</v>
      </c>
      <c r="T8167" s="4">
        <v>33</v>
      </c>
      <c r="U8167" s="4">
        <v>43</v>
      </c>
      <c r="V8167" s="13">
        <v>25</v>
      </c>
      <c r="W8167" s="4">
        <v>37</v>
      </c>
      <c r="X8167" s="4">
        <v>36</v>
      </c>
      <c r="Y8167">
        <f t="shared" si="1538"/>
        <v>0</v>
      </c>
      <c r="Z8167">
        <f t="shared" si="1539"/>
        <v>0</v>
      </c>
    </row>
    <row r="8168" spans="2:26" x14ac:dyDescent="0.25">
      <c r="B8168" s="11">
        <f t="shared" si="1540"/>
        <v>44901.833333313552</v>
      </c>
      <c r="C8168" s="1">
        <f t="shared" si="1531"/>
        <v>12</v>
      </c>
      <c r="D8168" s="1">
        <f t="shared" si="1532"/>
        <v>2</v>
      </c>
      <c r="E8168" s="12">
        <f t="shared" si="1533"/>
        <v>21</v>
      </c>
      <c r="F8168" s="124" t="str">
        <f t="shared" si="1534"/>
        <v>0</v>
      </c>
      <c r="G8168" s="1">
        <f ca="1">(OFFSET(O8168,0,MATCH(Customer!$J$6,'CDH &amp; HDH'!$P$11:$X$11,0)))</f>
        <v>24</v>
      </c>
      <c r="H8168" s="1" t="str">
        <f t="shared" si="1535"/>
        <v>Heating</v>
      </c>
      <c r="I8168" s="1">
        <f ca="1">OFFSET(IF($H8168="Cooling",Customer!$C$25,Customer!$C$52),E8168,D8168)</f>
        <v>66</v>
      </c>
      <c r="J8168" s="1">
        <f ca="1">OFFSET(IF($H8168="Cooling",Customer!$L$25,Customer!$L$52),$E8168,$D8168)</f>
        <v>64</v>
      </c>
      <c r="K8168" s="16">
        <f t="shared" si="1536"/>
        <v>0</v>
      </c>
      <c r="L8168" s="16">
        <f t="shared" si="1537"/>
        <v>0</v>
      </c>
      <c r="M8168" s="17">
        <f t="shared" ca="1" si="1541"/>
        <v>42</v>
      </c>
      <c r="N8168" s="17">
        <f t="shared" ca="1" si="1542"/>
        <v>40</v>
      </c>
      <c r="O8168" s="4"/>
      <c r="P8168" s="4">
        <v>40</v>
      </c>
      <c r="Q8168" s="4">
        <v>37</v>
      </c>
      <c r="R8168" s="4">
        <v>17</v>
      </c>
      <c r="S8168" s="4">
        <v>32</v>
      </c>
      <c r="T8168" s="4">
        <v>30</v>
      </c>
      <c r="U8168" s="4">
        <v>40</v>
      </c>
      <c r="V8168" s="13">
        <v>24</v>
      </c>
      <c r="W8168" s="4">
        <v>35</v>
      </c>
      <c r="X8168" s="4">
        <v>33</v>
      </c>
      <c r="Y8168">
        <f t="shared" si="1538"/>
        <v>0</v>
      </c>
      <c r="Z8168">
        <f t="shared" si="1539"/>
        <v>0</v>
      </c>
    </row>
    <row r="8169" spans="2:26" x14ac:dyDescent="0.25">
      <c r="B8169" s="11">
        <f t="shared" si="1540"/>
        <v>44901.874999980217</v>
      </c>
      <c r="C8169" s="1">
        <f t="shared" si="1531"/>
        <v>12</v>
      </c>
      <c r="D8169" s="1">
        <f t="shared" si="1532"/>
        <v>2</v>
      </c>
      <c r="E8169" s="12">
        <f t="shared" si="1533"/>
        <v>22</v>
      </c>
      <c r="F8169" s="124" t="str">
        <f t="shared" si="1534"/>
        <v>0</v>
      </c>
      <c r="G8169" s="1">
        <f ca="1">(OFFSET(O8169,0,MATCH(Customer!$J$6,'CDH &amp; HDH'!$P$11:$X$11,0)))</f>
        <v>19</v>
      </c>
      <c r="H8169" s="1" t="str">
        <f t="shared" si="1535"/>
        <v>Heating</v>
      </c>
      <c r="I8169" s="1">
        <f ca="1">OFFSET(IF($H8169="Cooling",Customer!$C$25,Customer!$C$52),E8169,D8169)</f>
        <v>66</v>
      </c>
      <c r="J8169" s="1">
        <f ca="1">OFFSET(IF($H8169="Cooling",Customer!$L$25,Customer!$L$52),$E8169,$D8169)</f>
        <v>64</v>
      </c>
      <c r="K8169" s="16">
        <f t="shared" si="1536"/>
        <v>0</v>
      </c>
      <c r="L8169" s="16">
        <f t="shared" si="1537"/>
        <v>0</v>
      </c>
      <c r="M8169" s="17">
        <f t="shared" ca="1" si="1541"/>
        <v>47</v>
      </c>
      <c r="N8169" s="17">
        <f t="shared" ca="1" si="1542"/>
        <v>45</v>
      </c>
      <c r="O8169" s="4"/>
      <c r="P8169" s="4">
        <v>39</v>
      </c>
      <c r="Q8169" s="4">
        <v>36</v>
      </c>
      <c r="R8169" s="4">
        <v>17</v>
      </c>
      <c r="S8169" s="4">
        <v>32</v>
      </c>
      <c r="T8169" s="4">
        <v>30</v>
      </c>
      <c r="U8169" s="4">
        <v>40</v>
      </c>
      <c r="V8169" s="13">
        <v>19</v>
      </c>
      <c r="W8169" s="4">
        <v>35</v>
      </c>
      <c r="X8169" s="4">
        <v>33</v>
      </c>
      <c r="Y8169">
        <f t="shared" si="1538"/>
        <v>0</v>
      </c>
      <c r="Z8169">
        <f t="shared" si="1539"/>
        <v>0</v>
      </c>
    </row>
    <row r="8170" spans="2:26" x14ac:dyDescent="0.25">
      <c r="B8170" s="11">
        <f t="shared" si="1540"/>
        <v>44901.916666646881</v>
      </c>
      <c r="C8170" s="1">
        <f t="shared" si="1531"/>
        <v>12</v>
      </c>
      <c r="D8170" s="1">
        <f t="shared" si="1532"/>
        <v>2</v>
      </c>
      <c r="E8170" s="12">
        <f t="shared" si="1533"/>
        <v>23</v>
      </c>
      <c r="F8170" s="124" t="str">
        <f t="shared" si="1534"/>
        <v>0</v>
      </c>
      <c r="G8170" s="1">
        <f ca="1">(OFFSET(O8170,0,MATCH(Customer!$J$6,'CDH &amp; HDH'!$P$11:$X$11,0)))</f>
        <v>14</v>
      </c>
      <c r="H8170" s="1" t="str">
        <f t="shared" si="1535"/>
        <v>Heating</v>
      </c>
      <c r="I8170" s="1">
        <f ca="1">OFFSET(IF($H8170="Cooling",Customer!$C$25,Customer!$C$52),E8170,D8170)</f>
        <v>66</v>
      </c>
      <c r="J8170" s="1">
        <f ca="1">OFFSET(IF($H8170="Cooling",Customer!$L$25,Customer!$L$52),$E8170,$D8170)</f>
        <v>64</v>
      </c>
      <c r="K8170" s="16">
        <f t="shared" si="1536"/>
        <v>0</v>
      </c>
      <c r="L8170" s="16">
        <f t="shared" si="1537"/>
        <v>0</v>
      </c>
      <c r="M8170" s="17">
        <f t="shared" ca="1" si="1541"/>
        <v>52</v>
      </c>
      <c r="N8170" s="17">
        <f t="shared" ca="1" si="1542"/>
        <v>50</v>
      </c>
      <c r="O8170" s="4"/>
      <c r="P8170" s="4">
        <v>36</v>
      </c>
      <c r="Q8170" s="4">
        <v>37</v>
      </c>
      <c r="R8170" s="4">
        <v>17</v>
      </c>
      <c r="S8170" s="4">
        <v>33</v>
      </c>
      <c r="T8170" s="4">
        <v>30</v>
      </c>
      <c r="U8170" s="4">
        <v>42</v>
      </c>
      <c r="V8170" s="13">
        <v>14</v>
      </c>
      <c r="W8170" s="4">
        <v>34</v>
      </c>
      <c r="X8170" s="4">
        <v>32</v>
      </c>
      <c r="Y8170">
        <f t="shared" si="1538"/>
        <v>0</v>
      </c>
      <c r="Z8170">
        <f t="shared" si="1539"/>
        <v>0</v>
      </c>
    </row>
    <row r="8171" spans="2:26" x14ac:dyDescent="0.25">
      <c r="B8171" s="11">
        <f t="shared" si="1540"/>
        <v>44901.958333313545</v>
      </c>
      <c r="C8171" s="1">
        <f t="shared" si="1531"/>
        <v>12</v>
      </c>
      <c r="D8171" s="1">
        <f t="shared" si="1532"/>
        <v>2</v>
      </c>
      <c r="E8171" s="12">
        <f t="shared" si="1533"/>
        <v>24</v>
      </c>
      <c r="F8171" s="124" t="str">
        <f t="shared" si="1534"/>
        <v>0</v>
      </c>
      <c r="G8171" s="1">
        <f ca="1">(OFFSET(O8171,0,MATCH(Customer!$J$6,'CDH &amp; HDH'!$P$11:$X$11,0)))</f>
        <v>11</v>
      </c>
      <c r="H8171" s="1" t="str">
        <f t="shared" si="1535"/>
        <v>Heating</v>
      </c>
      <c r="I8171" s="1">
        <f ca="1">OFFSET(IF($H8171="Cooling",Customer!$C$25,Customer!$C$52),E8171,D8171)</f>
        <v>66</v>
      </c>
      <c r="J8171" s="1">
        <f ca="1">OFFSET(IF($H8171="Cooling",Customer!$L$25,Customer!$L$52),$E8171,$D8171)</f>
        <v>64</v>
      </c>
      <c r="K8171" s="16">
        <f t="shared" si="1536"/>
        <v>0</v>
      </c>
      <c r="L8171" s="16">
        <f t="shared" si="1537"/>
        <v>0</v>
      </c>
      <c r="M8171" s="17">
        <f t="shared" ca="1" si="1541"/>
        <v>55</v>
      </c>
      <c r="N8171" s="17">
        <f t="shared" ca="1" si="1542"/>
        <v>53</v>
      </c>
      <c r="O8171" s="4"/>
      <c r="P8171" s="4">
        <v>38</v>
      </c>
      <c r="Q8171" s="4">
        <v>37</v>
      </c>
      <c r="R8171" s="4">
        <v>16</v>
      </c>
      <c r="S8171" s="4">
        <v>33</v>
      </c>
      <c r="T8171" s="4">
        <v>30</v>
      </c>
      <c r="U8171" s="4">
        <v>41</v>
      </c>
      <c r="V8171" s="13">
        <v>11</v>
      </c>
      <c r="W8171" s="4">
        <v>32</v>
      </c>
      <c r="X8171" s="4">
        <v>31</v>
      </c>
      <c r="Y8171">
        <f t="shared" si="1538"/>
        <v>0</v>
      </c>
      <c r="Z8171">
        <f t="shared" si="1539"/>
        <v>0</v>
      </c>
    </row>
    <row r="8172" spans="2:26" x14ac:dyDescent="0.25">
      <c r="B8172" s="11">
        <f t="shared" si="1540"/>
        <v>44901.999999980209</v>
      </c>
      <c r="C8172" s="1">
        <f t="shared" si="1531"/>
        <v>12</v>
      </c>
      <c r="D8172" s="1">
        <f t="shared" si="1532"/>
        <v>3</v>
      </c>
      <c r="E8172" s="12">
        <f t="shared" si="1533"/>
        <v>1</v>
      </c>
      <c r="F8172" s="124" t="str">
        <f t="shared" si="1534"/>
        <v>0</v>
      </c>
      <c r="G8172" s="1">
        <f ca="1">(OFFSET(O8172,0,MATCH(Customer!$J$6,'CDH &amp; HDH'!$P$11:$X$11,0)))</f>
        <v>10</v>
      </c>
      <c r="H8172" s="1" t="str">
        <f t="shared" si="1535"/>
        <v>Heating</v>
      </c>
      <c r="I8172" s="1">
        <f ca="1">OFFSET(IF($H8172="Cooling",Customer!$C$25,Customer!$C$52),E8172,D8172)</f>
        <v>66</v>
      </c>
      <c r="J8172" s="1">
        <f ca="1">OFFSET(IF($H8172="Cooling",Customer!$L$25,Customer!$L$52),$E8172,$D8172)</f>
        <v>64</v>
      </c>
      <c r="K8172" s="16">
        <f t="shared" si="1536"/>
        <v>0</v>
      </c>
      <c r="L8172" s="16">
        <f t="shared" si="1537"/>
        <v>0</v>
      </c>
      <c r="M8172" s="17">
        <f t="shared" ca="1" si="1541"/>
        <v>56</v>
      </c>
      <c r="N8172" s="17">
        <f t="shared" ca="1" si="1542"/>
        <v>54</v>
      </c>
      <c r="O8172" s="4"/>
      <c r="P8172" s="4">
        <v>34</v>
      </c>
      <c r="Q8172" s="4">
        <v>51</v>
      </c>
      <c r="R8172" s="4">
        <v>16</v>
      </c>
      <c r="S8172" s="4">
        <v>34</v>
      </c>
      <c r="T8172" s="4">
        <v>30</v>
      </c>
      <c r="U8172" s="4">
        <v>36</v>
      </c>
      <c r="V8172" s="13">
        <v>10</v>
      </c>
      <c r="W8172" s="4">
        <v>31</v>
      </c>
      <c r="X8172" s="4">
        <v>31</v>
      </c>
      <c r="Y8172">
        <f t="shared" si="1538"/>
        <v>0</v>
      </c>
      <c r="Z8172">
        <f t="shared" si="1539"/>
        <v>0</v>
      </c>
    </row>
    <row r="8173" spans="2:26" x14ac:dyDescent="0.25">
      <c r="B8173" s="11">
        <f t="shared" si="1540"/>
        <v>44902.041666646874</v>
      </c>
      <c r="C8173" s="1">
        <f t="shared" si="1531"/>
        <v>12</v>
      </c>
      <c r="D8173" s="1">
        <f t="shared" si="1532"/>
        <v>3</v>
      </c>
      <c r="E8173" s="12">
        <f t="shared" si="1533"/>
        <v>2</v>
      </c>
      <c r="F8173" s="124" t="str">
        <f t="shared" si="1534"/>
        <v>0</v>
      </c>
      <c r="G8173" s="1">
        <f ca="1">(OFFSET(O8173,0,MATCH(Customer!$J$6,'CDH &amp; HDH'!$P$11:$X$11,0)))</f>
        <v>9</v>
      </c>
      <c r="H8173" s="1" t="str">
        <f t="shared" si="1535"/>
        <v>Heating</v>
      </c>
      <c r="I8173" s="1">
        <f ca="1">OFFSET(IF($H8173="Cooling",Customer!$C$25,Customer!$C$52),E8173,D8173)</f>
        <v>66</v>
      </c>
      <c r="J8173" s="1">
        <f ca="1">OFFSET(IF($H8173="Cooling",Customer!$L$25,Customer!$L$52),$E8173,$D8173)</f>
        <v>64</v>
      </c>
      <c r="K8173" s="16">
        <f t="shared" si="1536"/>
        <v>0</v>
      </c>
      <c r="L8173" s="16">
        <f t="shared" si="1537"/>
        <v>0</v>
      </c>
      <c r="M8173" s="17">
        <f t="shared" ca="1" si="1541"/>
        <v>57</v>
      </c>
      <c r="N8173" s="17">
        <f t="shared" ca="1" si="1542"/>
        <v>55</v>
      </c>
      <c r="O8173" s="4"/>
      <c r="P8173" s="4">
        <v>33</v>
      </c>
      <c r="Q8173" s="4">
        <v>37</v>
      </c>
      <c r="R8173" s="4">
        <v>14</v>
      </c>
      <c r="S8173" s="4">
        <v>34</v>
      </c>
      <c r="T8173" s="4">
        <v>28</v>
      </c>
      <c r="U8173" s="4">
        <v>39</v>
      </c>
      <c r="V8173" s="13">
        <v>9</v>
      </c>
      <c r="W8173" s="4">
        <v>31</v>
      </c>
      <c r="X8173" s="4">
        <v>29</v>
      </c>
      <c r="Y8173">
        <f t="shared" si="1538"/>
        <v>0</v>
      </c>
      <c r="Z8173">
        <f t="shared" si="1539"/>
        <v>0</v>
      </c>
    </row>
    <row r="8174" spans="2:26" x14ac:dyDescent="0.25">
      <c r="B8174" s="11">
        <f t="shared" si="1540"/>
        <v>44902.083333313538</v>
      </c>
      <c r="C8174" s="1">
        <f t="shared" si="1531"/>
        <v>12</v>
      </c>
      <c r="D8174" s="1">
        <f t="shared" si="1532"/>
        <v>3</v>
      </c>
      <c r="E8174" s="12">
        <f t="shared" si="1533"/>
        <v>3</v>
      </c>
      <c r="F8174" s="124" t="str">
        <f t="shared" si="1534"/>
        <v>0</v>
      </c>
      <c r="G8174" s="1">
        <f ca="1">(OFFSET(O8174,0,MATCH(Customer!$J$6,'CDH &amp; HDH'!$P$11:$X$11,0)))</f>
        <v>8</v>
      </c>
      <c r="H8174" s="1" t="str">
        <f t="shared" si="1535"/>
        <v>Heating</v>
      </c>
      <c r="I8174" s="1">
        <f ca="1">OFFSET(IF($H8174="Cooling",Customer!$C$25,Customer!$C$52),E8174,D8174)</f>
        <v>66</v>
      </c>
      <c r="J8174" s="1">
        <f ca="1">OFFSET(IF($H8174="Cooling",Customer!$L$25,Customer!$L$52),$E8174,$D8174)</f>
        <v>64</v>
      </c>
      <c r="K8174" s="16">
        <f t="shared" si="1536"/>
        <v>0</v>
      </c>
      <c r="L8174" s="16">
        <f t="shared" si="1537"/>
        <v>0</v>
      </c>
      <c r="M8174" s="17">
        <f t="shared" ca="1" si="1541"/>
        <v>58</v>
      </c>
      <c r="N8174" s="17">
        <f t="shared" ca="1" si="1542"/>
        <v>56</v>
      </c>
      <c r="O8174" s="4"/>
      <c r="P8174" s="4">
        <v>34</v>
      </c>
      <c r="Q8174" s="4">
        <v>36</v>
      </c>
      <c r="R8174" s="4">
        <v>12</v>
      </c>
      <c r="S8174" s="4">
        <v>34</v>
      </c>
      <c r="T8174" s="4">
        <v>27</v>
      </c>
      <c r="U8174" s="4">
        <v>37</v>
      </c>
      <c r="V8174" s="13">
        <v>8</v>
      </c>
      <c r="W8174" s="4">
        <v>31</v>
      </c>
      <c r="X8174" s="4">
        <v>29</v>
      </c>
      <c r="Y8174">
        <f t="shared" si="1538"/>
        <v>0</v>
      </c>
      <c r="Z8174">
        <f t="shared" si="1539"/>
        <v>0</v>
      </c>
    </row>
    <row r="8175" spans="2:26" x14ac:dyDescent="0.25">
      <c r="B8175" s="11">
        <f t="shared" si="1540"/>
        <v>44902.124999980202</v>
      </c>
      <c r="C8175" s="1">
        <f t="shared" si="1531"/>
        <v>12</v>
      </c>
      <c r="D8175" s="1">
        <f t="shared" si="1532"/>
        <v>3</v>
      </c>
      <c r="E8175" s="12">
        <f t="shared" si="1533"/>
        <v>4</v>
      </c>
      <c r="F8175" s="124" t="str">
        <f t="shared" si="1534"/>
        <v>0</v>
      </c>
      <c r="G8175" s="1">
        <f ca="1">(OFFSET(O8175,0,MATCH(Customer!$J$6,'CDH &amp; HDH'!$P$11:$X$11,0)))</f>
        <v>7</v>
      </c>
      <c r="H8175" s="1" t="str">
        <f t="shared" si="1535"/>
        <v>Heating</v>
      </c>
      <c r="I8175" s="1">
        <f ca="1">OFFSET(IF($H8175="Cooling",Customer!$C$25,Customer!$C$52),E8175,D8175)</f>
        <v>66</v>
      </c>
      <c r="J8175" s="1">
        <f ca="1">OFFSET(IF($H8175="Cooling",Customer!$L$25,Customer!$L$52),$E8175,$D8175)</f>
        <v>64</v>
      </c>
      <c r="K8175" s="16">
        <f t="shared" si="1536"/>
        <v>0</v>
      </c>
      <c r="L8175" s="16">
        <f t="shared" si="1537"/>
        <v>0</v>
      </c>
      <c r="M8175" s="17">
        <f t="shared" ca="1" si="1541"/>
        <v>59</v>
      </c>
      <c r="N8175" s="17">
        <f t="shared" ca="1" si="1542"/>
        <v>57</v>
      </c>
      <c r="O8175" s="4"/>
      <c r="P8175" s="4">
        <v>31</v>
      </c>
      <c r="Q8175" s="4">
        <v>35</v>
      </c>
      <c r="R8175" s="4">
        <v>10</v>
      </c>
      <c r="S8175" s="4">
        <v>35</v>
      </c>
      <c r="T8175" s="4">
        <v>25</v>
      </c>
      <c r="U8175" s="4">
        <v>38</v>
      </c>
      <c r="V8175" s="13">
        <v>7</v>
      </c>
      <c r="W8175" s="4">
        <v>30</v>
      </c>
      <c r="X8175" s="4">
        <v>29</v>
      </c>
      <c r="Y8175">
        <f t="shared" si="1538"/>
        <v>0</v>
      </c>
      <c r="Z8175">
        <f t="shared" si="1539"/>
        <v>0</v>
      </c>
    </row>
    <row r="8176" spans="2:26" x14ac:dyDescent="0.25">
      <c r="B8176" s="11">
        <f t="shared" si="1540"/>
        <v>44902.166666646866</v>
      </c>
      <c r="C8176" s="1">
        <f t="shared" si="1531"/>
        <v>12</v>
      </c>
      <c r="D8176" s="1">
        <f t="shared" si="1532"/>
        <v>3</v>
      </c>
      <c r="E8176" s="12">
        <f t="shared" si="1533"/>
        <v>5</v>
      </c>
      <c r="F8176" s="124" t="str">
        <f t="shared" si="1534"/>
        <v>0</v>
      </c>
      <c r="G8176" s="1">
        <f ca="1">(OFFSET(O8176,0,MATCH(Customer!$J$6,'CDH &amp; HDH'!$P$11:$X$11,0)))</f>
        <v>7</v>
      </c>
      <c r="H8176" s="1" t="str">
        <f t="shared" si="1535"/>
        <v>Heating</v>
      </c>
      <c r="I8176" s="1">
        <f ca="1">OFFSET(IF($H8176="Cooling",Customer!$C$25,Customer!$C$52),E8176,D8176)</f>
        <v>66</v>
      </c>
      <c r="J8176" s="1">
        <f ca="1">OFFSET(IF($H8176="Cooling",Customer!$L$25,Customer!$L$52),$E8176,$D8176)</f>
        <v>64</v>
      </c>
      <c r="K8176" s="16">
        <f t="shared" si="1536"/>
        <v>0</v>
      </c>
      <c r="L8176" s="16">
        <f t="shared" si="1537"/>
        <v>0</v>
      </c>
      <c r="M8176" s="17">
        <f t="shared" ca="1" si="1541"/>
        <v>59</v>
      </c>
      <c r="N8176" s="17">
        <f t="shared" ca="1" si="1542"/>
        <v>57</v>
      </c>
      <c r="O8176" s="4"/>
      <c r="P8176" s="4">
        <v>30</v>
      </c>
      <c r="Q8176" s="4">
        <v>34</v>
      </c>
      <c r="R8176" s="4">
        <v>9</v>
      </c>
      <c r="S8176" s="4">
        <v>35</v>
      </c>
      <c r="T8176" s="4">
        <v>24</v>
      </c>
      <c r="U8176" s="4">
        <v>36</v>
      </c>
      <c r="V8176" s="13">
        <v>7</v>
      </c>
      <c r="W8176" s="4">
        <v>28</v>
      </c>
      <c r="X8176" s="4">
        <v>27</v>
      </c>
      <c r="Y8176">
        <f t="shared" si="1538"/>
        <v>0</v>
      </c>
      <c r="Z8176">
        <f t="shared" si="1539"/>
        <v>0</v>
      </c>
    </row>
    <row r="8177" spans="2:26" x14ac:dyDescent="0.25">
      <c r="B8177" s="11">
        <f t="shared" si="1540"/>
        <v>44902.208333313531</v>
      </c>
      <c r="C8177" s="1">
        <f t="shared" si="1531"/>
        <v>12</v>
      </c>
      <c r="D8177" s="1">
        <f t="shared" si="1532"/>
        <v>3</v>
      </c>
      <c r="E8177" s="12">
        <f t="shared" si="1533"/>
        <v>6</v>
      </c>
      <c r="F8177" s="124" t="str">
        <f t="shared" si="1534"/>
        <v>0</v>
      </c>
      <c r="G8177" s="1">
        <f ca="1">(OFFSET(O8177,0,MATCH(Customer!$J$6,'CDH &amp; HDH'!$P$11:$X$11,0)))</f>
        <v>7</v>
      </c>
      <c r="H8177" s="1" t="str">
        <f t="shared" si="1535"/>
        <v>Heating</v>
      </c>
      <c r="I8177" s="1">
        <f ca="1">OFFSET(IF($H8177="Cooling",Customer!$C$25,Customer!$C$52),E8177,D8177)</f>
        <v>66</v>
      </c>
      <c r="J8177" s="1">
        <f ca="1">OFFSET(IF($H8177="Cooling",Customer!$L$25,Customer!$L$52),$E8177,$D8177)</f>
        <v>64</v>
      </c>
      <c r="K8177" s="16">
        <f t="shared" si="1536"/>
        <v>0</v>
      </c>
      <c r="L8177" s="16">
        <f t="shared" si="1537"/>
        <v>0</v>
      </c>
      <c r="M8177" s="17">
        <f t="shared" ca="1" si="1541"/>
        <v>59</v>
      </c>
      <c r="N8177" s="17">
        <f t="shared" ca="1" si="1542"/>
        <v>57</v>
      </c>
      <c r="O8177" s="4"/>
      <c r="P8177" s="4">
        <v>30</v>
      </c>
      <c r="Q8177" s="4">
        <v>33</v>
      </c>
      <c r="R8177" s="4">
        <v>9</v>
      </c>
      <c r="S8177" s="4">
        <v>35</v>
      </c>
      <c r="T8177" s="4">
        <v>22</v>
      </c>
      <c r="U8177" s="4">
        <v>38</v>
      </c>
      <c r="V8177" s="13">
        <v>7</v>
      </c>
      <c r="W8177" s="4">
        <v>27</v>
      </c>
      <c r="X8177" s="4">
        <v>29</v>
      </c>
      <c r="Y8177">
        <f t="shared" si="1538"/>
        <v>0</v>
      </c>
      <c r="Z8177">
        <f t="shared" si="1539"/>
        <v>0</v>
      </c>
    </row>
    <row r="8178" spans="2:26" x14ac:dyDescent="0.25">
      <c r="B8178" s="11">
        <f t="shared" si="1540"/>
        <v>44902.249999980195</v>
      </c>
      <c r="C8178" s="1">
        <f t="shared" si="1531"/>
        <v>12</v>
      </c>
      <c r="D8178" s="1">
        <f t="shared" si="1532"/>
        <v>3</v>
      </c>
      <c r="E8178" s="12">
        <f t="shared" si="1533"/>
        <v>7</v>
      </c>
      <c r="F8178" s="124" t="str">
        <f t="shared" si="1534"/>
        <v>0</v>
      </c>
      <c r="G8178" s="1">
        <f ca="1">(OFFSET(O8178,0,MATCH(Customer!$J$6,'CDH &amp; HDH'!$P$11:$X$11,0)))</f>
        <v>7</v>
      </c>
      <c r="H8178" s="1" t="str">
        <f t="shared" si="1535"/>
        <v>Heating</v>
      </c>
      <c r="I8178" s="1">
        <f ca="1">OFFSET(IF($H8178="Cooling",Customer!$C$25,Customer!$C$52),E8178,D8178)</f>
        <v>66</v>
      </c>
      <c r="J8178" s="1">
        <f ca="1">OFFSET(IF($H8178="Cooling",Customer!$L$25,Customer!$L$52),$E8178,$D8178)</f>
        <v>64</v>
      </c>
      <c r="K8178" s="16">
        <f t="shared" si="1536"/>
        <v>0</v>
      </c>
      <c r="L8178" s="16">
        <f t="shared" si="1537"/>
        <v>0</v>
      </c>
      <c r="M8178" s="17">
        <f t="shared" ca="1" si="1541"/>
        <v>59</v>
      </c>
      <c r="N8178" s="17">
        <f t="shared" ca="1" si="1542"/>
        <v>57</v>
      </c>
      <c r="O8178" s="4"/>
      <c r="P8178" s="4">
        <v>30</v>
      </c>
      <c r="Q8178" s="4">
        <v>34</v>
      </c>
      <c r="R8178" s="4">
        <v>8</v>
      </c>
      <c r="S8178" s="4">
        <v>35</v>
      </c>
      <c r="T8178" s="4">
        <v>20</v>
      </c>
      <c r="U8178" s="4">
        <v>36</v>
      </c>
      <c r="V8178" s="13">
        <v>7</v>
      </c>
      <c r="W8178" s="4">
        <v>28</v>
      </c>
      <c r="X8178" s="4">
        <v>27</v>
      </c>
      <c r="Y8178">
        <f t="shared" si="1538"/>
        <v>0</v>
      </c>
      <c r="Z8178">
        <f t="shared" si="1539"/>
        <v>0</v>
      </c>
    </row>
    <row r="8179" spans="2:26" x14ac:dyDescent="0.25">
      <c r="B8179" s="11">
        <f t="shared" si="1540"/>
        <v>44902.291666646859</v>
      </c>
      <c r="C8179" s="1">
        <f t="shared" si="1531"/>
        <v>12</v>
      </c>
      <c r="D8179" s="1">
        <f t="shared" si="1532"/>
        <v>3</v>
      </c>
      <c r="E8179" s="12">
        <f t="shared" si="1533"/>
        <v>8</v>
      </c>
      <c r="F8179" s="124" t="str">
        <f t="shared" si="1534"/>
        <v>0</v>
      </c>
      <c r="G8179" s="1">
        <f ca="1">(OFFSET(O8179,0,MATCH(Customer!$J$6,'CDH &amp; HDH'!$P$11:$X$11,0)))</f>
        <v>7</v>
      </c>
      <c r="H8179" s="1" t="str">
        <f t="shared" si="1535"/>
        <v>Heating</v>
      </c>
      <c r="I8179" s="1">
        <f ca="1">OFFSET(IF($H8179="Cooling",Customer!$C$25,Customer!$C$52),E8179,D8179)</f>
        <v>70</v>
      </c>
      <c r="J8179" s="1">
        <f ca="1">OFFSET(IF($H8179="Cooling",Customer!$L$25,Customer!$L$52),$E8179,$D8179)</f>
        <v>70</v>
      </c>
      <c r="K8179" s="16">
        <f t="shared" si="1536"/>
        <v>0</v>
      </c>
      <c r="L8179" s="16">
        <f t="shared" si="1537"/>
        <v>0</v>
      </c>
      <c r="M8179" s="17">
        <f t="shared" ca="1" si="1541"/>
        <v>63</v>
      </c>
      <c r="N8179" s="17">
        <f t="shared" ca="1" si="1542"/>
        <v>63</v>
      </c>
      <c r="O8179" s="4"/>
      <c r="P8179" s="4">
        <v>30</v>
      </c>
      <c r="Q8179" s="4">
        <v>34</v>
      </c>
      <c r="R8179" s="4">
        <v>8</v>
      </c>
      <c r="S8179" s="4">
        <v>35</v>
      </c>
      <c r="T8179" s="4">
        <v>19</v>
      </c>
      <c r="U8179" s="4">
        <v>39</v>
      </c>
      <c r="V8179" s="13">
        <v>7</v>
      </c>
      <c r="W8179" s="4">
        <v>28</v>
      </c>
      <c r="X8179" s="4">
        <v>29</v>
      </c>
      <c r="Y8179">
        <f t="shared" si="1538"/>
        <v>0</v>
      </c>
      <c r="Z8179">
        <f t="shared" si="1539"/>
        <v>0</v>
      </c>
    </row>
    <row r="8180" spans="2:26" x14ac:dyDescent="0.25">
      <c r="B8180" s="11">
        <f t="shared" si="1540"/>
        <v>44902.333333313523</v>
      </c>
      <c r="C8180" s="1">
        <f t="shared" si="1531"/>
        <v>12</v>
      </c>
      <c r="D8180" s="1">
        <f t="shared" si="1532"/>
        <v>3</v>
      </c>
      <c r="E8180" s="12">
        <f t="shared" si="1533"/>
        <v>9</v>
      </c>
      <c r="F8180" s="124" t="str">
        <f t="shared" si="1534"/>
        <v>0</v>
      </c>
      <c r="G8180" s="1">
        <f ca="1">(OFFSET(O8180,0,MATCH(Customer!$J$6,'CDH &amp; HDH'!$P$11:$X$11,0)))</f>
        <v>7</v>
      </c>
      <c r="H8180" s="1" t="str">
        <f t="shared" si="1535"/>
        <v>Heating</v>
      </c>
      <c r="I8180" s="1">
        <f ca="1">OFFSET(IF($H8180="Cooling",Customer!$C$25,Customer!$C$52),E8180,D8180)</f>
        <v>70</v>
      </c>
      <c r="J8180" s="1">
        <f ca="1">OFFSET(IF($H8180="Cooling",Customer!$L$25,Customer!$L$52),$E8180,$D8180)</f>
        <v>70</v>
      </c>
      <c r="K8180" s="16">
        <f t="shared" si="1536"/>
        <v>0</v>
      </c>
      <c r="L8180" s="16">
        <f t="shared" si="1537"/>
        <v>0</v>
      </c>
      <c r="M8180" s="17">
        <f t="shared" ca="1" si="1541"/>
        <v>63</v>
      </c>
      <c r="N8180" s="17">
        <f t="shared" ca="1" si="1542"/>
        <v>63</v>
      </c>
      <c r="O8180" s="4"/>
      <c r="P8180" s="4">
        <v>36</v>
      </c>
      <c r="Q8180" s="4">
        <v>36</v>
      </c>
      <c r="R8180" s="4">
        <v>9</v>
      </c>
      <c r="S8180" s="4">
        <v>36</v>
      </c>
      <c r="T8180" s="4">
        <v>19</v>
      </c>
      <c r="U8180" s="4">
        <v>44</v>
      </c>
      <c r="V8180" s="13">
        <v>7</v>
      </c>
      <c r="W8180" s="4">
        <v>31</v>
      </c>
      <c r="X8180" s="4">
        <v>31</v>
      </c>
      <c r="Y8180">
        <f t="shared" si="1538"/>
        <v>0</v>
      </c>
      <c r="Z8180">
        <f t="shared" si="1539"/>
        <v>0</v>
      </c>
    </row>
    <row r="8181" spans="2:26" x14ac:dyDescent="0.25">
      <c r="B8181" s="11">
        <f t="shared" si="1540"/>
        <v>44902.374999980188</v>
      </c>
      <c r="C8181" s="1">
        <f t="shared" si="1531"/>
        <v>12</v>
      </c>
      <c r="D8181" s="1">
        <f t="shared" si="1532"/>
        <v>3</v>
      </c>
      <c r="E8181" s="12">
        <f t="shared" si="1533"/>
        <v>10</v>
      </c>
      <c r="F8181" s="124" t="str">
        <f t="shared" si="1534"/>
        <v>0</v>
      </c>
      <c r="G8181" s="1">
        <f ca="1">(OFFSET(O8181,0,MATCH(Customer!$J$6,'CDH &amp; HDH'!$P$11:$X$11,0)))</f>
        <v>9</v>
      </c>
      <c r="H8181" s="1" t="str">
        <f t="shared" si="1535"/>
        <v>Heating</v>
      </c>
      <c r="I8181" s="1">
        <f ca="1">OFFSET(IF($H8181="Cooling",Customer!$C$25,Customer!$C$52),E8181,D8181)</f>
        <v>70</v>
      </c>
      <c r="J8181" s="1">
        <f ca="1">OFFSET(IF($H8181="Cooling",Customer!$L$25,Customer!$L$52),$E8181,$D8181)</f>
        <v>70</v>
      </c>
      <c r="K8181" s="16">
        <f t="shared" si="1536"/>
        <v>0</v>
      </c>
      <c r="L8181" s="16">
        <f t="shared" si="1537"/>
        <v>0</v>
      </c>
      <c r="M8181" s="17">
        <f t="shared" ca="1" si="1541"/>
        <v>61</v>
      </c>
      <c r="N8181" s="17">
        <f t="shared" ca="1" si="1542"/>
        <v>61</v>
      </c>
      <c r="O8181" s="4"/>
      <c r="P8181" s="4">
        <v>40</v>
      </c>
      <c r="Q8181" s="4">
        <v>37</v>
      </c>
      <c r="R8181" s="4">
        <v>9</v>
      </c>
      <c r="S8181" s="4">
        <v>37</v>
      </c>
      <c r="T8181" s="4">
        <v>22</v>
      </c>
      <c r="U8181" s="4">
        <v>48</v>
      </c>
      <c r="V8181" s="13">
        <v>9</v>
      </c>
      <c r="W8181" s="4">
        <v>34</v>
      </c>
      <c r="X8181" s="4">
        <v>33</v>
      </c>
      <c r="Y8181">
        <f t="shared" si="1538"/>
        <v>0</v>
      </c>
      <c r="Z8181">
        <f t="shared" si="1539"/>
        <v>0</v>
      </c>
    </row>
    <row r="8182" spans="2:26" x14ac:dyDescent="0.25">
      <c r="B8182" s="11">
        <f t="shared" si="1540"/>
        <v>44902.416666646852</v>
      </c>
      <c r="C8182" s="1">
        <f t="shared" si="1531"/>
        <v>12</v>
      </c>
      <c r="D8182" s="1">
        <f t="shared" si="1532"/>
        <v>3</v>
      </c>
      <c r="E8182" s="12">
        <f t="shared" si="1533"/>
        <v>11</v>
      </c>
      <c r="F8182" s="124" t="str">
        <f t="shared" si="1534"/>
        <v>0</v>
      </c>
      <c r="G8182" s="1">
        <f ca="1">(OFFSET(O8182,0,MATCH(Customer!$J$6,'CDH &amp; HDH'!$P$11:$X$11,0)))</f>
        <v>10</v>
      </c>
      <c r="H8182" s="1" t="str">
        <f t="shared" si="1535"/>
        <v>Heating</v>
      </c>
      <c r="I8182" s="1">
        <f ca="1">OFFSET(IF($H8182="Cooling",Customer!$C$25,Customer!$C$52),E8182,D8182)</f>
        <v>70</v>
      </c>
      <c r="J8182" s="1">
        <f ca="1">OFFSET(IF($H8182="Cooling",Customer!$L$25,Customer!$L$52),$E8182,$D8182)</f>
        <v>70</v>
      </c>
      <c r="K8182" s="16">
        <f t="shared" si="1536"/>
        <v>0</v>
      </c>
      <c r="L8182" s="16">
        <f t="shared" si="1537"/>
        <v>0</v>
      </c>
      <c r="M8182" s="17">
        <f t="shared" ca="1" si="1541"/>
        <v>60</v>
      </c>
      <c r="N8182" s="17">
        <f t="shared" ca="1" si="1542"/>
        <v>60</v>
      </c>
      <c r="O8182" s="4"/>
      <c r="P8182" s="4">
        <v>44</v>
      </c>
      <c r="Q8182" s="4">
        <v>38</v>
      </c>
      <c r="R8182" s="4">
        <v>10</v>
      </c>
      <c r="S8182" s="4">
        <v>40</v>
      </c>
      <c r="T8182" s="4">
        <v>24</v>
      </c>
      <c r="U8182" s="4">
        <v>52</v>
      </c>
      <c r="V8182" s="13">
        <v>10</v>
      </c>
      <c r="W8182" s="4">
        <v>35</v>
      </c>
      <c r="X8182" s="4">
        <v>35</v>
      </c>
      <c r="Y8182">
        <f t="shared" si="1538"/>
        <v>0</v>
      </c>
      <c r="Z8182">
        <f t="shared" si="1539"/>
        <v>0</v>
      </c>
    </row>
    <row r="8183" spans="2:26" x14ac:dyDescent="0.25">
      <c r="B8183" s="11">
        <f t="shared" si="1540"/>
        <v>44902.458333313516</v>
      </c>
      <c r="C8183" s="1">
        <f t="shared" si="1531"/>
        <v>12</v>
      </c>
      <c r="D8183" s="1">
        <f t="shared" si="1532"/>
        <v>3</v>
      </c>
      <c r="E8183" s="12">
        <f t="shared" si="1533"/>
        <v>12</v>
      </c>
      <c r="F8183" s="124" t="str">
        <f t="shared" si="1534"/>
        <v>0</v>
      </c>
      <c r="G8183" s="1">
        <f ca="1">(OFFSET(O8183,0,MATCH(Customer!$J$6,'CDH &amp; HDH'!$P$11:$X$11,0)))</f>
        <v>12</v>
      </c>
      <c r="H8183" s="1" t="str">
        <f t="shared" si="1535"/>
        <v>Heating</v>
      </c>
      <c r="I8183" s="1">
        <f ca="1">OFFSET(IF($H8183="Cooling",Customer!$C$25,Customer!$C$52),E8183,D8183)</f>
        <v>70</v>
      </c>
      <c r="J8183" s="1">
        <f ca="1">OFFSET(IF($H8183="Cooling",Customer!$L$25,Customer!$L$52),$E8183,$D8183)</f>
        <v>70</v>
      </c>
      <c r="K8183" s="16">
        <f t="shared" si="1536"/>
        <v>0</v>
      </c>
      <c r="L8183" s="16">
        <f t="shared" si="1537"/>
        <v>0</v>
      </c>
      <c r="M8183" s="17">
        <f t="shared" ca="1" si="1541"/>
        <v>58</v>
      </c>
      <c r="N8183" s="17">
        <f t="shared" ca="1" si="1542"/>
        <v>58</v>
      </c>
      <c r="O8183" s="4"/>
      <c r="P8183" s="4">
        <v>47</v>
      </c>
      <c r="Q8183" s="4">
        <v>39</v>
      </c>
      <c r="R8183" s="4">
        <v>10</v>
      </c>
      <c r="S8183" s="4">
        <v>40</v>
      </c>
      <c r="T8183" s="4">
        <v>26</v>
      </c>
      <c r="U8183" s="4">
        <v>54</v>
      </c>
      <c r="V8183" s="13">
        <v>12</v>
      </c>
      <c r="W8183" s="4">
        <v>38</v>
      </c>
      <c r="X8183" s="4">
        <v>37</v>
      </c>
      <c r="Y8183">
        <f t="shared" si="1538"/>
        <v>0</v>
      </c>
      <c r="Z8183">
        <f t="shared" si="1539"/>
        <v>0</v>
      </c>
    </row>
    <row r="8184" spans="2:26" x14ac:dyDescent="0.25">
      <c r="B8184" s="11">
        <f t="shared" si="1540"/>
        <v>44902.49999998018</v>
      </c>
      <c r="C8184" s="1">
        <f t="shared" si="1531"/>
        <v>12</v>
      </c>
      <c r="D8184" s="1">
        <f t="shared" si="1532"/>
        <v>3</v>
      </c>
      <c r="E8184" s="12">
        <f t="shared" si="1533"/>
        <v>13</v>
      </c>
      <c r="F8184" s="124" t="str">
        <f t="shared" si="1534"/>
        <v>0</v>
      </c>
      <c r="G8184" s="1">
        <f ca="1">(OFFSET(O8184,0,MATCH(Customer!$J$6,'CDH &amp; HDH'!$P$11:$X$11,0)))</f>
        <v>14</v>
      </c>
      <c r="H8184" s="1" t="str">
        <f t="shared" si="1535"/>
        <v>Heating</v>
      </c>
      <c r="I8184" s="1">
        <f ca="1">OFFSET(IF($H8184="Cooling",Customer!$C$25,Customer!$C$52),E8184,D8184)</f>
        <v>70</v>
      </c>
      <c r="J8184" s="1">
        <f ca="1">OFFSET(IF($H8184="Cooling",Customer!$L$25,Customer!$L$52),$E8184,$D8184)</f>
        <v>70</v>
      </c>
      <c r="K8184" s="16">
        <f t="shared" si="1536"/>
        <v>0</v>
      </c>
      <c r="L8184" s="16">
        <f t="shared" si="1537"/>
        <v>0</v>
      </c>
      <c r="M8184" s="17">
        <f t="shared" ca="1" si="1541"/>
        <v>56</v>
      </c>
      <c r="N8184" s="17">
        <f t="shared" ca="1" si="1542"/>
        <v>56</v>
      </c>
      <c r="O8184" s="4"/>
      <c r="P8184" s="4">
        <v>48</v>
      </c>
      <c r="Q8184" s="4">
        <v>40</v>
      </c>
      <c r="R8184" s="4">
        <v>11</v>
      </c>
      <c r="S8184" s="4">
        <v>41</v>
      </c>
      <c r="T8184" s="4">
        <v>29</v>
      </c>
      <c r="U8184" s="4">
        <v>56</v>
      </c>
      <c r="V8184" s="13">
        <v>14</v>
      </c>
      <c r="W8184" s="4">
        <v>40</v>
      </c>
      <c r="X8184" s="4">
        <v>39</v>
      </c>
      <c r="Y8184">
        <f t="shared" si="1538"/>
        <v>0</v>
      </c>
      <c r="Z8184">
        <f t="shared" si="1539"/>
        <v>0</v>
      </c>
    </row>
    <row r="8185" spans="2:26" x14ac:dyDescent="0.25">
      <c r="B8185" s="11">
        <f t="shared" si="1540"/>
        <v>44902.541666646845</v>
      </c>
      <c r="C8185" s="1">
        <f t="shared" si="1531"/>
        <v>12</v>
      </c>
      <c r="D8185" s="1">
        <f t="shared" si="1532"/>
        <v>3</v>
      </c>
      <c r="E8185" s="12">
        <f t="shared" si="1533"/>
        <v>14</v>
      </c>
      <c r="F8185" s="124" t="str">
        <f t="shared" si="1534"/>
        <v>0</v>
      </c>
      <c r="G8185" s="1">
        <f ca="1">(OFFSET(O8185,0,MATCH(Customer!$J$6,'CDH &amp; HDH'!$P$11:$X$11,0)))</f>
        <v>16</v>
      </c>
      <c r="H8185" s="1" t="str">
        <f t="shared" si="1535"/>
        <v>Heating</v>
      </c>
      <c r="I8185" s="1">
        <f ca="1">OFFSET(IF($H8185="Cooling",Customer!$C$25,Customer!$C$52),E8185,D8185)</f>
        <v>70</v>
      </c>
      <c r="J8185" s="1">
        <f ca="1">OFFSET(IF($H8185="Cooling",Customer!$L$25,Customer!$L$52),$E8185,$D8185)</f>
        <v>70</v>
      </c>
      <c r="K8185" s="16">
        <f t="shared" si="1536"/>
        <v>0</v>
      </c>
      <c r="L8185" s="16">
        <f t="shared" si="1537"/>
        <v>0</v>
      </c>
      <c r="M8185" s="17">
        <f t="shared" ca="1" si="1541"/>
        <v>54</v>
      </c>
      <c r="N8185" s="17">
        <f t="shared" ca="1" si="1542"/>
        <v>54</v>
      </c>
      <c r="O8185" s="4"/>
      <c r="P8185" s="4">
        <v>50</v>
      </c>
      <c r="Q8185" s="4">
        <v>41</v>
      </c>
      <c r="R8185" s="4">
        <v>12</v>
      </c>
      <c r="S8185" s="4">
        <v>42</v>
      </c>
      <c r="T8185" s="4">
        <v>30</v>
      </c>
      <c r="U8185" s="4">
        <v>58</v>
      </c>
      <c r="V8185" s="13">
        <v>16</v>
      </c>
      <c r="W8185" s="4">
        <v>44</v>
      </c>
      <c r="X8185" s="4">
        <v>42</v>
      </c>
      <c r="Y8185">
        <f t="shared" si="1538"/>
        <v>0</v>
      </c>
      <c r="Z8185">
        <f t="shared" si="1539"/>
        <v>0</v>
      </c>
    </row>
    <row r="8186" spans="2:26" x14ac:dyDescent="0.25">
      <c r="B8186" s="11">
        <f t="shared" si="1540"/>
        <v>44902.583333313509</v>
      </c>
      <c r="C8186" s="1">
        <f t="shared" si="1531"/>
        <v>12</v>
      </c>
      <c r="D8186" s="1">
        <f t="shared" si="1532"/>
        <v>3</v>
      </c>
      <c r="E8186" s="12">
        <f t="shared" si="1533"/>
        <v>15</v>
      </c>
      <c r="F8186" s="124" t="str">
        <f t="shared" si="1534"/>
        <v>0</v>
      </c>
      <c r="G8186" s="1">
        <f ca="1">(OFFSET(O8186,0,MATCH(Customer!$J$6,'CDH &amp; HDH'!$P$11:$X$11,0)))</f>
        <v>17</v>
      </c>
      <c r="H8186" s="1" t="str">
        <f t="shared" si="1535"/>
        <v>Heating</v>
      </c>
      <c r="I8186" s="1">
        <f ca="1">OFFSET(IF($H8186="Cooling",Customer!$C$25,Customer!$C$52),E8186,D8186)</f>
        <v>70</v>
      </c>
      <c r="J8186" s="1">
        <f ca="1">OFFSET(IF($H8186="Cooling",Customer!$L$25,Customer!$L$52),$E8186,$D8186)</f>
        <v>70</v>
      </c>
      <c r="K8186" s="16">
        <f t="shared" si="1536"/>
        <v>0</v>
      </c>
      <c r="L8186" s="16">
        <f t="shared" si="1537"/>
        <v>0</v>
      </c>
      <c r="M8186" s="17">
        <f t="shared" ca="1" si="1541"/>
        <v>53</v>
      </c>
      <c r="N8186" s="17">
        <f t="shared" ca="1" si="1542"/>
        <v>53</v>
      </c>
      <c r="O8186" s="4"/>
      <c r="P8186" s="4">
        <v>50</v>
      </c>
      <c r="Q8186" s="4">
        <v>42</v>
      </c>
      <c r="R8186" s="4">
        <v>13</v>
      </c>
      <c r="S8186" s="4">
        <v>42</v>
      </c>
      <c r="T8186" s="4">
        <v>30</v>
      </c>
      <c r="U8186" s="4">
        <v>57</v>
      </c>
      <c r="V8186" s="13">
        <v>17</v>
      </c>
      <c r="W8186" s="4">
        <v>44</v>
      </c>
      <c r="X8186" s="4">
        <v>42</v>
      </c>
      <c r="Y8186">
        <f t="shared" si="1538"/>
        <v>0</v>
      </c>
      <c r="Z8186">
        <f t="shared" si="1539"/>
        <v>0</v>
      </c>
    </row>
    <row r="8187" spans="2:26" x14ac:dyDescent="0.25">
      <c r="B8187" s="11">
        <f t="shared" si="1540"/>
        <v>44902.624999980173</v>
      </c>
      <c r="C8187" s="1">
        <f t="shared" si="1531"/>
        <v>12</v>
      </c>
      <c r="D8187" s="1">
        <f t="shared" si="1532"/>
        <v>3</v>
      </c>
      <c r="E8187" s="12">
        <f t="shared" si="1533"/>
        <v>16</v>
      </c>
      <c r="F8187" s="124" t="str">
        <f t="shared" si="1534"/>
        <v>0</v>
      </c>
      <c r="G8187" s="1">
        <f ca="1">(OFFSET(O8187,0,MATCH(Customer!$J$6,'CDH &amp; HDH'!$P$11:$X$11,0)))</f>
        <v>15</v>
      </c>
      <c r="H8187" s="1" t="str">
        <f t="shared" si="1535"/>
        <v>Heating</v>
      </c>
      <c r="I8187" s="1">
        <f ca="1">OFFSET(IF($H8187="Cooling",Customer!$C$25,Customer!$C$52),E8187,D8187)</f>
        <v>70</v>
      </c>
      <c r="J8187" s="1">
        <f ca="1">OFFSET(IF($H8187="Cooling",Customer!$L$25,Customer!$L$52),$E8187,$D8187)</f>
        <v>70</v>
      </c>
      <c r="K8187" s="16">
        <f t="shared" si="1536"/>
        <v>0</v>
      </c>
      <c r="L8187" s="16">
        <f t="shared" si="1537"/>
        <v>0</v>
      </c>
      <c r="M8187" s="17">
        <f t="shared" ca="1" si="1541"/>
        <v>55</v>
      </c>
      <c r="N8187" s="17">
        <f t="shared" ca="1" si="1542"/>
        <v>55</v>
      </c>
      <c r="O8187" s="4"/>
      <c r="P8187" s="4">
        <v>49</v>
      </c>
      <c r="Q8187" s="4">
        <v>40</v>
      </c>
      <c r="R8187" s="4">
        <v>14</v>
      </c>
      <c r="S8187" s="4">
        <v>42</v>
      </c>
      <c r="T8187" s="4">
        <v>30</v>
      </c>
      <c r="U8187" s="4">
        <v>55</v>
      </c>
      <c r="V8187" s="13">
        <v>15</v>
      </c>
      <c r="W8187" s="4">
        <v>47</v>
      </c>
      <c r="X8187" s="4">
        <v>47</v>
      </c>
      <c r="Y8187">
        <f t="shared" si="1538"/>
        <v>0</v>
      </c>
      <c r="Z8187">
        <f t="shared" si="1539"/>
        <v>0</v>
      </c>
    </row>
    <row r="8188" spans="2:26" x14ac:dyDescent="0.25">
      <c r="B8188" s="11">
        <f t="shared" si="1540"/>
        <v>44902.666666646837</v>
      </c>
      <c r="C8188" s="1">
        <f t="shared" si="1531"/>
        <v>12</v>
      </c>
      <c r="D8188" s="1">
        <f t="shared" si="1532"/>
        <v>3</v>
      </c>
      <c r="E8188" s="12">
        <f t="shared" si="1533"/>
        <v>17</v>
      </c>
      <c r="F8188" s="124" t="str">
        <f t="shared" si="1534"/>
        <v>0</v>
      </c>
      <c r="G8188" s="1">
        <f ca="1">(OFFSET(O8188,0,MATCH(Customer!$J$6,'CDH &amp; HDH'!$P$11:$X$11,0)))</f>
        <v>15</v>
      </c>
      <c r="H8188" s="1" t="str">
        <f t="shared" si="1535"/>
        <v>Heating</v>
      </c>
      <c r="I8188" s="1">
        <f ca="1">OFFSET(IF($H8188="Cooling",Customer!$C$25,Customer!$C$52),E8188,D8188)</f>
        <v>70</v>
      </c>
      <c r="J8188" s="1">
        <f ca="1">OFFSET(IF($H8188="Cooling",Customer!$L$25,Customer!$L$52),$E8188,$D8188)</f>
        <v>70</v>
      </c>
      <c r="K8188" s="16">
        <f t="shared" si="1536"/>
        <v>0</v>
      </c>
      <c r="L8188" s="16">
        <f t="shared" si="1537"/>
        <v>0</v>
      </c>
      <c r="M8188" s="17">
        <f t="shared" ca="1" si="1541"/>
        <v>55</v>
      </c>
      <c r="N8188" s="17">
        <f t="shared" ca="1" si="1542"/>
        <v>55</v>
      </c>
      <c r="O8188" s="4"/>
      <c r="P8188" s="4">
        <v>50</v>
      </c>
      <c r="Q8188" s="4">
        <v>39</v>
      </c>
      <c r="R8188" s="4">
        <v>14</v>
      </c>
      <c r="S8188" s="4">
        <v>42</v>
      </c>
      <c r="T8188" s="4">
        <v>27</v>
      </c>
      <c r="U8188" s="4">
        <v>54</v>
      </c>
      <c r="V8188" s="13">
        <v>15</v>
      </c>
      <c r="W8188" s="4">
        <v>47</v>
      </c>
      <c r="X8188" s="4">
        <v>47</v>
      </c>
      <c r="Y8188">
        <f t="shared" si="1538"/>
        <v>0</v>
      </c>
      <c r="Z8188">
        <f t="shared" si="1539"/>
        <v>0</v>
      </c>
    </row>
    <row r="8189" spans="2:26" x14ac:dyDescent="0.25">
      <c r="B8189" s="11">
        <f t="shared" si="1540"/>
        <v>44902.708333313501</v>
      </c>
      <c r="C8189" s="1">
        <f t="shared" si="1531"/>
        <v>12</v>
      </c>
      <c r="D8189" s="1">
        <f t="shared" si="1532"/>
        <v>3</v>
      </c>
      <c r="E8189" s="12">
        <f t="shared" si="1533"/>
        <v>18</v>
      </c>
      <c r="F8189" s="124" t="str">
        <f t="shared" si="1534"/>
        <v>0</v>
      </c>
      <c r="G8189" s="1">
        <f ca="1">(OFFSET(O8189,0,MATCH(Customer!$J$6,'CDH &amp; HDH'!$P$11:$X$11,0)))</f>
        <v>14</v>
      </c>
      <c r="H8189" s="1" t="str">
        <f t="shared" si="1535"/>
        <v>Heating</v>
      </c>
      <c r="I8189" s="1">
        <f ca="1">OFFSET(IF($H8189="Cooling",Customer!$C$25,Customer!$C$52),E8189,D8189)</f>
        <v>70</v>
      </c>
      <c r="J8189" s="1">
        <f ca="1">OFFSET(IF($H8189="Cooling",Customer!$L$25,Customer!$L$52),$E8189,$D8189)</f>
        <v>70</v>
      </c>
      <c r="K8189" s="16">
        <f t="shared" si="1536"/>
        <v>0</v>
      </c>
      <c r="L8189" s="16">
        <f t="shared" si="1537"/>
        <v>0</v>
      </c>
      <c r="M8189" s="17">
        <f t="shared" ca="1" si="1541"/>
        <v>56</v>
      </c>
      <c r="N8189" s="17">
        <f t="shared" ca="1" si="1542"/>
        <v>56</v>
      </c>
      <c r="O8189" s="4"/>
      <c r="P8189" s="4">
        <v>50</v>
      </c>
      <c r="Q8189" s="4">
        <v>39</v>
      </c>
      <c r="R8189" s="4">
        <v>13</v>
      </c>
      <c r="S8189" s="4">
        <v>42</v>
      </c>
      <c r="T8189" s="4">
        <v>26</v>
      </c>
      <c r="U8189" s="4">
        <v>54</v>
      </c>
      <c r="V8189" s="13">
        <v>14</v>
      </c>
      <c r="W8189" s="4">
        <v>47</v>
      </c>
      <c r="X8189" s="4">
        <v>48</v>
      </c>
      <c r="Y8189">
        <f t="shared" si="1538"/>
        <v>0</v>
      </c>
      <c r="Z8189">
        <f t="shared" si="1539"/>
        <v>0</v>
      </c>
    </row>
    <row r="8190" spans="2:26" x14ac:dyDescent="0.25">
      <c r="B8190" s="11">
        <f t="shared" si="1540"/>
        <v>44902.749999980166</v>
      </c>
      <c r="C8190" s="1">
        <f t="shared" si="1531"/>
        <v>12</v>
      </c>
      <c r="D8190" s="1">
        <f t="shared" si="1532"/>
        <v>3</v>
      </c>
      <c r="E8190" s="12">
        <f t="shared" si="1533"/>
        <v>19</v>
      </c>
      <c r="F8190" s="124" t="str">
        <f t="shared" si="1534"/>
        <v>0</v>
      </c>
      <c r="G8190" s="1">
        <f ca="1">(OFFSET(O8190,0,MATCH(Customer!$J$6,'CDH &amp; HDH'!$P$11:$X$11,0)))</f>
        <v>13</v>
      </c>
      <c r="H8190" s="1" t="str">
        <f t="shared" si="1535"/>
        <v>Heating</v>
      </c>
      <c r="I8190" s="1">
        <f ca="1">OFFSET(IF($H8190="Cooling",Customer!$C$25,Customer!$C$52),E8190,D8190)</f>
        <v>66</v>
      </c>
      <c r="J8190" s="1">
        <f ca="1">OFFSET(IF($H8190="Cooling",Customer!$L$25,Customer!$L$52),$E8190,$D8190)</f>
        <v>64</v>
      </c>
      <c r="K8190" s="16">
        <f t="shared" si="1536"/>
        <v>0</v>
      </c>
      <c r="L8190" s="16">
        <f t="shared" si="1537"/>
        <v>0</v>
      </c>
      <c r="M8190" s="17">
        <f t="shared" ca="1" si="1541"/>
        <v>53</v>
      </c>
      <c r="N8190" s="17">
        <f t="shared" ca="1" si="1542"/>
        <v>51</v>
      </c>
      <c r="O8190" s="4"/>
      <c r="P8190" s="4">
        <v>49</v>
      </c>
      <c r="Q8190" s="4">
        <v>41</v>
      </c>
      <c r="R8190" s="4">
        <v>13</v>
      </c>
      <c r="S8190" s="4">
        <v>42</v>
      </c>
      <c r="T8190" s="4">
        <v>24</v>
      </c>
      <c r="U8190" s="4">
        <v>52</v>
      </c>
      <c r="V8190" s="13">
        <v>13</v>
      </c>
      <c r="W8190" s="4">
        <v>46</v>
      </c>
      <c r="X8190" s="4">
        <v>45</v>
      </c>
      <c r="Y8190">
        <f t="shared" si="1538"/>
        <v>0</v>
      </c>
      <c r="Z8190">
        <f t="shared" si="1539"/>
        <v>0</v>
      </c>
    </row>
    <row r="8191" spans="2:26" x14ac:dyDescent="0.25">
      <c r="B8191" s="11">
        <f t="shared" si="1540"/>
        <v>44902.79166664683</v>
      </c>
      <c r="C8191" s="1">
        <f t="shared" si="1531"/>
        <v>12</v>
      </c>
      <c r="D8191" s="1">
        <f t="shared" si="1532"/>
        <v>3</v>
      </c>
      <c r="E8191" s="12">
        <f t="shared" si="1533"/>
        <v>20</v>
      </c>
      <c r="F8191" s="124" t="str">
        <f t="shared" si="1534"/>
        <v>0</v>
      </c>
      <c r="G8191" s="1">
        <f ca="1">(OFFSET(O8191,0,MATCH(Customer!$J$6,'CDH &amp; HDH'!$P$11:$X$11,0)))</f>
        <v>13</v>
      </c>
      <c r="H8191" s="1" t="str">
        <f t="shared" si="1535"/>
        <v>Heating</v>
      </c>
      <c r="I8191" s="1">
        <f ca="1">OFFSET(IF($H8191="Cooling",Customer!$C$25,Customer!$C$52),E8191,D8191)</f>
        <v>66</v>
      </c>
      <c r="J8191" s="1">
        <f ca="1">OFFSET(IF($H8191="Cooling",Customer!$L$25,Customer!$L$52),$E8191,$D8191)</f>
        <v>64</v>
      </c>
      <c r="K8191" s="16">
        <f t="shared" si="1536"/>
        <v>0</v>
      </c>
      <c r="L8191" s="16">
        <f t="shared" si="1537"/>
        <v>0</v>
      </c>
      <c r="M8191" s="17">
        <f t="shared" ca="1" si="1541"/>
        <v>53</v>
      </c>
      <c r="N8191" s="17">
        <f t="shared" ca="1" si="1542"/>
        <v>51</v>
      </c>
      <c r="O8191" s="4"/>
      <c r="P8191" s="4">
        <v>49</v>
      </c>
      <c r="Q8191" s="4">
        <v>41</v>
      </c>
      <c r="R8191" s="4">
        <v>13</v>
      </c>
      <c r="S8191" s="4">
        <v>42</v>
      </c>
      <c r="T8191" s="4">
        <v>24</v>
      </c>
      <c r="U8191" s="4">
        <v>52</v>
      </c>
      <c r="V8191" s="13">
        <v>13</v>
      </c>
      <c r="W8191" s="4">
        <v>46</v>
      </c>
      <c r="X8191" s="4">
        <v>46</v>
      </c>
      <c r="Y8191">
        <f t="shared" si="1538"/>
        <v>0</v>
      </c>
      <c r="Z8191">
        <f t="shared" si="1539"/>
        <v>0</v>
      </c>
    </row>
    <row r="8192" spans="2:26" x14ac:dyDescent="0.25">
      <c r="B8192" s="11">
        <f t="shared" si="1540"/>
        <v>44902.833333313494</v>
      </c>
      <c r="C8192" s="1">
        <f t="shared" si="1531"/>
        <v>12</v>
      </c>
      <c r="D8192" s="1">
        <f t="shared" si="1532"/>
        <v>3</v>
      </c>
      <c r="E8192" s="12">
        <f t="shared" si="1533"/>
        <v>21</v>
      </c>
      <c r="F8192" s="124" t="str">
        <f t="shared" si="1534"/>
        <v>0</v>
      </c>
      <c r="G8192" s="1">
        <f ca="1">(OFFSET(O8192,0,MATCH(Customer!$J$6,'CDH &amp; HDH'!$P$11:$X$11,0)))</f>
        <v>14</v>
      </c>
      <c r="H8192" s="1" t="str">
        <f t="shared" si="1535"/>
        <v>Heating</v>
      </c>
      <c r="I8192" s="1">
        <f ca="1">OFFSET(IF($H8192="Cooling",Customer!$C$25,Customer!$C$52),E8192,D8192)</f>
        <v>66</v>
      </c>
      <c r="J8192" s="1">
        <f ca="1">OFFSET(IF($H8192="Cooling",Customer!$L$25,Customer!$L$52),$E8192,$D8192)</f>
        <v>64</v>
      </c>
      <c r="K8192" s="16">
        <f t="shared" si="1536"/>
        <v>0</v>
      </c>
      <c r="L8192" s="16">
        <f t="shared" si="1537"/>
        <v>0</v>
      </c>
      <c r="M8192" s="17">
        <f t="shared" ca="1" si="1541"/>
        <v>52</v>
      </c>
      <c r="N8192" s="17">
        <f t="shared" ca="1" si="1542"/>
        <v>50</v>
      </c>
      <c r="O8192" s="4"/>
      <c r="P8192" s="4">
        <v>48</v>
      </c>
      <c r="Q8192" s="4">
        <v>43</v>
      </c>
      <c r="R8192" s="4">
        <v>13</v>
      </c>
      <c r="S8192" s="4">
        <v>42</v>
      </c>
      <c r="T8192" s="4">
        <v>22</v>
      </c>
      <c r="U8192" s="4">
        <v>51</v>
      </c>
      <c r="V8192" s="13">
        <v>14</v>
      </c>
      <c r="W8192" s="4">
        <v>46</v>
      </c>
      <c r="X8192" s="4">
        <v>48</v>
      </c>
      <c r="Y8192">
        <f t="shared" si="1538"/>
        <v>0</v>
      </c>
      <c r="Z8192">
        <f t="shared" si="1539"/>
        <v>0</v>
      </c>
    </row>
    <row r="8193" spans="2:26" x14ac:dyDescent="0.25">
      <c r="B8193" s="11">
        <f t="shared" si="1540"/>
        <v>44902.874999980158</v>
      </c>
      <c r="C8193" s="1">
        <f t="shared" si="1531"/>
        <v>12</v>
      </c>
      <c r="D8193" s="1">
        <f t="shared" si="1532"/>
        <v>3</v>
      </c>
      <c r="E8193" s="12">
        <f t="shared" si="1533"/>
        <v>22</v>
      </c>
      <c r="F8193" s="124" t="str">
        <f t="shared" si="1534"/>
        <v>0</v>
      </c>
      <c r="G8193" s="1">
        <f ca="1">(OFFSET(O8193,0,MATCH(Customer!$J$6,'CDH &amp; HDH'!$P$11:$X$11,0)))</f>
        <v>15</v>
      </c>
      <c r="H8193" s="1" t="str">
        <f t="shared" si="1535"/>
        <v>Heating</v>
      </c>
      <c r="I8193" s="1">
        <f ca="1">OFFSET(IF($H8193="Cooling",Customer!$C$25,Customer!$C$52),E8193,D8193)</f>
        <v>66</v>
      </c>
      <c r="J8193" s="1">
        <f ca="1">OFFSET(IF($H8193="Cooling",Customer!$L$25,Customer!$L$52),$E8193,$D8193)</f>
        <v>64</v>
      </c>
      <c r="K8193" s="16">
        <f t="shared" si="1536"/>
        <v>0</v>
      </c>
      <c r="L8193" s="16">
        <f t="shared" si="1537"/>
        <v>0</v>
      </c>
      <c r="M8193" s="17">
        <f t="shared" ca="1" si="1541"/>
        <v>51</v>
      </c>
      <c r="N8193" s="17">
        <f t="shared" ca="1" si="1542"/>
        <v>49</v>
      </c>
      <c r="O8193" s="4"/>
      <c r="P8193" s="4">
        <v>48</v>
      </c>
      <c r="Q8193" s="4">
        <v>46</v>
      </c>
      <c r="R8193" s="4">
        <v>13</v>
      </c>
      <c r="S8193" s="4">
        <v>42</v>
      </c>
      <c r="T8193" s="4">
        <v>21</v>
      </c>
      <c r="U8193" s="4">
        <v>51</v>
      </c>
      <c r="V8193" s="13">
        <v>15</v>
      </c>
      <c r="W8193" s="4">
        <v>46</v>
      </c>
      <c r="X8193" s="4">
        <v>49</v>
      </c>
      <c r="Y8193">
        <f t="shared" si="1538"/>
        <v>0</v>
      </c>
      <c r="Z8193">
        <f t="shared" si="1539"/>
        <v>0</v>
      </c>
    </row>
    <row r="8194" spans="2:26" x14ac:dyDescent="0.25">
      <c r="B8194" s="11">
        <f t="shared" si="1540"/>
        <v>44902.916666646823</v>
      </c>
      <c r="C8194" s="1">
        <f t="shared" si="1531"/>
        <v>12</v>
      </c>
      <c r="D8194" s="1">
        <f t="shared" si="1532"/>
        <v>3</v>
      </c>
      <c r="E8194" s="12">
        <f t="shared" si="1533"/>
        <v>23</v>
      </c>
      <c r="F8194" s="124" t="str">
        <f t="shared" si="1534"/>
        <v>0</v>
      </c>
      <c r="G8194" s="1">
        <f ca="1">(OFFSET(O8194,0,MATCH(Customer!$J$6,'CDH &amp; HDH'!$P$11:$X$11,0)))</f>
        <v>15</v>
      </c>
      <c r="H8194" s="1" t="str">
        <f t="shared" si="1535"/>
        <v>Heating</v>
      </c>
      <c r="I8194" s="1">
        <f ca="1">OFFSET(IF($H8194="Cooling",Customer!$C$25,Customer!$C$52),E8194,D8194)</f>
        <v>66</v>
      </c>
      <c r="J8194" s="1">
        <f ca="1">OFFSET(IF($H8194="Cooling",Customer!$L$25,Customer!$L$52),$E8194,$D8194)</f>
        <v>64</v>
      </c>
      <c r="K8194" s="16">
        <f t="shared" si="1536"/>
        <v>0</v>
      </c>
      <c r="L8194" s="16">
        <f t="shared" si="1537"/>
        <v>0</v>
      </c>
      <c r="M8194" s="17">
        <f t="shared" ca="1" si="1541"/>
        <v>51</v>
      </c>
      <c r="N8194" s="17">
        <f t="shared" ca="1" si="1542"/>
        <v>49</v>
      </c>
      <c r="O8194" s="4"/>
      <c r="P8194" s="4">
        <v>47</v>
      </c>
      <c r="Q8194" s="4">
        <v>46</v>
      </c>
      <c r="R8194" s="4">
        <v>13</v>
      </c>
      <c r="S8194" s="4">
        <v>44</v>
      </c>
      <c r="T8194" s="4">
        <v>22</v>
      </c>
      <c r="U8194" s="4">
        <v>51</v>
      </c>
      <c r="V8194" s="13">
        <v>15</v>
      </c>
      <c r="W8194" s="4">
        <v>47</v>
      </c>
      <c r="X8194" s="4">
        <v>50</v>
      </c>
      <c r="Y8194">
        <f t="shared" si="1538"/>
        <v>0</v>
      </c>
      <c r="Z8194">
        <f t="shared" si="1539"/>
        <v>0</v>
      </c>
    </row>
    <row r="8195" spans="2:26" x14ac:dyDescent="0.25">
      <c r="B8195" s="11">
        <f t="shared" si="1540"/>
        <v>44902.958333313487</v>
      </c>
      <c r="C8195" s="1">
        <f t="shared" si="1531"/>
        <v>12</v>
      </c>
      <c r="D8195" s="1">
        <f t="shared" si="1532"/>
        <v>3</v>
      </c>
      <c r="E8195" s="12">
        <f t="shared" si="1533"/>
        <v>24</v>
      </c>
      <c r="F8195" s="124" t="str">
        <f t="shared" si="1534"/>
        <v>0</v>
      </c>
      <c r="G8195" s="1">
        <f ca="1">(OFFSET(O8195,0,MATCH(Customer!$J$6,'CDH &amp; HDH'!$P$11:$X$11,0)))</f>
        <v>15</v>
      </c>
      <c r="H8195" s="1" t="str">
        <f t="shared" si="1535"/>
        <v>Heating</v>
      </c>
      <c r="I8195" s="1">
        <f ca="1">OFFSET(IF($H8195="Cooling",Customer!$C$25,Customer!$C$52),E8195,D8195)</f>
        <v>66</v>
      </c>
      <c r="J8195" s="1">
        <f ca="1">OFFSET(IF($H8195="Cooling",Customer!$L$25,Customer!$L$52),$E8195,$D8195)</f>
        <v>64</v>
      </c>
      <c r="K8195" s="16">
        <f t="shared" si="1536"/>
        <v>0</v>
      </c>
      <c r="L8195" s="16">
        <f t="shared" si="1537"/>
        <v>0</v>
      </c>
      <c r="M8195" s="17">
        <f t="shared" ca="1" si="1541"/>
        <v>51</v>
      </c>
      <c r="N8195" s="17">
        <f t="shared" ca="1" si="1542"/>
        <v>49</v>
      </c>
      <c r="O8195" s="4"/>
      <c r="P8195" s="4">
        <v>47</v>
      </c>
      <c r="Q8195" s="4">
        <v>45</v>
      </c>
      <c r="R8195" s="4">
        <v>12</v>
      </c>
      <c r="S8195" s="4">
        <v>44</v>
      </c>
      <c r="T8195" s="4">
        <v>21</v>
      </c>
      <c r="U8195" s="4">
        <v>49</v>
      </c>
      <c r="V8195" s="13">
        <v>15</v>
      </c>
      <c r="W8195" s="4">
        <v>46</v>
      </c>
      <c r="X8195" s="4">
        <v>50</v>
      </c>
      <c r="Y8195">
        <f t="shared" si="1538"/>
        <v>0</v>
      </c>
      <c r="Z8195">
        <f t="shared" si="1539"/>
        <v>0</v>
      </c>
    </row>
    <row r="8196" spans="2:26" x14ac:dyDescent="0.25">
      <c r="B8196" s="11">
        <f t="shared" si="1540"/>
        <v>44902.999999980151</v>
      </c>
      <c r="C8196" s="1">
        <f t="shared" si="1531"/>
        <v>12</v>
      </c>
      <c r="D8196" s="1">
        <f t="shared" si="1532"/>
        <v>4</v>
      </c>
      <c r="E8196" s="12">
        <f t="shared" si="1533"/>
        <v>1</v>
      </c>
      <c r="F8196" s="124" t="str">
        <f t="shared" si="1534"/>
        <v>0</v>
      </c>
      <c r="G8196" s="1">
        <f ca="1">(OFFSET(O8196,0,MATCH(Customer!$J$6,'CDH &amp; HDH'!$P$11:$X$11,0)))</f>
        <v>15</v>
      </c>
      <c r="H8196" s="1" t="str">
        <f t="shared" si="1535"/>
        <v>Heating</v>
      </c>
      <c r="I8196" s="1">
        <f ca="1">OFFSET(IF($H8196="Cooling",Customer!$C$25,Customer!$C$52),E8196,D8196)</f>
        <v>66</v>
      </c>
      <c r="J8196" s="1">
        <f ca="1">OFFSET(IF($H8196="Cooling",Customer!$L$25,Customer!$L$52),$E8196,$D8196)</f>
        <v>64</v>
      </c>
      <c r="K8196" s="16">
        <f t="shared" si="1536"/>
        <v>0</v>
      </c>
      <c r="L8196" s="16">
        <f t="shared" si="1537"/>
        <v>0</v>
      </c>
      <c r="M8196" s="17">
        <f t="shared" ca="1" si="1541"/>
        <v>51</v>
      </c>
      <c r="N8196" s="17">
        <f t="shared" ca="1" si="1542"/>
        <v>49</v>
      </c>
      <c r="O8196" s="4"/>
      <c r="P8196" s="4">
        <v>46</v>
      </c>
      <c r="Q8196" s="4">
        <v>46</v>
      </c>
      <c r="R8196" s="4">
        <v>12</v>
      </c>
      <c r="S8196" s="4">
        <v>44</v>
      </c>
      <c r="T8196" s="4">
        <v>19</v>
      </c>
      <c r="U8196" s="4">
        <v>49</v>
      </c>
      <c r="V8196" s="13">
        <v>15</v>
      </c>
      <c r="W8196" s="4">
        <v>44</v>
      </c>
      <c r="X8196" s="4">
        <v>50</v>
      </c>
      <c r="Y8196">
        <f t="shared" si="1538"/>
        <v>0</v>
      </c>
      <c r="Z8196">
        <f t="shared" si="1539"/>
        <v>0</v>
      </c>
    </row>
    <row r="8197" spans="2:26" x14ac:dyDescent="0.25">
      <c r="B8197" s="11">
        <f t="shared" si="1540"/>
        <v>44903.041666646815</v>
      </c>
      <c r="C8197" s="1">
        <f t="shared" si="1531"/>
        <v>12</v>
      </c>
      <c r="D8197" s="1">
        <f t="shared" si="1532"/>
        <v>4</v>
      </c>
      <c r="E8197" s="12">
        <f t="shared" si="1533"/>
        <v>2</v>
      </c>
      <c r="F8197" s="124" t="str">
        <f t="shared" si="1534"/>
        <v>0</v>
      </c>
      <c r="G8197" s="1">
        <f ca="1">(OFFSET(O8197,0,MATCH(Customer!$J$6,'CDH &amp; HDH'!$P$11:$X$11,0)))</f>
        <v>15</v>
      </c>
      <c r="H8197" s="1" t="str">
        <f t="shared" si="1535"/>
        <v>Heating</v>
      </c>
      <c r="I8197" s="1">
        <f ca="1">OFFSET(IF($H8197="Cooling",Customer!$C$25,Customer!$C$52),E8197,D8197)</f>
        <v>66</v>
      </c>
      <c r="J8197" s="1">
        <f ca="1">OFFSET(IF($H8197="Cooling",Customer!$L$25,Customer!$L$52),$E8197,$D8197)</f>
        <v>64</v>
      </c>
      <c r="K8197" s="16">
        <f t="shared" si="1536"/>
        <v>0</v>
      </c>
      <c r="L8197" s="16">
        <f t="shared" si="1537"/>
        <v>0</v>
      </c>
      <c r="M8197" s="17">
        <f t="shared" ca="1" si="1541"/>
        <v>51</v>
      </c>
      <c r="N8197" s="17">
        <f t="shared" ca="1" si="1542"/>
        <v>49</v>
      </c>
      <c r="O8197" s="4"/>
      <c r="P8197" s="4">
        <v>47</v>
      </c>
      <c r="Q8197" s="4">
        <v>46</v>
      </c>
      <c r="R8197" s="4">
        <v>11</v>
      </c>
      <c r="S8197" s="4">
        <v>44</v>
      </c>
      <c r="T8197" s="4">
        <v>19</v>
      </c>
      <c r="U8197" s="4">
        <v>50</v>
      </c>
      <c r="V8197" s="13">
        <v>15</v>
      </c>
      <c r="W8197" s="4">
        <v>45</v>
      </c>
      <c r="X8197" s="4">
        <v>49</v>
      </c>
      <c r="Y8197">
        <f t="shared" si="1538"/>
        <v>0</v>
      </c>
      <c r="Z8197">
        <f t="shared" si="1539"/>
        <v>0</v>
      </c>
    </row>
    <row r="8198" spans="2:26" x14ac:dyDescent="0.25">
      <c r="B8198" s="11">
        <f t="shared" si="1540"/>
        <v>44903.08333331348</v>
      </c>
      <c r="C8198" s="1">
        <f t="shared" si="1531"/>
        <v>12</v>
      </c>
      <c r="D8198" s="1">
        <f t="shared" si="1532"/>
        <v>4</v>
      </c>
      <c r="E8198" s="12">
        <f t="shared" si="1533"/>
        <v>3</v>
      </c>
      <c r="F8198" s="124" t="str">
        <f t="shared" si="1534"/>
        <v>0</v>
      </c>
      <c r="G8198" s="1">
        <f ca="1">(OFFSET(O8198,0,MATCH(Customer!$J$6,'CDH &amp; HDH'!$P$11:$X$11,0)))</f>
        <v>15</v>
      </c>
      <c r="H8198" s="1" t="str">
        <f t="shared" si="1535"/>
        <v>Heating</v>
      </c>
      <c r="I8198" s="1">
        <f ca="1">OFFSET(IF($H8198="Cooling",Customer!$C$25,Customer!$C$52),E8198,D8198)</f>
        <v>66</v>
      </c>
      <c r="J8198" s="1">
        <f ca="1">OFFSET(IF($H8198="Cooling",Customer!$L$25,Customer!$L$52),$E8198,$D8198)</f>
        <v>64</v>
      </c>
      <c r="K8198" s="16">
        <f t="shared" si="1536"/>
        <v>0</v>
      </c>
      <c r="L8198" s="16">
        <f t="shared" si="1537"/>
        <v>0</v>
      </c>
      <c r="M8198" s="17">
        <f t="shared" ca="1" si="1541"/>
        <v>51</v>
      </c>
      <c r="N8198" s="17">
        <f t="shared" ca="1" si="1542"/>
        <v>49</v>
      </c>
      <c r="O8198" s="4"/>
      <c r="P8198" s="4">
        <v>49</v>
      </c>
      <c r="Q8198" s="4">
        <v>44</v>
      </c>
      <c r="R8198" s="4">
        <v>11</v>
      </c>
      <c r="S8198" s="4">
        <v>42</v>
      </c>
      <c r="T8198" s="4">
        <v>20</v>
      </c>
      <c r="U8198" s="4">
        <v>50</v>
      </c>
      <c r="V8198" s="13">
        <v>15</v>
      </c>
      <c r="W8198" s="4">
        <v>46</v>
      </c>
      <c r="X8198" s="4">
        <v>49</v>
      </c>
      <c r="Y8198">
        <f t="shared" si="1538"/>
        <v>0</v>
      </c>
      <c r="Z8198">
        <f t="shared" si="1539"/>
        <v>0</v>
      </c>
    </row>
    <row r="8199" spans="2:26" x14ac:dyDescent="0.25">
      <c r="B8199" s="11">
        <f t="shared" si="1540"/>
        <v>44903.124999980144</v>
      </c>
      <c r="C8199" s="1">
        <f t="shared" si="1531"/>
        <v>12</v>
      </c>
      <c r="D8199" s="1">
        <f t="shared" si="1532"/>
        <v>4</v>
      </c>
      <c r="E8199" s="12">
        <f t="shared" si="1533"/>
        <v>4</v>
      </c>
      <c r="F8199" s="124" t="str">
        <f t="shared" si="1534"/>
        <v>0</v>
      </c>
      <c r="G8199" s="1">
        <f ca="1">(OFFSET(O8199,0,MATCH(Customer!$J$6,'CDH &amp; HDH'!$P$11:$X$11,0)))</f>
        <v>15</v>
      </c>
      <c r="H8199" s="1" t="str">
        <f t="shared" si="1535"/>
        <v>Heating</v>
      </c>
      <c r="I8199" s="1">
        <f ca="1">OFFSET(IF($H8199="Cooling",Customer!$C$25,Customer!$C$52),E8199,D8199)</f>
        <v>66</v>
      </c>
      <c r="J8199" s="1">
        <f ca="1">OFFSET(IF($H8199="Cooling",Customer!$L$25,Customer!$L$52),$E8199,$D8199)</f>
        <v>64</v>
      </c>
      <c r="K8199" s="16">
        <f t="shared" si="1536"/>
        <v>0</v>
      </c>
      <c r="L8199" s="16">
        <f t="shared" si="1537"/>
        <v>0</v>
      </c>
      <c r="M8199" s="17">
        <f t="shared" ca="1" si="1541"/>
        <v>51</v>
      </c>
      <c r="N8199" s="17">
        <f t="shared" ca="1" si="1542"/>
        <v>49</v>
      </c>
      <c r="O8199" s="4"/>
      <c r="P8199" s="4">
        <v>47</v>
      </c>
      <c r="Q8199" s="4">
        <v>44</v>
      </c>
      <c r="R8199" s="4">
        <v>10</v>
      </c>
      <c r="S8199" s="4">
        <v>42</v>
      </c>
      <c r="T8199" s="4">
        <v>20</v>
      </c>
      <c r="U8199" s="4">
        <v>49</v>
      </c>
      <c r="V8199" s="13">
        <v>15</v>
      </c>
      <c r="W8199" s="4">
        <v>46</v>
      </c>
      <c r="X8199" s="4">
        <v>50</v>
      </c>
      <c r="Y8199">
        <f t="shared" si="1538"/>
        <v>0</v>
      </c>
      <c r="Z8199">
        <f t="shared" si="1539"/>
        <v>0</v>
      </c>
    </row>
    <row r="8200" spans="2:26" x14ac:dyDescent="0.25">
      <c r="B8200" s="11">
        <f t="shared" si="1540"/>
        <v>44903.166666646808</v>
      </c>
      <c r="C8200" s="1">
        <f t="shared" si="1531"/>
        <v>12</v>
      </c>
      <c r="D8200" s="1">
        <f t="shared" si="1532"/>
        <v>4</v>
      </c>
      <c r="E8200" s="12">
        <f t="shared" si="1533"/>
        <v>5</v>
      </c>
      <c r="F8200" s="124" t="str">
        <f t="shared" si="1534"/>
        <v>0</v>
      </c>
      <c r="G8200" s="1">
        <f ca="1">(OFFSET(O8200,0,MATCH(Customer!$J$6,'CDH &amp; HDH'!$P$11:$X$11,0)))</f>
        <v>14</v>
      </c>
      <c r="H8200" s="1" t="str">
        <f t="shared" si="1535"/>
        <v>Heating</v>
      </c>
      <c r="I8200" s="1">
        <f ca="1">OFFSET(IF($H8200="Cooling",Customer!$C$25,Customer!$C$52),E8200,D8200)</f>
        <v>66</v>
      </c>
      <c r="J8200" s="1">
        <f ca="1">OFFSET(IF($H8200="Cooling",Customer!$L$25,Customer!$L$52),$E8200,$D8200)</f>
        <v>64</v>
      </c>
      <c r="K8200" s="16">
        <f t="shared" si="1536"/>
        <v>0</v>
      </c>
      <c r="L8200" s="16">
        <f t="shared" si="1537"/>
        <v>0</v>
      </c>
      <c r="M8200" s="17">
        <f t="shared" ca="1" si="1541"/>
        <v>52</v>
      </c>
      <c r="N8200" s="17">
        <f t="shared" ca="1" si="1542"/>
        <v>50</v>
      </c>
      <c r="O8200" s="4"/>
      <c r="P8200" s="4">
        <v>47</v>
      </c>
      <c r="Q8200" s="4">
        <v>45</v>
      </c>
      <c r="R8200" s="4">
        <v>9</v>
      </c>
      <c r="S8200" s="4">
        <v>41</v>
      </c>
      <c r="T8200" s="4">
        <v>20</v>
      </c>
      <c r="U8200" s="4">
        <v>49</v>
      </c>
      <c r="V8200" s="13">
        <v>14</v>
      </c>
      <c r="W8200" s="4">
        <v>46</v>
      </c>
      <c r="X8200" s="4">
        <v>49</v>
      </c>
      <c r="Y8200">
        <f t="shared" si="1538"/>
        <v>0</v>
      </c>
      <c r="Z8200">
        <f t="shared" si="1539"/>
        <v>0</v>
      </c>
    </row>
    <row r="8201" spans="2:26" x14ac:dyDescent="0.25">
      <c r="B8201" s="11">
        <f t="shared" si="1540"/>
        <v>44903.208333313472</v>
      </c>
      <c r="C8201" s="1">
        <f t="shared" si="1531"/>
        <v>12</v>
      </c>
      <c r="D8201" s="1">
        <f t="shared" si="1532"/>
        <v>4</v>
      </c>
      <c r="E8201" s="12">
        <f t="shared" si="1533"/>
        <v>6</v>
      </c>
      <c r="F8201" s="124" t="str">
        <f t="shared" si="1534"/>
        <v>0</v>
      </c>
      <c r="G8201" s="1">
        <f ca="1">(OFFSET(O8201,0,MATCH(Customer!$J$6,'CDH &amp; HDH'!$P$11:$X$11,0)))</f>
        <v>13</v>
      </c>
      <c r="H8201" s="1" t="str">
        <f t="shared" si="1535"/>
        <v>Heating</v>
      </c>
      <c r="I8201" s="1">
        <f ca="1">OFFSET(IF($H8201="Cooling",Customer!$C$25,Customer!$C$52),E8201,D8201)</f>
        <v>66</v>
      </c>
      <c r="J8201" s="1">
        <f ca="1">OFFSET(IF($H8201="Cooling",Customer!$L$25,Customer!$L$52),$E8201,$D8201)</f>
        <v>64</v>
      </c>
      <c r="K8201" s="16">
        <f t="shared" si="1536"/>
        <v>0</v>
      </c>
      <c r="L8201" s="16">
        <f t="shared" si="1537"/>
        <v>0</v>
      </c>
      <c r="M8201" s="17">
        <f t="shared" ca="1" si="1541"/>
        <v>53</v>
      </c>
      <c r="N8201" s="17">
        <f t="shared" ca="1" si="1542"/>
        <v>51</v>
      </c>
      <c r="O8201" s="4"/>
      <c r="P8201" s="4">
        <v>47</v>
      </c>
      <c r="Q8201" s="4">
        <v>45</v>
      </c>
      <c r="R8201" s="4">
        <v>8</v>
      </c>
      <c r="S8201" s="4">
        <v>39</v>
      </c>
      <c r="T8201" s="4">
        <v>19</v>
      </c>
      <c r="U8201" s="4">
        <v>50</v>
      </c>
      <c r="V8201" s="13">
        <v>13</v>
      </c>
      <c r="W8201" s="4">
        <v>44</v>
      </c>
      <c r="X8201" s="4">
        <v>48</v>
      </c>
      <c r="Y8201">
        <f t="shared" si="1538"/>
        <v>0</v>
      </c>
      <c r="Z8201">
        <f t="shared" si="1539"/>
        <v>0</v>
      </c>
    </row>
    <row r="8202" spans="2:26" x14ac:dyDescent="0.25">
      <c r="B8202" s="11">
        <f t="shared" si="1540"/>
        <v>44903.249999980137</v>
      </c>
      <c r="C8202" s="1">
        <f t="shared" si="1531"/>
        <v>12</v>
      </c>
      <c r="D8202" s="1">
        <f t="shared" si="1532"/>
        <v>4</v>
      </c>
      <c r="E8202" s="12">
        <f t="shared" si="1533"/>
        <v>7</v>
      </c>
      <c r="F8202" s="124" t="str">
        <f t="shared" si="1534"/>
        <v>0</v>
      </c>
      <c r="G8202" s="1">
        <f ca="1">(OFFSET(O8202,0,MATCH(Customer!$J$6,'CDH &amp; HDH'!$P$11:$X$11,0)))</f>
        <v>10</v>
      </c>
      <c r="H8202" s="1" t="str">
        <f t="shared" si="1535"/>
        <v>Heating</v>
      </c>
      <c r="I8202" s="1">
        <f ca="1">OFFSET(IF($H8202="Cooling",Customer!$C$25,Customer!$C$52),E8202,D8202)</f>
        <v>66</v>
      </c>
      <c r="J8202" s="1">
        <f ca="1">OFFSET(IF($H8202="Cooling",Customer!$L$25,Customer!$L$52),$E8202,$D8202)</f>
        <v>64</v>
      </c>
      <c r="K8202" s="16">
        <f t="shared" si="1536"/>
        <v>0</v>
      </c>
      <c r="L8202" s="16">
        <f t="shared" si="1537"/>
        <v>0</v>
      </c>
      <c r="M8202" s="17">
        <f t="shared" ca="1" si="1541"/>
        <v>56</v>
      </c>
      <c r="N8202" s="17">
        <f t="shared" ca="1" si="1542"/>
        <v>54</v>
      </c>
      <c r="O8202" s="4"/>
      <c r="P8202" s="4">
        <v>47</v>
      </c>
      <c r="Q8202" s="4">
        <v>46</v>
      </c>
      <c r="R8202" s="4">
        <v>7</v>
      </c>
      <c r="S8202" s="4">
        <v>38</v>
      </c>
      <c r="T8202" s="4">
        <v>19</v>
      </c>
      <c r="U8202" s="4">
        <v>50</v>
      </c>
      <c r="V8202" s="13">
        <v>10</v>
      </c>
      <c r="W8202" s="4">
        <v>46</v>
      </c>
      <c r="X8202" s="4">
        <v>47</v>
      </c>
      <c r="Y8202">
        <f t="shared" si="1538"/>
        <v>0</v>
      </c>
      <c r="Z8202">
        <f t="shared" si="1539"/>
        <v>0</v>
      </c>
    </row>
    <row r="8203" spans="2:26" x14ac:dyDescent="0.25">
      <c r="B8203" s="11">
        <f t="shared" si="1540"/>
        <v>44903.291666646801</v>
      </c>
      <c r="C8203" s="1">
        <f t="shared" si="1531"/>
        <v>12</v>
      </c>
      <c r="D8203" s="1">
        <f t="shared" si="1532"/>
        <v>4</v>
      </c>
      <c r="E8203" s="12">
        <f t="shared" si="1533"/>
        <v>8</v>
      </c>
      <c r="F8203" s="124" t="str">
        <f t="shared" si="1534"/>
        <v>0</v>
      </c>
      <c r="G8203" s="1">
        <f ca="1">(OFFSET(O8203,0,MATCH(Customer!$J$6,'CDH &amp; HDH'!$P$11:$X$11,0)))</f>
        <v>11</v>
      </c>
      <c r="H8203" s="1" t="str">
        <f t="shared" si="1535"/>
        <v>Heating</v>
      </c>
      <c r="I8203" s="1">
        <f ca="1">OFFSET(IF($H8203="Cooling",Customer!$C$25,Customer!$C$52),E8203,D8203)</f>
        <v>70</v>
      </c>
      <c r="J8203" s="1">
        <f ca="1">OFFSET(IF($H8203="Cooling",Customer!$L$25,Customer!$L$52),$E8203,$D8203)</f>
        <v>70</v>
      </c>
      <c r="K8203" s="16">
        <f t="shared" si="1536"/>
        <v>0</v>
      </c>
      <c r="L8203" s="16">
        <f t="shared" si="1537"/>
        <v>0</v>
      </c>
      <c r="M8203" s="17">
        <f t="shared" ca="1" si="1541"/>
        <v>59</v>
      </c>
      <c r="N8203" s="17">
        <f t="shared" ca="1" si="1542"/>
        <v>59</v>
      </c>
      <c r="O8203" s="4"/>
      <c r="P8203" s="4">
        <v>47</v>
      </c>
      <c r="Q8203" s="4">
        <v>46</v>
      </c>
      <c r="R8203" s="4">
        <v>7</v>
      </c>
      <c r="S8203" s="4">
        <v>38</v>
      </c>
      <c r="T8203" s="4">
        <v>18</v>
      </c>
      <c r="U8203" s="4">
        <v>51</v>
      </c>
      <c r="V8203" s="13">
        <v>11</v>
      </c>
      <c r="W8203" s="4">
        <v>45</v>
      </c>
      <c r="X8203" s="4">
        <v>46</v>
      </c>
      <c r="Y8203">
        <f t="shared" si="1538"/>
        <v>0</v>
      </c>
      <c r="Z8203">
        <f t="shared" si="1539"/>
        <v>0</v>
      </c>
    </row>
    <row r="8204" spans="2:26" x14ac:dyDescent="0.25">
      <c r="B8204" s="11">
        <f t="shared" si="1540"/>
        <v>44903.333333313465</v>
      </c>
      <c r="C8204" s="1">
        <f t="shared" si="1531"/>
        <v>12</v>
      </c>
      <c r="D8204" s="1">
        <f t="shared" si="1532"/>
        <v>4</v>
      </c>
      <c r="E8204" s="12">
        <f t="shared" si="1533"/>
        <v>9</v>
      </c>
      <c r="F8204" s="124" t="str">
        <f t="shared" si="1534"/>
        <v>0</v>
      </c>
      <c r="G8204" s="1">
        <f ca="1">(OFFSET(O8204,0,MATCH(Customer!$J$6,'CDH &amp; HDH'!$P$11:$X$11,0)))</f>
        <v>14</v>
      </c>
      <c r="H8204" s="1" t="str">
        <f t="shared" si="1535"/>
        <v>Heating</v>
      </c>
      <c r="I8204" s="1">
        <f ca="1">OFFSET(IF($H8204="Cooling",Customer!$C$25,Customer!$C$52),E8204,D8204)</f>
        <v>70</v>
      </c>
      <c r="J8204" s="1">
        <f ca="1">OFFSET(IF($H8204="Cooling",Customer!$L$25,Customer!$L$52),$E8204,$D8204)</f>
        <v>70</v>
      </c>
      <c r="K8204" s="16">
        <f t="shared" si="1536"/>
        <v>0</v>
      </c>
      <c r="L8204" s="16">
        <f t="shared" si="1537"/>
        <v>0</v>
      </c>
      <c r="M8204" s="17">
        <f t="shared" ca="1" si="1541"/>
        <v>56</v>
      </c>
      <c r="N8204" s="17">
        <f t="shared" ca="1" si="1542"/>
        <v>56</v>
      </c>
      <c r="O8204" s="4"/>
      <c r="P8204" s="4">
        <v>48</v>
      </c>
      <c r="Q8204" s="4">
        <v>46</v>
      </c>
      <c r="R8204" s="4">
        <v>8</v>
      </c>
      <c r="S8204" s="4">
        <v>38</v>
      </c>
      <c r="T8204" s="4">
        <v>19</v>
      </c>
      <c r="U8204" s="4">
        <v>52</v>
      </c>
      <c r="V8204" s="13">
        <v>14</v>
      </c>
      <c r="W8204" s="4">
        <v>46</v>
      </c>
      <c r="X8204" s="4">
        <v>46</v>
      </c>
      <c r="Y8204">
        <f t="shared" si="1538"/>
        <v>0</v>
      </c>
      <c r="Z8204">
        <f t="shared" si="1539"/>
        <v>0</v>
      </c>
    </row>
    <row r="8205" spans="2:26" x14ac:dyDescent="0.25">
      <c r="B8205" s="11">
        <f t="shared" si="1540"/>
        <v>44903.374999980129</v>
      </c>
      <c r="C8205" s="1">
        <f t="shared" ref="C8205:C8268" si="1543">MONTH(B8205)</f>
        <v>12</v>
      </c>
      <c r="D8205" s="1">
        <f t="shared" ref="D8205:D8268" si="1544">WEEKDAY(B8205,2)</f>
        <v>4</v>
      </c>
      <c r="E8205" s="12">
        <f t="shared" ref="E8205:E8268" si="1545">HOUR(B8205)+1</f>
        <v>10</v>
      </c>
      <c r="F8205" s="124" t="str">
        <f t="shared" ref="F8205:F8268" si="1546">IF(AND(C8205&gt;5,C8205&lt;9,D8205&lt;6,E8205&gt;14,E8205&lt;19),"1",IF(AND(OR(E8205=8,E8205=9,E8205=19,E8205=20),C8205&lt;3,D8205&lt;6),"1","0"))</f>
        <v>0</v>
      </c>
      <c r="G8205" s="1">
        <f ca="1">(OFFSET(O8205,0,MATCH(Customer!$J$6,'CDH &amp; HDH'!$P$11:$X$11,0)))</f>
        <v>19</v>
      </c>
      <c r="H8205" s="1" t="str">
        <f t="shared" ref="H8205:H8268" si="1547">IF(AND(C8205&gt;=5,C8205&lt;=9),"Cooling","Heating")</f>
        <v>Heating</v>
      </c>
      <c r="I8205" s="1">
        <f ca="1">OFFSET(IF($H8205="Cooling",Customer!$C$25,Customer!$C$52),E8205,D8205)</f>
        <v>70</v>
      </c>
      <c r="J8205" s="1">
        <f ca="1">OFFSET(IF($H8205="Cooling",Customer!$L$25,Customer!$L$52),$E8205,$D8205)</f>
        <v>70</v>
      </c>
      <c r="K8205" s="16">
        <f t="shared" ref="K8205:K8268" si="1548">IF($H8205="Heating",0,MAX(0,$G8205-I8205))</f>
        <v>0</v>
      </c>
      <c r="L8205" s="16">
        <f t="shared" ref="L8205:L8268" si="1549">IF($H8205="Heating",0,MAX(0,$G8205-J8205))</f>
        <v>0</v>
      </c>
      <c r="M8205" s="17">
        <f t="shared" ca="1" si="1541"/>
        <v>51</v>
      </c>
      <c r="N8205" s="17">
        <f t="shared" ca="1" si="1542"/>
        <v>51</v>
      </c>
      <c r="O8205" s="4"/>
      <c r="P8205" s="4">
        <v>49</v>
      </c>
      <c r="Q8205" s="4">
        <v>47</v>
      </c>
      <c r="R8205" s="4">
        <v>8</v>
      </c>
      <c r="S8205" s="4">
        <v>38</v>
      </c>
      <c r="T8205" s="4">
        <v>20</v>
      </c>
      <c r="U8205" s="4">
        <v>53</v>
      </c>
      <c r="V8205" s="13">
        <v>19</v>
      </c>
      <c r="W8205" s="4">
        <v>46</v>
      </c>
      <c r="X8205" s="4">
        <v>47</v>
      </c>
      <c r="Y8205">
        <f t="shared" ref="Y8205:Y8268" si="1550">1.08*400*K8205</f>
        <v>0</v>
      </c>
      <c r="Z8205">
        <f t="shared" ref="Z8205:Z8268" si="1551">1.08*400*L8205</f>
        <v>0</v>
      </c>
    </row>
    <row r="8206" spans="2:26" x14ac:dyDescent="0.25">
      <c r="B8206" s="11">
        <f t="shared" ref="B8206:B8269" si="1552">B8205+1/24</f>
        <v>44903.416666646794</v>
      </c>
      <c r="C8206" s="1">
        <f t="shared" si="1543"/>
        <v>12</v>
      </c>
      <c r="D8206" s="1">
        <f t="shared" si="1544"/>
        <v>4</v>
      </c>
      <c r="E8206" s="12">
        <f t="shared" si="1545"/>
        <v>11</v>
      </c>
      <c r="F8206" s="124" t="str">
        <f t="shared" si="1546"/>
        <v>0</v>
      </c>
      <c r="G8206" s="1">
        <f ca="1">(OFFSET(O8206,0,MATCH(Customer!$J$6,'CDH &amp; HDH'!$P$11:$X$11,0)))</f>
        <v>22</v>
      </c>
      <c r="H8206" s="1" t="str">
        <f t="shared" si="1547"/>
        <v>Heating</v>
      </c>
      <c r="I8206" s="1">
        <f ca="1">OFFSET(IF($H8206="Cooling",Customer!$C$25,Customer!$C$52),E8206,D8206)</f>
        <v>70</v>
      </c>
      <c r="J8206" s="1">
        <f ca="1">OFFSET(IF($H8206="Cooling",Customer!$L$25,Customer!$L$52),$E8206,$D8206)</f>
        <v>70</v>
      </c>
      <c r="K8206" s="16">
        <f t="shared" si="1548"/>
        <v>0</v>
      </c>
      <c r="L8206" s="16">
        <f t="shared" si="1549"/>
        <v>0</v>
      </c>
      <c r="M8206" s="17">
        <f t="shared" ca="1" si="1541"/>
        <v>48</v>
      </c>
      <c r="N8206" s="17">
        <f t="shared" ca="1" si="1542"/>
        <v>48</v>
      </c>
      <c r="O8206" s="4"/>
      <c r="P8206" s="4">
        <v>50</v>
      </c>
      <c r="Q8206" s="4">
        <v>47</v>
      </c>
      <c r="R8206" s="4">
        <v>11</v>
      </c>
      <c r="S8206" s="4">
        <v>38</v>
      </c>
      <c r="T8206" s="4">
        <v>23</v>
      </c>
      <c r="U8206" s="4">
        <v>56</v>
      </c>
      <c r="V8206" s="13">
        <v>22</v>
      </c>
      <c r="W8206" s="4">
        <v>47</v>
      </c>
      <c r="X8206" s="4">
        <v>49</v>
      </c>
      <c r="Y8206">
        <f t="shared" si="1550"/>
        <v>0</v>
      </c>
      <c r="Z8206">
        <f t="shared" si="1551"/>
        <v>0</v>
      </c>
    </row>
    <row r="8207" spans="2:26" x14ac:dyDescent="0.25">
      <c r="B8207" s="11">
        <f t="shared" si="1552"/>
        <v>44903.458333313458</v>
      </c>
      <c r="C8207" s="1">
        <f t="shared" si="1543"/>
        <v>12</v>
      </c>
      <c r="D8207" s="1">
        <f t="shared" si="1544"/>
        <v>4</v>
      </c>
      <c r="E8207" s="12">
        <f t="shared" si="1545"/>
        <v>12</v>
      </c>
      <c r="F8207" s="124" t="str">
        <f t="shared" si="1546"/>
        <v>0</v>
      </c>
      <c r="G8207" s="1">
        <f ca="1">(OFFSET(O8207,0,MATCH(Customer!$J$6,'CDH &amp; HDH'!$P$11:$X$11,0)))</f>
        <v>25</v>
      </c>
      <c r="H8207" s="1" t="str">
        <f t="shared" si="1547"/>
        <v>Heating</v>
      </c>
      <c r="I8207" s="1">
        <f ca="1">OFFSET(IF($H8207="Cooling",Customer!$C$25,Customer!$C$52),E8207,D8207)</f>
        <v>70</v>
      </c>
      <c r="J8207" s="1">
        <f ca="1">OFFSET(IF($H8207="Cooling",Customer!$L$25,Customer!$L$52),$E8207,$D8207)</f>
        <v>70</v>
      </c>
      <c r="K8207" s="16">
        <f t="shared" si="1548"/>
        <v>0</v>
      </c>
      <c r="L8207" s="16">
        <f t="shared" si="1549"/>
        <v>0</v>
      </c>
      <c r="M8207" s="17">
        <f t="shared" ca="1" si="1541"/>
        <v>45</v>
      </c>
      <c r="N8207" s="17">
        <f t="shared" ca="1" si="1542"/>
        <v>45</v>
      </c>
      <c r="O8207" s="4"/>
      <c r="P8207" s="4">
        <v>53</v>
      </c>
      <c r="Q8207" s="4">
        <v>48</v>
      </c>
      <c r="R8207" s="4">
        <v>15</v>
      </c>
      <c r="S8207" s="4">
        <v>38</v>
      </c>
      <c r="T8207" s="4">
        <v>25</v>
      </c>
      <c r="U8207" s="4">
        <v>60</v>
      </c>
      <c r="V8207" s="13">
        <v>25</v>
      </c>
      <c r="W8207" s="4">
        <v>47</v>
      </c>
      <c r="X8207" s="4">
        <v>49</v>
      </c>
      <c r="Y8207">
        <f t="shared" si="1550"/>
        <v>0</v>
      </c>
      <c r="Z8207">
        <f t="shared" si="1551"/>
        <v>0</v>
      </c>
    </row>
    <row r="8208" spans="2:26" x14ac:dyDescent="0.25">
      <c r="B8208" s="11">
        <f t="shared" si="1552"/>
        <v>44903.499999980122</v>
      </c>
      <c r="C8208" s="1">
        <f t="shared" si="1543"/>
        <v>12</v>
      </c>
      <c r="D8208" s="1">
        <f t="shared" si="1544"/>
        <v>4</v>
      </c>
      <c r="E8208" s="12">
        <f t="shared" si="1545"/>
        <v>13</v>
      </c>
      <c r="F8208" s="124" t="str">
        <f t="shared" si="1546"/>
        <v>0</v>
      </c>
      <c r="G8208" s="1">
        <f ca="1">(OFFSET(O8208,0,MATCH(Customer!$J$6,'CDH &amp; HDH'!$P$11:$X$11,0)))</f>
        <v>26</v>
      </c>
      <c r="H8208" s="1" t="str">
        <f t="shared" si="1547"/>
        <v>Heating</v>
      </c>
      <c r="I8208" s="1">
        <f ca="1">OFFSET(IF($H8208="Cooling",Customer!$C$25,Customer!$C$52),E8208,D8208)</f>
        <v>70</v>
      </c>
      <c r="J8208" s="1">
        <f ca="1">OFFSET(IF($H8208="Cooling",Customer!$L$25,Customer!$L$52),$E8208,$D8208)</f>
        <v>70</v>
      </c>
      <c r="K8208" s="16">
        <f t="shared" si="1548"/>
        <v>0</v>
      </c>
      <c r="L8208" s="16">
        <f t="shared" si="1549"/>
        <v>0</v>
      </c>
      <c r="M8208" s="17">
        <f t="shared" ca="1" si="1541"/>
        <v>44</v>
      </c>
      <c r="N8208" s="17">
        <f t="shared" ca="1" si="1542"/>
        <v>44</v>
      </c>
      <c r="O8208" s="4"/>
      <c r="P8208" s="4">
        <v>54</v>
      </c>
      <c r="Q8208" s="4">
        <v>48</v>
      </c>
      <c r="R8208" s="4">
        <v>18</v>
      </c>
      <c r="S8208" s="4">
        <v>37</v>
      </c>
      <c r="T8208" s="4">
        <v>29</v>
      </c>
      <c r="U8208" s="4">
        <v>63</v>
      </c>
      <c r="V8208" s="13">
        <v>26</v>
      </c>
      <c r="W8208" s="4">
        <v>48</v>
      </c>
      <c r="X8208" s="4">
        <v>48</v>
      </c>
      <c r="Y8208">
        <f t="shared" si="1550"/>
        <v>0</v>
      </c>
      <c r="Z8208">
        <f t="shared" si="1551"/>
        <v>0</v>
      </c>
    </row>
    <row r="8209" spans="2:26" x14ac:dyDescent="0.25">
      <c r="B8209" s="11">
        <f t="shared" si="1552"/>
        <v>44903.541666646786</v>
      </c>
      <c r="C8209" s="1">
        <f t="shared" si="1543"/>
        <v>12</v>
      </c>
      <c r="D8209" s="1">
        <f t="shared" si="1544"/>
        <v>4</v>
      </c>
      <c r="E8209" s="12">
        <f t="shared" si="1545"/>
        <v>14</v>
      </c>
      <c r="F8209" s="124" t="str">
        <f t="shared" si="1546"/>
        <v>0</v>
      </c>
      <c r="G8209" s="1">
        <f ca="1">(OFFSET(O8209,0,MATCH(Customer!$J$6,'CDH &amp; HDH'!$P$11:$X$11,0)))</f>
        <v>27</v>
      </c>
      <c r="H8209" s="1" t="str">
        <f t="shared" si="1547"/>
        <v>Heating</v>
      </c>
      <c r="I8209" s="1">
        <f ca="1">OFFSET(IF($H8209="Cooling",Customer!$C$25,Customer!$C$52),E8209,D8209)</f>
        <v>70</v>
      </c>
      <c r="J8209" s="1">
        <f ca="1">OFFSET(IF($H8209="Cooling",Customer!$L$25,Customer!$L$52),$E8209,$D8209)</f>
        <v>70</v>
      </c>
      <c r="K8209" s="16">
        <f t="shared" si="1548"/>
        <v>0</v>
      </c>
      <c r="L8209" s="16">
        <f t="shared" si="1549"/>
        <v>0</v>
      </c>
      <c r="M8209" s="17">
        <f t="shared" ca="1" si="1541"/>
        <v>43</v>
      </c>
      <c r="N8209" s="17">
        <f t="shared" ca="1" si="1542"/>
        <v>43</v>
      </c>
      <c r="O8209" s="4"/>
      <c r="P8209" s="4">
        <v>54</v>
      </c>
      <c r="Q8209" s="4">
        <v>49</v>
      </c>
      <c r="R8209" s="4">
        <v>18</v>
      </c>
      <c r="S8209" s="4">
        <v>35</v>
      </c>
      <c r="T8209" s="4">
        <v>30</v>
      </c>
      <c r="U8209" s="4">
        <v>64</v>
      </c>
      <c r="V8209" s="13">
        <v>27</v>
      </c>
      <c r="W8209" s="4">
        <v>49</v>
      </c>
      <c r="X8209" s="4">
        <v>49</v>
      </c>
      <c r="Y8209">
        <f t="shared" si="1550"/>
        <v>0</v>
      </c>
      <c r="Z8209">
        <f t="shared" si="1551"/>
        <v>0</v>
      </c>
    </row>
    <row r="8210" spans="2:26" x14ac:dyDescent="0.25">
      <c r="B8210" s="11">
        <f t="shared" si="1552"/>
        <v>44903.583333313451</v>
      </c>
      <c r="C8210" s="1">
        <f t="shared" si="1543"/>
        <v>12</v>
      </c>
      <c r="D8210" s="1">
        <f t="shared" si="1544"/>
        <v>4</v>
      </c>
      <c r="E8210" s="12">
        <f t="shared" si="1545"/>
        <v>15</v>
      </c>
      <c r="F8210" s="124" t="str">
        <f t="shared" si="1546"/>
        <v>0</v>
      </c>
      <c r="G8210" s="1">
        <f ca="1">(OFFSET(O8210,0,MATCH(Customer!$J$6,'CDH &amp; HDH'!$P$11:$X$11,0)))</f>
        <v>29</v>
      </c>
      <c r="H8210" s="1" t="str">
        <f t="shared" si="1547"/>
        <v>Heating</v>
      </c>
      <c r="I8210" s="1">
        <f ca="1">OFFSET(IF($H8210="Cooling",Customer!$C$25,Customer!$C$52),E8210,D8210)</f>
        <v>70</v>
      </c>
      <c r="J8210" s="1">
        <f ca="1">OFFSET(IF($H8210="Cooling",Customer!$L$25,Customer!$L$52),$E8210,$D8210)</f>
        <v>70</v>
      </c>
      <c r="K8210" s="16">
        <f t="shared" si="1548"/>
        <v>0</v>
      </c>
      <c r="L8210" s="16">
        <f t="shared" si="1549"/>
        <v>0</v>
      </c>
      <c r="M8210" s="17">
        <f t="shared" ca="1" si="1541"/>
        <v>41</v>
      </c>
      <c r="N8210" s="17">
        <f t="shared" ca="1" si="1542"/>
        <v>41</v>
      </c>
      <c r="O8210" s="4"/>
      <c r="P8210" s="4">
        <v>54</v>
      </c>
      <c r="Q8210" s="4">
        <v>50</v>
      </c>
      <c r="R8210" s="4">
        <v>19</v>
      </c>
      <c r="S8210" s="4">
        <v>35</v>
      </c>
      <c r="T8210" s="4">
        <v>31</v>
      </c>
      <c r="U8210" s="4">
        <v>63</v>
      </c>
      <c r="V8210" s="13">
        <v>29</v>
      </c>
      <c r="W8210" s="4">
        <v>50</v>
      </c>
      <c r="X8210" s="4">
        <v>49</v>
      </c>
      <c r="Y8210">
        <f t="shared" si="1550"/>
        <v>0</v>
      </c>
      <c r="Z8210">
        <f t="shared" si="1551"/>
        <v>0</v>
      </c>
    </row>
    <row r="8211" spans="2:26" x14ac:dyDescent="0.25">
      <c r="B8211" s="11">
        <f t="shared" si="1552"/>
        <v>44903.624999980115</v>
      </c>
      <c r="C8211" s="1">
        <f t="shared" si="1543"/>
        <v>12</v>
      </c>
      <c r="D8211" s="1">
        <f t="shared" si="1544"/>
        <v>4</v>
      </c>
      <c r="E8211" s="12">
        <f t="shared" si="1545"/>
        <v>16</v>
      </c>
      <c r="F8211" s="124" t="str">
        <f t="shared" si="1546"/>
        <v>0</v>
      </c>
      <c r="G8211" s="1">
        <f ca="1">(OFFSET(O8211,0,MATCH(Customer!$J$6,'CDH &amp; HDH'!$P$11:$X$11,0)))</f>
        <v>30</v>
      </c>
      <c r="H8211" s="1" t="str">
        <f t="shared" si="1547"/>
        <v>Heating</v>
      </c>
      <c r="I8211" s="1">
        <f ca="1">OFFSET(IF($H8211="Cooling",Customer!$C$25,Customer!$C$52),E8211,D8211)</f>
        <v>70</v>
      </c>
      <c r="J8211" s="1">
        <f ca="1">OFFSET(IF($H8211="Cooling",Customer!$L$25,Customer!$L$52),$E8211,$D8211)</f>
        <v>70</v>
      </c>
      <c r="K8211" s="16">
        <f t="shared" si="1548"/>
        <v>0</v>
      </c>
      <c r="L8211" s="16">
        <f t="shared" si="1549"/>
        <v>0</v>
      </c>
      <c r="M8211" s="17">
        <f t="shared" ca="1" si="1541"/>
        <v>40</v>
      </c>
      <c r="N8211" s="17">
        <f t="shared" ca="1" si="1542"/>
        <v>40</v>
      </c>
      <c r="O8211" s="4"/>
      <c r="P8211" s="4">
        <v>52</v>
      </c>
      <c r="Q8211" s="4">
        <v>51</v>
      </c>
      <c r="R8211" s="4">
        <v>19</v>
      </c>
      <c r="S8211" s="4">
        <v>33</v>
      </c>
      <c r="T8211" s="4">
        <v>31</v>
      </c>
      <c r="U8211" s="4">
        <v>63</v>
      </c>
      <c r="V8211" s="13">
        <v>30</v>
      </c>
      <c r="W8211" s="4">
        <v>49</v>
      </c>
      <c r="X8211" s="4">
        <v>49</v>
      </c>
      <c r="Y8211">
        <f t="shared" si="1550"/>
        <v>0</v>
      </c>
      <c r="Z8211">
        <f t="shared" si="1551"/>
        <v>0</v>
      </c>
    </row>
    <row r="8212" spans="2:26" x14ac:dyDescent="0.25">
      <c r="B8212" s="11">
        <f t="shared" si="1552"/>
        <v>44903.666666646779</v>
      </c>
      <c r="C8212" s="1">
        <f t="shared" si="1543"/>
        <v>12</v>
      </c>
      <c r="D8212" s="1">
        <f t="shared" si="1544"/>
        <v>4</v>
      </c>
      <c r="E8212" s="12">
        <f t="shared" si="1545"/>
        <v>17</v>
      </c>
      <c r="F8212" s="124" t="str">
        <f t="shared" si="1546"/>
        <v>0</v>
      </c>
      <c r="G8212" s="1">
        <f ca="1">(OFFSET(O8212,0,MATCH(Customer!$J$6,'CDH &amp; HDH'!$P$11:$X$11,0)))</f>
        <v>31</v>
      </c>
      <c r="H8212" s="1" t="str">
        <f t="shared" si="1547"/>
        <v>Heating</v>
      </c>
      <c r="I8212" s="1">
        <f ca="1">OFFSET(IF($H8212="Cooling",Customer!$C$25,Customer!$C$52),E8212,D8212)</f>
        <v>70</v>
      </c>
      <c r="J8212" s="1">
        <f ca="1">OFFSET(IF($H8212="Cooling",Customer!$L$25,Customer!$L$52),$E8212,$D8212)</f>
        <v>70</v>
      </c>
      <c r="K8212" s="16">
        <f t="shared" si="1548"/>
        <v>0</v>
      </c>
      <c r="L8212" s="16">
        <f t="shared" si="1549"/>
        <v>0</v>
      </c>
      <c r="M8212" s="17">
        <f t="shared" ca="1" si="1541"/>
        <v>39</v>
      </c>
      <c r="N8212" s="17">
        <f t="shared" ca="1" si="1542"/>
        <v>39</v>
      </c>
      <c r="O8212" s="4"/>
      <c r="P8212" s="4">
        <v>53</v>
      </c>
      <c r="Q8212" s="4">
        <v>48</v>
      </c>
      <c r="R8212" s="4">
        <v>19</v>
      </c>
      <c r="S8212" s="4">
        <v>31</v>
      </c>
      <c r="T8212" s="4">
        <v>30</v>
      </c>
      <c r="U8212" s="4">
        <v>61</v>
      </c>
      <c r="V8212" s="13">
        <v>31</v>
      </c>
      <c r="W8212" s="4">
        <v>50</v>
      </c>
      <c r="X8212" s="4">
        <v>48</v>
      </c>
      <c r="Y8212">
        <f t="shared" si="1550"/>
        <v>0</v>
      </c>
      <c r="Z8212">
        <f t="shared" si="1551"/>
        <v>0</v>
      </c>
    </row>
    <row r="8213" spans="2:26" x14ac:dyDescent="0.25">
      <c r="B8213" s="11">
        <f t="shared" si="1552"/>
        <v>44903.708333313443</v>
      </c>
      <c r="C8213" s="1">
        <f t="shared" si="1543"/>
        <v>12</v>
      </c>
      <c r="D8213" s="1">
        <f t="shared" si="1544"/>
        <v>4</v>
      </c>
      <c r="E8213" s="12">
        <f t="shared" si="1545"/>
        <v>18</v>
      </c>
      <c r="F8213" s="124" t="str">
        <f t="shared" si="1546"/>
        <v>0</v>
      </c>
      <c r="G8213" s="1">
        <f ca="1">(OFFSET(O8213,0,MATCH(Customer!$J$6,'CDH &amp; HDH'!$P$11:$X$11,0)))</f>
        <v>32</v>
      </c>
      <c r="H8213" s="1" t="str">
        <f t="shared" si="1547"/>
        <v>Heating</v>
      </c>
      <c r="I8213" s="1">
        <f ca="1">OFFSET(IF($H8213="Cooling",Customer!$C$25,Customer!$C$52),E8213,D8213)</f>
        <v>70</v>
      </c>
      <c r="J8213" s="1">
        <f ca="1">OFFSET(IF($H8213="Cooling",Customer!$L$25,Customer!$L$52),$E8213,$D8213)</f>
        <v>70</v>
      </c>
      <c r="K8213" s="16">
        <f t="shared" si="1548"/>
        <v>0</v>
      </c>
      <c r="L8213" s="16">
        <f t="shared" si="1549"/>
        <v>0</v>
      </c>
      <c r="M8213" s="17">
        <f t="shared" ca="1" si="1541"/>
        <v>38</v>
      </c>
      <c r="N8213" s="17">
        <f t="shared" ca="1" si="1542"/>
        <v>38</v>
      </c>
      <c r="O8213" s="4"/>
      <c r="P8213" s="4">
        <v>53</v>
      </c>
      <c r="Q8213" s="4">
        <v>42</v>
      </c>
      <c r="R8213" s="4">
        <v>18</v>
      </c>
      <c r="S8213" s="4">
        <v>30</v>
      </c>
      <c r="T8213" s="4">
        <v>31</v>
      </c>
      <c r="U8213" s="4">
        <v>61</v>
      </c>
      <c r="V8213" s="13">
        <v>32</v>
      </c>
      <c r="W8213" s="4">
        <v>48</v>
      </c>
      <c r="X8213" s="4">
        <v>49</v>
      </c>
      <c r="Y8213">
        <f t="shared" si="1550"/>
        <v>0</v>
      </c>
      <c r="Z8213">
        <f t="shared" si="1551"/>
        <v>0</v>
      </c>
    </row>
    <row r="8214" spans="2:26" x14ac:dyDescent="0.25">
      <c r="B8214" s="11">
        <f t="shared" si="1552"/>
        <v>44903.749999980108</v>
      </c>
      <c r="C8214" s="1">
        <f t="shared" si="1543"/>
        <v>12</v>
      </c>
      <c r="D8214" s="1">
        <f t="shared" si="1544"/>
        <v>4</v>
      </c>
      <c r="E8214" s="12">
        <f t="shared" si="1545"/>
        <v>19</v>
      </c>
      <c r="F8214" s="124" t="str">
        <f t="shared" si="1546"/>
        <v>0</v>
      </c>
      <c r="G8214" s="1">
        <f ca="1">(OFFSET(O8214,0,MATCH(Customer!$J$6,'CDH &amp; HDH'!$P$11:$X$11,0)))</f>
        <v>33</v>
      </c>
      <c r="H8214" s="1" t="str">
        <f t="shared" si="1547"/>
        <v>Heating</v>
      </c>
      <c r="I8214" s="1">
        <f ca="1">OFFSET(IF($H8214="Cooling",Customer!$C$25,Customer!$C$52),E8214,D8214)</f>
        <v>66</v>
      </c>
      <c r="J8214" s="1">
        <f ca="1">OFFSET(IF($H8214="Cooling",Customer!$L$25,Customer!$L$52),$E8214,$D8214)</f>
        <v>64</v>
      </c>
      <c r="K8214" s="16">
        <f t="shared" si="1548"/>
        <v>0</v>
      </c>
      <c r="L8214" s="16">
        <f t="shared" si="1549"/>
        <v>0</v>
      </c>
      <c r="M8214" s="17">
        <f t="shared" ca="1" si="1541"/>
        <v>33</v>
      </c>
      <c r="N8214" s="17">
        <f t="shared" ca="1" si="1542"/>
        <v>31</v>
      </c>
      <c r="O8214" s="4"/>
      <c r="P8214" s="4">
        <v>53</v>
      </c>
      <c r="Q8214" s="4">
        <v>40</v>
      </c>
      <c r="R8214" s="4">
        <v>18</v>
      </c>
      <c r="S8214" s="4">
        <v>30</v>
      </c>
      <c r="T8214" s="4">
        <v>32</v>
      </c>
      <c r="U8214" s="4">
        <v>63</v>
      </c>
      <c r="V8214" s="13">
        <v>33</v>
      </c>
      <c r="W8214" s="4">
        <v>48</v>
      </c>
      <c r="X8214" s="4">
        <v>47</v>
      </c>
      <c r="Y8214">
        <f t="shared" si="1550"/>
        <v>0</v>
      </c>
      <c r="Z8214">
        <f t="shared" si="1551"/>
        <v>0</v>
      </c>
    </row>
    <row r="8215" spans="2:26" x14ac:dyDescent="0.25">
      <c r="B8215" s="11">
        <f t="shared" si="1552"/>
        <v>44903.791666646772</v>
      </c>
      <c r="C8215" s="1">
        <f t="shared" si="1543"/>
        <v>12</v>
      </c>
      <c r="D8215" s="1">
        <f t="shared" si="1544"/>
        <v>4</v>
      </c>
      <c r="E8215" s="12">
        <f t="shared" si="1545"/>
        <v>20</v>
      </c>
      <c r="F8215" s="124" t="str">
        <f t="shared" si="1546"/>
        <v>0</v>
      </c>
      <c r="G8215" s="1">
        <f ca="1">(OFFSET(O8215,0,MATCH(Customer!$J$6,'CDH &amp; HDH'!$P$11:$X$11,0)))</f>
        <v>30</v>
      </c>
      <c r="H8215" s="1" t="str">
        <f t="shared" si="1547"/>
        <v>Heating</v>
      </c>
      <c r="I8215" s="1">
        <f ca="1">OFFSET(IF($H8215="Cooling",Customer!$C$25,Customer!$C$52),E8215,D8215)</f>
        <v>66</v>
      </c>
      <c r="J8215" s="1">
        <f ca="1">OFFSET(IF($H8215="Cooling",Customer!$L$25,Customer!$L$52),$E8215,$D8215)</f>
        <v>64</v>
      </c>
      <c r="K8215" s="16">
        <f t="shared" si="1548"/>
        <v>0</v>
      </c>
      <c r="L8215" s="16">
        <f t="shared" si="1549"/>
        <v>0</v>
      </c>
      <c r="M8215" s="17">
        <f t="shared" ca="1" si="1541"/>
        <v>36</v>
      </c>
      <c r="N8215" s="17">
        <f t="shared" ca="1" si="1542"/>
        <v>34</v>
      </c>
      <c r="O8215" s="4"/>
      <c r="P8215" s="4">
        <v>53</v>
      </c>
      <c r="Q8215" s="4">
        <v>39</v>
      </c>
      <c r="R8215" s="4">
        <v>18</v>
      </c>
      <c r="S8215" s="4">
        <v>30</v>
      </c>
      <c r="T8215" s="4">
        <v>31</v>
      </c>
      <c r="U8215" s="4">
        <v>63</v>
      </c>
      <c r="V8215" s="13">
        <v>30</v>
      </c>
      <c r="W8215" s="4">
        <v>48</v>
      </c>
      <c r="X8215" s="4">
        <v>48</v>
      </c>
      <c r="Y8215">
        <f t="shared" si="1550"/>
        <v>0</v>
      </c>
      <c r="Z8215">
        <f t="shared" si="1551"/>
        <v>0</v>
      </c>
    </row>
    <row r="8216" spans="2:26" x14ac:dyDescent="0.25">
      <c r="B8216" s="11">
        <f t="shared" si="1552"/>
        <v>44903.833333313436</v>
      </c>
      <c r="C8216" s="1">
        <f t="shared" si="1543"/>
        <v>12</v>
      </c>
      <c r="D8216" s="1">
        <f t="shared" si="1544"/>
        <v>4</v>
      </c>
      <c r="E8216" s="12">
        <f t="shared" si="1545"/>
        <v>21</v>
      </c>
      <c r="F8216" s="124" t="str">
        <f t="shared" si="1546"/>
        <v>0</v>
      </c>
      <c r="G8216" s="1">
        <f ca="1">(OFFSET(O8216,0,MATCH(Customer!$J$6,'CDH &amp; HDH'!$P$11:$X$11,0)))</f>
        <v>30</v>
      </c>
      <c r="H8216" s="1" t="str">
        <f t="shared" si="1547"/>
        <v>Heating</v>
      </c>
      <c r="I8216" s="1">
        <f ca="1">OFFSET(IF($H8216="Cooling",Customer!$C$25,Customer!$C$52),E8216,D8216)</f>
        <v>66</v>
      </c>
      <c r="J8216" s="1">
        <f ca="1">OFFSET(IF($H8216="Cooling",Customer!$L$25,Customer!$L$52),$E8216,$D8216)</f>
        <v>64</v>
      </c>
      <c r="K8216" s="16">
        <f t="shared" si="1548"/>
        <v>0</v>
      </c>
      <c r="L8216" s="16">
        <f t="shared" si="1549"/>
        <v>0</v>
      </c>
      <c r="M8216" s="17">
        <f t="shared" ca="1" si="1541"/>
        <v>36</v>
      </c>
      <c r="N8216" s="17">
        <f t="shared" ca="1" si="1542"/>
        <v>34</v>
      </c>
      <c r="O8216" s="4"/>
      <c r="P8216" s="4">
        <v>52</v>
      </c>
      <c r="Q8216" s="4">
        <v>39</v>
      </c>
      <c r="R8216" s="4">
        <v>18</v>
      </c>
      <c r="S8216" s="4">
        <v>29</v>
      </c>
      <c r="T8216" s="4">
        <v>31</v>
      </c>
      <c r="U8216" s="4">
        <v>65</v>
      </c>
      <c r="V8216" s="13">
        <v>30</v>
      </c>
      <c r="W8216" s="4">
        <v>47</v>
      </c>
      <c r="X8216" s="4">
        <v>49</v>
      </c>
      <c r="Y8216">
        <f t="shared" si="1550"/>
        <v>0</v>
      </c>
      <c r="Z8216">
        <f t="shared" si="1551"/>
        <v>0</v>
      </c>
    </row>
    <row r="8217" spans="2:26" x14ac:dyDescent="0.25">
      <c r="B8217" s="11">
        <f t="shared" si="1552"/>
        <v>44903.8749999801</v>
      </c>
      <c r="C8217" s="1">
        <f t="shared" si="1543"/>
        <v>12</v>
      </c>
      <c r="D8217" s="1">
        <f t="shared" si="1544"/>
        <v>4</v>
      </c>
      <c r="E8217" s="12">
        <f t="shared" si="1545"/>
        <v>22</v>
      </c>
      <c r="F8217" s="124" t="str">
        <f t="shared" si="1546"/>
        <v>0</v>
      </c>
      <c r="G8217" s="1">
        <f ca="1">(OFFSET(O8217,0,MATCH(Customer!$J$6,'CDH &amp; HDH'!$P$11:$X$11,0)))</f>
        <v>31</v>
      </c>
      <c r="H8217" s="1" t="str">
        <f t="shared" si="1547"/>
        <v>Heating</v>
      </c>
      <c r="I8217" s="1">
        <f ca="1">OFFSET(IF($H8217="Cooling",Customer!$C$25,Customer!$C$52),E8217,D8217)</f>
        <v>66</v>
      </c>
      <c r="J8217" s="1">
        <f ca="1">OFFSET(IF($H8217="Cooling",Customer!$L$25,Customer!$L$52),$E8217,$D8217)</f>
        <v>64</v>
      </c>
      <c r="K8217" s="16">
        <f t="shared" si="1548"/>
        <v>0</v>
      </c>
      <c r="L8217" s="16">
        <f t="shared" si="1549"/>
        <v>0</v>
      </c>
      <c r="M8217" s="17">
        <f t="shared" ca="1" si="1541"/>
        <v>35</v>
      </c>
      <c r="N8217" s="17">
        <f t="shared" ca="1" si="1542"/>
        <v>33</v>
      </c>
      <c r="O8217" s="4"/>
      <c r="P8217" s="4">
        <v>53</v>
      </c>
      <c r="Q8217" s="4">
        <v>38</v>
      </c>
      <c r="R8217" s="4">
        <v>18</v>
      </c>
      <c r="S8217" s="4">
        <v>30</v>
      </c>
      <c r="T8217" s="4">
        <v>31</v>
      </c>
      <c r="U8217" s="4">
        <v>60</v>
      </c>
      <c r="V8217" s="13">
        <v>31</v>
      </c>
      <c r="W8217" s="4">
        <v>43</v>
      </c>
      <c r="X8217" s="4">
        <v>48</v>
      </c>
      <c r="Y8217">
        <f t="shared" si="1550"/>
        <v>0</v>
      </c>
      <c r="Z8217">
        <f t="shared" si="1551"/>
        <v>0</v>
      </c>
    </row>
    <row r="8218" spans="2:26" x14ac:dyDescent="0.25">
      <c r="B8218" s="11">
        <f t="shared" si="1552"/>
        <v>44903.916666646764</v>
      </c>
      <c r="C8218" s="1">
        <f t="shared" si="1543"/>
        <v>12</v>
      </c>
      <c r="D8218" s="1">
        <f t="shared" si="1544"/>
        <v>4</v>
      </c>
      <c r="E8218" s="12">
        <f t="shared" si="1545"/>
        <v>23</v>
      </c>
      <c r="F8218" s="124" t="str">
        <f t="shared" si="1546"/>
        <v>0</v>
      </c>
      <c r="G8218" s="1">
        <f ca="1">(OFFSET(O8218,0,MATCH(Customer!$J$6,'CDH &amp; HDH'!$P$11:$X$11,0)))</f>
        <v>32</v>
      </c>
      <c r="H8218" s="1" t="str">
        <f t="shared" si="1547"/>
        <v>Heating</v>
      </c>
      <c r="I8218" s="1">
        <f ca="1">OFFSET(IF($H8218="Cooling",Customer!$C$25,Customer!$C$52),E8218,D8218)</f>
        <v>66</v>
      </c>
      <c r="J8218" s="1">
        <f ca="1">OFFSET(IF($H8218="Cooling",Customer!$L$25,Customer!$L$52),$E8218,$D8218)</f>
        <v>64</v>
      </c>
      <c r="K8218" s="16">
        <f t="shared" si="1548"/>
        <v>0</v>
      </c>
      <c r="L8218" s="16">
        <f t="shared" si="1549"/>
        <v>0</v>
      </c>
      <c r="M8218" s="17">
        <f t="shared" ca="1" si="1541"/>
        <v>34</v>
      </c>
      <c r="N8218" s="17">
        <f t="shared" ca="1" si="1542"/>
        <v>32</v>
      </c>
      <c r="O8218" s="4"/>
      <c r="P8218" s="4">
        <v>53</v>
      </c>
      <c r="Q8218" s="4">
        <v>38</v>
      </c>
      <c r="R8218" s="4">
        <v>18</v>
      </c>
      <c r="S8218" s="4">
        <v>30</v>
      </c>
      <c r="T8218" s="4">
        <v>32</v>
      </c>
      <c r="U8218" s="4">
        <v>59</v>
      </c>
      <c r="V8218" s="13">
        <v>32</v>
      </c>
      <c r="W8218" s="4">
        <v>41</v>
      </c>
      <c r="X8218" s="4">
        <v>45</v>
      </c>
      <c r="Y8218">
        <f t="shared" si="1550"/>
        <v>0</v>
      </c>
      <c r="Z8218">
        <f t="shared" si="1551"/>
        <v>0</v>
      </c>
    </row>
    <row r="8219" spans="2:26" x14ac:dyDescent="0.25">
      <c r="B8219" s="11">
        <f t="shared" si="1552"/>
        <v>44903.958333313429</v>
      </c>
      <c r="C8219" s="1">
        <f t="shared" si="1543"/>
        <v>12</v>
      </c>
      <c r="D8219" s="1">
        <f t="shared" si="1544"/>
        <v>4</v>
      </c>
      <c r="E8219" s="12">
        <f t="shared" si="1545"/>
        <v>24</v>
      </c>
      <c r="F8219" s="124" t="str">
        <f t="shared" si="1546"/>
        <v>0</v>
      </c>
      <c r="G8219" s="1">
        <f ca="1">(OFFSET(O8219,0,MATCH(Customer!$J$6,'CDH &amp; HDH'!$P$11:$X$11,0)))</f>
        <v>31</v>
      </c>
      <c r="H8219" s="1" t="str">
        <f t="shared" si="1547"/>
        <v>Heating</v>
      </c>
      <c r="I8219" s="1">
        <f ca="1">OFFSET(IF($H8219="Cooling",Customer!$C$25,Customer!$C$52),E8219,D8219)</f>
        <v>66</v>
      </c>
      <c r="J8219" s="1">
        <f ca="1">OFFSET(IF($H8219="Cooling",Customer!$L$25,Customer!$L$52),$E8219,$D8219)</f>
        <v>64</v>
      </c>
      <c r="K8219" s="16">
        <f t="shared" si="1548"/>
        <v>0</v>
      </c>
      <c r="L8219" s="16">
        <f t="shared" si="1549"/>
        <v>0</v>
      </c>
      <c r="M8219" s="17">
        <f t="shared" ca="1" si="1541"/>
        <v>35</v>
      </c>
      <c r="N8219" s="17">
        <f t="shared" ca="1" si="1542"/>
        <v>33</v>
      </c>
      <c r="O8219" s="4"/>
      <c r="P8219" s="4">
        <v>53</v>
      </c>
      <c r="Q8219" s="4">
        <v>35</v>
      </c>
      <c r="R8219" s="4">
        <v>19</v>
      </c>
      <c r="S8219" s="4">
        <v>29</v>
      </c>
      <c r="T8219" s="4">
        <v>32</v>
      </c>
      <c r="U8219" s="4">
        <v>58</v>
      </c>
      <c r="V8219" s="13">
        <v>31</v>
      </c>
      <c r="W8219" s="4">
        <v>40</v>
      </c>
      <c r="X8219" s="4">
        <v>44</v>
      </c>
      <c r="Y8219">
        <f t="shared" si="1550"/>
        <v>0</v>
      </c>
      <c r="Z8219">
        <f t="shared" si="1551"/>
        <v>0</v>
      </c>
    </row>
    <row r="8220" spans="2:26" x14ac:dyDescent="0.25">
      <c r="B8220" s="11">
        <f t="shared" si="1552"/>
        <v>44903.999999980093</v>
      </c>
      <c r="C8220" s="1">
        <f t="shared" si="1543"/>
        <v>12</v>
      </c>
      <c r="D8220" s="1">
        <f t="shared" si="1544"/>
        <v>5</v>
      </c>
      <c r="E8220" s="12">
        <f t="shared" si="1545"/>
        <v>1</v>
      </c>
      <c r="F8220" s="124" t="str">
        <f t="shared" si="1546"/>
        <v>0</v>
      </c>
      <c r="G8220" s="1">
        <f ca="1">(OFFSET(O8220,0,MATCH(Customer!$J$6,'CDH &amp; HDH'!$P$11:$X$11,0)))</f>
        <v>32</v>
      </c>
      <c r="H8220" s="1" t="str">
        <f t="shared" si="1547"/>
        <v>Heating</v>
      </c>
      <c r="I8220" s="1">
        <f ca="1">OFFSET(IF($H8220="Cooling",Customer!$C$25,Customer!$C$52),E8220,D8220)</f>
        <v>66</v>
      </c>
      <c r="J8220" s="1">
        <f ca="1">OFFSET(IF($H8220="Cooling",Customer!$L$25,Customer!$L$52),$E8220,$D8220)</f>
        <v>64</v>
      </c>
      <c r="K8220" s="16">
        <f t="shared" si="1548"/>
        <v>0</v>
      </c>
      <c r="L8220" s="16">
        <f t="shared" si="1549"/>
        <v>0</v>
      </c>
      <c r="M8220" s="17">
        <f t="shared" ca="1" si="1541"/>
        <v>34</v>
      </c>
      <c r="N8220" s="17">
        <f t="shared" ca="1" si="1542"/>
        <v>32</v>
      </c>
      <c r="O8220" s="4"/>
      <c r="P8220" s="4">
        <v>54</v>
      </c>
      <c r="Q8220" s="4">
        <v>34</v>
      </c>
      <c r="R8220" s="4">
        <v>19</v>
      </c>
      <c r="S8220" s="4">
        <v>28</v>
      </c>
      <c r="T8220" s="4">
        <v>32</v>
      </c>
      <c r="U8220" s="4">
        <v>60</v>
      </c>
      <c r="V8220" s="13">
        <v>32</v>
      </c>
      <c r="W8220" s="4">
        <v>40</v>
      </c>
      <c r="X8220" s="4">
        <v>43</v>
      </c>
      <c r="Y8220">
        <f t="shared" si="1550"/>
        <v>0</v>
      </c>
      <c r="Z8220">
        <f t="shared" si="1551"/>
        <v>0</v>
      </c>
    </row>
    <row r="8221" spans="2:26" x14ac:dyDescent="0.25">
      <c r="B8221" s="11">
        <f t="shared" si="1552"/>
        <v>44904.041666646757</v>
      </c>
      <c r="C8221" s="1">
        <f t="shared" si="1543"/>
        <v>12</v>
      </c>
      <c r="D8221" s="1">
        <f t="shared" si="1544"/>
        <v>5</v>
      </c>
      <c r="E8221" s="12">
        <f t="shared" si="1545"/>
        <v>2</v>
      </c>
      <c r="F8221" s="124" t="str">
        <f t="shared" si="1546"/>
        <v>0</v>
      </c>
      <c r="G8221" s="1">
        <f ca="1">(OFFSET(O8221,0,MATCH(Customer!$J$6,'CDH &amp; HDH'!$P$11:$X$11,0)))</f>
        <v>33</v>
      </c>
      <c r="H8221" s="1" t="str">
        <f t="shared" si="1547"/>
        <v>Heating</v>
      </c>
      <c r="I8221" s="1">
        <f ca="1">OFFSET(IF($H8221="Cooling",Customer!$C$25,Customer!$C$52),E8221,D8221)</f>
        <v>66</v>
      </c>
      <c r="J8221" s="1">
        <f ca="1">OFFSET(IF($H8221="Cooling",Customer!$L$25,Customer!$L$52),$E8221,$D8221)</f>
        <v>64</v>
      </c>
      <c r="K8221" s="16">
        <f t="shared" si="1548"/>
        <v>0</v>
      </c>
      <c r="L8221" s="16">
        <f t="shared" si="1549"/>
        <v>0</v>
      </c>
      <c r="M8221" s="17">
        <f t="shared" ca="1" si="1541"/>
        <v>33</v>
      </c>
      <c r="N8221" s="17">
        <f t="shared" ca="1" si="1542"/>
        <v>31</v>
      </c>
      <c r="O8221" s="4"/>
      <c r="P8221" s="4">
        <v>53</v>
      </c>
      <c r="Q8221" s="4">
        <v>33</v>
      </c>
      <c r="R8221" s="4">
        <v>21</v>
      </c>
      <c r="S8221" s="4">
        <v>28</v>
      </c>
      <c r="T8221" s="4">
        <v>33</v>
      </c>
      <c r="U8221" s="4">
        <v>60</v>
      </c>
      <c r="V8221" s="13">
        <v>33</v>
      </c>
      <c r="W8221" s="4">
        <v>39</v>
      </c>
      <c r="X8221" s="4">
        <v>43</v>
      </c>
      <c r="Y8221">
        <f t="shared" si="1550"/>
        <v>0</v>
      </c>
      <c r="Z8221">
        <f t="shared" si="1551"/>
        <v>0</v>
      </c>
    </row>
    <row r="8222" spans="2:26" x14ac:dyDescent="0.25">
      <c r="B8222" s="11">
        <f t="shared" si="1552"/>
        <v>44904.083333313421</v>
      </c>
      <c r="C8222" s="1">
        <f t="shared" si="1543"/>
        <v>12</v>
      </c>
      <c r="D8222" s="1">
        <f t="shared" si="1544"/>
        <v>5</v>
      </c>
      <c r="E8222" s="12">
        <f t="shared" si="1545"/>
        <v>3</v>
      </c>
      <c r="F8222" s="124" t="str">
        <f t="shared" si="1546"/>
        <v>0</v>
      </c>
      <c r="G8222" s="1">
        <f ca="1">(OFFSET(O8222,0,MATCH(Customer!$J$6,'CDH &amp; HDH'!$P$11:$X$11,0)))</f>
        <v>36</v>
      </c>
      <c r="H8222" s="1" t="str">
        <f t="shared" si="1547"/>
        <v>Heating</v>
      </c>
      <c r="I8222" s="1">
        <f ca="1">OFFSET(IF($H8222="Cooling",Customer!$C$25,Customer!$C$52),E8222,D8222)</f>
        <v>66</v>
      </c>
      <c r="J8222" s="1">
        <f ca="1">OFFSET(IF($H8222="Cooling",Customer!$L$25,Customer!$L$52),$E8222,$D8222)</f>
        <v>64</v>
      </c>
      <c r="K8222" s="16">
        <f t="shared" si="1548"/>
        <v>0</v>
      </c>
      <c r="L8222" s="16">
        <f t="shared" si="1549"/>
        <v>0</v>
      </c>
      <c r="M8222" s="17">
        <f t="shared" ca="1" si="1541"/>
        <v>30</v>
      </c>
      <c r="N8222" s="17">
        <f t="shared" ca="1" si="1542"/>
        <v>28</v>
      </c>
      <c r="O8222" s="4"/>
      <c r="P8222" s="4">
        <v>53</v>
      </c>
      <c r="Q8222" s="4">
        <v>33</v>
      </c>
      <c r="R8222" s="4">
        <v>22</v>
      </c>
      <c r="S8222" s="4">
        <v>26</v>
      </c>
      <c r="T8222" s="4">
        <v>35</v>
      </c>
      <c r="U8222" s="4">
        <v>59</v>
      </c>
      <c r="V8222" s="13">
        <v>36</v>
      </c>
      <c r="W8222" s="4">
        <v>38</v>
      </c>
      <c r="X8222" s="4">
        <v>42</v>
      </c>
      <c r="Y8222">
        <f t="shared" si="1550"/>
        <v>0</v>
      </c>
      <c r="Z8222">
        <f t="shared" si="1551"/>
        <v>0</v>
      </c>
    </row>
    <row r="8223" spans="2:26" x14ac:dyDescent="0.25">
      <c r="B8223" s="11">
        <f t="shared" si="1552"/>
        <v>44904.124999980086</v>
      </c>
      <c r="C8223" s="1">
        <f t="shared" si="1543"/>
        <v>12</v>
      </c>
      <c r="D8223" s="1">
        <f t="shared" si="1544"/>
        <v>5</v>
      </c>
      <c r="E8223" s="12">
        <f t="shared" si="1545"/>
        <v>4</v>
      </c>
      <c r="F8223" s="124" t="str">
        <f t="shared" si="1546"/>
        <v>0</v>
      </c>
      <c r="G8223" s="1">
        <f ca="1">(OFFSET(O8223,0,MATCH(Customer!$J$6,'CDH &amp; HDH'!$P$11:$X$11,0)))</f>
        <v>37</v>
      </c>
      <c r="H8223" s="1" t="str">
        <f t="shared" si="1547"/>
        <v>Heating</v>
      </c>
      <c r="I8223" s="1">
        <f ca="1">OFFSET(IF($H8223="Cooling",Customer!$C$25,Customer!$C$52),E8223,D8223)</f>
        <v>66</v>
      </c>
      <c r="J8223" s="1">
        <f ca="1">OFFSET(IF($H8223="Cooling",Customer!$L$25,Customer!$L$52),$E8223,$D8223)</f>
        <v>64</v>
      </c>
      <c r="K8223" s="16">
        <f t="shared" si="1548"/>
        <v>0</v>
      </c>
      <c r="L8223" s="16">
        <f t="shared" si="1549"/>
        <v>0</v>
      </c>
      <c r="M8223" s="17">
        <f t="shared" ca="1" si="1541"/>
        <v>29</v>
      </c>
      <c r="N8223" s="17">
        <f t="shared" ca="1" si="1542"/>
        <v>27</v>
      </c>
      <c r="O8223" s="4"/>
      <c r="P8223" s="4">
        <v>53</v>
      </c>
      <c r="Q8223" s="4">
        <v>33</v>
      </c>
      <c r="R8223" s="4">
        <v>24</v>
      </c>
      <c r="S8223" s="4">
        <v>26</v>
      </c>
      <c r="T8223" s="4">
        <v>32</v>
      </c>
      <c r="U8223" s="4">
        <v>60</v>
      </c>
      <c r="V8223" s="13">
        <v>37</v>
      </c>
      <c r="W8223" s="4">
        <v>35</v>
      </c>
      <c r="X8223" s="4">
        <v>40</v>
      </c>
      <c r="Y8223">
        <f t="shared" si="1550"/>
        <v>0</v>
      </c>
      <c r="Z8223">
        <f t="shared" si="1551"/>
        <v>0</v>
      </c>
    </row>
    <row r="8224" spans="2:26" x14ac:dyDescent="0.25">
      <c r="B8224" s="11">
        <f t="shared" si="1552"/>
        <v>44904.16666664675</v>
      </c>
      <c r="C8224" s="1">
        <f t="shared" si="1543"/>
        <v>12</v>
      </c>
      <c r="D8224" s="1">
        <f t="shared" si="1544"/>
        <v>5</v>
      </c>
      <c r="E8224" s="12">
        <f t="shared" si="1545"/>
        <v>5</v>
      </c>
      <c r="F8224" s="124" t="str">
        <f t="shared" si="1546"/>
        <v>0</v>
      </c>
      <c r="G8224" s="1">
        <f ca="1">(OFFSET(O8224,0,MATCH(Customer!$J$6,'CDH &amp; HDH'!$P$11:$X$11,0)))</f>
        <v>37</v>
      </c>
      <c r="H8224" s="1" t="str">
        <f t="shared" si="1547"/>
        <v>Heating</v>
      </c>
      <c r="I8224" s="1">
        <f ca="1">OFFSET(IF($H8224="Cooling",Customer!$C$25,Customer!$C$52),E8224,D8224)</f>
        <v>66</v>
      </c>
      <c r="J8224" s="1">
        <f ca="1">OFFSET(IF($H8224="Cooling",Customer!$L$25,Customer!$L$52),$E8224,$D8224)</f>
        <v>64</v>
      </c>
      <c r="K8224" s="16">
        <f t="shared" si="1548"/>
        <v>0</v>
      </c>
      <c r="L8224" s="16">
        <f t="shared" si="1549"/>
        <v>0</v>
      </c>
      <c r="M8224" s="17">
        <f t="shared" ca="1" si="1541"/>
        <v>29</v>
      </c>
      <c r="N8224" s="17">
        <f t="shared" ca="1" si="1542"/>
        <v>27</v>
      </c>
      <c r="O8224" s="4"/>
      <c r="P8224" s="4">
        <v>48</v>
      </c>
      <c r="Q8224" s="4">
        <v>32</v>
      </c>
      <c r="R8224" s="4">
        <v>26</v>
      </c>
      <c r="S8224" s="4">
        <v>24</v>
      </c>
      <c r="T8224" s="4">
        <v>32</v>
      </c>
      <c r="U8224" s="4">
        <v>60</v>
      </c>
      <c r="V8224" s="13">
        <v>37</v>
      </c>
      <c r="W8224" s="4">
        <v>35</v>
      </c>
      <c r="X8224" s="4">
        <v>39</v>
      </c>
      <c r="Y8224">
        <f t="shared" si="1550"/>
        <v>0</v>
      </c>
      <c r="Z8224">
        <f t="shared" si="1551"/>
        <v>0</v>
      </c>
    </row>
    <row r="8225" spans="2:26" x14ac:dyDescent="0.25">
      <c r="B8225" s="11">
        <f t="shared" si="1552"/>
        <v>44904.208333313414</v>
      </c>
      <c r="C8225" s="1">
        <f t="shared" si="1543"/>
        <v>12</v>
      </c>
      <c r="D8225" s="1">
        <f t="shared" si="1544"/>
        <v>5</v>
      </c>
      <c r="E8225" s="12">
        <f t="shared" si="1545"/>
        <v>6</v>
      </c>
      <c r="F8225" s="124" t="str">
        <f t="shared" si="1546"/>
        <v>0</v>
      </c>
      <c r="G8225" s="1">
        <f ca="1">(OFFSET(O8225,0,MATCH(Customer!$J$6,'CDH &amp; HDH'!$P$11:$X$11,0)))</f>
        <v>36</v>
      </c>
      <c r="H8225" s="1" t="str">
        <f t="shared" si="1547"/>
        <v>Heating</v>
      </c>
      <c r="I8225" s="1">
        <f ca="1">OFFSET(IF($H8225="Cooling",Customer!$C$25,Customer!$C$52),E8225,D8225)</f>
        <v>66</v>
      </c>
      <c r="J8225" s="1">
        <f ca="1">OFFSET(IF($H8225="Cooling",Customer!$L$25,Customer!$L$52),$E8225,$D8225)</f>
        <v>64</v>
      </c>
      <c r="K8225" s="16">
        <f t="shared" si="1548"/>
        <v>0</v>
      </c>
      <c r="L8225" s="16">
        <f t="shared" si="1549"/>
        <v>0</v>
      </c>
      <c r="M8225" s="17">
        <f t="shared" ca="1" si="1541"/>
        <v>30</v>
      </c>
      <c r="N8225" s="17">
        <f t="shared" ca="1" si="1542"/>
        <v>28</v>
      </c>
      <c r="O8225" s="4"/>
      <c r="P8225" s="4">
        <v>46</v>
      </c>
      <c r="Q8225" s="4">
        <v>32</v>
      </c>
      <c r="R8225" s="4">
        <v>27</v>
      </c>
      <c r="S8225" s="4">
        <v>23</v>
      </c>
      <c r="T8225" s="4">
        <v>33</v>
      </c>
      <c r="U8225" s="4">
        <v>62</v>
      </c>
      <c r="V8225" s="13">
        <v>36</v>
      </c>
      <c r="W8225" s="4">
        <v>34</v>
      </c>
      <c r="X8225" s="4">
        <v>38</v>
      </c>
      <c r="Y8225">
        <f t="shared" si="1550"/>
        <v>0</v>
      </c>
      <c r="Z8225">
        <f t="shared" si="1551"/>
        <v>0</v>
      </c>
    </row>
    <row r="8226" spans="2:26" x14ac:dyDescent="0.25">
      <c r="B8226" s="11">
        <f t="shared" si="1552"/>
        <v>44904.249999980078</v>
      </c>
      <c r="C8226" s="1">
        <f t="shared" si="1543"/>
        <v>12</v>
      </c>
      <c r="D8226" s="1">
        <f t="shared" si="1544"/>
        <v>5</v>
      </c>
      <c r="E8226" s="12">
        <f t="shared" si="1545"/>
        <v>7</v>
      </c>
      <c r="F8226" s="124" t="str">
        <f t="shared" si="1546"/>
        <v>0</v>
      </c>
      <c r="G8226" s="1">
        <f ca="1">(OFFSET(O8226,0,MATCH(Customer!$J$6,'CDH &amp; HDH'!$P$11:$X$11,0)))</f>
        <v>36</v>
      </c>
      <c r="H8226" s="1" t="str">
        <f t="shared" si="1547"/>
        <v>Heating</v>
      </c>
      <c r="I8226" s="1">
        <f ca="1">OFFSET(IF($H8226="Cooling",Customer!$C$25,Customer!$C$52),E8226,D8226)</f>
        <v>66</v>
      </c>
      <c r="J8226" s="1">
        <f ca="1">OFFSET(IF($H8226="Cooling",Customer!$L$25,Customer!$L$52),$E8226,$D8226)</f>
        <v>64</v>
      </c>
      <c r="K8226" s="16">
        <f t="shared" si="1548"/>
        <v>0</v>
      </c>
      <c r="L8226" s="16">
        <f t="shared" si="1549"/>
        <v>0</v>
      </c>
      <c r="M8226" s="17">
        <f t="shared" ca="1" si="1541"/>
        <v>30</v>
      </c>
      <c r="N8226" s="17">
        <f t="shared" ca="1" si="1542"/>
        <v>28</v>
      </c>
      <c r="O8226" s="4"/>
      <c r="P8226" s="4">
        <v>45</v>
      </c>
      <c r="Q8226" s="4">
        <v>31</v>
      </c>
      <c r="R8226" s="4">
        <v>29</v>
      </c>
      <c r="S8226" s="4">
        <v>23</v>
      </c>
      <c r="T8226" s="4">
        <v>33</v>
      </c>
      <c r="U8226" s="4">
        <v>61</v>
      </c>
      <c r="V8226" s="13">
        <v>36</v>
      </c>
      <c r="W8226" s="4">
        <v>34</v>
      </c>
      <c r="X8226" s="4">
        <v>37</v>
      </c>
      <c r="Y8226">
        <f t="shared" si="1550"/>
        <v>0</v>
      </c>
      <c r="Z8226">
        <f t="shared" si="1551"/>
        <v>0</v>
      </c>
    </row>
    <row r="8227" spans="2:26" x14ac:dyDescent="0.25">
      <c r="B8227" s="11">
        <f t="shared" si="1552"/>
        <v>44904.291666646743</v>
      </c>
      <c r="C8227" s="1">
        <f t="shared" si="1543"/>
        <v>12</v>
      </c>
      <c r="D8227" s="1">
        <f t="shared" si="1544"/>
        <v>5</v>
      </c>
      <c r="E8227" s="12">
        <f t="shared" si="1545"/>
        <v>8</v>
      </c>
      <c r="F8227" s="124" t="str">
        <f t="shared" si="1546"/>
        <v>0</v>
      </c>
      <c r="G8227" s="1">
        <f ca="1">(OFFSET(O8227,0,MATCH(Customer!$J$6,'CDH &amp; HDH'!$P$11:$X$11,0)))</f>
        <v>33</v>
      </c>
      <c r="H8227" s="1" t="str">
        <f t="shared" si="1547"/>
        <v>Heating</v>
      </c>
      <c r="I8227" s="1">
        <f ca="1">OFFSET(IF($H8227="Cooling",Customer!$C$25,Customer!$C$52),E8227,D8227)</f>
        <v>70</v>
      </c>
      <c r="J8227" s="1">
        <f ca="1">OFFSET(IF($H8227="Cooling",Customer!$L$25,Customer!$L$52),$E8227,$D8227)</f>
        <v>70</v>
      </c>
      <c r="K8227" s="16">
        <f t="shared" si="1548"/>
        <v>0</v>
      </c>
      <c r="L8227" s="16">
        <f t="shared" si="1549"/>
        <v>0</v>
      </c>
      <c r="M8227" s="17">
        <f t="shared" ca="1" si="1541"/>
        <v>37</v>
      </c>
      <c r="N8227" s="17">
        <f t="shared" ca="1" si="1542"/>
        <v>37</v>
      </c>
      <c r="O8227" s="4"/>
      <c r="P8227" s="4">
        <v>43</v>
      </c>
      <c r="Q8227" s="4">
        <v>30</v>
      </c>
      <c r="R8227" s="4">
        <v>28</v>
      </c>
      <c r="S8227" s="4">
        <v>24</v>
      </c>
      <c r="T8227" s="4">
        <v>33</v>
      </c>
      <c r="U8227" s="4">
        <v>51</v>
      </c>
      <c r="V8227" s="13">
        <v>33</v>
      </c>
      <c r="W8227" s="4">
        <v>33</v>
      </c>
      <c r="X8227" s="4">
        <v>37</v>
      </c>
      <c r="Y8227">
        <f t="shared" si="1550"/>
        <v>0</v>
      </c>
      <c r="Z8227">
        <f t="shared" si="1551"/>
        <v>0</v>
      </c>
    </row>
    <row r="8228" spans="2:26" x14ac:dyDescent="0.25">
      <c r="B8228" s="11">
        <f t="shared" si="1552"/>
        <v>44904.333333313407</v>
      </c>
      <c r="C8228" s="1">
        <f t="shared" si="1543"/>
        <v>12</v>
      </c>
      <c r="D8228" s="1">
        <f t="shared" si="1544"/>
        <v>5</v>
      </c>
      <c r="E8228" s="12">
        <f t="shared" si="1545"/>
        <v>9</v>
      </c>
      <c r="F8228" s="124" t="str">
        <f t="shared" si="1546"/>
        <v>0</v>
      </c>
      <c r="G8228" s="1">
        <f ca="1">(OFFSET(O8228,0,MATCH(Customer!$J$6,'CDH &amp; HDH'!$P$11:$X$11,0)))</f>
        <v>27</v>
      </c>
      <c r="H8228" s="1" t="str">
        <f t="shared" si="1547"/>
        <v>Heating</v>
      </c>
      <c r="I8228" s="1">
        <f ca="1">OFFSET(IF($H8228="Cooling",Customer!$C$25,Customer!$C$52),E8228,D8228)</f>
        <v>70</v>
      </c>
      <c r="J8228" s="1">
        <f ca="1">OFFSET(IF($H8228="Cooling",Customer!$L$25,Customer!$L$52),$E8228,$D8228)</f>
        <v>70</v>
      </c>
      <c r="K8228" s="16">
        <f t="shared" si="1548"/>
        <v>0</v>
      </c>
      <c r="L8228" s="16">
        <f t="shared" si="1549"/>
        <v>0</v>
      </c>
      <c r="M8228" s="17">
        <f t="shared" ref="M8228:M8291" ca="1" si="1553">IF($H8228="Cooling",0,MAX(0,I8228-$G8228))</f>
        <v>43</v>
      </c>
      <c r="N8228" s="17">
        <f t="shared" ref="N8228:N8291" ca="1" si="1554">IF($H8228="Cooling",0,MAX(0,J8228-$G8228))</f>
        <v>43</v>
      </c>
      <c r="O8228" s="4"/>
      <c r="P8228" s="4">
        <v>43</v>
      </c>
      <c r="Q8228" s="4">
        <v>28</v>
      </c>
      <c r="R8228" s="4">
        <v>26</v>
      </c>
      <c r="S8228" s="4">
        <v>24</v>
      </c>
      <c r="T8228" s="4">
        <v>34</v>
      </c>
      <c r="U8228" s="4">
        <v>50</v>
      </c>
      <c r="V8228" s="13">
        <v>27</v>
      </c>
      <c r="W8228" s="4">
        <v>33</v>
      </c>
      <c r="X8228" s="4">
        <v>37</v>
      </c>
      <c r="Y8228">
        <f t="shared" si="1550"/>
        <v>0</v>
      </c>
      <c r="Z8228">
        <f t="shared" si="1551"/>
        <v>0</v>
      </c>
    </row>
    <row r="8229" spans="2:26" x14ac:dyDescent="0.25">
      <c r="B8229" s="11">
        <f t="shared" si="1552"/>
        <v>44904.374999980071</v>
      </c>
      <c r="C8229" s="1">
        <f t="shared" si="1543"/>
        <v>12</v>
      </c>
      <c r="D8229" s="1">
        <f t="shared" si="1544"/>
        <v>5</v>
      </c>
      <c r="E8229" s="12">
        <f t="shared" si="1545"/>
        <v>10</v>
      </c>
      <c r="F8229" s="124" t="str">
        <f t="shared" si="1546"/>
        <v>0</v>
      </c>
      <c r="G8229" s="1">
        <f ca="1">(OFFSET(O8229,0,MATCH(Customer!$J$6,'CDH &amp; HDH'!$P$11:$X$11,0)))</f>
        <v>26</v>
      </c>
      <c r="H8229" s="1" t="str">
        <f t="shared" si="1547"/>
        <v>Heating</v>
      </c>
      <c r="I8229" s="1">
        <f ca="1">OFFSET(IF($H8229="Cooling",Customer!$C$25,Customer!$C$52),E8229,D8229)</f>
        <v>70</v>
      </c>
      <c r="J8229" s="1">
        <f ca="1">OFFSET(IF($H8229="Cooling",Customer!$L$25,Customer!$L$52),$E8229,$D8229)</f>
        <v>70</v>
      </c>
      <c r="K8229" s="16">
        <f t="shared" si="1548"/>
        <v>0</v>
      </c>
      <c r="L8229" s="16">
        <f t="shared" si="1549"/>
        <v>0</v>
      </c>
      <c r="M8229" s="17">
        <f t="shared" ca="1" si="1553"/>
        <v>44</v>
      </c>
      <c r="N8229" s="17">
        <f t="shared" ca="1" si="1554"/>
        <v>44</v>
      </c>
      <c r="O8229" s="4"/>
      <c r="P8229" s="4">
        <v>42</v>
      </c>
      <c r="Q8229" s="4">
        <v>28</v>
      </c>
      <c r="R8229" s="4">
        <v>25</v>
      </c>
      <c r="S8229" s="4">
        <v>25</v>
      </c>
      <c r="T8229" s="4">
        <v>34</v>
      </c>
      <c r="U8229" s="4">
        <v>48</v>
      </c>
      <c r="V8229" s="13">
        <v>26</v>
      </c>
      <c r="W8229" s="4">
        <v>33</v>
      </c>
      <c r="X8229" s="4">
        <v>36</v>
      </c>
      <c r="Y8229">
        <f t="shared" si="1550"/>
        <v>0</v>
      </c>
      <c r="Z8229">
        <f t="shared" si="1551"/>
        <v>0</v>
      </c>
    </row>
    <row r="8230" spans="2:26" x14ac:dyDescent="0.25">
      <c r="B8230" s="11">
        <f t="shared" si="1552"/>
        <v>44904.416666646735</v>
      </c>
      <c r="C8230" s="1">
        <f t="shared" si="1543"/>
        <v>12</v>
      </c>
      <c r="D8230" s="1">
        <f t="shared" si="1544"/>
        <v>5</v>
      </c>
      <c r="E8230" s="12">
        <f t="shared" si="1545"/>
        <v>11</v>
      </c>
      <c r="F8230" s="124" t="str">
        <f t="shared" si="1546"/>
        <v>0</v>
      </c>
      <c r="G8230" s="1">
        <f ca="1">(OFFSET(O8230,0,MATCH(Customer!$J$6,'CDH &amp; HDH'!$P$11:$X$11,0)))</f>
        <v>24</v>
      </c>
      <c r="H8230" s="1" t="str">
        <f t="shared" si="1547"/>
        <v>Heating</v>
      </c>
      <c r="I8230" s="1">
        <f ca="1">OFFSET(IF($H8230="Cooling",Customer!$C$25,Customer!$C$52),E8230,D8230)</f>
        <v>70</v>
      </c>
      <c r="J8230" s="1">
        <f ca="1">OFFSET(IF($H8230="Cooling",Customer!$L$25,Customer!$L$52),$E8230,$D8230)</f>
        <v>70</v>
      </c>
      <c r="K8230" s="16">
        <f t="shared" si="1548"/>
        <v>0</v>
      </c>
      <c r="L8230" s="16">
        <f t="shared" si="1549"/>
        <v>0</v>
      </c>
      <c r="M8230" s="17">
        <f t="shared" ca="1" si="1553"/>
        <v>46</v>
      </c>
      <c r="N8230" s="17">
        <f t="shared" ca="1" si="1554"/>
        <v>46</v>
      </c>
      <c r="O8230" s="4"/>
      <c r="P8230" s="4">
        <v>41</v>
      </c>
      <c r="Q8230" s="4">
        <v>28</v>
      </c>
      <c r="R8230" s="4">
        <v>21</v>
      </c>
      <c r="S8230" s="4">
        <v>27</v>
      </c>
      <c r="T8230" s="4">
        <v>34</v>
      </c>
      <c r="U8230" s="4">
        <v>47</v>
      </c>
      <c r="V8230" s="13">
        <v>24</v>
      </c>
      <c r="W8230" s="4">
        <v>33</v>
      </c>
      <c r="X8230" s="4">
        <v>35</v>
      </c>
      <c r="Y8230">
        <f t="shared" si="1550"/>
        <v>0</v>
      </c>
      <c r="Z8230">
        <f t="shared" si="1551"/>
        <v>0</v>
      </c>
    </row>
    <row r="8231" spans="2:26" x14ac:dyDescent="0.25">
      <c r="B8231" s="11">
        <f t="shared" si="1552"/>
        <v>44904.4583333134</v>
      </c>
      <c r="C8231" s="1">
        <f t="shared" si="1543"/>
        <v>12</v>
      </c>
      <c r="D8231" s="1">
        <f t="shared" si="1544"/>
        <v>5</v>
      </c>
      <c r="E8231" s="12">
        <f t="shared" si="1545"/>
        <v>12</v>
      </c>
      <c r="F8231" s="124" t="str">
        <f t="shared" si="1546"/>
        <v>0</v>
      </c>
      <c r="G8231" s="1">
        <f ca="1">(OFFSET(O8231,0,MATCH(Customer!$J$6,'CDH &amp; HDH'!$P$11:$X$11,0)))</f>
        <v>21</v>
      </c>
      <c r="H8231" s="1" t="str">
        <f t="shared" si="1547"/>
        <v>Heating</v>
      </c>
      <c r="I8231" s="1">
        <f ca="1">OFFSET(IF($H8231="Cooling",Customer!$C$25,Customer!$C$52),E8231,D8231)</f>
        <v>70</v>
      </c>
      <c r="J8231" s="1">
        <f ca="1">OFFSET(IF($H8231="Cooling",Customer!$L$25,Customer!$L$52),$E8231,$D8231)</f>
        <v>70</v>
      </c>
      <c r="K8231" s="16">
        <f t="shared" si="1548"/>
        <v>0</v>
      </c>
      <c r="L8231" s="16">
        <f t="shared" si="1549"/>
        <v>0</v>
      </c>
      <c r="M8231" s="17">
        <f t="shared" ca="1" si="1553"/>
        <v>49</v>
      </c>
      <c r="N8231" s="17">
        <f t="shared" ca="1" si="1554"/>
        <v>49</v>
      </c>
      <c r="O8231" s="4"/>
      <c r="P8231" s="4">
        <v>41</v>
      </c>
      <c r="Q8231" s="4">
        <v>28</v>
      </c>
      <c r="R8231" s="4">
        <v>18</v>
      </c>
      <c r="S8231" s="4">
        <v>27</v>
      </c>
      <c r="T8231" s="4">
        <v>35</v>
      </c>
      <c r="U8231" s="4">
        <v>46</v>
      </c>
      <c r="V8231" s="13">
        <v>21</v>
      </c>
      <c r="W8231" s="4">
        <v>33</v>
      </c>
      <c r="X8231" s="4">
        <v>35</v>
      </c>
      <c r="Y8231">
        <f t="shared" si="1550"/>
        <v>0</v>
      </c>
      <c r="Z8231">
        <f t="shared" si="1551"/>
        <v>0</v>
      </c>
    </row>
    <row r="8232" spans="2:26" x14ac:dyDescent="0.25">
      <c r="B8232" s="11">
        <f t="shared" si="1552"/>
        <v>44904.499999980064</v>
      </c>
      <c r="C8232" s="1">
        <f t="shared" si="1543"/>
        <v>12</v>
      </c>
      <c r="D8232" s="1">
        <f t="shared" si="1544"/>
        <v>5</v>
      </c>
      <c r="E8232" s="12">
        <f t="shared" si="1545"/>
        <v>13</v>
      </c>
      <c r="F8232" s="124" t="str">
        <f t="shared" si="1546"/>
        <v>0</v>
      </c>
      <c r="G8232" s="1">
        <f ca="1">(OFFSET(O8232,0,MATCH(Customer!$J$6,'CDH &amp; HDH'!$P$11:$X$11,0)))</f>
        <v>21</v>
      </c>
      <c r="H8232" s="1" t="str">
        <f t="shared" si="1547"/>
        <v>Heating</v>
      </c>
      <c r="I8232" s="1">
        <f ca="1">OFFSET(IF($H8232="Cooling",Customer!$C$25,Customer!$C$52),E8232,D8232)</f>
        <v>70</v>
      </c>
      <c r="J8232" s="1">
        <f ca="1">OFFSET(IF($H8232="Cooling",Customer!$L$25,Customer!$L$52),$E8232,$D8232)</f>
        <v>70</v>
      </c>
      <c r="K8232" s="16">
        <f t="shared" si="1548"/>
        <v>0</v>
      </c>
      <c r="L8232" s="16">
        <f t="shared" si="1549"/>
        <v>0</v>
      </c>
      <c r="M8232" s="17">
        <f t="shared" ca="1" si="1553"/>
        <v>49</v>
      </c>
      <c r="N8232" s="17">
        <f t="shared" ca="1" si="1554"/>
        <v>49</v>
      </c>
      <c r="O8232" s="4"/>
      <c r="P8232" s="4">
        <v>41</v>
      </c>
      <c r="Q8232" s="4">
        <v>27</v>
      </c>
      <c r="R8232" s="4">
        <v>14</v>
      </c>
      <c r="S8232" s="4">
        <v>28</v>
      </c>
      <c r="T8232" s="4">
        <v>41</v>
      </c>
      <c r="U8232" s="4">
        <v>45</v>
      </c>
      <c r="V8232" s="13">
        <v>21</v>
      </c>
      <c r="W8232" s="4">
        <v>32</v>
      </c>
      <c r="X8232" s="4">
        <v>35</v>
      </c>
      <c r="Y8232">
        <f t="shared" si="1550"/>
        <v>0</v>
      </c>
      <c r="Z8232">
        <f t="shared" si="1551"/>
        <v>0</v>
      </c>
    </row>
    <row r="8233" spans="2:26" x14ac:dyDescent="0.25">
      <c r="B8233" s="11">
        <f t="shared" si="1552"/>
        <v>44904.541666646728</v>
      </c>
      <c r="C8233" s="1">
        <f t="shared" si="1543"/>
        <v>12</v>
      </c>
      <c r="D8233" s="1">
        <f t="shared" si="1544"/>
        <v>5</v>
      </c>
      <c r="E8233" s="12">
        <f t="shared" si="1545"/>
        <v>14</v>
      </c>
      <c r="F8233" s="124" t="str">
        <f t="shared" si="1546"/>
        <v>0</v>
      </c>
      <c r="G8233" s="1">
        <f ca="1">(OFFSET(O8233,0,MATCH(Customer!$J$6,'CDH &amp; HDH'!$P$11:$X$11,0)))</f>
        <v>18</v>
      </c>
      <c r="H8233" s="1" t="str">
        <f t="shared" si="1547"/>
        <v>Heating</v>
      </c>
      <c r="I8233" s="1">
        <f ca="1">OFFSET(IF($H8233="Cooling",Customer!$C$25,Customer!$C$52),E8233,D8233)</f>
        <v>70</v>
      </c>
      <c r="J8233" s="1">
        <f ca="1">OFFSET(IF($H8233="Cooling",Customer!$L$25,Customer!$L$52),$E8233,$D8233)</f>
        <v>70</v>
      </c>
      <c r="K8233" s="16">
        <f t="shared" si="1548"/>
        <v>0</v>
      </c>
      <c r="L8233" s="16">
        <f t="shared" si="1549"/>
        <v>0</v>
      </c>
      <c r="M8233" s="17">
        <f t="shared" ca="1" si="1553"/>
        <v>52</v>
      </c>
      <c r="N8233" s="17">
        <f t="shared" ca="1" si="1554"/>
        <v>52</v>
      </c>
      <c r="O8233" s="4"/>
      <c r="P8233" s="4">
        <v>40</v>
      </c>
      <c r="Q8233" s="4">
        <v>27</v>
      </c>
      <c r="R8233" s="4">
        <v>12</v>
      </c>
      <c r="S8233" s="4">
        <v>29</v>
      </c>
      <c r="T8233" s="4">
        <v>40</v>
      </c>
      <c r="U8233" s="4">
        <v>43</v>
      </c>
      <c r="V8233" s="13">
        <v>18</v>
      </c>
      <c r="W8233" s="4">
        <v>31</v>
      </c>
      <c r="X8233" s="4">
        <v>33</v>
      </c>
      <c r="Y8233">
        <f t="shared" si="1550"/>
        <v>0</v>
      </c>
      <c r="Z8233">
        <f t="shared" si="1551"/>
        <v>0</v>
      </c>
    </row>
    <row r="8234" spans="2:26" x14ac:dyDescent="0.25">
      <c r="B8234" s="11">
        <f t="shared" si="1552"/>
        <v>44904.583333313392</v>
      </c>
      <c r="C8234" s="1">
        <f t="shared" si="1543"/>
        <v>12</v>
      </c>
      <c r="D8234" s="1">
        <f t="shared" si="1544"/>
        <v>5</v>
      </c>
      <c r="E8234" s="12">
        <f t="shared" si="1545"/>
        <v>15</v>
      </c>
      <c r="F8234" s="124" t="str">
        <f t="shared" si="1546"/>
        <v>0</v>
      </c>
      <c r="G8234" s="1">
        <f ca="1">(OFFSET(O8234,0,MATCH(Customer!$J$6,'CDH &amp; HDH'!$P$11:$X$11,0)))</f>
        <v>15</v>
      </c>
      <c r="H8234" s="1" t="str">
        <f t="shared" si="1547"/>
        <v>Heating</v>
      </c>
      <c r="I8234" s="1">
        <f ca="1">OFFSET(IF($H8234="Cooling",Customer!$C$25,Customer!$C$52),E8234,D8234)</f>
        <v>70</v>
      </c>
      <c r="J8234" s="1">
        <f ca="1">OFFSET(IF($H8234="Cooling",Customer!$L$25,Customer!$L$52),$E8234,$D8234)</f>
        <v>70</v>
      </c>
      <c r="K8234" s="16">
        <f t="shared" si="1548"/>
        <v>0</v>
      </c>
      <c r="L8234" s="16">
        <f t="shared" si="1549"/>
        <v>0</v>
      </c>
      <c r="M8234" s="17">
        <f t="shared" ca="1" si="1553"/>
        <v>55</v>
      </c>
      <c r="N8234" s="17">
        <f t="shared" ca="1" si="1554"/>
        <v>55</v>
      </c>
      <c r="O8234" s="4"/>
      <c r="P8234" s="4">
        <v>40</v>
      </c>
      <c r="Q8234" s="4">
        <v>27</v>
      </c>
      <c r="R8234" s="4">
        <v>9</v>
      </c>
      <c r="S8234" s="4">
        <v>29</v>
      </c>
      <c r="T8234" s="4">
        <v>38</v>
      </c>
      <c r="U8234" s="4">
        <v>42</v>
      </c>
      <c r="V8234" s="13">
        <v>15</v>
      </c>
      <c r="W8234" s="4">
        <v>30</v>
      </c>
      <c r="X8234" s="4">
        <v>32</v>
      </c>
      <c r="Y8234">
        <f t="shared" si="1550"/>
        <v>0</v>
      </c>
      <c r="Z8234">
        <f t="shared" si="1551"/>
        <v>0</v>
      </c>
    </row>
    <row r="8235" spans="2:26" x14ac:dyDescent="0.25">
      <c r="B8235" s="11">
        <f t="shared" si="1552"/>
        <v>44904.624999980057</v>
      </c>
      <c r="C8235" s="1">
        <f t="shared" si="1543"/>
        <v>12</v>
      </c>
      <c r="D8235" s="1">
        <f t="shared" si="1544"/>
        <v>5</v>
      </c>
      <c r="E8235" s="12">
        <f t="shared" si="1545"/>
        <v>16</v>
      </c>
      <c r="F8235" s="124" t="str">
        <f t="shared" si="1546"/>
        <v>0</v>
      </c>
      <c r="G8235" s="1">
        <f ca="1">(OFFSET(O8235,0,MATCH(Customer!$J$6,'CDH &amp; HDH'!$P$11:$X$11,0)))</f>
        <v>13</v>
      </c>
      <c r="H8235" s="1" t="str">
        <f t="shared" si="1547"/>
        <v>Heating</v>
      </c>
      <c r="I8235" s="1">
        <f ca="1">OFFSET(IF($H8235="Cooling",Customer!$C$25,Customer!$C$52),E8235,D8235)</f>
        <v>70</v>
      </c>
      <c r="J8235" s="1">
        <f ca="1">OFFSET(IF($H8235="Cooling",Customer!$L$25,Customer!$L$52),$E8235,$D8235)</f>
        <v>70</v>
      </c>
      <c r="K8235" s="16">
        <f t="shared" si="1548"/>
        <v>0</v>
      </c>
      <c r="L8235" s="16">
        <f t="shared" si="1549"/>
        <v>0</v>
      </c>
      <c r="M8235" s="17">
        <f t="shared" ca="1" si="1553"/>
        <v>57</v>
      </c>
      <c r="N8235" s="17">
        <f t="shared" ca="1" si="1554"/>
        <v>57</v>
      </c>
      <c r="O8235" s="4"/>
      <c r="P8235" s="4">
        <v>37</v>
      </c>
      <c r="Q8235" s="4">
        <v>26</v>
      </c>
      <c r="R8235" s="4">
        <v>7</v>
      </c>
      <c r="S8235" s="4">
        <v>29</v>
      </c>
      <c r="T8235" s="4">
        <v>35</v>
      </c>
      <c r="U8235" s="4">
        <v>41</v>
      </c>
      <c r="V8235" s="13">
        <v>13</v>
      </c>
      <c r="W8235" s="4">
        <v>29</v>
      </c>
      <c r="X8235" s="4">
        <v>32</v>
      </c>
      <c r="Y8235">
        <f t="shared" si="1550"/>
        <v>0</v>
      </c>
      <c r="Z8235">
        <f t="shared" si="1551"/>
        <v>0</v>
      </c>
    </row>
    <row r="8236" spans="2:26" x14ac:dyDescent="0.25">
      <c r="B8236" s="11">
        <f t="shared" si="1552"/>
        <v>44904.666666646721</v>
      </c>
      <c r="C8236" s="1">
        <f t="shared" si="1543"/>
        <v>12</v>
      </c>
      <c r="D8236" s="1">
        <f t="shared" si="1544"/>
        <v>5</v>
      </c>
      <c r="E8236" s="12">
        <f t="shared" si="1545"/>
        <v>17</v>
      </c>
      <c r="F8236" s="124" t="str">
        <f t="shared" si="1546"/>
        <v>0</v>
      </c>
      <c r="G8236" s="1">
        <f ca="1">(OFFSET(O8236,0,MATCH(Customer!$J$6,'CDH &amp; HDH'!$P$11:$X$11,0)))</f>
        <v>11</v>
      </c>
      <c r="H8236" s="1" t="str">
        <f t="shared" si="1547"/>
        <v>Heating</v>
      </c>
      <c r="I8236" s="1">
        <f ca="1">OFFSET(IF($H8236="Cooling",Customer!$C$25,Customer!$C$52),E8236,D8236)</f>
        <v>70</v>
      </c>
      <c r="J8236" s="1">
        <f ca="1">OFFSET(IF($H8236="Cooling",Customer!$L$25,Customer!$L$52),$E8236,$D8236)</f>
        <v>70</v>
      </c>
      <c r="K8236" s="16">
        <f t="shared" si="1548"/>
        <v>0</v>
      </c>
      <c r="L8236" s="16">
        <f t="shared" si="1549"/>
        <v>0</v>
      </c>
      <c r="M8236" s="17">
        <f t="shared" ca="1" si="1553"/>
        <v>59</v>
      </c>
      <c r="N8236" s="17">
        <f t="shared" ca="1" si="1554"/>
        <v>59</v>
      </c>
      <c r="O8236" s="4"/>
      <c r="P8236" s="4">
        <v>35</v>
      </c>
      <c r="Q8236" s="4">
        <v>26</v>
      </c>
      <c r="R8236" s="4">
        <v>5</v>
      </c>
      <c r="S8236" s="4">
        <v>28</v>
      </c>
      <c r="T8236" s="4">
        <v>29</v>
      </c>
      <c r="U8236" s="4">
        <v>40</v>
      </c>
      <c r="V8236" s="13">
        <v>11</v>
      </c>
      <c r="W8236" s="4">
        <v>27</v>
      </c>
      <c r="X8236" s="4">
        <v>31</v>
      </c>
      <c r="Y8236">
        <f t="shared" si="1550"/>
        <v>0</v>
      </c>
      <c r="Z8236">
        <f t="shared" si="1551"/>
        <v>0</v>
      </c>
    </row>
    <row r="8237" spans="2:26" x14ac:dyDescent="0.25">
      <c r="B8237" s="11">
        <f t="shared" si="1552"/>
        <v>44904.708333313385</v>
      </c>
      <c r="C8237" s="1">
        <f t="shared" si="1543"/>
        <v>12</v>
      </c>
      <c r="D8237" s="1">
        <f t="shared" si="1544"/>
        <v>5</v>
      </c>
      <c r="E8237" s="12">
        <f t="shared" si="1545"/>
        <v>18</v>
      </c>
      <c r="F8237" s="124" t="str">
        <f t="shared" si="1546"/>
        <v>0</v>
      </c>
      <c r="G8237" s="1">
        <f ca="1">(OFFSET(O8237,0,MATCH(Customer!$J$6,'CDH &amp; HDH'!$P$11:$X$11,0)))</f>
        <v>9</v>
      </c>
      <c r="H8237" s="1" t="str">
        <f t="shared" si="1547"/>
        <v>Heating</v>
      </c>
      <c r="I8237" s="1">
        <f ca="1">OFFSET(IF($H8237="Cooling",Customer!$C$25,Customer!$C$52),E8237,D8237)</f>
        <v>70</v>
      </c>
      <c r="J8237" s="1">
        <f ca="1">OFFSET(IF($H8237="Cooling",Customer!$L$25,Customer!$L$52),$E8237,$D8237)</f>
        <v>70</v>
      </c>
      <c r="K8237" s="16">
        <f t="shared" si="1548"/>
        <v>0</v>
      </c>
      <c r="L8237" s="16">
        <f t="shared" si="1549"/>
        <v>0</v>
      </c>
      <c r="M8237" s="17">
        <f t="shared" ca="1" si="1553"/>
        <v>61</v>
      </c>
      <c r="N8237" s="17">
        <f t="shared" ca="1" si="1554"/>
        <v>61</v>
      </c>
      <c r="O8237" s="4"/>
      <c r="P8237" s="4">
        <v>33</v>
      </c>
      <c r="Q8237" s="4">
        <v>24</v>
      </c>
      <c r="R8237" s="4">
        <v>2</v>
      </c>
      <c r="S8237" s="4">
        <v>27</v>
      </c>
      <c r="T8237" s="4">
        <v>26</v>
      </c>
      <c r="U8237" s="4">
        <v>38</v>
      </c>
      <c r="V8237" s="13">
        <v>9</v>
      </c>
      <c r="W8237" s="4">
        <v>26</v>
      </c>
      <c r="X8237" s="4">
        <v>31</v>
      </c>
      <c r="Y8237">
        <f t="shared" si="1550"/>
        <v>0</v>
      </c>
      <c r="Z8237">
        <f t="shared" si="1551"/>
        <v>0</v>
      </c>
    </row>
    <row r="8238" spans="2:26" x14ac:dyDescent="0.25">
      <c r="B8238" s="11">
        <f t="shared" si="1552"/>
        <v>44904.749999980049</v>
      </c>
      <c r="C8238" s="1">
        <f t="shared" si="1543"/>
        <v>12</v>
      </c>
      <c r="D8238" s="1">
        <f t="shared" si="1544"/>
        <v>5</v>
      </c>
      <c r="E8238" s="12">
        <f t="shared" si="1545"/>
        <v>19</v>
      </c>
      <c r="F8238" s="124" t="str">
        <f t="shared" si="1546"/>
        <v>0</v>
      </c>
      <c r="G8238" s="1">
        <f ca="1">(OFFSET(O8238,0,MATCH(Customer!$J$6,'CDH &amp; HDH'!$P$11:$X$11,0)))</f>
        <v>6</v>
      </c>
      <c r="H8238" s="1" t="str">
        <f t="shared" si="1547"/>
        <v>Heating</v>
      </c>
      <c r="I8238" s="1">
        <f ca="1">OFFSET(IF($H8238="Cooling",Customer!$C$25,Customer!$C$52),E8238,D8238)</f>
        <v>66</v>
      </c>
      <c r="J8238" s="1">
        <f ca="1">OFFSET(IF($H8238="Cooling",Customer!$L$25,Customer!$L$52),$E8238,$D8238)</f>
        <v>64</v>
      </c>
      <c r="K8238" s="16">
        <f t="shared" si="1548"/>
        <v>0</v>
      </c>
      <c r="L8238" s="16">
        <f t="shared" si="1549"/>
        <v>0</v>
      </c>
      <c r="M8238" s="17">
        <f t="shared" ca="1" si="1553"/>
        <v>60</v>
      </c>
      <c r="N8238" s="17">
        <f t="shared" ca="1" si="1554"/>
        <v>58</v>
      </c>
      <c r="O8238" s="4"/>
      <c r="P8238" s="4">
        <v>32</v>
      </c>
      <c r="Q8238" s="4">
        <v>24</v>
      </c>
      <c r="R8238" s="4">
        <v>0</v>
      </c>
      <c r="S8238" s="4">
        <v>26</v>
      </c>
      <c r="T8238" s="4">
        <v>23</v>
      </c>
      <c r="U8238" s="4">
        <v>36</v>
      </c>
      <c r="V8238" s="13">
        <v>6</v>
      </c>
      <c r="W8238" s="4">
        <v>26</v>
      </c>
      <c r="X8238" s="4">
        <v>32</v>
      </c>
      <c r="Y8238">
        <f t="shared" si="1550"/>
        <v>0</v>
      </c>
      <c r="Z8238">
        <f t="shared" si="1551"/>
        <v>0</v>
      </c>
    </row>
    <row r="8239" spans="2:26" x14ac:dyDescent="0.25">
      <c r="B8239" s="11">
        <f t="shared" si="1552"/>
        <v>44904.791666646714</v>
      </c>
      <c r="C8239" s="1">
        <f t="shared" si="1543"/>
        <v>12</v>
      </c>
      <c r="D8239" s="1">
        <f t="shared" si="1544"/>
        <v>5</v>
      </c>
      <c r="E8239" s="12">
        <f t="shared" si="1545"/>
        <v>20</v>
      </c>
      <c r="F8239" s="124" t="str">
        <f t="shared" si="1546"/>
        <v>0</v>
      </c>
      <c r="G8239" s="1">
        <f ca="1">(OFFSET(O8239,0,MATCH(Customer!$J$6,'CDH &amp; HDH'!$P$11:$X$11,0)))</f>
        <v>5</v>
      </c>
      <c r="H8239" s="1" t="str">
        <f t="shared" si="1547"/>
        <v>Heating</v>
      </c>
      <c r="I8239" s="1">
        <f ca="1">OFFSET(IF($H8239="Cooling",Customer!$C$25,Customer!$C$52),E8239,D8239)</f>
        <v>66</v>
      </c>
      <c r="J8239" s="1">
        <f ca="1">OFFSET(IF($H8239="Cooling",Customer!$L$25,Customer!$L$52),$E8239,$D8239)</f>
        <v>64</v>
      </c>
      <c r="K8239" s="16">
        <f t="shared" si="1548"/>
        <v>0</v>
      </c>
      <c r="L8239" s="16">
        <f t="shared" si="1549"/>
        <v>0</v>
      </c>
      <c r="M8239" s="17">
        <f t="shared" ca="1" si="1553"/>
        <v>61</v>
      </c>
      <c r="N8239" s="17">
        <f t="shared" ca="1" si="1554"/>
        <v>59</v>
      </c>
      <c r="O8239" s="4"/>
      <c r="P8239" s="4">
        <v>32</v>
      </c>
      <c r="Q8239" s="4">
        <v>24</v>
      </c>
      <c r="R8239" s="4">
        <v>-1</v>
      </c>
      <c r="S8239" s="4">
        <v>25</v>
      </c>
      <c r="T8239" s="4">
        <v>21</v>
      </c>
      <c r="U8239" s="4">
        <v>34</v>
      </c>
      <c r="V8239" s="13">
        <v>5</v>
      </c>
      <c r="W8239" s="4">
        <v>26</v>
      </c>
      <c r="X8239" s="4">
        <v>32</v>
      </c>
      <c r="Y8239">
        <f t="shared" si="1550"/>
        <v>0</v>
      </c>
      <c r="Z8239">
        <f t="shared" si="1551"/>
        <v>0</v>
      </c>
    </row>
    <row r="8240" spans="2:26" x14ac:dyDescent="0.25">
      <c r="B8240" s="11">
        <f t="shared" si="1552"/>
        <v>44904.833333313378</v>
      </c>
      <c r="C8240" s="1">
        <f t="shared" si="1543"/>
        <v>12</v>
      </c>
      <c r="D8240" s="1">
        <f t="shared" si="1544"/>
        <v>5</v>
      </c>
      <c r="E8240" s="12">
        <f t="shared" si="1545"/>
        <v>21</v>
      </c>
      <c r="F8240" s="124" t="str">
        <f t="shared" si="1546"/>
        <v>0</v>
      </c>
      <c r="G8240" s="1">
        <f ca="1">(OFFSET(O8240,0,MATCH(Customer!$J$6,'CDH &amp; HDH'!$P$11:$X$11,0)))</f>
        <v>4</v>
      </c>
      <c r="H8240" s="1" t="str">
        <f t="shared" si="1547"/>
        <v>Heating</v>
      </c>
      <c r="I8240" s="1">
        <f ca="1">OFFSET(IF($H8240="Cooling",Customer!$C$25,Customer!$C$52),E8240,D8240)</f>
        <v>66</v>
      </c>
      <c r="J8240" s="1">
        <f ca="1">OFFSET(IF($H8240="Cooling",Customer!$L$25,Customer!$L$52),$E8240,$D8240)</f>
        <v>64</v>
      </c>
      <c r="K8240" s="16">
        <f t="shared" si="1548"/>
        <v>0</v>
      </c>
      <c r="L8240" s="16">
        <f t="shared" si="1549"/>
        <v>0</v>
      </c>
      <c r="M8240" s="17">
        <f t="shared" ca="1" si="1553"/>
        <v>62</v>
      </c>
      <c r="N8240" s="17">
        <f t="shared" ca="1" si="1554"/>
        <v>60</v>
      </c>
      <c r="O8240" s="4"/>
      <c r="P8240" s="4">
        <v>32</v>
      </c>
      <c r="Q8240" s="4">
        <v>24</v>
      </c>
      <c r="R8240" s="4">
        <v>-2</v>
      </c>
      <c r="S8240" s="4">
        <v>25</v>
      </c>
      <c r="T8240" s="4">
        <v>19</v>
      </c>
      <c r="U8240" s="4">
        <v>34</v>
      </c>
      <c r="V8240" s="13">
        <v>4</v>
      </c>
      <c r="W8240" s="4">
        <v>26</v>
      </c>
      <c r="X8240" s="4">
        <v>30</v>
      </c>
      <c r="Y8240">
        <f t="shared" si="1550"/>
        <v>0</v>
      </c>
      <c r="Z8240">
        <f t="shared" si="1551"/>
        <v>0</v>
      </c>
    </row>
    <row r="8241" spans="2:26" x14ac:dyDescent="0.25">
      <c r="B8241" s="11">
        <f t="shared" si="1552"/>
        <v>44904.874999980042</v>
      </c>
      <c r="C8241" s="1">
        <f t="shared" si="1543"/>
        <v>12</v>
      </c>
      <c r="D8241" s="1">
        <f t="shared" si="1544"/>
        <v>5</v>
      </c>
      <c r="E8241" s="12">
        <f t="shared" si="1545"/>
        <v>22</v>
      </c>
      <c r="F8241" s="124" t="str">
        <f t="shared" si="1546"/>
        <v>0</v>
      </c>
      <c r="G8241" s="1">
        <f ca="1">(OFFSET(O8241,0,MATCH(Customer!$J$6,'CDH &amp; HDH'!$P$11:$X$11,0)))</f>
        <v>4</v>
      </c>
      <c r="H8241" s="1" t="str">
        <f t="shared" si="1547"/>
        <v>Heating</v>
      </c>
      <c r="I8241" s="1">
        <f ca="1">OFFSET(IF($H8241="Cooling",Customer!$C$25,Customer!$C$52),E8241,D8241)</f>
        <v>66</v>
      </c>
      <c r="J8241" s="1">
        <f ca="1">OFFSET(IF($H8241="Cooling",Customer!$L$25,Customer!$L$52),$E8241,$D8241)</f>
        <v>64</v>
      </c>
      <c r="K8241" s="16">
        <f t="shared" si="1548"/>
        <v>0</v>
      </c>
      <c r="L8241" s="16">
        <f t="shared" si="1549"/>
        <v>0</v>
      </c>
      <c r="M8241" s="17">
        <f t="shared" ca="1" si="1553"/>
        <v>62</v>
      </c>
      <c r="N8241" s="17">
        <f t="shared" ca="1" si="1554"/>
        <v>60</v>
      </c>
      <c r="O8241" s="4"/>
      <c r="P8241" s="4">
        <v>32</v>
      </c>
      <c r="Q8241" s="4">
        <v>22</v>
      </c>
      <c r="R8241" s="4">
        <v>-3</v>
      </c>
      <c r="S8241" s="4">
        <v>25</v>
      </c>
      <c r="T8241" s="4">
        <v>18</v>
      </c>
      <c r="U8241" s="4">
        <v>34</v>
      </c>
      <c r="V8241" s="13">
        <v>4</v>
      </c>
      <c r="W8241" s="4">
        <v>26</v>
      </c>
      <c r="X8241" s="4">
        <v>29</v>
      </c>
      <c r="Y8241">
        <f t="shared" si="1550"/>
        <v>0</v>
      </c>
      <c r="Z8241">
        <f t="shared" si="1551"/>
        <v>0</v>
      </c>
    </row>
    <row r="8242" spans="2:26" x14ac:dyDescent="0.25">
      <c r="B8242" s="11">
        <f t="shared" si="1552"/>
        <v>44904.916666646706</v>
      </c>
      <c r="C8242" s="1">
        <f t="shared" si="1543"/>
        <v>12</v>
      </c>
      <c r="D8242" s="1">
        <f t="shared" si="1544"/>
        <v>5</v>
      </c>
      <c r="E8242" s="12">
        <f t="shared" si="1545"/>
        <v>23</v>
      </c>
      <c r="F8242" s="124" t="str">
        <f t="shared" si="1546"/>
        <v>0</v>
      </c>
      <c r="G8242" s="1">
        <f ca="1">(OFFSET(O8242,0,MATCH(Customer!$J$6,'CDH &amp; HDH'!$P$11:$X$11,0)))</f>
        <v>4</v>
      </c>
      <c r="H8242" s="1" t="str">
        <f t="shared" si="1547"/>
        <v>Heating</v>
      </c>
      <c r="I8242" s="1">
        <f ca="1">OFFSET(IF($H8242="Cooling",Customer!$C$25,Customer!$C$52),E8242,D8242)</f>
        <v>66</v>
      </c>
      <c r="J8242" s="1">
        <f ca="1">OFFSET(IF($H8242="Cooling",Customer!$L$25,Customer!$L$52),$E8242,$D8242)</f>
        <v>64</v>
      </c>
      <c r="K8242" s="16">
        <f t="shared" si="1548"/>
        <v>0</v>
      </c>
      <c r="L8242" s="16">
        <f t="shared" si="1549"/>
        <v>0</v>
      </c>
      <c r="M8242" s="17">
        <f t="shared" ca="1" si="1553"/>
        <v>62</v>
      </c>
      <c r="N8242" s="17">
        <f t="shared" ca="1" si="1554"/>
        <v>60</v>
      </c>
      <c r="O8242" s="4"/>
      <c r="P8242" s="4">
        <v>32</v>
      </c>
      <c r="Q8242" s="4">
        <v>21</v>
      </c>
      <c r="R8242" s="4">
        <v>-3</v>
      </c>
      <c r="S8242" s="4">
        <v>24</v>
      </c>
      <c r="T8242" s="4">
        <v>18</v>
      </c>
      <c r="U8242" s="4">
        <v>35</v>
      </c>
      <c r="V8242" s="13">
        <v>4</v>
      </c>
      <c r="W8242" s="4">
        <v>24</v>
      </c>
      <c r="X8242" s="4">
        <v>28</v>
      </c>
      <c r="Y8242">
        <f t="shared" si="1550"/>
        <v>0</v>
      </c>
      <c r="Z8242">
        <f t="shared" si="1551"/>
        <v>0</v>
      </c>
    </row>
    <row r="8243" spans="2:26" x14ac:dyDescent="0.25">
      <c r="B8243" s="11">
        <f t="shared" si="1552"/>
        <v>44904.958333313371</v>
      </c>
      <c r="C8243" s="1">
        <f t="shared" si="1543"/>
        <v>12</v>
      </c>
      <c r="D8243" s="1">
        <f t="shared" si="1544"/>
        <v>5</v>
      </c>
      <c r="E8243" s="12">
        <f t="shared" si="1545"/>
        <v>24</v>
      </c>
      <c r="F8243" s="124" t="str">
        <f t="shared" si="1546"/>
        <v>0</v>
      </c>
      <c r="G8243" s="1">
        <f ca="1">(OFFSET(O8243,0,MATCH(Customer!$J$6,'CDH &amp; HDH'!$P$11:$X$11,0)))</f>
        <v>4</v>
      </c>
      <c r="H8243" s="1" t="str">
        <f t="shared" si="1547"/>
        <v>Heating</v>
      </c>
      <c r="I8243" s="1">
        <f ca="1">OFFSET(IF($H8243="Cooling",Customer!$C$25,Customer!$C$52),E8243,D8243)</f>
        <v>66</v>
      </c>
      <c r="J8243" s="1">
        <f ca="1">OFFSET(IF($H8243="Cooling",Customer!$L$25,Customer!$L$52),$E8243,$D8243)</f>
        <v>64</v>
      </c>
      <c r="K8243" s="16">
        <f t="shared" si="1548"/>
        <v>0</v>
      </c>
      <c r="L8243" s="16">
        <f t="shared" si="1549"/>
        <v>0</v>
      </c>
      <c r="M8243" s="17">
        <f t="shared" ca="1" si="1553"/>
        <v>62</v>
      </c>
      <c r="N8243" s="17">
        <f t="shared" ca="1" si="1554"/>
        <v>60</v>
      </c>
      <c r="O8243" s="4"/>
      <c r="P8243" s="4">
        <v>30</v>
      </c>
      <c r="Q8243" s="4">
        <v>19</v>
      </c>
      <c r="R8243" s="4">
        <v>-2</v>
      </c>
      <c r="S8243" s="4">
        <v>24</v>
      </c>
      <c r="T8243" s="4">
        <v>17</v>
      </c>
      <c r="U8243" s="4">
        <v>34</v>
      </c>
      <c r="V8243" s="13">
        <v>4</v>
      </c>
      <c r="W8243" s="4">
        <v>23</v>
      </c>
      <c r="X8243" s="4">
        <v>27</v>
      </c>
      <c r="Y8243">
        <f t="shared" si="1550"/>
        <v>0</v>
      </c>
      <c r="Z8243">
        <f t="shared" si="1551"/>
        <v>0</v>
      </c>
    </row>
    <row r="8244" spans="2:26" x14ac:dyDescent="0.25">
      <c r="B8244" s="11">
        <f t="shared" si="1552"/>
        <v>44904.999999980035</v>
      </c>
      <c r="C8244" s="1">
        <f t="shared" si="1543"/>
        <v>12</v>
      </c>
      <c r="D8244" s="1">
        <f t="shared" si="1544"/>
        <v>6</v>
      </c>
      <c r="E8244" s="12">
        <f t="shared" si="1545"/>
        <v>1</v>
      </c>
      <c r="F8244" s="124" t="str">
        <f t="shared" si="1546"/>
        <v>0</v>
      </c>
      <c r="G8244" s="1">
        <f ca="1">(OFFSET(O8244,0,MATCH(Customer!$J$6,'CDH &amp; HDH'!$P$11:$X$11,0)))</f>
        <v>4</v>
      </c>
      <c r="H8244" s="1" t="str">
        <f t="shared" si="1547"/>
        <v>Heating</v>
      </c>
      <c r="I8244" s="1">
        <f ca="1">OFFSET(IF($H8244="Cooling",Customer!$C$25,Customer!$C$52),E8244,D8244)</f>
        <v>66</v>
      </c>
      <c r="J8244" s="1">
        <f ca="1">OFFSET(IF($H8244="Cooling",Customer!$L$25,Customer!$L$52),$E8244,$D8244)</f>
        <v>64</v>
      </c>
      <c r="K8244" s="16">
        <f t="shared" si="1548"/>
        <v>0</v>
      </c>
      <c r="L8244" s="16">
        <f t="shared" si="1549"/>
        <v>0</v>
      </c>
      <c r="M8244" s="17">
        <f t="shared" ca="1" si="1553"/>
        <v>62</v>
      </c>
      <c r="N8244" s="17">
        <f t="shared" ca="1" si="1554"/>
        <v>60</v>
      </c>
      <c r="O8244" s="4"/>
      <c r="P8244" s="4">
        <v>28</v>
      </c>
      <c r="Q8244" s="4">
        <v>17</v>
      </c>
      <c r="R8244" s="4">
        <v>-2</v>
      </c>
      <c r="S8244" s="4">
        <v>23</v>
      </c>
      <c r="T8244" s="4">
        <v>15</v>
      </c>
      <c r="U8244" s="4">
        <v>32</v>
      </c>
      <c r="V8244" s="13">
        <v>4</v>
      </c>
      <c r="W8244" s="4">
        <v>22</v>
      </c>
      <c r="X8244" s="4">
        <v>25</v>
      </c>
      <c r="Y8244">
        <f t="shared" si="1550"/>
        <v>0</v>
      </c>
      <c r="Z8244">
        <f t="shared" si="1551"/>
        <v>0</v>
      </c>
    </row>
    <row r="8245" spans="2:26" x14ac:dyDescent="0.25">
      <c r="B8245" s="11">
        <f t="shared" si="1552"/>
        <v>44905.041666646699</v>
      </c>
      <c r="C8245" s="1">
        <f t="shared" si="1543"/>
        <v>12</v>
      </c>
      <c r="D8245" s="1">
        <f t="shared" si="1544"/>
        <v>6</v>
      </c>
      <c r="E8245" s="12">
        <f t="shared" si="1545"/>
        <v>2</v>
      </c>
      <c r="F8245" s="124" t="str">
        <f t="shared" si="1546"/>
        <v>0</v>
      </c>
      <c r="G8245" s="1">
        <f ca="1">(OFFSET(O8245,0,MATCH(Customer!$J$6,'CDH &amp; HDH'!$P$11:$X$11,0)))</f>
        <v>4</v>
      </c>
      <c r="H8245" s="1" t="str">
        <f t="shared" si="1547"/>
        <v>Heating</v>
      </c>
      <c r="I8245" s="1">
        <f ca="1">OFFSET(IF($H8245="Cooling",Customer!$C$25,Customer!$C$52),E8245,D8245)</f>
        <v>66</v>
      </c>
      <c r="J8245" s="1">
        <f ca="1">OFFSET(IF($H8245="Cooling",Customer!$L$25,Customer!$L$52),$E8245,$D8245)</f>
        <v>64</v>
      </c>
      <c r="K8245" s="16">
        <f t="shared" si="1548"/>
        <v>0</v>
      </c>
      <c r="L8245" s="16">
        <f t="shared" si="1549"/>
        <v>0</v>
      </c>
      <c r="M8245" s="17">
        <f t="shared" ca="1" si="1553"/>
        <v>62</v>
      </c>
      <c r="N8245" s="17">
        <f t="shared" ca="1" si="1554"/>
        <v>60</v>
      </c>
      <c r="O8245" s="4"/>
      <c r="P8245" s="4">
        <v>26</v>
      </c>
      <c r="Q8245" s="4">
        <v>16</v>
      </c>
      <c r="R8245" s="4">
        <v>-2</v>
      </c>
      <c r="S8245" s="4">
        <v>26</v>
      </c>
      <c r="T8245" s="4">
        <v>15</v>
      </c>
      <c r="U8245" s="4">
        <v>31</v>
      </c>
      <c r="V8245" s="13">
        <v>4</v>
      </c>
      <c r="W8245" s="4">
        <v>21</v>
      </c>
      <c r="X8245" s="4">
        <v>25</v>
      </c>
      <c r="Y8245">
        <f t="shared" si="1550"/>
        <v>0</v>
      </c>
      <c r="Z8245">
        <f t="shared" si="1551"/>
        <v>0</v>
      </c>
    </row>
    <row r="8246" spans="2:26" x14ac:dyDescent="0.25">
      <c r="B8246" s="11">
        <f t="shared" si="1552"/>
        <v>44905.083333313363</v>
      </c>
      <c r="C8246" s="1">
        <f t="shared" si="1543"/>
        <v>12</v>
      </c>
      <c r="D8246" s="1">
        <f t="shared" si="1544"/>
        <v>6</v>
      </c>
      <c r="E8246" s="12">
        <f t="shared" si="1545"/>
        <v>3</v>
      </c>
      <c r="F8246" s="124" t="str">
        <f t="shared" si="1546"/>
        <v>0</v>
      </c>
      <c r="G8246" s="1">
        <f ca="1">(OFFSET(O8246,0,MATCH(Customer!$J$6,'CDH &amp; HDH'!$P$11:$X$11,0)))</f>
        <v>4</v>
      </c>
      <c r="H8246" s="1" t="str">
        <f t="shared" si="1547"/>
        <v>Heating</v>
      </c>
      <c r="I8246" s="1">
        <f ca="1">OFFSET(IF($H8246="Cooling",Customer!$C$25,Customer!$C$52),E8246,D8246)</f>
        <v>66</v>
      </c>
      <c r="J8246" s="1">
        <f ca="1">OFFSET(IF($H8246="Cooling",Customer!$L$25,Customer!$L$52),$E8246,$D8246)</f>
        <v>64</v>
      </c>
      <c r="K8246" s="16">
        <f t="shared" si="1548"/>
        <v>0</v>
      </c>
      <c r="L8246" s="16">
        <f t="shared" si="1549"/>
        <v>0</v>
      </c>
      <c r="M8246" s="17">
        <f t="shared" ca="1" si="1553"/>
        <v>62</v>
      </c>
      <c r="N8246" s="17">
        <f t="shared" ca="1" si="1554"/>
        <v>60</v>
      </c>
      <c r="O8246" s="4"/>
      <c r="P8246" s="4">
        <v>26</v>
      </c>
      <c r="Q8246" s="4">
        <v>16</v>
      </c>
      <c r="R8246" s="4">
        <v>-1</v>
      </c>
      <c r="S8246" s="4">
        <v>23</v>
      </c>
      <c r="T8246" s="4">
        <v>15</v>
      </c>
      <c r="U8246" s="4">
        <v>29</v>
      </c>
      <c r="V8246" s="13">
        <v>4</v>
      </c>
      <c r="W8246" s="4">
        <v>21</v>
      </c>
      <c r="X8246" s="4">
        <v>25</v>
      </c>
      <c r="Y8246">
        <f t="shared" si="1550"/>
        <v>0</v>
      </c>
      <c r="Z8246">
        <f t="shared" si="1551"/>
        <v>0</v>
      </c>
    </row>
    <row r="8247" spans="2:26" x14ac:dyDescent="0.25">
      <c r="B8247" s="11">
        <f t="shared" si="1552"/>
        <v>44905.124999980027</v>
      </c>
      <c r="C8247" s="1">
        <f t="shared" si="1543"/>
        <v>12</v>
      </c>
      <c r="D8247" s="1">
        <f t="shared" si="1544"/>
        <v>6</v>
      </c>
      <c r="E8247" s="12">
        <f t="shared" si="1545"/>
        <v>4</v>
      </c>
      <c r="F8247" s="124" t="str">
        <f t="shared" si="1546"/>
        <v>0</v>
      </c>
      <c r="G8247" s="1">
        <f ca="1">(OFFSET(O8247,0,MATCH(Customer!$J$6,'CDH &amp; HDH'!$P$11:$X$11,0)))</f>
        <v>4</v>
      </c>
      <c r="H8247" s="1" t="str">
        <f t="shared" si="1547"/>
        <v>Heating</v>
      </c>
      <c r="I8247" s="1">
        <f ca="1">OFFSET(IF($H8247="Cooling",Customer!$C$25,Customer!$C$52),E8247,D8247)</f>
        <v>66</v>
      </c>
      <c r="J8247" s="1">
        <f ca="1">OFFSET(IF($H8247="Cooling",Customer!$L$25,Customer!$L$52),$E8247,$D8247)</f>
        <v>64</v>
      </c>
      <c r="K8247" s="16">
        <f t="shared" si="1548"/>
        <v>0</v>
      </c>
      <c r="L8247" s="16">
        <f t="shared" si="1549"/>
        <v>0</v>
      </c>
      <c r="M8247" s="17">
        <f t="shared" ca="1" si="1553"/>
        <v>62</v>
      </c>
      <c r="N8247" s="17">
        <f t="shared" ca="1" si="1554"/>
        <v>60</v>
      </c>
      <c r="O8247" s="4"/>
      <c r="P8247" s="4">
        <v>26</v>
      </c>
      <c r="Q8247" s="4">
        <v>16</v>
      </c>
      <c r="R8247" s="4">
        <v>-1</v>
      </c>
      <c r="S8247" s="4">
        <v>23</v>
      </c>
      <c r="T8247" s="4">
        <v>15</v>
      </c>
      <c r="U8247" s="4">
        <v>28</v>
      </c>
      <c r="V8247" s="13">
        <v>4</v>
      </c>
      <c r="W8247" s="4">
        <v>20</v>
      </c>
      <c r="X8247" s="4">
        <v>25</v>
      </c>
      <c r="Y8247">
        <f t="shared" si="1550"/>
        <v>0</v>
      </c>
      <c r="Z8247">
        <f t="shared" si="1551"/>
        <v>0</v>
      </c>
    </row>
    <row r="8248" spans="2:26" x14ac:dyDescent="0.25">
      <c r="B8248" s="11">
        <f t="shared" si="1552"/>
        <v>44905.166666646692</v>
      </c>
      <c r="C8248" s="1">
        <f t="shared" si="1543"/>
        <v>12</v>
      </c>
      <c r="D8248" s="1">
        <f t="shared" si="1544"/>
        <v>6</v>
      </c>
      <c r="E8248" s="12">
        <f t="shared" si="1545"/>
        <v>5</v>
      </c>
      <c r="F8248" s="124" t="str">
        <f t="shared" si="1546"/>
        <v>0</v>
      </c>
      <c r="G8248" s="1">
        <f ca="1">(OFFSET(O8248,0,MATCH(Customer!$J$6,'CDH &amp; HDH'!$P$11:$X$11,0)))</f>
        <v>4</v>
      </c>
      <c r="H8248" s="1" t="str">
        <f t="shared" si="1547"/>
        <v>Heating</v>
      </c>
      <c r="I8248" s="1">
        <f ca="1">OFFSET(IF($H8248="Cooling",Customer!$C$25,Customer!$C$52),E8248,D8248)</f>
        <v>66</v>
      </c>
      <c r="J8248" s="1">
        <f ca="1">OFFSET(IF($H8248="Cooling",Customer!$L$25,Customer!$L$52),$E8248,$D8248)</f>
        <v>64</v>
      </c>
      <c r="K8248" s="16">
        <f t="shared" si="1548"/>
        <v>0</v>
      </c>
      <c r="L8248" s="16">
        <f t="shared" si="1549"/>
        <v>0</v>
      </c>
      <c r="M8248" s="17">
        <f t="shared" ca="1" si="1553"/>
        <v>62</v>
      </c>
      <c r="N8248" s="17">
        <f t="shared" ca="1" si="1554"/>
        <v>60</v>
      </c>
      <c r="O8248" s="4"/>
      <c r="P8248" s="4">
        <v>25</v>
      </c>
      <c r="Q8248" s="4">
        <v>16</v>
      </c>
      <c r="R8248" s="4">
        <v>-1</v>
      </c>
      <c r="S8248" s="4">
        <v>23</v>
      </c>
      <c r="T8248" s="4">
        <v>16</v>
      </c>
      <c r="U8248" s="4">
        <v>29</v>
      </c>
      <c r="V8248" s="13">
        <v>4</v>
      </c>
      <c r="W8248" s="4">
        <v>19</v>
      </c>
      <c r="X8248" s="4">
        <v>24</v>
      </c>
      <c r="Y8248">
        <f t="shared" si="1550"/>
        <v>0</v>
      </c>
      <c r="Z8248">
        <f t="shared" si="1551"/>
        <v>0</v>
      </c>
    </row>
    <row r="8249" spans="2:26" x14ac:dyDescent="0.25">
      <c r="B8249" s="11">
        <f t="shared" si="1552"/>
        <v>44905.208333313356</v>
      </c>
      <c r="C8249" s="1">
        <f t="shared" si="1543"/>
        <v>12</v>
      </c>
      <c r="D8249" s="1">
        <f t="shared" si="1544"/>
        <v>6</v>
      </c>
      <c r="E8249" s="12">
        <f t="shared" si="1545"/>
        <v>6</v>
      </c>
      <c r="F8249" s="124" t="str">
        <f t="shared" si="1546"/>
        <v>0</v>
      </c>
      <c r="G8249" s="1">
        <f ca="1">(OFFSET(O8249,0,MATCH(Customer!$J$6,'CDH &amp; HDH'!$P$11:$X$11,0)))</f>
        <v>4</v>
      </c>
      <c r="H8249" s="1" t="str">
        <f t="shared" si="1547"/>
        <v>Heating</v>
      </c>
      <c r="I8249" s="1">
        <f ca="1">OFFSET(IF($H8249="Cooling",Customer!$C$25,Customer!$C$52),E8249,D8249)</f>
        <v>66</v>
      </c>
      <c r="J8249" s="1">
        <f ca="1">OFFSET(IF($H8249="Cooling",Customer!$L$25,Customer!$L$52),$E8249,$D8249)</f>
        <v>64</v>
      </c>
      <c r="K8249" s="16">
        <f t="shared" si="1548"/>
        <v>0</v>
      </c>
      <c r="L8249" s="16">
        <f t="shared" si="1549"/>
        <v>0</v>
      </c>
      <c r="M8249" s="17">
        <f t="shared" ca="1" si="1553"/>
        <v>62</v>
      </c>
      <c r="N8249" s="17">
        <f t="shared" ca="1" si="1554"/>
        <v>60</v>
      </c>
      <c r="O8249" s="4"/>
      <c r="P8249" s="4">
        <v>24</v>
      </c>
      <c r="Q8249" s="4">
        <v>15</v>
      </c>
      <c r="R8249" s="4">
        <v>-1</v>
      </c>
      <c r="S8249" s="4">
        <v>24</v>
      </c>
      <c r="T8249" s="4">
        <v>16</v>
      </c>
      <c r="U8249" s="4">
        <v>28</v>
      </c>
      <c r="V8249" s="13">
        <v>4</v>
      </c>
      <c r="W8249" s="4">
        <v>19</v>
      </c>
      <c r="X8249" s="4">
        <v>22</v>
      </c>
      <c r="Y8249">
        <f t="shared" si="1550"/>
        <v>0</v>
      </c>
      <c r="Z8249">
        <f t="shared" si="1551"/>
        <v>0</v>
      </c>
    </row>
    <row r="8250" spans="2:26" x14ac:dyDescent="0.25">
      <c r="B8250" s="11">
        <f t="shared" si="1552"/>
        <v>44905.24999998002</v>
      </c>
      <c r="C8250" s="1">
        <f t="shared" si="1543"/>
        <v>12</v>
      </c>
      <c r="D8250" s="1">
        <f t="shared" si="1544"/>
        <v>6</v>
      </c>
      <c r="E8250" s="12">
        <f t="shared" si="1545"/>
        <v>7</v>
      </c>
      <c r="F8250" s="124" t="str">
        <f t="shared" si="1546"/>
        <v>0</v>
      </c>
      <c r="G8250" s="1">
        <f ca="1">(OFFSET(O8250,0,MATCH(Customer!$J$6,'CDH &amp; HDH'!$P$11:$X$11,0)))</f>
        <v>5</v>
      </c>
      <c r="H8250" s="1" t="str">
        <f t="shared" si="1547"/>
        <v>Heating</v>
      </c>
      <c r="I8250" s="1">
        <f ca="1">OFFSET(IF($H8250="Cooling",Customer!$C$25,Customer!$C$52),E8250,D8250)</f>
        <v>66</v>
      </c>
      <c r="J8250" s="1">
        <f ca="1">OFFSET(IF($H8250="Cooling",Customer!$L$25,Customer!$L$52),$E8250,$D8250)</f>
        <v>64</v>
      </c>
      <c r="K8250" s="16">
        <f t="shared" si="1548"/>
        <v>0</v>
      </c>
      <c r="L8250" s="16">
        <f t="shared" si="1549"/>
        <v>0</v>
      </c>
      <c r="M8250" s="17">
        <f t="shared" ca="1" si="1553"/>
        <v>61</v>
      </c>
      <c r="N8250" s="17">
        <f t="shared" ca="1" si="1554"/>
        <v>59</v>
      </c>
      <c r="O8250" s="4"/>
      <c r="P8250" s="4">
        <v>23</v>
      </c>
      <c r="Q8250" s="4">
        <v>16</v>
      </c>
      <c r="R8250" s="4">
        <v>-1</v>
      </c>
      <c r="S8250" s="4">
        <v>24</v>
      </c>
      <c r="T8250" s="4">
        <v>16</v>
      </c>
      <c r="U8250" s="4">
        <v>26</v>
      </c>
      <c r="V8250" s="13">
        <v>5</v>
      </c>
      <c r="W8250" s="4">
        <v>18</v>
      </c>
      <c r="X8250" s="4">
        <v>23</v>
      </c>
      <c r="Y8250">
        <f t="shared" si="1550"/>
        <v>0</v>
      </c>
      <c r="Z8250">
        <f t="shared" si="1551"/>
        <v>0</v>
      </c>
    </row>
    <row r="8251" spans="2:26" x14ac:dyDescent="0.25">
      <c r="B8251" s="11">
        <f t="shared" si="1552"/>
        <v>44905.291666646684</v>
      </c>
      <c r="C8251" s="1">
        <f t="shared" si="1543"/>
        <v>12</v>
      </c>
      <c r="D8251" s="1">
        <f t="shared" si="1544"/>
        <v>6</v>
      </c>
      <c r="E8251" s="12">
        <f t="shared" si="1545"/>
        <v>8</v>
      </c>
      <c r="F8251" s="124" t="str">
        <f t="shared" si="1546"/>
        <v>0</v>
      </c>
      <c r="G8251" s="1">
        <f ca="1">(OFFSET(O8251,0,MATCH(Customer!$J$6,'CDH &amp; HDH'!$P$11:$X$11,0)))</f>
        <v>4</v>
      </c>
      <c r="H8251" s="1" t="str">
        <f t="shared" si="1547"/>
        <v>Heating</v>
      </c>
      <c r="I8251" s="1">
        <f ca="1">OFFSET(IF($H8251="Cooling",Customer!$C$25,Customer!$C$52),E8251,D8251)</f>
        <v>66</v>
      </c>
      <c r="J8251" s="1">
        <f ca="1">OFFSET(IF($H8251="Cooling",Customer!$L$25,Customer!$L$52),$E8251,$D8251)</f>
        <v>64</v>
      </c>
      <c r="K8251" s="16">
        <f t="shared" si="1548"/>
        <v>0</v>
      </c>
      <c r="L8251" s="16">
        <f t="shared" si="1549"/>
        <v>0</v>
      </c>
      <c r="M8251" s="17">
        <f t="shared" ca="1" si="1553"/>
        <v>62</v>
      </c>
      <c r="N8251" s="17">
        <f t="shared" ca="1" si="1554"/>
        <v>60</v>
      </c>
      <c r="O8251" s="4"/>
      <c r="P8251" s="4">
        <v>23</v>
      </c>
      <c r="Q8251" s="4">
        <v>15</v>
      </c>
      <c r="R8251" s="4">
        <v>0</v>
      </c>
      <c r="S8251" s="4">
        <v>24</v>
      </c>
      <c r="T8251" s="4">
        <v>16</v>
      </c>
      <c r="U8251" s="4">
        <v>27</v>
      </c>
      <c r="V8251" s="13">
        <v>4</v>
      </c>
      <c r="W8251" s="4">
        <v>18</v>
      </c>
      <c r="X8251" s="4">
        <v>23</v>
      </c>
      <c r="Y8251">
        <f t="shared" si="1550"/>
        <v>0</v>
      </c>
      <c r="Z8251">
        <f t="shared" si="1551"/>
        <v>0</v>
      </c>
    </row>
    <row r="8252" spans="2:26" x14ac:dyDescent="0.25">
      <c r="B8252" s="11">
        <f t="shared" si="1552"/>
        <v>44905.333333313349</v>
      </c>
      <c r="C8252" s="1">
        <f t="shared" si="1543"/>
        <v>12</v>
      </c>
      <c r="D8252" s="1">
        <f t="shared" si="1544"/>
        <v>6</v>
      </c>
      <c r="E8252" s="12">
        <f t="shared" si="1545"/>
        <v>9</v>
      </c>
      <c r="F8252" s="124" t="str">
        <f t="shared" si="1546"/>
        <v>0</v>
      </c>
      <c r="G8252" s="1">
        <f ca="1">(OFFSET(O8252,0,MATCH(Customer!$J$6,'CDH &amp; HDH'!$P$11:$X$11,0)))</f>
        <v>5</v>
      </c>
      <c r="H8252" s="1" t="str">
        <f t="shared" si="1547"/>
        <v>Heating</v>
      </c>
      <c r="I8252" s="1">
        <f ca="1">OFFSET(IF($H8252="Cooling",Customer!$C$25,Customer!$C$52),E8252,D8252)</f>
        <v>66</v>
      </c>
      <c r="J8252" s="1">
        <f ca="1">OFFSET(IF($H8252="Cooling",Customer!$L$25,Customer!$L$52),$E8252,$D8252)</f>
        <v>64</v>
      </c>
      <c r="K8252" s="16">
        <f t="shared" si="1548"/>
        <v>0</v>
      </c>
      <c r="L8252" s="16">
        <f t="shared" si="1549"/>
        <v>0</v>
      </c>
      <c r="M8252" s="17">
        <f t="shared" ca="1" si="1553"/>
        <v>61</v>
      </c>
      <c r="N8252" s="17">
        <f t="shared" ca="1" si="1554"/>
        <v>59</v>
      </c>
      <c r="O8252" s="4"/>
      <c r="P8252" s="4">
        <v>24</v>
      </c>
      <c r="Q8252" s="4">
        <v>16</v>
      </c>
      <c r="R8252" s="4">
        <v>0</v>
      </c>
      <c r="S8252" s="4">
        <v>25</v>
      </c>
      <c r="T8252" s="4">
        <v>17</v>
      </c>
      <c r="U8252" s="4">
        <v>29</v>
      </c>
      <c r="V8252" s="13">
        <v>5</v>
      </c>
      <c r="W8252" s="4">
        <v>19</v>
      </c>
      <c r="X8252" s="4">
        <v>23</v>
      </c>
      <c r="Y8252">
        <f t="shared" si="1550"/>
        <v>0</v>
      </c>
      <c r="Z8252">
        <f t="shared" si="1551"/>
        <v>0</v>
      </c>
    </row>
    <row r="8253" spans="2:26" x14ac:dyDescent="0.25">
      <c r="B8253" s="11">
        <f t="shared" si="1552"/>
        <v>44905.374999980013</v>
      </c>
      <c r="C8253" s="1">
        <f t="shared" si="1543"/>
        <v>12</v>
      </c>
      <c r="D8253" s="1">
        <f t="shared" si="1544"/>
        <v>6</v>
      </c>
      <c r="E8253" s="12">
        <f t="shared" si="1545"/>
        <v>10</v>
      </c>
      <c r="F8253" s="124" t="str">
        <f t="shared" si="1546"/>
        <v>0</v>
      </c>
      <c r="G8253" s="1">
        <f ca="1">(OFFSET(O8253,0,MATCH(Customer!$J$6,'CDH &amp; HDH'!$P$11:$X$11,0)))</f>
        <v>6</v>
      </c>
      <c r="H8253" s="1" t="str">
        <f t="shared" si="1547"/>
        <v>Heating</v>
      </c>
      <c r="I8253" s="1">
        <f ca="1">OFFSET(IF($H8253="Cooling",Customer!$C$25,Customer!$C$52),E8253,D8253)</f>
        <v>66</v>
      </c>
      <c r="J8253" s="1">
        <f ca="1">OFFSET(IF($H8253="Cooling",Customer!$L$25,Customer!$L$52),$E8253,$D8253)</f>
        <v>64</v>
      </c>
      <c r="K8253" s="16">
        <f t="shared" si="1548"/>
        <v>0</v>
      </c>
      <c r="L8253" s="16">
        <f t="shared" si="1549"/>
        <v>0</v>
      </c>
      <c r="M8253" s="17">
        <f t="shared" ca="1" si="1553"/>
        <v>60</v>
      </c>
      <c r="N8253" s="17">
        <f t="shared" ca="1" si="1554"/>
        <v>58</v>
      </c>
      <c r="O8253" s="4"/>
      <c r="P8253" s="4">
        <v>25</v>
      </c>
      <c r="Q8253" s="4">
        <v>17</v>
      </c>
      <c r="R8253" s="4">
        <v>1</v>
      </c>
      <c r="S8253" s="4">
        <v>25</v>
      </c>
      <c r="T8253" s="4">
        <v>18</v>
      </c>
      <c r="U8253" s="4">
        <v>31</v>
      </c>
      <c r="V8253" s="13">
        <v>6</v>
      </c>
      <c r="W8253" s="4">
        <v>21</v>
      </c>
      <c r="X8253" s="4">
        <v>23</v>
      </c>
      <c r="Y8253">
        <f t="shared" si="1550"/>
        <v>0</v>
      </c>
      <c r="Z8253">
        <f t="shared" si="1551"/>
        <v>0</v>
      </c>
    </row>
    <row r="8254" spans="2:26" x14ac:dyDescent="0.25">
      <c r="B8254" s="11">
        <f t="shared" si="1552"/>
        <v>44905.416666646677</v>
      </c>
      <c r="C8254" s="1">
        <f t="shared" si="1543"/>
        <v>12</v>
      </c>
      <c r="D8254" s="1">
        <f t="shared" si="1544"/>
        <v>6</v>
      </c>
      <c r="E8254" s="12">
        <f t="shared" si="1545"/>
        <v>11</v>
      </c>
      <c r="F8254" s="124" t="str">
        <f t="shared" si="1546"/>
        <v>0</v>
      </c>
      <c r="G8254" s="1">
        <f ca="1">(OFFSET(O8254,0,MATCH(Customer!$J$6,'CDH &amp; HDH'!$P$11:$X$11,0)))</f>
        <v>7</v>
      </c>
      <c r="H8254" s="1" t="str">
        <f t="shared" si="1547"/>
        <v>Heating</v>
      </c>
      <c r="I8254" s="1">
        <f ca="1">OFFSET(IF($H8254="Cooling",Customer!$C$25,Customer!$C$52),E8254,D8254)</f>
        <v>66</v>
      </c>
      <c r="J8254" s="1">
        <f ca="1">OFFSET(IF($H8254="Cooling",Customer!$L$25,Customer!$L$52),$E8254,$D8254)</f>
        <v>64</v>
      </c>
      <c r="K8254" s="16">
        <f t="shared" si="1548"/>
        <v>0</v>
      </c>
      <c r="L8254" s="16">
        <f t="shared" si="1549"/>
        <v>0</v>
      </c>
      <c r="M8254" s="17">
        <f t="shared" ca="1" si="1553"/>
        <v>59</v>
      </c>
      <c r="N8254" s="17">
        <f t="shared" ca="1" si="1554"/>
        <v>57</v>
      </c>
      <c r="O8254" s="4"/>
      <c r="P8254" s="4">
        <v>27</v>
      </c>
      <c r="Q8254" s="4">
        <v>18</v>
      </c>
      <c r="R8254" s="4">
        <v>3</v>
      </c>
      <c r="S8254" s="4">
        <v>26</v>
      </c>
      <c r="T8254" s="4">
        <v>19</v>
      </c>
      <c r="U8254" s="4">
        <v>32</v>
      </c>
      <c r="V8254" s="13">
        <v>7</v>
      </c>
      <c r="W8254" s="4">
        <v>22</v>
      </c>
      <c r="X8254" s="4">
        <v>24</v>
      </c>
      <c r="Y8254">
        <f t="shared" si="1550"/>
        <v>0</v>
      </c>
      <c r="Z8254">
        <f t="shared" si="1551"/>
        <v>0</v>
      </c>
    </row>
    <row r="8255" spans="2:26" x14ac:dyDescent="0.25">
      <c r="B8255" s="11">
        <f t="shared" si="1552"/>
        <v>44905.458333313341</v>
      </c>
      <c r="C8255" s="1">
        <f t="shared" si="1543"/>
        <v>12</v>
      </c>
      <c r="D8255" s="1">
        <f t="shared" si="1544"/>
        <v>6</v>
      </c>
      <c r="E8255" s="12">
        <f t="shared" si="1545"/>
        <v>12</v>
      </c>
      <c r="F8255" s="124" t="str">
        <f t="shared" si="1546"/>
        <v>0</v>
      </c>
      <c r="G8255" s="1">
        <f ca="1">(OFFSET(O8255,0,MATCH(Customer!$J$6,'CDH &amp; HDH'!$P$11:$X$11,0)))</f>
        <v>9</v>
      </c>
      <c r="H8255" s="1" t="str">
        <f t="shared" si="1547"/>
        <v>Heating</v>
      </c>
      <c r="I8255" s="1">
        <f ca="1">OFFSET(IF($H8255="Cooling",Customer!$C$25,Customer!$C$52),E8255,D8255)</f>
        <v>66</v>
      </c>
      <c r="J8255" s="1">
        <f ca="1">OFFSET(IF($H8255="Cooling",Customer!$L$25,Customer!$L$52),$E8255,$D8255)</f>
        <v>64</v>
      </c>
      <c r="K8255" s="16">
        <f t="shared" si="1548"/>
        <v>0</v>
      </c>
      <c r="L8255" s="16">
        <f t="shared" si="1549"/>
        <v>0</v>
      </c>
      <c r="M8255" s="17">
        <f t="shared" ca="1" si="1553"/>
        <v>57</v>
      </c>
      <c r="N8255" s="17">
        <f t="shared" ca="1" si="1554"/>
        <v>55</v>
      </c>
      <c r="O8255" s="4"/>
      <c r="P8255" s="4">
        <v>27</v>
      </c>
      <c r="Q8255" s="4">
        <v>18</v>
      </c>
      <c r="R8255" s="4">
        <v>6</v>
      </c>
      <c r="S8255" s="4">
        <v>26</v>
      </c>
      <c r="T8255" s="4">
        <v>21</v>
      </c>
      <c r="U8255" s="4">
        <v>32</v>
      </c>
      <c r="V8255" s="13">
        <v>9</v>
      </c>
      <c r="W8255" s="4">
        <v>22</v>
      </c>
      <c r="X8255" s="4">
        <v>24</v>
      </c>
      <c r="Y8255">
        <f t="shared" si="1550"/>
        <v>0</v>
      </c>
      <c r="Z8255">
        <f t="shared" si="1551"/>
        <v>0</v>
      </c>
    </row>
    <row r="8256" spans="2:26" x14ac:dyDescent="0.25">
      <c r="B8256" s="11">
        <f t="shared" si="1552"/>
        <v>44905.499999980006</v>
      </c>
      <c r="C8256" s="1">
        <f t="shared" si="1543"/>
        <v>12</v>
      </c>
      <c r="D8256" s="1">
        <f t="shared" si="1544"/>
        <v>6</v>
      </c>
      <c r="E8256" s="12">
        <f t="shared" si="1545"/>
        <v>13</v>
      </c>
      <c r="F8256" s="124" t="str">
        <f t="shared" si="1546"/>
        <v>0</v>
      </c>
      <c r="G8256" s="1">
        <f ca="1">(OFFSET(O8256,0,MATCH(Customer!$J$6,'CDH &amp; HDH'!$P$11:$X$11,0)))</f>
        <v>11</v>
      </c>
      <c r="H8256" s="1" t="str">
        <f t="shared" si="1547"/>
        <v>Heating</v>
      </c>
      <c r="I8256" s="1">
        <f ca="1">OFFSET(IF($H8256="Cooling",Customer!$C$25,Customer!$C$52),E8256,D8256)</f>
        <v>66</v>
      </c>
      <c r="J8256" s="1">
        <f ca="1">OFFSET(IF($H8256="Cooling",Customer!$L$25,Customer!$L$52),$E8256,$D8256)</f>
        <v>64</v>
      </c>
      <c r="K8256" s="16">
        <f t="shared" si="1548"/>
        <v>0</v>
      </c>
      <c r="L8256" s="16">
        <f t="shared" si="1549"/>
        <v>0</v>
      </c>
      <c r="M8256" s="17">
        <f t="shared" ca="1" si="1553"/>
        <v>55</v>
      </c>
      <c r="N8256" s="17">
        <f t="shared" ca="1" si="1554"/>
        <v>53</v>
      </c>
      <c r="O8256" s="4"/>
      <c r="P8256" s="4">
        <v>26</v>
      </c>
      <c r="Q8256" s="4">
        <v>19</v>
      </c>
      <c r="R8256" s="4">
        <v>8</v>
      </c>
      <c r="S8256" s="4">
        <v>26</v>
      </c>
      <c r="T8256" s="4">
        <v>24</v>
      </c>
      <c r="U8256" s="4">
        <v>31</v>
      </c>
      <c r="V8256" s="13">
        <v>11</v>
      </c>
      <c r="W8256" s="4">
        <v>22</v>
      </c>
      <c r="X8256" s="4">
        <v>25</v>
      </c>
      <c r="Y8256">
        <f t="shared" si="1550"/>
        <v>0</v>
      </c>
      <c r="Z8256">
        <f t="shared" si="1551"/>
        <v>0</v>
      </c>
    </row>
    <row r="8257" spans="2:26" x14ac:dyDescent="0.25">
      <c r="B8257" s="11">
        <f t="shared" si="1552"/>
        <v>44905.54166664667</v>
      </c>
      <c r="C8257" s="1">
        <f t="shared" si="1543"/>
        <v>12</v>
      </c>
      <c r="D8257" s="1">
        <f t="shared" si="1544"/>
        <v>6</v>
      </c>
      <c r="E8257" s="12">
        <f t="shared" si="1545"/>
        <v>14</v>
      </c>
      <c r="F8257" s="124" t="str">
        <f t="shared" si="1546"/>
        <v>0</v>
      </c>
      <c r="G8257" s="1">
        <f ca="1">(OFFSET(O8257,0,MATCH(Customer!$J$6,'CDH &amp; HDH'!$P$11:$X$11,0)))</f>
        <v>11</v>
      </c>
      <c r="H8257" s="1" t="str">
        <f t="shared" si="1547"/>
        <v>Heating</v>
      </c>
      <c r="I8257" s="1">
        <f ca="1">OFFSET(IF($H8257="Cooling",Customer!$C$25,Customer!$C$52),E8257,D8257)</f>
        <v>66</v>
      </c>
      <c r="J8257" s="1">
        <f ca="1">OFFSET(IF($H8257="Cooling",Customer!$L$25,Customer!$L$52),$E8257,$D8257)</f>
        <v>64</v>
      </c>
      <c r="K8257" s="16">
        <f t="shared" si="1548"/>
        <v>0</v>
      </c>
      <c r="L8257" s="16">
        <f t="shared" si="1549"/>
        <v>0</v>
      </c>
      <c r="M8257" s="17">
        <f t="shared" ca="1" si="1553"/>
        <v>55</v>
      </c>
      <c r="N8257" s="17">
        <f t="shared" ca="1" si="1554"/>
        <v>53</v>
      </c>
      <c r="O8257" s="4"/>
      <c r="P8257" s="4">
        <v>26</v>
      </c>
      <c r="Q8257" s="4">
        <v>19</v>
      </c>
      <c r="R8257" s="4">
        <v>8</v>
      </c>
      <c r="S8257" s="4">
        <v>27</v>
      </c>
      <c r="T8257" s="4">
        <v>25</v>
      </c>
      <c r="U8257" s="4">
        <v>29</v>
      </c>
      <c r="V8257" s="13">
        <v>11</v>
      </c>
      <c r="W8257" s="4">
        <v>23</v>
      </c>
      <c r="X8257" s="4">
        <v>25</v>
      </c>
      <c r="Y8257">
        <f t="shared" si="1550"/>
        <v>0</v>
      </c>
      <c r="Z8257">
        <f t="shared" si="1551"/>
        <v>0</v>
      </c>
    </row>
    <row r="8258" spans="2:26" x14ac:dyDescent="0.25">
      <c r="B8258" s="11">
        <f t="shared" si="1552"/>
        <v>44905.583333313334</v>
      </c>
      <c r="C8258" s="1">
        <f t="shared" si="1543"/>
        <v>12</v>
      </c>
      <c r="D8258" s="1">
        <f t="shared" si="1544"/>
        <v>6</v>
      </c>
      <c r="E8258" s="12">
        <f t="shared" si="1545"/>
        <v>15</v>
      </c>
      <c r="F8258" s="124" t="str">
        <f t="shared" si="1546"/>
        <v>0</v>
      </c>
      <c r="G8258" s="1">
        <f ca="1">(OFFSET(O8258,0,MATCH(Customer!$J$6,'CDH &amp; HDH'!$P$11:$X$11,0)))</f>
        <v>12</v>
      </c>
      <c r="H8258" s="1" t="str">
        <f t="shared" si="1547"/>
        <v>Heating</v>
      </c>
      <c r="I8258" s="1">
        <f ca="1">OFFSET(IF($H8258="Cooling",Customer!$C$25,Customer!$C$52),E8258,D8258)</f>
        <v>66</v>
      </c>
      <c r="J8258" s="1">
        <f ca="1">OFFSET(IF($H8258="Cooling",Customer!$L$25,Customer!$L$52),$E8258,$D8258)</f>
        <v>64</v>
      </c>
      <c r="K8258" s="16">
        <f t="shared" si="1548"/>
        <v>0</v>
      </c>
      <c r="L8258" s="16">
        <f t="shared" si="1549"/>
        <v>0</v>
      </c>
      <c r="M8258" s="17">
        <f t="shared" ca="1" si="1553"/>
        <v>54</v>
      </c>
      <c r="N8258" s="17">
        <f t="shared" ca="1" si="1554"/>
        <v>52</v>
      </c>
      <c r="O8258" s="4"/>
      <c r="P8258" s="4">
        <v>26</v>
      </c>
      <c r="Q8258" s="4">
        <v>18</v>
      </c>
      <c r="R8258" s="4">
        <v>9</v>
      </c>
      <c r="S8258" s="4">
        <v>27</v>
      </c>
      <c r="T8258" s="4">
        <v>24</v>
      </c>
      <c r="U8258" s="4">
        <v>30</v>
      </c>
      <c r="V8258" s="13">
        <v>12</v>
      </c>
      <c r="W8258" s="4">
        <v>22</v>
      </c>
      <c r="X8258" s="4">
        <v>24</v>
      </c>
      <c r="Y8258">
        <f t="shared" si="1550"/>
        <v>0</v>
      </c>
      <c r="Z8258">
        <f t="shared" si="1551"/>
        <v>0</v>
      </c>
    </row>
    <row r="8259" spans="2:26" x14ac:dyDescent="0.25">
      <c r="B8259" s="11">
        <f t="shared" si="1552"/>
        <v>44905.624999979998</v>
      </c>
      <c r="C8259" s="1">
        <f t="shared" si="1543"/>
        <v>12</v>
      </c>
      <c r="D8259" s="1">
        <f t="shared" si="1544"/>
        <v>6</v>
      </c>
      <c r="E8259" s="12">
        <f t="shared" si="1545"/>
        <v>16</v>
      </c>
      <c r="F8259" s="124" t="str">
        <f t="shared" si="1546"/>
        <v>0</v>
      </c>
      <c r="G8259" s="1">
        <f ca="1">(OFFSET(O8259,0,MATCH(Customer!$J$6,'CDH &amp; HDH'!$P$11:$X$11,0)))</f>
        <v>12</v>
      </c>
      <c r="H8259" s="1" t="str">
        <f t="shared" si="1547"/>
        <v>Heating</v>
      </c>
      <c r="I8259" s="1">
        <f ca="1">OFFSET(IF($H8259="Cooling",Customer!$C$25,Customer!$C$52),E8259,D8259)</f>
        <v>66</v>
      </c>
      <c r="J8259" s="1">
        <f ca="1">OFFSET(IF($H8259="Cooling",Customer!$L$25,Customer!$L$52),$E8259,$D8259)</f>
        <v>64</v>
      </c>
      <c r="K8259" s="16">
        <f t="shared" si="1548"/>
        <v>0</v>
      </c>
      <c r="L8259" s="16">
        <f t="shared" si="1549"/>
        <v>0</v>
      </c>
      <c r="M8259" s="17">
        <f t="shared" ca="1" si="1553"/>
        <v>54</v>
      </c>
      <c r="N8259" s="17">
        <f t="shared" ca="1" si="1554"/>
        <v>52</v>
      </c>
      <c r="O8259" s="4"/>
      <c r="P8259" s="4">
        <v>26</v>
      </c>
      <c r="Q8259" s="4">
        <v>18</v>
      </c>
      <c r="R8259" s="4">
        <v>9</v>
      </c>
      <c r="S8259" s="4">
        <v>28</v>
      </c>
      <c r="T8259" s="4">
        <v>23</v>
      </c>
      <c r="U8259" s="4">
        <v>29</v>
      </c>
      <c r="V8259" s="13">
        <v>12</v>
      </c>
      <c r="W8259" s="4">
        <v>21</v>
      </c>
      <c r="X8259" s="4">
        <v>24</v>
      </c>
      <c r="Y8259">
        <f t="shared" si="1550"/>
        <v>0</v>
      </c>
      <c r="Z8259">
        <f t="shared" si="1551"/>
        <v>0</v>
      </c>
    </row>
    <row r="8260" spans="2:26" x14ac:dyDescent="0.25">
      <c r="B8260" s="11">
        <f t="shared" si="1552"/>
        <v>44905.666666646663</v>
      </c>
      <c r="C8260" s="1">
        <f t="shared" si="1543"/>
        <v>12</v>
      </c>
      <c r="D8260" s="1">
        <f t="shared" si="1544"/>
        <v>6</v>
      </c>
      <c r="E8260" s="12">
        <f t="shared" si="1545"/>
        <v>17</v>
      </c>
      <c r="F8260" s="124" t="str">
        <f t="shared" si="1546"/>
        <v>0</v>
      </c>
      <c r="G8260" s="1">
        <f ca="1">(OFFSET(O8260,0,MATCH(Customer!$J$6,'CDH &amp; HDH'!$P$11:$X$11,0)))</f>
        <v>12</v>
      </c>
      <c r="H8260" s="1" t="str">
        <f t="shared" si="1547"/>
        <v>Heating</v>
      </c>
      <c r="I8260" s="1">
        <f ca="1">OFFSET(IF($H8260="Cooling",Customer!$C$25,Customer!$C$52),E8260,D8260)</f>
        <v>66</v>
      </c>
      <c r="J8260" s="1">
        <f ca="1">OFFSET(IF($H8260="Cooling",Customer!$L$25,Customer!$L$52),$E8260,$D8260)</f>
        <v>64</v>
      </c>
      <c r="K8260" s="16">
        <f t="shared" si="1548"/>
        <v>0</v>
      </c>
      <c r="L8260" s="16">
        <f t="shared" si="1549"/>
        <v>0</v>
      </c>
      <c r="M8260" s="17">
        <f t="shared" ca="1" si="1553"/>
        <v>54</v>
      </c>
      <c r="N8260" s="17">
        <f t="shared" ca="1" si="1554"/>
        <v>52</v>
      </c>
      <c r="O8260" s="4"/>
      <c r="P8260" s="4">
        <v>24</v>
      </c>
      <c r="Q8260" s="4">
        <v>16</v>
      </c>
      <c r="R8260" s="4">
        <v>7</v>
      </c>
      <c r="S8260" s="4">
        <v>28</v>
      </c>
      <c r="T8260" s="4">
        <v>22</v>
      </c>
      <c r="U8260" s="4">
        <v>28</v>
      </c>
      <c r="V8260" s="13">
        <v>12</v>
      </c>
      <c r="W8260" s="4">
        <v>19</v>
      </c>
      <c r="X8260" s="4">
        <v>23</v>
      </c>
      <c r="Y8260">
        <f t="shared" si="1550"/>
        <v>0</v>
      </c>
      <c r="Z8260">
        <f t="shared" si="1551"/>
        <v>0</v>
      </c>
    </row>
    <row r="8261" spans="2:26" x14ac:dyDescent="0.25">
      <c r="B8261" s="11">
        <f t="shared" si="1552"/>
        <v>44905.708333313327</v>
      </c>
      <c r="C8261" s="1">
        <f t="shared" si="1543"/>
        <v>12</v>
      </c>
      <c r="D8261" s="1">
        <f t="shared" si="1544"/>
        <v>6</v>
      </c>
      <c r="E8261" s="12">
        <f t="shared" si="1545"/>
        <v>18</v>
      </c>
      <c r="F8261" s="124" t="str">
        <f t="shared" si="1546"/>
        <v>0</v>
      </c>
      <c r="G8261" s="1">
        <f ca="1">(OFFSET(O8261,0,MATCH(Customer!$J$6,'CDH &amp; HDH'!$P$11:$X$11,0)))</f>
        <v>11</v>
      </c>
      <c r="H8261" s="1" t="str">
        <f t="shared" si="1547"/>
        <v>Heating</v>
      </c>
      <c r="I8261" s="1">
        <f ca="1">OFFSET(IF($H8261="Cooling",Customer!$C$25,Customer!$C$52),E8261,D8261)</f>
        <v>66</v>
      </c>
      <c r="J8261" s="1">
        <f ca="1">OFFSET(IF($H8261="Cooling",Customer!$L$25,Customer!$L$52),$E8261,$D8261)</f>
        <v>64</v>
      </c>
      <c r="K8261" s="16">
        <f t="shared" si="1548"/>
        <v>0</v>
      </c>
      <c r="L8261" s="16">
        <f t="shared" si="1549"/>
        <v>0</v>
      </c>
      <c r="M8261" s="17">
        <f t="shared" ca="1" si="1553"/>
        <v>55</v>
      </c>
      <c r="N8261" s="17">
        <f t="shared" ca="1" si="1554"/>
        <v>53</v>
      </c>
      <c r="O8261" s="4"/>
      <c r="P8261" s="4">
        <v>23</v>
      </c>
      <c r="Q8261" s="4">
        <v>15</v>
      </c>
      <c r="R8261" s="4">
        <v>6</v>
      </c>
      <c r="S8261" s="4">
        <v>28</v>
      </c>
      <c r="T8261" s="4">
        <v>20</v>
      </c>
      <c r="U8261" s="4">
        <v>27</v>
      </c>
      <c r="V8261" s="13">
        <v>11</v>
      </c>
      <c r="W8261" s="4">
        <v>18</v>
      </c>
      <c r="X8261" s="4">
        <v>23</v>
      </c>
      <c r="Y8261">
        <f t="shared" si="1550"/>
        <v>0</v>
      </c>
      <c r="Z8261">
        <f t="shared" si="1551"/>
        <v>0</v>
      </c>
    </row>
    <row r="8262" spans="2:26" x14ac:dyDescent="0.25">
      <c r="B8262" s="11">
        <f t="shared" si="1552"/>
        <v>44905.749999979991</v>
      </c>
      <c r="C8262" s="1">
        <f t="shared" si="1543"/>
        <v>12</v>
      </c>
      <c r="D8262" s="1">
        <f t="shared" si="1544"/>
        <v>6</v>
      </c>
      <c r="E8262" s="12">
        <f t="shared" si="1545"/>
        <v>19</v>
      </c>
      <c r="F8262" s="124" t="str">
        <f t="shared" si="1546"/>
        <v>0</v>
      </c>
      <c r="G8262" s="1">
        <f ca="1">(OFFSET(O8262,0,MATCH(Customer!$J$6,'CDH &amp; HDH'!$P$11:$X$11,0)))</f>
        <v>11</v>
      </c>
      <c r="H8262" s="1" t="str">
        <f t="shared" si="1547"/>
        <v>Heating</v>
      </c>
      <c r="I8262" s="1">
        <f ca="1">OFFSET(IF($H8262="Cooling",Customer!$C$25,Customer!$C$52),E8262,D8262)</f>
        <v>66</v>
      </c>
      <c r="J8262" s="1">
        <f ca="1">OFFSET(IF($H8262="Cooling",Customer!$L$25,Customer!$L$52),$E8262,$D8262)</f>
        <v>64</v>
      </c>
      <c r="K8262" s="16">
        <f t="shared" si="1548"/>
        <v>0</v>
      </c>
      <c r="L8262" s="16">
        <f t="shared" si="1549"/>
        <v>0</v>
      </c>
      <c r="M8262" s="17">
        <f t="shared" ca="1" si="1553"/>
        <v>55</v>
      </c>
      <c r="N8262" s="17">
        <f t="shared" ca="1" si="1554"/>
        <v>53</v>
      </c>
      <c r="O8262" s="4"/>
      <c r="P8262" s="4">
        <v>22</v>
      </c>
      <c r="Q8262" s="4">
        <v>14</v>
      </c>
      <c r="R8262" s="4">
        <v>4</v>
      </c>
      <c r="S8262" s="4">
        <v>28</v>
      </c>
      <c r="T8262" s="4">
        <v>20</v>
      </c>
      <c r="U8262" s="4">
        <v>26</v>
      </c>
      <c r="V8262" s="13">
        <v>11</v>
      </c>
      <c r="W8262" s="4">
        <v>18</v>
      </c>
      <c r="X8262" s="4">
        <v>23</v>
      </c>
      <c r="Y8262">
        <f t="shared" si="1550"/>
        <v>0</v>
      </c>
      <c r="Z8262">
        <f t="shared" si="1551"/>
        <v>0</v>
      </c>
    </row>
    <row r="8263" spans="2:26" x14ac:dyDescent="0.25">
      <c r="B8263" s="11">
        <f t="shared" si="1552"/>
        <v>44905.791666646655</v>
      </c>
      <c r="C8263" s="1">
        <f t="shared" si="1543"/>
        <v>12</v>
      </c>
      <c r="D8263" s="1">
        <f t="shared" si="1544"/>
        <v>6</v>
      </c>
      <c r="E8263" s="12">
        <f t="shared" si="1545"/>
        <v>20</v>
      </c>
      <c r="F8263" s="124" t="str">
        <f t="shared" si="1546"/>
        <v>0</v>
      </c>
      <c r="G8263" s="1">
        <f ca="1">(OFFSET(O8263,0,MATCH(Customer!$J$6,'CDH &amp; HDH'!$P$11:$X$11,0)))</f>
        <v>11</v>
      </c>
      <c r="H8263" s="1" t="str">
        <f t="shared" si="1547"/>
        <v>Heating</v>
      </c>
      <c r="I8263" s="1">
        <f ca="1">OFFSET(IF($H8263="Cooling",Customer!$C$25,Customer!$C$52),E8263,D8263)</f>
        <v>66</v>
      </c>
      <c r="J8263" s="1">
        <f ca="1">OFFSET(IF($H8263="Cooling",Customer!$L$25,Customer!$L$52),$E8263,$D8263)</f>
        <v>64</v>
      </c>
      <c r="K8263" s="16">
        <f t="shared" si="1548"/>
        <v>0</v>
      </c>
      <c r="L8263" s="16">
        <f t="shared" si="1549"/>
        <v>0</v>
      </c>
      <c r="M8263" s="17">
        <f t="shared" ca="1" si="1553"/>
        <v>55</v>
      </c>
      <c r="N8263" s="17">
        <f t="shared" ca="1" si="1554"/>
        <v>53</v>
      </c>
      <c r="O8263" s="4"/>
      <c r="P8263" s="4">
        <v>21</v>
      </c>
      <c r="Q8263" s="4">
        <v>13</v>
      </c>
      <c r="R8263" s="4">
        <v>4</v>
      </c>
      <c r="S8263" s="4">
        <v>28</v>
      </c>
      <c r="T8263" s="4">
        <v>18</v>
      </c>
      <c r="U8263" s="4">
        <v>26</v>
      </c>
      <c r="V8263" s="13">
        <v>11</v>
      </c>
      <c r="W8263" s="4">
        <v>18</v>
      </c>
      <c r="X8263" s="4">
        <v>23</v>
      </c>
      <c r="Y8263">
        <f t="shared" si="1550"/>
        <v>0</v>
      </c>
      <c r="Z8263">
        <f t="shared" si="1551"/>
        <v>0</v>
      </c>
    </row>
    <row r="8264" spans="2:26" x14ac:dyDescent="0.25">
      <c r="B8264" s="11">
        <f t="shared" si="1552"/>
        <v>44905.83333331332</v>
      </c>
      <c r="C8264" s="1">
        <f t="shared" si="1543"/>
        <v>12</v>
      </c>
      <c r="D8264" s="1">
        <f t="shared" si="1544"/>
        <v>6</v>
      </c>
      <c r="E8264" s="12">
        <f t="shared" si="1545"/>
        <v>21</v>
      </c>
      <c r="F8264" s="124" t="str">
        <f t="shared" si="1546"/>
        <v>0</v>
      </c>
      <c r="G8264" s="1">
        <f ca="1">(OFFSET(O8264,0,MATCH(Customer!$J$6,'CDH &amp; HDH'!$P$11:$X$11,0)))</f>
        <v>11</v>
      </c>
      <c r="H8264" s="1" t="str">
        <f t="shared" si="1547"/>
        <v>Heating</v>
      </c>
      <c r="I8264" s="1">
        <f ca="1">OFFSET(IF($H8264="Cooling",Customer!$C$25,Customer!$C$52),E8264,D8264)</f>
        <v>66</v>
      </c>
      <c r="J8264" s="1">
        <f ca="1">OFFSET(IF($H8264="Cooling",Customer!$L$25,Customer!$L$52),$E8264,$D8264)</f>
        <v>64</v>
      </c>
      <c r="K8264" s="16">
        <f t="shared" si="1548"/>
        <v>0</v>
      </c>
      <c r="L8264" s="16">
        <f t="shared" si="1549"/>
        <v>0</v>
      </c>
      <c r="M8264" s="17">
        <f t="shared" ca="1" si="1553"/>
        <v>55</v>
      </c>
      <c r="N8264" s="17">
        <f t="shared" ca="1" si="1554"/>
        <v>53</v>
      </c>
      <c r="O8264" s="4"/>
      <c r="P8264" s="4">
        <v>21</v>
      </c>
      <c r="Q8264" s="4">
        <v>14</v>
      </c>
      <c r="R8264" s="4">
        <v>3</v>
      </c>
      <c r="S8264" s="4">
        <v>28</v>
      </c>
      <c r="T8264" s="4">
        <v>18</v>
      </c>
      <c r="U8264" s="4">
        <v>25</v>
      </c>
      <c r="V8264" s="13">
        <v>11</v>
      </c>
      <c r="W8264" s="4">
        <v>16</v>
      </c>
      <c r="X8264" s="4">
        <v>22</v>
      </c>
      <c r="Y8264">
        <f t="shared" si="1550"/>
        <v>0</v>
      </c>
      <c r="Z8264">
        <f t="shared" si="1551"/>
        <v>0</v>
      </c>
    </row>
    <row r="8265" spans="2:26" x14ac:dyDescent="0.25">
      <c r="B8265" s="11">
        <f t="shared" si="1552"/>
        <v>44905.874999979984</v>
      </c>
      <c r="C8265" s="1">
        <f t="shared" si="1543"/>
        <v>12</v>
      </c>
      <c r="D8265" s="1">
        <f t="shared" si="1544"/>
        <v>6</v>
      </c>
      <c r="E8265" s="12">
        <f t="shared" si="1545"/>
        <v>22</v>
      </c>
      <c r="F8265" s="124" t="str">
        <f t="shared" si="1546"/>
        <v>0</v>
      </c>
      <c r="G8265" s="1">
        <f ca="1">(OFFSET(O8265,0,MATCH(Customer!$J$6,'CDH &amp; HDH'!$P$11:$X$11,0)))</f>
        <v>10</v>
      </c>
      <c r="H8265" s="1" t="str">
        <f t="shared" si="1547"/>
        <v>Heating</v>
      </c>
      <c r="I8265" s="1">
        <f ca="1">OFFSET(IF($H8265="Cooling",Customer!$C$25,Customer!$C$52),E8265,D8265)</f>
        <v>66</v>
      </c>
      <c r="J8265" s="1">
        <f ca="1">OFFSET(IF($H8265="Cooling",Customer!$L$25,Customer!$L$52),$E8265,$D8265)</f>
        <v>64</v>
      </c>
      <c r="K8265" s="16">
        <f t="shared" si="1548"/>
        <v>0</v>
      </c>
      <c r="L8265" s="16">
        <f t="shared" si="1549"/>
        <v>0</v>
      </c>
      <c r="M8265" s="17">
        <f t="shared" ca="1" si="1553"/>
        <v>56</v>
      </c>
      <c r="N8265" s="17">
        <f t="shared" ca="1" si="1554"/>
        <v>54</v>
      </c>
      <c r="O8265" s="4"/>
      <c r="P8265" s="4">
        <v>20</v>
      </c>
      <c r="Q8265" s="4">
        <v>14</v>
      </c>
      <c r="R8265" s="4">
        <v>3</v>
      </c>
      <c r="S8265" s="4">
        <v>28</v>
      </c>
      <c r="T8265" s="4">
        <v>17</v>
      </c>
      <c r="U8265" s="4">
        <v>24</v>
      </c>
      <c r="V8265" s="13">
        <v>10</v>
      </c>
      <c r="W8265" s="4">
        <v>16</v>
      </c>
      <c r="X8265" s="4">
        <v>21</v>
      </c>
      <c r="Y8265">
        <f t="shared" si="1550"/>
        <v>0</v>
      </c>
      <c r="Z8265">
        <f t="shared" si="1551"/>
        <v>0</v>
      </c>
    </row>
    <row r="8266" spans="2:26" x14ac:dyDescent="0.25">
      <c r="B8266" s="11">
        <f t="shared" si="1552"/>
        <v>44905.916666646648</v>
      </c>
      <c r="C8266" s="1">
        <f t="shared" si="1543"/>
        <v>12</v>
      </c>
      <c r="D8266" s="1">
        <f t="shared" si="1544"/>
        <v>6</v>
      </c>
      <c r="E8266" s="12">
        <f t="shared" si="1545"/>
        <v>23</v>
      </c>
      <c r="F8266" s="124" t="str">
        <f t="shared" si="1546"/>
        <v>0</v>
      </c>
      <c r="G8266" s="1">
        <f ca="1">(OFFSET(O8266,0,MATCH(Customer!$J$6,'CDH &amp; HDH'!$P$11:$X$11,0)))</f>
        <v>10</v>
      </c>
      <c r="H8266" s="1" t="str">
        <f t="shared" si="1547"/>
        <v>Heating</v>
      </c>
      <c r="I8266" s="1">
        <f ca="1">OFFSET(IF($H8266="Cooling",Customer!$C$25,Customer!$C$52),E8266,D8266)</f>
        <v>66</v>
      </c>
      <c r="J8266" s="1">
        <f ca="1">OFFSET(IF($H8266="Cooling",Customer!$L$25,Customer!$L$52),$E8266,$D8266)</f>
        <v>64</v>
      </c>
      <c r="K8266" s="16">
        <f t="shared" si="1548"/>
        <v>0</v>
      </c>
      <c r="L8266" s="16">
        <f t="shared" si="1549"/>
        <v>0</v>
      </c>
      <c r="M8266" s="17">
        <f t="shared" ca="1" si="1553"/>
        <v>56</v>
      </c>
      <c r="N8266" s="17">
        <f t="shared" ca="1" si="1554"/>
        <v>54</v>
      </c>
      <c r="O8266" s="4"/>
      <c r="P8266" s="4">
        <v>18</v>
      </c>
      <c r="Q8266" s="4">
        <v>14</v>
      </c>
      <c r="R8266" s="4">
        <v>2</v>
      </c>
      <c r="S8266" s="4">
        <v>29</v>
      </c>
      <c r="T8266" s="4">
        <v>17</v>
      </c>
      <c r="U8266" s="4">
        <v>23</v>
      </c>
      <c r="V8266" s="13">
        <v>10</v>
      </c>
      <c r="W8266" s="4">
        <v>16</v>
      </c>
      <c r="X8266" s="4">
        <v>20</v>
      </c>
      <c r="Y8266">
        <f t="shared" si="1550"/>
        <v>0</v>
      </c>
      <c r="Z8266">
        <f t="shared" si="1551"/>
        <v>0</v>
      </c>
    </row>
    <row r="8267" spans="2:26" x14ac:dyDescent="0.25">
      <c r="B8267" s="11">
        <f t="shared" si="1552"/>
        <v>44905.958333313312</v>
      </c>
      <c r="C8267" s="1">
        <f t="shared" si="1543"/>
        <v>12</v>
      </c>
      <c r="D8267" s="1">
        <f t="shared" si="1544"/>
        <v>6</v>
      </c>
      <c r="E8267" s="12">
        <f t="shared" si="1545"/>
        <v>24</v>
      </c>
      <c r="F8267" s="124" t="str">
        <f t="shared" si="1546"/>
        <v>0</v>
      </c>
      <c r="G8267" s="1">
        <f ca="1">(OFFSET(O8267,0,MATCH(Customer!$J$6,'CDH &amp; HDH'!$P$11:$X$11,0)))</f>
        <v>10</v>
      </c>
      <c r="H8267" s="1" t="str">
        <f t="shared" si="1547"/>
        <v>Heating</v>
      </c>
      <c r="I8267" s="1">
        <f ca="1">OFFSET(IF($H8267="Cooling",Customer!$C$25,Customer!$C$52),E8267,D8267)</f>
        <v>66</v>
      </c>
      <c r="J8267" s="1">
        <f ca="1">OFFSET(IF($H8267="Cooling",Customer!$L$25,Customer!$L$52),$E8267,$D8267)</f>
        <v>64</v>
      </c>
      <c r="K8267" s="16">
        <f t="shared" si="1548"/>
        <v>0</v>
      </c>
      <c r="L8267" s="16">
        <f t="shared" si="1549"/>
        <v>0</v>
      </c>
      <c r="M8267" s="17">
        <f t="shared" ca="1" si="1553"/>
        <v>56</v>
      </c>
      <c r="N8267" s="17">
        <f t="shared" ca="1" si="1554"/>
        <v>54</v>
      </c>
      <c r="O8267" s="4"/>
      <c r="P8267" s="4">
        <v>18</v>
      </c>
      <c r="Q8267" s="4">
        <v>15</v>
      </c>
      <c r="R8267" s="4">
        <v>2</v>
      </c>
      <c r="S8267" s="4">
        <v>29</v>
      </c>
      <c r="T8267" s="4">
        <v>17</v>
      </c>
      <c r="U8267" s="4">
        <v>22</v>
      </c>
      <c r="V8267" s="13">
        <v>10</v>
      </c>
      <c r="W8267" s="4">
        <v>15</v>
      </c>
      <c r="X8267" s="4">
        <v>18</v>
      </c>
      <c r="Y8267">
        <f t="shared" si="1550"/>
        <v>0</v>
      </c>
      <c r="Z8267">
        <f t="shared" si="1551"/>
        <v>0</v>
      </c>
    </row>
    <row r="8268" spans="2:26" x14ac:dyDescent="0.25">
      <c r="B8268" s="11">
        <f t="shared" si="1552"/>
        <v>44905.999999979977</v>
      </c>
      <c r="C8268" s="1">
        <f t="shared" si="1543"/>
        <v>12</v>
      </c>
      <c r="D8268" s="1">
        <f t="shared" si="1544"/>
        <v>7</v>
      </c>
      <c r="E8268" s="12">
        <f t="shared" si="1545"/>
        <v>1</v>
      </c>
      <c r="F8268" s="124" t="str">
        <f t="shared" si="1546"/>
        <v>0</v>
      </c>
      <c r="G8268" s="1">
        <f ca="1">(OFFSET(O8268,0,MATCH(Customer!$J$6,'CDH &amp; HDH'!$P$11:$X$11,0)))</f>
        <v>10</v>
      </c>
      <c r="H8268" s="1" t="str">
        <f t="shared" si="1547"/>
        <v>Heating</v>
      </c>
      <c r="I8268" s="1">
        <f ca="1">OFFSET(IF($H8268="Cooling",Customer!$C$25,Customer!$C$52),E8268,D8268)</f>
        <v>66</v>
      </c>
      <c r="J8268" s="1">
        <f ca="1">OFFSET(IF($H8268="Cooling",Customer!$L$25,Customer!$L$52),$E8268,$D8268)</f>
        <v>64</v>
      </c>
      <c r="K8268" s="16">
        <f t="shared" si="1548"/>
        <v>0</v>
      </c>
      <c r="L8268" s="16">
        <f t="shared" si="1549"/>
        <v>0</v>
      </c>
      <c r="M8268" s="17">
        <f t="shared" ca="1" si="1553"/>
        <v>56</v>
      </c>
      <c r="N8268" s="17">
        <f t="shared" ca="1" si="1554"/>
        <v>54</v>
      </c>
      <c r="O8268" s="4"/>
      <c r="P8268" s="4">
        <v>17</v>
      </c>
      <c r="Q8268" s="4">
        <v>15</v>
      </c>
      <c r="R8268" s="4">
        <v>1</v>
      </c>
      <c r="S8268" s="4">
        <v>29</v>
      </c>
      <c r="T8268" s="4">
        <v>17</v>
      </c>
      <c r="U8268" s="4">
        <v>23</v>
      </c>
      <c r="V8268" s="13">
        <v>10</v>
      </c>
      <c r="W8268" s="4">
        <v>15</v>
      </c>
      <c r="X8268" s="4">
        <v>18</v>
      </c>
      <c r="Y8268">
        <f t="shared" si="1550"/>
        <v>0</v>
      </c>
      <c r="Z8268">
        <f t="shared" si="1551"/>
        <v>0</v>
      </c>
    </row>
    <row r="8269" spans="2:26" x14ac:dyDescent="0.25">
      <c r="B8269" s="11">
        <f t="shared" si="1552"/>
        <v>44906.041666646641</v>
      </c>
      <c r="C8269" s="1">
        <f t="shared" ref="C8269:C8332" si="1555">MONTH(B8269)</f>
        <v>12</v>
      </c>
      <c r="D8269" s="1">
        <f t="shared" ref="D8269:D8332" si="1556">WEEKDAY(B8269,2)</f>
        <v>7</v>
      </c>
      <c r="E8269" s="12">
        <f t="shared" ref="E8269:E8332" si="1557">HOUR(B8269)+1</f>
        <v>2</v>
      </c>
      <c r="F8269" s="124" t="str">
        <f t="shared" ref="F8269:F8332" si="1558">IF(AND(C8269&gt;5,C8269&lt;9,D8269&lt;6,E8269&gt;14,E8269&lt;19),"1",IF(AND(OR(E8269=8,E8269=9,E8269=19,E8269=20),C8269&lt;3,D8269&lt;6),"1","0"))</f>
        <v>0</v>
      </c>
      <c r="G8269" s="1">
        <f ca="1">(OFFSET(O8269,0,MATCH(Customer!$J$6,'CDH &amp; HDH'!$P$11:$X$11,0)))</f>
        <v>9</v>
      </c>
      <c r="H8269" s="1" t="str">
        <f t="shared" ref="H8269:H8332" si="1559">IF(AND(C8269&gt;=5,C8269&lt;=9),"Cooling","Heating")</f>
        <v>Heating</v>
      </c>
      <c r="I8269" s="1">
        <f ca="1">OFFSET(IF($H8269="Cooling",Customer!$C$25,Customer!$C$52),E8269,D8269)</f>
        <v>66</v>
      </c>
      <c r="J8269" s="1">
        <f ca="1">OFFSET(IF($H8269="Cooling",Customer!$L$25,Customer!$L$52),$E8269,$D8269)</f>
        <v>64</v>
      </c>
      <c r="K8269" s="16">
        <f t="shared" ref="K8269:K8332" si="1560">IF($H8269="Heating",0,MAX(0,$G8269-I8269))</f>
        <v>0</v>
      </c>
      <c r="L8269" s="16">
        <f t="shared" ref="L8269:L8332" si="1561">IF($H8269="Heating",0,MAX(0,$G8269-J8269))</f>
        <v>0</v>
      </c>
      <c r="M8269" s="17">
        <f t="shared" ca="1" si="1553"/>
        <v>57</v>
      </c>
      <c r="N8269" s="17">
        <f t="shared" ca="1" si="1554"/>
        <v>55</v>
      </c>
      <c r="O8269" s="4"/>
      <c r="P8269" s="4">
        <v>17</v>
      </c>
      <c r="Q8269" s="4">
        <v>15</v>
      </c>
      <c r="R8269" s="4">
        <v>-3</v>
      </c>
      <c r="S8269" s="4">
        <v>29</v>
      </c>
      <c r="T8269" s="4">
        <v>17</v>
      </c>
      <c r="U8269" s="4">
        <v>22</v>
      </c>
      <c r="V8269" s="13">
        <v>9</v>
      </c>
      <c r="W8269" s="4">
        <v>14</v>
      </c>
      <c r="X8269" s="4">
        <v>18</v>
      </c>
      <c r="Y8269">
        <f t="shared" ref="Y8269:Y8332" si="1562">1.08*400*K8269</f>
        <v>0</v>
      </c>
      <c r="Z8269">
        <f t="shared" ref="Z8269:Z8332" si="1563">1.08*400*L8269</f>
        <v>0</v>
      </c>
    </row>
    <row r="8270" spans="2:26" x14ac:dyDescent="0.25">
      <c r="B8270" s="11">
        <f t="shared" ref="B8270:B8333" si="1564">B8269+1/24</f>
        <v>44906.083333313305</v>
      </c>
      <c r="C8270" s="1">
        <f t="shared" si="1555"/>
        <v>12</v>
      </c>
      <c r="D8270" s="1">
        <f t="shared" si="1556"/>
        <v>7</v>
      </c>
      <c r="E8270" s="12">
        <f t="shared" si="1557"/>
        <v>3</v>
      </c>
      <c r="F8270" s="124" t="str">
        <f t="shared" si="1558"/>
        <v>0</v>
      </c>
      <c r="G8270" s="1">
        <f ca="1">(OFFSET(O8270,0,MATCH(Customer!$J$6,'CDH &amp; HDH'!$P$11:$X$11,0)))</f>
        <v>9</v>
      </c>
      <c r="H8270" s="1" t="str">
        <f t="shared" si="1559"/>
        <v>Heating</v>
      </c>
      <c r="I8270" s="1">
        <f ca="1">OFFSET(IF($H8270="Cooling",Customer!$C$25,Customer!$C$52),E8270,D8270)</f>
        <v>66</v>
      </c>
      <c r="J8270" s="1">
        <f ca="1">OFFSET(IF($H8270="Cooling",Customer!$L$25,Customer!$L$52),$E8270,$D8270)</f>
        <v>64</v>
      </c>
      <c r="K8270" s="16">
        <f t="shared" si="1560"/>
        <v>0</v>
      </c>
      <c r="L8270" s="16">
        <f t="shared" si="1561"/>
        <v>0</v>
      </c>
      <c r="M8270" s="17">
        <f t="shared" ca="1" si="1553"/>
        <v>57</v>
      </c>
      <c r="N8270" s="17">
        <f t="shared" ca="1" si="1554"/>
        <v>55</v>
      </c>
      <c r="O8270" s="4"/>
      <c r="P8270" s="4">
        <v>17</v>
      </c>
      <c r="Q8270" s="4">
        <v>15</v>
      </c>
      <c r="R8270" s="4">
        <v>-7</v>
      </c>
      <c r="S8270" s="4">
        <v>28</v>
      </c>
      <c r="T8270" s="4">
        <v>18</v>
      </c>
      <c r="U8270" s="4">
        <v>22</v>
      </c>
      <c r="V8270" s="13">
        <v>9</v>
      </c>
      <c r="W8270" s="4">
        <v>14</v>
      </c>
      <c r="X8270" s="4">
        <v>16</v>
      </c>
      <c r="Y8270">
        <f t="shared" si="1562"/>
        <v>0</v>
      </c>
      <c r="Z8270">
        <f t="shared" si="1563"/>
        <v>0</v>
      </c>
    </row>
    <row r="8271" spans="2:26" x14ac:dyDescent="0.25">
      <c r="B8271" s="11">
        <f t="shared" si="1564"/>
        <v>44906.124999979969</v>
      </c>
      <c r="C8271" s="1">
        <f t="shared" si="1555"/>
        <v>12</v>
      </c>
      <c r="D8271" s="1">
        <f t="shared" si="1556"/>
        <v>7</v>
      </c>
      <c r="E8271" s="12">
        <f t="shared" si="1557"/>
        <v>4</v>
      </c>
      <c r="F8271" s="124" t="str">
        <f t="shared" si="1558"/>
        <v>0</v>
      </c>
      <c r="G8271" s="1">
        <f ca="1">(OFFSET(O8271,0,MATCH(Customer!$J$6,'CDH &amp; HDH'!$P$11:$X$11,0)))</f>
        <v>8</v>
      </c>
      <c r="H8271" s="1" t="str">
        <f t="shared" si="1559"/>
        <v>Heating</v>
      </c>
      <c r="I8271" s="1">
        <f ca="1">OFFSET(IF($H8271="Cooling",Customer!$C$25,Customer!$C$52),E8271,D8271)</f>
        <v>66</v>
      </c>
      <c r="J8271" s="1">
        <f ca="1">OFFSET(IF($H8271="Cooling",Customer!$L$25,Customer!$L$52),$E8271,$D8271)</f>
        <v>64</v>
      </c>
      <c r="K8271" s="16">
        <f t="shared" si="1560"/>
        <v>0</v>
      </c>
      <c r="L8271" s="16">
        <f t="shared" si="1561"/>
        <v>0</v>
      </c>
      <c r="M8271" s="17">
        <f t="shared" ca="1" si="1553"/>
        <v>58</v>
      </c>
      <c r="N8271" s="17">
        <f t="shared" ca="1" si="1554"/>
        <v>56</v>
      </c>
      <c r="O8271" s="4"/>
      <c r="P8271" s="4">
        <v>17</v>
      </c>
      <c r="Q8271" s="4">
        <v>15</v>
      </c>
      <c r="R8271" s="4">
        <v>-11</v>
      </c>
      <c r="S8271" s="4">
        <v>29</v>
      </c>
      <c r="T8271" s="4">
        <v>18</v>
      </c>
      <c r="U8271" s="4">
        <v>21</v>
      </c>
      <c r="V8271" s="13">
        <v>8</v>
      </c>
      <c r="W8271" s="4">
        <v>14</v>
      </c>
      <c r="X8271" s="4">
        <v>16</v>
      </c>
      <c r="Y8271">
        <f t="shared" si="1562"/>
        <v>0</v>
      </c>
      <c r="Z8271">
        <f t="shared" si="1563"/>
        <v>0</v>
      </c>
    </row>
    <row r="8272" spans="2:26" x14ac:dyDescent="0.25">
      <c r="B8272" s="11">
        <f t="shared" si="1564"/>
        <v>44906.166666646634</v>
      </c>
      <c r="C8272" s="1">
        <f t="shared" si="1555"/>
        <v>12</v>
      </c>
      <c r="D8272" s="1">
        <f t="shared" si="1556"/>
        <v>7</v>
      </c>
      <c r="E8272" s="12">
        <f t="shared" si="1557"/>
        <v>5</v>
      </c>
      <c r="F8272" s="124" t="str">
        <f t="shared" si="1558"/>
        <v>0</v>
      </c>
      <c r="G8272" s="1">
        <f ca="1">(OFFSET(O8272,0,MATCH(Customer!$J$6,'CDH &amp; HDH'!$P$11:$X$11,0)))</f>
        <v>7</v>
      </c>
      <c r="H8272" s="1" t="str">
        <f t="shared" si="1559"/>
        <v>Heating</v>
      </c>
      <c r="I8272" s="1">
        <f ca="1">OFFSET(IF($H8272="Cooling",Customer!$C$25,Customer!$C$52),E8272,D8272)</f>
        <v>66</v>
      </c>
      <c r="J8272" s="1">
        <f ca="1">OFFSET(IF($H8272="Cooling",Customer!$L$25,Customer!$L$52),$E8272,$D8272)</f>
        <v>64</v>
      </c>
      <c r="K8272" s="16">
        <f t="shared" si="1560"/>
        <v>0</v>
      </c>
      <c r="L8272" s="16">
        <f t="shared" si="1561"/>
        <v>0</v>
      </c>
      <c r="M8272" s="17">
        <f t="shared" ca="1" si="1553"/>
        <v>59</v>
      </c>
      <c r="N8272" s="17">
        <f t="shared" ca="1" si="1554"/>
        <v>57</v>
      </c>
      <c r="O8272" s="4"/>
      <c r="P8272" s="4">
        <v>16</v>
      </c>
      <c r="Q8272" s="4">
        <v>15</v>
      </c>
      <c r="R8272" s="4">
        <v>-10</v>
      </c>
      <c r="S8272" s="4">
        <v>29</v>
      </c>
      <c r="T8272" s="4">
        <v>17</v>
      </c>
      <c r="U8272" s="4">
        <v>20</v>
      </c>
      <c r="V8272" s="13">
        <v>7</v>
      </c>
      <c r="W8272" s="4">
        <v>13</v>
      </c>
      <c r="X8272" s="4">
        <v>15</v>
      </c>
      <c r="Y8272">
        <f t="shared" si="1562"/>
        <v>0</v>
      </c>
      <c r="Z8272">
        <f t="shared" si="1563"/>
        <v>0</v>
      </c>
    </row>
    <row r="8273" spans="2:26" x14ac:dyDescent="0.25">
      <c r="B8273" s="11">
        <f t="shared" si="1564"/>
        <v>44906.208333313298</v>
      </c>
      <c r="C8273" s="1">
        <f t="shared" si="1555"/>
        <v>12</v>
      </c>
      <c r="D8273" s="1">
        <f t="shared" si="1556"/>
        <v>7</v>
      </c>
      <c r="E8273" s="12">
        <f t="shared" si="1557"/>
        <v>6</v>
      </c>
      <c r="F8273" s="124" t="str">
        <f t="shared" si="1558"/>
        <v>0</v>
      </c>
      <c r="G8273" s="1">
        <f ca="1">(OFFSET(O8273,0,MATCH(Customer!$J$6,'CDH &amp; HDH'!$P$11:$X$11,0)))</f>
        <v>7</v>
      </c>
      <c r="H8273" s="1" t="str">
        <f t="shared" si="1559"/>
        <v>Heating</v>
      </c>
      <c r="I8273" s="1">
        <f ca="1">OFFSET(IF($H8273="Cooling",Customer!$C$25,Customer!$C$52),E8273,D8273)</f>
        <v>66</v>
      </c>
      <c r="J8273" s="1">
        <f ca="1">OFFSET(IF($H8273="Cooling",Customer!$L$25,Customer!$L$52),$E8273,$D8273)</f>
        <v>64</v>
      </c>
      <c r="K8273" s="16">
        <f t="shared" si="1560"/>
        <v>0</v>
      </c>
      <c r="L8273" s="16">
        <f t="shared" si="1561"/>
        <v>0</v>
      </c>
      <c r="M8273" s="17">
        <f t="shared" ca="1" si="1553"/>
        <v>59</v>
      </c>
      <c r="N8273" s="17">
        <f t="shared" ca="1" si="1554"/>
        <v>57</v>
      </c>
      <c r="O8273" s="4"/>
      <c r="P8273" s="4">
        <v>16</v>
      </c>
      <c r="Q8273" s="4">
        <v>15</v>
      </c>
      <c r="R8273" s="4">
        <v>-9</v>
      </c>
      <c r="S8273" s="4">
        <v>29</v>
      </c>
      <c r="T8273" s="4">
        <v>16</v>
      </c>
      <c r="U8273" s="4">
        <v>19</v>
      </c>
      <c r="V8273" s="13">
        <v>7</v>
      </c>
      <c r="W8273" s="4">
        <v>12</v>
      </c>
      <c r="X8273" s="4">
        <v>15</v>
      </c>
      <c r="Y8273">
        <f t="shared" si="1562"/>
        <v>0</v>
      </c>
      <c r="Z8273">
        <f t="shared" si="1563"/>
        <v>0</v>
      </c>
    </row>
    <row r="8274" spans="2:26" x14ac:dyDescent="0.25">
      <c r="B8274" s="11">
        <f t="shared" si="1564"/>
        <v>44906.249999979962</v>
      </c>
      <c r="C8274" s="1">
        <f t="shared" si="1555"/>
        <v>12</v>
      </c>
      <c r="D8274" s="1">
        <f t="shared" si="1556"/>
        <v>7</v>
      </c>
      <c r="E8274" s="12">
        <f t="shared" si="1557"/>
        <v>7</v>
      </c>
      <c r="F8274" s="124" t="str">
        <f t="shared" si="1558"/>
        <v>0</v>
      </c>
      <c r="G8274" s="1">
        <f ca="1">(OFFSET(O8274,0,MATCH(Customer!$J$6,'CDH &amp; HDH'!$P$11:$X$11,0)))</f>
        <v>7</v>
      </c>
      <c r="H8274" s="1" t="str">
        <f t="shared" si="1559"/>
        <v>Heating</v>
      </c>
      <c r="I8274" s="1">
        <f ca="1">OFFSET(IF($H8274="Cooling",Customer!$C$25,Customer!$C$52),E8274,D8274)</f>
        <v>66</v>
      </c>
      <c r="J8274" s="1">
        <f ca="1">OFFSET(IF($H8274="Cooling",Customer!$L$25,Customer!$L$52),$E8274,$D8274)</f>
        <v>64</v>
      </c>
      <c r="K8274" s="16">
        <f t="shared" si="1560"/>
        <v>0</v>
      </c>
      <c r="L8274" s="16">
        <f t="shared" si="1561"/>
        <v>0</v>
      </c>
      <c r="M8274" s="17">
        <f t="shared" ca="1" si="1553"/>
        <v>59</v>
      </c>
      <c r="N8274" s="17">
        <f t="shared" ca="1" si="1554"/>
        <v>57</v>
      </c>
      <c r="O8274" s="4"/>
      <c r="P8274" s="4">
        <v>17</v>
      </c>
      <c r="Q8274" s="4">
        <v>14</v>
      </c>
      <c r="R8274" s="4">
        <v>-8</v>
      </c>
      <c r="S8274" s="4">
        <v>29</v>
      </c>
      <c r="T8274" s="4">
        <v>16</v>
      </c>
      <c r="U8274" s="4">
        <v>20</v>
      </c>
      <c r="V8274" s="13">
        <v>7</v>
      </c>
      <c r="W8274" s="4">
        <v>13</v>
      </c>
      <c r="X8274" s="4">
        <v>15</v>
      </c>
      <c r="Y8274">
        <f t="shared" si="1562"/>
        <v>0</v>
      </c>
      <c r="Z8274">
        <f t="shared" si="1563"/>
        <v>0</v>
      </c>
    </row>
    <row r="8275" spans="2:26" x14ac:dyDescent="0.25">
      <c r="B8275" s="11">
        <f t="shared" si="1564"/>
        <v>44906.291666646626</v>
      </c>
      <c r="C8275" s="1">
        <f t="shared" si="1555"/>
        <v>12</v>
      </c>
      <c r="D8275" s="1">
        <f t="shared" si="1556"/>
        <v>7</v>
      </c>
      <c r="E8275" s="12">
        <f t="shared" si="1557"/>
        <v>8</v>
      </c>
      <c r="F8275" s="124" t="str">
        <f t="shared" si="1558"/>
        <v>0</v>
      </c>
      <c r="G8275" s="1">
        <f ca="1">(OFFSET(O8275,0,MATCH(Customer!$J$6,'CDH &amp; HDH'!$P$11:$X$11,0)))</f>
        <v>7</v>
      </c>
      <c r="H8275" s="1" t="str">
        <f t="shared" si="1559"/>
        <v>Heating</v>
      </c>
      <c r="I8275" s="1">
        <f ca="1">OFFSET(IF($H8275="Cooling",Customer!$C$25,Customer!$C$52),E8275,D8275)</f>
        <v>66</v>
      </c>
      <c r="J8275" s="1">
        <f ca="1">OFFSET(IF($H8275="Cooling",Customer!$L$25,Customer!$L$52),$E8275,$D8275)</f>
        <v>64</v>
      </c>
      <c r="K8275" s="16">
        <f t="shared" si="1560"/>
        <v>0</v>
      </c>
      <c r="L8275" s="16">
        <f t="shared" si="1561"/>
        <v>0</v>
      </c>
      <c r="M8275" s="17">
        <f t="shared" ca="1" si="1553"/>
        <v>59</v>
      </c>
      <c r="N8275" s="17">
        <f t="shared" ca="1" si="1554"/>
        <v>57</v>
      </c>
      <c r="O8275" s="4"/>
      <c r="P8275" s="4">
        <v>18</v>
      </c>
      <c r="Q8275" s="4">
        <v>13</v>
      </c>
      <c r="R8275" s="4">
        <v>-6</v>
      </c>
      <c r="S8275" s="4">
        <v>30</v>
      </c>
      <c r="T8275" s="4">
        <v>15</v>
      </c>
      <c r="U8275" s="4">
        <v>21</v>
      </c>
      <c r="V8275" s="13">
        <v>7</v>
      </c>
      <c r="W8275" s="4">
        <v>13</v>
      </c>
      <c r="X8275" s="4">
        <v>16</v>
      </c>
      <c r="Y8275">
        <f t="shared" si="1562"/>
        <v>0</v>
      </c>
      <c r="Z8275">
        <f t="shared" si="1563"/>
        <v>0</v>
      </c>
    </row>
    <row r="8276" spans="2:26" x14ac:dyDescent="0.25">
      <c r="B8276" s="11">
        <f t="shared" si="1564"/>
        <v>44906.33333331329</v>
      </c>
      <c r="C8276" s="1">
        <f t="shared" si="1555"/>
        <v>12</v>
      </c>
      <c r="D8276" s="1">
        <f t="shared" si="1556"/>
        <v>7</v>
      </c>
      <c r="E8276" s="12">
        <f t="shared" si="1557"/>
        <v>9</v>
      </c>
      <c r="F8276" s="124" t="str">
        <f t="shared" si="1558"/>
        <v>0</v>
      </c>
      <c r="G8276" s="1">
        <f ca="1">(OFFSET(O8276,0,MATCH(Customer!$J$6,'CDH &amp; HDH'!$P$11:$X$11,0)))</f>
        <v>8</v>
      </c>
      <c r="H8276" s="1" t="str">
        <f t="shared" si="1559"/>
        <v>Heating</v>
      </c>
      <c r="I8276" s="1">
        <f ca="1">OFFSET(IF($H8276="Cooling",Customer!$C$25,Customer!$C$52),E8276,D8276)</f>
        <v>66</v>
      </c>
      <c r="J8276" s="1">
        <f ca="1">OFFSET(IF($H8276="Cooling",Customer!$L$25,Customer!$L$52),$E8276,$D8276)</f>
        <v>64</v>
      </c>
      <c r="K8276" s="16">
        <f t="shared" si="1560"/>
        <v>0</v>
      </c>
      <c r="L8276" s="16">
        <f t="shared" si="1561"/>
        <v>0</v>
      </c>
      <c r="M8276" s="17">
        <f t="shared" ca="1" si="1553"/>
        <v>58</v>
      </c>
      <c r="N8276" s="17">
        <f t="shared" ca="1" si="1554"/>
        <v>56</v>
      </c>
      <c r="O8276" s="4"/>
      <c r="P8276" s="4">
        <v>19</v>
      </c>
      <c r="Q8276" s="4">
        <v>14</v>
      </c>
      <c r="R8276" s="4">
        <v>-3</v>
      </c>
      <c r="S8276" s="4">
        <v>30</v>
      </c>
      <c r="T8276" s="4">
        <v>15</v>
      </c>
      <c r="U8276" s="4">
        <v>25</v>
      </c>
      <c r="V8276" s="13">
        <v>8</v>
      </c>
      <c r="W8276" s="4">
        <v>14</v>
      </c>
      <c r="X8276" s="4">
        <v>17</v>
      </c>
      <c r="Y8276">
        <f t="shared" si="1562"/>
        <v>0</v>
      </c>
      <c r="Z8276">
        <f t="shared" si="1563"/>
        <v>0</v>
      </c>
    </row>
    <row r="8277" spans="2:26" x14ac:dyDescent="0.25">
      <c r="B8277" s="11">
        <f t="shared" si="1564"/>
        <v>44906.374999979955</v>
      </c>
      <c r="C8277" s="1">
        <f t="shared" si="1555"/>
        <v>12</v>
      </c>
      <c r="D8277" s="1">
        <f t="shared" si="1556"/>
        <v>7</v>
      </c>
      <c r="E8277" s="12">
        <f t="shared" si="1557"/>
        <v>10</v>
      </c>
      <c r="F8277" s="124" t="str">
        <f t="shared" si="1558"/>
        <v>0</v>
      </c>
      <c r="G8277" s="1">
        <f ca="1">(OFFSET(O8277,0,MATCH(Customer!$J$6,'CDH &amp; HDH'!$P$11:$X$11,0)))</f>
        <v>8</v>
      </c>
      <c r="H8277" s="1" t="str">
        <f t="shared" si="1559"/>
        <v>Heating</v>
      </c>
      <c r="I8277" s="1">
        <f ca="1">OFFSET(IF($H8277="Cooling",Customer!$C$25,Customer!$C$52),E8277,D8277)</f>
        <v>66</v>
      </c>
      <c r="J8277" s="1">
        <f ca="1">OFFSET(IF($H8277="Cooling",Customer!$L$25,Customer!$L$52),$E8277,$D8277)</f>
        <v>64</v>
      </c>
      <c r="K8277" s="16">
        <f t="shared" si="1560"/>
        <v>0</v>
      </c>
      <c r="L8277" s="16">
        <f t="shared" si="1561"/>
        <v>0</v>
      </c>
      <c r="M8277" s="17">
        <f t="shared" ca="1" si="1553"/>
        <v>58</v>
      </c>
      <c r="N8277" s="17">
        <f t="shared" ca="1" si="1554"/>
        <v>56</v>
      </c>
      <c r="O8277" s="4"/>
      <c r="P8277" s="4">
        <v>21</v>
      </c>
      <c r="Q8277" s="4">
        <v>15</v>
      </c>
      <c r="R8277" s="4">
        <v>-1</v>
      </c>
      <c r="S8277" s="4">
        <v>30</v>
      </c>
      <c r="T8277" s="4">
        <v>16</v>
      </c>
      <c r="U8277" s="4">
        <v>27</v>
      </c>
      <c r="V8277" s="13">
        <v>8</v>
      </c>
      <c r="W8277" s="4">
        <v>15</v>
      </c>
      <c r="X8277" s="4">
        <v>18</v>
      </c>
      <c r="Y8277">
        <f t="shared" si="1562"/>
        <v>0</v>
      </c>
      <c r="Z8277">
        <f t="shared" si="1563"/>
        <v>0</v>
      </c>
    </row>
    <row r="8278" spans="2:26" x14ac:dyDescent="0.25">
      <c r="B8278" s="11">
        <f t="shared" si="1564"/>
        <v>44906.416666646619</v>
      </c>
      <c r="C8278" s="1">
        <f t="shared" si="1555"/>
        <v>12</v>
      </c>
      <c r="D8278" s="1">
        <f t="shared" si="1556"/>
        <v>7</v>
      </c>
      <c r="E8278" s="12">
        <f t="shared" si="1557"/>
        <v>11</v>
      </c>
      <c r="F8278" s="124" t="str">
        <f t="shared" si="1558"/>
        <v>0</v>
      </c>
      <c r="G8278" s="1">
        <f ca="1">(OFFSET(O8278,0,MATCH(Customer!$J$6,'CDH &amp; HDH'!$P$11:$X$11,0)))</f>
        <v>10</v>
      </c>
      <c r="H8278" s="1" t="str">
        <f t="shared" si="1559"/>
        <v>Heating</v>
      </c>
      <c r="I8278" s="1">
        <f ca="1">OFFSET(IF($H8278="Cooling",Customer!$C$25,Customer!$C$52),E8278,D8278)</f>
        <v>66</v>
      </c>
      <c r="J8278" s="1">
        <f ca="1">OFFSET(IF($H8278="Cooling",Customer!$L$25,Customer!$L$52),$E8278,$D8278)</f>
        <v>64</v>
      </c>
      <c r="K8278" s="16">
        <f t="shared" si="1560"/>
        <v>0</v>
      </c>
      <c r="L8278" s="16">
        <f t="shared" si="1561"/>
        <v>0</v>
      </c>
      <c r="M8278" s="17">
        <f t="shared" ca="1" si="1553"/>
        <v>56</v>
      </c>
      <c r="N8278" s="17">
        <f t="shared" ca="1" si="1554"/>
        <v>54</v>
      </c>
      <c r="O8278" s="4"/>
      <c r="P8278" s="4">
        <v>22</v>
      </c>
      <c r="Q8278" s="4">
        <v>17</v>
      </c>
      <c r="R8278" s="4">
        <v>1</v>
      </c>
      <c r="S8278" s="4">
        <v>31</v>
      </c>
      <c r="T8278" s="4">
        <v>18</v>
      </c>
      <c r="U8278" s="4">
        <v>29</v>
      </c>
      <c r="V8278" s="13">
        <v>10</v>
      </c>
      <c r="W8278" s="4">
        <v>17</v>
      </c>
      <c r="X8278" s="4">
        <v>21</v>
      </c>
      <c r="Y8278">
        <f t="shared" si="1562"/>
        <v>0</v>
      </c>
      <c r="Z8278">
        <f t="shared" si="1563"/>
        <v>0</v>
      </c>
    </row>
    <row r="8279" spans="2:26" x14ac:dyDescent="0.25">
      <c r="B8279" s="11">
        <f t="shared" si="1564"/>
        <v>44906.458333313283</v>
      </c>
      <c r="C8279" s="1">
        <f t="shared" si="1555"/>
        <v>12</v>
      </c>
      <c r="D8279" s="1">
        <f t="shared" si="1556"/>
        <v>7</v>
      </c>
      <c r="E8279" s="12">
        <f t="shared" si="1557"/>
        <v>12</v>
      </c>
      <c r="F8279" s="124" t="str">
        <f t="shared" si="1558"/>
        <v>0</v>
      </c>
      <c r="G8279" s="1">
        <f ca="1">(OFFSET(O8279,0,MATCH(Customer!$J$6,'CDH &amp; HDH'!$P$11:$X$11,0)))</f>
        <v>12</v>
      </c>
      <c r="H8279" s="1" t="str">
        <f t="shared" si="1559"/>
        <v>Heating</v>
      </c>
      <c r="I8279" s="1">
        <f ca="1">OFFSET(IF($H8279="Cooling",Customer!$C$25,Customer!$C$52),E8279,D8279)</f>
        <v>66</v>
      </c>
      <c r="J8279" s="1">
        <f ca="1">OFFSET(IF($H8279="Cooling",Customer!$L$25,Customer!$L$52),$E8279,$D8279)</f>
        <v>64</v>
      </c>
      <c r="K8279" s="16">
        <f t="shared" si="1560"/>
        <v>0</v>
      </c>
      <c r="L8279" s="16">
        <f t="shared" si="1561"/>
        <v>0</v>
      </c>
      <c r="M8279" s="17">
        <f t="shared" ca="1" si="1553"/>
        <v>54</v>
      </c>
      <c r="N8279" s="17">
        <f t="shared" ca="1" si="1554"/>
        <v>52</v>
      </c>
      <c r="O8279" s="4"/>
      <c r="P8279" s="4">
        <v>24</v>
      </c>
      <c r="Q8279" s="4">
        <v>18</v>
      </c>
      <c r="R8279" s="4">
        <v>4</v>
      </c>
      <c r="S8279" s="4">
        <v>31</v>
      </c>
      <c r="T8279" s="4">
        <v>20</v>
      </c>
      <c r="U8279" s="4">
        <v>31</v>
      </c>
      <c r="V8279" s="13">
        <v>12</v>
      </c>
      <c r="W8279" s="4">
        <v>19</v>
      </c>
      <c r="X8279" s="4">
        <v>23</v>
      </c>
      <c r="Y8279">
        <f t="shared" si="1562"/>
        <v>0</v>
      </c>
      <c r="Z8279">
        <f t="shared" si="1563"/>
        <v>0</v>
      </c>
    </row>
    <row r="8280" spans="2:26" x14ac:dyDescent="0.25">
      <c r="B8280" s="11">
        <f t="shared" si="1564"/>
        <v>44906.499999979947</v>
      </c>
      <c r="C8280" s="1">
        <f t="shared" si="1555"/>
        <v>12</v>
      </c>
      <c r="D8280" s="1">
        <f t="shared" si="1556"/>
        <v>7</v>
      </c>
      <c r="E8280" s="12">
        <f t="shared" si="1557"/>
        <v>13</v>
      </c>
      <c r="F8280" s="124" t="str">
        <f t="shared" si="1558"/>
        <v>0</v>
      </c>
      <c r="G8280" s="1">
        <f ca="1">(OFFSET(O8280,0,MATCH(Customer!$J$6,'CDH &amp; HDH'!$P$11:$X$11,0)))</f>
        <v>14</v>
      </c>
      <c r="H8280" s="1" t="str">
        <f t="shared" si="1559"/>
        <v>Heating</v>
      </c>
      <c r="I8280" s="1">
        <f ca="1">OFFSET(IF($H8280="Cooling",Customer!$C$25,Customer!$C$52),E8280,D8280)</f>
        <v>66</v>
      </c>
      <c r="J8280" s="1">
        <f ca="1">OFFSET(IF($H8280="Cooling",Customer!$L$25,Customer!$L$52),$E8280,$D8280)</f>
        <v>64</v>
      </c>
      <c r="K8280" s="16">
        <f t="shared" si="1560"/>
        <v>0</v>
      </c>
      <c r="L8280" s="16">
        <f t="shared" si="1561"/>
        <v>0</v>
      </c>
      <c r="M8280" s="17">
        <f t="shared" ca="1" si="1553"/>
        <v>52</v>
      </c>
      <c r="N8280" s="17">
        <f t="shared" ca="1" si="1554"/>
        <v>50</v>
      </c>
      <c r="O8280" s="4"/>
      <c r="P8280" s="4">
        <v>27</v>
      </c>
      <c r="Q8280" s="4">
        <v>21</v>
      </c>
      <c r="R8280" s="4">
        <v>6</v>
      </c>
      <c r="S8280" s="4">
        <v>31</v>
      </c>
      <c r="T8280" s="4">
        <v>23</v>
      </c>
      <c r="U8280" s="4">
        <v>33</v>
      </c>
      <c r="V8280" s="13">
        <v>14</v>
      </c>
      <c r="W8280" s="4">
        <v>21</v>
      </c>
      <c r="X8280" s="4">
        <v>25</v>
      </c>
      <c r="Y8280">
        <f t="shared" si="1562"/>
        <v>0</v>
      </c>
      <c r="Z8280">
        <f t="shared" si="1563"/>
        <v>0</v>
      </c>
    </row>
    <row r="8281" spans="2:26" x14ac:dyDescent="0.25">
      <c r="B8281" s="11">
        <f t="shared" si="1564"/>
        <v>44906.541666646612</v>
      </c>
      <c r="C8281" s="1">
        <f t="shared" si="1555"/>
        <v>12</v>
      </c>
      <c r="D8281" s="1">
        <f t="shared" si="1556"/>
        <v>7</v>
      </c>
      <c r="E8281" s="12">
        <f t="shared" si="1557"/>
        <v>14</v>
      </c>
      <c r="F8281" s="124" t="str">
        <f t="shared" si="1558"/>
        <v>0</v>
      </c>
      <c r="G8281" s="1">
        <f ca="1">(OFFSET(O8281,0,MATCH(Customer!$J$6,'CDH &amp; HDH'!$P$11:$X$11,0)))</f>
        <v>15</v>
      </c>
      <c r="H8281" s="1" t="str">
        <f t="shared" si="1559"/>
        <v>Heating</v>
      </c>
      <c r="I8281" s="1">
        <f ca="1">OFFSET(IF($H8281="Cooling",Customer!$C$25,Customer!$C$52),E8281,D8281)</f>
        <v>66</v>
      </c>
      <c r="J8281" s="1">
        <f ca="1">OFFSET(IF($H8281="Cooling",Customer!$L$25,Customer!$L$52),$E8281,$D8281)</f>
        <v>64</v>
      </c>
      <c r="K8281" s="16">
        <f t="shared" si="1560"/>
        <v>0</v>
      </c>
      <c r="L8281" s="16">
        <f t="shared" si="1561"/>
        <v>0</v>
      </c>
      <c r="M8281" s="17">
        <f t="shared" ca="1" si="1553"/>
        <v>51</v>
      </c>
      <c r="N8281" s="17">
        <f t="shared" ca="1" si="1554"/>
        <v>49</v>
      </c>
      <c r="O8281" s="4"/>
      <c r="P8281" s="4">
        <v>27</v>
      </c>
      <c r="Q8281" s="4">
        <v>21</v>
      </c>
      <c r="R8281" s="4">
        <v>7</v>
      </c>
      <c r="S8281" s="4">
        <v>32</v>
      </c>
      <c r="T8281" s="4">
        <v>23</v>
      </c>
      <c r="U8281" s="4">
        <v>34</v>
      </c>
      <c r="V8281" s="13">
        <v>15</v>
      </c>
      <c r="W8281" s="4">
        <v>22</v>
      </c>
      <c r="X8281" s="4">
        <v>27</v>
      </c>
      <c r="Y8281">
        <f t="shared" si="1562"/>
        <v>0</v>
      </c>
      <c r="Z8281">
        <f t="shared" si="1563"/>
        <v>0</v>
      </c>
    </row>
    <row r="8282" spans="2:26" x14ac:dyDescent="0.25">
      <c r="B8282" s="11">
        <f t="shared" si="1564"/>
        <v>44906.583333313276</v>
      </c>
      <c r="C8282" s="1">
        <f t="shared" si="1555"/>
        <v>12</v>
      </c>
      <c r="D8282" s="1">
        <f t="shared" si="1556"/>
        <v>7</v>
      </c>
      <c r="E8282" s="12">
        <f t="shared" si="1557"/>
        <v>15</v>
      </c>
      <c r="F8282" s="124" t="str">
        <f t="shared" si="1558"/>
        <v>0</v>
      </c>
      <c r="G8282" s="1">
        <f ca="1">(OFFSET(O8282,0,MATCH(Customer!$J$6,'CDH &amp; HDH'!$P$11:$X$11,0)))</f>
        <v>16</v>
      </c>
      <c r="H8282" s="1" t="str">
        <f t="shared" si="1559"/>
        <v>Heating</v>
      </c>
      <c r="I8282" s="1">
        <f ca="1">OFFSET(IF($H8282="Cooling",Customer!$C$25,Customer!$C$52),E8282,D8282)</f>
        <v>66</v>
      </c>
      <c r="J8282" s="1">
        <f ca="1">OFFSET(IF($H8282="Cooling",Customer!$L$25,Customer!$L$52),$E8282,$D8282)</f>
        <v>64</v>
      </c>
      <c r="K8282" s="16">
        <f t="shared" si="1560"/>
        <v>0</v>
      </c>
      <c r="L8282" s="16">
        <f t="shared" si="1561"/>
        <v>0</v>
      </c>
      <c r="M8282" s="17">
        <f t="shared" ca="1" si="1553"/>
        <v>50</v>
      </c>
      <c r="N8282" s="17">
        <f t="shared" ca="1" si="1554"/>
        <v>48</v>
      </c>
      <c r="O8282" s="4"/>
      <c r="P8282" s="4">
        <v>28</v>
      </c>
      <c r="Q8282" s="4">
        <v>21</v>
      </c>
      <c r="R8282" s="4">
        <v>7</v>
      </c>
      <c r="S8282" s="4">
        <v>33</v>
      </c>
      <c r="T8282" s="4">
        <v>24</v>
      </c>
      <c r="U8282" s="4">
        <v>34</v>
      </c>
      <c r="V8282" s="13">
        <v>16</v>
      </c>
      <c r="W8282" s="4">
        <v>23</v>
      </c>
      <c r="X8282" s="4">
        <v>28</v>
      </c>
      <c r="Y8282">
        <f t="shared" si="1562"/>
        <v>0</v>
      </c>
      <c r="Z8282">
        <f t="shared" si="1563"/>
        <v>0</v>
      </c>
    </row>
    <row r="8283" spans="2:26" x14ac:dyDescent="0.25">
      <c r="B8283" s="11">
        <f t="shared" si="1564"/>
        <v>44906.62499997994</v>
      </c>
      <c r="C8283" s="1">
        <f t="shared" si="1555"/>
        <v>12</v>
      </c>
      <c r="D8283" s="1">
        <f t="shared" si="1556"/>
        <v>7</v>
      </c>
      <c r="E8283" s="12">
        <f t="shared" si="1557"/>
        <v>16</v>
      </c>
      <c r="F8283" s="124" t="str">
        <f t="shared" si="1558"/>
        <v>0</v>
      </c>
      <c r="G8283" s="1">
        <f ca="1">(OFFSET(O8283,0,MATCH(Customer!$J$6,'CDH &amp; HDH'!$P$11:$X$11,0)))</f>
        <v>17</v>
      </c>
      <c r="H8283" s="1" t="str">
        <f t="shared" si="1559"/>
        <v>Heating</v>
      </c>
      <c r="I8283" s="1">
        <f ca="1">OFFSET(IF($H8283="Cooling",Customer!$C$25,Customer!$C$52),E8283,D8283)</f>
        <v>66</v>
      </c>
      <c r="J8283" s="1">
        <f ca="1">OFFSET(IF($H8283="Cooling",Customer!$L$25,Customer!$L$52),$E8283,$D8283)</f>
        <v>64</v>
      </c>
      <c r="K8283" s="16">
        <f t="shared" si="1560"/>
        <v>0</v>
      </c>
      <c r="L8283" s="16">
        <f t="shared" si="1561"/>
        <v>0</v>
      </c>
      <c r="M8283" s="17">
        <f t="shared" ca="1" si="1553"/>
        <v>49</v>
      </c>
      <c r="N8283" s="17">
        <f t="shared" ca="1" si="1554"/>
        <v>47</v>
      </c>
      <c r="O8283" s="4"/>
      <c r="P8283" s="4">
        <v>28</v>
      </c>
      <c r="Q8283" s="4">
        <v>20</v>
      </c>
      <c r="R8283" s="4">
        <v>8</v>
      </c>
      <c r="S8283" s="4">
        <v>33</v>
      </c>
      <c r="T8283" s="4">
        <v>23</v>
      </c>
      <c r="U8283" s="4">
        <v>32</v>
      </c>
      <c r="V8283" s="13">
        <v>17</v>
      </c>
      <c r="W8283" s="4">
        <v>22</v>
      </c>
      <c r="X8283" s="4">
        <v>28</v>
      </c>
      <c r="Y8283">
        <f t="shared" si="1562"/>
        <v>0</v>
      </c>
      <c r="Z8283">
        <f t="shared" si="1563"/>
        <v>0</v>
      </c>
    </row>
    <row r="8284" spans="2:26" x14ac:dyDescent="0.25">
      <c r="B8284" s="11">
        <f t="shared" si="1564"/>
        <v>44906.666666646604</v>
      </c>
      <c r="C8284" s="1">
        <f t="shared" si="1555"/>
        <v>12</v>
      </c>
      <c r="D8284" s="1">
        <f t="shared" si="1556"/>
        <v>7</v>
      </c>
      <c r="E8284" s="12">
        <f t="shared" si="1557"/>
        <v>17</v>
      </c>
      <c r="F8284" s="124" t="str">
        <f t="shared" si="1558"/>
        <v>0</v>
      </c>
      <c r="G8284" s="1">
        <f ca="1">(OFFSET(O8284,0,MATCH(Customer!$J$6,'CDH &amp; HDH'!$P$11:$X$11,0)))</f>
        <v>16</v>
      </c>
      <c r="H8284" s="1" t="str">
        <f t="shared" si="1559"/>
        <v>Heating</v>
      </c>
      <c r="I8284" s="1">
        <f ca="1">OFFSET(IF($H8284="Cooling",Customer!$C$25,Customer!$C$52),E8284,D8284)</f>
        <v>66</v>
      </c>
      <c r="J8284" s="1">
        <f ca="1">OFFSET(IF($H8284="Cooling",Customer!$L$25,Customer!$L$52),$E8284,$D8284)</f>
        <v>64</v>
      </c>
      <c r="K8284" s="16">
        <f t="shared" si="1560"/>
        <v>0</v>
      </c>
      <c r="L8284" s="16">
        <f t="shared" si="1561"/>
        <v>0</v>
      </c>
      <c r="M8284" s="17">
        <f t="shared" ca="1" si="1553"/>
        <v>50</v>
      </c>
      <c r="N8284" s="17">
        <f t="shared" ca="1" si="1554"/>
        <v>48</v>
      </c>
      <c r="O8284" s="4"/>
      <c r="P8284" s="4">
        <v>27</v>
      </c>
      <c r="Q8284" s="4">
        <v>20</v>
      </c>
      <c r="R8284" s="4">
        <v>5</v>
      </c>
      <c r="S8284" s="4">
        <v>33</v>
      </c>
      <c r="T8284" s="4">
        <v>21</v>
      </c>
      <c r="U8284" s="4">
        <v>30</v>
      </c>
      <c r="V8284" s="13">
        <v>16</v>
      </c>
      <c r="W8284" s="4">
        <v>20</v>
      </c>
      <c r="X8284" s="4">
        <v>27</v>
      </c>
      <c r="Y8284">
        <f t="shared" si="1562"/>
        <v>0</v>
      </c>
      <c r="Z8284">
        <f t="shared" si="1563"/>
        <v>0</v>
      </c>
    </row>
    <row r="8285" spans="2:26" x14ac:dyDescent="0.25">
      <c r="B8285" s="11">
        <f t="shared" si="1564"/>
        <v>44906.708333313269</v>
      </c>
      <c r="C8285" s="1">
        <f t="shared" si="1555"/>
        <v>12</v>
      </c>
      <c r="D8285" s="1">
        <f t="shared" si="1556"/>
        <v>7</v>
      </c>
      <c r="E8285" s="12">
        <f t="shared" si="1557"/>
        <v>18</v>
      </c>
      <c r="F8285" s="124" t="str">
        <f t="shared" si="1558"/>
        <v>0</v>
      </c>
      <c r="G8285" s="1">
        <f ca="1">(OFFSET(O8285,0,MATCH(Customer!$J$6,'CDH &amp; HDH'!$P$11:$X$11,0)))</f>
        <v>12</v>
      </c>
      <c r="H8285" s="1" t="str">
        <f t="shared" si="1559"/>
        <v>Heating</v>
      </c>
      <c r="I8285" s="1">
        <f ca="1">OFFSET(IF($H8285="Cooling",Customer!$C$25,Customer!$C$52),E8285,D8285)</f>
        <v>66</v>
      </c>
      <c r="J8285" s="1">
        <f ca="1">OFFSET(IF($H8285="Cooling",Customer!$L$25,Customer!$L$52),$E8285,$D8285)</f>
        <v>64</v>
      </c>
      <c r="K8285" s="16">
        <f t="shared" si="1560"/>
        <v>0</v>
      </c>
      <c r="L8285" s="16">
        <f t="shared" si="1561"/>
        <v>0</v>
      </c>
      <c r="M8285" s="17">
        <f t="shared" ca="1" si="1553"/>
        <v>54</v>
      </c>
      <c r="N8285" s="17">
        <f t="shared" ca="1" si="1554"/>
        <v>52</v>
      </c>
      <c r="O8285" s="4"/>
      <c r="P8285" s="4">
        <v>25</v>
      </c>
      <c r="Q8285" s="4">
        <v>19</v>
      </c>
      <c r="R8285" s="4">
        <v>1</v>
      </c>
      <c r="S8285" s="4">
        <v>32</v>
      </c>
      <c r="T8285" s="4">
        <v>20</v>
      </c>
      <c r="U8285" s="4">
        <v>28</v>
      </c>
      <c r="V8285" s="13">
        <v>12</v>
      </c>
      <c r="W8285" s="4">
        <v>20</v>
      </c>
      <c r="X8285" s="4">
        <v>27</v>
      </c>
      <c r="Y8285">
        <f t="shared" si="1562"/>
        <v>0</v>
      </c>
      <c r="Z8285">
        <f t="shared" si="1563"/>
        <v>0</v>
      </c>
    </row>
    <row r="8286" spans="2:26" x14ac:dyDescent="0.25">
      <c r="B8286" s="11">
        <f t="shared" si="1564"/>
        <v>44906.749999979933</v>
      </c>
      <c r="C8286" s="1">
        <f t="shared" si="1555"/>
        <v>12</v>
      </c>
      <c r="D8286" s="1">
        <f t="shared" si="1556"/>
        <v>7</v>
      </c>
      <c r="E8286" s="12">
        <f t="shared" si="1557"/>
        <v>19</v>
      </c>
      <c r="F8286" s="124" t="str">
        <f t="shared" si="1558"/>
        <v>0</v>
      </c>
      <c r="G8286" s="1">
        <f ca="1">(OFFSET(O8286,0,MATCH(Customer!$J$6,'CDH &amp; HDH'!$P$11:$X$11,0)))</f>
        <v>10</v>
      </c>
      <c r="H8286" s="1" t="str">
        <f t="shared" si="1559"/>
        <v>Heating</v>
      </c>
      <c r="I8286" s="1">
        <f ca="1">OFFSET(IF($H8286="Cooling",Customer!$C$25,Customer!$C$52),E8286,D8286)</f>
        <v>66</v>
      </c>
      <c r="J8286" s="1">
        <f ca="1">OFFSET(IF($H8286="Cooling",Customer!$L$25,Customer!$L$52),$E8286,$D8286)</f>
        <v>64</v>
      </c>
      <c r="K8286" s="16">
        <f t="shared" si="1560"/>
        <v>0</v>
      </c>
      <c r="L8286" s="16">
        <f t="shared" si="1561"/>
        <v>0</v>
      </c>
      <c r="M8286" s="17">
        <f t="shared" ca="1" si="1553"/>
        <v>56</v>
      </c>
      <c r="N8286" s="17">
        <f t="shared" ca="1" si="1554"/>
        <v>54</v>
      </c>
      <c r="O8286" s="4"/>
      <c r="P8286" s="4">
        <v>25</v>
      </c>
      <c r="Q8286" s="4">
        <v>18</v>
      </c>
      <c r="R8286" s="4">
        <v>-2</v>
      </c>
      <c r="S8286" s="4">
        <v>32</v>
      </c>
      <c r="T8286" s="4">
        <v>19</v>
      </c>
      <c r="U8286" s="4">
        <v>29</v>
      </c>
      <c r="V8286" s="13">
        <v>10</v>
      </c>
      <c r="W8286" s="4">
        <v>18</v>
      </c>
      <c r="X8286" s="4">
        <v>28</v>
      </c>
      <c r="Y8286">
        <f t="shared" si="1562"/>
        <v>0</v>
      </c>
      <c r="Z8286">
        <f t="shared" si="1563"/>
        <v>0</v>
      </c>
    </row>
    <row r="8287" spans="2:26" x14ac:dyDescent="0.25">
      <c r="B8287" s="11">
        <f t="shared" si="1564"/>
        <v>44906.791666646597</v>
      </c>
      <c r="C8287" s="1">
        <f t="shared" si="1555"/>
        <v>12</v>
      </c>
      <c r="D8287" s="1">
        <f t="shared" si="1556"/>
        <v>7</v>
      </c>
      <c r="E8287" s="12">
        <f t="shared" si="1557"/>
        <v>20</v>
      </c>
      <c r="F8287" s="124" t="str">
        <f t="shared" si="1558"/>
        <v>0</v>
      </c>
      <c r="G8287" s="1">
        <f ca="1">(OFFSET(O8287,0,MATCH(Customer!$J$6,'CDH &amp; HDH'!$P$11:$X$11,0)))</f>
        <v>9</v>
      </c>
      <c r="H8287" s="1" t="str">
        <f t="shared" si="1559"/>
        <v>Heating</v>
      </c>
      <c r="I8287" s="1">
        <f ca="1">OFFSET(IF($H8287="Cooling",Customer!$C$25,Customer!$C$52),E8287,D8287)</f>
        <v>66</v>
      </c>
      <c r="J8287" s="1">
        <f ca="1">OFFSET(IF($H8287="Cooling",Customer!$L$25,Customer!$L$52),$E8287,$D8287)</f>
        <v>64</v>
      </c>
      <c r="K8287" s="16">
        <f t="shared" si="1560"/>
        <v>0</v>
      </c>
      <c r="L8287" s="16">
        <f t="shared" si="1561"/>
        <v>0</v>
      </c>
      <c r="M8287" s="17">
        <f t="shared" ca="1" si="1553"/>
        <v>57</v>
      </c>
      <c r="N8287" s="17">
        <f t="shared" ca="1" si="1554"/>
        <v>55</v>
      </c>
      <c r="O8287" s="4"/>
      <c r="P8287" s="4">
        <v>23</v>
      </c>
      <c r="Q8287" s="4">
        <v>17</v>
      </c>
      <c r="R8287" s="4">
        <v>-4</v>
      </c>
      <c r="S8287" s="4">
        <v>32</v>
      </c>
      <c r="T8287" s="4">
        <v>18</v>
      </c>
      <c r="U8287" s="4">
        <v>28</v>
      </c>
      <c r="V8287" s="13">
        <v>9</v>
      </c>
      <c r="W8287" s="4">
        <v>19</v>
      </c>
      <c r="X8287" s="4">
        <v>28</v>
      </c>
      <c r="Y8287">
        <f t="shared" si="1562"/>
        <v>0</v>
      </c>
      <c r="Z8287">
        <f t="shared" si="1563"/>
        <v>0</v>
      </c>
    </row>
    <row r="8288" spans="2:26" x14ac:dyDescent="0.25">
      <c r="B8288" s="11">
        <f t="shared" si="1564"/>
        <v>44906.833333313261</v>
      </c>
      <c r="C8288" s="1">
        <f t="shared" si="1555"/>
        <v>12</v>
      </c>
      <c r="D8288" s="1">
        <f t="shared" si="1556"/>
        <v>7</v>
      </c>
      <c r="E8288" s="12">
        <f t="shared" si="1557"/>
        <v>21</v>
      </c>
      <c r="F8288" s="124" t="str">
        <f t="shared" si="1558"/>
        <v>0</v>
      </c>
      <c r="G8288" s="1">
        <f ca="1">(OFFSET(O8288,0,MATCH(Customer!$J$6,'CDH &amp; HDH'!$P$11:$X$11,0)))</f>
        <v>8</v>
      </c>
      <c r="H8288" s="1" t="str">
        <f t="shared" si="1559"/>
        <v>Heating</v>
      </c>
      <c r="I8288" s="1">
        <f ca="1">OFFSET(IF($H8288="Cooling",Customer!$C$25,Customer!$C$52),E8288,D8288)</f>
        <v>66</v>
      </c>
      <c r="J8288" s="1">
        <f ca="1">OFFSET(IF($H8288="Cooling",Customer!$L$25,Customer!$L$52),$E8288,$D8288)</f>
        <v>64</v>
      </c>
      <c r="K8288" s="16">
        <f t="shared" si="1560"/>
        <v>0</v>
      </c>
      <c r="L8288" s="16">
        <f t="shared" si="1561"/>
        <v>0</v>
      </c>
      <c r="M8288" s="17">
        <f t="shared" ca="1" si="1553"/>
        <v>58</v>
      </c>
      <c r="N8288" s="17">
        <f t="shared" ca="1" si="1554"/>
        <v>56</v>
      </c>
      <c r="O8288" s="4"/>
      <c r="P8288" s="4">
        <v>21</v>
      </c>
      <c r="Q8288" s="4">
        <v>17</v>
      </c>
      <c r="R8288" s="4">
        <v>-6</v>
      </c>
      <c r="S8288" s="4">
        <v>32</v>
      </c>
      <c r="T8288" s="4">
        <v>18</v>
      </c>
      <c r="U8288" s="4">
        <v>29</v>
      </c>
      <c r="V8288" s="13">
        <v>8</v>
      </c>
      <c r="W8288" s="4">
        <v>21</v>
      </c>
      <c r="X8288" s="4">
        <v>27</v>
      </c>
      <c r="Y8288">
        <f t="shared" si="1562"/>
        <v>0</v>
      </c>
      <c r="Z8288">
        <f t="shared" si="1563"/>
        <v>0</v>
      </c>
    </row>
    <row r="8289" spans="2:26" x14ac:dyDescent="0.25">
      <c r="B8289" s="11">
        <f t="shared" si="1564"/>
        <v>44906.874999979926</v>
      </c>
      <c r="C8289" s="1">
        <f t="shared" si="1555"/>
        <v>12</v>
      </c>
      <c r="D8289" s="1">
        <f t="shared" si="1556"/>
        <v>7</v>
      </c>
      <c r="E8289" s="12">
        <f t="shared" si="1557"/>
        <v>22</v>
      </c>
      <c r="F8289" s="124" t="str">
        <f t="shared" si="1558"/>
        <v>0</v>
      </c>
      <c r="G8289" s="1">
        <f ca="1">(OFFSET(O8289,0,MATCH(Customer!$J$6,'CDH &amp; HDH'!$P$11:$X$11,0)))</f>
        <v>6</v>
      </c>
      <c r="H8289" s="1" t="str">
        <f t="shared" si="1559"/>
        <v>Heating</v>
      </c>
      <c r="I8289" s="1">
        <f ca="1">OFFSET(IF($H8289="Cooling",Customer!$C$25,Customer!$C$52),E8289,D8289)</f>
        <v>66</v>
      </c>
      <c r="J8289" s="1">
        <f ca="1">OFFSET(IF($H8289="Cooling",Customer!$L$25,Customer!$L$52),$E8289,$D8289)</f>
        <v>64</v>
      </c>
      <c r="K8289" s="16">
        <f t="shared" si="1560"/>
        <v>0</v>
      </c>
      <c r="L8289" s="16">
        <f t="shared" si="1561"/>
        <v>0</v>
      </c>
      <c r="M8289" s="17">
        <f t="shared" ca="1" si="1553"/>
        <v>60</v>
      </c>
      <c r="N8289" s="17">
        <f t="shared" ca="1" si="1554"/>
        <v>58</v>
      </c>
      <c r="O8289" s="4"/>
      <c r="P8289" s="4">
        <v>23</v>
      </c>
      <c r="Q8289" s="4">
        <v>19</v>
      </c>
      <c r="R8289" s="4">
        <v>-8</v>
      </c>
      <c r="S8289" s="4">
        <v>32</v>
      </c>
      <c r="T8289" s="4">
        <v>17</v>
      </c>
      <c r="U8289" s="4">
        <v>28</v>
      </c>
      <c r="V8289" s="13">
        <v>6</v>
      </c>
      <c r="W8289" s="4">
        <v>20</v>
      </c>
      <c r="X8289" s="4">
        <v>27</v>
      </c>
      <c r="Y8289">
        <f t="shared" si="1562"/>
        <v>0</v>
      </c>
      <c r="Z8289">
        <f t="shared" si="1563"/>
        <v>0</v>
      </c>
    </row>
    <row r="8290" spans="2:26" x14ac:dyDescent="0.25">
      <c r="B8290" s="11">
        <f t="shared" si="1564"/>
        <v>44906.91666664659</v>
      </c>
      <c r="C8290" s="1">
        <f t="shared" si="1555"/>
        <v>12</v>
      </c>
      <c r="D8290" s="1">
        <f t="shared" si="1556"/>
        <v>7</v>
      </c>
      <c r="E8290" s="12">
        <f t="shared" si="1557"/>
        <v>23</v>
      </c>
      <c r="F8290" s="124" t="str">
        <f t="shared" si="1558"/>
        <v>0</v>
      </c>
      <c r="G8290" s="1">
        <f ca="1">(OFFSET(O8290,0,MATCH(Customer!$J$6,'CDH &amp; HDH'!$P$11:$X$11,0)))</f>
        <v>6</v>
      </c>
      <c r="H8290" s="1" t="str">
        <f t="shared" si="1559"/>
        <v>Heating</v>
      </c>
      <c r="I8290" s="1">
        <f ca="1">OFFSET(IF($H8290="Cooling",Customer!$C$25,Customer!$C$52),E8290,D8290)</f>
        <v>66</v>
      </c>
      <c r="J8290" s="1">
        <f ca="1">OFFSET(IF($H8290="Cooling",Customer!$L$25,Customer!$L$52),$E8290,$D8290)</f>
        <v>64</v>
      </c>
      <c r="K8290" s="16">
        <f t="shared" si="1560"/>
        <v>0</v>
      </c>
      <c r="L8290" s="16">
        <f t="shared" si="1561"/>
        <v>0</v>
      </c>
      <c r="M8290" s="17">
        <f t="shared" ca="1" si="1553"/>
        <v>60</v>
      </c>
      <c r="N8290" s="17">
        <f t="shared" ca="1" si="1554"/>
        <v>58</v>
      </c>
      <c r="O8290" s="4"/>
      <c r="P8290" s="4">
        <v>22</v>
      </c>
      <c r="Q8290" s="4">
        <v>20</v>
      </c>
      <c r="R8290" s="4">
        <v>-7</v>
      </c>
      <c r="S8290" s="4">
        <v>31</v>
      </c>
      <c r="T8290" s="4">
        <v>16</v>
      </c>
      <c r="U8290" s="4">
        <v>28</v>
      </c>
      <c r="V8290" s="13">
        <v>6</v>
      </c>
      <c r="W8290" s="4">
        <v>19</v>
      </c>
      <c r="X8290" s="4">
        <v>27</v>
      </c>
      <c r="Y8290">
        <f t="shared" si="1562"/>
        <v>0</v>
      </c>
      <c r="Z8290">
        <f t="shared" si="1563"/>
        <v>0</v>
      </c>
    </row>
    <row r="8291" spans="2:26" x14ac:dyDescent="0.25">
      <c r="B8291" s="11">
        <f t="shared" si="1564"/>
        <v>44906.958333313254</v>
      </c>
      <c r="C8291" s="1">
        <f t="shared" si="1555"/>
        <v>12</v>
      </c>
      <c r="D8291" s="1">
        <f t="shared" si="1556"/>
        <v>7</v>
      </c>
      <c r="E8291" s="12">
        <f t="shared" si="1557"/>
        <v>24</v>
      </c>
      <c r="F8291" s="124" t="str">
        <f t="shared" si="1558"/>
        <v>0</v>
      </c>
      <c r="G8291" s="1">
        <f ca="1">(OFFSET(O8291,0,MATCH(Customer!$J$6,'CDH &amp; HDH'!$P$11:$X$11,0)))</f>
        <v>6</v>
      </c>
      <c r="H8291" s="1" t="str">
        <f t="shared" si="1559"/>
        <v>Heating</v>
      </c>
      <c r="I8291" s="1">
        <f ca="1">OFFSET(IF($H8291="Cooling",Customer!$C$25,Customer!$C$52),E8291,D8291)</f>
        <v>66</v>
      </c>
      <c r="J8291" s="1">
        <f ca="1">OFFSET(IF($H8291="Cooling",Customer!$L$25,Customer!$L$52),$E8291,$D8291)</f>
        <v>64</v>
      </c>
      <c r="K8291" s="16">
        <f t="shared" si="1560"/>
        <v>0</v>
      </c>
      <c r="L8291" s="16">
        <f t="shared" si="1561"/>
        <v>0</v>
      </c>
      <c r="M8291" s="17">
        <f t="shared" ca="1" si="1553"/>
        <v>60</v>
      </c>
      <c r="N8291" s="17">
        <f t="shared" ca="1" si="1554"/>
        <v>58</v>
      </c>
      <c r="O8291" s="4"/>
      <c r="P8291" s="4">
        <v>23</v>
      </c>
      <c r="Q8291" s="4">
        <v>22</v>
      </c>
      <c r="R8291" s="4">
        <v>-5</v>
      </c>
      <c r="S8291" s="4">
        <v>31</v>
      </c>
      <c r="T8291" s="4">
        <v>15</v>
      </c>
      <c r="U8291" s="4">
        <v>27</v>
      </c>
      <c r="V8291" s="13">
        <v>6</v>
      </c>
      <c r="W8291" s="4">
        <v>19</v>
      </c>
      <c r="X8291" s="4">
        <v>26</v>
      </c>
      <c r="Y8291">
        <f t="shared" si="1562"/>
        <v>0</v>
      </c>
      <c r="Z8291">
        <f t="shared" si="1563"/>
        <v>0</v>
      </c>
    </row>
    <row r="8292" spans="2:26" x14ac:dyDescent="0.25">
      <c r="B8292" s="11">
        <f t="shared" si="1564"/>
        <v>44906.999999979918</v>
      </c>
      <c r="C8292" s="1">
        <f t="shared" si="1555"/>
        <v>12</v>
      </c>
      <c r="D8292" s="1">
        <f t="shared" si="1556"/>
        <v>1</v>
      </c>
      <c r="E8292" s="12">
        <f t="shared" si="1557"/>
        <v>1</v>
      </c>
      <c r="F8292" s="124" t="str">
        <f t="shared" si="1558"/>
        <v>0</v>
      </c>
      <c r="G8292" s="1">
        <f ca="1">(OFFSET(O8292,0,MATCH(Customer!$J$6,'CDH &amp; HDH'!$P$11:$X$11,0)))</f>
        <v>6</v>
      </c>
      <c r="H8292" s="1" t="str">
        <f t="shared" si="1559"/>
        <v>Heating</v>
      </c>
      <c r="I8292" s="1">
        <f ca="1">OFFSET(IF($H8292="Cooling",Customer!$C$25,Customer!$C$52),E8292,D8292)</f>
        <v>66</v>
      </c>
      <c r="J8292" s="1">
        <f ca="1">OFFSET(IF($H8292="Cooling",Customer!$L$25,Customer!$L$52),$E8292,$D8292)</f>
        <v>64</v>
      </c>
      <c r="K8292" s="16">
        <f t="shared" si="1560"/>
        <v>0</v>
      </c>
      <c r="L8292" s="16">
        <f t="shared" si="1561"/>
        <v>0</v>
      </c>
      <c r="M8292" s="17">
        <f t="shared" ref="M8292:M8355" ca="1" si="1565">IF($H8292="Cooling",0,MAX(0,I8292-$G8292))</f>
        <v>60</v>
      </c>
      <c r="N8292" s="17">
        <f t="shared" ref="N8292:N8355" ca="1" si="1566">IF($H8292="Cooling",0,MAX(0,J8292-$G8292))</f>
        <v>58</v>
      </c>
      <c r="O8292" s="4"/>
      <c r="P8292" s="4">
        <v>23</v>
      </c>
      <c r="Q8292" s="4">
        <v>21</v>
      </c>
      <c r="R8292" s="4">
        <v>-4</v>
      </c>
      <c r="S8292" s="4">
        <v>30</v>
      </c>
      <c r="T8292" s="4">
        <v>14</v>
      </c>
      <c r="U8292" s="4">
        <v>27</v>
      </c>
      <c r="V8292" s="13">
        <v>6</v>
      </c>
      <c r="W8292" s="4">
        <v>19</v>
      </c>
      <c r="X8292" s="4">
        <v>26</v>
      </c>
      <c r="Y8292">
        <f t="shared" si="1562"/>
        <v>0</v>
      </c>
      <c r="Z8292">
        <f t="shared" si="1563"/>
        <v>0</v>
      </c>
    </row>
    <row r="8293" spans="2:26" x14ac:dyDescent="0.25">
      <c r="B8293" s="11">
        <f t="shared" si="1564"/>
        <v>44907.041666646583</v>
      </c>
      <c r="C8293" s="1">
        <f t="shared" si="1555"/>
        <v>12</v>
      </c>
      <c r="D8293" s="1">
        <f t="shared" si="1556"/>
        <v>1</v>
      </c>
      <c r="E8293" s="12">
        <f t="shared" si="1557"/>
        <v>2</v>
      </c>
      <c r="F8293" s="124" t="str">
        <f t="shared" si="1558"/>
        <v>0</v>
      </c>
      <c r="G8293" s="1">
        <f ca="1">(OFFSET(O8293,0,MATCH(Customer!$J$6,'CDH &amp; HDH'!$P$11:$X$11,0)))</f>
        <v>7</v>
      </c>
      <c r="H8293" s="1" t="str">
        <f t="shared" si="1559"/>
        <v>Heating</v>
      </c>
      <c r="I8293" s="1">
        <f ca="1">OFFSET(IF($H8293="Cooling",Customer!$C$25,Customer!$C$52),E8293,D8293)</f>
        <v>66</v>
      </c>
      <c r="J8293" s="1">
        <f ca="1">OFFSET(IF($H8293="Cooling",Customer!$L$25,Customer!$L$52),$E8293,$D8293)</f>
        <v>64</v>
      </c>
      <c r="K8293" s="16">
        <f t="shared" si="1560"/>
        <v>0</v>
      </c>
      <c r="L8293" s="16">
        <f t="shared" si="1561"/>
        <v>0</v>
      </c>
      <c r="M8293" s="17">
        <f t="shared" ca="1" si="1565"/>
        <v>59</v>
      </c>
      <c r="N8293" s="17">
        <f t="shared" ca="1" si="1566"/>
        <v>57</v>
      </c>
      <c r="O8293" s="4"/>
      <c r="P8293" s="4">
        <v>22</v>
      </c>
      <c r="Q8293" s="4">
        <v>21</v>
      </c>
      <c r="R8293" s="4">
        <v>-2</v>
      </c>
      <c r="S8293" s="4">
        <v>31</v>
      </c>
      <c r="T8293" s="4">
        <v>14</v>
      </c>
      <c r="U8293" s="4">
        <v>29</v>
      </c>
      <c r="V8293" s="13">
        <v>7</v>
      </c>
      <c r="W8293" s="4">
        <v>20</v>
      </c>
      <c r="X8293" s="4">
        <v>26</v>
      </c>
      <c r="Y8293">
        <f t="shared" si="1562"/>
        <v>0</v>
      </c>
      <c r="Z8293">
        <f t="shared" si="1563"/>
        <v>0</v>
      </c>
    </row>
    <row r="8294" spans="2:26" x14ac:dyDescent="0.25">
      <c r="B8294" s="11">
        <f t="shared" si="1564"/>
        <v>44907.083333313247</v>
      </c>
      <c r="C8294" s="1">
        <f t="shared" si="1555"/>
        <v>12</v>
      </c>
      <c r="D8294" s="1">
        <f t="shared" si="1556"/>
        <v>1</v>
      </c>
      <c r="E8294" s="12">
        <f t="shared" si="1557"/>
        <v>3</v>
      </c>
      <c r="F8294" s="124" t="str">
        <f t="shared" si="1558"/>
        <v>0</v>
      </c>
      <c r="G8294" s="1">
        <f ca="1">(OFFSET(O8294,0,MATCH(Customer!$J$6,'CDH &amp; HDH'!$P$11:$X$11,0)))</f>
        <v>10</v>
      </c>
      <c r="H8294" s="1" t="str">
        <f t="shared" si="1559"/>
        <v>Heating</v>
      </c>
      <c r="I8294" s="1">
        <f ca="1">OFFSET(IF($H8294="Cooling",Customer!$C$25,Customer!$C$52),E8294,D8294)</f>
        <v>66</v>
      </c>
      <c r="J8294" s="1">
        <f ca="1">OFFSET(IF($H8294="Cooling",Customer!$L$25,Customer!$L$52),$E8294,$D8294)</f>
        <v>64</v>
      </c>
      <c r="K8294" s="16">
        <f t="shared" si="1560"/>
        <v>0</v>
      </c>
      <c r="L8294" s="16">
        <f t="shared" si="1561"/>
        <v>0</v>
      </c>
      <c r="M8294" s="17">
        <f t="shared" ca="1" si="1565"/>
        <v>56</v>
      </c>
      <c r="N8294" s="17">
        <f t="shared" ca="1" si="1566"/>
        <v>54</v>
      </c>
      <c r="O8294" s="4"/>
      <c r="P8294" s="4">
        <v>23</v>
      </c>
      <c r="Q8294" s="4">
        <v>21</v>
      </c>
      <c r="R8294" s="4">
        <v>-1</v>
      </c>
      <c r="S8294" s="4">
        <v>31</v>
      </c>
      <c r="T8294" s="4">
        <v>14</v>
      </c>
      <c r="U8294" s="4">
        <v>25</v>
      </c>
      <c r="V8294" s="13">
        <v>10</v>
      </c>
      <c r="W8294" s="4">
        <v>21</v>
      </c>
      <c r="X8294" s="4">
        <v>26</v>
      </c>
      <c r="Y8294">
        <f t="shared" si="1562"/>
        <v>0</v>
      </c>
      <c r="Z8294">
        <f t="shared" si="1563"/>
        <v>0</v>
      </c>
    </row>
    <row r="8295" spans="2:26" x14ac:dyDescent="0.25">
      <c r="B8295" s="11">
        <f t="shared" si="1564"/>
        <v>44907.124999979911</v>
      </c>
      <c r="C8295" s="1">
        <f t="shared" si="1555"/>
        <v>12</v>
      </c>
      <c r="D8295" s="1">
        <f t="shared" si="1556"/>
        <v>1</v>
      </c>
      <c r="E8295" s="12">
        <f t="shared" si="1557"/>
        <v>4</v>
      </c>
      <c r="F8295" s="124" t="str">
        <f t="shared" si="1558"/>
        <v>0</v>
      </c>
      <c r="G8295" s="1">
        <f ca="1">(OFFSET(O8295,0,MATCH(Customer!$J$6,'CDH &amp; HDH'!$P$11:$X$11,0)))</f>
        <v>11</v>
      </c>
      <c r="H8295" s="1" t="str">
        <f t="shared" si="1559"/>
        <v>Heating</v>
      </c>
      <c r="I8295" s="1">
        <f ca="1">OFFSET(IF($H8295="Cooling",Customer!$C$25,Customer!$C$52),E8295,D8295)</f>
        <v>66</v>
      </c>
      <c r="J8295" s="1">
        <f ca="1">OFFSET(IF($H8295="Cooling",Customer!$L$25,Customer!$L$52),$E8295,$D8295)</f>
        <v>64</v>
      </c>
      <c r="K8295" s="16">
        <f t="shared" si="1560"/>
        <v>0</v>
      </c>
      <c r="L8295" s="16">
        <f t="shared" si="1561"/>
        <v>0</v>
      </c>
      <c r="M8295" s="17">
        <f t="shared" ca="1" si="1565"/>
        <v>55</v>
      </c>
      <c r="N8295" s="17">
        <f t="shared" ca="1" si="1566"/>
        <v>53</v>
      </c>
      <c r="O8295" s="4"/>
      <c r="P8295" s="4">
        <v>23</v>
      </c>
      <c r="Q8295" s="4">
        <v>22</v>
      </c>
      <c r="R8295" s="4">
        <v>1</v>
      </c>
      <c r="S8295" s="4">
        <v>31</v>
      </c>
      <c r="T8295" s="4">
        <v>12</v>
      </c>
      <c r="U8295" s="4">
        <v>25</v>
      </c>
      <c r="V8295" s="13">
        <v>11</v>
      </c>
      <c r="W8295" s="4">
        <v>21</v>
      </c>
      <c r="X8295" s="4">
        <v>26</v>
      </c>
      <c r="Y8295">
        <f t="shared" si="1562"/>
        <v>0</v>
      </c>
      <c r="Z8295">
        <f t="shared" si="1563"/>
        <v>0</v>
      </c>
    </row>
    <row r="8296" spans="2:26" x14ac:dyDescent="0.25">
      <c r="B8296" s="11">
        <f t="shared" si="1564"/>
        <v>44907.166666646575</v>
      </c>
      <c r="C8296" s="1">
        <f t="shared" si="1555"/>
        <v>12</v>
      </c>
      <c r="D8296" s="1">
        <f t="shared" si="1556"/>
        <v>1</v>
      </c>
      <c r="E8296" s="12">
        <f t="shared" si="1557"/>
        <v>5</v>
      </c>
      <c r="F8296" s="124" t="str">
        <f t="shared" si="1558"/>
        <v>0</v>
      </c>
      <c r="G8296" s="1">
        <f ca="1">(OFFSET(O8296,0,MATCH(Customer!$J$6,'CDH &amp; HDH'!$P$11:$X$11,0)))</f>
        <v>12</v>
      </c>
      <c r="H8296" s="1" t="str">
        <f t="shared" si="1559"/>
        <v>Heating</v>
      </c>
      <c r="I8296" s="1">
        <f ca="1">OFFSET(IF($H8296="Cooling",Customer!$C$25,Customer!$C$52),E8296,D8296)</f>
        <v>66</v>
      </c>
      <c r="J8296" s="1">
        <f ca="1">OFFSET(IF($H8296="Cooling",Customer!$L$25,Customer!$L$52),$E8296,$D8296)</f>
        <v>64</v>
      </c>
      <c r="K8296" s="16">
        <f t="shared" si="1560"/>
        <v>0</v>
      </c>
      <c r="L8296" s="16">
        <f t="shared" si="1561"/>
        <v>0</v>
      </c>
      <c r="M8296" s="17">
        <f t="shared" ca="1" si="1565"/>
        <v>54</v>
      </c>
      <c r="N8296" s="17">
        <f t="shared" ca="1" si="1566"/>
        <v>52</v>
      </c>
      <c r="O8296" s="4"/>
      <c r="P8296" s="4">
        <v>23</v>
      </c>
      <c r="Q8296" s="4">
        <v>22</v>
      </c>
      <c r="R8296" s="4">
        <v>3</v>
      </c>
      <c r="S8296" s="4">
        <v>31</v>
      </c>
      <c r="T8296" s="4">
        <v>14</v>
      </c>
      <c r="U8296" s="4">
        <v>27</v>
      </c>
      <c r="V8296" s="13">
        <v>12</v>
      </c>
      <c r="W8296" s="4">
        <v>21</v>
      </c>
      <c r="X8296" s="4">
        <v>27</v>
      </c>
      <c r="Y8296">
        <f t="shared" si="1562"/>
        <v>0</v>
      </c>
      <c r="Z8296">
        <f t="shared" si="1563"/>
        <v>0</v>
      </c>
    </row>
    <row r="8297" spans="2:26" x14ac:dyDescent="0.25">
      <c r="B8297" s="11">
        <f t="shared" si="1564"/>
        <v>44907.20833331324</v>
      </c>
      <c r="C8297" s="1">
        <f t="shared" si="1555"/>
        <v>12</v>
      </c>
      <c r="D8297" s="1">
        <f t="shared" si="1556"/>
        <v>1</v>
      </c>
      <c r="E8297" s="12">
        <f t="shared" si="1557"/>
        <v>6</v>
      </c>
      <c r="F8297" s="124" t="str">
        <f t="shared" si="1558"/>
        <v>0</v>
      </c>
      <c r="G8297" s="1">
        <f ca="1">(OFFSET(O8297,0,MATCH(Customer!$J$6,'CDH &amp; HDH'!$P$11:$X$11,0)))</f>
        <v>14</v>
      </c>
      <c r="H8297" s="1" t="str">
        <f t="shared" si="1559"/>
        <v>Heating</v>
      </c>
      <c r="I8297" s="1">
        <f ca="1">OFFSET(IF($H8297="Cooling",Customer!$C$25,Customer!$C$52),E8297,D8297)</f>
        <v>66</v>
      </c>
      <c r="J8297" s="1">
        <f ca="1">OFFSET(IF($H8297="Cooling",Customer!$L$25,Customer!$L$52),$E8297,$D8297)</f>
        <v>64</v>
      </c>
      <c r="K8297" s="16">
        <f t="shared" si="1560"/>
        <v>0</v>
      </c>
      <c r="L8297" s="16">
        <f t="shared" si="1561"/>
        <v>0</v>
      </c>
      <c r="M8297" s="17">
        <f t="shared" ca="1" si="1565"/>
        <v>52</v>
      </c>
      <c r="N8297" s="17">
        <f t="shared" ca="1" si="1566"/>
        <v>50</v>
      </c>
      <c r="O8297" s="4"/>
      <c r="P8297" s="4">
        <v>21</v>
      </c>
      <c r="Q8297" s="4">
        <v>22</v>
      </c>
      <c r="R8297" s="4">
        <v>4</v>
      </c>
      <c r="S8297" s="4">
        <v>31</v>
      </c>
      <c r="T8297" s="4">
        <v>17</v>
      </c>
      <c r="U8297" s="4">
        <v>26</v>
      </c>
      <c r="V8297" s="13">
        <v>14</v>
      </c>
      <c r="W8297" s="4">
        <v>22</v>
      </c>
      <c r="X8297" s="4">
        <v>27</v>
      </c>
      <c r="Y8297">
        <f t="shared" si="1562"/>
        <v>0</v>
      </c>
      <c r="Z8297">
        <f t="shared" si="1563"/>
        <v>0</v>
      </c>
    </row>
    <row r="8298" spans="2:26" x14ac:dyDescent="0.25">
      <c r="B8298" s="11">
        <f t="shared" si="1564"/>
        <v>44907.249999979904</v>
      </c>
      <c r="C8298" s="1">
        <f t="shared" si="1555"/>
        <v>12</v>
      </c>
      <c r="D8298" s="1">
        <f t="shared" si="1556"/>
        <v>1</v>
      </c>
      <c r="E8298" s="12">
        <f t="shared" si="1557"/>
        <v>7</v>
      </c>
      <c r="F8298" s="124" t="str">
        <f t="shared" si="1558"/>
        <v>0</v>
      </c>
      <c r="G8298" s="1">
        <f ca="1">(OFFSET(O8298,0,MATCH(Customer!$J$6,'CDH &amp; HDH'!$P$11:$X$11,0)))</f>
        <v>15</v>
      </c>
      <c r="H8298" s="1" t="str">
        <f t="shared" si="1559"/>
        <v>Heating</v>
      </c>
      <c r="I8298" s="1">
        <f ca="1">OFFSET(IF($H8298="Cooling",Customer!$C$25,Customer!$C$52),E8298,D8298)</f>
        <v>66</v>
      </c>
      <c r="J8298" s="1">
        <f ca="1">OFFSET(IF($H8298="Cooling",Customer!$L$25,Customer!$L$52),$E8298,$D8298)</f>
        <v>64</v>
      </c>
      <c r="K8298" s="16">
        <f t="shared" si="1560"/>
        <v>0</v>
      </c>
      <c r="L8298" s="16">
        <f t="shared" si="1561"/>
        <v>0</v>
      </c>
      <c r="M8298" s="17">
        <f t="shared" ca="1" si="1565"/>
        <v>51</v>
      </c>
      <c r="N8298" s="17">
        <f t="shared" ca="1" si="1566"/>
        <v>49</v>
      </c>
      <c r="O8298" s="4"/>
      <c r="P8298" s="4">
        <v>19</v>
      </c>
      <c r="Q8298" s="4">
        <v>23</v>
      </c>
      <c r="R8298" s="4">
        <v>6</v>
      </c>
      <c r="S8298" s="4">
        <v>31</v>
      </c>
      <c r="T8298" s="4">
        <v>16</v>
      </c>
      <c r="U8298" s="4">
        <v>24</v>
      </c>
      <c r="V8298" s="13">
        <v>15</v>
      </c>
      <c r="W8298" s="4">
        <v>23</v>
      </c>
      <c r="X8298" s="4">
        <v>27</v>
      </c>
      <c r="Y8298">
        <f t="shared" si="1562"/>
        <v>0</v>
      </c>
      <c r="Z8298">
        <f t="shared" si="1563"/>
        <v>0</v>
      </c>
    </row>
    <row r="8299" spans="2:26" x14ac:dyDescent="0.25">
      <c r="B8299" s="11">
        <f t="shared" si="1564"/>
        <v>44907.291666646568</v>
      </c>
      <c r="C8299" s="1">
        <f t="shared" si="1555"/>
        <v>12</v>
      </c>
      <c r="D8299" s="1">
        <f t="shared" si="1556"/>
        <v>1</v>
      </c>
      <c r="E8299" s="12">
        <f t="shared" si="1557"/>
        <v>8</v>
      </c>
      <c r="F8299" s="124" t="str">
        <f t="shared" si="1558"/>
        <v>0</v>
      </c>
      <c r="G8299" s="1">
        <f ca="1">(OFFSET(O8299,0,MATCH(Customer!$J$6,'CDH &amp; HDH'!$P$11:$X$11,0)))</f>
        <v>17</v>
      </c>
      <c r="H8299" s="1" t="str">
        <f t="shared" si="1559"/>
        <v>Heating</v>
      </c>
      <c r="I8299" s="1">
        <f ca="1">OFFSET(IF($H8299="Cooling",Customer!$C$25,Customer!$C$52),E8299,D8299)</f>
        <v>70</v>
      </c>
      <c r="J8299" s="1">
        <f ca="1">OFFSET(IF($H8299="Cooling",Customer!$L$25,Customer!$L$52),$E8299,$D8299)</f>
        <v>70</v>
      </c>
      <c r="K8299" s="16">
        <f t="shared" si="1560"/>
        <v>0</v>
      </c>
      <c r="L8299" s="16">
        <f t="shared" si="1561"/>
        <v>0</v>
      </c>
      <c r="M8299" s="17">
        <f t="shared" ca="1" si="1565"/>
        <v>53</v>
      </c>
      <c r="N8299" s="17">
        <f t="shared" ca="1" si="1566"/>
        <v>53</v>
      </c>
      <c r="O8299" s="4"/>
      <c r="P8299" s="4">
        <v>24</v>
      </c>
      <c r="Q8299" s="4">
        <v>24</v>
      </c>
      <c r="R8299" s="4">
        <v>7</v>
      </c>
      <c r="S8299" s="4">
        <v>31</v>
      </c>
      <c r="T8299" s="4">
        <v>16</v>
      </c>
      <c r="U8299" s="4">
        <v>26</v>
      </c>
      <c r="V8299" s="13">
        <v>17</v>
      </c>
      <c r="W8299" s="4">
        <v>22</v>
      </c>
      <c r="X8299" s="4">
        <v>27</v>
      </c>
      <c r="Y8299">
        <f t="shared" si="1562"/>
        <v>0</v>
      </c>
      <c r="Z8299">
        <f t="shared" si="1563"/>
        <v>0</v>
      </c>
    </row>
    <row r="8300" spans="2:26" x14ac:dyDescent="0.25">
      <c r="B8300" s="11">
        <f t="shared" si="1564"/>
        <v>44907.333333313232</v>
      </c>
      <c r="C8300" s="1">
        <f t="shared" si="1555"/>
        <v>12</v>
      </c>
      <c r="D8300" s="1">
        <f t="shared" si="1556"/>
        <v>1</v>
      </c>
      <c r="E8300" s="12">
        <f t="shared" si="1557"/>
        <v>9</v>
      </c>
      <c r="F8300" s="124" t="str">
        <f t="shared" si="1558"/>
        <v>0</v>
      </c>
      <c r="G8300" s="1">
        <f ca="1">(OFFSET(O8300,0,MATCH(Customer!$J$6,'CDH &amp; HDH'!$P$11:$X$11,0)))</f>
        <v>19</v>
      </c>
      <c r="H8300" s="1" t="str">
        <f t="shared" si="1559"/>
        <v>Heating</v>
      </c>
      <c r="I8300" s="1">
        <f ca="1">OFFSET(IF($H8300="Cooling",Customer!$C$25,Customer!$C$52),E8300,D8300)</f>
        <v>70</v>
      </c>
      <c r="J8300" s="1">
        <f ca="1">OFFSET(IF($H8300="Cooling",Customer!$L$25,Customer!$L$52),$E8300,$D8300)</f>
        <v>70</v>
      </c>
      <c r="K8300" s="16">
        <f t="shared" si="1560"/>
        <v>0</v>
      </c>
      <c r="L8300" s="16">
        <f t="shared" si="1561"/>
        <v>0</v>
      </c>
      <c r="M8300" s="17">
        <f t="shared" ca="1" si="1565"/>
        <v>51</v>
      </c>
      <c r="N8300" s="17">
        <f t="shared" ca="1" si="1566"/>
        <v>51</v>
      </c>
      <c r="O8300" s="4"/>
      <c r="P8300" s="4">
        <v>25</v>
      </c>
      <c r="Q8300" s="4">
        <v>25</v>
      </c>
      <c r="R8300" s="4">
        <v>9</v>
      </c>
      <c r="S8300" s="4">
        <v>30</v>
      </c>
      <c r="T8300" s="4">
        <v>16</v>
      </c>
      <c r="U8300" s="4">
        <v>30</v>
      </c>
      <c r="V8300" s="13">
        <v>19</v>
      </c>
      <c r="W8300" s="4">
        <v>24</v>
      </c>
      <c r="X8300" s="4">
        <v>27</v>
      </c>
      <c r="Y8300">
        <f t="shared" si="1562"/>
        <v>0</v>
      </c>
      <c r="Z8300">
        <f t="shared" si="1563"/>
        <v>0</v>
      </c>
    </row>
    <row r="8301" spans="2:26" x14ac:dyDescent="0.25">
      <c r="B8301" s="11">
        <f t="shared" si="1564"/>
        <v>44907.374999979897</v>
      </c>
      <c r="C8301" s="1">
        <f t="shared" si="1555"/>
        <v>12</v>
      </c>
      <c r="D8301" s="1">
        <f t="shared" si="1556"/>
        <v>1</v>
      </c>
      <c r="E8301" s="12">
        <f t="shared" si="1557"/>
        <v>10</v>
      </c>
      <c r="F8301" s="124" t="str">
        <f t="shared" si="1558"/>
        <v>0</v>
      </c>
      <c r="G8301" s="1">
        <f ca="1">(OFFSET(O8301,0,MATCH(Customer!$J$6,'CDH &amp; HDH'!$P$11:$X$11,0)))</f>
        <v>22</v>
      </c>
      <c r="H8301" s="1" t="str">
        <f t="shared" si="1559"/>
        <v>Heating</v>
      </c>
      <c r="I8301" s="1">
        <f ca="1">OFFSET(IF($H8301="Cooling",Customer!$C$25,Customer!$C$52),E8301,D8301)</f>
        <v>70</v>
      </c>
      <c r="J8301" s="1">
        <f ca="1">OFFSET(IF($H8301="Cooling",Customer!$L$25,Customer!$L$52),$E8301,$D8301)</f>
        <v>70</v>
      </c>
      <c r="K8301" s="16">
        <f t="shared" si="1560"/>
        <v>0</v>
      </c>
      <c r="L8301" s="16">
        <f t="shared" si="1561"/>
        <v>0</v>
      </c>
      <c r="M8301" s="17">
        <f t="shared" ca="1" si="1565"/>
        <v>48</v>
      </c>
      <c r="N8301" s="17">
        <f t="shared" ca="1" si="1566"/>
        <v>48</v>
      </c>
      <c r="O8301" s="4"/>
      <c r="P8301" s="4">
        <v>28</v>
      </c>
      <c r="Q8301" s="4">
        <v>27</v>
      </c>
      <c r="R8301" s="4">
        <v>10</v>
      </c>
      <c r="S8301" s="4">
        <v>31</v>
      </c>
      <c r="T8301" s="4">
        <v>19</v>
      </c>
      <c r="U8301" s="4">
        <v>32</v>
      </c>
      <c r="V8301" s="13">
        <v>22</v>
      </c>
      <c r="W8301" s="4">
        <v>26</v>
      </c>
      <c r="X8301" s="4">
        <v>28</v>
      </c>
      <c r="Y8301">
        <f t="shared" si="1562"/>
        <v>0</v>
      </c>
      <c r="Z8301">
        <f t="shared" si="1563"/>
        <v>0</v>
      </c>
    </row>
    <row r="8302" spans="2:26" x14ac:dyDescent="0.25">
      <c r="B8302" s="11">
        <f t="shared" si="1564"/>
        <v>44907.416666646561</v>
      </c>
      <c r="C8302" s="1">
        <f t="shared" si="1555"/>
        <v>12</v>
      </c>
      <c r="D8302" s="1">
        <f t="shared" si="1556"/>
        <v>1</v>
      </c>
      <c r="E8302" s="12">
        <f t="shared" si="1557"/>
        <v>11</v>
      </c>
      <c r="F8302" s="124" t="str">
        <f t="shared" si="1558"/>
        <v>0</v>
      </c>
      <c r="G8302" s="1">
        <f ca="1">(OFFSET(O8302,0,MATCH(Customer!$J$6,'CDH &amp; HDH'!$P$11:$X$11,0)))</f>
        <v>24</v>
      </c>
      <c r="H8302" s="1" t="str">
        <f t="shared" si="1559"/>
        <v>Heating</v>
      </c>
      <c r="I8302" s="1">
        <f ca="1">OFFSET(IF($H8302="Cooling",Customer!$C$25,Customer!$C$52),E8302,D8302)</f>
        <v>70</v>
      </c>
      <c r="J8302" s="1">
        <f ca="1">OFFSET(IF($H8302="Cooling",Customer!$L$25,Customer!$L$52),$E8302,$D8302)</f>
        <v>70</v>
      </c>
      <c r="K8302" s="16">
        <f t="shared" si="1560"/>
        <v>0</v>
      </c>
      <c r="L8302" s="16">
        <f t="shared" si="1561"/>
        <v>0</v>
      </c>
      <c r="M8302" s="17">
        <f t="shared" ca="1" si="1565"/>
        <v>46</v>
      </c>
      <c r="N8302" s="17">
        <f t="shared" ca="1" si="1566"/>
        <v>46</v>
      </c>
      <c r="O8302" s="4"/>
      <c r="P8302" s="4">
        <v>30</v>
      </c>
      <c r="Q8302" s="4">
        <v>30</v>
      </c>
      <c r="R8302" s="4">
        <v>12</v>
      </c>
      <c r="S8302" s="4">
        <v>31</v>
      </c>
      <c r="T8302" s="4">
        <v>24</v>
      </c>
      <c r="U8302" s="4">
        <v>34</v>
      </c>
      <c r="V8302" s="13">
        <v>24</v>
      </c>
      <c r="W8302" s="4">
        <v>28</v>
      </c>
      <c r="X8302" s="4">
        <v>30</v>
      </c>
      <c r="Y8302">
        <f t="shared" si="1562"/>
        <v>0</v>
      </c>
      <c r="Z8302">
        <f t="shared" si="1563"/>
        <v>0</v>
      </c>
    </row>
    <row r="8303" spans="2:26" x14ac:dyDescent="0.25">
      <c r="B8303" s="11">
        <f t="shared" si="1564"/>
        <v>44907.458333313225</v>
      </c>
      <c r="C8303" s="1">
        <f t="shared" si="1555"/>
        <v>12</v>
      </c>
      <c r="D8303" s="1">
        <f t="shared" si="1556"/>
        <v>1</v>
      </c>
      <c r="E8303" s="12">
        <f t="shared" si="1557"/>
        <v>12</v>
      </c>
      <c r="F8303" s="124" t="str">
        <f t="shared" si="1558"/>
        <v>0</v>
      </c>
      <c r="G8303" s="1">
        <f ca="1">(OFFSET(O8303,0,MATCH(Customer!$J$6,'CDH &amp; HDH'!$P$11:$X$11,0)))</f>
        <v>29</v>
      </c>
      <c r="H8303" s="1" t="str">
        <f t="shared" si="1559"/>
        <v>Heating</v>
      </c>
      <c r="I8303" s="1">
        <f ca="1">OFFSET(IF($H8303="Cooling",Customer!$C$25,Customer!$C$52),E8303,D8303)</f>
        <v>70</v>
      </c>
      <c r="J8303" s="1">
        <f ca="1">OFFSET(IF($H8303="Cooling",Customer!$L$25,Customer!$L$52),$E8303,$D8303)</f>
        <v>70</v>
      </c>
      <c r="K8303" s="16">
        <f t="shared" si="1560"/>
        <v>0</v>
      </c>
      <c r="L8303" s="16">
        <f t="shared" si="1561"/>
        <v>0</v>
      </c>
      <c r="M8303" s="17">
        <f t="shared" ca="1" si="1565"/>
        <v>41</v>
      </c>
      <c r="N8303" s="17">
        <f t="shared" ca="1" si="1566"/>
        <v>41</v>
      </c>
      <c r="O8303" s="4"/>
      <c r="P8303" s="4">
        <v>32</v>
      </c>
      <c r="Q8303" s="4">
        <v>30</v>
      </c>
      <c r="R8303" s="4">
        <v>14</v>
      </c>
      <c r="S8303" s="4">
        <v>31</v>
      </c>
      <c r="T8303" s="4">
        <v>26</v>
      </c>
      <c r="U8303" s="4">
        <v>38</v>
      </c>
      <c r="V8303" s="13">
        <v>29</v>
      </c>
      <c r="W8303" s="4">
        <v>30</v>
      </c>
      <c r="X8303" s="4">
        <v>32</v>
      </c>
      <c r="Y8303">
        <f t="shared" si="1562"/>
        <v>0</v>
      </c>
      <c r="Z8303">
        <f t="shared" si="1563"/>
        <v>0</v>
      </c>
    </row>
    <row r="8304" spans="2:26" x14ac:dyDescent="0.25">
      <c r="B8304" s="11">
        <f t="shared" si="1564"/>
        <v>44907.499999979889</v>
      </c>
      <c r="C8304" s="1">
        <f t="shared" si="1555"/>
        <v>12</v>
      </c>
      <c r="D8304" s="1">
        <f t="shared" si="1556"/>
        <v>1</v>
      </c>
      <c r="E8304" s="12">
        <f t="shared" si="1557"/>
        <v>13</v>
      </c>
      <c r="F8304" s="124" t="str">
        <f t="shared" si="1558"/>
        <v>0</v>
      </c>
      <c r="G8304" s="1">
        <f ca="1">(OFFSET(O8304,0,MATCH(Customer!$J$6,'CDH &amp; HDH'!$P$11:$X$11,0)))</f>
        <v>31</v>
      </c>
      <c r="H8304" s="1" t="str">
        <f t="shared" si="1559"/>
        <v>Heating</v>
      </c>
      <c r="I8304" s="1">
        <f ca="1">OFFSET(IF($H8304="Cooling",Customer!$C$25,Customer!$C$52),E8304,D8304)</f>
        <v>70</v>
      </c>
      <c r="J8304" s="1">
        <f ca="1">OFFSET(IF($H8304="Cooling",Customer!$L$25,Customer!$L$52),$E8304,$D8304)</f>
        <v>70</v>
      </c>
      <c r="K8304" s="16">
        <f t="shared" si="1560"/>
        <v>0</v>
      </c>
      <c r="L8304" s="16">
        <f t="shared" si="1561"/>
        <v>0</v>
      </c>
      <c r="M8304" s="17">
        <f t="shared" ca="1" si="1565"/>
        <v>39</v>
      </c>
      <c r="N8304" s="17">
        <f t="shared" ca="1" si="1566"/>
        <v>39</v>
      </c>
      <c r="O8304" s="4"/>
      <c r="P8304" s="4">
        <v>33</v>
      </c>
      <c r="Q8304" s="4">
        <v>31</v>
      </c>
      <c r="R8304" s="4">
        <v>16</v>
      </c>
      <c r="S8304" s="4">
        <v>31</v>
      </c>
      <c r="T8304" s="4">
        <v>29</v>
      </c>
      <c r="U8304" s="4">
        <v>40</v>
      </c>
      <c r="V8304" s="13">
        <v>31</v>
      </c>
      <c r="W8304" s="4">
        <v>32</v>
      </c>
      <c r="X8304" s="4">
        <v>33</v>
      </c>
      <c r="Y8304">
        <f t="shared" si="1562"/>
        <v>0</v>
      </c>
      <c r="Z8304">
        <f t="shared" si="1563"/>
        <v>0</v>
      </c>
    </row>
    <row r="8305" spans="2:26" x14ac:dyDescent="0.25">
      <c r="B8305" s="11">
        <f t="shared" si="1564"/>
        <v>44907.541666646553</v>
      </c>
      <c r="C8305" s="1">
        <f t="shared" si="1555"/>
        <v>12</v>
      </c>
      <c r="D8305" s="1">
        <f t="shared" si="1556"/>
        <v>1</v>
      </c>
      <c r="E8305" s="12">
        <f t="shared" si="1557"/>
        <v>14</v>
      </c>
      <c r="F8305" s="124" t="str">
        <f t="shared" si="1558"/>
        <v>0</v>
      </c>
      <c r="G8305" s="1">
        <f ca="1">(OFFSET(O8305,0,MATCH(Customer!$J$6,'CDH &amp; HDH'!$P$11:$X$11,0)))</f>
        <v>32</v>
      </c>
      <c r="H8305" s="1" t="str">
        <f t="shared" si="1559"/>
        <v>Heating</v>
      </c>
      <c r="I8305" s="1">
        <f ca="1">OFFSET(IF($H8305="Cooling",Customer!$C$25,Customer!$C$52),E8305,D8305)</f>
        <v>70</v>
      </c>
      <c r="J8305" s="1">
        <f ca="1">OFFSET(IF($H8305="Cooling",Customer!$L$25,Customer!$L$52),$E8305,$D8305)</f>
        <v>70</v>
      </c>
      <c r="K8305" s="16">
        <f t="shared" si="1560"/>
        <v>0</v>
      </c>
      <c r="L8305" s="16">
        <f t="shared" si="1561"/>
        <v>0</v>
      </c>
      <c r="M8305" s="17">
        <f t="shared" ca="1" si="1565"/>
        <v>38</v>
      </c>
      <c r="N8305" s="17">
        <f t="shared" ca="1" si="1566"/>
        <v>38</v>
      </c>
      <c r="O8305" s="4"/>
      <c r="P8305" s="4">
        <v>34</v>
      </c>
      <c r="Q8305" s="4">
        <v>32</v>
      </c>
      <c r="R8305" s="4">
        <v>17</v>
      </c>
      <c r="S8305" s="4">
        <v>31</v>
      </c>
      <c r="T8305" s="4">
        <v>31</v>
      </c>
      <c r="U8305" s="4">
        <v>43</v>
      </c>
      <c r="V8305" s="13">
        <v>32</v>
      </c>
      <c r="W8305" s="4">
        <v>33</v>
      </c>
      <c r="X8305" s="4">
        <v>37</v>
      </c>
      <c r="Y8305">
        <f t="shared" si="1562"/>
        <v>0</v>
      </c>
      <c r="Z8305">
        <f t="shared" si="1563"/>
        <v>0</v>
      </c>
    </row>
    <row r="8306" spans="2:26" x14ac:dyDescent="0.25">
      <c r="B8306" s="11">
        <f t="shared" si="1564"/>
        <v>44907.583333313218</v>
      </c>
      <c r="C8306" s="1">
        <f t="shared" si="1555"/>
        <v>12</v>
      </c>
      <c r="D8306" s="1">
        <f t="shared" si="1556"/>
        <v>1</v>
      </c>
      <c r="E8306" s="12">
        <f t="shared" si="1557"/>
        <v>15</v>
      </c>
      <c r="F8306" s="124" t="str">
        <f t="shared" si="1558"/>
        <v>0</v>
      </c>
      <c r="G8306" s="1">
        <f ca="1">(OFFSET(O8306,0,MATCH(Customer!$J$6,'CDH &amp; HDH'!$P$11:$X$11,0)))</f>
        <v>34</v>
      </c>
      <c r="H8306" s="1" t="str">
        <f t="shared" si="1559"/>
        <v>Heating</v>
      </c>
      <c r="I8306" s="1">
        <f ca="1">OFFSET(IF($H8306="Cooling",Customer!$C$25,Customer!$C$52),E8306,D8306)</f>
        <v>70</v>
      </c>
      <c r="J8306" s="1">
        <f ca="1">OFFSET(IF($H8306="Cooling",Customer!$L$25,Customer!$L$52),$E8306,$D8306)</f>
        <v>70</v>
      </c>
      <c r="K8306" s="16">
        <f t="shared" si="1560"/>
        <v>0</v>
      </c>
      <c r="L8306" s="16">
        <f t="shared" si="1561"/>
        <v>0</v>
      </c>
      <c r="M8306" s="17">
        <f t="shared" ca="1" si="1565"/>
        <v>36</v>
      </c>
      <c r="N8306" s="17">
        <f t="shared" ca="1" si="1566"/>
        <v>36</v>
      </c>
      <c r="O8306" s="4"/>
      <c r="P8306" s="4">
        <v>34</v>
      </c>
      <c r="Q8306" s="4">
        <v>33</v>
      </c>
      <c r="R8306" s="4">
        <v>19</v>
      </c>
      <c r="S8306" s="4">
        <v>30</v>
      </c>
      <c r="T8306" s="4">
        <v>31</v>
      </c>
      <c r="U8306" s="4">
        <v>42</v>
      </c>
      <c r="V8306" s="13">
        <v>34</v>
      </c>
      <c r="W8306" s="4">
        <v>33</v>
      </c>
      <c r="X8306" s="4">
        <v>37</v>
      </c>
      <c r="Y8306">
        <f t="shared" si="1562"/>
        <v>0</v>
      </c>
      <c r="Z8306">
        <f t="shared" si="1563"/>
        <v>0</v>
      </c>
    </row>
    <row r="8307" spans="2:26" x14ac:dyDescent="0.25">
      <c r="B8307" s="11">
        <f t="shared" si="1564"/>
        <v>44907.624999979882</v>
      </c>
      <c r="C8307" s="1">
        <f t="shared" si="1555"/>
        <v>12</v>
      </c>
      <c r="D8307" s="1">
        <f t="shared" si="1556"/>
        <v>1</v>
      </c>
      <c r="E8307" s="12">
        <f t="shared" si="1557"/>
        <v>16</v>
      </c>
      <c r="F8307" s="124" t="str">
        <f t="shared" si="1558"/>
        <v>0</v>
      </c>
      <c r="G8307" s="1">
        <f ca="1">(OFFSET(O8307,0,MATCH(Customer!$J$6,'CDH &amp; HDH'!$P$11:$X$11,0)))</f>
        <v>34</v>
      </c>
      <c r="H8307" s="1" t="str">
        <f t="shared" si="1559"/>
        <v>Heating</v>
      </c>
      <c r="I8307" s="1">
        <f ca="1">OFFSET(IF($H8307="Cooling",Customer!$C$25,Customer!$C$52),E8307,D8307)</f>
        <v>70</v>
      </c>
      <c r="J8307" s="1">
        <f ca="1">OFFSET(IF($H8307="Cooling",Customer!$L$25,Customer!$L$52),$E8307,$D8307)</f>
        <v>70</v>
      </c>
      <c r="K8307" s="16">
        <f t="shared" si="1560"/>
        <v>0</v>
      </c>
      <c r="L8307" s="16">
        <f t="shared" si="1561"/>
        <v>0</v>
      </c>
      <c r="M8307" s="17">
        <f t="shared" ca="1" si="1565"/>
        <v>36</v>
      </c>
      <c r="N8307" s="17">
        <f t="shared" ca="1" si="1566"/>
        <v>36</v>
      </c>
      <c r="O8307" s="4"/>
      <c r="P8307" s="4">
        <v>34</v>
      </c>
      <c r="Q8307" s="4">
        <v>33</v>
      </c>
      <c r="R8307" s="4">
        <v>20</v>
      </c>
      <c r="S8307" s="4">
        <v>30</v>
      </c>
      <c r="T8307" s="4">
        <v>32</v>
      </c>
      <c r="U8307" s="4">
        <v>41</v>
      </c>
      <c r="V8307" s="13">
        <v>34</v>
      </c>
      <c r="W8307" s="4">
        <v>32</v>
      </c>
      <c r="X8307" s="4">
        <v>37</v>
      </c>
      <c r="Y8307">
        <f t="shared" si="1562"/>
        <v>0</v>
      </c>
      <c r="Z8307">
        <f t="shared" si="1563"/>
        <v>0</v>
      </c>
    </row>
    <row r="8308" spans="2:26" x14ac:dyDescent="0.25">
      <c r="B8308" s="11">
        <f t="shared" si="1564"/>
        <v>44907.666666646546</v>
      </c>
      <c r="C8308" s="1">
        <f t="shared" si="1555"/>
        <v>12</v>
      </c>
      <c r="D8308" s="1">
        <f t="shared" si="1556"/>
        <v>1</v>
      </c>
      <c r="E8308" s="12">
        <f t="shared" si="1557"/>
        <v>17</v>
      </c>
      <c r="F8308" s="124" t="str">
        <f t="shared" si="1558"/>
        <v>0</v>
      </c>
      <c r="G8308" s="1">
        <f ca="1">(OFFSET(O8308,0,MATCH(Customer!$J$6,'CDH &amp; HDH'!$P$11:$X$11,0)))</f>
        <v>34</v>
      </c>
      <c r="H8308" s="1" t="str">
        <f t="shared" si="1559"/>
        <v>Heating</v>
      </c>
      <c r="I8308" s="1">
        <f ca="1">OFFSET(IF($H8308="Cooling",Customer!$C$25,Customer!$C$52),E8308,D8308)</f>
        <v>70</v>
      </c>
      <c r="J8308" s="1">
        <f ca="1">OFFSET(IF($H8308="Cooling",Customer!$L$25,Customer!$L$52),$E8308,$D8308)</f>
        <v>70</v>
      </c>
      <c r="K8308" s="16">
        <f t="shared" si="1560"/>
        <v>0</v>
      </c>
      <c r="L8308" s="16">
        <f t="shared" si="1561"/>
        <v>0</v>
      </c>
      <c r="M8308" s="17">
        <f t="shared" ca="1" si="1565"/>
        <v>36</v>
      </c>
      <c r="N8308" s="17">
        <f t="shared" ca="1" si="1566"/>
        <v>36</v>
      </c>
      <c r="O8308" s="4"/>
      <c r="P8308" s="4">
        <v>33</v>
      </c>
      <c r="Q8308" s="4">
        <v>32</v>
      </c>
      <c r="R8308" s="4">
        <v>21</v>
      </c>
      <c r="S8308" s="4">
        <v>30</v>
      </c>
      <c r="T8308" s="4">
        <v>32</v>
      </c>
      <c r="U8308" s="4">
        <v>38</v>
      </c>
      <c r="V8308" s="13">
        <v>34</v>
      </c>
      <c r="W8308" s="4">
        <v>32</v>
      </c>
      <c r="X8308" s="4">
        <v>36</v>
      </c>
      <c r="Y8308">
        <f t="shared" si="1562"/>
        <v>0</v>
      </c>
      <c r="Z8308">
        <f t="shared" si="1563"/>
        <v>0</v>
      </c>
    </row>
    <row r="8309" spans="2:26" x14ac:dyDescent="0.25">
      <c r="B8309" s="11">
        <f t="shared" si="1564"/>
        <v>44907.70833331321</v>
      </c>
      <c r="C8309" s="1">
        <f t="shared" si="1555"/>
        <v>12</v>
      </c>
      <c r="D8309" s="1">
        <f t="shared" si="1556"/>
        <v>1</v>
      </c>
      <c r="E8309" s="12">
        <f t="shared" si="1557"/>
        <v>18</v>
      </c>
      <c r="F8309" s="124" t="str">
        <f t="shared" si="1558"/>
        <v>0</v>
      </c>
      <c r="G8309" s="1">
        <f ca="1">(OFFSET(O8309,0,MATCH(Customer!$J$6,'CDH &amp; HDH'!$P$11:$X$11,0)))</f>
        <v>35</v>
      </c>
      <c r="H8309" s="1" t="str">
        <f t="shared" si="1559"/>
        <v>Heating</v>
      </c>
      <c r="I8309" s="1">
        <f ca="1">OFFSET(IF($H8309="Cooling",Customer!$C$25,Customer!$C$52),E8309,D8309)</f>
        <v>70</v>
      </c>
      <c r="J8309" s="1">
        <f ca="1">OFFSET(IF($H8309="Cooling",Customer!$L$25,Customer!$L$52),$E8309,$D8309)</f>
        <v>70</v>
      </c>
      <c r="K8309" s="16">
        <f t="shared" si="1560"/>
        <v>0</v>
      </c>
      <c r="L8309" s="16">
        <f t="shared" si="1561"/>
        <v>0</v>
      </c>
      <c r="M8309" s="17">
        <f t="shared" ca="1" si="1565"/>
        <v>35</v>
      </c>
      <c r="N8309" s="17">
        <f t="shared" ca="1" si="1566"/>
        <v>35</v>
      </c>
      <c r="O8309" s="4"/>
      <c r="P8309" s="4">
        <v>31</v>
      </c>
      <c r="Q8309" s="4">
        <v>31</v>
      </c>
      <c r="R8309" s="4">
        <v>22</v>
      </c>
      <c r="S8309" s="4">
        <v>30</v>
      </c>
      <c r="T8309" s="4">
        <v>33</v>
      </c>
      <c r="U8309" s="4">
        <v>35</v>
      </c>
      <c r="V8309" s="13">
        <v>35</v>
      </c>
      <c r="W8309" s="4">
        <v>31</v>
      </c>
      <c r="X8309" s="4">
        <v>35</v>
      </c>
      <c r="Y8309">
        <f t="shared" si="1562"/>
        <v>0</v>
      </c>
      <c r="Z8309">
        <f t="shared" si="1563"/>
        <v>0</v>
      </c>
    </row>
    <row r="8310" spans="2:26" x14ac:dyDescent="0.25">
      <c r="B8310" s="11">
        <f t="shared" si="1564"/>
        <v>44907.749999979875</v>
      </c>
      <c r="C8310" s="1">
        <f t="shared" si="1555"/>
        <v>12</v>
      </c>
      <c r="D8310" s="1">
        <f t="shared" si="1556"/>
        <v>1</v>
      </c>
      <c r="E8310" s="12">
        <f t="shared" si="1557"/>
        <v>19</v>
      </c>
      <c r="F8310" s="124" t="str">
        <f t="shared" si="1558"/>
        <v>0</v>
      </c>
      <c r="G8310" s="1">
        <f ca="1">(OFFSET(O8310,0,MATCH(Customer!$J$6,'CDH &amp; HDH'!$P$11:$X$11,0)))</f>
        <v>36</v>
      </c>
      <c r="H8310" s="1" t="str">
        <f t="shared" si="1559"/>
        <v>Heating</v>
      </c>
      <c r="I8310" s="1">
        <f ca="1">OFFSET(IF($H8310="Cooling",Customer!$C$25,Customer!$C$52),E8310,D8310)</f>
        <v>66</v>
      </c>
      <c r="J8310" s="1">
        <f ca="1">OFFSET(IF($H8310="Cooling",Customer!$L$25,Customer!$L$52),$E8310,$D8310)</f>
        <v>64</v>
      </c>
      <c r="K8310" s="16">
        <f t="shared" si="1560"/>
        <v>0</v>
      </c>
      <c r="L8310" s="16">
        <f t="shared" si="1561"/>
        <v>0</v>
      </c>
      <c r="M8310" s="17">
        <f t="shared" ca="1" si="1565"/>
        <v>30</v>
      </c>
      <c r="N8310" s="17">
        <f t="shared" ca="1" si="1566"/>
        <v>28</v>
      </c>
      <c r="O8310" s="4"/>
      <c r="P8310" s="4">
        <v>29</v>
      </c>
      <c r="Q8310" s="4">
        <v>29</v>
      </c>
      <c r="R8310" s="4">
        <v>23</v>
      </c>
      <c r="S8310" s="4">
        <v>30</v>
      </c>
      <c r="T8310" s="4">
        <v>34</v>
      </c>
      <c r="U8310" s="4">
        <v>34</v>
      </c>
      <c r="V8310" s="13">
        <v>36</v>
      </c>
      <c r="W8310" s="4">
        <v>31</v>
      </c>
      <c r="X8310" s="4">
        <v>34</v>
      </c>
      <c r="Y8310">
        <f t="shared" si="1562"/>
        <v>0</v>
      </c>
      <c r="Z8310">
        <f t="shared" si="1563"/>
        <v>0</v>
      </c>
    </row>
    <row r="8311" spans="2:26" x14ac:dyDescent="0.25">
      <c r="B8311" s="11">
        <f t="shared" si="1564"/>
        <v>44907.791666646539</v>
      </c>
      <c r="C8311" s="1">
        <f t="shared" si="1555"/>
        <v>12</v>
      </c>
      <c r="D8311" s="1">
        <f t="shared" si="1556"/>
        <v>1</v>
      </c>
      <c r="E8311" s="12">
        <f t="shared" si="1557"/>
        <v>20</v>
      </c>
      <c r="F8311" s="124" t="str">
        <f t="shared" si="1558"/>
        <v>0</v>
      </c>
      <c r="G8311" s="1">
        <f ca="1">(OFFSET(O8311,0,MATCH(Customer!$J$6,'CDH &amp; HDH'!$P$11:$X$11,0)))</f>
        <v>36</v>
      </c>
      <c r="H8311" s="1" t="str">
        <f t="shared" si="1559"/>
        <v>Heating</v>
      </c>
      <c r="I8311" s="1">
        <f ca="1">OFFSET(IF($H8311="Cooling",Customer!$C$25,Customer!$C$52),E8311,D8311)</f>
        <v>66</v>
      </c>
      <c r="J8311" s="1">
        <f ca="1">OFFSET(IF($H8311="Cooling",Customer!$L$25,Customer!$L$52),$E8311,$D8311)</f>
        <v>64</v>
      </c>
      <c r="K8311" s="16">
        <f t="shared" si="1560"/>
        <v>0</v>
      </c>
      <c r="L8311" s="16">
        <f t="shared" si="1561"/>
        <v>0</v>
      </c>
      <c r="M8311" s="17">
        <f t="shared" ca="1" si="1565"/>
        <v>30</v>
      </c>
      <c r="N8311" s="17">
        <f t="shared" ca="1" si="1566"/>
        <v>28</v>
      </c>
      <c r="O8311" s="4"/>
      <c r="P8311" s="4">
        <v>28</v>
      </c>
      <c r="Q8311" s="4">
        <v>29</v>
      </c>
      <c r="R8311" s="4">
        <v>24</v>
      </c>
      <c r="S8311" s="4">
        <v>29</v>
      </c>
      <c r="T8311" s="4">
        <v>34</v>
      </c>
      <c r="U8311" s="4">
        <v>34</v>
      </c>
      <c r="V8311" s="13">
        <v>36</v>
      </c>
      <c r="W8311" s="4">
        <v>29</v>
      </c>
      <c r="X8311" s="4">
        <v>34</v>
      </c>
      <c r="Y8311">
        <f t="shared" si="1562"/>
        <v>0</v>
      </c>
      <c r="Z8311">
        <f t="shared" si="1563"/>
        <v>0</v>
      </c>
    </row>
    <row r="8312" spans="2:26" x14ac:dyDescent="0.25">
      <c r="B8312" s="11">
        <f t="shared" si="1564"/>
        <v>44907.833333313203</v>
      </c>
      <c r="C8312" s="1">
        <f t="shared" si="1555"/>
        <v>12</v>
      </c>
      <c r="D8312" s="1">
        <f t="shared" si="1556"/>
        <v>1</v>
      </c>
      <c r="E8312" s="12">
        <f t="shared" si="1557"/>
        <v>21</v>
      </c>
      <c r="F8312" s="124" t="str">
        <f t="shared" si="1558"/>
        <v>0</v>
      </c>
      <c r="G8312" s="1">
        <f ca="1">(OFFSET(O8312,0,MATCH(Customer!$J$6,'CDH &amp; HDH'!$P$11:$X$11,0)))</f>
        <v>36</v>
      </c>
      <c r="H8312" s="1" t="str">
        <f t="shared" si="1559"/>
        <v>Heating</v>
      </c>
      <c r="I8312" s="1">
        <f ca="1">OFFSET(IF($H8312="Cooling",Customer!$C$25,Customer!$C$52),E8312,D8312)</f>
        <v>66</v>
      </c>
      <c r="J8312" s="1">
        <f ca="1">OFFSET(IF($H8312="Cooling",Customer!$L$25,Customer!$L$52),$E8312,$D8312)</f>
        <v>64</v>
      </c>
      <c r="K8312" s="16">
        <f t="shared" si="1560"/>
        <v>0</v>
      </c>
      <c r="L8312" s="16">
        <f t="shared" si="1561"/>
        <v>0</v>
      </c>
      <c r="M8312" s="17">
        <f t="shared" ca="1" si="1565"/>
        <v>30</v>
      </c>
      <c r="N8312" s="17">
        <f t="shared" ca="1" si="1566"/>
        <v>28</v>
      </c>
      <c r="O8312" s="4"/>
      <c r="P8312" s="4">
        <v>29</v>
      </c>
      <c r="Q8312" s="4">
        <v>29</v>
      </c>
      <c r="R8312" s="4">
        <v>24</v>
      </c>
      <c r="S8312" s="4">
        <v>29</v>
      </c>
      <c r="T8312" s="4">
        <v>34</v>
      </c>
      <c r="U8312" s="4">
        <v>35</v>
      </c>
      <c r="V8312" s="13">
        <v>36</v>
      </c>
      <c r="W8312" s="4">
        <v>29</v>
      </c>
      <c r="X8312" s="4">
        <v>33</v>
      </c>
      <c r="Y8312">
        <f t="shared" si="1562"/>
        <v>0</v>
      </c>
      <c r="Z8312">
        <f t="shared" si="1563"/>
        <v>0</v>
      </c>
    </row>
    <row r="8313" spans="2:26" x14ac:dyDescent="0.25">
      <c r="B8313" s="11">
        <f t="shared" si="1564"/>
        <v>44907.874999979867</v>
      </c>
      <c r="C8313" s="1">
        <f t="shared" si="1555"/>
        <v>12</v>
      </c>
      <c r="D8313" s="1">
        <f t="shared" si="1556"/>
        <v>1</v>
      </c>
      <c r="E8313" s="12">
        <f t="shared" si="1557"/>
        <v>22</v>
      </c>
      <c r="F8313" s="124" t="str">
        <f t="shared" si="1558"/>
        <v>0</v>
      </c>
      <c r="G8313" s="1">
        <f ca="1">(OFFSET(O8313,0,MATCH(Customer!$J$6,'CDH &amp; HDH'!$P$11:$X$11,0)))</f>
        <v>37</v>
      </c>
      <c r="H8313" s="1" t="str">
        <f t="shared" si="1559"/>
        <v>Heating</v>
      </c>
      <c r="I8313" s="1">
        <f ca="1">OFFSET(IF($H8313="Cooling",Customer!$C$25,Customer!$C$52),E8313,D8313)</f>
        <v>66</v>
      </c>
      <c r="J8313" s="1">
        <f ca="1">OFFSET(IF($H8313="Cooling",Customer!$L$25,Customer!$L$52),$E8313,$D8313)</f>
        <v>64</v>
      </c>
      <c r="K8313" s="16">
        <f t="shared" si="1560"/>
        <v>0</v>
      </c>
      <c r="L8313" s="16">
        <f t="shared" si="1561"/>
        <v>0</v>
      </c>
      <c r="M8313" s="17">
        <f t="shared" ca="1" si="1565"/>
        <v>29</v>
      </c>
      <c r="N8313" s="17">
        <f t="shared" ca="1" si="1566"/>
        <v>27</v>
      </c>
      <c r="O8313" s="4"/>
      <c r="P8313" s="4">
        <v>29</v>
      </c>
      <c r="Q8313" s="4">
        <v>30</v>
      </c>
      <c r="R8313" s="4">
        <v>25</v>
      </c>
      <c r="S8313" s="4">
        <v>29</v>
      </c>
      <c r="T8313" s="4">
        <v>33</v>
      </c>
      <c r="U8313" s="4">
        <v>35</v>
      </c>
      <c r="V8313" s="13">
        <v>37</v>
      </c>
      <c r="W8313" s="4">
        <v>29</v>
      </c>
      <c r="X8313" s="4">
        <v>35</v>
      </c>
      <c r="Y8313">
        <f t="shared" si="1562"/>
        <v>0</v>
      </c>
      <c r="Z8313">
        <f t="shared" si="1563"/>
        <v>0</v>
      </c>
    </row>
    <row r="8314" spans="2:26" x14ac:dyDescent="0.25">
      <c r="B8314" s="11">
        <f t="shared" si="1564"/>
        <v>44907.916666646532</v>
      </c>
      <c r="C8314" s="1">
        <f t="shared" si="1555"/>
        <v>12</v>
      </c>
      <c r="D8314" s="1">
        <f t="shared" si="1556"/>
        <v>1</v>
      </c>
      <c r="E8314" s="12">
        <f t="shared" si="1557"/>
        <v>23</v>
      </c>
      <c r="F8314" s="124" t="str">
        <f t="shared" si="1558"/>
        <v>0</v>
      </c>
      <c r="G8314" s="1">
        <f ca="1">(OFFSET(O8314,0,MATCH(Customer!$J$6,'CDH &amp; HDH'!$P$11:$X$11,0)))</f>
        <v>38</v>
      </c>
      <c r="H8314" s="1" t="str">
        <f t="shared" si="1559"/>
        <v>Heating</v>
      </c>
      <c r="I8314" s="1">
        <f ca="1">OFFSET(IF($H8314="Cooling",Customer!$C$25,Customer!$C$52),E8314,D8314)</f>
        <v>66</v>
      </c>
      <c r="J8314" s="1">
        <f ca="1">OFFSET(IF($H8314="Cooling",Customer!$L$25,Customer!$L$52),$E8314,$D8314)</f>
        <v>64</v>
      </c>
      <c r="K8314" s="16">
        <f t="shared" si="1560"/>
        <v>0</v>
      </c>
      <c r="L8314" s="16">
        <f t="shared" si="1561"/>
        <v>0</v>
      </c>
      <c r="M8314" s="17">
        <f t="shared" ca="1" si="1565"/>
        <v>28</v>
      </c>
      <c r="N8314" s="17">
        <f t="shared" ca="1" si="1566"/>
        <v>26</v>
      </c>
      <c r="O8314" s="4"/>
      <c r="P8314" s="4">
        <v>28</v>
      </c>
      <c r="Q8314" s="4">
        <v>30</v>
      </c>
      <c r="R8314" s="4">
        <v>26</v>
      </c>
      <c r="S8314" s="4">
        <v>29</v>
      </c>
      <c r="T8314" s="4">
        <v>33</v>
      </c>
      <c r="U8314" s="4">
        <v>30</v>
      </c>
      <c r="V8314" s="13">
        <v>38</v>
      </c>
      <c r="W8314" s="4">
        <v>30</v>
      </c>
      <c r="X8314" s="4">
        <v>35</v>
      </c>
      <c r="Y8314">
        <f t="shared" si="1562"/>
        <v>0</v>
      </c>
      <c r="Z8314">
        <f t="shared" si="1563"/>
        <v>0</v>
      </c>
    </row>
    <row r="8315" spans="2:26" x14ac:dyDescent="0.25">
      <c r="B8315" s="11">
        <f t="shared" si="1564"/>
        <v>44907.958333313196</v>
      </c>
      <c r="C8315" s="1">
        <f t="shared" si="1555"/>
        <v>12</v>
      </c>
      <c r="D8315" s="1">
        <f t="shared" si="1556"/>
        <v>1</v>
      </c>
      <c r="E8315" s="12">
        <f t="shared" si="1557"/>
        <v>24</v>
      </c>
      <c r="F8315" s="124" t="str">
        <f t="shared" si="1558"/>
        <v>0</v>
      </c>
      <c r="G8315" s="1">
        <f ca="1">(OFFSET(O8315,0,MATCH(Customer!$J$6,'CDH &amp; HDH'!$P$11:$X$11,0)))</f>
        <v>38</v>
      </c>
      <c r="H8315" s="1" t="str">
        <f t="shared" si="1559"/>
        <v>Heating</v>
      </c>
      <c r="I8315" s="1">
        <f ca="1">OFFSET(IF($H8315="Cooling",Customer!$C$25,Customer!$C$52),E8315,D8315)</f>
        <v>66</v>
      </c>
      <c r="J8315" s="1">
        <f ca="1">OFFSET(IF($H8315="Cooling",Customer!$L$25,Customer!$L$52),$E8315,$D8315)</f>
        <v>64</v>
      </c>
      <c r="K8315" s="16">
        <f t="shared" si="1560"/>
        <v>0</v>
      </c>
      <c r="L8315" s="16">
        <f t="shared" si="1561"/>
        <v>0</v>
      </c>
      <c r="M8315" s="17">
        <f t="shared" ca="1" si="1565"/>
        <v>28</v>
      </c>
      <c r="N8315" s="17">
        <f t="shared" ca="1" si="1566"/>
        <v>26</v>
      </c>
      <c r="O8315" s="4"/>
      <c r="P8315" s="4">
        <v>28</v>
      </c>
      <c r="Q8315" s="4">
        <v>30</v>
      </c>
      <c r="R8315" s="4">
        <v>26</v>
      </c>
      <c r="S8315" s="4">
        <v>29</v>
      </c>
      <c r="T8315" s="4">
        <v>32</v>
      </c>
      <c r="U8315" s="4">
        <v>28</v>
      </c>
      <c r="V8315" s="13">
        <v>38</v>
      </c>
      <c r="W8315" s="4">
        <v>30</v>
      </c>
      <c r="X8315" s="4">
        <v>35</v>
      </c>
      <c r="Y8315">
        <f t="shared" si="1562"/>
        <v>0</v>
      </c>
      <c r="Z8315">
        <f t="shared" si="1563"/>
        <v>0</v>
      </c>
    </row>
    <row r="8316" spans="2:26" x14ac:dyDescent="0.25">
      <c r="B8316" s="11">
        <f t="shared" si="1564"/>
        <v>44907.99999997986</v>
      </c>
      <c r="C8316" s="1">
        <f t="shared" si="1555"/>
        <v>12</v>
      </c>
      <c r="D8316" s="1">
        <f t="shared" si="1556"/>
        <v>2</v>
      </c>
      <c r="E8316" s="12">
        <f t="shared" si="1557"/>
        <v>1</v>
      </c>
      <c r="F8316" s="124" t="str">
        <f t="shared" si="1558"/>
        <v>0</v>
      </c>
      <c r="G8316" s="1">
        <f ca="1">(OFFSET(O8316,0,MATCH(Customer!$J$6,'CDH &amp; HDH'!$P$11:$X$11,0)))</f>
        <v>38</v>
      </c>
      <c r="H8316" s="1" t="str">
        <f t="shared" si="1559"/>
        <v>Heating</v>
      </c>
      <c r="I8316" s="1">
        <f ca="1">OFFSET(IF($H8316="Cooling",Customer!$C$25,Customer!$C$52),E8316,D8316)</f>
        <v>66</v>
      </c>
      <c r="J8316" s="1">
        <f ca="1">OFFSET(IF($H8316="Cooling",Customer!$L$25,Customer!$L$52),$E8316,$D8316)</f>
        <v>64</v>
      </c>
      <c r="K8316" s="16">
        <f t="shared" si="1560"/>
        <v>0</v>
      </c>
      <c r="L8316" s="16">
        <f t="shared" si="1561"/>
        <v>0</v>
      </c>
      <c r="M8316" s="17">
        <f t="shared" ca="1" si="1565"/>
        <v>28</v>
      </c>
      <c r="N8316" s="17">
        <f t="shared" ca="1" si="1566"/>
        <v>26</v>
      </c>
      <c r="O8316" s="4"/>
      <c r="P8316" s="4">
        <v>27</v>
      </c>
      <c r="Q8316" s="4">
        <v>28</v>
      </c>
      <c r="R8316" s="4">
        <v>27</v>
      </c>
      <c r="S8316" s="4">
        <v>29</v>
      </c>
      <c r="T8316" s="4">
        <v>33</v>
      </c>
      <c r="U8316" s="4">
        <v>29</v>
      </c>
      <c r="V8316" s="13">
        <v>38</v>
      </c>
      <c r="W8316" s="4">
        <v>30</v>
      </c>
      <c r="X8316" s="4">
        <v>35</v>
      </c>
      <c r="Y8316">
        <f t="shared" si="1562"/>
        <v>0</v>
      </c>
      <c r="Z8316">
        <f t="shared" si="1563"/>
        <v>0</v>
      </c>
    </row>
    <row r="8317" spans="2:26" x14ac:dyDescent="0.25">
      <c r="B8317" s="11">
        <f t="shared" si="1564"/>
        <v>44908.041666646524</v>
      </c>
      <c r="C8317" s="1">
        <f t="shared" si="1555"/>
        <v>12</v>
      </c>
      <c r="D8317" s="1">
        <f t="shared" si="1556"/>
        <v>2</v>
      </c>
      <c r="E8317" s="12">
        <f t="shared" si="1557"/>
        <v>2</v>
      </c>
      <c r="F8317" s="124" t="str">
        <f t="shared" si="1558"/>
        <v>0</v>
      </c>
      <c r="G8317" s="1">
        <f ca="1">(OFFSET(O8317,0,MATCH(Customer!$J$6,'CDH &amp; HDH'!$P$11:$X$11,0)))</f>
        <v>38</v>
      </c>
      <c r="H8317" s="1" t="str">
        <f t="shared" si="1559"/>
        <v>Heating</v>
      </c>
      <c r="I8317" s="1">
        <f ca="1">OFFSET(IF($H8317="Cooling",Customer!$C$25,Customer!$C$52),E8317,D8317)</f>
        <v>66</v>
      </c>
      <c r="J8317" s="1">
        <f ca="1">OFFSET(IF($H8317="Cooling",Customer!$L$25,Customer!$L$52),$E8317,$D8317)</f>
        <v>64</v>
      </c>
      <c r="K8317" s="16">
        <f t="shared" si="1560"/>
        <v>0</v>
      </c>
      <c r="L8317" s="16">
        <f t="shared" si="1561"/>
        <v>0</v>
      </c>
      <c r="M8317" s="17">
        <f t="shared" ca="1" si="1565"/>
        <v>28</v>
      </c>
      <c r="N8317" s="17">
        <f t="shared" ca="1" si="1566"/>
        <v>26</v>
      </c>
      <c r="O8317" s="4"/>
      <c r="P8317" s="4">
        <v>29</v>
      </c>
      <c r="Q8317" s="4">
        <v>29</v>
      </c>
      <c r="R8317" s="4">
        <v>28</v>
      </c>
      <c r="S8317" s="4">
        <v>29</v>
      </c>
      <c r="T8317" s="4">
        <v>33</v>
      </c>
      <c r="U8317" s="4">
        <v>30</v>
      </c>
      <c r="V8317" s="13">
        <v>38</v>
      </c>
      <c r="W8317" s="4">
        <v>28</v>
      </c>
      <c r="X8317" s="4">
        <v>33</v>
      </c>
      <c r="Y8317">
        <f t="shared" si="1562"/>
        <v>0</v>
      </c>
      <c r="Z8317">
        <f t="shared" si="1563"/>
        <v>0</v>
      </c>
    </row>
    <row r="8318" spans="2:26" x14ac:dyDescent="0.25">
      <c r="B8318" s="11">
        <f t="shared" si="1564"/>
        <v>44908.083333313189</v>
      </c>
      <c r="C8318" s="1">
        <f t="shared" si="1555"/>
        <v>12</v>
      </c>
      <c r="D8318" s="1">
        <f t="shared" si="1556"/>
        <v>2</v>
      </c>
      <c r="E8318" s="12">
        <f t="shared" si="1557"/>
        <v>3</v>
      </c>
      <c r="F8318" s="124" t="str">
        <f t="shared" si="1558"/>
        <v>0</v>
      </c>
      <c r="G8318" s="1">
        <f ca="1">(OFFSET(O8318,0,MATCH(Customer!$J$6,'CDH &amp; HDH'!$P$11:$X$11,0)))</f>
        <v>38</v>
      </c>
      <c r="H8318" s="1" t="str">
        <f t="shared" si="1559"/>
        <v>Heating</v>
      </c>
      <c r="I8318" s="1">
        <f ca="1">OFFSET(IF($H8318="Cooling",Customer!$C$25,Customer!$C$52),E8318,D8318)</f>
        <v>66</v>
      </c>
      <c r="J8318" s="1">
        <f ca="1">OFFSET(IF($H8318="Cooling",Customer!$L$25,Customer!$L$52),$E8318,$D8318)</f>
        <v>64</v>
      </c>
      <c r="K8318" s="16">
        <f t="shared" si="1560"/>
        <v>0</v>
      </c>
      <c r="L8318" s="16">
        <f t="shared" si="1561"/>
        <v>0</v>
      </c>
      <c r="M8318" s="17">
        <f t="shared" ca="1" si="1565"/>
        <v>28</v>
      </c>
      <c r="N8318" s="17">
        <f t="shared" ca="1" si="1566"/>
        <v>26</v>
      </c>
      <c r="O8318" s="4"/>
      <c r="P8318" s="4">
        <v>26</v>
      </c>
      <c r="Q8318" s="4">
        <v>29</v>
      </c>
      <c r="R8318" s="4">
        <v>28</v>
      </c>
      <c r="S8318" s="4">
        <v>29</v>
      </c>
      <c r="T8318" s="4">
        <v>33</v>
      </c>
      <c r="U8318" s="4">
        <v>29</v>
      </c>
      <c r="V8318" s="13">
        <v>38</v>
      </c>
      <c r="W8318" s="4">
        <v>28</v>
      </c>
      <c r="X8318" s="4">
        <v>33</v>
      </c>
      <c r="Y8318">
        <f t="shared" si="1562"/>
        <v>0</v>
      </c>
      <c r="Z8318">
        <f t="shared" si="1563"/>
        <v>0</v>
      </c>
    </row>
    <row r="8319" spans="2:26" x14ac:dyDescent="0.25">
      <c r="B8319" s="11">
        <f t="shared" si="1564"/>
        <v>44908.124999979853</v>
      </c>
      <c r="C8319" s="1">
        <f t="shared" si="1555"/>
        <v>12</v>
      </c>
      <c r="D8319" s="1">
        <f t="shared" si="1556"/>
        <v>2</v>
      </c>
      <c r="E8319" s="12">
        <f t="shared" si="1557"/>
        <v>4</v>
      </c>
      <c r="F8319" s="124" t="str">
        <f t="shared" si="1558"/>
        <v>0</v>
      </c>
      <c r="G8319" s="1">
        <f ca="1">(OFFSET(O8319,0,MATCH(Customer!$J$6,'CDH &amp; HDH'!$P$11:$X$11,0)))</f>
        <v>39</v>
      </c>
      <c r="H8319" s="1" t="str">
        <f t="shared" si="1559"/>
        <v>Heating</v>
      </c>
      <c r="I8319" s="1">
        <f ca="1">OFFSET(IF($H8319="Cooling",Customer!$C$25,Customer!$C$52),E8319,D8319)</f>
        <v>66</v>
      </c>
      <c r="J8319" s="1">
        <f ca="1">OFFSET(IF($H8319="Cooling",Customer!$L$25,Customer!$L$52),$E8319,$D8319)</f>
        <v>64</v>
      </c>
      <c r="K8319" s="16">
        <f t="shared" si="1560"/>
        <v>0</v>
      </c>
      <c r="L8319" s="16">
        <f t="shared" si="1561"/>
        <v>0</v>
      </c>
      <c r="M8319" s="17">
        <f t="shared" ca="1" si="1565"/>
        <v>27</v>
      </c>
      <c r="N8319" s="17">
        <f t="shared" ca="1" si="1566"/>
        <v>25</v>
      </c>
      <c r="O8319" s="4"/>
      <c r="P8319" s="4">
        <v>25</v>
      </c>
      <c r="Q8319" s="4">
        <v>30</v>
      </c>
      <c r="R8319" s="4">
        <v>29</v>
      </c>
      <c r="S8319" s="4">
        <v>28</v>
      </c>
      <c r="T8319" s="4">
        <v>33</v>
      </c>
      <c r="U8319" s="4">
        <v>28</v>
      </c>
      <c r="V8319" s="13">
        <v>39</v>
      </c>
      <c r="W8319" s="4">
        <v>28</v>
      </c>
      <c r="X8319" s="4">
        <v>32</v>
      </c>
      <c r="Y8319">
        <f t="shared" si="1562"/>
        <v>0</v>
      </c>
      <c r="Z8319">
        <f t="shared" si="1563"/>
        <v>0</v>
      </c>
    </row>
    <row r="8320" spans="2:26" x14ac:dyDescent="0.25">
      <c r="B8320" s="11">
        <f t="shared" si="1564"/>
        <v>44908.166666646517</v>
      </c>
      <c r="C8320" s="1">
        <f t="shared" si="1555"/>
        <v>12</v>
      </c>
      <c r="D8320" s="1">
        <f t="shared" si="1556"/>
        <v>2</v>
      </c>
      <c r="E8320" s="12">
        <f t="shared" si="1557"/>
        <v>5</v>
      </c>
      <c r="F8320" s="124" t="str">
        <f t="shared" si="1558"/>
        <v>0</v>
      </c>
      <c r="G8320" s="1">
        <f ca="1">(OFFSET(O8320,0,MATCH(Customer!$J$6,'CDH &amp; HDH'!$P$11:$X$11,0)))</f>
        <v>38</v>
      </c>
      <c r="H8320" s="1" t="str">
        <f t="shared" si="1559"/>
        <v>Heating</v>
      </c>
      <c r="I8320" s="1">
        <f ca="1">OFFSET(IF($H8320="Cooling",Customer!$C$25,Customer!$C$52),E8320,D8320)</f>
        <v>66</v>
      </c>
      <c r="J8320" s="1">
        <f ca="1">OFFSET(IF($H8320="Cooling",Customer!$L$25,Customer!$L$52),$E8320,$D8320)</f>
        <v>64</v>
      </c>
      <c r="K8320" s="16">
        <f t="shared" si="1560"/>
        <v>0</v>
      </c>
      <c r="L8320" s="16">
        <f t="shared" si="1561"/>
        <v>0</v>
      </c>
      <c r="M8320" s="17">
        <f t="shared" ca="1" si="1565"/>
        <v>28</v>
      </c>
      <c r="N8320" s="17">
        <f t="shared" ca="1" si="1566"/>
        <v>26</v>
      </c>
      <c r="O8320" s="4"/>
      <c r="P8320" s="4">
        <v>25</v>
      </c>
      <c r="Q8320" s="4">
        <v>30</v>
      </c>
      <c r="R8320" s="4">
        <v>30</v>
      </c>
      <c r="S8320" s="4">
        <v>28</v>
      </c>
      <c r="T8320" s="4">
        <v>33</v>
      </c>
      <c r="U8320" s="4">
        <v>27</v>
      </c>
      <c r="V8320" s="13">
        <v>38</v>
      </c>
      <c r="W8320" s="4">
        <v>29</v>
      </c>
      <c r="X8320" s="4">
        <v>31</v>
      </c>
      <c r="Y8320">
        <f t="shared" si="1562"/>
        <v>0</v>
      </c>
      <c r="Z8320">
        <f t="shared" si="1563"/>
        <v>0</v>
      </c>
    </row>
    <row r="8321" spans="2:26" x14ac:dyDescent="0.25">
      <c r="B8321" s="11">
        <f t="shared" si="1564"/>
        <v>44908.208333313181</v>
      </c>
      <c r="C8321" s="1">
        <f t="shared" si="1555"/>
        <v>12</v>
      </c>
      <c r="D8321" s="1">
        <f t="shared" si="1556"/>
        <v>2</v>
      </c>
      <c r="E8321" s="12">
        <f t="shared" si="1557"/>
        <v>6</v>
      </c>
      <c r="F8321" s="124" t="str">
        <f t="shared" si="1558"/>
        <v>0</v>
      </c>
      <c r="G8321" s="1">
        <f ca="1">(OFFSET(O8321,0,MATCH(Customer!$J$6,'CDH &amp; HDH'!$P$11:$X$11,0)))</f>
        <v>38</v>
      </c>
      <c r="H8321" s="1" t="str">
        <f t="shared" si="1559"/>
        <v>Heating</v>
      </c>
      <c r="I8321" s="1">
        <f ca="1">OFFSET(IF($H8321="Cooling",Customer!$C$25,Customer!$C$52),E8321,D8321)</f>
        <v>66</v>
      </c>
      <c r="J8321" s="1">
        <f ca="1">OFFSET(IF($H8321="Cooling",Customer!$L$25,Customer!$L$52),$E8321,$D8321)</f>
        <v>64</v>
      </c>
      <c r="K8321" s="16">
        <f t="shared" si="1560"/>
        <v>0</v>
      </c>
      <c r="L8321" s="16">
        <f t="shared" si="1561"/>
        <v>0</v>
      </c>
      <c r="M8321" s="17">
        <f t="shared" ca="1" si="1565"/>
        <v>28</v>
      </c>
      <c r="N8321" s="17">
        <f t="shared" ca="1" si="1566"/>
        <v>26</v>
      </c>
      <c r="O8321" s="4"/>
      <c r="P8321" s="4">
        <v>24</v>
      </c>
      <c r="Q8321" s="4">
        <v>31</v>
      </c>
      <c r="R8321" s="4">
        <v>30</v>
      </c>
      <c r="S8321" s="4">
        <v>28</v>
      </c>
      <c r="T8321" s="4">
        <v>33</v>
      </c>
      <c r="U8321" s="4">
        <v>29</v>
      </c>
      <c r="V8321" s="13">
        <v>38</v>
      </c>
      <c r="W8321" s="4">
        <v>28</v>
      </c>
      <c r="X8321" s="4">
        <v>32</v>
      </c>
      <c r="Y8321">
        <f t="shared" si="1562"/>
        <v>0</v>
      </c>
      <c r="Z8321">
        <f t="shared" si="1563"/>
        <v>0</v>
      </c>
    </row>
    <row r="8322" spans="2:26" x14ac:dyDescent="0.25">
      <c r="B8322" s="11">
        <f t="shared" si="1564"/>
        <v>44908.249999979846</v>
      </c>
      <c r="C8322" s="1">
        <f t="shared" si="1555"/>
        <v>12</v>
      </c>
      <c r="D8322" s="1">
        <f t="shared" si="1556"/>
        <v>2</v>
      </c>
      <c r="E8322" s="12">
        <f t="shared" si="1557"/>
        <v>7</v>
      </c>
      <c r="F8322" s="124" t="str">
        <f t="shared" si="1558"/>
        <v>0</v>
      </c>
      <c r="G8322" s="1">
        <f ca="1">(OFFSET(O8322,0,MATCH(Customer!$J$6,'CDH &amp; HDH'!$P$11:$X$11,0)))</f>
        <v>38</v>
      </c>
      <c r="H8322" s="1" t="str">
        <f t="shared" si="1559"/>
        <v>Heating</v>
      </c>
      <c r="I8322" s="1">
        <f ca="1">OFFSET(IF($H8322="Cooling",Customer!$C$25,Customer!$C$52),E8322,D8322)</f>
        <v>66</v>
      </c>
      <c r="J8322" s="1">
        <f ca="1">OFFSET(IF($H8322="Cooling",Customer!$L$25,Customer!$L$52),$E8322,$D8322)</f>
        <v>64</v>
      </c>
      <c r="K8322" s="16">
        <f t="shared" si="1560"/>
        <v>0</v>
      </c>
      <c r="L8322" s="16">
        <f t="shared" si="1561"/>
        <v>0</v>
      </c>
      <c r="M8322" s="17">
        <f t="shared" ca="1" si="1565"/>
        <v>28</v>
      </c>
      <c r="N8322" s="17">
        <f t="shared" ca="1" si="1566"/>
        <v>26</v>
      </c>
      <c r="O8322" s="4"/>
      <c r="P8322" s="4">
        <v>21</v>
      </c>
      <c r="Q8322" s="4">
        <v>31</v>
      </c>
      <c r="R8322" s="4">
        <v>31</v>
      </c>
      <c r="S8322" s="4">
        <v>28</v>
      </c>
      <c r="T8322" s="4">
        <v>33</v>
      </c>
      <c r="U8322" s="4">
        <v>30</v>
      </c>
      <c r="V8322" s="13">
        <v>38</v>
      </c>
      <c r="W8322" s="4">
        <v>31</v>
      </c>
      <c r="X8322" s="4">
        <v>31</v>
      </c>
      <c r="Y8322">
        <f t="shared" si="1562"/>
        <v>0</v>
      </c>
      <c r="Z8322">
        <f t="shared" si="1563"/>
        <v>0</v>
      </c>
    </row>
    <row r="8323" spans="2:26" x14ac:dyDescent="0.25">
      <c r="B8323" s="11">
        <f t="shared" si="1564"/>
        <v>44908.29166664651</v>
      </c>
      <c r="C8323" s="1">
        <f t="shared" si="1555"/>
        <v>12</v>
      </c>
      <c r="D8323" s="1">
        <f t="shared" si="1556"/>
        <v>2</v>
      </c>
      <c r="E8323" s="12">
        <f t="shared" si="1557"/>
        <v>8</v>
      </c>
      <c r="F8323" s="124" t="str">
        <f t="shared" si="1558"/>
        <v>0</v>
      </c>
      <c r="G8323" s="1">
        <f ca="1">(OFFSET(O8323,0,MATCH(Customer!$J$6,'CDH &amp; HDH'!$P$11:$X$11,0)))</f>
        <v>37</v>
      </c>
      <c r="H8323" s="1" t="str">
        <f t="shared" si="1559"/>
        <v>Heating</v>
      </c>
      <c r="I8323" s="1">
        <f ca="1">OFFSET(IF($H8323="Cooling",Customer!$C$25,Customer!$C$52),E8323,D8323)</f>
        <v>70</v>
      </c>
      <c r="J8323" s="1">
        <f ca="1">OFFSET(IF($H8323="Cooling",Customer!$L$25,Customer!$L$52),$E8323,$D8323)</f>
        <v>70</v>
      </c>
      <c r="K8323" s="16">
        <f t="shared" si="1560"/>
        <v>0</v>
      </c>
      <c r="L8323" s="16">
        <f t="shared" si="1561"/>
        <v>0</v>
      </c>
      <c r="M8323" s="17">
        <f t="shared" ca="1" si="1565"/>
        <v>33</v>
      </c>
      <c r="N8323" s="17">
        <f t="shared" ca="1" si="1566"/>
        <v>33</v>
      </c>
      <c r="O8323" s="4"/>
      <c r="P8323" s="4">
        <v>22</v>
      </c>
      <c r="Q8323" s="4">
        <v>31</v>
      </c>
      <c r="R8323" s="4">
        <v>31</v>
      </c>
      <c r="S8323" s="4">
        <v>28</v>
      </c>
      <c r="T8323" s="4">
        <v>33</v>
      </c>
      <c r="U8323" s="4">
        <v>31</v>
      </c>
      <c r="V8323" s="13">
        <v>37</v>
      </c>
      <c r="W8323" s="4">
        <v>31</v>
      </c>
      <c r="X8323" s="4">
        <v>32</v>
      </c>
      <c r="Y8323">
        <f t="shared" si="1562"/>
        <v>0</v>
      </c>
      <c r="Z8323">
        <f t="shared" si="1563"/>
        <v>0</v>
      </c>
    </row>
    <row r="8324" spans="2:26" x14ac:dyDescent="0.25">
      <c r="B8324" s="11">
        <f t="shared" si="1564"/>
        <v>44908.333333313174</v>
      </c>
      <c r="C8324" s="1">
        <f t="shared" si="1555"/>
        <v>12</v>
      </c>
      <c r="D8324" s="1">
        <f t="shared" si="1556"/>
        <v>2</v>
      </c>
      <c r="E8324" s="12">
        <f t="shared" si="1557"/>
        <v>9</v>
      </c>
      <c r="F8324" s="124" t="str">
        <f t="shared" si="1558"/>
        <v>0</v>
      </c>
      <c r="G8324" s="1">
        <f ca="1">(OFFSET(O8324,0,MATCH(Customer!$J$6,'CDH &amp; HDH'!$P$11:$X$11,0)))</f>
        <v>38</v>
      </c>
      <c r="H8324" s="1" t="str">
        <f t="shared" si="1559"/>
        <v>Heating</v>
      </c>
      <c r="I8324" s="1">
        <f ca="1">OFFSET(IF($H8324="Cooling",Customer!$C$25,Customer!$C$52),E8324,D8324)</f>
        <v>70</v>
      </c>
      <c r="J8324" s="1">
        <f ca="1">OFFSET(IF($H8324="Cooling",Customer!$L$25,Customer!$L$52),$E8324,$D8324)</f>
        <v>70</v>
      </c>
      <c r="K8324" s="16">
        <f t="shared" si="1560"/>
        <v>0</v>
      </c>
      <c r="L8324" s="16">
        <f t="shared" si="1561"/>
        <v>0</v>
      </c>
      <c r="M8324" s="17">
        <f t="shared" ca="1" si="1565"/>
        <v>32</v>
      </c>
      <c r="N8324" s="17">
        <f t="shared" ca="1" si="1566"/>
        <v>32</v>
      </c>
      <c r="O8324" s="4"/>
      <c r="P8324" s="4">
        <v>26</v>
      </c>
      <c r="Q8324" s="4">
        <v>32</v>
      </c>
      <c r="R8324" s="4">
        <v>32</v>
      </c>
      <c r="S8324" s="4">
        <v>28</v>
      </c>
      <c r="T8324" s="4">
        <v>34</v>
      </c>
      <c r="U8324" s="4">
        <v>37</v>
      </c>
      <c r="V8324" s="13">
        <v>38</v>
      </c>
      <c r="W8324" s="4">
        <v>33</v>
      </c>
      <c r="X8324" s="4">
        <v>34</v>
      </c>
      <c r="Y8324">
        <f t="shared" si="1562"/>
        <v>0</v>
      </c>
      <c r="Z8324">
        <f t="shared" si="1563"/>
        <v>0</v>
      </c>
    </row>
    <row r="8325" spans="2:26" x14ac:dyDescent="0.25">
      <c r="B8325" s="11">
        <f t="shared" si="1564"/>
        <v>44908.374999979838</v>
      </c>
      <c r="C8325" s="1">
        <f t="shared" si="1555"/>
        <v>12</v>
      </c>
      <c r="D8325" s="1">
        <f t="shared" si="1556"/>
        <v>2</v>
      </c>
      <c r="E8325" s="12">
        <f t="shared" si="1557"/>
        <v>10</v>
      </c>
      <c r="F8325" s="124" t="str">
        <f t="shared" si="1558"/>
        <v>0</v>
      </c>
      <c r="G8325" s="1">
        <f ca="1">(OFFSET(O8325,0,MATCH(Customer!$J$6,'CDH &amp; HDH'!$P$11:$X$11,0)))</f>
        <v>38</v>
      </c>
      <c r="H8325" s="1" t="str">
        <f t="shared" si="1559"/>
        <v>Heating</v>
      </c>
      <c r="I8325" s="1">
        <f ca="1">OFFSET(IF($H8325="Cooling",Customer!$C$25,Customer!$C$52),E8325,D8325)</f>
        <v>70</v>
      </c>
      <c r="J8325" s="1">
        <f ca="1">OFFSET(IF($H8325="Cooling",Customer!$L$25,Customer!$L$52),$E8325,$D8325)</f>
        <v>70</v>
      </c>
      <c r="K8325" s="16">
        <f t="shared" si="1560"/>
        <v>0</v>
      </c>
      <c r="L8325" s="16">
        <f t="shared" si="1561"/>
        <v>0</v>
      </c>
      <c r="M8325" s="17">
        <f t="shared" ca="1" si="1565"/>
        <v>32</v>
      </c>
      <c r="N8325" s="17">
        <f t="shared" ca="1" si="1566"/>
        <v>32</v>
      </c>
      <c r="O8325" s="4"/>
      <c r="P8325" s="4">
        <v>32</v>
      </c>
      <c r="Q8325" s="4">
        <v>34</v>
      </c>
      <c r="R8325" s="4">
        <v>32</v>
      </c>
      <c r="S8325" s="4">
        <v>30</v>
      </c>
      <c r="T8325" s="4">
        <v>35</v>
      </c>
      <c r="U8325" s="4">
        <v>40</v>
      </c>
      <c r="V8325" s="13">
        <v>38</v>
      </c>
      <c r="W8325" s="4">
        <v>35</v>
      </c>
      <c r="X8325" s="4">
        <v>36</v>
      </c>
      <c r="Y8325">
        <f t="shared" si="1562"/>
        <v>0</v>
      </c>
      <c r="Z8325">
        <f t="shared" si="1563"/>
        <v>0</v>
      </c>
    </row>
    <row r="8326" spans="2:26" x14ac:dyDescent="0.25">
      <c r="B8326" s="11">
        <f t="shared" si="1564"/>
        <v>44908.416666646503</v>
      </c>
      <c r="C8326" s="1">
        <f t="shared" si="1555"/>
        <v>12</v>
      </c>
      <c r="D8326" s="1">
        <f t="shared" si="1556"/>
        <v>2</v>
      </c>
      <c r="E8326" s="12">
        <f t="shared" si="1557"/>
        <v>11</v>
      </c>
      <c r="F8326" s="124" t="str">
        <f t="shared" si="1558"/>
        <v>0</v>
      </c>
      <c r="G8326" s="1">
        <f ca="1">(OFFSET(O8326,0,MATCH(Customer!$J$6,'CDH &amp; HDH'!$P$11:$X$11,0)))</f>
        <v>39</v>
      </c>
      <c r="H8326" s="1" t="str">
        <f t="shared" si="1559"/>
        <v>Heating</v>
      </c>
      <c r="I8326" s="1">
        <f ca="1">OFFSET(IF($H8326="Cooling",Customer!$C$25,Customer!$C$52),E8326,D8326)</f>
        <v>70</v>
      </c>
      <c r="J8326" s="1">
        <f ca="1">OFFSET(IF($H8326="Cooling",Customer!$L$25,Customer!$L$52),$E8326,$D8326)</f>
        <v>70</v>
      </c>
      <c r="K8326" s="16">
        <f t="shared" si="1560"/>
        <v>0</v>
      </c>
      <c r="L8326" s="16">
        <f t="shared" si="1561"/>
        <v>0</v>
      </c>
      <c r="M8326" s="17">
        <f t="shared" ca="1" si="1565"/>
        <v>31</v>
      </c>
      <c r="N8326" s="17">
        <f t="shared" ca="1" si="1566"/>
        <v>31</v>
      </c>
      <c r="O8326" s="4"/>
      <c r="P8326" s="4">
        <v>37</v>
      </c>
      <c r="Q8326" s="4">
        <v>36</v>
      </c>
      <c r="R8326" s="4">
        <v>33</v>
      </c>
      <c r="S8326" s="4">
        <v>30</v>
      </c>
      <c r="T8326" s="4">
        <v>35</v>
      </c>
      <c r="U8326" s="4">
        <v>43</v>
      </c>
      <c r="V8326" s="13">
        <v>39</v>
      </c>
      <c r="W8326" s="4">
        <v>41</v>
      </c>
      <c r="X8326" s="4">
        <v>40</v>
      </c>
      <c r="Y8326">
        <f t="shared" si="1562"/>
        <v>0</v>
      </c>
      <c r="Z8326">
        <f t="shared" si="1563"/>
        <v>0</v>
      </c>
    </row>
    <row r="8327" spans="2:26" x14ac:dyDescent="0.25">
      <c r="B8327" s="11">
        <f t="shared" si="1564"/>
        <v>44908.458333313167</v>
      </c>
      <c r="C8327" s="1">
        <f t="shared" si="1555"/>
        <v>12</v>
      </c>
      <c r="D8327" s="1">
        <f t="shared" si="1556"/>
        <v>2</v>
      </c>
      <c r="E8327" s="12">
        <f t="shared" si="1557"/>
        <v>12</v>
      </c>
      <c r="F8327" s="124" t="str">
        <f t="shared" si="1558"/>
        <v>0</v>
      </c>
      <c r="G8327" s="1">
        <f ca="1">(OFFSET(O8327,0,MATCH(Customer!$J$6,'CDH &amp; HDH'!$P$11:$X$11,0)))</f>
        <v>43</v>
      </c>
      <c r="H8327" s="1" t="str">
        <f t="shared" si="1559"/>
        <v>Heating</v>
      </c>
      <c r="I8327" s="1">
        <f ca="1">OFFSET(IF($H8327="Cooling",Customer!$C$25,Customer!$C$52),E8327,D8327)</f>
        <v>70</v>
      </c>
      <c r="J8327" s="1">
        <f ca="1">OFFSET(IF($H8327="Cooling",Customer!$L$25,Customer!$L$52),$E8327,$D8327)</f>
        <v>70</v>
      </c>
      <c r="K8327" s="16">
        <f t="shared" si="1560"/>
        <v>0</v>
      </c>
      <c r="L8327" s="16">
        <f t="shared" si="1561"/>
        <v>0</v>
      </c>
      <c r="M8327" s="17">
        <f t="shared" ca="1" si="1565"/>
        <v>27</v>
      </c>
      <c r="N8327" s="17">
        <f t="shared" ca="1" si="1566"/>
        <v>27</v>
      </c>
      <c r="O8327" s="4"/>
      <c r="P8327" s="4">
        <v>40</v>
      </c>
      <c r="Q8327" s="4">
        <v>38</v>
      </c>
      <c r="R8327" s="4">
        <v>33</v>
      </c>
      <c r="S8327" s="4">
        <v>30</v>
      </c>
      <c r="T8327" s="4">
        <v>36</v>
      </c>
      <c r="U8327" s="4">
        <v>47</v>
      </c>
      <c r="V8327" s="13">
        <v>43</v>
      </c>
      <c r="W8327" s="4">
        <v>42</v>
      </c>
      <c r="X8327" s="4">
        <v>44</v>
      </c>
      <c r="Y8327">
        <f t="shared" si="1562"/>
        <v>0</v>
      </c>
      <c r="Z8327">
        <f t="shared" si="1563"/>
        <v>0</v>
      </c>
    </row>
    <row r="8328" spans="2:26" x14ac:dyDescent="0.25">
      <c r="B8328" s="11">
        <f t="shared" si="1564"/>
        <v>44908.499999979831</v>
      </c>
      <c r="C8328" s="1">
        <f t="shared" si="1555"/>
        <v>12</v>
      </c>
      <c r="D8328" s="1">
        <f t="shared" si="1556"/>
        <v>2</v>
      </c>
      <c r="E8328" s="12">
        <f t="shared" si="1557"/>
        <v>13</v>
      </c>
      <c r="F8328" s="124" t="str">
        <f t="shared" si="1558"/>
        <v>0</v>
      </c>
      <c r="G8328" s="1">
        <f ca="1">(OFFSET(O8328,0,MATCH(Customer!$J$6,'CDH &amp; HDH'!$P$11:$X$11,0)))</f>
        <v>47</v>
      </c>
      <c r="H8328" s="1" t="str">
        <f t="shared" si="1559"/>
        <v>Heating</v>
      </c>
      <c r="I8328" s="1">
        <f ca="1">OFFSET(IF($H8328="Cooling",Customer!$C$25,Customer!$C$52),E8328,D8328)</f>
        <v>70</v>
      </c>
      <c r="J8328" s="1">
        <f ca="1">OFFSET(IF($H8328="Cooling",Customer!$L$25,Customer!$L$52),$E8328,$D8328)</f>
        <v>70</v>
      </c>
      <c r="K8328" s="16">
        <f t="shared" si="1560"/>
        <v>0</v>
      </c>
      <c r="L8328" s="16">
        <f t="shared" si="1561"/>
        <v>0</v>
      </c>
      <c r="M8328" s="17">
        <f t="shared" ca="1" si="1565"/>
        <v>23</v>
      </c>
      <c r="N8328" s="17">
        <f t="shared" ca="1" si="1566"/>
        <v>23</v>
      </c>
      <c r="O8328" s="4"/>
      <c r="P8328" s="4">
        <v>44</v>
      </c>
      <c r="Q8328" s="4">
        <v>38</v>
      </c>
      <c r="R8328" s="4">
        <v>34</v>
      </c>
      <c r="S8328" s="4">
        <v>32</v>
      </c>
      <c r="T8328" s="4">
        <v>38</v>
      </c>
      <c r="U8328" s="4">
        <v>49</v>
      </c>
      <c r="V8328" s="13">
        <v>47</v>
      </c>
      <c r="W8328" s="4">
        <v>41</v>
      </c>
      <c r="X8328" s="4">
        <v>48</v>
      </c>
      <c r="Y8328">
        <f t="shared" si="1562"/>
        <v>0</v>
      </c>
      <c r="Z8328">
        <f t="shared" si="1563"/>
        <v>0</v>
      </c>
    </row>
    <row r="8329" spans="2:26" x14ac:dyDescent="0.25">
      <c r="B8329" s="11">
        <f t="shared" si="1564"/>
        <v>44908.541666646495</v>
      </c>
      <c r="C8329" s="1">
        <f t="shared" si="1555"/>
        <v>12</v>
      </c>
      <c r="D8329" s="1">
        <f t="shared" si="1556"/>
        <v>2</v>
      </c>
      <c r="E8329" s="12">
        <f t="shared" si="1557"/>
        <v>14</v>
      </c>
      <c r="F8329" s="124" t="str">
        <f t="shared" si="1558"/>
        <v>0</v>
      </c>
      <c r="G8329" s="1">
        <f ca="1">(OFFSET(O8329,0,MATCH(Customer!$J$6,'CDH &amp; HDH'!$P$11:$X$11,0)))</f>
        <v>48</v>
      </c>
      <c r="H8329" s="1" t="str">
        <f t="shared" si="1559"/>
        <v>Heating</v>
      </c>
      <c r="I8329" s="1">
        <f ca="1">OFFSET(IF($H8329="Cooling",Customer!$C$25,Customer!$C$52),E8329,D8329)</f>
        <v>70</v>
      </c>
      <c r="J8329" s="1">
        <f ca="1">OFFSET(IF($H8329="Cooling",Customer!$L$25,Customer!$L$52),$E8329,$D8329)</f>
        <v>70</v>
      </c>
      <c r="K8329" s="16">
        <f t="shared" si="1560"/>
        <v>0</v>
      </c>
      <c r="L8329" s="16">
        <f t="shared" si="1561"/>
        <v>0</v>
      </c>
      <c r="M8329" s="17">
        <f t="shared" ca="1" si="1565"/>
        <v>22</v>
      </c>
      <c r="N8329" s="17">
        <f t="shared" ca="1" si="1566"/>
        <v>22</v>
      </c>
      <c r="O8329" s="4"/>
      <c r="P8329" s="4">
        <v>47</v>
      </c>
      <c r="Q8329" s="4">
        <v>38</v>
      </c>
      <c r="R8329" s="4">
        <v>35</v>
      </c>
      <c r="S8329" s="4">
        <v>32</v>
      </c>
      <c r="T8329" s="4">
        <v>40</v>
      </c>
      <c r="U8329" s="4">
        <v>51</v>
      </c>
      <c r="V8329" s="13">
        <v>48</v>
      </c>
      <c r="W8329" s="4">
        <v>41</v>
      </c>
      <c r="X8329" s="4">
        <v>48</v>
      </c>
      <c r="Y8329">
        <f t="shared" si="1562"/>
        <v>0</v>
      </c>
      <c r="Z8329">
        <f t="shared" si="1563"/>
        <v>0</v>
      </c>
    </row>
    <row r="8330" spans="2:26" x14ac:dyDescent="0.25">
      <c r="B8330" s="11">
        <f t="shared" si="1564"/>
        <v>44908.58333331316</v>
      </c>
      <c r="C8330" s="1">
        <f t="shared" si="1555"/>
        <v>12</v>
      </c>
      <c r="D8330" s="1">
        <f t="shared" si="1556"/>
        <v>2</v>
      </c>
      <c r="E8330" s="12">
        <f t="shared" si="1557"/>
        <v>15</v>
      </c>
      <c r="F8330" s="124" t="str">
        <f t="shared" si="1558"/>
        <v>0</v>
      </c>
      <c r="G8330" s="1">
        <f ca="1">(OFFSET(O8330,0,MATCH(Customer!$J$6,'CDH &amp; HDH'!$P$11:$X$11,0)))</f>
        <v>49</v>
      </c>
      <c r="H8330" s="1" t="str">
        <f t="shared" si="1559"/>
        <v>Heating</v>
      </c>
      <c r="I8330" s="1">
        <f ca="1">OFFSET(IF($H8330="Cooling",Customer!$C$25,Customer!$C$52),E8330,D8330)</f>
        <v>70</v>
      </c>
      <c r="J8330" s="1">
        <f ca="1">OFFSET(IF($H8330="Cooling",Customer!$L$25,Customer!$L$52),$E8330,$D8330)</f>
        <v>70</v>
      </c>
      <c r="K8330" s="16">
        <f t="shared" si="1560"/>
        <v>0</v>
      </c>
      <c r="L8330" s="16">
        <f t="shared" si="1561"/>
        <v>0</v>
      </c>
      <c r="M8330" s="17">
        <f t="shared" ca="1" si="1565"/>
        <v>21</v>
      </c>
      <c r="N8330" s="17">
        <f t="shared" ca="1" si="1566"/>
        <v>21</v>
      </c>
      <c r="O8330" s="4"/>
      <c r="P8330" s="4">
        <v>46</v>
      </c>
      <c r="Q8330" s="4">
        <v>38</v>
      </c>
      <c r="R8330" s="4">
        <v>36</v>
      </c>
      <c r="S8330" s="4">
        <v>33</v>
      </c>
      <c r="T8330" s="4">
        <v>40</v>
      </c>
      <c r="U8330" s="4">
        <v>51</v>
      </c>
      <c r="V8330" s="13">
        <v>49</v>
      </c>
      <c r="W8330" s="4">
        <v>42</v>
      </c>
      <c r="X8330" s="4">
        <v>48</v>
      </c>
      <c r="Y8330">
        <f t="shared" si="1562"/>
        <v>0</v>
      </c>
      <c r="Z8330">
        <f t="shared" si="1563"/>
        <v>0</v>
      </c>
    </row>
    <row r="8331" spans="2:26" x14ac:dyDescent="0.25">
      <c r="B8331" s="11">
        <f t="shared" si="1564"/>
        <v>44908.624999979824</v>
      </c>
      <c r="C8331" s="1">
        <f t="shared" si="1555"/>
        <v>12</v>
      </c>
      <c r="D8331" s="1">
        <f t="shared" si="1556"/>
        <v>2</v>
      </c>
      <c r="E8331" s="12">
        <f t="shared" si="1557"/>
        <v>16</v>
      </c>
      <c r="F8331" s="124" t="str">
        <f t="shared" si="1558"/>
        <v>0</v>
      </c>
      <c r="G8331" s="1">
        <f ca="1">(OFFSET(O8331,0,MATCH(Customer!$J$6,'CDH &amp; HDH'!$P$11:$X$11,0)))</f>
        <v>47</v>
      </c>
      <c r="H8331" s="1" t="str">
        <f t="shared" si="1559"/>
        <v>Heating</v>
      </c>
      <c r="I8331" s="1">
        <f ca="1">OFFSET(IF($H8331="Cooling",Customer!$C$25,Customer!$C$52),E8331,D8331)</f>
        <v>70</v>
      </c>
      <c r="J8331" s="1">
        <f ca="1">OFFSET(IF($H8331="Cooling",Customer!$L$25,Customer!$L$52),$E8331,$D8331)</f>
        <v>70</v>
      </c>
      <c r="K8331" s="16">
        <f t="shared" si="1560"/>
        <v>0</v>
      </c>
      <c r="L8331" s="16">
        <f t="shared" si="1561"/>
        <v>0</v>
      </c>
      <c r="M8331" s="17">
        <f t="shared" ca="1" si="1565"/>
        <v>23</v>
      </c>
      <c r="N8331" s="17">
        <f t="shared" ca="1" si="1566"/>
        <v>23</v>
      </c>
      <c r="O8331" s="4"/>
      <c r="P8331" s="4">
        <v>45</v>
      </c>
      <c r="Q8331" s="4">
        <v>38</v>
      </c>
      <c r="R8331" s="4">
        <v>37</v>
      </c>
      <c r="S8331" s="4">
        <v>33</v>
      </c>
      <c r="T8331" s="4">
        <v>38</v>
      </c>
      <c r="U8331" s="4">
        <v>49</v>
      </c>
      <c r="V8331" s="13">
        <v>47</v>
      </c>
      <c r="W8331" s="4">
        <v>42</v>
      </c>
      <c r="X8331" s="4">
        <v>47</v>
      </c>
      <c r="Y8331">
        <f t="shared" si="1562"/>
        <v>0</v>
      </c>
      <c r="Z8331">
        <f t="shared" si="1563"/>
        <v>0</v>
      </c>
    </row>
    <row r="8332" spans="2:26" x14ac:dyDescent="0.25">
      <c r="B8332" s="11">
        <f t="shared" si="1564"/>
        <v>44908.666666646488</v>
      </c>
      <c r="C8332" s="1">
        <f t="shared" si="1555"/>
        <v>12</v>
      </c>
      <c r="D8332" s="1">
        <f t="shared" si="1556"/>
        <v>2</v>
      </c>
      <c r="E8332" s="12">
        <f t="shared" si="1557"/>
        <v>17</v>
      </c>
      <c r="F8332" s="124" t="str">
        <f t="shared" si="1558"/>
        <v>0</v>
      </c>
      <c r="G8332" s="1">
        <f ca="1">(OFFSET(O8332,0,MATCH(Customer!$J$6,'CDH &amp; HDH'!$P$11:$X$11,0)))</f>
        <v>46</v>
      </c>
      <c r="H8332" s="1" t="str">
        <f t="shared" si="1559"/>
        <v>Heating</v>
      </c>
      <c r="I8332" s="1">
        <f ca="1">OFFSET(IF($H8332="Cooling",Customer!$C$25,Customer!$C$52),E8332,D8332)</f>
        <v>70</v>
      </c>
      <c r="J8332" s="1">
        <f ca="1">OFFSET(IF($H8332="Cooling",Customer!$L$25,Customer!$L$52),$E8332,$D8332)</f>
        <v>70</v>
      </c>
      <c r="K8332" s="16">
        <f t="shared" si="1560"/>
        <v>0</v>
      </c>
      <c r="L8332" s="16">
        <f t="shared" si="1561"/>
        <v>0</v>
      </c>
      <c r="M8332" s="17">
        <f t="shared" ca="1" si="1565"/>
        <v>24</v>
      </c>
      <c r="N8332" s="17">
        <f t="shared" ca="1" si="1566"/>
        <v>24</v>
      </c>
      <c r="O8332" s="4"/>
      <c r="P8332" s="4">
        <v>41</v>
      </c>
      <c r="Q8332" s="4">
        <v>37</v>
      </c>
      <c r="R8332" s="4">
        <v>38</v>
      </c>
      <c r="S8332" s="4">
        <v>32</v>
      </c>
      <c r="T8332" s="4">
        <v>36</v>
      </c>
      <c r="U8332" s="4">
        <v>46</v>
      </c>
      <c r="V8332" s="13">
        <v>46</v>
      </c>
      <c r="W8332" s="4">
        <v>41</v>
      </c>
      <c r="X8332" s="4">
        <v>44</v>
      </c>
      <c r="Y8332">
        <f t="shared" si="1562"/>
        <v>0</v>
      </c>
      <c r="Z8332">
        <f t="shared" si="1563"/>
        <v>0</v>
      </c>
    </row>
    <row r="8333" spans="2:26" x14ac:dyDescent="0.25">
      <c r="B8333" s="11">
        <f t="shared" si="1564"/>
        <v>44908.708333313152</v>
      </c>
      <c r="C8333" s="1">
        <f t="shared" ref="C8333:C8396" si="1567">MONTH(B8333)</f>
        <v>12</v>
      </c>
      <c r="D8333" s="1">
        <f t="shared" ref="D8333:D8396" si="1568">WEEKDAY(B8333,2)</f>
        <v>2</v>
      </c>
      <c r="E8333" s="12">
        <f t="shared" ref="E8333:E8396" si="1569">HOUR(B8333)+1</f>
        <v>18</v>
      </c>
      <c r="F8333" s="124" t="str">
        <f t="shared" ref="F8333:F8396" si="1570">IF(AND(C8333&gt;5,C8333&lt;9,D8333&lt;6,E8333&gt;14,E8333&lt;19),"1",IF(AND(OR(E8333=8,E8333=9,E8333=19,E8333=20),C8333&lt;3,D8333&lt;6),"1","0"))</f>
        <v>0</v>
      </c>
      <c r="G8333" s="1">
        <f ca="1">(OFFSET(O8333,0,MATCH(Customer!$J$6,'CDH &amp; HDH'!$P$11:$X$11,0)))</f>
        <v>45</v>
      </c>
      <c r="H8333" s="1" t="str">
        <f t="shared" ref="H8333:H8396" si="1571">IF(AND(C8333&gt;=5,C8333&lt;=9),"Cooling","Heating")</f>
        <v>Heating</v>
      </c>
      <c r="I8333" s="1">
        <f ca="1">OFFSET(IF($H8333="Cooling",Customer!$C$25,Customer!$C$52),E8333,D8333)</f>
        <v>70</v>
      </c>
      <c r="J8333" s="1">
        <f ca="1">OFFSET(IF($H8333="Cooling",Customer!$L$25,Customer!$L$52),$E8333,$D8333)</f>
        <v>70</v>
      </c>
      <c r="K8333" s="16">
        <f t="shared" ref="K8333:K8396" si="1572">IF($H8333="Heating",0,MAX(0,$G8333-I8333))</f>
        <v>0</v>
      </c>
      <c r="L8333" s="16">
        <f t="shared" ref="L8333:L8396" si="1573">IF($H8333="Heating",0,MAX(0,$G8333-J8333))</f>
        <v>0</v>
      </c>
      <c r="M8333" s="17">
        <f t="shared" ca="1" si="1565"/>
        <v>25</v>
      </c>
      <c r="N8333" s="17">
        <f t="shared" ca="1" si="1566"/>
        <v>25</v>
      </c>
      <c r="O8333" s="4"/>
      <c r="P8333" s="4">
        <v>38</v>
      </c>
      <c r="Q8333" s="4">
        <v>35</v>
      </c>
      <c r="R8333" s="4">
        <v>38</v>
      </c>
      <c r="S8333" s="4">
        <v>32</v>
      </c>
      <c r="T8333" s="4">
        <v>36</v>
      </c>
      <c r="U8333" s="4">
        <v>44</v>
      </c>
      <c r="V8333" s="13">
        <v>45</v>
      </c>
      <c r="W8333" s="4">
        <v>40</v>
      </c>
      <c r="X8333" s="4">
        <v>42</v>
      </c>
      <c r="Y8333">
        <f t="shared" ref="Y8333:Y8396" si="1574">1.08*400*K8333</f>
        <v>0</v>
      </c>
      <c r="Z8333">
        <f t="shared" ref="Z8333:Z8396" si="1575">1.08*400*L8333</f>
        <v>0</v>
      </c>
    </row>
    <row r="8334" spans="2:26" x14ac:dyDescent="0.25">
      <c r="B8334" s="11">
        <f t="shared" ref="B8334:B8397" si="1576">B8333+1/24</f>
        <v>44908.749999979816</v>
      </c>
      <c r="C8334" s="1">
        <f t="shared" si="1567"/>
        <v>12</v>
      </c>
      <c r="D8334" s="1">
        <f t="shared" si="1568"/>
        <v>2</v>
      </c>
      <c r="E8334" s="12">
        <f t="shared" si="1569"/>
        <v>19</v>
      </c>
      <c r="F8334" s="124" t="str">
        <f t="shared" si="1570"/>
        <v>0</v>
      </c>
      <c r="G8334" s="1">
        <f ca="1">(OFFSET(O8334,0,MATCH(Customer!$J$6,'CDH &amp; HDH'!$P$11:$X$11,0)))</f>
        <v>45</v>
      </c>
      <c r="H8334" s="1" t="str">
        <f t="shared" si="1571"/>
        <v>Heating</v>
      </c>
      <c r="I8334" s="1">
        <f ca="1">OFFSET(IF($H8334="Cooling",Customer!$C$25,Customer!$C$52),E8334,D8334)</f>
        <v>66</v>
      </c>
      <c r="J8334" s="1">
        <f ca="1">OFFSET(IF($H8334="Cooling",Customer!$L$25,Customer!$L$52),$E8334,$D8334)</f>
        <v>64</v>
      </c>
      <c r="K8334" s="16">
        <f t="shared" si="1572"/>
        <v>0</v>
      </c>
      <c r="L8334" s="16">
        <f t="shared" si="1573"/>
        <v>0</v>
      </c>
      <c r="M8334" s="17">
        <f t="shared" ca="1" si="1565"/>
        <v>21</v>
      </c>
      <c r="N8334" s="17">
        <f t="shared" ca="1" si="1566"/>
        <v>19</v>
      </c>
      <c r="O8334" s="4"/>
      <c r="P8334" s="4">
        <v>40</v>
      </c>
      <c r="Q8334" s="4">
        <v>32</v>
      </c>
      <c r="R8334" s="4">
        <v>39</v>
      </c>
      <c r="S8334" s="4">
        <v>32</v>
      </c>
      <c r="T8334" s="4">
        <v>34</v>
      </c>
      <c r="U8334" s="4">
        <v>42</v>
      </c>
      <c r="V8334" s="13">
        <v>45</v>
      </c>
      <c r="W8334" s="4">
        <v>38</v>
      </c>
      <c r="X8334" s="4">
        <v>40</v>
      </c>
      <c r="Y8334">
        <f t="shared" si="1574"/>
        <v>0</v>
      </c>
      <c r="Z8334">
        <f t="shared" si="1575"/>
        <v>0</v>
      </c>
    </row>
    <row r="8335" spans="2:26" x14ac:dyDescent="0.25">
      <c r="B8335" s="11">
        <f t="shared" si="1576"/>
        <v>44908.791666646481</v>
      </c>
      <c r="C8335" s="1">
        <f t="shared" si="1567"/>
        <v>12</v>
      </c>
      <c r="D8335" s="1">
        <f t="shared" si="1568"/>
        <v>2</v>
      </c>
      <c r="E8335" s="12">
        <f t="shared" si="1569"/>
        <v>20</v>
      </c>
      <c r="F8335" s="124" t="str">
        <f t="shared" si="1570"/>
        <v>0</v>
      </c>
      <c r="G8335" s="1">
        <f ca="1">(OFFSET(O8335,0,MATCH(Customer!$J$6,'CDH &amp; HDH'!$P$11:$X$11,0)))</f>
        <v>45</v>
      </c>
      <c r="H8335" s="1" t="str">
        <f t="shared" si="1571"/>
        <v>Heating</v>
      </c>
      <c r="I8335" s="1">
        <f ca="1">OFFSET(IF($H8335="Cooling",Customer!$C$25,Customer!$C$52),E8335,D8335)</f>
        <v>66</v>
      </c>
      <c r="J8335" s="1">
        <f ca="1">OFFSET(IF($H8335="Cooling",Customer!$L$25,Customer!$L$52),$E8335,$D8335)</f>
        <v>64</v>
      </c>
      <c r="K8335" s="16">
        <f t="shared" si="1572"/>
        <v>0</v>
      </c>
      <c r="L8335" s="16">
        <f t="shared" si="1573"/>
        <v>0</v>
      </c>
      <c r="M8335" s="17">
        <f t="shared" ca="1" si="1565"/>
        <v>21</v>
      </c>
      <c r="N8335" s="17">
        <f t="shared" ca="1" si="1566"/>
        <v>19</v>
      </c>
      <c r="O8335" s="4"/>
      <c r="P8335" s="4">
        <v>42</v>
      </c>
      <c r="Q8335" s="4">
        <v>32</v>
      </c>
      <c r="R8335" s="4">
        <v>39</v>
      </c>
      <c r="S8335" s="4">
        <v>32</v>
      </c>
      <c r="T8335" s="4">
        <v>34</v>
      </c>
      <c r="U8335" s="4">
        <v>40</v>
      </c>
      <c r="V8335" s="13">
        <v>45</v>
      </c>
      <c r="W8335" s="4">
        <v>36</v>
      </c>
      <c r="X8335" s="4">
        <v>38</v>
      </c>
      <c r="Y8335">
        <f t="shared" si="1574"/>
        <v>0</v>
      </c>
      <c r="Z8335">
        <f t="shared" si="1575"/>
        <v>0</v>
      </c>
    </row>
    <row r="8336" spans="2:26" x14ac:dyDescent="0.25">
      <c r="B8336" s="11">
        <f t="shared" si="1576"/>
        <v>44908.833333313145</v>
      </c>
      <c r="C8336" s="1">
        <f t="shared" si="1567"/>
        <v>12</v>
      </c>
      <c r="D8336" s="1">
        <f t="shared" si="1568"/>
        <v>2</v>
      </c>
      <c r="E8336" s="12">
        <f t="shared" si="1569"/>
        <v>21</v>
      </c>
      <c r="F8336" s="124" t="str">
        <f t="shared" si="1570"/>
        <v>0</v>
      </c>
      <c r="G8336" s="1">
        <f ca="1">(OFFSET(O8336,0,MATCH(Customer!$J$6,'CDH &amp; HDH'!$P$11:$X$11,0)))</f>
        <v>46</v>
      </c>
      <c r="H8336" s="1" t="str">
        <f t="shared" si="1571"/>
        <v>Heating</v>
      </c>
      <c r="I8336" s="1">
        <f ca="1">OFFSET(IF($H8336="Cooling",Customer!$C$25,Customer!$C$52),E8336,D8336)</f>
        <v>66</v>
      </c>
      <c r="J8336" s="1">
        <f ca="1">OFFSET(IF($H8336="Cooling",Customer!$L$25,Customer!$L$52),$E8336,$D8336)</f>
        <v>64</v>
      </c>
      <c r="K8336" s="16">
        <f t="shared" si="1572"/>
        <v>0</v>
      </c>
      <c r="L8336" s="16">
        <f t="shared" si="1573"/>
        <v>0</v>
      </c>
      <c r="M8336" s="17">
        <f t="shared" ca="1" si="1565"/>
        <v>20</v>
      </c>
      <c r="N8336" s="17">
        <f t="shared" ca="1" si="1566"/>
        <v>18</v>
      </c>
      <c r="O8336" s="4"/>
      <c r="P8336" s="4">
        <v>40</v>
      </c>
      <c r="Q8336" s="4">
        <v>31</v>
      </c>
      <c r="R8336" s="4">
        <v>39</v>
      </c>
      <c r="S8336" s="4">
        <v>32</v>
      </c>
      <c r="T8336" s="4">
        <v>33</v>
      </c>
      <c r="U8336" s="4">
        <v>44</v>
      </c>
      <c r="V8336" s="13">
        <v>46</v>
      </c>
      <c r="W8336" s="4">
        <v>34</v>
      </c>
      <c r="X8336" s="4">
        <v>37</v>
      </c>
      <c r="Y8336">
        <f t="shared" si="1574"/>
        <v>0</v>
      </c>
      <c r="Z8336">
        <f t="shared" si="1575"/>
        <v>0</v>
      </c>
    </row>
    <row r="8337" spans="2:26" x14ac:dyDescent="0.25">
      <c r="B8337" s="11">
        <f t="shared" si="1576"/>
        <v>44908.874999979809</v>
      </c>
      <c r="C8337" s="1">
        <f t="shared" si="1567"/>
        <v>12</v>
      </c>
      <c r="D8337" s="1">
        <f t="shared" si="1568"/>
        <v>2</v>
      </c>
      <c r="E8337" s="12">
        <f t="shared" si="1569"/>
        <v>22</v>
      </c>
      <c r="F8337" s="124" t="str">
        <f t="shared" si="1570"/>
        <v>0</v>
      </c>
      <c r="G8337" s="1">
        <f ca="1">(OFFSET(O8337,0,MATCH(Customer!$J$6,'CDH &amp; HDH'!$P$11:$X$11,0)))</f>
        <v>47</v>
      </c>
      <c r="H8337" s="1" t="str">
        <f t="shared" si="1571"/>
        <v>Heating</v>
      </c>
      <c r="I8337" s="1">
        <f ca="1">OFFSET(IF($H8337="Cooling",Customer!$C$25,Customer!$C$52),E8337,D8337)</f>
        <v>66</v>
      </c>
      <c r="J8337" s="1">
        <f ca="1">OFFSET(IF($H8337="Cooling",Customer!$L$25,Customer!$L$52),$E8337,$D8337)</f>
        <v>64</v>
      </c>
      <c r="K8337" s="16">
        <f t="shared" si="1572"/>
        <v>0</v>
      </c>
      <c r="L8337" s="16">
        <f t="shared" si="1573"/>
        <v>0</v>
      </c>
      <c r="M8337" s="17">
        <f t="shared" ca="1" si="1565"/>
        <v>19</v>
      </c>
      <c r="N8337" s="17">
        <f t="shared" ca="1" si="1566"/>
        <v>17</v>
      </c>
      <c r="O8337" s="4"/>
      <c r="P8337" s="4">
        <v>39</v>
      </c>
      <c r="Q8337" s="4">
        <v>31</v>
      </c>
      <c r="R8337" s="4">
        <v>39</v>
      </c>
      <c r="S8337" s="4">
        <v>32</v>
      </c>
      <c r="T8337" s="4">
        <v>34</v>
      </c>
      <c r="U8337" s="4">
        <v>44</v>
      </c>
      <c r="V8337" s="13">
        <v>47</v>
      </c>
      <c r="W8337" s="4">
        <v>33</v>
      </c>
      <c r="X8337" s="4">
        <v>36</v>
      </c>
      <c r="Y8337">
        <f t="shared" si="1574"/>
        <v>0</v>
      </c>
      <c r="Z8337">
        <f t="shared" si="1575"/>
        <v>0</v>
      </c>
    </row>
    <row r="8338" spans="2:26" x14ac:dyDescent="0.25">
      <c r="B8338" s="11">
        <f t="shared" si="1576"/>
        <v>44908.916666646473</v>
      </c>
      <c r="C8338" s="1">
        <f t="shared" si="1567"/>
        <v>12</v>
      </c>
      <c r="D8338" s="1">
        <f t="shared" si="1568"/>
        <v>2</v>
      </c>
      <c r="E8338" s="12">
        <f t="shared" si="1569"/>
        <v>23</v>
      </c>
      <c r="F8338" s="124" t="str">
        <f t="shared" si="1570"/>
        <v>0</v>
      </c>
      <c r="G8338" s="1">
        <f ca="1">(OFFSET(O8338,0,MATCH(Customer!$J$6,'CDH &amp; HDH'!$P$11:$X$11,0)))</f>
        <v>47</v>
      </c>
      <c r="H8338" s="1" t="str">
        <f t="shared" si="1571"/>
        <v>Heating</v>
      </c>
      <c r="I8338" s="1">
        <f ca="1">OFFSET(IF($H8338="Cooling",Customer!$C$25,Customer!$C$52),E8338,D8338)</f>
        <v>66</v>
      </c>
      <c r="J8338" s="1">
        <f ca="1">OFFSET(IF($H8338="Cooling",Customer!$L$25,Customer!$L$52),$E8338,$D8338)</f>
        <v>64</v>
      </c>
      <c r="K8338" s="16">
        <f t="shared" si="1572"/>
        <v>0</v>
      </c>
      <c r="L8338" s="16">
        <f t="shared" si="1573"/>
        <v>0</v>
      </c>
      <c r="M8338" s="17">
        <f t="shared" ca="1" si="1565"/>
        <v>19</v>
      </c>
      <c r="N8338" s="17">
        <f t="shared" ca="1" si="1566"/>
        <v>17</v>
      </c>
      <c r="O8338" s="4"/>
      <c r="P8338" s="4">
        <v>37</v>
      </c>
      <c r="Q8338" s="4">
        <v>30</v>
      </c>
      <c r="R8338" s="4">
        <v>39</v>
      </c>
      <c r="S8338" s="4">
        <v>32</v>
      </c>
      <c r="T8338" s="4">
        <v>34</v>
      </c>
      <c r="U8338" s="4">
        <v>42</v>
      </c>
      <c r="V8338" s="13">
        <v>47</v>
      </c>
      <c r="W8338" s="4">
        <v>32</v>
      </c>
      <c r="X8338" s="4">
        <v>35</v>
      </c>
      <c r="Y8338">
        <f t="shared" si="1574"/>
        <v>0</v>
      </c>
      <c r="Z8338">
        <f t="shared" si="1575"/>
        <v>0</v>
      </c>
    </row>
    <row r="8339" spans="2:26" x14ac:dyDescent="0.25">
      <c r="B8339" s="11">
        <f t="shared" si="1576"/>
        <v>44908.958333313138</v>
      </c>
      <c r="C8339" s="1">
        <f t="shared" si="1567"/>
        <v>12</v>
      </c>
      <c r="D8339" s="1">
        <f t="shared" si="1568"/>
        <v>2</v>
      </c>
      <c r="E8339" s="12">
        <f t="shared" si="1569"/>
        <v>24</v>
      </c>
      <c r="F8339" s="124" t="str">
        <f t="shared" si="1570"/>
        <v>0</v>
      </c>
      <c r="G8339" s="1">
        <f ca="1">(OFFSET(O8339,0,MATCH(Customer!$J$6,'CDH &amp; HDH'!$P$11:$X$11,0)))</f>
        <v>48</v>
      </c>
      <c r="H8339" s="1" t="str">
        <f t="shared" si="1571"/>
        <v>Heating</v>
      </c>
      <c r="I8339" s="1">
        <f ca="1">OFFSET(IF($H8339="Cooling",Customer!$C$25,Customer!$C$52),E8339,D8339)</f>
        <v>66</v>
      </c>
      <c r="J8339" s="1">
        <f ca="1">OFFSET(IF($H8339="Cooling",Customer!$L$25,Customer!$L$52),$E8339,$D8339)</f>
        <v>64</v>
      </c>
      <c r="K8339" s="16">
        <f t="shared" si="1572"/>
        <v>0</v>
      </c>
      <c r="L8339" s="16">
        <f t="shared" si="1573"/>
        <v>0</v>
      </c>
      <c r="M8339" s="17">
        <f t="shared" ca="1" si="1565"/>
        <v>18</v>
      </c>
      <c r="N8339" s="17">
        <f t="shared" ca="1" si="1566"/>
        <v>16</v>
      </c>
      <c r="O8339" s="4"/>
      <c r="P8339" s="4">
        <v>35</v>
      </c>
      <c r="Q8339" s="4">
        <v>30</v>
      </c>
      <c r="R8339" s="4">
        <v>39</v>
      </c>
      <c r="S8339" s="4">
        <v>32</v>
      </c>
      <c r="T8339" s="4">
        <v>32</v>
      </c>
      <c r="U8339" s="4">
        <v>38</v>
      </c>
      <c r="V8339" s="13">
        <v>48</v>
      </c>
      <c r="W8339" s="4">
        <v>32</v>
      </c>
      <c r="X8339" s="4">
        <v>35</v>
      </c>
      <c r="Y8339">
        <f t="shared" si="1574"/>
        <v>0</v>
      </c>
      <c r="Z8339">
        <f t="shared" si="1575"/>
        <v>0</v>
      </c>
    </row>
    <row r="8340" spans="2:26" x14ac:dyDescent="0.25">
      <c r="B8340" s="11">
        <f t="shared" si="1576"/>
        <v>44908.999999979802</v>
      </c>
      <c r="C8340" s="1">
        <f t="shared" si="1567"/>
        <v>12</v>
      </c>
      <c r="D8340" s="1">
        <f t="shared" si="1568"/>
        <v>3</v>
      </c>
      <c r="E8340" s="12">
        <f t="shared" si="1569"/>
        <v>1</v>
      </c>
      <c r="F8340" s="124" t="str">
        <f t="shared" si="1570"/>
        <v>0</v>
      </c>
      <c r="G8340" s="1">
        <f ca="1">(OFFSET(O8340,0,MATCH(Customer!$J$6,'CDH &amp; HDH'!$P$11:$X$11,0)))</f>
        <v>49</v>
      </c>
      <c r="H8340" s="1" t="str">
        <f t="shared" si="1571"/>
        <v>Heating</v>
      </c>
      <c r="I8340" s="1">
        <f ca="1">OFFSET(IF($H8340="Cooling",Customer!$C$25,Customer!$C$52),E8340,D8340)</f>
        <v>66</v>
      </c>
      <c r="J8340" s="1">
        <f ca="1">OFFSET(IF($H8340="Cooling",Customer!$L$25,Customer!$L$52),$E8340,$D8340)</f>
        <v>64</v>
      </c>
      <c r="K8340" s="16">
        <f t="shared" si="1572"/>
        <v>0</v>
      </c>
      <c r="L8340" s="16">
        <f t="shared" si="1573"/>
        <v>0</v>
      </c>
      <c r="M8340" s="17">
        <f t="shared" ca="1" si="1565"/>
        <v>17</v>
      </c>
      <c r="N8340" s="17">
        <f t="shared" ca="1" si="1566"/>
        <v>15</v>
      </c>
      <c r="O8340" s="4"/>
      <c r="P8340" s="4">
        <v>35</v>
      </c>
      <c r="Q8340" s="4">
        <v>29</v>
      </c>
      <c r="R8340" s="4">
        <v>39</v>
      </c>
      <c r="S8340" s="4">
        <v>31</v>
      </c>
      <c r="T8340" s="4">
        <v>32</v>
      </c>
      <c r="U8340" s="4">
        <v>38</v>
      </c>
      <c r="V8340" s="13">
        <v>49</v>
      </c>
      <c r="W8340" s="4">
        <v>31</v>
      </c>
      <c r="X8340" s="4">
        <v>34</v>
      </c>
      <c r="Y8340">
        <f t="shared" si="1574"/>
        <v>0</v>
      </c>
      <c r="Z8340">
        <f t="shared" si="1575"/>
        <v>0</v>
      </c>
    </row>
    <row r="8341" spans="2:26" x14ac:dyDescent="0.25">
      <c r="B8341" s="11">
        <f t="shared" si="1576"/>
        <v>44909.041666646466</v>
      </c>
      <c r="C8341" s="1">
        <f t="shared" si="1567"/>
        <v>12</v>
      </c>
      <c r="D8341" s="1">
        <f t="shared" si="1568"/>
        <v>3</v>
      </c>
      <c r="E8341" s="12">
        <f t="shared" si="1569"/>
        <v>2</v>
      </c>
      <c r="F8341" s="124" t="str">
        <f t="shared" si="1570"/>
        <v>0</v>
      </c>
      <c r="G8341" s="1">
        <f ca="1">(OFFSET(O8341,0,MATCH(Customer!$J$6,'CDH &amp; HDH'!$P$11:$X$11,0)))</f>
        <v>49</v>
      </c>
      <c r="H8341" s="1" t="str">
        <f t="shared" si="1571"/>
        <v>Heating</v>
      </c>
      <c r="I8341" s="1">
        <f ca="1">OFFSET(IF($H8341="Cooling",Customer!$C$25,Customer!$C$52),E8341,D8341)</f>
        <v>66</v>
      </c>
      <c r="J8341" s="1">
        <f ca="1">OFFSET(IF($H8341="Cooling",Customer!$L$25,Customer!$L$52),$E8341,$D8341)</f>
        <v>64</v>
      </c>
      <c r="K8341" s="16">
        <f t="shared" si="1572"/>
        <v>0</v>
      </c>
      <c r="L8341" s="16">
        <f t="shared" si="1573"/>
        <v>0</v>
      </c>
      <c r="M8341" s="17">
        <f t="shared" ca="1" si="1565"/>
        <v>17</v>
      </c>
      <c r="N8341" s="17">
        <f t="shared" ca="1" si="1566"/>
        <v>15</v>
      </c>
      <c r="O8341" s="4"/>
      <c r="P8341" s="4">
        <v>33</v>
      </c>
      <c r="Q8341" s="4">
        <v>29</v>
      </c>
      <c r="R8341" s="4">
        <v>38</v>
      </c>
      <c r="S8341" s="4">
        <v>32</v>
      </c>
      <c r="T8341" s="4">
        <v>33</v>
      </c>
      <c r="U8341" s="4">
        <v>36</v>
      </c>
      <c r="V8341" s="13">
        <v>49</v>
      </c>
      <c r="W8341" s="4">
        <v>31</v>
      </c>
      <c r="X8341" s="4">
        <v>34</v>
      </c>
      <c r="Y8341">
        <f t="shared" si="1574"/>
        <v>0</v>
      </c>
      <c r="Z8341">
        <f t="shared" si="1575"/>
        <v>0</v>
      </c>
    </row>
    <row r="8342" spans="2:26" x14ac:dyDescent="0.25">
      <c r="B8342" s="11">
        <f t="shared" si="1576"/>
        <v>44909.08333331313</v>
      </c>
      <c r="C8342" s="1">
        <f t="shared" si="1567"/>
        <v>12</v>
      </c>
      <c r="D8342" s="1">
        <f t="shared" si="1568"/>
        <v>3</v>
      </c>
      <c r="E8342" s="12">
        <f t="shared" si="1569"/>
        <v>3</v>
      </c>
      <c r="F8342" s="124" t="str">
        <f t="shared" si="1570"/>
        <v>0</v>
      </c>
      <c r="G8342" s="1">
        <f ca="1">(OFFSET(O8342,0,MATCH(Customer!$J$6,'CDH &amp; HDH'!$P$11:$X$11,0)))</f>
        <v>48</v>
      </c>
      <c r="H8342" s="1" t="str">
        <f t="shared" si="1571"/>
        <v>Heating</v>
      </c>
      <c r="I8342" s="1">
        <f ca="1">OFFSET(IF($H8342="Cooling",Customer!$C$25,Customer!$C$52),E8342,D8342)</f>
        <v>66</v>
      </c>
      <c r="J8342" s="1">
        <f ca="1">OFFSET(IF($H8342="Cooling",Customer!$L$25,Customer!$L$52),$E8342,$D8342)</f>
        <v>64</v>
      </c>
      <c r="K8342" s="16">
        <f t="shared" si="1572"/>
        <v>0</v>
      </c>
      <c r="L8342" s="16">
        <f t="shared" si="1573"/>
        <v>0</v>
      </c>
      <c r="M8342" s="17">
        <f t="shared" ca="1" si="1565"/>
        <v>18</v>
      </c>
      <c r="N8342" s="17">
        <f t="shared" ca="1" si="1566"/>
        <v>16</v>
      </c>
      <c r="O8342" s="4"/>
      <c r="P8342" s="4">
        <v>33</v>
      </c>
      <c r="Q8342" s="4">
        <v>28</v>
      </c>
      <c r="R8342" s="4">
        <v>38</v>
      </c>
      <c r="S8342" s="4">
        <v>32</v>
      </c>
      <c r="T8342" s="4">
        <v>32</v>
      </c>
      <c r="U8342" s="4">
        <v>36</v>
      </c>
      <c r="V8342" s="13">
        <v>48</v>
      </c>
      <c r="W8342" s="4">
        <v>30</v>
      </c>
      <c r="X8342" s="4">
        <v>34</v>
      </c>
      <c r="Y8342">
        <f t="shared" si="1574"/>
        <v>0</v>
      </c>
      <c r="Z8342">
        <f t="shared" si="1575"/>
        <v>0</v>
      </c>
    </row>
    <row r="8343" spans="2:26" x14ac:dyDescent="0.25">
      <c r="B8343" s="11">
        <f t="shared" si="1576"/>
        <v>44909.124999979795</v>
      </c>
      <c r="C8343" s="1">
        <f t="shared" si="1567"/>
        <v>12</v>
      </c>
      <c r="D8343" s="1">
        <f t="shared" si="1568"/>
        <v>3</v>
      </c>
      <c r="E8343" s="12">
        <f t="shared" si="1569"/>
        <v>4</v>
      </c>
      <c r="F8343" s="124" t="str">
        <f t="shared" si="1570"/>
        <v>0</v>
      </c>
      <c r="G8343" s="1">
        <f ca="1">(OFFSET(O8343,0,MATCH(Customer!$J$6,'CDH &amp; HDH'!$P$11:$X$11,0)))</f>
        <v>50</v>
      </c>
      <c r="H8343" s="1" t="str">
        <f t="shared" si="1571"/>
        <v>Heating</v>
      </c>
      <c r="I8343" s="1">
        <f ca="1">OFFSET(IF($H8343="Cooling",Customer!$C$25,Customer!$C$52),E8343,D8343)</f>
        <v>66</v>
      </c>
      <c r="J8343" s="1">
        <f ca="1">OFFSET(IF($H8343="Cooling",Customer!$L$25,Customer!$L$52),$E8343,$D8343)</f>
        <v>64</v>
      </c>
      <c r="K8343" s="16">
        <f t="shared" si="1572"/>
        <v>0</v>
      </c>
      <c r="L8343" s="16">
        <f t="shared" si="1573"/>
        <v>0</v>
      </c>
      <c r="M8343" s="17">
        <f t="shared" ca="1" si="1565"/>
        <v>16</v>
      </c>
      <c r="N8343" s="17">
        <f t="shared" ca="1" si="1566"/>
        <v>14</v>
      </c>
      <c r="O8343" s="4"/>
      <c r="P8343" s="4">
        <v>33</v>
      </c>
      <c r="Q8343" s="4">
        <v>28</v>
      </c>
      <c r="R8343" s="4">
        <v>37</v>
      </c>
      <c r="S8343" s="4">
        <v>32</v>
      </c>
      <c r="T8343" s="4">
        <v>33</v>
      </c>
      <c r="U8343" s="4">
        <v>34</v>
      </c>
      <c r="V8343" s="13">
        <v>50</v>
      </c>
      <c r="W8343" s="4">
        <v>27</v>
      </c>
      <c r="X8343" s="4">
        <v>30</v>
      </c>
      <c r="Y8343">
        <f t="shared" si="1574"/>
        <v>0</v>
      </c>
      <c r="Z8343">
        <f t="shared" si="1575"/>
        <v>0</v>
      </c>
    </row>
    <row r="8344" spans="2:26" x14ac:dyDescent="0.25">
      <c r="B8344" s="11">
        <f t="shared" si="1576"/>
        <v>44909.166666646459</v>
      </c>
      <c r="C8344" s="1">
        <f t="shared" si="1567"/>
        <v>12</v>
      </c>
      <c r="D8344" s="1">
        <f t="shared" si="1568"/>
        <v>3</v>
      </c>
      <c r="E8344" s="12">
        <f t="shared" si="1569"/>
        <v>5</v>
      </c>
      <c r="F8344" s="124" t="str">
        <f t="shared" si="1570"/>
        <v>0</v>
      </c>
      <c r="G8344" s="1">
        <f ca="1">(OFFSET(O8344,0,MATCH(Customer!$J$6,'CDH &amp; HDH'!$P$11:$X$11,0)))</f>
        <v>51</v>
      </c>
      <c r="H8344" s="1" t="str">
        <f t="shared" si="1571"/>
        <v>Heating</v>
      </c>
      <c r="I8344" s="1">
        <f ca="1">OFFSET(IF($H8344="Cooling",Customer!$C$25,Customer!$C$52),E8344,D8344)</f>
        <v>66</v>
      </c>
      <c r="J8344" s="1">
        <f ca="1">OFFSET(IF($H8344="Cooling",Customer!$L$25,Customer!$L$52),$E8344,$D8344)</f>
        <v>64</v>
      </c>
      <c r="K8344" s="16">
        <f t="shared" si="1572"/>
        <v>0</v>
      </c>
      <c r="L8344" s="16">
        <f t="shared" si="1573"/>
        <v>0</v>
      </c>
      <c r="M8344" s="17">
        <f t="shared" ca="1" si="1565"/>
        <v>15</v>
      </c>
      <c r="N8344" s="17">
        <f t="shared" ca="1" si="1566"/>
        <v>13</v>
      </c>
      <c r="O8344" s="4"/>
      <c r="P8344" s="4">
        <v>32</v>
      </c>
      <c r="Q8344" s="4">
        <v>27</v>
      </c>
      <c r="R8344" s="4">
        <v>37</v>
      </c>
      <c r="S8344" s="4">
        <v>32</v>
      </c>
      <c r="T8344" s="4">
        <v>33</v>
      </c>
      <c r="U8344" s="4">
        <v>34</v>
      </c>
      <c r="V8344" s="13">
        <v>51</v>
      </c>
      <c r="W8344" s="4">
        <v>27</v>
      </c>
      <c r="X8344" s="4">
        <v>30</v>
      </c>
      <c r="Y8344">
        <f t="shared" si="1574"/>
        <v>0</v>
      </c>
      <c r="Z8344">
        <f t="shared" si="1575"/>
        <v>0</v>
      </c>
    </row>
    <row r="8345" spans="2:26" x14ac:dyDescent="0.25">
      <c r="B8345" s="11">
        <f t="shared" si="1576"/>
        <v>44909.208333313123</v>
      </c>
      <c r="C8345" s="1">
        <f t="shared" si="1567"/>
        <v>12</v>
      </c>
      <c r="D8345" s="1">
        <f t="shared" si="1568"/>
        <v>3</v>
      </c>
      <c r="E8345" s="12">
        <f t="shared" si="1569"/>
        <v>6</v>
      </c>
      <c r="F8345" s="124" t="str">
        <f t="shared" si="1570"/>
        <v>0</v>
      </c>
      <c r="G8345" s="1">
        <f ca="1">(OFFSET(O8345,0,MATCH(Customer!$J$6,'CDH &amp; HDH'!$P$11:$X$11,0)))</f>
        <v>50</v>
      </c>
      <c r="H8345" s="1" t="str">
        <f t="shared" si="1571"/>
        <v>Heating</v>
      </c>
      <c r="I8345" s="1">
        <f ca="1">OFFSET(IF($H8345="Cooling",Customer!$C$25,Customer!$C$52),E8345,D8345)</f>
        <v>66</v>
      </c>
      <c r="J8345" s="1">
        <f ca="1">OFFSET(IF($H8345="Cooling",Customer!$L$25,Customer!$L$52),$E8345,$D8345)</f>
        <v>64</v>
      </c>
      <c r="K8345" s="16">
        <f t="shared" si="1572"/>
        <v>0</v>
      </c>
      <c r="L8345" s="16">
        <f t="shared" si="1573"/>
        <v>0</v>
      </c>
      <c r="M8345" s="17">
        <f t="shared" ca="1" si="1565"/>
        <v>16</v>
      </c>
      <c r="N8345" s="17">
        <f t="shared" ca="1" si="1566"/>
        <v>14</v>
      </c>
      <c r="O8345" s="4"/>
      <c r="P8345" s="4">
        <v>32</v>
      </c>
      <c r="Q8345" s="4">
        <v>25</v>
      </c>
      <c r="R8345" s="4">
        <v>36</v>
      </c>
      <c r="S8345" s="4">
        <v>33</v>
      </c>
      <c r="T8345" s="4">
        <v>33</v>
      </c>
      <c r="U8345" s="4">
        <v>33</v>
      </c>
      <c r="V8345" s="13">
        <v>50</v>
      </c>
      <c r="W8345" s="4">
        <v>28</v>
      </c>
      <c r="X8345" s="4">
        <v>31</v>
      </c>
      <c r="Y8345">
        <f t="shared" si="1574"/>
        <v>0</v>
      </c>
      <c r="Z8345">
        <f t="shared" si="1575"/>
        <v>0</v>
      </c>
    </row>
    <row r="8346" spans="2:26" x14ac:dyDescent="0.25">
      <c r="B8346" s="11">
        <f t="shared" si="1576"/>
        <v>44909.249999979787</v>
      </c>
      <c r="C8346" s="1">
        <f t="shared" si="1567"/>
        <v>12</v>
      </c>
      <c r="D8346" s="1">
        <f t="shared" si="1568"/>
        <v>3</v>
      </c>
      <c r="E8346" s="12">
        <f t="shared" si="1569"/>
        <v>7</v>
      </c>
      <c r="F8346" s="124" t="str">
        <f t="shared" si="1570"/>
        <v>0</v>
      </c>
      <c r="G8346" s="1">
        <f ca="1">(OFFSET(O8346,0,MATCH(Customer!$J$6,'CDH &amp; HDH'!$P$11:$X$11,0)))</f>
        <v>50</v>
      </c>
      <c r="H8346" s="1" t="str">
        <f t="shared" si="1571"/>
        <v>Heating</v>
      </c>
      <c r="I8346" s="1">
        <f ca="1">OFFSET(IF($H8346="Cooling",Customer!$C$25,Customer!$C$52),E8346,D8346)</f>
        <v>66</v>
      </c>
      <c r="J8346" s="1">
        <f ca="1">OFFSET(IF($H8346="Cooling",Customer!$L$25,Customer!$L$52),$E8346,$D8346)</f>
        <v>64</v>
      </c>
      <c r="K8346" s="16">
        <f t="shared" si="1572"/>
        <v>0</v>
      </c>
      <c r="L8346" s="16">
        <f t="shared" si="1573"/>
        <v>0</v>
      </c>
      <c r="M8346" s="17">
        <f t="shared" ca="1" si="1565"/>
        <v>16</v>
      </c>
      <c r="N8346" s="17">
        <f t="shared" ca="1" si="1566"/>
        <v>14</v>
      </c>
      <c r="O8346" s="4"/>
      <c r="P8346" s="4">
        <v>30</v>
      </c>
      <c r="Q8346" s="4">
        <v>26</v>
      </c>
      <c r="R8346" s="4">
        <v>36</v>
      </c>
      <c r="S8346" s="4">
        <v>32</v>
      </c>
      <c r="T8346" s="4">
        <v>33</v>
      </c>
      <c r="U8346" s="4">
        <v>33</v>
      </c>
      <c r="V8346" s="13">
        <v>50</v>
      </c>
      <c r="W8346" s="4">
        <v>28</v>
      </c>
      <c r="X8346" s="4">
        <v>30</v>
      </c>
      <c r="Y8346">
        <f t="shared" si="1574"/>
        <v>0</v>
      </c>
      <c r="Z8346">
        <f t="shared" si="1575"/>
        <v>0</v>
      </c>
    </row>
    <row r="8347" spans="2:26" x14ac:dyDescent="0.25">
      <c r="B8347" s="11">
        <f t="shared" si="1576"/>
        <v>44909.291666646452</v>
      </c>
      <c r="C8347" s="1">
        <f t="shared" si="1567"/>
        <v>12</v>
      </c>
      <c r="D8347" s="1">
        <f t="shared" si="1568"/>
        <v>3</v>
      </c>
      <c r="E8347" s="12">
        <f t="shared" si="1569"/>
        <v>8</v>
      </c>
      <c r="F8347" s="124" t="str">
        <f t="shared" si="1570"/>
        <v>0</v>
      </c>
      <c r="G8347" s="1">
        <f ca="1">(OFFSET(O8347,0,MATCH(Customer!$J$6,'CDH &amp; HDH'!$P$11:$X$11,0)))</f>
        <v>50</v>
      </c>
      <c r="H8347" s="1" t="str">
        <f t="shared" si="1571"/>
        <v>Heating</v>
      </c>
      <c r="I8347" s="1">
        <f ca="1">OFFSET(IF($H8347="Cooling",Customer!$C$25,Customer!$C$52),E8347,D8347)</f>
        <v>70</v>
      </c>
      <c r="J8347" s="1">
        <f ca="1">OFFSET(IF($H8347="Cooling",Customer!$L$25,Customer!$L$52),$E8347,$D8347)</f>
        <v>70</v>
      </c>
      <c r="K8347" s="16">
        <f t="shared" si="1572"/>
        <v>0</v>
      </c>
      <c r="L8347" s="16">
        <f t="shared" si="1573"/>
        <v>0</v>
      </c>
      <c r="M8347" s="17">
        <f t="shared" ca="1" si="1565"/>
        <v>20</v>
      </c>
      <c r="N8347" s="17">
        <f t="shared" ca="1" si="1566"/>
        <v>20</v>
      </c>
      <c r="O8347" s="4"/>
      <c r="P8347" s="4">
        <v>30</v>
      </c>
      <c r="Q8347" s="4">
        <v>25</v>
      </c>
      <c r="R8347" s="4">
        <v>37</v>
      </c>
      <c r="S8347" s="4">
        <v>32</v>
      </c>
      <c r="T8347" s="4">
        <v>33</v>
      </c>
      <c r="U8347" s="4">
        <v>33</v>
      </c>
      <c r="V8347" s="13">
        <v>50</v>
      </c>
      <c r="W8347" s="4">
        <v>28</v>
      </c>
      <c r="X8347" s="4">
        <v>31</v>
      </c>
      <c r="Y8347">
        <f t="shared" si="1574"/>
        <v>0</v>
      </c>
      <c r="Z8347">
        <f t="shared" si="1575"/>
        <v>0</v>
      </c>
    </row>
    <row r="8348" spans="2:26" x14ac:dyDescent="0.25">
      <c r="B8348" s="11">
        <f t="shared" si="1576"/>
        <v>44909.333333313116</v>
      </c>
      <c r="C8348" s="1">
        <f t="shared" si="1567"/>
        <v>12</v>
      </c>
      <c r="D8348" s="1">
        <f t="shared" si="1568"/>
        <v>3</v>
      </c>
      <c r="E8348" s="12">
        <f t="shared" si="1569"/>
        <v>9</v>
      </c>
      <c r="F8348" s="124" t="str">
        <f t="shared" si="1570"/>
        <v>0</v>
      </c>
      <c r="G8348" s="1">
        <f ca="1">(OFFSET(O8348,0,MATCH(Customer!$J$6,'CDH &amp; HDH'!$P$11:$X$11,0)))</f>
        <v>51</v>
      </c>
      <c r="H8348" s="1" t="str">
        <f t="shared" si="1571"/>
        <v>Heating</v>
      </c>
      <c r="I8348" s="1">
        <f ca="1">OFFSET(IF($H8348="Cooling",Customer!$C$25,Customer!$C$52),E8348,D8348)</f>
        <v>70</v>
      </c>
      <c r="J8348" s="1">
        <f ca="1">OFFSET(IF($H8348="Cooling",Customer!$L$25,Customer!$L$52),$E8348,$D8348)</f>
        <v>70</v>
      </c>
      <c r="K8348" s="16">
        <f t="shared" si="1572"/>
        <v>0</v>
      </c>
      <c r="L8348" s="16">
        <f t="shared" si="1573"/>
        <v>0</v>
      </c>
      <c r="M8348" s="17">
        <f t="shared" ca="1" si="1565"/>
        <v>19</v>
      </c>
      <c r="N8348" s="17">
        <f t="shared" ca="1" si="1566"/>
        <v>19</v>
      </c>
      <c r="O8348" s="4"/>
      <c r="P8348" s="4">
        <v>32</v>
      </c>
      <c r="Q8348" s="4">
        <v>25</v>
      </c>
      <c r="R8348" s="4">
        <v>37</v>
      </c>
      <c r="S8348" s="4">
        <v>34</v>
      </c>
      <c r="T8348" s="4">
        <v>34</v>
      </c>
      <c r="U8348" s="4">
        <v>35</v>
      </c>
      <c r="V8348" s="13">
        <v>51</v>
      </c>
      <c r="W8348" s="4">
        <v>28</v>
      </c>
      <c r="X8348" s="4">
        <v>30</v>
      </c>
      <c r="Y8348">
        <f t="shared" si="1574"/>
        <v>0</v>
      </c>
      <c r="Z8348">
        <f t="shared" si="1575"/>
        <v>0</v>
      </c>
    </row>
    <row r="8349" spans="2:26" x14ac:dyDescent="0.25">
      <c r="B8349" s="11">
        <f t="shared" si="1576"/>
        <v>44909.37499997978</v>
      </c>
      <c r="C8349" s="1">
        <f t="shared" si="1567"/>
        <v>12</v>
      </c>
      <c r="D8349" s="1">
        <f t="shared" si="1568"/>
        <v>3</v>
      </c>
      <c r="E8349" s="12">
        <f t="shared" si="1569"/>
        <v>10</v>
      </c>
      <c r="F8349" s="124" t="str">
        <f t="shared" si="1570"/>
        <v>0</v>
      </c>
      <c r="G8349" s="1">
        <f ca="1">(OFFSET(O8349,0,MATCH(Customer!$J$6,'CDH &amp; HDH'!$P$11:$X$11,0)))</f>
        <v>52</v>
      </c>
      <c r="H8349" s="1" t="str">
        <f t="shared" si="1571"/>
        <v>Heating</v>
      </c>
      <c r="I8349" s="1">
        <f ca="1">OFFSET(IF($H8349="Cooling",Customer!$C$25,Customer!$C$52),E8349,D8349)</f>
        <v>70</v>
      </c>
      <c r="J8349" s="1">
        <f ca="1">OFFSET(IF($H8349="Cooling",Customer!$L$25,Customer!$L$52),$E8349,$D8349)</f>
        <v>70</v>
      </c>
      <c r="K8349" s="16">
        <f t="shared" si="1572"/>
        <v>0</v>
      </c>
      <c r="L8349" s="16">
        <f t="shared" si="1573"/>
        <v>0</v>
      </c>
      <c r="M8349" s="17">
        <f t="shared" ca="1" si="1565"/>
        <v>18</v>
      </c>
      <c r="N8349" s="17">
        <f t="shared" ca="1" si="1566"/>
        <v>18</v>
      </c>
      <c r="O8349" s="4"/>
      <c r="P8349" s="4">
        <v>33</v>
      </c>
      <c r="Q8349" s="4">
        <v>24</v>
      </c>
      <c r="R8349" s="4">
        <v>38</v>
      </c>
      <c r="S8349" s="4">
        <v>34</v>
      </c>
      <c r="T8349" s="4">
        <v>36</v>
      </c>
      <c r="U8349" s="4">
        <v>35</v>
      </c>
      <c r="V8349" s="13">
        <v>52</v>
      </c>
      <c r="W8349" s="4">
        <v>28</v>
      </c>
      <c r="X8349" s="4">
        <v>31</v>
      </c>
      <c r="Y8349">
        <f t="shared" si="1574"/>
        <v>0</v>
      </c>
      <c r="Z8349">
        <f t="shared" si="1575"/>
        <v>0</v>
      </c>
    </row>
    <row r="8350" spans="2:26" x14ac:dyDescent="0.25">
      <c r="B8350" s="11">
        <f t="shared" si="1576"/>
        <v>44909.416666646444</v>
      </c>
      <c r="C8350" s="1">
        <f t="shared" si="1567"/>
        <v>12</v>
      </c>
      <c r="D8350" s="1">
        <f t="shared" si="1568"/>
        <v>3</v>
      </c>
      <c r="E8350" s="12">
        <f t="shared" si="1569"/>
        <v>11</v>
      </c>
      <c r="F8350" s="124" t="str">
        <f t="shared" si="1570"/>
        <v>0</v>
      </c>
      <c r="G8350" s="1">
        <f ca="1">(OFFSET(O8350,0,MATCH(Customer!$J$6,'CDH &amp; HDH'!$P$11:$X$11,0)))</f>
        <v>51</v>
      </c>
      <c r="H8350" s="1" t="str">
        <f t="shared" si="1571"/>
        <v>Heating</v>
      </c>
      <c r="I8350" s="1">
        <f ca="1">OFFSET(IF($H8350="Cooling",Customer!$C$25,Customer!$C$52),E8350,D8350)</f>
        <v>70</v>
      </c>
      <c r="J8350" s="1">
        <f ca="1">OFFSET(IF($H8350="Cooling",Customer!$L$25,Customer!$L$52),$E8350,$D8350)</f>
        <v>70</v>
      </c>
      <c r="K8350" s="16">
        <f t="shared" si="1572"/>
        <v>0</v>
      </c>
      <c r="L8350" s="16">
        <f t="shared" si="1573"/>
        <v>0</v>
      </c>
      <c r="M8350" s="17">
        <f t="shared" ca="1" si="1565"/>
        <v>19</v>
      </c>
      <c r="N8350" s="17">
        <f t="shared" ca="1" si="1566"/>
        <v>19</v>
      </c>
      <c r="O8350" s="4"/>
      <c r="P8350" s="4">
        <v>34</v>
      </c>
      <c r="Q8350" s="4">
        <v>26</v>
      </c>
      <c r="R8350" s="4">
        <v>39</v>
      </c>
      <c r="S8350" s="4">
        <v>34</v>
      </c>
      <c r="T8350" s="4">
        <v>37</v>
      </c>
      <c r="U8350" s="4">
        <v>36</v>
      </c>
      <c r="V8350" s="13">
        <v>51</v>
      </c>
      <c r="W8350" s="4">
        <v>28</v>
      </c>
      <c r="X8350" s="4">
        <v>33</v>
      </c>
      <c r="Y8350">
        <f t="shared" si="1574"/>
        <v>0</v>
      </c>
      <c r="Z8350">
        <f t="shared" si="1575"/>
        <v>0</v>
      </c>
    </row>
    <row r="8351" spans="2:26" x14ac:dyDescent="0.25">
      <c r="B8351" s="11">
        <f t="shared" si="1576"/>
        <v>44909.458333313109</v>
      </c>
      <c r="C8351" s="1">
        <f t="shared" si="1567"/>
        <v>12</v>
      </c>
      <c r="D8351" s="1">
        <f t="shared" si="1568"/>
        <v>3</v>
      </c>
      <c r="E8351" s="12">
        <f t="shared" si="1569"/>
        <v>12</v>
      </c>
      <c r="F8351" s="124" t="str">
        <f t="shared" si="1570"/>
        <v>0</v>
      </c>
      <c r="G8351" s="1">
        <f ca="1">(OFFSET(O8351,0,MATCH(Customer!$J$6,'CDH &amp; HDH'!$P$11:$X$11,0)))</f>
        <v>52</v>
      </c>
      <c r="H8351" s="1" t="str">
        <f t="shared" si="1571"/>
        <v>Heating</v>
      </c>
      <c r="I8351" s="1">
        <f ca="1">OFFSET(IF($H8351="Cooling",Customer!$C$25,Customer!$C$52),E8351,D8351)</f>
        <v>70</v>
      </c>
      <c r="J8351" s="1">
        <f ca="1">OFFSET(IF($H8351="Cooling",Customer!$L$25,Customer!$L$52),$E8351,$D8351)</f>
        <v>70</v>
      </c>
      <c r="K8351" s="16">
        <f t="shared" si="1572"/>
        <v>0</v>
      </c>
      <c r="L8351" s="16">
        <f t="shared" si="1573"/>
        <v>0</v>
      </c>
      <c r="M8351" s="17">
        <f t="shared" ca="1" si="1565"/>
        <v>18</v>
      </c>
      <c r="N8351" s="17">
        <f t="shared" ca="1" si="1566"/>
        <v>18</v>
      </c>
      <c r="O8351" s="4"/>
      <c r="P8351" s="4">
        <v>34</v>
      </c>
      <c r="Q8351" s="4">
        <v>26</v>
      </c>
      <c r="R8351" s="4">
        <v>40</v>
      </c>
      <c r="S8351" s="4">
        <v>35</v>
      </c>
      <c r="T8351" s="4">
        <v>38</v>
      </c>
      <c r="U8351" s="4">
        <v>37</v>
      </c>
      <c r="V8351" s="13">
        <v>52</v>
      </c>
      <c r="W8351" s="4">
        <v>29</v>
      </c>
      <c r="X8351" s="4">
        <v>35</v>
      </c>
      <c r="Y8351">
        <f t="shared" si="1574"/>
        <v>0</v>
      </c>
      <c r="Z8351">
        <f t="shared" si="1575"/>
        <v>0</v>
      </c>
    </row>
    <row r="8352" spans="2:26" x14ac:dyDescent="0.25">
      <c r="B8352" s="11">
        <f t="shared" si="1576"/>
        <v>44909.499999979773</v>
      </c>
      <c r="C8352" s="1">
        <f t="shared" si="1567"/>
        <v>12</v>
      </c>
      <c r="D8352" s="1">
        <f t="shared" si="1568"/>
        <v>3</v>
      </c>
      <c r="E8352" s="12">
        <f t="shared" si="1569"/>
        <v>13</v>
      </c>
      <c r="F8352" s="124" t="str">
        <f t="shared" si="1570"/>
        <v>0</v>
      </c>
      <c r="G8352" s="1">
        <f ca="1">(OFFSET(O8352,0,MATCH(Customer!$J$6,'CDH &amp; HDH'!$P$11:$X$11,0)))</f>
        <v>54</v>
      </c>
      <c r="H8352" s="1" t="str">
        <f t="shared" si="1571"/>
        <v>Heating</v>
      </c>
      <c r="I8352" s="1">
        <f ca="1">OFFSET(IF($H8352="Cooling",Customer!$C$25,Customer!$C$52),E8352,D8352)</f>
        <v>70</v>
      </c>
      <c r="J8352" s="1">
        <f ca="1">OFFSET(IF($H8352="Cooling",Customer!$L$25,Customer!$L$52),$E8352,$D8352)</f>
        <v>70</v>
      </c>
      <c r="K8352" s="16">
        <f t="shared" si="1572"/>
        <v>0</v>
      </c>
      <c r="L8352" s="16">
        <f t="shared" si="1573"/>
        <v>0</v>
      </c>
      <c r="M8352" s="17">
        <f t="shared" ca="1" si="1565"/>
        <v>16</v>
      </c>
      <c r="N8352" s="17">
        <f t="shared" ca="1" si="1566"/>
        <v>16</v>
      </c>
      <c r="O8352" s="4"/>
      <c r="P8352" s="4">
        <v>36</v>
      </c>
      <c r="Q8352" s="4">
        <v>27</v>
      </c>
      <c r="R8352" s="4">
        <v>41</v>
      </c>
      <c r="S8352" s="4">
        <v>35</v>
      </c>
      <c r="T8352" s="4">
        <v>38</v>
      </c>
      <c r="U8352" s="4">
        <v>39</v>
      </c>
      <c r="V8352" s="13">
        <v>54</v>
      </c>
      <c r="W8352" s="4">
        <v>31</v>
      </c>
      <c r="X8352" s="4">
        <v>34</v>
      </c>
      <c r="Y8352">
        <f t="shared" si="1574"/>
        <v>0</v>
      </c>
      <c r="Z8352">
        <f t="shared" si="1575"/>
        <v>0</v>
      </c>
    </row>
    <row r="8353" spans="2:26" x14ac:dyDescent="0.25">
      <c r="B8353" s="11">
        <f t="shared" si="1576"/>
        <v>44909.541666646437</v>
      </c>
      <c r="C8353" s="1">
        <f t="shared" si="1567"/>
        <v>12</v>
      </c>
      <c r="D8353" s="1">
        <f t="shared" si="1568"/>
        <v>3</v>
      </c>
      <c r="E8353" s="12">
        <f t="shared" si="1569"/>
        <v>14</v>
      </c>
      <c r="F8353" s="124" t="str">
        <f t="shared" si="1570"/>
        <v>0</v>
      </c>
      <c r="G8353" s="1">
        <f ca="1">(OFFSET(O8353,0,MATCH(Customer!$J$6,'CDH &amp; HDH'!$P$11:$X$11,0)))</f>
        <v>55</v>
      </c>
      <c r="H8353" s="1" t="str">
        <f t="shared" si="1571"/>
        <v>Heating</v>
      </c>
      <c r="I8353" s="1">
        <f ca="1">OFFSET(IF($H8353="Cooling",Customer!$C$25,Customer!$C$52),E8353,D8353)</f>
        <v>70</v>
      </c>
      <c r="J8353" s="1">
        <f ca="1">OFFSET(IF($H8353="Cooling",Customer!$L$25,Customer!$L$52),$E8353,$D8353)</f>
        <v>70</v>
      </c>
      <c r="K8353" s="16">
        <f t="shared" si="1572"/>
        <v>0</v>
      </c>
      <c r="L8353" s="16">
        <f t="shared" si="1573"/>
        <v>0</v>
      </c>
      <c r="M8353" s="17">
        <f t="shared" ca="1" si="1565"/>
        <v>15</v>
      </c>
      <c r="N8353" s="17">
        <f t="shared" ca="1" si="1566"/>
        <v>15</v>
      </c>
      <c r="O8353" s="4"/>
      <c r="P8353" s="4">
        <v>35</v>
      </c>
      <c r="Q8353" s="4">
        <v>26</v>
      </c>
      <c r="R8353" s="4">
        <v>42</v>
      </c>
      <c r="S8353" s="4">
        <v>36</v>
      </c>
      <c r="T8353" s="4">
        <v>39</v>
      </c>
      <c r="U8353" s="4">
        <v>39</v>
      </c>
      <c r="V8353" s="13">
        <v>55</v>
      </c>
      <c r="W8353" s="4">
        <v>29</v>
      </c>
      <c r="X8353" s="4">
        <v>33</v>
      </c>
      <c r="Y8353">
        <f t="shared" si="1574"/>
        <v>0</v>
      </c>
      <c r="Z8353">
        <f t="shared" si="1575"/>
        <v>0</v>
      </c>
    </row>
    <row r="8354" spans="2:26" x14ac:dyDescent="0.25">
      <c r="B8354" s="11">
        <f t="shared" si="1576"/>
        <v>44909.583333313101</v>
      </c>
      <c r="C8354" s="1">
        <f t="shared" si="1567"/>
        <v>12</v>
      </c>
      <c r="D8354" s="1">
        <f t="shared" si="1568"/>
        <v>3</v>
      </c>
      <c r="E8354" s="12">
        <f t="shared" si="1569"/>
        <v>15</v>
      </c>
      <c r="F8354" s="124" t="str">
        <f t="shared" si="1570"/>
        <v>0</v>
      </c>
      <c r="G8354" s="1">
        <f ca="1">(OFFSET(O8354,0,MATCH(Customer!$J$6,'CDH &amp; HDH'!$P$11:$X$11,0)))</f>
        <v>56</v>
      </c>
      <c r="H8354" s="1" t="str">
        <f t="shared" si="1571"/>
        <v>Heating</v>
      </c>
      <c r="I8354" s="1">
        <f ca="1">OFFSET(IF($H8354="Cooling",Customer!$C$25,Customer!$C$52),E8354,D8354)</f>
        <v>70</v>
      </c>
      <c r="J8354" s="1">
        <f ca="1">OFFSET(IF($H8354="Cooling",Customer!$L$25,Customer!$L$52),$E8354,$D8354)</f>
        <v>70</v>
      </c>
      <c r="K8354" s="16">
        <f t="shared" si="1572"/>
        <v>0</v>
      </c>
      <c r="L8354" s="16">
        <f t="shared" si="1573"/>
        <v>0</v>
      </c>
      <c r="M8354" s="17">
        <f t="shared" ca="1" si="1565"/>
        <v>14</v>
      </c>
      <c r="N8354" s="17">
        <f t="shared" ca="1" si="1566"/>
        <v>14</v>
      </c>
      <c r="O8354" s="4"/>
      <c r="P8354" s="4">
        <v>35</v>
      </c>
      <c r="Q8354" s="4">
        <v>27</v>
      </c>
      <c r="R8354" s="4">
        <v>44</v>
      </c>
      <c r="S8354" s="4">
        <v>36</v>
      </c>
      <c r="T8354" s="4">
        <v>39</v>
      </c>
      <c r="U8354" s="4">
        <v>37</v>
      </c>
      <c r="V8354" s="13">
        <v>56</v>
      </c>
      <c r="W8354" s="4">
        <v>30</v>
      </c>
      <c r="X8354" s="4">
        <v>35</v>
      </c>
      <c r="Y8354">
        <f t="shared" si="1574"/>
        <v>0</v>
      </c>
      <c r="Z8354">
        <f t="shared" si="1575"/>
        <v>0</v>
      </c>
    </row>
    <row r="8355" spans="2:26" x14ac:dyDescent="0.25">
      <c r="B8355" s="11">
        <f t="shared" si="1576"/>
        <v>44909.624999979766</v>
      </c>
      <c r="C8355" s="1">
        <f t="shared" si="1567"/>
        <v>12</v>
      </c>
      <c r="D8355" s="1">
        <f t="shared" si="1568"/>
        <v>3</v>
      </c>
      <c r="E8355" s="12">
        <f t="shared" si="1569"/>
        <v>16</v>
      </c>
      <c r="F8355" s="124" t="str">
        <f t="shared" si="1570"/>
        <v>0</v>
      </c>
      <c r="G8355" s="1">
        <f ca="1">(OFFSET(O8355,0,MATCH(Customer!$J$6,'CDH &amp; HDH'!$P$11:$X$11,0)))</f>
        <v>56</v>
      </c>
      <c r="H8355" s="1" t="str">
        <f t="shared" si="1571"/>
        <v>Heating</v>
      </c>
      <c r="I8355" s="1">
        <f ca="1">OFFSET(IF($H8355="Cooling",Customer!$C$25,Customer!$C$52),E8355,D8355)</f>
        <v>70</v>
      </c>
      <c r="J8355" s="1">
        <f ca="1">OFFSET(IF($H8355="Cooling",Customer!$L$25,Customer!$L$52),$E8355,$D8355)</f>
        <v>70</v>
      </c>
      <c r="K8355" s="16">
        <f t="shared" si="1572"/>
        <v>0</v>
      </c>
      <c r="L8355" s="16">
        <f t="shared" si="1573"/>
        <v>0</v>
      </c>
      <c r="M8355" s="17">
        <f t="shared" ca="1" si="1565"/>
        <v>14</v>
      </c>
      <c r="N8355" s="17">
        <f t="shared" ca="1" si="1566"/>
        <v>14</v>
      </c>
      <c r="O8355" s="4"/>
      <c r="P8355" s="4">
        <v>34</v>
      </c>
      <c r="Q8355" s="4">
        <v>28</v>
      </c>
      <c r="R8355" s="4">
        <v>45</v>
      </c>
      <c r="S8355" s="4">
        <v>36</v>
      </c>
      <c r="T8355" s="4">
        <v>40</v>
      </c>
      <c r="U8355" s="4">
        <v>36</v>
      </c>
      <c r="V8355" s="13">
        <v>56</v>
      </c>
      <c r="W8355" s="4">
        <v>29</v>
      </c>
      <c r="X8355" s="4">
        <v>34</v>
      </c>
      <c r="Y8355">
        <f t="shared" si="1574"/>
        <v>0</v>
      </c>
      <c r="Z8355">
        <f t="shared" si="1575"/>
        <v>0</v>
      </c>
    </row>
    <row r="8356" spans="2:26" x14ac:dyDescent="0.25">
      <c r="B8356" s="11">
        <f t="shared" si="1576"/>
        <v>44909.66666664643</v>
      </c>
      <c r="C8356" s="1">
        <f t="shared" si="1567"/>
        <v>12</v>
      </c>
      <c r="D8356" s="1">
        <f t="shared" si="1568"/>
        <v>3</v>
      </c>
      <c r="E8356" s="12">
        <f t="shared" si="1569"/>
        <v>17</v>
      </c>
      <c r="F8356" s="124" t="str">
        <f t="shared" si="1570"/>
        <v>0</v>
      </c>
      <c r="G8356" s="1">
        <f ca="1">(OFFSET(O8356,0,MATCH(Customer!$J$6,'CDH &amp; HDH'!$P$11:$X$11,0)))</f>
        <v>56</v>
      </c>
      <c r="H8356" s="1" t="str">
        <f t="shared" si="1571"/>
        <v>Heating</v>
      </c>
      <c r="I8356" s="1">
        <f ca="1">OFFSET(IF($H8356="Cooling",Customer!$C$25,Customer!$C$52),E8356,D8356)</f>
        <v>70</v>
      </c>
      <c r="J8356" s="1">
        <f ca="1">OFFSET(IF($H8356="Cooling",Customer!$L$25,Customer!$L$52),$E8356,$D8356)</f>
        <v>70</v>
      </c>
      <c r="K8356" s="16">
        <f t="shared" si="1572"/>
        <v>0</v>
      </c>
      <c r="L8356" s="16">
        <f t="shared" si="1573"/>
        <v>0</v>
      </c>
      <c r="M8356" s="17">
        <f t="shared" ref="M8356:M8419" ca="1" si="1577">IF($H8356="Cooling",0,MAX(0,I8356-$G8356))</f>
        <v>14</v>
      </c>
      <c r="N8356" s="17">
        <f t="shared" ref="N8356:N8419" ca="1" si="1578">IF($H8356="Cooling",0,MAX(0,J8356-$G8356))</f>
        <v>14</v>
      </c>
      <c r="O8356" s="4"/>
      <c r="P8356" s="4">
        <v>31</v>
      </c>
      <c r="Q8356" s="4">
        <v>26</v>
      </c>
      <c r="R8356" s="4">
        <v>44</v>
      </c>
      <c r="S8356" s="4">
        <v>35</v>
      </c>
      <c r="T8356" s="4">
        <v>39</v>
      </c>
      <c r="U8356" s="4">
        <v>34</v>
      </c>
      <c r="V8356" s="13">
        <v>56</v>
      </c>
      <c r="W8356" s="4">
        <v>27</v>
      </c>
      <c r="X8356" s="4">
        <v>31</v>
      </c>
      <c r="Y8356">
        <f t="shared" si="1574"/>
        <v>0</v>
      </c>
      <c r="Z8356">
        <f t="shared" si="1575"/>
        <v>0</v>
      </c>
    </row>
    <row r="8357" spans="2:26" x14ac:dyDescent="0.25">
      <c r="B8357" s="11">
        <f t="shared" si="1576"/>
        <v>44909.708333313094</v>
      </c>
      <c r="C8357" s="1">
        <f t="shared" si="1567"/>
        <v>12</v>
      </c>
      <c r="D8357" s="1">
        <f t="shared" si="1568"/>
        <v>3</v>
      </c>
      <c r="E8357" s="12">
        <f t="shared" si="1569"/>
        <v>18</v>
      </c>
      <c r="F8357" s="124" t="str">
        <f t="shared" si="1570"/>
        <v>0</v>
      </c>
      <c r="G8357" s="1">
        <f ca="1">(OFFSET(O8357,0,MATCH(Customer!$J$6,'CDH &amp; HDH'!$P$11:$X$11,0)))</f>
        <v>55</v>
      </c>
      <c r="H8357" s="1" t="str">
        <f t="shared" si="1571"/>
        <v>Heating</v>
      </c>
      <c r="I8357" s="1">
        <f ca="1">OFFSET(IF($H8357="Cooling",Customer!$C$25,Customer!$C$52),E8357,D8357)</f>
        <v>70</v>
      </c>
      <c r="J8357" s="1">
        <f ca="1">OFFSET(IF($H8357="Cooling",Customer!$L$25,Customer!$L$52),$E8357,$D8357)</f>
        <v>70</v>
      </c>
      <c r="K8357" s="16">
        <f t="shared" si="1572"/>
        <v>0</v>
      </c>
      <c r="L8357" s="16">
        <f t="shared" si="1573"/>
        <v>0</v>
      </c>
      <c r="M8357" s="17">
        <f t="shared" ca="1" si="1577"/>
        <v>15</v>
      </c>
      <c r="N8357" s="17">
        <f t="shared" ca="1" si="1578"/>
        <v>15</v>
      </c>
      <c r="O8357" s="4"/>
      <c r="P8357" s="4">
        <v>29</v>
      </c>
      <c r="Q8357" s="4">
        <v>25</v>
      </c>
      <c r="R8357" s="4">
        <v>44</v>
      </c>
      <c r="S8357" s="4">
        <v>35</v>
      </c>
      <c r="T8357" s="4">
        <v>40</v>
      </c>
      <c r="U8357" s="4">
        <v>32</v>
      </c>
      <c r="V8357" s="13">
        <v>55</v>
      </c>
      <c r="W8357" s="4">
        <v>27</v>
      </c>
      <c r="X8357" s="4">
        <v>30</v>
      </c>
      <c r="Y8357">
        <f t="shared" si="1574"/>
        <v>0</v>
      </c>
      <c r="Z8357">
        <f t="shared" si="1575"/>
        <v>0</v>
      </c>
    </row>
    <row r="8358" spans="2:26" x14ac:dyDescent="0.25">
      <c r="B8358" s="11">
        <f t="shared" si="1576"/>
        <v>44909.749999979758</v>
      </c>
      <c r="C8358" s="1">
        <f t="shared" si="1567"/>
        <v>12</v>
      </c>
      <c r="D8358" s="1">
        <f t="shared" si="1568"/>
        <v>3</v>
      </c>
      <c r="E8358" s="12">
        <f t="shared" si="1569"/>
        <v>19</v>
      </c>
      <c r="F8358" s="124" t="str">
        <f t="shared" si="1570"/>
        <v>0</v>
      </c>
      <c r="G8358" s="1">
        <f ca="1">(OFFSET(O8358,0,MATCH(Customer!$J$6,'CDH &amp; HDH'!$P$11:$X$11,0)))</f>
        <v>56</v>
      </c>
      <c r="H8358" s="1" t="str">
        <f t="shared" si="1571"/>
        <v>Heating</v>
      </c>
      <c r="I8358" s="1">
        <f ca="1">OFFSET(IF($H8358="Cooling",Customer!$C$25,Customer!$C$52),E8358,D8358)</f>
        <v>66</v>
      </c>
      <c r="J8358" s="1">
        <f ca="1">OFFSET(IF($H8358="Cooling",Customer!$L$25,Customer!$L$52),$E8358,$D8358)</f>
        <v>64</v>
      </c>
      <c r="K8358" s="16">
        <f t="shared" si="1572"/>
        <v>0</v>
      </c>
      <c r="L8358" s="16">
        <f t="shared" si="1573"/>
        <v>0</v>
      </c>
      <c r="M8358" s="17">
        <f t="shared" ca="1" si="1577"/>
        <v>10</v>
      </c>
      <c r="N8358" s="17">
        <f t="shared" ca="1" si="1578"/>
        <v>8</v>
      </c>
      <c r="O8358" s="4"/>
      <c r="P8358" s="4">
        <v>28</v>
      </c>
      <c r="Q8358" s="4">
        <v>25</v>
      </c>
      <c r="R8358" s="4">
        <v>43</v>
      </c>
      <c r="S8358" s="4">
        <v>34</v>
      </c>
      <c r="T8358" s="4">
        <v>41</v>
      </c>
      <c r="U8358" s="4">
        <v>31</v>
      </c>
      <c r="V8358" s="13">
        <v>56</v>
      </c>
      <c r="W8358" s="4">
        <v>26</v>
      </c>
      <c r="X8358" s="4">
        <v>28</v>
      </c>
      <c r="Y8358">
        <f t="shared" si="1574"/>
        <v>0</v>
      </c>
      <c r="Z8358">
        <f t="shared" si="1575"/>
        <v>0</v>
      </c>
    </row>
    <row r="8359" spans="2:26" x14ac:dyDescent="0.25">
      <c r="B8359" s="11">
        <f t="shared" si="1576"/>
        <v>44909.791666646423</v>
      </c>
      <c r="C8359" s="1">
        <f t="shared" si="1567"/>
        <v>12</v>
      </c>
      <c r="D8359" s="1">
        <f t="shared" si="1568"/>
        <v>3</v>
      </c>
      <c r="E8359" s="12">
        <f t="shared" si="1569"/>
        <v>20</v>
      </c>
      <c r="F8359" s="124" t="str">
        <f t="shared" si="1570"/>
        <v>0</v>
      </c>
      <c r="G8359" s="1">
        <f ca="1">(OFFSET(O8359,0,MATCH(Customer!$J$6,'CDH &amp; HDH'!$P$11:$X$11,0)))</f>
        <v>54</v>
      </c>
      <c r="H8359" s="1" t="str">
        <f t="shared" si="1571"/>
        <v>Heating</v>
      </c>
      <c r="I8359" s="1">
        <f ca="1">OFFSET(IF($H8359="Cooling",Customer!$C$25,Customer!$C$52),E8359,D8359)</f>
        <v>66</v>
      </c>
      <c r="J8359" s="1">
        <f ca="1">OFFSET(IF($H8359="Cooling",Customer!$L$25,Customer!$L$52),$E8359,$D8359)</f>
        <v>64</v>
      </c>
      <c r="K8359" s="16">
        <f t="shared" si="1572"/>
        <v>0</v>
      </c>
      <c r="L8359" s="16">
        <f t="shared" si="1573"/>
        <v>0</v>
      </c>
      <c r="M8359" s="17">
        <f t="shared" ca="1" si="1577"/>
        <v>12</v>
      </c>
      <c r="N8359" s="17">
        <f t="shared" ca="1" si="1578"/>
        <v>10</v>
      </c>
      <c r="O8359" s="4"/>
      <c r="P8359" s="4">
        <v>27</v>
      </c>
      <c r="Q8359" s="4">
        <v>25</v>
      </c>
      <c r="R8359" s="4">
        <v>42</v>
      </c>
      <c r="S8359" s="4">
        <v>31</v>
      </c>
      <c r="T8359" s="4">
        <v>40</v>
      </c>
      <c r="U8359" s="4">
        <v>31</v>
      </c>
      <c r="V8359" s="13">
        <v>54</v>
      </c>
      <c r="W8359" s="4">
        <v>26</v>
      </c>
      <c r="X8359" s="4">
        <v>28</v>
      </c>
      <c r="Y8359">
        <f t="shared" si="1574"/>
        <v>0</v>
      </c>
      <c r="Z8359">
        <f t="shared" si="1575"/>
        <v>0</v>
      </c>
    </row>
    <row r="8360" spans="2:26" x14ac:dyDescent="0.25">
      <c r="B8360" s="11">
        <f t="shared" si="1576"/>
        <v>44909.833333313087</v>
      </c>
      <c r="C8360" s="1">
        <f t="shared" si="1567"/>
        <v>12</v>
      </c>
      <c r="D8360" s="1">
        <f t="shared" si="1568"/>
        <v>3</v>
      </c>
      <c r="E8360" s="12">
        <f t="shared" si="1569"/>
        <v>21</v>
      </c>
      <c r="F8360" s="124" t="str">
        <f t="shared" si="1570"/>
        <v>0</v>
      </c>
      <c r="G8360" s="1">
        <f ca="1">(OFFSET(O8360,0,MATCH(Customer!$J$6,'CDH &amp; HDH'!$P$11:$X$11,0)))</f>
        <v>48</v>
      </c>
      <c r="H8360" s="1" t="str">
        <f t="shared" si="1571"/>
        <v>Heating</v>
      </c>
      <c r="I8360" s="1">
        <f ca="1">OFFSET(IF($H8360="Cooling",Customer!$C$25,Customer!$C$52),E8360,D8360)</f>
        <v>66</v>
      </c>
      <c r="J8360" s="1">
        <f ca="1">OFFSET(IF($H8360="Cooling",Customer!$L$25,Customer!$L$52),$E8360,$D8360)</f>
        <v>64</v>
      </c>
      <c r="K8360" s="16">
        <f t="shared" si="1572"/>
        <v>0</v>
      </c>
      <c r="L8360" s="16">
        <f t="shared" si="1573"/>
        <v>0</v>
      </c>
      <c r="M8360" s="17">
        <f t="shared" ca="1" si="1577"/>
        <v>18</v>
      </c>
      <c r="N8360" s="17">
        <f t="shared" ca="1" si="1578"/>
        <v>16</v>
      </c>
      <c r="O8360" s="4"/>
      <c r="P8360" s="4">
        <v>26</v>
      </c>
      <c r="Q8360" s="4">
        <v>25</v>
      </c>
      <c r="R8360" s="4">
        <v>42</v>
      </c>
      <c r="S8360" s="4">
        <v>29</v>
      </c>
      <c r="T8360" s="4">
        <v>41</v>
      </c>
      <c r="U8360" s="4">
        <v>31</v>
      </c>
      <c r="V8360" s="13">
        <v>48</v>
      </c>
      <c r="W8360" s="4">
        <v>25</v>
      </c>
      <c r="X8360" s="4">
        <v>27</v>
      </c>
      <c r="Y8360">
        <f t="shared" si="1574"/>
        <v>0</v>
      </c>
      <c r="Z8360">
        <f t="shared" si="1575"/>
        <v>0</v>
      </c>
    </row>
    <row r="8361" spans="2:26" x14ac:dyDescent="0.25">
      <c r="B8361" s="11">
        <f t="shared" si="1576"/>
        <v>44909.874999979751</v>
      </c>
      <c r="C8361" s="1">
        <f t="shared" si="1567"/>
        <v>12</v>
      </c>
      <c r="D8361" s="1">
        <f t="shared" si="1568"/>
        <v>3</v>
      </c>
      <c r="E8361" s="12">
        <f t="shared" si="1569"/>
        <v>22</v>
      </c>
      <c r="F8361" s="124" t="str">
        <f t="shared" si="1570"/>
        <v>0</v>
      </c>
      <c r="G8361" s="1">
        <f ca="1">(OFFSET(O8361,0,MATCH(Customer!$J$6,'CDH &amp; HDH'!$P$11:$X$11,0)))</f>
        <v>45</v>
      </c>
      <c r="H8361" s="1" t="str">
        <f t="shared" si="1571"/>
        <v>Heating</v>
      </c>
      <c r="I8361" s="1">
        <f ca="1">OFFSET(IF($H8361="Cooling",Customer!$C$25,Customer!$C$52),E8361,D8361)</f>
        <v>66</v>
      </c>
      <c r="J8361" s="1">
        <f ca="1">OFFSET(IF($H8361="Cooling",Customer!$L$25,Customer!$L$52),$E8361,$D8361)</f>
        <v>64</v>
      </c>
      <c r="K8361" s="16">
        <f t="shared" si="1572"/>
        <v>0</v>
      </c>
      <c r="L8361" s="16">
        <f t="shared" si="1573"/>
        <v>0</v>
      </c>
      <c r="M8361" s="17">
        <f t="shared" ca="1" si="1577"/>
        <v>21</v>
      </c>
      <c r="N8361" s="17">
        <f t="shared" ca="1" si="1578"/>
        <v>19</v>
      </c>
      <c r="O8361" s="4"/>
      <c r="P8361" s="4">
        <v>26</v>
      </c>
      <c r="Q8361" s="4">
        <v>24</v>
      </c>
      <c r="R8361" s="4">
        <v>41</v>
      </c>
      <c r="S8361" s="4">
        <v>28</v>
      </c>
      <c r="T8361" s="4">
        <v>40</v>
      </c>
      <c r="U8361" s="4">
        <v>30</v>
      </c>
      <c r="V8361" s="13">
        <v>45</v>
      </c>
      <c r="W8361" s="4">
        <v>25</v>
      </c>
      <c r="X8361" s="4">
        <v>28</v>
      </c>
      <c r="Y8361">
        <f t="shared" si="1574"/>
        <v>0</v>
      </c>
      <c r="Z8361">
        <f t="shared" si="1575"/>
        <v>0</v>
      </c>
    </row>
    <row r="8362" spans="2:26" x14ac:dyDescent="0.25">
      <c r="B8362" s="11">
        <f t="shared" si="1576"/>
        <v>44909.916666646415</v>
      </c>
      <c r="C8362" s="1">
        <f t="shared" si="1567"/>
        <v>12</v>
      </c>
      <c r="D8362" s="1">
        <f t="shared" si="1568"/>
        <v>3</v>
      </c>
      <c r="E8362" s="12">
        <f t="shared" si="1569"/>
        <v>23</v>
      </c>
      <c r="F8362" s="124" t="str">
        <f t="shared" si="1570"/>
        <v>0</v>
      </c>
      <c r="G8362" s="1">
        <f ca="1">(OFFSET(O8362,0,MATCH(Customer!$J$6,'CDH &amp; HDH'!$P$11:$X$11,0)))</f>
        <v>41</v>
      </c>
      <c r="H8362" s="1" t="str">
        <f t="shared" si="1571"/>
        <v>Heating</v>
      </c>
      <c r="I8362" s="1">
        <f ca="1">OFFSET(IF($H8362="Cooling",Customer!$C$25,Customer!$C$52),E8362,D8362)</f>
        <v>66</v>
      </c>
      <c r="J8362" s="1">
        <f ca="1">OFFSET(IF($H8362="Cooling",Customer!$L$25,Customer!$L$52),$E8362,$D8362)</f>
        <v>64</v>
      </c>
      <c r="K8362" s="16">
        <f t="shared" si="1572"/>
        <v>0</v>
      </c>
      <c r="L8362" s="16">
        <f t="shared" si="1573"/>
        <v>0</v>
      </c>
      <c r="M8362" s="17">
        <f t="shared" ca="1" si="1577"/>
        <v>25</v>
      </c>
      <c r="N8362" s="17">
        <f t="shared" ca="1" si="1578"/>
        <v>23</v>
      </c>
      <c r="O8362" s="4"/>
      <c r="P8362" s="4">
        <v>23</v>
      </c>
      <c r="Q8362" s="4">
        <v>24</v>
      </c>
      <c r="R8362" s="4">
        <v>39</v>
      </c>
      <c r="S8362" s="4">
        <v>30</v>
      </c>
      <c r="T8362" s="4">
        <v>40</v>
      </c>
      <c r="U8362" s="4">
        <v>30</v>
      </c>
      <c r="V8362" s="13">
        <v>41</v>
      </c>
      <c r="W8362" s="4">
        <v>25</v>
      </c>
      <c r="X8362" s="4">
        <v>24</v>
      </c>
      <c r="Y8362">
        <f t="shared" si="1574"/>
        <v>0</v>
      </c>
      <c r="Z8362">
        <f t="shared" si="1575"/>
        <v>0</v>
      </c>
    </row>
    <row r="8363" spans="2:26" x14ac:dyDescent="0.25">
      <c r="B8363" s="11">
        <f t="shared" si="1576"/>
        <v>44909.958333313079</v>
      </c>
      <c r="C8363" s="1">
        <f t="shared" si="1567"/>
        <v>12</v>
      </c>
      <c r="D8363" s="1">
        <f t="shared" si="1568"/>
        <v>3</v>
      </c>
      <c r="E8363" s="12">
        <f t="shared" si="1569"/>
        <v>24</v>
      </c>
      <c r="F8363" s="124" t="str">
        <f t="shared" si="1570"/>
        <v>0</v>
      </c>
      <c r="G8363" s="1">
        <f ca="1">(OFFSET(O8363,0,MATCH(Customer!$J$6,'CDH &amp; HDH'!$P$11:$X$11,0)))</f>
        <v>41</v>
      </c>
      <c r="H8363" s="1" t="str">
        <f t="shared" si="1571"/>
        <v>Heating</v>
      </c>
      <c r="I8363" s="1">
        <f ca="1">OFFSET(IF($H8363="Cooling",Customer!$C$25,Customer!$C$52),E8363,D8363)</f>
        <v>66</v>
      </c>
      <c r="J8363" s="1">
        <f ca="1">OFFSET(IF($H8363="Cooling",Customer!$L$25,Customer!$L$52),$E8363,$D8363)</f>
        <v>64</v>
      </c>
      <c r="K8363" s="16">
        <f t="shared" si="1572"/>
        <v>0</v>
      </c>
      <c r="L8363" s="16">
        <f t="shared" si="1573"/>
        <v>0</v>
      </c>
      <c r="M8363" s="17">
        <f t="shared" ca="1" si="1577"/>
        <v>25</v>
      </c>
      <c r="N8363" s="17">
        <f t="shared" ca="1" si="1578"/>
        <v>23</v>
      </c>
      <c r="O8363" s="4"/>
      <c r="P8363" s="4">
        <v>22</v>
      </c>
      <c r="Q8363" s="4">
        <v>24</v>
      </c>
      <c r="R8363" s="4">
        <v>37</v>
      </c>
      <c r="S8363" s="4">
        <v>31</v>
      </c>
      <c r="T8363" s="4">
        <v>40</v>
      </c>
      <c r="U8363" s="4">
        <v>30</v>
      </c>
      <c r="V8363" s="13">
        <v>41</v>
      </c>
      <c r="W8363" s="4">
        <v>25</v>
      </c>
      <c r="X8363" s="4">
        <v>22</v>
      </c>
      <c r="Y8363">
        <f t="shared" si="1574"/>
        <v>0</v>
      </c>
      <c r="Z8363">
        <f t="shared" si="1575"/>
        <v>0</v>
      </c>
    </row>
    <row r="8364" spans="2:26" x14ac:dyDescent="0.25">
      <c r="B8364" s="11">
        <f t="shared" si="1576"/>
        <v>44909.999999979744</v>
      </c>
      <c r="C8364" s="1">
        <f t="shared" si="1567"/>
        <v>12</v>
      </c>
      <c r="D8364" s="1">
        <f t="shared" si="1568"/>
        <v>4</v>
      </c>
      <c r="E8364" s="12">
        <f t="shared" si="1569"/>
        <v>1</v>
      </c>
      <c r="F8364" s="124" t="str">
        <f t="shared" si="1570"/>
        <v>0</v>
      </c>
      <c r="G8364" s="1">
        <f ca="1">(OFFSET(O8364,0,MATCH(Customer!$J$6,'CDH &amp; HDH'!$P$11:$X$11,0)))</f>
        <v>39</v>
      </c>
      <c r="H8364" s="1" t="str">
        <f t="shared" si="1571"/>
        <v>Heating</v>
      </c>
      <c r="I8364" s="1">
        <f ca="1">OFFSET(IF($H8364="Cooling",Customer!$C$25,Customer!$C$52),E8364,D8364)</f>
        <v>66</v>
      </c>
      <c r="J8364" s="1">
        <f ca="1">OFFSET(IF($H8364="Cooling",Customer!$L$25,Customer!$L$52),$E8364,$D8364)</f>
        <v>64</v>
      </c>
      <c r="K8364" s="16">
        <f t="shared" si="1572"/>
        <v>0</v>
      </c>
      <c r="L8364" s="16">
        <f t="shared" si="1573"/>
        <v>0</v>
      </c>
      <c r="M8364" s="17">
        <f t="shared" ca="1" si="1577"/>
        <v>27</v>
      </c>
      <c r="N8364" s="17">
        <f t="shared" ca="1" si="1578"/>
        <v>25</v>
      </c>
      <c r="O8364" s="4"/>
      <c r="P8364" s="4">
        <v>22</v>
      </c>
      <c r="Q8364" s="4">
        <v>23</v>
      </c>
      <c r="R8364" s="4">
        <v>35</v>
      </c>
      <c r="S8364" s="4">
        <v>31</v>
      </c>
      <c r="T8364" s="4">
        <v>40</v>
      </c>
      <c r="U8364" s="4">
        <v>30</v>
      </c>
      <c r="V8364" s="13">
        <v>39</v>
      </c>
      <c r="W8364" s="4">
        <v>25</v>
      </c>
      <c r="X8364" s="4">
        <v>22</v>
      </c>
      <c r="Y8364">
        <f t="shared" si="1574"/>
        <v>0</v>
      </c>
      <c r="Z8364">
        <f t="shared" si="1575"/>
        <v>0</v>
      </c>
    </row>
    <row r="8365" spans="2:26" x14ac:dyDescent="0.25">
      <c r="B8365" s="11">
        <f t="shared" si="1576"/>
        <v>44910.041666646408</v>
      </c>
      <c r="C8365" s="1">
        <f t="shared" si="1567"/>
        <v>12</v>
      </c>
      <c r="D8365" s="1">
        <f t="shared" si="1568"/>
        <v>4</v>
      </c>
      <c r="E8365" s="12">
        <f t="shared" si="1569"/>
        <v>2</v>
      </c>
      <c r="F8365" s="124" t="str">
        <f t="shared" si="1570"/>
        <v>0</v>
      </c>
      <c r="G8365" s="1">
        <f ca="1">(OFFSET(O8365,0,MATCH(Customer!$J$6,'CDH &amp; HDH'!$P$11:$X$11,0)))</f>
        <v>39</v>
      </c>
      <c r="H8365" s="1" t="str">
        <f t="shared" si="1571"/>
        <v>Heating</v>
      </c>
      <c r="I8365" s="1">
        <f ca="1">OFFSET(IF($H8365="Cooling",Customer!$C$25,Customer!$C$52),E8365,D8365)</f>
        <v>66</v>
      </c>
      <c r="J8365" s="1">
        <f ca="1">OFFSET(IF($H8365="Cooling",Customer!$L$25,Customer!$L$52),$E8365,$D8365)</f>
        <v>64</v>
      </c>
      <c r="K8365" s="16">
        <f t="shared" si="1572"/>
        <v>0</v>
      </c>
      <c r="L8365" s="16">
        <f t="shared" si="1573"/>
        <v>0</v>
      </c>
      <c r="M8365" s="17">
        <f t="shared" ca="1" si="1577"/>
        <v>27</v>
      </c>
      <c r="N8365" s="17">
        <f t="shared" ca="1" si="1578"/>
        <v>25</v>
      </c>
      <c r="O8365" s="4"/>
      <c r="P8365" s="4">
        <v>25</v>
      </c>
      <c r="Q8365" s="4">
        <v>24</v>
      </c>
      <c r="R8365" s="4">
        <v>34</v>
      </c>
      <c r="S8365" s="4">
        <v>32</v>
      </c>
      <c r="T8365" s="4">
        <v>40</v>
      </c>
      <c r="U8365" s="4">
        <v>30</v>
      </c>
      <c r="V8365" s="13">
        <v>39</v>
      </c>
      <c r="W8365" s="4">
        <v>23</v>
      </c>
      <c r="X8365" s="4">
        <v>22</v>
      </c>
      <c r="Y8365">
        <f t="shared" si="1574"/>
        <v>0</v>
      </c>
      <c r="Z8365">
        <f t="shared" si="1575"/>
        <v>0</v>
      </c>
    </row>
    <row r="8366" spans="2:26" x14ac:dyDescent="0.25">
      <c r="B8366" s="11">
        <f t="shared" si="1576"/>
        <v>44910.083333313072</v>
      </c>
      <c r="C8366" s="1">
        <f t="shared" si="1567"/>
        <v>12</v>
      </c>
      <c r="D8366" s="1">
        <f t="shared" si="1568"/>
        <v>4</v>
      </c>
      <c r="E8366" s="12">
        <f t="shared" si="1569"/>
        <v>3</v>
      </c>
      <c r="F8366" s="124" t="str">
        <f t="shared" si="1570"/>
        <v>0</v>
      </c>
      <c r="G8366" s="1">
        <f ca="1">(OFFSET(O8366,0,MATCH(Customer!$J$6,'CDH &amp; HDH'!$P$11:$X$11,0)))</f>
        <v>39</v>
      </c>
      <c r="H8366" s="1" t="str">
        <f t="shared" si="1571"/>
        <v>Heating</v>
      </c>
      <c r="I8366" s="1">
        <f ca="1">OFFSET(IF($H8366="Cooling",Customer!$C$25,Customer!$C$52),E8366,D8366)</f>
        <v>66</v>
      </c>
      <c r="J8366" s="1">
        <f ca="1">OFFSET(IF($H8366="Cooling",Customer!$L$25,Customer!$L$52),$E8366,$D8366)</f>
        <v>64</v>
      </c>
      <c r="K8366" s="16">
        <f t="shared" si="1572"/>
        <v>0</v>
      </c>
      <c r="L8366" s="16">
        <f t="shared" si="1573"/>
        <v>0</v>
      </c>
      <c r="M8366" s="17">
        <f t="shared" ca="1" si="1577"/>
        <v>27</v>
      </c>
      <c r="N8366" s="17">
        <f t="shared" ca="1" si="1578"/>
        <v>25</v>
      </c>
      <c r="O8366" s="4"/>
      <c r="P8366" s="4">
        <v>25</v>
      </c>
      <c r="Q8366" s="4">
        <v>23</v>
      </c>
      <c r="R8366" s="4">
        <v>33</v>
      </c>
      <c r="S8366" s="4">
        <v>32</v>
      </c>
      <c r="T8366" s="4">
        <v>41</v>
      </c>
      <c r="U8366" s="4">
        <v>30</v>
      </c>
      <c r="V8366" s="13">
        <v>39</v>
      </c>
      <c r="W8366" s="4">
        <v>22</v>
      </c>
      <c r="X8366" s="4">
        <v>23</v>
      </c>
      <c r="Y8366">
        <f t="shared" si="1574"/>
        <v>0</v>
      </c>
      <c r="Z8366">
        <f t="shared" si="1575"/>
        <v>0</v>
      </c>
    </row>
    <row r="8367" spans="2:26" x14ac:dyDescent="0.25">
      <c r="B8367" s="11">
        <f t="shared" si="1576"/>
        <v>44910.124999979736</v>
      </c>
      <c r="C8367" s="1">
        <f t="shared" si="1567"/>
        <v>12</v>
      </c>
      <c r="D8367" s="1">
        <f t="shared" si="1568"/>
        <v>4</v>
      </c>
      <c r="E8367" s="12">
        <f t="shared" si="1569"/>
        <v>4</v>
      </c>
      <c r="F8367" s="124" t="str">
        <f t="shared" si="1570"/>
        <v>0</v>
      </c>
      <c r="G8367" s="1">
        <f ca="1">(OFFSET(O8367,0,MATCH(Customer!$J$6,'CDH &amp; HDH'!$P$11:$X$11,0)))</f>
        <v>39</v>
      </c>
      <c r="H8367" s="1" t="str">
        <f t="shared" si="1571"/>
        <v>Heating</v>
      </c>
      <c r="I8367" s="1">
        <f ca="1">OFFSET(IF($H8367="Cooling",Customer!$C$25,Customer!$C$52),E8367,D8367)</f>
        <v>66</v>
      </c>
      <c r="J8367" s="1">
        <f ca="1">OFFSET(IF($H8367="Cooling",Customer!$L$25,Customer!$L$52),$E8367,$D8367)</f>
        <v>64</v>
      </c>
      <c r="K8367" s="16">
        <f t="shared" si="1572"/>
        <v>0</v>
      </c>
      <c r="L8367" s="16">
        <f t="shared" si="1573"/>
        <v>0</v>
      </c>
      <c r="M8367" s="17">
        <f t="shared" ca="1" si="1577"/>
        <v>27</v>
      </c>
      <c r="N8367" s="17">
        <f t="shared" ca="1" si="1578"/>
        <v>25</v>
      </c>
      <c r="O8367" s="4"/>
      <c r="P8367" s="4">
        <v>26</v>
      </c>
      <c r="Q8367" s="4">
        <v>24</v>
      </c>
      <c r="R8367" s="4">
        <v>32</v>
      </c>
      <c r="S8367" s="4">
        <v>32</v>
      </c>
      <c r="T8367" s="4">
        <v>41</v>
      </c>
      <c r="U8367" s="4">
        <v>31</v>
      </c>
      <c r="V8367" s="13">
        <v>39</v>
      </c>
      <c r="W8367" s="4">
        <v>23</v>
      </c>
      <c r="X8367" s="4">
        <v>23</v>
      </c>
      <c r="Y8367">
        <f t="shared" si="1574"/>
        <v>0</v>
      </c>
      <c r="Z8367">
        <f t="shared" si="1575"/>
        <v>0</v>
      </c>
    </row>
    <row r="8368" spans="2:26" x14ac:dyDescent="0.25">
      <c r="B8368" s="11">
        <f t="shared" si="1576"/>
        <v>44910.166666646401</v>
      </c>
      <c r="C8368" s="1">
        <f t="shared" si="1567"/>
        <v>12</v>
      </c>
      <c r="D8368" s="1">
        <f t="shared" si="1568"/>
        <v>4</v>
      </c>
      <c r="E8368" s="12">
        <f t="shared" si="1569"/>
        <v>5</v>
      </c>
      <c r="F8368" s="124" t="str">
        <f t="shared" si="1570"/>
        <v>0</v>
      </c>
      <c r="G8368" s="1">
        <f ca="1">(OFFSET(O8368,0,MATCH(Customer!$J$6,'CDH &amp; HDH'!$P$11:$X$11,0)))</f>
        <v>39</v>
      </c>
      <c r="H8368" s="1" t="str">
        <f t="shared" si="1571"/>
        <v>Heating</v>
      </c>
      <c r="I8368" s="1">
        <f ca="1">OFFSET(IF($H8368="Cooling",Customer!$C$25,Customer!$C$52),E8368,D8368)</f>
        <v>66</v>
      </c>
      <c r="J8368" s="1">
        <f ca="1">OFFSET(IF($H8368="Cooling",Customer!$L$25,Customer!$L$52),$E8368,$D8368)</f>
        <v>64</v>
      </c>
      <c r="K8368" s="16">
        <f t="shared" si="1572"/>
        <v>0</v>
      </c>
      <c r="L8368" s="16">
        <f t="shared" si="1573"/>
        <v>0</v>
      </c>
      <c r="M8368" s="17">
        <f t="shared" ca="1" si="1577"/>
        <v>27</v>
      </c>
      <c r="N8368" s="17">
        <f t="shared" ca="1" si="1578"/>
        <v>25</v>
      </c>
      <c r="O8368" s="4"/>
      <c r="P8368" s="4">
        <v>26</v>
      </c>
      <c r="Q8368" s="4">
        <v>24</v>
      </c>
      <c r="R8368" s="4">
        <v>32</v>
      </c>
      <c r="S8368" s="4">
        <v>32</v>
      </c>
      <c r="T8368" s="4">
        <v>41</v>
      </c>
      <c r="U8368" s="4">
        <v>31</v>
      </c>
      <c r="V8368" s="13">
        <v>39</v>
      </c>
      <c r="W8368" s="4">
        <v>24</v>
      </c>
      <c r="X8368" s="4">
        <v>24</v>
      </c>
      <c r="Y8368">
        <f t="shared" si="1574"/>
        <v>0</v>
      </c>
      <c r="Z8368">
        <f t="shared" si="1575"/>
        <v>0</v>
      </c>
    </row>
    <row r="8369" spans="2:26" x14ac:dyDescent="0.25">
      <c r="B8369" s="11">
        <f t="shared" si="1576"/>
        <v>44910.208333313065</v>
      </c>
      <c r="C8369" s="1">
        <f t="shared" si="1567"/>
        <v>12</v>
      </c>
      <c r="D8369" s="1">
        <f t="shared" si="1568"/>
        <v>4</v>
      </c>
      <c r="E8369" s="12">
        <f t="shared" si="1569"/>
        <v>6</v>
      </c>
      <c r="F8369" s="124" t="str">
        <f t="shared" si="1570"/>
        <v>0</v>
      </c>
      <c r="G8369" s="1">
        <f ca="1">(OFFSET(O8369,0,MATCH(Customer!$J$6,'CDH &amp; HDH'!$P$11:$X$11,0)))</f>
        <v>39</v>
      </c>
      <c r="H8369" s="1" t="str">
        <f t="shared" si="1571"/>
        <v>Heating</v>
      </c>
      <c r="I8369" s="1">
        <f ca="1">OFFSET(IF($H8369="Cooling",Customer!$C$25,Customer!$C$52),E8369,D8369)</f>
        <v>66</v>
      </c>
      <c r="J8369" s="1">
        <f ca="1">OFFSET(IF($H8369="Cooling",Customer!$L$25,Customer!$L$52),$E8369,$D8369)</f>
        <v>64</v>
      </c>
      <c r="K8369" s="16">
        <f t="shared" si="1572"/>
        <v>0</v>
      </c>
      <c r="L8369" s="16">
        <f t="shared" si="1573"/>
        <v>0</v>
      </c>
      <c r="M8369" s="17">
        <f t="shared" ca="1" si="1577"/>
        <v>27</v>
      </c>
      <c r="N8369" s="17">
        <f t="shared" ca="1" si="1578"/>
        <v>25</v>
      </c>
      <c r="O8369" s="4"/>
      <c r="P8369" s="4">
        <v>28</v>
      </c>
      <c r="Q8369" s="4">
        <v>25</v>
      </c>
      <c r="R8369" s="4">
        <v>32</v>
      </c>
      <c r="S8369" s="4">
        <v>32</v>
      </c>
      <c r="T8369" s="4">
        <v>41</v>
      </c>
      <c r="U8369" s="4">
        <v>32</v>
      </c>
      <c r="V8369" s="13">
        <v>39</v>
      </c>
      <c r="W8369" s="4">
        <v>24</v>
      </c>
      <c r="X8369" s="4">
        <v>23</v>
      </c>
      <c r="Y8369">
        <f t="shared" si="1574"/>
        <v>0</v>
      </c>
      <c r="Z8369">
        <f t="shared" si="1575"/>
        <v>0</v>
      </c>
    </row>
    <row r="8370" spans="2:26" x14ac:dyDescent="0.25">
      <c r="B8370" s="11">
        <f t="shared" si="1576"/>
        <v>44910.249999979729</v>
      </c>
      <c r="C8370" s="1">
        <f t="shared" si="1567"/>
        <v>12</v>
      </c>
      <c r="D8370" s="1">
        <f t="shared" si="1568"/>
        <v>4</v>
      </c>
      <c r="E8370" s="12">
        <f t="shared" si="1569"/>
        <v>7</v>
      </c>
      <c r="F8370" s="124" t="str">
        <f t="shared" si="1570"/>
        <v>0</v>
      </c>
      <c r="G8370" s="1">
        <f ca="1">(OFFSET(O8370,0,MATCH(Customer!$J$6,'CDH &amp; HDH'!$P$11:$X$11,0)))</f>
        <v>38</v>
      </c>
      <c r="H8370" s="1" t="str">
        <f t="shared" si="1571"/>
        <v>Heating</v>
      </c>
      <c r="I8370" s="1">
        <f ca="1">OFFSET(IF($H8370="Cooling",Customer!$C$25,Customer!$C$52),E8370,D8370)</f>
        <v>66</v>
      </c>
      <c r="J8370" s="1">
        <f ca="1">OFFSET(IF($H8370="Cooling",Customer!$L$25,Customer!$L$52),$E8370,$D8370)</f>
        <v>64</v>
      </c>
      <c r="K8370" s="16">
        <f t="shared" si="1572"/>
        <v>0</v>
      </c>
      <c r="L8370" s="16">
        <f t="shared" si="1573"/>
        <v>0</v>
      </c>
      <c r="M8370" s="17">
        <f t="shared" ca="1" si="1577"/>
        <v>28</v>
      </c>
      <c r="N8370" s="17">
        <f t="shared" ca="1" si="1578"/>
        <v>26</v>
      </c>
      <c r="O8370" s="4"/>
      <c r="P8370" s="4">
        <v>28</v>
      </c>
      <c r="Q8370" s="4">
        <v>25</v>
      </c>
      <c r="R8370" s="4">
        <v>32</v>
      </c>
      <c r="S8370" s="4">
        <v>32</v>
      </c>
      <c r="T8370" s="4">
        <v>45</v>
      </c>
      <c r="U8370" s="4">
        <v>32</v>
      </c>
      <c r="V8370" s="13">
        <v>38</v>
      </c>
      <c r="W8370" s="4">
        <v>25</v>
      </c>
      <c r="X8370" s="4">
        <v>23</v>
      </c>
      <c r="Y8370">
        <f t="shared" si="1574"/>
        <v>0</v>
      </c>
      <c r="Z8370">
        <f t="shared" si="1575"/>
        <v>0</v>
      </c>
    </row>
    <row r="8371" spans="2:26" x14ac:dyDescent="0.25">
      <c r="B8371" s="11">
        <f t="shared" si="1576"/>
        <v>44910.291666646393</v>
      </c>
      <c r="C8371" s="1">
        <f t="shared" si="1567"/>
        <v>12</v>
      </c>
      <c r="D8371" s="1">
        <f t="shared" si="1568"/>
        <v>4</v>
      </c>
      <c r="E8371" s="12">
        <f t="shared" si="1569"/>
        <v>8</v>
      </c>
      <c r="F8371" s="124" t="str">
        <f t="shared" si="1570"/>
        <v>0</v>
      </c>
      <c r="G8371" s="1">
        <f ca="1">(OFFSET(O8371,0,MATCH(Customer!$J$6,'CDH &amp; HDH'!$P$11:$X$11,0)))</f>
        <v>38</v>
      </c>
      <c r="H8371" s="1" t="str">
        <f t="shared" si="1571"/>
        <v>Heating</v>
      </c>
      <c r="I8371" s="1">
        <f ca="1">OFFSET(IF($H8371="Cooling",Customer!$C$25,Customer!$C$52),E8371,D8371)</f>
        <v>70</v>
      </c>
      <c r="J8371" s="1">
        <f ca="1">OFFSET(IF($H8371="Cooling",Customer!$L$25,Customer!$L$52),$E8371,$D8371)</f>
        <v>70</v>
      </c>
      <c r="K8371" s="16">
        <f t="shared" si="1572"/>
        <v>0</v>
      </c>
      <c r="L8371" s="16">
        <f t="shared" si="1573"/>
        <v>0</v>
      </c>
      <c r="M8371" s="17">
        <f t="shared" ca="1" si="1577"/>
        <v>32</v>
      </c>
      <c r="N8371" s="17">
        <f t="shared" ca="1" si="1578"/>
        <v>32</v>
      </c>
      <c r="O8371" s="4"/>
      <c r="P8371" s="4">
        <v>28</v>
      </c>
      <c r="Q8371" s="4">
        <v>26</v>
      </c>
      <c r="R8371" s="4">
        <v>32</v>
      </c>
      <c r="S8371" s="4">
        <v>32</v>
      </c>
      <c r="T8371" s="4">
        <v>41</v>
      </c>
      <c r="U8371" s="4">
        <v>34</v>
      </c>
      <c r="V8371" s="13">
        <v>38</v>
      </c>
      <c r="W8371" s="4">
        <v>26</v>
      </c>
      <c r="X8371" s="4">
        <v>25</v>
      </c>
      <c r="Y8371">
        <f t="shared" si="1574"/>
        <v>0</v>
      </c>
      <c r="Z8371">
        <f t="shared" si="1575"/>
        <v>0</v>
      </c>
    </row>
    <row r="8372" spans="2:26" x14ac:dyDescent="0.25">
      <c r="B8372" s="11">
        <f t="shared" si="1576"/>
        <v>44910.333333313058</v>
      </c>
      <c r="C8372" s="1">
        <f t="shared" si="1567"/>
        <v>12</v>
      </c>
      <c r="D8372" s="1">
        <f t="shared" si="1568"/>
        <v>4</v>
      </c>
      <c r="E8372" s="12">
        <f t="shared" si="1569"/>
        <v>9</v>
      </c>
      <c r="F8372" s="124" t="str">
        <f t="shared" si="1570"/>
        <v>0</v>
      </c>
      <c r="G8372" s="1">
        <f ca="1">(OFFSET(O8372,0,MATCH(Customer!$J$6,'CDH &amp; HDH'!$P$11:$X$11,0)))</f>
        <v>37</v>
      </c>
      <c r="H8372" s="1" t="str">
        <f t="shared" si="1571"/>
        <v>Heating</v>
      </c>
      <c r="I8372" s="1">
        <f ca="1">OFFSET(IF($H8372="Cooling",Customer!$C$25,Customer!$C$52),E8372,D8372)</f>
        <v>70</v>
      </c>
      <c r="J8372" s="1">
        <f ca="1">OFFSET(IF($H8372="Cooling",Customer!$L$25,Customer!$L$52),$E8372,$D8372)</f>
        <v>70</v>
      </c>
      <c r="K8372" s="16">
        <f t="shared" si="1572"/>
        <v>0</v>
      </c>
      <c r="L8372" s="16">
        <f t="shared" si="1573"/>
        <v>0</v>
      </c>
      <c r="M8372" s="17">
        <f t="shared" ca="1" si="1577"/>
        <v>33</v>
      </c>
      <c r="N8372" s="17">
        <f t="shared" ca="1" si="1578"/>
        <v>33</v>
      </c>
      <c r="O8372" s="4"/>
      <c r="P8372" s="4">
        <v>30</v>
      </c>
      <c r="Q8372" s="4">
        <v>28</v>
      </c>
      <c r="R8372" s="4">
        <v>32</v>
      </c>
      <c r="S8372" s="4">
        <v>32</v>
      </c>
      <c r="T8372" s="4">
        <v>44</v>
      </c>
      <c r="U8372" s="4">
        <v>35</v>
      </c>
      <c r="V8372" s="13">
        <v>37</v>
      </c>
      <c r="W8372" s="4">
        <v>28</v>
      </c>
      <c r="X8372" s="4">
        <v>27</v>
      </c>
      <c r="Y8372">
        <f t="shared" si="1574"/>
        <v>0</v>
      </c>
      <c r="Z8372">
        <f t="shared" si="1575"/>
        <v>0</v>
      </c>
    </row>
    <row r="8373" spans="2:26" x14ac:dyDescent="0.25">
      <c r="B8373" s="11">
        <f t="shared" si="1576"/>
        <v>44910.374999979722</v>
      </c>
      <c r="C8373" s="1">
        <f t="shared" si="1567"/>
        <v>12</v>
      </c>
      <c r="D8373" s="1">
        <f t="shared" si="1568"/>
        <v>4</v>
      </c>
      <c r="E8373" s="12">
        <f t="shared" si="1569"/>
        <v>10</v>
      </c>
      <c r="F8373" s="124" t="str">
        <f t="shared" si="1570"/>
        <v>0</v>
      </c>
      <c r="G8373" s="1">
        <f ca="1">(OFFSET(O8373,0,MATCH(Customer!$J$6,'CDH &amp; HDH'!$P$11:$X$11,0)))</f>
        <v>37</v>
      </c>
      <c r="H8373" s="1" t="str">
        <f t="shared" si="1571"/>
        <v>Heating</v>
      </c>
      <c r="I8373" s="1">
        <f ca="1">OFFSET(IF($H8373="Cooling",Customer!$C$25,Customer!$C$52),E8373,D8373)</f>
        <v>70</v>
      </c>
      <c r="J8373" s="1">
        <f ca="1">OFFSET(IF($H8373="Cooling",Customer!$L$25,Customer!$L$52),$E8373,$D8373)</f>
        <v>70</v>
      </c>
      <c r="K8373" s="16">
        <f t="shared" si="1572"/>
        <v>0</v>
      </c>
      <c r="L8373" s="16">
        <f t="shared" si="1573"/>
        <v>0</v>
      </c>
      <c r="M8373" s="17">
        <f t="shared" ca="1" si="1577"/>
        <v>33</v>
      </c>
      <c r="N8373" s="17">
        <f t="shared" ca="1" si="1578"/>
        <v>33</v>
      </c>
      <c r="O8373" s="4"/>
      <c r="P8373" s="4">
        <v>33</v>
      </c>
      <c r="Q8373" s="4">
        <v>29</v>
      </c>
      <c r="R8373" s="4">
        <v>32</v>
      </c>
      <c r="S8373" s="4">
        <v>32</v>
      </c>
      <c r="T8373" s="4">
        <v>44</v>
      </c>
      <c r="U8373" s="4">
        <v>37</v>
      </c>
      <c r="V8373" s="13">
        <v>37</v>
      </c>
      <c r="W8373" s="4">
        <v>30</v>
      </c>
      <c r="X8373" s="4">
        <v>29</v>
      </c>
      <c r="Y8373">
        <f t="shared" si="1574"/>
        <v>0</v>
      </c>
      <c r="Z8373">
        <f t="shared" si="1575"/>
        <v>0</v>
      </c>
    </row>
    <row r="8374" spans="2:26" x14ac:dyDescent="0.25">
      <c r="B8374" s="11">
        <f t="shared" si="1576"/>
        <v>44910.416666646386</v>
      </c>
      <c r="C8374" s="1">
        <f t="shared" si="1567"/>
        <v>12</v>
      </c>
      <c r="D8374" s="1">
        <f t="shared" si="1568"/>
        <v>4</v>
      </c>
      <c r="E8374" s="12">
        <f t="shared" si="1569"/>
        <v>11</v>
      </c>
      <c r="F8374" s="124" t="str">
        <f t="shared" si="1570"/>
        <v>0</v>
      </c>
      <c r="G8374" s="1">
        <f ca="1">(OFFSET(O8374,0,MATCH(Customer!$J$6,'CDH &amp; HDH'!$P$11:$X$11,0)))</f>
        <v>37</v>
      </c>
      <c r="H8374" s="1" t="str">
        <f t="shared" si="1571"/>
        <v>Heating</v>
      </c>
      <c r="I8374" s="1">
        <f ca="1">OFFSET(IF($H8374="Cooling",Customer!$C$25,Customer!$C$52),E8374,D8374)</f>
        <v>70</v>
      </c>
      <c r="J8374" s="1">
        <f ca="1">OFFSET(IF($H8374="Cooling",Customer!$L$25,Customer!$L$52),$E8374,$D8374)</f>
        <v>70</v>
      </c>
      <c r="K8374" s="16">
        <f t="shared" si="1572"/>
        <v>0</v>
      </c>
      <c r="L8374" s="16">
        <f t="shared" si="1573"/>
        <v>0</v>
      </c>
      <c r="M8374" s="17">
        <f t="shared" ca="1" si="1577"/>
        <v>33</v>
      </c>
      <c r="N8374" s="17">
        <f t="shared" ca="1" si="1578"/>
        <v>33</v>
      </c>
      <c r="O8374" s="4"/>
      <c r="P8374" s="4">
        <v>37</v>
      </c>
      <c r="Q8374" s="4">
        <v>30</v>
      </c>
      <c r="R8374" s="4">
        <v>32</v>
      </c>
      <c r="S8374" s="4">
        <v>33</v>
      </c>
      <c r="T8374" s="4">
        <v>44</v>
      </c>
      <c r="U8374" s="4">
        <v>40</v>
      </c>
      <c r="V8374" s="13">
        <v>37</v>
      </c>
      <c r="W8374" s="4">
        <v>33</v>
      </c>
      <c r="X8374" s="4">
        <v>35</v>
      </c>
      <c r="Y8374">
        <f t="shared" si="1574"/>
        <v>0</v>
      </c>
      <c r="Z8374">
        <f t="shared" si="1575"/>
        <v>0</v>
      </c>
    </row>
    <row r="8375" spans="2:26" x14ac:dyDescent="0.25">
      <c r="B8375" s="11">
        <f t="shared" si="1576"/>
        <v>44910.45833331305</v>
      </c>
      <c r="C8375" s="1">
        <f t="shared" si="1567"/>
        <v>12</v>
      </c>
      <c r="D8375" s="1">
        <f t="shared" si="1568"/>
        <v>4</v>
      </c>
      <c r="E8375" s="12">
        <f t="shared" si="1569"/>
        <v>12</v>
      </c>
      <c r="F8375" s="124" t="str">
        <f t="shared" si="1570"/>
        <v>0</v>
      </c>
      <c r="G8375" s="1">
        <f ca="1">(OFFSET(O8375,0,MATCH(Customer!$J$6,'CDH &amp; HDH'!$P$11:$X$11,0)))</f>
        <v>37</v>
      </c>
      <c r="H8375" s="1" t="str">
        <f t="shared" si="1571"/>
        <v>Heating</v>
      </c>
      <c r="I8375" s="1">
        <f ca="1">OFFSET(IF($H8375="Cooling",Customer!$C$25,Customer!$C$52),E8375,D8375)</f>
        <v>70</v>
      </c>
      <c r="J8375" s="1">
        <f ca="1">OFFSET(IF($H8375="Cooling",Customer!$L$25,Customer!$L$52),$E8375,$D8375)</f>
        <v>70</v>
      </c>
      <c r="K8375" s="16">
        <f t="shared" si="1572"/>
        <v>0</v>
      </c>
      <c r="L8375" s="16">
        <f t="shared" si="1573"/>
        <v>0</v>
      </c>
      <c r="M8375" s="17">
        <f t="shared" ca="1" si="1577"/>
        <v>33</v>
      </c>
      <c r="N8375" s="17">
        <f t="shared" ca="1" si="1578"/>
        <v>33</v>
      </c>
      <c r="O8375" s="4"/>
      <c r="P8375" s="4">
        <v>44</v>
      </c>
      <c r="Q8375" s="4">
        <v>33</v>
      </c>
      <c r="R8375" s="4">
        <v>32</v>
      </c>
      <c r="S8375" s="4">
        <v>33</v>
      </c>
      <c r="T8375" s="4">
        <v>44</v>
      </c>
      <c r="U8375" s="4">
        <v>43</v>
      </c>
      <c r="V8375" s="13">
        <v>37</v>
      </c>
      <c r="W8375" s="4">
        <v>39</v>
      </c>
      <c r="X8375" s="4">
        <v>37</v>
      </c>
      <c r="Y8375">
        <f t="shared" si="1574"/>
        <v>0</v>
      </c>
      <c r="Z8375">
        <f t="shared" si="1575"/>
        <v>0</v>
      </c>
    </row>
    <row r="8376" spans="2:26" x14ac:dyDescent="0.25">
      <c r="B8376" s="11">
        <f t="shared" si="1576"/>
        <v>44910.499999979715</v>
      </c>
      <c r="C8376" s="1">
        <f t="shared" si="1567"/>
        <v>12</v>
      </c>
      <c r="D8376" s="1">
        <f t="shared" si="1568"/>
        <v>4</v>
      </c>
      <c r="E8376" s="12">
        <f t="shared" si="1569"/>
        <v>13</v>
      </c>
      <c r="F8376" s="124" t="str">
        <f t="shared" si="1570"/>
        <v>0</v>
      </c>
      <c r="G8376" s="1">
        <f ca="1">(OFFSET(O8376,0,MATCH(Customer!$J$6,'CDH &amp; HDH'!$P$11:$X$11,0)))</f>
        <v>37</v>
      </c>
      <c r="H8376" s="1" t="str">
        <f t="shared" si="1571"/>
        <v>Heating</v>
      </c>
      <c r="I8376" s="1">
        <f ca="1">OFFSET(IF($H8376="Cooling",Customer!$C$25,Customer!$C$52),E8376,D8376)</f>
        <v>70</v>
      </c>
      <c r="J8376" s="1">
        <f ca="1">OFFSET(IF($H8376="Cooling",Customer!$L$25,Customer!$L$52),$E8376,$D8376)</f>
        <v>70</v>
      </c>
      <c r="K8376" s="16">
        <f t="shared" si="1572"/>
        <v>0</v>
      </c>
      <c r="L8376" s="16">
        <f t="shared" si="1573"/>
        <v>0</v>
      </c>
      <c r="M8376" s="17">
        <f t="shared" ca="1" si="1577"/>
        <v>33</v>
      </c>
      <c r="N8376" s="17">
        <f t="shared" ca="1" si="1578"/>
        <v>33</v>
      </c>
      <c r="O8376" s="4"/>
      <c r="P8376" s="4">
        <v>45</v>
      </c>
      <c r="Q8376" s="4">
        <v>35</v>
      </c>
      <c r="R8376" s="4">
        <v>32</v>
      </c>
      <c r="S8376" s="4">
        <v>34</v>
      </c>
      <c r="T8376" s="4">
        <v>44</v>
      </c>
      <c r="U8376" s="4">
        <v>47</v>
      </c>
      <c r="V8376" s="13">
        <v>37</v>
      </c>
      <c r="W8376" s="4">
        <v>42</v>
      </c>
      <c r="X8376" s="4">
        <v>41</v>
      </c>
      <c r="Y8376">
        <f t="shared" si="1574"/>
        <v>0</v>
      </c>
      <c r="Z8376">
        <f t="shared" si="1575"/>
        <v>0</v>
      </c>
    </row>
    <row r="8377" spans="2:26" x14ac:dyDescent="0.25">
      <c r="B8377" s="11">
        <f t="shared" si="1576"/>
        <v>44910.541666646379</v>
      </c>
      <c r="C8377" s="1">
        <f t="shared" si="1567"/>
        <v>12</v>
      </c>
      <c r="D8377" s="1">
        <f t="shared" si="1568"/>
        <v>4</v>
      </c>
      <c r="E8377" s="12">
        <f t="shared" si="1569"/>
        <v>14</v>
      </c>
      <c r="F8377" s="124" t="str">
        <f t="shared" si="1570"/>
        <v>0</v>
      </c>
      <c r="G8377" s="1">
        <f ca="1">(OFFSET(O8377,0,MATCH(Customer!$J$6,'CDH &amp; HDH'!$P$11:$X$11,0)))</f>
        <v>36</v>
      </c>
      <c r="H8377" s="1" t="str">
        <f t="shared" si="1571"/>
        <v>Heating</v>
      </c>
      <c r="I8377" s="1">
        <f ca="1">OFFSET(IF($H8377="Cooling",Customer!$C$25,Customer!$C$52),E8377,D8377)</f>
        <v>70</v>
      </c>
      <c r="J8377" s="1">
        <f ca="1">OFFSET(IF($H8377="Cooling",Customer!$L$25,Customer!$L$52),$E8377,$D8377)</f>
        <v>70</v>
      </c>
      <c r="K8377" s="16">
        <f t="shared" si="1572"/>
        <v>0</v>
      </c>
      <c r="L8377" s="16">
        <f t="shared" si="1573"/>
        <v>0</v>
      </c>
      <c r="M8377" s="17">
        <f t="shared" ca="1" si="1577"/>
        <v>34</v>
      </c>
      <c r="N8377" s="17">
        <f t="shared" ca="1" si="1578"/>
        <v>34</v>
      </c>
      <c r="O8377" s="4"/>
      <c r="P8377" s="4">
        <v>47</v>
      </c>
      <c r="Q8377" s="4">
        <v>37</v>
      </c>
      <c r="R8377" s="4">
        <v>32</v>
      </c>
      <c r="S8377" s="4">
        <v>35</v>
      </c>
      <c r="T8377" s="4">
        <v>44</v>
      </c>
      <c r="U8377" s="4">
        <v>50</v>
      </c>
      <c r="V8377" s="13">
        <v>36</v>
      </c>
      <c r="W8377" s="4">
        <v>43</v>
      </c>
      <c r="X8377" s="4">
        <v>46</v>
      </c>
      <c r="Y8377">
        <f t="shared" si="1574"/>
        <v>0</v>
      </c>
      <c r="Z8377">
        <f t="shared" si="1575"/>
        <v>0</v>
      </c>
    </row>
    <row r="8378" spans="2:26" x14ac:dyDescent="0.25">
      <c r="B8378" s="11">
        <f t="shared" si="1576"/>
        <v>44910.583333313043</v>
      </c>
      <c r="C8378" s="1">
        <f t="shared" si="1567"/>
        <v>12</v>
      </c>
      <c r="D8378" s="1">
        <f t="shared" si="1568"/>
        <v>4</v>
      </c>
      <c r="E8378" s="12">
        <f t="shared" si="1569"/>
        <v>15</v>
      </c>
      <c r="F8378" s="124" t="str">
        <f t="shared" si="1570"/>
        <v>0</v>
      </c>
      <c r="G8378" s="1">
        <f ca="1">(OFFSET(O8378,0,MATCH(Customer!$J$6,'CDH &amp; HDH'!$P$11:$X$11,0)))</f>
        <v>37</v>
      </c>
      <c r="H8378" s="1" t="str">
        <f t="shared" si="1571"/>
        <v>Heating</v>
      </c>
      <c r="I8378" s="1">
        <f ca="1">OFFSET(IF($H8378="Cooling",Customer!$C$25,Customer!$C$52),E8378,D8378)</f>
        <v>70</v>
      </c>
      <c r="J8378" s="1">
        <f ca="1">OFFSET(IF($H8378="Cooling",Customer!$L$25,Customer!$L$52),$E8378,$D8378)</f>
        <v>70</v>
      </c>
      <c r="K8378" s="16">
        <f t="shared" si="1572"/>
        <v>0</v>
      </c>
      <c r="L8378" s="16">
        <f t="shared" si="1573"/>
        <v>0</v>
      </c>
      <c r="M8378" s="17">
        <f t="shared" ca="1" si="1577"/>
        <v>33</v>
      </c>
      <c r="N8378" s="17">
        <f t="shared" ca="1" si="1578"/>
        <v>33</v>
      </c>
      <c r="O8378" s="4"/>
      <c r="P8378" s="4">
        <v>47</v>
      </c>
      <c r="Q8378" s="4">
        <v>40</v>
      </c>
      <c r="R8378" s="4">
        <v>31</v>
      </c>
      <c r="S8378" s="4">
        <v>36</v>
      </c>
      <c r="T8378" s="4">
        <v>44</v>
      </c>
      <c r="U8378" s="4">
        <v>51</v>
      </c>
      <c r="V8378" s="13">
        <v>37</v>
      </c>
      <c r="W8378" s="4">
        <v>43</v>
      </c>
      <c r="X8378" s="4">
        <v>49</v>
      </c>
      <c r="Y8378">
        <f t="shared" si="1574"/>
        <v>0</v>
      </c>
      <c r="Z8378">
        <f t="shared" si="1575"/>
        <v>0</v>
      </c>
    </row>
    <row r="8379" spans="2:26" x14ac:dyDescent="0.25">
      <c r="B8379" s="11">
        <f t="shared" si="1576"/>
        <v>44910.624999979707</v>
      </c>
      <c r="C8379" s="1">
        <f t="shared" si="1567"/>
        <v>12</v>
      </c>
      <c r="D8379" s="1">
        <f t="shared" si="1568"/>
        <v>4</v>
      </c>
      <c r="E8379" s="12">
        <f t="shared" si="1569"/>
        <v>16</v>
      </c>
      <c r="F8379" s="124" t="str">
        <f t="shared" si="1570"/>
        <v>0</v>
      </c>
      <c r="G8379" s="1">
        <f ca="1">(OFFSET(O8379,0,MATCH(Customer!$J$6,'CDH &amp; HDH'!$P$11:$X$11,0)))</f>
        <v>37</v>
      </c>
      <c r="H8379" s="1" t="str">
        <f t="shared" si="1571"/>
        <v>Heating</v>
      </c>
      <c r="I8379" s="1">
        <f ca="1">OFFSET(IF($H8379="Cooling",Customer!$C$25,Customer!$C$52),E8379,D8379)</f>
        <v>70</v>
      </c>
      <c r="J8379" s="1">
        <f ca="1">OFFSET(IF($H8379="Cooling",Customer!$L$25,Customer!$L$52),$E8379,$D8379)</f>
        <v>70</v>
      </c>
      <c r="K8379" s="16">
        <f t="shared" si="1572"/>
        <v>0</v>
      </c>
      <c r="L8379" s="16">
        <f t="shared" si="1573"/>
        <v>0</v>
      </c>
      <c r="M8379" s="17">
        <f t="shared" ca="1" si="1577"/>
        <v>33</v>
      </c>
      <c r="N8379" s="17">
        <f t="shared" ca="1" si="1578"/>
        <v>33</v>
      </c>
      <c r="O8379" s="4"/>
      <c r="P8379" s="4">
        <v>46</v>
      </c>
      <c r="Q8379" s="4">
        <v>40</v>
      </c>
      <c r="R8379" s="4">
        <v>31</v>
      </c>
      <c r="S8379" s="4">
        <v>36</v>
      </c>
      <c r="T8379" s="4">
        <v>43</v>
      </c>
      <c r="U8379" s="4">
        <v>49</v>
      </c>
      <c r="V8379" s="13">
        <v>37</v>
      </c>
      <c r="W8379" s="4">
        <v>43</v>
      </c>
      <c r="X8379" s="4">
        <v>47</v>
      </c>
      <c r="Y8379">
        <f t="shared" si="1574"/>
        <v>0</v>
      </c>
      <c r="Z8379">
        <f t="shared" si="1575"/>
        <v>0</v>
      </c>
    </row>
    <row r="8380" spans="2:26" x14ac:dyDescent="0.25">
      <c r="B8380" s="11">
        <f t="shared" si="1576"/>
        <v>44910.666666646372</v>
      </c>
      <c r="C8380" s="1">
        <f t="shared" si="1567"/>
        <v>12</v>
      </c>
      <c r="D8380" s="1">
        <f t="shared" si="1568"/>
        <v>4</v>
      </c>
      <c r="E8380" s="12">
        <f t="shared" si="1569"/>
        <v>17</v>
      </c>
      <c r="F8380" s="124" t="str">
        <f t="shared" si="1570"/>
        <v>0</v>
      </c>
      <c r="G8380" s="1">
        <f ca="1">(OFFSET(O8380,0,MATCH(Customer!$J$6,'CDH &amp; HDH'!$P$11:$X$11,0)))</f>
        <v>37</v>
      </c>
      <c r="H8380" s="1" t="str">
        <f t="shared" si="1571"/>
        <v>Heating</v>
      </c>
      <c r="I8380" s="1">
        <f ca="1">OFFSET(IF($H8380="Cooling",Customer!$C$25,Customer!$C$52),E8380,D8380)</f>
        <v>70</v>
      </c>
      <c r="J8380" s="1">
        <f ca="1">OFFSET(IF($H8380="Cooling",Customer!$L$25,Customer!$L$52),$E8380,$D8380)</f>
        <v>70</v>
      </c>
      <c r="K8380" s="16">
        <f t="shared" si="1572"/>
        <v>0</v>
      </c>
      <c r="L8380" s="16">
        <f t="shared" si="1573"/>
        <v>0</v>
      </c>
      <c r="M8380" s="17">
        <f t="shared" ca="1" si="1577"/>
        <v>33</v>
      </c>
      <c r="N8380" s="17">
        <f t="shared" ca="1" si="1578"/>
        <v>33</v>
      </c>
      <c r="O8380" s="4"/>
      <c r="P8380" s="4">
        <v>42</v>
      </c>
      <c r="Q8380" s="4">
        <v>37</v>
      </c>
      <c r="R8380" s="4">
        <v>31</v>
      </c>
      <c r="S8380" s="4">
        <v>36</v>
      </c>
      <c r="T8380" s="4">
        <v>42</v>
      </c>
      <c r="U8380" s="4">
        <v>44</v>
      </c>
      <c r="V8380" s="13">
        <v>37</v>
      </c>
      <c r="W8380" s="4">
        <v>41</v>
      </c>
      <c r="X8380" s="4">
        <v>43</v>
      </c>
      <c r="Y8380">
        <f t="shared" si="1574"/>
        <v>0</v>
      </c>
      <c r="Z8380">
        <f t="shared" si="1575"/>
        <v>0</v>
      </c>
    </row>
    <row r="8381" spans="2:26" x14ac:dyDescent="0.25">
      <c r="B8381" s="11">
        <f t="shared" si="1576"/>
        <v>44910.708333313036</v>
      </c>
      <c r="C8381" s="1">
        <f t="shared" si="1567"/>
        <v>12</v>
      </c>
      <c r="D8381" s="1">
        <f t="shared" si="1568"/>
        <v>4</v>
      </c>
      <c r="E8381" s="12">
        <f t="shared" si="1569"/>
        <v>18</v>
      </c>
      <c r="F8381" s="124" t="str">
        <f t="shared" si="1570"/>
        <v>0</v>
      </c>
      <c r="G8381" s="1">
        <f ca="1">(OFFSET(O8381,0,MATCH(Customer!$J$6,'CDH &amp; HDH'!$P$11:$X$11,0)))</f>
        <v>37</v>
      </c>
      <c r="H8381" s="1" t="str">
        <f t="shared" si="1571"/>
        <v>Heating</v>
      </c>
      <c r="I8381" s="1">
        <f ca="1">OFFSET(IF($H8381="Cooling",Customer!$C$25,Customer!$C$52),E8381,D8381)</f>
        <v>70</v>
      </c>
      <c r="J8381" s="1">
        <f ca="1">OFFSET(IF($H8381="Cooling",Customer!$L$25,Customer!$L$52),$E8381,$D8381)</f>
        <v>70</v>
      </c>
      <c r="K8381" s="16">
        <f t="shared" si="1572"/>
        <v>0</v>
      </c>
      <c r="L8381" s="16">
        <f t="shared" si="1573"/>
        <v>0</v>
      </c>
      <c r="M8381" s="17">
        <f t="shared" ca="1" si="1577"/>
        <v>33</v>
      </c>
      <c r="N8381" s="17">
        <f t="shared" ca="1" si="1578"/>
        <v>33</v>
      </c>
      <c r="O8381" s="4"/>
      <c r="P8381" s="4">
        <v>39</v>
      </c>
      <c r="Q8381" s="4">
        <v>36</v>
      </c>
      <c r="R8381" s="4">
        <v>31</v>
      </c>
      <c r="S8381" s="4">
        <v>36</v>
      </c>
      <c r="T8381" s="4">
        <v>40</v>
      </c>
      <c r="U8381" s="4">
        <v>43</v>
      </c>
      <c r="V8381" s="13">
        <v>37</v>
      </c>
      <c r="W8381" s="4">
        <v>40</v>
      </c>
      <c r="X8381" s="4">
        <v>42</v>
      </c>
      <c r="Y8381">
        <f t="shared" si="1574"/>
        <v>0</v>
      </c>
      <c r="Z8381">
        <f t="shared" si="1575"/>
        <v>0</v>
      </c>
    </row>
    <row r="8382" spans="2:26" x14ac:dyDescent="0.25">
      <c r="B8382" s="11">
        <f t="shared" si="1576"/>
        <v>44910.7499999797</v>
      </c>
      <c r="C8382" s="1">
        <f t="shared" si="1567"/>
        <v>12</v>
      </c>
      <c r="D8382" s="1">
        <f t="shared" si="1568"/>
        <v>4</v>
      </c>
      <c r="E8382" s="12">
        <f t="shared" si="1569"/>
        <v>19</v>
      </c>
      <c r="F8382" s="124" t="str">
        <f t="shared" si="1570"/>
        <v>0</v>
      </c>
      <c r="G8382" s="1">
        <f ca="1">(OFFSET(O8382,0,MATCH(Customer!$J$6,'CDH &amp; HDH'!$P$11:$X$11,0)))</f>
        <v>36</v>
      </c>
      <c r="H8382" s="1" t="str">
        <f t="shared" si="1571"/>
        <v>Heating</v>
      </c>
      <c r="I8382" s="1">
        <f ca="1">OFFSET(IF($H8382="Cooling",Customer!$C$25,Customer!$C$52),E8382,D8382)</f>
        <v>66</v>
      </c>
      <c r="J8382" s="1">
        <f ca="1">OFFSET(IF($H8382="Cooling",Customer!$L$25,Customer!$L$52),$E8382,$D8382)</f>
        <v>64</v>
      </c>
      <c r="K8382" s="16">
        <f t="shared" si="1572"/>
        <v>0</v>
      </c>
      <c r="L8382" s="16">
        <f t="shared" si="1573"/>
        <v>0</v>
      </c>
      <c r="M8382" s="17">
        <f t="shared" ca="1" si="1577"/>
        <v>30</v>
      </c>
      <c r="N8382" s="17">
        <f t="shared" ca="1" si="1578"/>
        <v>28</v>
      </c>
      <c r="O8382" s="4"/>
      <c r="P8382" s="4">
        <v>37</v>
      </c>
      <c r="Q8382" s="4">
        <v>37</v>
      </c>
      <c r="R8382" s="4">
        <v>31</v>
      </c>
      <c r="S8382" s="4">
        <v>35</v>
      </c>
      <c r="T8382" s="4">
        <v>39</v>
      </c>
      <c r="U8382" s="4">
        <v>41</v>
      </c>
      <c r="V8382" s="13">
        <v>36</v>
      </c>
      <c r="W8382" s="4">
        <v>40</v>
      </c>
      <c r="X8382" s="4">
        <v>38</v>
      </c>
      <c r="Y8382">
        <f t="shared" si="1574"/>
        <v>0</v>
      </c>
      <c r="Z8382">
        <f t="shared" si="1575"/>
        <v>0</v>
      </c>
    </row>
    <row r="8383" spans="2:26" x14ac:dyDescent="0.25">
      <c r="B8383" s="11">
        <f t="shared" si="1576"/>
        <v>44910.791666646364</v>
      </c>
      <c r="C8383" s="1">
        <f t="shared" si="1567"/>
        <v>12</v>
      </c>
      <c r="D8383" s="1">
        <f t="shared" si="1568"/>
        <v>4</v>
      </c>
      <c r="E8383" s="12">
        <f t="shared" si="1569"/>
        <v>20</v>
      </c>
      <c r="F8383" s="124" t="str">
        <f t="shared" si="1570"/>
        <v>0</v>
      </c>
      <c r="G8383" s="1">
        <f ca="1">(OFFSET(O8383,0,MATCH(Customer!$J$6,'CDH &amp; HDH'!$P$11:$X$11,0)))</f>
        <v>37</v>
      </c>
      <c r="H8383" s="1" t="str">
        <f t="shared" si="1571"/>
        <v>Heating</v>
      </c>
      <c r="I8383" s="1">
        <f ca="1">OFFSET(IF($H8383="Cooling",Customer!$C$25,Customer!$C$52),E8383,D8383)</f>
        <v>66</v>
      </c>
      <c r="J8383" s="1">
        <f ca="1">OFFSET(IF($H8383="Cooling",Customer!$L$25,Customer!$L$52),$E8383,$D8383)</f>
        <v>64</v>
      </c>
      <c r="K8383" s="16">
        <f t="shared" si="1572"/>
        <v>0</v>
      </c>
      <c r="L8383" s="16">
        <f t="shared" si="1573"/>
        <v>0</v>
      </c>
      <c r="M8383" s="17">
        <f t="shared" ca="1" si="1577"/>
        <v>29</v>
      </c>
      <c r="N8383" s="17">
        <f t="shared" ca="1" si="1578"/>
        <v>27</v>
      </c>
      <c r="O8383" s="4"/>
      <c r="P8383" s="4">
        <v>37</v>
      </c>
      <c r="Q8383" s="4">
        <v>36</v>
      </c>
      <c r="R8383" s="4">
        <v>31</v>
      </c>
      <c r="S8383" s="4">
        <v>35</v>
      </c>
      <c r="T8383" s="4">
        <v>38</v>
      </c>
      <c r="U8383" s="4">
        <v>39</v>
      </c>
      <c r="V8383" s="13">
        <v>37</v>
      </c>
      <c r="W8383" s="4">
        <v>40</v>
      </c>
      <c r="X8383" s="4">
        <v>33</v>
      </c>
      <c r="Y8383">
        <f t="shared" si="1574"/>
        <v>0</v>
      </c>
      <c r="Z8383">
        <f t="shared" si="1575"/>
        <v>0</v>
      </c>
    </row>
    <row r="8384" spans="2:26" x14ac:dyDescent="0.25">
      <c r="B8384" s="11">
        <f t="shared" si="1576"/>
        <v>44910.833333313029</v>
      </c>
      <c r="C8384" s="1">
        <f t="shared" si="1567"/>
        <v>12</v>
      </c>
      <c r="D8384" s="1">
        <f t="shared" si="1568"/>
        <v>4</v>
      </c>
      <c r="E8384" s="12">
        <f t="shared" si="1569"/>
        <v>21</v>
      </c>
      <c r="F8384" s="124" t="str">
        <f t="shared" si="1570"/>
        <v>0</v>
      </c>
      <c r="G8384" s="1">
        <f ca="1">(OFFSET(O8384,0,MATCH(Customer!$J$6,'CDH &amp; HDH'!$P$11:$X$11,0)))</f>
        <v>36</v>
      </c>
      <c r="H8384" s="1" t="str">
        <f t="shared" si="1571"/>
        <v>Heating</v>
      </c>
      <c r="I8384" s="1">
        <f ca="1">OFFSET(IF($H8384="Cooling",Customer!$C$25,Customer!$C$52),E8384,D8384)</f>
        <v>66</v>
      </c>
      <c r="J8384" s="1">
        <f ca="1">OFFSET(IF($H8384="Cooling",Customer!$L$25,Customer!$L$52),$E8384,$D8384)</f>
        <v>64</v>
      </c>
      <c r="K8384" s="16">
        <f t="shared" si="1572"/>
        <v>0</v>
      </c>
      <c r="L8384" s="16">
        <f t="shared" si="1573"/>
        <v>0</v>
      </c>
      <c r="M8384" s="17">
        <f t="shared" ca="1" si="1577"/>
        <v>30</v>
      </c>
      <c r="N8384" s="17">
        <f t="shared" ca="1" si="1578"/>
        <v>28</v>
      </c>
      <c r="O8384" s="4"/>
      <c r="P8384" s="4">
        <v>35</v>
      </c>
      <c r="Q8384" s="4">
        <v>36</v>
      </c>
      <c r="R8384" s="4">
        <v>30</v>
      </c>
      <c r="S8384" s="4">
        <v>35</v>
      </c>
      <c r="T8384" s="4">
        <v>37</v>
      </c>
      <c r="U8384" s="4">
        <v>40</v>
      </c>
      <c r="V8384" s="13">
        <v>36</v>
      </c>
      <c r="W8384" s="4">
        <v>38</v>
      </c>
      <c r="X8384" s="4">
        <v>29</v>
      </c>
      <c r="Y8384">
        <f t="shared" si="1574"/>
        <v>0</v>
      </c>
      <c r="Z8384">
        <f t="shared" si="1575"/>
        <v>0</v>
      </c>
    </row>
    <row r="8385" spans="2:26" x14ac:dyDescent="0.25">
      <c r="B8385" s="11">
        <f t="shared" si="1576"/>
        <v>44910.874999979693</v>
      </c>
      <c r="C8385" s="1">
        <f t="shared" si="1567"/>
        <v>12</v>
      </c>
      <c r="D8385" s="1">
        <f t="shared" si="1568"/>
        <v>4</v>
      </c>
      <c r="E8385" s="12">
        <f t="shared" si="1569"/>
        <v>22</v>
      </c>
      <c r="F8385" s="124" t="str">
        <f t="shared" si="1570"/>
        <v>0</v>
      </c>
      <c r="G8385" s="1">
        <f ca="1">(OFFSET(O8385,0,MATCH(Customer!$J$6,'CDH &amp; HDH'!$P$11:$X$11,0)))</f>
        <v>36</v>
      </c>
      <c r="H8385" s="1" t="str">
        <f t="shared" si="1571"/>
        <v>Heating</v>
      </c>
      <c r="I8385" s="1">
        <f ca="1">OFFSET(IF($H8385="Cooling",Customer!$C$25,Customer!$C$52),E8385,D8385)</f>
        <v>66</v>
      </c>
      <c r="J8385" s="1">
        <f ca="1">OFFSET(IF($H8385="Cooling",Customer!$L$25,Customer!$L$52),$E8385,$D8385)</f>
        <v>64</v>
      </c>
      <c r="K8385" s="16">
        <f t="shared" si="1572"/>
        <v>0</v>
      </c>
      <c r="L8385" s="16">
        <f t="shared" si="1573"/>
        <v>0</v>
      </c>
      <c r="M8385" s="17">
        <f t="shared" ca="1" si="1577"/>
        <v>30</v>
      </c>
      <c r="N8385" s="17">
        <f t="shared" ca="1" si="1578"/>
        <v>28</v>
      </c>
      <c r="O8385" s="4"/>
      <c r="P8385" s="4">
        <v>34</v>
      </c>
      <c r="Q8385" s="4">
        <v>36</v>
      </c>
      <c r="R8385" s="4">
        <v>30</v>
      </c>
      <c r="S8385" s="4">
        <v>34</v>
      </c>
      <c r="T8385" s="4">
        <v>37</v>
      </c>
      <c r="U8385" s="4">
        <v>38</v>
      </c>
      <c r="V8385" s="13">
        <v>36</v>
      </c>
      <c r="W8385" s="4">
        <v>36</v>
      </c>
      <c r="X8385" s="4">
        <v>31</v>
      </c>
      <c r="Y8385">
        <f t="shared" si="1574"/>
        <v>0</v>
      </c>
      <c r="Z8385">
        <f t="shared" si="1575"/>
        <v>0</v>
      </c>
    </row>
    <row r="8386" spans="2:26" x14ac:dyDescent="0.25">
      <c r="B8386" s="11">
        <f t="shared" si="1576"/>
        <v>44910.916666646357</v>
      </c>
      <c r="C8386" s="1">
        <f t="shared" si="1567"/>
        <v>12</v>
      </c>
      <c r="D8386" s="1">
        <f t="shared" si="1568"/>
        <v>4</v>
      </c>
      <c r="E8386" s="12">
        <f t="shared" si="1569"/>
        <v>23</v>
      </c>
      <c r="F8386" s="124" t="str">
        <f t="shared" si="1570"/>
        <v>0</v>
      </c>
      <c r="G8386" s="1">
        <f ca="1">(OFFSET(O8386,0,MATCH(Customer!$J$6,'CDH &amp; HDH'!$P$11:$X$11,0)))</f>
        <v>35</v>
      </c>
      <c r="H8386" s="1" t="str">
        <f t="shared" si="1571"/>
        <v>Heating</v>
      </c>
      <c r="I8386" s="1">
        <f ca="1">OFFSET(IF($H8386="Cooling",Customer!$C$25,Customer!$C$52),E8386,D8386)</f>
        <v>66</v>
      </c>
      <c r="J8386" s="1">
        <f ca="1">OFFSET(IF($H8386="Cooling",Customer!$L$25,Customer!$L$52),$E8386,$D8386)</f>
        <v>64</v>
      </c>
      <c r="K8386" s="16">
        <f t="shared" si="1572"/>
        <v>0</v>
      </c>
      <c r="L8386" s="16">
        <f t="shared" si="1573"/>
        <v>0</v>
      </c>
      <c r="M8386" s="17">
        <f t="shared" ca="1" si="1577"/>
        <v>31</v>
      </c>
      <c r="N8386" s="17">
        <f t="shared" ca="1" si="1578"/>
        <v>29</v>
      </c>
      <c r="O8386" s="4"/>
      <c r="P8386" s="4">
        <v>33</v>
      </c>
      <c r="Q8386" s="4">
        <v>36</v>
      </c>
      <c r="R8386" s="4">
        <v>29</v>
      </c>
      <c r="S8386" s="4">
        <v>34</v>
      </c>
      <c r="T8386" s="4">
        <v>36</v>
      </c>
      <c r="U8386" s="4">
        <v>36</v>
      </c>
      <c r="V8386" s="13">
        <v>35</v>
      </c>
      <c r="W8386" s="4">
        <v>37</v>
      </c>
      <c r="X8386" s="4">
        <v>28</v>
      </c>
      <c r="Y8386">
        <f t="shared" si="1574"/>
        <v>0</v>
      </c>
      <c r="Z8386">
        <f t="shared" si="1575"/>
        <v>0</v>
      </c>
    </row>
    <row r="8387" spans="2:26" x14ac:dyDescent="0.25">
      <c r="B8387" s="11">
        <f t="shared" si="1576"/>
        <v>44910.958333313021</v>
      </c>
      <c r="C8387" s="1">
        <f t="shared" si="1567"/>
        <v>12</v>
      </c>
      <c r="D8387" s="1">
        <f t="shared" si="1568"/>
        <v>4</v>
      </c>
      <c r="E8387" s="12">
        <f t="shared" si="1569"/>
        <v>24</v>
      </c>
      <c r="F8387" s="124" t="str">
        <f t="shared" si="1570"/>
        <v>0</v>
      </c>
      <c r="G8387" s="1">
        <f ca="1">(OFFSET(O8387,0,MATCH(Customer!$J$6,'CDH &amp; HDH'!$P$11:$X$11,0)))</f>
        <v>34</v>
      </c>
      <c r="H8387" s="1" t="str">
        <f t="shared" si="1571"/>
        <v>Heating</v>
      </c>
      <c r="I8387" s="1">
        <f ca="1">OFFSET(IF($H8387="Cooling",Customer!$C$25,Customer!$C$52),E8387,D8387)</f>
        <v>66</v>
      </c>
      <c r="J8387" s="1">
        <f ca="1">OFFSET(IF($H8387="Cooling",Customer!$L$25,Customer!$L$52),$E8387,$D8387)</f>
        <v>64</v>
      </c>
      <c r="K8387" s="16">
        <f t="shared" si="1572"/>
        <v>0</v>
      </c>
      <c r="L8387" s="16">
        <f t="shared" si="1573"/>
        <v>0</v>
      </c>
      <c r="M8387" s="17">
        <f t="shared" ca="1" si="1577"/>
        <v>32</v>
      </c>
      <c r="N8387" s="17">
        <f t="shared" ca="1" si="1578"/>
        <v>30</v>
      </c>
      <c r="O8387" s="4"/>
      <c r="P8387" s="4">
        <v>33</v>
      </c>
      <c r="Q8387" s="4">
        <v>35</v>
      </c>
      <c r="R8387" s="4">
        <v>29</v>
      </c>
      <c r="S8387" s="4">
        <v>34</v>
      </c>
      <c r="T8387" s="4">
        <v>35</v>
      </c>
      <c r="U8387" s="4">
        <v>34</v>
      </c>
      <c r="V8387" s="13">
        <v>34</v>
      </c>
      <c r="W8387" s="4">
        <v>37</v>
      </c>
      <c r="X8387" s="4">
        <v>29</v>
      </c>
      <c r="Y8387">
        <f t="shared" si="1574"/>
        <v>0</v>
      </c>
      <c r="Z8387">
        <f t="shared" si="1575"/>
        <v>0</v>
      </c>
    </row>
    <row r="8388" spans="2:26" x14ac:dyDescent="0.25">
      <c r="B8388" s="11">
        <f t="shared" si="1576"/>
        <v>44910.999999979686</v>
      </c>
      <c r="C8388" s="1">
        <f t="shared" si="1567"/>
        <v>12</v>
      </c>
      <c r="D8388" s="1">
        <f t="shared" si="1568"/>
        <v>5</v>
      </c>
      <c r="E8388" s="12">
        <f t="shared" si="1569"/>
        <v>1</v>
      </c>
      <c r="F8388" s="124" t="str">
        <f t="shared" si="1570"/>
        <v>0</v>
      </c>
      <c r="G8388" s="1">
        <f ca="1">(OFFSET(O8388,0,MATCH(Customer!$J$6,'CDH &amp; HDH'!$P$11:$X$11,0)))</f>
        <v>33</v>
      </c>
      <c r="H8388" s="1" t="str">
        <f t="shared" si="1571"/>
        <v>Heating</v>
      </c>
      <c r="I8388" s="1">
        <f ca="1">OFFSET(IF($H8388="Cooling",Customer!$C$25,Customer!$C$52),E8388,D8388)</f>
        <v>66</v>
      </c>
      <c r="J8388" s="1">
        <f ca="1">OFFSET(IF($H8388="Cooling",Customer!$L$25,Customer!$L$52),$E8388,$D8388)</f>
        <v>64</v>
      </c>
      <c r="K8388" s="16">
        <f t="shared" si="1572"/>
        <v>0</v>
      </c>
      <c r="L8388" s="16">
        <f t="shared" si="1573"/>
        <v>0</v>
      </c>
      <c r="M8388" s="17">
        <f t="shared" ca="1" si="1577"/>
        <v>33</v>
      </c>
      <c r="N8388" s="17">
        <f t="shared" ca="1" si="1578"/>
        <v>31</v>
      </c>
      <c r="O8388" s="4"/>
      <c r="P8388" s="4">
        <v>34</v>
      </c>
      <c r="Q8388" s="4">
        <v>34</v>
      </c>
      <c r="R8388" s="4">
        <v>28</v>
      </c>
      <c r="S8388" s="4">
        <v>34</v>
      </c>
      <c r="T8388" s="4">
        <v>34</v>
      </c>
      <c r="U8388" s="4">
        <v>34</v>
      </c>
      <c r="V8388" s="13">
        <v>33</v>
      </c>
      <c r="W8388" s="4">
        <v>36</v>
      </c>
      <c r="X8388" s="4">
        <v>31</v>
      </c>
      <c r="Y8388">
        <f t="shared" si="1574"/>
        <v>0</v>
      </c>
      <c r="Z8388">
        <f t="shared" si="1575"/>
        <v>0</v>
      </c>
    </row>
    <row r="8389" spans="2:26" x14ac:dyDescent="0.25">
      <c r="B8389" s="11">
        <f t="shared" si="1576"/>
        <v>44911.04166664635</v>
      </c>
      <c r="C8389" s="1">
        <f t="shared" si="1567"/>
        <v>12</v>
      </c>
      <c r="D8389" s="1">
        <f t="shared" si="1568"/>
        <v>5</v>
      </c>
      <c r="E8389" s="12">
        <f t="shared" si="1569"/>
        <v>2</v>
      </c>
      <c r="F8389" s="124" t="str">
        <f t="shared" si="1570"/>
        <v>0</v>
      </c>
      <c r="G8389" s="1">
        <f ca="1">(OFFSET(O8389,0,MATCH(Customer!$J$6,'CDH &amp; HDH'!$P$11:$X$11,0)))</f>
        <v>33</v>
      </c>
      <c r="H8389" s="1" t="str">
        <f t="shared" si="1571"/>
        <v>Heating</v>
      </c>
      <c r="I8389" s="1">
        <f ca="1">OFFSET(IF($H8389="Cooling",Customer!$C$25,Customer!$C$52),E8389,D8389)</f>
        <v>66</v>
      </c>
      <c r="J8389" s="1">
        <f ca="1">OFFSET(IF($H8389="Cooling",Customer!$L$25,Customer!$L$52),$E8389,$D8389)</f>
        <v>64</v>
      </c>
      <c r="K8389" s="16">
        <f t="shared" si="1572"/>
        <v>0</v>
      </c>
      <c r="L8389" s="16">
        <f t="shared" si="1573"/>
        <v>0</v>
      </c>
      <c r="M8389" s="17">
        <f t="shared" ca="1" si="1577"/>
        <v>33</v>
      </c>
      <c r="N8389" s="17">
        <f t="shared" ca="1" si="1578"/>
        <v>31</v>
      </c>
      <c r="O8389" s="4"/>
      <c r="P8389" s="4">
        <v>36</v>
      </c>
      <c r="Q8389" s="4">
        <v>33</v>
      </c>
      <c r="R8389" s="4">
        <v>28</v>
      </c>
      <c r="S8389" s="4">
        <v>34</v>
      </c>
      <c r="T8389" s="4">
        <v>34</v>
      </c>
      <c r="U8389" s="4">
        <v>34</v>
      </c>
      <c r="V8389" s="13">
        <v>33</v>
      </c>
      <c r="W8389" s="4">
        <v>34</v>
      </c>
      <c r="X8389" s="4">
        <v>37</v>
      </c>
      <c r="Y8389">
        <f t="shared" si="1574"/>
        <v>0</v>
      </c>
      <c r="Z8389">
        <f t="shared" si="1575"/>
        <v>0</v>
      </c>
    </row>
    <row r="8390" spans="2:26" x14ac:dyDescent="0.25">
      <c r="B8390" s="11">
        <f t="shared" si="1576"/>
        <v>44911.083333313014</v>
      </c>
      <c r="C8390" s="1">
        <f t="shared" si="1567"/>
        <v>12</v>
      </c>
      <c r="D8390" s="1">
        <f t="shared" si="1568"/>
        <v>5</v>
      </c>
      <c r="E8390" s="12">
        <f t="shared" si="1569"/>
        <v>3</v>
      </c>
      <c r="F8390" s="124" t="str">
        <f t="shared" si="1570"/>
        <v>0</v>
      </c>
      <c r="G8390" s="1">
        <f ca="1">(OFFSET(O8390,0,MATCH(Customer!$J$6,'CDH &amp; HDH'!$P$11:$X$11,0)))</f>
        <v>33</v>
      </c>
      <c r="H8390" s="1" t="str">
        <f t="shared" si="1571"/>
        <v>Heating</v>
      </c>
      <c r="I8390" s="1">
        <f ca="1">OFFSET(IF($H8390="Cooling",Customer!$C$25,Customer!$C$52),E8390,D8390)</f>
        <v>66</v>
      </c>
      <c r="J8390" s="1">
        <f ca="1">OFFSET(IF($H8390="Cooling",Customer!$L$25,Customer!$L$52),$E8390,$D8390)</f>
        <v>64</v>
      </c>
      <c r="K8390" s="16">
        <f t="shared" si="1572"/>
        <v>0</v>
      </c>
      <c r="L8390" s="16">
        <f t="shared" si="1573"/>
        <v>0</v>
      </c>
      <c r="M8390" s="17">
        <f t="shared" ca="1" si="1577"/>
        <v>33</v>
      </c>
      <c r="N8390" s="17">
        <f t="shared" ca="1" si="1578"/>
        <v>31</v>
      </c>
      <c r="O8390" s="4"/>
      <c r="P8390" s="4">
        <v>33</v>
      </c>
      <c r="Q8390" s="4">
        <v>34</v>
      </c>
      <c r="R8390" s="4">
        <v>27</v>
      </c>
      <c r="S8390" s="4">
        <v>34</v>
      </c>
      <c r="T8390" s="4">
        <v>33</v>
      </c>
      <c r="U8390" s="4">
        <v>31</v>
      </c>
      <c r="V8390" s="13">
        <v>33</v>
      </c>
      <c r="W8390" s="4">
        <v>36</v>
      </c>
      <c r="X8390" s="4">
        <v>37</v>
      </c>
      <c r="Y8390">
        <f t="shared" si="1574"/>
        <v>0</v>
      </c>
      <c r="Z8390">
        <f t="shared" si="1575"/>
        <v>0</v>
      </c>
    </row>
    <row r="8391" spans="2:26" x14ac:dyDescent="0.25">
      <c r="B8391" s="11">
        <f t="shared" si="1576"/>
        <v>44911.124999979678</v>
      </c>
      <c r="C8391" s="1">
        <f t="shared" si="1567"/>
        <v>12</v>
      </c>
      <c r="D8391" s="1">
        <f t="shared" si="1568"/>
        <v>5</v>
      </c>
      <c r="E8391" s="12">
        <f t="shared" si="1569"/>
        <v>4</v>
      </c>
      <c r="F8391" s="124" t="str">
        <f t="shared" si="1570"/>
        <v>0</v>
      </c>
      <c r="G8391" s="1">
        <f ca="1">(OFFSET(O8391,0,MATCH(Customer!$J$6,'CDH &amp; HDH'!$P$11:$X$11,0)))</f>
        <v>33</v>
      </c>
      <c r="H8391" s="1" t="str">
        <f t="shared" si="1571"/>
        <v>Heating</v>
      </c>
      <c r="I8391" s="1">
        <f ca="1">OFFSET(IF($H8391="Cooling",Customer!$C$25,Customer!$C$52),E8391,D8391)</f>
        <v>66</v>
      </c>
      <c r="J8391" s="1">
        <f ca="1">OFFSET(IF($H8391="Cooling",Customer!$L$25,Customer!$L$52),$E8391,$D8391)</f>
        <v>64</v>
      </c>
      <c r="K8391" s="16">
        <f t="shared" si="1572"/>
        <v>0</v>
      </c>
      <c r="L8391" s="16">
        <f t="shared" si="1573"/>
        <v>0</v>
      </c>
      <c r="M8391" s="17">
        <f t="shared" ca="1" si="1577"/>
        <v>33</v>
      </c>
      <c r="N8391" s="17">
        <f t="shared" ca="1" si="1578"/>
        <v>31</v>
      </c>
      <c r="O8391" s="4"/>
      <c r="P8391" s="4">
        <v>32</v>
      </c>
      <c r="Q8391" s="4">
        <v>34</v>
      </c>
      <c r="R8391" s="4">
        <v>27</v>
      </c>
      <c r="S8391" s="4">
        <v>33</v>
      </c>
      <c r="T8391" s="4">
        <v>31</v>
      </c>
      <c r="U8391" s="4">
        <v>33</v>
      </c>
      <c r="V8391" s="13">
        <v>33</v>
      </c>
      <c r="W8391" s="4">
        <v>35</v>
      </c>
      <c r="X8391" s="4">
        <v>37</v>
      </c>
      <c r="Y8391">
        <f t="shared" si="1574"/>
        <v>0</v>
      </c>
      <c r="Z8391">
        <f t="shared" si="1575"/>
        <v>0</v>
      </c>
    </row>
    <row r="8392" spans="2:26" x14ac:dyDescent="0.25">
      <c r="B8392" s="11">
        <f t="shared" si="1576"/>
        <v>44911.166666646342</v>
      </c>
      <c r="C8392" s="1">
        <f t="shared" si="1567"/>
        <v>12</v>
      </c>
      <c r="D8392" s="1">
        <f t="shared" si="1568"/>
        <v>5</v>
      </c>
      <c r="E8392" s="12">
        <f t="shared" si="1569"/>
        <v>5</v>
      </c>
      <c r="F8392" s="124" t="str">
        <f t="shared" si="1570"/>
        <v>0</v>
      </c>
      <c r="G8392" s="1">
        <f ca="1">(OFFSET(O8392,0,MATCH(Customer!$J$6,'CDH &amp; HDH'!$P$11:$X$11,0)))</f>
        <v>33</v>
      </c>
      <c r="H8392" s="1" t="str">
        <f t="shared" si="1571"/>
        <v>Heating</v>
      </c>
      <c r="I8392" s="1">
        <f ca="1">OFFSET(IF($H8392="Cooling",Customer!$C$25,Customer!$C$52),E8392,D8392)</f>
        <v>66</v>
      </c>
      <c r="J8392" s="1">
        <f ca="1">OFFSET(IF($H8392="Cooling",Customer!$L$25,Customer!$L$52),$E8392,$D8392)</f>
        <v>64</v>
      </c>
      <c r="K8392" s="16">
        <f t="shared" si="1572"/>
        <v>0</v>
      </c>
      <c r="L8392" s="16">
        <f t="shared" si="1573"/>
        <v>0</v>
      </c>
      <c r="M8392" s="17">
        <f t="shared" ca="1" si="1577"/>
        <v>33</v>
      </c>
      <c r="N8392" s="17">
        <f t="shared" ca="1" si="1578"/>
        <v>31</v>
      </c>
      <c r="O8392" s="4"/>
      <c r="P8392" s="4">
        <v>31</v>
      </c>
      <c r="Q8392" s="4">
        <v>32</v>
      </c>
      <c r="R8392" s="4">
        <v>27</v>
      </c>
      <c r="S8392" s="4">
        <v>33</v>
      </c>
      <c r="T8392" s="4">
        <v>30</v>
      </c>
      <c r="U8392" s="4">
        <v>31</v>
      </c>
      <c r="V8392" s="13">
        <v>33</v>
      </c>
      <c r="W8392" s="4">
        <v>34</v>
      </c>
      <c r="X8392" s="4">
        <v>36</v>
      </c>
      <c r="Y8392">
        <f t="shared" si="1574"/>
        <v>0</v>
      </c>
      <c r="Z8392">
        <f t="shared" si="1575"/>
        <v>0</v>
      </c>
    </row>
    <row r="8393" spans="2:26" x14ac:dyDescent="0.25">
      <c r="B8393" s="11">
        <f t="shared" si="1576"/>
        <v>44911.208333313007</v>
      </c>
      <c r="C8393" s="1">
        <f t="shared" si="1567"/>
        <v>12</v>
      </c>
      <c r="D8393" s="1">
        <f t="shared" si="1568"/>
        <v>5</v>
      </c>
      <c r="E8393" s="12">
        <f t="shared" si="1569"/>
        <v>6</v>
      </c>
      <c r="F8393" s="124" t="str">
        <f t="shared" si="1570"/>
        <v>0</v>
      </c>
      <c r="G8393" s="1">
        <f ca="1">(OFFSET(O8393,0,MATCH(Customer!$J$6,'CDH &amp; HDH'!$P$11:$X$11,0)))</f>
        <v>32</v>
      </c>
      <c r="H8393" s="1" t="str">
        <f t="shared" si="1571"/>
        <v>Heating</v>
      </c>
      <c r="I8393" s="1">
        <f ca="1">OFFSET(IF($H8393="Cooling",Customer!$C$25,Customer!$C$52),E8393,D8393)</f>
        <v>66</v>
      </c>
      <c r="J8393" s="1">
        <f ca="1">OFFSET(IF($H8393="Cooling",Customer!$L$25,Customer!$L$52),$E8393,$D8393)</f>
        <v>64</v>
      </c>
      <c r="K8393" s="16">
        <f t="shared" si="1572"/>
        <v>0</v>
      </c>
      <c r="L8393" s="16">
        <f t="shared" si="1573"/>
        <v>0</v>
      </c>
      <c r="M8393" s="17">
        <f t="shared" ca="1" si="1577"/>
        <v>34</v>
      </c>
      <c r="N8393" s="17">
        <f t="shared" ca="1" si="1578"/>
        <v>32</v>
      </c>
      <c r="O8393" s="4"/>
      <c r="P8393" s="4">
        <v>31</v>
      </c>
      <c r="Q8393" s="4">
        <v>30</v>
      </c>
      <c r="R8393" s="4">
        <v>27</v>
      </c>
      <c r="S8393" s="4">
        <v>33</v>
      </c>
      <c r="T8393" s="4">
        <v>29</v>
      </c>
      <c r="U8393" s="4">
        <v>33</v>
      </c>
      <c r="V8393" s="13">
        <v>32</v>
      </c>
      <c r="W8393" s="4">
        <v>31</v>
      </c>
      <c r="X8393" s="4">
        <v>29</v>
      </c>
      <c r="Y8393">
        <f t="shared" si="1574"/>
        <v>0</v>
      </c>
      <c r="Z8393">
        <f t="shared" si="1575"/>
        <v>0</v>
      </c>
    </row>
    <row r="8394" spans="2:26" x14ac:dyDescent="0.25">
      <c r="B8394" s="11">
        <f t="shared" si="1576"/>
        <v>44911.249999979671</v>
      </c>
      <c r="C8394" s="1">
        <f t="shared" si="1567"/>
        <v>12</v>
      </c>
      <c r="D8394" s="1">
        <f t="shared" si="1568"/>
        <v>5</v>
      </c>
      <c r="E8394" s="12">
        <f t="shared" si="1569"/>
        <v>7</v>
      </c>
      <c r="F8394" s="124" t="str">
        <f t="shared" si="1570"/>
        <v>0</v>
      </c>
      <c r="G8394" s="1">
        <f ca="1">(OFFSET(O8394,0,MATCH(Customer!$J$6,'CDH &amp; HDH'!$P$11:$X$11,0)))</f>
        <v>33</v>
      </c>
      <c r="H8394" s="1" t="str">
        <f t="shared" si="1571"/>
        <v>Heating</v>
      </c>
      <c r="I8394" s="1">
        <f ca="1">OFFSET(IF($H8394="Cooling",Customer!$C$25,Customer!$C$52),E8394,D8394)</f>
        <v>66</v>
      </c>
      <c r="J8394" s="1">
        <f ca="1">OFFSET(IF($H8394="Cooling",Customer!$L$25,Customer!$L$52),$E8394,$D8394)</f>
        <v>64</v>
      </c>
      <c r="K8394" s="16">
        <f t="shared" si="1572"/>
        <v>0</v>
      </c>
      <c r="L8394" s="16">
        <f t="shared" si="1573"/>
        <v>0</v>
      </c>
      <c r="M8394" s="17">
        <f t="shared" ca="1" si="1577"/>
        <v>33</v>
      </c>
      <c r="N8394" s="17">
        <f t="shared" ca="1" si="1578"/>
        <v>31</v>
      </c>
      <c r="O8394" s="4"/>
      <c r="P8394" s="4">
        <v>32</v>
      </c>
      <c r="Q8394" s="4">
        <v>31</v>
      </c>
      <c r="R8394" s="4">
        <v>27</v>
      </c>
      <c r="S8394" s="4">
        <v>33</v>
      </c>
      <c r="T8394" s="4">
        <v>30</v>
      </c>
      <c r="U8394" s="4">
        <v>34</v>
      </c>
      <c r="V8394" s="13">
        <v>33</v>
      </c>
      <c r="W8394" s="4">
        <v>32</v>
      </c>
      <c r="X8394" s="4">
        <v>28</v>
      </c>
      <c r="Y8394">
        <f t="shared" si="1574"/>
        <v>0</v>
      </c>
      <c r="Z8394">
        <f t="shared" si="1575"/>
        <v>0</v>
      </c>
    </row>
    <row r="8395" spans="2:26" x14ac:dyDescent="0.25">
      <c r="B8395" s="11">
        <f t="shared" si="1576"/>
        <v>44911.291666646335</v>
      </c>
      <c r="C8395" s="1">
        <f t="shared" si="1567"/>
        <v>12</v>
      </c>
      <c r="D8395" s="1">
        <f t="shared" si="1568"/>
        <v>5</v>
      </c>
      <c r="E8395" s="12">
        <f t="shared" si="1569"/>
        <v>8</v>
      </c>
      <c r="F8395" s="124" t="str">
        <f t="shared" si="1570"/>
        <v>0</v>
      </c>
      <c r="G8395" s="1">
        <f ca="1">(OFFSET(O8395,0,MATCH(Customer!$J$6,'CDH &amp; HDH'!$P$11:$X$11,0)))</f>
        <v>34</v>
      </c>
      <c r="H8395" s="1" t="str">
        <f t="shared" si="1571"/>
        <v>Heating</v>
      </c>
      <c r="I8395" s="1">
        <f ca="1">OFFSET(IF($H8395="Cooling",Customer!$C$25,Customer!$C$52),E8395,D8395)</f>
        <v>70</v>
      </c>
      <c r="J8395" s="1">
        <f ca="1">OFFSET(IF($H8395="Cooling",Customer!$L$25,Customer!$L$52),$E8395,$D8395)</f>
        <v>70</v>
      </c>
      <c r="K8395" s="16">
        <f t="shared" si="1572"/>
        <v>0</v>
      </c>
      <c r="L8395" s="16">
        <f t="shared" si="1573"/>
        <v>0</v>
      </c>
      <c r="M8395" s="17">
        <f t="shared" ca="1" si="1577"/>
        <v>36</v>
      </c>
      <c r="N8395" s="17">
        <f t="shared" ca="1" si="1578"/>
        <v>36</v>
      </c>
      <c r="O8395" s="4"/>
      <c r="P8395" s="4">
        <v>31</v>
      </c>
      <c r="Q8395" s="4">
        <v>29</v>
      </c>
      <c r="R8395" s="4">
        <v>28</v>
      </c>
      <c r="S8395" s="4">
        <v>32</v>
      </c>
      <c r="T8395" s="4">
        <v>29</v>
      </c>
      <c r="U8395" s="4">
        <v>36</v>
      </c>
      <c r="V8395" s="13">
        <v>34</v>
      </c>
      <c r="W8395" s="4">
        <v>33</v>
      </c>
      <c r="X8395" s="4">
        <v>27</v>
      </c>
      <c r="Y8395">
        <f t="shared" si="1574"/>
        <v>0</v>
      </c>
      <c r="Z8395">
        <f t="shared" si="1575"/>
        <v>0</v>
      </c>
    </row>
    <row r="8396" spans="2:26" x14ac:dyDescent="0.25">
      <c r="B8396" s="11">
        <f t="shared" si="1576"/>
        <v>44911.333333312999</v>
      </c>
      <c r="C8396" s="1">
        <f t="shared" si="1567"/>
        <v>12</v>
      </c>
      <c r="D8396" s="1">
        <f t="shared" si="1568"/>
        <v>5</v>
      </c>
      <c r="E8396" s="12">
        <f t="shared" si="1569"/>
        <v>9</v>
      </c>
      <c r="F8396" s="124" t="str">
        <f t="shared" si="1570"/>
        <v>0</v>
      </c>
      <c r="G8396" s="1">
        <f ca="1">(OFFSET(O8396,0,MATCH(Customer!$J$6,'CDH &amp; HDH'!$P$11:$X$11,0)))</f>
        <v>34</v>
      </c>
      <c r="H8396" s="1" t="str">
        <f t="shared" si="1571"/>
        <v>Heating</v>
      </c>
      <c r="I8396" s="1">
        <f ca="1">OFFSET(IF($H8396="Cooling",Customer!$C$25,Customer!$C$52),E8396,D8396)</f>
        <v>70</v>
      </c>
      <c r="J8396" s="1">
        <f ca="1">OFFSET(IF($H8396="Cooling",Customer!$L$25,Customer!$L$52),$E8396,$D8396)</f>
        <v>70</v>
      </c>
      <c r="K8396" s="16">
        <f t="shared" si="1572"/>
        <v>0</v>
      </c>
      <c r="L8396" s="16">
        <f t="shared" si="1573"/>
        <v>0</v>
      </c>
      <c r="M8396" s="17">
        <f t="shared" ca="1" si="1577"/>
        <v>36</v>
      </c>
      <c r="N8396" s="17">
        <f t="shared" ca="1" si="1578"/>
        <v>36</v>
      </c>
      <c r="O8396" s="4"/>
      <c r="P8396" s="4">
        <v>35</v>
      </c>
      <c r="Q8396" s="4">
        <v>32</v>
      </c>
      <c r="R8396" s="4">
        <v>30</v>
      </c>
      <c r="S8396" s="4">
        <v>31</v>
      </c>
      <c r="T8396" s="4">
        <v>30</v>
      </c>
      <c r="U8396" s="4">
        <v>37</v>
      </c>
      <c r="V8396" s="13">
        <v>34</v>
      </c>
      <c r="W8396" s="4">
        <v>35</v>
      </c>
      <c r="X8396" s="4">
        <v>27</v>
      </c>
      <c r="Y8396">
        <f t="shared" si="1574"/>
        <v>0</v>
      </c>
      <c r="Z8396">
        <f t="shared" si="1575"/>
        <v>0</v>
      </c>
    </row>
    <row r="8397" spans="2:26" x14ac:dyDescent="0.25">
      <c r="B8397" s="11">
        <f t="shared" si="1576"/>
        <v>44911.374999979664</v>
      </c>
      <c r="C8397" s="1">
        <f t="shared" ref="C8397:C8460" si="1579">MONTH(B8397)</f>
        <v>12</v>
      </c>
      <c r="D8397" s="1">
        <f t="shared" ref="D8397:D8460" si="1580">WEEKDAY(B8397,2)</f>
        <v>5</v>
      </c>
      <c r="E8397" s="12">
        <f t="shared" ref="E8397:E8460" si="1581">HOUR(B8397)+1</f>
        <v>10</v>
      </c>
      <c r="F8397" s="124" t="str">
        <f t="shared" ref="F8397:F8460" si="1582">IF(AND(C8397&gt;5,C8397&lt;9,D8397&lt;6,E8397&gt;14,E8397&lt;19),"1",IF(AND(OR(E8397=8,E8397=9,E8397=19,E8397=20),C8397&lt;3,D8397&lt;6),"1","0"))</f>
        <v>0</v>
      </c>
      <c r="G8397" s="1">
        <f ca="1">(OFFSET(O8397,0,MATCH(Customer!$J$6,'CDH &amp; HDH'!$P$11:$X$11,0)))</f>
        <v>40</v>
      </c>
      <c r="H8397" s="1" t="str">
        <f t="shared" ref="H8397:H8460" si="1583">IF(AND(C8397&gt;=5,C8397&lt;=9),"Cooling","Heating")</f>
        <v>Heating</v>
      </c>
      <c r="I8397" s="1">
        <f ca="1">OFFSET(IF($H8397="Cooling",Customer!$C$25,Customer!$C$52),E8397,D8397)</f>
        <v>70</v>
      </c>
      <c r="J8397" s="1">
        <f ca="1">OFFSET(IF($H8397="Cooling",Customer!$L$25,Customer!$L$52),$E8397,$D8397)</f>
        <v>70</v>
      </c>
      <c r="K8397" s="16">
        <f t="shared" ref="K8397:K8460" si="1584">IF($H8397="Heating",0,MAX(0,$G8397-I8397))</f>
        <v>0</v>
      </c>
      <c r="L8397" s="16">
        <f t="shared" ref="L8397:L8460" si="1585">IF($H8397="Heating",0,MAX(0,$G8397-J8397))</f>
        <v>0</v>
      </c>
      <c r="M8397" s="17">
        <f t="shared" ca="1" si="1577"/>
        <v>30</v>
      </c>
      <c r="N8397" s="17">
        <f t="shared" ca="1" si="1578"/>
        <v>30</v>
      </c>
      <c r="O8397" s="4"/>
      <c r="P8397" s="4">
        <v>41</v>
      </c>
      <c r="Q8397" s="4">
        <v>34</v>
      </c>
      <c r="R8397" s="4">
        <v>31</v>
      </c>
      <c r="S8397" s="4">
        <v>32</v>
      </c>
      <c r="T8397" s="4">
        <v>34</v>
      </c>
      <c r="U8397" s="4">
        <v>42</v>
      </c>
      <c r="V8397" s="13">
        <v>40</v>
      </c>
      <c r="W8397" s="4">
        <v>37</v>
      </c>
      <c r="X8397" s="4">
        <v>31</v>
      </c>
      <c r="Y8397">
        <f t="shared" ref="Y8397:Y8460" si="1586">1.08*400*K8397</f>
        <v>0</v>
      </c>
      <c r="Z8397">
        <f t="shared" ref="Z8397:Z8460" si="1587">1.08*400*L8397</f>
        <v>0</v>
      </c>
    </row>
    <row r="8398" spans="2:26" x14ac:dyDescent="0.25">
      <c r="B8398" s="11">
        <f t="shared" ref="B8398:B8461" si="1588">B8397+1/24</f>
        <v>44911.416666646328</v>
      </c>
      <c r="C8398" s="1">
        <f t="shared" si="1579"/>
        <v>12</v>
      </c>
      <c r="D8398" s="1">
        <f t="shared" si="1580"/>
        <v>5</v>
      </c>
      <c r="E8398" s="12">
        <f t="shared" si="1581"/>
        <v>11</v>
      </c>
      <c r="F8398" s="124" t="str">
        <f t="shared" si="1582"/>
        <v>0</v>
      </c>
      <c r="G8398" s="1">
        <f ca="1">(OFFSET(O8398,0,MATCH(Customer!$J$6,'CDH &amp; HDH'!$P$11:$X$11,0)))</f>
        <v>44</v>
      </c>
      <c r="H8398" s="1" t="str">
        <f t="shared" si="1583"/>
        <v>Heating</v>
      </c>
      <c r="I8398" s="1">
        <f ca="1">OFFSET(IF($H8398="Cooling",Customer!$C$25,Customer!$C$52),E8398,D8398)</f>
        <v>70</v>
      </c>
      <c r="J8398" s="1">
        <f ca="1">OFFSET(IF($H8398="Cooling",Customer!$L$25,Customer!$L$52),$E8398,$D8398)</f>
        <v>70</v>
      </c>
      <c r="K8398" s="16">
        <f t="shared" si="1584"/>
        <v>0</v>
      </c>
      <c r="L8398" s="16">
        <f t="shared" si="1585"/>
        <v>0</v>
      </c>
      <c r="M8398" s="17">
        <f t="shared" ca="1" si="1577"/>
        <v>26</v>
      </c>
      <c r="N8398" s="17">
        <f t="shared" ca="1" si="1578"/>
        <v>26</v>
      </c>
      <c r="O8398" s="4"/>
      <c r="P8398" s="4">
        <v>44</v>
      </c>
      <c r="Q8398" s="4">
        <v>36</v>
      </c>
      <c r="R8398" s="4">
        <v>35</v>
      </c>
      <c r="S8398" s="4">
        <v>33</v>
      </c>
      <c r="T8398" s="4">
        <v>39</v>
      </c>
      <c r="U8398" s="4">
        <v>47</v>
      </c>
      <c r="V8398" s="13">
        <v>44</v>
      </c>
      <c r="W8398" s="4">
        <v>39</v>
      </c>
      <c r="X8398" s="4">
        <v>36</v>
      </c>
      <c r="Y8398">
        <f t="shared" si="1586"/>
        <v>0</v>
      </c>
      <c r="Z8398">
        <f t="shared" si="1587"/>
        <v>0</v>
      </c>
    </row>
    <row r="8399" spans="2:26" x14ac:dyDescent="0.25">
      <c r="B8399" s="11">
        <f t="shared" si="1588"/>
        <v>44911.458333312992</v>
      </c>
      <c r="C8399" s="1">
        <f t="shared" si="1579"/>
        <v>12</v>
      </c>
      <c r="D8399" s="1">
        <f t="shared" si="1580"/>
        <v>5</v>
      </c>
      <c r="E8399" s="12">
        <f t="shared" si="1581"/>
        <v>12</v>
      </c>
      <c r="F8399" s="124" t="str">
        <f t="shared" si="1582"/>
        <v>0</v>
      </c>
      <c r="G8399" s="1">
        <f ca="1">(OFFSET(O8399,0,MATCH(Customer!$J$6,'CDH &amp; HDH'!$P$11:$X$11,0)))</f>
        <v>49</v>
      </c>
      <c r="H8399" s="1" t="str">
        <f t="shared" si="1583"/>
        <v>Heating</v>
      </c>
      <c r="I8399" s="1">
        <f ca="1">OFFSET(IF($H8399="Cooling",Customer!$C$25,Customer!$C$52),E8399,D8399)</f>
        <v>70</v>
      </c>
      <c r="J8399" s="1">
        <f ca="1">OFFSET(IF($H8399="Cooling",Customer!$L$25,Customer!$L$52),$E8399,$D8399)</f>
        <v>70</v>
      </c>
      <c r="K8399" s="16">
        <f t="shared" si="1584"/>
        <v>0</v>
      </c>
      <c r="L8399" s="16">
        <f t="shared" si="1585"/>
        <v>0</v>
      </c>
      <c r="M8399" s="17">
        <f t="shared" ca="1" si="1577"/>
        <v>21</v>
      </c>
      <c r="N8399" s="17">
        <f t="shared" ca="1" si="1578"/>
        <v>21</v>
      </c>
      <c r="O8399" s="4"/>
      <c r="P8399" s="4">
        <v>47</v>
      </c>
      <c r="Q8399" s="4">
        <v>38</v>
      </c>
      <c r="R8399" s="4">
        <v>40</v>
      </c>
      <c r="S8399" s="4">
        <v>32</v>
      </c>
      <c r="T8399" s="4">
        <v>43</v>
      </c>
      <c r="U8399" s="4">
        <v>51</v>
      </c>
      <c r="V8399" s="13">
        <v>49</v>
      </c>
      <c r="W8399" s="4">
        <v>42</v>
      </c>
      <c r="X8399" s="4">
        <v>41</v>
      </c>
      <c r="Y8399">
        <f t="shared" si="1586"/>
        <v>0</v>
      </c>
      <c r="Z8399">
        <f t="shared" si="1587"/>
        <v>0</v>
      </c>
    </row>
    <row r="8400" spans="2:26" x14ac:dyDescent="0.25">
      <c r="B8400" s="11">
        <f t="shared" si="1588"/>
        <v>44911.499999979656</v>
      </c>
      <c r="C8400" s="1">
        <f t="shared" si="1579"/>
        <v>12</v>
      </c>
      <c r="D8400" s="1">
        <f t="shared" si="1580"/>
        <v>5</v>
      </c>
      <c r="E8400" s="12">
        <f t="shared" si="1581"/>
        <v>13</v>
      </c>
      <c r="F8400" s="124" t="str">
        <f t="shared" si="1582"/>
        <v>0</v>
      </c>
      <c r="G8400" s="1">
        <f ca="1">(OFFSET(O8400,0,MATCH(Customer!$J$6,'CDH &amp; HDH'!$P$11:$X$11,0)))</f>
        <v>54</v>
      </c>
      <c r="H8400" s="1" t="str">
        <f t="shared" si="1583"/>
        <v>Heating</v>
      </c>
      <c r="I8400" s="1">
        <f ca="1">OFFSET(IF($H8400="Cooling",Customer!$C$25,Customer!$C$52),E8400,D8400)</f>
        <v>70</v>
      </c>
      <c r="J8400" s="1">
        <f ca="1">OFFSET(IF($H8400="Cooling",Customer!$L$25,Customer!$L$52),$E8400,$D8400)</f>
        <v>70</v>
      </c>
      <c r="K8400" s="16">
        <f t="shared" si="1584"/>
        <v>0</v>
      </c>
      <c r="L8400" s="16">
        <f t="shared" si="1585"/>
        <v>0</v>
      </c>
      <c r="M8400" s="17">
        <f t="shared" ca="1" si="1577"/>
        <v>16</v>
      </c>
      <c r="N8400" s="17">
        <f t="shared" ca="1" si="1578"/>
        <v>16</v>
      </c>
      <c r="O8400" s="4"/>
      <c r="P8400" s="4">
        <v>48</v>
      </c>
      <c r="Q8400" s="4">
        <v>40</v>
      </c>
      <c r="R8400" s="4">
        <v>44</v>
      </c>
      <c r="S8400" s="4">
        <v>32</v>
      </c>
      <c r="T8400" s="4">
        <v>47</v>
      </c>
      <c r="U8400" s="4">
        <v>54</v>
      </c>
      <c r="V8400" s="13">
        <v>54</v>
      </c>
      <c r="W8400" s="4">
        <v>43</v>
      </c>
      <c r="X8400" s="4">
        <v>43</v>
      </c>
      <c r="Y8400">
        <f t="shared" si="1586"/>
        <v>0</v>
      </c>
      <c r="Z8400">
        <f t="shared" si="1587"/>
        <v>0</v>
      </c>
    </row>
    <row r="8401" spans="2:26" x14ac:dyDescent="0.25">
      <c r="B8401" s="11">
        <f t="shared" si="1588"/>
        <v>44911.541666646321</v>
      </c>
      <c r="C8401" s="1">
        <f t="shared" si="1579"/>
        <v>12</v>
      </c>
      <c r="D8401" s="1">
        <f t="shared" si="1580"/>
        <v>5</v>
      </c>
      <c r="E8401" s="12">
        <f t="shared" si="1581"/>
        <v>14</v>
      </c>
      <c r="F8401" s="124" t="str">
        <f t="shared" si="1582"/>
        <v>0</v>
      </c>
      <c r="G8401" s="1">
        <f ca="1">(OFFSET(O8401,0,MATCH(Customer!$J$6,'CDH &amp; HDH'!$P$11:$X$11,0)))</f>
        <v>57</v>
      </c>
      <c r="H8401" s="1" t="str">
        <f t="shared" si="1583"/>
        <v>Heating</v>
      </c>
      <c r="I8401" s="1">
        <f ca="1">OFFSET(IF($H8401="Cooling",Customer!$C$25,Customer!$C$52),E8401,D8401)</f>
        <v>70</v>
      </c>
      <c r="J8401" s="1">
        <f ca="1">OFFSET(IF($H8401="Cooling",Customer!$L$25,Customer!$L$52),$E8401,$D8401)</f>
        <v>70</v>
      </c>
      <c r="K8401" s="16">
        <f t="shared" si="1584"/>
        <v>0</v>
      </c>
      <c r="L8401" s="16">
        <f t="shared" si="1585"/>
        <v>0</v>
      </c>
      <c r="M8401" s="17">
        <f t="shared" ca="1" si="1577"/>
        <v>13</v>
      </c>
      <c r="N8401" s="17">
        <f t="shared" ca="1" si="1578"/>
        <v>13</v>
      </c>
      <c r="O8401" s="4"/>
      <c r="P8401" s="4">
        <v>49</v>
      </c>
      <c r="Q8401" s="4">
        <v>41</v>
      </c>
      <c r="R8401" s="4">
        <v>45</v>
      </c>
      <c r="S8401" s="4">
        <v>32</v>
      </c>
      <c r="T8401" s="4">
        <v>48</v>
      </c>
      <c r="U8401" s="4">
        <v>55</v>
      </c>
      <c r="V8401" s="13">
        <v>57</v>
      </c>
      <c r="W8401" s="4">
        <v>45</v>
      </c>
      <c r="X8401" s="4">
        <v>46</v>
      </c>
      <c r="Y8401">
        <f t="shared" si="1586"/>
        <v>0</v>
      </c>
      <c r="Z8401">
        <f t="shared" si="1587"/>
        <v>0</v>
      </c>
    </row>
    <row r="8402" spans="2:26" x14ac:dyDescent="0.25">
      <c r="B8402" s="11">
        <f t="shared" si="1588"/>
        <v>44911.583333312985</v>
      </c>
      <c r="C8402" s="1">
        <f t="shared" si="1579"/>
        <v>12</v>
      </c>
      <c r="D8402" s="1">
        <f t="shared" si="1580"/>
        <v>5</v>
      </c>
      <c r="E8402" s="12">
        <f t="shared" si="1581"/>
        <v>15</v>
      </c>
      <c r="F8402" s="124" t="str">
        <f t="shared" si="1582"/>
        <v>0</v>
      </c>
      <c r="G8402" s="1">
        <f ca="1">(OFFSET(O8402,0,MATCH(Customer!$J$6,'CDH &amp; HDH'!$P$11:$X$11,0)))</f>
        <v>57</v>
      </c>
      <c r="H8402" s="1" t="str">
        <f t="shared" si="1583"/>
        <v>Heating</v>
      </c>
      <c r="I8402" s="1">
        <f ca="1">OFFSET(IF($H8402="Cooling",Customer!$C$25,Customer!$C$52),E8402,D8402)</f>
        <v>70</v>
      </c>
      <c r="J8402" s="1">
        <f ca="1">OFFSET(IF($H8402="Cooling",Customer!$L$25,Customer!$L$52),$E8402,$D8402)</f>
        <v>70</v>
      </c>
      <c r="K8402" s="16">
        <f t="shared" si="1584"/>
        <v>0</v>
      </c>
      <c r="L8402" s="16">
        <f t="shared" si="1585"/>
        <v>0</v>
      </c>
      <c r="M8402" s="17">
        <f t="shared" ca="1" si="1577"/>
        <v>13</v>
      </c>
      <c r="N8402" s="17">
        <f t="shared" ca="1" si="1578"/>
        <v>13</v>
      </c>
      <c r="O8402" s="4"/>
      <c r="P8402" s="4">
        <v>49</v>
      </c>
      <c r="Q8402" s="4">
        <v>42</v>
      </c>
      <c r="R8402" s="4">
        <v>45</v>
      </c>
      <c r="S8402" s="4">
        <v>32</v>
      </c>
      <c r="T8402" s="4">
        <v>48</v>
      </c>
      <c r="U8402" s="4">
        <v>54</v>
      </c>
      <c r="V8402" s="13">
        <v>57</v>
      </c>
      <c r="W8402" s="4">
        <v>44</v>
      </c>
      <c r="X8402" s="4">
        <v>48</v>
      </c>
      <c r="Y8402">
        <f t="shared" si="1586"/>
        <v>0</v>
      </c>
      <c r="Z8402">
        <f t="shared" si="1587"/>
        <v>0</v>
      </c>
    </row>
    <row r="8403" spans="2:26" x14ac:dyDescent="0.25">
      <c r="B8403" s="11">
        <f t="shared" si="1588"/>
        <v>44911.624999979649</v>
      </c>
      <c r="C8403" s="1">
        <f t="shared" si="1579"/>
        <v>12</v>
      </c>
      <c r="D8403" s="1">
        <f t="shared" si="1580"/>
        <v>5</v>
      </c>
      <c r="E8403" s="12">
        <f t="shared" si="1581"/>
        <v>16</v>
      </c>
      <c r="F8403" s="124" t="str">
        <f t="shared" si="1582"/>
        <v>0</v>
      </c>
      <c r="G8403" s="1">
        <f ca="1">(OFFSET(O8403,0,MATCH(Customer!$J$6,'CDH &amp; HDH'!$P$11:$X$11,0)))</f>
        <v>58</v>
      </c>
      <c r="H8403" s="1" t="str">
        <f t="shared" si="1583"/>
        <v>Heating</v>
      </c>
      <c r="I8403" s="1">
        <f ca="1">OFFSET(IF($H8403="Cooling",Customer!$C$25,Customer!$C$52),E8403,D8403)</f>
        <v>70</v>
      </c>
      <c r="J8403" s="1">
        <f ca="1">OFFSET(IF($H8403="Cooling",Customer!$L$25,Customer!$L$52),$E8403,$D8403)</f>
        <v>70</v>
      </c>
      <c r="K8403" s="16">
        <f t="shared" si="1584"/>
        <v>0</v>
      </c>
      <c r="L8403" s="16">
        <f t="shared" si="1585"/>
        <v>0</v>
      </c>
      <c r="M8403" s="17">
        <f t="shared" ca="1" si="1577"/>
        <v>12</v>
      </c>
      <c r="N8403" s="17">
        <f t="shared" ca="1" si="1578"/>
        <v>12</v>
      </c>
      <c r="O8403" s="4"/>
      <c r="P8403" s="4">
        <v>47</v>
      </c>
      <c r="Q8403" s="4">
        <v>40</v>
      </c>
      <c r="R8403" s="4">
        <v>46</v>
      </c>
      <c r="S8403" s="4">
        <v>32</v>
      </c>
      <c r="T8403" s="4">
        <v>47</v>
      </c>
      <c r="U8403" s="4">
        <v>51</v>
      </c>
      <c r="V8403" s="13">
        <v>58</v>
      </c>
      <c r="W8403" s="4">
        <v>44</v>
      </c>
      <c r="X8403" s="4">
        <v>48</v>
      </c>
      <c r="Y8403">
        <f t="shared" si="1586"/>
        <v>0</v>
      </c>
      <c r="Z8403">
        <f t="shared" si="1587"/>
        <v>0</v>
      </c>
    </row>
    <row r="8404" spans="2:26" x14ac:dyDescent="0.25">
      <c r="B8404" s="11">
        <f t="shared" si="1588"/>
        <v>44911.666666646313</v>
      </c>
      <c r="C8404" s="1">
        <f t="shared" si="1579"/>
        <v>12</v>
      </c>
      <c r="D8404" s="1">
        <f t="shared" si="1580"/>
        <v>5</v>
      </c>
      <c r="E8404" s="12">
        <f t="shared" si="1581"/>
        <v>17</v>
      </c>
      <c r="F8404" s="124" t="str">
        <f t="shared" si="1582"/>
        <v>0</v>
      </c>
      <c r="G8404" s="1">
        <f ca="1">(OFFSET(O8404,0,MATCH(Customer!$J$6,'CDH &amp; HDH'!$P$11:$X$11,0)))</f>
        <v>55</v>
      </c>
      <c r="H8404" s="1" t="str">
        <f t="shared" si="1583"/>
        <v>Heating</v>
      </c>
      <c r="I8404" s="1">
        <f ca="1">OFFSET(IF($H8404="Cooling",Customer!$C$25,Customer!$C$52),E8404,D8404)</f>
        <v>70</v>
      </c>
      <c r="J8404" s="1">
        <f ca="1">OFFSET(IF($H8404="Cooling",Customer!$L$25,Customer!$L$52),$E8404,$D8404)</f>
        <v>70</v>
      </c>
      <c r="K8404" s="16">
        <f t="shared" si="1584"/>
        <v>0</v>
      </c>
      <c r="L8404" s="16">
        <f t="shared" si="1585"/>
        <v>0</v>
      </c>
      <c r="M8404" s="17">
        <f t="shared" ca="1" si="1577"/>
        <v>15</v>
      </c>
      <c r="N8404" s="17">
        <f t="shared" ca="1" si="1578"/>
        <v>15</v>
      </c>
      <c r="O8404" s="4"/>
      <c r="P8404" s="4">
        <v>44</v>
      </c>
      <c r="Q8404" s="4">
        <v>39</v>
      </c>
      <c r="R8404" s="4">
        <v>43</v>
      </c>
      <c r="S8404" s="4">
        <v>31</v>
      </c>
      <c r="T8404" s="4">
        <v>39</v>
      </c>
      <c r="U8404" s="4">
        <v>48</v>
      </c>
      <c r="V8404" s="13">
        <v>55</v>
      </c>
      <c r="W8404" s="4">
        <v>40</v>
      </c>
      <c r="X8404" s="4">
        <v>47</v>
      </c>
      <c r="Y8404">
        <f t="shared" si="1586"/>
        <v>0</v>
      </c>
      <c r="Z8404">
        <f t="shared" si="1587"/>
        <v>0</v>
      </c>
    </row>
    <row r="8405" spans="2:26" x14ac:dyDescent="0.25">
      <c r="B8405" s="11">
        <f t="shared" si="1588"/>
        <v>44911.708333312978</v>
      </c>
      <c r="C8405" s="1">
        <f t="shared" si="1579"/>
        <v>12</v>
      </c>
      <c r="D8405" s="1">
        <f t="shared" si="1580"/>
        <v>5</v>
      </c>
      <c r="E8405" s="12">
        <f t="shared" si="1581"/>
        <v>18</v>
      </c>
      <c r="F8405" s="124" t="str">
        <f t="shared" si="1582"/>
        <v>0</v>
      </c>
      <c r="G8405" s="1">
        <f ca="1">(OFFSET(O8405,0,MATCH(Customer!$J$6,'CDH &amp; HDH'!$P$11:$X$11,0)))</f>
        <v>50</v>
      </c>
      <c r="H8405" s="1" t="str">
        <f t="shared" si="1583"/>
        <v>Heating</v>
      </c>
      <c r="I8405" s="1">
        <f ca="1">OFFSET(IF($H8405="Cooling",Customer!$C$25,Customer!$C$52),E8405,D8405)</f>
        <v>70</v>
      </c>
      <c r="J8405" s="1">
        <f ca="1">OFFSET(IF($H8405="Cooling",Customer!$L$25,Customer!$L$52),$E8405,$D8405)</f>
        <v>70</v>
      </c>
      <c r="K8405" s="16">
        <f t="shared" si="1584"/>
        <v>0</v>
      </c>
      <c r="L8405" s="16">
        <f t="shared" si="1585"/>
        <v>0</v>
      </c>
      <c r="M8405" s="17">
        <f t="shared" ca="1" si="1577"/>
        <v>20</v>
      </c>
      <c r="N8405" s="17">
        <f t="shared" ca="1" si="1578"/>
        <v>20</v>
      </c>
      <c r="O8405" s="4"/>
      <c r="P8405" s="4">
        <v>42</v>
      </c>
      <c r="Q8405" s="4">
        <v>38</v>
      </c>
      <c r="R8405" s="4">
        <v>41</v>
      </c>
      <c r="S8405" s="4">
        <v>29</v>
      </c>
      <c r="T8405" s="4">
        <v>38</v>
      </c>
      <c r="U8405" s="4">
        <v>45</v>
      </c>
      <c r="V8405" s="13">
        <v>50</v>
      </c>
      <c r="W8405" s="4">
        <v>40</v>
      </c>
      <c r="X8405" s="4">
        <v>48</v>
      </c>
      <c r="Y8405">
        <f t="shared" si="1586"/>
        <v>0</v>
      </c>
      <c r="Z8405">
        <f t="shared" si="1587"/>
        <v>0</v>
      </c>
    </row>
    <row r="8406" spans="2:26" x14ac:dyDescent="0.25">
      <c r="B8406" s="11">
        <f t="shared" si="1588"/>
        <v>44911.749999979642</v>
      </c>
      <c r="C8406" s="1">
        <f t="shared" si="1579"/>
        <v>12</v>
      </c>
      <c r="D8406" s="1">
        <f t="shared" si="1580"/>
        <v>5</v>
      </c>
      <c r="E8406" s="12">
        <f t="shared" si="1581"/>
        <v>19</v>
      </c>
      <c r="F8406" s="124" t="str">
        <f t="shared" si="1582"/>
        <v>0</v>
      </c>
      <c r="G8406" s="1">
        <f ca="1">(OFFSET(O8406,0,MATCH(Customer!$J$6,'CDH &amp; HDH'!$P$11:$X$11,0)))</f>
        <v>49</v>
      </c>
      <c r="H8406" s="1" t="str">
        <f t="shared" si="1583"/>
        <v>Heating</v>
      </c>
      <c r="I8406" s="1">
        <f ca="1">OFFSET(IF($H8406="Cooling",Customer!$C$25,Customer!$C$52),E8406,D8406)</f>
        <v>66</v>
      </c>
      <c r="J8406" s="1">
        <f ca="1">OFFSET(IF($H8406="Cooling",Customer!$L$25,Customer!$L$52),$E8406,$D8406)</f>
        <v>64</v>
      </c>
      <c r="K8406" s="16">
        <f t="shared" si="1584"/>
        <v>0</v>
      </c>
      <c r="L8406" s="16">
        <f t="shared" si="1585"/>
        <v>0</v>
      </c>
      <c r="M8406" s="17">
        <f t="shared" ca="1" si="1577"/>
        <v>17</v>
      </c>
      <c r="N8406" s="17">
        <f t="shared" ca="1" si="1578"/>
        <v>15</v>
      </c>
      <c r="O8406" s="4"/>
      <c r="P8406" s="4">
        <v>40</v>
      </c>
      <c r="Q8406" s="4">
        <v>39</v>
      </c>
      <c r="R8406" s="4">
        <v>38</v>
      </c>
      <c r="S8406" s="4">
        <v>26</v>
      </c>
      <c r="T8406" s="4">
        <v>36</v>
      </c>
      <c r="U8406" s="4">
        <v>44</v>
      </c>
      <c r="V8406" s="13">
        <v>49</v>
      </c>
      <c r="W8406" s="4">
        <v>39</v>
      </c>
      <c r="X8406" s="4">
        <v>47</v>
      </c>
      <c r="Y8406">
        <f t="shared" si="1586"/>
        <v>0</v>
      </c>
      <c r="Z8406">
        <f t="shared" si="1587"/>
        <v>0</v>
      </c>
    </row>
    <row r="8407" spans="2:26" x14ac:dyDescent="0.25">
      <c r="B8407" s="11">
        <f t="shared" si="1588"/>
        <v>44911.791666646306</v>
      </c>
      <c r="C8407" s="1">
        <f t="shared" si="1579"/>
        <v>12</v>
      </c>
      <c r="D8407" s="1">
        <f t="shared" si="1580"/>
        <v>5</v>
      </c>
      <c r="E8407" s="12">
        <f t="shared" si="1581"/>
        <v>20</v>
      </c>
      <c r="F8407" s="124" t="str">
        <f t="shared" si="1582"/>
        <v>0</v>
      </c>
      <c r="G8407" s="1">
        <f ca="1">(OFFSET(O8407,0,MATCH(Customer!$J$6,'CDH &amp; HDH'!$P$11:$X$11,0)))</f>
        <v>48</v>
      </c>
      <c r="H8407" s="1" t="str">
        <f t="shared" si="1583"/>
        <v>Heating</v>
      </c>
      <c r="I8407" s="1">
        <f ca="1">OFFSET(IF($H8407="Cooling",Customer!$C$25,Customer!$C$52),E8407,D8407)</f>
        <v>66</v>
      </c>
      <c r="J8407" s="1">
        <f ca="1">OFFSET(IF($H8407="Cooling",Customer!$L$25,Customer!$L$52),$E8407,$D8407)</f>
        <v>64</v>
      </c>
      <c r="K8407" s="16">
        <f t="shared" si="1584"/>
        <v>0</v>
      </c>
      <c r="L8407" s="16">
        <f t="shared" si="1585"/>
        <v>0</v>
      </c>
      <c r="M8407" s="17">
        <f t="shared" ca="1" si="1577"/>
        <v>18</v>
      </c>
      <c r="N8407" s="17">
        <f t="shared" ca="1" si="1578"/>
        <v>16</v>
      </c>
      <c r="O8407" s="4"/>
      <c r="P8407" s="4">
        <v>34</v>
      </c>
      <c r="Q8407" s="4">
        <v>39</v>
      </c>
      <c r="R8407" s="4">
        <v>35</v>
      </c>
      <c r="S8407" s="4">
        <v>27</v>
      </c>
      <c r="T8407" s="4">
        <v>35</v>
      </c>
      <c r="U8407" s="4">
        <v>44</v>
      </c>
      <c r="V8407" s="13">
        <v>48</v>
      </c>
      <c r="W8407" s="4">
        <v>38</v>
      </c>
      <c r="X8407" s="4">
        <v>46</v>
      </c>
      <c r="Y8407">
        <f t="shared" si="1586"/>
        <v>0</v>
      </c>
      <c r="Z8407">
        <f t="shared" si="1587"/>
        <v>0</v>
      </c>
    </row>
    <row r="8408" spans="2:26" x14ac:dyDescent="0.25">
      <c r="B8408" s="11">
        <f t="shared" si="1588"/>
        <v>44911.83333331297</v>
      </c>
      <c r="C8408" s="1">
        <f t="shared" si="1579"/>
        <v>12</v>
      </c>
      <c r="D8408" s="1">
        <f t="shared" si="1580"/>
        <v>5</v>
      </c>
      <c r="E8408" s="12">
        <f t="shared" si="1581"/>
        <v>21</v>
      </c>
      <c r="F8408" s="124" t="str">
        <f t="shared" si="1582"/>
        <v>0</v>
      </c>
      <c r="G8408" s="1">
        <f ca="1">(OFFSET(O8408,0,MATCH(Customer!$J$6,'CDH &amp; HDH'!$P$11:$X$11,0)))</f>
        <v>46</v>
      </c>
      <c r="H8408" s="1" t="str">
        <f t="shared" si="1583"/>
        <v>Heating</v>
      </c>
      <c r="I8408" s="1">
        <f ca="1">OFFSET(IF($H8408="Cooling",Customer!$C$25,Customer!$C$52),E8408,D8408)</f>
        <v>66</v>
      </c>
      <c r="J8408" s="1">
        <f ca="1">OFFSET(IF($H8408="Cooling",Customer!$L$25,Customer!$L$52),$E8408,$D8408)</f>
        <v>64</v>
      </c>
      <c r="K8408" s="16">
        <f t="shared" si="1584"/>
        <v>0</v>
      </c>
      <c r="L8408" s="16">
        <f t="shared" si="1585"/>
        <v>0</v>
      </c>
      <c r="M8408" s="17">
        <f t="shared" ca="1" si="1577"/>
        <v>20</v>
      </c>
      <c r="N8408" s="17">
        <f t="shared" ca="1" si="1578"/>
        <v>18</v>
      </c>
      <c r="O8408" s="4"/>
      <c r="P8408" s="4">
        <v>37</v>
      </c>
      <c r="Q8408" s="4">
        <v>39</v>
      </c>
      <c r="R8408" s="4">
        <v>32</v>
      </c>
      <c r="S8408" s="4">
        <v>27</v>
      </c>
      <c r="T8408" s="4">
        <v>34</v>
      </c>
      <c r="U8408" s="4">
        <v>45</v>
      </c>
      <c r="V8408" s="13">
        <v>46</v>
      </c>
      <c r="W8408" s="4">
        <v>39</v>
      </c>
      <c r="X8408" s="4">
        <v>46</v>
      </c>
      <c r="Y8408">
        <f t="shared" si="1586"/>
        <v>0</v>
      </c>
      <c r="Z8408">
        <f t="shared" si="1587"/>
        <v>0</v>
      </c>
    </row>
    <row r="8409" spans="2:26" x14ac:dyDescent="0.25">
      <c r="B8409" s="11">
        <f t="shared" si="1588"/>
        <v>44911.874999979635</v>
      </c>
      <c r="C8409" s="1">
        <f t="shared" si="1579"/>
        <v>12</v>
      </c>
      <c r="D8409" s="1">
        <f t="shared" si="1580"/>
        <v>5</v>
      </c>
      <c r="E8409" s="12">
        <f t="shared" si="1581"/>
        <v>22</v>
      </c>
      <c r="F8409" s="124" t="str">
        <f t="shared" si="1582"/>
        <v>0</v>
      </c>
      <c r="G8409" s="1">
        <f ca="1">(OFFSET(O8409,0,MATCH(Customer!$J$6,'CDH &amp; HDH'!$P$11:$X$11,0)))</f>
        <v>45</v>
      </c>
      <c r="H8409" s="1" t="str">
        <f t="shared" si="1583"/>
        <v>Heating</v>
      </c>
      <c r="I8409" s="1">
        <f ca="1">OFFSET(IF($H8409="Cooling",Customer!$C$25,Customer!$C$52),E8409,D8409)</f>
        <v>66</v>
      </c>
      <c r="J8409" s="1">
        <f ca="1">OFFSET(IF($H8409="Cooling",Customer!$L$25,Customer!$L$52),$E8409,$D8409)</f>
        <v>64</v>
      </c>
      <c r="K8409" s="16">
        <f t="shared" si="1584"/>
        <v>0</v>
      </c>
      <c r="L8409" s="16">
        <f t="shared" si="1585"/>
        <v>0</v>
      </c>
      <c r="M8409" s="17">
        <f t="shared" ca="1" si="1577"/>
        <v>21</v>
      </c>
      <c r="N8409" s="17">
        <f t="shared" ca="1" si="1578"/>
        <v>19</v>
      </c>
      <c r="O8409" s="4"/>
      <c r="P8409" s="4">
        <v>43</v>
      </c>
      <c r="Q8409" s="4">
        <v>39</v>
      </c>
      <c r="R8409" s="4">
        <v>29</v>
      </c>
      <c r="S8409" s="4">
        <v>27</v>
      </c>
      <c r="T8409" s="4">
        <v>33</v>
      </c>
      <c r="U8409" s="4">
        <v>45</v>
      </c>
      <c r="V8409" s="13">
        <v>45</v>
      </c>
      <c r="W8409" s="4">
        <v>42</v>
      </c>
      <c r="X8409" s="4">
        <v>46</v>
      </c>
      <c r="Y8409">
        <f t="shared" si="1586"/>
        <v>0</v>
      </c>
      <c r="Z8409">
        <f t="shared" si="1587"/>
        <v>0</v>
      </c>
    </row>
    <row r="8410" spans="2:26" x14ac:dyDescent="0.25">
      <c r="B8410" s="11">
        <f t="shared" si="1588"/>
        <v>44911.916666646299</v>
      </c>
      <c r="C8410" s="1">
        <f t="shared" si="1579"/>
        <v>12</v>
      </c>
      <c r="D8410" s="1">
        <f t="shared" si="1580"/>
        <v>5</v>
      </c>
      <c r="E8410" s="12">
        <f t="shared" si="1581"/>
        <v>23</v>
      </c>
      <c r="F8410" s="124" t="str">
        <f t="shared" si="1582"/>
        <v>0</v>
      </c>
      <c r="G8410" s="1">
        <f ca="1">(OFFSET(O8410,0,MATCH(Customer!$J$6,'CDH &amp; HDH'!$P$11:$X$11,0)))</f>
        <v>43</v>
      </c>
      <c r="H8410" s="1" t="str">
        <f t="shared" si="1583"/>
        <v>Heating</v>
      </c>
      <c r="I8410" s="1">
        <f ca="1">OFFSET(IF($H8410="Cooling",Customer!$C$25,Customer!$C$52),E8410,D8410)</f>
        <v>66</v>
      </c>
      <c r="J8410" s="1">
        <f ca="1">OFFSET(IF($H8410="Cooling",Customer!$L$25,Customer!$L$52),$E8410,$D8410)</f>
        <v>64</v>
      </c>
      <c r="K8410" s="16">
        <f t="shared" si="1584"/>
        <v>0</v>
      </c>
      <c r="L8410" s="16">
        <f t="shared" si="1585"/>
        <v>0</v>
      </c>
      <c r="M8410" s="17">
        <f t="shared" ca="1" si="1577"/>
        <v>23</v>
      </c>
      <c r="N8410" s="17">
        <f t="shared" ca="1" si="1578"/>
        <v>21</v>
      </c>
      <c r="O8410" s="4"/>
      <c r="P8410" s="4">
        <v>40</v>
      </c>
      <c r="Q8410" s="4">
        <v>40</v>
      </c>
      <c r="R8410" s="4">
        <v>29</v>
      </c>
      <c r="S8410" s="4">
        <v>27</v>
      </c>
      <c r="T8410" s="4">
        <v>31</v>
      </c>
      <c r="U8410" s="4">
        <v>42</v>
      </c>
      <c r="V8410" s="13">
        <v>43</v>
      </c>
      <c r="W8410" s="4">
        <v>41</v>
      </c>
      <c r="X8410" s="4">
        <v>43</v>
      </c>
      <c r="Y8410">
        <f t="shared" si="1586"/>
        <v>0</v>
      </c>
      <c r="Z8410">
        <f t="shared" si="1587"/>
        <v>0</v>
      </c>
    </row>
    <row r="8411" spans="2:26" x14ac:dyDescent="0.25">
      <c r="B8411" s="11">
        <f t="shared" si="1588"/>
        <v>44911.958333312963</v>
      </c>
      <c r="C8411" s="1">
        <f t="shared" si="1579"/>
        <v>12</v>
      </c>
      <c r="D8411" s="1">
        <f t="shared" si="1580"/>
        <v>5</v>
      </c>
      <c r="E8411" s="12">
        <f t="shared" si="1581"/>
        <v>24</v>
      </c>
      <c r="F8411" s="124" t="str">
        <f t="shared" si="1582"/>
        <v>0</v>
      </c>
      <c r="G8411" s="1">
        <f ca="1">(OFFSET(O8411,0,MATCH(Customer!$J$6,'CDH &amp; HDH'!$P$11:$X$11,0)))</f>
        <v>42</v>
      </c>
      <c r="H8411" s="1" t="str">
        <f t="shared" si="1583"/>
        <v>Heating</v>
      </c>
      <c r="I8411" s="1">
        <f ca="1">OFFSET(IF($H8411="Cooling",Customer!$C$25,Customer!$C$52),E8411,D8411)</f>
        <v>66</v>
      </c>
      <c r="J8411" s="1">
        <f ca="1">OFFSET(IF($H8411="Cooling",Customer!$L$25,Customer!$L$52),$E8411,$D8411)</f>
        <v>64</v>
      </c>
      <c r="K8411" s="16">
        <f t="shared" si="1584"/>
        <v>0</v>
      </c>
      <c r="L8411" s="16">
        <f t="shared" si="1585"/>
        <v>0</v>
      </c>
      <c r="M8411" s="17">
        <f t="shared" ca="1" si="1577"/>
        <v>24</v>
      </c>
      <c r="N8411" s="17">
        <f t="shared" ca="1" si="1578"/>
        <v>22</v>
      </c>
      <c r="O8411" s="4"/>
      <c r="P8411" s="4">
        <v>38</v>
      </c>
      <c r="Q8411" s="4">
        <v>38</v>
      </c>
      <c r="R8411" s="4">
        <v>28</v>
      </c>
      <c r="S8411" s="4">
        <v>28</v>
      </c>
      <c r="T8411" s="4">
        <v>33</v>
      </c>
      <c r="U8411" s="4">
        <v>42</v>
      </c>
      <c r="V8411" s="13">
        <v>42</v>
      </c>
      <c r="W8411" s="4">
        <v>37</v>
      </c>
      <c r="X8411" s="4">
        <v>40</v>
      </c>
      <c r="Y8411">
        <f t="shared" si="1586"/>
        <v>0</v>
      </c>
      <c r="Z8411">
        <f t="shared" si="1587"/>
        <v>0</v>
      </c>
    </row>
    <row r="8412" spans="2:26" x14ac:dyDescent="0.25">
      <c r="B8412" s="11">
        <f t="shared" si="1588"/>
        <v>44911.999999979627</v>
      </c>
      <c r="C8412" s="1">
        <f t="shared" si="1579"/>
        <v>12</v>
      </c>
      <c r="D8412" s="1">
        <f t="shared" si="1580"/>
        <v>6</v>
      </c>
      <c r="E8412" s="12">
        <f t="shared" si="1581"/>
        <v>1</v>
      </c>
      <c r="F8412" s="124" t="str">
        <f t="shared" si="1582"/>
        <v>0</v>
      </c>
      <c r="G8412" s="1">
        <f ca="1">(OFFSET(O8412,0,MATCH(Customer!$J$6,'CDH &amp; HDH'!$P$11:$X$11,0)))</f>
        <v>41</v>
      </c>
      <c r="H8412" s="1" t="str">
        <f t="shared" si="1583"/>
        <v>Heating</v>
      </c>
      <c r="I8412" s="1">
        <f ca="1">OFFSET(IF($H8412="Cooling",Customer!$C$25,Customer!$C$52),E8412,D8412)</f>
        <v>66</v>
      </c>
      <c r="J8412" s="1">
        <f ca="1">OFFSET(IF($H8412="Cooling",Customer!$L$25,Customer!$L$52),$E8412,$D8412)</f>
        <v>64</v>
      </c>
      <c r="K8412" s="16">
        <f t="shared" si="1584"/>
        <v>0</v>
      </c>
      <c r="L8412" s="16">
        <f t="shared" si="1585"/>
        <v>0</v>
      </c>
      <c r="M8412" s="17">
        <f t="shared" ca="1" si="1577"/>
        <v>25</v>
      </c>
      <c r="N8412" s="17">
        <f t="shared" ca="1" si="1578"/>
        <v>23</v>
      </c>
      <c r="O8412" s="4"/>
      <c r="P8412" s="4">
        <v>38</v>
      </c>
      <c r="Q8412" s="4">
        <v>34</v>
      </c>
      <c r="R8412" s="4">
        <v>28</v>
      </c>
      <c r="S8412" s="4">
        <v>27</v>
      </c>
      <c r="T8412" s="4">
        <v>32</v>
      </c>
      <c r="U8412" s="4">
        <v>43</v>
      </c>
      <c r="V8412" s="13">
        <v>41</v>
      </c>
      <c r="W8412" s="4">
        <v>35</v>
      </c>
      <c r="X8412" s="4">
        <v>40</v>
      </c>
      <c r="Y8412">
        <f t="shared" si="1586"/>
        <v>0</v>
      </c>
      <c r="Z8412">
        <f t="shared" si="1587"/>
        <v>0</v>
      </c>
    </row>
    <row r="8413" spans="2:26" x14ac:dyDescent="0.25">
      <c r="B8413" s="11">
        <f t="shared" si="1588"/>
        <v>44912.041666646292</v>
      </c>
      <c r="C8413" s="1">
        <f t="shared" si="1579"/>
        <v>12</v>
      </c>
      <c r="D8413" s="1">
        <f t="shared" si="1580"/>
        <v>6</v>
      </c>
      <c r="E8413" s="12">
        <f t="shared" si="1581"/>
        <v>2</v>
      </c>
      <c r="F8413" s="124" t="str">
        <f t="shared" si="1582"/>
        <v>0</v>
      </c>
      <c r="G8413" s="1">
        <f ca="1">(OFFSET(O8413,0,MATCH(Customer!$J$6,'CDH &amp; HDH'!$P$11:$X$11,0)))</f>
        <v>40</v>
      </c>
      <c r="H8413" s="1" t="str">
        <f t="shared" si="1583"/>
        <v>Heating</v>
      </c>
      <c r="I8413" s="1">
        <f ca="1">OFFSET(IF($H8413="Cooling",Customer!$C$25,Customer!$C$52),E8413,D8413)</f>
        <v>66</v>
      </c>
      <c r="J8413" s="1">
        <f ca="1">OFFSET(IF($H8413="Cooling",Customer!$L$25,Customer!$L$52),$E8413,$D8413)</f>
        <v>64</v>
      </c>
      <c r="K8413" s="16">
        <f t="shared" si="1584"/>
        <v>0</v>
      </c>
      <c r="L8413" s="16">
        <f t="shared" si="1585"/>
        <v>0</v>
      </c>
      <c r="M8413" s="17">
        <f t="shared" ca="1" si="1577"/>
        <v>26</v>
      </c>
      <c r="N8413" s="17">
        <f t="shared" ca="1" si="1578"/>
        <v>24</v>
      </c>
      <c r="O8413" s="4"/>
      <c r="P8413" s="4">
        <v>38</v>
      </c>
      <c r="Q8413" s="4">
        <v>35</v>
      </c>
      <c r="R8413" s="4">
        <v>28</v>
      </c>
      <c r="S8413" s="4">
        <v>25</v>
      </c>
      <c r="T8413" s="4">
        <v>32</v>
      </c>
      <c r="U8413" s="4">
        <v>43</v>
      </c>
      <c r="V8413" s="13">
        <v>40</v>
      </c>
      <c r="W8413" s="4">
        <v>35</v>
      </c>
      <c r="X8413" s="4">
        <v>39</v>
      </c>
      <c r="Y8413">
        <f t="shared" si="1586"/>
        <v>0</v>
      </c>
      <c r="Z8413">
        <f t="shared" si="1587"/>
        <v>0</v>
      </c>
    </row>
    <row r="8414" spans="2:26" x14ac:dyDescent="0.25">
      <c r="B8414" s="11">
        <f t="shared" si="1588"/>
        <v>44912.083333312956</v>
      </c>
      <c r="C8414" s="1">
        <f t="shared" si="1579"/>
        <v>12</v>
      </c>
      <c r="D8414" s="1">
        <f t="shared" si="1580"/>
        <v>6</v>
      </c>
      <c r="E8414" s="12">
        <f t="shared" si="1581"/>
        <v>3</v>
      </c>
      <c r="F8414" s="124" t="str">
        <f t="shared" si="1582"/>
        <v>0</v>
      </c>
      <c r="G8414" s="1">
        <f ca="1">(OFFSET(O8414,0,MATCH(Customer!$J$6,'CDH &amp; HDH'!$P$11:$X$11,0)))</f>
        <v>38</v>
      </c>
      <c r="H8414" s="1" t="str">
        <f t="shared" si="1583"/>
        <v>Heating</v>
      </c>
      <c r="I8414" s="1">
        <f ca="1">OFFSET(IF($H8414="Cooling",Customer!$C$25,Customer!$C$52),E8414,D8414)</f>
        <v>66</v>
      </c>
      <c r="J8414" s="1">
        <f ca="1">OFFSET(IF($H8414="Cooling",Customer!$L$25,Customer!$L$52),$E8414,$D8414)</f>
        <v>64</v>
      </c>
      <c r="K8414" s="16">
        <f t="shared" si="1584"/>
        <v>0</v>
      </c>
      <c r="L8414" s="16">
        <f t="shared" si="1585"/>
        <v>0</v>
      </c>
      <c r="M8414" s="17">
        <f t="shared" ca="1" si="1577"/>
        <v>28</v>
      </c>
      <c r="N8414" s="17">
        <f t="shared" ca="1" si="1578"/>
        <v>26</v>
      </c>
      <c r="O8414" s="4"/>
      <c r="P8414" s="4">
        <v>37</v>
      </c>
      <c r="Q8414" s="4">
        <v>35</v>
      </c>
      <c r="R8414" s="4">
        <v>28</v>
      </c>
      <c r="S8414" s="4">
        <v>25</v>
      </c>
      <c r="T8414" s="4">
        <v>32</v>
      </c>
      <c r="U8414" s="4">
        <v>43</v>
      </c>
      <c r="V8414" s="13">
        <v>38</v>
      </c>
      <c r="W8414" s="4">
        <v>35</v>
      </c>
      <c r="X8414" s="4">
        <v>41</v>
      </c>
      <c r="Y8414">
        <f t="shared" si="1586"/>
        <v>0</v>
      </c>
      <c r="Z8414">
        <f t="shared" si="1587"/>
        <v>0</v>
      </c>
    </row>
    <row r="8415" spans="2:26" x14ac:dyDescent="0.25">
      <c r="B8415" s="11">
        <f t="shared" si="1588"/>
        <v>44912.12499997962</v>
      </c>
      <c r="C8415" s="1">
        <f t="shared" si="1579"/>
        <v>12</v>
      </c>
      <c r="D8415" s="1">
        <f t="shared" si="1580"/>
        <v>6</v>
      </c>
      <c r="E8415" s="12">
        <f t="shared" si="1581"/>
        <v>4</v>
      </c>
      <c r="F8415" s="124" t="str">
        <f t="shared" si="1582"/>
        <v>0</v>
      </c>
      <c r="G8415" s="1">
        <f ca="1">(OFFSET(O8415,0,MATCH(Customer!$J$6,'CDH &amp; HDH'!$P$11:$X$11,0)))</f>
        <v>36</v>
      </c>
      <c r="H8415" s="1" t="str">
        <f t="shared" si="1583"/>
        <v>Heating</v>
      </c>
      <c r="I8415" s="1">
        <f ca="1">OFFSET(IF($H8415="Cooling",Customer!$C$25,Customer!$C$52),E8415,D8415)</f>
        <v>66</v>
      </c>
      <c r="J8415" s="1">
        <f ca="1">OFFSET(IF($H8415="Cooling",Customer!$L$25,Customer!$L$52),$E8415,$D8415)</f>
        <v>64</v>
      </c>
      <c r="K8415" s="16">
        <f t="shared" si="1584"/>
        <v>0</v>
      </c>
      <c r="L8415" s="16">
        <f t="shared" si="1585"/>
        <v>0</v>
      </c>
      <c r="M8415" s="17">
        <f t="shared" ca="1" si="1577"/>
        <v>30</v>
      </c>
      <c r="N8415" s="17">
        <f t="shared" ca="1" si="1578"/>
        <v>28</v>
      </c>
      <c r="O8415" s="4"/>
      <c r="P8415" s="4">
        <v>37</v>
      </c>
      <c r="Q8415" s="4">
        <v>35</v>
      </c>
      <c r="R8415" s="4">
        <v>28</v>
      </c>
      <c r="S8415" s="4">
        <v>23</v>
      </c>
      <c r="T8415" s="4">
        <v>29</v>
      </c>
      <c r="U8415" s="4">
        <v>45</v>
      </c>
      <c r="V8415" s="13">
        <v>36</v>
      </c>
      <c r="W8415" s="4">
        <v>36</v>
      </c>
      <c r="X8415" s="4">
        <v>40</v>
      </c>
      <c r="Y8415">
        <f t="shared" si="1586"/>
        <v>0</v>
      </c>
      <c r="Z8415">
        <f t="shared" si="1587"/>
        <v>0</v>
      </c>
    </row>
    <row r="8416" spans="2:26" x14ac:dyDescent="0.25">
      <c r="B8416" s="11">
        <f t="shared" si="1588"/>
        <v>44912.166666646284</v>
      </c>
      <c r="C8416" s="1">
        <f t="shared" si="1579"/>
        <v>12</v>
      </c>
      <c r="D8416" s="1">
        <f t="shared" si="1580"/>
        <v>6</v>
      </c>
      <c r="E8416" s="12">
        <f t="shared" si="1581"/>
        <v>5</v>
      </c>
      <c r="F8416" s="124" t="str">
        <f t="shared" si="1582"/>
        <v>0</v>
      </c>
      <c r="G8416" s="1">
        <f ca="1">(OFFSET(O8416,0,MATCH(Customer!$J$6,'CDH &amp; HDH'!$P$11:$X$11,0)))</f>
        <v>36</v>
      </c>
      <c r="H8416" s="1" t="str">
        <f t="shared" si="1583"/>
        <v>Heating</v>
      </c>
      <c r="I8416" s="1">
        <f ca="1">OFFSET(IF($H8416="Cooling",Customer!$C$25,Customer!$C$52),E8416,D8416)</f>
        <v>66</v>
      </c>
      <c r="J8416" s="1">
        <f ca="1">OFFSET(IF($H8416="Cooling",Customer!$L$25,Customer!$L$52),$E8416,$D8416)</f>
        <v>64</v>
      </c>
      <c r="K8416" s="16">
        <f t="shared" si="1584"/>
        <v>0</v>
      </c>
      <c r="L8416" s="16">
        <f t="shared" si="1585"/>
        <v>0</v>
      </c>
      <c r="M8416" s="17">
        <f t="shared" ca="1" si="1577"/>
        <v>30</v>
      </c>
      <c r="N8416" s="17">
        <f t="shared" ca="1" si="1578"/>
        <v>28</v>
      </c>
      <c r="O8416" s="4"/>
      <c r="P8416" s="4">
        <v>39</v>
      </c>
      <c r="Q8416" s="4">
        <v>34</v>
      </c>
      <c r="R8416" s="4">
        <v>28</v>
      </c>
      <c r="S8416" s="4">
        <v>23</v>
      </c>
      <c r="T8416" s="4">
        <v>32</v>
      </c>
      <c r="U8416" s="4">
        <v>43</v>
      </c>
      <c r="V8416" s="13">
        <v>36</v>
      </c>
      <c r="W8416" s="4">
        <v>35</v>
      </c>
      <c r="X8416" s="4">
        <v>39</v>
      </c>
      <c r="Y8416">
        <f t="shared" si="1586"/>
        <v>0</v>
      </c>
      <c r="Z8416">
        <f t="shared" si="1587"/>
        <v>0</v>
      </c>
    </row>
    <row r="8417" spans="2:26" x14ac:dyDescent="0.25">
      <c r="B8417" s="11">
        <f t="shared" si="1588"/>
        <v>44912.208333312949</v>
      </c>
      <c r="C8417" s="1">
        <f t="shared" si="1579"/>
        <v>12</v>
      </c>
      <c r="D8417" s="1">
        <f t="shared" si="1580"/>
        <v>6</v>
      </c>
      <c r="E8417" s="12">
        <f t="shared" si="1581"/>
        <v>6</v>
      </c>
      <c r="F8417" s="124" t="str">
        <f t="shared" si="1582"/>
        <v>0</v>
      </c>
      <c r="G8417" s="1">
        <f ca="1">(OFFSET(O8417,0,MATCH(Customer!$J$6,'CDH &amp; HDH'!$P$11:$X$11,0)))</f>
        <v>35</v>
      </c>
      <c r="H8417" s="1" t="str">
        <f t="shared" si="1583"/>
        <v>Heating</v>
      </c>
      <c r="I8417" s="1">
        <f ca="1">OFFSET(IF($H8417="Cooling",Customer!$C$25,Customer!$C$52),E8417,D8417)</f>
        <v>66</v>
      </c>
      <c r="J8417" s="1">
        <f ca="1">OFFSET(IF($H8417="Cooling",Customer!$L$25,Customer!$L$52),$E8417,$D8417)</f>
        <v>64</v>
      </c>
      <c r="K8417" s="16">
        <f t="shared" si="1584"/>
        <v>0</v>
      </c>
      <c r="L8417" s="16">
        <f t="shared" si="1585"/>
        <v>0</v>
      </c>
      <c r="M8417" s="17">
        <f t="shared" ca="1" si="1577"/>
        <v>31</v>
      </c>
      <c r="N8417" s="17">
        <f t="shared" ca="1" si="1578"/>
        <v>29</v>
      </c>
      <c r="O8417" s="4"/>
      <c r="P8417" s="4">
        <v>38</v>
      </c>
      <c r="Q8417" s="4">
        <v>34</v>
      </c>
      <c r="R8417" s="4">
        <v>28</v>
      </c>
      <c r="S8417" s="4">
        <v>23</v>
      </c>
      <c r="T8417" s="4">
        <v>33</v>
      </c>
      <c r="U8417" s="4">
        <v>41</v>
      </c>
      <c r="V8417" s="13">
        <v>35</v>
      </c>
      <c r="W8417" s="4">
        <v>35</v>
      </c>
      <c r="X8417" s="4">
        <v>39</v>
      </c>
      <c r="Y8417">
        <f t="shared" si="1586"/>
        <v>0</v>
      </c>
      <c r="Z8417">
        <f t="shared" si="1587"/>
        <v>0</v>
      </c>
    </row>
    <row r="8418" spans="2:26" x14ac:dyDescent="0.25">
      <c r="B8418" s="11">
        <f t="shared" si="1588"/>
        <v>44912.249999979613</v>
      </c>
      <c r="C8418" s="1">
        <f t="shared" si="1579"/>
        <v>12</v>
      </c>
      <c r="D8418" s="1">
        <f t="shared" si="1580"/>
        <v>6</v>
      </c>
      <c r="E8418" s="12">
        <f t="shared" si="1581"/>
        <v>7</v>
      </c>
      <c r="F8418" s="124" t="str">
        <f t="shared" si="1582"/>
        <v>0</v>
      </c>
      <c r="G8418" s="1">
        <f ca="1">(OFFSET(O8418,0,MATCH(Customer!$J$6,'CDH &amp; HDH'!$P$11:$X$11,0)))</f>
        <v>34</v>
      </c>
      <c r="H8418" s="1" t="str">
        <f t="shared" si="1583"/>
        <v>Heating</v>
      </c>
      <c r="I8418" s="1">
        <f ca="1">OFFSET(IF($H8418="Cooling",Customer!$C$25,Customer!$C$52),E8418,D8418)</f>
        <v>66</v>
      </c>
      <c r="J8418" s="1">
        <f ca="1">OFFSET(IF($H8418="Cooling",Customer!$L$25,Customer!$L$52),$E8418,$D8418)</f>
        <v>64</v>
      </c>
      <c r="K8418" s="16">
        <f t="shared" si="1584"/>
        <v>0</v>
      </c>
      <c r="L8418" s="16">
        <f t="shared" si="1585"/>
        <v>0</v>
      </c>
      <c r="M8418" s="17">
        <f t="shared" ca="1" si="1577"/>
        <v>32</v>
      </c>
      <c r="N8418" s="17">
        <f t="shared" ca="1" si="1578"/>
        <v>30</v>
      </c>
      <c r="O8418" s="4"/>
      <c r="P8418" s="4">
        <v>37</v>
      </c>
      <c r="Q8418" s="4">
        <v>33</v>
      </c>
      <c r="R8418" s="4">
        <v>28</v>
      </c>
      <c r="S8418" s="4">
        <v>23</v>
      </c>
      <c r="T8418" s="4">
        <v>34</v>
      </c>
      <c r="U8418" s="4">
        <v>40</v>
      </c>
      <c r="V8418" s="13">
        <v>34</v>
      </c>
      <c r="W8418" s="4">
        <v>35</v>
      </c>
      <c r="X8418" s="4">
        <v>38</v>
      </c>
      <c r="Y8418">
        <f t="shared" si="1586"/>
        <v>0</v>
      </c>
      <c r="Z8418">
        <f t="shared" si="1587"/>
        <v>0</v>
      </c>
    </row>
    <row r="8419" spans="2:26" x14ac:dyDescent="0.25">
      <c r="B8419" s="11">
        <f t="shared" si="1588"/>
        <v>44912.291666646277</v>
      </c>
      <c r="C8419" s="1">
        <f t="shared" si="1579"/>
        <v>12</v>
      </c>
      <c r="D8419" s="1">
        <f t="shared" si="1580"/>
        <v>6</v>
      </c>
      <c r="E8419" s="12">
        <f t="shared" si="1581"/>
        <v>8</v>
      </c>
      <c r="F8419" s="124" t="str">
        <f t="shared" si="1582"/>
        <v>0</v>
      </c>
      <c r="G8419" s="1">
        <f ca="1">(OFFSET(O8419,0,MATCH(Customer!$J$6,'CDH &amp; HDH'!$P$11:$X$11,0)))</f>
        <v>34</v>
      </c>
      <c r="H8419" s="1" t="str">
        <f t="shared" si="1583"/>
        <v>Heating</v>
      </c>
      <c r="I8419" s="1">
        <f ca="1">OFFSET(IF($H8419="Cooling",Customer!$C$25,Customer!$C$52),E8419,D8419)</f>
        <v>66</v>
      </c>
      <c r="J8419" s="1">
        <f ca="1">OFFSET(IF($H8419="Cooling",Customer!$L$25,Customer!$L$52),$E8419,$D8419)</f>
        <v>64</v>
      </c>
      <c r="K8419" s="16">
        <f t="shared" si="1584"/>
        <v>0</v>
      </c>
      <c r="L8419" s="16">
        <f t="shared" si="1585"/>
        <v>0</v>
      </c>
      <c r="M8419" s="17">
        <f t="shared" ca="1" si="1577"/>
        <v>32</v>
      </c>
      <c r="N8419" s="17">
        <f t="shared" ca="1" si="1578"/>
        <v>30</v>
      </c>
      <c r="O8419" s="4"/>
      <c r="P8419" s="4">
        <v>38</v>
      </c>
      <c r="Q8419" s="4">
        <v>33</v>
      </c>
      <c r="R8419" s="4">
        <v>29</v>
      </c>
      <c r="S8419" s="4">
        <v>23</v>
      </c>
      <c r="T8419" s="4">
        <v>34</v>
      </c>
      <c r="U8419" s="4">
        <v>40</v>
      </c>
      <c r="V8419" s="13">
        <v>34</v>
      </c>
      <c r="W8419" s="4">
        <v>36</v>
      </c>
      <c r="X8419" s="4">
        <v>37</v>
      </c>
      <c r="Y8419">
        <f t="shared" si="1586"/>
        <v>0</v>
      </c>
      <c r="Z8419">
        <f t="shared" si="1587"/>
        <v>0</v>
      </c>
    </row>
    <row r="8420" spans="2:26" x14ac:dyDescent="0.25">
      <c r="B8420" s="11">
        <f t="shared" si="1588"/>
        <v>44912.333333312941</v>
      </c>
      <c r="C8420" s="1">
        <f t="shared" si="1579"/>
        <v>12</v>
      </c>
      <c r="D8420" s="1">
        <f t="shared" si="1580"/>
        <v>6</v>
      </c>
      <c r="E8420" s="12">
        <f t="shared" si="1581"/>
        <v>9</v>
      </c>
      <c r="F8420" s="124" t="str">
        <f t="shared" si="1582"/>
        <v>0</v>
      </c>
      <c r="G8420" s="1">
        <f ca="1">(OFFSET(O8420,0,MATCH(Customer!$J$6,'CDH &amp; HDH'!$P$11:$X$11,0)))</f>
        <v>35</v>
      </c>
      <c r="H8420" s="1" t="str">
        <f t="shared" si="1583"/>
        <v>Heating</v>
      </c>
      <c r="I8420" s="1">
        <f ca="1">OFFSET(IF($H8420="Cooling",Customer!$C$25,Customer!$C$52),E8420,D8420)</f>
        <v>66</v>
      </c>
      <c r="J8420" s="1">
        <f ca="1">OFFSET(IF($H8420="Cooling",Customer!$L$25,Customer!$L$52),$E8420,$D8420)</f>
        <v>64</v>
      </c>
      <c r="K8420" s="16">
        <f t="shared" si="1584"/>
        <v>0</v>
      </c>
      <c r="L8420" s="16">
        <f t="shared" si="1585"/>
        <v>0</v>
      </c>
      <c r="M8420" s="17">
        <f t="shared" ref="M8420:M8483" ca="1" si="1589">IF($H8420="Cooling",0,MAX(0,I8420-$G8420))</f>
        <v>31</v>
      </c>
      <c r="N8420" s="17">
        <f t="shared" ref="N8420:N8483" ca="1" si="1590">IF($H8420="Cooling",0,MAX(0,J8420-$G8420))</f>
        <v>29</v>
      </c>
      <c r="O8420" s="4"/>
      <c r="P8420" s="4">
        <v>39</v>
      </c>
      <c r="Q8420" s="4">
        <v>33</v>
      </c>
      <c r="R8420" s="4">
        <v>30</v>
      </c>
      <c r="S8420" s="4">
        <v>23</v>
      </c>
      <c r="T8420" s="4">
        <v>34</v>
      </c>
      <c r="U8420" s="4">
        <v>42</v>
      </c>
      <c r="V8420" s="13">
        <v>35</v>
      </c>
      <c r="W8420" s="4">
        <v>36</v>
      </c>
      <c r="X8420" s="4">
        <v>38</v>
      </c>
      <c r="Y8420">
        <f t="shared" si="1586"/>
        <v>0</v>
      </c>
      <c r="Z8420">
        <f t="shared" si="1587"/>
        <v>0</v>
      </c>
    </row>
    <row r="8421" spans="2:26" x14ac:dyDescent="0.25">
      <c r="B8421" s="11">
        <f t="shared" si="1588"/>
        <v>44912.374999979605</v>
      </c>
      <c r="C8421" s="1">
        <f t="shared" si="1579"/>
        <v>12</v>
      </c>
      <c r="D8421" s="1">
        <f t="shared" si="1580"/>
        <v>6</v>
      </c>
      <c r="E8421" s="12">
        <f t="shared" si="1581"/>
        <v>10</v>
      </c>
      <c r="F8421" s="124" t="str">
        <f t="shared" si="1582"/>
        <v>0</v>
      </c>
      <c r="G8421" s="1">
        <f ca="1">(OFFSET(O8421,0,MATCH(Customer!$J$6,'CDH &amp; HDH'!$P$11:$X$11,0)))</f>
        <v>41</v>
      </c>
      <c r="H8421" s="1" t="str">
        <f t="shared" si="1583"/>
        <v>Heating</v>
      </c>
      <c r="I8421" s="1">
        <f ca="1">OFFSET(IF($H8421="Cooling",Customer!$C$25,Customer!$C$52),E8421,D8421)</f>
        <v>66</v>
      </c>
      <c r="J8421" s="1">
        <f ca="1">OFFSET(IF($H8421="Cooling",Customer!$L$25,Customer!$L$52),$E8421,$D8421)</f>
        <v>64</v>
      </c>
      <c r="K8421" s="16">
        <f t="shared" si="1584"/>
        <v>0</v>
      </c>
      <c r="L8421" s="16">
        <f t="shared" si="1585"/>
        <v>0</v>
      </c>
      <c r="M8421" s="17">
        <f t="shared" ca="1" si="1589"/>
        <v>25</v>
      </c>
      <c r="N8421" s="17">
        <f t="shared" ca="1" si="1590"/>
        <v>23</v>
      </c>
      <c r="O8421" s="4"/>
      <c r="P8421" s="4">
        <v>40</v>
      </c>
      <c r="Q8421" s="4">
        <v>32</v>
      </c>
      <c r="R8421" s="4">
        <v>31</v>
      </c>
      <c r="S8421" s="4">
        <v>25</v>
      </c>
      <c r="T8421" s="4">
        <v>35</v>
      </c>
      <c r="U8421" s="4">
        <v>44</v>
      </c>
      <c r="V8421" s="13">
        <v>41</v>
      </c>
      <c r="W8421" s="4">
        <v>35</v>
      </c>
      <c r="X8421" s="4">
        <v>39</v>
      </c>
      <c r="Y8421">
        <f t="shared" si="1586"/>
        <v>0</v>
      </c>
      <c r="Z8421">
        <f t="shared" si="1587"/>
        <v>0</v>
      </c>
    </row>
    <row r="8422" spans="2:26" x14ac:dyDescent="0.25">
      <c r="B8422" s="11">
        <f t="shared" si="1588"/>
        <v>44912.41666664627</v>
      </c>
      <c r="C8422" s="1">
        <f t="shared" si="1579"/>
        <v>12</v>
      </c>
      <c r="D8422" s="1">
        <f t="shared" si="1580"/>
        <v>6</v>
      </c>
      <c r="E8422" s="12">
        <f t="shared" si="1581"/>
        <v>11</v>
      </c>
      <c r="F8422" s="124" t="str">
        <f t="shared" si="1582"/>
        <v>0</v>
      </c>
      <c r="G8422" s="1">
        <f ca="1">(OFFSET(O8422,0,MATCH(Customer!$J$6,'CDH &amp; HDH'!$P$11:$X$11,0)))</f>
        <v>47</v>
      </c>
      <c r="H8422" s="1" t="str">
        <f t="shared" si="1583"/>
        <v>Heating</v>
      </c>
      <c r="I8422" s="1">
        <f ca="1">OFFSET(IF($H8422="Cooling",Customer!$C$25,Customer!$C$52),E8422,D8422)</f>
        <v>66</v>
      </c>
      <c r="J8422" s="1">
        <f ca="1">OFFSET(IF($H8422="Cooling",Customer!$L$25,Customer!$L$52),$E8422,$D8422)</f>
        <v>64</v>
      </c>
      <c r="K8422" s="16">
        <f t="shared" si="1584"/>
        <v>0</v>
      </c>
      <c r="L8422" s="16">
        <f t="shared" si="1585"/>
        <v>0</v>
      </c>
      <c r="M8422" s="17">
        <f t="shared" ca="1" si="1589"/>
        <v>19</v>
      </c>
      <c r="N8422" s="17">
        <f t="shared" ca="1" si="1590"/>
        <v>17</v>
      </c>
      <c r="O8422" s="4"/>
      <c r="P8422" s="4">
        <v>41</v>
      </c>
      <c r="Q8422" s="4">
        <v>32</v>
      </c>
      <c r="R8422" s="4">
        <v>32</v>
      </c>
      <c r="S8422" s="4">
        <v>27</v>
      </c>
      <c r="T8422" s="4">
        <v>36</v>
      </c>
      <c r="U8422" s="4">
        <v>43</v>
      </c>
      <c r="V8422" s="13">
        <v>47</v>
      </c>
      <c r="W8422" s="4">
        <v>35</v>
      </c>
      <c r="X8422" s="4">
        <v>39</v>
      </c>
      <c r="Y8422">
        <f t="shared" si="1586"/>
        <v>0</v>
      </c>
      <c r="Z8422">
        <f t="shared" si="1587"/>
        <v>0</v>
      </c>
    </row>
    <row r="8423" spans="2:26" x14ac:dyDescent="0.25">
      <c r="B8423" s="11">
        <f t="shared" si="1588"/>
        <v>44912.458333312934</v>
      </c>
      <c r="C8423" s="1">
        <f t="shared" si="1579"/>
        <v>12</v>
      </c>
      <c r="D8423" s="1">
        <f t="shared" si="1580"/>
        <v>6</v>
      </c>
      <c r="E8423" s="12">
        <f t="shared" si="1581"/>
        <v>12</v>
      </c>
      <c r="F8423" s="124" t="str">
        <f t="shared" si="1582"/>
        <v>0</v>
      </c>
      <c r="G8423" s="1">
        <f ca="1">(OFFSET(O8423,0,MATCH(Customer!$J$6,'CDH &amp; HDH'!$P$11:$X$11,0)))</f>
        <v>52</v>
      </c>
      <c r="H8423" s="1" t="str">
        <f t="shared" si="1583"/>
        <v>Heating</v>
      </c>
      <c r="I8423" s="1">
        <f ca="1">OFFSET(IF($H8423="Cooling",Customer!$C$25,Customer!$C$52),E8423,D8423)</f>
        <v>66</v>
      </c>
      <c r="J8423" s="1">
        <f ca="1">OFFSET(IF($H8423="Cooling",Customer!$L$25,Customer!$L$52),$E8423,$D8423)</f>
        <v>64</v>
      </c>
      <c r="K8423" s="16">
        <f t="shared" si="1584"/>
        <v>0</v>
      </c>
      <c r="L8423" s="16">
        <f t="shared" si="1585"/>
        <v>0</v>
      </c>
      <c r="M8423" s="17">
        <f t="shared" ca="1" si="1589"/>
        <v>14</v>
      </c>
      <c r="N8423" s="17">
        <f t="shared" ca="1" si="1590"/>
        <v>12</v>
      </c>
      <c r="O8423" s="4"/>
      <c r="P8423" s="4">
        <v>42</v>
      </c>
      <c r="Q8423" s="4">
        <v>31</v>
      </c>
      <c r="R8423" s="4">
        <v>32</v>
      </c>
      <c r="S8423" s="4">
        <v>26</v>
      </c>
      <c r="T8423" s="4">
        <v>38</v>
      </c>
      <c r="U8423" s="4">
        <v>44</v>
      </c>
      <c r="V8423" s="13">
        <v>52</v>
      </c>
      <c r="W8423" s="4">
        <v>35</v>
      </c>
      <c r="X8423" s="4">
        <v>39</v>
      </c>
      <c r="Y8423">
        <f t="shared" si="1586"/>
        <v>0</v>
      </c>
      <c r="Z8423">
        <f t="shared" si="1587"/>
        <v>0</v>
      </c>
    </row>
    <row r="8424" spans="2:26" x14ac:dyDescent="0.25">
      <c r="B8424" s="11">
        <f t="shared" si="1588"/>
        <v>44912.499999979598</v>
      </c>
      <c r="C8424" s="1">
        <f t="shared" si="1579"/>
        <v>12</v>
      </c>
      <c r="D8424" s="1">
        <f t="shared" si="1580"/>
        <v>6</v>
      </c>
      <c r="E8424" s="12">
        <f t="shared" si="1581"/>
        <v>13</v>
      </c>
      <c r="F8424" s="124" t="str">
        <f t="shared" si="1582"/>
        <v>0</v>
      </c>
      <c r="G8424" s="1">
        <f ca="1">(OFFSET(O8424,0,MATCH(Customer!$J$6,'CDH &amp; HDH'!$P$11:$X$11,0)))</f>
        <v>56</v>
      </c>
      <c r="H8424" s="1" t="str">
        <f t="shared" si="1583"/>
        <v>Heating</v>
      </c>
      <c r="I8424" s="1">
        <f ca="1">OFFSET(IF($H8424="Cooling",Customer!$C$25,Customer!$C$52),E8424,D8424)</f>
        <v>66</v>
      </c>
      <c r="J8424" s="1">
        <f ca="1">OFFSET(IF($H8424="Cooling",Customer!$L$25,Customer!$L$52),$E8424,$D8424)</f>
        <v>64</v>
      </c>
      <c r="K8424" s="16">
        <f t="shared" si="1584"/>
        <v>0</v>
      </c>
      <c r="L8424" s="16">
        <f t="shared" si="1585"/>
        <v>0</v>
      </c>
      <c r="M8424" s="17">
        <f t="shared" ca="1" si="1589"/>
        <v>10</v>
      </c>
      <c r="N8424" s="17">
        <f t="shared" ca="1" si="1590"/>
        <v>8</v>
      </c>
      <c r="O8424" s="4"/>
      <c r="P8424" s="4">
        <v>40</v>
      </c>
      <c r="Q8424" s="4">
        <v>32</v>
      </c>
      <c r="R8424" s="4">
        <v>33</v>
      </c>
      <c r="S8424" s="4">
        <v>26</v>
      </c>
      <c r="T8424" s="4">
        <v>40</v>
      </c>
      <c r="U8424" s="4">
        <v>43</v>
      </c>
      <c r="V8424" s="13">
        <v>56</v>
      </c>
      <c r="W8424" s="4">
        <v>34</v>
      </c>
      <c r="X8424" s="4">
        <v>35</v>
      </c>
      <c r="Y8424">
        <f t="shared" si="1586"/>
        <v>0</v>
      </c>
      <c r="Z8424">
        <f t="shared" si="1587"/>
        <v>0</v>
      </c>
    </row>
    <row r="8425" spans="2:26" x14ac:dyDescent="0.25">
      <c r="B8425" s="11">
        <f t="shared" si="1588"/>
        <v>44912.541666646262</v>
      </c>
      <c r="C8425" s="1">
        <f t="shared" si="1579"/>
        <v>12</v>
      </c>
      <c r="D8425" s="1">
        <f t="shared" si="1580"/>
        <v>6</v>
      </c>
      <c r="E8425" s="12">
        <f t="shared" si="1581"/>
        <v>14</v>
      </c>
      <c r="F8425" s="124" t="str">
        <f t="shared" si="1582"/>
        <v>0</v>
      </c>
      <c r="G8425" s="1">
        <f ca="1">(OFFSET(O8425,0,MATCH(Customer!$J$6,'CDH &amp; HDH'!$P$11:$X$11,0)))</f>
        <v>57</v>
      </c>
      <c r="H8425" s="1" t="str">
        <f t="shared" si="1583"/>
        <v>Heating</v>
      </c>
      <c r="I8425" s="1">
        <f ca="1">OFFSET(IF($H8425="Cooling",Customer!$C$25,Customer!$C$52),E8425,D8425)</f>
        <v>66</v>
      </c>
      <c r="J8425" s="1">
        <f ca="1">OFFSET(IF($H8425="Cooling",Customer!$L$25,Customer!$L$52),$E8425,$D8425)</f>
        <v>64</v>
      </c>
      <c r="K8425" s="16">
        <f t="shared" si="1584"/>
        <v>0</v>
      </c>
      <c r="L8425" s="16">
        <f t="shared" si="1585"/>
        <v>0</v>
      </c>
      <c r="M8425" s="17">
        <f t="shared" ca="1" si="1589"/>
        <v>9</v>
      </c>
      <c r="N8425" s="17">
        <f t="shared" ca="1" si="1590"/>
        <v>7</v>
      </c>
      <c r="O8425" s="4"/>
      <c r="P8425" s="4">
        <v>39</v>
      </c>
      <c r="Q8425" s="4">
        <v>31</v>
      </c>
      <c r="R8425" s="4">
        <v>33</v>
      </c>
      <c r="S8425" s="4">
        <v>27</v>
      </c>
      <c r="T8425" s="4">
        <v>40</v>
      </c>
      <c r="U8425" s="4">
        <v>43</v>
      </c>
      <c r="V8425" s="13">
        <v>57</v>
      </c>
      <c r="W8425" s="4">
        <v>33</v>
      </c>
      <c r="X8425" s="4">
        <v>38</v>
      </c>
      <c r="Y8425">
        <f t="shared" si="1586"/>
        <v>0</v>
      </c>
      <c r="Z8425">
        <f t="shared" si="1587"/>
        <v>0</v>
      </c>
    </row>
    <row r="8426" spans="2:26" x14ac:dyDescent="0.25">
      <c r="B8426" s="11">
        <f t="shared" si="1588"/>
        <v>44912.583333312927</v>
      </c>
      <c r="C8426" s="1">
        <f t="shared" si="1579"/>
        <v>12</v>
      </c>
      <c r="D8426" s="1">
        <f t="shared" si="1580"/>
        <v>6</v>
      </c>
      <c r="E8426" s="12">
        <f t="shared" si="1581"/>
        <v>15</v>
      </c>
      <c r="F8426" s="124" t="str">
        <f t="shared" si="1582"/>
        <v>0</v>
      </c>
      <c r="G8426" s="1">
        <f ca="1">(OFFSET(O8426,0,MATCH(Customer!$J$6,'CDH &amp; HDH'!$P$11:$X$11,0)))</f>
        <v>57</v>
      </c>
      <c r="H8426" s="1" t="str">
        <f t="shared" si="1583"/>
        <v>Heating</v>
      </c>
      <c r="I8426" s="1">
        <f ca="1">OFFSET(IF($H8426="Cooling",Customer!$C$25,Customer!$C$52),E8426,D8426)</f>
        <v>66</v>
      </c>
      <c r="J8426" s="1">
        <f ca="1">OFFSET(IF($H8426="Cooling",Customer!$L$25,Customer!$L$52),$E8426,$D8426)</f>
        <v>64</v>
      </c>
      <c r="K8426" s="16">
        <f t="shared" si="1584"/>
        <v>0</v>
      </c>
      <c r="L8426" s="16">
        <f t="shared" si="1585"/>
        <v>0</v>
      </c>
      <c r="M8426" s="17">
        <f t="shared" ca="1" si="1589"/>
        <v>9</v>
      </c>
      <c r="N8426" s="17">
        <f t="shared" ca="1" si="1590"/>
        <v>7</v>
      </c>
      <c r="O8426" s="4"/>
      <c r="P8426" s="4">
        <v>38</v>
      </c>
      <c r="Q8426" s="4">
        <v>29</v>
      </c>
      <c r="R8426" s="4">
        <v>33</v>
      </c>
      <c r="S8426" s="4">
        <v>28</v>
      </c>
      <c r="T8426" s="4">
        <v>41</v>
      </c>
      <c r="U8426" s="4">
        <v>43</v>
      </c>
      <c r="V8426" s="13">
        <v>57</v>
      </c>
      <c r="W8426" s="4">
        <v>29</v>
      </c>
      <c r="X8426" s="4">
        <v>38</v>
      </c>
      <c r="Y8426">
        <f t="shared" si="1586"/>
        <v>0</v>
      </c>
      <c r="Z8426">
        <f t="shared" si="1587"/>
        <v>0</v>
      </c>
    </row>
    <row r="8427" spans="2:26" x14ac:dyDescent="0.25">
      <c r="B8427" s="11">
        <f t="shared" si="1588"/>
        <v>44912.624999979591</v>
      </c>
      <c r="C8427" s="1">
        <f t="shared" si="1579"/>
        <v>12</v>
      </c>
      <c r="D8427" s="1">
        <f t="shared" si="1580"/>
        <v>6</v>
      </c>
      <c r="E8427" s="12">
        <f t="shared" si="1581"/>
        <v>16</v>
      </c>
      <c r="F8427" s="124" t="str">
        <f t="shared" si="1582"/>
        <v>0</v>
      </c>
      <c r="G8427" s="1">
        <f ca="1">(OFFSET(O8427,0,MATCH(Customer!$J$6,'CDH &amp; HDH'!$P$11:$X$11,0)))</f>
        <v>57</v>
      </c>
      <c r="H8427" s="1" t="str">
        <f t="shared" si="1583"/>
        <v>Heating</v>
      </c>
      <c r="I8427" s="1">
        <f ca="1">OFFSET(IF($H8427="Cooling",Customer!$C$25,Customer!$C$52),E8427,D8427)</f>
        <v>66</v>
      </c>
      <c r="J8427" s="1">
        <f ca="1">OFFSET(IF($H8427="Cooling",Customer!$L$25,Customer!$L$52),$E8427,$D8427)</f>
        <v>64</v>
      </c>
      <c r="K8427" s="16">
        <f t="shared" si="1584"/>
        <v>0</v>
      </c>
      <c r="L8427" s="16">
        <f t="shared" si="1585"/>
        <v>0</v>
      </c>
      <c r="M8427" s="17">
        <f t="shared" ca="1" si="1589"/>
        <v>9</v>
      </c>
      <c r="N8427" s="17">
        <f t="shared" ca="1" si="1590"/>
        <v>7</v>
      </c>
      <c r="O8427" s="4"/>
      <c r="P8427" s="4">
        <v>38</v>
      </c>
      <c r="Q8427" s="4">
        <v>28</v>
      </c>
      <c r="R8427" s="4">
        <v>33</v>
      </c>
      <c r="S8427" s="4">
        <v>28</v>
      </c>
      <c r="T8427" s="4">
        <v>41</v>
      </c>
      <c r="U8427" s="4">
        <v>42</v>
      </c>
      <c r="V8427" s="13">
        <v>57</v>
      </c>
      <c r="W8427" s="4">
        <v>29</v>
      </c>
      <c r="X8427" s="4">
        <v>37</v>
      </c>
      <c r="Y8427">
        <f t="shared" si="1586"/>
        <v>0</v>
      </c>
      <c r="Z8427">
        <f t="shared" si="1587"/>
        <v>0</v>
      </c>
    </row>
    <row r="8428" spans="2:26" x14ac:dyDescent="0.25">
      <c r="B8428" s="11">
        <f t="shared" si="1588"/>
        <v>44912.666666646255</v>
      </c>
      <c r="C8428" s="1">
        <f t="shared" si="1579"/>
        <v>12</v>
      </c>
      <c r="D8428" s="1">
        <f t="shared" si="1580"/>
        <v>6</v>
      </c>
      <c r="E8428" s="12">
        <f t="shared" si="1581"/>
        <v>17</v>
      </c>
      <c r="F8428" s="124" t="str">
        <f t="shared" si="1582"/>
        <v>0</v>
      </c>
      <c r="G8428" s="1">
        <f ca="1">(OFFSET(O8428,0,MATCH(Customer!$J$6,'CDH &amp; HDH'!$P$11:$X$11,0)))</f>
        <v>54</v>
      </c>
      <c r="H8428" s="1" t="str">
        <f t="shared" si="1583"/>
        <v>Heating</v>
      </c>
      <c r="I8428" s="1">
        <f ca="1">OFFSET(IF($H8428="Cooling",Customer!$C$25,Customer!$C$52),E8428,D8428)</f>
        <v>66</v>
      </c>
      <c r="J8428" s="1">
        <f ca="1">OFFSET(IF($H8428="Cooling",Customer!$L$25,Customer!$L$52),$E8428,$D8428)</f>
        <v>64</v>
      </c>
      <c r="K8428" s="16">
        <f t="shared" si="1584"/>
        <v>0</v>
      </c>
      <c r="L8428" s="16">
        <f t="shared" si="1585"/>
        <v>0</v>
      </c>
      <c r="M8428" s="17">
        <f t="shared" ca="1" si="1589"/>
        <v>12</v>
      </c>
      <c r="N8428" s="17">
        <f t="shared" ca="1" si="1590"/>
        <v>10</v>
      </c>
      <c r="O8428" s="4"/>
      <c r="P8428" s="4">
        <v>36</v>
      </c>
      <c r="Q8428" s="4">
        <v>27</v>
      </c>
      <c r="R8428" s="4">
        <v>33</v>
      </c>
      <c r="S8428" s="4">
        <v>28</v>
      </c>
      <c r="T8428" s="4">
        <v>39</v>
      </c>
      <c r="U8428" s="4">
        <v>40</v>
      </c>
      <c r="V8428" s="13">
        <v>54</v>
      </c>
      <c r="W8428" s="4">
        <v>30</v>
      </c>
      <c r="X8428" s="4">
        <v>35</v>
      </c>
      <c r="Y8428">
        <f t="shared" si="1586"/>
        <v>0</v>
      </c>
      <c r="Z8428">
        <f t="shared" si="1587"/>
        <v>0</v>
      </c>
    </row>
    <row r="8429" spans="2:26" x14ac:dyDescent="0.25">
      <c r="B8429" s="11">
        <f t="shared" si="1588"/>
        <v>44912.708333312919</v>
      </c>
      <c r="C8429" s="1">
        <f t="shared" si="1579"/>
        <v>12</v>
      </c>
      <c r="D8429" s="1">
        <f t="shared" si="1580"/>
        <v>6</v>
      </c>
      <c r="E8429" s="12">
        <f t="shared" si="1581"/>
        <v>18</v>
      </c>
      <c r="F8429" s="124" t="str">
        <f t="shared" si="1582"/>
        <v>0</v>
      </c>
      <c r="G8429" s="1">
        <f ca="1">(OFFSET(O8429,0,MATCH(Customer!$J$6,'CDH &amp; HDH'!$P$11:$X$11,0)))</f>
        <v>52</v>
      </c>
      <c r="H8429" s="1" t="str">
        <f t="shared" si="1583"/>
        <v>Heating</v>
      </c>
      <c r="I8429" s="1">
        <f ca="1">OFFSET(IF($H8429="Cooling",Customer!$C$25,Customer!$C$52),E8429,D8429)</f>
        <v>66</v>
      </c>
      <c r="J8429" s="1">
        <f ca="1">OFFSET(IF($H8429="Cooling",Customer!$L$25,Customer!$L$52),$E8429,$D8429)</f>
        <v>64</v>
      </c>
      <c r="K8429" s="16">
        <f t="shared" si="1584"/>
        <v>0</v>
      </c>
      <c r="L8429" s="16">
        <f t="shared" si="1585"/>
        <v>0</v>
      </c>
      <c r="M8429" s="17">
        <f t="shared" ca="1" si="1589"/>
        <v>14</v>
      </c>
      <c r="N8429" s="17">
        <f t="shared" ca="1" si="1590"/>
        <v>12</v>
      </c>
      <c r="O8429" s="4"/>
      <c r="P8429" s="4">
        <v>35</v>
      </c>
      <c r="Q8429" s="4">
        <v>27</v>
      </c>
      <c r="R8429" s="4">
        <v>32</v>
      </c>
      <c r="S8429" s="4">
        <v>28</v>
      </c>
      <c r="T8429" s="4">
        <v>39</v>
      </c>
      <c r="U8429" s="4">
        <v>39</v>
      </c>
      <c r="V8429" s="13">
        <v>52</v>
      </c>
      <c r="W8429" s="4">
        <v>28</v>
      </c>
      <c r="X8429" s="4">
        <v>35</v>
      </c>
      <c r="Y8429">
        <f t="shared" si="1586"/>
        <v>0</v>
      </c>
      <c r="Z8429">
        <f t="shared" si="1587"/>
        <v>0</v>
      </c>
    </row>
    <row r="8430" spans="2:26" x14ac:dyDescent="0.25">
      <c r="B8430" s="11">
        <f t="shared" si="1588"/>
        <v>44912.749999979584</v>
      </c>
      <c r="C8430" s="1">
        <f t="shared" si="1579"/>
        <v>12</v>
      </c>
      <c r="D8430" s="1">
        <f t="shared" si="1580"/>
        <v>6</v>
      </c>
      <c r="E8430" s="12">
        <f t="shared" si="1581"/>
        <v>19</v>
      </c>
      <c r="F8430" s="124" t="str">
        <f t="shared" si="1582"/>
        <v>0</v>
      </c>
      <c r="G8430" s="1">
        <f ca="1">(OFFSET(O8430,0,MATCH(Customer!$J$6,'CDH &amp; HDH'!$P$11:$X$11,0)))</f>
        <v>50</v>
      </c>
      <c r="H8430" s="1" t="str">
        <f t="shared" si="1583"/>
        <v>Heating</v>
      </c>
      <c r="I8430" s="1">
        <f ca="1">OFFSET(IF($H8430="Cooling",Customer!$C$25,Customer!$C$52),E8430,D8430)</f>
        <v>66</v>
      </c>
      <c r="J8430" s="1">
        <f ca="1">OFFSET(IF($H8430="Cooling",Customer!$L$25,Customer!$L$52),$E8430,$D8430)</f>
        <v>64</v>
      </c>
      <c r="K8430" s="16">
        <f t="shared" si="1584"/>
        <v>0</v>
      </c>
      <c r="L8430" s="16">
        <f t="shared" si="1585"/>
        <v>0</v>
      </c>
      <c r="M8430" s="17">
        <f t="shared" ca="1" si="1589"/>
        <v>16</v>
      </c>
      <c r="N8430" s="17">
        <f t="shared" ca="1" si="1590"/>
        <v>14</v>
      </c>
      <c r="O8430" s="4"/>
      <c r="P8430" s="4">
        <v>34</v>
      </c>
      <c r="Q8430" s="4">
        <v>26</v>
      </c>
      <c r="R8430" s="4">
        <v>32</v>
      </c>
      <c r="S8430" s="4">
        <v>27</v>
      </c>
      <c r="T8430" s="4">
        <v>39</v>
      </c>
      <c r="U8430" s="4">
        <v>38</v>
      </c>
      <c r="V8430" s="13">
        <v>50</v>
      </c>
      <c r="W8430" s="4">
        <v>28</v>
      </c>
      <c r="X8430" s="4">
        <v>34</v>
      </c>
      <c r="Y8430">
        <f t="shared" si="1586"/>
        <v>0</v>
      </c>
      <c r="Z8430">
        <f t="shared" si="1587"/>
        <v>0</v>
      </c>
    </row>
    <row r="8431" spans="2:26" x14ac:dyDescent="0.25">
      <c r="B8431" s="11">
        <f t="shared" si="1588"/>
        <v>44912.791666646248</v>
      </c>
      <c r="C8431" s="1">
        <f t="shared" si="1579"/>
        <v>12</v>
      </c>
      <c r="D8431" s="1">
        <f t="shared" si="1580"/>
        <v>6</v>
      </c>
      <c r="E8431" s="12">
        <f t="shared" si="1581"/>
        <v>20</v>
      </c>
      <c r="F8431" s="124" t="str">
        <f t="shared" si="1582"/>
        <v>0</v>
      </c>
      <c r="G8431" s="1">
        <f ca="1">(OFFSET(O8431,0,MATCH(Customer!$J$6,'CDH &amp; HDH'!$P$11:$X$11,0)))</f>
        <v>49</v>
      </c>
      <c r="H8431" s="1" t="str">
        <f t="shared" si="1583"/>
        <v>Heating</v>
      </c>
      <c r="I8431" s="1">
        <f ca="1">OFFSET(IF($H8431="Cooling",Customer!$C$25,Customer!$C$52),E8431,D8431)</f>
        <v>66</v>
      </c>
      <c r="J8431" s="1">
        <f ca="1">OFFSET(IF($H8431="Cooling",Customer!$L$25,Customer!$L$52),$E8431,$D8431)</f>
        <v>64</v>
      </c>
      <c r="K8431" s="16">
        <f t="shared" si="1584"/>
        <v>0</v>
      </c>
      <c r="L8431" s="16">
        <f t="shared" si="1585"/>
        <v>0</v>
      </c>
      <c r="M8431" s="17">
        <f t="shared" ca="1" si="1589"/>
        <v>17</v>
      </c>
      <c r="N8431" s="17">
        <f t="shared" ca="1" si="1590"/>
        <v>15</v>
      </c>
      <c r="O8431" s="4"/>
      <c r="P8431" s="4">
        <v>34</v>
      </c>
      <c r="Q8431" s="4">
        <v>27</v>
      </c>
      <c r="R8431" s="4">
        <v>32</v>
      </c>
      <c r="S8431" s="4">
        <v>27</v>
      </c>
      <c r="T8431" s="4">
        <v>39</v>
      </c>
      <c r="U8431" s="4">
        <v>37</v>
      </c>
      <c r="V8431" s="13">
        <v>49</v>
      </c>
      <c r="W8431" s="4">
        <v>27</v>
      </c>
      <c r="X8431" s="4">
        <v>34</v>
      </c>
      <c r="Y8431">
        <f t="shared" si="1586"/>
        <v>0</v>
      </c>
      <c r="Z8431">
        <f t="shared" si="1587"/>
        <v>0</v>
      </c>
    </row>
    <row r="8432" spans="2:26" x14ac:dyDescent="0.25">
      <c r="B8432" s="11">
        <f t="shared" si="1588"/>
        <v>44912.833333312912</v>
      </c>
      <c r="C8432" s="1">
        <f t="shared" si="1579"/>
        <v>12</v>
      </c>
      <c r="D8432" s="1">
        <f t="shared" si="1580"/>
        <v>6</v>
      </c>
      <c r="E8432" s="12">
        <f t="shared" si="1581"/>
        <v>21</v>
      </c>
      <c r="F8432" s="124" t="str">
        <f t="shared" si="1582"/>
        <v>0</v>
      </c>
      <c r="G8432" s="1">
        <f ca="1">(OFFSET(O8432,0,MATCH(Customer!$J$6,'CDH &amp; HDH'!$P$11:$X$11,0)))</f>
        <v>48</v>
      </c>
      <c r="H8432" s="1" t="str">
        <f t="shared" si="1583"/>
        <v>Heating</v>
      </c>
      <c r="I8432" s="1">
        <f ca="1">OFFSET(IF($H8432="Cooling",Customer!$C$25,Customer!$C$52),E8432,D8432)</f>
        <v>66</v>
      </c>
      <c r="J8432" s="1">
        <f ca="1">OFFSET(IF($H8432="Cooling",Customer!$L$25,Customer!$L$52),$E8432,$D8432)</f>
        <v>64</v>
      </c>
      <c r="K8432" s="16">
        <f t="shared" si="1584"/>
        <v>0</v>
      </c>
      <c r="L8432" s="16">
        <f t="shared" si="1585"/>
        <v>0</v>
      </c>
      <c r="M8432" s="17">
        <f t="shared" ca="1" si="1589"/>
        <v>18</v>
      </c>
      <c r="N8432" s="17">
        <f t="shared" ca="1" si="1590"/>
        <v>16</v>
      </c>
      <c r="O8432" s="4"/>
      <c r="P8432" s="4">
        <v>33</v>
      </c>
      <c r="Q8432" s="4">
        <v>25</v>
      </c>
      <c r="R8432" s="4">
        <v>32</v>
      </c>
      <c r="S8432" s="4">
        <v>26</v>
      </c>
      <c r="T8432" s="4">
        <v>39</v>
      </c>
      <c r="U8432" s="4">
        <v>37</v>
      </c>
      <c r="V8432" s="13">
        <v>48</v>
      </c>
      <c r="W8432" s="4">
        <v>27</v>
      </c>
      <c r="X8432" s="4">
        <v>34</v>
      </c>
      <c r="Y8432">
        <f t="shared" si="1586"/>
        <v>0</v>
      </c>
      <c r="Z8432">
        <f t="shared" si="1587"/>
        <v>0</v>
      </c>
    </row>
    <row r="8433" spans="2:26" x14ac:dyDescent="0.25">
      <c r="B8433" s="11">
        <f t="shared" si="1588"/>
        <v>44912.874999979576</v>
      </c>
      <c r="C8433" s="1">
        <f t="shared" si="1579"/>
        <v>12</v>
      </c>
      <c r="D8433" s="1">
        <f t="shared" si="1580"/>
        <v>6</v>
      </c>
      <c r="E8433" s="12">
        <f t="shared" si="1581"/>
        <v>22</v>
      </c>
      <c r="F8433" s="124" t="str">
        <f t="shared" si="1582"/>
        <v>0</v>
      </c>
      <c r="G8433" s="1">
        <f ca="1">(OFFSET(O8433,0,MATCH(Customer!$J$6,'CDH &amp; HDH'!$P$11:$X$11,0)))</f>
        <v>48</v>
      </c>
      <c r="H8433" s="1" t="str">
        <f t="shared" si="1583"/>
        <v>Heating</v>
      </c>
      <c r="I8433" s="1">
        <f ca="1">OFFSET(IF($H8433="Cooling",Customer!$C$25,Customer!$C$52),E8433,D8433)</f>
        <v>66</v>
      </c>
      <c r="J8433" s="1">
        <f ca="1">OFFSET(IF($H8433="Cooling",Customer!$L$25,Customer!$L$52),$E8433,$D8433)</f>
        <v>64</v>
      </c>
      <c r="K8433" s="16">
        <f t="shared" si="1584"/>
        <v>0</v>
      </c>
      <c r="L8433" s="16">
        <f t="shared" si="1585"/>
        <v>0</v>
      </c>
      <c r="M8433" s="17">
        <f t="shared" ca="1" si="1589"/>
        <v>18</v>
      </c>
      <c r="N8433" s="17">
        <f t="shared" ca="1" si="1590"/>
        <v>16</v>
      </c>
      <c r="O8433" s="4"/>
      <c r="P8433" s="4">
        <v>33</v>
      </c>
      <c r="Q8433" s="4">
        <v>25</v>
      </c>
      <c r="R8433" s="4">
        <v>32</v>
      </c>
      <c r="S8433" s="4">
        <v>25</v>
      </c>
      <c r="T8433" s="4">
        <v>39</v>
      </c>
      <c r="U8433" s="4">
        <v>37</v>
      </c>
      <c r="V8433" s="13">
        <v>48</v>
      </c>
      <c r="W8433" s="4">
        <v>26</v>
      </c>
      <c r="X8433" s="4">
        <v>35</v>
      </c>
      <c r="Y8433">
        <f t="shared" si="1586"/>
        <v>0</v>
      </c>
      <c r="Z8433">
        <f t="shared" si="1587"/>
        <v>0</v>
      </c>
    </row>
    <row r="8434" spans="2:26" x14ac:dyDescent="0.25">
      <c r="B8434" s="11">
        <f t="shared" si="1588"/>
        <v>44912.916666646241</v>
      </c>
      <c r="C8434" s="1">
        <f t="shared" si="1579"/>
        <v>12</v>
      </c>
      <c r="D8434" s="1">
        <f t="shared" si="1580"/>
        <v>6</v>
      </c>
      <c r="E8434" s="12">
        <f t="shared" si="1581"/>
        <v>23</v>
      </c>
      <c r="F8434" s="124" t="str">
        <f t="shared" si="1582"/>
        <v>0</v>
      </c>
      <c r="G8434" s="1">
        <f ca="1">(OFFSET(O8434,0,MATCH(Customer!$J$6,'CDH &amp; HDH'!$P$11:$X$11,0)))</f>
        <v>48</v>
      </c>
      <c r="H8434" s="1" t="str">
        <f t="shared" si="1583"/>
        <v>Heating</v>
      </c>
      <c r="I8434" s="1">
        <f ca="1">OFFSET(IF($H8434="Cooling",Customer!$C$25,Customer!$C$52),E8434,D8434)</f>
        <v>66</v>
      </c>
      <c r="J8434" s="1">
        <f ca="1">OFFSET(IF($H8434="Cooling",Customer!$L$25,Customer!$L$52),$E8434,$D8434)</f>
        <v>64</v>
      </c>
      <c r="K8434" s="16">
        <f t="shared" si="1584"/>
        <v>0</v>
      </c>
      <c r="L8434" s="16">
        <f t="shared" si="1585"/>
        <v>0</v>
      </c>
      <c r="M8434" s="17">
        <f t="shared" ca="1" si="1589"/>
        <v>18</v>
      </c>
      <c r="N8434" s="17">
        <f t="shared" ca="1" si="1590"/>
        <v>16</v>
      </c>
      <c r="O8434" s="4"/>
      <c r="P8434" s="4">
        <v>33</v>
      </c>
      <c r="Q8434" s="4">
        <v>25</v>
      </c>
      <c r="R8434" s="4">
        <v>33</v>
      </c>
      <c r="S8434" s="4">
        <v>24</v>
      </c>
      <c r="T8434" s="4">
        <v>39</v>
      </c>
      <c r="U8434" s="4">
        <v>38</v>
      </c>
      <c r="V8434" s="13">
        <v>48</v>
      </c>
      <c r="W8434" s="4">
        <v>26</v>
      </c>
      <c r="X8434" s="4">
        <v>35</v>
      </c>
      <c r="Y8434">
        <f t="shared" si="1586"/>
        <v>0</v>
      </c>
      <c r="Z8434">
        <f t="shared" si="1587"/>
        <v>0</v>
      </c>
    </row>
    <row r="8435" spans="2:26" x14ac:dyDescent="0.25">
      <c r="B8435" s="11">
        <f t="shared" si="1588"/>
        <v>44912.958333312905</v>
      </c>
      <c r="C8435" s="1">
        <f t="shared" si="1579"/>
        <v>12</v>
      </c>
      <c r="D8435" s="1">
        <f t="shared" si="1580"/>
        <v>6</v>
      </c>
      <c r="E8435" s="12">
        <f t="shared" si="1581"/>
        <v>24</v>
      </c>
      <c r="F8435" s="124" t="str">
        <f t="shared" si="1582"/>
        <v>0</v>
      </c>
      <c r="G8435" s="1">
        <f ca="1">(OFFSET(O8435,0,MATCH(Customer!$J$6,'CDH &amp; HDH'!$P$11:$X$11,0)))</f>
        <v>48</v>
      </c>
      <c r="H8435" s="1" t="str">
        <f t="shared" si="1583"/>
        <v>Heating</v>
      </c>
      <c r="I8435" s="1">
        <f ca="1">OFFSET(IF($H8435="Cooling",Customer!$C$25,Customer!$C$52),E8435,D8435)</f>
        <v>66</v>
      </c>
      <c r="J8435" s="1">
        <f ca="1">OFFSET(IF($H8435="Cooling",Customer!$L$25,Customer!$L$52),$E8435,$D8435)</f>
        <v>64</v>
      </c>
      <c r="K8435" s="16">
        <f t="shared" si="1584"/>
        <v>0</v>
      </c>
      <c r="L8435" s="16">
        <f t="shared" si="1585"/>
        <v>0</v>
      </c>
      <c r="M8435" s="17">
        <f t="shared" ca="1" si="1589"/>
        <v>18</v>
      </c>
      <c r="N8435" s="17">
        <f t="shared" ca="1" si="1590"/>
        <v>16</v>
      </c>
      <c r="O8435" s="4"/>
      <c r="P8435" s="4">
        <v>32</v>
      </c>
      <c r="Q8435" s="4">
        <v>24</v>
      </c>
      <c r="R8435" s="4">
        <v>33</v>
      </c>
      <c r="S8435" s="4">
        <v>23</v>
      </c>
      <c r="T8435" s="4">
        <v>39</v>
      </c>
      <c r="U8435" s="4">
        <v>37</v>
      </c>
      <c r="V8435" s="13">
        <v>48</v>
      </c>
      <c r="W8435" s="4">
        <v>26</v>
      </c>
      <c r="X8435" s="4">
        <v>35</v>
      </c>
      <c r="Y8435">
        <f t="shared" si="1586"/>
        <v>0</v>
      </c>
      <c r="Z8435">
        <f t="shared" si="1587"/>
        <v>0</v>
      </c>
    </row>
    <row r="8436" spans="2:26" x14ac:dyDescent="0.25">
      <c r="B8436" s="11">
        <f t="shared" si="1588"/>
        <v>44912.999999979569</v>
      </c>
      <c r="C8436" s="1">
        <f t="shared" si="1579"/>
        <v>12</v>
      </c>
      <c r="D8436" s="1">
        <f t="shared" si="1580"/>
        <v>7</v>
      </c>
      <c r="E8436" s="12">
        <f t="shared" si="1581"/>
        <v>1</v>
      </c>
      <c r="F8436" s="124" t="str">
        <f t="shared" si="1582"/>
        <v>0</v>
      </c>
      <c r="G8436" s="1">
        <f ca="1">(OFFSET(O8436,0,MATCH(Customer!$J$6,'CDH &amp; HDH'!$P$11:$X$11,0)))</f>
        <v>47</v>
      </c>
      <c r="H8436" s="1" t="str">
        <f t="shared" si="1583"/>
        <v>Heating</v>
      </c>
      <c r="I8436" s="1">
        <f ca="1">OFFSET(IF($H8436="Cooling",Customer!$C$25,Customer!$C$52),E8436,D8436)</f>
        <v>66</v>
      </c>
      <c r="J8436" s="1">
        <f ca="1">OFFSET(IF($H8436="Cooling",Customer!$L$25,Customer!$L$52),$E8436,$D8436)</f>
        <v>64</v>
      </c>
      <c r="K8436" s="16">
        <f t="shared" si="1584"/>
        <v>0</v>
      </c>
      <c r="L8436" s="16">
        <f t="shared" si="1585"/>
        <v>0</v>
      </c>
      <c r="M8436" s="17">
        <f t="shared" ca="1" si="1589"/>
        <v>19</v>
      </c>
      <c r="N8436" s="17">
        <f t="shared" ca="1" si="1590"/>
        <v>17</v>
      </c>
      <c r="O8436" s="4"/>
      <c r="P8436" s="4">
        <v>34</v>
      </c>
      <c r="Q8436" s="4">
        <v>23</v>
      </c>
      <c r="R8436" s="4">
        <v>34</v>
      </c>
      <c r="S8436" s="4">
        <v>23</v>
      </c>
      <c r="T8436" s="4">
        <v>38</v>
      </c>
      <c r="U8436" s="4">
        <v>37</v>
      </c>
      <c r="V8436" s="13">
        <v>47</v>
      </c>
      <c r="W8436" s="4">
        <v>27</v>
      </c>
      <c r="X8436" s="4">
        <v>35</v>
      </c>
      <c r="Y8436">
        <f t="shared" si="1586"/>
        <v>0</v>
      </c>
      <c r="Z8436">
        <f t="shared" si="1587"/>
        <v>0</v>
      </c>
    </row>
    <row r="8437" spans="2:26" x14ac:dyDescent="0.25">
      <c r="B8437" s="11">
        <f t="shared" si="1588"/>
        <v>44913.041666646233</v>
      </c>
      <c r="C8437" s="1">
        <f t="shared" si="1579"/>
        <v>12</v>
      </c>
      <c r="D8437" s="1">
        <f t="shared" si="1580"/>
        <v>7</v>
      </c>
      <c r="E8437" s="12">
        <f t="shared" si="1581"/>
        <v>2</v>
      </c>
      <c r="F8437" s="124" t="str">
        <f t="shared" si="1582"/>
        <v>0</v>
      </c>
      <c r="G8437" s="1">
        <f ca="1">(OFFSET(O8437,0,MATCH(Customer!$J$6,'CDH &amp; HDH'!$P$11:$X$11,0)))</f>
        <v>48</v>
      </c>
      <c r="H8437" s="1" t="str">
        <f t="shared" si="1583"/>
        <v>Heating</v>
      </c>
      <c r="I8437" s="1">
        <f ca="1">OFFSET(IF($H8437="Cooling",Customer!$C$25,Customer!$C$52),E8437,D8437)</f>
        <v>66</v>
      </c>
      <c r="J8437" s="1">
        <f ca="1">OFFSET(IF($H8437="Cooling",Customer!$L$25,Customer!$L$52),$E8437,$D8437)</f>
        <v>64</v>
      </c>
      <c r="K8437" s="16">
        <f t="shared" si="1584"/>
        <v>0</v>
      </c>
      <c r="L8437" s="16">
        <f t="shared" si="1585"/>
        <v>0</v>
      </c>
      <c r="M8437" s="17">
        <f t="shared" ca="1" si="1589"/>
        <v>18</v>
      </c>
      <c r="N8437" s="17">
        <f t="shared" ca="1" si="1590"/>
        <v>16</v>
      </c>
      <c r="O8437" s="4"/>
      <c r="P8437" s="4">
        <v>34</v>
      </c>
      <c r="Q8437" s="4">
        <v>21</v>
      </c>
      <c r="R8437" s="4">
        <v>34</v>
      </c>
      <c r="S8437" s="4">
        <v>23</v>
      </c>
      <c r="T8437" s="4">
        <v>38</v>
      </c>
      <c r="U8437" s="4">
        <v>37</v>
      </c>
      <c r="V8437" s="13">
        <v>48</v>
      </c>
      <c r="W8437" s="4">
        <v>26</v>
      </c>
      <c r="X8437" s="4">
        <v>34</v>
      </c>
      <c r="Y8437">
        <f t="shared" si="1586"/>
        <v>0</v>
      </c>
      <c r="Z8437">
        <f t="shared" si="1587"/>
        <v>0</v>
      </c>
    </row>
    <row r="8438" spans="2:26" x14ac:dyDescent="0.25">
      <c r="B8438" s="11">
        <f t="shared" si="1588"/>
        <v>44913.083333312898</v>
      </c>
      <c r="C8438" s="1">
        <f t="shared" si="1579"/>
        <v>12</v>
      </c>
      <c r="D8438" s="1">
        <f t="shared" si="1580"/>
        <v>7</v>
      </c>
      <c r="E8438" s="12">
        <f t="shared" si="1581"/>
        <v>3</v>
      </c>
      <c r="F8438" s="124" t="str">
        <f t="shared" si="1582"/>
        <v>0</v>
      </c>
      <c r="G8438" s="1">
        <f ca="1">(OFFSET(O8438,0,MATCH(Customer!$J$6,'CDH &amp; HDH'!$P$11:$X$11,0)))</f>
        <v>50</v>
      </c>
      <c r="H8438" s="1" t="str">
        <f t="shared" si="1583"/>
        <v>Heating</v>
      </c>
      <c r="I8438" s="1">
        <f ca="1">OFFSET(IF($H8438="Cooling",Customer!$C$25,Customer!$C$52),E8438,D8438)</f>
        <v>66</v>
      </c>
      <c r="J8438" s="1">
        <f ca="1">OFFSET(IF($H8438="Cooling",Customer!$L$25,Customer!$L$52),$E8438,$D8438)</f>
        <v>64</v>
      </c>
      <c r="K8438" s="16">
        <f t="shared" si="1584"/>
        <v>0</v>
      </c>
      <c r="L8438" s="16">
        <f t="shared" si="1585"/>
        <v>0</v>
      </c>
      <c r="M8438" s="17">
        <f t="shared" ca="1" si="1589"/>
        <v>16</v>
      </c>
      <c r="N8438" s="17">
        <f t="shared" ca="1" si="1590"/>
        <v>14</v>
      </c>
      <c r="O8438" s="4"/>
      <c r="P8438" s="4">
        <v>33</v>
      </c>
      <c r="Q8438" s="4">
        <v>20</v>
      </c>
      <c r="R8438" s="4">
        <v>34</v>
      </c>
      <c r="S8438" s="4">
        <v>21</v>
      </c>
      <c r="T8438" s="4">
        <v>37</v>
      </c>
      <c r="U8438" s="4">
        <v>37</v>
      </c>
      <c r="V8438" s="13">
        <v>50</v>
      </c>
      <c r="W8438" s="4">
        <v>26</v>
      </c>
      <c r="X8438" s="4">
        <v>33</v>
      </c>
      <c r="Y8438">
        <f t="shared" si="1586"/>
        <v>0</v>
      </c>
      <c r="Z8438">
        <f t="shared" si="1587"/>
        <v>0</v>
      </c>
    </row>
    <row r="8439" spans="2:26" x14ac:dyDescent="0.25">
      <c r="B8439" s="11">
        <f t="shared" si="1588"/>
        <v>44913.124999979562</v>
      </c>
      <c r="C8439" s="1">
        <f t="shared" si="1579"/>
        <v>12</v>
      </c>
      <c r="D8439" s="1">
        <f t="shared" si="1580"/>
        <v>7</v>
      </c>
      <c r="E8439" s="12">
        <f t="shared" si="1581"/>
        <v>4</v>
      </c>
      <c r="F8439" s="124" t="str">
        <f t="shared" si="1582"/>
        <v>0</v>
      </c>
      <c r="G8439" s="1">
        <f ca="1">(OFFSET(O8439,0,MATCH(Customer!$J$6,'CDH &amp; HDH'!$P$11:$X$11,0)))</f>
        <v>50</v>
      </c>
      <c r="H8439" s="1" t="str">
        <f t="shared" si="1583"/>
        <v>Heating</v>
      </c>
      <c r="I8439" s="1">
        <f ca="1">OFFSET(IF($H8439="Cooling",Customer!$C$25,Customer!$C$52),E8439,D8439)</f>
        <v>66</v>
      </c>
      <c r="J8439" s="1">
        <f ca="1">OFFSET(IF($H8439="Cooling",Customer!$L$25,Customer!$L$52),$E8439,$D8439)</f>
        <v>64</v>
      </c>
      <c r="K8439" s="16">
        <f t="shared" si="1584"/>
        <v>0</v>
      </c>
      <c r="L8439" s="16">
        <f t="shared" si="1585"/>
        <v>0</v>
      </c>
      <c r="M8439" s="17">
        <f t="shared" ca="1" si="1589"/>
        <v>16</v>
      </c>
      <c r="N8439" s="17">
        <f t="shared" ca="1" si="1590"/>
        <v>14</v>
      </c>
      <c r="O8439" s="4"/>
      <c r="P8439" s="4">
        <v>33</v>
      </c>
      <c r="Q8439" s="4">
        <v>19</v>
      </c>
      <c r="R8439" s="4">
        <v>34</v>
      </c>
      <c r="S8439" s="4">
        <v>20</v>
      </c>
      <c r="T8439" s="4">
        <v>37</v>
      </c>
      <c r="U8439" s="4">
        <v>37</v>
      </c>
      <c r="V8439" s="13">
        <v>50</v>
      </c>
      <c r="W8439" s="4">
        <v>24</v>
      </c>
      <c r="X8439" s="4">
        <v>32</v>
      </c>
      <c r="Y8439">
        <f t="shared" si="1586"/>
        <v>0</v>
      </c>
      <c r="Z8439">
        <f t="shared" si="1587"/>
        <v>0</v>
      </c>
    </row>
    <row r="8440" spans="2:26" x14ac:dyDescent="0.25">
      <c r="B8440" s="11">
        <f t="shared" si="1588"/>
        <v>44913.166666646226</v>
      </c>
      <c r="C8440" s="1">
        <f t="shared" si="1579"/>
        <v>12</v>
      </c>
      <c r="D8440" s="1">
        <f t="shared" si="1580"/>
        <v>7</v>
      </c>
      <c r="E8440" s="12">
        <f t="shared" si="1581"/>
        <v>5</v>
      </c>
      <c r="F8440" s="124" t="str">
        <f t="shared" si="1582"/>
        <v>0</v>
      </c>
      <c r="G8440" s="1">
        <f ca="1">(OFFSET(O8440,0,MATCH(Customer!$J$6,'CDH &amp; HDH'!$P$11:$X$11,0)))</f>
        <v>49</v>
      </c>
      <c r="H8440" s="1" t="str">
        <f t="shared" si="1583"/>
        <v>Heating</v>
      </c>
      <c r="I8440" s="1">
        <f ca="1">OFFSET(IF($H8440="Cooling",Customer!$C$25,Customer!$C$52),E8440,D8440)</f>
        <v>66</v>
      </c>
      <c r="J8440" s="1">
        <f ca="1">OFFSET(IF($H8440="Cooling",Customer!$L$25,Customer!$L$52),$E8440,$D8440)</f>
        <v>64</v>
      </c>
      <c r="K8440" s="16">
        <f t="shared" si="1584"/>
        <v>0</v>
      </c>
      <c r="L8440" s="16">
        <f t="shared" si="1585"/>
        <v>0</v>
      </c>
      <c r="M8440" s="17">
        <f t="shared" ca="1" si="1589"/>
        <v>17</v>
      </c>
      <c r="N8440" s="17">
        <f t="shared" ca="1" si="1590"/>
        <v>15</v>
      </c>
      <c r="O8440" s="4"/>
      <c r="P8440" s="4">
        <v>32</v>
      </c>
      <c r="Q8440" s="4">
        <v>19</v>
      </c>
      <c r="R8440" s="4">
        <v>34</v>
      </c>
      <c r="S8440" s="4">
        <v>20</v>
      </c>
      <c r="T8440" s="4">
        <v>37</v>
      </c>
      <c r="U8440" s="4">
        <v>37</v>
      </c>
      <c r="V8440" s="13">
        <v>49</v>
      </c>
      <c r="W8440" s="4">
        <v>22</v>
      </c>
      <c r="X8440" s="4">
        <v>32</v>
      </c>
      <c r="Y8440">
        <f t="shared" si="1586"/>
        <v>0</v>
      </c>
      <c r="Z8440">
        <f t="shared" si="1587"/>
        <v>0</v>
      </c>
    </row>
    <row r="8441" spans="2:26" x14ac:dyDescent="0.25">
      <c r="B8441" s="11">
        <f t="shared" si="1588"/>
        <v>44913.20833331289</v>
      </c>
      <c r="C8441" s="1">
        <f t="shared" si="1579"/>
        <v>12</v>
      </c>
      <c r="D8441" s="1">
        <f t="shared" si="1580"/>
        <v>7</v>
      </c>
      <c r="E8441" s="12">
        <f t="shared" si="1581"/>
        <v>6</v>
      </c>
      <c r="F8441" s="124" t="str">
        <f t="shared" si="1582"/>
        <v>0</v>
      </c>
      <c r="G8441" s="1">
        <f ca="1">(OFFSET(O8441,0,MATCH(Customer!$J$6,'CDH &amp; HDH'!$P$11:$X$11,0)))</f>
        <v>49</v>
      </c>
      <c r="H8441" s="1" t="str">
        <f t="shared" si="1583"/>
        <v>Heating</v>
      </c>
      <c r="I8441" s="1">
        <f ca="1">OFFSET(IF($H8441="Cooling",Customer!$C$25,Customer!$C$52),E8441,D8441)</f>
        <v>66</v>
      </c>
      <c r="J8441" s="1">
        <f ca="1">OFFSET(IF($H8441="Cooling",Customer!$L$25,Customer!$L$52),$E8441,$D8441)</f>
        <v>64</v>
      </c>
      <c r="K8441" s="16">
        <f t="shared" si="1584"/>
        <v>0</v>
      </c>
      <c r="L8441" s="16">
        <f t="shared" si="1585"/>
        <v>0</v>
      </c>
      <c r="M8441" s="17">
        <f t="shared" ca="1" si="1589"/>
        <v>17</v>
      </c>
      <c r="N8441" s="17">
        <f t="shared" ca="1" si="1590"/>
        <v>15</v>
      </c>
      <c r="O8441" s="4"/>
      <c r="P8441" s="4">
        <v>32</v>
      </c>
      <c r="Q8441" s="4">
        <v>18</v>
      </c>
      <c r="R8441" s="4">
        <v>34</v>
      </c>
      <c r="S8441" s="4">
        <v>16</v>
      </c>
      <c r="T8441" s="4">
        <v>36</v>
      </c>
      <c r="U8441" s="4">
        <v>36</v>
      </c>
      <c r="V8441" s="13">
        <v>49</v>
      </c>
      <c r="W8441" s="4">
        <v>21</v>
      </c>
      <c r="X8441" s="4">
        <v>33</v>
      </c>
      <c r="Y8441">
        <f t="shared" si="1586"/>
        <v>0</v>
      </c>
      <c r="Z8441">
        <f t="shared" si="1587"/>
        <v>0</v>
      </c>
    </row>
    <row r="8442" spans="2:26" x14ac:dyDescent="0.25">
      <c r="B8442" s="11">
        <f t="shared" si="1588"/>
        <v>44913.249999979555</v>
      </c>
      <c r="C8442" s="1">
        <f t="shared" si="1579"/>
        <v>12</v>
      </c>
      <c r="D8442" s="1">
        <f t="shared" si="1580"/>
        <v>7</v>
      </c>
      <c r="E8442" s="12">
        <f t="shared" si="1581"/>
        <v>7</v>
      </c>
      <c r="F8442" s="124" t="str">
        <f t="shared" si="1582"/>
        <v>0</v>
      </c>
      <c r="G8442" s="1">
        <f ca="1">(OFFSET(O8442,0,MATCH(Customer!$J$6,'CDH &amp; HDH'!$P$11:$X$11,0)))</f>
        <v>49</v>
      </c>
      <c r="H8442" s="1" t="str">
        <f t="shared" si="1583"/>
        <v>Heating</v>
      </c>
      <c r="I8442" s="1">
        <f ca="1">OFFSET(IF($H8442="Cooling",Customer!$C$25,Customer!$C$52),E8442,D8442)</f>
        <v>66</v>
      </c>
      <c r="J8442" s="1">
        <f ca="1">OFFSET(IF($H8442="Cooling",Customer!$L$25,Customer!$L$52),$E8442,$D8442)</f>
        <v>64</v>
      </c>
      <c r="K8442" s="16">
        <f t="shared" si="1584"/>
        <v>0</v>
      </c>
      <c r="L8442" s="16">
        <f t="shared" si="1585"/>
        <v>0</v>
      </c>
      <c r="M8442" s="17">
        <f t="shared" ca="1" si="1589"/>
        <v>17</v>
      </c>
      <c r="N8442" s="17">
        <f t="shared" ca="1" si="1590"/>
        <v>15</v>
      </c>
      <c r="O8442" s="4"/>
      <c r="P8442" s="4">
        <v>31</v>
      </c>
      <c r="Q8442" s="4">
        <v>18</v>
      </c>
      <c r="R8442" s="4">
        <v>34</v>
      </c>
      <c r="S8442" s="4">
        <v>18</v>
      </c>
      <c r="T8442" s="4">
        <v>35</v>
      </c>
      <c r="U8442" s="4">
        <v>35</v>
      </c>
      <c r="V8442" s="13">
        <v>49</v>
      </c>
      <c r="W8442" s="4">
        <v>21</v>
      </c>
      <c r="X8442" s="4">
        <v>33</v>
      </c>
      <c r="Y8442">
        <f t="shared" si="1586"/>
        <v>0</v>
      </c>
      <c r="Z8442">
        <f t="shared" si="1587"/>
        <v>0</v>
      </c>
    </row>
    <row r="8443" spans="2:26" x14ac:dyDescent="0.25">
      <c r="B8443" s="11">
        <f t="shared" si="1588"/>
        <v>44913.291666646219</v>
      </c>
      <c r="C8443" s="1">
        <f t="shared" si="1579"/>
        <v>12</v>
      </c>
      <c r="D8443" s="1">
        <f t="shared" si="1580"/>
        <v>7</v>
      </c>
      <c r="E8443" s="12">
        <f t="shared" si="1581"/>
        <v>8</v>
      </c>
      <c r="F8443" s="124" t="str">
        <f t="shared" si="1582"/>
        <v>0</v>
      </c>
      <c r="G8443" s="1">
        <f ca="1">(OFFSET(O8443,0,MATCH(Customer!$J$6,'CDH &amp; HDH'!$P$11:$X$11,0)))</f>
        <v>50</v>
      </c>
      <c r="H8443" s="1" t="str">
        <f t="shared" si="1583"/>
        <v>Heating</v>
      </c>
      <c r="I8443" s="1">
        <f ca="1">OFFSET(IF($H8443="Cooling",Customer!$C$25,Customer!$C$52),E8443,D8443)</f>
        <v>66</v>
      </c>
      <c r="J8443" s="1">
        <f ca="1">OFFSET(IF($H8443="Cooling",Customer!$L$25,Customer!$L$52),$E8443,$D8443)</f>
        <v>64</v>
      </c>
      <c r="K8443" s="16">
        <f t="shared" si="1584"/>
        <v>0</v>
      </c>
      <c r="L8443" s="16">
        <f t="shared" si="1585"/>
        <v>0</v>
      </c>
      <c r="M8443" s="17">
        <f t="shared" ca="1" si="1589"/>
        <v>16</v>
      </c>
      <c r="N8443" s="17">
        <f t="shared" ca="1" si="1590"/>
        <v>14</v>
      </c>
      <c r="O8443" s="4"/>
      <c r="P8443" s="4">
        <v>32</v>
      </c>
      <c r="Q8443" s="4">
        <v>18</v>
      </c>
      <c r="R8443" s="4">
        <v>34</v>
      </c>
      <c r="S8443" s="4">
        <v>15</v>
      </c>
      <c r="T8443" s="4">
        <v>35</v>
      </c>
      <c r="U8443" s="4">
        <v>35</v>
      </c>
      <c r="V8443" s="13">
        <v>50</v>
      </c>
      <c r="W8443" s="4">
        <v>23</v>
      </c>
      <c r="X8443" s="4">
        <v>34</v>
      </c>
      <c r="Y8443">
        <f t="shared" si="1586"/>
        <v>0</v>
      </c>
      <c r="Z8443">
        <f t="shared" si="1587"/>
        <v>0</v>
      </c>
    </row>
    <row r="8444" spans="2:26" x14ac:dyDescent="0.25">
      <c r="B8444" s="11">
        <f t="shared" si="1588"/>
        <v>44913.333333312883</v>
      </c>
      <c r="C8444" s="1">
        <f t="shared" si="1579"/>
        <v>12</v>
      </c>
      <c r="D8444" s="1">
        <f t="shared" si="1580"/>
        <v>7</v>
      </c>
      <c r="E8444" s="12">
        <f t="shared" si="1581"/>
        <v>9</v>
      </c>
      <c r="F8444" s="124" t="str">
        <f t="shared" si="1582"/>
        <v>0</v>
      </c>
      <c r="G8444" s="1">
        <f ca="1">(OFFSET(O8444,0,MATCH(Customer!$J$6,'CDH &amp; HDH'!$P$11:$X$11,0)))</f>
        <v>49</v>
      </c>
      <c r="H8444" s="1" t="str">
        <f t="shared" si="1583"/>
        <v>Heating</v>
      </c>
      <c r="I8444" s="1">
        <f ca="1">OFFSET(IF($H8444="Cooling",Customer!$C$25,Customer!$C$52),E8444,D8444)</f>
        <v>66</v>
      </c>
      <c r="J8444" s="1">
        <f ca="1">OFFSET(IF($H8444="Cooling",Customer!$L$25,Customer!$L$52),$E8444,$D8444)</f>
        <v>64</v>
      </c>
      <c r="K8444" s="16">
        <f t="shared" si="1584"/>
        <v>0</v>
      </c>
      <c r="L8444" s="16">
        <f t="shared" si="1585"/>
        <v>0</v>
      </c>
      <c r="M8444" s="17">
        <f t="shared" ca="1" si="1589"/>
        <v>17</v>
      </c>
      <c r="N8444" s="17">
        <f t="shared" ca="1" si="1590"/>
        <v>15</v>
      </c>
      <c r="O8444" s="4"/>
      <c r="P8444" s="4">
        <v>33</v>
      </c>
      <c r="Q8444" s="4">
        <v>20</v>
      </c>
      <c r="R8444" s="4">
        <v>35</v>
      </c>
      <c r="S8444" s="4">
        <v>16</v>
      </c>
      <c r="T8444" s="4">
        <v>35</v>
      </c>
      <c r="U8444" s="4">
        <v>38</v>
      </c>
      <c r="V8444" s="13">
        <v>49</v>
      </c>
      <c r="W8444" s="4">
        <v>24</v>
      </c>
      <c r="X8444" s="4">
        <v>36</v>
      </c>
      <c r="Y8444">
        <f t="shared" si="1586"/>
        <v>0</v>
      </c>
      <c r="Z8444">
        <f t="shared" si="1587"/>
        <v>0</v>
      </c>
    </row>
    <row r="8445" spans="2:26" x14ac:dyDescent="0.25">
      <c r="B8445" s="11">
        <f t="shared" si="1588"/>
        <v>44913.374999979547</v>
      </c>
      <c r="C8445" s="1">
        <f t="shared" si="1579"/>
        <v>12</v>
      </c>
      <c r="D8445" s="1">
        <f t="shared" si="1580"/>
        <v>7</v>
      </c>
      <c r="E8445" s="12">
        <f t="shared" si="1581"/>
        <v>10</v>
      </c>
      <c r="F8445" s="124" t="str">
        <f t="shared" si="1582"/>
        <v>0</v>
      </c>
      <c r="G8445" s="1">
        <f ca="1">(OFFSET(O8445,0,MATCH(Customer!$J$6,'CDH &amp; HDH'!$P$11:$X$11,0)))</f>
        <v>48</v>
      </c>
      <c r="H8445" s="1" t="str">
        <f t="shared" si="1583"/>
        <v>Heating</v>
      </c>
      <c r="I8445" s="1">
        <f ca="1">OFFSET(IF($H8445="Cooling",Customer!$C$25,Customer!$C$52),E8445,D8445)</f>
        <v>66</v>
      </c>
      <c r="J8445" s="1">
        <f ca="1">OFFSET(IF($H8445="Cooling",Customer!$L$25,Customer!$L$52),$E8445,$D8445)</f>
        <v>64</v>
      </c>
      <c r="K8445" s="16">
        <f t="shared" si="1584"/>
        <v>0</v>
      </c>
      <c r="L8445" s="16">
        <f t="shared" si="1585"/>
        <v>0</v>
      </c>
      <c r="M8445" s="17">
        <f t="shared" ca="1" si="1589"/>
        <v>18</v>
      </c>
      <c r="N8445" s="17">
        <f t="shared" ca="1" si="1590"/>
        <v>16</v>
      </c>
      <c r="O8445" s="4"/>
      <c r="P8445" s="4">
        <v>34</v>
      </c>
      <c r="Q8445" s="4">
        <v>21</v>
      </c>
      <c r="R8445" s="4">
        <v>35</v>
      </c>
      <c r="S8445" s="4">
        <v>22</v>
      </c>
      <c r="T8445" s="4">
        <v>34</v>
      </c>
      <c r="U8445" s="4">
        <v>41</v>
      </c>
      <c r="V8445" s="13">
        <v>48</v>
      </c>
      <c r="W8445" s="4">
        <v>25</v>
      </c>
      <c r="X8445" s="4">
        <v>36</v>
      </c>
      <c r="Y8445">
        <f t="shared" si="1586"/>
        <v>0</v>
      </c>
      <c r="Z8445">
        <f t="shared" si="1587"/>
        <v>0</v>
      </c>
    </row>
    <row r="8446" spans="2:26" x14ac:dyDescent="0.25">
      <c r="B8446" s="11">
        <f t="shared" si="1588"/>
        <v>44913.416666646212</v>
      </c>
      <c r="C8446" s="1">
        <f t="shared" si="1579"/>
        <v>12</v>
      </c>
      <c r="D8446" s="1">
        <f t="shared" si="1580"/>
        <v>7</v>
      </c>
      <c r="E8446" s="12">
        <f t="shared" si="1581"/>
        <v>11</v>
      </c>
      <c r="F8446" s="124" t="str">
        <f t="shared" si="1582"/>
        <v>0</v>
      </c>
      <c r="G8446" s="1">
        <f ca="1">(OFFSET(O8446,0,MATCH(Customer!$J$6,'CDH &amp; HDH'!$P$11:$X$11,0)))</f>
        <v>49</v>
      </c>
      <c r="H8446" s="1" t="str">
        <f t="shared" si="1583"/>
        <v>Heating</v>
      </c>
      <c r="I8446" s="1">
        <f ca="1">OFFSET(IF($H8446="Cooling",Customer!$C$25,Customer!$C$52),E8446,D8446)</f>
        <v>66</v>
      </c>
      <c r="J8446" s="1">
        <f ca="1">OFFSET(IF($H8446="Cooling",Customer!$L$25,Customer!$L$52),$E8446,$D8446)</f>
        <v>64</v>
      </c>
      <c r="K8446" s="16">
        <f t="shared" si="1584"/>
        <v>0</v>
      </c>
      <c r="L8446" s="16">
        <f t="shared" si="1585"/>
        <v>0</v>
      </c>
      <c r="M8446" s="17">
        <f t="shared" ca="1" si="1589"/>
        <v>17</v>
      </c>
      <c r="N8446" s="17">
        <f t="shared" ca="1" si="1590"/>
        <v>15</v>
      </c>
      <c r="O8446" s="4"/>
      <c r="P8446" s="4">
        <v>38</v>
      </c>
      <c r="Q8446" s="4">
        <v>22</v>
      </c>
      <c r="R8446" s="4">
        <v>35</v>
      </c>
      <c r="S8446" s="4">
        <v>25</v>
      </c>
      <c r="T8446" s="4">
        <v>34</v>
      </c>
      <c r="U8446" s="4">
        <v>41</v>
      </c>
      <c r="V8446" s="13">
        <v>49</v>
      </c>
      <c r="W8446" s="4">
        <v>25</v>
      </c>
      <c r="X8446" s="4">
        <v>37</v>
      </c>
      <c r="Y8446">
        <f t="shared" si="1586"/>
        <v>0</v>
      </c>
      <c r="Z8446">
        <f t="shared" si="1587"/>
        <v>0</v>
      </c>
    </row>
    <row r="8447" spans="2:26" x14ac:dyDescent="0.25">
      <c r="B8447" s="11">
        <f t="shared" si="1588"/>
        <v>44913.458333312876</v>
      </c>
      <c r="C8447" s="1">
        <f t="shared" si="1579"/>
        <v>12</v>
      </c>
      <c r="D8447" s="1">
        <f t="shared" si="1580"/>
        <v>7</v>
      </c>
      <c r="E8447" s="12">
        <f t="shared" si="1581"/>
        <v>12</v>
      </c>
      <c r="F8447" s="124" t="str">
        <f t="shared" si="1582"/>
        <v>0</v>
      </c>
      <c r="G8447" s="1">
        <f ca="1">(OFFSET(O8447,0,MATCH(Customer!$J$6,'CDH &amp; HDH'!$P$11:$X$11,0)))</f>
        <v>50</v>
      </c>
      <c r="H8447" s="1" t="str">
        <f t="shared" si="1583"/>
        <v>Heating</v>
      </c>
      <c r="I8447" s="1">
        <f ca="1">OFFSET(IF($H8447="Cooling",Customer!$C$25,Customer!$C$52),E8447,D8447)</f>
        <v>66</v>
      </c>
      <c r="J8447" s="1">
        <f ca="1">OFFSET(IF($H8447="Cooling",Customer!$L$25,Customer!$L$52),$E8447,$D8447)</f>
        <v>64</v>
      </c>
      <c r="K8447" s="16">
        <f t="shared" si="1584"/>
        <v>0</v>
      </c>
      <c r="L8447" s="16">
        <f t="shared" si="1585"/>
        <v>0</v>
      </c>
      <c r="M8447" s="17">
        <f t="shared" ca="1" si="1589"/>
        <v>16</v>
      </c>
      <c r="N8447" s="17">
        <f t="shared" ca="1" si="1590"/>
        <v>14</v>
      </c>
      <c r="O8447" s="4"/>
      <c r="P8447" s="4">
        <v>40</v>
      </c>
      <c r="Q8447" s="4">
        <v>23</v>
      </c>
      <c r="R8447" s="4">
        <v>35</v>
      </c>
      <c r="S8447" s="4">
        <v>25</v>
      </c>
      <c r="T8447" s="4">
        <v>34</v>
      </c>
      <c r="U8447" s="4">
        <v>42</v>
      </c>
      <c r="V8447" s="13">
        <v>50</v>
      </c>
      <c r="W8447" s="4">
        <v>25</v>
      </c>
      <c r="X8447" s="4">
        <v>38</v>
      </c>
      <c r="Y8447">
        <f t="shared" si="1586"/>
        <v>0</v>
      </c>
      <c r="Z8447">
        <f t="shared" si="1587"/>
        <v>0</v>
      </c>
    </row>
    <row r="8448" spans="2:26" x14ac:dyDescent="0.25">
      <c r="B8448" s="11">
        <f t="shared" si="1588"/>
        <v>44913.49999997954</v>
      </c>
      <c r="C8448" s="1">
        <f t="shared" si="1579"/>
        <v>12</v>
      </c>
      <c r="D8448" s="1">
        <f t="shared" si="1580"/>
        <v>7</v>
      </c>
      <c r="E8448" s="12">
        <f t="shared" si="1581"/>
        <v>13</v>
      </c>
      <c r="F8448" s="124" t="str">
        <f t="shared" si="1582"/>
        <v>0</v>
      </c>
      <c r="G8448" s="1">
        <f ca="1">(OFFSET(O8448,0,MATCH(Customer!$J$6,'CDH &amp; HDH'!$P$11:$X$11,0)))</f>
        <v>49</v>
      </c>
      <c r="H8448" s="1" t="str">
        <f t="shared" si="1583"/>
        <v>Heating</v>
      </c>
      <c r="I8448" s="1">
        <f ca="1">OFFSET(IF($H8448="Cooling",Customer!$C$25,Customer!$C$52),E8448,D8448)</f>
        <v>66</v>
      </c>
      <c r="J8448" s="1">
        <f ca="1">OFFSET(IF($H8448="Cooling",Customer!$L$25,Customer!$L$52),$E8448,$D8448)</f>
        <v>64</v>
      </c>
      <c r="K8448" s="16">
        <f t="shared" si="1584"/>
        <v>0</v>
      </c>
      <c r="L8448" s="16">
        <f t="shared" si="1585"/>
        <v>0</v>
      </c>
      <c r="M8448" s="17">
        <f t="shared" ca="1" si="1589"/>
        <v>17</v>
      </c>
      <c r="N8448" s="17">
        <f t="shared" ca="1" si="1590"/>
        <v>15</v>
      </c>
      <c r="O8448" s="4"/>
      <c r="P8448" s="4">
        <v>40</v>
      </c>
      <c r="Q8448" s="4">
        <v>24</v>
      </c>
      <c r="R8448" s="4">
        <v>35</v>
      </c>
      <c r="S8448" s="4">
        <v>27</v>
      </c>
      <c r="T8448" s="4">
        <v>36</v>
      </c>
      <c r="U8448" s="4">
        <v>44</v>
      </c>
      <c r="V8448" s="13">
        <v>49</v>
      </c>
      <c r="W8448" s="4">
        <v>25</v>
      </c>
      <c r="X8448" s="4">
        <v>38</v>
      </c>
      <c r="Y8448">
        <f t="shared" si="1586"/>
        <v>0</v>
      </c>
      <c r="Z8448">
        <f t="shared" si="1587"/>
        <v>0</v>
      </c>
    </row>
    <row r="8449" spans="2:26" x14ac:dyDescent="0.25">
      <c r="B8449" s="11">
        <f t="shared" si="1588"/>
        <v>44913.541666646204</v>
      </c>
      <c r="C8449" s="1">
        <f t="shared" si="1579"/>
        <v>12</v>
      </c>
      <c r="D8449" s="1">
        <f t="shared" si="1580"/>
        <v>7</v>
      </c>
      <c r="E8449" s="12">
        <f t="shared" si="1581"/>
        <v>14</v>
      </c>
      <c r="F8449" s="124" t="str">
        <f t="shared" si="1582"/>
        <v>0</v>
      </c>
      <c r="G8449" s="1">
        <f ca="1">(OFFSET(O8449,0,MATCH(Customer!$J$6,'CDH &amp; HDH'!$P$11:$X$11,0)))</f>
        <v>47</v>
      </c>
      <c r="H8449" s="1" t="str">
        <f t="shared" si="1583"/>
        <v>Heating</v>
      </c>
      <c r="I8449" s="1">
        <f ca="1">OFFSET(IF($H8449="Cooling",Customer!$C$25,Customer!$C$52),E8449,D8449)</f>
        <v>66</v>
      </c>
      <c r="J8449" s="1">
        <f ca="1">OFFSET(IF($H8449="Cooling",Customer!$L$25,Customer!$L$52),$E8449,$D8449)</f>
        <v>64</v>
      </c>
      <c r="K8449" s="16">
        <f t="shared" si="1584"/>
        <v>0</v>
      </c>
      <c r="L8449" s="16">
        <f t="shared" si="1585"/>
        <v>0</v>
      </c>
      <c r="M8449" s="17">
        <f t="shared" ca="1" si="1589"/>
        <v>19</v>
      </c>
      <c r="N8449" s="17">
        <f t="shared" ca="1" si="1590"/>
        <v>17</v>
      </c>
      <c r="O8449" s="4"/>
      <c r="P8449" s="4">
        <v>40</v>
      </c>
      <c r="Q8449" s="4">
        <v>25</v>
      </c>
      <c r="R8449" s="4">
        <v>34</v>
      </c>
      <c r="S8449" s="4">
        <v>24</v>
      </c>
      <c r="T8449" s="4">
        <v>36</v>
      </c>
      <c r="U8449" s="4">
        <v>45</v>
      </c>
      <c r="V8449" s="13">
        <v>47</v>
      </c>
      <c r="W8449" s="4">
        <v>26</v>
      </c>
      <c r="X8449" s="4">
        <v>40</v>
      </c>
      <c r="Y8449">
        <f t="shared" si="1586"/>
        <v>0</v>
      </c>
      <c r="Z8449">
        <f t="shared" si="1587"/>
        <v>0</v>
      </c>
    </row>
    <row r="8450" spans="2:26" x14ac:dyDescent="0.25">
      <c r="B8450" s="11">
        <f t="shared" si="1588"/>
        <v>44913.583333312868</v>
      </c>
      <c r="C8450" s="1">
        <f t="shared" si="1579"/>
        <v>12</v>
      </c>
      <c r="D8450" s="1">
        <f t="shared" si="1580"/>
        <v>7</v>
      </c>
      <c r="E8450" s="12">
        <f t="shared" si="1581"/>
        <v>15</v>
      </c>
      <c r="F8450" s="124" t="str">
        <f t="shared" si="1582"/>
        <v>0</v>
      </c>
      <c r="G8450" s="1">
        <f ca="1">(OFFSET(O8450,0,MATCH(Customer!$J$6,'CDH &amp; HDH'!$P$11:$X$11,0)))</f>
        <v>47</v>
      </c>
      <c r="H8450" s="1" t="str">
        <f t="shared" si="1583"/>
        <v>Heating</v>
      </c>
      <c r="I8450" s="1">
        <f ca="1">OFFSET(IF($H8450="Cooling",Customer!$C$25,Customer!$C$52),E8450,D8450)</f>
        <v>66</v>
      </c>
      <c r="J8450" s="1">
        <f ca="1">OFFSET(IF($H8450="Cooling",Customer!$L$25,Customer!$L$52),$E8450,$D8450)</f>
        <v>64</v>
      </c>
      <c r="K8450" s="16">
        <f t="shared" si="1584"/>
        <v>0</v>
      </c>
      <c r="L8450" s="16">
        <f t="shared" si="1585"/>
        <v>0</v>
      </c>
      <c r="M8450" s="17">
        <f t="shared" ca="1" si="1589"/>
        <v>19</v>
      </c>
      <c r="N8450" s="17">
        <f t="shared" ca="1" si="1590"/>
        <v>17</v>
      </c>
      <c r="O8450" s="4"/>
      <c r="P8450" s="4">
        <v>40</v>
      </c>
      <c r="Q8450" s="4">
        <v>25</v>
      </c>
      <c r="R8450" s="4">
        <v>33</v>
      </c>
      <c r="S8450" s="4">
        <v>21</v>
      </c>
      <c r="T8450" s="4">
        <v>36</v>
      </c>
      <c r="U8450" s="4">
        <v>43</v>
      </c>
      <c r="V8450" s="13">
        <v>47</v>
      </c>
      <c r="W8450" s="4">
        <v>27</v>
      </c>
      <c r="X8450" s="4">
        <v>40</v>
      </c>
      <c r="Y8450">
        <f t="shared" si="1586"/>
        <v>0</v>
      </c>
      <c r="Z8450">
        <f t="shared" si="1587"/>
        <v>0</v>
      </c>
    </row>
    <row r="8451" spans="2:26" x14ac:dyDescent="0.25">
      <c r="B8451" s="11">
        <f t="shared" si="1588"/>
        <v>44913.624999979533</v>
      </c>
      <c r="C8451" s="1">
        <f t="shared" si="1579"/>
        <v>12</v>
      </c>
      <c r="D8451" s="1">
        <f t="shared" si="1580"/>
        <v>7</v>
      </c>
      <c r="E8451" s="12">
        <f t="shared" si="1581"/>
        <v>16</v>
      </c>
      <c r="F8451" s="124" t="str">
        <f t="shared" si="1582"/>
        <v>0</v>
      </c>
      <c r="G8451" s="1">
        <f ca="1">(OFFSET(O8451,0,MATCH(Customer!$J$6,'CDH &amp; HDH'!$P$11:$X$11,0)))</f>
        <v>46</v>
      </c>
      <c r="H8451" s="1" t="str">
        <f t="shared" si="1583"/>
        <v>Heating</v>
      </c>
      <c r="I8451" s="1">
        <f ca="1">OFFSET(IF($H8451="Cooling",Customer!$C$25,Customer!$C$52),E8451,D8451)</f>
        <v>66</v>
      </c>
      <c r="J8451" s="1">
        <f ca="1">OFFSET(IF($H8451="Cooling",Customer!$L$25,Customer!$L$52),$E8451,$D8451)</f>
        <v>64</v>
      </c>
      <c r="K8451" s="16">
        <f t="shared" si="1584"/>
        <v>0</v>
      </c>
      <c r="L8451" s="16">
        <f t="shared" si="1585"/>
        <v>0</v>
      </c>
      <c r="M8451" s="17">
        <f t="shared" ca="1" si="1589"/>
        <v>20</v>
      </c>
      <c r="N8451" s="17">
        <f t="shared" ca="1" si="1590"/>
        <v>18</v>
      </c>
      <c r="O8451" s="4"/>
      <c r="P8451" s="4">
        <v>40</v>
      </c>
      <c r="Q8451" s="4">
        <v>26</v>
      </c>
      <c r="R8451" s="4">
        <v>32</v>
      </c>
      <c r="S8451" s="4">
        <v>20</v>
      </c>
      <c r="T8451" s="4">
        <v>37</v>
      </c>
      <c r="U8451" s="4">
        <v>43</v>
      </c>
      <c r="V8451" s="13">
        <v>46</v>
      </c>
      <c r="W8451" s="4">
        <v>32</v>
      </c>
      <c r="X8451" s="4">
        <v>39</v>
      </c>
      <c r="Y8451">
        <f t="shared" si="1586"/>
        <v>0</v>
      </c>
      <c r="Z8451">
        <f t="shared" si="1587"/>
        <v>0</v>
      </c>
    </row>
    <row r="8452" spans="2:26" x14ac:dyDescent="0.25">
      <c r="B8452" s="11">
        <f t="shared" si="1588"/>
        <v>44913.666666646197</v>
      </c>
      <c r="C8452" s="1">
        <f t="shared" si="1579"/>
        <v>12</v>
      </c>
      <c r="D8452" s="1">
        <f t="shared" si="1580"/>
        <v>7</v>
      </c>
      <c r="E8452" s="12">
        <f t="shared" si="1581"/>
        <v>17</v>
      </c>
      <c r="F8452" s="124" t="str">
        <f t="shared" si="1582"/>
        <v>0</v>
      </c>
      <c r="G8452" s="1">
        <f ca="1">(OFFSET(O8452,0,MATCH(Customer!$J$6,'CDH &amp; HDH'!$P$11:$X$11,0)))</f>
        <v>45</v>
      </c>
      <c r="H8452" s="1" t="str">
        <f t="shared" si="1583"/>
        <v>Heating</v>
      </c>
      <c r="I8452" s="1">
        <f ca="1">OFFSET(IF($H8452="Cooling",Customer!$C$25,Customer!$C$52),E8452,D8452)</f>
        <v>66</v>
      </c>
      <c r="J8452" s="1">
        <f ca="1">OFFSET(IF($H8452="Cooling",Customer!$L$25,Customer!$L$52),$E8452,$D8452)</f>
        <v>64</v>
      </c>
      <c r="K8452" s="16">
        <f t="shared" si="1584"/>
        <v>0</v>
      </c>
      <c r="L8452" s="16">
        <f t="shared" si="1585"/>
        <v>0</v>
      </c>
      <c r="M8452" s="17">
        <f t="shared" ca="1" si="1589"/>
        <v>21</v>
      </c>
      <c r="N8452" s="17">
        <f t="shared" ca="1" si="1590"/>
        <v>19</v>
      </c>
      <c r="O8452" s="4"/>
      <c r="P8452" s="4">
        <v>38</v>
      </c>
      <c r="Q8452" s="4">
        <v>23</v>
      </c>
      <c r="R8452" s="4">
        <v>31</v>
      </c>
      <c r="S8452" s="4">
        <v>22</v>
      </c>
      <c r="T8452" s="4">
        <v>37</v>
      </c>
      <c r="U8452" s="4">
        <v>42</v>
      </c>
      <c r="V8452" s="13">
        <v>45</v>
      </c>
      <c r="W8452" s="4">
        <v>29</v>
      </c>
      <c r="X8452" s="4">
        <v>37</v>
      </c>
      <c r="Y8452">
        <f t="shared" si="1586"/>
        <v>0</v>
      </c>
      <c r="Z8452">
        <f t="shared" si="1587"/>
        <v>0</v>
      </c>
    </row>
    <row r="8453" spans="2:26" x14ac:dyDescent="0.25">
      <c r="B8453" s="11">
        <f t="shared" si="1588"/>
        <v>44913.708333312861</v>
      </c>
      <c r="C8453" s="1">
        <f t="shared" si="1579"/>
        <v>12</v>
      </c>
      <c r="D8453" s="1">
        <f t="shared" si="1580"/>
        <v>7</v>
      </c>
      <c r="E8453" s="12">
        <f t="shared" si="1581"/>
        <v>18</v>
      </c>
      <c r="F8453" s="124" t="str">
        <f t="shared" si="1582"/>
        <v>0</v>
      </c>
      <c r="G8453" s="1">
        <f ca="1">(OFFSET(O8453,0,MATCH(Customer!$J$6,'CDH &amp; HDH'!$P$11:$X$11,0)))</f>
        <v>44</v>
      </c>
      <c r="H8453" s="1" t="str">
        <f t="shared" si="1583"/>
        <v>Heating</v>
      </c>
      <c r="I8453" s="1">
        <f ca="1">OFFSET(IF($H8453="Cooling",Customer!$C$25,Customer!$C$52),E8453,D8453)</f>
        <v>66</v>
      </c>
      <c r="J8453" s="1">
        <f ca="1">OFFSET(IF($H8453="Cooling",Customer!$L$25,Customer!$L$52),$E8453,$D8453)</f>
        <v>64</v>
      </c>
      <c r="K8453" s="16">
        <f t="shared" si="1584"/>
        <v>0</v>
      </c>
      <c r="L8453" s="16">
        <f t="shared" si="1585"/>
        <v>0</v>
      </c>
      <c r="M8453" s="17">
        <f t="shared" ca="1" si="1589"/>
        <v>22</v>
      </c>
      <c r="N8453" s="17">
        <f t="shared" ca="1" si="1590"/>
        <v>20</v>
      </c>
      <c r="O8453" s="4"/>
      <c r="P8453" s="4">
        <v>36</v>
      </c>
      <c r="Q8453" s="4">
        <v>21</v>
      </c>
      <c r="R8453" s="4">
        <v>31</v>
      </c>
      <c r="S8453" s="4">
        <v>21</v>
      </c>
      <c r="T8453" s="4">
        <v>37</v>
      </c>
      <c r="U8453" s="4">
        <v>39</v>
      </c>
      <c r="V8453" s="13">
        <v>44</v>
      </c>
      <c r="W8453" s="4">
        <v>29</v>
      </c>
      <c r="X8453" s="4">
        <v>38</v>
      </c>
      <c r="Y8453">
        <f t="shared" si="1586"/>
        <v>0</v>
      </c>
      <c r="Z8453">
        <f t="shared" si="1587"/>
        <v>0</v>
      </c>
    </row>
    <row r="8454" spans="2:26" x14ac:dyDescent="0.25">
      <c r="B8454" s="11">
        <f t="shared" si="1588"/>
        <v>44913.749999979525</v>
      </c>
      <c r="C8454" s="1">
        <f t="shared" si="1579"/>
        <v>12</v>
      </c>
      <c r="D8454" s="1">
        <f t="shared" si="1580"/>
        <v>7</v>
      </c>
      <c r="E8454" s="12">
        <f t="shared" si="1581"/>
        <v>19</v>
      </c>
      <c r="F8454" s="124" t="str">
        <f t="shared" si="1582"/>
        <v>0</v>
      </c>
      <c r="G8454" s="1">
        <f ca="1">(OFFSET(O8454,0,MATCH(Customer!$J$6,'CDH &amp; HDH'!$P$11:$X$11,0)))</f>
        <v>49</v>
      </c>
      <c r="H8454" s="1" t="str">
        <f t="shared" si="1583"/>
        <v>Heating</v>
      </c>
      <c r="I8454" s="1">
        <f ca="1">OFFSET(IF($H8454="Cooling",Customer!$C$25,Customer!$C$52),E8454,D8454)</f>
        <v>66</v>
      </c>
      <c r="J8454" s="1">
        <f ca="1">OFFSET(IF($H8454="Cooling",Customer!$L$25,Customer!$L$52),$E8454,$D8454)</f>
        <v>64</v>
      </c>
      <c r="K8454" s="16">
        <f t="shared" si="1584"/>
        <v>0</v>
      </c>
      <c r="L8454" s="16">
        <f t="shared" si="1585"/>
        <v>0</v>
      </c>
      <c r="M8454" s="17">
        <f t="shared" ca="1" si="1589"/>
        <v>17</v>
      </c>
      <c r="N8454" s="17">
        <f t="shared" ca="1" si="1590"/>
        <v>15</v>
      </c>
      <c r="O8454" s="4"/>
      <c r="P8454" s="4">
        <v>36</v>
      </c>
      <c r="Q8454" s="4">
        <v>20</v>
      </c>
      <c r="R8454" s="4">
        <v>30</v>
      </c>
      <c r="S8454" s="4">
        <v>22</v>
      </c>
      <c r="T8454" s="4">
        <v>36</v>
      </c>
      <c r="U8454" s="4">
        <v>37</v>
      </c>
      <c r="V8454" s="13">
        <v>49</v>
      </c>
      <c r="W8454" s="4">
        <v>29</v>
      </c>
      <c r="X8454" s="4">
        <v>38</v>
      </c>
      <c r="Y8454">
        <f t="shared" si="1586"/>
        <v>0</v>
      </c>
      <c r="Z8454">
        <f t="shared" si="1587"/>
        <v>0</v>
      </c>
    </row>
    <row r="8455" spans="2:26" x14ac:dyDescent="0.25">
      <c r="B8455" s="11">
        <f t="shared" si="1588"/>
        <v>44913.79166664619</v>
      </c>
      <c r="C8455" s="1">
        <f t="shared" si="1579"/>
        <v>12</v>
      </c>
      <c r="D8455" s="1">
        <f t="shared" si="1580"/>
        <v>7</v>
      </c>
      <c r="E8455" s="12">
        <f t="shared" si="1581"/>
        <v>20</v>
      </c>
      <c r="F8455" s="124" t="str">
        <f t="shared" si="1582"/>
        <v>0</v>
      </c>
      <c r="G8455" s="1">
        <f ca="1">(OFFSET(O8455,0,MATCH(Customer!$J$6,'CDH &amp; HDH'!$P$11:$X$11,0)))</f>
        <v>44</v>
      </c>
      <c r="H8455" s="1" t="str">
        <f t="shared" si="1583"/>
        <v>Heating</v>
      </c>
      <c r="I8455" s="1">
        <f ca="1">OFFSET(IF($H8455="Cooling",Customer!$C$25,Customer!$C$52),E8455,D8455)</f>
        <v>66</v>
      </c>
      <c r="J8455" s="1">
        <f ca="1">OFFSET(IF($H8455="Cooling",Customer!$L$25,Customer!$L$52),$E8455,$D8455)</f>
        <v>64</v>
      </c>
      <c r="K8455" s="16">
        <f t="shared" si="1584"/>
        <v>0</v>
      </c>
      <c r="L8455" s="16">
        <f t="shared" si="1585"/>
        <v>0</v>
      </c>
      <c r="M8455" s="17">
        <f t="shared" ca="1" si="1589"/>
        <v>22</v>
      </c>
      <c r="N8455" s="17">
        <f t="shared" ca="1" si="1590"/>
        <v>20</v>
      </c>
      <c r="O8455" s="4"/>
      <c r="P8455" s="4">
        <v>37</v>
      </c>
      <c r="Q8455" s="4">
        <v>15</v>
      </c>
      <c r="R8455" s="4">
        <v>30</v>
      </c>
      <c r="S8455" s="4">
        <v>21</v>
      </c>
      <c r="T8455" s="4">
        <v>36</v>
      </c>
      <c r="U8455" s="4">
        <v>39</v>
      </c>
      <c r="V8455" s="13">
        <v>44</v>
      </c>
      <c r="W8455" s="4">
        <v>25</v>
      </c>
      <c r="X8455" s="4">
        <v>38</v>
      </c>
      <c r="Y8455">
        <f t="shared" si="1586"/>
        <v>0</v>
      </c>
      <c r="Z8455">
        <f t="shared" si="1587"/>
        <v>0</v>
      </c>
    </row>
    <row r="8456" spans="2:26" x14ac:dyDescent="0.25">
      <c r="B8456" s="11">
        <f t="shared" si="1588"/>
        <v>44913.833333312854</v>
      </c>
      <c r="C8456" s="1">
        <f t="shared" si="1579"/>
        <v>12</v>
      </c>
      <c r="D8456" s="1">
        <f t="shared" si="1580"/>
        <v>7</v>
      </c>
      <c r="E8456" s="12">
        <f t="shared" si="1581"/>
        <v>21</v>
      </c>
      <c r="F8456" s="124" t="str">
        <f t="shared" si="1582"/>
        <v>0</v>
      </c>
      <c r="G8456" s="1">
        <f ca="1">(OFFSET(O8456,0,MATCH(Customer!$J$6,'CDH &amp; HDH'!$P$11:$X$11,0)))</f>
        <v>44</v>
      </c>
      <c r="H8456" s="1" t="str">
        <f t="shared" si="1583"/>
        <v>Heating</v>
      </c>
      <c r="I8456" s="1">
        <f ca="1">OFFSET(IF($H8456="Cooling",Customer!$C$25,Customer!$C$52),E8456,D8456)</f>
        <v>66</v>
      </c>
      <c r="J8456" s="1">
        <f ca="1">OFFSET(IF($H8456="Cooling",Customer!$L$25,Customer!$L$52),$E8456,$D8456)</f>
        <v>64</v>
      </c>
      <c r="K8456" s="16">
        <f t="shared" si="1584"/>
        <v>0</v>
      </c>
      <c r="L8456" s="16">
        <f t="shared" si="1585"/>
        <v>0</v>
      </c>
      <c r="M8456" s="17">
        <f t="shared" ca="1" si="1589"/>
        <v>22</v>
      </c>
      <c r="N8456" s="17">
        <f t="shared" ca="1" si="1590"/>
        <v>20</v>
      </c>
      <c r="O8456" s="4"/>
      <c r="P8456" s="4">
        <v>36</v>
      </c>
      <c r="Q8456" s="4">
        <v>14</v>
      </c>
      <c r="R8456" s="4">
        <v>29</v>
      </c>
      <c r="S8456" s="4">
        <v>21</v>
      </c>
      <c r="T8456" s="4">
        <v>36</v>
      </c>
      <c r="U8456" s="4">
        <v>40</v>
      </c>
      <c r="V8456" s="13">
        <v>44</v>
      </c>
      <c r="W8456" s="4">
        <v>23</v>
      </c>
      <c r="X8456" s="4">
        <v>36</v>
      </c>
      <c r="Y8456">
        <f t="shared" si="1586"/>
        <v>0</v>
      </c>
      <c r="Z8456">
        <f t="shared" si="1587"/>
        <v>0</v>
      </c>
    </row>
    <row r="8457" spans="2:26" x14ac:dyDescent="0.25">
      <c r="B8457" s="11">
        <f t="shared" si="1588"/>
        <v>44913.874999979518</v>
      </c>
      <c r="C8457" s="1">
        <f t="shared" si="1579"/>
        <v>12</v>
      </c>
      <c r="D8457" s="1">
        <f t="shared" si="1580"/>
        <v>7</v>
      </c>
      <c r="E8457" s="12">
        <f t="shared" si="1581"/>
        <v>22</v>
      </c>
      <c r="F8457" s="124" t="str">
        <f t="shared" si="1582"/>
        <v>0</v>
      </c>
      <c r="G8457" s="1">
        <f ca="1">(OFFSET(O8457,0,MATCH(Customer!$J$6,'CDH &amp; HDH'!$P$11:$X$11,0)))</f>
        <v>43</v>
      </c>
      <c r="H8457" s="1" t="str">
        <f t="shared" si="1583"/>
        <v>Heating</v>
      </c>
      <c r="I8457" s="1">
        <f ca="1">OFFSET(IF($H8457="Cooling",Customer!$C$25,Customer!$C$52),E8457,D8457)</f>
        <v>66</v>
      </c>
      <c r="J8457" s="1">
        <f ca="1">OFFSET(IF($H8457="Cooling",Customer!$L$25,Customer!$L$52),$E8457,$D8457)</f>
        <v>64</v>
      </c>
      <c r="K8457" s="16">
        <f t="shared" si="1584"/>
        <v>0</v>
      </c>
      <c r="L8457" s="16">
        <f t="shared" si="1585"/>
        <v>0</v>
      </c>
      <c r="M8457" s="17">
        <f t="shared" ca="1" si="1589"/>
        <v>23</v>
      </c>
      <c r="N8457" s="17">
        <f t="shared" ca="1" si="1590"/>
        <v>21</v>
      </c>
      <c r="O8457" s="4"/>
      <c r="P8457" s="4">
        <v>33</v>
      </c>
      <c r="Q8457" s="4">
        <v>13</v>
      </c>
      <c r="R8457" s="4">
        <v>29</v>
      </c>
      <c r="S8457" s="4">
        <v>21</v>
      </c>
      <c r="T8457" s="4">
        <v>36</v>
      </c>
      <c r="U8457" s="4">
        <v>40</v>
      </c>
      <c r="V8457" s="13">
        <v>43</v>
      </c>
      <c r="W8457" s="4">
        <v>21</v>
      </c>
      <c r="X8457" s="4">
        <v>31</v>
      </c>
      <c r="Y8457">
        <f t="shared" si="1586"/>
        <v>0</v>
      </c>
      <c r="Z8457">
        <f t="shared" si="1587"/>
        <v>0</v>
      </c>
    </row>
    <row r="8458" spans="2:26" x14ac:dyDescent="0.25">
      <c r="B8458" s="11">
        <f t="shared" si="1588"/>
        <v>44913.916666646182</v>
      </c>
      <c r="C8458" s="1">
        <f t="shared" si="1579"/>
        <v>12</v>
      </c>
      <c r="D8458" s="1">
        <f t="shared" si="1580"/>
        <v>7</v>
      </c>
      <c r="E8458" s="12">
        <f t="shared" si="1581"/>
        <v>23</v>
      </c>
      <c r="F8458" s="124" t="str">
        <f t="shared" si="1582"/>
        <v>0</v>
      </c>
      <c r="G8458" s="1">
        <f ca="1">(OFFSET(O8458,0,MATCH(Customer!$J$6,'CDH &amp; HDH'!$P$11:$X$11,0)))</f>
        <v>42</v>
      </c>
      <c r="H8458" s="1" t="str">
        <f t="shared" si="1583"/>
        <v>Heating</v>
      </c>
      <c r="I8458" s="1">
        <f ca="1">OFFSET(IF($H8458="Cooling",Customer!$C$25,Customer!$C$52),E8458,D8458)</f>
        <v>66</v>
      </c>
      <c r="J8458" s="1">
        <f ca="1">OFFSET(IF($H8458="Cooling",Customer!$L$25,Customer!$L$52),$E8458,$D8458)</f>
        <v>64</v>
      </c>
      <c r="K8458" s="16">
        <f t="shared" si="1584"/>
        <v>0</v>
      </c>
      <c r="L8458" s="16">
        <f t="shared" si="1585"/>
        <v>0</v>
      </c>
      <c r="M8458" s="17">
        <f t="shared" ca="1" si="1589"/>
        <v>24</v>
      </c>
      <c r="N8458" s="17">
        <f t="shared" ca="1" si="1590"/>
        <v>22</v>
      </c>
      <c r="O8458" s="4"/>
      <c r="P8458" s="4">
        <v>30</v>
      </c>
      <c r="Q8458" s="4">
        <v>12</v>
      </c>
      <c r="R8458" s="4">
        <v>29</v>
      </c>
      <c r="S8458" s="4">
        <v>21</v>
      </c>
      <c r="T8458" s="4">
        <v>36</v>
      </c>
      <c r="U8458" s="4">
        <v>38</v>
      </c>
      <c r="V8458" s="13">
        <v>42</v>
      </c>
      <c r="W8458" s="4">
        <v>18</v>
      </c>
      <c r="X8458" s="4">
        <v>29</v>
      </c>
      <c r="Y8458">
        <f t="shared" si="1586"/>
        <v>0</v>
      </c>
      <c r="Z8458">
        <f t="shared" si="1587"/>
        <v>0</v>
      </c>
    </row>
    <row r="8459" spans="2:26" x14ac:dyDescent="0.25">
      <c r="B8459" s="11">
        <f t="shared" si="1588"/>
        <v>44913.958333312847</v>
      </c>
      <c r="C8459" s="1">
        <f t="shared" si="1579"/>
        <v>12</v>
      </c>
      <c r="D8459" s="1">
        <f t="shared" si="1580"/>
        <v>7</v>
      </c>
      <c r="E8459" s="12">
        <f t="shared" si="1581"/>
        <v>24</v>
      </c>
      <c r="F8459" s="124" t="str">
        <f t="shared" si="1582"/>
        <v>0</v>
      </c>
      <c r="G8459" s="1">
        <f ca="1">(OFFSET(O8459,0,MATCH(Customer!$J$6,'CDH &amp; HDH'!$P$11:$X$11,0)))</f>
        <v>41</v>
      </c>
      <c r="H8459" s="1" t="str">
        <f t="shared" si="1583"/>
        <v>Heating</v>
      </c>
      <c r="I8459" s="1">
        <f ca="1">OFFSET(IF($H8459="Cooling",Customer!$C$25,Customer!$C$52),E8459,D8459)</f>
        <v>66</v>
      </c>
      <c r="J8459" s="1">
        <f ca="1">OFFSET(IF($H8459="Cooling",Customer!$L$25,Customer!$L$52),$E8459,$D8459)</f>
        <v>64</v>
      </c>
      <c r="K8459" s="16">
        <f t="shared" si="1584"/>
        <v>0</v>
      </c>
      <c r="L8459" s="16">
        <f t="shared" si="1585"/>
        <v>0</v>
      </c>
      <c r="M8459" s="17">
        <f t="shared" ca="1" si="1589"/>
        <v>25</v>
      </c>
      <c r="N8459" s="17">
        <f t="shared" ca="1" si="1590"/>
        <v>23</v>
      </c>
      <c r="O8459" s="4"/>
      <c r="P8459" s="4">
        <v>28</v>
      </c>
      <c r="Q8459" s="4">
        <v>12</v>
      </c>
      <c r="R8459" s="4">
        <v>30</v>
      </c>
      <c r="S8459" s="4">
        <v>22</v>
      </c>
      <c r="T8459" s="4">
        <v>36</v>
      </c>
      <c r="U8459" s="4">
        <v>39</v>
      </c>
      <c r="V8459" s="13">
        <v>41</v>
      </c>
      <c r="W8459" s="4">
        <v>14</v>
      </c>
      <c r="X8459" s="4">
        <v>28</v>
      </c>
      <c r="Y8459">
        <f t="shared" si="1586"/>
        <v>0</v>
      </c>
      <c r="Z8459">
        <f t="shared" si="1587"/>
        <v>0</v>
      </c>
    </row>
    <row r="8460" spans="2:26" x14ac:dyDescent="0.25">
      <c r="B8460" s="11">
        <f t="shared" si="1588"/>
        <v>44913.999999979511</v>
      </c>
      <c r="C8460" s="1">
        <f t="shared" si="1579"/>
        <v>12</v>
      </c>
      <c r="D8460" s="1">
        <f t="shared" si="1580"/>
        <v>1</v>
      </c>
      <c r="E8460" s="12">
        <f t="shared" si="1581"/>
        <v>1</v>
      </c>
      <c r="F8460" s="124" t="str">
        <f t="shared" si="1582"/>
        <v>0</v>
      </c>
      <c r="G8460" s="1">
        <f ca="1">(OFFSET(O8460,0,MATCH(Customer!$J$6,'CDH &amp; HDH'!$P$11:$X$11,0)))</f>
        <v>41</v>
      </c>
      <c r="H8460" s="1" t="str">
        <f t="shared" si="1583"/>
        <v>Heating</v>
      </c>
      <c r="I8460" s="1">
        <f ca="1">OFFSET(IF($H8460="Cooling",Customer!$C$25,Customer!$C$52),E8460,D8460)</f>
        <v>66</v>
      </c>
      <c r="J8460" s="1">
        <f ca="1">OFFSET(IF($H8460="Cooling",Customer!$L$25,Customer!$L$52),$E8460,$D8460)</f>
        <v>64</v>
      </c>
      <c r="K8460" s="16">
        <f t="shared" si="1584"/>
        <v>0</v>
      </c>
      <c r="L8460" s="16">
        <f t="shared" si="1585"/>
        <v>0</v>
      </c>
      <c r="M8460" s="17">
        <f t="shared" ca="1" si="1589"/>
        <v>25</v>
      </c>
      <c r="N8460" s="17">
        <f t="shared" ca="1" si="1590"/>
        <v>23</v>
      </c>
      <c r="O8460" s="4"/>
      <c r="P8460" s="4">
        <v>27</v>
      </c>
      <c r="Q8460" s="4">
        <v>12</v>
      </c>
      <c r="R8460" s="4">
        <v>30</v>
      </c>
      <c r="S8460" s="4">
        <v>22</v>
      </c>
      <c r="T8460" s="4">
        <v>36</v>
      </c>
      <c r="U8460" s="4">
        <v>37</v>
      </c>
      <c r="V8460" s="13">
        <v>41</v>
      </c>
      <c r="W8460" s="4">
        <v>13</v>
      </c>
      <c r="X8460" s="4">
        <v>26</v>
      </c>
      <c r="Y8460">
        <f t="shared" si="1586"/>
        <v>0</v>
      </c>
      <c r="Z8460">
        <f t="shared" si="1587"/>
        <v>0</v>
      </c>
    </row>
    <row r="8461" spans="2:26" x14ac:dyDescent="0.25">
      <c r="B8461" s="11">
        <f t="shared" si="1588"/>
        <v>44914.041666646175</v>
      </c>
      <c r="C8461" s="1">
        <f t="shared" ref="C8461:C8524" si="1591">MONTH(B8461)</f>
        <v>12</v>
      </c>
      <c r="D8461" s="1">
        <f t="shared" ref="D8461:D8524" si="1592">WEEKDAY(B8461,2)</f>
        <v>1</v>
      </c>
      <c r="E8461" s="12">
        <f t="shared" ref="E8461:E8524" si="1593">HOUR(B8461)+1</f>
        <v>2</v>
      </c>
      <c r="F8461" s="124" t="str">
        <f t="shared" ref="F8461:F8524" si="1594">IF(AND(C8461&gt;5,C8461&lt;9,D8461&lt;6,E8461&gt;14,E8461&lt;19),"1",IF(AND(OR(E8461=8,E8461=9,E8461=19,E8461=20),C8461&lt;3,D8461&lt;6),"1","0"))</f>
        <v>0</v>
      </c>
      <c r="G8461" s="1">
        <f ca="1">(OFFSET(O8461,0,MATCH(Customer!$J$6,'CDH &amp; HDH'!$P$11:$X$11,0)))</f>
        <v>41</v>
      </c>
      <c r="H8461" s="1" t="str">
        <f t="shared" ref="H8461:H8524" si="1595">IF(AND(C8461&gt;=5,C8461&lt;=9),"Cooling","Heating")</f>
        <v>Heating</v>
      </c>
      <c r="I8461" s="1">
        <f ca="1">OFFSET(IF($H8461="Cooling",Customer!$C$25,Customer!$C$52),E8461,D8461)</f>
        <v>66</v>
      </c>
      <c r="J8461" s="1">
        <f ca="1">OFFSET(IF($H8461="Cooling",Customer!$L$25,Customer!$L$52),$E8461,$D8461)</f>
        <v>64</v>
      </c>
      <c r="K8461" s="16">
        <f t="shared" ref="K8461:K8524" si="1596">IF($H8461="Heating",0,MAX(0,$G8461-I8461))</f>
        <v>0</v>
      </c>
      <c r="L8461" s="16">
        <f t="shared" ref="L8461:L8524" si="1597">IF($H8461="Heating",0,MAX(0,$G8461-J8461))</f>
        <v>0</v>
      </c>
      <c r="M8461" s="17">
        <f t="shared" ca="1" si="1589"/>
        <v>25</v>
      </c>
      <c r="N8461" s="17">
        <f t="shared" ca="1" si="1590"/>
        <v>23</v>
      </c>
      <c r="O8461" s="4"/>
      <c r="P8461" s="4">
        <v>23</v>
      </c>
      <c r="Q8461" s="4">
        <v>11</v>
      </c>
      <c r="R8461" s="4">
        <v>30</v>
      </c>
      <c r="S8461" s="4">
        <v>21</v>
      </c>
      <c r="T8461" s="4">
        <v>36</v>
      </c>
      <c r="U8461" s="4">
        <v>32</v>
      </c>
      <c r="V8461" s="13">
        <v>41</v>
      </c>
      <c r="W8461" s="4">
        <v>12</v>
      </c>
      <c r="X8461" s="4">
        <v>23</v>
      </c>
      <c r="Y8461">
        <f t="shared" ref="Y8461:Y8524" si="1598">1.08*400*K8461</f>
        <v>0</v>
      </c>
      <c r="Z8461">
        <f t="shared" ref="Z8461:Z8524" si="1599">1.08*400*L8461</f>
        <v>0</v>
      </c>
    </row>
    <row r="8462" spans="2:26" x14ac:dyDescent="0.25">
      <c r="B8462" s="11">
        <f t="shared" ref="B8462:B8525" si="1600">B8461+1/24</f>
        <v>44914.083333312839</v>
      </c>
      <c r="C8462" s="1">
        <f t="shared" si="1591"/>
        <v>12</v>
      </c>
      <c r="D8462" s="1">
        <f t="shared" si="1592"/>
        <v>1</v>
      </c>
      <c r="E8462" s="12">
        <f t="shared" si="1593"/>
        <v>3</v>
      </c>
      <c r="F8462" s="124" t="str">
        <f t="shared" si="1594"/>
        <v>0</v>
      </c>
      <c r="G8462" s="1">
        <f ca="1">(OFFSET(O8462,0,MATCH(Customer!$J$6,'CDH &amp; HDH'!$P$11:$X$11,0)))</f>
        <v>40</v>
      </c>
      <c r="H8462" s="1" t="str">
        <f t="shared" si="1595"/>
        <v>Heating</v>
      </c>
      <c r="I8462" s="1">
        <f ca="1">OFFSET(IF($H8462="Cooling",Customer!$C$25,Customer!$C$52),E8462,D8462)</f>
        <v>66</v>
      </c>
      <c r="J8462" s="1">
        <f ca="1">OFFSET(IF($H8462="Cooling",Customer!$L$25,Customer!$L$52),$E8462,$D8462)</f>
        <v>64</v>
      </c>
      <c r="K8462" s="16">
        <f t="shared" si="1596"/>
        <v>0</v>
      </c>
      <c r="L8462" s="16">
        <f t="shared" si="1597"/>
        <v>0</v>
      </c>
      <c r="M8462" s="17">
        <f t="shared" ca="1" si="1589"/>
        <v>26</v>
      </c>
      <c r="N8462" s="17">
        <f t="shared" ca="1" si="1590"/>
        <v>24</v>
      </c>
      <c r="O8462" s="4"/>
      <c r="P8462" s="4">
        <v>21</v>
      </c>
      <c r="Q8462" s="4">
        <v>10</v>
      </c>
      <c r="R8462" s="4">
        <v>29</v>
      </c>
      <c r="S8462" s="4">
        <v>21</v>
      </c>
      <c r="T8462" s="4">
        <v>36</v>
      </c>
      <c r="U8462" s="4">
        <v>30</v>
      </c>
      <c r="V8462" s="13">
        <v>40</v>
      </c>
      <c r="W8462" s="4">
        <v>11</v>
      </c>
      <c r="X8462" s="4">
        <v>23</v>
      </c>
      <c r="Y8462">
        <f t="shared" si="1598"/>
        <v>0</v>
      </c>
      <c r="Z8462">
        <f t="shared" si="1599"/>
        <v>0</v>
      </c>
    </row>
    <row r="8463" spans="2:26" x14ac:dyDescent="0.25">
      <c r="B8463" s="11">
        <f t="shared" si="1600"/>
        <v>44914.124999979504</v>
      </c>
      <c r="C8463" s="1">
        <f t="shared" si="1591"/>
        <v>12</v>
      </c>
      <c r="D8463" s="1">
        <f t="shared" si="1592"/>
        <v>1</v>
      </c>
      <c r="E8463" s="12">
        <f t="shared" si="1593"/>
        <v>4</v>
      </c>
      <c r="F8463" s="124" t="str">
        <f t="shared" si="1594"/>
        <v>0</v>
      </c>
      <c r="G8463" s="1">
        <f ca="1">(OFFSET(O8463,0,MATCH(Customer!$J$6,'CDH &amp; HDH'!$P$11:$X$11,0)))</f>
        <v>40</v>
      </c>
      <c r="H8463" s="1" t="str">
        <f t="shared" si="1595"/>
        <v>Heating</v>
      </c>
      <c r="I8463" s="1">
        <f ca="1">OFFSET(IF($H8463="Cooling",Customer!$C$25,Customer!$C$52),E8463,D8463)</f>
        <v>66</v>
      </c>
      <c r="J8463" s="1">
        <f ca="1">OFFSET(IF($H8463="Cooling",Customer!$L$25,Customer!$L$52),$E8463,$D8463)</f>
        <v>64</v>
      </c>
      <c r="K8463" s="16">
        <f t="shared" si="1596"/>
        <v>0</v>
      </c>
      <c r="L8463" s="16">
        <f t="shared" si="1597"/>
        <v>0</v>
      </c>
      <c r="M8463" s="17">
        <f t="shared" ca="1" si="1589"/>
        <v>26</v>
      </c>
      <c r="N8463" s="17">
        <f t="shared" ca="1" si="1590"/>
        <v>24</v>
      </c>
      <c r="O8463" s="4"/>
      <c r="P8463" s="4">
        <v>20</v>
      </c>
      <c r="Q8463" s="4">
        <v>9</v>
      </c>
      <c r="R8463" s="4">
        <v>29</v>
      </c>
      <c r="S8463" s="4">
        <v>20</v>
      </c>
      <c r="T8463" s="4">
        <v>35</v>
      </c>
      <c r="U8463" s="4">
        <v>29</v>
      </c>
      <c r="V8463" s="13">
        <v>40</v>
      </c>
      <c r="W8463" s="4">
        <v>10</v>
      </c>
      <c r="X8463" s="4">
        <v>20</v>
      </c>
      <c r="Y8463">
        <f t="shared" si="1598"/>
        <v>0</v>
      </c>
      <c r="Z8463">
        <f t="shared" si="1599"/>
        <v>0</v>
      </c>
    </row>
    <row r="8464" spans="2:26" x14ac:dyDescent="0.25">
      <c r="B8464" s="11">
        <f t="shared" si="1600"/>
        <v>44914.166666646168</v>
      </c>
      <c r="C8464" s="1">
        <f t="shared" si="1591"/>
        <v>12</v>
      </c>
      <c r="D8464" s="1">
        <f t="shared" si="1592"/>
        <v>1</v>
      </c>
      <c r="E8464" s="12">
        <f t="shared" si="1593"/>
        <v>5</v>
      </c>
      <c r="F8464" s="124" t="str">
        <f t="shared" si="1594"/>
        <v>0</v>
      </c>
      <c r="G8464" s="1">
        <f ca="1">(OFFSET(O8464,0,MATCH(Customer!$J$6,'CDH &amp; HDH'!$P$11:$X$11,0)))</f>
        <v>40</v>
      </c>
      <c r="H8464" s="1" t="str">
        <f t="shared" si="1595"/>
        <v>Heating</v>
      </c>
      <c r="I8464" s="1">
        <f ca="1">OFFSET(IF($H8464="Cooling",Customer!$C$25,Customer!$C$52),E8464,D8464)</f>
        <v>66</v>
      </c>
      <c r="J8464" s="1">
        <f ca="1">OFFSET(IF($H8464="Cooling",Customer!$L$25,Customer!$L$52),$E8464,$D8464)</f>
        <v>64</v>
      </c>
      <c r="K8464" s="16">
        <f t="shared" si="1596"/>
        <v>0</v>
      </c>
      <c r="L8464" s="16">
        <f t="shared" si="1597"/>
        <v>0</v>
      </c>
      <c r="M8464" s="17">
        <f t="shared" ca="1" si="1589"/>
        <v>26</v>
      </c>
      <c r="N8464" s="17">
        <f t="shared" ca="1" si="1590"/>
        <v>24</v>
      </c>
      <c r="O8464" s="4"/>
      <c r="P8464" s="4">
        <v>19</v>
      </c>
      <c r="Q8464" s="4">
        <v>8</v>
      </c>
      <c r="R8464" s="4">
        <v>29</v>
      </c>
      <c r="S8464" s="4">
        <v>19</v>
      </c>
      <c r="T8464" s="4">
        <v>35</v>
      </c>
      <c r="U8464" s="4">
        <v>27</v>
      </c>
      <c r="V8464" s="13">
        <v>40</v>
      </c>
      <c r="W8464" s="4">
        <v>9</v>
      </c>
      <c r="X8464" s="4">
        <v>18</v>
      </c>
      <c r="Y8464">
        <f t="shared" si="1598"/>
        <v>0</v>
      </c>
      <c r="Z8464">
        <f t="shared" si="1599"/>
        <v>0</v>
      </c>
    </row>
    <row r="8465" spans="2:26" x14ac:dyDescent="0.25">
      <c r="B8465" s="11">
        <f t="shared" si="1600"/>
        <v>44914.208333312832</v>
      </c>
      <c r="C8465" s="1">
        <f t="shared" si="1591"/>
        <v>12</v>
      </c>
      <c r="D8465" s="1">
        <f t="shared" si="1592"/>
        <v>1</v>
      </c>
      <c r="E8465" s="12">
        <f t="shared" si="1593"/>
        <v>6</v>
      </c>
      <c r="F8465" s="124" t="str">
        <f t="shared" si="1594"/>
        <v>0</v>
      </c>
      <c r="G8465" s="1">
        <f ca="1">(OFFSET(O8465,0,MATCH(Customer!$J$6,'CDH &amp; HDH'!$P$11:$X$11,0)))</f>
        <v>40</v>
      </c>
      <c r="H8465" s="1" t="str">
        <f t="shared" si="1595"/>
        <v>Heating</v>
      </c>
      <c r="I8465" s="1">
        <f ca="1">OFFSET(IF($H8465="Cooling",Customer!$C$25,Customer!$C$52),E8465,D8465)</f>
        <v>66</v>
      </c>
      <c r="J8465" s="1">
        <f ca="1">OFFSET(IF($H8465="Cooling",Customer!$L$25,Customer!$L$52),$E8465,$D8465)</f>
        <v>64</v>
      </c>
      <c r="K8465" s="16">
        <f t="shared" si="1596"/>
        <v>0</v>
      </c>
      <c r="L8465" s="16">
        <f t="shared" si="1597"/>
        <v>0</v>
      </c>
      <c r="M8465" s="17">
        <f t="shared" ca="1" si="1589"/>
        <v>26</v>
      </c>
      <c r="N8465" s="17">
        <f t="shared" ca="1" si="1590"/>
        <v>24</v>
      </c>
      <c r="O8465" s="4"/>
      <c r="P8465" s="4">
        <v>18</v>
      </c>
      <c r="Q8465" s="4">
        <v>9</v>
      </c>
      <c r="R8465" s="4">
        <v>29</v>
      </c>
      <c r="S8465" s="4">
        <v>20</v>
      </c>
      <c r="T8465" s="4">
        <v>35</v>
      </c>
      <c r="U8465" s="4">
        <v>24</v>
      </c>
      <c r="V8465" s="13">
        <v>40</v>
      </c>
      <c r="W8465" s="4">
        <v>8</v>
      </c>
      <c r="X8465" s="4">
        <v>17</v>
      </c>
      <c r="Y8465">
        <f t="shared" si="1598"/>
        <v>0</v>
      </c>
      <c r="Z8465">
        <f t="shared" si="1599"/>
        <v>0</v>
      </c>
    </row>
    <row r="8466" spans="2:26" x14ac:dyDescent="0.25">
      <c r="B8466" s="11">
        <f t="shared" si="1600"/>
        <v>44914.249999979496</v>
      </c>
      <c r="C8466" s="1">
        <f t="shared" si="1591"/>
        <v>12</v>
      </c>
      <c r="D8466" s="1">
        <f t="shared" si="1592"/>
        <v>1</v>
      </c>
      <c r="E8466" s="12">
        <f t="shared" si="1593"/>
        <v>7</v>
      </c>
      <c r="F8466" s="124" t="str">
        <f t="shared" si="1594"/>
        <v>0</v>
      </c>
      <c r="G8466" s="1">
        <f ca="1">(OFFSET(O8466,0,MATCH(Customer!$J$6,'CDH &amp; HDH'!$P$11:$X$11,0)))</f>
        <v>40</v>
      </c>
      <c r="H8466" s="1" t="str">
        <f t="shared" si="1595"/>
        <v>Heating</v>
      </c>
      <c r="I8466" s="1">
        <f ca="1">OFFSET(IF($H8466="Cooling",Customer!$C$25,Customer!$C$52),E8466,D8466)</f>
        <v>66</v>
      </c>
      <c r="J8466" s="1">
        <f ca="1">OFFSET(IF($H8466="Cooling",Customer!$L$25,Customer!$L$52),$E8466,$D8466)</f>
        <v>64</v>
      </c>
      <c r="K8466" s="16">
        <f t="shared" si="1596"/>
        <v>0</v>
      </c>
      <c r="L8466" s="16">
        <f t="shared" si="1597"/>
        <v>0</v>
      </c>
      <c r="M8466" s="17">
        <f t="shared" ca="1" si="1589"/>
        <v>26</v>
      </c>
      <c r="N8466" s="17">
        <f t="shared" ca="1" si="1590"/>
        <v>24</v>
      </c>
      <c r="O8466" s="4"/>
      <c r="P8466" s="4">
        <v>18</v>
      </c>
      <c r="Q8466" s="4">
        <v>9</v>
      </c>
      <c r="R8466" s="4">
        <v>29</v>
      </c>
      <c r="S8466" s="4">
        <v>23</v>
      </c>
      <c r="T8466" s="4">
        <v>36</v>
      </c>
      <c r="U8466" s="4">
        <v>24</v>
      </c>
      <c r="V8466" s="13">
        <v>40</v>
      </c>
      <c r="W8466" s="4">
        <v>7</v>
      </c>
      <c r="X8466" s="4">
        <v>17</v>
      </c>
      <c r="Y8466">
        <f t="shared" si="1598"/>
        <v>0</v>
      </c>
      <c r="Z8466">
        <f t="shared" si="1599"/>
        <v>0</v>
      </c>
    </row>
    <row r="8467" spans="2:26" x14ac:dyDescent="0.25">
      <c r="B8467" s="11">
        <f t="shared" si="1600"/>
        <v>44914.291666646161</v>
      </c>
      <c r="C8467" s="1">
        <f t="shared" si="1591"/>
        <v>12</v>
      </c>
      <c r="D8467" s="1">
        <f t="shared" si="1592"/>
        <v>1</v>
      </c>
      <c r="E8467" s="12">
        <f t="shared" si="1593"/>
        <v>8</v>
      </c>
      <c r="F8467" s="124" t="str">
        <f t="shared" si="1594"/>
        <v>0</v>
      </c>
      <c r="G8467" s="1">
        <f ca="1">(OFFSET(O8467,0,MATCH(Customer!$J$6,'CDH &amp; HDH'!$P$11:$X$11,0)))</f>
        <v>39</v>
      </c>
      <c r="H8467" s="1" t="str">
        <f t="shared" si="1595"/>
        <v>Heating</v>
      </c>
      <c r="I8467" s="1">
        <f ca="1">OFFSET(IF($H8467="Cooling",Customer!$C$25,Customer!$C$52),E8467,D8467)</f>
        <v>70</v>
      </c>
      <c r="J8467" s="1">
        <f ca="1">OFFSET(IF($H8467="Cooling",Customer!$L$25,Customer!$L$52),$E8467,$D8467)</f>
        <v>70</v>
      </c>
      <c r="K8467" s="16">
        <f t="shared" si="1596"/>
        <v>0</v>
      </c>
      <c r="L8467" s="16">
        <f t="shared" si="1597"/>
        <v>0</v>
      </c>
      <c r="M8467" s="17">
        <f t="shared" ca="1" si="1589"/>
        <v>31</v>
      </c>
      <c r="N8467" s="17">
        <f t="shared" ca="1" si="1590"/>
        <v>31</v>
      </c>
      <c r="O8467" s="4"/>
      <c r="P8467" s="4">
        <v>19</v>
      </c>
      <c r="Q8467" s="4">
        <v>10</v>
      </c>
      <c r="R8467" s="4">
        <v>29</v>
      </c>
      <c r="S8467" s="4">
        <v>22</v>
      </c>
      <c r="T8467" s="4">
        <v>36</v>
      </c>
      <c r="U8467" s="4">
        <v>26</v>
      </c>
      <c r="V8467" s="13">
        <v>39</v>
      </c>
      <c r="W8467" s="4">
        <v>10</v>
      </c>
      <c r="X8467" s="4">
        <v>17</v>
      </c>
      <c r="Y8467">
        <f t="shared" si="1598"/>
        <v>0</v>
      </c>
      <c r="Z8467">
        <f t="shared" si="1599"/>
        <v>0</v>
      </c>
    </row>
    <row r="8468" spans="2:26" x14ac:dyDescent="0.25">
      <c r="B8468" s="11">
        <f t="shared" si="1600"/>
        <v>44914.333333312825</v>
      </c>
      <c r="C8468" s="1">
        <f t="shared" si="1591"/>
        <v>12</v>
      </c>
      <c r="D8468" s="1">
        <f t="shared" si="1592"/>
        <v>1</v>
      </c>
      <c r="E8468" s="12">
        <f t="shared" si="1593"/>
        <v>9</v>
      </c>
      <c r="F8468" s="124" t="str">
        <f t="shared" si="1594"/>
        <v>0</v>
      </c>
      <c r="G8468" s="1">
        <f ca="1">(OFFSET(O8468,0,MATCH(Customer!$J$6,'CDH &amp; HDH'!$P$11:$X$11,0)))</f>
        <v>40</v>
      </c>
      <c r="H8468" s="1" t="str">
        <f t="shared" si="1595"/>
        <v>Heating</v>
      </c>
      <c r="I8468" s="1">
        <f ca="1">OFFSET(IF($H8468="Cooling",Customer!$C$25,Customer!$C$52),E8468,D8468)</f>
        <v>70</v>
      </c>
      <c r="J8468" s="1">
        <f ca="1">OFFSET(IF($H8468="Cooling",Customer!$L$25,Customer!$L$52),$E8468,$D8468)</f>
        <v>70</v>
      </c>
      <c r="K8468" s="16">
        <f t="shared" si="1596"/>
        <v>0</v>
      </c>
      <c r="L8468" s="16">
        <f t="shared" si="1597"/>
        <v>0</v>
      </c>
      <c r="M8468" s="17">
        <f t="shared" ca="1" si="1589"/>
        <v>30</v>
      </c>
      <c r="N8468" s="17">
        <f t="shared" ca="1" si="1590"/>
        <v>30</v>
      </c>
      <c r="O8468" s="4"/>
      <c r="P8468" s="4">
        <v>23</v>
      </c>
      <c r="Q8468" s="4">
        <v>11</v>
      </c>
      <c r="R8468" s="4">
        <v>30</v>
      </c>
      <c r="S8468" s="4">
        <v>22</v>
      </c>
      <c r="T8468" s="4">
        <v>37</v>
      </c>
      <c r="U8468" s="4">
        <v>28</v>
      </c>
      <c r="V8468" s="13">
        <v>40</v>
      </c>
      <c r="W8468" s="4">
        <v>10</v>
      </c>
      <c r="X8468" s="4">
        <v>18</v>
      </c>
      <c r="Y8468">
        <f t="shared" si="1598"/>
        <v>0</v>
      </c>
      <c r="Z8468">
        <f t="shared" si="1599"/>
        <v>0</v>
      </c>
    </row>
    <row r="8469" spans="2:26" x14ac:dyDescent="0.25">
      <c r="B8469" s="11">
        <f t="shared" si="1600"/>
        <v>44914.374999979489</v>
      </c>
      <c r="C8469" s="1">
        <f t="shared" si="1591"/>
        <v>12</v>
      </c>
      <c r="D8469" s="1">
        <f t="shared" si="1592"/>
        <v>1</v>
      </c>
      <c r="E8469" s="12">
        <f t="shared" si="1593"/>
        <v>10</v>
      </c>
      <c r="F8469" s="124" t="str">
        <f t="shared" si="1594"/>
        <v>0</v>
      </c>
      <c r="G8469" s="1">
        <f ca="1">(OFFSET(O8469,0,MATCH(Customer!$J$6,'CDH &amp; HDH'!$P$11:$X$11,0)))</f>
        <v>40</v>
      </c>
      <c r="H8469" s="1" t="str">
        <f t="shared" si="1595"/>
        <v>Heating</v>
      </c>
      <c r="I8469" s="1">
        <f ca="1">OFFSET(IF($H8469="Cooling",Customer!$C$25,Customer!$C$52),E8469,D8469)</f>
        <v>70</v>
      </c>
      <c r="J8469" s="1">
        <f ca="1">OFFSET(IF($H8469="Cooling",Customer!$L$25,Customer!$L$52),$E8469,$D8469)</f>
        <v>70</v>
      </c>
      <c r="K8469" s="16">
        <f t="shared" si="1596"/>
        <v>0</v>
      </c>
      <c r="L8469" s="16">
        <f t="shared" si="1597"/>
        <v>0</v>
      </c>
      <c r="M8469" s="17">
        <f t="shared" ca="1" si="1589"/>
        <v>30</v>
      </c>
      <c r="N8469" s="17">
        <f t="shared" ca="1" si="1590"/>
        <v>30</v>
      </c>
      <c r="O8469" s="4"/>
      <c r="P8469" s="4">
        <v>26</v>
      </c>
      <c r="Q8469" s="4">
        <v>14</v>
      </c>
      <c r="R8469" s="4">
        <v>30</v>
      </c>
      <c r="S8469" s="4">
        <v>23</v>
      </c>
      <c r="T8469" s="4">
        <v>37</v>
      </c>
      <c r="U8469" s="4">
        <v>29</v>
      </c>
      <c r="V8469" s="13">
        <v>40</v>
      </c>
      <c r="W8469" s="4">
        <v>12</v>
      </c>
      <c r="X8469" s="4">
        <v>22</v>
      </c>
      <c r="Y8469">
        <f t="shared" si="1598"/>
        <v>0</v>
      </c>
      <c r="Z8469">
        <f t="shared" si="1599"/>
        <v>0</v>
      </c>
    </row>
    <row r="8470" spans="2:26" x14ac:dyDescent="0.25">
      <c r="B8470" s="11">
        <f t="shared" si="1600"/>
        <v>44914.416666646153</v>
      </c>
      <c r="C8470" s="1">
        <f t="shared" si="1591"/>
        <v>12</v>
      </c>
      <c r="D8470" s="1">
        <f t="shared" si="1592"/>
        <v>1</v>
      </c>
      <c r="E8470" s="12">
        <f t="shared" si="1593"/>
        <v>11</v>
      </c>
      <c r="F8470" s="124" t="str">
        <f t="shared" si="1594"/>
        <v>0</v>
      </c>
      <c r="G8470" s="1">
        <f ca="1">(OFFSET(O8470,0,MATCH(Customer!$J$6,'CDH &amp; HDH'!$P$11:$X$11,0)))</f>
        <v>41</v>
      </c>
      <c r="H8470" s="1" t="str">
        <f t="shared" si="1595"/>
        <v>Heating</v>
      </c>
      <c r="I8470" s="1">
        <f ca="1">OFFSET(IF($H8470="Cooling",Customer!$C$25,Customer!$C$52),E8470,D8470)</f>
        <v>70</v>
      </c>
      <c r="J8470" s="1">
        <f ca="1">OFFSET(IF($H8470="Cooling",Customer!$L$25,Customer!$L$52),$E8470,$D8470)</f>
        <v>70</v>
      </c>
      <c r="K8470" s="16">
        <f t="shared" si="1596"/>
        <v>0</v>
      </c>
      <c r="L8470" s="16">
        <f t="shared" si="1597"/>
        <v>0</v>
      </c>
      <c r="M8470" s="17">
        <f t="shared" ca="1" si="1589"/>
        <v>29</v>
      </c>
      <c r="N8470" s="17">
        <f t="shared" ca="1" si="1590"/>
        <v>29</v>
      </c>
      <c r="O8470" s="4"/>
      <c r="P8470" s="4">
        <v>27</v>
      </c>
      <c r="Q8470" s="4">
        <v>16</v>
      </c>
      <c r="R8470" s="4">
        <v>30</v>
      </c>
      <c r="S8470" s="4">
        <v>24</v>
      </c>
      <c r="T8470" s="4">
        <v>38</v>
      </c>
      <c r="U8470" s="4">
        <v>31</v>
      </c>
      <c r="V8470" s="13">
        <v>41</v>
      </c>
      <c r="W8470" s="4">
        <v>14</v>
      </c>
      <c r="X8470" s="4">
        <v>26</v>
      </c>
      <c r="Y8470">
        <f t="shared" si="1598"/>
        <v>0</v>
      </c>
      <c r="Z8470">
        <f t="shared" si="1599"/>
        <v>0</v>
      </c>
    </row>
    <row r="8471" spans="2:26" x14ac:dyDescent="0.25">
      <c r="B8471" s="11">
        <f t="shared" si="1600"/>
        <v>44914.458333312818</v>
      </c>
      <c r="C8471" s="1">
        <f t="shared" si="1591"/>
        <v>12</v>
      </c>
      <c r="D8471" s="1">
        <f t="shared" si="1592"/>
        <v>1</v>
      </c>
      <c r="E8471" s="12">
        <f t="shared" si="1593"/>
        <v>12</v>
      </c>
      <c r="F8471" s="124" t="str">
        <f t="shared" si="1594"/>
        <v>0</v>
      </c>
      <c r="G8471" s="1">
        <f ca="1">(OFFSET(O8471,0,MATCH(Customer!$J$6,'CDH &amp; HDH'!$P$11:$X$11,0)))</f>
        <v>41</v>
      </c>
      <c r="H8471" s="1" t="str">
        <f t="shared" si="1595"/>
        <v>Heating</v>
      </c>
      <c r="I8471" s="1">
        <f ca="1">OFFSET(IF($H8471="Cooling",Customer!$C$25,Customer!$C$52),E8471,D8471)</f>
        <v>70</v>
      </c>
      <c r="J8471" s="1">
        <f ca="1">OFFSET(IF($H8471="Cooling",Customer!$L$25,Customer!$L$52),$E8471,$D8471)</f>
        <v>70</v>
      </c>
      <c r="K8471" s="16">
        <f t="shared" si="1596"/>
        <v>0</v>
      </c>
      <c r="L8471" s="16">
        <f t="shared" si="1597"/>
        <v>0</v>
      </c>
      <c r="M8471" s="17">
        <f t="shared" ca="1" si="1589"/>
        <v>29</v>
      </c>
      <c r="N8471" s="17">
        <f t="shared" ca="1" si="1590"/>
        <v>29</v>
      </c>
      <c r="O8471" s="4"/>
      <c r="P8471" s="4">
        <v>30</v>
      </c>
      <c r="Q8471" s="4">
        <v>18</v>
      </c>
      <c r="R8471" s="4">
        <v>31</v>
      </c>
      <c r="S8471" s="4">
        <v>25</v>
      </c>
      <c r="T8471" s="4">
        <v>38</v>
      </c>
      <c r="U8471" s="4">
        <v>32</v>
      </c>
      <c r="V8471" s="13">
        <v>41</v>
      </c>
      <c r="W8471" s="4">
        <v>15</v>
      </c>
      <c r="X8471" s="4">
        <v>28</v>
      </c>
      <c r="Y8471">
        <f t="shared" si="1598"/>
        <v>0</v>
      </c>
      <c r="Z8471">
        <f t="shared" si="1599"/>
        <v>0</v>
      </c>
    </row>
    <row r="8472" spans="2:26" x14ac:dyDescent="0.25">
      <c r="B8472" s="11">
        <f t="shared" si="1600"/>
        <v>44914.499999979482</v>
      </c>
      <c r="C8472" s="1">
        <f t="shared" si="1591"/>
        <v>12</v>
      </c>
      <c r="D8472" s="1">
        <f t="shared" si="1592"/>
        <v>1</v>
      </c>
      <c r="E8472" s="12">
        <f t="shared" si="1593"/>
        <v>13</v>
      </c>
      <c r="F8472" s="124" t="str">
        <f t="shared" si="1594"/>
        <v>0</v>
      </c>
      <c r="G8472" s="1">
        <f ca="1">(OFFSET(O8472,0,MATCH(Customer!$J$6,'CDH &amp; HDH'!$P$11:$X$11,0)))</f>
        <v>42</v>
      </c>
      <c r="H8472" s="1" t="str">
        <f t="shared" si="1595"/>
        <v>Heating</v>
      </c>
      <c r="I8472" s="1">
        <f ca="1">OFFSET(IF($H8472="Cooling",Customer!$C$25,Customer!$C$52),E8472,D8472)</f>
        <v>70</v>
      </c>
      <c r="J8472" s="1">
        <f ca="1">OFFSET(IF($H8472="Cooling",Customer!$L$25,Customer!$L$52),$E8472,$D8472)</f>
        <v>70</v>
      </c>
      <c r="K8472" s="16">
        <f t="shared" si="1596"/>
        <v>0</v>
      </c>
      <c r="L8472" s="16">
        <f t="shared" si="1597"/>
        <v>0</v>
      </c>
      <c r="M8472" s="17">
        <f t="shared" ca="1" si="1589"/>
        <v>28</v>
      </c>
      <c r="N8472" s="17">
        <f t="shared" ca="1" si="1590"/>
        <v>28</v>
      </c>
      <c r="O8472" s="4"/>
      <c r="P8472" s="4">
        <v>31</v>
      </c>
      <c r="Q8472" s="4">
        <v>18</v>
      </c>
      <c r="R8472" s="4">
        <v>31</v>
      </c>
      <c r="S8472" s="4">
        <v>27</v>
      </c>
      <c r="T8472" s="4">
        <v>38</v>
      </c>
      <c r="U8472" s="4">
        <v>32</v>
      </c>
      <c r="V8472" s="13">
        <v>42</v>
      </c>
      <c r="W8472" s="4">
        <v>16</v>
      </c>
      <c r="X8472" s="4">
        <v>31</v>
      </c>
      <c r="Y8472">
        <f t="shared" si="1598"/>
        <v>0</v>
      </c>
      <c r="Z8472">
        <f t="shared" si="1599"/>
        <v>0</v>
      </c>
    </row>
    <row r="8473" spans="2:26" x14ac:dyDescent="0.25">
      <c r="B8473" s="11">
        <f t="shared" si="1600"/>
        <v>44914.541666646146</v>
      </c>
      <c r="C8473" s="1">
        <f t="shared" si="1591"/>
        <v>12</v>
      </c>
      <c r="D8473" s="1">
        <f t="shared" si="1592"/>
        <v>1</v>
      </c>
      <c r="E8473" s="12">
        <f t="shared" si="1593"/>
        <v>14</v>
      </c>
      <c r="F8473" s="124" t="str">
        <f t="shared" si="1594"/>
        <v>0</v>
      </c>
      <c r="G8473" s="1">
        <f ca="1">(OFFSET(O8473,0,MATCH(Customer!$J$6,'CDH &amp; HDH'!$P$11:$X$11,0)))</f>
        <v>46</v>
      </c>
      <c r="H8473" s="1" t="str">
        <f t="shared" si="1595"/>
        <v>Heating</v>
      </c>
      <c r="I8473" s="1">
        <f ca="1">OFFSET(IF($H8473="Cooling",Customer!$C$25,Customer!$C$52),E8473,D8473)</f>
        <v>70</v>
      </c>
      <c r="J8473" s="1">
        <f ca="1">OFFSET(IF($H8473="Cooling",Customer!$L$25,Customer!$L$52),$E8473,$D8473)</f>
        <v>70</v>
      </c>
      <c r="K8473" s="16">
        <f t="shared" si="1596"/>
        <v>0</v>
      </c>
      <c r="L8473" s="16">
        <f t="shared" si="1597"/>
        <v>0</v>
      </c>
      <c r="M8473" s="17">
        <f t="shared" ca="1" si="1589"/>
        <v>24</v>
      </c>
      <c r="N8473" s="17">
        <f t="shared" ca="1" si="1590"/>
        <v>24</v>
      </c>
      <c r="O8473" s="4"/>
      <c r="P8473" s="4">
        <v>32</v>
      </c>
      <c r="Q8473" s="4">
        <v>18</v>
      </c>
      <c r="R8473" s="4">
        <v>31</v>
      </c>
      <c r="S8473" s="4">
        <v>25</v>
      </c>
      <c r="T8473" s="4">
        <v>38</v>
      </c>
      <c r="U8473" s="4">
        <v>33</v>
      </c>
      <c r="V8473" s="13">
        <v>46</v>
      </c>
      <c r="W8473" s="4">
        <v>18</v>
      </c>
      <c r="X8473" s="4">
        <v>31</v>
      </c>
      <c r="Y8473">
        <f t="shared" si="1598"/>
        <v>0</v>
      </c>
      <c r="Z8473">
        <f t="shared" si="1599"/>
        <v>0</v>
      </c>
    </row>
    <row r="8474" spans="2:26" x14ac:dyDescent="0.25">
      <c r="B8474" s="11">
        <f t="shared" si="1600"/>
        <v>44914.58333331281</v>
      </c>
      <c r="C8474" s="1">
        <f t="shared" si="1591"/>
        <v>12</v>
      </c>
      <c r="D8474" s="1">
        <f t="shared" si="1592"/>
        <v>1</v>
      </c>
      <c r="E8474" s="12">
        <f t="shared" si="1593"/>
        <v>15</v>
      </c>
      <c r="F8474" s="124" t="str">
        <f t="shared" si="1594"/>
        <v>0</v>
      </c>
      <c r="G8474" s="1">
        <f ca="1">(OFFSET(O8474,0,MATCH(Customer!$J$6,'CDH &amp; HDH'!$P$11:$X$11,0)))</f>
        <v>45</v>
      </c>
      <c r="H8474" s="1" t="str">
        <f t="shared" si="1595"/>
        <v>Heating</v>
      </c>
      <c r="I8474" s="1">
        <f ca="1">OFFSET(IF($H8474="Cooling",Customer!$C$25,Customer!$C$52),E8474,D8474)</f>
        <v>70</v>
      </c>
      <c r="J8474" s="1">
        <f ca="1">OFFSET(IF($H8474="Cooling",Customer!$L$25,Customer!$L$52),$E8474,$D8474)</f>
        <v>70</v>
      </c>
      <c r="K8474" s="16">
        <f t="shared" si="1596"/>
        <v>0</v>
      </c>
      <c r="L8474" s="16">
        <f t="shared" si="1597"/>
        <v>0</v>
      </c>
      <c r="M8474" s="17">
        <f t="shared" ca="1" si="1589"/>
        <v>25</v>
      </c>
      <c r="N8474" s="17">
        <f t="shared" ca="1" si="1590"/>
        <v>25</v>
      </c>
      <c r="O8474" s="4"/>
      <c r="P8474" s="4">
        <v>32</v>
      </c>
      <c r="Q8474" s="4">
        <v>18</v>
      </c>
      <c r="R8474" s="4">
        <v>31</v>
      </c>
      <c r="S8474" s="4">
        <v>23</v>
      </c>
      <c r="T8474" s="4">
        <v>38</v>
      </c>
      <c r="U8474" s="4">
        <v>34</v>
      </c>
      <c r="V8474" s="13">
        <v>45</v>
      </c>
      <c r="W8474" s="4">
        <v>19</v>
      </c>
      <c r="X8474" s="4">
        <v>31</v>
      </c>
      <c r="Y8474">
        <f t="shared" si="1598"/>
        <v>0</v>
      </c>
      <c r="Z8474">
        <f t="shared" si="1599"/>
        <v>0</v>
      </c>
    </row>
    <row r="8475" spans="2:26" x14ac:dyDescent="0.25">
      <c r="B8475" s="11">
        <f t="shared" si="1600"/>
        <v>44914.624999979475</v>
      </c>
      <c r="C8475" s="1">
        <f t="shared" si="1591"/>
        <v>12</v>
      </c>
      <c r="D8475" s="1">
        <f t="shared" si="1592"/>
        <v>1</v>
      </c>
      <c r="E8475" s="12">
        <f t="shared" si="1593"/>
        <v>16</v>
      </c>
      <c r="F8475" s="124" t="str">
        <f t="shared" si="1594"/>
        <v>0</v>
      </c>
      <c r="G8475" s="1">
        <f ca="1">(OFFSET(O8475,0,MATCH(Customer!$J$6,'CDH &amp; HDH'!$P$11:$X$11,0)))</f>
        <v>44</v>
      </c>
      <c r="H8475" s="1" t="str">
        <f t="shared" si="1595"/>
        <v>Heating</v>
      </c>
      <c r="I8475" s="1">
        <f ca="1">OFFSET(IF($H8475="Cooling",Customer!$C$25,Customer!$C$52),E8475,D8475)</f>
        <v>70</v>
      </c>
      <c r="J8475" s="1">
        <f ca="1">OFFSET(IF($H8475="Cooling",Customer!$L$25,Customer!$L$52),$E8475,$D8475)</f>
        <v>70</v>
      </c>
      <c r="K8475" s="16">
        <f t="shared" si="1596"/>
        <v>0</v>
      </c>
      <c r="L8475" s="16">
        <f t="shared" si="1597"/>
        <v>0</v>
      </c>
      <c r="M8475" s="17">
        <f t="shared" ca="1" si="1589"/>
        <v>26</v>
      </c>
      <c r="N8475" s="17">
        <f t="shared" ca="1" si="1590"/>
        <v>26</v>
      </c>
      <c r="O8475" s="4"/>
      <c r="P8475" s="4">
        <v>31</v>
      </c>
      <c r="Q8475" s="4">
        <v>18</v>
      </c>
      <c r="R8475" s="4">
        <v>31</v>
      </c>
      <c r="S8475" s="4">
        <v>22</v>
      </c>
      <c r="T8475" s="4">
        <v>38</v>
      </c>
      <c r="U8475" s="4">
        <v>32</v>
      </c>
      <c r="V8475" s="13">
        <v>44</v>
      </c>
      <c r="W8475" s="4">
        <v>19</v>
      </c>
      <c r="X8475" s="4">
        <v>30</v>
      </c>
      <c r="Y8475">
        <f t="shared" si="1598"/>
        <v>0</v>
      </c>
      <c r="Z8475">
        <f t="shared" si="1599"/>
        <v>0</v>
      </c>
    </row>
    <row r="8476" spans="2:26" x14ac:dyDescent="0.25">
      <c r="B8476" s="11">
        <f t="shared" si="1600"/>
        <v>44914.666666646139</v>
      </c>
      <c r="C8476" s="1">
        <f t="shared" si="1591"/>
        <v>12</v>
      </c>
      <c r="D8476" s="1">
        <f t="shared" si="1592"/>
        <v>1</v>
      </c>
      <c r="E8476" s="12">
        <f t="shared" si="1593"/>
        <v>17</v>
      </c>
      <c r="F8476" s="124" t="str">
        <f t="shared" si="1594"/>
        <v>0</v>
      </c>
      <c r="G8476" s="1">
        <f ca="1">(OFFSET(O8476,0,MATCH(Customer!$J$6,'CDH &amp; HDH'!$P$11:$X$11,0)))</f>
        <v>42</v>
      </c>
      <c r="H8476" s="1" t="str">
        <f t="shared" si="1595"/>
        <v>Heating</v>
      </c>
      <c r="I8476" s="1">
        <f ca="1">OFFSET(IF($H8476="Cooling",Customer!$C$25,Customer!$C$52),E8476,D8476)</f>
        <v>70</v>
      </c>
      <c r="J8476" s="1">
        <f ca="1">OFFSET(IF($H8476="Cooling",Customer!$L$25,Customer!$L$52),$E8476,$D8476)</f>
        <v>70</v>
      </c>
      <c r="K8476" s="16">
        <f t="shared" si="1596"/>
        <v>0</v>
      </c>
      <c r="L8476" s="16">
        <f t="shared" si="1597"/>
        <v>0</v>
      </c>
      <c r="M8476" s="17">
        <f t="shared" ca="1" si="1589"/>
        <v>28</v>
      </c>
      <c r="N8476" s="17">
        <f t="shared" ca="1" si="1590"/>
        <v>28</v>
      </c>
      <c r="O8476" s="4"/>
      <c r="P8476" s="4">
        <v>27</v>
      </c>
      <c r="Q8476" s="4">
        <v>17</v>
      </c>
      <c r="R8476" s="4">
        <v>31</v>
      </c>
      <c r="S8476" s="4">
        <v>20</v>
      </c>
      <c r="T8476" s="4">
        <v>38</v>
      </c>
      <c r="U8476" s="4">
        <v>31</v>
      </c>
      <c r="V8476" s="13">
        <v>42</v>
      </c>
      <c r="W8476" s="4">
        <v>18</v>
      </c>
      <c r="X8476" s="4">
        <v>27</v>
      </c>
      <c r="Y8476">
        <f t="shared" si="1598"/>
        <v>0</v>
      </c>
      <c r="Z8476">
        <f t="shared" si="1599"/>
        <v>0</v>
      </c>
    </row>
    <row r="8477" spans="2:26" x14ac:dyDescent="0.25">
      <c r="B8477" s="11">
        <f t="shared" si="1600"/>
        <v>44914.708333312803</v>
      </c>
      <c r="C8477" s="1">
        <f t="shared" si="1591"/>
        <v>12</v>
      </c>
      <c r="D8477" s="1">
        <f t="shared" si="1592"/>
        <v>1</v>
      </c>
      <c r="E8477" s="12">
        <f t="shared" si="1593"/>
        <v>18</v>
      </c>
      <c r="F8477" s="124" t="str">
        <f t="shared" si="1594"/>
        <v>0</v>
      </c>
      <c r="G8477" s="1">
        <f ca="1">(OFFSET(O8477,0,MATCH(Customer!$J$6,'CDH &amp; HDH'!$P$11:$X$11,0)))</f>
        <v>42</v>
      </c>
      <c r="H8477" s="1" t="str">
        <f t="shared" si="1595"/>
        <v>Heating</v>
      </c>
      <c r="I8477" s="1">
        <f ca="1">OFFSET(IF($H8477="Cooling",Customer!$C$25,Customer!$C$52),E8477,D8477)</f>
        <v>70</v>
      </c>
      <c r="J8477" s="1">
        <f ca="1">OFFSET(IF($H8477="Cooling",Customer!$L$25,Customer!$L$52),$E8477,$D8477)</f>
        <v>70</v>
      </c>
      <c r="K8477" s="16">
        <f t="shared" si="1596"/>
        <v>0</v>
      </c>
      <c r="L8477" s="16">
        <f t="shared" si="1597"/>
        <v>0</v>
      </c>
      <c r="M8477" s="17">
        <f t="shared" ca="1" si="1589"/>
        <v>28</v>
      </c>
      <c r="N8477" s="17">
        <f t="shared" ca="1" si="1590"/>
        <v>28</v>
      </c>
      <c r="O8477" s="4"/>
      <c r="P8477" s="4">
        <v>25</v>
      </c>
      <c r="Q8477" s="4">
        <v>15</v>
      </c>
      <c r="R8477" s="4">
        <v>30</v>
      </c>
      <c r="S8477" s="4">
        <v>23</v>
      </c>
      <c r="T8477" s="4">
        <v>38</v>
      </c>
      <c r="U8477" s="4">
        <v>30</v>
      </c>
      <c r="V8477" s="13">
        <v>42</v>
      </c>
      <c r="W8477" s="4">
        <v>18</v>
      </c>
      <c r="X8477" s="4">
        <v>26</v>
      </c>
      <c r="Y8477">
        <f t="shared" si="1598"/>
        <v>0</v>
      </c>
      <c r="Z8477">
        <f t="shared" si="1599"/>
        <v>0</v>
      </c>
    </row>
    <row r="8478" spans="2:26" x14ac:dyDescent="0.25">
      <c r="B8478" s="11">
        <f t="shared" si="1600"/>
        <v>44914.749999979467</v>
      </c>
      <c r="C8478" s="1">
        <f t="shared" si="1591"/>
        <v>12</v>
      </c>
      <c r="D8478" s="1">
        <f t="shared" si="1592"/>
        <v>1</v>
      </c>
      <c r="E8478" s="12">
        <f t="shared" si="1593"/>
        <v>19</v>
      </c>
      <c r="F8478" s="124" t="str">
        <f t="shared" si="1594"/>
        <v>0</v>
      </c>
      <c r="G8478" s="1">
        <f ca="1">(OFFSET(O8478,0,MATCH(Customer!$J$6,'CDH &amp; HDH'!$P$11:$X$11,0)))</f>
        <v>42</v>
      </c>
      <c r="H8478" s="1" t="str">
        <f t="shared" si="1595"/>
        <v>Heating</v>
      </c>
      <c r="I8478" s="1">
        <f ca="1">OFFSET(IF($H8478="Cooling",Customer!$C$25,Customer!$C$52),E8478,D8478)</f>
        <v>66</v>
      </c>
      <c r="J8478" s="1">
        <f ca="1">OFFSET(IF($H8478="Cooling",Customer!$L$25,Customer!$L$52),$E8478,$D8478)</f>
        <v>64</v>
      </c>
      <c r="K8478" s="16">
        <f t="shared" si="1596"/>
        <v>0</v>
      </c>
      <c r="L8478" s="16">
        <f t="shared" si="1597"/>
        <v>0</v>
      </c>
      <c r="M8478" s="17">
        <f t="shared" ca="1" si="1589"/>
        <v>24</v>
      </c>
      <c r="N8478" s="17">
        <f t="shared" ca="1" si="1590"/>
        <v>22</v>
      </c>
      <c r="O8478" s="4"/>
      <c r="P8478" s="4">
        <v>24</v>
      </c>
      <c r="Q8478" s="4">
        <v>16</v>
      </c>
      <c r="R8478" s="4">
        <v>30</v>
      </c>
      <c r="S8478" s="4">
        <v>23</v>
      </c>
      <c r="T8478" s="4">
        <v>37</v>
      </c>
      <c r="U8478" s="4">
        <v>28</v>
      </c>
      <c r="V8478" s="13">
        <v>42</v>
      </c>
      <c r="W8478" s="4">
        <v>16</v>
      </c>
      <c r="X8478" s="4">
        <v>25</v>
      </c>
      <c r="Y8478">
        <f t="shared" si="1598"/>
        <v>0</v>
      </c>
      <c r="Z8478">
        <f t="shared" si="1599"/>
        <v>0</v>
      </c>
    </row>
    <row r="8479" spans="2:26" x14ac:dyDescent="0.25">
      <c r="B8479" s="11">
        <f t="shared" si="1600"/>
        <v>44914.791666646131</v>
      </c>
      <c r="C8479" s="1">
        <f t="shared" si="1591"/>
        <v>12</v>
      </c>
      <c r="D8479" s="1">
        <f t="shared" si="1592"/>
        <v>1</v>
      </c>
      <c r="E8479" s="12">
        <f t="shared" si="1593"/>
        <v>20</v>
      </c>
      <c r="F8479" s="124" t="str">
        <f t="shared" si="1594"/>
        <v>0</v>
      </c>
      <c r="G8479" s="1">
        <f ca="1">(OFFSET(O8479,0,MATCH(Customer!$J$6,'CDH &amp; HDH'!$P$11:$X$11,0)))</f>
        <v>41</v>
      </c>
      <c r="H8479" s="1" t="str">
        <f t="shared" si="1595"/>
        <v>Heating</v>
      </c>
      <c r="I8479" s="1">
        <f ca="1">OFFSET(IF($H8479="Cooling",Customer!$C$25,Customer!$C$52),E8479,D8479)</f>
        <v>66</v>
      </c>
      <c r="J8479" s="1">
        <f ca="1">OFFSET(IF($H8479="Cooling",Customer!$L$25,Customer!$L$52),$E8479,$D8479)</f>
        <v>64</v>
      </c>
      <c r="K8479" s="16">
        <f t="shared" si="1596"/>
        <v>0</v>
      </c>
      <c r="L8479" s="16">
        <f t="shared" si="1597"/>
        <v>0</v>
      </c>
      <c r="M8479" s="17">
        <f t="shared" ca="1" si="1589"/>
        <v>25</v>
      </c>
      <c r="N8479" s="17">
        <f t="shared" ca="1" si="1590"/>
        <v>23</v>
      </c>
      <c r="O8479" s="4"/>
      <c r="P8479" s="4">
        <v>26</v>
      </c>
      <c r="Q8479" s="4">
        <v>15</v>
      </c>
      <c r="R8479" s="4">
        <v>30</v>
      </c>
      <c r="S8479" s="4">
        <v>23</v>
      </c>
      <c r="T8479" s="4">
        <v>37</v>
      </c>
      <c r="U8479" s="4">
        <v>29</v>
      </c>
      <c r="V8479" s="13">
        <v>41</v>
      </c>
      <c r="W8479" s="4">
        <v>18</v>
      </c>
      <c r="X8479" s="4">
        <v>24</v>
      </c>
      <c r="Y8479">
        <f t="shared" si="1598"/>
        <v>0</v>
      </c>
      <c r="Z8479">
        <f t="shared" si="1599"/>
        <v>0</v>
      </c>
    </row>
    <row r="8480" spans="2:26" x14ac:dyDescent="0.25">
      <c r="B8480" s="11">
        <f t="shared" si="1600"/>
        <v>44914.833333312796</v>
      </c>
      <c r="C8480" s="1">
        <f t="shared" si="1591"/>
        <v>12</v>
      </c>
      <c r="D8480" s="1">
        <f t="shared" si="1592"/>
        <v>1</v>
      </c>
      <c r="E8480" s="12">
        <f t="shared" si="1593"/>
        <v>21</v>
      </c>
      <c r="F8480" s="124" t="str">
        <f t="shared" si="1594"/>
        <v>0</v>
      </c>
      <c r="G8480" s="1">
        <f ca="1">(OFFSET(O8480,0,MATCH(Customer!$J$6,'CDH &amp; HDH'!$P$11:$X$11,0)))</f>
        <v>39</v>
      </c>
      <c r="H8480" s="1" t="str">
        <f t="shared" si="1595"/>
        <v>Heating</v>
      </c>
      <c r="I8480" s="1">
        <f ca="1">OFFSET(IF($H8480="Cooling",Customer!$C$25,Customer!$C$52),E8480,D8480)</f>
        <v>66</v>
      </c>
      <c r="J8480" s="1">
        <f ca="1">OFFSET(IF($H8480="Cooling",Customer!$L$25,Customer!$L$52),$E8480,$D8480)</f>
        <v>64</v>
      </c>
      <c r="K8480" s="16">
        <f t="shared" si="1596"/>
        <v>0</v>
      </c>
      <c r="L8480" s="16">
        <f t="shared" si="1597"/>
        <v>0</v>
      </c>
      <c r="M8480" s="17">
        <f t="shared" ca="1" si="1589"/>
        <v>27</v>
      </c>
      <c r="N8480" s="17">
        <f t="shared" ca="1" si="1590"/>
        <v>25</v>
      </c>
      <c r="O8480" s="4"/>
      <c r="P8480" s="4">
        <v>25</v>
      </c>
      <c r="Q8480" s="4">
        <v>14</v>
      </c>
      <c r="R8480" s="4">
        <v>30</v>
      </c>
      <c r="S8480" s="4">
        <v>23</v>
      </c>
      <c r="T8480" s="4">
        <v>37</v>
      </c>
      <c r="U8480" s="4">
        <v>28</v>
      </c>
      <c r="V8480" s="13">
        <v>39</v>
      </c>
      <c r="W8480" s="4">
        <v>17</v>
      </c>
      <c r="X8480" s="4">
        <v>24</v>
      </c>
      <c r="Y8480">
        <f t="shared" si="1598"/>
        <v>0</v>
      </c>
      <c r="Z8480">
        <f t="shared" si="1599"/>
        <v>0</v>
      </c>
    </row>
    <row r="8481" spans="2:26" x14ac:dyDescent="0.25">
      <c r="B8481" s="11">
        <f t="shared" si="1600"/>
        <v>44914.87499997946</v>
      </c>
      <c r="C8481" s="1">
        <f t="shared" si="1591"/>
        <v>12</v>
      </c>
      <c r="D8481" s="1">
        <f t="shared" si="1592"/>
        <v>1</v>
      </c>
      <c r="E8481" s="12">
        <f t="shared" si="1593"/>
        <v>22</v>
      </c>
      <c r="F8481" s="124" t="str">
        <f t="shared" si="1594"/>
        <v>0</v>
      </c>
      <c r="G8481" s="1">
        <f ca="1">(OFFSET(O8481,0,MATCH(Customer!$J$6,'CDH &amp; HDH'!$P$11:$X$11,0)))</f>
        <v>37</v>
      </c>
      <c r="H8481" s="1" t="str">
        <f t="shared" si="1595"/>
        <v>Heating</v>
      </c>
      <c r="I8481" s="1">
        <f ca="1">OFFSET(IF($H8481="Cooling",Customer!$C$25,Customer!$C$52),E8481,D8481)</f>
        <v>66</v>
      </c>
      <c r="J8481" s="1">
        <f ca="1">OFFSET(IF($H8481="Cooling",Customer!$L$25,Customer!$L$52),$E8481,$D8481)</f>
        <v>64</v>
      </c>
      <c r="K8481" s="16">
        <f t="shared" si="1596"/>
        <v>0</v>
      </c>
      <c r="L8481" s="16">
        <f t="shared" si="1597"/>
        <v>0</v>
      </c>
      <c r="M8481" s="17">
        <f t="shared" ca="1" si="1589"/>
        <v>29</v>
      </c>
      <c r="N8481" s="17">
        <f t="shared" ca="1" si="1590"/>
        <v>27</v>
      </c>
      <c r="O8481" s="4"/>
      <c r="P8481" s="4">
        <v>22</v>
      </c>
      <c r="Q8481" s="4">
        <v>14</v>
      </c>
      <c r="R8481" s="4">
        <v>30</v>
      </c>
      <c r="S8481" s="4">
        <v>22</v>
      </c>
      <c r="T8481" s="4">
        <v>37</v>
      </c>
      <c r="U8481" s="4">
        <v>27</v>
      </c>
      <c r="V8481" s="13">
        <v>37</v>
      </c>
      <c r="W8481" s="4">
        <v>17</v>
      </c>
      <c r="X8481" s="4">
        <v>25</v>
      </c>
      <c r="Y8481">
        <f t="shared" si="1598"/>
        <v>0</v>
      </c>
      <c r="Z8481">
        <f t="shared" si="1599"/>
        <v>0</v>
      </c>
    </row>
    <row r="8482" spans="2:26" x14ac:dyDescent="0.25">
      <c r="B8482" s="11">
        <f t="shared" si="1600"/>
        <v>44914.916666646124</v>
      </c>
      <c r="C8482" s="1">
        <f t="shared" si="1591"/>
        <v>12</v>
      </c>
      <c r="D8482" s="1">
        <f t="shared" si="1592"/>
        <v>1</v>
      </c>
      <c r="E8482" s="12">
        <f t="shared" si="1593"/>
        <v>23</v>
      </c>
      <c r="F8482" s="124" t="str">
        <f t="shared" si="1594"/>
        <v>0</v>
      </c>
      <c r="G8482" s="1">
        <f ca="1">(OFFSET(O8482,0,MATCH(Customer!$J$6,'CDH &amp; HDH'!$P$11:$X$11,0)))</f>
        <v>35</v>
      </c>
      <c r="H8482" s="1" t="str">
        <f t="shared" si="1595"/>
        <v>Heating</v>
      </c>
      <c r="I8482" s="1">
        <f ca="1">OFFSET(IF($H8482="Cooling",Customer!$C$25,Customer!$C$52),E8482,D8482)</f>
        <v>66</v>
      </c>
      <c r="J8482" s="1">
        <f ca="1">OFFSET(IF($H8482="Cooling",Customer!$L$25,Customer!$L$52),$E8482,$D8482)</f>
        <v>64</v>
      </c>
      <c r="K8482" s="16">
        <f t="shared" si="1596"/>
        <v>0</v>
      </c>
      <c r="L8482" s="16">
        <f t="shared" si="1597"/>
        <v>0</v>
      </c>
      <c r="M8482" s="17">
        <f t="shared" ca="1" si="1589"/>
        <v>31</v>
      </c>
      <c r="N8482" s="17">
        <f t="shared" ca="1" si="1590"/>
        <v>29</v>
      </c>
      <c r="O8482" s="4"/>
      <c r="P8482" s="4">
        <v>23</v>
      </c>
      <c r="Q8482" s="4">
        <v>13</v>
      </c>
      <c r="R8482" s="4">
        <v>30</v>
      </c>
      <c r="S8482" s="4">
        <v>22</v>
      </c>
      <c r="T8482" s="4">
        <v>36</v>
      </c>
      <c r="U8482" s="4">
        <v>29</v>
      </c>
      <c r="V8482" s="13">
        <v>35</v>
      </c>
      <c r="W8482" s="4">
        <v>17</v>
      </c>
      <c r="X8482" s="4">
        <v>24</v>
      </c>
      <c r="Y8482">
        <f t="shared" si="1598"/>
        <v>0</v>
      </c>
      <c r="Z8482">
        <f t="shared" si="1599"/>
        <v>0</v>
      </c>
    </row>
    <row r="8483" spans="2:26" x14ac:dyDescent="0.25">
      <c r="B8483" s="11">
        <f t="shared" si="1600"/>
        <v>44914.958333312788</v>
      </c>
      <c r="C8483" s="1">
        <f t="shared" si="1591"/>
        <v>12</v>
      </c>
      <c r="D8483" s="1">
        <f t="shared" si="1592"/>
        <v>1</v>
      </c>
      <c r="E8483" s="12">
        <f t="shared" si="1593"/>
        <v>24</v>
      </c>
      <c r="F8483" s="124" t="str">
        <f t="shared" si="1594"/>
        <v>0</v>
      </c>
      <c r="G8483" s="1">
        <f ca="1">(OFFSET(O8483,0,MATCH(Customer!$J$6,'CDH &amp; HDH'!$P$11:$X$11,0)))</f>
        <v>36</v>
      </c>
      <c r="H8483" s="1" t="str">
        <f t="shared" si="1595"/>
        <v>Heating</v>
      </c>
      <c r="I8483" s="1">
        <f ca="1">OFFSET(IF($H8483="Cooling",Customer!$C$25,Customer!$C$52),E8483,D8483)</f>
        <v>66</v>
      </c>
      <c r="J8483" s="1">
        <f ca="1">OFFSET(IF($H8483="Cooling",Customer!$L$25,Customer!$L$52),$E8483,$D8483)</f>
        <v>64</v>
      </c>
      <c r="K8483" s="16">
        <f t="shared" si="1596"/>
        <v>0</v>
      </c>
      <c r="L8483" s="16">
        <f t="shared" si="1597"/>
        <v>0</v>
      </c>
      <c r="M8483" s="17">
        <f t="shared" ca="1" si="1589"/>
        <v>30</v>
      </c>
      <c r="N8483" s="17">
        <f t="shared" ca="1" si="1590"/>
        <v>28</v>
      </c>
      <c r="O8483" s="4"/>
      <c r="P8483" s="4">
        <v>24</v>
      </c>
      <c r="Q8483" s="4">
        <v>14</v>
      </c>
      <c r="R8483" s="4">
        <v>30</v>
      </c>
      <c r="S8483" s="4">
        <v>22</v>
      </c>
      <c r="T8483" s="4">
        <v>36</v>
      </c>
      <c r="U8483" s="4">
        <v>30</v>
      </c>
      <c r="V8483" s="13">
        <v>36</v>
      </c>
      <c r="W8483" s="4">
        <v>16</v>
      </c>
      <c r="X8483" s="4">
        <v>25</v>
      </c>
      <c r="Y8483">
        <f t="shared" si="1598"/>
        <v>0</v>
      </c>
      <c r="Z8483">
        <f t="shared" si="1599"/>
        <v>0</v>
      </c>
    </row>
    <row r="8484" spans="2:26" x14ac:dyDescent="0.25">
      <c r="B8484" s="11">
        <f t="shared" si="1600"/>
        <v>44914.999999979453</v>
      </c>
      <c r="C8484" s="1">
        <f t="shared" si="1591"/>
        <v>12</v>
      </c>
      <c r="D8484" s="1">
        <f t="shared" si="1592"/>
        <v>2</v>
      </c>
      <c r="E8484" s="12">
        <f t="shared" si="1593"/>
        <v>1</v>
      </c>
      <c r="F8484" s="124" t="str">
        <f t="shared" si="1594"/>
        <v>0</v>
      </c>
      <c r="G8484" s="1">
        <f ca="1">(OFFSET(O8484,0,MATCH(Customer!$J$6,'CDH &amp; HDH'!$P$11:$X$11,0)))</f>
        <v>36</v>
      </c>
      <c r="H8484" s="1" t="str">
        <f t="shared" si="1595"/>
        <v>Heating</v>
      </c>
      <c r="I8484" s="1">
        <f ca="1">OFFSET(IF($H8484="Cooling",Customer!$C$25,Customer!$C$52),E8484,D8484)</f>
        <v>66</v>
      </c>
      <c r="J8484" s="1">
        <f ca="1">OFFSET(IF($H8484="Cooling",Customer!$L$25,Customer!$L$52),$E8484,$D8484)</f>
        <v>64</v>
      </c>
      <c r="K8484" s="16">
        <f t="shared" si="1596"/>
        <v>0</v>
      </c>
      <c r="L8484" s="16">
        <f t="shared" si="1597"/>
        <v>0</v>
      </c>
      <c r="M8484" s="17">
        <f t="shared" ref="M8484:M8547" ca="1" si="1601">IF($H8484="Cooling",0,MAX(0,I8484-$G8484))</f>
        <v>30</v>
      </c>
      <c r="N8484" s="17">
        <f t="shared" ref="N8484:N8547" ca="1" si="1602">IF($H8484="Cooling",0,MAX(0,J8484-$G8484))</f>
        <v>28</v>
      </c>
      <c r="O8484" s="4"/>
      <c r="P8484" s="4">
        <v>25</v>
      </c>
      <c r="Q8484" s="4">
        <v>15</v>
      </c>
      <c r="R8484" s="4">
        <v>30</v>
      </c>
      <c r="S8484" s="4">
        <v>22</v>
      </c>
      <c r="T8484" s="4">
        <v>36</v>
      </c>
      <c r="U8484" s="4">
        <v>31</v>
      </c>
      <c r="V8484" s="13">
        <v>36</v>
      </c>
      <c r="W8484" s="4">
        <v>16</v>
      </c>
      <c r="X8484" s="4">
        <v>25</v>
      </c>
      <c r="Y8484">
        <f t="shared" si="1598"/>
        <v>0</v>
      </c>
      <c r="Z8484">
        <f t="shared" si="1599"/>
        <v>0</v>
      </c>
    </row>
    <row r="8485" spans="2:26" x14ac:dyDescent="0.25">
      <c r="B8485" s="11">
        <f t="shared" si="1600"/>
        <v>44915.041666646117</v>
      </c>
      <c r="C8485" s="1">
        <f t="shared" si="1591"/>
        <v>12</v>
      </c>
      <c r="D8485" s="1">
        <f t="shared" si="1592"/>
        <v>2</v>
      </c>
      <c r="E8485" s="12">
        <f t="shared" si="1593"/>
        <v>2</v>
      </c>
      <c r="F8485" s="124" t="str">
        <f t="shared" si="1594"/>
        <v>0</v>
      </c>
      <c r="G8485" s="1">
        <f ca="1">(OFFSET(O8485,0,MATCH(Customer!$J$6,'CDH &amp; HDH'!$P$11:$X$11,0)))</f>
        <v>37</v>
      </c>
      <c r="H8485" s="1" t="str">
        <f t="shared" si="1595"/>
        <v>Heating</v>
      </c>
      <c r="I8485" s="1">
        <f ca="1">OFFSET(IF($H8485="Cooling",Customer!$C$25,Customer!$C$52),E8485,D8485)</f>
        <v>66</v>
      </c>
      <c r="J8485" s="1">
        <f ca="1">OFFSET(IF($H8485="Cooling",Customer!$L$25,Customer!$L$52),$E8485,$D8485)</f>
        <v>64</v>
      </c>
      <c r="K8485" s="16">
        <f t="shared" si="1596"/>
        <v>0</v>
      </c>
      <c r="L8485" s="16">
        <f t="shared" si="1597"/>
        <v>0</v>
      </c>
      <c r="M8485" s="17">
        <f t="shared" ca="1" si="1601"/>
        <v>29</v>
      </c>
      <c r="N8485" s="17">
        <f t="shared" ca="1" si="1602"/>
        <v>27</v>
      </c>
      <c r="O8485" s="4"/>
      <c r="P8485" s="4">
        <v>25</v>
      </c>
      <c r="Q8485" s="4">
        <v>15</v>
      </c>
      <c r="R8485" s="4">
        <v>29</v>
      </c>
      <c r="S8485" s="4">
        <v>22</v>
      </c>
      <c r="T8485" s="4">
        <v>35</v>
      </c>
      <c r="U8485" s="4">
        <v>31</v>
      </c>
      <c r="V8485" s="13">
        <v>37</v>
      </c>
      <c r="W8485" s="4">
        <v>16</v>
      </c>
      <c r="X8485" s="4">
        <v>26</v>
      </c>
      <c r="Y8485">
        <f t="shared" si="1598"/>
        <v>0</v>
      </c>
      <c r="Z8485">
        <f t="shared" si="1599"/>
        <v>0</v>
      </c>
    </row>
    <row r="8486" spans="2:26" x14ac:dyDescent="0.25">
      <c r="B8486" s="11">
        <f t="shared" si="1600"/>
        <v>44915.083333312781</v>
      </c>
      <c r="C8486" s="1">
        <f t="shared" si="1591"/>
        <v>12</v>
      </c>
      <c r="D8486" s="1">
        <f t="shared" si="1592"/>
        <v>2</v>
      </c>
      <c r="E8486" s="12">
        <f t="shared" si="1593"/>
        <v>3</v>
      </c>
      <c r="F8486" s="124" t="str">
        <f t="shared" si="1594"/>
        <v>0</v>
      </c>
      <c r="G8486" s="1">
        <f ca="1">(OFFSET(O8486,0,MATCH(Customer!$J$6,'CDH &amp; HDH'!$P$11:$X$11,0)))</f>
        <v>37</v>
      </c>
      <c r="H8486" s="1" t="str">
        <f t="shared" si="1595"/>
        <v>Heating</v>
      </c>
      <c r="I8486" s="1">
        <f ca="1">OFFSET(IF($H8486="Cooling",Customer!$C$25,Customer!$C$52),E8486,D8486)</f>
        <v>66</v>
      </c>
      <c r="J8486" s="1">
        <f ca="1">OFFSET(IF($H8486="Cooling",Customer!$L$25,Customer!$L$52),$E8486,$D8486)</f>
        <v>64</v>
      </c>
      <c r="K8486" s="16">
        <f t="shared" si="1596"/>
        <v>0</v>
      </c>
      <c r="L8486" s="16">
        <f t="shared" si="1597"/>
        <v>0</v>
      </c>
      <c r="M8486" s="17">
        <f t="shared" ca="1" si="1601"/>
        <v>29</v>
      </c>
      <c r="N8486" s="17">
        <f t="shared" ca="1" si="1602"/>
        <v>27</v>
      </c>
      <c r="O8486" s="4"/>
      <c r="P8486" s="4">
        <v>25</v>
      </c>
      <c r="Q8486" s="4">
        <v>16</v>
      </c>
      <c r="R8486" s="4">
        <v>29</v>
      </c>
      <c r="S8486" s="4">
        <v>22</v>
      </c>
      <c r="T8486" s="4">
        <v>35</v>
      </c>
      <c r="U8486" s="4">
        <v>31</v>
      </c>
      <c r="V8486" s="13">
        <v>37</v>
      </c>
      <c r="W8486" s="4">
        <v>17</v>
      </c>
      <c r="X8486" s="4">
        <v>26</v>
      </c>
      <c r="Y8486">
        <f t="shared" si="1598"/>
        <v>0</v>
      </c>
      <c r="Z8486">
        <f t="shared" si="1599"/>
        <v>0</v>
      </c>
    </row>
    <row r="8487" spans="2:26" x14ac:dyDescent="0.25">
      <c r="B8487" s="11">
        <f t="shared" si="1600"/>
        <v>44915.124999979445</v>
      </c>
      <c r="C8487" s="1">
        <f t="shared" si="1591"/>
        <v>12</v>
      </c>
      <c r="D8487" s="1">
        <f t="shared" si="1592"/>
        <v>2</v>
      </c>
      <c r="E8487" s="12">
        <f t="shared" si="1593"/>
        <v>4</v>
      </c>
      <c r="F8487" s="124" t="str">
        <f t="shared" si="1594"/>
        <v>0</v>
      </c>
      <c r="G8487" s="1">
        <f ca="1">(OFFSET(O8487,0,MATCH(Customer!$J$6,'CDH &amp; HDH'!$P$11:$X$11,0)))</f>
        <v>37</v>
      </c>
      <c r="H8487" s="1" t="str">
        <f t="shared" si="1595"/>
        <v>Heating</v>
      </c>
      <c r="I8487" s="1">
        <f ca="1">OFFSET(IF($H8487="Cooling",Customer!$C$25,Customer!$C$52),E8487,D8487)</f>
        <v>66</v>
      </c>
      <c r="J8487" s="1">
        <f ca="1">OFFSET(IF($H8487="Cooling",Customer!$L$25,Customer!$L$52),$E8487,$D8487)</f>
        <v>64</v>
      </c>
      <c r="K8487" s="16">
        <f t="shared" si="1596"/>
        <v>0</v>
      </c>
      <c r="L8487" s="16">
        <f t="shared" si="1597"/>
        <v>0</v>
      </c>
      <c r="M8487" s="17">
        <f t="shared" ca="1" si="1601"/>
        <v>29</v>
      </c>
      <c r="N8487" s="17">
        <f t="shared" ca="1" si="1602"/>
        <v>27</v>
      </c>
      <c r="O8487" s="4"/>
      <c r="P8487" s="4">
        <v>25</v>
      </c>
      <c r="Q8487" s="4">
        <v>16</v>
      </c>
      <c r="R8487" s="4">
        <v>28</v>
      </c>
      <c r="S8487" s="4">
        <v>22</v>
      </c>
      <c r="T8487" s="4">
        <v>35</v>
      </c>
      <c r="U8487" s="4">
        <v>31</v>
      </c>
      <c r="V8487" s="13">
        <v>37</v>
      </c>
      <c r="W8487" s="4">
        <v>17</v>
      </c>
      <c r="X8487" s="4">
        <v>26</v>
      </c>
      <c r="Y8487">
        <f t="shared" si="1598"/>
        <v>0</v>
      </c>
      <c r="Z8487">
        <f t="shared" si="1599"/>
        <v>0</v>
      </c>
    </row>
    <row r="8488" spans="2:26" x14ac:dyDescent="0.25">
      <c r="B8488" s="11">
        <f t="shared" si="1600"/>
        <v>44915.16666664611</v>
      </c>
      <c r="C8488" s="1">
        <f t="shared" si="1591"/>
        <v>12</v>
      </c>
      <c r="D8488" s="1">
        <f t="shared" si="1592"/>
        <v>2</v>
      </c>
      <c r="E8488" s="12">
        <f t="shared" si="1593"/>
        <v>5</v>
      </c>
      <c r="F8488" s="124" t="str">
        <f t="shared" si="1594"/>
        <v>0</v>
      </c>
      <c r="G8488" s="1">
        <f ca="1">(OFFSET(O8488,0,MATCH(Customer!$J$6,'CDH &amp; HDH'!$P$11:$X$11,0)))</f>
        <v>38</v>
      </c>
      <c r="H8488" s="1" t="str">
        <f t="shared" si="1595"/>
        <v>Heating</v>
      </c>
      <c r="I8488" s="1">
        <f ca="1">OFFSET(IF($H8488="Cooling",Customer!$C$25,Customer!$C$52),E8488,D8488)</f>
        <v>66</v>
      </c>
      <c r="J8488" s="1">
        <f ca="1">OFFSET(IF($H8488="Cooling",Customer!$L$25,Customer!$L$52),$E8488,$D8488)</f>
        <v>64</v>
      </c>
      <c r="K8488" s="16">
        <f t="shared" si="1596"/>
        <v>0</v>
      </c>
      <c r="L8488" s="16">
        <f t="shared" si="1597"/>
        <v>0</v>
      </c>
      <c r="M8488" s="17">
        <f t="shared" ca="1" si="1601"/>
        <v>28</v>
      </c>
      <c r="N8488" s="17">
        <f t="shared" ca="1" si="1602"/>
        <v>26</v>
      </c>
      <c r="O8488" s="4"/>
      <c r="P8488" s="4">
        <v>25</v>
      </c>
      <c r="Q8488" s="4">
        <v>17</v>
      </c>
      <c r="R8488" s="4">
        <v>28</v>
      </c>
      <c r="S8488" s="4">
        <v>23</v>
      </c>
      <c r="T8488" s="4">
        <v>35</v>
      </c>
      <c r="U8488" s="4">
        <v>31</v>
      </c>
      <c r="V8488" s="13">
        <v>38</v>
      </c>
      <c r="W8488" s="4">
        <v>17</v>
      </c>
      <c r="X8488" s="4">
        <v>26</v>
      </c>
      <c r="Y8488">
        <f t="shared" si="1598"/>
        <v>0</v>
      </c>
      <c r="Z8488">
        <f t="shared" si="1599"/>
        <v>0</v>
      </c>
    </row>
    <row r="8489" spans="2:26" x14ac:dyDescent="0.25">
      <c r="B8489" s="11">
        <f t="shared" si="1600"/>
        <v>44915.208333312774</v>
      </c>
      <c r="C8489" s="1">
        <f t="shared" si="1591"/>
        <v>12</v>
      </c>
      <c r="D8489" s="1">
        <f t="shared" si="1592"/>
        <v>2</v>
      </c>
      <c r="E8489" s="12">
        <f t="shared" si="1593"/>
        <v>6</v>
      </c>
      <c r="F8489" s="124" t="str">
        <f t="shared" si="1594"/>
        <v>0</v>
      </c>
      <c r="G8489" s="1">
        <f ca="1">(OFFSET(O8489,0,MATCH(Customer!$J$6,'CDH &amp; HDH'!$P$11:$X$11,0)))</f>
        <v>38</v>
      </c>
      <c r="H8489" s="1" t="str">
        <f t="shared" si="1595"/>
        <v>Heating</v>
      </c>
      <c r="I8489" s="1">
        <f ca="1">OFFSET(IF($H8489="Cooling",Customer!$C$25,Customer!$C$52),E8489,D8489)</f>
        <v>66</v>
      </c>
      <c r="J8489" s="1">
        <f ca="1">OFFSET(IF($H8489="Cooling",Customer!$L$25,Customer!$L$52),$E8489,$D8489)</f>
        <v>64</v>
      </c>
      <c r="K8489" s="16">
        <f t="shared" si="1596"/>
        <v>0</v>
      </c>
      <c r="L8489" s="16">
        <f t="shared" si="1597"/>
        <v>0</v>
      </c>
      <c r="M8489" s="17">
        <f t="shared" ca="1" si="1601"/>
        <v>28</v>
      </c>
      <c r="N8489" s="17">
        <f t="shared" ca="1" si="1602"/>
        <v>26</v>
      </c>
      <c r="O8489" s="4"/>
      <c r="P8489" s="4">
        <v>26</v>
      </c>
      <c r="Q8489" s="4">
        <v>17</v>
      </c>
      <c r="R8489" s="4">
        <v>27</v>
      </c>
      <c r="S8489" s="4">
        <v>23</v>
      </c>
      <c r="T8489" s="4">
        <v>35</v>
      </c>
      <c r="U8489" s="4">
        <v>31</v>
      </c>
      <c r="V8489" s="13">
        <v>38</v>
      </c>
      <c r="W8489" s="4">
        <v>18</v>
      </c>
      <c r="X8489" s="4">
        <v>27</v>
      </c>
      <c r="Y8489">
        <f t="shared" si="1598"/>
        <v>0</v>
      </c>
      <c r="Z8489">
        <f t="shared" si="1599"/>
        <v>0</v>
      </c>
    </row>
    <row r="8490" spans="2:26" x14ac:dyDescent="0.25">
      <c r="B8490" s="11">
        <f t="shared" si="1600"/>
        <v>44915.249999979438</v>
      </c>
      <c r="C8490" s="1">
        <f t="shared" si="1591"/>
        <v>12</v>
      </c>
      <c r="D8490" s="1">
        <f t="shared" si="1592"/>
        <v>2</v>
      </c>
      <c r="E8490" s="12">
        <f t="shared" si="1593"/>
        <v>7</v>
      </c>
      <c r="F8490" s="124" t="str">
        <f t="shared" si="1594"/>
        <v>0</v>
      </c>
      <c r="G8490" s="1">
        <f ca="1">(OFFSET(O8490,0,MATCH(Customer!$J$6,'CDH &amp; HDH'!$P$11:$X$11,0)))</f>
        <v>38</v>
      </c>
      <c r="H8490" s="1" t="str">
        <f t="shared" si="1595"/>
        <v>Heating</v>
      </c>
      <c r="I8490" s="1">
        <f ca="1">OFFSET(IF($H8490="Cooling",Customer!$C$25,Customer!$C$52),E8490,D8490)</f>
        <v>66</v>
      </c>
      <c r="J8490" s="1">
        <f ca="1">OFFSET(IF($H8490="Cooling",Customer!$L$25,Customer!$L$52),$E8490,$D8490)</f>
        <v>64</v>
      </c>
      <c r="K8490" s="16">
        <f t="shared" si="1596"/>
        <v>0</v>
      </c>
      <c r="L8490" s="16">
        <f t="shared" si="1597"/>
        <v>0</v>
      </c>
      <c r="M8490" s="17">
        <f t="shared" ca="1" si="1601"/>
        <v>28</v>
      </c>
      <c r="N8490" s="17">
        <f t="shared" ca="1" si="1602"/>
        <v>26</v>
      </c>
      <c r="O8490" s="4"/>
      <c r="P8490" s="4">
        <v>26</v>
      </c>
      <c r="Q8490" s="4">
        <v>17</v>
      </c>
      <c r="R8490" s="4">
        <v>27</v>
      </c>
      <c r="S8490" s="4">
        <v>23</v>
      </c>
      <c r="T8490" s="4">
        <v>35</v>
      </c>
      <c r="U8490" s="4">
        <v>31</v>
      </c>
      <c r="V8490" s="13">
        <v>38</v>
      </c>
      <c r="W8490" s="4">
        <v>18</v>
      </c>
      <c r="X8490" s="4">
        <v>27</v>
      </c>
      <c r="Y8490">
        <f t="shared" si="1598"/>
        <v>0</v>
      </c>
      <c r="Z8490">
        <f t="shared" si="1599"/>
        <v>0</v>
      </c>
    </row>
    <row r="8491" spans="2:26" x14ac:dyDescent="0.25">
      <c r="B8491" s="11">
        <f t="shared" si="1600"/>
        <v>44915.291666646102</v>
      </c>
      <c r="C8491" s="1">
        <f t="shared" si="1591"/>
        <v>12</v>
      </c>
      <c r="D8491" s="1">
        <f t="shared" si="1592"/>
        <v>2</v>
      </c>
      <c r="E8491" s="12">
        <f t="shared" si="1593"/>
        <v>8</v>
      </c>
      <c r="F8491" s="124" t="str">
        <f t="shared" si="1594"/>
        <v>0</v>
      </c>
      <c r="G8491" s="1">
        <f ca="1">(OFFSET(O8491,0,MATCH(Customer!$J$6,'CDH &amp; HDH'!$P$11:$X$11,0)))</f>
        <v>37</v>
      </c>
      <c r="H8491" s="1" t="str">
        <f t="shared" si="1595"/>
        <v>Heating</v>
      </c>
      <c r="I8491" s="1">
        <f ca="1">OFFSET(IF($H8491="Cooling",Customer!$C$25,Customer!$C$52),E8491,D8491)</f>
        <v>70</v>
      </c>
      <c r="J8491" s="1">
        <f ca="1">OFFSET(IF($H8491="Cooling",Customer!$L$25,Customer!$L$52),$E8491,$D8491)</f>
        <v>70</v>
      </c>
      <c r="K8491" s="16">
        <f t="shared" si="1596"/>
        <v>0</v>
      </c>
      <c r="L8491" s="16">
        <f t="shared" si="1597"/>
        <v>0</v>
      </c>
      <c r="M8491" s="17">
        <f t="shared" ca="1" si="1601"/>
        <v>33</v>
      </c>
      <c r="N8491" s="17">
        <f t="shared" ca="1" si="1602"/>
        <v>33</v>
      </c>
      <c r="O8491" s="4"/>
      <c r="P8491" s="4">
        <v>26</v>
      </c>
      <c r="Q8491" s="4">
        <v>18</v>
      </c>
      <c r="R8491" s="4">
        <v>28</v>
      </c>
      <c r="S8491" s="4">
        <v>24</v>
      </c>
      <c r="T8491" s="4">
        <v>35</v>
      </c>
      <c r="U8491" s="4">
        <v>31</v>
      </c>
      <c r="V8491" s="13">
        <v>37</v>
      </c>
      <c r="W8491" s="4">
        <v>19</v>
      </c>
      <c r="X8491" s="4">
        <v>27</v>
      </c>
      <c r="Y8491">
        <f t="shared" si="1598"/>
        <v>0</v>
      </c>
      <c r="Z8491">
        <f t="shared" si="1599"/>
        <v>0</v>
      </c>
    </row>
    <row r="8492" spans="2:26" x14ac:dyDescent="0.25">
      <c r="B8492" s="11">
        <f t="shared" si="1600"/>
        <v>44915.333333312767</v>
      </c>
      <c r="C8492" s="1">
        <f t="shared" si="1591"/>
        <v>12</v>
      </c>
      <c r="D8492" s="1">
        <f t="shared" si="1592"/>
        <v>2</v>
      </c>
      <c r="E8492" s="12">
        <f t="shared" si="1593"/>
        <v>9</v>
      </c>
      <c r="F8492" s="124" t="str">
        <f t="shared" si="1594"/>
        <v>0</v>
      </c>
      <c r="G8492" s="1">
        <f ca="1">(OFFSET(O8492,0,MATCH(Customer!$J$6,'CDH &amp; HDH'!$P$11:$X$11,0)))</f>
        <v>38</v>
      </c>
      <c r="H8492" s="1" t="str">
        <f t="shared" si="1595"/>
        <v>Heating</v>
      </c>
      <c r="I8492" s="1">
        <f ca="1">OFFSET(IF($H8492="Cooling",Customer!$C$25,Customer!$C$52),E8492,D8492)</f>
        <v>70</v>
      </c>
      <c r="J8492" s="1">
        <f ca="1">OFFSET(IF($H8492="Cooling",Customer!$L$25,Customer!$L$52),$E8492,$D8492)</f>
        <v>70</v>
      </c>
      <c r="K8492" s="16">
        <f t="shared" si="1596"/>
        <v>0</v>
      </c>
      <c r="L8492" s="16">
        <f t="shared" si="1597"/>
        <v>0</v>
      </c>
      <c r="M8492" s="17">
        <f t="shared" ca="1" si="1601"/>
        <v>32</v>
      </c>
      <c r="N8492" s="17">
        <f t="shared" ca="1" si="1602"/>
        <v>32</v>
      </c>
      <c r="O8492" s="4"/>
      <c r="P8492" s="4">
        <v>27</v>
      </c>
      <c r="Q8492" s="4">
        <v>18</v>
      </c>
      <c r="R8492" s="4">
        <v>28</v>
      </c>
      <c r="S8492" s="4">
        <v>25</v>
      </c>
      <c r="T8492" s="4">
        <v>36</v>
      </c>
      <c r="U8492" s="4">
        <v>31</v>
      </c>
      <c r="V8492" s="13">
        <v>38</v>
      </c>
      <c r="W8492" s="4">
        <v>19</v>
      </c>
      <c r="X8492" s="4">
        <v>27</v>
      </c>
      <c r="Y8492">
        <f t="shared" si="1598"/>
        <v>0</v>
      </c>
      <c r="Z8492">
        <f t="shared" si="1599"/>
        <v>0</v>
      </c>
    </row>
    <row r="8493" spans="2:26" x14ac:dyDescent="0.25">
      <c r="B8493" s="11">
        <f t="shared" si="1600"/>
        <v>44915.374999979431</v>
      </c>
      <c r="C8493" s="1">
        <f t="shared" si="1591"/>
        <v>12</v>
      </c>
      <c r="D8493" s="1">
        <f t="shared" si="1592"/>
        <v>2</v>
      </c>
      <c r="E8493" s="12">
        <f t="shared" si="1593"/>
        <v>10</v>
      </c>
      <c r="F8493" s="124" t="str">
        <f t="shared" si="1594"/>
        <v>0</v>
      </c>
      <c r="G8493" s="1">
        <f ca="1">(OFFSET(O8493,0,MATCH(Customer!$J$6,'CDH &amp; HDH'!$P$11:$X$11,0)))</f>
        <v>39</v>
      </c>
      <c r="H8493" s="1" t="str">
        <f t="shared" si="1595"/>
        <v>Heating</v>
      </c>
      <c r="I8493" s="1">
        <f ca="1">OFFSET(IF($H8493="Cooling",Customer!$C$25,Customer!$C$52),E8493,D8493)</f>
        <v>70</v>
      </c>
      <c r="J8493" s="1">
        <f ca="1">OFFSET(IF($H8493="Cooling",Customer!$L$25,Customer!$L$52),$E8493,$D8493)</f>
        <v>70</v>
      </c>
      <c r="K8493" s="16">
        <f t="shared" si="1596"/>
        <v>0</v>
      </c>
      <c r="L8493" s="16">
        <f t="shared" si="1597"/>
        <v>0</v>
      </c>
      <c r="M8493" s="17">
        <f t="shared" ca="1" si="1601"/>
        <v>31</v>
      </c>
      <c r="N8493" s="17">
        <f t="shared" ca="1" si="1602"/>
        <v>31</v>
      </c>
      <c r="O8493" s="4"/>
      <c r="P8493" s="4">
        <v>27</v>
      </c>
      <c r="Q8493" s="4">
        <v>20</v>
      </c>
      <c r="R8493" s="4">
        <v>29</v>
      </c>
      <c r="S8493" s="4">
        <v>24</v>
      </c>
      <c r="T8493" s="4">
        <v>36</v>
      </c>
      <c r="U8493" s="4">
        <v>32</v>
      </c>
      <c r="V8493" s="13">
        <v>39</v>
      </c>
      <c r="W8493" s="4">
        <v>21</v>
      </c>
      <c r="X8493" s="4">
        <v>27</v>
      </c>
      <c r="Y8493">
        <f t="shared" si="1598"/>
        <v>0</v>
      </c>
      <c r="Z8493">
        <f t="shared" si="1599"/>
        <v>0</v>
      </c>
    </row>
    <row r="8494" spans="2:26" x14ac:dyDescent="0.25">
      <c r="B8494" s="11">
        <f t="shared" si="1600"/>
        <v>44915.416666646095</v>
      </c>
      <c r="C8494" s="1">
        <f t="shared" si="1591"/>
        <v>12</v>
      </c>
      <c r="D8494" s="1">
        <f t="shared" si="1592"/>
        <v>2</v>
      </c>
      <c r="E8494" s="12">
        <f t="shared" si="1593"/>
        <v>11</v>
      </c>
      <c r="F8494" s="124" t="str">
        <f t="shared" si="1594"/>
        <v>0</v>
      </c>
      <c r="G8494" s="1">
        <f ca="1">(OFFSET(O8494,0,MATCH(Customer!$J$6,'CDH &amp; HDH'!$P$11:$X$11,0)))</f>
        <v>40</v>
      </c>
      <c r="H8494" s="1" t="str">
        <f t="shared" si="1595"/>
        <v>Heating</v>
      </c>
      <c r="I8494" s="1">
        <f ca="1">OFFSET(IF($H8494="Cooling",Customer!$C$25,Customer!$C$52),E8494,D8494)</f>
        <v>70</v>
      </c>
      <c r="J8494" s="1">
        <f ca="1">OFFSET(IF($H8494="Cooling",Customer!$L$25,Customer!$L$52),$E8494,$D8494)</f>
        <v>70</v>
      </c>
      <c r="K8494" s="16">
        <f t="shared" si="1596"/>
        <v>0</v>
      </c>
      <c r="L8494" s="16">
        <f t="shared" si="1597"/>
        <v>0</v>
      </c>
      <c r="M8494" s="17">
        <f t="shared" ca="1" si="1601"/>
        <v>30</v>
      </c>
      <c r="N8494" s="17">
        <f t="shared" ca="1" si="1602"/>
        <v>30</v>
      </c>
      <c r="O8494" s="4"/>
      <c r="P8494" s="4">
        <v>27</v>
      </c>
      <c r="Q8494" s="4">
        <v>22</v>
      </c>
      <c r="R8494" s="4">
        <v>29</v>
      </c>
      <c r="S8494" s="4">
        <v>24</v>
      </c>
      <c r="T8494" s="4">
        <v>36</v>
      </c>
      <c r="U8494" s="4">
        <v>32</v>
      </c>
      <c r="V8494" s="13">
        <v>40</v>
      </c>
      <c r="W8494" s="4">
        <v>21</v>
      </c>
      <c r="X8494" s="4">
        <v>27</v>
      </c>
      <c r="Y8494">
        <f t="shared" si="1598"/>
        <v>0</v>
      </c>
      <c r="Z8494">
        <f t="shared" si="1599"/>
        <v>0</v>
      </c>
    </row>
    <row r="8495" spans="2:26" x14ac:dyDescent="0.25">
      <c r="B8495" s="11">
        <f t="shared" si="1600"/>
        <v>44915.458333312759</v>
      </c>
      <c r="C8495" s="1">
        <f t="shared" si="1591"/>
        <v>12</v>
      </c>
      <c r="D8495" s="1">
        <f t="shared" si="1592"/>
        <v>2</v>
      </c>
      <c r="E8495" s="12">
        <f t="shared" si="1593"/>
        <v>12</v>
      </c>
      <c r="F8495" s="124" t="str">
        <f t="shared" si="1594"/>
        <v>0</v>
      </c>
      <c r="G8495" s="1">
        <f ca="1">(OFFSET(O8495,0,MATCH(Customer!$J$6,'CDH &amp; HDH'!$P$11:$X$11,0)))</f>
        <v>42</v>
      </c>
      <c r="H8495" s="1" t="str">
        <f t="shared" si="1595"/>
        <v>Heating</v>
      </c>
      <c r="I8495" s="1">
        <f ca="1">OFFSET(IF($H8495="Cooling",Customer!$C$25,Customer!$C$52),E8495,D8495)</f>
        <v>70</v>
      </c>
      <c r="J8495" s="1">
        <f ca="1">OFFSET(IF($H8495="Cooling",Customer!$L$25,Customer!$L$52),$E8495,$D8495)</f>
        <v>70</v>
      </c>
      <c r="K8495" s="16">
        <f t="shared" si="1596"/>
        <v>0</v>
      </c>
      <c r="L8495" s="16">
        <f t="shared" si="1597"/>
        <v>0</v>
      </c>
      <c r="M8495" s="17">
        <f t="shared" ca="1" si="1601"/>
        <v>28</v>
      </c>
      <c r="N8495" s="17">
        <f t="shared" ca="1" si="1602"/>
        <v>28</v>
      </c>
      <c r="O8495" s="4"/>
      <c r="P8495" s="4">
        <v>27</v>
      </c>
      <c r="Q8495" s="4">
        <v>22</v>
      </c>
      <c r="R8495" s="4">
        <v>29</v>
      </c>
      <c r="S8495" s="4">
        <v>24</v>
      </c>
      <c r="T8495" s="4">
        <v>37</v>
      </c>
      <c r="U8495" s="4">
        <v>33</v>
      </c>
      <c r="V8495" s="13">
        <v>42</v>
      </c>
      <c r="W8495" s="4">
        <v>22</v>
      </c>
      <c r="X8495" s="4">
        <v>26</v>
      </c>
      <c r="Y8495">
        <f t="shared" si="1598"/>
        <v>0</v>
      </c>
      <c r="Z8495">
        <f t="shared" si="1599"/>
        <v>0</v>
      </c>
    </row>
    <row r="8496" spans="2:26" x14ac:dyDescent="0.25">
      <c r="B8496" s="11">
        <f t="shared" si="1600"/>
        <v>44915.499999979424</v>
      </c>
      <c r="C8496" s="1">
        <f t="shared" si="1591"/>
        <v>12</v>
      </c>
      <c r="D8496" s="1">
        <f t="shared" si="1592"/>
        <v>2</v>
      </c>
      <c r="E8496" s="12">
        <f t="shared" si="1593"/>
        <v>13</v>
      </c>
      <c r="F8496" s="124" t="str">
        <f t="shared" si="1594"/>
        <v>0</v>
      </c>
      <c r="G8496" s="1">
        <f ca="1">(OFFSET(O8496,0,MATCH(Customer!$J$6,'CDH &amp; HDH'!$P$11:$X$11,0)))</f>
        <v>43</v>
      </c>
      <c r="H8496" s="1" t="str">
        <f t="shared" si="1595"/>
        <v>Heating</v>
      </c>
      <c r="I8496" s="1">
        <f ca="1">OFFSET(IF($H8496="Cooling",Customer!$C$25,Customer!$C$52),E8496,D8496)</f>
        <v>70</v>
      </c>
      <c r="J8496" s="1">
        <f ca="1">OFFSET(IF($H8496="Cooling",Customer!$L$25,Customer!$L$52),$E8496,$D8496)</f>
        <v>70</v>
      </c>
      <c r="K8496" s="16">
        <f t="shared" si="1596"/>
        <v>0</v>
      </c>
      <c r="L8496" s="16">
        <f t="shared" si="1597"/>
        <v>0</v>
      </c>
      <c r="M8496" s="17">
        <f t="shared" ca="1" si="1601"/>
        <v>27</v>
      </c>
      <c r="N8496" s="17">
        <f t="shared" ca="1" si="1602"/>
        <v>27</v>
      </c>
      <c r="O8496" s="4"/>
      <c r="P8496" s="4">
        <v>27</v>
      </c>
      <c r="Q8496" s="4">
        <v>23</v>
      </c>
      <c r="R8496" s="4">
        <v>29</v>
      </c>
      <c r="S8496" s="4">
        <v>24</v>
      </c>
      <c r="T8496" s="4">
        <v>36</v>
      </c>
      <c r="U8496" s="4">
        <v>33</v>
      </c>
      <c r="V8496" s="13">
        <v>43</v>
      </c>
      <c r="W8496" s="4">
        <v>23</v>
      </c>
      <c r="X8496" s="4">
        <v>27</v>
      </c>
      <c r="Y8496">
        <f t="shared" si="1598"/>
        <v>0</v>
      </c>
      <c r="Z8496">
        <f t="shared" si="1599"/>
        <v>0</v>
      </c>
    </row>
    <row r="8497" spans="2:26" x14ac:dyDescent="0.25">
      <c r="B8497" s="11">
        <f t="shared" si="1600"/>
        <v>44915.541666646088</v>
      </c>
      <c r="C8497" s="1">
        <f t="shared" si="1591"/>
        <v>12</v>
      </c>
      <c r="D8497" s="1">
        <f t="shared" si="1592"/>
        <v>2</v>
      </c>
      <c r="E8497" s="12">
        <f t="shared" si="1593"/>
        <v>14</v>
      </c>
      <c r="F8497" s="124" t="str">
        <f t="shared" si="1594"/>
        <v>0</v>
      </c>
      <c r="G8497" s="1">
        <f ca="1">(OFFSET(O8497,0,MATCH(Customer!$J$6,'CDH &amp; HDH'!$P$11:$X$11,0)))</f>
        <v>45</v>
      </c>
      <c r="H8497" s="1" t="str">
        <f t="shared" si="1595"/>
        <v>Heating</v>
      </c>
      <c r="I8497" s="1">
        <f ca="1">OFFSET(IF($H8497="Cooling",Customer!$C$25,Customer!$C$52),E8497,D8497)</f>
        <v>70</v>
      </c>
      <c r="J8497" s="1">
        <f ca="1">OFFSET(IF($H8497="Cooling",Customer!$L$25,Customer!$L$52),$E8497,$D8497)</f>
        <v>70</v>
      </c>
      <c r="K8497" s="16">
        <f t="shared" si="1596"/>
        <v>0</v>
      </c>
      <c r="L8497" s="16">
        <f t="shared" si="1597"/>
        <v>0</v>
      </c>
      <c r="M8497" s="17">
        <f t="shared" ca="1" si="1601"/>
        <v>25</v>
      </c>
      <c r="N8497" s="17">
        <f t="shared" ca="1" si="1602"/>
        <v>25</v>
      </c>
      <c r="O8497" s="4"/>
      <c r="P8497" s="4">
        <v>27</v>
      </c>
      <c r="Q8497" s="4">
        <v>23</v>
      </c>
      <c r="R8497" s="4">
        <v>30</v>
      </c>
      <c r="S8497" s="4">
        <v>25</v>
      </c>
      <c r="T8497" s="4">
        <v>33</v>
      </c>
      <c r="U8497" s="4">
        <v>32</v>
      </c>
      <c r="V8497" s="13">
        <v>45</v>
      </c>
      <c r="W8497" s="4">
        <v>25</v>
      </c>
      <c r="X8497" s="4">
        <v>28</v>
      </c>
      <c r="Y8497">
        <f t="shared" si="1598"/>
        <v>0</v>
      </c>
      <c r="Z8497">
        <f t="shared" si="1599"/>
        <v>0</v>
      </c>
    </row>
    <row r="8498" spans="2:26" x14ac:dyDescent="0.25">
      <c r="B8498" s="11">
        <f t="shared" si="1600"/>
        <v>44915.583333312752</v>
      </c>
      <c r="C8498" s="1">
        <f t="shared" si="1591"/>
        <v>12</v>
      </c>
      <c r="D8498" s="1">
        <f t="shared" si="1592"/>
        <v>2</v>
      </c>
      <c r="E8498" s="12">
        <f t="shared" si="1593"/>
        <v>15</v>
      </c>
      <c r="F8498" s="124" t="str">
        <f t="shared" si="1594"/>
        <v>0</v>
      </c>
      <c r="G8498" s="1">
        <f ca="1">(OFFSET(O8498,0,MATCH(Customer!$J$6,'CDH &amp; HDH'!$P$11:$X$11,0)))</f>
        <v>45</v>
      </c>
      <c r="H8498" s="1" t="str">
        <f t="shared" si="1595"/>
        <v>Heating</v>
      </c>
      <c r="I8498" s="1">
        <f ca="1">OFFSET(IF($H8498="Cooling",Customer!$C$25,Customer!$C$52),E8498,D8498)</f>
        <v>70</v>
      </c>
      <c r="J8498" s="1">
        <f ca="1">OFFSET(IF($H8498="Cooling",Customer!$L$25,Customer!$L$52),$E8498,$D8498)</f>
        <v>70</v>
      </c>
      <c r="K8498" s="16">
        <f t="shared" si="1596"/>
        <v>0</v>
      </c>
      <c r="L8498" s="16">
        <f t="shared" si="1597"/>
        <v>0</v>
      </c>
      <c r="M8498" s="17">
        <f t="shared" ca="1" si="1601"/>
        <v>25</v>
      </c>
      <c r="N8498" s="17">
        <f t="shared" ca="1" si="1602"/>
        <v>25</v>
      </c>
      <c r="O8498" s="4"/>
      <c r="P8498" s="4">
        <v>27</v>
      </c>
      <c r="Q8498" s="4">
        <v>24</v>
      </c>
      <c r="R8498" s="4">
        <v>30</v>
      </c>
      <c r="S8498" s="4">
        <v>23</v>
      </c>
      <c r="T8498" s="4">
        <v>34</v>
      </c>
      <c r="U8498" s="4">
        <v>32</v>
      </c>
      <c r="V8498" s="13">
        <v>45</v>
      </c>
      <c r="W8498" s="4">
        <v>25</v>
      </c>
      <c r="X8498" s="4">
        <v>28</v>
      </c>
      <c r="Y8498">
        <f t="shared" si="1598"/>
        <v>0</v>
      </c>
      <c r="Z8498">
        <f t="shared" si="1599"/>
        <v>0</v>
      </c>
    </row>
    <row r="8499" spans="2:26" x14ac:dyDescent="0.25">
      <c r="B8499" s="11">
        <f t="shared" si="1600"/>
        <v>44915.624999979416</v>
      </c>
      <c r="C8499" s="1">
        <f t="shared" si="1591"/>
        <v>12</v>
      </c>
      <c r="D8499" s="1">
        <f t="shared" si="1592"/>
        <v>2</v>
      </c>
      <c r="E8499" s="12">
        <f t="shared" si="1593"/>
        <v>16</v>
      </c>
      <c r="F8499" s="124" t="str">
        <f t="shared" si="1594"/>
        <v>0</v>
      </c>
      <c r="G8499" s="1">
        <f ca="1">(OFFSET(O8499,0,MATCH(Customer!$J$6,'CDH &amp; HDH'!$P$11:$X$11,0)))</f>
        <v>44</v>
      </c>
      <c r="H8499" s="1" t="str">
        <f t="shared" si="1595"/>
        <v>Heating</v>
      </c>
      <c r="I8499" s="1">
        <f ca="1">OFFSET(IF($H8499="Cooling",Customer!$C$25,Customer!$C$52),E8499,D8499)</f>
        <v>70</v>
      </c>
      <c r="J8499" s="1">
        <f ca="1">OFFSET(IF($H8499="Cooling",Customer!$L$25,Customer!$L$52),$E8499,$D8499)</f>
        <v>70</v>
      </c>
      <c r="K8499" s="16">
        <f t="shared" si="1596"/>
        <v>0</v>
      </c>
      <c r="L8499" s="16">
        <f t="shared" si="1597"/>
        <v>0</v>
      </c>
      <c r="M8499" s="17">
        <f t="shared" ca="1" si="1601"/>
        <v>26</v>
      </c>
      <c r="N8499" s="17">
        <f t="shared" ca="1" si="1602"/>
        <v>26</v>
      </c>
      <c r="O8499" s="4"/>
      <c r="P8499" s="4">
        <v>27</v>
      </c>
      <c r="Q8499" s="4">
        <v>25</v>
      </c>
      <c r="R8499" s="4">
        <v>31</v>
      </c>
      <c r="S8499" s="4">
        <v>23</v>
      </c>
      <c r="T8499" s="4">
        <v>35</v>
      </c>
      <c r="U8499" s="4">
        <v>32</v>
      </c>
      <c r="V8499" s="13">
        <v>44</v>
      </c>
      <c r="W8499" s="4">
        <v>25</v>
      </c>
      <c r="X8499" s="4">
        <v>29</v>
      </c>
      <c r="Y8499">
        <f t="shared" si="1598"/>
        <v>0</v>
      </c>
      <c r="Z8499">
        <f t="shared" si="1599"/>
        <v>0</v>
      </c>
    </row>
    <row r="8500" spans="2:26" x14ac:dyDescent="0.25">
      <c r="B8500" s="11">
        <f t="shared" si="1600"/>
        <v>44915.666666646081</v>
      </c>
      <c r="C8500" s="1">
        <f t="shared" si="1591"/>
        <v>12</v>
      </c>
      <c r="D8500" s="1">
        <f t="shared" si="1592"/>
        <v>2</v>
      </c>
      <c r="E8500" s="12">
        <f t="shared" si="1593"/>
        <v>17</v>
      </c>
      <c r="F8500" s="124" t="str">
        <f t="shared" si="1594"/>
        <v>0</v>
      </c>
      <c r="G8500" s="1">
        <f ca="1">(OFFSET(O8500,0,MATCH(Customer!$J$6,'CDH &amp; HDH'!$P$11:$X$11,0)))</f>
        <v>43</v>
      </c>
      <c r="H8500" s="1" t="str">
        <f t="shared" si="1595"/>
        <v>Heating</v>
      </c>
      <c r="I8500" s="1">
        <f ca="1">OFFSET(IF($H8500="Cooling",Customer!$C$25,Customer!$C$52),E8500,D8500)</f>
        <v>70</v>
      </c>
      <c r="J8500" s="1">
        <f ca="1">OFFSET(IF($H8500="Cooling",Customer!$L$25,Customer!$L$52),$E8500,$D8500)</f>
        <v>70</v>
      </c>
      <c r="K8500" s="16">
        <f t="shared" si="1596"/>
        <v>0</v>
      </c>
      <c r="L8500" s="16">
        <f t="shared" si="1597"/>
        <v>0</v>
      </c>
      <c r="M8500" s="17">
        <f t="shared" ca="1" si="1601"/>
        <v>27</v>
      </c>
      <c r="N8500" s="17">
        <f t="shared" ca="1" si="1602"/>
        <v>27</v>
      </c>
      <c r="O8500" s="4"/>
      <c r="P8500" s="4">
        <v>27</v>
      </c>
      <c r="Q8500" s="4">
        <v>26</v>
      </c>
      <c r="R8500" s="4">
        <v>31</v>
      </c>
      <c r="S8500" s="4">
        <v>22</v>
      </c>
      <c r="T8500" s="4">
        <v>35</v>
      </c>
      <c r="U8500" s="4">
        <v>32</v>
      </c>
      <c r="V8500" s="13">
        <v>43</v>
      </c>
      <c r="W8500" s="4">
        <v>25</v>
      </c>
      <c r="X8500" s="4">
        <v>29</v>
      </c>
      <c r="Y8500">
        <f t="shared" si="1598"/>
        <v>0</v>
      </c>
      <c r="Z8500">
        <f t="shared" si="1599"/>
        <v>0</v>
      </c>
    </row>
    <row r="8501" spans="2:26" x14ac:dyDescent="0.25">
      <c r="B8501" s="11">
        <f t="shared" si="1600"/>
        <v>44915.708333312745</v>
      </c>
      <c r="C8501" s="1">
        <f t="shared" si="1591"/>
        <v>12</v>
      </c>
      <c r="D8501" s="1">
        <f t="shared" si="1592"/>
        <v>2</v>
      </c>
      <c r="E8501" s="12">
        <f t="shared" si="1593"/>
        <v>18</v>
      </c>
      <c r="F8501" s="124" t="str">
        <f t="shared" si="1594"/>
        <v>0</v>
      </c>
      <c r="G8501" s="1">
        <f ca="1">(OFFSET(O8501,0,MATCH(Customer!$J$6,'CDH &amp; HDH'!$P$11:$X$11,0)))</f>
        <v>42</v>
      </c>
      <c r="H8501" s="1" t="str">
        <f t="shared" si="1595"/>
        <v>Heating</v>
      </c>
      <c r="I8501" s="1">
        <f ca="1">OFFSET(IF($H8501="Cooling",Customer!$C$25,Customer!$C$52),E8501,D8501)</f>
        <v>70</v>
      </c>
      <c r="J8501" s="1">
        <f ca="1">OFFSET(IF($H8501="Cooling",Customer!$L$25,Customer!$L$52),$E8501,$D8501)</f>
        <v>70</v>
      </c>
      <c r="K8501" s="16">
        <f t="shared" si="1596"/>
        <v>0</v>
      </c>
      <c r="L8501" s="16">
        <f t="shared" si="1597"/>
        <v>0</v>
      </c>
      <c r="M8501" s="17">
        <f t="shared" ca="1" si="1601"/>
        <v>28</v>
      </c>
      <c r="N8501" s="17">
        <f t="shared" ca="1" si="1602"/>
        <v>28</v>
      </c>
      <c r="O8501" s="4"/>
      <c r="P8501" s="4">
        <v>28</v>
      </c>
      <c r="Q8501" s="4">
        <v>27</v>
      </c>
      <c r="R8501" s="4">
        <v>30</v>
      </c>
      <c r="S8501" s="4">
        <v>22</v>
      </c>
      <c r="T8501" s="4">
        <v>35</v>
      </c>
      <c r="U8501" s="4">
        <v>33</v>
      </c>
      <c r="V8501" s="13">
        <v>42</v>
      </c>
      <c r="W8501" s="4">
        <v>27</v>
      </c>
      <c r="X8501" s="4">
        <v>30</v>
      </c>
      <c r="Y8501">
        <f t="shared" si="1598"/>
        <v>0</v>
      </c>
      <c r="Z8501">
        <f t="shared" si="1599"/>
        <v>0</v>
      </c>
    </row>
    <row r="8502" spans="2:26" x14ac:dyDescent="0.25">
      <c r="B8502" s="11">
        <f t="shared" si="1600"/>
        <v>44915.749999979409</v>
      </c>
      <c r="C8502" s="1">
        <f t="shared" si="1591"/>
        <v>12</v>
      </c>
      <c r="D8502" s="1">
        <f t="shared" si="1592"/>
        <v>2</v>
      </c>
      <c r="E8502" s="12">
        <f t="shared" si="1593"/>
        <v>19</v>
      </c>
      <c r="F8502" s="124" t="str">
        <f t="shared" si="1594"/>
        <v>0</v>
      </c>
      <c r="G8502" s="1">
        <f ca="1">(OFFSET(O8502,0,MATCH(Customer!$J$6,'CDH &amp; HDH'!$P$11:$X$11,0)))</f>
        <v>40</v>
      </c>
      <c r="H8502" s="1" t="str">
        <f t="shared" si="1595"/>
        <v>Heating</v>
      </c>
      <c r="I8502" s="1">
        <f ca="1">OFFSET(IF($H8502="Cooling",Customer!$C$25,Customer!$C$52),E8502,D8502)</f>
        <v>66</v>
      </c>
      <c r="J8502" s="1">
        <f ca="1">OFFSET(IF($H8502="Cooling",Customer!$L$25,Customer!$L$52),$E8502,$D8502)</f>
        <v>64</v>
      </c>
      <c r="K8502" s="16">
        <f t="shared" si="1596"/>
        <v>0</v>
      </c>
      <c r="L8502" s="16">
        <f t="shared" si="1597"/>
        <v>0</v>
      </c>
      <c r="M8502" s="17">
        <f t="shared" ca="1" si="1601"/>
        <v>26</v>
      </c>
      <c r="N8502" s="17">
        <f t="shared" ca="1" si="1602"/>
        <v>24</v>
      </c>
      <c r="O8502" s="4"/>
      <c r="P8502" s="4">
        <v>28</v>
      </c>
      <c r="Q8502" s="4">
        <v>28</v>
      </c>
      <c r="R8502" s="4">
        <v>30</v>
      </c>
      <c r="S8502" s="4">
        <v>22</v>
      </c>
      <c r="T8502" s="4">
        <v>36</v>
      </c>
      <c r="U8502" s="4">
        <v>34</v>
      </c>
      <c r="V8502" s="13">
        <v>40</v>
      </c>
      <c r="W8502" s="4">
        <v>29</v>
      </c>
      <c r="X8502" s="4">
        <v>30</v>
      </c>
      <c r="Y8502">
        <f t="shared" si="1598"/>
        <v>0</v>
      </c>
      <c r="Z8502">
        <f t="shared" si="1599"/>
        <v>0</v>
      </c>
    </row>
    <row r="8503" spans="2:26" x14ac:dyDescent="0.25">
      <c r="B8503" s="11">
        <f t="shared" si="1600"/>
        <v>44915.791666646073</v>
      </c>
      <c r="C8503" s="1">
        <f t="shared" si="1591"/>
        <v>12</v>
      </c>
      <c r="D8503" s="1">
        <f t="shared" si="1592"/>
        <v>2</v>
      </c>
      <c r="E8503" s="12">
        <f t="shared" si="1593"/>
        <v>20</v>
      </c>
      <c r="F8503" s="124" t="str">
        <f t="shared" si="1594"/>
        <v>0</v>
      </c>
      <c r="G8503" s="1">
        <f ca="1">(OFFSET(O8503,0,MATCH(Customer!$J$6,'CDH &amp; HDH'!$P$11:$X$11,0)))</f>
        <v>39</v>
      </c>
      <c r="H8503" s="1" t="str">
        <f t="shared" si="1595"/>
        <v>Heating</v>
      </c>
      <c r="I8503" s="1">
        <f ca="1">OFFSET(IF($H8503="Cooling",Customer!$C$25,Customer!$C$52),E8503,D8503)</f>
        <v>66</v>
      </c>
      <c r="J8503" s="1">
        <f ca="1">OFFSET(IF($H8503="Cooling",Customer!$L$25,Customer!$L$52),$E8503,$D8503)</f>
        <v>64</v>
      </c>
      <c r="K8503" s="16">
        <f t="shared" si="1596"/>
        <v>0</v>
      </c>
      <c r="L8503" s="16">
        <f t="shared" si="1597"/>
        <v>0</v>
      </c>
      <c r="M8503" s="17">
        <f t="shared" ca="1" si="1601"/>
        <v>27</v>
      </c>
      <c r="N8503" s="17">
        <f t="shared" ca="1" si="1602"/>
        <v>25</v>
      </c>
      <c r="O8503" s="4"/>
      <c r="P8503" s="4">
        <v>30</v>
      </c>
      <c r="Q8503" s="4">
        <v>30</v>
      </c>
      <c r="R8503" s="4">
        <v>30</v>
      </c>
      <c r="S8503" s="4">
        <v>21</v>
      </c>
      <c r="T8503" s="4">
        <v>36</v>
      </c>
      <c r="U8503" s="4">
        <v>36</v>
      </c>
      <c r="V8503" s="13">
        <v>39</v>
      </c>
      <c r="W8503" s="4">
        <v>28</v>
      </c>
      <c r="X8503" s="4">
        <v>31</v>
      </c>
      <c r="Y8503">
        <f t="shared" si="1598"/>
        <v>0</v>
      </c>
      <c r="Z8503">
        <f t="shared" si="1599"/>
        <v>0</v>
      </c>
    </row>
    <row r="8504" spans="2:26" x14ac:dyDescent="0.25">
      <c r="B8504" s="11">
        <f t="shared" si="1600"/>
        <v>44915.833333312738</v>
      </c>
      <c r="C8504" s="1">
        <f t="shared" si="1591"/>
        <v>12</v>
      </c>
      <c r="D8504" s="1">
        <f t="shared" si="1592"/>
        <v>2</v>
      </c>
      <c r="E8504" s="12">
        <f t="shared" si="1593"/>
        <v>21</v>
      </c>
      <c r="F8504" s="124" t="str">
        <f t="shared" si="1594"/>
        <v>0</v>
      </c>
      <c r="G8504" s="1">
        <f ca="1">(OFFSET(O8504,0,MATCH(Customer!$J$6,'CDH &amp; HDH'!$P$11:$X$11,0)))</f>
        <v>40</v>
      </c>
      <c r="H8504" s="1" t="str">
        <f t="shared" si="1595"/>
        <v>Heating</v>
      </c>
      <c r="I8504" s="1">
        <f ca="1">OFFSET(IF($H8504="Cooling",Customer!$C$25,Customer!$C$52),E8504,D8504)</f>
        <v>66</v>
      </c>
      <c r="J8504" s="1">
        <f ca="1">OFFSET(IF($H8504="Cooling",Customer!$L$25,Customer!$L$52),$E8504,$D8504)</f>
        <v>64</v>
      </c>
      <c r="K8504" s="16">
        <f t="shared" si="1596"/>
        <v>0</v>
      </c>
      <c r="L8504" s="16">
        <f t="shared" si="1597"/>
        <v>0</v>
      </c>
      <c r="M8504" s="17">
        <f t="shared" ca="1" si="1601"/>
        <v>26</v>
      </c>
      <c r="N8504" s="17">
        <f t="shared" ca="1" si="1602"/>
        <v>24</v>
      </c>
      <c r="O8504" s="4"/>
      <c r="P8504" s="4">
        <v>31</v>
      </c>
      <c r="Q8504" s="4">
        <v>30</v>
      </c>
      <c r="R8504" s="4">
        <v>30</v>
      </c>
      <c r="S8504" s="4">
        <v>18</v>
      </c>
      <c r="T8504" s="4">
        <v>36</v>
      </c>
      <c r="U8504" s="4">
        <v>37</v>
      </c>
      <c r="V8504" s="13">
        <v>40</v>
      </c>
      <c r="W8504" s="4">
        <v>29</v>
      </c>
      <c r="X8504" s="4">
        <v>32</v>
      </c>
      <c r="Y8504">
        <f t="shared" si="1598"/>
        <v>0</v>
      </c>
      <c r="Z8504">
        <f t="shared" si="1599"/>
        <v>0</v>
      </c>
    </row>
    <row r="8505" spans="2:26" x14ac:dyDescent="0.25">
      <c r="B8505" s="11">
        <f t="shared" si="1600"/>
        <v>44915.874999979402</v>
      </c>
      <c r="C8505" s="1">
        <f t="shared" si="1591"/>
        <v>12</v>
      </c>
      <c r="D8505" s="1">
        <f t="shared" si="1592"/>
        <v>2</v>
      </c>
      <c r="E8505" s="12">
        <f t="shared" si="1593"/>
        <v>22</v>
      </c>
      <c r="F8505" s="124" t="str">
        <f t="shared" si="1594"/>
        <v>0</v>
      </c>
      <c r="G8505" s="1">
        <f ca="1">(OFFSET(O8505,0,MATCH(Customer!$J$6,'CDH &amp; HDH'!$P$11:$X$11,0)))</f>
        <v>39</v>
      </c>
      <c r="H8505" s="1" t="str">
        <f t="shared" si="1595"/>
        <v>Heating</v>
      </c>
      <c r="I8505" s="1">
        <f ca="1">OFFSET(IF($H8505="Cooling",Customer!$C$25,Customer!$C$52),E8505,D8505)</f>
        <v>66</v>
      </c>
      <c r="J8505" s="1">
        <f ca="1">OFFSET(IF($H8505="Cooling",Customer!$L$25,Customer!$L$52),$E8505,$D8505)</f>
        <v>64</v>
      </c>
      <c r="K8505" s="16">
        <f t="shared" si="1596"/>
        <v>0</v>
      </c>
      <c r="L8505" s="16">
        <f t="shared" si="1597"/>
        <v>0</v>
      </c>
      <c r="M8505" s="17">
        <f t="shared" ca="1" si="1601"/>
        <v>27</v>
      </c>
      <c r="N8505" s="17">
        <f t="shared" ca="1" si="1602"/>
        <v>25</v>
      </c>
      <c r="O8505" s="4"/>
      <c r="P8505" s="4">
        <v>32</v>
      </c>
      <c r="Q8505" s="4">
        <v>31</v>
      </c>
      <c r="R8505" s="4">
        <v>30</v>
      </c>
      <c r="S8505" s="4">
        <v>17</v>
      </c>
      <c r="T8505" s="4">
        <v>36</v>
      </c>
      <c r="U8505" s="4">
        <v>39</v>
      </c>
      <c r="V8505" s="13">
        <v>39</v>
      </c>
      <c r="W8505" s="4">
        <v>30</v>
      </c>
      <c r="X8505" s="4">
        <v>33</v>
      </c>
      <c r="Y8505">
        <f t="shared" si="1598"/>
        <v>0</v>
      </c>
      <c r="Z8505">
        <f t="shared" si="1599"/>
        <v>0</v>
      </c>
    </row>
    <row r="8506" spans="2:26" x14ac:dyDescent="0.25">
      <c r="B8506" s="11">
        <f t="shared" si="1600"/>
        <v>44915.916666646066</v>
      </c>
      <c r="C8506" s="1">
        <f t="shared" si="1591"/>
        <v>12</v>
      </c>
      <c r="D8506" s="1">
        <f t="shared" si="1592"/>
        <v>2</v>
      </c>
      <c r="E8506" s="12">
        <f t="shared" si="1593"/>
        <v>23</v>
      </c>
      <c r="F8506" s="124" t="str">
        <f t="shared" si="1594"/>
        <v>0</v>
      </c>
      <c r="G8506" s="1">
        <f ca="1">(OFFSET(O8506,0,MATCH(Customer!$J$6,'CDH &amp; HDH'!$P$11:$X$11,0)))</f>
        <v>38</v>
      </c>
      <c r="H8506" s="1" t="str">
        <f t="shared" si="1595"/>
        <v>Heating</v>
      </c>
      <c r="I8506" s="1">
        <f ca="1">OFFSET(IF($H8506="Cooling",Customer!$C$25,Customer!$C$52),E8506,D8506)</f>
        <v>66</v>
      </c>
      <c r="J8506" s="1">
        <f ca="1">OFFSET(IF($H8506="Cooling",Customer!$L$25,Customer!$L$52),$E8506,$D8506)</f>
        <v>64</v>
      </c>
      <c r="K8506" s="16">
        <f t="shared" si="1596"/>
        <v>0</v>
      </c>
      <c r="L8506" s="16">
        <f t="shared" si="1597"/>
        <v>0</v>
      </c>
      <c r="M8506" s="17">
        <f t="shared" ca="1" si="1601"/>
        <v>28</v>
      </c>
      <c r="N8506" s="17">
        <f t="shared" ca="1" si="1602"/>
        <v>26</v>
      </c>
      <c r="O8506" s="4"/>
      <c r="P8506" s="4">
        <v>32</v>
      </c>
      <c r="Q8506" s="4">
        <v>32</v>
      </c>
      <c r="R8506" s="4">
        <v>30</v>
      </c>
      <c r="S8506" s="4">
        <v>16</v>
      </c>
      <c r="T8506" s="4">
        <v>37</v>
      </c>
      <c r="U8506" s="4">
        <v>40</v>
      </c>
      <c r="V8506" s="13">
        <v>38</v>
      </c>
      <c r="W8506" s="4">
        <v>30</v>
      </c>
      <c r="X8506" s="4">
        <v>34</v>
      </c>
      <c r="Y8506">
        <f t="shared" si="1598"/>
        <v>0</v>
      </c>
      <c r="Z8506">
        <f t="shared" si="1599"/>
        <v>0</v>
      </c>
    </row>
    <row r="8507" spans="2:26" x14ac:dyDescent="0.25">
      <c r="B8507" s="11">
        <f t="shared" si="1600"/>
        <v>44915.95833331273</v>
      </c>
      <c r="C8507" s="1">
        <f t="shared" si="1591"/>
        <v>12</v>
      </c>
      <c r="D8507" s="1">
        <f t="shared" si="1592"/>
        <v>2</v>
      </c>
      <c r="E8507" s="12">
        <f t="shared" si="1593"/>
        <v>24</v>
      </c>
      <c r="F8507" s="124" t="str">
        <f t="shared" si="1594"/>
        <v>0</v>
      </c>
      <c r="G8507" s="1">
        <f ca="1">(OFFSET(O8507,0,MATCH(Customer!$J$6,'CDH &amp; HDH'!$P$11:$X$11,0)))</f>
        <v>36</v>
      </c>
      <c r="H8507" s="1" t="str">
        <f t="shared" si="1595"/>
        <v>Heating</v>
      </c>
      <c r="I8507" s="1">
        <f ca="1">OFFSET(IF($H8507="Cooling",Customer!$C$25,Customer!$C$52),E8507,D8507)</f>
        <v>66</v>
      </c>
      <c r="J8507" s="1">
        <f ca="1">OFFSET(IF($H8507="Cooling",Customer!$L$25,Customer!$L$52),$E8507,$D8507)</f>
        <v>64</v>
      </c>
      <c r="K8507" s="16">
        <f t="shared" si="1596"/>
        <v>0</v>
      </c>
      <c r="L8507" s="16">
        <f t="shared" si="1597"/>
        <v>0</v>
      </c>
      <c r="M8507" s="17">
        <f t="shared" ca="1" si="1601"/>
        <v>30</v>
      </c>
      <c r="N8507" s="17">
        <f t="shared" ca="1" si="1602"/>
        <v>28</v>
      </c>
      <c r="O8507" s="4"/>
      <c r="P8507" s="4">
        <v>32</v>
      </c>
      <c r="Q8507" s="4">
        <v>34</v>
      </c>
      <c r="R8507" s="4">
        <v>31</v>
      </c>
      <c r="S8507" s="4">
        <v>14</v>
      </c>
      <c r="T8507" s="4">
        <v>37</v>
      </c>
      <c r="U8507" s="4">
        <v>43</v>
      </c>
      <c r="V8507" s="13">
        <v>36</v>
      </c>
      <c r="W8507" s="4">
        <v>32</v>
      </c>
      <c r="X8507" s="4">
        <v>35</v>
      </c>
      <c r="Y8507">
        <f t="shared" si="1598"/>
        <v>0</v>
      </c>
      <c r="Z8507">
        <f t="shared" si="1599"/>
        <v>0</v>
      </c>
    </row>
    <row r="8508" spans="2:26" x14ac:dyDescent="0.25">
      <c r="B8508" s="11">
        <f t="shared" si="1600"/>
        <v>44915.999999979394</v>
      </c>
      <c r="C8508" s="1">
        <f t="shared" si="1591"/>
        <v>12</v>
      </c>
      <c r="D8508" s="1">
        <f t="shared" si="1592"/>
        <v>3</v>
      </c>
      <c r="E8508" s="12">
        <f t="shared" si="1593"/>
        <v>1</v>
      </c>
      <c r="F8508" s="124" t="str">
        <f t="shared" si="1594"/>
        <v>0</v>
      </c>
      <c r="G8508" s="1">
        <f ca="1">(OFFSET(O8508,0,MATCH(Customer!$J$6,'CDH &amp; HDH'!$P$11:$X$11,0)))</f>
        <v>35</v>
      </c>
      <c r="H8508" s="1" t="str">
        <f t="shared" si="1595"/>
        <v>Heating</v>
      </c>
      <c r="I8508" s="1">
        <f ca="1">OFFSET(IF($H8508="Cooling",Customer!$C$25,Customer!$C$52),E8508,D8508)</f>
        <v>66</v>
      </c>
      <c r="J8508" s="1">
        <f ca="1">OFFSET(IF($H8508="Cooling",Customer!$L$25,Customer!$L$52),$E8508,$D8508)</f>
        <v>64</v>
      </c>
      <c r="K8508" s="16">
        <f t="shared" si="1596"/>
        <v>0</v>
      </c>
      <c r="L8508" s="16">
        <f t="shared" si="1597"/>
        <v>0</v>
      </c>
      <c r="M8508" s="17">
        <f t="shared" ca="1" si="1601"/>
        <v>31</v>
      </c>
      <c r="N8508" s="17">
        <f t="shared" ca="1" si="1602"/>
        <v>29</v>
      </c>
      <c r="O8508" s="4"/>
      <c r="P8508" s="4">
        <v>33</v>
      </c>
      <c r="Q8508" s="4">
        <v>34</v>
      </c>
      <c r="R8508" s="4">
        <v>31</v>
      </c>
      <c r="S8508" s="4">
        <v>13</v>
      </c>
      <c r="T8508" s="4">
        <v>36</v>
      </c>
      <c r="U8508" s="4">
        <v>44</v>
      </c>
      <c r="V8508" s="13">
        <v>35</v>
      </c>
      <c r="W8508" s="4">
        <v>32</v>
      </c>
      <c r="X8508" s="4">
        <v>35</v>
      </c>
      <c r="Y8508">
        <f t="shared" si="1598"/>
        <v>0</v>
      </c>
      <c r="Z8508">
        <f t="shared" si="1599"/>
        <v>0</v>
      </c>
    </row>
    <row r="8509" spans="2:26" x14ac:dyDescent="0.25">
      <c r="B8509" s="11">
        <f t="shared" si="1600"/>
        <v>44916.041666646059</v>
      </c>
      <c r="C8509" s="1">
        <f t="shared" si="1591"/>
        <v>12</v>
      </c>
      <c r="D8509" s="1">
        <f t="shared" si="1592"/>
        <v>3</v>
      </c>
      <c r="E8509" s="12">
        <f t="shared" si="1593"/>
        <v>2</v>
      </c>
      <c r="F8509" s="124" t="str">
        <f t="shared" si="1594"/>
        <v>0</v>
      </c>
      <c r="G8509" s="1">
        <f ca="1">(OFFSET(O8509,0,MATCH(Customer!$J$6,'CDH &amp; HDH'!$P$11:$X$11,0)))</f>
        <v>35</v>
      </c>
      <c r="H8509" s="1" t="str">
        <f t="shared" si="1595"/>
        <v>Heating</v>
      </c>
      <c r="I8509" s="1">
        <f ca="1">OFFSET(IF($H8509="Cooling",Customer!$C$25,Customer!$C$52),E8509,D8509)</f>
        <v>66</v>
      </c>
      <c r="J8509" s="1">
        <f ca="1">OFFSET(IF($H8509="Cooling",Customer!$L$25,Customer!$L$52),$E8509,$D8509)</f>
        <v>64</v>
      </c>
      <c r="K8509" s="16">
        <f t="shared" si="1596"/>
        <v>0</v>
      </c>
      <c r="L8509" s="16">
        <f t="shared" si="1597"/>
        <v>0</v>
      </c>
      <c r="M8509" s="17">
        <f t="shared" ca="1" si="1601"/>
        <v>31</v>
      </c>
      <c r="N8509" s="17">
        <f t="shared" ca="1" si="1602"/>
        <v>29</v>
      </c>
      <c r="O8509" s="4"/>
      <c r="P8509" s="4">
        <v>33</v>
      </c>
      <c r="Q8509" s="4">
        <v>34</v>
      </c>
      <c r="R8509" s="4">
        <v>31</v>
      </c>
      <c r="S8509" s="4">
        <v>14</v>
      </c>
      <c r="T8509" s="4">
        <v>37</v>
      </c>
      <c r="U8509" s="4">
        <v>44</v>
      </c>
      <c r="V8509" s="13">
        <v>35</v>
      </c>
      <c r="W8509" s="4">
        <v>32</v>
      </c>
      <c r="X8509" s="4">
        <v>36</v>
      </c>
      <c r="Y8509">
        <f t="shared" si="1598"/>
        <v>0</v>
      </c>
      <c r="Z8509">
        <f t="shared" si="1599"/>
        <v>0</v>
      </c>
    </row>
    <row r="8510" spans="2:26" x14ac:dyDescent="0.25">
      <c r="B8510" s="11">
        <f t="shared" si="1600"/>
        <v>44916.083333312723</v>
      </c>
      <c r="C8510" s="1">
        <f t="shared" si="1591"/>
        <v>12</v>
      </c>
      <c r="D8510" s="1">
        <f t="shared" si="1592"/>
        <v>3</v>
      </c>
      <c r="E8510" s="12">
        <f t="shared" si="1593"/>
        <v>3</v>
      </c>
      <c r="F8510" s="124" t="str">
        <f t="shared" si="1594"/>
        <v>0</v>
      </c>
      <c r="G8510" s="1">
        <f ca="1">(OFFSET(O8510,0,MATCH(Customer!$J$6,'CDH &amp; HDH'!$P$11:$X$11,0)))</f>
        <v>34</v>
      </c>
      <c r="H8510" s="1" t="str">
        <f t="shared" si="1595"/>
        <v>Heating</v>
      </c>
      <c r="I8510" s="1">
        <f ca="1">OFFSET(IF($H8510="Cooling",Customer!$C$25,Customer!$C$52),E8510,D8510)</f>
        <v>66</v>
      </c>
      <c r="J8510" s="1">
        <f ca="1">OFFSET(IF($H8510="Cooling",Customer!$L$25,Customer!$L$52),$E8510,$D8510)</f>
        <v>64</v>
      </c>
      <c r="K8510" s="16">
        <f t="shared" si="1596"/>
        <v>0</v>
      </c>
      <c r="L8510" s="16">
        <f t="shared" si="1597"/>
        <v>0</v>
      </c>
      <c r="M8510" s="17">
        <f t="shared" ca="1" si="1601"/>
        <v>32</v>
      </c>
      <c r="N8510" s="17">
        <f t="shared" ca="1" si="1602"/>
        <v>30</v>
      </c>
      <c r="O8510" s="4"/>
      <c r="P8510" s="4">
        <v>33</v>
      </c>
      <c r="Q8510" s="4">
        <v>35</v>
      </c>
      <c r="R8510" s="4">
        <v>31</v>
      </c>
      <c r="S8510" s="4">
        <v>14</v>
      </c>
      <c r="T8510" s="4">
        <v>37</v>
      </c>
      <c r="U8510" s="4">
        <v>44</v>
      </c>
      <c r="V8510" s="13">
        <v>34</v>
      </c>
      <c r="W8510" s="4">
        <v>32</v>
      </c>
      <c r="X8510" s="4">
        <v>35</v>
      </c>
      <c r="Y8510">
        <f t="shared" si="1598"/>
        <v>0</v>
      </c>
      <c r="Z8510">
        <f t="shared" si="1599"/>
        <v>0</v>
      </c>
    </row>
    <row r="8511" spans="2:26" x14ac:dyDescent="0.25">
      <c r="B8511" s="11">
        <f t="shared" si="1600"/>
        <v>44916.124999979387</v>
      </c>
      <c r="C8511" s="1">
        <f t="shared" si="1591"/>
        <v>12</v>
      </c>
      <c r="D8511" s="1">
        <f t="shared" si="1592"/>
        <v>3</v>
      </c>
      <c r="E8511" s="12">
        <f t="shared" si="1593"/>
        <v>4</v>
      </c>
      <c r="F8511" s="124" t="str">
        <f t="shared" si="1594"/>
        <v>0</v>
      </c>
      <c r="G8511" s="1">
        <f ca="1">(OFFSET(O8511,0,MATCH(Customer!$J$6,'CDH &amp; HDH'!$P$11:$X$11,0)))</f>
        <v>34</v>
      </c>
      <c r="H8511" s="1" t="str">
        <f t="shared" si="1595"/>
        <v>Heating</v>
      </c>
      <c r="I8511" s="1">
        <f ca="1">OFFSET(IF($H8511="Cooling",Customer!$C$25,Customer!$C$52),E8511,D8511)</f>
        <v>66</v>
      </c>
      <c r="J8511" s="1">
        <f ca="1">OFFSET(IF($H8511="Cooling",Customer!$L$25,Customer!$L$52),$E8511,$D8511)</f>
        <v>64</v>
      </c>
      <c r="K8511" s="16">
        <f t="shared" si="1596"/>
        <v>0</v>
      </c>
      <c r="L8511" s="16">
        <f t="shared" si="1597"/>
        <v>0</v>
      </c>
      <c r="M8511" s="17">
        <f t="shared" ca="1" si="1601"/>
        <v>32</v>
      </c>
      <c r="N8511" s="17">
        <f t="shared" ca="1" si="1602"/>
        <v>30</v>
      </c>
      <c r="O8511" s="4"/>
      <c r="P8511" s="4">
        <v>33</v>
      </c>
      <c r="Q8511" s="4">
        <v>36</v>
      </c>
      <c r="R8511" s="4">
        <v>31</v>
      </c>
      <c r="S8511" s="4">
        <v>14</v>
      </c>
      <c r="T8511" s="4">
        <v>37</v>
      </c>
      <c r="U8511" s="4">
        <v>45</v>
      </c>
      <c r="V8511" s="13">
        <v>34</v>
      </c>
      <c r="W8511" s="4">
        <v>32</v>
      </c>
      <c r="X8511" s="4">
        <v>35</v>
      </c>
      <c r="Y8511">
        <f t="shared" si="1598"/>
        <v>0</v>
      </c>
      <c r="Z8511">
        <f t="shared" si="1599"/>
        <v>0</v>
      </c>
    </row>
    <row r="8512" spans="2:26" x14ac:dyDescent="0.25">
      <c r="B8512" s="11">
        <f t="shared" si="1600"/>
        <v>44916.166666646051</v>
      </c>
      <c r="C8512" s="1">
        <f t="shared" si="1591"/>
        <v>12</v>
      </c>
      <c r="D8512" s="1">
        <f t="shared" si="1592"/>
        <v>3</v>
      </c>
      <c r="E8512" s="12">
        <f t="shared" si="1593"/>
        <v>5</v>
      </c>
      <c r="F8512" s="124" t="str">
        <f t="shared" si="1594"/>
        <v>0</v>
      </c>
      <c r="G8512" s="1">
        <f ca="1">(OFFSET(O8512,0,MATCH(Customer!$J$6,'CDH &amp; HDH'!$P$11:$X$11,0)))</f>
        <v>34</v>
      </c>
      <c r="H8512" s="1" t="str">
        <f t="shared" si="1595"/>
        <v>Heating</v>
      </c>
      <c r="I8512" s="1">
        <f ca="1">OFFSET(IF($H8512="Cooling",Customer!$C$25,Customer!$C$52),E8512,D8512)</f>
        <v>66</v>
      </c>
      <c r="J8512" s="1">
        <f ca="1">OFFSET(IF($H8512="Cooling",Customer!$L$25,Customer!$L$52),$E8512,$D8512)</f>
        <v>64</v>
      </c>
      <c r="K8512" s="16">
        <f t="shared" si="1596"/>
        <v>0</v>
      </c>
      <c r="L8512" s="16">
        <f t="shared" si="1597"/>
        <v>0</v>
      </c>
      <c r="M8512" s="17">
        <f t="shared" ca="1" si="1601"/>
        <v>32</v>
      </c>
      <c r="N8512" s="17">
        <f t="shared" ca="1" si="1602"/>
        <v>30</v>
      </c>
      <c r="O8512" s="4"/>
      <c r="P8512" s="4">
        <v>33</v>
      </c>
      <c r="Q8512" s="4">
        <v>35</v>
      </c>
      <c r="R8512" s="4">
        <v>30</v>
      </c>
      <c r="S8512" s="4">
        <v>14</v>
      </c>
      <c r="T8512" s="4">
        <v>37</v>
      </c>
      <c r="U8512" s="4">
        <v>45</v>
      </c>
      <c r="V8512" s="13">
        <v>34</v>
      </c>
      <c r="W8512" s="4">
        <v>33</v>
      </c>
      <c r="X8512" s="4">
        <v>35</v>
      </c>
      <c r="Y8512">
        <f t="shared" si="1598"/>
        <v>0</v>
      </c>
      <c r="Z8512">
        <f t="shared" si="1599"/>
        <v>0</v>
      </c>
    </row>
    <row r="8513" spans="2:26" x14ac:dyDescent="0.25">
      <c r="B8513" s="11">
        <f t="shared" si="1600"/>
        <v>44916.208333312716</v>
      </c>
      <c r="C8513" s="1">
        <f t="shared" si="1591"/>
        <v>12</v>
      </c>
      <c r="D8513" s="1">
        <f t="shared" si="1592"/>
        <v>3</v>
      </c>
      <c r="E8513" s="12">
        <f t="shared" si="1593"/>
        <v>6</v>
      </c>
      <c r="F8513" s="124" t="str">
        <f t="shared" si="1594"/>
        <v>0</v>
      </c>
      <c r="G8513" s="1">
        <f ca="1">(OFFSET(O8513,0,MATCH(Customer!$J$6,'CDH &amp; HDH'!$P$11:$X$11,0)))</f>
        <v>34</v>
      </c>
      <c r="H8513" s="1" t="str">
        <f t="shared" si="1595"/>
        <v>Heating</v>
      </c>
      <c r="I8513" s="1">
        <f ca="1">OFFSET(IF($H8513="Cooling",Customer!$C$25,Customer!$C$52),E8513,D8513)</f>
        <v>66</v>
      </c>
      <c r="J8513" s="1">
        <f ca="1">OFFSET(IF($H8513="Cooling",Customer!$L$25,Customer!$L$52),$E8513,$D8513)</f>
        <v>64</v>
      </c>
      <c r="K8513" s="16">
        <f t="shared" si="1596"/>
        <v>0</v>
      </c>
      <c r="L8513" s="16">
        <f t="shared" si="1597"/>
        <v>0</v>
      </c>
      <c r="M8513" s="17">
        <f t="shared" ca="1" si="1601"/>
        <v>32</v>
      </c>
      <c r="N8513" s="17">
        <f t="shared" ca="1" si="1602"/>
        <v>30</v>
      </c>
      <c r="O8513" s="4"/>
      <c r="P8513" s="4">
        <v>33</v>
      </c>
      <c r="Q8513" s="4">
        <v>36</v>
      </c>
      <c r="R8513" s="4">
        <v>29</v>
      </c>
      <c r="S8513" s="4">
        <v>14</v>
      </c>
      <c r="T8513" s="4">
        <v>38</v>
      </c>
      <c r="U8513" s="4">
        <v>46</v>
      </c>
      <c r="V8513" s="13">
        <v>34</v>
      </c>
      <c r="W8513" s="4">
        <v>33</v>
      </c>
      <c r="X8513" s="4">
        <v>35</v>
      </c>
      <c r="Y8513">
        <f t="shared" si="1598"/>
        <v>0</v>
      </c>
      <c r="Z8513">
        <f t="shared" si="1599"/>
        <v>0</v>
      </c>
    </row>
    <row r="8514" spans="2:26" x14ac:dyDescent="0.25">
      <c r="B8514" s="11">
        <f t="shared" si="1600"/>
        <v>44916.24999997938</v>
      </c>
      <c r="C8514" s="1">
        <f t="shared" si="1591"/>
        <v>12</v>
      </c>
      <c r="D8514" s="1">
        <f t="shared" si="1592"/>
        <v>3</v>
      </c>
      <c r="E8514" s="12">
        <f t="shared" si="1593"/>
        <v>7</v>
      </c>
      <c r="F8514" s="124" t="str">
        <f t="shared" si="1594"/>
        <v>0</v>
      </c>
      <c r="G8514" s="1">
        <f ca="1">(OFFSET(O8514,0,MATCH(Customer!$J$6,'CDH &amp; HDH'!$P$11:$X$11,0)))</f>
        <v>33</v>
      </c>
      <c r="H8514" s="1" t="str">
        <f t="shared" si="1595"/>
        <v>Heating</v>
      </c>
      <c r="I8514" s="1">
        <f ca="1">OFFSET(IF($H8514="Cooling",Customer!$C$25,Customer!$C$52),E8514,D8514)</f>
        <v>66</v>
      </c>
      <c r="J8514" s="1">
        <f ca="1">OFFSET(IF($H8514="Cooling",Customer!$L$25,Customer!$L$52),$E8514,$D8514)</f>
        <v>64</v>
      </c>
      <c r="K8514" s="16">
        <f t="shared" si="1596"/>
        <v>0</v>
      </c>
      <c r="L8514" s="16">
        <f t="shared" si="1597"/>
        <v>0</v>
      </c>
      <c r="M8514" s="17">
        <f t="shared" ca="1" si="1601"/>
        <v>33</v>
      </c>
      <c r="N8514" s="17">
        <f t="shared" ca="1" si="1602"/>
        <v>31</v>
      </c>
      <c r="O8514" s="4"/>
      <c r="P8514" s="4">
        <v>34</v>
      </c>
      <c r="Q8514" s="4">
        <v>36</v>
      </c>
      <c r="R8514" s="4">
        <v>28</v>
      </c>
      <c r="S8514" s="4">
        <v>14</v>
      </c>
      <c r="T8514" s="4">
        <v>39</v>
      </c>
      <c r="U8514" s="4">
        <v>47</v>
      </c>
      <c r="V8514" s="13">
        <v>33</v>
      </c>
      <c r="W8514" s="4">
        <v>33</v>
      </c>
      <c r="X8514" s="4">
        <v>35</v>
      </c>
      <c r="Y8514">
        <f t="shared" si="1598"/>
        <v>0</v>
      </c>
      <c r="Z8514">
        <f t="shared" si="1599"/>
        <v>0</v>
      </c>
    </row>
    <row r="8515" spans="2:26" x14ac:dyDescent="0.25">
      <c r="B8515" s="11">
        <f t="shared" si="1600"/>
        <v>44916.291666646044</v>
      </c>
      <c r="C8515" s="1">
        <f t="shared" si="1591"/>
        <v>12</v>
      </c>
      <c r="D8515" s="1">
        <f t="shared" si="1592"/>
        <v>3</v>
      </c>
      <c r="E8515" s="12">
        <f t="shared" si="1593"/>
        <v>8</v>
      </c>
      <c r="F8515" s="124" t="str">
        <f t="shared" si="1594"/>
        <v>0</v>
      </c>
      <c r="G8515" s="1">
        <f ca="1">(OFFSET(O8515,0,MATCH(Customer!$J$6,'CDH &amp; HDH'!$P$11:$X$11,0)))</f>
        <v>33</v>
      </c>
      <c r="H8515" s="1" t="str">
        <f t="shared" si="1595"/>
        <v>Heating</v>
      </c>
      <c r="I8515" s="1">
        <f ca="1">OFFSET(IF($H8515="Cooling",Customer!$C$25,Customer!$C$52),E8515,D8515)</f>
        <v>70</v>
      </c>
      <c r="J8515" s="1">
        <f ca="1">OFFSET(IF($H8515="Cooling",Customer!$L$25,Customer!$L$52),$E8515,$D8515)</f>
        <v>70</v>
      </c>
      <c r="K8515" s="16">
        <f t="shared" si="1596"/>
        <v>0</v>
      </c>
      <c r="L8515" s="16">
        <f t="shared" si="1597"/>
        <v>0</v>
      </c>
      <c r="M8515" s="17">
        <f t="shared" ca="1" si="1601"/>
        <v>37</v>
      </c>
      <c r="N8515" s="17">
        <f t="shared" ca="1" si="1602"/>
        <v>37</v>
      </c>
      <c r="O8515" s="4"/>
      <c r="P8515" s="4">
        <v>36</v>
      </c>
      <c r="Q8515" s="4">
        <v>36</v>
      </c>
      <c r="R8515" s="4">
        <v>27</v>
      </c>
      <c r="S8515" s="4">
        <v>16</v>
      </c>
      <c r="T8515" s="4">
        <v>40</v>
      </c>
      <c r="U8515" s="4">
        <v>48</v>
      </c>
      <c r="V8515" s="13">
        <v>33</v>
      </c>
      <c r="W8515" s="4">
        <v>34</v>
      </c>
      <c r="X8515" s="4">
        <v>39</v>
      </c>
      <c r="Y8515">
        <f t="shared" si="1598"/>
        <v>0</v>
      </c>
      <c r="Z8515">
        <f t="shared" si="1599"/>
        <v>0</v>
      </c>
    </row>
    <row r="8516" spans="2:26" x14ac:dyDescent="0.25">
      <c r="B8516" s="11">
        <f t="shared" si="1600"/>
        <v>44916.333333312708</v>
      </c>
      <c r="C8516" s="1">
        <f t="shared" si="1591"/>
        <v>12</v>
      </c>
      <c r="D8516" s="1">
        <f t="shared" si="1592"/>
        <v>3</v>
      </c>
      <c r="E8516" s="12">
        <f t="shared" si="1593"/>
        <v>9</v>
      </c>
      <c r="F8516" s="124" t="str">
        <f t="shared" si="1594"/>
        <v>0</v>
      </c>
      <c r="G8516" s="1">
        <f ca="1">(OFFSET(O8516,0,MATCH(Customer!$J$6,'CDH &amp; HDH'!$P$11:$X$11,0)))</f>
        <v>33</v>
      </c>
      <c r="H8516" s="1" t="str">
        <f t="shared" si="1595"/>
        <v>Heating</v>
      </c>
      <c r="I8516" s="1">
        <f ca="1">OFFSET(IF($H8516="Cooling",Customer!$C$25,Customer!$C$52),E8516,D8516)</f>
        <v>70</v>
      </c>
      <c r="J8516" s="1">
        <f ca="1">OFFSET(IF($H8516="Cooling",Customer!$L$25,Customer!$L$52),$E8516,$D8516)</f>
        <v>70</v>
      </c>
      <c r="K8516" s="16">
        <f t="shared" si="1596"/>
        <v>0</v>
      </c>
      <c r="L8516" s="16">
        <f t="shared" si="1597"/>
        <v>0</v>
      </c>
      <c r="M8516" s="17">
        <f t="shared" ca="1" si="1601"/>
        <v>37</v>
      </c>
      <c r="N8516" s="17">
        <f t="shared" ca="1" si="1602"/>
        <v>37</v>
      </c>
      <c r="O8516" s="4"/>
      <c r="P8516" s="4">
        <v>37</v>
      </c>
      <c r="Q8516" s="4">
        <v>35</v>
      </c>
      <c r="R8516" s="4">
        <v>27</v>
      </c>
      <c r="S8516" s="4">
        <v>19</v>
      </c>
      <c r="T8516" s="4">
        <v>39</v>
      </c>
      <c r="U8516" s="4">
        <v>48</v>
      </c>
      <c r="V8516" s="13">
        <v>33</v>
      </c>
      <c r="W8516" s="4">
        <v>35</v>
      </c>
      <c r="X8516" s="4">
        <v>38</v>
      </c>
      <c r="Y8516">
        <f t="shared" si="1598"/>
        <v>0</v>
      </c>
      <c r="Z8516">
        <f t="shared" si="1599"/>
        <v>0</v>
      </c>
    </row>
    <row r="8517" spans="2:26" x14ac:dyDescent="0.25">
      <c r="B8517" s="11">
        <f t="shared" si="1600"/>
        <v>44916.374999979373</v>
      </c>
      <c r="C8517" s="1">
        <f t="shared" si="1591"/>
        <v>12</v>
      </c>
      <c r="D8517" s="1">
        <f t="shared" si="1592"/>
        <v>3</v>
      </c>
      <c r="E8517" s="12">
        <f t="shared" si="1593"/>
        <v>10</v>
      </c>
      <c r="F8517" s="124" t="str">
        <f t="shared" si="1594"/>
        <v>0</v>
      </c>
      <c r="G8517" s="1">
        <f ca="1">(OFFSET(O8517,0,MATCH(Customer!$J$6,'CDH &amp; HDH'!$P$11:$X$11,0)))</f>
        <v>32</v>
      </c>
      <c r="H8517" s="1" t="str">
        <f t="shared" si="1595"/>
        <v>Heating</v>
      </c>
      <c r="I8517" s="1">
        <f ca="1">OFFSET(IF($H8517="Cooling",Customer!$C$25,Customer!$C$52),E8517,D8517)</f>
        <v>70</v>
      </c>
      <c r="J8517" s="1">
        <f ca="1">OFFSET(IF($H8517="Cooling",Customer!$L$25,Customer!$L$52),$E8517,$D8517)</f>
        <v>70</v>
      </c>
      <c r="K8517" s="16">
        <f t="shared" si="1596"/>
        <v>0</v>
      </c>
      <c r="L8517" s="16">
        <f t="shared" si="1597"/>
        <v>0</v>
      </c>
      <c r="M8517" s="17">
        <f t="shared" ca="1" si="1601"/>
        <v>38</v>
      </c>
      <c r="N8517" s="17">
        <f t="shared" ca="1" si="1602"/>
        <v>38</v>
      </c>
      <c r="O8517" s="4"/>
      <c r="P8517" s="4">
        <v>40</v>
      </c>
      <c r="Q8517" s="4">
        <v>35</v>
      </c>
      <c r="R8517" s="4">
        <v>26</v>
      </c>
      <c r="S8517" s="4">
        <v>20</v>
      </c>
      <c r="T8517" s="4">
        <v>39</v>
      </c>
      <c r="U8517" s="4">
        <v>46</v>
      </c>
      <c r="V8517" s="13">
        <v>32</v>
      </c>
      <c r="W8517" s="4">
        <v>34</v>
      </c>
      <c r="X8517" s="4">
        <v>38</v>
      </c>
      <c r="Y8517">
        <f t="shared" si="1598"/>
        <v>0</v>
      </c>
      <c r="Z8517">
        <f t="shared" si="1599"/>
        <v>0</v>
      </c>
    </row>
    <row r="8518" spans="2:26" x14ac:dyDescent="0.25">
      <c r="B8518" s="11">
        <f t="shared" si="1600"/>
        <v>44916.416666646037</v>
      </c>
      <c r="C8518" s="1">
        <f t="shared" si="1591"/>
        <v>12</v>
      </c>
      <c r="D8518" s="1">
        <f t="shared" si="1592"/>
        <v>3</v>
      </c>
      <c r="E8518" s="12">
        <f t="shared" si="1593"/>
        <v>11</v>
      </c>
      <c r="F8518" s="124" t="str">
        <f t="shared" si="1594"/>
        <v>0</v>
      </c>
      <c r="G8518" s="1">
        <f ca="1">(OFFSET(O8518,0,MATCH(Customer!$J$6,'CDH &amp; HDH'!$P$11:$X$11,0)))</f>
        <v>32</v>
      </c>
      <c r="H8518" s="1" t="str">
        <f t="shared" si="1595"/>
        <v>Heating</v>
      </c>
      <c r="I8518" s="1">
        <f ca="1">OFFSET(IF($H8518="Cooling",Customer!$C$25,Customer!$C$52),E8518,D8518)</f>
        <v>70</v>
      </c>
      <c r="J8518" s="1">
        <f ca="1">OFFSET(IF($H8518="Cooling",Customer!$L$25,Customer!$L$52),$E8518,$D8518)</f>
        <v>70</v>
      </c>
      <c r="K8518" s="16">
        <f t="shared" si="1596"/>
        <v>0</v>
      </c>
      <c r="L8518" s="16">
        <f t="shared" si="1597"/>
        <v>0</v>
      </c>
      <c r="M8518" s="17">
        <f t="shared" ca="1" si="1601"/>
        <v>38</v>
      </c>
      <c r="N8518" s="17">
        <f t="shared" ca="1" si="1602"/>
        <v>38</v>
      </c>
      <c r="O8518" s="4"/>
      <c r="P8518" s="4">
        <v>41</v>
      </c>
      <c r="Q8518" s="4">
        <v>33</v>
      </c>
      <c r="R8518" s="4">
        <v>26</v>
      </c>
      <c r="S8518" s="4">
        <v>24</v>
      </c>
      <c r="T8518" s="4">
        <v>39</v>
      </c>
      <c r="U8518" s="4">
        <v>48</v>
      </c>
      <c r="V8518" s="13">
        <v>32</v>
      </c>
      <c r="W8518" s="4">
        <v>33</v>
      </c>
      <c r="X8518" s="4">
        <v>37</v>
      </c>
      <c r="Y8518">
        <f t="shared" si="1598"/>
        <v>0</v>
      </c>
      <c r="Z8518">
        <f t="shared" si="1599"/>
        <v>0</v>
      </c>
    </row>
    <row r="8519" spans="2:26" x14ac:dyDescent="0.25">
      <c r="B8519" s="11">
        <f t="shared" si="1600"/>
        <v>44916.458333312701</v>
      </c>
      <c r="C8519" s="1">
        <f t="shared" si="1591"/>
        <v>12</v>
      </c>
      <c r="D8519" s="1">
        <f t="shared" si="1592"/>
        <v>3</v>
      </c>
      <c r="E8519" s="12">
        <f t="shared" si="1593"/>
        <v>12</v>
      </c>
      <c r="F8519" s="124" t="str">
        <f t="shared" si="1594"/>
        <v>0</v>
      </c>
      <c r="G8519" s="1">
        <f ca="1">(OFFSET(O8519,0,MATCH(Customer!$J$6,'CDH &amp; HDH'!$P$11:$X$11,0)))</f>
        <v>32</v>
      </c>
      <c r="H8519" s="1" t="str">
        <f t="shared" si="1595"/>
        <v>Heating</v>
      </c>
      <c r="I8519" s="1">
        <f ca="1">OFFSET(IF($H8519="Cooling",Customer!$C$25,Customer!$C$52),E8519,D8519)</f>
        <v>70</v>
      </c>
      <c r="J8519" s="1">
        <f ca="1">OFFSET(IF($H8519="Cooling",Customer!$L$25,Customer!$L$52),$E8519,$D8519)</f>
        <v>70</v>
      </c>
      <c r="K8519" s="16">
        <f t="shared" si="1596"/>
        <v>0</v>
      </c>
      <c r="L8519" s="16">
        <f t="shared" si="1597"/>
        <v>0</v>
      </c>
      <c r="M8519" s="17">
        <f t="shared" ca="1" si="1601"/>
        <v>38</v>
      </c>
      <c r="N8519" s="17">
        <f t="shared" ca="1" si="1602"/>
        <v>38</v>
      </c>
      <c r="O8519" s="4"/>
      <c r="P8519" s="4">
        <v>40</v>
      </c>
      <c r="Q8519" s="4">
        <v>32</v>
      </c>
      <c r="R8519" s="4">
        <v>27</v>
      </c>
      <c r="S8519" s="4">
        <v>26</v>
      </c>
      <c r="T8519" s="4">
        <v>39</v>
      </c>
      <c r="U8519" s="4">
        <v>45</v>
      </c>
      <c r="V8519" s="13">
        <v>32</v>
      </c>
      <c r="W8519" s="4">
        <v>32</v>
      </c>
      <c r="X8519" s="4">
        <v>37</v>
      </c>
      <c r="Y8519">
        <f t="shared" si="1598"/>
        <v>0</v>
      </c>
      <c r="Z8519">
        <f t="shared" si="1599"/>
        <v>0</v>
      </c>
    </row>
    <row r="8520" spans="2:26" x14ac:dyDescent="0.25">
      <c r="B8520" s="11">
        <f t="shared" si="1600"/>
        <v>44916.499999979365</v>
      </c>
      <c r="C8520" s="1">
        <f t="shared" si="1591"/>
        <v>12</v>
      </c>
      <c r="D8520" s="1">
        <f t="shared" si="1592"/>
        <v>3</v>
      </c>
      <c r="E8520" s="12">
        <f t="shared" si="1593"/>
        <v>13</v>
      </c>
      <c r="F8520" s="124" t="str">
        <f t="shared" si="1594"/>
        <v>0</v>
      </c>
      <c r="G8520" s="1">
        <f ca="1">(OFFSET(O8520,0,MATCH(Customer!$J$6,'CDH &amp; HDH'!$P$11:$X$11,0)))</f>
        <v>33</v>
      </c>
      <c r="H8520" s="1" t="str">
        <f t="shared" si="1595"/>
        <v>Heating</v>
      </c>
      <c r="I8520" s="1">
        <f ca="1">OFFSET(IF($H8520="Cooling",Customer!$C$25,Customer!$C$52),E8520,D8520)</f>
        <v>70</v>
      </c>
      <c r="J8520" s="1">
        <f ca="1">OFFSET(IF($H8520="Cooling",Customer!$L$25,Customer!$L$52),$E8520,$D8520)</f>
        <v>70</v>
      </c>
      <c r="K8520" s="16">
        <f t="shared" si="1596"/>
        <v>0</v>
      </c>
      <c r="L8520" s="16">
        <f t="shared" si="1597"/>
        <v>0</v>
      </c>
      <c r="M8520" s="17">
        <f t="shared" ca="1" si="1601"/>
        <v>37</v>
      </c>
      <c r="N8520" s="17">
        <f t="shared" ca="1" si="1602"/>
        <v>37</v>
      </c>
      <c r="O8520" s="4"/>
      <c r="P8520" s="4">
        <v>38</v>
      </c>
      <c r="Q8520" s="4">
        <v>32</v>
      </c>
      <c r="R8520" s="4">
        <v>27</v>
      </c>
      <c r="S8520" s="4">
        <v>29</v>
      </c>
      <c r="T8520" s="4">
        <v>40</v>
      </c>
      <c r="U8520" s="4">
        <v>45</v>
      </c>
      <c r="V8520" s="13">
        <v>33</v>
      </c>
      <c r="W8520" s="4">
        <v>33</v>
      </c>
      <c r="X8520" s="4">
        <v>37</v>
      </c>
      <c r="Y8520">
        <f t="shared" si="1598"/>
        <v>0</v>
      </c>
      <c r="Z8520">
        <f t="shared" si="1599"/>
        <v>0</v>
      </c>
    </row>
    <row r="8521" spans="2:26" x14ac:dyDescent="0.25">
      <c r="B8521" s="11">
        <f t="shared" si="1600"/>
        <v>44916.54166664603</v>
      </c>
      <c r="C8521" s="1">
        <f t="shared" si="1591"/>
        <v>12</v>
      </c>
      <c r="D8521" s="1">
        <f t="shared" si="1592"/>
        <v>3</v>
      </c>
      <c r="E8521" s="12">
        <f t="shared" si="1593"/>
        <v>14</v>
      </c>
      <c r="F8521" s="124" t="str">
        <f t="shared" si="1594"/>
        <v>0</v>
      </c>
      <c r="G8521" s="1">
        <f ca="1">(OFFSET(O8521,0,MATCH(Customer!$J$6,'CDH &amp; HDH'!$P$11:$X$11,0)))</f>
        <v>32</v>
      </c>
      <c r="H8521" s="1" t="str">
        <f t="shared" si="1595"/>
        <v>Heating</v>
      </c>
      <c r="I8521" s="1">
        <f ca="1">OFFSET(IF($H8521="Cooling",Customer!$C$25,Customer!$C$52),E8521,D8521)</f>
        <v>70</v>
      </c>
      <c r="J8521" s="1">
        <f ca="1">OFFSET(IF($H8521="Cooling",Customer!$L$25,Customer!$L$52),$E8521,$D8521)</f>
        <v>70</v>
      </c>
      <c r="K8521" s="16">
        <f t="shared" si="1596"/>
        <v>0</v>
      </c>
      <c r="L8521" s="16">
        <f t="shared" si="1597"/>
        <v>0</v>
      </c>
      <c r="M8521" s="17">
        <f t="shared" ca="1" si="1601"/>
        <v>38</v>
      </c>
      <c r="N8521" s="17">
        <f t="shared" ca="1" si="1602"/>
        <v>38</v>
      </c>
      <c r="O8521" s="4"/>
      <c r="P8521" s="4">
        <v>38</v>
      </c>
      <c r="Q8521" s="4">
        <v>30</v>
      </c>
      <c r="R8521" s="4">
        <v>26</v>
      </c>
      <c r="S8521" s="4">
        <v>29</v>
      </c>
      <c r="T8521" s="4">
        <v>40</v>
      </c>
      <c r="U8521" s="4">
        <v>44</v>
      </c>
      <c r="V8521" s="13">
        <v>32</v>
      </c>
      <c r="W8521" s="4">
        <v>32</v>
      </c>
      <c r="X8521" s="4">
        <v>37</v>
      </c>
      <c r="Y8521">
        <f t="shared" si="1598"/>
        <v>0</v>
      </c>
      <c r="Z8521">
        <f t="shared" si="1599"/>
        <v>0</v>
      </c>
    </row>
    <row r="8522" spans="2:26" x14ac:dyDescent="0.25">
      <c r="B8522" s="11">
        <f t="shared" si="1600"/>
        <v>44916.583333312694</v>
      </c>
      <c r="C8522" s="1">
        <f t="shared" si="1591"/>
        <v>12</v>
      </c>
      <c r="D8522" s="1">
        <f t="shared" si="1592"/>
        <v>3</v>
      </c>
      <c r="E8522" s="12">
        <f t="shared" si="1593"/>
        <v>15</v>
      </c>
      <c r="F8522" s="124" t="str">
        <f t="shared" si="1594"/>
        <v>0</v>
      </c>
      <c r="G8522" s="1">
        <f ca="1">(OFFSET(O8522,0,MATCH(Customer!$J$6,'CDH &amp; HDH'!$P$11:$X$11,0)))</f>
        <v>32</v>
      </c>
      <c r="H8522" s="1" t="str">
        <f t="shared" si="1595"/>
        <v>Heating</v>
      </c>
      <c r="I8522" s="1">
        <f ca="1">OFFSET(IF($H8522="Cooling",Customer!$C$25,Customer!$C$52),E8522,D8522)</f>
        <v>70</v>
      </c>
      <c r="J8522" s="1">
        <f ca="1">OFFSET(IF($H8522="Cooling",Customer!$L$25,Customer!$L$52),$E8522,$D8522)</f>
        <v>70</v>
      </c>
      <c r="K8522" s="16">
        <f t="shared" si="1596"/>
        <v>0</v>
      </c>
      <c r="L8522" s="16">
        <f t="shared" si="1597"/>
        <v>0</v>
      </c>
      <c r="M8522" s="17">
        <f t="shared" ca="1" si="1601"/>
        <v>38</v>
      </c>
      <c r="N8522" s="17">
        <f t="shared" ca="1" si="1602"/>
        <v>38</v>
      </c>
      <c r="O8522" s="4"/>
      <c r="P8522" s="4">
        <v>39</v>
      </c>
      <c r="Q8522" s="4">
        <v>29</v>
      </c>
      <c r="R8522" s="4">
        <v>24</v>
      </c>
      <c r="S8522" s="4">
        <v>30</v>
      </c>
      <c r="T8522" s="4">
        <v>39</v>
      </c>
      <c r="U8522" s="4">
        <v>42</v>
      </c>
      <c r="V8522" s="13">
        <v>32</v>
      </c>
      <c r="W8522" s="4">
        <v>31</v>
      </c>
      <c r="X8522" s="4">
        <v>37</v>
      </c>
      <c r="Y8522">
        <f t="shared" si="1598"/>
        <v>0</v>
      </c>
      <c r="Z8522">
        <f t="shared" si="1599"/>
        <v>0</v>
      </c>
    </row>
    <row r="8523" spans="2:26" x14ac:dyDescent="0.25">
      <c r="B8523" s="11">
        <f t="shared" si="1600"/>
        <v>44916.624999979358</v>
      </c>
      <c r="C8523" s="1">
        <f t="shared" si="1591"/>
        <v>12</v>
      </c>
      <c r="D8523" s="1">
        <f t="shared" si="1592"/>
        <v>3</v>
      </c>
      <c r="E8523" s="12">
        <f t="shared" si="1593"/>
        <v>16</v>
      </c>
      <c r="F8523" s="124" t="str">
        <f t="shared" si="1594"/>
        <v>0</v>
      </c>
      <c r="G8523" s="1">
        <f ca="1">(OFFSET(O8523,0,MATCH(Customer!$J$6,'CDH &amp; HDH'!$P$11:$X$11,0)))</f>
        <v>32</v>
      </c>
      <c r="H8523" s="1" t="str">
        <f t="shared" si="1595"/>
        <v>Heating</v>
      </c>
      <c r="I8523" s="1">
        <f ca="1">OFFSET(IF($H8523="Cooling",Customer!$C$25,Customer!$C$52),E8523,D8523)</f>
        <v>70</v>
      </c>
      <c r="J8523" s="1">
        <f ca="1">OFFSET(IF($H8523="Cooling",Customer!$L$25,Customer!$L$52),$E8523,$D8523)</f>
        <v>70</v>
      </c>
      <c r="K8523" s="16">
        <f t="shared" si="1596"/>
        <v>0</v>
      </c>
      <c r="L8523" s="16">
        <f t="shared" si="1597"/>
        <v>0</v>
      </c>
      <c r="M8523" s="17">
        <f t="shared" ca="1" si="1601"/>
        <v>38</v>
      </c>
      <c r="N8523" s="17">
        <f t="shared" ca="1" si="1602"/>
        <v>38</v>
      </c>
      <c r="O8523" s="4"/>
      <c r="P8523" s="4">
        <v>37</v>
      </c>
      <c r="Q8523" s="4">
        <v>29</v>
      </c>
      <c r="R8523" s="4">
        <v>23</v>
      </c>
      <c r="S8523" s="4">
        <v>32</v>
      </c>
      <c r="T8523" s="4">
        <v>39</v>
      </c>
      <c r="U8523" s="4">
        <v>41</v>
      </c>
      <c r="V8523" s="13">
        <v>32</v>
      </c>
      <c r="W8523" s="4">
        <v>31</v>
      </c>
      <c r="X8523" s="4">
        <v>37</v>
      </c>
      <c r="Y8523">
        <f t="shared" si="1598"/>
        <v>0</v>
      </c>
      <c r="Z8523">
        <f t="shared" si="1599"/>
        <v>0</v>
      </c>
    </row>
    <row r="8524" spans="2:26" x14ac:dyDescent="0.25">
      <c r="B8524" s="11">
        <f t="shared" si="1600"/>
        <v>44916.666666646022</v>
      </c>
      <c r="C8524" s="1">
        <f t="shared" si="1591"/>
        <v>12</v>
      </c>
      <c r="D8524" s="1">
        <f t="shared" si="1592"/>
        <v>3</v>
      </c>
      <c r="E8524" s="12">
        <f t="shared" si="1593"/>
        <v>17</v>
      </c>
      <c r="F8524" s="124" t="str">
        <f t="shared" si="1594"/>
        <v>0</v>
      </c>
      <c r="G8524" s="1">
        <f ca="1">(OFFSET(O8524,0,MATCH(Customer!$J$6,'CDH &amp; HDH'!$P$11:$X$11,0)))</f>
        <v>32</v>
      </c>
      <c r="H8524" s="1" t="str">
        <f t="shared" si="1595"/>
        <v>Heating</v>
      </c>
      <c r="I8524" s="1">
        <f ca="1">OFFSET(IF($H8524="Cooling",Customer!$C$25,Customer!$C$52),E8524,D8524)</f>
        <v>70</v>
      </c>
      <c r="J8524" s="1">
        <f ca="1">OFFSET(IF($H8524="Cooling",Customer!$L$25,Customer!$L$52),$E8524,$D8524)</f>
        <v>70</v>
      </c>
      <c r="K8524" s="16">
        <f t="shared" si="1596"/>
        <v>0</v>
      </c>
      <c r="L8524" s="16">
        <f t="shared" si="1597"/>
        <v>0</v>
      </c>
      <c r="M8524" s="17">
        <f t="shared" ca="1" si="1601"/>
        <v>38</v>
      </c>
      <c r="N8524" s="17">
        <f t="shared" ca="1" si="1602"/>
        <v>38</v>
      </c>
      <c r="O8524" s="4"/>
      <c r="P8524" s="4">
        <v>36</v>
      </c>
      <c r="Q8524" s="4">
        <v>29</v>
      </c>
      <c r="R8524" s="4">
        <v>23</v>
      </c>
      <c r="S8524" s="4">
        <v>31</v>
      </c>
      <c r="T8524" s="4">
        <v>38</v>
      </c>
      <c r="U8524" s="4">
        <v>40</v>
      </c>
      <c r="V8524" s="13">
        <v>32</v>
      </c>
      <c r="W8524" s="4">
        <v>31</v>
      </c>
      <c r="X8524" s="4">
        <v>36</v>
      </c>
      <c r="Y8524">
        <f t="shared" si="1598"/>
        <v>0</v>
      </c>
      <c r="Z8524">
        <f t="shared" si="1599"/>
        <v>0</v>
      </c>
    </row>
    <row r="8525" spans="2:26" x14ac:dyDescent="0.25">
      <c r="B8525" s="11">
        <f t="shared" si="1600"/>
        <v>44916.708333312687</v>
      </c>
      <c r="C8525" s="1">
        <f t="shared" ref="C8525:C8588" si="1603">MONTH(B8525)</f>
        <v>12</v>
      </c>
      <c r="D8525" s="1">
        <f t="shared" ref="D8525:D8588" si="1604">WEEKDAY(B8525,2)</f>
        <v>3</v>
      </c>
      <c r="E8525" s="12">
        <f t="shared" ref="E8525:E8588" si="1605">HOUR(B8525)+1</f>
        <v>18</v>
      </c>
      <c r="F8525" s="124" t="str">
        <f t="shared" ref="F8525:F8588" si="1606">IF(AND(C8525&gt;5,C8525&lt;9,D8525&lt;6,E8525&gt;14,E8525&lt;19),"1",IF(AND(OR(E8525=8,E8525=9,E8525=19,E8525=20),C8525&lt;3,D8525&lt;6),"1","0"))</f>
        <v>0</v>
      </c>
      <c r="G8525" s="1">
        <f ca="1">(OFFSET(O8525,0,MATCH(Customer!$J$6,'CDH &amp; HDH'!$P$11:$X$11,0)))</f>
        <v>31</v>
      </c>
      <c r="H8525" s="1" t="str">
        <f t="shared" ref="H8525:H8588" si="1607">IF(AND(C8525&gt;=5,C8525&lt;=9),"Cooling","Heating")</f>
        <v>Heating</v>
      </c>
      <c r="I8525" s="1">
        <f ca="1">OFFSET(IF($H8525="Cooling",Customer!$C$25,Customer!$C$52),E8525,D8525)</f>
        <v>70</v>
      </c>
      <c r="J8525" s="1">
        <f ca="1">OFFSET(IF($H8525="Cooling",Customer!$L$25,Customer!$L$52),$E8525,$D8525)</f>
        <v>70</v>
      </c>
      <c r="K8525" s="16">
        <f t="shared" ref="K8525:K8588" si="1608">IF($H8525="Heating",0,MAX(0,$G8525-I8525))</f>
        <v>0</v>
      </c>
      <c r="L8525" s="16">
        <f t="shared" ref="L8525:L8588" si="1609">IF($H8525="Heating",0,MAX(0,$G8525-J8525))</f>
        <v>0</v>
      </c>
      <c r="M8525" s="17">
        <f t="shared" ca="1" si="1601"/>
        <v>39</v>
      </c>
      <c r="N8525" s="17">
        <f t="shared" ca="1" si="1602"/>
        <v>39</v>
      </c>
      <c r="O8525" s="4"/>
      <c r="P8525" s="4">
        <v>36</v>
      </c>
      <c r="Q8525" s="4">
        <v>29</v>
      </c>
      <c r="R8525" s="4">
        <v>22</v>
      </c>
      <c r="S8525" s="4">
        <v>31</v>
      </c>
      <c r="T8525" s="4">
        <v>38</v>
      </c>
      <c r="U8525" s="4">
        <v>39</v>
      </c>
      <c r="V8525" s="13">
        <v>31</v>
      </c>
      <c r="W8525" s="4">
        <v>31</v>
      </c>
      <c r="X8525" s="4">
        <v>36</v>
      </c>
      <c r="Y8525">
        <f t="shared" ref="Y8525:Y8588" si="1610">1.08*400*K8525</f>
        <v>0</v>
      </c>
      <c r="Z8525">
        <f t="shared" ref="Z8525:Z8588" si="1611">1.08*400*L8525</f>
        <v>0</v>
      </c>
    </row>
    <row r="8526" spans="2:26" x14ac:dyDescent="0.25">
      <c r="B8526" s="11">
        <f t="shared" ref="B8526:B8589" si="1612">B8525+1/24</f>
        <v>44916.749999979351</v>
      </c>
      <c r="C8526" s="1">
        <f t="shared" si="1603"/>
        <v>12</v>
      </c>
      <c r="D8526" s="1">
        <f t="shared" si="1604"/>
        <v>3</v>
      </c>
      <c r="E8526" s="12">
        <f t="shared" si="1605"/>
        <v>19</v>
      </c>
      <c r="F8526" s="124" t="str">
        <f t="shared" si="1606"/>
        <v>0</v>
      </c>
      <c r="G8526" s="1">
        <f ca="1">(OFFSET(O8526,0,MATCH(Customer!$J$6,'CDH &amp; HDH'!$P$11:$X$11,0)))</f>
        <v>31</v>
      </c>
      <c r="H8526" s="1" t="str">
        <f t="shared" si="1607"/>
        <v>Heating</v>
      </c>
      <c r="I8526" s="1">
        <f ca="1">OFFSET(IF($H8526="Cooling",Customer!$C$25,Customer!$C$52),E8526,D8526)</f>
        <v>66</v>
      </c>
      <c r="J8526" s="1">
        <f ca="1">OFFSET(IF($H8526="Cooling",Customer!$L$25,Customer!$L$52),$E8526,$D8526)</f>
        <v>64</v>
      </c>
      <c r="K8526" s="16">
        <f t="shared" si="1608"/>
        <v>0</v>
      </c>
      <c r="L8526" s="16">
        <f t="shared" si="1609"/>
        <v>0</v>
      </c>
      <c r="M8526" s="17">
        <f t="shared" ca="1" si="1601"/>
        <v>35</v>
      </c>
      <c r="N8526" s="17">
        <f t="shared" ca="1" si="1602"/>
        <v>33</v>
      </c>
      <c r="O8526" s="4"/>
      <c r="P8526" s="4">
        <v>36</v>
      </c>
      <c r="Q8526" s="4">
        <v>28</v>
      </c>
      <c r="R8526" s="4">
        <v>22</v>
      </c>
      <c r="S8526" s="4">
        <v>31</v>
      </c>
      <c r="T8526" s="4">
        <v>37</v>
      </c>
      <c r="U8526" s="4">
        <v>38</v>
      </c>
      <c r="V8526" s="13">
        <v>31</v>
      </c>
      <c r="W8526" s="4">
        <v>31</v>
      </c>
      <c r="X8526" s="4">
        <v>35</v>
      </c>
      <c r="Y8526">
        <f t="shared" si="1610"/>
        <v>0</v>
      </c>
      <c r="Z8526">
        <f t="shared" si="1611"/>
        <v>0</v>
      </c>
    </row>
    <row r="8527" spans="2:26" x14ac:dyDescent="0.25">
      <c r="B8527" s="11">
        <f t="shared" si="1612"/>
        <v>44916.791666646015</v>
      </c>
      <c r="C8527" s="1">
        <f t="shared" si="1603"/>
        <v>12</v>
      </c>
      <c r="D8527" s="1">
        <f t="shared" si="1604"/>
        <v>3</v>
      </c>
      <c r="E8527" s="12">
        <f t="shared" si="1605"/>
        <v>20</v>
      </c>
      <c r="F8527" s="124" t="str">
        <f t="shared" si="1606"/>
        <v>0</v>
      </c>
      <c r="G8527" s="1">
        <f ca="1">(OFFSET(O8527,0,MATCH(Customer!$J$6,'CDH &amp; HDH'!$P$11:$X$11,0)))</f>
        <v>31</v>
      </c>
      <c r="H8527" s="1" t="str">
        <f t="shared" si="1607"/>
        <v>Heating</v>
      </c>
      <c r="I8527" s="1">
        <f ca="1">OFFSET(IF($H8527="Cooling",Customer!$C$25,Customer!$C$52),E8527,D8527)</f>
        <v>66</v>
      </c>
      <c r="J8527" s="1">
        <f ca="1">OFFSET(IF($H8527="Cooling",Customer!$L$25,Customer!$L$52),$E8527,$D8527)</f>
        <v>64</v>
      </c>
      <c r="K8527" s="16">
        <f t="shared" si="1608"/>
        <v>0</v>
      </c>
      <c r="L8527" s="16">
        <f t="shared" si="1609"/>
        <v>0</v>
      </c>
      <c r="M8527" s="17">
        <f t="shared" ca="1" si="1601"/>
        <v>35</v>
      </c>
      <c r="N8527" s="17">
        <f t="shared" ca="1" si="1602"/>
        <v>33</v>
      </c>
      <c r="O8527" s="4"/>
      <c r="P8527" s="4">
        <v>36</v>
      </c>
      <c r="Q8527" s="4">
        <v>27</v>
      </c>
      <c r="R8527" s="4">
        <v>21</v>
      </c>
      <c r="S8527" s="4">
        <v>32</v>
      </c>
      <c r="T8527" s="4">
        <v>35</v>
      </c>
      <c r="U8527" s="4">
        <v>37</v>
      </c>
      <c r="V8527" s="13">
        <v>31</v>
      </c>
      <c r="W8527" s="4">
        <v>31</v>
      </c>
      <c r="X8527" s="4">
        <v>36</v>
      </c>
      <c r="Y8527">
        <f t="shared" si="1610"/>
        <v>0</v>
      </c>
      <c r="Z8527">
        <f t="shared" si="1611"/>
        <v>0</v>
      </c>
    </row>
    <row r="8528" spans="2:26" x14ac:dyDescent="0.25">
      <c r="B8528" s="11">
        <f t="shared" si="1612"/>
        <v>44916.833333312679</v>
      </c>
      <c r="C8528" s="1">
        <f t="shared" si="1603"/>
        <v>12</v>
      </c>
      <c r="D8528" s="1">
        <f t="shared" si="1604"/>
        <v>3</v>
      </c>
      <c r="E8528" s="12">
        <f t="shared" si="1605"/>
        <v>21</v>
      </c>
      <c r="F8528" s="124" t="str">
        <f t="shared" si="1606"/>
        <v>0</v>
      </c>
      <c r="G8528" s="1">
        <f ca="1">(OFFSET(O8528,0,MATCH(Customer!$J$6,'CDH &amp; HDH'!$P$11:$X$11,0)))</f>
        <v>31</v>
      </c>
      <c r="H8528" s="1" t="str">
        <f t="shared" si="1607"/>
        <v>Heating</v>
      </c>
      <c r="I8528" s="1">
        <f ca="1">OFFSET(IF($H8528="Cooling",Customer!$C$25,Customer!$C$52),E8528,D8528)</f>
        <v>66</v>
      </c>
      <c r="J8528" s="1">
        <f ca="1">OFFSET(IF($H8528="Cooling",Customer!$L$25,Customer!$L$52),$E8528,$D8528)</f>
        <v>64</v>
      </c>
      <c r="K8528" s="16">
        <f t="shared" si="1608"/>
        <v>0</v>
      </c>
      <c r="L8528" s="16">
        <f t="shared" si="1609"/>
        <v>0</v>
      </c>
      <c r="M8528" s="17">
        <f t="shared" ca="1" si="1601"/>
        <v>35</v>
      </c>
      <c r="N8528" s="17">
        <f t="shared" ca="1" si="1602"/>
        <v>33</v>
      </c>
      <c r="O8528" s="4"/>
      <c r="P8528" s="4">
        <v>36</v>
      </c>
      <c r="Q8528" s="4">
        <v>26</v>
      </c>
      <c r="R8528" s="4">
        <v>21</v>
      </c>
      <c r="S8528" s="4">
        <v>33</v>
      </c>
      <c r="T8528" s="4">
        <v>34</v>
      </c>
      <c r="U8528" s="4">
        <v>35</v>
      </c>
      <c r="V8528" s="13">
        <v>31</v>
      </c>
      <c r="W8528" s="4">
        <v>31</v>
      </c>
      <c r="X8528" s="4">
        <v>36</v>
      </c>
      <c r="Y8528">
        <f t="shared" si="1610"/>
        <v>0</v>
      </c>
      <c r="Z8528">
        <f t="shared" si="1611"/>
        <v>0</v>
      </c>
    </row>
    <row r="8529" spans="2:26" x14ac:dyDescent="0.25">
      <c r="B8529" s="11">
        <f t="shared" si="1612"/>
        <v>44916.874999979344</v>
      </c>
      <c r="C8529" s="1">
        <f t="shared" si="1603"/>
        <v>12</v>
      </c>
      <c r="D8529" s="1">
        <f t="shared" si="1604"/>
        <v>3</v>
      </c>
      <c r="E8529" s="12">
        <f t="shared" si="1605"/>
        <v>22</v>
      </c>
      <c r="F8529" s="124" t="str">
        <f t="shared" si="1606"/>
        <v>0</v>
      </c>
      <c r="G8529" s="1">
        <f ca="1">(OFFSET(O8529,0,MATCH(Customer!$J$6,'CDH &amp; HDH'!$P$11:$X$11,0)))</f>
        <v>31</v>
      </c>
      <c r="H8529" s="1" t="str">
        <f t="shared" si="1607"/>
        <v>Heating</v>
      </c>
      <c r="I8529" s="1">
        <f ca="1">OFFSET(IF($H8529="Cooling",Customer!$C$25,Customer!$C$52),E8529,D8529)</f>
        <v>66</v>
      </c>
      <c r="J8529" s="1">
        <f ca="1">OFFSET(IF($H8529="Cooling",Customer!$L$25,Customer!$L$52),$E8529,$D8529)</f>
        <v>64</v>
      </c>
      <c r="K8529" s="16">
        <f t="shared" si="1608"/>
        <v>0</v>
      </c>
      <c r="L8529" s="16">
        <f t="shared" si="1609"/>
        <v>0</v>
      </c>
      <c r="M8529" s="17">
        <f t="shared" ca="1" si="1601"/>
        <v>35</v>
      </c>
      <c r="N8529" s="17">
        <f t="shared" ca="1" si="1602"/>
        <v>33</v>
      </c>
      <c r="O8529" s="4"/>
      <c r="P8529" s="4">
        <v>36</v>
      </c>
      <c r="Q8529" s="4">
        <v>27</v>
      </c>
      <c r="R8529" s="4">
        <v>20</v>
      </c>
      <c r="S8529" s="4">
        <v>31</v>
      </c>
      <c r="T8529" s="4">
        <v>33</v>
      </c>
      <c r="U8529" s="4">
        <v>37</v>
      </c>
      <c r="V8529" s="13">
        <v>31</v>
      </c>
      <c r="W8529" s="4">
        <v>31</v>
      </c>
      <c r="X8529" s="4">
        <v>36</v>
      </c>
      <c r="Y8529">
        <f t="shared" si="1610"/>
        <v>0</v>
      </c>
      <c r="Z8529">
        <f t="shared" si="1611"/>
        <v>0</v>
      </c>
    </row>
    <row r="8530" spans="2:26" x14ac:dyDescent="0.25">
      <c r="B8530" s="11">
        <f t="shared" si="1612"/>
        <v>44916.916666646008</v>
      </c>
      <c r="C8530" s="1">
        <f t="shared" si="1603"/>
        <v>12</v>
      </c>
      <c r="D8530" s="1">
        <f t="shared" si="1604"/>
        <v>3</v>
      </c>
      <c r="E8530" s="12">
        <f t="shared" si="1605"/>
        <v>23</v>
      </c>
      <c r="F8530" s="124" t="str">
        <f t="shared" si="1606"/>
        <v>0</v>
      </c>
      <c r="G8530" s="1">
        <f ca="1">(OFFSET(O8530,0,MATCH(Customer!$J$6,'CDH &amp; HDH'!$P$11:$X$11,0)))</f>
        <v>27</v>
      </c>
      <c r="H8530" s="1" t="str">
        <f t="shared" si="1607"/>
        <v>Heating</v>
      </c>
      <c r="I8530" s="1">
        <f ca="1">OFFSET(IF($H8530="Cooling",Customer!$C$25,Customer!$C$52),E8530,D8530)</f>
        <v>66</v>
      </c>
      <c r="J8530" s="1">
        <f ca="1">OFFSET(IF($H8530="Cooling",Customer!$L$25,Customer!$L$52),$E8530,$D8530)</f>
        <v>64</v>
      </c>
      <c r="K8530" s="16">
        <f t="shared" si="1608"/>
        <v>0</v>
      </c>
      <c r="L8530" s="16">
        <f t="shared" si="1609"/>
        <v>0</v>
      </c>
      <c r="M8530" s="17">
        <f t="shared" ca="1" si="1601"/>
        <v>39</v>
      </c>
      <c r="N8530" s="17">
        <f t="shared" ca="1" si="1602"/>
        <v>37</v>
      </c>
      <c r="O8530" s="4"/>
      <c r="P8530" s="4">
        <v>36</v>
      </c>
      <c r="Q8530" s="4">
        <v>26</v>
      </c>
      <c r="R8530" s="4">
        <v>20</v>
      </c>
      <c r="S8530" s="4">
        <v>31</v>
      </c>
      <c r="T8530" s="4">
        <v>30</v>
      </c>
      <c r="U8530" s="4">
        <v>38</v>
      </c>
      <c r="V8530" s="13">
        <v>27</v>
      </c>
      <c r="W8530" s="4">
        <v>31</v>
      </c>
      <c r="X8530" s="4">
        <v>35</v>
      </c>
      <c r="Y8530">
        <f t="shared" si="1610"/>
        <v>0</v>
      </c>
      <c r="Z8530">
        <f t="shared" si="1611"/>
        <v>0</v>
      </c>
    </row>
    <row r="8531" spans="2:26" x14ac:dyDescent="0.25">
      <c r="B8531" s="11">
        <f t="shared" si="1612"/>
        <v>44916.958333312672</v>
      </c>
      <c r="C8531" s="1">
        <f t="shared" si="1603"/>
        <v>12</v>
      </c>
      <c r="D8531" s="1">
        <f t="shared" si="1604"/>
        <v>3</v>
      </c>
      <c r="E8531" s="12">
        <f t="shared" si="1605"/>
        <v>24</v>
      </c>
      <c r="F8531" s="124" t="str">
        <f t="shared" si="1606"/>
        <v>0</v>
      </c>
      <c r="G8531" s="1">
        <f ca="1">(OFFSET(O8531,0,MATCH(Customer!$J$6,'CDH &amp; HDH'!$P$11:$X$11,0)))</f>
        <v>27</v>
      </c>
      <c r="H8531" s="1" t="str">
        <f t="shared" si="1607"/>
        <v>Heating</v>
      </c>
      <c r="I8531" s="1">
        <f ca="1">OFFSET(IF($H8531="Cooling",Customer!$C$25,Customer!$C$52),E8531,D8531)</f>
        <v>66</v>
      </c>
      <c r="J8531" s="1">
        <f ca="1">OFFSET(IF($H8531="Cooling",Customer!$L$25,Customer!$L$52),$E8531,$D8531)</f>
        <v>64</v>
      </c>
      <c r="K8531" s="16">
        <f t="shared" si="1608"/>
        <v>0</v>
      </c>
      <c r="L8531" s="16">
        <f t="shared" si="1609"/>
        <v>0</v>
      </c>
      <c r="M8531" s="17">
        <f t="shared" ca="1" si="1601"/>
        <v>39</v>
      </c>
      <c r="N8531" s="17">
        <f t="shared" ca="1" si="1602"/>
        <v>37</v>
      </c>
      <c r="O8531" s="4"/>
      <c r="P8531" s="4">
        <v>35</v>
      </c>
      <c r="Q8531" s="4">
        <v>26</v>
      </c>
      <c r="R8531" s="4">
        <v>19</v>
      </c>
      <c r="S8531" s="4">
        <v>32</v>
      </c>
      <c r="T8531" s="4">
        <v>29</v>
      </c>
      <c r="U8531" s="4">
        <v>38</v>
      </c>
      <c r="V8531" s="13">
        <v>27</v>
      </c>
      <c r="W8531" s="4">
        <v>30</v>
      </c>
      <c r="X8531" s="4">
        <v>35</v>
      </c>
      <c r="Y8531">
        <f t="shared" si="1610"/>
        <v>0</v>
      </c>
      <c r="Z8531">
        <f t="shared" si="1611"/>
        <v>0</v>
      </c>
    </row>
    <row r="8532" spans="2:26" x14ac:dyDescent="0.25">
      <c r="B8532" s="11">
        <f t="shared" si="1612"/>
        <v>44916.999999979336</v>
      </c>
      <c r="C8532" s="1">
        <f t="shared" si="1603"/>
        <v>12</v>
      </c>
      <c r="D8532" s="1">
        <f t="shared" si="1604"/>
        <v>4</v>
      </c>
      <c r="E8532" s="12">
        <f t="shared" si="1605"/>
        <v>1</v>
      </c>
      <c r="F8532" s="124" t="str">
        <f t="shared" si="1606"/>
        <v>0</v>
      </c>
      <c r="G8532" s="1">
        <f ca="1">(OFFSET(O8532,0,MATCH(Customer!$J$6,'CDH &amp; HDH'!$P$11:$X$11,0)))</f>
        <v>27</v>
      </c>
      <c r="H8532" s="1" t="str">
        <f t="shared" si="1607"/>
        <v>Heating</v>
      </c>
      <c r="I8532" s="1">
        <f ca="1">OFFSET(IF($H8532="Cooling",Customer!$C$25,Customer!$C$52),E8532,D8532)</f>
        <v>66</v>
      </c>
      <c r="J8532" s="1">
        <f ca="1">OFFSET(IF($H8532="Cooling",Customer!$L$25,Customer!$L$52),$E8532,$D8532)</f>
        <v>64</v>
      </c>
      <c r="K8532" s="16">
        <f t="shared" si="1608"/>
        <v>0</v>
      </c>
      <c r="L8532" s="16">
        <f t="shared" si="1609"/>
        <v>0</v>
      </c>
      <c r="M8532" s="17">
        <f t="shared" ca="1" si="1601"/>
        <v>39</v>
      </c>
      <c r="N8532" s="17">
        <f t="shared" ca="1" si="1602"/>
        <v>37</v>
      </c>
      <c r="O8532" s="4"/>
      <c r="P8532" s="4">
        <v>35</v>
      </c>
      <c r="Q8532" s="4">
        <v>25</v>
      </c>
      <c r="R8532" s="4">
        <v>19</v>
      </c>
      <c r="S8532" s="4">
        <v>32</v>
      </c>
      <c r="T8532" s="4">
        <v>28</v>
      </c>
      <c r="U8532" s="4">
        <v>37</v>
      </c>
      <c r="V8532" s="13">
        <v>27</v>
      </c>
      <c r="W8532" s="4">
        <v>30</v>
      </c>
      <c r="X8532" s="4">
        <v>35</v>
      </c>
      <c r="Y8532">
        <f t="shared" si="1610"/>
        <v>0</v>
      </c>
      <c r="Z8532">
        <f t="shared" si="1611"/>
        <v>0</v>
      </c>
    </row>
    <row r="8533" spans="2:26" x14ac:dyDescent="0.25">
      <c r="B8533" s="11">
        <f t="shared" si="1612"/>
        <v>44917.041666646001</v>
      </c>
      <c r="C8533" s="1">
        <f t="shared" si="1603"/>
        <v>12</v>
      </c>
      <c r="D8533" s="1">
        <f t="shared" si="1604"/>
        <v>4</v>
      </c>
      <c r="E8533" s="12">
        <f t="shared" si="1605"/>
        <v>2</v>
      </c>
      <c r="F8533" s="124" t="str">
        <f t="shared" si="1606"/>
        <v>0</v>
      </c>
      <c r="G8533" s="1">
        <f ca="1">(OFFSET(O8533,0,MATCH(Customer!$J$6,'CDH &amp; HDH'!$P$11:$X$11,0)))</f>
        <v>26</v>
      </c>
      <c r="H8533" s="1" t="str">
        <f t="shared" si="1607"/>
        <v>Heating</v>
      </c>
      <c r="I8533" s="1">
        <f ca="1">OFFSET(IF($H8533="Cooling",Customer!$C$25,Customer!$C$52),E8533,D8533)</f>
        <v>66</v>
      </c>
      <c r="J8533" s="1">
        <f ca="1">OFFSET(IF($H8533="Cooling",Customer!$L$25,Customer!$L$52),$E8533,$D8533)</f>
        <v>64</v>
      </c>
      <c r="K8533" s="16">
        <f t="shared" si="1608"/>
        <v>0</v>
      </c>
      <c r="L8533" s="16">
        <f t="shared" si="1609"/>
        <v>0</v>
      </c>
      <c r="M8533" s="17">
        <f t="shared" ca="1" si="1601"/>
        <v>40</v>
      </c>
      <c r="N8533" s="17">
        <f t="shared" ca="1" si="1602"/>
        <v>38</v>
      </c>
      <c r="O8533" s="4"/>
      <c r="P8533" s="4">
        <v>35</v>
      </c>
      <c r="Q8533" s="4">
        <v>25</v>
      </c>
      <c r="R8533" s="4">
        <v>18</v>
      </c>
      <c r="S8533" s="4">
        <v>34</v>
      </c>
      <c r="T8533" s="4">
        <v>26</v>
      </c>
      <c r="U8533" s="4">
        <v>35</v>
      </c>
      <c r="V8533" s="13">
        <v>26</v>
      </c>
      <c r="W8533" s="4">
        <v>29</v>
      </c>
      <c r="X8533" s="4">
        <v>35</v>
      </c>
      <c r="Y8533">
        <f t="shared" si="1610"/>
        <v>0</v>
      </c>
      <c r="Z8533">
        <f t="shared" si="1611"/>
        <v>0</v>
      </c>
    </row>
    <row r="8534" spans="2:26" x14ac:dyDescent="0.25">
      <c r="B8534" s="11">
        <f t="shared" si="1612"/>
        <v>44917.083333312665</v>
      </c>
      <c r="C8534" s="1">
        <f t="shared" si="1603"/>
        <v>12</v>
      </c>
      <c r="D8534" s="1">
        <f t="shared" si="1604"/>
        <v>4</v>
      </c>
      <c r="E8534" s="12">
        <f t="shared" si="1605"/>
        <v>3</v>
      </c>
      <c r="F8534" s="124" t="str">
        <f t="shared" si="1606"/>
        <v>0</v>
      </c>
      <c r="G8534" s="1">
        <f ca="1">(OFFSET(O8534,0,MATCH(Customer!$J$6,'CDH &amp; HDH'!$P$11:$X$11,0)))</f>
        <v>26</v>
      </c>
      <c r="H8534" s="1" t="str">
        <f t="shared" si="1607"/>
        <v>Heating</v>
      </c>
      <c r="I8534" s="1">
        <f ca="1">OFFSET(IF($H8534="Cooling",Customer!$C$25,Customer!$C$52),E8534,D8534)</f>
        <v>66</v>
      </c>
      <c r="J8534" s="1">
        <f ca="1">OFFSET(IF($H8534="Cooling",Customer!$L$25,Customer!$L$52),$E8534,$D8534)</f>
        <v>64</v>
      </c>
      <c r="K8534" s="16">
        <f t="shared" si="1608"/>
        <v>0</v>
      </c>
      <c r="L8534" s="16">
        <f t="shared" si="1609"/>
        <v>0</v>
      </c>
      <c r="M8534" s="17">
        <f t="shared" ca="1" si="1601"/>
        <v>40</v>
      </c>
      <c r="N8534" s="17">
        <f t="shared" ca="1" si="1602"/>
        <v>38</v>
      </c>
      <c r="O8534" s="4"/>
      <c r="P8534" s="4">
        <v>35</v>
      </c>
      <c r="Q8534" s="4">
        <v>25</v>
      </c>
      <c r="R8534" s="4">
        <v>18</v>
      </c>
      <c r="S8534" s="4">
        <v>33</v>
      </c>
      <c r="T8534" s="4">
        <v>27</v>
      </c>
      <c r="U8534" s="4">
        <v>36</v>
      </c>
      <c r="V8534" s="13">
        <v>26</v>
      </c>
      <c r="W8534" s="4">
        <v>29</v>
      </c>
      <c r="X8534" s="4">
        <v>34</v>
      </c>
      <c r="Y8534">
        <f t="shared" si="1610"/>
        <v>0</v>
      </c>
      <c r="Z8534">
        <f t="shared" si="1611"/>
        <v>0</v>
      </c>
    </row>
    <row r="8535" spans="2:26" x14ac:dyDescent="0.25">
      <c r="B8535" s="11">
        <f t="shared" si="1612"/>
        <v>44917.124999979329</v>
      </c>
      <c r="C8535" s="1">
        <f t="shared" si="1603"/>
        <v>12</v>
      </c>
      <c r="D8535" s="1">
        <f t="shared" si="1604"/>
        <v>4</v>
      </c>
      <c r="E8535" s="12">
        <f t="shared" si="1605"/>
        <v>4</v>
      </c>
      <c r="F8535" s="124" t="str">
        <f t="shared" si="1606"/>
        <v>0</v>
      </c>
      <c r="G8535" s="1">
        <f ca="1">(OFFSET(O8535,0,MATCH(Customer!$J$6,'CDH &amp; HDH'!$P$11:$X$11,0)))</f>
        <v>26</v>
      </c>
      <c r="H8535" s="1" t="str">
        <f t="shared" si="1607"/>
        <v>Heating</v>
      </c>
      <c r="I8535" s="1">
        <f ca="1">OFFSET(IF($H8535="Cooling",Customer!$C$25,Customer!$C$52),E8535,D8535)</f>
        <v>66</v>
      </c>
      <c r="J8535" s="1">
        <f ca="1">OFFSET(IF($H8535="Cooling",Customer!$L$25,Customer!$L$52),$E8535,$D8535)</f>
        <v>64</v>
      </c>
      <c r="K8535" s="16">
        <f t="shared" si="1608"/>
        <v>0</v>
      </c>
      <c r="L8535" s="16">
        <f t="shared" si="1609"/>
        <v>0</v>
      </c>
      <c r="M8535" s="17">
        <f t="shared" ca="1" si="1601"/>
        <v>40</v>
      </c>
      <c r="N8535" s="17">
        <f t="shared" ca="1" si="1602"/>
        <v>38</v>
      </c>
      <c r="O8535" s="4"/>
      <c r="P8535" s="4">
        <v>34</v>
      </c>
      <c r="Q8535" s="4">
        <v>25</v>
      </c>
      <c r="R8535" s="4">
        <v>17</v>
      </c>
      <c r="S8535" s="4">
        <v>34</v>
      </c>
      <c r="T8535" s="4">
        <v>29</v>
      </c>
      <c r="U8535" s="4">
        <v>35</v>
      </c>
      <c r="V8535" s="13">
        <v>26</v>
      </c>
      <c r="W8535" s="4">
        <v>29</v>
      </c>
      <c r="X8535" s="4">
        <v>33</v>
      </c>
      <c r="Y8535">
        <f t="shared" si="1610"/>
        <v>0</v>
      </c>
      <c r="Z8535">
        <f t="shared" si="1611"/>
        <v>0</v>
      </c>
    </row>
    <row r="8536" spans="2:26" x14ac:dyDescent="0.25">
      <c r="B8536" s="11">
        <f t="shared" si="1612"/>
        <v>44917.166666645993</v>
      </c>
      <c r="C8536" s="1">
        <f t="shared" si="1603"/>
        <v>12</v>
      </c>
      <c r="D8536" s="1">
        <f t="shared" si="1604"/>
        <v>4</v>
      </c>
      <c r="E8536" s="12">
        <f t="shared" si="1605"/>
        <v>5</v>
      </c>
      <c r="F8536" s="124" t="str">
        <f t="shared" si="1606"/>
        <v>0</v>
      </c>
      <c r="G8536" s="1">
        <f ca="1">(OFFSET(O8536,0,MATCH(Customer!$J$6,'CDH &amp; HDH'!$P$11:$X$11,0)))</f>
        <v>26</v>
      </c>
      <c r="H8536" s="1" t="str">
        <f t="shared" si="1607"/>
        <v>Heating</v>
      </c>
      <c r="I8536" s="1">
        <f ca="1">OFFSET(IF($H8536="Cooling",Customer!$C$25,Customer!$C$52),E8536,D8536)</f>
        <v>66</v>
      </c>
      <c r="J8536" s="1">
        <f ca="1">OFFSET(IF($H8536="Cooling",Customer!$L$25,Customer!$L$52),$E8536,$D8536)</f>
        <v>64</v>
      </c>
      <c r="K8536" s="16">
        <f t="shared" si="1608"/>
        <v>0</v>
      </c>
      <c r="L8536" s="16">
        <f t="shared" si="1609"/>
        <v>0</v>
      </c>
      <c r="M8536" s="17">
        <f t="shared" ca="1" si="1601"/>
        <v>40</v>
      </c>
      <c r="N8536" s="17">
        <f t="shared" ca="1" si="1602"/>
        <v>38</v>
      </c>
      <c r="O8536" s="4"/>
      <c r="P8536" s="4">
        <v>33</v>
      </c>
      <c r="Q8536" s="4">
        <v>26</v>
      </c>
      <c r="R8536" s="4">
        <v>17</v>
      </c>
      <c r="S8536" s="4">
        <v>34</v>
      </c>
      <c r="T8536" s="4">
        <v>30</v>
      </c>
      <c r="U8536" s="4">
        <v>32</v>
      </c>
      <c r="V8536" s="13">
        <v>26</v>
      </c>
      <c r="W8536" s="4">
        <v>29</v>
      </c>
      <c r="X8536" s="4">
        <v>33</v>
      </c>
      <c r="Y8536">
        <f t="shared" si="1610"/>
        <v>0</v>
      </c>
      <c r="Z8536">
        <f t="shared" si="1611"/>
        <v>0</v>
      </c>
    </row>
    <row r="8537" spans="2:26" x14ac:dyDescent="0.25">
      <c r="B8537" s="11">
        <f t="shared" si="1612"/>
        <v>44917.208333312657</v>
      </c>
      <c r="C8537" s="1">
        <f t="shared" si="1603"/>
        <v>12</v>
      </c>
      <c r="D8537" s="1">
        <f t="shared" si="1604"/>
        <v>4</v>
      </c>
      <c r="E8537" s="12">
        <f t="shared" si="1605"/>
        <v>6</v>
      </c>
      <c r="F8537" s="124" t="str">
        <f t="shared" si="1606"/>
        <v>0</v>
      </c>
      <c r="G8537" s="1">
        <f ca="1">(OFFSET(O8537,0,MATCH(Customer!$J$6,'CDH &amp; HDH'!$P$11:$X$11,0)))</f>
        <v>26</v>
      </c>
      <c r="H8537" s="1" t="str">
        <f t="shared" si="1607"/>
        <v>Heating</v>
      </c>
      <c r="I8537" s="1">
        <f ca="1">OFFSET(IF($H8537="Cooling",Customer!$C$25,Customer!$C$52),E8537,D8537)</f>
        <v>66</v>
      </c>
      <c r="J8537" s="1">
        <f ca="1">OFFSET(IF($H8537="Cooling",Customer!$L$25,Customer!$L$52),$E8537,$D8537)</f>
        <v>64</v>
      </c>
      <c r="K8537" s="16">
        <f t="shared" si="1608"/>
        <v>0</v>
      </c>
      <c r="L8537" s="16">
        <f t="shared" si="1609"/>
        <v>0</v>
      </c>
      <c r="M8537" s="17">
        <f t="shared" ca="1" si="1601"/>
        <v>40</v>
      </c>
      <c r="N8537" s="17">
        <f t="shared" ca="1" si="1602"/>
        <v>38</v>
      </c>
      <c r="O8537" s="4"/>
      <c r="P8537" s="4">
        <v>31</v>
      </c>
      <c r="Q8537" s="4">
        <v>26</v>
      </c>
      <c r="R8537" s="4">
        <v>17</v>
      </c>
      <c r="S8537" s="4">
        <v>34</v>
      </c>
      <c r="T8537" s="4">
        <v>30</v>
      </c>
      <c r="U8537" s="4">
        <v>30</v>
      </c>
      <c r="V8537" s="13">
        <v>26</v>
      </c>
      <c r="W8537" s="4">
        <v>28</v>
      </c>
      <c r="X8537" s="4">
        <v>33</v>
      </c>
      <c r="Y8537">
        <f t="shared" si="1610"/>
        <v>0</v>
      </c>
      <c r="Z8537">
        <f t="shared" si="1611"/>
        <v>0</v>
      </c>
    </row>
    <row r="8538" spans="2:26" x14ac:dyDescent="0.25">
      <c r="B8538" s="11">
        <f t="shared" si="1612"/>
        <v>44917.249999979322</v>
      </c>
      <c r="C8538" s="1">
        <f t="shared" si="1603"/>
        <v>12</v>
      </c>
      <c r="D8538" s="1">
        <f t="shared" si="1604"/>
        <v>4</v>
      </c>
      <c r="E8538" s="12">
        <f t="shared" si="1605"/>
        <v>7</v>
      </c>
      <c r="F8538" s="124" t="str">
        <f t="shared" si="1606"/>
        <v>0</v>
      </c>
      <c r="G8538" s="1">
        <f ca="1">(OFFSET(O8538,0,MATCH(Customer!$J$6,'CDH &amp; HDH'!$P$11:$X$11,0)))</f>
        <v>25</v>
      </c>
      <c r="H8538" s="1" t="str">
        <f t="shared" si="1607"/>
        <v>Heating</v>
      </c>
      <c r="I8538" s="1">
        <f ca="1">OFFSET(IF($H8538="Cooling",Customer!$C$25,Customer!$C$52),E8538,D8538)</f>
        <v>66</v>
      </c>
      <c r="J8538" s="1">
        <f ca="1">OFFSET(IF($H8538="Cooling",Customer!$L$25,Customer!$L$52),$E8538,$D8538)</f>
        <v>64</v>
      </c>
      <c r="K8538" s="16">
        <f t="shared" si="1608"/>
        <v>0</v>
      </c>
      <c r="L8538" s="16">
        <f t="shared" si="1609"/>
        <v>0</v>
      </c>
      <c r="M8538" s="17">
        <f t="shared" ca="1" si="1601"/>
        <v>41</v>
      </c>
      <c r="N8538" s="17">
        <f t="shared" ca="1" si="1602"/>
        <v>39</v>
      </c>
      <c r="O8538" s="4"/>
      <c r="P8538" s="4">
        <v>31</v>
      </c>
      <c r="Q8538" s="4">
        <v>26</v>
      </c>
      <c r="R8538" s="4">
        <v>17</v>
      </c>
      <c r="S8538" s="4">
        <v>34</v>
      </c>
      <c r="T8538" s="4">
        <v>30</v>
      </c>
      <c r="U8538" s="4">
        <v>29</v>
      </c>
      <c r="V8538" s="13">
        <v>25</v>
      </c>
      <c r="W8538" s="4">
        <v>28</v>
      </c>
      <c r="X8538" s="4">
        <v>32</v>
      </c>
      <c r="Y8538">
        <f t="shared" si="1610"/>
        <v>0</v>
      </c>
      <c r="Z8538">
        <f t="shared" si="1611"/>
        <v>0</v>
      </c>
    </row>
    <row r="8539" spans="2:26" x14ac:dyDescent="0.25">
      <c r="B8539" s="11">
        <f t="shared" si="1612"/>
        <v>44917.291666645986</v>
      </c>
      <c r="C8539" s="1">
        <f t="shared" si="1603"/>
        <v>12</v>
      </c>
      <c r="D8539" s="1">
        <f t="shared" si="1604"/>
        <v>4</v>
      </c>
      <c r="E8539" s="12">
        <f t="shared" si="1605"/>
        <v>8</v>
      </c>
      <c r="F8539" s="124" t="str">
        <f t="shared" si="1606"/>
        <v>0</v>
      </c>
      <c r="G8539" s="1">
        <f ca="1">(OFFSET(O8539,0,MATCH(Customer!$J$6,'CDH &amp; HDH'!$P$11:$X$11,0)))</f>
        <v>25</v>
      </c>
      <c r="H8539" s="1" t="str">
        <f t="shared" si="1607"/>
        <v>Heating</v>
      </c>
      <c r="I8539" s="1">
        <f ca="1">OFFSET(IF($H8539="Cooling",Customer!$C$25,Customer!$C$52),E8539,D8539)</f>
        <v>70</v>
      </c>
      <c r="J8539" s="1">
        <f ca="1">OFFSET(IF($H8539="Cooling",Customer!$L$25,Customer!$L$52),$E8539,$D8539)</f>
        <v>70</v>
      </c>
      <c r="K8539" s="16">
        <f t="shared" si="1608"/>
        <v>0</v>
      </c>
      <c r="L8539" s="16">
        <f t="shared" si="1609"/>
        <v>0</v>
      </c>
      <c r="M8539" s="17">
        <f t="shared" ca="1" si="1601"/>
        <v>45</v>
      </c>
      <c r="N8539" s="17">
        <f t="shared" ca="1" si="1602"/>
        <v>45</v>
      </c>
      <c r="O8539" s="4"/>
      <c r="P8539" s="4">
        <v>31</v>
      </c>
      <c r="Q8539" s="4">
        <v>26</v>
      </c>
      <c r="R8539" s="4">
        <v>18</v>
      </c>
      <c r="S8539" s="4">
        <v>36</v>
      </c>
      <c r="T8539" s="4">
        <v>31</v>
      </c>
      <c r="U8539" s="4">
        <v>31</v>
      </c>
      <c r="V8539" s="13">
        <v>25</v>
      </c>
      <c r="W8539" s="4">
        <v>26</v>
      </c>
      <c r="X8539" s="4">
        <v>31</v>
      </c>
      <c r="Y8539">
        <f t="shared" si="1610"/>
        <v>0</v>
      </c>
      <c r="Z8539">
        <f t="shared" si="1611"/>
        <v>0</v>
      </c>
    </row>
    <row r="8540" spans="2:26" x14ac:dyDescent="0.25">
      <c r="B8540" s="11">
        <f t="shared" si="1612"/>
        <v>44917.33333331265</v>
      </c>
      <c r="C8540" s="1">
        <f t="shared" si="1603"/>
        <v>12</v>
      </c>
      <c r="D8540" s="1">
        <f t="shared" si="1604"/>
        <v>4</v>
      </c>
      <c r="E8540" s="12">
        <f t="shared" si="1605"/>
        <v>9</v>
      </c>
      <c r="F8540" s="124" t="str">
        <f t="shared" si="1606"/>
        <v>0</v>
      </c>
      <c r="G8540" s="1">
        <f ca="1">(OFFSET(O8540,0,MATCH(Customer!$J$6,'CDH &amp; HDH'!$P$11:$X$11,0)))</f>
        <v>25</v>
      </c>
      <c r="H8540" s="1" t="str">
        <f t="shared" si="1607"/>
        <v>Heating</v>
      </c>
      <c r="I8540" s="1">
        <f ca="1">OFFSET(IF($H8540="Cooling",Customer!$C$25,Customer!$C$52),E8540,D8540)</f>
        <v>70</v>
      </c>
      <c r="J8540" s="1">
        <f ca="1">OFFSET(IF($H8540="Cooling",Customer!$L$25,Customer!$L$52),$E8540,$D8540)</f>
        <v>70</v>
      </c>
      <c r="K8540" s="16">
        <f t="shared" si="1608"/>
        <v>0</v>
      </c>
      <c r="L8540" s="16">
        <f t="shared" si="1609"/>
        <v>0</v>
      </c>
      <c r="M8540" s="17">
        <f t="shared" ca="1" si="1601"/>
        <v>45</v>
      </c>
      <c r="N8540" s="17">
        <f t="shared" ca="1" si="1602"/>
        <v>45</v>
      </c>
      <c r="O8540" s="4"/>
      <c r="P8540" s="4">
        <v>32</v>
      </c>
      <c r="Q8540" s="4">
        <v>27</v>
      </c>
      <c r="R8540" s="4">
        <v>18</v>
      </c>
      <c r="S8540" s="4">
        <v>36</v>
      </c>
      <c r="T8540" s="4">
        <v>31</v>
      </c>
      <c r="U8540" s="4">
        <v>35</v>
      </c>
      <c r="V8540" s="13">
        <v>25</v>
      </c>
      <c r="W8540" s="4">
        <v>26</v>
      </c>
      <c r="X8540" s="4">
        <v>32</v>
      </c>
      <c r="Y8540">
        <f t="shared" si="1610"/>
        <v>0</v>
      </c>
      <c r="Z8540">
        <f t="shared" si="1611"/>
        <v>0</v>
      </c>
    </row>
    <row r="8541" spans="2:26" x14ac:dyDescent="0.25">
      <c r="B8541" s="11">
        <f t="shared" si="1612"/>
        <v>44917.374999979314</v>
      </c>
      <c r="C8541" s="1">
        <f t="shared" si="1603"/>
        <v>12</v>
      </c>
      <c r="D8541" s="1">
        <f t="shared" si="1604"/>
        <v>4</v>
      </c>
      <c r="E8541" s="12">
        <f t="shared" si="1605"/>
        <v>10</v>
      </c>
      <c r="F8541" s="124" t="str">
        <f t="shared" si="1606"/>
        <v>0</v>
      </c>
      <c r="G8541" s="1">
        <f ca="1">(OFFSET(O8541,0,MATCH(Customer!$J$6,'CDH &amp; HDH'!$P$11:$X$11,0)))</f>
        <v>26</v>
      </c>
      <c r="H8541" s="1" t="str">
        <f t="shared" si="1607"/>
        <v>Heating</v>
      </c>
      <c r="I8541" s="1">
        <f ca="1">OFFSET(IF($H8541="Cooling",Customer!$C$25,Customer!$C$52),E8541,D8541)</f>
        <v>70</v>
      </c>
      <c r="J8541" s="1">
        <f ca="1">OFFSET(IF($H8541="Cooling",Customer!$L$25,Customer!$L$52),$E8541,$D8541)</f>
        <v>70</v>
      </c>
      <c r="K8541" s="16">
        <f t="shared" si="1608"/>
        <v>0</v>
      </c>
      <c r="L8541" s="16">
        <f t="shared" si="1609"/>
        <v>0</v>
      </c>
      <c r="M8541" s="17">
        <f t="shared" ca="1" si="1601"/>
        <v>44</v>
      </c>
      <c r="N8541" s="17">
        <f t="shared" ca="1" si="1602"/>
        <v>44</v>
      </c>
      <c r="O8541" s="4"/>
      <c r="P8541" s="4">
        <v>34</v>
      </c>
      <c r="Q8541" s="4">
        <v>27</v>
      </c>
      <c r="R8541" s="4">
        <v>19</v>
      </c>
      <c r="S8541" s="4">
        <v>37</v>
      </c>
      <c r="T8541" s="4">
        <v>32</v>
      </c>
      <c r="U8541" s="4">
        <v>38</v>
      </c>
      <c r="V8541" s="13">
        <v>26</v>
      </c>
      <c r="W8541" s="4">
        <v>28</v>
      </c>
      <c r="X8541" s="4">
        <v>34</v>
      </c>
      <c r="Y8541">
        <f t="shared" si="1610"/>
        <v>0</v>
      </c>
      <c r="Z8541">
        <f t="shared" si="1611"/>
        <v>0</v>
      </c>
    </row>
    <row r="8542" spans="2:26" x14ac:dyDescent="0.25">
      <c r="B8542" s="11">
        <f t="shared" si="1612"/>
        <v>44917.416666645979</v>
      </c>
      <c r="C8542" s="1">
        <f t="shared" si="1603"/>
        <v>12</v>
      </c>
      <c r="D8542" s="1">
        <f t="shared" si="1604"/>
        <v>4</v>
      </c>
      <c r="E8542" s="12">
        <f t="shared" si="1605"/>
        <v>11</v>
      </c>
      <c r="F8542" s="124" t="str">
        <f t="shared" si="1606"/>
        <v>0</v>
      </c>
      <c r="G8542" s="1">
        <f ca="1">(OFFSET(O8542,0,MATCH(Customer!$J$6,'CDH &amp; HDH'!$P$11:$X$11,0)))</f>
        <v>27</v>
      </c>
      <c r="H8542" s="1" t="str">
        <f t="shared" si="1607"/>
        <v>Heating</v>
      </c>
      <c r="I8542" s="1">
        <f ca="1">OFFSET(IF($H8542="Cooling",Customer!$C$25,Customer!$C$52),E8542,D8542)</f>
        <v>70</v>
      </c>
      <c r="J8542" s="1">
        <f ca="1">OFFSET(IF($H8542="Cooling",Customer!$L$25,Customer!$L$52),$E8542,$D8542)</f>
        <v>70</v>
      </c>
      <c r="K8542" s="16">
        <f t="shared" si="1608"/>
        <v>0</v>
      </c>
      <c r="L8542" s="16">
        <f t="shared" si="1609"/>
        <v>0</v>
      </c>
      <c r="M8542" s="17">
        <f t="shared" ca="1" si="1601"/>
        <v>43</v>
      </c>
      <c r="N8542" s="17">
        <f t="shared" ca="1" si="1602"/>
        <v>43</v>
      </c>
      <c r="O8542" s="4"/>
      <c r="P8542" s="4">
        <v>36</v>
      </c>
      <c r="Q8542" s="4">
        <v>28</v>
      </c>
      <c r="R8542" s="4">
        <v>20</v>
      </c>
      <c r="S8542" s="4">
        <v>37</v>
      </c>
      <c r="T8542" s="4">
        <v>33</v>
      </c>
      <c r="U8542" s="4">
        <v>40</v>
      </c>
      <c r="V8542" s="13">
        <v>27</v>
      </c>
      <c r="W8542" s="4">
        <v>29</v>
      </c>
      <c r="X8542" s="4">
        <v>34</v>
      </c>
      <c r="Y8542">
        <f t="shared" si="1610"/>
        <v>0</v>
      </c>
      <c r="Z8542">
        <f t="shared" si="1611"/>
        <v>0</v>
      </c>
    </row>
    <row r="8543" spans="2:26" x14ac:dyDescent="0.25">
      <c r="B8543" s="11">
        <f t="shared" si="1612"/>
        <v>44917.458333312643</v>
      </c>
      <c r="C8543" s="1">
        <f t="shared" si="1603"/>
        <v>12</v>
      </c>
      <c r="D8543" s="1">
        <f t="shared" si="1604"/>
        <v>4</v>
      </c>
      <c r="E8543" s="12">
        <f t="shared" si="1605"/>
        <v>12</v>
      </c>
      <c r="F8543" s="124" t="str">
        <f t="shared" si="1606"/>
        <v>0</v>
      </c>
      <c r="G8543" s="1">
        <f ca="1">(OFFSET(O8543,0,MATCH(Customer!$J$6,'CDH &amp; HDH'!$P$11:$X$11,0)))</f>
        <v>27</v>
      </c>
      <c r="H8543" s="1" t="str">
        <f t="shared" si="1607"/>
        <v>Heating</v>
      </c>
      <c r="I8543" s="1">
        <f ca="1">OFFSET(IF($H8543="Cooling",Customer!$C$25,Customer!$C$52),E8543,D8543)</f>
        <v>70</v>
      </c>
      <c r="J8543" s="1">
        <f ca="1">OFFSET(IF($H8543="Cooling",Customer!$L$25,Customer!$L$52),$E8543,$D8543)</f>
        <v>70</v>
      </c>
      <c r="K8543" s="16">
        <f t="shared" si="1608"/>
        <v>0</v>
      </c>
      <c r="L8543" s="16">
        <f t="shared" si="1609"/>
        <v>0</v>
      </c>
      <c r="M8543" s="17">
        <f t="shared" ca="1" si="1601"/>
        <v>43</v>
      </c>
      <c r="N8543" s="17">
        <f t="shared" ca="1" si="1602"/>
        <v>43</v>
      </c>
      <c r="O8543" s="4"/>
      <c r="P8543" s="4">
        <v>37</v>
      </c>
      <c r="Q8543" s="4">
        <v>28</v>
      </c>
      <c r="R8543" s="4">
        <v>20</v>
      </c>
      <c r="S8543" s="4">
        <v>37</v>
      </c>
      <c r="T8543" s="4">
        <v>34</v>
      </c>
      <c r="U8543" s="4">
        <v>41</v>
      </c>
      <c r="V8543" s="13">
        <v>27</v>
      </c>
      <c r="W8543" s="4">
        <v>30</v>
      </c>
      <c r="X8543" s="4">
        <v>36</v>
      </c>
      <c r="Y8543">
        <f t="shared" si="1610"/>
        <v>0</v>
      </c>
      <c r="Z8543">
        <f t="shared" si="1611"/>
        <v>0</v>
      </c>
    </row>
    <row r="8544" spans="2:26" x14ac:dyDescent="0.25">
      <c r="B8544" s="11">
        <f t="shared" si="1612"/>
        <v>44917.499999979307</v>
      </c>
      <c r="C8544" s="1">
        <f t="shared" si="1603"/>
        <v>12</v>
      </c>
      <c r="D8544" s="1">
        <f t="shared" si="1604"/>
        <v>4</v>
      </c>
      <c r="E8544" s="12">
        <f t="shared" si="1605"/>
        <v>13</v>
      </c>
      <c r="F8544" s="124" t="str">
        <f t="shared" si="1606"/>
        <v>0</v>
      </c>
      <c r="G8544" s="1">
        <f ca="1">(OFFSET(O8544,0,MATCH(Customer!$J$6,'CDH &amp; HDH'!$P$11:$X$11,0)))</f>
        <v>28</v>
      </c>
      <c r="H8544" s="1" t="str">
        <f t="shared" si="1607"/>
        <v>Heating</v>
      </c>
      <c r="I8544" s="1">
        <f ca="1">OFFSET(IF($H8544="Cooling",Customer!$C$25,Customer!$C$52),E8544,D8544)</f>
        <v>70</v>
      </c>
      <c r="J8544" s="1">
        <f ca="1">OFFSET(IF($H8544="Cooling",Customer!$L$25,Customer!$L$52),$E8544,$D8544)</f>
        <v>70</v>
      </c>
      <c r="K8544" s="16">
        <f t="shared" si="1608"/>
        <v>0</v>
      </c>
      <c r="L8544" s="16">
        <f t="shared" si="1609"/>
        <v>0</v>
      </c>
      <c r="M8544" s="17">
        <f t="shared" ca="1" si="1601"/>
        <v>42</v>
      </c>
      <c r="N8544" s="17">
        <f t="shared" ca="1" si="1602"/>
        <v>42</v>
      </c>
      <c r="O8544" s="4"/>
      <c r="P8544" s="4">
        <v>37</v>
      </c>
      <c r="Q8544" s="4">
        <v>29</v>
      </c>
      <c r="R8544" s="4">
        <v>21</v>
      </c>
      <c r="S8544" s="4">
        <v>38</v>
      </c>
      <c r="T8544" s="4">
        <v>34</v>
      </c>
      <c r="U8544" s="4">
        <v>41</v>
      </c>
      <c r="V8544" s="13">
        <v>28</v>
      </c>
      <c r="W8544" s="4">
        <v>30</v>
      </c>
      <c r="X8544" s="4">
        <v>37</v>
      </c>
      <c r="Y8544">
        <f t="shared" si="1610"/>
        <v>0</v>
      </c>
      <c r="Z8544">
        <f t="shared" si="1611"/>
        <v>0</v>
      </c>
    </row>
    <row r="8545" spans="2:26" x14ac:dyDescent="0.25">
      <c r="B8545" s="11">
        <f t="shared" si="1612"/>
        <v>44917.541666645971</v>
      </c>
      <c r="C8545" s="1">
        <f t="shared" si="1603"/>
        <v>12</v>
      </c>
      <c r="D8545" s="1">
        <f t="shared" si="1604"/>
        <v>4</v>
      </c>
      <c r="E8545" s="12">
        <f t="shared" si="1605"/>
        <v>14</v>
      </c>
      <c r="F8545" s="124" t="str">
        <f t="shared" si="1606"/>
        <v>0</v>
      </c>
      <c r="G8545" s="1">
        <f ca="1">(OFFSET(O8545,0,MATCH(Customer!$J$6,'CDH &amp; HDH'!$P$11:$X$11,0)))</f>
        <v>29</v>
      </c>
      <c r="H8545" s="1" t="str">
        <f t="shared" si="1607"/>
        <v>Heating</v>
      </c>
      <c r="I8545" s="1">
        <f ca="1">OFFSET(IF($H8545="Cooling",Customer!$C$25,Customer!$C$52),E8545,D8545)</f>
        <v>70</v>
      </c>
      <c r="J8545" s="1">
        <f ca="1">OFFSET(IF($H8545="Cooling",Customer!$L$25,Customer!$L$52),$E8545,$D8545)</f>
        <v>70</v>
      </c>
      <c r="K8545" s="16">
        <f t="shared" si="1608"/>
        <v>0</v>
      </c>
      <c r="L8545" s="16">
        <f t="shared" si="1609"/>
        <v>0</v>
      </c>
      <c r="M8545" s="17">
        <f t="shared" ca="1" si="1601"/>
        <v>41</v>
      </c>
      <c r="N8545" s="17">
        <f t="shared" ca="1" si="1602"/>
        <v>41</v>
      </c>
      <c r="O8545" s="4"/>
      <c r="P8545" s="4">
        <v>38</v>
      </c>
      <c r="Q8545" s="4">
        <v>29</v>
      </c>
      <c r="R8545" s="4">
        <v>21</v>
      </c>
      <c r="S8545" s="4">
        <v>38</v>
      </c>
      <c r="T8545" s="4">
        <v>35</v>
      </c>
      <c r="U8545" s="4">
        <v>42</v>
      </c>
      <c r="V8545" s="13">
        <v>29</v>
      </c>
      <c r="W8545" s="4">
        <v>31</v>
      </c>
      <c r="X8545" s="4">
        <v>38</v>
      </c>
      <c r="Y8545">
        <f t="shared" si="1610"/>
        <v>0</v>
      </c>
      <c r="Z8545">
        <f t="shared" si="1611"/>
        <v>0</v>
      </c>
    </row>
    <row r="8546" spans="2:26" x14ac:dyDescent="0.25">
      <c r="B8546" s="11">
        <f t="shared" si="1612"/>
        <v>44917.583333312636</v>
      </c>
      <c r="C8546" s="1">
        <f t="shared" si="1603"/>
        <v>12</v>
      </c>
      <c r="D8546" s="1">
        <f t="shared" si="1604"/>
        <v>4</v>
      </c>
      <c r="E8546" s="12">
        <f t="shared" si="1605"/>
        <v>15</v>
      </c>
      <c r="F8546" s="124" t="str">
        <f t="shared" si="1606"/>
        <v>0</v>
      </c>
      <c r="G8546" s="1">
        <f ca="1">(OFFSET(O8546,0,MATCH(Customer!$J$6,'CDH &amp; HDH'!$P$11:$X$11,0)))</f>
        <v>29</v>
      </c>
      <c r="H8546" s="1" t="str">
        <f t="shared" si="1607"/>
        <v>Heating</v>
      </c>
      <c r="I8546" s="1">
        <f ca="1">OFFSET(IF($H8546="Cooling",Customer!$C$25,Customer!$C$52),E8546,D8546)</f>
        <v>70</v>
      </c>
      <c r="J8546" s="1">
        <f ca="1">OFFSET(IF($H8546="Cooling",Customer!$L$25,Customer!$L$52),$E8546,$D8546)</f>
        <v>70</v>
      </c>
      <c r="K8546" s="16">
        <f t="shared" si="1608"/>
        <v>0</v>
      </c>
      <c r="L8546" s="16">
        <f t="shared" si="1609"/>
        <v>0</v>
      </c>
      <c r="M8546" s="17">
        <f t="shared" ca="1" si="1601"/>
        <v>41</v>
      </c>
      <c r="N8546" s="17">
        <f t="shared" ca="1" si="1602"/>
        <v>41</v>
      </c>
      <c r="O8546" s="4"/>
      <c r="P8546" s="4">
        <v>38</v>
      </c>
      <c r="Q8546" s="4">
        <v>29</v>
      </c>
      <c r="R8546" s="4">
        <v>21</v>
      </c>
      <c r="S8546" s="4">
        <v>38</v>
      </c>
      <c r="T8546" s="4">
        <v>36</v>
      </c>
      <c r="U8546" s="4">
        <v>42</v>
      </c>
      <c r="V8546" s="13">
        <v>29</v>
      </c>
      <c r="W8546" s="4">
        <v>32</v>
      </c>
      <c r="X8546" s="4">
        <v>39</v>
      </c>
      <c r="Y8546">
        <f t="shared" si="1610"/>
        <v>0</v>
      </c>
      <c r="Z8546">
        <f t="shared" si="1611"/>
        <v>0</v>
      </c>
    </row>
    <row r="8547" spans="2:26" x14ac:dyDescent="0.25">
      <c r="B8547" s="11">
        <f t="shared" si="1612"/>
        <v>44917.6249999793</v>
      </c>
      <c r="C8547" s="1">
        <f t="shared" si="1603"/>
        <v>12</v>
      </c>
      <c r="D8547" s="1">
        <f t="shared" si="1604"/>
        <v>4</v>
      </c>
      <c r="E8547" s="12">
        <f t="shared" si="1605"/>
        <v>16</v>
      </c>
      <c r="F8547" s="124" t="str">
        <f t="shared" si="1606"/>
        <v>0</v>
      </c>
      <c r="G8547" s="1">
        <f ca="1">(OFFSET(O8547,0,MATCH(Customer!$J$6,'CDH &amp; HDH'!$P$11:$X$11,0)))</f>
        <v>28</v>
      </c>
      <c r="H8547" s="1" t="str">
        <f t="shared" si="1607"/>
        <v>Heating</v>
      </c>
      <c r="I8547" s="1">
        <f ca="1">OFFSET(IF($H8547="Cooling",Customer!$C$25,Customer!$C$52),E8547,D8547)</f>
        <v>70</v>
      </c>
      <c r="J8547" s="1">
        <f ca="1">OFFSET(IF($H8547="Cooling",Customer!$L$25,Customer!$L$52),$E8547,$D8547)</f>
        <v>70</v>
      </c>
      <c r="K8547" s="16">
        <f t="shared" si="1608"/>
        <v>0</v>
      </c>
      <c r="L8547" s="16">
        <f t="shared" si="1609"/>
        <v>0</v>
      </c>
      <c r="M8547" s="17">
        <f t="shared" ca="1" si="1601"/>
        <v>42</v>
      </c>
      <c r="N8547" s="17">
        <f t="shared" ca="1" si="1602"/>
        <v>42</v>
      </c>
      <c r="O8547" s="4"/>
      <c r="P8547" s="4">
        <v>37</v>
      </c>
      <c r="Q8547" s="4">
        <v>30</v>
      </c>
      <c r="R8547" s="4">
        <v>21</v>
      </c>
      <c r="S8547" s="4">
        <v>38</v>
      </c>
      <c r="T8547" s="4">
        <v>36</v>
      </c>
      <c r="U8547" s="4">
        <v>40</v>
      </c>
      <c r="V8547" s="13">
        <v>28</v>
      </c>
      <c r="W8547" s="4">
        <v>33</v>
      </c>
      <c r="X8547" s="4">
        <v>38</v>
      </c>
      <c r="Y8547">
        <f t="shared" si="1610"/>
        <v>0</v>
      </c>
      <c r="Z8547">
        <f t="shared" si="1611"/>
        <v>0</v>
      </c>
    </row>
    <row r="8548" spans="2:26" x14ac:dyDescent="0.25">
      <c r="B8548" s="11">
        <f t="shared" si="1612"/>
        <v>44917.666666645964</v>
      </c>
      <c r="C8548" s="1">
        <f t="shared" si="1603"/>
        <v>12</v>
      </c>
      <c r="D8548" s="1">
        <f t="shared" si="1604"/>
        <v>4</v>
      </c>
      <c r="E8548" s="12">
        <f t="shared" si="1605"/>
        <v>17</v>
      </c>
      <c r="F8548" s="124" t="str">
        <f t="shared" si="1606"/>
        <v>0</v>
      </c>
      <c r="G8548" s="1">
        <f ca="1">(OFFSET(O8548,0,MATCH(Customer!$J$6,'CDH &amp; HDH'!$P$11:$X$11,0)))</f>
        <v>28</v>
      </c>
      <c r="H8548" s="1" t="str">
        <f t="shared" si="1607"/>
        <v>Heating</v>
      </c>
      <c r="I8548" s="1">
        <f ca="1">OFFSET(IF($H8548="Cooling",Customer!$C$25,Customer!$C$52),E8548,D8548)</f>
        <v>70</v>
      </c>
      <c r="J8548" s="1">
        <f ca="1">OFFSET(IF($H8548="Cooling",Customer!$L$25,Customer!$L$52),$E8548,$D8548)</f>
        <v>70</v>
      </c>
      <c r="K8548" s="16">
        <f t="shared" si="1608"/>
        <v>0</v>
      </c>
      <c r="L8548" s="16">
        <f t="shared" si="1609"/>
        <v>0</v>
      </c>
      <c r="M8548" s="17">
        <f t="shared" ref="M8548:M8611" ca="1" si="1613">IF($H8548="Cooling",0,MAX(0,I8548-$G8548))</f>
        <v>42</v>
      </c>
      <c r="N8548" s="17">
        <f t="shared" ref="N8548:N8611" ca="1" si="1614">IF($H8548="Cooling",0,MAX(0,J8548-$G8548))</f>
        <v>42</v>
      </c>
      <c r="O8548" s="4"/>
      <c r="P8548" s="4">
        <v>34</v>
      </c>
      <c r="Q8548" s="4">
        <v>29</v>
      </c>
      <c r="R8548" s="4">
        <v>21</v>
      </c>
      <c r="S8548" s="4">
        <v>37</v>
      </c>
      <c r="T8548" s="4">
        <v>35</v>
      </c>
      <c r="U8548" s="4">
        <v>38</v>
      </c>
      <c r="V8548" s="13">
        <v>28</v>
      </c>
      <c r="W8548" s="4">
        <v>30</v>
      </c>
      <c r="X8548" s="4">
        <v>35</v>
      </c>
      <c r="Y8548">
        <f t="shared" si="1610"/>
        <v>0</v>
      </c>
      <c r="Z8548">
        <f t="shared" si="1611"/>
        <v>0</v>
      </c>
    </row>
    <row r="8549" spans="2:26" x14ac:dyDescent="0.25">
      <c r="B8549" s="11">
        <f t="shared" si="1612"/>
        <v>44917.708333312628</v>
      </c>
      <c r="C8549" s="1">
        <f t="shared" si="1603"/>
        <v>12</v>
      </c>
      <c r="D8549" s="1">
        <f t="shared" si="1604"/>
        <v>4</v>
      </c>
      <c r="E8549" s="12">
        <f t="shared" si="1605"/>
        <v>18</v>
      </c>
      <c r="F8549" s="124" t="str">
        <f t="shared" si="1606"/>
        <v>0</v>
      </c>
      <c r="G8549" s="1">
        <f ca="1">(OFFSET(O8549,0,MATCH(Customer!$J$6,'CDH &amp; HDH'!$P$11:$X$11,0)))</f>
        <v>28</v>
      </c>
      <c r="H8549" s="1" t="str">
        <f t="shared" si="1607"/>
        <v>Heating</v>
      </c>
      <c r="I8549" s="1">
        <f ca="1">OFFSET(IF($H8549="Cooling",Customer!$C$25,Customer!$C$52),E8549,D8549)</f>
        <v>70</v>
      </c>
      <c r="J8549" s="1">
        <f ca="1">OFFSET(IF($H8549="Cooling",Customer!$L$25,Customer!$L$52),$E8549,$D8549)</f>
        <v>70</v>
      </c>
      <c r="K8549" s="16">
        <f t="shared" si="1608"/>
        <v>0</v>
      </c>
      <c r="L8549" s="16">
        <f t="shared" si="1609"/>
        <v>0</v>
      </c>
      <c r="M8549" s="17">
        <f t="shared" ca="1" si="1613"/>
        <v>42</v>
      </c>
      <c r="N8549" s="17">
        <f t="shared" ca="1" si="1614"/>
        <v>42</v>
      </c>
      <c r="O8549" s="4"/>
      <c r="P8549" s="4">
        <v>32</v>
      </c>
      <c r="Q8549" s="4">
        <v>29</v>
      </c>
      <c r="R8549" s="4">
        <v>21</v>
      </c>
      <c r="S8549" s="4">
        <v>37</v>
      </c>
      <c r="T8549" s="4">
        <v>33</v>
      </c>
      <c r="U8549" s="4">
        <v>36</v>
      </c>
      <c r="V8549" s="13">
        <v>28</v>
      </c>
      <c r="W8549" s="4">
        <v>30</v>
      </c>
      <c r="X8549" s="4">
        <v>35</v>
      </c>
      <c r="Y8549">
        <f t="shared" si="1610"/>
        <v>0</v>
      </c>
      <c r="Z8549">
        <f t="shared" si="1611"/>
        <v>0</v>
      </c>
    </row>
    <row r="8550" spans="2:26" x14ac:dyDescent="0.25">
      <c r="B8550" s="11">
        <f t="shared" si="1612"/>
        <v>44917.749999979293</v>
      </c>
      <c r="C8550" s="1">
        <f t="shared" si="1603"/>
        <v>12</v>
      </c>
      <c r="D8550" s="1">
        <f t="shared" si="1604"/>
        <v>4</v>
      </c>
      <c r="E8550" s="12">
        <f t="shared" si="1605"/>
        <v>19</v>
      </c>
      <c r="F8550" s="124" t="str">
        <f t="shared" si="1606"/>
        <v>0</v>
      </c>
      <c r="G8550" s="1">
        <f ca="1">(OFFSET(O8550,0,MATCH(Customer!$J$6,'CDH &amp; HDH'!$P$11:$X$11,0)))</f>
        <v>29</v>
      </c>
      <c r="H8550" s="1" t="str">
        <f t="shared" si="1607"/>
        <v>Heating</v>
      </c>
      <c r="I8550" s="1">
        <f ca="1">OFFSET(IF($H8550="Cooling",Customer!$C$25,Customer!$C$52),E8550,D8550)</f>
        <v>66</v>
      </c>
      <c r="J8550" s="1">
        <f ca="1">OFFSET(IF($H8550="Cooling",Customer!$L$25,Customer!$L$52),$E8550,$D8550)</f>
        <v>64</v>
      </c>
      <c r="K8550" s="16">
        <f t="shared" si="1608"/>
        <v>0</v>
      </c>
      <c r="L8550" s="16">
        <f t="shared" si="1609"/>
        <v>0</v>
      </c>
      <c r="M8550" s="17">
        <f t="shared" ca="1" si="1613"/>
        <v>37</v>
      </c>
      <c r="N8550" s="17">
        <f t="shared" ca="1" si="1614"/>
        <v>35</v>
      </c>
      <c r="O8550" s="4"/>
      <c r="P8550" s="4">
        <v>32</v>
      </c>
      <c r="Q8550" s="4">
        <v>29</v>
      </c>
      <c r="R8550" s="4">
        <v>21</v>
      </c>
      <c r="S8550" s="4">
        <v>37</v>
      </c>
      <c r="T8550" s="4">
        <v>31</v>
      </c>
      <c r="U8550" s="4">
        <v>36</v>
      </c>
      <c r="V8550" s="13">
        <v>29</v>
      </c>
      <c r="W8550" s="4">
        <v>30</v>
      </c>
      <c r="X8550" s="4">
        <v>35</v>
      </c>
      <c r="Y8550">
        <f t="shared" si="1610"/>
        <v>0</v>
      </c>
      <c r="Z8550">
        <f t="shared" si="1611"/>
        <v>0</v>
      </c>
    </row>
    <row r="8551" spans="2:26" x14ac:dyDescent="0.25">
      <c r="B8551" s="11">
        <f t="shared" si="1612"/>
        <v>44917.791666645957</v>
      </c>
      <c r="C8551" s="1">
        <f t="shared" si="1603"/>
        <v>12</v>
      </c>
      <c r="D8551" s="1">
        <f t="shared" si="1604"/>
        <v>4</v>
      </c>
      <c r="E8551" s="12">
        <f t="shared" si="1605"/>
        <v>20</v>
      </c>
      <c r="F8551" s="124" t="str">
        <f t="shared" si="1606"/>
        <v>0</v>
      </c>
      <c r="G8551" s="1">
        <f ca="1">(OFFSET(O8551,0,MATCH(Customer!$J$6,'CDH &amp; HDH'!$P$11:$X$11,0)))</f>
        <v>29</v>
      </c>
      <c r="H8551" s="1" t="str">
        <f t="shared" si="1607"/>
        <v>Heating</v>
      </c>
      <c r="I8551" s="1">
        <f ca="1">OFFSET(IF($H8551="Cooling",Customer!$C$25,Customer!$C$52),E8551,D8551)</f>
        <v>66</v>
      </c>
      <c r="J8551" s="1">
        <f ca="1">OFFSET(IF($H8551="Cooling",Customer!$L$25,Customer!$L$52),$E8551,$D8551)</f>
        <v>64</v>
      </c>
      <c r="K8551" s="16">
        <f t="shared" si="1608"/>
        <v>0</v>
      </c>
      <c r="L8551" s="16">
        <f t="shared" si="1609"/>
        <v>0</v>
      </c>
      <c r="M8551" s="17">
        <f t="shared" ca="1" si="1613"/>
        <v>37</v>
      </c>
      <c r="N8551" s="17">
        <f t="shared" ca="1" si="1614"/>
        <v>35</v>
      </c>
      <c r="O8551" s="4"/>
      <c r="P8551" s="4">
        <v>32</v>
      </c>
      <c r="Q8551" s="4">
        <v>29</v>
      </c>
      <c r="R8551" s="4">
        <v>21</v>
      </c>
      <c r="S8551" s="4">
        <v>36</v>
      </c>
      <c r="T8551" s="4">
        <v>30</v>
      </c>
      <c r="U8551" s="4">
        <v>35</v>
      </c>
      <c r="V8551" s="13">
        <v>29</v>
      </c>
      <c r="W8551" s="4">
        <v>31</v>
      </c>
      <c r="X8551" s="4">
        <v>33</v>
      </c>
      <c r="Y8551">
        <f t="shared" si="1610"/>
        <v>0</v>
      </c>
      <c r="Z8551">
        <f t="shared" si="1611"/>
        <v>0</v>
      </c>
    </row>
    <row r="8552" spans="2:26" x14ac:dyDescent="0.25">
      <c r="B8552" s="11">
        <f t="shared" si="1612"/>
        <v>44917.833333312621</v>
      </c>
      <c r="C8552" s="1">
        <f t="shared" si="1603"/>
        <v>12</v>
      </c>
      <c r="D8552" s="1">
        <f t="shared" si="1604"/>
        <v>4</v>
      </c>
      <c r="E8552" s="12">
        <f t="shared" si="1605"/>
        <v>21</v>
      </c>
      <c r="F8552" s="124" t="str">
        <f t="shared" si="1606"/>
        <v>0</v>
      </c>
      <c r="G8552" s="1">
        <f ca="1">(OFFSET(O8552,0,MATCH(Customer!$J$6,'CDH &amp; HDH'!$P$11:$X$11,0)))</f>
        <v>29</v>
      </c>
      <c r="H8552" s="1" t="str">
        <f t="shared" si="1607"/>
        <v>Heating</v>
      </c>
      <c r="I8552" s="1">
        <f ca="1">OFFSET(IF($H8552="Cooling",Customer!$C$25,Customer!$C$52),E8552,D8552)</f>
        <v>66</v>
      </c>
      <c r="J8552" s="1">
        <f ca="1">OFFSET(IF($H8552="Cooling",Customer!$L$25,Customer!$L$52),$E8552,$D8552)</f>
        <v>64</v>
      </c>
      <c r="K8552" s="16">
        <f t="shared" si="1608"/>
        <v>0</v>
      </c>
      <c r="L8552" s="16">
        <f t="shared" si="1609"/>
        <v>0</v>
      </c>
      <c r="M8552" s="17">
        <f t="shared" ca="1" si="1613"/>
        <v>37</v>
      </c>
      <c r="N8552" s="17">
        <f t="shared" ca="1" si="1614"/>
        <v>35</v>
      </c>
      <c r="O8552" s="4"/>
      <c r="P8552" s="4">
        <v>28</v>
      </c>
      <c r="Q8552" s="4">
        <v>30</v>
      </c>
      <c r="R8552" s="4">
        <v>21</v>
      </c>
      <c r="S8552" s="4">
        <v>38</v>
      </c>
      <c r="T8552" s="4">
        <v>29</v>
      </c>
      <c r="U8552" s="4">
        <v>32</v>
      </c>
      <c r="V8552" s="13">
        <v>29</v>
      </c>
      <c r="W8552" s="4">
        <v>31</v>
      </c>
      <c r="X8552" s="4">
        <v>30</v>
      </c>
      <c r="Y8552">
        <f t="shared" si="1610"/>
        <v>0</v>
      </c>
      <c r="Z8552">
        <f t="shared" si="1611"/>
        <v>0</v>
      </c>
    </row>
    <row r="8553" spans="2:26" x14ac:dyDescent="0.25">
      <c r="B8553" s="11">
        <f t="shared" si="1612"/>
        <v>44917.874999979285</v>
      </c>
      <c r="C8553" s="1">
        <f t="shared" si="1603"/>
        <v>12</v>
      </c>
      <c r="D8553" s="1">
        <f t="shared" si="1604"/>
        <v>4</v>
      </c>
      <c r="E8553" s="12">
        <f t="shared" si="1605"/>
        <v>22</v>
      </c>
      <c r="F8553" s="124" t="str">
        <f t="shared" si="1606"/>
        <v>0</v>
      </c>
      <c r="G8553" s="1">
        <f ca="1">(OFFSET(O8553,0,MATCH(Customer!$J$6,'CDH &amp; HDH'!$P$11:$X$11,0)))</f>
        <v>29</v>
      </c>
      <c r="H8553" s="1" t="str">
        <f t="shared" si="1607"/>
        <v>Heating</v>
      </c>
      <c r="I8553" s="1">
        <f ca="1">OFFSET(IF($H8553="Cooling",Customer!$C$25,Customer!$C$52),E8553,D8553)</f>
        <v>66</v>
      </c>
      <c r="J8553" s="1">
        <f ca="1">OFFSET(IF($H8553="Cooling",Customer!$L$25,Customer!$L$52),$E8553,$D8553)</f>
        <v>64</v>
      </c>
      <c r="K8553" s="16">
        <f t="shared" si="1608"/>
        <v>0</v>
      </c>
      <c r="L8553" s="16">
        <f t="shared" si="1609"/>
        <v>0</v>
      </c>
      <c r="M8553" s="17">
        <f t="shared" ca="1" si="1613"/>
        <v>37</v>
      </c>
      <c r="N8553" s="17">
        <f t="shared" ca="1" si="1614"/>
        <v>35</v>
      </c>
      <c r="O8553" s="4"/>
      <c r="P8553" s="4">
        <v>27</v>
      </c>
      <c r="Q8553" s="4">
        <v>30</v>
      </c>
      <c r="R8553" s="4">
        <v>21</v>
      </c>
      <c r="S8553" s="4">
        <v>38</v>
      </c>
      <c r="T8553" s="4">
        <v>29</v>
      </c>
      <c r="U8553" s="4">
        <v>32</v>
      </c>
      <c r="V8553" s="13">
        <v>29</v>
      </c>
      <c r="W8553" s="4">
        <v>28</v>
      </c>
      <c r="X8553" s="4">
        <v>29</v>
      </c>
      <c r="Y8553">
        <f t="shared" si="1610"/>
        <v>0</v>
      </c>
      <c r="Z8553">
        <f t="shared" si="1611"/>
        <v>0</v>
      </c>
    </row>
    <row r="8554" spans="2:26" x14ac:dyDescent="0.25">
      <c r="B8554" s="11">
        <f t="shared" si="1612"/>
        <v>44917.91666664595</v>
      </c>
      <c r="C8554" s="1">
        <f t="shared" si="1603"/>
        <v>12</v>
      </c>
      <c r="D8554" s="1">
        <f t="shared" si="1604"/>
        <v>4</v>
      </c>
      <c r="E8554" s="12">
        <f t="shared" si="1605"/>
        <v>23</v>
      </c>
      <c r="F8554" s="124" t="str">
        <f t="shared" si="1606"/>
        <v>0</v>
      </c>
      <c r="G8554" s="1">
        <f ca="1">(OFFSET(O8554,0,MATCH(Customer!$J$6,'CDH &amp; HDH'!$P$11:$X$11,0)))</f>
        <v>29</v>
      </c>
      <c r="H8554" s="1" t="str">
        <f t="shared" si="1607"/>
        <v>Heating</v>
      </c>
      <c r="I8554" s="1">
        <f ca="1">OFFSET(IF($H8554="Cooling",Customer!$C$25,Customer!$C$52),E8554,D8554)</f>
        <v>66</v>
      </c>
      <c r="J8554" s="1">
        <f ca="1">OFFSET(IF($H8554="Cooling",Customer!$L$25,Customer!$L$52),$E8554,$D8554)</f>
        <v>64</v>
      </c>
      <c r="K8554" s="16">
        <f t="shared" si="1608"/>
        <v>0</v>
      </c>
      <c r="L8554" s="16">
        <f t="shared" si="1609"/>
        <v>0</v>
      </c>
      <c r="M8554" s="17">
        <f t="shared" ca="1" si="1613"/>
        <v>37</v>
      </c>
      <c r="N8554" s="17">
        <f t="shared" ca="1" si="1614"/>
        <v>35</v>
      </c>
      <c r="O8554" s="4"/>
      <c r="P8554" s="4">
        <v>23</v>
      </c>
      <c r="Q8554" s="4">
        <v>29</v>
      </c>
      <c r="R8554" s="4">
        <v>21</v>
      </c>
      <c r="S8554" s="4">
        <v>38</v>
      </c>
      <c r="T8554" s="4">
        <v>28</v>
      </c>
      <c r="U8554" s="4">
        <v>32</v>
      </c>
      <c r="V8554" s="13">
        <v>29</v>
      </c>
      <c r="W8554" s="4">
        <v>28</v>
      </c>
      <c r="X8554" s="4">
        <v>27</v>
      </c>
      <c r="Y8554">
        <f t="shared" si="1610"/>
        <v>0</v>
      </c>
      <c r="Z8554">
        <f t="shared" si="1611"/>
        <v>0</v>
      </c>
    </row>
    <row r="8555" spans="2:26" x14ac:dyDescent="0.25">
      <c r="B8555" s="11">
        <f t="shared" si="1612"/>
        <v>44917.958333312614</v>
      </c>
      <c r="C8555" s="1">
        <f t="shared" si="1603"/>
        <v>12</v>
      </c>
      <c r="D8555" s="1">
        <f t="shared" si="1604"/>
        <v>4</v>
      </c>
      <c r="E8555" s="12">
        <f t="shared" si="1605"/>
        <v>24</v>
      </c>
      <c r="F8555" s="124" t="str">
        <f t="shared" si="1606"/>
        <v>0</v>
      </c>
      <c r="G8555" s="1">
        <f ca="1">(OFFSET(O8555,0,MATCH(Customer!$J$6,'CDH &amp; HDH'!$P$11:$X$11,0)))</f>
        <v>28</v>
      </c>
      <c r="H8555" s="1" t="str">
        <f t="shared" si="1607"/>
        <v>Heating</v>
      </c>
      <c r="I8555" s="1">
        <f ca="1">OFFSET(IF($H8555="Cooling",Customer!$C$25,Customer!$C$52),E8555,D8555)</f>
        <v>66</v>
      </c>
      <c r="J8555" s="1">
        <f ca="1">OFFSET(IF($H8555="Cooling",Customer!$L$25,Customer!$L$52),$E8555,$D8555)</f>
        <v>64</v>
      </c>
      <c r="K8555" s="16">
        <f t="shared" si="1608"/>
        <v>0</v>
      </c>
      <c r="L8555" s="16">
        <f t="shared" si="1609"/>
        <v>0</v>
      </c>
      <c r="M8555" s="17">
        <f t="shared" ca="1" si="1613"/>
        <v>38</v>
      </c>
      <c r="N8555" s="17">
        <f t="shared" ca="1" si="1614"/>
        <v>36</v>
      </c>
      <c r="O8555" s="4"/>
      <c r="P8555" s="4">
        <v>23</v>
      </c>
      <c r="Q8555" s="4">
        <v>30</v>
      </c>
      <c r="R8555" s="4">
        <v>20</v>
      </c>
      <c r="S8555" s="4">
        <v>40</v>
      </c>
      <c r="T8555" s="4">
        <v>28</v>
      </c>
      <c r="U8555" s="4">
        <v>33</v>
      </c>
      <c r="V8555" s="13">
        <v>28</v>
      </c>
      <c r="W8555" s="4">
        <v>27</v>
      </c>
      <c r="X8555" s="4">
        <v>27</v>
      </c>
      <c r="Y8555">
        <f t="shared" si="1610"/>
        <v>0</v>
      </c>
      <c r="Z8555">
        <f t="shared" si="1611"/>
        <v>0</v>
      </c>
    </row>
    <row r="8556" spans="2:26" x14ac:dyDescent="0.25">
      <c r="B8556" s="11">
        <f t="shared" si="1612"/>
        <v>44917.999999979278</v>
      </c>
      <c r="C8556" s="1">
        <f t="shared" si="1603"/>
        <v>12</v>
      </c>
      <c r="D8556" s="1">
        <f t="shared" si="1604"/>
        <v>5</v>
      </c>
      <c r="E8556" s="12">
        <f t="shared" si="1605"/>
        <v>1</v>
      </c>
      <c r="F8556" s="124" t="str">
        <f t="shared" si="1606"/>
        <v>0</v>
      </c>
      <c r="G8556" s="1">
        <f ca="1">(OFFSET(O8556,0,MATCH(Customer!$J$6,'CDH &amp; HDH'!$P$11:$X$11,0)))</f>
        <v>28</v>
      </c>
      <c r="H8556" s="1" t="str">
        <f t="shared" si="1607"/>
        <v>Heating</v>
      </c>
      <c r="I8556" s="1">
        <f ca="1">OFFSET(IF($H8556="Cooling",Customer!$C$25,Customer!$C$52),E8556,D8556)</f>
        <v>66</v>
      </c>
      <c r="J8556" s="1">
        <f ca="1">OFFSET(IF($H8556="Cooling",Customer!$L$25,Customer!$L$52),$E8556,$D8556)</f>
        <v>64</v>
      </c>
      <c r="K8556" s="16">
        <f t="shared" si="1608"/>
        <v>0</v>
      </c>
      <c r="L8556" s="16">
        <f t="shared" si="1609"/>
        <v>0</v>
      </c>
      <c r="M8556" s="17">
        <f t="shared" ca="1" si="1613"/>
        <v>38</v>
      </c>
      <c r="N8556" s="17">
        <f t="shared" ca="1" si="1614"/>
        <v>36</v>
      </c>
      <c r="O8556" s="4"/>
      <c r="P8556" s="4">
        <v>24</v>
      </c>
      <c r="Q8556" s="4">
        <v>30</v>
      </c>
      <c r="R8556" s="4">
        <v>20</v>
      </c>
      <c r="S8556" s="4">
        <v>38</v>
      </c>
      <c r="T8556" s="4">
        <v>29</v>
      </c>
      <c r="U8556" s="4">
        <v>31</v>
      </c>
      <c r="V8556" s="13">
        <v>28</v>
      </c>
      <c r="W8556" s="4">
        <v>26</v>
      </c>
      <c r="X8556" s="4">
        <v>25</v>
      </c>
      <c r="Y8556">
        <f t="shared" si="1610"/>
        <v>0</v>
      </c>
      <c r="Z8556">
        <f t="shared" si="1611"/>
        <v>0</v>
      </c>
    </row>
    <row r="8557" spans="2:26" x14ac:dyDescent="0.25">
      <c r="B8557" s="11">
        <f t="shared" si="1612"/>
        <v>44918.041666645942</v>
      </c>
      <c r="C8557" s="1">
        <f t="shared" si="1603"/>
        <v>12</v>
      </c>
      <c r="D8557" s="1">
        <f t="shared" si="1604"/>
        <v>5</v>
      </c>
      <c r="E8557" s="12">
        <f t="shared" si="1605"/>
        <v>2</v>
      </c>
      <c r="F8557" s="124" t="str">
        <f t="shared" si="1606"/>
        <v>0</v>
      </c>
      <c r="G8557" s="1">
        <f ca="1">(OFFSET(O8557,0,MATCH(Customer!$J$6,'CDH &amp; HDH'!$P$11:$X$11,0)))</f>
        <v>28</v>
      </c>
      <c r="H8557" s="1" t="str">
        <f t="shared" si="1607"/>
        <v>Heating</v>
      </c>
      <c r="I8557" s="1">
        <f ca="1">OFFSET(IF($H8557="Cooling",Customer!$C$25,Customer!$C$52),E8557,D8557)</f>
        <v>66</v>
      </c>
      <c r="J8557" s="1">
        <f ca="1">OFFSET(IF($H8557="Cooling",Customer!$L$25,Customer!$L$52),$E8557,$D8557)</f>
        <v>64</v>
      </c>
      <c r="K8557" s="16">
        <f t="shared" si="1608"/>
        <v>0</v>
      </c>
      <c r="L8557" s="16">
        <f t="shared" si="1609"/>
        <v>0</v>
      </c>
      <c r="M8557" s="17">
        <f t="shared" ca="1" si="1613"/>
        <v>38</v>
      </c>
      <c r="N8557" s="17">
        <f t="shared" ca="1" si="1614"/>
        <v>36</v>
      </c>
      <c r="O8557" s="4"/>
      <c r="P8557" s="4">
        <v>23</v>
      </c>
      <c r="Q8557" s="4">
        <v>30</v>
      </c>
      <c r="R8557" s="4">
        <v>20</v>
      </c>
      <c r="S8557" s="4">
        <v>38</v>
      </c>
      <c r="T8557" s="4">
        <v>29</v>
      </c>
      <c r="U8557" s="4">
        <v>31</v>
      </c>
      <c r="V8557" s="13">
        <v>28</v>
      </c>
      <c r="W8557" s="4">
        <v>27</v>
      </c>
      <c r="X8557" s="4">
        <v>24</v>
      </c>
      <c r="Y8557">
        <f t="shared" si="1610"/>
        <v>0</v>
      </c>
      <c r="Z8557">
        <f t="shared" si="1611"/>
        <v>0</v>
      </c>
    </row>
    <row r="8558" spans="2:26" x14ac:dyDescent="0.25">
      <c r="B8558" s="11">
        <f t="shared" si="1612"/>
        <v>44918.083333312607</v>
      </c>
      <c r="C8558" s="1">
        <f t="shared" si="1603"/>
        <v>12</v>
      </c>
      <c r="D8558" s="1">
        <f t="shared" si="1604"/>
        <v>5</v>
      </c>
      <c r="E8558" s="12">
        <f t="shared" si="1605"/>
        <v>3</v>
      </c>
      <c r="F8558" s="124" t="str">
        <f t="shared" si="1606"/>
        <v>0</v>
      </c>
      <c r="G8558" s="1">
        <f ca="1">(OFFSET(O8558,0,MATCH(Customer!$J$6,'CDH &amp; HDH'!$P$11:$X$11,0)))</f>
        <v>29</v>
      </c>
      <c r="H8558" s="1" t="str">
        <f t="shared" si="1607"/>
        <v>Heating</v>
      </c>
      <c r="I8558" s="1">
        <f ca="1">OFFSET(IF($H8558="Cooling",Customer!$C$25,Customer!$C$52),E8558,D8558)</f>
        <v>66</v>
      </c>
      <c r="J8558" s="1">
        <f ca="1">OFFSET(IF($H8558="Cooling",Customer!$L$25,Customer!$L$52),$E8558,$D8558)</f>
        <v>64</v>
      </c>
      <c r="K8558" s="16">
        <f t="shared" si="1608"/>
        <v>0</v>
      </c>
      <c r="L8558" s="16">
        <f t="shared" si="1609"/>
        <v>0</v>
      </c>
      <c r="M8558" s="17">
        <f t="shared" ca="1" si="1613"/>
        <v>37</v>
      </c>
      <c r="N8558" s="17">
        <f t="shared" ca="1" si="1614"/>
        <v>35</v>
      </c>
      <c r="O8558" s="4"/>
      <c r="P8558" s="4">
        <v>23</v>
      </c>
      <c r="Q8558" s="4">
        <v>31</v>
      </c>
      <c r="R8558" s="4">
        <v>20</v>
      </c>
      <c r="S8558" s="4">
        <v>38</v>
      </c>
      <c r="T8558" s="4">
        <v>28</v>
      </c>
      <c r="U8558" s="4">
        <v>30</v>
      </c>
      <c r="V8558" s="13">
        <v>29</v>
      </c>
      <c r="W8558" s="4">
        <v>23</v>
      </c>
      <c r="X8558" s="4">
        <v>22</v>
      </c>
      <c r="Y8558">
        <f t="shared" si="1610"/>
        <v>0</v>
      </c>
      <c r="Z8558">
        <f t="shared" si="1611"/>
        <v>0</v>
      </c>
    </row>
    <row r="8559" spans="2:26" x14ac:dyDescent="0.25">
      <c r="B8559" s="11">
        <f t="shared" si="1612"/>
        <v>44918.124999979271</v>
      </c>
      <c r="C8559" s="1">
        <f t="shared" si="1603"/>
        <v>12</v>
      </c>
      <c r="D8559" s="1">
        <f t="shared" si="1604"/>
        <v>5</v>
      </c>
      <c r="E8559" s="12">
        <f t="shared" si="1605"/>
        <v>4</v>
      </c>
      <c r="F8559" s="124" t="str">
        <f t="shared" si="1606"/>
        <v>0</v>
      </c>
      <c r="G8559" s="1">
        <f ca="1">(OFFSET(O8559,0,MATCH(Customer!$J$6,'CDH &amp; HDH'!$P$11:$X$11,0)))</f>
        <v>30</v>
      </c>
      <c r="H8559" s="1" t="str">
        <f t="shared" si="1607"/>
        <v>Heating</v>
      </c>
      <c r="I8559" s="1">
        <f ca="1">OFFSET(IF($H8559="Cooling",Customer!$C$25,Customer!$C$52),E8559,D8559)</f>
        <v>66</v>
      </c>
      <c r="J8559" s="1">
        <f ca="1">OFFSET(IF($H8559="Cooling",Customer!$L$25,Customer!$L$52),$E8559,$D8559)</f>
        <v>64</v>
      </c>
      <c r="K8559" s="16">
        <f t="shared" si="1608"/>
        <v>0</v>
      </c>
      <c r="L8559" s="16">
        <f t="shared" si="1609"/>
        <v>0</v>
      </c>
      <c r="M8559" s="17">
        <f t="shared" ca="1" si="1613"/>
        <v>36</v>
      </c>
      <c r="N8559" s="17">
        <f t="shared" ca="1" si="1614"/>
        <v>34</v>
      </c>
      <c r="O8559" s="4"/>
      <c r="P8559" s="4">
        <v>22</v>
      </c>
      <c r="Q8559" s="4">
        <v>31</v>
      </c>
      <c r="R8559" s="4">
        <v>20</v>
      </c>
      <c r="S8559" s="4">
        <v>42</v>
      </c>
      <c r="T8559" s="4">
        <v>24</v>
      </c>
      <c r="U8559" s="4">
        <v>29</v>
      </c>
      <c r="V8559" s="13">
        <v>30</v>
      </c>
      <c r="W8559" s="4">
        <v>22</v>
      </c>
      <c r="X8559" s="4">
        <v>22</v>
      </c>
      <c r="Y8559">
        <f t="shared" si="1610"/>
        <v>0</v>
      </c>
      <c r="Z8559">
        <f t="shared" si="1611"/>
        <v>0</v>
      </c>
    </row>
    <row r="8560" spans="2:26" x14ac:dyDescent="0.25">
      <c r="B8560" s="11">
        <f t="shared" si="1612"/>
        <v>44918.166666645935</v>
      </c>
      <c r="C8560" s="1">
        <f t="shared" si="1603"/>
        <v>12</v>
      </c>
      <c r="D8560" s="1">
        <f t="shared" si="1604"/>
        <v>5</v>
      </c>
      <c r="E8560" s="12">
        <f t="shared" si="1605"/>
        <v>5</v>
      </c>
      <c r="F8560" s="124" t="str">
        <f t="shared" si="1606"/>
        <v>0</v>
      </c>
      <c r="G8560" s="1">
        <f ca="1">(OFFSET(O8560,0,MATCH(Customer!$J$6,'CDH &amp; HDH'!$P$11:$X$11,0)))</f>
        <v>31</v>
      </c>
      <c r="H8560" s="1" t="str">
        <f t="shared" si="1607"/>
        <v>Heating</v>
      </c>
      <c r="I8560" s="1">
        <f ca="1">OFFSET(IF($H8560="Cooling",Customer!$C$25,Customer!$C$52),E8560,D8560)</f>
        <v>66</v>
      </c>
      <c r="J8560" s="1">
        <f ca="1">OFFSET(IF($H8560="Cooling",Customer!$L$25,Customer!$L$52),$E8560,$D8560)</f>
        <v>64</v>
      </c>
      <c r="K8560" s="16">
        <f t="shared" si="1608"/>
        <v>0</v>
      </c>
      <c r="L8560" s="16">
        <f t="shared" si="1609"/>
        <v>0</v>
      </c>
      <c r="M8560" s="17">
        <f t="shared" ca="1" si="1613"/>
        <v>35</v>
      </c>
      <c r="N8560" s="17">
        <f t="shared" ca="1" si="1614"/>
        <v>33</v>
      </c>
      <c r="O8560" s="4"/>
      <c r="P8560" s="4">
        <v>22</v>
      </c>
      <c r="Q8560" s="4">
        <v>32</v>
      </c>
      <c r="R8560" s="4">
        <v>21</v>
      </c>
      <c r="S8560" s="4">
        <v>50</v>
      </c>
      <c r="T8560" s="4">
        <v>24</v>
      </c>
      <c r="U8560" s="4">
        <v>28</v>
      </c>
      <c r="V8560" s="13">
        <v>31</v>
      </c>
      <c r="W8560" s="4">
        <v>21</v>
      </c>
      <c r="X8560" s="4">
        <v>22</v>
      </c>
      <c r="Y8560">
        <f t="shared" si="1610"/>
        <v>0</v>
      </c>
      <c r="Z8560">
        <f t="shared" si="1611"/>
        <v>0</v>
      </c>
    </row>
    <row r="8561" spans="2:26" x14ac:dyDescent="0.25">
      <c r="B8561" s="11">
        <f t="shared" si="1612"/>
        <v>44918.208333312599</v>
      </c>
      <c r="C8561" s="1">
        <f t="shared" si="1603"/>
        <v>12</v>
      </c>
      <c r="D8561" s="1">
        <f t="shared" si="1604"/>
        <v>5</v>
      </c>
      <c r="E8561" s="12">
        <f t="shared" si="1605"/>
        <v>6</v>
      </c>
      <c r="F8561" s="124" t="str">
        <f t="shared" si="1606"/>
        <v>0</v>
      </c>
      <c r="G8561" s="1">
        <f ca="1">(OFFSET(O8561,0,MATCH(Customer!$J$6,'CDH &amp; HDH'!$P$11:$X$11,0)))</f>
        <v>32</v>
      </c>
      <c r="H8561" s="1" t="str">
        <f t="shared" si="1607"/>
        <v>Heating</v>
      </c>
      <c r="I8561" s="1">
        <f ca="1">OFFSET(IF($H8561="Cooling",Customer!$C$25,Customer!$C$52),E8561,D8561)</f>
        <v>66</v>
      </c>
      <c r="J8561" s="1">
        <f ca="1">OFFSET(IF($H8561="Cooling",Customer!$L$25,Customer!$L$52),$E8561,$D8561)</f>
        <v>64</v>
      </c>
      <c r="K8561" s="16">
        <f t="shared" si="1608"/>
        <v>0</v>
      </c>
      <c r="L8561" s="16">
        <f t="shared" si="1609"/>
        <v>0</v>
      </c>
      <c r="M8561" s="17">
        <f t="shared" ca="1" si="1613"/>
        <v>34</v>
      </c>
      <c r="N8561" s="17">
        <f t="shared" ca="1" si="1614"/>
        <v>32</v>
      </c>
      <c r="O8561" s="4"/>
      <c r="P8561" s="4">
        <v>21</v>
      </c>
      <c r="Q8561" s="4">
        <v>30</v>
      </c>
      <c r="R8561" s="4">
        <v>21</v>
      </c>
      <c r="S8561" s="4">
        <v>44</v>
      </c>
      <c r="T8561" s="4">
        <v>25</v>
      </c>
      <c r="U8561" s="4">
        <v>27</v>
      </c>
      <c r="V8561" s="13">
        <v>32</v>
      </c>
      <c r="W8561" s="4">
        <v>21</v>
      </c>
      <c r="X8561" s="4">
        <v>20</v>
      </c>
      <c r="Y8561">
        <f t="shared" si="1610"/>
        <v>0</v>
      </c>
      <c r="Z8561">
        <f t="shared" si="1611"/>
        <v>0</v>
      </c>
    </row>
    <row r="8562" spans="2:26" x14ac:dyDescent="0.25">
      <c r="B8562" s="11">
        <f t="shared" si="1612"/>
        <v>44918.249999979264</v>
      </c>
      <c r="C8562" s="1">
        <f t="shared" si="1603"/>
        <v>12</v>
      </c>
      <c r="D8562" s="1">
        <f t="shared" si="1604"/>
        <v>5</v>
      </c>
      <c r="E8562" s="12">
        <f t="shared" si="1605"/>
        <v>7</v>
      </c>
      <c r="F8562" s="124" t="str">
        <f t="shared" si="1606"/>
        <v>0</v>
      </c>
      <c r="G8562" s="1">
        <f ca="1">(OFFSET(O8562,0,MATCH(Customer!$J$6,'CDH &amp; HDH'!$P$11:$X$11,0)))</f>
        <v>33</v>
      </c>
      <c r="H8562" s="1" t="str">
        <f t="shared" si="1607"/>
        <v>Heating</v>
      </c>
      <c r="I8562" s="1">
        <f ca="1">OFFSET(IF($H8562="Cooling",Customer!$C$25,Customer!$C$52),E8562,D8562)</f>
        <v>66</v>
      </c>
      <c r="J8562" s="1">
        <f ca="1">OFFSET(IF($H8562="Cooling",Customer!$L$25,Customer!$L$52),$E8562,$D8562)</f>
        <v>64</v>
      </c>
      <c r="K8562" s="16">
        <f t="shared" si="1608"/>
        <v>0</v>
      </c>
      <c r="L8562" s="16">
        <f t="shared" si="1609"/>
        <v>0</v>
      </c>
      <c r="M8562" s="17">
        <f t="shared" ca="1" si="1613"/>
        <v>33</v>
      </c>
      <c r="N8562" s="17">
        <f t="shared" ca="1" si="1614"/>
        <v>31</v>
      </c>
      <c r="O8562" s="4"/>
      <c r="P8562" s="4">
        <v>22</v>
      </c>
      <c r="Q8562" s="4">
        <v>29</v>
      </c>
      <c r="R8562" s="4">
        <v>22</v>
      </c>
      <c r="S8562" s="4">
        <v>36</v>
      </c>
      <c r="T8562" s="4">
        <v>24</v>
      </c>
      <c r="U8562" s="4">
        <v>28</v>
      </c>
      <c r="V8562" s="13">
        <v>33</v>
      </c>
      <c r="W8562" s="4">
        <v>19</v>
      </c>
      <c r="X8562" s="4">
        <v>20</v>
      </c>
      <c r="Y8562">
        <f t="shared" si="1610"/>
        <v>0</v>
      </c>
      <c r="Z8562">
        <f t="shared" si="1611"/>
        <v>0</v>
      </c>
    </row>
    <row r="8563" spans="2:26" x14ac:dyDescent="0.25">
      <c r="B8563" s="11">
        <f t="shared" si="1612"/>
        <v>44918.291666645928</v>
      </c>
      <c r="C8563" s="1">
        <f t="shared" si="1603"/>
        <v>12</v>
      </c>
      <c r="D8563" s="1">
        <f t="shared" si="1604"/>
        <v>5</v>
      </c>
      <c r="E8563" s="12">
        <f t="shared" si="1605"/>
        <v>8</v>
      </c>
      <c r="F8563" s="124" t="str">
        <f t="shared" si="1606"/>
        <v>0</v>
      </c>
      <c r="G8563" s="1">
        <f ca="1">(OFFSET(O8563,0,MATCH(Customer!$J$6,'CDH &amp; HDH'!$P$11:$X$11,0)))</f>
        <v>34</v>
      </c>
      <c r="H8563" s="1" t="str">
        <f t="shared" si="1607"/>
        <v>Heating</v>
      </c>
      <c r="I8563" s="1">
        <f ca="1">OFFSET(IF($H8563="Cooling",Customer!$C$25,Customer!$C$52),E8563,D8563)</f>
        <v>70</v>
      </c>
      <c r="J8563" s="1">
        <f ca="1">OFFSET(IF($H8563="Cooling",Customer!$L$25,Customer!$L$52),$E8563,$D8563)</f>
        <v>70</v>
      </c>
      <c r="K8563" s="16">
        <f t="shared" si="1608"/>
        <v>0</v>
      </c>
      <c r="L8563" s="16">
        <f t="shared" si="1609"/>
        <v>0</v>
      </c>
      <c r="M8563" s="17">
        <f t="shared" ca="1" si="1613"/>
        <v>36</v>
      </c>
      <c r="N8563" s="17">
        <f t="shared" ca="1" si="1614"/>
        <v>36</v>
      </c>
      <c r="O8563" s="4"/>
      <c r="P8563" s="4">
        <v>22</v>
      </c>
      <c r="Q8563" s="4">
        <v>28</v>
      </c>
      <c r="R8563" s="4">
        <v>23</v>
      </c>
      <c r="S8563" s="4">
        <v>36</v>
      </c>
      <c r="T8563" s="4">
        <v>27</v>
      </c>
      <c r="U8563" s="4">
        <v>28</v>
      </c>
      <c r="V8563" s="13">
        <v>34</v>
      </c>
      <c r="W8563" s="4">
        <v>23</v>
      </c>
      <c r="X8563" s="4">
        <v>20</v>
      </c>
      <c r="Y8563">
        <f t="shared" si="1610"/>
        <v>0</v>
      </c>
      <c r="Z8563">
        <f t="shared" si="1611"/>
        <v>0</v>
      </c>
    </row>
    <row r="8564" spans="2:26" x14ac:dyDescent="0.25">
      <c r="B8564" s="11">
        <f t="shared" si="1612"/>
        <v>44918.333333312592</v>
      </c>
      <c r="C8564" s="1">
        <f t="shared" si="1603"/>
        <v>12</v>
      </c>
      <c r="D8564" s="1">
        <f t="shared" si="1604"/>
        <v>5</v>
      </c>
      <c r="E8564" s="12">
        <f t="shared" si="1605"/>
        <v>9</v>
      </c>
      <c r="F8564" s="124" t="str">
        <f t="shared" si="1606"/>
        <v>0</v>
      </c>
      <c r="G8564" s="1">
        <f ca="1">(OFFSET(O8564,0,MATCH(Customer!$J$6,'CDH &amp; HDH'!$P$11:$X$11,0)))</f>
        <v>36</v>
      </c>
      <c r="H8564" s="1" t="str">
        <f t="shared" si="1607"/>
        <v>Heating</v>
      </c>
      <c r="I8564" s="1">
        <f ca="1">OFFSET(IF($H8564="Cooling",Customer!$C$25,Customer!$C$52),E8564,D8564)</f>
        <v>70</v>
      </c>
      <c r="J8564" s="1">
        <f ca="1">OFFSET(IF($H8564="Cooling",Customer!$L$25,Customer!$L$52),$E8564,$D8564)</f>
        <v>70</v>
      </c>
      <c r="K8564" s="16">
        <f t="shared" si="1608"/>
        <v>0</v>
      </c>
      <c r="L8564" s="16">
        <f t="shared" si="1609"/>
        <v>0</v>
      </c>
      <c r="M8564" s="17">
        <f t="shared" ca="1" si="1613"/>
        <v>34</v>
      </c>
      <c r="N8564" s="17">
        <f t="shared" ca="1" si="1614"/>
        <v>34</v>
      </c>
      <c r="O8564" s="4"/>
      <c r="P8564" s="4">
        <v>26</v>
      </c>
      <c r="Q8564" s="4">
        <v>29</v>
      </c>
      <c r="R8564" s="4">
        <v>25</v>
      </c>
      <c r="S8564" s="4">
        <v>36</v>
      </c>
      <c r="T8564" s="4">
        <v>29</v>
      </c>
      <c r="U8564" s="4">
        <v>33</v>
      </c>
      <c r="V8564" s="13">
        <v>36</v>
      </c>
      <c r="W8564" s="4">
        <v>25</v>
      </c>
      <c r="X8564" s="4">
        <v>23</v>
      </c>
      <c r="Y8564">
        <f t="shared" si="1610"/>
        <v>0</v>
      </c>
      <c r="Z8564">
        <f t="shared" si="1611"/>
        <v>0</v>
      </c>
    </row>
    <row r="8565" spans="2:26" x14ac:dyDescent="0.25">
      <c r="B8565" s="11">
        <f t="shared" si="1612"/>
        <v>44918.374999979256</v>
      </c>
      <c r="C8565" s="1">
        <f t="shared" si="1603"/>
        <v>12</v>
      </c>
      <c r="D8565" s="1">
        <f t="shared" si="1604"/>
        <v>5</v>
      </c>
      <c r="E8565" s="12">
        <f t="shared" si="1605"/>
        <v>10</v>
      </c>
      <c r="F8565" s="124" t="str">
        <f t="shared" si="1606"/>
        <v>0</v>
      </c>
      <c r="G8565" s="1">
        <f ca="1">(OFFSET(O8565,0,MATCH(Customer!$J$6,'CDH &amp; HDH'!$P$11:$X$11,0)))</f>
        <v>39</v>
      </c>
      <c r="H8565" s="1" t="str">
        <f t="shared" si="1607"/>
        <v>Heating</v>
      </c>
      <c r="I8565" s="1">
        <f ca="1">OFFSET(IF($H8565="Cooling",Customer!$C$25,Customer!$C$52),E8565,D8565)</f>
        <v>70</v>
      </c>
      <c r="J8565" s="1">
        <f ca="1">OFFSET(IF($H8565="Cooling",Customer!$L$25,Customer!$L$52),$E8565,$D8565)</f>
        <v>70</v>
      </c>
      <c r="K8565" s="16">
        <f t="shared" si="1608"/>
        <v>0</v>
      </c>
      <c r="L8565" s="16">
        <f t="shared" si="1609"/>
        <v>0</v>
      </c>
      <c r="M8565" s="17">
        <f t="shared" ca="1" si="1613"/>
        <v>31</v>
      </c>
      <c r="N8565" s="17">
        <f t="shared" ca="1" si="1614"/>
        <v>31</v>
      </c>
      <c r="O8565" s="4"/>
      <c r="P8565" s="4">
        <v>33</v>
      </c>
      <c r="Q8565" s="4">
        <v>30</v>
      </c>
      <c r="R8565" s="4">
        <v>26</v>
      </c>
      <c r="S8565" s="4">
        <v>36</v>
      </c>
      <c r="T8565" s="4">
        <v>30</v>
      </c>
      <c r="U8565" s="4">
        <v>38</v>
      </c>
      <c r="V8565" s="13">
        <v>39</v>
      </c>
      <c r="W8565" s="4">
        <v>29</v>
      </c>
      <c r="X8565" s="4">
        <v>25</v>
      </c>
      <c r="Y8565">
        <f t="shared" si="1610"/>
        <v>0</v>
      </c>
      <c r="Z8565">
        <f t="shared" si="1611"/>
        <v>0</v>
      </c>
    </row>
    <row r="8566" spans="2:26" x14ac:dyDescent="0.25">
      <c r="B8566" s="11">
        <f t="shared" si="1612"/>
        <v>44918.41666664592</v>
      </c>
      <c r="C8566" s="1">
        <f t="shared" si="1603"/>
        <v>12</v>
      </c>
      <c r="D8566" s="1">
        <f t="shared" si="1604"/>
        <v>5</v>
      </c>
      <c r="E8566" s="12">
        <f t="shared" si="1605"/>
        <v>11</v>
      </c>
      <c r="F8566" s="124" t="str">
        <f t="shared" si="1606"/>
        <v>0</v>
      </c>
      <c r="G8566" s="1">
        <f ca="1">(OFFSET(O8566,0,MATCH(Customer!$J$6,'CDH &amp; HDH'!$P$11:$X$11,0)))</f>
        <v>41</v>
      </c>
      <c r="H8566" s="1" t="str">
        <f t="shared" si="1607"/>
        <v>Heating</v>
      </c>
      <c r="I8566" s="1">
        <f ca="1">OFFSET(IF($H8566="Cooling",Customer!$C$25,Customer!$C$52),E8566,D8566)</f>
        <v>70</v>
      </c>
      <c r="J8566" s="1">
        <f ca="1">OFFSET(IF($H8566="Cooling",Customer!$L$25,Customer!$L$52),$E8566,$D8566)</f>
        <v>70</v>
      </c>
      <c r="K8566" s="16">
        <f t="shared" si="1608"/>
        <v>0</v>
      </c>
      <c r="L8566" s="16">
        <f t="shared" si="1609"/>
        <v>0</v>
      </c>
      <c r="M8566" s="17">
        <f t="shared" ca="1" si="1613"/>
        <v>29</v>
      </c>
      <c r="N8566" s="17">
        <f t="shared" ca="1" si="1614"/>
        <v>29</v>
      </c>
      <c r="O8566" s="4"/>
      <c r="P8566" s="4">
        <v>40</v>
      </c>
      <c r="Q8566" s="4">
        <v>32</v>
      </c>
      <c r="R8566" s="4">
        <v>28</v>
      </c>
      <c r="S8566" s="4">
        <v>36</v>
      </c>
      <c r="T8566" s="4">
        <v>32</v>
      </c>
      <c r="U8566" s="4">
        <v>41</v>
      </c>
      <c r="V8566" s="13">
        <v>41</v>
      </c>
      <c r="W8566" s="4">
        <v>32</v>
      </c>
      <c r="X8566" s="4">
        <v>28</v>
      </c>
      <c r="Y8566">
        <f t="shared" si="1610"/>
        <v>0</v>
      </c>
      <c r="Z8566">
        <f t="shared" si="1611"/>
        <v>0</v>
      </c>
    </row>
    <row r="8567" spans="2:26" x14ac:dyDescent="0.25">
      <c r="B8567" s="11">
        <f t="shared" si="1612"/>
        <v>44918.458333312585</v>
      </c>
      <c r="C8567" s="1">
        <f t="shared" si="1603"/>
        <v>12</v>
      </c>
      <c r="D8567" s="1">
        <f t="shared" si="1604"/>
        <v>5</v>
      </c>
      <c r="E8567" s="12">
        <f t="shared" si="1605"/>
        <v>12</v>
      </c>
      <c r="F8567" s="124" t="str">
        <f t="shared" si="1606"/>
        <v>0</v>
      </c>
      <c r="G8567" s="1">
        <f ca="1">(OFFSET(O8567,0,MATCH(Customer!$J$6,'CDH &amp; HDH'!$P$11:$X$11,0)))</f>
        <v>44</v>
      </c>
      <c r="H8567" s="1" t="str">
        <f t="shared" si="1607"/>
        <v>Heating</v>
      </c>
      <c r="I8567" s="1">
        <f ca="1">OFFSET(IF($H8567="Cooling",Customer!$C$25,Customer!$C$52),E8567,D8567)</f>
        <v>70</v>
      </c>
      <c r="J8567" s="1">
        <f ca="1">OFFSET(IF($H8567="Cooling",Customer!$L$25,Customer!$L$52),$E8567,$D8567)</f>
        <v>70</v>
      </c>
      <c r="K8567" s="16">
        <f t="shared" si="1608"/>
        <v>0</v>
      </c>
      <c r="L8567" s="16">
        <f t="shared" si="1609"/>
        <v>0</v>
      </c>
      <c r="M8567" s="17">
        <f t="shared" ca="1" si="1613"/>
        <v>26</v>
      </c>
      <c r="N8567" s="17">
        <f t="shared" ca="1" si="1614"/>
        <v>26</v>
      </c>
      <c r="O8567" s="4"/>
      <c r="P8567" s="4">
        <v>41</v>
      </c>
      <c r="Q8567" s="4">
        <v>32</v>
      </c>
      <c r="R8567" s="4">
        <v>31</v>
      </c>
      <c r="S8567" s="4">
        <v>37</v>
      </c>
      <c r="T8567" s="4">
        <v>34</v>
      </c>
      <c r="U8567" s="4">
        <v>46</v>
      </c>
      <c r="V8567" s="13">
        <v>44</v>
      </c>
      <c r="W8567" s="4">
        <v>34</v>
      </c>
      <c r="X8567" s="4">
        <v>31</v>
      </c>
      <c r="Y8567">
        <f t="shared" si="1610"/>
        <v>0</v>
      </c>
      <c r="Z8567">
        <f t="shared" si="1611"/>
        <v>0</v>
      </c>
    </row>
    <row r="8568" spans="2:26" x14ac:dyDescent="0.25">
      <c r="B8568" s="11">
        <f t="shared" si="1612"/>
        <v>44918.499999979249</v>
      </c>
      <c r="C8568" s="1">
        <f t="shared" si="1603"/>
        <v>12</v>
      </c>
      <c r="D8568" s="1">
        <f t="shared" si="1604"/>
        <v>5</v>
      </c>
      <c r="E8568" s="12">
        <f t="shared" si="1605"/>
        <v>13</v>
      </c>
      <c r="F8568" s="124" t="str">
        <f t="shared" si="1606"/>
        <v>0</v>
      </c>
      <c r="G8568" s="1">
        <f ca="1">(OFFSET(O8568,0,MATCH(Customer!$J$6,'CDH &amp; HDH'!$P$11:$X$11,0)))</f>
        <v>45</v>
      </c>
      <c r="H8568" s="1" t="str">
        <f t="shared" si="1607"/>
        <v>Heating</v>
      </c>
      <c r="I8568" s="1">
        <f ca="1">OFFSET(IF($H8568="Cooling",Customer!$C$25,Customer!$C$52),E8568,D8568)</f>
        <v>70</v>
      </c>
      <c r="J8568" s="1">
        <f ca="1">OFFSET(IF($H8568="Cooling",Customer!$L$25,Customer!$L$52),$E8568,$D8568)</f>
        <v>70</v>
      </c>
      <c r="K8568" s="16">
        <f t="shared" si="1608"/>
        <v>0</v>
      </c>
      <c r="L8568" s="16">
        <f t="shared" si="1609"/>
        <v>0</v>
      </c>
      <c r="M8568" s="17">
        <f t="shared" ca="1" si="1613"/>
        <v>25</v>
      </c>
      <c r="N8568" s="17">
        <f t="shared" ca="1" si="1614"/>
        <v>25</v>
      </c>
      <c r="O8568" s="4"/>
      <c r="P8568" s="4">
        <v>42</v>
      </c>
      <c r="Q8568" s="4">
        <v>33</v>
      </c>
      <c r="R8568" s="4">
        <v>33</v>
      </c>
      <c r="S8568" s="4">
        <v>36</v>
      </c>
      <c r="T8568" s="4">
        <v>36</v>
      </c>
      <c r="U8568" s="4">
        <v>47</v>
      </c>
      <c r="V8568" s="13">
        <v>45</v>
      </c>
      <c r="W8568" s="4">
        <v>34</v>
      </c>
      <c r="X8568" s="4">
        <v>34</v>
      </c>
      <c r="Y8568">
        <f t="shared" si="1610"/>
        <v>0</v>
      </c>
      <c r="Z8568">
        <f t="shared" si="1611"/>
        <v>0</v>
      </c>
    </row>
    <row r="8569" spans="2:26" x14ac:dyDescent="0.25">
      <c r="B8569" s="11">
        <f t="shared" si="1612"/>
        <v>44918.541666645913</v>
      </c>
      <c r="C8569" s="1">
        <f t="shared" si="1603"/>
        <v>12</v>
      </c>
      <c r="D8569" s="1">
        <f t="shared" si="1604"/>
        <v>5</v>
      </c>
      <c r="E8569" s="12">
        <f t="shared" si="1605"/>
        <v>14</v>
      </c>
      <c r="F8569" s="124" t="str">
        <f t="shared" si="1606"/>
        <v>0</v>
      </c>
      <c r="G8569" s="1">
        <f ca="1">(OFFSET(O8569,0,MATCH(Customer!$J$6,'CDH &amp; HDH'!$P$11:$X$11,0)))</f>
        <v>47</v>
      </c>
      <c r="H8569" s="1" t="str">
        <f t="shared" si="1607"/>
        <v>Heating</v>
      </c>
      <c r="I8569" s="1">
        <f ca="1">OFFSET(IF($H8569="Cooling",Customer!$C$25,Customer!$C$52),E8569,D8569)</f>
        <v>70</v>
      </c>
      <c r="J8569" s="1">
        <f ca="1">OFFSET(IF($H8569="Cooling",Customer!$L$25,Customer!$L$52),$E8569,$D8569)</f>
        <v>70</v>
      </c>
      <c r="K8569" s="16">
        <f t="shared" si="1608"/>
        <v>0</v>
      </c>
      <c r="L8569" s="16">
        <f t="shared" si="1609"/>
        <v>0</v>
      </c>
      <c r="M8569" s="17">
        <f t="shared" ca="1" si="1613"/>
        <v>23</v>
      </c>
      <c r="N8569" s="17">
        <f t="shared" ca="1" si="1614"/>
        <v>23</v>
      </c>
      <c r="O8569" s="4"/>
      <c r="P8569" s="4">
        <v>42</v>
      </c>
      <c r="Q8569" s="4">
        <v>33</v>
      </c>
      <c r="R8569" s="4">
        <v>33</v>
      </c>
      <c r="S8569" s="4">
        <v>36</v>
      </c>
      <c r="T8569" s="4">
        <v>38</v>
      </c>
      <c r="U8569" s="4">
        <v>47</v>
      </c>
      <c r="V8569" s="13">
        <v>47</v>
      </c>
      <c r="W8569" s="4">
        <v>35</v>
      </c>
      <c r="X8569" s="4">
        <v>38</v>
      </c>
      <c r="Y8569">
        <f t="shared" si="1610"/>
        <v>0</v>
      </c>
      <c r="Z8569">
        <f t="shared" si="1611"/>
        <v>0</v>
      </c>
    </row>
    <row r="8570" spans="2:26" x14ac:dyDescent="0.25">
      <c r="B8570" s="11">
        <f t="shared" si="1612"/>
        <v>44918.583333312577</v>
      </c>
      <c r="C8570" s="1">
        <f t="shared" si="1603"/>
        <v>12</v>
      </c>
      <c r="D8570" s="1">
        <f t="shared" si="1604"/>
        <v>5</v>
      </c>
      <c r="E8570" s="12">
        <f t="shared" si="1605"/>
        <v>15</v>
      </c>
      <c r="F8570" s="124" t="str">
        <f t="shared" si="1606"/>
        <v>0</v>
      </c>
      <c r="G8570" s="1">
        <f ca="1">(OFFSET(O8570,0,MATCH(Customer!$J$6,'CDH &amp; HDH'!$P$11:$X$11,0)))</f>
        <v>46</v>
      </c>
      <c r="H8570" s="1" t="str">
        <f t="shared" si="1607"/>
        <v>Heating</v>
      </c>
      <c r="I8570" s="1">
        <f ca="1">OFFSET(IF($H8570="Cooling",Customer!$C$25,Customer!$C$52),E8570,D8570)</f>
        <v>70</v>
      </c>
      <c r="J8570" s="1">
        <f ca="1">OFFSET(IF($H8570="Cooling",Customer!$L$25,Customer!$L$52),$E8570,$D8570)</f>
        <v>70</v>
      </c>
      <c r="K8570" s="16">
        <f t="shared" si="1608"/>
        <v>0</v>
      </c>
      <c r="L8570" s="16">
        <f t="shared" si="1609"/>
        <v>0</v>
      </c>
      <c r="M8570" s="17">
        <f t="shared" ca="1" si="1613"/>
        <v>24</v>
      </c>
      <c r="N8570" s="17">
        <f t="shared" ca="1" si="1614"/>
        <v>24</v>
      </c>
      <c r="O8570" s="4"/>
      <c r="P8570" s="4">
        <v>40</v>
      </c>
      <c r="Q8570" s="4">
        <v>33</v>
      </c>
      <c r="R8570" s="4">
        <v>34</v>
      </c>
      <c r="S8570" s="4">
        <v>36</v>
      </c>
      <c r="T8570" s="4">
        <v>39</v>
      </c>
      <c r="U8570" s="4">
        <v>45</v>
      </c>
      <c r="V8570" s="13">
        <v>46</v>
      </c>
      <c r="W8570" s="4">
        <v>34</v>
      </c>
      <c r="X8570" s="4">
        <v>40</v>
      </c>
      <c r="Y8570">
        <f t="shared" si="1610"/>
        <v>0</v>
      </c>
      <c r="Z8570">
        <f t="shared" si="1611"/>
        <v>0</v>
      </c>
    </row>
    <row r="8571" spans="2:26" x14ac:dyDescent="0.25">
      <c r="B8571" s="11">
        <f t="shared" si="1612"/>
        <v>44918.624999979242</v>
      </c>
      <c r="C8571" s="1">
        <f t="shared" si="1603"/>
        <v>12</v>
      </c>
      <c r="D8571" s="1">
        <f t="shared" si="1604"/>
        <v>5</v>
      </c>
      <c r="E8571" s="12">
        <f t="shared" si="1605"/>
        <v>16</v>
      </c>
      <c r="F8571" s="124" t="str">
        <f t="shared" si="1606"/>
        <v>0</v>
      </c>
      <c r="G8571" s="1">
        <f ca="1">(OFFSET(O8571,0,MATCH(Customer!$J$6,'CDH &amp; HDH'!$P$11:$X$11,0)))</f>
        <v>44</v>
      </c>
      <c r="H8571" s="1" t="str">
        <f t="shared" si="1607"/>
        <v>Heating</v>
      </c>
      <c r="I8571" s="1">
        <f ca="1">OFFSET(IF($H8571="Cooling",Customer!$C$25,Customer!$C$52),E8571,D8571)</f>
        <v>70</v>
      </c>
      <c r="J8571" s="1">
        <f ca="1">OFFSET(IF($H8571="Cooling",Customer!$L$25,Customer!$L$52),$E8571,$D8571)</f>
        <v>70</v>
      </c>
      <c r="K8571" s="16">
        <f t="shared" si="1608"/>
        <v>0</v>
      </c>
      <c r="L8571" s="16">
        <f t="shared" si="1609"/>
        <v>0</v>
      </c>
      <c r="M8571" s="17">
        <f t="shared" ca="1" si="1613"/>
        <v>26</v>
      </c>
      <c r="N8571" s="17">
        <f t="shared" ca="1" si="1614"/>
        <v>26</v>
      </c>
      <c r="O8571" s="4"/>
      <c r="P8571" s="4">
        <v>40</v>
      </c>
      <c r="Q8571" s="4">
        <v>33</v>
      </c>
      <c r="R8571" s="4">
        <v>34</v>
      </c>
      <c r="S8571" s="4">
        <v>36</v>
      </c>
      <c r="T8571" s="4">
        <v>40</v>
      </c>
      <c r="U8571" s="4">
        <v>44</v>
      </c>
      <c r="V8571" s="13">
        <v>44</v>
      </c>
      <c r="W8571" s="4">
        <v>33</v>
      </c>
      <c r="X8571" s="4">
        <v>37</v>
      </c>
      <c r="Y8571">
        <f t="shared" si="1610"/>
        <v>0</v>
      </c>
      <c r="Z8571">
        <f t="shared" si="1611"/>
        <v>0</v>
      </c>
    </row>
    <row r="8572" spans="2:26" x14ac:dyDescent="0.25">
      <c r="B8572" s="11">
        <f t="shared" si="1612"/>
        <v>44918.666666645906</v>
      </c>
      <c r="C8572" s="1">
        <f t="shared" si="1603"/>
        <v>12</v>
      </c>
      <c r="D8572" s="1">
        <f t="shared" si="1604"/>
        <v>5</v>
      </c>
      <c r="E8572" s="12">
        <f t="shared" si="1605"/>
        <v>17</v>
      </c>
      <c r="F8572" s="124" t="str">
        <f t="shared" si="1606"/>
        <v>0</v>
      </c>
      <c r="G8572" s="1">
        <f ca="1">(OFFSET(O8572,0,MATCH(Customer!$J$6,'CDH &amp; HDH'!$P$11:$X$11,0)))</f>
        <v>44</v>
      </c>
      <c r="H8572" s="1" t="str">
        <f t="shared" si="1607"/>
        <v>Heating</v>
      </c>
      <c r="I8572" s="1">
        <f ca="1">OFFSET(IF($H8572="Cooling",Customer!$C$25,Customer!$C$52),E8572,D8572)</f>
        <v>70</v>
      </c>
      <c r="J8572" s="1">
        <f ca="1">OFFSET(IF($H8572="Cooling",Customer!$L$25,Customer!$L$52),$E8572,$D8572)</f>
        <v>70</v>
      </c>
      <c r="K8572" s="16">
        <f t="shared" si="1608"/>
        <v>0</v>
      </c>
      <c r="L8572" s="16">
        <f t="shared" si="1609"/>
        <v>0</v>
      </c>
      <c r="M8572" s="17">
        <f t="shared" ca="1" si="1613"/>
        <v>26</v>
      </c>
      <c r="N8572" s="17">
        <f t="shared" ca="1" si="1614"/>
        <v>26</v>
      </c>
      <c r="O8572" s="4"/>
      <c r="P8572" s="4">
        <v>34</v>
      </c>
      <c r="Q8572" s="4">
        <v>31</v>
      </c>
      <c r="R8572" s="4">
        <v>33</v>
      </c>
      <c r="S8572" s="4">
        <v>36</v>
      </c>
      <c r="T8572" s="4">
        <v>39</v>
      </c>
      <c r="U8572" s="4">
        <v>40</v>
      </c>
      <c r="V8572" s="13">
        <v>44</v>
      </c>
      <c r="W8572" s="4">
        <v>31</v>
      </c>
      <c r="X8572" s="4">
        <v>32</v>
      </c>
      <c r="Y8572">
        <f t="shared" si="1610"/>
        <v>0</v>
      </c>
      <c r="Z8572">
        <f t="shared" si="1611"/>
        <v>0</v>
      </c>
    </row>
    <row r="8573" spans="2:26" x14ac:dyDescent="0.25">
      <c r="B8573" s="11">
        <f t="shared" si="1612"/>
        <v>44918.70833331257</v>
      </c>
      <c r="C8573" s="1">
        <f t="shared" si="1603"/>
        <v>12</v>
      </c>
      <c r="D8573" s="1">
        <f t="shared" si="1604"/>
        <v>5</v>
      </c>
      <c r="E8573" s="12">
        <f t="shared" si="1605"/>
        <v>18</v>
      </c>
      <c r="F8573" s="124" t="str">
        <f t="shared" si="1606"/>
        <v>0</v>
      </c>
      <c r="G8573" s="1">
        <f ca="1">(OFFSET(O8573,0,MATCH(Customer!$J$6,'CDH &amp; HDH'!$P$11:$X$11,0)))</f>
        <v>41</v>
      </c>
      <c r="H8573" s="1" t="str">
        <f t="shared" si="1607"/>
        <v>Heating</v>
      </c>
      <c r="I8573" s="1">
        <f ca="1">OFFSET(IF($H8573="Cooling",Customer!$C$25,Customer!$C$52),E8573,D8573)</f>
        <v>70</v>
      </c>
      <c r="J8573" s="1">
        <f ca="1">OFFSET(IF($H8573="Cooling",Customer!$L$25,Customer!$L$52),$E8573,$D8573)</f>
        <v>70</v>
      </c>
      <c r="K8573" s="16">
        <f t="shared" si="1608"/>
        <v>0</v>
      </c>
      <c r="L8573" s="16">
        <f t="shared" si="1609"/>
        <v>0</v>
      </c>
      <c r="M8573" s="17">
        <f t="shared" ca="1" si="1613"/>
        <v>29</v>
      </c>
      <c r="N8573" s="17">
        <f t="shared" ca="1" si="1614"/>
        <v>29</v>
      </c>
      <c r="O8573" s="4"/>
      <c r="P8573" s="4">
        <v>32</v>
      </c>
      <c r="Q8573" s="4">
        <v>29</v>
      </c>
      <c r="R8573" s="4">
        <v>31</v>
      </c>
      <c r="S8573" s="4">
        <v>35</v>
      </c>
      <c r="T8573" s="4">
        <v>36</v>
      </c>
      <c r="U8573" s="4">
        <v>37</v>
      </c>
      <c r="V8573" s="13">
        <v>41</v>
      </c>
      <c r="W8573" s="4">
        <v>28</v>
      </c>
      <c r="X8573" s="4">
        <v>30</v>
      </c>
      <c r="Y8573">
        <f t="shared" si="1610"/>
        <v>0</v>
      </c>
      <c r="Z8573">
        <f t="shared" si="1611"/>
        <v>0</v>
      </c>
    </row>
    <row r="8574" spans="2:26" x14ac:dyDescent="0.25">
      <c r="B8574" s="11">
        <f t="shared" si="1612"/>
        <v>44918.749999979234</v>
      </c>
      <c r="C8574" s="1">
        <f t="shared" si="1603"/>
        <v>12</v>
      </c>
      <c r="D8574" s="1">
        <f t="shared" si="1604"/>
        <v>5</v>
      </c>
      <c r="E8574" s="12">
        <f t="shared" si="1605"/>
        <v>19</v>
      </c>
      <c r="F8574" s="124" t="str">
        <f t="shared" si="1606"/>
        <v>0</v>
      </c>
      <c r="G8574" s="1">
        <f ca="1">(OFFSET(O8574,0,MATCH(Customer!$J$6,'CDH &amp; HDH'!$P$11:$X$11,0)))</f>
        <v>40</v>
      </c>
      <c r="H8574" s="1" t="str">
        <f t="shared" si="1607"/>
        <v>Heating</v>
      </c>
      <c r="I8574" s="1">
        <f ca="1">OFFSET(IF($H8574="Cooling",Customer!$C$25,Customer!$C$52),E8574,D8574)</f>
        <v>66</v>
      </c>
      <c r="J8574" s="1">
        <f ca="1">OFFSET(IF($H8574="Cooling",Customer!$L$25,Customer!$L$52),$E8574,$D8574)</f>
        <v>64</v>
      </c>
      <c r="K8574" s="16">
        <f t="shared" si="1608"/>
        <v>0</v>
      </c>
      <c r="L8574" s="16">
        <f t="shared" si="1609"/>
        <v>0</v>
      </c>
      <c r="M8574" s="17">
        <f t="shared" ca="1" si="1613"/>
        <v>26</v>
      </c>
      <c r="N8574" s="17">
        <f t="shared" ca="1" si="1614"/>
        <v>24</v>
      </c>
      <c r="O8574" s="4"/>
      <c r="P8574" s="4">
        <v>31</v>
      </c>
      <c r="Q8574" s="4">
        <v>29</v>
      </c>
      <c r="R8574" s="4">
        <v>30</v>
      </c>
      <c r="S8574" s="4">
        <v>35</v>
      </c>
      <c r="T8574" s="4">
        <v>35</v>
      </c>
      <c r="U8574" s="4">
        <v>38</v>
      </c>
      <c r="V8574" s="13">
        <v>40</v>
      </c>
      <c r="W8574" s="4">
        <v>28</v>
      </c>
      <c r="X8574" s="4">
        <v>28</v>
      </c>
      <c r="Y8574">
        <f t="shared" si="1610"/>
        <v>0</v>
      </c>
      <c r="Z8574">
        <f t="shared" si="1611"/>
        <v>0</v>
      </c>
    </row>
    <row r="8575" spans="2:26" x14ac:dyDescent="0.25">
      <c r="B8575" s="11">
        <f t="shared" si="1612"/>
        <v>44918.791666645899</v>
      </c>
      <c r="C8575" s="1">
        <f t="shared" si="1603"/>
        <v>12</v>
      </c>
      <c r="D8575" s="1">
        <f t="shared" si="1604"/>
        <v>5</v>
      </c>
      <c r="E8575" s="12">
        <f t="shared" si="1605"/>
        <v>20</v>
      </c>
      <c r="F8575" s="124" t="str">
        <f t="shared" si="1606"/>
        <v>0</v>
      </c>
      <c r="G8575" s="1">
        <f ca="1">(OFFSET(O8575,0,MATCH(Customer!$J$6,'CDH &amp; HDH'!$P$11:$X$11,0)))</f>
        <v>39</v>
      </c>
      <c r="H8575" s="1" t="str">
        <f t="shared" si="1607"/>
        <v>Heating</v>
      </c>
      <c r="I8575" s="1">
        <f ca="1">OFFSET(IF($H8575="Cooling",Customer!$C$25,Customer!$C$52),E8575,D8575)</f>
        <v>66</v>
      </c>
      <c r="J8575" s="1">
        <f ca="1">OFFSET(IF($H8575="Cooling",Customer!$L$25,Customer!$L$52),$E8575,$D8575)</f>
        <v>64</v>
      </c>
      <c r="K8575" s="16">
        <f t="shared" si="1608"/>
        <v>0</v>
      </c>
      <c r="L8575" s="16">
        <f t="shared" si="1609"/>
        <v>0</v>
      </c>
      <c r="M8575" s="17">
        <f t="shared" ca="1" si="1613"/>
        <v>27</v>
      </c>
      <c r="N8575" s="17">
        <f t="shared" ca="1" si="1614"/>
        <v>25</v>
      </c>
      <c r="O8575" s="4"/>
      <c r="P8575" s="4">
        <v>29</v>
      </c>
      <c r="Q8575" s="4">
        <v>29</v>
      </c>
      <c r="R8575" s="4">
        <v>29</v>
      </c>
      <c r="S8575" s="4">
        <v>35</v>
      </c>
      <c r="T8575" s="4">
        <v>33</v>
      </c>
      <c r="U8575" s="4">
        <v>36</v>
      </c>
      <c r="V8575" s="13">
        <v>39</v>
      </c>
      <c r="W8575" s="4">
        <v>26</v>
      </c>
      <c r="X8575" s="4">
        <v>27</v>
      </c>
      <c r="Y8575">
        <f t="shared" si="1610"/>
        <v>0</v>
      </c>
      <c r="Z8575">
        <f t="shared" si="1611"/>
        <v>0</v>
      </c>
    </row>
    <row r="8576" spans="2:26" x14ac:dyDescent="0.25">
      <c r="B8576" s="11">
        <f t="shared" si="1612"/>
        <v>44918.833333312563</v>
      </c>
      <c r="C8576" s="1">
        <f t="shared" si="1603"/>
        <v>12</v>
      </c>
      <c r="D8576" s="1">
        <f t="shared" si="1604"/>
        <v>5</v>
      </c>
      <c r="E8576" s="12">
        <f t="shared" si="1605"/>
        <v>21</v>
      </c>
      <c r="F8576" s="124" t="str">
        <f t="shared" si="1606"/>
        <v>0</v>
      </c>
      <c r="G8576" s="1">
        <f ca="1">(OFFSET(O8576,0,MATCH(Customer!$J$6,'CDH &amp; HDH'!$P$11:$X$11,0)))</f>
        <v>38</v>
      </c>
      <c r="H8576" s="1" t="str">
        <f t="shared" si="1607"/>
        <v>Heating</v>
      </c>
      <c r="I8576" s="1">
        <f ca="1">OFFSET(IF($H8576="Cooling",Customer!$C$25,Customer!$C$52),E8576,D8576)</f>
        <v>66</v>
      </c>
      <c r="J8576" s="1">
        <f ca="1">OFFSET(IF($H8576="Cooling",Customer!$L$25,Customer!$L$52),$E8576,$D8576)</f>
        <v>64</v>
      </c>
      <c r="K8576" s="16">
        <f t="shared" si="1608"/>
        <v>0</v>
      </c>
      <c r="L8576" s="16">
        <f t="shared" si="1609"/>
        <v>0</v>
      </c>
      <c r="M8576" s="17">
        <f t="shared" ca="1" si="1613"/>
        <v>28</v>
      </c>
      <c r="N8576" s="17">
        <f t="shared" ca="1" si="1614"/>
        <v>26</v>
      </c>
      <c r="O8576" s="4"/>
      <c r="P8576" s="4">
        <v>28</v>
      </c>
      <c r="Q8576" s="4">
        <v>29</v>
      </c>
      <c r="R8576" s="4">
        <v>29</v>
      </c>
      <c r="S8576" s="4">
        <v>35</v>
      </c>
      <c r="T8576" s="4">
        <v>34</v>
      </c>
      <c r="U8576" s="4">
        <v>36</v>
      </c>
      <c r="V8576" s="13">
        <v>38</v>
      </c>
      <c r="W8576" s="4">
        <v>24</v>
      </c>
      <c r="X8576" s="4">
        <v>25</v>
      </c>
      <c r="Y8576">
        <f t="shared" si="1610"/>
        <v>0</v>
      </c>
      <c r="Z8576">
        <f t="shared" si="1611"/>
        <v>0</v>
      </c>
    </row>
    <row r="8577" spans="2:26" x14ac:dyDescent="0.25">
      <c r="B8577" s="11">
        <f t="shared" si="1612"/>
        <v>44918.874999979227</v>
      </c>
      <c r="C8577" s="1">
        <f t="shared" si="1603"/>
        <v>12</v>
      </c>
      <c r="D8577" s="1">
        <f t="shared" si="1604"/>
        <v>5</v>
      </c>
      <c r="E8577" s="12">
        <f t="shared" si="1605"/>
        <v>22</v>
      </c>
      <c r="F8577" s="124" t="str">
        <f t="shared" si="1606"/>
        <v>0</v>
      </c>
      <c r="G8577" s="1">
        <f ca="1">(OFFSET(O8577,0,MATCH(Customer!$J$6,'CDH &amp; HDH'!$P$11:$X$11,0)))</f>
        <v>38</v>
      </c>
      <c r="H8577" s="1" t="str">
        <f t="shared" si="1607"/>
        <v>Heating</v>
      </c>
      <c r="I8577" s="1">
        <f ca="1">OFFSET(IF($H8577="Cooling",Customer!$C$25,Customer!$C$52),E8577,D8577)</f>
        <v>66</v>
      </c>
      <c r="J8577" s="1">
        <f ca="1">OFFSET(IF($H8577="Cooling",Customer!$L$25,Customer!$L$52),$E8577,$D8577)</f>
        <v>64</v>
      </c>
      <c r="K8577" s="16">
        <f t="shared" si="1608"/>
        <v>0</v>
      </c>
      <c r="L8577" s="16">
        <f t="shared" si="1609"/>
        <v>0</v>
      </c>
      <c r="M8577" s="17">
        <f t="shared" ca="1" si="1613"/>
        <v>28</v>
      </c>
      <c r="N8577" s="17">
        <f t="shared" ca="1" si="1614"/>
        <v>26</v>
      </c>
      <c r="O8577" s="4"/>
      <c r="P8577" s="4">
        <v>28</v>
      </c>
      <c r="Q8577" s="4">
        <v>28</v>
      </c>
      <c r="R8577" s="4">
        <v>28</v>
      </c>
      <c r="S8577" s="4">
        <v>35</v>
      </c>
      <c r="T8577" s="4">
        <v>33</v>
      </c>
      <c r="U8577" s="4">
        <v>33</v>
      </c>
      <c r="V8577" s="13">
        <v>38</v>
      </c>
      <c r="W8577" s="4">
        <v>25</v>
      </c>
      <c r="X8577" s="4">
        <v>25</v>
      </c>
      <c r="Y8577">
        <f t="shared" si="1610"/>
        <v>0</v>
      </c>
      <c r="Z8577">
        <f t="shared" si="1611"/>
        <v>0</v>
      </c>
    </row>
    <row r="8578" spans="2:26" x14ac:dyDescent="0.25">
      <c r="B8578" s="11">
        <f t="shared" si="1612"/>
        <v>44918.916666645891</v>
      </c>
      <c r="C8578" s="1">
        <f t="shared" si="1603"/>
        <v>12</v>
      </c>
      <c r="D8578" s="1">
        <f t="shared" si="1604"/>
        <v>5</v>
      </c>
      <c r="E8578" s="12">
        <f t="shared" si="1605"/>
        <v>23</v>
      </c>
      <c r="F8578" s="124" t="str">
        <f t="shared" si="1606"/>
        <v>0</v>
      </c>
      <c r="G8578" s="1">
        <f ca="1">(OFFSET(O8578,0,MATCH(Customer!$J$6,'CDH &amp; HDH'!$P$11:$X$11,0)))</f>
        <v>37</v>
      </c>
      <c r="H8578" s="1" t="str">
        <f t="shared" si="1607"/>
        <v>Heating</v>
      </c>
      <c r="I8578" s="1">
        <f ca="1">OFFSET(IF($H8578="Cooling",Customer!$C$25,Customer!$C$52),E8578,D8578)</f>
        <v>66</v>
      </c>
      <c r="J8578" s="1">
        <f ca="1">OFFSET(IF($H8578="Cooling",Customer!$L$25,Customer!$L$52),$E8578,$D8578)</f>
        <v>64</v>
      </c>
      <c r="K8578" s="16">
        <f t="shared" si="1608"/>
        <v>0</v>
      </c>
      <c r="L8578" s="16">
        <f t="shared" si="1609"/>
        <v>0</v>
      </c>
      <c r="M8578" s="17">
        <f t="shared" ca="1" si="1613"/>
        <v>29</v>
      </c>
      <c r="N8578" s="17">
        <f t="shared" ca="1" si="1614"/>
        <v>27</v>
      </c>
      <c r="O8578" s="4"/>
      <c r="P8578" s="4">
        <v>27</v>
      </c>
      <c r="Q8578" s="4">
        <v>29</v>
      </c>
      <c r="R8578" s="4">
        <v>27</v>
      </c>
      <c r="S8578" s="4">
        <v>35</v>
      </c>
      <c r="T8578" s="4">
        <v>31</v>
      </c>
      <c r="U8578" s="4">
        <v>34</v>
      </c>
      <c r="V8578" s="13">
        <v>37</v>
      </c>
      <c r="W8578" s="4">
        <v>24</v>
      </c>
      <c r="X8578" s="4">
        <v>24</v>
      </c>
      <c r="Y8578">
        <f t="shared" si="1610"/>
        <v>0</v>
      </c>
      <c r="Z8578">
        <f t="shared" si="1611"/>
        <v>0</v>
      </c>
    </row>
    <row r="8579" spans="2:26" x14ac:dyDescent="0.25">
      <c r="B8579" s="11">
        <f t="shared" si="1612"/>
        <v>44918.958333312556</v>
      </c>
      <c r="C8579" s="1">
        <f t="shared" si="1603"/>
        <v>12</v>
      </c>
      <c r="D8579" s="1">
        <f t="shared" si="1604"/>
        <v>5</v>
      </c>
      <c r="E8579" s="12">
        <f t="shared" si="1605"/>
        <v>24</v>
      </c>
      <c r="F8579" s="124" t="str">
        <f t="shared" si="1606"/>
        <v>0</v>
      </c>
      <c r="G8579" s="1">
        <f ca="1">(OFFSET(O8579,0,MATCH(Customer!$J$6,'CDH &amp; HDH'!$P$11:$X$11,0)))</f>
        <v>37</v>
      </c>
      <c r="H8579" s="1" t="str">
        <f t="shared" si="1607"/>
        <v>Heating</v>
      </c>
      <c r="I8579" s="1">
        <f ca="1">OFFSET(IF($H8579="Cooling",Customer!$C$25,Customer!$C$52),E8579,D8579)</f>
        <v>66</v>
      </c>
      <c r="J8579" s="1">
        <f ca="1">OFFSET(IF($H8579="Cooling",Customer!$L$25,Customer!$L$52),$E8579,$D8579)</f>
        <v>64</v>
      </c>
      <c r="K8579" s="16">
        <f t="shared" si="1608"/>
        <v>0</v>
      </c>
      <c r="L8579" s="16">
        <f t="shared" si="1609"/>
        <v>0</v>
      </c>
      <c r="M8579" s="17">
        <f t="shared" ca="1" si="1613"/>
        <v>29</v>
      </c>
      <c r="N8579" s="17">
        <f t="shared" ca="1" si="1614"/>
        <v>27</v>
      </c>
      <c r="O8579" s="4"/>
      <c r="P8579" s="4">
        <v>27</v>
      </c>
      <c r="Q8579" s="4">
        <v>25</v>
      </c>
      <c r="R8579" s="4">
        <v>26</v>
      </c>
      <c r="S8579" s="4">
        <v>34</v>
      </c>
      <c r="T8579" s="4">
        <v>30</v>
      </c>
      <c r="U8579" s="4">
        <v>33</v>
      </c>
      <c r="V8579" s="13">
        <v>37</v>
      </c>
      <c r="W8579" s="4">
        <v>23</v>
      </c>
      <c r="X8579" s="4">
        <v>23</v>
      </c>
      <c r="Y8579">
        <f t="shared" si="1610"/>
        <v>0</v>
      </c>
      <c r="Z8579">
        <f t="shared" si="1611"/>
        <v>0</v>
      </c>
    </row>
    <row r="8580" spans="2:26" x14ac:dyDescent="0.25">
      <c r="B8580" s="11">
        <f t="shared" si="1612"/>
        <v>44918.99999997922</v>
      </c>
      <c r="C8580" s="1">
        <f t="shared" si="1603"/>
        <v>12</v>
      </c>
      <c r="D8580" s="1">
        <f t="shared" si="1604"/>
        <v>6</v>
      </c>
      <c r="E8580" s="12">
        <f t="shared" si="1605"/>
        <v>1</v>
      </c>
      <c r="F8580" s="124" t="str">
        <f t="shared" si="1606"/>
        <v>0</v>
      </c>
      <c r="G8580" s="1">
        <f ca="1">(OFFSET(O8580,0,MATCH(Customer!$J$6,'CDH &amp; HDH'!$P$11:$X$11,0)))</f>
        <v>37</v>
      </c>
      <c r="H8580" s="1" t="str">
        <f t="shared" si="1607"/>
        <v>Heating</v>
      </c>
      <c r="I8580" s="1">
        <f ca="1">OFFSET(IF($H8580="Cooling",Customer!$C$25,Customer!$C$52),E8580,D8580)</f>
        <v>66</v>
      </c>
      <c r="J8580" s="1">
        <f ca="1">OFFSET(IF($H8580="Cooling",Customer!$L$25,Customer!$L$52),$E8580,$D8580)</f>
        <v>64</v>
      </c>
      <c r="K8580" s="16">
        <f t="shared" si="1608"/>
        <v>0</v>
      </c>
      <c r="L8580" s="16">
        <f t="shared" si="1609"/>
        <v>0</v>
      </c>
      <c r="M8580" s="17">
        <f t="shared" ca="1" si="1613"/>
        <v>29</v>
      </c>
      <c r="N8580" s="17">
        <f t="shared" ca="1" si="1614"/>
        <v>27</v>
      </c>
      <c r="O8580" s="4"/>
      <c r="P8580" s="4">
        <v>24</v>
      </c>
      <c r="Q8580" s="4">
        <v>24</v>
      </c>
      <c r="R8580" s="4">
        <v>25</v>
      </c>
      <c r="S8580" s="4">
        <v>33</v>
      </c>
      <c r="T8580" s="4">
        <v>29</v>
      </c>
      <c r="U8580" s="4">
        <v>32</v>
      </c>
      <c r="V8580" s="13">
        <v>37</v>
      </c>
      <c r="W8580" s="4">
        <v>22</v>
      </c>
      <c r="X8580" s="4">
        <v>23</v>
      </c>
      <c r="Y8580">
        <f t="shared" si="1610"/>
        <v>0</v>
      </c>
      <c r="Z8580">
        <f t="shared" si="1611"/>
        <v>0</v>
      </c>
    </row>
    <row r="8581" spans="2:26" x14ac:dyDescent="0.25">
      <c r="B8581" s="11">
        <f t="shared" si="1612"/>
        <v>44919.041666645884</v>
      </c>
      <c r="C8581" s="1">
        <f t="shared" si="1603"/>
        <v>12</v>
      </c>
      <c r="D8581" s="1">
        <f t="shared" si="1604"/>
        <v>6</v>
      </c>
      <c r="E8581" s="12">
        <f t="shared" si="1605"/>
        <v>2</v>
      </c>
      <c r="F8581" s="124" t="str">
        <f t="shared" si="1606"/>
        <v>0</v>
      </c>
      <c r="G8581" s="1">
        <f ca="1">(OFFSET(O8581,0,MATCH(Customer!$J$6,'CDH &amp; HDH'!$P$11:$X$11,0)))</f>
        <v>36</v>
      </c>
      <c r="H8581" s="1" t="str">
        <f t="shared" si="1607"/>
        <v>Heating</v>
      </c>
      <c r="I8581" s="1">
        <f ca="1">OFFSET(IF($H8581="Cooling",Customer!$C$25,Customer!$C$52),E8581,D8581)</f>
        <v>66</v>
      </c>
      <c r="J8581" s="1">
        <f ca="1">OFFSET(IF($H8581="Cooling",Customer!$L$25,Customer!$L$52),$E8581,$D8581)</f>
        <v>64</v>
      </c>
      <c r="K8581" s="16">
        <f t="shared" si="1608"/>
        <v>0</v>
      </c>
      <c r="L8581" s="16">
        <f t="shared" si="1609"/>
        <v>0</v>
      </c>
      <c r="M8581" s="17">
        <f t="shared" ca="1" si="1613"/>
        <v>30</v>
      </c>
      <c r="N8581" s="17">
        <f t="shared" ca="1" si="1614"/>
        <v>28</v>
      </c>
      <c r="O8581" s="4"/>
      <c r="P8581" s="4">
        <v>22</v>
      </c>
      <c r="Q8581" s="4">
        <v>23</v>
      </c>
      <c r="R8581" s="4">
        <v>26</v>
      </c>
      <c r="S8581" s="4">
        <v>32</v>
      </c>
      <c r="T8581" s="4">
        <v>28</v>
      </c>
      <c r="U8581" s="4">
        <v>31</v>
      </c>
      <c r="V8581" s="13">
        <v>36</v>
      </c>
      <c r="W8581" s="4">
        <v>22</v>
      </c>
      <c r="X8581" s="4">
        <v>24</v>
      </c>
      <c r="Y8581">
        <f t="shared" si="1610"/>
        <v>0</v>
      </c>
      <c r="Z8581">
        <f t="shared" si="1611"/>
        <v>0</v>
      </c>
    </row>
    <row r="8582" spans="2:26" x14ac:dyDescent="0.25">
      <c r="B8582" s="11">
        <f t="shared" si="1612"/>
        <v>44919.083333312548</v>
      </c>
      <c r="C8582" s="1">
        <f t="shared" si="1603"/>
        <v>12</v>
      </c>
      <c r="D8582" s="1">
        <f t="shared" si="1604"/>
        <v>6</v>
      </c>
      <c r="E8582" s="12">
        <f t="shared" si="1605"/>
        <v>3</v>
      </c>
      <c r="F8582" s="124" t="str">
        <f t="shared" si="1606"/>
        <v>0</v>
      </c>
      <c r="G8582" s="1">
        <f ca="1">(OFFSET(O8582,0,MATCH(Customer!$J$6,'CDH &amp; HDH'!$P$11:$X$11,0)))</f>
        <v>36</v>
      </c>
      <c r="H8582" s="1" t="str">
        <f t="shared" si="1607"/>
        <v>Heating</v>
      </c>
      <c r="I8582" s="1">
        <f ca="1">OFFSET(IF($H8582="Cooling",Customer!$C$25,Customer!$C$52),E8582,D8582)</f>
        <v>66</v>
      </c>
      <c r="J8582" s="1">
        <f ca="1">OFFSET(IF($H8582="Cooling",Customer!$L$25,Customer!$L$52),$E8582,$D8582)</f>
        <v>64</v>
      </c>
      <c r="K8582" s="16">
        <f t="shared" si="1608"/>
        <v>0</v>
      </c>
      <c r="L8582" s="16">
        <f t="shared" si="1609"/>
        <v>0</v>
      </c>
      <c r="M8582" s="17">
        <f t="shared" ca="1" si="1613"/>
        <v>30</v>
      </c>
      <c r="N8582" s="17">
        <f t="shared" ca="1" si="1614"/>
        <v>28</v>
      </c>
      <c r="O8582" s="4"/>
      <c r="P8582" s="4">
        <v>22</v>
      </c>
      <c r="Q8582" s="4">
        <v>22</v>
      </c>
      <c r="R8582" s="4">
        <v>27</v>
      </c>
      <c r="S8582" s="4">
        <v>30</v>
      </c>
      <c r="T8582" s="4">
        <v>27</v>
      </c>
      <c r="U8582" s="4">
        <v>31</v>
      </c>
      <c r="V8582" s="13">
        <v>36</v>
      </c>
      <c r="W8582" s="4">
        <v>21</v>
      </c>
      <c r="X8582" s="4">
        <v>23</v>
      </c>
      <c r="Y8582">
        <f t="shared" si="1610"/>
        <v>0</v>
      </c>
      <c r="Z8582">
        <f t="shared" si="1611"/>
        <v>0</v>
      </c>
    </row>
    <row r="8583" spans="2:26" x14ac:dyDescent="0.25">
      <c r="B8583" s="11">
        <f t="shared" si="1612"/>
        <v>44919.124999979213</v>
      </c>
      <c r="C8583" s="1">
        <f t="shared" si="1603"/>
        <v>12</v>
      </c>
      <c r="D8583" s="1">
        <f t="shared" si="1604"/>
        <v>6</v>
      </c>
      <c r="E8583" s="12">
        <f t="shared" si="1605"/>
        <v>4</v>
      </c>
      <c r="F8583" s="124" t="str">
        <f t="shared" si="1606"/>
        <v>0</v>
      </c>
      <c r="G8583" s="1">
        <f ca="1">(OFFSET(O8583,0,MATCH(Customer!$J$6,'CDH &amp; HDH'!$P$11:$X$11,0)))</f>
        <v>34</v>
      </c>
      <c r="H8583" s="1" t="str">
        <f t="shared" si="1607"/>
        <v>Heating</v>
      </c>
      <c r="I8583" s="1">
        <f ca="1">OFFSET(IF($H8583="Cooling",Customer!$C$25,Customer!$C$52),E8583,D8583)</f>
        <v>66</v>
      </c>
      <c r="J8583" s="1">
        <f ca="1">OFFSET(IF($H8583="Cooling",Customer!$L$25,Customer!$L$52),$E8583,$D8583)</f>
        <v>64</v>
      </c>
      <c r="K8583" s="16">
        <f t="shared" si="1608"/>
        <v>0</v>
      </c>
      <c r="L8583" s="16">
        <f t="shared" si="1609"/>
        <v>0</v>
      </c>
      <c r="M8583" s="17">
        <f t="shared" ca="1" si="1613"/>
        <v>32</v>
      </c>
      <c r="N8583" s="17">
        <f t="shared" ca="1" si="1614"/>
        <v>30</v>
      </c>
      <c r="O8583" s="4"/>
      <c r="P8583" s="4">
        <v>22</v>
      </c>
      <c r="Q8583" s="4">
        <v>20</v>
      </c>
      <c r="R8583" s="4">
        <v>28</v>
      </c>
      <c r="S8583" s="4">
        <v>30</v>
      </c>
      <c r="T8583" s="4">
        <v>26</v>
      </c>
      <c r="U8583" s="4">
        <v>28</v>
      </c>
      <c r="V8583" s="13">
        <v>34</v>
      </c>
      <c r="W8583" s="4">
        <v>21</v>
      </c>
      <c r="X8583" s="4">
        <v>23</v>
      </c>
      <c r="Y8583">
        <f t="shared" si="1610"/>
        <v>0</v>
      </c>
      <c r="Z8583">
        <f t="shared" si="1611"/>
        <v>0</v>
      </c>
    </row>
    <row r="8584" spans="2:26" x14ac:dyDescent="0.25">
      <c r="B8584" s="11">
        <f t="shared" si="1612"/>
        <v>44919.166666645877</v>
      </c>
      <c r="C8584" s="1">
        <f t="shared" si="1603"/>
        <v>12</v>
      </c>
      <c r="D8584" s="1">
        <f t="shared" si="1604"/>
        <v>6</v>
      </c>
      <c r="E8584" s="12">
        <f t="shared" si="1605"/>
        <v>5</v>
      </c>
      <c r="F8584" s="124" t="str">
        <f t="shared" si="1606"/>
        <v>0</v>
      </c>
      <c r="G8584" s="1">
        <f ca="1">(OFFSET(O8584,0,MATCH(Customer!$J$6,'CDH &amp; HDH'!$P$11:$X$11,0)))</f>
        <v>35</v>
      </c>
      <c r="H8584" s="1" t="str">
        <f t="shared" si="1607"/>
        <v>Heating</v>
      </c>
      <c r="I8584" s="1">
        <f ca="1">OFFSET(IF($H8584="Cooling",Customer!$C$25,Customer!$C$52),E8584,D8584)</f>
        <v>66</v>
      </c>
      <c r="J8584" s="1">
        <f ca="1">OFFSET(IF($H8584="Cooling",Customer!$L$25,Customer!$L$52),$E8584,$D8584)</f>
        <v>64</v>
      </c>
      <c r="K8584" s="16">
        <f t="shared" si="1608"/>
        <v>0</v>
      </c>
      <c r="L8584" s="16">
        <f t="shared" si="1609"/>
        <v>0</v>
      </c>
      <c r="M8584" s="17">
        <f t="shared" ca="1" si="1613"/>
        <v>31</v>
      </c>
      <c r="N8584" s="17">
        <f t="shared" ca="1" si="1614"/>
        <v>29</v>
      </c>
      <c r="O8584" s="4"/>
      <c r="P8584" s="4">
        <v>22</v>
      </c>
      <c r="Q8584" s="4">
        <v>20</v>
      </c>
      <c r="R8584" s="4">
        <v>27</v>
      </c>
      <c r="S8584" s="4">
        <v>27</v>
      </c>
      <c r="T8584" s="4">
        <v>26</v>
      </c>
      <c r="U8584" s="4">
        <v>26</v>
      </c>
      <c r="V8584" s="13">
        <v>35</v>
      </c>
      <c r="W8584" s="4">
        <v>19</v>
      </c>
      <c r="X8584" s="4">
        <v>21</v>
      </c>
      <c r="Y8584">
        <f t="shared" si="1610"/>
        <v>0</v>
      </c>
      <c r="Z8584">
        <f t="shared" si="1611"/>
        <v>0</v>
      </c>
    </row>
    <row r="8585" spans="2:26" x14ac:dyDescent="0.25">
      <c r="B8585" s="11">
        <f t="shared" si="1612"/>
        <v>44919.208333312541</v>
      </c>
      <c r="C8585" s="1">
        <f t="shared" si="1603"/>
        <v>12</v>
      </c>
      <c r="D8585" s="1">
        <f t="shared" si="1604"/>
        <v>6</v>
      </c>
      <c r="E8585" s="12">
        <f t="shared" si="1605"/>
        <v>6</v>
      </c>
      <c r="F8585" s="124" t="str">
        <f t="shared" si="1606"/>
        <v>0</v>
      </c>
      <c r="G8585" s="1">
        <f ca="1">(OFFSET(O8585,0,MATCH(Customer!$J$6,'CDH &amp; HDH'!$P$11:$X$11,0)))</f>
        <v>34</v>
      </c>
      <c r="H8585" s="1" t="str">
        <f t="shared" si="1607"/>
        <v>Heating</v>
      </c>
      <c r="I8585" s="1">
        <f ca="1">OFFSET(IF($H8585="Cooling",Customer!$C$25,Customer!$C$52),E8585,D8585)</f>
        <v>66</v>
      </c>
      <c r="J8585" s="1">
        <f ca="1">OFFSET(IF($H8585="Cooling",Customer!$L$25,Customer!$L$52),$E8585,$D8585)</f>
        <v>64</v>
      </c>
      <c r="K8585" s="16">
        <f t="shared" si="1608"/>
        <v>0</v>
      </c>
      <c r="L8585" s="16">
        <f t="shared" si="1609"/>
        <v>0</v>
      </c>
      <c r="M8585" s="17">
        <f t="shared" ca="1" si="1613"/>
        <v>32</v>
      </c>
      <c r="N8585" s="17">
        <f t="shared" ca="1" si="1614"/>
        <v>30</v>
      </c>
      <c r="O8585" s="4"/>
      <c r="P8585" s="4">
        <v>22</v>
      </c>
      <c r="Q8585" s="4">
        <v>20</v>
      </c>
      <c r="R8585" s="4">
        <v>26</v>
      </c>
      <c r="S8585" s="4">
        <v>27</v>
      </c>
      <c r="T8585" s="4">
        <v>26</v>
      </c>
      <c r="U8585" s="4">
        <v>27</v>
      </c>
      <c r="V8585" s="13">
        <v>34</v>
      </c>
      <c r="W8585" s="4">
        <v>20</v>
      </c>
      <c r="X8585" s="4">
        <v>21</v>
      </c>
      <c r="Y8585">
        <f t="shared" si="1610"/>
        <v>0</v>
      </c>
      <c r="Z8585">
        <f t="shared" si="1611"/>
        <v>0</v>
      </c>
    </row>
    <row r="8586" spans="2:26" x14ac:dyDescent="0.25">
      <c r="B8586" s="11">
        <f t="shared" si="1612"/>
        <v>44919.249999979205</v>
      </c>
      <c r="C8586" s="1">
        <f t="shared" si="1603"/>
        <v>12</v>
      </c>
      <c r="D8586" s="1">
        <f t="shared" si="1604"/>
        <v>6</v>
      </c>
      <c r="E8586" s="12">
        <f t="shared" si="1605"/>
        <v>7</v>
      </c>
      <c r="F8586" s="124" t="str">
        <f t="shared" si="1606"/>
        <v>0</v>
      </c>
      <c r="G8586" s="1">
        <f ca="1">(OFFSET(O8586,0,MATCH(Customer!$J$6,'CDH &amp; HDH'!$P$11:$X$11,0)))</f>
        <v>35</v>
      </c>
      <c r="H8586" s="1" t="str">
        <f t="shared" si="1607"/>
        <v>Heating</v>
      </c>
      <c r="I8586" s="1">
        <f ca="1">OFFSET(IF($H8586="Cooling",Customer!$C$25,Customer!$C$52),E8586,D8586)</f>
        <v>66</v>
      </c>
      <c r="J8586" s="1">
        <f ca="1">OFFSET(IF($H8586="Cooling",Customer!$L$25,Customer!$L$52),$E8586,$D8586)</f>
        <v>64</v>
      </c>
      <c r="K8586" s="16">
        <f t="shared" si="1608"/>
        <v>0</v>
      </c>
      <c r="L8586" s="16">
        <f t="shared" si="1609"/>
        <v>0</v>
      </c>
      <c r="M8586" s="17">
        <f t="shared" ca="1" si="1613"/>
        <v>31</v>
      </c>
      <c r="N8586" s="17">
        <f t="shared" ca="1" si="1614"/>
        <v>29</v>
      </c>
      <c r="O8586" s="4"/>
      <c r="P8586" s="4">
        <v>22</v>
      </c>
      <c r="Q8586" s="4">
        <v>19</v>
      </c>
      <c r="R8586" s="4">
        <v>25</v>
      </c>
      <c r="S8586" s="4">
        <v>26</v>
      </c>
      <c r="T8586" s="4">
        <v>25</v>
      </c>
      <c r="U8586" s="4">
        <v>26</v>
      </c>
      <c r="V8586" s="13">
        <v>35</v>
      </c>
      <c r="W8586" s="4">
        <v>19</v>
      </c>
      <c r="X8586" s="4">
        <v>21</v>
      </c>
      <c r="Y8586">
        <f t="shared" si="1610"/>
        <v>0</v>
      </c>
      <c r="Z8586">
        <f t="shared" si="1611"/>
        <v>0</v>
      </c>
    </row>
    <row r="8587" spans="2:26" x14ac:dyDescent="0.25">
      <c r="B8587" s="11">
        <f t="shared" si="1612"/>
        <v>44919.29166664587</v>
      </c>
      <c r="C8587" s="1">
        <f t="shared" si="1603"/>
        <v>12</v>
      </c>
      <c r="D8587" s="1">
        <f t="shared" si="1604"/>
        <v>6</v>
      </c>
      <c r="E8587" s="12">
        <f t="shared" si="1605"/>
        <v>8</v>
      </c>
      <c r="F8587" s="124" t="str">
        <f t="shared" si="1606"/>
        <v>0</v>
      </c>
      <c r="G8587" s="1">
        <f ca="1">(OFFSET(O8587,0,MATCH(Customer!$J$6,'CDH &amp; HDH'!$P$11:$X$11,0)))</f>
        <v>34</v>
      </c>
      <c r="H8587" s="1" t="str">
        <f t="shared" si="1607"/>
        <v>Heating</v>
      </c>
      <c r="I8587" s="1">
        <f ca="1">OFFSET(IF($H8587="Cooling",Customer!$C$25,Customer!$C$52),E8587,D8587)</f>
        <v>66</v>
      </c>
      <c r="J8587" s="1">
        <f ca="1">OFFSET(IF($H8587="Cooling",Customer!$L$25,Customer!$L$52),$E8587,$D8587)</f>
        <v>64</v>
      </c>
      <c r="K8587" s="16">
        <f t="shared" si="1608"/>
        <v>0</v>
      </c>
      <c r="L8587" s="16">
        <f t="shared" si="1609"/>
        <v>0</v>
      </c>
      <c r="M8587" s="17">
        <f t="shared" ca="1" si="1613"/>
        <v>32</v>
      </c>
      <c r="N8587" s="17">
        <f t="shared" ca="1" si="1614"/>
        <v>30</v>
      </c>
      <c r="O8587" s="4"/>
      <c r="P8587" s="4">
        <v>21</v>
      </c>
      <c r="Q8587" s="4">
        <v>19</v>
      </c>
      <c r="R8587" s="4">
        <v>26</v>
      </c>
      <c r="S8587" s="4">
        <v>26</v>
      </c>
      <c r="T8587" s="4">
        <v>24</v>
      </c>
      <c r="U8587" s="4">
        <v>28</v>
      </c>
      <c r="V8587" s="13">
        <v>34</v>
      </c>
      <c r="W8587" s="4">
        <v>22</v>
      </c>
      <c r="X8587" s="4">
        <v>20</v>
      </c>
      <c r="Y8587">
        <f t="shared" si="1610"/>
        <v>0</v>
      </c>
      <c r="Z8587">
        <f t="shared" si="1611"/>
        <v>0</v>
      </c>
    </row>
    <row r="8588" spans="2:26" x14ac:dyDescent="0.25">
      <c r="B8588" s="11">
        <f t="shared" si="1612"/>
        <v>44919.333333312534</v>
      </c>
      <c r="C8588" s="1">
        <f t="shared" si="1603"/>
        <v>12</v>
      </c>
      <c r="D8588" s="1">
        <f t="shared" si="1604"/>
        <v>6</v>
      </c>
      <c r="E8588" s="12">
        <f t="shared" si="1605"/>
        <v>9</v>
      </c>
      <c r="F8588" s="124" t="str">
        <f t="shared" si="1606"/>
        <v>0</v>
      </c>
      <c r="G8588" s="1">
        <f ca="1">(OFFSET(O8588,0,MATCH(Customer!$J$6,'CDH &amp; HDH'!$P$11:$X$11,0)))</f>
        <v>38</v>
      </c>
      <c r="H8588" s="1" t="str">
        <f t="shared" si="1607"/>
        <v>Heating</v>
      </c>
      <c r="I8588" s="1">
        <f ca="1">OFFSET(IF($H8588="Cooling",Customer!$C$25,Customer!$C$52),E8588,D8588)</f>
        <v>66</v>
      </c>
      <c r="J8588" s="1">
        <f ca="1">OFFSET(IF($H8588="Cooling",Customer!$L$25,Customer!$L$52),$E8588,$D8588)</f>
        <v>64</v>
      </c>
      <c r="K8588" s="16">
        <f t="shared" si="1608"/>
        <v>0</v>
      </c>
      <c r="L8588" s="16">
        <f t="shared" si="1609"/>
        <v>0</v>
      </c>
      <c r="M8588" s="17">
        <f t="shared" ca="1" si="1613"/>
        <v>28</v>
      </c>
      <c r="N8588" s="17">
        <f t="shared" ca="1" si="1614"/>
        <v>26</v>
      </c>
      <c r="O8588" s="4"/>
      <c r="P8588" s="4">
        <v>24</v>
      </c>
      <c r="Q8588" s="4">
        <v>23</v>
      </c>
      <c r="R8588" s="4">
        <v>28</v>
      </c>
      <c r="S8588" s="4">
        <v>29</v>
      </c>
      <c r="T8588" s="4">
        <v>27</v>
      </c>
      <c r="U8588" s="4">
        <v>32</v>
      </c>
      <c r="V8588" s="13">
        <v>38</v>
      </c>
      <c r="W8588" s="4">
        <v>27</v>
      </c>
      <c r="X8588" s="4">
        <v>22</v>
      </c>
      <c r="Y8588">
        <f t="shared" si="1610"/>
        <v>0</v>
      </c>
      <c r="Z8588">
        <f t="shared" si="1611"/>
        <v>0</v>
      </c>
    </row>
    <row r="8589" spans="2:26" x14ac:dyDescent="0.25">
      <c r="B8589" s="11">
        <f t="shared" si="1612"/>
        <v>44919.374999979198</v>
      </c>
      <c r="C8589" s="1">
        <f t="shared" ref="C8589:C8652" si="1615">MONTH(B8589)</f>
        <v>12</v>
      </c>
      <c r="D8589" s="1">
        <f t="shared" ref="D8589:D8652" si="1616">WEEKDAY(B8589,2)</f>
        <v>6</v>
      </c>
      <c r="E8589" s="12">
        <f t="shared" ref="E8589:E8652" si="1617">HOUR(B8589)+1</f>
        <v>10</v>
      </c>
      <c r="F8589" s="124" t="str">
        <f t="shared" ref="F8589:F8652" si="1618">IF(AND(C8589&gt;5,C8589&lt;9,D8589&lt;6,E8589&gt;14,E8589&lt;19),"1",IF(AND(OR(E8589=8,E8589=9,E8589=19,E8589=20),C8589&lt;3,D8589&lt;6),"1","0"))</f>
        <v>0</v>
      </c>
      <c r="G8589" s="1">
        <f ca="1">(OFFSET(O8589,0,MATCH(Customer!$J$6,'CDH &amp; HDH'!$P$11:$X$11,0)))</f>
        <v>42</v>
      </c>
      <c r="H8589" s="1" t="str">
        <f t="shared" ref="H8589:H8652" si="1619">IF(AND(C8589&gt;=5,C8589&lt;=9),"Cooling","Heating")</f>
        <v>Heating</v>
      </c>
      <c r="I8589" s="1">
        <f ca="1">OFFSET(IF($H8589="Cooling",Customer!$C$25,Customer!$C$52),E8589,D8589)</f>
        <v>66</v>
      </c>
      <c r="J8589" s="1">
        <f ca="1">OFFSET(IF($H8589="Cooling",Customer!$L$25,Customer!$L$52),$E8589,$D8589)</f>
        <v>64</v>
      </c>
      <c r="K8589" s="16">
        <f t="shared" ref="K8589:K8652" si="1620">IF($H8589="Heating",0,MAX(0,$G8589-I8589))</f>
        <v>0</v>
      </c>
      <c r="L8589" s="16">
        <f t="shared" ref="L8589:L8652" si="1621">IF($H8589="Heating",0,MAX(0,$G8589-J8589))</f>
        <v>0</v>
      </c>
      <c r="M8589" s="17">
        <f t="shared" ca="1" si="1613"/>
        <v>24</v>
      </c>
      <c r="N8589" s="17">
        <f t="shared" ca="1" si="1614"/>
        <v>22</v>
      </c>
      <c r="O8589" s="4"/>
      <c r="P8589" s="4">
        <v>28</v>
      </c>
      <c r="Q8589" s="4">
        <v>26</v>
      </c>
      <c r="R8589" s="4">
        <v>29</v>
      </c>
      <c r="S8589" s="4">
        <v>31</v>
      </c>
      <c r="T8589" s="4">
        <v>31</v>
      </c>
      <c r="U8589" s="4">
        <v>34</v>
      </c>
      <c r="V8589" s="13">
        <v>42</v>
      </c>
      <c r="W8589" s="4">
        <v>29</v>
      </c>
      <c r="X8589" s="4">
        <v>26</v>
      </c>
      <c r="Y8589">
        <f t="shared" ref="Y8589:Y8652" si="1622">1.08*400*K8589</f>
        <v>0</v>
      </c>
      <c r="Z8589">
        <f t="shared" ref="Z8589:Z8652" si="1623">1.08*400*L8589</f>
        <v>0</v>
      </c>
    </row>
    <row r="8590" spans="2:26" x14ac:dyDescent="0.25">
      <c r="B8590" s="11">
        <f t="shared" ref="B8590:B8653" si="1624">B8589+1/24</f>
        <v>44919.416666645862</v>
      </c>
      <c r="C8590" s="1">
        <f t="shared" si="1615"/>
        <v>12</v>
      </c>
      <c r="D8590" s="1">
        <f t="shared" si="1616"/>
        <v>6</v>
      </c>
      <c r="E8590" s="12">
        <f t="shared" si="1617"/>
        <v>11</v>
      </c>
      <c r="F8590" s="124" t="str">
        <f t="shared" si="1618"/>
        <v>0</v>
      </c>
      <c r="G8590" s="1">
        <f ca="1">(OFFSET(O8590,0,MATCH(Customer!$J$6,'CDH &amp; HDH'!$P$11:$X$11,0)))</f>
        <v>45</v>
      </c>
      <c r="H8590" s="1" t="str">
        <f t="shared" si="1619"/>
        <v>Heating</v>
      </c>
      <c r="I8590" s="1">
        <f ca="1">OFFSET(IF($H8590="Cooling",Customer!$C$25,Customer!$C$52),E8590,D8590)</f>
        <v>66</v>
      </c>
      <c r="J8590" s="1">
        <f ca="1">OFFSET(IF($H8590="Cooling",Customer!$L$25,Customer!$L$52),$E8590,$D8590)</f>
        <v>64</v>
      </c>
      <c r="K8590" s="16">
        <f t="shared" si="1620"/>
        <v>0</v>
      </c>
      <c r="L8590" s="16">
        <f t="shared" si="1621"/>
        <v>0</v>
      </c>
      <c r="M8590" s="17">
        <f t="shared" ca="1" si="1613"/>
        <v>21</v>
      </c>
      <c r="N8590" s="17">
        <f t="shared" ca="1" si="1614"/>
        <v>19</v>
      </c>
      <c r="O8590" s="4"/>
      <c r="P8590" s="4">
        <v>30</v>
      </c>
      <c r="Q8590" s="4">
        <v>29</v>
      </c>
      <c r="R8590" s="4">
        <v>31</v>
      </c>
      <c r="S8590" s="4">
        <v>33</v>
      </c>
      <c r="T8590" s="4">
        <v>35</v>
      </c>
      <c r="U8590" s="4">
        <v>37</v>
      </c>
      <c r="V8590" s="13">
        <v>45</v>
      </c>
      <c r="W8590" s="4">
        <v>31</v>
      </c>
      <c r="X8590" s="4">
        <v>28</v>
      </c>
      <c r="Y8590">
        <f t="shared" si="1622"/>
        <v>0</v>
      </c>
      <c r="Z8590">
        <f t="shared" si="1623"/>
        <v>0</v>
      </c>
    </row>
    <row r="8591" spans="2:26" x14ac:dyDescent="0.25">
      <c r="B8591" s="11">
        <f t="shared" si="1624"/>
        <v>44919.458333312527</v>
      </c>
      <c r="C8591" s="1">
        <f t="shared" si="1615"/>
        <v>12</v>
      </c>
      <c r="D8591" s="1">
        <f t="shared" si="1616"/>
        <v>6</v>
      </c>
      <c r="E8591" s="12">
        <f t="shared" si="1617"/>
        <v>12</v>
      </c>
      <c r="F8591" s="124" t="str">
        <f t="shared" si="1618"/>
        <v>0</v>
      </c>
      <c r="G8591" s="1">
        <f ca="1">(OFFSET(O8591,0,MATCH(Customer!$J$6,'CDH &amp; HDH'!$P$11:$X$11,0)))</f>
        <v>47</v>
      </c>
      <c r="H8591" s="1" t="str">
        <f t="shared" si="1619"/>
        <v>Heating</v>
      </c>
      <c r="I8591" s="1">
        <f ca="1">OFFSET(IF($H8591="Cooling",Customer!$C$25,Customer!$C$52),E8591,D8591)</f>
        <v>66</v>
      </c>
      <c r="J8591" s="1">
        <f ca="1">OFFSET(IF($H8591="Cooling",Customer!$L$25,Customer!$L$52),$E8591,$D8591)</f>
        <v>64</v>
      </c>
      <c r="K8591" s="16">
        <f t="shared" si="1620"/>
        <v>0</v>
      </c>
      <c r="L8591" s="16">
        <f t="shared" si="1621"/>
        <v>0</v>
      </c>
      <c r="M8591" s="17">
        <f t="shared" ca="1" si="1613"/>
        <v>19</v>
      </c>
      <c r="N8591" s="17">
        <f t="shared" ca="1" si="1614"/>
        <v>17</v>
      </c>
      <c r="O8591" s="4"/>
      <c r="P8591" s="4">
        <v>32</v>
      </c>
      <c r="Q8591" s="4">
        <v>30</v>
      </c>
      <c r="R8591" s="4">
        <v>34</v>
      </c>
      <c r="S8591" s="4">
        <v>36</v>
      </c>
      <c r="T8591" s="4">
        <v>37</v>
      </c>
      <c r="U8591" s="4">
        <v>39</v>
      </c>
      <c r="V8591" s="13">
        <v>47</v>
      </c>
      <c r="W8591" s="4">
        <v>32</v>
      </c>
      <c r="X8591" s="4">
        <v>32</v>
      </c>
      <c r="Y8591">
        <f t="shared" si="1622"/>
        <v>0</v>
      </c>
      <c r="Z8591">
        <f t="shared" si="1623"/>
        <v>0</v>
      </c>
    </row>
    <row r="8592" spans="2:26" x14ac:dyDescent="0.25">
      <c r="B8592" s="11">
        <f t="shared" si="1624"/>
        <v>44919.499999979191</v>
      </c>
      <c r="C8592" s="1">
        <f t="shared" si="1615"/>
        <v>12</v>
      </c>
      <c r="D8592" s="1">
        <f t="shared" si="1616"/>
        <v>6</v>
      </c>
      <c r="E8592" s="12">
        <f t="shared" si="1617"/>
        <v>13</v>
      </c>
      <c r="F8592" s="124" t="str">
        <f t="shared" si="1618"/>
        <v>0</v>
      </c>
      <c r="G8592" s="1">
        <f ca="1">(OFFSET(O8592,0,MATCH(Customer!$J$6,'CDH &amp; HDH'!$P$11:$X$11,0)))</f>
        <v>49</v>
      </c>
      <c r="H8592" s="1" t="str">
        <f t="shared" si="1619"/>
        <v>Heating</v>
      </c>
      <c r="I8592" s="1">
        <f ca="1">OFFSET(IF($H8592="Cooling",Customer!$C$25,Customer!$C$52),E8592,D8592)</f>
        <v>66</v>
      </c>
      <c r="J8592" s="1">
        <f ca="1">OFFSET(IF($H8592="Cooling",Customer!$L$25,Customer!$L$52),$E8592,$D8592)</f>
        <v>64</v>
      </c>
      <c r="K8592" s="16">
        <f t="shared" si="1620"/>
        <v>0</v>
      </c>
      <c r="L8592" s="16">
        <f t="shared" si="1621"/>
        <v>0</v>
      </c>
      <c r="M8592" s="17">
        <f t="shared" ca="1" si="1613"/>
        <v>17</v>
      </c>
      <c r="N8592" s="17">
        <f t="shared" ca="1" si="1614"/>
        <v>15</v>
      </c>
      <c r="O8592" s="4"/>
      <c r="P8592" s="4">
        <v>35</v>
      </c>
      <c r="Q8592" s="4">
        <v>31</v>
      </c>
      <c r="R8592" s="4">
        <v>36</v>
      </c>
      <c r="S8592" s="4">
        <v>37</v>
      </c>
      <c r="T8592" s="4">
        <v>41</v>
      </c>
      <c r="U8592" s="4">
        <v>40</v>
      </c>
      <c r="V8592" s="13">
        <v>49</v>
      </c>
      <c r="W8592" s="4">
        <v>33</v>
      </c>
      <c r="X8592" s="4">
        <v>35</v>
      </c>
      <c r="Y8592">
        <f t="shared" si="1622"/>
        <v>0</v>
      </c>
      <c r="Z8592">
        <f t="shared" si="1623"/>
        <v>0</v>
      </c>
    </row>
    <row r="8593" spans="2:26" x14ac:dyDescent="0.25">
      <c r="B8593" s="11">
        <f t="shared" si="1624"/>
        <v>44919.541666645855</v>
      </c>
      <c r="C8593" s="1">
        <f t="shared" si="1615"/>
        <v>12</v>
      </c>
      <c r="D8593" s="1">
        <f t="shared" si="1616"/>
        <v>6</v>
      </c>
      <c r="E8593" s="12">
        <f t="shared" si="1617"/>
        <v>14</v>
      </c>
      <c r="F8593" s="124" t="str">
        <f t="shared" si="1618"/>
        <v>0</v>
      </c>
      <c r="G8593" s="1">
        <f ca="1">(OFFSET(O8593,0,MATCH(Customer!$J$6,'CDH &amp; HDH'!$P$11:$X$11,0)))</f>
        <v>51</v>
      </c>
      <c r="H8593" s="1" t="str">
        <f t="shared" si="1619"/>
        <v>Heating</v>
      </c>
      <c r="I8593" s="1">
        <f ca="1">OFFSET(IF($H8593="Cooling",Customer!$C$25,Customer!$C$52),E8593,D8593)</f>
        <v>66</v>
      </c>
      <c r="J8593" s="1">
        <f ca="1">OFFSET(IF($H8593="Cooling",Customer!$L$25,Customer!$L$52),$E8593,$D8593)</f>
        <v>64</v>
      </c>
      <c r="K8593" s="16">
        <f t="shared" si="1620"/>
        <v>0</v>
      </c>
      <c r="L8593" s="16">
        <f t="shared" si="1621"/>
        <v>0</v>
      </c>
      <c r="M8593" s="17">
        <f t="shared" ca="1" si="1613"/>
        <v>15</v>
      </c>
      <c r="N8593" s="17">
        <f t="shared" ca="1" si="1614"/>
        <v>13</v>
      </c>
      <c r="O8593" s="4"/>
      <c r="P8593" s="4">
        <v>36</v>
      </c>
      <c r="Q8593" s="4">
        <v>31</v>
      </c>
      <c r="R8593" s="4">
        <v>37</v>
      </c>
      <c r="S8593" s="4">
        <v>37</v>
      </c>
      <c r="T8593" s="4">
        <v>44</v>
      </c>
      <c r="U8593" s="4">
        <v>41</v>
      </c>
      <c r="V8593" s="13">
        <v>51</v>
      </c>
      <c r="W8593" s="4">
        <v>33</v>
      </c>
      <c r="X8593" s="4">
        <v>38</v>
      </c>
      <c r="Y8593">
        <f t="shared" si="1622"/>
        <v>0</v>
      </c>
      <c r="Z8593">
        <f t="shared" si="1623"/>
        <v>0</v>
      </c>
    </row>
    <row r="8594" spans="2:26" x14ac:dyDescent="0.25">
      <c r="B8594" s="11">
        <f t="shared" si="1624"/>
        <v>44919.583333312519</v>
      </c>
      <c r="C8594" s="1">
        <f t="shared" si="1615"/>
        <v>12</v>
      </c>
      <c r="D8594" s="1">
        <f t="shared" si="1616"/>
        <v>6</v>
      </c>
      <c r="E8594" s="12">
        <f t="shared" si="1617"/>
        <v>15</v>
      </c>
      <c r="F8594" s="124" t="str">
        <f t="shared" si="1618"/>
        <v>0</v>
      </c>
      <c r="G8594" s="1">
        <f ca="1">(OFFSET(O8594,0,MATCH(Customer!$J$6,'CDH &amp; HDH'!$P$11:$X$11,0)))</f>
        <v>51</v>
      </c>
      <c r="H8594" s="1" t="str">
        <f t="shared" si="1619"/>
        <v>Heating</v>
      </c>
      <c r="I8594" s="1">
        <f ca="1">OFFSET(IF($H8594="Cooling",Customer!$C$25,Customer!$C$52),E8594,D8594)</f>
        <v>66</v>
      </c>
      <c r="J8594" s="1">
        <f ca="1">OFFSET(IF($H8594="Cooling",Customer!$L$25,Customer!$L$52),$E8594,$D8594)</f>
        <v>64</v>
      </c>
      <c r="K8594" s="16">
        <f t="shared" si="1620"/>
        <v>0</v>
      </c>
      <c r="L8594" s="16">
        <f t="shared" si="1621"/>
        <v>0</v>
      </c>
      <c r="M8594" s="17">
        <f t="shared" ca="1" si="1613"/>
        <v>15</v>
      </c>
      <c r="N8594" s="17">
        <f t="shared" ca="1" si="1614"/>
        <v>13</v>
      </c>
      <c r="O8594" s="4"/>
      <c r="P8594" s="4">
        <v>37</v>
      </c>
      <c r="Q8594" s="4">
        <v>31</v>
      </c>
      <c r="R8594" s="4">
        <v>38</v>
      </c>
      <c r="S8594" s="4">
        <v>37</v>
      </c>
      <c r="T8594" s="4">
        <v>45</v>
      </c>
      <c r="U8594" s="4">
        <v>40</v>
      </c>
      <c r="V8594" s="13">
        <v>51</v>
      </c>
      <c r="W8594" s="4">
        <v>33</v>
      </c>
      <c r="X8594" s="4">
        <v>38</v>
      </c>
      <c r="Y8594">
        <f t="shared" si="1622"/>
        <v>0</v>
      </c>
      <c r="Z8594">
        <f t="shared" si="1623"/>
        <v>0</v>
      </c>
    </row>
    <row r="8595" spans="2:26" x14ac:dyDescent="0.25">
      <c r="B8595" s="11">
        <f t="shared" si="1624"/>
        <v>44919.624999979183</v>
      </c>
      <c r="C8595" s="1">
        <f t="shared" si="1615"/>
        <v>12</v>
      </c>
      <c r="D8595" s="1">
        <f t="shared" si="1616"/>
        <v>6</v>
      </c>
      <c r="E8595" s="12">
        <f t="shared" si="1617"/>
        <v>16</v>
      </c>
      <c r="F8595" s="124" t="str">
        <f t="shared" si="1618"/>
        <v>0</v>
      </c>
      <c r="G8595" s="1">
        <f ca="1">(OFFSET(O8595,0,MATCH(Customer!$J$6,'CDH &amp; HDH'!$P$11:$X$11,0)))</f>
        <v>51</v>
      </c>
      <c r="H8595" s="1" t="str">
        <f t="shared" si="1619"/>
        <v>Heating</v>
      </c>
      <c r="I8595" s="1">
        <f ca="1">OFFSET(IF($H8595="Cooling",Customer!$C$25,Customer!$C$52),E8595,D8595)</f>
        <v>66</v>
      </c>
      <c r="J8595" s="1">
        <f ca="1">OFFSET(IF($H8595="Cooling",Customer!$L$25,Customer!$L$52),$E8595,$D8595)</f>
        <v>64</v>
      </c>
      <c r="K8595" s="16">
        <f t="shared" si="1620"/>
        <v>0</v>
      </c>
      <c r="L8595" s="16">
        <f t="shared" si="1621"/>
        <v>0</v>
      </c>
      <c r="M8595" s="17">
        <f t="shared" ca="1" si="1613"/>
        <v>15</v>
      </c>
      <c r="N8595" s="17">
        <f t="shared" ca="1" si="1614"/>
        <v>13</v>
      </c>
      <c r="O8595" s="4"/>
      <c r="P8595" s="4">
        <v>35</v>
      </c>
      <c r="Q8595" s="4">
        <v>31</v>
      </c>
      <c r="R8595" s="4">
        <v>39</v>
      </c>
      <c r="S8595" s="4">
        <v>35</v>
      </c>
      <c r="T8595" s="4">
        <v>45</v>
      </c>
      <c r="U8595" s="4">
        <v>40</v>
      </c>
      <c r="V8595" s="13">
        <v>51</v>
      </c>
      <c r="W8595" s="4">
        <v>33</v>
      </c>
      <c r="X8595" s="4">
        <v>38</v>
      </c>
      <c r="Y8595">
        <f t="shared" si="1622"/>
        <v>0</v>
      </c>
      <c r="Z8595">
        <f t="shared" si="1623"/>
        <v>0</v>
      </c>
    </row>
    <row r="8596" spans="2:26" x14ac:dyDescent="0.25">
      <c r="B8596" s="11">
        <f t="shared" si="1624"/>
        <v>44919.666666645848</v>
      </c>
      <c r="C8596" s="1">
        <f t="shared" si="1615"/>
        <v>12</v>
      </c>
      <c r="D8596" s="1">
        <f t="shared" si="1616"/>
        <v>6</v>
      </c>
      <c r="E8596" s="12">
        <f t="shared" si="1617"/>
        <v>17</v>
      </c>
      <c r="F8596" s="124" t="str">
        <f t="shared" si="1618"/>
        <v>0</v>
      </c>
      <c r="G8596" s="1">
        <f ca="1">(OFFSET(O8596,0,MATCH(Customer!$J$6,'CDH &amp; HDH'!$P$11:$X$11,0)))</f>
        <v>51</v>
      </c>
      <c r="H8596" s="1" t="str">
        <f t="shared" si="1619"/>
        <v>Heating</v>
      </c>
      <c r="I8596" s="1">
        <f ca="1">OFFSET(IF($H8596="Cooling",Customer!$C$25,Customer!$C$52),E8596,D8596)</f>
        <v>66</v>
      </c>
      <c r="J8596" s="1">
        <f ca="1">OFFSET(IF($H8596="Cooling",Customer!$L$25,Customer!$L$52),$E8596,$D8596)</f>
        <v>64</v>
      </c>
      <c r="K8596" s="16">
        <f t="shared" si="1620"/>
        <v>0</v>
      </c>
      <c r="L8596" s="16">
        <f t="shared" si="1621"/>
        <v>0</v>
      </c>
      <c r="M8596" s="17">
        <f t="shared" ca="1" si="1613"/>
        <v>15</v>
      </c>
      <c r="N8596" s="17">
        <f t="shared" ca="1" si="1614"/>
        <v>13</v>
      </c>
      <c r="O8596" s="4"/>
      <c r="P8596" s="4">
        <v>34</v>
      </c>
      <c r="Q8596" s="4">
        <v>31</v>
      </c>
      <c r="R8596" s="4">
        <v>38</v>
      </c>
      <c r="S8596" s="4">
        <v>34</v>
      </c>
      <c r="T8596" s="4">
        <v>40</v>
      </c>
      <c r="U8596" s="4">
        <v>41</v>
      </c>
      <c r="V8596" s="13">
        <v>51</v>
      </c>
      <c r="W8596" s="4">
        <v>32</v>
      </c>
      <c r="X8596" s="4">
        <v>34</v>
      </c>
      <c r="Y8596">
        <f t="shared" si="1622"/>
        <v>0</v>
      </c>
      <c r="Z8596">
        <f t="shared" si="1623"/>
        <v>0</v>
      </c>
    </row>
    <row r="8597" spans="2:26" x14ac:dyDescent="0.25">
      <c r="B8597" s="11">
        <f t="shared" si="1624"/>
        <v>44919.708333312512</v>
      </c>
      <c r="C8597" s="1">
        <f t="shared" si="1615"/>
        <v>12</v>
      </c>
      <c r="D8597" s="1">
        <f t="shared" si="1616"/>
        <v>6</v>
      </c>
      <c r="E8597" s="12">
        <f t="shared" si="1617"/>
        <v>18</v>
      </c>
      <c r="F8597" s="124" t="str">
        <f t="shared" si="1618"/>
        <v>0</v>
      </c>
      <c r="G8597" s="1">
        <f ca="1">(OFFSET(O8597,0,MATCH(Customer!$J$6,'CDH &amp; HDH'!$P$11:$X$11,0)))</f>
        <v>51</v>
      </c>
      <c r="H8597" s="1" t="str">
        <f t="shared" si="1619"/>
        <v>Heating</v>
      </c>
      <c r="I8597" s="1">
        <f ca="1">OFFSET(IF($H8597="Cooling",Customer!$C$25,Customer!$C$52),E8597,D8597)</f>
        <v>66</v>
      </c>
      <c r="J8597" s="1">
        <f ca="1">OFFSET(IF($H8597="Cooling",Customer!$L$25,Customer!$L$52),$E8597,$D8597)</f>
        <v>64</v>
      </c>
      <c r="K8597" s="16">
        <f t="shared" si="1620"/>
        <v>0</v>
      </c>
      <c r="L8597" s="16">
        <f t="shared" si="1621"/>
        <v>0</v>
      </c>
      <c r="M8597" s="17">
        <f t="shared" ca="1" si="1613"/>
        <v>15</v>
      </c>
      <c r="N8597" s="17">
        <f t="shared" ca="1" si="1614"/>
        <v>13</v>
      </c>
      <c r="O8597" s="4"/>
      <c r="P8597" s="4">
        <v>33</v>
      </c>
      <c r="Q8597" s="4">
        <v>31</v>
      </c>
      <c r="R8597" s="4">
        <v>38</v>
      </c>
      <c r="S8597" s="4">
        <v>33</v>
      </c>
      <c r="T8597" s="4">
        <v>45</v>
      </c>
      <c r="U8597" s="4">
        <v>41</v>
      </c>
      <c r="V8597" s="13">
        <v>51</v>
      </c>
      <c r="W8597" s="4">
        <v>31</v>
      </c>
      <c r="X8597" s="4">
        <v>34</v>
      </c>
      <c r="Y8597">
        <f t="shared" si="1622"/>
        <v>0</v>
      </c>
      <c r="Z8597">
        <f t="shared" si="1623"/>
        <v>0</v>
      </c>
    </row>
    <row r="8598" spans="2:26" x14ac:dyDescent="0.25">
      <c r="B8598" s="11">
        <f t="shared" si="1624"/>
        <v>44919.749999979176</v>
      </c>
      <c r="C8598" s="1">
        <f t="shared" si="1615"/>
        <v>12</v>
      </c>
      <c r="D8598" s="1">
        <f t="shared" si="1616"/>
        <v>6</v>
      </c>
      <c r="E8598" s="12">
        <f t="shared" si="1617"/>
        <v>19</v>
      </c>
      <c r="F8598" s="124" t="str">
        <f t="shared" si="1618"/>
        <v>0</v>
      </c>
      <c r="G8598" s="1">
        <f ca="1">(OFFSET(O8598,0,MATCH(Customer!$J$6,'CDH &amp; HDH'!$P$11:$X$11,0)))</f>
        <v>52</v>
      </c>
      <c r="H8598" s="1" t="str">
        <f t="shared" si="1619"/>
        <v>Heating</v>
      </c>
      <c r="I8598" s="1">
        <f ca="1">OFFSET(IF($H8598="Cooling",Customer!$C$25,Customer!$C$52),E8598,D8598)</f>
        <v>66</v>
      </c>
      <c r="J8598" s="1">
        <f ca="1">OFFSET(IF($H8598="Cooling",Customer!$L$25,Customer!$L$52),$E8598,$D8598)</f>
        <v>64</v>
      </c>
      <c r="K8598" s="16">
        <f t="shared" si="1620"/>
        <v>0</v>
      </c>
      <c r="L8598" s="16">
        <f t="shared" si="1621"/>
        <v>0</v>
      </c>
      <c r="M8598" s="17">
        <f t="shared" ca="1" si="1613"/>
        <v>14</v>
      </c>
      <c r="N8598" s="17">
        <f t="shared" ca="1" si="1614"/>
        <v>12</v>
      </c>
      <c r="O8598" s="4"/>
      <c r="P8598" s="4">
        <v>33</v>
      </c>
      <c r="Q8598" s="4">
        <v>30</v>
      </c>
      <c r="R8598" s="4">
        <v>37</v>
      </c>
      <c r="S8598" s="4">
        <v>32</v>
      </c>
      <c r="T8598" s="4">
        <v>44</v>
      </c>
      <c r="U8598" s="4">
        <v>42</v>
      </c>
      <c r="V8598" s="13">
        <v>52</v>
      </c>
      <c r="W8598" s="4">
        <v>30</v>
      </c>
      <c r="X8598" s="4">
        <v>34</v>
      </c>
      <c r="Y8598">
        <f t="shared" si="1622"/>
        <v>0</v>
      </c>
      <c r="Z8598">
        <f t="shared" si="1623"/>
        <v>0</v>
      </c>
    </row>
    <row r="8599" spans="2:26" x14ac:dyDescent="0.25">
      <c r="B8599" s="11">
        <f t="shared" si="1624"/>
        <v>44919.79166664584</v>
      </c>
      <c r="C8599" s="1">
        <f t="shared" si="1615"/>
        <v>12</v>
      </c>
      <c r="D8599" s="1">
        <f t="shared" si="1616"/>
        <v>6</v>
      </c>
      <c r="E8599" s="12">
        <f t="shared" si="1617"/>
        <v>20</v>
      </c>
      <c r="F8599" s="124" t="str">
        <f t="shared" si="1618"/>
        <v>0</v>
      </c>
      <c r="G8599" s="1">
        <f ca="1">(OFFSET(O8599,0,MATCH(Customer!$J$6,'CDH &amp; HDH'!$P$11:$X$11,0)))</f>
        <v>51</v>
      </c>
      <c r="H8599" s="1" t="str">
        <f t="shared" si="1619"/>
        <v>Heating</v>
      </c>
      <c r="I8599" s="1">
        <f ca="1">OFFSET(IF($H8599="Cooling",Customer!$C$25,Customer!$C$52),E8599,D8599)</f>
        <v>66</v>
      </c>
      <c r="J8599" s="1">
        <f ca="1">OFFSET(IF($H8599="Cooling",Customer!$L$25,Customer!$L$52),$E8599,$D8599)</f>
        <v>64</v>
      </c>
      <c r="K8599" s="16">
        <f t="shared" si="1620"/>
        <v>0</v>
      </c>
      <c r="L8599" s="16">
        <f t="shared" si="1621"/>
        <v>0</v>
      </c>
      <c r="M8599" s="17">
        <f t="shared" ca="1" si="1613"/>
        <v>15</v>
      </c>
      <c r="N8599" s="17">
        <f t="shared" ca="1" si="1614"/>
        <v>13</v>
      </c>
      <c r="O8599" s="4"/>
      <c r="P8599" s="4">
        <v>34</v>
      </c>
      <c r="Q8599" s="4">
        <v>31</v>
      </c>
      <c r="R8599" s="4">
        <v>37</v>
      </c>
      <c r="S8599" s="4">
        <v>32</v>
      </c>
      <c r="T8599" s="4">
        <v>46</v>
      </c>
      <c r="U8599" s="4">
        <v>43</v>
      </c>
      <c r="V8599" s="13">
        <v>51</v>
      </c>
      <c r="W8599" s="4">
        <v>31</v>
      </c>
      <c r="X8599" s="4">
        <v>35</v>
      </c>
      <c r="Y8599">
        <f t="shared" si="1622"/>
        <v>0</v>
      </c>
      <c r="Z8599">
        <f t="shared" si="1623"/>
        <v>0</v>
      </c>
    </row>
    <row r="8600" spans="2:26" x14ac:dyDescent="0.25">
      <c r="B8600" s="11">
        <f t="shared" si="1624"/>
        <v>44919.833333312505</v>
      </c>
      <c r="C8600" s="1">
        <f t="shared" si="1615"/>
        <v>12</v>
      </c>
      <c r="D8600" s="1">
        <f t="shared" si="1616"/>
        <v>6</v>
      </c>
      <c r="E8600" s="12">
        <f t="shared" si="1617"/>
        <v>21</v>
      </c>
      <c r="F8600" s="124" t="str">
        <f t="shared" si="1618"/>
        <v>0</v>
      </c>
      <c r="G8600" s="1">
        <f ca="1">(OFFSET(O8600,0,MATCH(Customer!$J$6,'CDH &amp; HDH'!$P$11:$X$11,0)))</f>
        <v>50</v>
      </c>
      <c r="H8600" s="1" t="str">
        <f t="shared" si="1619"/>
        <v>Heating</v>
      </c>
      <c r="I8600" s="1">
        <f ca="1">OFFSET(IF($H8600="Cooling",Customer!$C$25,Customer!$C$52),E8600,D8600)</f>
        <v>66</v>
      </c>
      <c r="J8600" s="1">
        <f ca="1">OFFSET(IF($H8600="Cooling",Customer!$L$25,Customer!$L$52),$E8600,$D8600)</f>
        <v>64</v>
      </c>
      <c r="K8600" s="16">
        <f t="shared" si="1620"/>
        <v>0</v>
      </c>
      <c r="L8600" s="16">
        <f t="shared" si="1621"/>
        <v>0</v>
      </c>
      <c r="M8600" s="17">
        <f t="shared" ca="1" si="1613"/>
        <v>16</v>
      </c>
      <c r="N8600" s="17">
        <f t="shared" ca="1" si="1614"/>
        <v>14</v>
      </c>
      <c r="O8600" s="4"/>
      <c r="P8600" s="4">
        <v>35</v>
      </c>
      <c r="Q8600" s="4">
        <v>31</v>
      </c>
      <c r="R8600" s="4">
        <v>36</v>
      </c>
      <c r="S8600" s="4">
        <v>32</v>
      </c>
      <c r="T8600" s="4">
        <v>46</v>
      </c>
      <c r="U8600" s="4">
        <v>44</v>
      </c>
      <c r="V8600" s="13">
        <v>50</v>
      </c>
      <c r="W8600" s="4">
        <v>31</v>
      </c>
      <c r="X8600" s="4">
        <v>36</v>
      </c>
      <c r="Y8600">
        <f t="shared" si="1622"/>
        <v>0</v>
      </c>
      <c r="Z8600">
        <f t="shared" si="1623"/>
        <v>0</v>
      </c>
    </row>
    <row r="8601" spans="2:26" x14ac:dyDescent="0.25">
      <c r="B8601" s="11">
        <f t="shared" si="1624"/>
        <v>44919.874999979169</v>
      </c>
      <c r="C8601" s="1">
        <f t="shared" si="1615"/>
        <v>12</v>
      </c>
      <c r="D8601" s="1">
        <f t="shared" si="1616"/>
        <v>6</v>
      </c>
      <c r="E8601" s="12">
        <f t="shared" si="1617"/>
        <v>22</v>
      </c>
      <c r="F8601" s="124" t="str">
        <f t="shared" si="1618"/>
        <v>0</v>
      </c>
      <c r="G8601" s="1">
        <f ca="1">(OFFSET(O8601,0,MATCH(Customer!$J$6,'CDH &amp; HDH'!$P$11:$X$11,0)))</f>
        <v>51</v>
      </c>
      <c r="H8601" s="1" t="str">
        <f t="shared" si="1619"/>
        <v>Heating</v>
      </c>
      <c r="I8601" s="1">
        <f ca="1">OFFSET(IF($H8601="Cooling",Customer!$C$25,Customer!$C$52),E8601,D8601)</f>
        <v>66</v>
      </c>
      <c r="J8601" s="1">
        <f ca="1">OFFSET(IF($H8601="Cooling",Customer!$L$25,Customer!$L$52),$E8601,$D8601)</f>
        <v>64</v>
      </c>
      <c r="K8601" s="16">
        <f t="shared" si="1620"/>
        <v>0</v>
      </c>
      <c r="L8601" s="16">
        <f t="shared" si="1621"/>
        <v>0</v>
      </c>
      <c r="M8601" s="17">
        <f t="shared" ca="1" si="1613"/>
        <v>15</v>
      </c>
      <c r="N8601" s="17">
        <f t="shared" ca="1" si="1614"/>
        <v>13</v>
      </c>
      <c r="O8601" s="4"/>
      <c r="P8601" s="4">
        <v>35</v>
      </c>
      <c r="Q8601" s="4">
        <v>31</v>
      </c>
      <c r="R8601" s="4">
        <v>36</v>
      </c>
      <c r="S8601" s="4">
        <v>31</v>
      </c>
      <c r="T8601" s="4">
        <v>45</v>
      </c>
      <c r="U8601" s="4">
        <v>45</v>
      </c>
      <c r="V8601" s="13">
        <v>51</v>
      </c>
      <c r="W8601" s="4">
        <v>31</v>
      </c>
      <c r="X8601" s="4">
        <v>37</v>
      </c>
      <c r="Y8601">
        <f t="shared" si="1622"/>
        <v>0</v>
      </c>
      <c r="Z8601">
        <f t="shared" si="1623"/>
        <v>0</v>
      </c>
    </row>
    <row r="8602" spans="2:26" x14ac:dyDescent="0.25">
      <c r="B8602" s="11">
        <f t="shared" si="1624"/>
        <v>44919.916666645833</v>
      </c>
      <c r="C8602" s="1">
        <f t="shared" si="1615"/>
        <v>12</v>
      </c>
      <c r="D8602" s="1">
        <f t="shared" si="1616"/>
        <v>6</v>
      </c>
      <c r="E8602" s="12">
        <f t="shared" si="1617"/>
        <v>23</v>
      </c>
      <c r="F8602" s="124" t="str">
        <f t="shared" si="1618"/>
        <v>0</v>
      </c>
      <c r="G8602" s="1">
        <f ca="1">(OFFSET(O8602,0,MATCH(Customer!$J$6,'CDH &amp; HDH'!$P$11:$X$11,0)))</f>
        <v>51</v>
      </c>
      <c r="H8602" s="1" t="str">
        <f t="shared" si="1619"/>
        <v>Heating</v>
      </c>
      <c r="I8602" s="1">
        <f ca="1">OFFSET(IF($H8602="Cooling",Customer!$C$25,Customer!$C$52),E8602,D8602)</f>
        <v>66</v>
      </c>
      <c r="J8602" s="1">
        <f ca="1">OFFSET(IF($H8602="Cooling",Customer!$L$25,Customer!$L$52),$E8602,$D8602)</f>
        <v>64</v>
      </c>
      <c r="K8602" s="16">
        <f t="shared" si="1620"/>
        <v>0</v>
      </c>
      <c r="L8602" s="16">
        <f t="shared" si="1621"/>
        <v>0</v>
      </c>
      <c r="M8602" s="17">
        <f t="shared" ca="1" si="1613"/>
        <v>15</v>
      </c>
      <c r="N8602" s="17">
        <f t="shared" ca="1" si="1614"/>
        <v>13</v>
      </c>
      <c r="O8602" s="4"/>
      <c r="P8602" s="4">
        <v>35</v>
      </c>
      <c r="Q8602" s="4">
        <v>32</v>
      </c>
      <c r="R8602" s="4">
        <v>37</v>
      </c>
      <c r="S8602" s="4">
        <v>31</v>
      </c>
      <c r="T8602" s="4">
        <v>45</v>
      </c>
      <c r="U8602" s="4">
        <v>45</v>
      </c>
      <c r="V8602" s="13">
        <v>51</v>
      </c>
      <c r="W8602" s="4">
        <v>30</v>
      </c>
      <c r="X8602" s="4">
        <v>36</v>
      </c>
      <c r="Y8602">
        <f t="shared" si="1622"/>
        <v>0</v>
      </c>
      <c r="Z8602">
        <f t="shared" si="1623"/>
        <v>0</v>
      </c>
    </row>
    <row r="8603" spans="2:26" x14ac:dyDescent="0.25">
      <c r="B8603" s="11">
        <f t="shared" si="1624"/>
        <v>44919.958333312497</v>
      </c>
      <c r="C8603" s="1">
        <f t="shared" si="1615"/>
        <v>12</v>
      </c>
      <c r="D8603" s="1">
        <f t="shared" si="1616"/>
        <v>6</v>
      </c>
      <c r="E8603" s="12">
        <f t="shared" si="1617"/>
        <v>24</v>
      </c>
      <c r="F8603" s="124" t="str">
        <f t="shared" si="1618"/>
        <v>0</v>
      </c>
      <c r="G8603" s="1">
        <f ca="1">(OFFSET(O8603,0,MATCH(Customer!$J$6,'CDH &amp; HDH'!$P$11:$X$11,0)))</f>
        <v>51</v>
      </c>
      <c r="H8603" s="1" t="str">
        <f t="shared" si="1619"/>
        <v>Heating</v>
      </c>
      <c r="I8603" s="1">
        <f ca="1">OFFSET(IF($H8603="Cooling",Customer!$C$25,Customer!$C$52),E8603,D8603)</f>
        <v>66</v>
      </c>
      <c r="J8603" s="1">
        <f ca="1">OFFSET(IF($H8603="Cooling",Customer!$L$25,Customer!$L$52),$E8603,$D8603)</f>
        <v>64</v>
      </c>
      <c r="K8603" s="16">
        <f t="shared" si="1620"/>
        <v>0</v>
      </c>
      <c r="L8603" s="16">
        <f t="shared" si="1621"/>
        <v>0</v>
      </c>
      <c r="M8603" s="17">
        <f t="shared" ca="1" si="1613"/>
        <v>15</v>
      </c>
      <c r="N8603" s="17">
        <f t="shared" ca="1" si="1614"/>
        <v>13</v>
      </c>
      <c r="O8603" s="4"/>
      <c r="P8603" s="4">
        <v>36</v>
      </c>
      <c r="Q8603" s="4">
        <v>31</v>
      </c>
      <c r="R8603" s="4">
        <v>37</v>
      </c>
      <c r="S8603" s="4">
        <v>30</v>
      </c>
      <c r="T8603" s="4">
        <v>45</v>
      </c>
      <c r="U8603" s="4">
        <v>45</v>
      </c>
      <c r="V8603" s="13">
        <v>51</v>
      </c>
      <c r="W8603" s="4">
        <v>31</v>
      </c>
      <c r="X8603" s="4">
        <v>35</v>
      </c>
      <c r="Y8603">
        <f t="shared" si="1622"/>
        <v>0</v>
      </c>
      <c r="Z8603">
        <f t="shared" si="1623"/>
        <v>0</v>
      </c>
    </row>
    <row r="8604" spans="2:26" x14ac:dyDescent="0.25">
      <c r="B8604" s="11">
        <f t="shared" si="1624"/>
        <v>44919.999999979162</v>
      </c>
      <c r="C8604" s="1">
        <f t="shared" si="1615"/>
        <v>12</v>
      </c>
      <c r="D8604" s="1">
        <f t="shared" si="1616"/>
        <v>7</v>
      </c>
      <c r="E8604" s="12">
        <f t="shared" si="1617"/>
        <v>1</v>
      </c>
      <c r="F8604" s="124" t="str">
        <f t="shared" si="1618"/>
        <v>0</v>
      </c>
      <c r="G8604" s="1">
        <f ca="1">(OFFSET(O8604,0,MATCH(Customer!$J$6,'CDH &amp; HDH'!$P$11:$X$11,0)))</f>
        <v>51</v>
      </c>
      <c r="H8604" s="1" t="str">
        <f t="shared" si="1619"/>
        <v>Heating</v>
      </c>
      <c r="I8604" s="1">
        <f ca="1">OFFSET(IF($H8604="Cooling",Customer!$C$25,Customer!$C$52),E8604,D8604)</f>
        <v>66</v>
      </c>
      <c r="J8604" s="1">
        <f ca="1">OFFSET(IF($H8604="Cooling",Customer!$L$25,Customer!$L$52),$E8604,$D8604)</f>
        <v>64</v>
      </c>
      <c r="K8604" s="16">
        <f t="shared" si="1620"/>
        <v>0</v>
      </c>
      <c r="L8604" s="16">
        <f t="shared" si="1621"/>
        <v>0</v>
      </c>
      <c r="M8604" s="17">
        <f t="shared" ca="1" si="1613"/>
        <v>15</v>
      </c>
      <c r="N8604" s="17">
        <f t="shared" ca="1" si="1614"/>
        <v>13</v>
      </c>
      <c r="O8604" s="4"/>
      <c r="P8604" s="4">
        <v>35</v>
      </c>
      <c r="Q8604" s="4">
        <v>30</v>
      </c>
      <c r="R8604" s="4">
        <v>38</v>
      </c>
      <c r="S8604" s="4">
        <v>29</v>
      </c>
      <c r="T8604" s="4">
        <v>45</v>
      </c>
      <c r="U8604" s="4">
        <v>45</v>
      </c>
      <c r="V8604" s="13">
        <v>51</v>
      </c>
      <c r="W8604" s="4">
        <v>31</v>
      </c>
      <c r="X8604" s="4">
        <v>34</v>
      </c>
      <c r="Y8604">
        <f t="shared" si="1622"/>
        <v>0</v>
      </c>
      <c r="Z8604">
        <f t="shared" si="1623"/>
        <v>0</v>
      </c>
    </row>
    <row r="8605" spans="2:26" x14ac:dyDescent="0.25">
      <c r="B8605" s="11">
        <f t="shared" si="1624"/>
        <v>44920.041666645826</v>
      </c>
      <c r="C8605" s="1">
        <f t="shared" si="1615"/>
        <v>12</v>
      </c>
      <c r="D8605" s="1">
        <f t="shared" si="1616"/>
        <v>7</v>
      </c>
      <c r="E8605" s="12">
        <f t="shared" si="1617"/>
        <v>2</v>
      </c>
      <c r="F8605" s="124" t="str">
        <f t="shared" si="1618"/>
        <v>0</v>
      </c>
      <c r="G8605" s="1">
        <f ca="1">(OFFSET(O8605,0,MATCH(Customer!$J$6,'CDH &amp; HDH'!$P$11:$X$11,0)))</f>
        <v>50</v>
      </c>
      <c r="H8605" s="1" t="str">
        <f t="shared" si="1619"/>
        <v>Heating</v>
      </c>
      <c r="I8605" s="1">
        <f ca="1">OFFSET(IF($H8605="Cooling",Customer!$C$25,Customer!$C$52),E8605,D8605)</f>
        <v>66</v>
      </c>
      <c r="J8605" s="1">
        <f ca="1">OFFSET(IF($H8605="Cooling",Customer!$L$25,Customer!$L$52),$E8605,$D8605)</f>
        <v>64</v>
      </c>
      <c r="K8605" s="16">
        <f t="shared" si="1620"/>
        <v>0</v>
      </c>
      <c r="L8605" s="16">
        <f t="shared" si="1621"/>
        <v>0</v>
      </c>
      <c r="M8605" s="17">
        <f t="shared" ca="1" si="1613"/>
        <v>16</v>
      </c>
      <c r="N8605" s="17">
        <f t="shared" ca="1" si="1614"/>
        <v>14</v>
      </c>
      <c r="O8605" s="4"/>
      <c r="P8605" s="4">
        <v>35</v>
      </c>
      <c r="Q8605" s="4">
        <v>28</v>
      </c>
      <c r="R8605" s="4">
        <v>39</v>
      </c>
      <c r="S8605" s="4">
        <v>27</v>
      </c>
      <c r="T8605" s="4">
        <v>46</v>
      </c>
      <c r="U8605" s="4">
        <v>45</v>
      </c>
      <c r="V8605" s="13">
        <v>50</v>
      </c>
      <c r="W8605" s="4">
        <v>31</v>
      </c>
      <c r="X8605" s="4">
        <v>34</v>
      </c>
      <c r="Y8605">
        <f t="shared" si="1622"/>
        <v>0</v>
      </c>
      <c r="Z8605">
        <f t="shared" si="1623"/>
        <v>0</v>
      </c>
    </row>
    <row r="8606" spans="2:26" x14ac:dyDescent="0.25">
      <c r="B8606" s="11">
        <f t="shared" si="1624"/>
        <v>44920.08333331249</v>
      </c>
      <c r="C8606" s="1">
        <f t="shared" si="1615"/>
        <v>12</v>
      </c>
      <c r="D8606" s="1">
        <f t="shared" si="1616"/>
        <v>7</v>
      </c>
      <c r="E8606" s="12">
        <f t="shared" si="1617"/>
        <v>3</v>
      </c>
      <c r="F8606" s="124" t="str">
        <f t="shared" si="1618"/>
        <v>0</v>
      </c>
      <c r="G8606" s="1">
        <f ca="1">(OFFSET(O8606,0,MATCH(Customer!$J$6,'CDH &amp; HDH'!$P$11:$X$11,0)))</f>
        <v>45</v>
      </c>
      <c r="H8606" s="1" t="str">
        <f t="shared" si="1619"/>
        <v>Heating</v>
      </c>
      <c r="I8606" s="1">
        <f ca="1">OFFSET(IF($H8606="Cooling",Customer!$C$25,Customer!$C$52),E8606,D8606)</f>
        <v>66</v>
      </c>
      <c r="J8606" s="1">
        <f ca="1">OFFSET(IF($H8606="Cooling",Customer!$L$25,Customer!$L$52),$E8606,$D8606)</f>
        <v>64</v>
      </c>
      <c r="K8606" s="16">
        <f t="shared" si="1620"/>
        <v>0</v>
      </c>
      <c r="L8606" s="16">
        <f t="shared" si="1621"/>
        <v>0</v>
      </c>
      <c r="M8606" s="17">
        <f t="shared" ca="1" si="1613"/>
        <v>21</v>
      </c>
      <c r="N8606" s="17">
        <f t="shared" ca="1" si="1614"/>
        <v>19</v>
      </c>
      <c r="O8606" s="4"/>
      <c r="P8606" s="4">
        <v>35</v>
      </c>
      <c r="Q8606" s="4">
        <v>28</v>
      </c>
      <c r="R8606" s="4">
        <v>39</v>
      </c>
      <c r="S8606" s="4">
        <v>26</v>
      </c>
      <c r="T8606" s="4">
        <v>49</v>
      </c>
      <c r="U8606" s="4">
        <v>43</v>
      </c>
      <c r="V8606" s="13">
        <v>45</v>
      </c>
      <c r="W8606" s="4">
        <v>30</v>
      </c>
      <c r="X8606" s="4">
        <v>34</v>
      </c>
      <c r="Y8606">
        <f t="shared" si="1622"/>
        <v>0</v>
      </c>
      <c r="Z8606">
        <f t="shared" si="1623"/>
        <v>0</v>
      </c>
    </row>
    <row r="8607" spans="2:26" x14ac:dyDescent="0.25">
      <c r="B8607" s="11">
        <f t="shared" si="1624"/>
        <v>44920.124999979154</v>
      </c>
      <c r="C8607" s="1">
        <f t="shared" si="1615"/>
        <v>12</v>
      </c>
      <c r="D8607" s="1">
        <f t="shared" si="1616"/>
        <v>7</v>
      </c>
      <c r="E8607" s="12">
        <f t="shared" si="1617"/>
        <v>4</v>
      </c>
      <c r="F8607" s="124" t="str">
        <f t="shared" si="1618"/>
        <v>0</v>
      </c>
      <c r="G8607" s="1">
        <f ca="1">(OFFSET(O8607,0,MATCH(Customer!$J$6,'CDH &amp; HDH'!$P$11:$X$11,0)))</f>
        <v>42</v>
      </c>
      <c r="H8607" s="1" t="str">
        <f t="shared" si="1619"/>
        <v>Heating</v>
      </c>
      <c r="I8607" s="1">
        <f ca="1">OFFSET(IF($H8607="Cooling",Customer!$C$25,Customer!$C$52),E8607,D8607)</f>
        <v>66</v>
      </c>
      <c r="J8607" s="1">
        <f ca="1">OFFSET(IF($H8607="Cooling",Customer!$L$25,Customer!$L$52),$E8607,$D8607)</f>
        <v>64</v>
      </c>
      <c r="K8607" s="16">
        <f t="shared" si="1620"/>
        <v>0</v>
      </c>
      <c r="L8607" s="16">
        <f t="shared" si="1621"/>
        <v>0</v>
      </c>
      <c r="M8607" s="17">
        <f t="shared" ca="1" si="1613"/>
        <v>24</v>
      </c>
      <c r="N8607" s="17">
        <f t="shared" ca="1" si="1614"/>
        <v>22</v>
      </c>
      <c r="O8607" s="4"/>
      <c r="P8607" s="4">
        <v>34</v>
      </c>
      <c r="Q8607" s="4">
        <v>28</v>
      </c>
      <c r="R8607" s="4">
        <v>40</v>
      </c>
      <c r="S8607" s="4">
        <v>25</v>
      </c>
      <c r="T8607" s="4">
        <v>51</v>
      </c>
      <c r="U8607" s="4">
        <v>40</v>
      </c>
      <c r="V8607" s="13">
        <v>42</v>
      </c>
      <c r="W8607" s="4">
        <v>29</v>
      </c>
      <c r="X8607" s="4">
        <v>34</v>
      </c>
      <c r="Y8607">
        <f t="shared" si="1622"/>
        <v>0</v>
      </c>
      <c r="Z8607">
        <f t="shared" si="1623"/>
        <v>0</v>
      </c>
    </row>
    <row r="8608" spans="2:26" x14ac:dyDescent="0.25">
      <c r="B8608" s="11">
        <f t="shared" si="1624"/>
        <v>44920.166666645819</v>
      </c>
      <c r="C8608" s="1">
        <f t="shared" si="1615"/>
        <v>12</v>
      </c>
      <c r="D8608" s="1">
        <f t="shared" si="1616"/>
        <v>7</v>
      </c>
      <c r="E8608" s="12">
        <f t="shared" si="1617"/>
        <v>5</v>
      </c>
      <c r="F8608" s="124" t="str">
        <f t="shared" si="1618"/>
        <v>0</v>
      </c>
      <c r="G8608" s="1">
        <f ca="1">(OFFSET(O8608,0,MATCH(Customer!$J$6,'CDH &amp; HDH'!$P$11:$X$11,0)))</f>
        <v>37</v>
      </c>
      <c r="H8608" s="1" t="str">
        <f t="shared" si="1619"/>
        <v>Heating</v>
      </c>
      <c r="I8608" s="1">
        <f ca="1">OFFSET(IF($H8608="Cooling",Customer!$C$25,Customer!$C$52),E8608,D8608)</f>
        <v>66</v>
      </c>
      <c r="J8608" s="1">
        <f ca="1">OFFSET(IF($H8608="Cooling",Customer!$L$25,Customer!$L$52),$E8608,$D8608)</f>
        <v>64</v>
      </c>
      <c r="K8608" s="16">
        <f t="shared" si="1620"/>
        <v>0</v>
      </c>
      <c r="L8608" s="16">
        <f t="shared" si="1621"/>
        <v>0</v>
      </c>
      <c r="M8608" s="17">
        <f t="shared" ca="1" si="1613"/>
        <v>29</v>
      </c>
      <c r="N8608" s="17">
        <f t="shared" ca="1" si="1614"/>
        <v>27</v>
      </c>
      <c r="O8608" s="4"/>
      <c r="P8608" s="4">
        <v>34</v>
      </c>
      <c r="Q8608" s="4">
        <v>27</v>
      </c>
      <c r="R8608" s="4">
        <v>35</v>
      </c>
      <c r="S8608" s="4">
        <v>24</v>
      </c>
      <c r="T8608" s="4">
        <v>51</v>
      </c>
      <c r="U8608" s="4">
        <v>38</v>
      </c>
      <c r="V8608" s="13">
        <v>37</v>
      </c>
      <c r="W8608" s="4">
        <v>29</v>
      </c>
      <c r="X8608" s="4">
        <v>35</v>
      </c>
      <c r="Y8608">
        <f t="shared" si="1622"/>
        <v>0</v>
      </c>
      <c r="Z8608">
        <f t="shared" si="1623"/>
        <v>0</v>
      </c>
    </row>
    <row r="8609" spans="2:26" x14ac:dyDescent="0.25">
      <c r="B8609" s="11">
        <f t="shared" si="1624"/>
        <v>44920.208333312483</v>
      </c>
      <c r="C8609" s="1">
        <f t="shared" si="1615"/>
        <v>12</v>
      </c>
      <c r="D8609" s="1">
        <f t="shared" si="1616"/>
        <v>7</v>
      </c>
      <c r="E8609" s="12">
        <f t="shared" si="1617"/>
        <v>6</v>
      </c>
      <c r="F8609" s="124" t="str">
        <f t="shared" si="1618"/>
        <v>0</v>
      </c>
      <c r="G8609" s="1">
        <f ca="1">(OFFSET(O8609,0,MATCH(Customer!$J$6,'CDH &amp; HDH'!$P$11:$X$11,0)))</f>
        <v>35</v>
      </c>
      <c r="H8609" s="1" t="str">
        <f t="shared" si="1619"/>
        <v>Heating</v>
      </c>
      <c r="I8609" s="1">
        <f ca="1">OFFSET(IF($H8609="Cooling",Customer!$C$25,Customer!$C$52),E8609,D8609)</f>
        <v>66</v>
      </c>
      <c r="J8609" s="1">
        <f ca="1">OFFSET(IF($H8609="Cooling",Customer!$L$25,Customer!$L$52),$E8609,$D8609)</f>
        <v>64</v>
      </c>
      <c r="K8609" s="16">
        <f t="shared" si="1620"/>
        <v>0</v>
      </c>
      <c r="L8609" s="16">
        <f t="shared" si="1621"/>
        <v>0</v>
      </c>
      <c r="M8609" s="17">
        <f t="shared" ca="1" si="1613"/>
        <v>31</v>
      </c>
      <c r="N8609" s="17">
        <f t="shared" ca="1" si="1614"/>
        <v>29</v>
      </c>
      <c r="O8609" s="4"/>
      <c r="P8609" s="4">
        <v>33</v>
      </c>
      <c r="Q8609" s="4">
        <v>27</v>
      </c>
      <c r="R8609" s="4">
        <v>31</v>
      </c>
      <c r="S8609" s="4">
        <v>22</v>
      </c>
      <c r="T8609" s="4">
        <v>51</v>
      </c>
      <c r="U8609" s="4">
        <v>39</v>
      </c>
      <c r="V8609" s="13">
        <v>35</v>
      </c>
      <c r="W8609" s="4">
        <v>29</v>
      </c>
      <c r="X8609" s="4">
        <v>35</v>
      </c>
      <c r="Y8609">
        <f t="shared" si="1622"/>
        <v>0</v>
      </c>
      <c r="Z8609">
        <f t="shared" si="1623"/>
        <v>0</v>
      </c>
    </row>
    <row r="8610" spans="2:26" x14ac:dyDescent="0.25">
      <c r="B8610" s="11">
        <f t="shared" si="1624"/>
        <v>44920.249999979147</v>
      </c>
      <c r="C8610" s="1">
        <f t="shared" si="1615"/>
        <v>12</v>
      </c>
      <c r="D8610" s="1">
        <f t="shared" si="1616"/>
        <v>7</v>
      </c>
      <c r="E8610" s="12">
        <f t="shared" si="1617"/>
        <v>7</v>
      </c>
      <c r="F8610" s="124" t="str">
        <f t="shared" si="1618"/>
        <v>0</v>
      </c>
      <c r="G8610" s="1">
        <f ca="1">(OFFSET(O8610,0,MATCH(Customer!$J$6,'CDH &amp; HDH'!$P$11:$X$11,0)))</f>
        <v>34</v>
      </c>
      <c r="H8610" s="1" t="str">
        <f t="shared" si="1619"/>
        <v>Heating</v>
      </c>
      <c r="I8610" s="1">
        <f ca="1">OFFSET(IF($H8610="Cooling",Customer!$C$25,Customer!$C$52),E8610,D8610)</f>
        <v>66</v>
      </c>
      <c r="J8610" s="1">
        <f ca="1">OFFSET(IF($H8610="Cooling",Customer!$L$25,Customer!$L$52),$E8610,$D8610)</f>
        <v>64</v>
      </c>
      <c r="K8610" s="16">
        <f t="shared" si="1620"/>
        <v>0</v>
      </c>
      <c r="L8610" s="16">
        <f t="shared" si="1621"/>
        <v>0</v>
      </c>
      <c r="M8610" s="17">
        <f t="shared" ca="1" si="1613"/>
        <v>32</v>
      </c>
      <c r="N8610" s="17">
        <f t="shared" ca="1" si="1614"/>
        <v>30</v>
      </c>
      <c r="O8610" s="4"/>
      <c r="P8610" s="4">
        <v>34</v>
      </c>
      <c r="Q8610" s="4">
        <v>27</v>
      </c>
      <c r="R8610" s="4">
        <v>26</v>
      </c>
      <c r="S8610" s="4">
        <v>23</v>
      </c>
      <c r="T8610" s="4">
        <v>51</v>
      </c>
      <c r="U8610" s="4">
        <v>40</v>
      </c>
      <c r="V8610" s="13">
        <v>34</v>
      </c>
      <c r="W8610" s="4">
        <v>29</v>
      </c>
      <c r="X8610" s="4">
        <v>35</v>
      </c>
      <c r="Y8610">
        <f t="shared" si="1622"/>
        <v>0</v>
      </c>
      <c r="Z8610">
        <f t="shared" si="1623"/>
        <v>0</v>
      </c>
    </row>
    <row r="8611" spans="2:26" x14ac:dyDescent="0.25">
      <c r="B8611" s="11">
        <f t="shared" si="1624"/>
        <v>44920.291666645811</v>
      </c>
      <c r="C8611" s="1">
        <f t="shared" si="1615"/>
        <v>12</v>
      </c>
      <c r="D8611" s="1">
        <f t="shared" si="1616"/>
        <v>7</v>
      </c>
      <c r="E8611" s="12">
        <f t="shared" si="1617"/>
        <v>8</v>
      </c>
      <c r="F8611" s="124" t="str">
        <f t="shared" si="1618"/>
        <v>0</v>
      </c>
      <c r="G8611" s="1">
        <f ca="1">(OFFSET(O8611,0,MATCH(Customer!$J$6,'CDH &amp; HDH'!$P$11:$X$11,0)))</f>
        <v>33</v>
      </c>
      <c r="H8611" s="1" t="str">
        <f t="shared" si="1619"/>
        <v>Heating</v>
      </c>
      <c r="I8611" s="1">
        <f ca="1">OFFSET(IF($H8611="Cooling",Customer!$C$25,Customer!$C$52),E8611,D8611)</f>
        <v>66</v>
      </c>
      <c r="J8611" s="1">
        <f ca="1">OFFSET(IF($H8611="Cooling",Customer!$L$25,Customer!$L$52),$E8611,$D8611)</f>
        <v>64</v>
      </c>
      <c r="K8611" s="16">
        <f t="shared" si="1620"/>
        <v>0</v>
      </c>
      <c r="L8611" s="16">
        <f t="shared" si="1621"/>
        <v>0</v>
      </c>
      <c r="M8611" s="17">
        <f t="shared" ca="1" si="1613"/>
        <v>33</v>
      </c>
      <c r="N8611" s="17">
        <f t="shared" ca="1" si="1614"/>
        <v>31</v>
      </c>
      <c r="O8611" s="4"/>
      <c r="P8611" s="4">
        <v>36</v>
      </c>
      <c r="Q8611" s="4">
        <v>27</v>
      </c>
      <c r="R8611" s="4">
        <v>25</v>
      </c>
      <c r="S8611" s="4">
        <v>23</v>
      </c>
      <c r="T8611" s="4">
        <v>50</v>
      </c>
      <c r="U8611" s="4">
        <v>40</v>
      </c>
      <c r="V8611" s="13">
        <v>33</v>
      </c>
      <c r="W8611" s="4">
        <v>29</v>
      </c>
      <c r="X8611" s="4">
        <v>36</v>
      </c>
      <c r="Y8611">
        <f t="shared" si="1622"/>
        <v>0</v>
      </c>
      <c r="Z8611">
        <f t="shared" si="1623"/>
        <v>0</v>
      </c>
    </row>
    <row r="8612" spans="2:26" x14ac:dyDescent="0.25">
      <c r="B8612" s="11">
        <f t="shared" si="1624"/>
        <v>44920.333333312476</v>
      </c>
      <c r="C8612" s="1">
        <f t="shared" si="1615"/>
        <v>12</v>
      </c>
      <c r="D8612" s="1">
        <f t="shared" si="1616"/>
        <v>7</v>
      </c>
      <c r="E8612" s="12">
        <f t="shared" si="1617"/>
        <v>9</v>
      </c>
      <c r="F8612" s="124" t="str">
        <f t="shared" si="1618"/>
        <v>0</v>
      </c>
      <c r="G8612" s="1">
        <f ca="1">(OFFSET(O8612,0,MATCH(Customer!$J$6,'CDH &amp; HDH'!$P$11:$X$11,0)))</f>
        <v>33</v>
      </c>
      <c r="H8612" s="1" t="str">
        <f t="shared" si="1619"/>
        <v>Heating</v>
      </c>
      <c r="I8612" s="1">
        <f ca="1">OFFSET(IF($H8612="Cooling",Customer!$C$25,Customer!$C$52),E8612,D8612)</f>
        <v>66</v>
      </c>
      <c r="J8612" s="1">
        <f ca="1">OFFSET(IF($H8612="Cooling",Customer!$L$25,Customer!$L$52),$E8612,$D8612)</f>
        <v>64</v>
      </c>
      <c r="K8612" s="16">
        <f t="shared" si="1620"/>
        <v>0</v>
      </c>
      <c r="L8612" s="16">
        <f t="shared" si="1621"/>
        <v>0</v>
      </c>
      <c r="M8612" s="17">
        <f t="shared" ref="M8612:M8675" ca="1" si="1625">IF($H8612="Cooling",0,MAX(0,I8612-$G8612))</f>
        <v>33</v>
      </c>
      <c r="N8612" s="17">
        <f t="shared" ref="N8612:N8675" ca="1" si="1626">IF($H8612="Cooling",0,MAX(0,J8612-$G8612))</f>
        <v>31</v>
      </c>
      <c r="O8612" s="4"/>
      <c r="P8612" s="4">
        <v>38</v>
      </c>
      <c r="Q8612" s="4">
        <v>28</v>
      </c>
      <c r="R8612" s="4">
        <v>25</v>
      </c>
      <c r="S8612" s="4">
        <v>27</v>
      </c>
      <c r="T8612" s="4">
        <v>48</v>
      </c>
      <c r="U8612" s="4">
        <v>42</v>
      </c>
      <c r="V8612" s="13">
        <v>33</v>
      </c>
      <c r="W8612" s="4">
        <v>30</v>
      </c>
      <c r="X8612" s="4">
        <v>36</v>
      </c>
      <c r="Y8612">
        <f t="shared" si="1622"/>
        <v>0</v>
      </c>
      <c r="Z8612">
        <f t="shared" si="1623"/>
        <v>0</v>
      </c>
    </row>
    <row r="8613" spans="2:26" x14ac:dyDescent="0.25">
      <c r="B8613" s="11">
        <f t="shared" si="1624"/>
        <v>44920.37499997914</v>
      </c>
      <c r="C8613" s="1">
        <f t="shared" si="1615"/>
        <v>12</v>
      </c>
      <c r="D8613" s="1">
        <f t="shared" si="1616"/>
        <v>7</v>
      </c>
      <c r="E8613" s="12">
        <f t="shared" si="1617"/>
        <v>10</v>
      </c>
      <c r="F8613" s="124" t="str">
        <f t="shared" si="1618"/>
        <v>0</v>
      </c>
      <c r="G8613" s="1">
        <f ca="1">(OFFSET(O8613,0,MATCH(Customer!$J$6,'CDH &amp; HDH'!$P$11:$X$11,0)))</f>
        <v>33</v>
      </c>
      <c r="H8613" s="1" t="str">
        <f t="shared" si="1619"/>
        <v>Heating</v>
      </c>
      <c r="I8613" s="1">
        <f ca="1">OFFSET(IF($H8613="Cooling",Customer!$C$25,Customer!$C$52),E8613,D8613)</f>
        <v>66</v>
      </c>
      <c r="J8613" s="1">
        <f ca="1">OFFSET(IF($H8613="Cooling",Customer!$L$25,Customer!$L$52),$E8613,$D8613)</f>
        <v>64</v>
      </c>
      <c r="K8613" s="16">
        <f t="shared" si="1620"/>
        <v>0</v>
      </c>
      <c r="L8613" s="16">
        <f t="shared" si="1621"/>
        <v>0</v>
      </c>
      <c r="M8613" s="17">
        <f t="shared" ca="1" si="1625"/>
        <v>33</v>
      </c>
      <c r="N8613" s="17">
        <f t="shared" ca="1" si="1626"/>
        <v>31</v>
      </c>
      <c r="O8613" s="4"/>
      <c r="P8613" s="4">
        <v>40</v>
      </c>
      <c r="Q8613" s="4">
        <v>29</v>
      </c>
      <c r="R8613" s="4">
        <v>24</v>
      </c>
      <c r="S8613" s="4">
        <v>30</v>
      </c>
      <c r="T8613" s="4">
        <v>41</v>
      </c>
      <c r="U8613" s="4">
        <v>43</v>
      </c>
      <c r="V8613" s="13">
        <v>33</v>
      </c>
      <c r="W8613" s="4">
        <v>31</v>
      </c>
      <c r="X8613" s="4">
        <v>36</v>
      </c>
      <c r="Y8613">
        <f t="shared" si="1622"/>
        <v>0</v>
      </c>
      <c r="Z8613">
        <f t="shared" si="1623"/>
        <v>0</v>
      </c>
    </row>
    <row r="8614" spans="2:26" x14ac:dyDescent="0.25">
      <c r="B8614" s="11">
        <f t="shared" si="1624"/>
        <v>44920.416666645804</v>
      </c>
      <c r="C8614" s="1">
        <f t="shared" si="1615"/>
        <v>12</v>
      </c>
      <c r="D8614" s="1">
        <f t="shared" si="1616"/>
        <v>7</v>
      </c>
      <c r="E8614" s="12">
        <f t="shared" si="1617"/>
        <v>11</v>
      </c>
      <c r="F8614" s="124" t="str">
        <f t="shared" si="1618"/>
        <v>0</v>
      </c>
      <c r="G8614" s="1">
        <f ca="1">(OFFSET(O8614,0,MATCH(Customer!$J$6,'CDH &amp; HDH'!$P$11:$X$11,0)))</f>
        <v>29</v>
      </c>
      <c r="H8614" s="1" t="str">
        <f t="shared" si="1619"/>
        <v>Heating</v>
      </c>
      <c r="I8614" s="1">
        <f ca="1">OFFSET(IF($H8614="Cooling",Customer!$C$25,Customer!$C$52),E8614,D8614)</f>
        <v>66</v>
      </c>
      <c r="J8614" s="1">
        <f ca="1">OFFSET(IF($H8614="Cooling",Customer!$L$25,Customer!$L$52),$E8614,$D8614)</f>
        <v>64</v>
      </c>
      <c r="K8614" s="16">
        <f t="shared" si="1620"/>
        <v>0</v>
      </c>
      <c r="L8614" s="16">
        <f t="shared" si="1621"/>
        <v>0</v>
      </c>
      <c r="M8614" s="17">
        <f t="shared" ca="1" si="1625"/>
        <v>37</v>
      </c>
      <c r="N8614" s="17">
        <f t="shared" ca="1" si="1626"/>
        <v>35</v>
      </c>
      <c r="O8614" s="4"/>
      <c r="P8614" s="4">
        <v>40</v>
      </c>
      <c r="Q8614" s="4">
        <v>29</v>
      </c>
      <c r="R8614" s="4">
        <v>23</v>
      </c>
      <c r="S8614" s="4">
        <v>34</v>
      </c>
      <c r="T8614" s="4">
        <v>46</v>
      </c>
      <c r="U8614" s="4">
        <v>44</v>
      </c>
      <c r="V8614" s="13">
        <v>29</v>
      </c>
      <c r="W8614" s="4">
        <v>32</v>
      </c>
      <c r="X8614" s="4">
        <v>38</v>
      </c>
      <c r="Y8614">
        <f t="shared" si="1622"/>
        <v>0</v>
      </c>
      <c r="Z8614">
        <f t="shared" si="1623"/>
        <v>0</v>
      </c>
    </row>
    <row r="8615" spans="2:26" x14ac:dyDescent="0.25">
      <c r="B8615" s="11">
        <f t="shared" si="1624"/>
        <v>44920.458333312468</v>
      </c>
      <c r="C8615" s="1">
        <f t="shared" si="1615"/>
        <v>12</v>
      </c>
      <c r="D8615" s="1">
        <f t="shared" si="1616"/>
        <v>7</v>
      </c>
      <c r="E8615" s="12">
        <f t="shared" si="1617"/>
        <v>12</v>
      </c>
      <c r="F8615" s="124" t="str">
        <f t="shared" si="1618"/>
        <v>0</v>
      </c>
      <c r="G8615" s="1">
        <f ca="1">(OFFSET(O8615,0,MATCH(Customer!$J$6,'CDH &amp; HDH'!$P$11:$X$11,0)))</f>
        <v>29</v>
      </c>
      <c r="H8615" s="1" t="str">
        <f t="shared" si="1619"/>
        <v>Heating</v>
      </c>
      <c r="I8615" s="1">
        <f ca="1">OFFSET(IF($H8615="Cooling",Customer!$C$25,Customer!$C$52),E8615,D8615)</f>
        <v>66</v>
      </c>
      <c r="J8615" s="1">
        <f ca="1">OFFSET(IF($H8615="Cooling",Customer!$L$25,Customer!$L$52),$E8615,$D8615)</f>
        <v>64</v>
      </c>
      <c r="K8615" s="16">
        <f t="shared" si="1620"/>
        <v>0</v>
      </c>
      <c r="L8615" s="16">
        <f t="shared" si="1621"/>
        <v>0</v>
      </c>
      <c r="M8615" s="17">
        <f t="shared" ca="1" si="1625"/>
        <v>37</v>
      </c>
      <c r="N8615" s="17">
        <f t="shared" ca="1" si="1626"/>
        <v>35</v>
      </c>
      <c r="O8615" s="4"/>
      <c r="P8615" s="4">
        <v>38</v>
      </c>
      <c r="Q8615" s="4">
        <v>30</v>
      </c>
      <c r="R8615" s="4">
        <v>22</v>
      </c>
      <c r="S8615" s="4">
        <v>35</v>
      </c>
      <c r="T8615" s="4">
        <v>44</v>
      </c>
      <c r="U8615" s="4">
        <v>45</v>
      </c>
      <c r="V8615" s="13">
        <v>29</v>
      </c>
      <c r="W8615" s="4">
        <v>33</v>
      </c>
      <c r="X8615" s="4">
        <v>38</v>
      </c>
      <c r="Y8615">
        <f t="shared" si="1622"/>
        <v>0</v>
      </c>
      <c r="Z8615">
        <f t="shared" si="1623"/>
        <v>0</v>
      </c>
    </row>
    <row r="8616" spans="2:26" x14ac:dyDescent="0.25">
      <c r="B8616" s="11">
        <f t="shared" si="1624"/>
        <v>44920.499999979133</v>
      </c>
      <c r="C8616" s="1">
        <f t="shared" si="1615"/>
        <v>12</v>
      </c>
      <c r="D8616" s="1">
        <f t="shared" si="1616"/>
        <v>7</v>
      </c>
      <c r="E8616" s="12">
        <f t="shared" si="1617"/>
        <v>13</v>
      </c>
      <c r="F8616" s="124" t="str">
        <f t="shared" si="1618"/>
        <v>0</v>
      </c>
      <c r="G8616" s="1">
        <f ca="1">(OFFSET(O8616,0,MATCH(Customer!$J$6,'CDH &amp; HDH'!$P$11:$X$11,0)))</f>
        <v>29</v>
      </c>
      <c r="H8616" s="1" t="str">
        <f t="shared" si="1619"/>
        <v>Heating</v>
      </c>
      <c r="I8616" s="1">
        <f ca="1">OFFSET(IF($H8616="Cooling",Customer!$C$25,Customer!$C$52),E8616,D8616)</f>
        <v>66</v>
      </c>
      <c r="J8616" s="1">
        <f ca="1">OFFSET(IF($H8616="Cooling",Customer!$L$25,Customer!$L$52),$E8616,$D8616)</f>
        <v>64</v>
      </c>
      <c r="K8616" s="16">
        <f t="shared" si="1620"/>
        <v>0</v>
      </c>
      <c r="L8616" s="16">
        <f t="shared" si="1621"/>
        <v>0</v>
      </c>
      <c r="M8616" s="17">
        <f t="shared" ca="1" si="1625"/>
        <v>37</v>
      </c>
      <c r="N8616" s="17">
        <f t="shared" ca="1" si="1626"/>
        <v>35</v>
      </c>
      <c r="O8616" s="4"/>
      <c r="P8616" s="4">
        <v>41</v>
      </c>
      <c r="Q8616" s="4">
        <v>30</v>
      </c>
      <c r="R8616" s="4">
        <v>21</v>
      </c>
      <c r="S8616" s="4">
        <v>37</v>
      </c>
      <c r="T8616" s="4">
        <v>44</v>
      </c>
      <c r="U8616" s="4">
        <v>44</v>
      </c>
      <c r="V8616" s="13">
        <v>29</v>
      </c>
      <c r="W8616" s="4">
        <v>33</v>
      </c>
      <c r="X8616" s="4">
        <v>37</v>
      </c>
      <c r="Y8616">
        <f t="shared" si="1622"/>
        <v>0</v>
      </c>
      <c r="Z8616">
        <f t="shared" si="1623"/>
        <v>0</v>
      </c>
    </row>
    <row r="8617" spans="2:26" x14ac:dyDescent="0.25">
      <c r="B8617" s="11">
        <f t="shared" si="1624"/>
        <v>44920.541666645797</v>
      </c>
      <c r="C8617" s="1">
        <f t="shared" si="1615"/>
        <v>12</v>
      </c>
      <c r="D8617" s="1">
        <f t="shared" si="1616"/>
        <v>7</v>
      </c>
      <c r="E8617" s="12">
        <f t="shared" si="1617"/>
        <v>14</v>
      </c>
      <c r="F8617" s="124" t="str">
        <f t="shared" si="1618"/>
        <v>0</v>
      </c>
      <c r="G8617" s="1">
        <f ca="1">(OFFSET(O8617,0,MATCH(Customer!$J$6,'CDH &amp; HDH'!$P$11:$X$11,0)))</f>
        <v>25</v>
      </c>
      <c r="H8617" s="1" t="str">
        <f t="shared" si="1619"/>
        <v>Heating</v>
      </c>
      <c r="I8617" s="1">
        <f ca="1">OFFSET(IF($H8617="Cooling",Customer!$C$25,Customer!$C$52),E8617,D8617)</f>
        <v>66</v>
      </c>
      <c r="J8617" s="1">
        <f ca="1">OFFSET(IF($H8617="Cooling",Customer!$L$25,Customer!$L$52),$E8617,$D8617)</f>
        <v>64</v>
      </c>
      <c r="K8617" s="16">
        <f t="shared" si="1620"/>
        <v>0</v>
      </c>
      <c r="L8617" s="16">
        <f t="shared" si="1621"/>
        <v>0</v>
      </c>
      <c r="M8617" s="17">
        <f t="shared" ca="1" si="1625"/>
        <v>41</v>
      </c>
      <c r="N8617" s="17">
        <f t="shared" ca="1" si="1626"/>
        <v>39</v>
      </c>
      <c r="O8617" s="4"/>
      <c r="P8617" s="4">
        <v>37</v>
      </c>
      <c r="Q8617" s="4">
        <v>30</v>
      </c>
      <c r="R8617" s="4">
        <v>20</v>
      </c>
      <c r="S8617" s="4">
        <v>38</v>
      </c>
      <c r="T8617" s="4">
        <v>43</v>
      </c>
      <c r="U8617" s="4">
        <v>42</v>
      </c>
      <c r="V8617" s="13">
        <v>25</v>
      </c>
      <c r="W8617" s="4">
        <v>32</v>
      </c>
      <c r="X8617" s="4">
        <v>36</v>
      </c>
      <c r="Y8617">
        <f t="shared" si="1622"/>
        <v>0</v>
      </c>
      <c r="Z8617">
        <f t="shared" si="1623"/>
        <v>0</v>
      </c>
    </row>
    <row r="8618" spans="2:26" x14ac:dyDescent="0.25">
      <c r="B8618" s="11">
        <f t="shared" si="1624"/>
        <v>44920.583333312461</v>
      </c>
      <c r="C8618" s="1">
        <f t="shared" si="1615"/>
        <v>12</v>
      </c>
      <c r="D8618" s="1">
        <f t="shared" si="1616"/>
        <v>7</v>
      </c>
      <c r="E8618" s="12">
        <f t="shared" si="1617"/>
        <v>15</v>
      </c>
      <c r="F8618" s="124" t="str">
        <f t="shared" si="1618"/>
        <v>0</v>
      </c>
      <c r="G8618" s="1">
        <f ca="1">(OFFSET(O8618,0,MATCH(Customer!$J$6,'CDH &amp; HDH'!$P$11:$X$11,0)))</f>
        <v>23</v>
      </c>
      <c r="H8618" s="1" t="str">
        <f t="shared" si="1619"/>
        <v>Heating</v>
      </c>
      <c r="I8618" s="1">
        <f ca="1">OFFSET(IF($H8618="Cooling",Customer!$C$25,Customer!$C$52),E8618,D8618)</f>
        <v>66</v>
      </c>
      <c r="J8618" s="1">
        <f ca="1">OFFSET(IF($H8618="Cooling",Customer!$L$25,Customer!$L$52),$E8618,$D8618)</f>
        <v>64</v>
      </c>
      <c r="K8618" s="16">
        <f t="shared" si="1620"/>
        <v>0</v>
      </c>
      <c r="L8618" s="16">
        <f t="shared" si="1621"/>
        <v>0</v>
      </c>
      <c r="M8618" s="17">
        <f t="shared" ca="1" si="1625"/>
        <v>43</v>
      </c>
      <c r="N8618" s="17">
        <f t="shared" ca="1" si="1626"/>
        <v>41</v>
      </c>
      <c r="O8618" s="4"/>
      <c r="P8618" s="4">
        <v>38</v>
      </c>
      <c r="Q8618" s="4">
        <v>31</v>
      </c>
      <c r="R8618" s="4">
        <v>19</v>
      </c>
      <c r="S8618" s="4">
        <v>38</v>
      </c>
      <c r="T8618" s="4">
        <v>40</v>
      </c>
      <c r="U8618" s="4">
        <v>42</v>
      </c>
      <c r="V8618" s="13">
        <v>23</v>
      </c>
      <c r="W8618" s="4">
        <v>32</v>
      </c>
      <c r="X8618" s="4">
        <v>37</v>
      </c>
      <c r="Y8618">
        <f t="shared" si="1622"/>
        <v>0</v>
      </c>
      <c r="Z8618">
        <f t="shared" si="1623"/>
        <v>0</v>
      </c>
    </row>
    <row r="8619" spans="2:26" x14ac:dyDescent="0.25">
      <c r="B8619" s="11">
        <f t="shared" si="1624"/>
        <v>44920.624999979125</v>
      </c>
      <c r="C8619" s="1">
        <f t="shared" si="1615"/>
        <v>12</v>
      </c>
      <c r="D8619" s="1">
        <f t="shared" si="1616"/>
        <v>7</v>
      </c>
      <c r="E8619" s="12">
        <f t="shared" si="1617"/>
        <v>16</v>
      </c>
      <c r="F8619" s="124" t="str">
        <f t="shared" si="1618"/>
        <v>0</v>
      </c>
      <c r="G8619" s="1">
        <f ca="1">(OFFSET(O8619,0,MATCH(Customer!$J$6,'CDH &amp; HDH'!$P$11:$X$11,0)))</f>
        <v>21</v>
      </c>
      <c r="H8619" s="1" t="str">
        <f t="shared" si="1619"/>
        <v>Heating</v>
      </c>
      <c r="I8619" s="1">
        <f ca="1">OFFSET(IF($H8619="Cooling",Customer!$C$25,Customer!$C$52),E8619,D8619)</f>
        <v>66</v>
      </c>
      <c r="J8619" s="1">
        <f ca="1">OFFSET(IF($H8619="Cooling",Customer!$L$25,Customer!$L$52),$E8619,$D8619)</f>
        <v>64</v>
      </c>
      <c r="K8619" s="16">
        <f t="shared" si="1620"/>
        <v>0</v>
      </c>
      <c r="L8619" s="16">
        <f t="shared" si="1621"/>
        <v>0</v>
      </c>
      <c r="M8619" s="17">
        <f t="shared" ca="1" si="1625"/>
        <v>45</v>
      </c>
      <c r="N8619" s="17">
        <f t="shared" ca="1" si="1626"/>
        <v>43</v>
      </c>
      <c r="O8619" s="4"/>
      <c r="P8619" s="4">
        <v>38</v>
      </c>
      <c r="Q8619" s="4">
        <v>30</v>
      </c>
      <c r="R8619" s="4">
        <v>18</v>
      </c>
      <c r="S8619" s="4">
        <v>38</v>
      </c>
      <c r="T8619" s="4">
        <v>38</v>
      </c>
      <c r="U8619" s="4">
        <v>40</v>
      </c>
      <c r="V8619" s="13">
        <v>21</v>
      </c>
      <c r="W8619" s="4">
        <v>32</v>
      </c>
      <c r="X8619" s="4">
        <v>36</v>
      </c>
      <c r="Y8619">
        <f t="shared" si="1622"/>
        <v>0</v>
      </c>
      <c r="Z8619">
        <f t="shared" si="1623"/>
        <v>0</v>
      </c>
    </row>
    <row r="8620" spans="2:26" x14ac:dyDescent="0.25">
      <c r="B8620" s="11">
        <f t="shared" si="1624"/>
        <v>44920.66666664579</v>
      </c>
      <c r="C8620" s="1">
        <f t="shared" si="1615"/>
        <v>12</v>
      </c>
      <c r="D8620" s="1">
        <f t="shared" si="1616"/>
        <v>7</v>
      </c>
      <c r="E8620" s="12">
        <f t="shared" si="1617"/>
        <v>17</v>
      </c>
      <c r="F8620" s="124" t="str">
        <f t="shared" si="1618"/>
        <v>0</v>
      </c>
      <c r="G8620" s="1">
        <f ca="1">(OFFSET(O8620,0,MATCH(Customer!$J$6,'CDH &amp; HDH'!$P$11:$X$11,0)))</f>
        <v>21</v>
      </c>
      <c r="H8620" s="1" t="str">
        <f t="shared" si="1619"/>
        <v>Heating</v>
      </c>
      <c r="I8620" s="1">
        <f ca="1">OFFSET(IF($H8620="Cooling",Customer!$C$25,Customer!$C$52),E8620,D8620)</f>
        <v>66</v>
      </c>
      <c r="J8620" s="1">
        <f ca="1">OFFSET(IF($H8620="Cooling",Customer!$L$25,Customer!$L$52),$E8620,$D8620)</f>
        <v>64</v>
      </c>
      <c r="K8620" s="16">
        <f t="shared" si="1620"/>
        <v>0</v>
      </c>
      <c r="L8620" s="16">
        <f t="shared" si="1621"/>
        <v>0</v>
      </c>
      <c r="M8620" s="17">
        <f t="shared" ca="1" si="1625"/>
        <v>45</v>
      </c>
      <c r="N8620" s="17">
        <f t="shared" ca="1" si="1626"/>
        <v>43</v>
      </c>
      <c r="O8620" s="4"/>
      <c r="P8620" s="4">
        <v>35</v>
      </c>
      <c r="Q8620" s="4">
        <v>30</v>
      </c>
      <c r="R8620" s="4">
        <v>15</v>
      </c>
      <c r="S8620" s="4">
        <v>33</v>
      </c>
      <c r="T8620" s="4">
        <v>36</v>
      </c>
      <c r="U8620" s="4">
        <v>38</v>
      </c>
      <c r="V8620" s="13">
        <v>21</v>
      </c>
      <c r="W8620" s="4">
        <v>32</v>
      </c>
      <c r="X8620" s="4">
        <v>33</v>
      </c>
      <c r="Y8620">
        <f t="shared" si="1622"/>
        <v>0</v>
      </c>
      <c r="Z8620">
        <f t="shared" si="1623"/>
        <v>0</v>
      </c>
    </row>
    <row r="8621" spans="2:26" x14ac:dyDescent="0.25">
      <c r="B8621" s="11">
        <f t="shared" si="1624"/>
        <v>44920.708333312454</v>
      </c>
      <c r="C8621" s="1">
        <f t="shared" si="1615"/>
        <v>12</v>
      </c>
      <c r="D8621" s="1">
        <f t="shared" si="1616"/>
        <v>7</v>
      </c>
      <c r="E8621" s="12">
        <f t="shared" si="1617"/>
        <v>18</v>
      </c>
      <c r="F8621" s="124" t="str">
        <f t="shared" si="1618"/>
        <v>0</v>
      </c>
      <c r="G8621" s="1">
        <f ca="1">(OFFSET(O8621,0,MATCH(Customer!$J$6,'CDH &amp; HDH'!$P$11:$X$11,0)))</f>
        <v>21</v>
      </c>
      <c r="H8621" s="1" t="str">
        <f t="shared" si="1619"/>
        <v>Heating</v>
      </c>
      <c r="I8621" s="1">
        <f ca="1">OFFSET(IF($H8621="Cooling",Customer!$C$25,Customer!$C$52),E8621,D8621)</f>
        <v>66</v>
      </c>
      <c r="J8621" s="1">
        <f ca="1">OFFSET(IF($H8621="Cooling",Customer!$L$25,Customer!$L$52),$E8621,$D8621)</f>
        <v>64</v>
      </c>
      <c r="K8621" s="16">
        <f t="shared" si="1620"/>
        <v>0</v>
      </c>
      <c r="L8621" s="16">
        <f t="shared" si="1621"/>
        <v>0</v>
      </c>
      <c r="M8621" s="17">
        <f t="shared" ca="1" si="1625"/>
        <v>45</v>
      </c>
      <c r="N8621" s="17">
        <f t="shared" ca="1" si="1626"/>
        <v>43</v>
      </c>
      <c r="O8621" s="4"/>
      <c r="P8621" s="4">
        <v>34</v>
      </c>
      <c r="Q8621" s="4">
        <v>28</v>
      </c>
      <c r="R8621" s="4">
        <v>13</v>
      </c>
      <c r="S8621" s="4">
        <v>29</v>
      </c>
      <c r="T8621" s="4">
        <v>35</v>
      </c>
      <c r="U8621" s="4">
        <v>36</v>
      </c>
      <c r="V8621" s="13">
        <v>21</v>
      </c>
      <c r="W8621" s="4">
        <v>31</v>
      </c>
      <c r="X8621" s="4">
        <v>33</v>
      </c>
      <c r="Y8621">
        <f t="shared" si="1622"/>
        <v>0</v>
      </c>
      <c r="Z8621">
        <f t="shared" si="1623"/>
        <v>0</v>
      </c>
    </row>
    <row r="8622" spans="2:26" x14ac:dyDescent="0.25">
      <c r="B8622" s="11">
        <f t="shared" si="1624"/>
        <v>44920.749999979118</v>
      </c>
      <c r="C8622" s="1">
        <f t="shared" si="1615"/>
        <v>12</v>
      </c>
      <c r="D8622" s="1">
        <f t="shared" si="1616"/>
        <v>7</v>
      </c>
      <c r="E8622" s="12">
        <f t="shared" si="1617"/>
        <v>19</v>
      </c>
      <c r="F8622" s="124" t="str">
        <f t="shared" si="1618"/>
        <v>0</v>
      </c>
      <c r="G8622" s="1">
        <f ca="1">(OFFSET(O8622,0,MATCH(Customer!$J$6,'CDH &amp; HDH'!$P$11:$X$11,0)))</f>
        <v>19</v>
      </c>
      <c r="H8622" s="1" t="str">
        <f t="shared" si="1619"/>
        <v>Heating</v>
      </c>
      <c r="I8622" s="1">
        <f ca="1">OFFSET(IF($H8622="Cooling",Customer!$C$25,Customer!$C$52),E8622,D8622)</f>
        <v>66</v>
      </c>
      <c r="J8622" s="1">
        <f ca="1">OFFSET(IF($H8622="Cooling",Customer!$L$25,Customer!$L$52),$E8622,$D8622)</f>
        <v>64</v>
      </c>
      <c r="K8622" s="16">
        <f t="shared" si="1620"/>
        <v>0</v>
      </c>
      <c r="L8622" s="16">
        <f t="shared" si="1621"/>
        <v>0</v>
      </c>
      <c r="M8622" s="17">
        <f t="shared" ca="1" si="1625"/>
        <v>47</v>
      </c>
      <c r="N8622" s="17">
        <f t="shared" ca="1" si="1626"/>
        <v>45</v>
      </c>
      <c r="O8622" s="4"/>
      <c r="P8622" s="4">
        <v>33</v>
      </c>
      <c r="Q8622" s="4">
        <v>28</v>
      </c>
      <c r="R8622" s="4">
        <v>10</v>
      </c>
      <c r="S8622" s="4">
        <v>28</v>
      </c>
      <c r="T8622" s="4">
        <v>33</v>
      </c>
      <c r="U8622" s="4">
        <v>35</v>
      </c>
      <c r="V8622" s="13">
        <v>19</v>
      </c>
      <c r="W8622" s="4">
        <v>30</v>
      </c>
      <c r="X8622" s="4">
        <v>32</v>
      </c>
      <c r="Y8622">
        <f t="shared" si="1622"/>
        <v>0</v>
      </c>
      <c r="Z8622">
        <f t="shared" si="1623"/>
        <v>0</v>
      </c>
    </row>
    <row r="8623" spans="2:26" x14ac:dyDescent="0.25">
      <c r="B8623" s="11">
        <f t="shared" si="1624"/>
        <v>44920.791666645782</v>
      </c>
      <c r="C8623" s="1">
        <f t="shared" si="1615"/>
        <v>12</v>
      </c>
      <c r="D8623" s="1">
        <f t="shared" si="1616"/>
        <v>7</v>
      </c>
      <c r="E8623" s="12">
        <f t="shared" si="1617"/>
        <v>20</v>
      </c>
      <c r="F8623" s="124" t="str">
        <f t="shared" si="1618"/>
        <v>0</v>
      </c>
      <c r="G8623" s="1">
        <f ca="1">(OFFSET(O8623,0,MATCH(Customer!$J$6,'CDH &amp; HDH'!$P$11:$X$11,0)))</f>
        <v>16</v>
      </c>
      <c r="H8623" s="1" t="str">
        <f t="shared" si="1619"/>
        <v>Heating</v>
      </c>
      <c r="I8623" s="1">
        <f ca="1">OFFSET(IF($H8623="Cooling",Customer!$C$25,Customer!$C$52),E8623,D8623)</f>
        <v>66</v>
      </c>
      <c r="J8623" s="1">
        <f ca="1">OFFSET(IF($H8623="Cooling",Customer!$L$25,Customer!$L$52),$E8623,$D8623)</f>
        <v>64</v>
      </c>
      <c r="K8623" s="16">
        <f t="shared" si="1620"/>
        <v>0</v>
      </c>
      <c r="L8623" s="16">
        <f t="shared" si="1621"/>
        <v>0</v>
      </c>
      <c r="M8623" s="17">
        <f t="shared" ca="1" si="1625"/>
        <v>50</v>
      </c>
      <c r="N8623" s="17">
        <f t="shared" ca="1" si="1626"/>
        <v>48</v>
      </c>
      <c r="O8623" s="4"/>
      <c r="P8623" s="4">
        <v>32</v>
      </c>
      <c r="Q8623" s="4">
        <v>25</v>
      </c>
      <c r="R8623" s="4">
        <v>9</v>
      </c>
      <c r="S8623" s="4">
        <v>29</v>
      </c>
      <c r="T8623" s="4">
        <v>33</v>
      </c>
      <c r="U8623" s="4">
        <v>34</v>
      </c>
      <c r="V8623" s="13">
        <v>16</v>
      </c>
      <c r="W8623" s="4">
        <v>28</v>
      </c>
      <c r="X8623" s="4">
        <v>31</v>
      </c>
      <c r="Y8623">
        <f t="shared" si="1622"/>
        <v>0</v>
      </c>
      <c r="Z8623">
        <f t="shared" si="1623"/>
        <v>0</v>
      </c>
    </row>
    <row r="8624" spans="2:26" x14ac:dyDescent="0.25">
      <c r="B8624" s="11">
        <f t="shared" si="1624"/>
        <v>44920.833333312446</v>
      </c>
      <c r="C8624" s="1">
        <f t="shared" si="1615"/>
        <v>12</v>
      </c>
      <c r="D8624" s="1">
        <f t="shared" si="1616"/>
        <v>7</v>
      </c>
      <c r="E8624" s="12">
        <f t="shared" si="1617"/>
        <v>21</v>
      </c>
      <c r="F8624" s="124" t="str">
        <f t="shared" si="1618"/>
        <v>0</v>
      </c>
      <c r="G8624" s="1">
        <f ca="1">(OFFSET(O8624,0,MATCH(Customer!$J$6,'CDH &amp; HDH'!$P$11:$X$11,0)))</f>
        <v>15</v>
      </c>
      <c r="H8624" s="1" t="str">
        <f t="shared" si="1619"/>
        <v>Heating</v>
      </c>
      <c r="I8624" s="1">
        <f ca="1">OFFSET(IF($H8624="Cooling",Customer!$C$25,Customer!$C$52),E8624,D8624)</f>
        <v>66</v>
      </c>
      <c r="J8624" s="1">
        <f ca="1">OFFSET(IF($H8624="Cooling",Customer!$L$25,Customer!$L$52),$E8624,$D8624)</f>
        <v>64</v>
      </c>
      <c r="K8624" s="16">
        <f t="shared" si="1620"/>
        <v>0</v>
      </c>
      <c r="L8624" s="16">
        <f t="shared" si="1621"/>
        <v>0</v>
      </c>
      <c r="M8624" s="17">
        <f t="shared" ca="1" si="1625"/>
        <v>51</v>
      </c>
      <c r="N8624" s="17">
        <f t="shared" ca="1" si="1626"/>
        <v>49</v>
      </c>
      <c r="O8624" s="4"/>
      <c r="P8624" s="4">
        <v>31</v>
      </c>
      <c r="Q8624" s="4">
        <v>25</v>
      </c>
      <c r="R8624" s="4">
        <v>9</v>
      </c>
      <c r="S8624" s="4">
        <v>29</v>
      </c>
      <c r="T8624" s="4">
        <v>31</v>
      </c>
      <c r="U8624" s="4">
        <v>33</v>
      </c>
      <c r="V8624" s="13">
        <v>15</v>
      </c>
      <c r="W8624" s="4">
        <v>26</v>
      </c>
      <c r="X8624" s="4">
        <v>30</v>
      </c>
      <c r="Y8624">
        <f t="shared" si="1622"/>
        <v>0</v>
      </c>
      <c r="Z8624">
        <f t="shared" si="1623"/>
        <v>0</v>
      </c>
    </row>
    <row r="8625" spans="2:26" x14ac:dyDescent="0.25">
      <c r="B8625" s="11">
        <f t="shared" si="1624"/>
        <v>44920.874999979111</v>
      </c>
      <c r="C8625" s="1">
        <f t="shared" si="1615"/>
        <v>12</v>
      </c>
      <c r="D8625" s="1">
        <f t="shared" si="1616"/>
        <v>7</v>
      </c>
      <c r="E8625" s="12">
        <f t="shared" si="1617"/>
        <v>22</v>
      </c>
      <c r="F8625" s="124" t="str">
        <f t="shared" si="1618"/>
        <v>0</v>
      </c>
      <c r="G8625" s="1">
        <f ca="1">(OFFSET(O8625,0,MATCH(Customer!$J$6,'CDH &amp; HDH'!$P$11:$X$11,0)))</f>
        <v>15</v>
      </c>
      <c r="H8625" s="1" t="str">
        <f t="shared" si="1619"/>
        <v>Heating</v>
      </c>
      <c r="I8625" s="1">
        <f ca="1">OFFSET(IF($H8625="Cooling",Customer!$C$25,Customer!$C$52),E8625,D8625)</f>
        <v>66</v>
      </c>
      <c r="J8625" s="1">
        <f ca="1">OFFSET(IF($H8625="Cooling",Customer!$L$25,Customer!$L$52),$E8625,$D8625)</f>
        <v>64</v>
      </c>
      <c r="K8625" s="16">
        <f t="shared" si="1620"/>
        <v>0</v>
      </c>
      <c r="L8625" s="16">
        <f t="shared" si="1621"/>
        <v>0</v>
      </c>
      <c r="M8625" s="17">
        <f t="shared" ca="1" si="1625"/>
        <v>51</v>
      </c>
      <c r="N8625" s="17">
        <f t="shared" ca="1" si="1626"/>
        <v>49</v>
      </c>
      <c r="O8625" s="4"/>
      <c r="P8625" s="4">
        <v>30</v>
      </c>
      <c r="Q8625" s="4">
        <v>25</v>
      </c>
      <c r="R8625" s="4">
        <v>8</v>
      </c>
      <c r="S8625" s="4">
        <v>30</v>
      </c>
      <c r="T8625" s="4">
        <v>27</v>
      </c>
      <c r="U8625" s="4">
        <v>32</v>
      </c>
      <c r="V8625" s="13">
        <v>15</v>
      </c>
      <c r="W8625" s="4">
        <v>25</v>
      </c>
      <c r="X8625" s="4">
        <v>30</v>
      </c>
      <c r="Y8625">
        <f t="shared" si="1622"/>
        <v>0</v>
      </c>
      <c r="Z8625">
        <f t="shared" si="1623"/>
        <v>0</v>
      </c>
    </row>
    <row r="8626" spans="2:26" x14ac:dyDescent="0.25">
      <c r="B8626" s="11">
        <f t="shared" si="1624"/>
        <v>44920.916666645775</v>
      </c>
      <c r="C8626" s="1">
        <f t="shared" si="1615"/>
        <v>12</v>
      </c>
      <c r="D8626" s="1">
        <f t="shared" si="1616"/>
        <v>7</v>
      </c>
      <c r="E8626" s="12">
        <f t="shared" si="1617"/>
        <v>23</v>
      </c>
      <c r="F8626" s="124" t="str">
        <f t="shared" si="1618"/>
        <v>0</v>
      </c>
      <c r="G8626" s="1">
        <f ca="1">(OFFSET(O8626,0,MATCH(Customer!$J$6,'CDH &amp; HDH'!$P$11:$X$11,0)))</f>
        <v>14</v>
      </c>
      <c r="H8626" s="1" t="str">
        <f t="shared" si="1619"/>
        <v>Heating</v>
      </c>
      <c r="I8626" s="1">
        <f ca="1">OFFSET(IF($H8626="Cooling",Customer!$C$25,Customer!$C$52),E8626,D8626)</f>
        <v>66</v>
      </c>
      <c r="J8626" s="1">
        <f ca="1">OFFSET(IF($H8626="Cooling",Customer!$L$25,Customer!$L$52),$E8626,$D8626)</f>
        <v>64</v>
      </c>
      <c r="K8626" s="16">
        <f t="shared" si="1620"/>
        <v>0</v>
      </c>
      <c r="L8626" s="16">
        <f t="shared" si="1621"/>
        <v>0</v>
      </c>
      <c r="M8626" s="17">
        <f t="shared" ca="1" si="1625"/>
        <v>52</v>
      </c>
      <c r="N8626" s="17">
        <f t="shared" ca="1" si="1626"/>
        <v>50</v>
      </c>
      <c r="O8626" s="4"/>
      <c r="P8626" s="4">
        <v>30</v>
      </c>
      <c r="Q8626" s="4">
        <v>25</v>
      </c>
      <c r="R8626" s="4">
        <v>6</v>
      </c>
      <c r="S8626" s="4">
        <v>30</v>
      </c>
      <c r="T8626" s="4">
        <v>25</v>
      </c>
      <c r="U8626" s="4">
        <v>32</v>
      </c>
      <c r="V8626" s="13">
        <v>14</v>
      </c>
      <c r="W8626" s="4">
        <v>25</v>
      </c>
      <c r="X8626" s="4">
        <v>29</v>
      </c>
      <c r="Y8626">
        <f t="shared" si="1622"/>
        <v>0</v>
      </c>
      <c r="Z8626">
        <f t="shared" si="1623"/>
        <v>0</v>
      </c>
    </row>
    <row r="8627" spans="2:26" x14ac:dyDescent="0.25">
      <c r="B8627" s="11">
        <f t="shared" si="1624"/>
        <v>44920.958333312439</v>
      </c>
      <c r="C8627" s="1">
        <f t="shared" si="1615"/>
        <v>12</v>
      </c>
      <c r="D8627" s="1">
        <f t="shared" si="1616"/>
        <v>7</v>
      </c>
      <c r="E8627" s="12">
        <f t="shared" si="1617"/>
        <v>24</v>
      </c>
      <c r="F8627" s="124" t="str">
        <f t="shared" si="1618"/>
        <v>0</v>
      </c>
      <c r="G8627" s="1">
        <f ca="1">(OFFSET(O8627,0,MATCH(Customer!$J$6,'CDH &amp; HDH'!$P$11:$X$11,0)))</f>
        <v>13</v>
      </c>
      <c r="H8627" s="1" t="str">
        <f t="shared" si="1619"/>
        <v>Heating</v>
      </c>
      <c r="I8627" s="1">
        <f ca="1">OFFSET(IF($H8627="Cooling",Customer!$C$25,Customer!$C$52),E8627,D8627)</f>
        <v>66</v>
      </c>
      <c r="J8627" s="1">
        <f ca="1">OFFSET(IF($H8627="Cooling",Customer!$L$25,Customer!$L$52),$E8627,$D8627)</f>
        <v>64</v>
      </c>
      <c r="K8627" s="16">
        <f t="shared" si="1620"/>
        <v>0</v>
      </c>
      <c r="L8627" s="16">
        <f t="shared" si="1621"/>
        <v>0</v>
      </c>
      <c r="M8627" s="17">
        <f t="shared" ca="1" si="1625"/>
        <v>53</v>
      </c>
      <c r="N8627" s="17">
        <f t="shared" ca="1" si="1626"/>
        <v>51</v>
      </c>
      <c r="O8627" s="4"/>
      <c r="P8627" s="4">
        <v>28</v>
      </c>
      <c r="Q8627" s="4">
        <v>25</v>
      </c>
      <c r="R8627" s="4">
        <v>4</v>
      </c>
      <c r="S8627" s="4">
        <v>29</v>
      </c>
      <c r="T8627" s="4">
        <v>24</v>
      </c>
      <c r="U8627" s="4">
        <v>29</v>
      </c>
      <c r="V8627" s="13">
        <v>13</v>
      </c>
      <c r="W8627" s="4">
        <v>24</v>
      </c>
      <c r="X8627" s="4">
        <v>29</v>
      </c>
      <c r="Y8627">
        <f t="shared" si="1622"/>
        <v>0</v>
      </c>
      <c r="Z8627">
        <f t="shared" si="1623"/>
        <v>0</v>
      </c>
    </row>
    <row r="8628" spans="2:26" x14ac:dyDescent="0.25">
      <c r="B8628" s="11">
        <f t="shared" si="1624"/>
        <v>44920.999999979103</v>
      </c>
      <c r="C8628" s="1">
        <f t="shared" si="1615"/>
        <v>12</v>
      </c>
      <c r="D8628" s="1">
        <f t="shared" si="1616"/>
        <v>1</v>
      </c>
      <c r="E8628" s="12">
        <f t="shared" si="1617"/>
        <v>1</v>
      </c>
      <c r="F8628" s="124" t="str">
        <f t="shared" si="1618"/>
        <v>0</v>
      </c>
      <c r="G8628" s="1">
        <f ca="1">(OFFSET(O8628,0,MATCH(Customer!$J$6,'CDH &amp; HDH'!$P$11:$X$11,0)))</f>
        <v>13</v>
      </c>
      <c r="H8628" s="1" t="str">
        <f t="shared" si="1619"/>
        <v>Heating</v>
      </c>
      <c r="I8628" s="1">
        <f ca="1">OFFSET(IF($H8628="Cooling",Customer!$C$25,Customer!$C$52),E8628,D8628)</f>
        <v>66</v>
      </c>
      <c r="J8628" s="1">
        <f ca="1">OFFSET(IF($H8628="Cooling",Customer!$L$25,Customer!$L$52),$E8628,$D8628)</f>
        <v>64</v>
      </c>
      <c r="K8628" s="16">
        <f t="shared" si="1620"/>
        <v>0</v>
      </c>
      <c r="L8628" s="16">
        <f t="shared" si="1621"/>
        <v>0</v>
      </c>
      <c r="M8628" s="17">
        <f t="shared" ca="1" si="1625"/>
        <v>53</v>
      </c>
      <c r="N8628" s="17">
        <f t="shared" ca="1" si="1626"/>
        <v>51</v>
      </c>
      <c r="O8628" s="4"/>
      <c r="P8628" s="4">
        <v>28</v>
      </c>
      <c r="Q8628" s="4">
        <v>25</v>
      </c>
      <c r="R8628" s="4">
        <v>2</v>
      </c>
      <c r="S8628" s="4">
        <v>30</v>
      </c>
      <c r="T8628" s="4">
        <v>21</v>
      </c>
      <c r="U8628" s="4">
        <v>31</v>
      </c>
      <c r="V8628" s="13">
        <v>13</v>
      </c>
      <c r="W8628" s="4">
        <v>23</v>
      </c>
      <c r="X8628" s="4">
        <v>28</v>
      </c>
      <c r="Y8628">
        <f t="shared" si="1622"/>
        <v>0</v>
      </c>
      <c r="Z8628">
        <f t="shared" si="1623"/>
        <v>0</v>
      </c>
    </row>
    <row r="8629" spans="2:26" x14ac:dyDescent="0.25">
      <c r="B8629" s="11">
        <f t="shared" si="1624"/>
        <v>44921.041666645768</v>
      </c>
      <c r="C8629" s="1">
        <f t="shared" si="1615"/>
        <v>12</v>
      </c>
      <c r="D8629" s="1">
        <f t="shared" si="1616"/>
        <v>1</v>
      </c>
      <c r="E8629" s="12">
        <f t="shared" si="1617"/>
        <v>2</v>
      </c>
      <c r="F8629" s="124" t="str">
        <f t="shared" si="1618"/>
        <v>0</v>
      </c>
      <c r="G8629" s="1">
        <f ca="1">(OFFSET(O8629,0,MATCH(Customer!$J$6,'CDH &amp; HDH'!$P$11:$X$11,0)))</f>
        <v>12</v>
      </c>
      <c r="H8629" s="1" t="str">
        <f t="shared" si="1619"/>
        <v>Heating</v>
      </c>
      <c r="I8629" s="1">
        <f ca="1">OFFSET(IF($H8629="Cooling",Customer!$C$25,Customer!$C$52),E8629,D8629)</f>
        <v>66</v>
      </c>
      <c r="J8629" s="1">
        <f ca="1">OFFSET(IF($H8629="Cooling",Customer!$L$25,Customer!$L$52),$E8629,$D8629)</f>
        <v>64</v>
      </c>
      <c r="K8629" s="16">
        <f t="shared" si="1620"/>
        <v>0</v>
      </c>
      <c r="L8629" s="16">
        <f t="shared" si="1621"/>
        <v>0</v>
      </c>
      <c r="M8629" s="17">
        <f t="shared" ca="1" si="1625"/>
        <v>54</v>
      </c>
      <c r="N8629" s="17">
        <f t="shared" ca="1" si="1626"/>
        <v>52</v>
      </c>
      <c r="O8629" s="4"/>
      <c r="P8629" s="4">
        <v>28</v>
      </c>
      <c r="Q8629" s="4">
        <v>25</v>
      </c>
      <c r="R8629" s="4">
        <v>1</v>
      </c>
      <c r="S8629" s="4">
        <v>30</v>
      </c>
      <c r="T8629" s="4">
        <v>20</v>
      </c>
      <c r="U8629" s="4">
        <v>30</v>
      </c>
      <c r="V8629" s="13">
        <v>12</v>
      </c>
      <c r="W8629" s="4">
        <v>23</v>
      </c>
      <c r="X8629" s="4">
        <v>28</v>
      </c>
      <c r="Y8629">
        <f t="shared" si="1622"/>
        <v>0</v>
      </c>
      <c r="Z8629">
        <f t="shared" si="1623"/>
        <v>0</v>
      </c>
    </row>
    <row r="8630" spans="2:26" x14ac:dyDescent="0.25">
      <c r="B8630" s="11">
        <f t="shared" si="1624"/>
        <v>44921.083333312432</v>
      </c>
      <c r="C8630" s="1">
        <f t="shared" si="1615"/>
        <v>12</v>
      </c>
      <c r="D8630" s="1">
        <f t="shared" si="1616"/>
        <v>1</v>
      </c>
      <c r="E8630" s="12">
        <f t="shared" si="1617"/>
        <v>3</v>
      </c>
      <c r="F8630" s="124" t="str">
        <f t="shared" si="1618"/>
        <v>0</v>
      </c>
      <c r="G8630" s="1">
        <f ca="1">(OFFSET(O8630,0,MATCH(Customer!$J$6,'CDH &amp; HDH'!$P$11:$X$11,0)))</f>
        <v>11</v>
      </c>
      <c r="H8630" s="1" t="str">
        <f t="shared" si="1619"/>
        <v>Heating</v>
      </c>
      <c r="I8630" s="1">
        <f ca="1">OFFSET(IF($H8630="Cooling",Customer!$C$25,Customer!$C$52),E8630,D8630)</f>
        <v>66</v>
      </c>
      <c r="J8630" s="1">
        <f ca="1">OFFSET(IF($H8630="Cooling",Customer!$L$25,Customer!$L$52),$E8630,$D8630)</f>
        <v>64</v>
      </c>
      <c r="K8630" s="16">
        <f t="shared" si="1620"/>
        <v>0</v>
      </c>
      <c r="L8630" s="16">
        <f t="shared" si="1621"/>
        <v>0</v>
      </c>
      <c r="M8630" s="17">
        <f t="shared" ca="1" si="1625"/>
        <v>55</v>
      </c>
      <c r="N8630" s="17">
        <f t="shared" ca="1" si="1626"/>
        <v>53</v>
      </c>
      <c r="O8630" s="4"/>
      <c r="P8630" s="4">
        <v>27</v>
      </c>
      <c r="Q8630" s="4">
        <v>25</v>
      </c>
      <c r="R8630" s="4">
        <v>1</v>
      </c>
      <c r="S8630" s="4">
        <v>30</v>
      </c>
      <c r="T8630" s="4">
        <v>18</v>
      </c>
      <c r="U8630" s="4">
        <v>30</v>
      </c>
      <c r="V8630" s="13">
        <v>11</v>
      </c>
      <c r="W8630" s="4">
        <v>22</v>
      </c>
      <c r="X8630" s="4">
        <v>27</v>
      </c>
      <c r="Y8630">
        <f t="shared" si="1622"/>
        <v>0</v>
      </c>
      <c r="Z8630">
        <f t="shared" si="1623"/>
        <v>0</v>
      </c>
    </row>
    <row r="8631" spans="2:26" x14ac:dyDescent="0.25">
      <c r="B8631" s="11">
        <f t="shared" si="1624"/>
        <v>44921.124999979096</v>
      </c>
      <c r="C8631" s="1">
        <f t="shared" si="1615"/>
        <v>12</v>
      </c>
      <c r="D8631" s="1">
        <f t="shared" si="1616"/>
        <v>1</v>
      </c>
      <c r="E8631" s="12">
        <f t="shared" si="1617"/>
        <v>4</v>
      </c>
      <c r="F8631" s="124" t="str">
        <f t="shared" si="1618"/>
        <v>0</v>
      </c>
      <c r="G8631" s="1">
        <f ca="1">(OFFSET(O8631,0,MATCH(Customer!$J$6,'CDH &amp; HDH'!$P$11:$X$11,0)))</f>
        <v>10</v>
      </c>
      <c r="H8631" s="1" t="str">
        <f t="shared" si="1619"/>
        <v>Heating</v>
      </c>
      <c r="I8631" s="1">
        <f ca="1">OFFSET(IF($H8631="Cooling",Customer!$C$25,Customer!$C$52),E8631,D8631)</f>
        <v>66</v>
      </c>
      <c r="J8631" s="1">
        <f ca="1">OFFSET(IF($H8631="Cooling",Customer!$L$25,Customer!$L$52),$E8631,$D8631)</f>
        <v>64</v>
      </c>
      <c r="K8631" s="16">
        <f t="shared" si="1620"/>
        <v>0</v>
      </c>
      <c r="L8631" s="16">
        <f t="shared" si="1621"/>
        <v>0</v>
      </c>
      <c r="M8631" s="17">
        <f t="shared" ca="1" si="1625"/>
        <v>56</v>
      </c>
      <c r="N8631" s="17">
        <f t="shared" ca="1" si="1626"/>
        <v>54</v>
      </c>
      <c r="O8631" s="4"/>
      <c r="P8631" s="4">
        <v>25</v>
      </c>
      <c r="Q8631" s="4">
        <v>25</v>
      </c>
      <c r="R8631" s="4">
        <v>0</v>
      </c>
      <c r="S8631" s="4">
        <v>30</v>
      </c>
      <c r="T8631" s="4">
        <v>19</v>
      </c>
      <c r="U8631" s="4">
        <v>28</v>
      </c>
      <c r="V8631" s="13">
        <v>10</v>
      </c>
      <c r="W8631" s="4">
        <v>22</v>
      </c>
      <c r="X8631" s="4">
        <v>26</v>
      </c>
      <c r="Y8631">
        <f t="shared" si="1622"/>
        <v>0</v>
      </c>
      <c r="Z8631">
        <f t="shared" si="1623"/>
        <v>0</v>
      </c>
    </row>
    <row r="8632" spans="2:26" x14ac:dyDescent="0.25">
      <c r="B8632" s="11">
        <f t="shared" si="1624"/>
        <v>44921.16666664576</v>
      </c>
      <c r="C8632" s="1">
        <f t="shared" si="1615"/>
        <v>12</v>
      </c>
      <c r="D8632" s="1">
        <f t="shared" si="1616"/>
        <v>1</v>
      </c>
      <c r="E8632" s="12">
        <f t="shared" si="1617"/>
        <v>5</v>
      </c>
      <c r="F8632" s="124" t="str">
        <f t="shared" si="1618"/>
        <v>0</v>
      </c>
      <c r="G8632" s="1">
        <f ca="1">(OFFSET(O8632,0,MATCH(Customer!$J$6,'CDH &amp; HDH'!$P$11:$X$11,0)))</f>
        <v>9</v>
      </c>
      <c r="H8632" s="1" t="str">
        <f t="shared" si="1619"/>
        <v>Heating</v>
      </c>
      <c r="I8632" s="1">
        <f ca="1">OFFSET(IF($H8632="Cooling",Customer!$C$25,Customer!$C$52),E8632,D8632)</f>
        <v>66</v>
      </c>
      <c r="J8632" s="1">
        <f ca="1">OFFSET(IF($H8632="Cooling",Customer!$L$25,Customer!$L$52),$E8632,$D8632)</f>
        <v>64</v>
      </c>
      <c r="K8632" s="16">
        <f t="shared" si="1620"/>
        <v>0</v>
      </c>
      <c r="L8632" s="16">
        <f t="shared" si="1621"/>
        <v>0</v>
      </c>
      <c r="M8632" s="17">
        <f t="shared" ca="1" si="1625"/>
        <v>57</v>
      </c>
      <c r="N8632" s="17">
        <f t="shared" ca="1" si="1626"/>
        <v>55</v>
      </c>
      <c r="O8632" s="4"/>
      <c r="P8632" s="4">
        <v>25</v>
      </c>
      <c r="Q8632" s="4">
        <v>25</v>
      </c>
      <c r="R8632" s="4">
        <v>0</v>
      </c>
      <c r="S8632" s="4">
        <v>29</v>
      </c>
      <c r="T8632" s="4">
        <v>18</v>
      </c>
      <c r="U8632" s="4">
        <v>30</v>
      </c>
      <c r="V8632" s="13">
        <v>9</v>
      </c>
      <c r="W8632" s="4">
        <v>21</v>
      </c>
      <c r="X8632" s="4">
        <v>25</v>
      </c>
      <c r="Y8632">
        <f t="shared" si="1622"/>
        <v>0</v>
      </c>
      <c r="Z8632">
        <f t="shared" si="1623"/>
        <v>0</v>
      </c>
    </row>
    <row r="8633" spans="2:26" x14ac:dyDescent="0.25">
      <c r="B8633" s="11">
        <f t="shared" si="1624"/>
        <v>44921.208333312425</v>
      </c>
      <c r="C8633" s="1">
        <f t="shared" si="1615"/>
        <v>12</v>
      </c>
      <c r="D8633" s="1">
        <f t="shared" si="1616"/>
        <v>1</v>
      </c>
      <c r="E8633" s="12">
        <f t="shared" si="1617"/>
        <v>6</v>
      </c>
      <c r="F8633" s="124" t="str">
        <f t="shared" si="1618"/>
        <v>0</v>
      </c>
      <c r="G8633" s="1">
        <f ca="1">(OFFSET(O8633,0,MATCH(Customer!$J$6,'CDH &amp; HDH'!$P$11:$X$11,0)))</f>
        <v>9</v>
      </c>
      <c r="H8633" s="1" t="str">
        <f t="shared" si="1619"/>
        <v>Heating</v>
      </c>
      <c r="I8633" s="1">
        <f ca="1">OFFSET(IF($H8633="Cooling",Customer!$C$25,Customer!$C$52),E8633,D8633)</f>
        <v>66</v>
      </c>
      <c r="J8633" s="1">
        <f ca="1">OFFSET(IF($H8633="Cooling",Customer!$L$25,Customer!$L$52),$E8633,$D8633)</f>
        <v>64</v>
      </c>
      <c r="K8633" s="16">
        <f t="shared" si="1620"/>
        <v>0</v>
      </c>
      <c r="L8633" s="16">
        <f t="shared" si="1621"/>
        <v>0</v>
      </c>
      <c r="M8633" s="17">
        <f t="shared" ca="1" si="1625"/>
        <v>57</v>
      </c>
      <c r="N8633" s="17">
        <f t="shared" ca="1" si="1626"/>
        <v>55</v>
      </c>
      <c r="O8633" s="4"/>
      <c r="P8633" s="4">
        <v>25</v>
      </c>
      <c r="Q8633" s="4">
        <v>25</v>
      </c>
      <c r="R8633" s="4">
        <v>0</v>
      </c>
      <c r="S8633" s="4">
        <v>30</v>
      </c>
      <c r="T8633" s="4">
        <v>17</v>
      </c>
      <c r="U8633" s="4">
        <v>28</v>
      </c>
      <c r="V8633" s="13">
        <v>9</v>
      </c>
      <c r="W8633" s="4">
        <v>20</v>
      </c>
      <c r="X8633" s="4">
        <v>23</v>
      </c>
      <c r="Y8633">
        <f t="shared" si="1622"/>
        <v>0</v>
      </c>
      <c r="Z8633">
        <f t="shared" si="1623"/>
        <v>0</v>
      </c>
    </row>
    <row r="8634" spans="2:26" x14ac:dyDescent="0.25">
      <c r="B8634" s="11">
        <f t="shared" si="1624"/>
        <v>44921.249999979089</v>
      </c>
      <c r="C8634" s="1">
        <f t="shared" si="1615"/>
        <v>12</v>
      </c>
      <c r="D8634" s="1">
        <f t="shared" si="1616"/>
        <v>1</v>
      </c>
      <c r="E8634" s="12">
        <f t="shared" si="1617"/>
        <v>7</v>
      </c>
      <c r="F8634" s="124" t="str">
        <f t="shared" si="1618"/>
        <v>0</v>
      </c>
      <c r="G8634" s="1">
        <f ca="1">(OFFSET(O8634,0,MATCH(Customer!$J$6,'CDH &amp; HDH'!$P$11:$X$11,0)))</f>
        <v>8</v>
      </c>
      <c r="H8634" s="1" t="str">
        <f t="shared" si="1619"/>
        <v>Heating</v>
      </c>
      <c r="I8634" s="1">
        <f ca="1">OFFSET(IF($H8634="Cooling",Customer!$C$25,Customer!$C$52),E8634,D8634)</f>
        <v>66</v>
      </c>
      <c r="J8634" s="1">
        <f ca="1">OFFSET(IF($H8634="Cooling",Customer!$L$25,Customer!$L$52),$E8634,$D8634)</f>
        <v>64</v>
      </c>
      <c r="K8634" s="16">
        <f t="shared" si="1620"/>
        <v>0</v>
      </c>
      <c r="L8634" s="16">
        <f t="shared" si="1621"/>
        <v>0</v>
      </c>
      <c r="M8634" s="17">
        <f t="shared" ca="1" si="1625"/>
        <v>58</v>
      </c>
      <c r="N8634" s="17">
        <f t="shared" ca="1" si="1626"/>
        <v>56</v>
      </c>
      <c r="O8634" s="4"/>
      <c r="P8634" s="4">
        <v>24</v>
      </c>
      <c r="Q8634" s="4">
        <v>25</v>
      </c>
      <c r="R8634" s="4">
        <v>0</v>
      </c>
      <c r="S8634" s="4">
        <v>28</v>
      </c>
      <c r="T8634" s="4">
        <v>17</v>
      </c>
      <c r="U8634" s="4">
        <v>27</v>
      </c>
      <c r="V8634" s="13">
        <v>8</v>
      </c>
      <c r="W8634" s="4">
        <v>20</v>
      </c>
      <c r="X8634" s="4">
        <v>20</v>
      </c>
      <c r="Y8634">
        <f t="shared" si="1622"/>
        <v>0</v>
      </c>
      <c r="Z8634">
        <f t="shared" si="1623"/>
        <v>0</v>
      </c>
    </row>
    <row r="8635" spans="2:26" x14ac:dyDescent="0.25">
      <c r="B8635" s="11">
        <f t="shared" si="1624"/>
        <v>44921.291666645753</v>
      </c>
      <c r="C8635" s="1">
        <f t="shared" si="1615"/>
        <v>12</v>
      </c>
      <c r="D8635" s="1">
        <f t="shared" si="1616"/>
        <v>1</v>
      </c>
      <c r="E8635" s="12">
        <f t="shared" si="1617"/>
        <v>8</v>
      </c>
      <c r="F8635" s="124" t="str">
        <f t="shared" si="1618"/>
        <v>0</v>
      </c>
      <c r="G8635" s="1">
        <f ca="1">(OFFSET(O8635,0,MATCH(Customer!$J$6,'CDH &amp; HDH'!$P$11:$X$11,0)))</f>
        <v>6</v>
      </c>
      <c r="H8635" s="1" t="str">
        <f t="shared" si="1619"/>
        <v>Heating</v>
      </c>
      <c r="I8635" s="1">
        <f ca="1">OFFSET(IF($H8635="Cooling",Customer!$C$25,Customer!$C$52),E8635,D8635)</f>
        <v>70</v>
      </c>
      <c r="J8635" s="1">
        <f ca="1">OFFSET(IF($H8635="Cooling",Customer!$L$25,Customer!$L$52),$E8635,$D8635)</f>
        <v>70</v>
      </c>
      <c r="K8635" s="16">
        <f t="shared" si="1620"/>
        <v>0</v>
      </c>
      <c r="L8635" s="16">
        <f t="shared" si="1621"/>
        <v>0</v>
      </c>
      <c r="M8635" s="17">
        <f t="shared" ca="1" si="1625"/>
        <v>64</v>
      </c>
      <c r="N8635" s="17">
        <f t="shared" ca="1" si="1626"/>
        <v>64</v>
      </c>
      <c r="O8635" s="4"/>
      <c r="P8635" s="4">
        <v>26</v>
      </c>
      <c r="Q8635" s="4">
        <v>25</v>
      </c>
      <c r="R8635" s="4">
        <v>1</v>
      </c>
      <c r="S8635" s="4">
        <v>30</v>
      </c>
      <c r="T8635" s="4">
        <v>16</v>
      </c>
      <c r="U8635" s="4">
        <v>28</v>
      </c>
      <c r="V8635" s="13">
        <v>6</v>
      </c>
      <c r="W8635" s="4">
        <v>19</v>
      </c>
      <c r="X8635" s="4">
        <v>19</v>
      </c>
      <c r="Y8635">
        <f t="shared" si="1622"/>
        <v>0</v>
      </c>
      <c r="Z8635">
        <f t="shared" si="1623"/>
        <v>0</v>
      </c>
    </row>
    <row r="8636" spans="2:26" x14ac:dyDescent="0.25">
      <c r="B8636" s="11">
        <f t="shared" si="1624"/>
        <v>44921.333333312417</v>
      </c>
      <c r="C8636" s="1">
        <f t="shared" si="1615"/>
        <v>12</v>
      </c>
      <c r="D8636" s="1">
        <f t="shared" si="1616"/>
        <v>1</v>
      </c>
      <c r="E8636" s="12">
        <f t="shared" si="1617"/>
        <v>9</v>
      </c>
      <c r="F8636" s="124" t="str">
        <f t="shared" si="1618"/>
        <v>0</v>
      </c>
      <c r="G8636" s="1">
        <f ca="1">(OFFSET(O8636,0,MATCH(Customer!$J$6,'CDH &amp; HDH'!$P$11:$X$11,0)))</f>
        <v>7</v>
      </c>
      <c r="H8636" s="1" t="str">
        <f t="shared" si="1619"/>
        <v>Heating</v>
      </c>
      <c r="I8636" s="1">
        <f ca="1">OFFSET(IF($H8636="Cooling",Customer!$C$25,Customer!$C$52),E8636,D8636)</f>
        <v>70</v>
      </c>
      <c r="J8636" s="1">
        <f ca="1">OFFSET(IF($H8636="Cooling",Customer!$L$25,Customer!$L$52),$E8636,$D8636)</f>
        <v>70</v>
      </c>
      <c r="K8636" s="16">
        <f t="shared" si="1620"/>
        <v>0</v>
      </c>
      <c r="L8636" s="16">
        <f t="shared" si="1621"/>
        <v>0</v>
      </c>
      <c r="M8636" s="17">
        <f t="shared" ca="1" si="1625"/>
        <v>63</v>
      </c>
      <c r="N8636" s="17">
        <f t="shared" ca="1" si="1626"/>
        <v>63</v>
      </c>
      <c r="O8636" s="4"/>
      <c r="P8636" s="4">
        <v>28</v>
      </c>
      <c r="Q8636" s="4">
        <v>24</v>
      </c>
      <c r="R8636" s="4">
        <v>1</v>
      </c>
      <c r="S8636" s="4">
        <v>30</v>
      </c>
      <c r="T8636" s="4">
        <v>16</v>
      </c>
      <c r="U8636" s="4">
        <v>32</v>
      </c>
      <c r="V8636" s="13">
        <v>7</v>
      </c>
      <c r="W8636" s="4">
        <v>21</v>
      </c>
      <c r="X8636" s="4">
        <v>18</v>
      </c>
      <c r="Y8636">
        <f t="shared" si="1622"/>
        <v>0</v>
      </c>
      <c r="Z8636">
        <f t="shared" si="1623"/>
        <v>0</v>
      </c>
    </row>
    <row r="8637" spans="2:26" x14ac:dyDescent="0.25">
      <c r="B8637" s="11">
        <f t="shared" si="1624"/>
        <v>44921.374999979082</v>
      </c>
      <c r="C8637" s="1">
        <f t="shared" si="1615"/>
        <v>12</v>
      </c>
      <c r="D8637" s="1">
        <f t="shared" si="1616"/>
        <v>1</v>
      </c>
      <c r="E8637" s="12">
        <f t="shared" si="1617"/>
        <v>10</v>
      </c>
      <c r="F8637" s="124" t="str">
        <f t="shared" si="1618"/>
        <v>0</v>
      </c>
      <c r="G8637" s="1">
        <f ca="1">(OFFSET(O8637,0,MATCH(Customer!$J$6,'CDH &amp; HDH'!$P$11:$X$11,0)))</f>
        <v>7</v>
      </c>
      <c r="H8637" s="1" t="str">
        <f t="shared" si="1619"/>
        <v>Heating</v>
      </c>
      <c r="I8637" s="1">
        <f ca="1">OFFSET(IF($H8637="Cooling",Customer!$C$25,Customer!$C$52),E8637,D8637)</f>
        <v>70</v>
      </c>
      <c r="J8637" s="1">
        <f ca="1">OFFSET(IF($H8637="Cooling",Customer!$L$25,Customer!$L$52),$E8637,$D8637)</f>
        <v>70</v>
      </c>
      <c r="K8637" s="16">
        <f t="shared" si="1620"/>
        <v>0</v>
      </c>
      <c r="L8637" s="16">
        <f t="shared" si="1621"/>
        <v>0</v>
      </c>
      <c r="M8637" s="17">
        <f t="shared" ca="1" si="1625"/>
        <v>63</v>
      </c>
      <c r="N8637" s="17">
        <f t="shared" ca="1" si="1626"/>
        <v>63</v>
      </c>
      <c r="O8637" s="4"/>
      <c r="P8637" s="4">
        <v>31</v>
      </c>
      <c r="Q8637" s="4">
        <v>23</v>
      </c>
      <c r="R8637" s="4">
        <v>2</v>
      </c>
      <c r="S8637" s="4">
        <v>31</v>
      </c>
      <c r="T8637" s="4">
        <v>17</v>
      </c>
      <c r="U8637" s="4">
        <v>35</v>
      </c>
      <c r="V8637" s="13">
        <v>7</v>
      </c>
      <c r="W8637" s="4">
        <v>22</v>
      </c>
      <c r="X8637" s="4">
        <v>21</v>
      </c>
      <c r="Y8637">
        <f t="shared" si="1622"/>
        <v>0</v>
      </c>
      <c r="Z8637">
        <f t="shared" si="1623"/>
        <v>0</v>
      </c>
    </row>
    <row r="8638" spans="2:26" x14ac:dyDescent="0.25">
      <c r="B8638" s="11">
        <f t="shared" si="1624"/>
        <v>44921.416666645746</v>
      </c>
      <c r="C8638" s="1">
        <f t="shared" si="1615"/>
        <v>12</v>
      </c>
      <c r="D8638" s="1">
        <f t="shared" si="1616"/>
        <v>1</v>
      </c>
      <c r="E8638" s="12">
        <f t="shared" si="1617"/>
        <v>11</v>
      </c>
      <c r="F8638" s="124" t="str">
        <f t="shared" si="1618"/>
        <v>0</v>
      </c>
      <c r="G8638" s="1">
        <f ca="1">(OFFSET(O8638,0,MATCH(Customer!$J$6,'CDH &amp; HDH'!$P$11:$X$11,0)))</f>
        <v>10</v>
      </c>
      <c r="H8638" s="1" t="str">
        <f t="shared" si="1619"/>
        <v>Heating</v>
      </c>
      <c r="I8638" s="1">
        <f ca="1">OFFSET(IF($H8638="Cooling",Customer!$C$25,Customer!$C$52),E8638,D8638)</f>
        <v>70</v>
      </c>
      <c r="J8638" s="1">
        <f ca="1">OFFSET(IF($H8638="Cooling",Customer!$L$25,Customer!$L$52),$E8638,$D8638)</f>
        <v>70</v>
      </c>
      <c r="K8638" s="16">
        <f t="shared" si="1620"/>
        <v>0</v>
      </c>
      <c r="L8638" s="16">
        <f t="shared" si="1621"/>
        <v>0</v>
      </c>
      <c r="M8638" s="17">
        <f t="shared" ca="1" si="1625"/>
        <v>60</v>
      </c>
      <c r="N8638" s="17">
        <f t="shared" ca="1" si="1626"/>
        <v>60</v>
      </c>
      <c r="O8638" s="4"/>
      <c r="P8638" s="4">
        <v>33</v>
      </c>
      <c r="Q8638" s="4">
        <v>23</v>
      </c>
      <c r="R8638" s="4">
        <v>3</v>
      </c>
      <c r="S8638" s="4">
        <v>33</v>
      </c>
      <c r="T8638" s="4">
        <v>18</v>
      </c>
      <c r="U8638" s="4">
        <v>35</v>
      </c>
      <c r="V8638" s="13">
        <v>10</v>
      </c>
      <c r="W8638" s="4">
        <v>23</v>
      </c>
      <c r="X8638" s="4">
        <v>23</v>
      </c>
      <c r="Y8638">
        <f t="shared" si="1622"/>
        <v>0</v>
      </c>
      <c r="Z8638">
        <f t="shared" si="1623"/>
        <v>0</v>
      </c>
    </row>
    <row r="8639" spans="2:26" x14ac:dyDescent="0.25">
      <c r="B8639" s="11">
        <f t="shared" si="1624"/>
        <v>44921.45833331241</v>
      </c>
      <c r="C8639" s="1">
        <f t="shared" si="1615"/>
        <v>12</v>
      </c>
      <c r="D8639" s="1">
        <f t="shared" si="1616"/>
        <v>1</v>
      </c>
      <c r="E8639" s="12">
        <f t="shared" si="1617"/>
        <v>12</v>
      </c>
      <c r="F8639" s="124" t="str">
        <f t="shared" si="1618"/>
        <v>0</v>
      </c>
      <c r="G8639" s="1">
        <f ca="1">(OFFSET(O8639,0,MATCH(Customer!$J$6,'CDH &amp; HDH'!$P$11:$X$11,0)))</f>
        <v>12</v>
      </c>
      <c r="H8639" s="1" t="str">
        <f t="shared" si="1619"/>
        <v>Heating</v>
      </c>
      <c r="I8639" s="1">
        <f ca="1">OFFSET(IF($H8639="Cooling",Customer!$C$25,Customer!$C$52),E8639,D8639)</f>
        <v>70</v>
      </c>
      <c r="J8639" s="1">
        <f ca="1">OFFSET(IF($H8639="Cooling",Customer!$L$25,Customer!$L$52),$E8639,$D8639)</f>
        <v>70</v>
      </c>
      <c r="K8639" s="16">
        <f t="shared" si="1620"/>
        <v>0</v>
      </c>
      <c r="L8639" s="16">
        <f t="shared" si="1621"/>
        <v>0</v>
      </c>
      <c r="M8639" s="17">
        <f t="shared" ca="1" si="1625"/>
        <v>58</v>
      </c>
      <c r="N8639" s="17">
        <f t="shared" ca="1" si="1626"/>
        <v>58</v>
      </c>
      <c r="O8639" s="4"/>
      <c r="P8639" s="4">
        <v>34</v>
      </c>
      <c r="Q8639" s="4">
        <v>23</v>
      </c>
      <c r="R8639" s="4">
        <v>5</v>
      </c>
      <c r="S8639" s="4">
        <v>35</v>
      </c>
      <c r="T8639" s="4">
        <v>20</v>
      </c>
      <c r="U8639" s="4">
        <v>36</v>
      </c>
      <c r="V8639" s="13">
        <v>12</v>
      </c>
      <c r="W8639" s="4">
        <v>24</v>
      </c>
      <c r="X8639" s="4">
        <v>25</v>
      </c>
      <c r="Y8639">
        <f t="shared" si="1622"/>
        <v>0</v>
      </c>
      <c r="Z8639">
        <f t="shared" si="1623"/>
        <v>0</v>
      </c>
    </row>
    <row r="8640" spans="2:26" x14ac:dyDescent="0.25">
      <c r="B8640" s="11">
        <f t="shared" si="1624"/>
        <v>44921.499999979074</v>
      </c>
      <c r="C8640" s="1">
        <f t="shared" si="1615"/>
        <v>12</v>
      </c>
      <c r="D8640" s="1">
        <f t="shared" si="1616"/>
        <v>1</v>
      </c>
      <c r="E8640" s="12">
        <f t="shared" si="1617"/>
        <v>13</v>
      </c>
      <c r="F8640" s="124" t="str">
        <f t="shared" si="1618"/>
        <v>0</v>
      </c>
      <c r="G8640" s="1">
        <f ca="1">(OFFSET(O8640,0,MATCH(Customer!$J$6,'CDH &amp; HDH'!$P$11:$X$11,0)))</f>
        <v>12</v>
      </c>
      <c r="H8640" s="1" t="str">
        <f t="shared" si="1619"/>
        <v>Heating</v>
      </c>
      <c r="I8640" s="1">
        <f ca="1">OFFSET(IF($H8640="Cooling",Customer!$C$25,Customer!$C$52),E8640,D8640)</f>
        <v>70</v>
      </c>
      <c r="J8640" s="1">
        <f ca="1">OFFSET(IF($H8640="Cooling",Customer!$L$25,Customer!$L$52),$E8640,$D8640)</f>
        <v>70</v>
      </c>
      <c r="K8640" s="16">
        <f t="shared" si="1620"/>
        <v>0</v>
      </c>
      <c r="L8640" s="16">
        <f t="shared" si="1621"/>
        <v>0</v>
      </c>
      <c r="M8640" s="17">
        <f t="shared" ca="1" si="1625"/>
        <v>58</v>
      </c>
      <c r="N8640" s="17">
        <f t="shared" ca="1" si="1626"/>
        <v>58</v>
      </c>
      <c r="O8640" s="4"/>
      <c r="P8640" s="4">
        <v>35</v>
      </c>
      <c r="Q8640" s="4">
        <v>24</v>
      </c>
      <c r="R8640" s="4">
        <v>6</v>
      </c>
      <c r="S8640" s="4">
        <v>36</v>
      </c>
      <c r="T8640" s="4">
        <v>21</v>
      </c>
      <c r="U8640" s="4">
        <v>39</v>
      </c>
      <c r="V8640" s="13">
        <v>12</v>
      </c>
      <c r="W8640" s="4">
        <v>25</v>
      </c>
      <c r="X8640" s="4">
        <v>25</v>
      </c>
      <c r="Y8640">
        <f t="shared" si="1622"/>
        <v>0</v>
      </c>
      <c r="Z8640">
        <f t="shared" si="1623"/>
        <v>0</v>
      </c>
    </row>
    <row r="8641" spans="2:26" x14ac:dyDescent="0.25">
      <c r="B8641" s="11">
        <f t="shared" si="1624"/>
        <v>44921.541666645739</v>
      </c>
      <c r="C8641" s="1">
        <f t="shared" si="1615"/>
        <v>12</v>
      </c>
      <c r="D8641" s="1">
        <f t="shared" si="1616"/>
        <v>1</v>
      </c>
      <c r="E8641" s="12">
        <f t="shared" si="1617"/>
        <v>14</v>
      </c>
      <c r="F8641" s="124" t="str">
        <f t="shared" si="1618"/>
        <v>0</v>
      </c>
      <c r="G8641" s="1">
        <f ca="1">(OFFSET(O8641,0,MATCH(Customer!$J$6,'CDH &amp; HDH'!$P$11:$X$11,0)))</f>
        <v>11</v>
      </c>
      <c r="H8641" s="1" t="str">
        <f t="shared" si="1619"/>
        <v>Heating</v>
      </c>
      <c r="I8641" s="1">
        <f ca="1">OFFSET(IF($H8641="Cooling",Customer!$C$25,Customer!$C$52),E8641,D8641)</f>
        <v>70</v>
      </c>
      <c r="J8641" s="1">
        <f ca="1">OFFSET(IF($H8641="Cooling",Customer!$L$25,Customer!$L$52),$E8641,$D8641)</f>
        <v>70</v>
      </c>
      <c r="K8641" s="16">
        <f t="shared" si="1620"/>
        <v>0</v>
      </c>
      <c r="L8641" s="16">
        <f t="shared" si="1621"/>
        <v>0</v>
      </c>
      <c r="M8641" s="17">
        <f t="shared" ca="1" si="1625"/>
        <v>59</v>
      </c>
      <c r="N8641" s="17">
        <f t="shared" ca="1" si="1626"/>
        <v>59</v>
      </c>
      <c r="O8641" s="4"/>
      <c r="P8641" s="4">
        <v>36</v>
      </c>
      <c r="Q8641" s="4">
        <v>24</v>
      </c>
      <c r="R8641" s="4">
        <v>6</v>
      </c>
      <c r="S8641" s="4">
        <v>38</v>
      </c>
      <c r="T8641" s="4">
        <v>21</v>
      </c>
      <c r="U8641" s="4">
        <v>41</v>
      </c>
      <c r="V8641" s="13">
        <v>11</v>
      </c>
      <c r="W8641" s="4">
        <v>26</v>
      </c>
      <c r="X8641" s="4">
        <v>28</v>
      </c>
      <c r="Y8641">
        <f t="shared" si="1622"/>
        <v>0</v>
      </c>
      <c r="Z8641">
        <f t="shared" si="1623"/>
        <v>0</v>
      </c>
    </row>
    <row r="8642" spans="2:26" x14ac:dyDescent="0.25">
      <c r="B8642" s="11">
        <f t="shared" si="1624"/>
        <v>44921.583333312403</v>
      </c>
      <c r="C8642" s="1">
        <f t="shared" si="1615"/>
        <v>12</v>
      </c>
      <c r="D8642" s="1">
        <f t="shared" si="1616"/>
        <v>1</v>
      </c>
      <c r="E8642" s="12">
        <f t="shared" si="1617"/>
        <v>15</v>
      </c>
      <c r="F8642" s="124" t="str">
        <f t="shared" si="1618"/>
        <v>0</v>
      </c>
      <c r="G8642" s="1">
        <f ca="1">(OFFSET(O8642,0,MATCH(Customer!$J$6,'CDH &amp; HDH'!$P$11:$X$11,0)))</f>
        <v>12</v>
      </c>
      <c r="H8642" s="1" t="str">
        <f t="shared" si="1619"/>
        <v>Heating</v>
      </c>
      <c r="I8642" s="1">
        <f ca="1">OFFSET(IF($H8642="Cooling",Customer!$C$25,Customer!$C$52),E8642,D8642)</f>
        <v>70</v>
      </c>
      <c r="J8642" s="1">
        <f ca="1">OFFSET(IF($H8642="Cooling",Customer!$L$25,Customer!$L$52),$E8642,$D8642)</f>
        <v>70</v>
      </c>
      <c r="K8642" s="16">
        <f t="shared" si="1620"/>
        <v>0</v>
      </c>
      <c r="L8642" s="16">
        <f t="shared" si="1621"/>
        <v>0</v>
      </c>
      <c r="M8642" s="17">
        <f t="shared" ca="1" si="1625"/>
        <v>58</v>
      </c>
      <c r="N8642" s="17">
        <f t="shared" ca="1" si="1626"/>
        <v>58</v>
      </c>
      <c r="O8642" s="4"/>
      <c r="P8642" s="4">
        <v>37</v>
      </c>
      <c r="Q8642" s="4">
        <v>24</v>
      </c>
      <c r="R8642" s="4">
        <v>5</v>
      </c>
      <c r="S8642" s="4">
        <v>36</v>
      </c>
      <c r="T8642" s="4">
        <v>20</v>
      </c>
      <c r="U8642" s="4">
        <v>41</v>
      </c>
      <c r="V8642" s="13">
        <v>12</v>
      </c>
      <c r="W8642" s="4">
        <v>26</v>
      </c>
      <c r="X8642" s="4">
        <v>29</v>
      </c>
      <c r="Y8642">
        <f t="shared" si="1622"/>
        <v>0</v>
      </c>
      <c r="Z8642">
        <f t="shared" si="1623"/>
        <v>0</v>
      </c>
    </row>
    <row r="8643" spans="2:26" x14ac:dyDescent="0.25">
      <c r="B8643" s="11">
        <f t="shared" si="1624"/>
        <v>44921.624999979067</v>
      </c>
      <c r="C8643" s="1">
        <f t="shared" si="1615"/>
        <v>12</v>
      </c>
      <c r="D8643" s="1">
        <f t="shared" si="1616"/>
        <v>1</v>
      </c>
      <c r="E8643" s="12">
        <f t="shared" si="1617"/>
        <v>16</v>
      </c>
      <c r="F8643" s="124" t="str">
        <f t="shared" si="1618"/>
        <v>0</v>
      </c>
      <c r="G8643" s="1">
        <f ca="1">(OFFSET(O8643,0,MATCH(Customer!$J$6,'CDH &amp; HDH'!$P$11:$X$11,0)))</f>
        <v>12</v>
      </c>
      <c r="H8643" s="1" t="str">
        <f t="shared" si="1619"/>
        <v>Heating</v>
      </c>
      <c r="I8643" s="1">
        <f ca="1">OFFSET(IF($H8643="Cooling",Customer!$C$25,Customer!$C$52),E8643,D8643)</f>
        <v>70</v>
      </c>
      <c r="J8643" s="1">
        <f ca="1">OFFSET(IF($H8643="Cooling",Customer!$L$25,Customer!$L$52),$E8643,$D8643)</f>
        <v>70</v>
      </c>
      <c r="K8643" s="16">
        <f t="shared" si="1620"/>
        <v>0</v>
      </c>
      <c r="L8643" s="16">
        <f t="shared" si="1621"/>
        <v>0</v>
      </c>
      <c r="M8643" s="17">
        <f t="shared" ca="1" si="1625"/>
        <v>58</v>
      </c>
      <c r="N8643" s="17">
        <f t="shared" ca="1" si="1626"/>
        <v>58</v>
      </c>
      <c r="O8643" s="4"/>
      <c r="P8643" s="4">
        <v>34</v>
      </c>
      <c r="Q8643" s="4">
        <v>24</v>
      </c>
      <c r="R8643" s="4">
        <v>5</v>
      </c>
      <c r="S8643" s="4">
        <v>36</v>
      </c>
      <c r="T8643" s="4">
        <v>19</v>
      </c>
      <c r="U8643" s="4">
        <v>40</v>
      </c>
      <c r="V8643" s="13">
        <v>12</v>
      </c>
      <c r="W8643" s="4">
        <v>26</v>
      </c>
      <c r="X8643" s="4">
        <v>29</v>
      </c>
      <c r="Y8643">
        <f t="shared" si="1622"/>
        <v>0</v>
      </c>
      <c r="Z8643">
        <f t="shared" si="1623"/>
        <v>0</v>
      </c>
    </row>
    <row r="8644" spans="2:26" x14ac:dyDescent="0.25">
      <c r="B8644" s="11">
        <f t="shared" si="1624"/>
        <v>44921.666666645731</v>
      </c>
      <c r="C8644" s="1">
        <f t="shared" si="1615"/>
        <v>12</v>
      </c>
      <c r="D8644" s="1">
        <f t="shared" si="1616"/>
        <v>1</v>
      </c>
      <c r="E8644" s="12">
        <f t="shared" si="1617"/>
        <v>17</v>
      </c>
      <c r="F8644" s="124" t="str">
        <f t="shared" si="1618"/>
        <v>0</v>
      </c>
      <c r="G8644" s="1">
        <f ca="1">(OFFSET(O8644,0,MATCH(Customer!$J$6,'CDH &amp; HDH'!$P$11:$X$11,0)))</f>
        <v>12</v>
      </c>
      <c r="H8644" s="1" t="str">
        <f t="shared" si="1619"/>
        <v>Heating</v>
      </c>
      <c r="I8644" s="1">
        <f ca="1">OFFSET(IF($H8644="Cooling",Customer!$C$25,Customer!$C$52),E8644,D8644)</f>
        <v>70</v>
      </c>
      <c r="J8644" s="1">
        <f ca="1">OFFSET(IF($H8644="Cooling",Customer!$L$25,Customer!$L$52),$E8644,$D8644)</f>
        <v>70</v>
      </c>
      <c r="K8644" s="16">
        <f t="shared" si="1620"/>
        <v>0</v>
      </c>
      <c r="L8644" s="16">
        <f t="shared" si="1621"/>
        <v>0</v>
      </c>
      <c r="M8644" s="17">
        <f t="shared" ca="1" si="1625"/>
        <v>58</v>
      </c>
      <c r="N8644" s="17">
        <f t="shared" ca="1" si="1626"/>
        <v>58</v>
      </c>
      <c r="O8644" s="4"/>
      <c r="P8644" s="4">
        <v>33</v>
      </c>
      <c r="Q8644" s="4">
        <v>23</v>
      </c>
      <c r="R8644" s="4">
        <v>4</v>
      </c>
      <c r="S8644" s="4">
        <v>34</v>
      </c>
      <c r="T8644" s="4">
        <v>18</v>
      </c>
      <c r="U8644" s="4">
        <v>38</v>
      </c>
      <c r="V8644" s="13">
        <v>12</v>
      </c>
      <c r="W8644" s="4">
        <v>26</v>
      </c>
      <c r="X8644" s="4">
        <v>30</v>
      </c>
      <c r="Y8644">
        <f t="shared" si="1622"/>
        <v>0</v>
      </c>
      <c r="Z8644">
        <f t="shared" si="1623"/>
        <v>0</v>
      </c>
    </row>
    <row r="8645" spans="2:26" x14ac:dyDescent="0.25">
      <c r="B8645" s="11">
        <f t="shared" si="1624"/>
        <v>44921.708333312396</v>
      </c>
      <c r="C8645" s="1">
        <f t="shared" si="1615"/>
        <v>12</v>
      </c>
      <c r="D8645" s="1">
        <f t="shared" si="1616"/>
        <v>1</v>
      </c>
      <c r="E8645" s="12">
        <f t="shared" si="1617"/>
        <v>18</v>
      </c>
      <c r="F8645" s="124" t="str">
        <f t="shared" si="1618"/>
        <v>0</v>
      </c>
      <c r="G8645" s="1">
        <f ca="1">(OFFSET(O8645,0,MATCH(Customer!$J$6,'CDH &amp; HDH'!$P$11:$X$11,0)))</f>
        <v>11</v>
      </c>
      <c r="H8645" s="1" t="str">
        <f t="shared" si="1619"/>
        <v>Heating</v>
      </c>
      <c r="I8645" s="1">
        <f ca="1">OFFSET(IF($H8645="Cooling",Customer!$C$25,Customer!$C$52),E8645,D8645)</f>
        <v>70</v>
      </c>
      <c r="J8645" s="1">
        <f ca="1">OFFSET(IF($H8645="Cooling",Customer!$L$25,Customer!$L$52),$E8645,$D8645)</f>
        <v>70</v>
      </c>
      <c r="K8645" s="16">
        <f t="shared" si="1620"/>
        <v>0</v>
      </c>
      <c r="L8645" s="16">
        <f t="shared" si="1621"/>
        <v>0</v>
      </c>
      <c r="M8645" s="17">
        <f t="shared" ca="1" si="1625"/>
        <v>59</v>
      </c>
      <c r="N8645" s="17">
        <f t="shared" ca="1" si="1626"/>
        <v>59</v>
      </c>
      <c r="O8645" s="4"/>
      <c r="P8645" s="4">
        <v>32</v>
      </c>
      <c r="Q8645" s="4">
        <v>23</v>
      </c>
      <c r="R8645" s="4">
        <v>3</v>
      </c>
      <c r="S8645" s="4">
        <v>32</v>
      </c>
      <c r="T8645" s="4">
        <v>18</v>
      </c>
      <c r="U8645" s="4">
        <v>38</v>
      </c>
      <c r="V8645" s="13">
        <v>11</v>
      </c>
      <c r="W8645" s="4">
        <v>26</v>
      </c>
      <c r="X8645" s="4">
        <v>30</v>
      </c>
      <c r="Y8645">
        <f t="shared" si="1622"/>
        <v>0</v>
      </c>
      <c r="Z8645">
        <f t="shared" si="1623"/>
        <v>0</v>
      </c>
    </row>
    <row r="8646" spans="2:26" x14ac:dyDescent="0.25">
      <c r="B8646" s="11">
        <f t="shared" si="1624"/>
        <v>44921.74999997906</v>
      </c>
      <c r="C8646" s="1">
        <f t="shared" si="1615"/>
        <v>12</v>
      </c>
      <c r="D8646" s="1">
        <f t="shared" si="1616"/>
        <v>1</v>
      </c>
      <c r="E8646" s="12">
        <f t="shared" si="1617"/>
        <v>19</v>
      </c>
      <c r="F8646" s="124" t="str">
        <f t="shared" si="1618"/>
        <v>0</v>
      </c>
      <c r="G8646" s="1">
        <f ca="1">(OFFSET(O8646,0,MATCH(Customer!$J$6,'CDH &amp; HDH'!$P$11:$X$11,0)))</f>
        <v>11</v>
      </c>
      <c r="H8646" s="1" t="str">
        <f t="shared" si="1619"/>
        <v>Heating</v>
      </c>
      <c r="I8646" s="1">
        <f ca="1">OFFSET(IF($H8646="Cooling",Customer!$C$25,Customer!$C$52),E8646,D8646)</f>
        <v>66</v>
      </c>
      <c r="J8646" s="1">
        <f ca="1">OFFSET(IF($H8646="Cooling",Customer!$L$25,Customer!$L$52),$E8646,$D8646)</f>
        <v>64</v>
      </c>
      <c r="K8646" s="16">
        <f t="shared" si="1620"/>
        <v>0</v>
      </c>
      <c r="L8646" s="16">
        <f t="shared" si="1621"/>
        <v>0</v>
      </c>
      <c r="M8646" s="17">
        <f t="shared" ca="1" si="1625"/>
        <v>55</v>
      </c>
      <c r="N8646" s="17">
        <f t="shared" ca="1" si="1626"/>
        <v>53</v>
      </c>
      <c r="O8646" s="4"/>
      <c r="P8646" s="4">
        <v>32</v>
      </c>
      <c r="Q8646" s="4">
        <v>23</v>
      </c>
      <c r="R8646" s="4">
        <v>2</v>
      </c>
      <c r="S8646" s="4">
        <v>30</v>
      </c>
      <c r="T8646" s="4">
        <v>17</v>
      </c>
      <c r="U8646" s="4">
        <v>38</v>
      </c>
      <c r="V8646" s="13">
        <v>11</v>
      </c>
      <c r="W8646" s="4">
        <v>25</v>
      </c>
      <c r="X8646" s="4">
        <v>29</v>
      </c>
      <c r="Y8646">
        <f t="shared" si="1622"/>
        <v>0</v>
      </c>
      <c r="Z8646">
        <f t="shared" si="1623"/>
        <v>0</v>
      </c>
    </row>
    <row r="8647" spans="2:26" x14ac:dyDescent="0.25">
      <c r="B8647" s="11">
        <f t="shared" si="1624"/>
        <v>44921.791666645724</v>
      </c>
      <c r="C8647" s="1">
        <f t="shared" si="1615"/>
        <v>12</v>
      </c>
      <c r="D8647" s="1">
        <f t="shared" si="1616"/>
        <v>1</v>
      </c>
      <c r="E8647" s="12">
        <f t="shared" si="1617"/>
        <v>20</v>
      </c>
      <c r="F8647" s="124" t="str">
        <f t="shared" si="1618"/>
        <v>0</v>
      </c>
      <c r="G8647" s="1">
        <f ca="1">(OFFSET(O8647,0,MATCH(Customer!$J$6,'CDH &amp; HDH'!$P$11:$X$11,0)))</f>
        <v>12</v>
      </c>
      <c r="H8647" s="1" t="str">
        <f t="shared" si="1619"/>
        <v>Heating</v>
      </c>
      <c r="I8647" s="1">
        <f ca="1">OFFSET(IF($H8647="Cooling",Customer!$C$25,Customer!$C$52),E8647,D8647)</f>
        <v>66</v>
      </c>
      <c r="J8647" s="1">
        <f ca="1">OFFSET(IF($H8647="Cooling",Customer!$L$25,Customer!$L$52),$E8647,$D8647)</f>
        <v>64</v>
      </c>
      <c r="K8647" s="16">
        <f t="shared" si="1620"/>
        <v>0</v>
      </c>
      <c r="L8647" s="16">
        <f t="shared" si="1621"/>
        <v>0</v>
      </c>
      <c r="M8647" s="17">
        <f t="shared" ca="1" si="1625"/>
        <v>54</v>
      </c>
      <c r="N8647" s="17">
        <f t="shared" ca="1" si="1626"/>
        <v>52</v>
      </c>
      <c r="O8647" s="4"/>
      <c r="P8647" s="4">
        <v>32</v>
      </c>
      <c r="Q8647" s="4">
        <v>23</v>
      </c>
      <c r="R8647" s="4">
        <v>2</v>
      </c>
      <c r="S8647" s="4">
        <v>31</v>
      </c>
      <c r="T8647" s="4">
        <v>17</v>
      </c>
      <c r="U8647" s="4">
        <v>37</v>
      </c>
      <c r="V8647" s="13">
        <v>12</v>
      </c>
      <c r="W8647" s="4">
        <v>25</v>
      </c>
      <c r="X8647" s="4">
        <v>29</v>
      </c>
      <c r="Y8647">
        <f t="shared" si="1622"/>
        <v>0</v>
      </c>
      <c r="Z8647">
        <f t="shared" si="1623"/>
        <v>0</v>
      </c>
    </row>
    <row r="8648" spans="2:26" x14ac:dyDescent="0.25">
      <c r="B8648" s="11">
        <f t="shared" si="1624"/>
        <v>44921.833333312388</v>
      </c>
      <c r="C8648" s="1">
        <f t="shared" si="1615"/>
        <v>12</v>
      </c>
      <c r="D8648" s="1">
        <f t="shared" si="1616"/>
        <v>1</v>
      </c>
      <c r="E8648" s="12">
        <f t="shared" si="1617"/>
        <v>21</v>
      </c>
      <c r="F8648" s="124" t="str">
        <f t="shared" si="1618"/>
        <v>0</v>
      </c>
      <c r="G8648" s="1">
        <f ca="1">(OFFSET(O8648,0,MATCH(Customer!$J$6,'CDH &amp; HDH'!$P$11:$X$11,0)))</f>
        <v>12</v>
      </c>
      <c r="H8648" s="1" t="str">
        <f t="shared" si="1619"/>
        <v>Heating</v>
      </c>
      <c r="I8648" s="1">
        <f ca="1">OFFSET(IF($H8648="Cooling",Customer!$C$25,Customer!$C$52),E8648,D8648)</f>
        <v>66</v>
      </c>
      <c r="J8648" s="1">
        <f ca="1">OFFSET(IF($H8648="Cooling",Customer!$L$25,Customer!$L$52),$E8648,$D8648)</f>
        <v>64</v>
      </c>
      <c r="K8648" s="16">
        <f t="shared" si="1620"/>
        <v>0</v>
      </c>
      <c r="L8648" s="16">
        <f t="shared" si="1621"/>
        <v>0</v>
      </c>
      <c r="M8648" s="17">
        <f t="shared" ca="1" si="1625"/>
        <v>54</v>
      </c>
      <c r="N8648" s="17">
        <f t="shared" ca="1" si="1626"/>
        <v>52</v>
      </c>
      <c r="O8648" s="4"/>
      <c r="P8648" s="4">
        <v>32</v>
      </c>
      <c r="Q8648" s="4">
        <v>23</v>
      </c>
      <c r="R8648" s="4">
        <v>2</v>
      </c>
      <c r="S8648" s="4">
        <v>33</v>
      </c>
      <c r="T8648" s="4">
        <v>16</v>
      </c>
      <c r="U8648" s="4">
        <v>38</v>
      </c>
      <c r="V8648" s="13">
        <v>12</v>
      </c>
      <c r="W8648" s="4">
        <v>25</v>
      </c>
      <c r="X8648" s="4">
        <v>29</v>
      </c>
      <c r="Y8648">
        <f t="shared" si="1622"/>
        <v>0</v>
      </c>
      <c r="Z8648">
        <f t="shared" si="1623"/>
        <v>0</v>
      </c>
    </row>
    <row r="8649" spans="2:26" x14ac:dyDescent="0.25">
      <c r="B8649" s="11">
        <f t="shared" si="1624"/>
        <v>44921.874999979053</v>
      </c>
      <c r="C8649" s="1">
        <f t="shared" si="1615"/>
        <v>12</v>
      </c>
      <c r="D8649" s="1">
        <f t="shared" si="1616"/>
        <v>1</v>
      </c>
      <c r="E8649" s="12">
        <f t="shared" si="1617"/>
        <v>22</v>
      </c>
      <c r="F8649" s="124" t="str">
        <f t="shared" si="1618"/>
        <v>0</v>
      </c>
      <c r="G8649" s="1">
        <f ca="1">(OFFSET(O8649,0,MATCH(Customer!$J$6,'CDH &amp; HDH'!$P$11:$X$11,0)))</f>
        <v>13</v>
      </c>
      <c r="H8649" s="1" t="str">
        <f t="shared" si="1619"/>
        <v>Heating</v>
      </c>
      <c r="I8649" s="1">
        <f ca="1">OFFSET(IF($H8649="Cooling",Customer!$C$25,Customer!$C$52),E8649,D8649)</f>
        <v>66</v>
      </c>
      <c r="J8649" s="1">
        <f ca="1">OFFSET(IF($H8649="Cooling",Customer!$L$25,Customer!$L$52),$E8649,$D8649)</f>
        <v>64</v>
      </c>
      <c r="K8649" s="16">
        <f t="shared" si="1620"/>
        <v>0</v>
      </c>
      <c r="L8649" s="16">
        <f t="shared" si="1621"/>
        <v>0</v>
      </c>
      <c r="M8649" s="17">
        <f t="shared" ca="1" si="1625"/>
        <v>53</v>
      </c>
      <c r="N8649" s="17">
        <f t="shared" ca="1" si="1626"/>
        <v>51</v>
      </c>
      <c r="O8649" s="4"/>
      <c r="P8649" s="4">
        <v>34</v>
      </c>
      <c r="Q8649" s="4">
        <v>23</v>
      </c>
      <c r="R8649" s="4">
        <v>2</v>
      </c>
      <c r="S8649" s="4">
        <v>33</v>
      </c>
      <c r="T8649" s="4">
        <v>15</v>
      </c>
      <c r="U8649" s="4">
        <v>38</v>
      </c>
      <c r="V8649" s="13">
        <v>13</v>
      </c>
      <c r="W8649" s="4">
        <v>25</v>
      </c>
      <c r="X8649" s="4">
        <v>27</v>
      </c>
      <c r="Y8649">
        <f t="shared" si="1622"/>
        <v>0</v>
      </c>
      <c r="Z8649">
        <f t="shared" si="1623"/>
        <v>0</v>
      </c>
    </row>
    <row r="8650" spans="2:26" x14ac:dyDescent="0.25">
      <c r="B8650" s="11">
        <f t="shared" si="1624"/>
        <v>44921.916666645717</v>
      </c>
      <c r="C8650" s="1">
        <f t="shared" si="1615"/>
        <v>12</v>
      </c>
      <c r="D8650" s="1">
        <f t="shared" si="1616"/>
        <v>1</v>
      </c>
      <c r="E8650" s="12">
        <f t="shared" si="1617"/>
        <v>23</v>
      </c>
      <c r="F8650" s="124" t="str">
        <f t="shared" si="1618"/>
        <v>0</v>
      </c>
      <c r="G8650" s="1">
        <f ca="1">(OFFSET(O8650,0,MATCH(Customer!$J$6,'CDH &amp; HDH'!$P$11:$X$11,0)))</f>
        <v>14</v>
      </c>
      <c r="H8650" s="1" t="str">
        <f t="shared" si="1619"/>
        <v>Heating</v>
      </c>
      <c r="I8650" s="1">
        <f ca="1">OFFSET(IF($H8650="Cooling",Customer!$C$25,Customer!$C$52),E8650,D8650)</f>
        <v>66</v>
      </c>
      <c r="J8650" s="1">
        <f ca="1">OFFSET(IF($H8650="Cooling",Customer!$L$25,Customer!$L$52),$E8650,$D8650)</f>
        <v>64</v>
      </c>
      <c r="K8650" s="16">
        <f t="shared" si="1620"/>
        <v>0</v>
      </c>
      <c r="L8650" s="16">
        <f t="shared" si="1621"/>
        <v>0</v>
      </c>
      <c r="M8650" s="17">
        <f t="shared" ca="1" si="1625"/>
        <v>52</v>
      </c>
      <c r="N8650" s="17">
        <f t="shared" ca="1" si="1626"/>
        <v>50</v>
      </c>
      <c r="O8650" s="4"/>
      <c r="P8650" s="4">
        <v>33</v>
      </c>
      <c r="Q8650" s="4">
        <v>23</v>
      </c>
      <c r="R8650" s="4">
        <v>2</v>
      </c>
      <c r="S8650" s="4">
        <v>32</v>
      </c>
      <c r="T8650" s="4">
        <v>14</v>
      </c>
      <c r="U8650" s="4">
        <v>38</v>
      </c>
      <c r="V8650" s="13">
        <v>14</v>
      </c>
      <c r="W8650" s="4">
        <v>25</v>
      </c>
      <c r="X8650" s="4">
        <v>27</v>
      </c>
      <c r="Y8650">
        <f t="shared" si="1622"/>
        <v>0</v>
      </c>
      <c r="Z8650">
        <f t="shared" si="1623"/>
        <v>0</v>
      </c>
    </row>
    <row r="8651" spans="2:26" x14ac:dyDescent="0.25">
      <c r="B8651" s="11">
        <f t="shared" si="1624"/>
        <v>44921.958333312381</v>
      </c>
      <c r="C8651" s="1">
        <f t="shared" si="1615"/>
        <v>12</v>
      </c>
      <c r="D8651" s="1">
        <f t="shared" si="1616"/>
        <v>1</v>
      </c>
      <c r="E8651" s="12">
        <f t="shared" si="1617"/>
        <v>24</v>
      </c>
      <c r="F8651" s="124" t="str">
        <f t="shared" si="1618"/>
        <v>0</v>
      </c>
      <c r="G8651" s="1">
        <f ca="1">(OFFSET(O8651,0,MATCH(Customer!$J$6,'CDH &amp; HDH'!$P$11:$X$11,0)))</f>
        <v>14</v>
      </c>
      <c r="H8651" s="1" t="str">
        <f t="shared" si="1619"/>
        <v>Heating</v>
      </c>
      <c r="I8651" s="1">
        <f ca="1">OFFSET(IF($H8651="Cooling",Customer!$C$25,Customer!$C$52),E8651,D8651)</f>
        <v>66</v>
      </c>
      <c r="J8651" s="1">
        <f ca="1">OFFSET(IF($H8651="Cooling",Customer!$L$25,Customer!$L$52),$E8651,$D8651)</f>
        <v>64</v>
      </c>
      <c r="K8651" s="16">
        <f t="shared" si="1620"/>
        <v>0</v>
      </c>
      <c r="L8651" s="16">
        <f t="shared" si="1621"/>
        <v>0</v>
      </c>
      <c r="M8651" s="17">
        <f t="shared" ca="1" si="1625"/>
        <v>52</v>
      </c>
      <c r="N8651" s="17">
        <f t="shared" ca="1" si="1626"/>
        <v>50</v>
      </c>
      <c r="O8651" s="4"/>
      <c r="P8651" s="4">
        <v>33</v>
      </c>
      <c r="Q8651" s="4">
        <v>23</v>
      </c>
      <c r="R8651" s="4">
        <v>2</v>
      </c>
      <c r="S8651" s="4">
        <v>32</v>
      </c>
      <c r="T8651" s="4">
        <v>14</v>
      </c>
      <c r="U8651" s="4">
        <v>38</v>
      </c>
      <c r="V8651" s="13">
        <v>14</v>
      </c>
      <c r="W8651" s="4">
        <v>25</v>
      </c>
      <c r="X8651" s="4">
        <v>29</v>
      </c>
      <c r="Y8651">
        <f t="shared" si="1622"/>
        <v>0</v>
      </c>
      <c r="Z8651">
        <f t="shared" si="1623"/>
        <v>0</v>
      </c>
    </row>
    <row r="8652" spans="2:26" x14ac:dyDescent="0.25">
      <c r="B8652" s="11">
        <f t="shared" si="1624"/>
        <v>44921.999999979045</v>
      </c>
      <c r="C8652" s="1">
        <f t="shared" si="1615"/>
        <v>12</v>
      </c>
      <c r="D8652" s="1">
        <f t="shared" si="1616"/>
        <v>2</v>
      </c>
      <c r="E8652" s="12">
        <f t="shared" si="1617"/>
        <v>1</v>
      </c>
      <c r="F8652" s="124" t="str">
        <f t="shared" si="1618"/>
        <v>0</v>
      </c>
      <c r="G8652" s="1">
        <f ca="1">(OFFSET(O8652,0,MATCH(Customer!$J$6,'CDH &amp; HDH'!$P$11:$X$11,0)))</f>
        <v>14</v>
      </c>
      <c r="H8652" s="1" t="str">
        <f t="shared" si="1619"/>
        <v>Heating</v>
      </c>
      <c r="I8652" s="1">
        <f ca="1">OFFSET(IF($H8652="Cooling",Customer!$C$25,Customer!$C$52),E8652,D8652)</f>
        <v>66</v>
      </c>
      <c r="J8652" s="1">
        <f ca="1">OFFSET(IF($H8652="Cooling",Customer!$L$25,Customer!$L$52),$E8652,$D8652)</f>
        <v>64</v>
      </c>
      <c r="K8652" s="16">
        <f t="shared" si="1620"/>
        <v>0</v>
      </c>
      <c r="L8652" s="16">
        <f t="shared" si="1621"/>
        <v>0</v>
      </c>
      <c r="M8652" s="17">
        <f t="shared" ca="1" si="1625"/>
        <v>52</v>
      </c>
      <c r="N8652" s="17">
        <f t="shared" ca="1" si="1626"/>
        <v>50</v>
      </c>
      <c r="O8652" s="4"/>
      <c r="P8652" s="4">
        <v>33</v>
      </c>
      <c r="Q8652" s="4">
        <v>23</v>
      </c>
      <c r="R8652" s="4">
        <v>2</v>
      </c>
      <c r="S8652" s="4">
        <v>32</v>
      </c>
      <c r="T8652" s="4">
        <v>14</v>
      </c>
      <c r="U8652" s="4">
        <v>36</v>
      </c>
      <c r="V8652" s="13">
        <v>14</v>
      </c>
      <c r="W8652" s="4">
        <v>25</v>
      </c>
      <c r="X8652" s="4">
        <v>29</v>
      </c>
      <c r="Y8652">
        <f t="shared" si="1622"/>
        <v>0</v>
      </c>
      <c r="Z8652">
        <f t="shared" si="1623"/>
        <v>0</v>
      </c>
    </row>
    <row r="8653" spans="2:26" x14ac:dyDescent="0.25">
      <c r="B8653" s="11">
        <f t="shared" si="1624"/>
        <v>44922.041666645709</v>
      </c>
      <c r="C8653" s="1">
        <f t="shared" ref="C8653:C8716" si="1627">MONTH(B8653)</f>
        <v>12</v>
      </c>
      <c r="D8653" s="1">
        <f t="shared" ref="D8653:D8716" si="1628">WEEKDAY(B8653,2)</f>
        <v>2</v>
      </c>
      <c r="E8653" s="12">
        <f t="shared" ref="E8653:E8716" si="1629">HOUR(B8653)+1</f>
        <v>2</v>
      </c>
      <c r="F8653" s="124" t="str">
        <f t="shared" ref="F8653:F8716" si="1630">IF(AND(C8653&gt;5,C8653&lt;9,D8653&lt;6,E8653&gt;14,E8653&lt;19),"1",IF(AND(OR(E8653=8,E8653=9,E8653=19,E8653=20),C8653&lt;3,D8653&lt;6),"1","0"))</f>
        <v>0</v>
      </c>
      <c r="G8653" s="1">
        <f ca="1">(OFFSET(O8653,0,MATCH(Customer!$J$6,'CDH &amp; HDH'!$P$11:$X$11,0)))</f>
        <v>15</v>
      </c>
      <c r="H8653" s="1" t="str">
        <f t="shared" ref="H8653:H8716" si="1631">IF(AND(C8653&gt;=5,C8653&lt;=9),"Cooling","Heating")</f>
        <v>Heating</v>
      </c>
      <c r="I8653" s="1">
        <f ca="1">OFFSET(IF($H8653="Cooling",Customer!$C$25,Customer!$C$52),E8653,D8653)</f>
        <v>66</v>
      </c>
      <c r="J8653" s="1">
        <f ca="1">OFFSET(IF($H8653="Cooling",Customer!$L$25,Customer!$L$52),$E8653,$D8653)</f>
        <v>64</v>
      </c>
      <c r="K8653" s="16">
        <f t="shared" ref="K8653:K8716" si="1632">IF($H8653="Heating",0,MAX(0,$G8653-I8653))</f>
        <v>0</v>
      </c>
      <c r="L8653" s="16">
        <f t="shared" ref="L8653:L8716" si="1633">IF($H8653="Heating",0,MAX(0,$G8653-J8653))</f>
        <v>0</v>
      </c>
      <c r="M8653" s="17">
        <f t="shared" ca="1" si="1625"/>
        <v>51</v>
      </c>
      <c r="N8653" s="17">
        <f t="shared" ca="1" si="1626"/>
        <v>49</v>
      </c>
      <c r="O8653" s="4"/>
      <c r="P8653" s="4">
        <v>31</v>
      </c>
      <c r="Q8653" s="4">
        <v>22</v>
      </c>
      <c r="R8653" s="4">
        <v>2</v>
      </c>
      <c r="S8653" s="4">
        <v>32</v>
      </c>
      <c r="T8653" s="4">
        <v>13</v>
      </c>
      <c r="U8653" s="4">
        <v>36</v>
      </c>
      <c r="V8653" s="13">
        <v>15</v>
      </c>
      <c r="W8653" s="4">
        <v>25</v>
      </c>
      <c r="X8653" s="4">
        <v>28</v>
      </c>
      <c r="Y8653">
        <f t="shared" ref="Y8653:Y8716" si="1634">1.08*400*K8653</f>
        <v>0</v>
      </c>
      <c r="Z8653">
        <f t="shared" ref="Z8653:Z8716" si="1635">1.08*400*L8653</f>
        <v>0</v>
      </c>
    </row>
    <row r="8654" spans="2:26" x14ac:dyDescent="0.25">
      <c r="B8654" s="11">
        <f t="shared" ref="B8654:B8717" si="1636">B8653+1/24</f>
        <v>44922.083333312374</v>
      </c>
      <c r="C8654" s="1">
        <f t="shared" si="1627"/>
        <v>12</v>
      </c>
      <c r="D8654" s="1">
        <f t="shared" si="1628"/>
        <v>2</v>
      </c>
      <c r="E8654" s="12">
        <f t="shared" si="1629"/>
        <v>3</v>
      </c>
      <c r="F8654" s="124" t="str">
        <f t="shared" si="1630"/>
        <v>0</v>
      </c>
      <c r="G8654" s="1">
        <f ca="1">(OFFSET(O8654,0,MATCH(Customer!$J$6,'CDH &amp; HDH'!$P$11:$X$11,0)))</f>
        <v>15</v>
      </c>
      <c r="H8654" s="1" t="str">
        <f t="shared" si="1631"/>
        <v>Heating</v>
      </c>
      <c r="I8654" s="1">
        <f ca="1">OFFSET(IF($H8654="Cooling",Customer!$C$25,Customer!$C$52),E8654,D8654)</f>
        <v>66</v>
      </c>
      <c r="J8654" s="1">
        <f ca="1">OFFSET(IF($H8654="Cooling",Customer!$L$25,Customer!$L$52),$E8654,$D8654)</f>
        <v>64</v>
      </c>
      <c r="K8654" s="16">
        <f t="shared" si="1632"/>
        <v>0</v>
      </c>
      <c r="L8654" s="16">
        <f t="shared" si="1633"/>
        <v>0</v>
      </c>
      <c r="M8654" s="17">
        <f t="shared" ca="1" si="1625"/>
        <v>51</v>
      </c>
      <c r="N8654" s="17">
        <f t="shared" ca="1" si="1626"/>
        <v>49</v>
      </c>
      <c r="O8654" s="4"/>
      <c r="P8654" s="4">
        <v>29</v>
      </c>
      <c r="Q8654" s="4">
        <v>21</v>
      </c>
      <c r="R8654" s="4">
        <v>3</v>
      </c>
      <c r="S8654" s="4">
        <v>32</v>
      </c>
      <c r="T8654" s="4">
        <v>14</v>
      </c>
      <c r="U8654" s="4">
        <v>33</v>
      </c>
      <c r="V8654" s="13">
        <v>15</v>
      </c>
      <c r="W8654" s="4">
        <v>24</v>
      </c>
      <c r="X8654" s="4">
        <v>27</v>
      </c>
      <c r="Y8654">
        <f t="shared" si="1634"/>
        <v>0</v>
      </c>
      <c r="Z8654">
        <f t="shared" si="1635"/>
        <v>0</v>
      </c>
    </row>
    <row r="8655" spans="2:26" x14ac:dyDescent="0.25">
      <c r="B8655" s="11">
        <f t="shared" si="1636"/>
        <v>44922.124999979038</v>
      </c>
      <c r="C8655" s="1">
        <f t="shared" si="1627"/>
        <v>12</v>
      </c>
      <c r="D8655" s="1">
        <f t="shared" si="1628"/>
        <v>2</v>
      </c>
      <c r="E8655" s="12">
        <f t="shared" si="1629"/>
        <v>4</v>
      </c>
      <c r="F8655" s="124" t="str">
        <f t="shared" si="1630"/>
        <v>0</v>
      </c>
      <c r="G8655" s="1">
        <f ca="1">(OFFSET(O8655,0,MATCH(Customer!$J$6,'CDH &amp; HDH'!$P$11:$X$11,0)))</f>
        <v>16</v>
      </c>
      <c r="H8655" s="1" t="str">
        <f t="shared" si="1631"/>
        <v>Heating</v>
      </c>
      <c r="I8655" s="1">
        <f ca="1">OFFSET(IF($H8655="Cooling",Customer!$C$25,Customer!$C$52),E8655,D8655)</f>
        <v>66</v>
      </c>
      <c r="J8655" s="1">
        <f ca="1">OFFSET(IF($H8655="Cooling",Customer!$L$25,Customer!$L$52),$E8655,$D8655)</f>
        <v>64</v>
      </c>
      <c r="K8655" s="16">
        <f t="shared" si="1632"/>
        <v>0</v>
      </c>
      <c r="L8655" s="16">
        <f t="shared" si="1633"/>
        <v>0</v>
      </c>
      <c r="M8655" s="17">
        <f t="shared" ca="1" si="1625"/>
        <v>50</v>
      </c>
      <c r="N8655" s="17">
        <f t="shared" ca="1" si="1626"/>
        <v>48</v>
      </c>
      <c r="O8655" s="4"/>
      <c r="P8655" s="4">
        <v>28</v>
      </c>
      <c r="Q8655" s="4">
        <v>21</v>
      </c>
      <c r="R8655" s="4">
        <v>3</v>
      </c>
      <c r="S8655" s="4">
        <v>33</v>
      </c>
      <c r="T8655" s="4">
        <v>14</v>
      </c>
      <c r="U8655" s="4">
        <v>31</v>
      </c>
      <c r="V8655" s="13">
        <v>16</v>
      </c>
      <c r="W8655" s="4">
        <v>24</v>
      </c>
      <c r="X8655" s="4">
        <v>26</v>
      </c>
      <c r="Y8655">
        <f t="shared" si="1634"/>
        <v>0</v>
      </c>
      <c r="Z8655">
        <f t="shared" si="1635"/>
        <v>0</v>
      </c>
    </row>
    <row r="8656" spans="2:26" x14ac:dyDescent="0.25">
      <c r="B8656" s="11">
        <f t="shared" si="1636"/>
        <v>44922.166666645702</v>
      </c>
      <c r="C8656" s="1">
        <f t="shared" si="1627"/>
        <v>12</v>
      </c>
      <c r="D8656" s="1">
        <f t="shared" si="1628"/>
        <v>2</v>
      </c>
      <c r="E8656" s="12">
        <f t="shared" si="1629"/>
        <v>5</v>
      </c>
      <c r="F8656" s="124" t="str">
        <f t="shared" si="1630"/>
        <v>0</v>
      </c>
      <c r="G8656" s="1">
        <f ca="1">(OFFSET(O8656,0,MATCH(Customer!$J$6,'CDH &amp; HDH'!$P$11:$X$11,0)))</f>
        <v>16</v>
      </c>
      <c r="H8656" s="1" t="str">
        <f t="shared" si="1631"/>
        <v>Heating</v>
      </c>
      <c r="I8656" s="1">
        <f ca="1">OFFSET(IF($H8656="Cooling",Customer!$C$25,Customer!$C$52),E8656,D8656)</f>
        <v>66</v>
      </c>
      <c r="J8656" s="1">
        <f ca="1">OFFSET(IF($H8656="Cooling",Customer!$L$25,Customer!$L$52),$E8656,$D8656)</f>
        <v>64</v>
      </c>
      <c r="K8656" s="16">
        <f t="shared" si="1632"/>
        <v>0</v>
      </c>
      <c r="L8656" s="16">
        <f t="shared" si="1633"/>
        <v>0</v>
      </c>
      <c r="M8656" s="17">
        <f t="shared" ca="1" si="1625"/>
        <v>50</v>
      </c>
      <c r="N8656" s="17">
        <f t="shared" ca="1" si="1626"/>
        <v>48</v>
      </c>
      <c r="O8656" s="4"/>
      <c r="P8656" s="4">
        <v>26</v>
      </c>
      <c r="Q8656" s="4">
        <v>21</v>
      </c>
      <c r="R8656" s="4">
        <v>4</v>
      </c>
      <c r="S8656" s="4">
        <v>33</v>
      </c>
      <c r="T8656" s="4">
        <v>16</v>
      </c>
      <c r="U8656" s="4">
        <v>30</v>
      </c>
      <c r="V8656" s="13">
        <v>16</v>
      </c>
      <c r="W8656" s="4">
        <v>23</v>
      </c>
      <c r="X8656" s="4">
        <v>25</v>
      </c>
      <c r="Y8656">
        <f t="shared" si="1634"/>
        <v>0</v>
      </c>
      <c r="Z8656">
        <f t="shared" si="1635"/>
        <v>0</v>
      </c>
    </row>
    <row r="8657" spans="2:26" x14ac:dyDescent="0.25">
      <c r="B8657" s="11">
        <f t="shared" si="1636"/>
        <v>44922.208333312366</v>
      </c>
      <c r="C8657" s="1">
        <f t="shared" si="1627"/>
        <v>12</v>
      </c>
      <c r="D8657" s="1">
        <f t="shared" si="1628"/>
        <v>2</v>
      </c>
      <c r="E8657" s="12">
        <f t="shared" si="1629"/>
        <v>6</v>
      </c>
      <c r="F8657" s="124" t="str">
        <f t="shared" si="1630"/>
        <v>0</v>
      </c>
      <c r="G8657" s="1">
        <f ca="1">(OFFSET(O8657,0,MATCH(Customer!$J$6,'CDH &amp; HDH'!$P$11:$X$11,0)))</f>
        <v>16</v>
      </c>
      <c r="H8657" s="1" t="str">
        <f t="shared" si="1631"/>
        <v>Heating</v>
      </c>
      <c r="I8657" s="1">
        <f ca="1">OFFSET(IF($H8657="Cooling",Customer!$C$25,Customer!$C$52),E8657,D8657)</f>
        <v>66</v>
      </c>
      <c r="J8657" s="1">
        <f ca="1">OFFSET(IF($H8657="Cooling",Customer!$L$25,Customer!$L$52),$E8657,$D8657)</f>
        <v>64</v>
      </c>
      <c r="K8657" s="16">
        <f t="shared" si="1632"/>
        <v>0</v>
      </c>
      <c r="L8657" s="16">
        <f t="shared" si="1633"/>
        <v>0</v>
      </c>
      <c r="M8657" s="17">
        <f t="shared" ca="1" si="1625"/>
        <v>50</v>
      </c>
      <c r="N8657" s="17">
        <f t="shared" ca="1" si="1626"/>
        <v>48</v>
      </c>
      <c r="O8657" s="4"/>
      <c r="P8657" s="4">
        <v>26</v>
      </c>
      <c r="Q8657" s="4">
        <v>22</v>
      </c>
      <c r="R8657" s="4">
        <v>4</v>
      </c>
      <c r="S8657" s="4">
        <v>34</v>
      </c>
      <c r="T8657" s="4">
        <v>16</v>
      </c>
      <c r="U8657" s="4">
        <v>30</v>
      </c>
      <c r="V8657" s="13">
        <v>16</v>
      </c>
      <c r="W8657" s="4">
        <v>21</v>
      </c>
      <c r="X8657" s="4">
        <v>26</v>
      </c>
      <c r="Y8657">
        <f t="shared" si="1634"/>
        <v>0</v>
      </c>
      <c r="Z8657">
        <f t="shared" si="1635"/>
        <v>0</v>
      </c>
    </row>
    <row r="8658" spans="2:26" x14ac:dyDescent="0.25">
      <c r="B8658" s="11">
        <f t="shared" si="1636"/>
        <v>44922.249999979031</v>
      </c>
      <c r="C8658" s="1">
        <f t="shared" si="1627"/>
        <v>12</v>
      </c>
      <c r="D8658" s="1">
        <f t="shared" si="1628"/>
        <v>2</v>
      </c>
      <c r="E8658" s="12">
        <f t="shared" si="1629"/>
        <v>7</v>
      </c>
      <c r="F8658" s="124" t="str">
        <f t="shared" si="1630"/>
        <v>0</v>
      </c>
      <c r="G8658" s="1">
        <f ca="1">(OFFSET(O8658,0,MATCH(Customer!$J$6,'CDH &amp; HDH'!$P$11:$X$11,0)))</f>
        <v>16</v>
      </c>
      <c r="H8658" s="1" t="str">
        <f t="shared" si="1631"/>
        <v>Heating</v>
      </c>
      <c r="I8658" s="1">
        <f ca="1">OFFSET(IF($H8658="Cooling",Customer!$C$25,Customer!$C$52),E8658,D8658)</f>
        <v>66</v>
      </c>
      <c r="J8658" s="1">
        <f ca="1">OFFSET(IF($H8658="Cooling",Customer!$L$25,Customer!$L$52),$E8658,$D8658)</f>
        <v>64</v>
      </c>
      <c r="K8658" s="16">
        <f t="shared" si="1632"/>
        <v>0</v>
      </c>
      <c r="L8658" s="16">
        <f t="shared" si="1633"/>
        <v>0</v>
      </c>
      <c r="M8658" s="17">
        <f t="shared" ca="1" si="1625"/>
        <v>50</v>
      </c>
      <c r="N8658" s="17">
        <f t="shared" ca="1" si="1626"/>
        <v>48</v>
      </c>
      <c r="O8658" s="4"/>
      <c r="P8658" s="4">
        <v>26</v>
      </c>
      <c r="Q8658" s="4">
        <v>22</v>
      </c>
      <c r="R8658" s="4">
        <v>5</v>
      </c>
      <c r="S8658" s="4">
        <v>34</v>
      </c>
      <c r="T8658" s="4">
        <v>15</v>
      </c>
      <c r="U8658" s="4">
        <v>29</v>
      </c>
      <c r="V8658" s="13">
        <v>16</v>
      </c>
      <c r="W8658" s="4">
        <v>21</v>
      </c>
      <c r="X8658" s="4">
        <v>26</v>
      </c>
      <c r="Y8658">
        <f t="shared" si="1634"/>
        <v>0</v>
      </c>
      <c r="Z8658">
        <f t="shared" si="1635"/>
        <v>0</v>
      </c>
    </row>
    <row r="8659" spans="2:26" x14ac:dyDescent="0.25">
      <c r="B8659" s="11">
        <f t="shared" si="1636"/>
        <v>44922.291666645695</v>
      </c>
      <c r="C8659" s="1">
        <f t="shared" si="1627"/>
        <v>12</v>
      </c>
      <c r="D8659" s="1">
        <f t="shared" si="1628"/>
        <v>2</v>
      </c>
      <c r="E8659" s="12">
        <f t="shared" si="1629"/>
        <v>8</v>
      </c>
      <c r="F8659" s="124" t="str">
        <f t="shared" si="1630"/>
        <v>0</v>
      </c>
      <c r="G8659" s="1">
        <f ca="1">(OFFSET(O8659,0,MATCH(Customer!$J$6,'CDH &amp; HDH'!$P$11:$X$11,0)))</f>
        <v>16</v>
      </c>
      <c r="H8659" s="1" t="str">
        <f t="shared" si="1631"/>
        <v>Heating</v>
      </c>
      <c r="I8659" s="1">
        <f ca="1">OFFSET(IF($H8659="Cooling",Customer!$C$25,Customer!$C$52),E8659,D8659)</f>
        <v>70</v>
      </c>
      <c r="J8659" s="1">
        <f ca="1">OFFSET(IF($H8659="Cooling",Customer!$L$25,Customer!$L$52),$E8659,$D8659)</f>
        <v>70</v>
      </c>
      <c r="K8659" s="16">
        <f t="shared" si="1632"/>
        <v>0</v>
      </c>
      <c r="L8659" s="16">
        <f t="shared" si="1633"/>
        <v>0</v>
      </c>
      <c r="M8659" s="17">
        <f t="shared" ca="1" si="1625"/>
        <v>54</v>
      </c>
      <c r="N8659" s="17">
        <f t="shared" ca="1" si="1626"/>
        <v>54</v>
      </c>
      <c r="O8659" s="4"/>
      <c r="P8659" s="4">
        <v>26</v>
      </c>
      <c r="Q8659" s="4">
        <v>22</v>
      </c>
      <c r="R8659" s="4">
        <v>6</v>
      </c>
      <c r="S8659" s="4">
        <v>34</v>
      </c>
      <c r="T8659" s="4">
        <v>15</v>
      </c>
      <c r="U8659" s="4">
        <v>29</v>
      </c>
      <c r="V8659" s="13">
        <v>16</v>
      </c>
      <c r="W8659" s="4">
        <v>21</v>
      </c>
      <c r="X8659" s="4">
        <v>25</v>
      </c>
      <c r="Y8659">
        <f t="shared" si="1634"/>
        <v>0</v>
      </c>
      <c r="Z8659">
        <f t="shared" si="1635"/>
        <v>0</v>
      </c>
    </row>
    <row r="8660" spans="2:26" x14ac:dyDescent="0.25">
      <c r="B8660" s="11">
        <f t="shared" si="1636"/>
        <v>44922.333333312359</v>
      </c>
      <c r="C8660" s="1">
        <f t="shared" si="1627"/>
        <v>12</v>
      </c>
      <c r="D8660" s="1">
        <f t="shared" si="1628"/>
        <v>2</v>
      </c>
      <c r="E8660" s="12">
        <f t="shared" si="1629"/>
        <v>9</v>
      </c>
      <c r="F8660" s="124" t="str">
        <f t="shared" si="1630"/>
        <v>0</v>
      </c>
      <c r="G8660" s="1">
        <f ca="1">(OFFSET(O8660,0,MATCH(Customer!$J$6,'CDH &amp; HDH'!$P$11:$X$11,0)))</f>
        <v>17</v>
      </c>
      <c r="H8660" s="1" t="str">
        <f t="shared" si="1631"/>
        <v>Heating</v>
      </c>
      <c r="I8660" s="1">
        <f ca="1">OFFSET(IF($H8660="Cooling",Customer!$C$25,Customer!$C$52),E8660,D8660)</f>
        <v>70</v>
      </c>
      <c r="J8660" s="1">
        <f ca="1">OFFSET(IF($H8660="Cooling",Customer!$L$25,Customer!$L$52),$E8660,$D8660)</f>
        <v>70</v>
      </c>
      <c r="K8660" s="16">
        <f t="shared" si="1632"/>
        <v>0</v>
      </c>
      <c r="L8660" s="16">
        <f t="shared" si="1633"/>
        <v>0</v>
      </c>
      <c r="M8660" s="17">
        <f t="shared" ca="1" si="1625"/>
        <v>53</v>
      </c>
      <c r="N8660" s="17">
        <f t="shared" ca="1" si="1626"/>
        <v>53</v>
      </c>
      <c r="O8660" s="4"/>
      <c r="P8660" s="4">
        <v>27</v>
      </c>
      <c r="Q8660" s="4">
        <v>22</v>
      </c>
      <c r="R8660" s="4">
        <v>8</v>
      </c>
      <c r="S8660" s="4">
        <v>33</v>
      </c>
      <c r="T8660" s="4">
        <v>14</v>
      </c>
      <c r="U8660" s="4">
        <v>30</v>
      </c>
      <c r="V8660" s="13">
        <v>17</v>
      </c>
      <c r="W8660" s="4">
        <v>21</v>
      </c>
      <c r="X8660" s="4">
        <v>25</v>
      </c>
      <c r="Y8660">
        <f t="shared" si="1634"/>
        <v>0</v>
      </c>
      <c r="Z8660">
        <f t="shared" si="1635"/>
        <v>0</v>
      </c>
    </row>
    <row r="8661" spans="2:26" x14ac:dyDescent="0.25">
      <c r="B8661" s="11">
        <f t="shared" si="1636"/>
        <v>44922.374999979023</v>
      </c>
      <c r="C8661" s="1">
        <f t="shared" si="1627"/>
        <v>12</v>
      </c>
      <c r="D8661" s="1">
        <f t="shared" si="1628"/>
        <v>2</v>
      </c>
      <c r="E8661" s="12">
        <f t="shared" si="1629"/>
        <v>10</v>
      </c>
      <c r="F8661" s="124" t="str">
        <f t="shared" si="1630"/>
        <v>0</v>
      </c>
      <c r="G8661" s="1">
        <f ca="1">(OFFSET(O8661,0,MATCH(Customer!$J$6,'CDH &amp; HDH'!$P$11:$X$11,0)))</f>
        <v>21</v>
      </c>
      <c r="H8661" s="1" t="str">
        <f t="shared" si="1631"/>
        <v>Heating</v>
      </c>
      <c r="I8661" s="1">
        <f ca="1">OFFSET(IF($H8661="Cooling",Customer!$C$25,Customer!$C$52),E8661,D8661)</f>
        <v>70</v>
      </c>
      <c r="J8661" s="1">
        <f ca="1">OFFSET(IF($H8661="Cooling",Customer!$L$25,Customer!$L$52),$E8661,$D8661)</f>
        <v>70</v>
      </c>
      <c r="K8661" s="16">
        <f t="shared" si="1632"/>
        <v>0</v>
      </c>
      <c r="L8661" s="16">
        <f t="shared" si="1633"/>
        <v>0</v>
      </c>
      <c r="M8661" s="17">
        <f t="shared" ca="1" si="1625"/>
        <v>49</v>
      </c>
      <c r="N8661" s="17">
        <f t="shared" ca="1" si="1626"/>
        <v>49</v>
      </c>
      <c r="O8661" s="4"/>
      <c r="P8661" s="4">
        <v>29</v>
      </c>
      <c r="Q8661" s="4">
        <v>23</v>
      </c>
      <c r="R8661" s="4">
        <v>9</v>
      </c>
      <c r="S8661" s="4">
        <v>32</v>
      </c>
      <c r="T8661" s="4">
        <v>17</v>
      </c>
      <c r="U8661" s="4">
        <v>32</v>
      </c>
      <c r="V8661" s="13">
        <v>21</v>
      </c>
      <c r="W8661" s="4">
        <v>23</v>
      </c>
      <c r="X8661" s="4">
        <v>24</v>
      </c>
      <c r="Y8661">
        <f t="shared" si="1634"/>
        <v>0</v>
      </c>
      <c r="Z8661">
        <f t="shared" si="1635"/>
        <v>0</v>
      </c>
    </row>
    <row r="8662" spans="2:26" x14ac:dyDescent="0.25">
      <c r="B8662" s="11">
        <f t="shared" si="1636"/>
        <v>44922.416666645688</v>
      </c>
      <c r="C8662" s="1">
        <f t="shared" si="1627"/>
        <v>12</v>
      </c>
      <c r="D8662" s="1">
        <f t="shared" si="1628"/>
        <v>2</v>
      </c>
      <c r="E8662" s="12">
        <f t="shared" si="1629"/>
        <v>11</v>
      </c>
      <c r="F8662" s="124" t="str">
        <f t="shared" si="1630"/>
        <v>0</v>
      </c>
      <c r="G8662" s="1">
        <f ca="1">(OFFSET(O8662,0,MATCH(Customer!$J$6,'CDH &amp; HDH'!$P$11:$X$11,0)))</f>
        <v>18</v>
      </c>
      <c r="H8662" s="1" t="str">
        <f t="shared" si="1631"/>
        <v>Heating</v>
      </c>
      <c r="I8662" s="1">
        <f ca="1">OFFSET(IF($H8662="Cooling",Customer!$C$25,Customer!$C$52),E8662,D8662)</f>
        <v>70</v>
      </c>
      <c r="J8662" s="1">
        <f ca="1">OFFSET(IF($H8662="Cooling",Customer!$L$25,Customer!$L$52),$E8662,$D8662)</f>
        <v>70</v>
      </c>
      <c r="K8662" s="16">
        <f t="shared" si="1632"/>
        <v>0</v>
      </c>
      <c r="L8662" s="16">
        <f t="shared" si="1633"/>
        <v>0</v>
      </c>
      <c r="M8662" s="17">
        <f t="shared" ca="1" si="1625"/>
        <v>52</v>
      </c>
      <c r="N8662" s="17">
        <f t="shared" ca="1" si="1626"/>
        <v>52</v>
      </c>
      <c r="O8662" s="4"/>
      <c r="P8662" s="4">
        <v>30</v>
      </c>
      <c r="Q8662" s="4">
        <v>24</v>
      </c>
      <c r="R8662" s="4">
        <v>10</v>
      </c>
      <c r="S8662" s="4">
        <v>34</v>
      </c>
      <c r="T8662" s="4">
        <v>19</v>
      </c>
      <c r="U8662" s="4">
        <v>32</v>
      </c>
      <c r="V8662" s="13">
        <v>18</v>
      </c>
      <c r="W8662" s="4">
        <v>24</v>
      </c>
      <c r="X8662" s="4">
        <v>25</v>
      </c>
      <c r="Y8662">
        <f t="shared" si="1634"/>
        <v>0</v>
      </c>
      <c r="Z8662">
        <f t="shared" si="1635"/>
        <v>0</v>
      </c>
    </row>
    <row r="8663" spans="2:26" x14ac:dyDescent="0.25">
      <c r="B8663" s="11">
        <f t="shared" si="1636"/>
        <v>44922.458333312352</v>
      </c>
      <c r="C8663" s="1">
        <f t="shared" si="1627"/>
        <v>12</v>
      </c>
      <c r="D8663" s="1">
        <f t="shared" si="1628"/>
        <v>2</v>
      </c>
      <c r="E8663" s="12">
        <f t="shared" si="1629"/>
        <v>12</v>
      </c>
      <c r="F8663" s="124" t="str">
        <f t="shared" si="1630"/>
        <v>0</v>
      </c>
      <c r="G8663" s="1">
        <f ca="1">(OFFSET(O8663,0,MATCH(Customer!$J$6,'CDH &amp; HDH'!$P$11:$X$11,0)))</f>
        <v>20</v>
      </c>
      <c r="H8663" s="1" t="str">
        <f t="shared" si="1631"/>
        <v>Heating</v>
      </c>
      <c r="I8663" s="1">
        <f ca="1">OFFSET(IF($H8663="Cooling",Customer!$C$25,Customer!$C$52),E8663,D8663)</f>
        <v>70</v>
      </c>
      <c r="J8663" s="1">
        <f ca="1">OFFSET(IF($H8663="Cooling",Customer!$L$25,Customer!$L$52),$E8663,$D8663)</f>
        <v>70</v>
      </c>
      <c r="K8663" s="16">
        <f t="shared" si="1632"/>
        <v>0</v>
      </c>
      <c r="L8663" s="16">
        <f t="shared" si="1633"/>
        <v>0</v>
      </c>
      <c r="M8663" s="17">
        <f t="shared" ca="1" si="1625"/>
        <v>50</v>
      </c>
      <c r="N8663" s="17">
        <f t="shared" ca="1" si="1626"/>
        <v>50</v>
      </c>
      <c r="O8663" s="4"/>
      <c r="P8663" s="4">
        <v>30</v>
      </c>
      <c r="Q8663" s="4">
        <v>24</v>
      </c>
      <c r="R8663" s="4">
        <v>12</v>
      </c>
      <c r="S8663" s="4">
        <v>35</v>
      </c>
      <c r="T8663" s="4">
        <v>23</v>
      </c>
      <c r="U8663" s="4">
        <v>34</v>
      </c>
      <c r="V8663" s="13">
        <v>20</v>
      </c>
      <c r="W8663" s="4">
        <v>25</v>
      </c>
      <c r="X8663" s="4">
        <v>26</v>
      </c>
      <c r="Y8663">
        <f t="shared" si="1634"/>
        <v>0</v>
      </c>
      <c r="Z8663">
        <f t="shared" si="1635"/>
        <v>0</v>
      </c>
    </row>
    <row r="8664" spans="2:26" x14ac:dyDescent="0.25">
      <c r="B8664" s="11">
        <f t="shared" si="1636"/>
        <v>44922.499999979016</v>
      </c>
      <c r="C8664" s="1">
        <f t="shared" si="1627"/>
        <v>12</v>
      </c>
      <c r="D8664" s="1">
        <f t="shared" si="1628"/>
        <v>2</v>
      </c>
      <c r="E8664" s="12">
        <f t="shared" si="1629"/>
        <v>13</v>
      </c>
      <c r="F8664" s="124" t="str">
        <f t="shared" si="1630"/>
        <v>0</v>
      </c>
      <c r="G8664" s="1">
        <f ca="1">(OFFSET(O8664,0,MATCH(Customer!$J$6,'CDH &amp; HDH'!$P$11:$X$11,0)))</f>
        <v>20</v>
      </c>
      <c r="H8664" s="1" t="str">
        <f t="shared" si="1631"/>
        <v>Heating</v>
      </c>
      <c r="I8664" s="1">
        <f ca="1">OFFSET(IF($H8664="Cooling",Customer!$C$25,Customer!$C$52),E8664,D8664)</f>
        <v>70</v>
      </c>
      <c r="J8664" s="1">
        <f ca="1">OFFSET(IF($H8664="Cooling",Customer!$L$25,Customer!$L$52),$E8664,$D8664)</f>
        <v>70</v>
      </c>
      <c r="K8664" s="16">
        <f t="shared" si="1632"/>
        <v>0</v>
      </c>
      <c r="L8664" s="16">
        <f t="shared" si="1633"/>
        <v>0</v>
      </c>
      <c r="M8664" s="17">
        <f t="shared" ca="1" si="1625"/>
        <v>50</v>
      </c>
      <c r="N8664" s="17">
        <f t="shared" ca="1" si="1626"/>
        <v>50</v>
      </c>
      <c r="O8664" s="4"/>
      <c r="P8664" s="4">
        <v>30</v>
      </c>
      <c r="Q8664" s="4">
        <v>25</v>
      </c>
      <c r="R8664" s="4">
        <v>13</v>
      </c>
      <c r="S8664" s="4">
        <v>36</v>
      </c>
      <c r="T8664" s="4">
        <v>27</v>
      </c>
      <c r="U8664" s="4">
        <v>33</v>
      </c>
      <c r="V8664" s="13">
        <v>20</v>
      </c>
      <c r="W8664" s="4">
        <v>25</v>
      </c>
      <c r="X8664" s="4">
        <v>27</v>
      </c>
      <c r="Y8664">
        <f t="shared" si="1634"/>
        <v>0</v>
      </c>
      <c r="Z8664">
        <f t="shared" si="1635"/>
        <v>0</v>
      </c>
    </row>
    <row r="8665" spans="2:26" x14ac:dyDescent="0.25">
      <c r="B8665" s="11">
        <f t="shared" si="1636"/>
        <v>44922.54166664568</v>
      </c>
      <c r="C8665" s="1">
        <f t="shared" si="1627"/>
        <v>12</v>
      </c>
      <c r="D8665" s="1">
        <f t="shared" si="1628"/>
        <v>2</v>
      </c>
      <c r="E8665" s="12">
        <f t="shared" si="1629"/>
        <v>14</v>
      </c>
      <c r="F8665" s="124" t="str">
        <f t="shared" si="1630"/>
        <v>0</v>
      </c>
      <c r="G8665" s="1">
        <f ca="1">(OFFSET(O8665,0,MATCH(Customer!$J$6,'CDH &amp; HDH'!$P$11:$X$11,0)))</f>
        <v>19</v>
      </c>
      <c r="H8665" s="1" t="str">
        <f t="shared" si="1631"/>
        <v>Heating</v>
      </c>
      <c r="I8665" s="1">
        <f ca="1">OFFSET(IF($H8665="Cooling",Customer!$C$25,Customer!$C$52),E8665,D8665)</f>
        <v>70</v>
      </c>
      <c r="J8665" s="1">
        <f ca="1">OFFSET(IF($H8665="Cooling",Customer!$L$25,Customer!$L$52),$E8665,$D8665)</f>
        <v>70</v>
      </c>
      <c r="K8665" s="16">
        <f t="shared" si="1632"/>
        <v>0</v>
      </c>
      <c r="L8665" s="16">
        <f t="shared" si="1633"/>
        <v>0</v>
      </c>
      <c r="M8665" s="17">
        <f t="shared" ca="1" si="1625"/>
        <v>51</v>
      </c>
      <c r="N8665" s="17">
        <f t="shared" ca="1" si="1626"/>
        <v>51</v>
      </c>
      <c r="O8665" s="4"/>
      <c r="P8665" s="4">
        <v>30</v>
      </c>
      <c r="Q8665" s="4">
        <v>24</v>
      </c>
      <c r="R8665" s="4">
        <v>12</v>
      </c>
      <c r="S8665" s="4">
        <v>36</v>
      </c>
      <c r="T8665" s="4">
        <v>26</v>
      </c>
      <c r="U8665" s="4">
        <v>34</v>
      </c>
      <c r="V8665" s="13">
        <v>19</v>
      </c>
      <c r="W8665" s="4">
        <v>25</v>
      </c>
      <c r="X8665" s="4">
        <v>28</v>
      </c>
      <c r="Y8665">
        <f t="shared" si="1634"/>
        <v>0</v>
      </c>
      <c r="Z8665">
        <f t="shared" si="1635"/>
        <v>0</v>
      </c>
    </row>
    <row r="8666" spans="2:26" x14ac:dyDescent="0.25">
      <c r="B8666" s="11">
        <f t="shared" si="1636"/>
        <v>44922.583333312345</v>
      </c>
      <c r="C8666" s="1">
        <f t="shared" si="1627"/>
        <v>12</v>
      </c>
      <c r="D8666" s="1">
        <f t="shared" si="1628"/>
        <v>2</v>
      </c>
      <c r="E8666" s="12">
        <f t="shared" si="1629"/>
        <v>15</v>
      </c>
      <c r="F8666" s="124" t="str">
        <f t="shared" si="1630"/>
        <v>0</v>
      </c>
      <c r="G8666" s="1">
        <f ca="1">(OFFSET(O8666,0,MATCH(Customer!$J$6,'CDH &amp; HDH'!$P$11:$X$11,0)))</f>
        <v>19</v>
      </c>
      <c r="H8666" s="1" t="str">
        <f t="shared" si="1631"/>
        <v>Heating</v>
      </c>
      <c r="I8666" s="1">
        <f ca="1">OFFSET(IF($H8666="Cooling",Customer!$C$25,Customer!$C$52),E8666,D8666)</f>
        <v>70</v>
      </c>
      <c r="J8666" s="1">
        <f ca="1">OFFSET(IF($H8666="Cooling",Customer!$L$25,Customer!$L$52),$E8666,$D8666)</f>
        <v>70</v>
      </c>
      <c r="K8666" s="16">
        <f t="shared" si="1632"/>
        <v>0</v>
      </c>
      <c r="L8666" s="16">
        <f t="shared" si="1633"/>
        <v>0</v>
      </c>
      <c r="M8666" s="17">
        <f t="shared" ca="1" si="1625"/>
        <v>51</v>
      </c>
      <c r="N8666" s="17">
        <f t="shared" ca="1" si="1626"/>
        <v>51</v>
      </c>
      <c r="O8666" s="4"/>
      <c r="P8666" s="4">
        <v>29</v>
      </c>
      <c r="Q8666" s="4">
        <v>23</v>
      </c>
      <c r="R8666" s="4">
        <v>12</v>
      </c>
      <c r="S8666" s="4">
        <v>37</v>
      </c>
      <c r="T8666" s="4">
        <v>26</v>
      </c>
      <c r="U8666" s="4">
        <v>33</v>
      </c>
      <c r="V8666" s="13">
        <v>19</v>
      </c>
      <c r="W8666" s="4">
        <v>24</v>
      </c>
      <c r="X8666" s="4">
        <v>28</v>
      </c>
      <c r="Y8666">
        <f t="shared" si="1634"/>
        <v>0</v>
      </c>
      <c r="Z8666">
        <f t="shared" si="1635"/>
        <v>0</v>
      </c>
    </row>
    <row r="8667" spans="2:26" x14ac:dyDescent="0.25">
      <c r="B8667" s="11">
        <f t="shared" si="1636"/>
        <v>44922.624999979009</v>
      </c>
      <c r="C8667" s="1">
        <f t="shared" si="1627"/>
        <v>12</v>
      </c>
      <c r="D8667" s="1">
        <f t="shared" si="1628"/>
        <v>2</v>
      </c>
      <c r="E8667" s="12">
        <f t="shared" si="1629"/>
        <v>16</v>
      </c>
      <c r="F8667" s="124" t="str">
        <f t="shared" si="1630"/>
        <v>0</v>
      </c>
      <c r="G8667" s="1">
        <f ca="1">(OFFSET(O8667,0,MATCH(Customer!$J$6,'CDH &amp; HDH'!$P$11:$X$11,0)))</f>
        <v>17</v>
      </c>
      <c r="H8667" s="1" t="str">
        <f t="shared" si="1631"/>
        <v>Heating</v>
      </c>
      <c r="I8667" s="1">
        <f ca="1">OFFSET(IF($H8667="Cooling",Customer!$C$25,Customer!$C$52),E8667,D8667)</f>
        <v>70</v>
      </c>
      <c r="J8667" s="1">
        <f ca="1">OFFSET(IF($H8667="Cooling",Customer!$L$25,Customer!$L$52),$E8667,$D8667)</f>
        <v>70</v>
      </c>
      <c r="K8667" s="16">
        <f t="shared" si="1632"/>
        <v>0</v>
      </c>
      <c r="L8667" s="16">
        <f t="shared" si="1633"/>
        <v>0</v>
      </c>
      <c r="M8667" s="17">
        <f t="shared" ca="1" si="1625"/>
        <v>53</v>
      </c>
      <c r="N8667" s="17">
        <f t="shared" ca="1" si="1626"/>
        <v>53</v>
      </c>
      <c r="O8667" s="4"/>
      <c r="P8667" s="4">
        <v>27</v>
      </c>
      <c r="Q8667" s="4">
        <v>23</v>
      </c>
      <c r="R8667" s="4">
        <v>11</v>
      </c>
      <c r="S8667" s="4">
        <v>37</v>
      </c>
      <c r="T8667" s="4">
        <v>27</v>
      </c>
      <c r="U8667" s="4">
        <v>32</v>
      </c>
      <c r="V8667" s="13">
        <v>17</v>
      </c>
      <c r="W8667" s="4">
        <v>24</v>
      </c>
      <c r="X8667" s="4">
        <v>28</v>
      </c>
      <c r="Y8667">
        <f t="shared" si="1634"/>
        <v>0</v>
      </c>
      <c r="Z8667">
        <f t="shared" si="1635"/>
        <v>0</v>
      </c>
    </row>
    <row r="8668" spans="2:26" x14ac:dyDescent="0.25">
      <c r="B8668" s="11">
        <f t="shared" si="1636"/>
        <v>44922.666666645673</v>
      </c>
      <c r="C8668" s="1">
        <f t="shared" si="1627"/>
        <v>12</v>
      </c>
      <c r="D8668" s="1">
        <f t="shared" si="1628"/>
        <v>2</v>
      </c>
      <c r="E8668" s="12">
        <f t="shared" si="1629"/>
        <v>17</v>
      </c>
      <c r="F8668" s="124" t="str">
        <f t="shared" si="1630"/>
        <v>0</v>
      </c>
      <c r="G8668" s="1">
        <f ca="1">(OFFSET(O8668,0,MATCH(Customer!$J$6,'CDH &amp; HDH'!$P$11:$X$11,0)))</f>
        <v>16</v>
      </c>
      <c r="H8668" s="1" t="str">
        <f t="shared" si="1631"/>
        <v>Heating</v>
      </c>
      <c r="I8668" s="1">
        <f ca="1">OFFSET(IF($H8668="Cooling",Customer!$C$25,Customer!$C$52),E8668,D8668)</f>
        <v>70</v>
      </c>
      <c r="J8668" s="1">
        <f ca="1">OFFSET(IF($H8668="Cooling",Customer!$L$25,Customer!$L$52),$E8668,$D8668)</f>
        <v>70</v>
      </c>
      <c r="K8668" s="16">
        <f t="shared" si="1632"/>
        <v>0</v>
      </c>
      <c r="L8668" s="16">
        <f t="shared" si="1633"/>
        <v>0</v>
      </c>
      <c r="M8668" s="17">
        <f t="shared" ca="1" si="1625"/>
        <v>54</v>
      </c>
      <c r="N8668" s="17">
        <f t="shared" ca="1" si="1626"/>
        <v>54</v>
      </c>
      <c r="O8668" s="4"/>
      <c r="P8668" s="4">
        <v>26</v>
      </c>
      <c r="Q8668" s="4">
        <v>22</v>
      </c>
      <c r="R8668" s="4">
        <v>8</v>
      </c>
      <c r="S8668" s="4">
        <v>37</v>
      </c>
      <c r="T8668" s="4">
        <v>26</v>
      </c>
      <c r="U8668" s="4">
        <v>30</v>
      </c>
      <c r="V8668" s="13">
        <v>16</v>
      </c>
      <c r="W8668" s="4">
        <v>23</v>
      </c>
      <c r="X8668" s="4">
        <v>28</v>
      </c>
      <c r="Y8668">
        <f t="shared" si="1634"/>
        <v>0</v>
      </c>
      <c r="Z8668">
        <f t="shared" si="1635"/>
        <v>0</v>
      </c>
    </row>
    <row r="8669" spans="2:26" x14ac:dyDescent="0.25">
      <c r="B8669" s="11">
        <f t="shared" si="1636"/>
        <v>44922.708333312337</v>
      </c>
      <c r="C8669" s="1">
        <f t="shared" si="1627"/>
        <v>12</v>
      </c>
      <c r="D8669" s="1">
        <f t="shared" si="1628"/>
        <v>2</v>
      </c>
      <c r="E8669" s="12">
        <f t="shared" si="1629"/>
        <v>18</v>
      </c>
      <c r="F8669" s="124" t="str">
        <f t="shared" si="1630"/>
        <v>0</v>
      </c>
      <c r="G8669" s="1">
        <f ca="1">(OFFSET(O8669,0,MATCH(Customer!$J$6,'CDH &amp; HDH'!$P$11:$X$11,0)))</f>
        <v>14</v>
      </c>
      <c r="H8669" s="1" t="str">
        <f t="shared" si="1631"/>
        <v>Heating</v>
      </c>
      <c r="I8669" s="1">
        <f ca="1">OFFSET(IF($H8669="Cooling",Customer!$C$25,Customer!$C$52),E8669,D8669)</f>
        <v>70</v>
      </c>
      <c r="J8669" s="1">
        <f ca="1">OFFSET(IF($H8669="Cooling",Customer!$L$25,Customer!$L$52),$E8669,$D8669)</f>
        <v>70</v>
      </c>
      <c r="K8669" s="16">
        <f t="shared" si="1632"/>
        <v>0</v>
      </c>
      <c r="L8669" s="16">
        <f t="shared" si="1633"/>
        <v>0</v>
      </c>
      <c r="M8669" s="17">
        <f t="shared" ca="1" si="1625"/>
        <v>56</v>
      </c>
      <c r="N8669" s="17">
        <f t="shared" ca="1" si="1626"/>
        <v>56</v>
      </c>
      <c r="O8669" s="4"/>
      <c r="P8669" s="4">
        <v>25</v>
      </c>
      <c r="Q8669" s="4">
        <v>20</v>
      </c>
      <c r="R8669" s="4">
        <v>6</v>
      </c>
      <c r="S8669" s="4">
        <v>36</v>
      </c>
      <c r="T8669" s="4">
        <v>23</v>
      </c>
      <c r="U8669" s="4">
        <v>28</v>
      </c>
      <c r="V8669" s="13">
        <v>14</v>
      </c>
      <c r="W8669" s="4">
        <v>22</v>
      </c>
      <c r="X8669" s="4">
        <v>26</v>
      </c>
      <c r="Y8669">
        <f t="shared" si="1634"/>
        <v>0</v>
      </c>
      <c r="Z8669">
        <f t="shared" si="1635"/>
        <v>0</v>
      </c>
    </row>
    <row r="8670" spans="2:26" x14ac:dyDescent="0.25">
      <c r="B8670" s="11">
        <f t="shared" si="1636"/>
        <v>44922.749999979002</v>
      </c>
      <c r="C8670" s="1">
        <f t="shared" si="1627"/>
        <v>12</v>
      </c>
      <c r="D8670" s="1">
        <f t="shared" si="1628"/>
        <v>2</v>
      </c>
      <c r="E8670" s="12">
        <f t="shared" si="1629"/>
        <v>19</v>
      </c>
      <c r="F8670" s="124" t="str">
        <f t="shared" si="1630"/>
        <v>0</v>
      </c>
      <c r="G8670" s="1">
        <f ca="1">(OFFSET(O8670,0,MATCH(Customer!$J$6,'CDH &amp; HDH'!$P$11:$X$11,0)))</f>
        <v>14</v>
      </c>
      <c r="H8670" s="1" t="str">
        <f t="shared" si="1631"/>
        <v>Heating</v>
      </c>
      <c r="I8670" s="1">
        <f ca="1">OFFSET(IF($H8670="Cooling",Customer!$C$25,Customer!$C$52),E8670,D8670)</f>
        <v>66</v>
      </c>
      <c r="J8670" s="1">
        <f ca="1">OFFSET(IF($H8670="Cooling",Customer!$L$25,Customer!$L$52),$E8670,$D8670)</f>
        <v>64</v>
      </c>
      <c r="K8670" s="16">
        <f t="shared" si="1632"/>
        <v>0</v>
      </c>
      <c r="L8670" s="16">
        <f t="shared" si="1633"/>
        <v>0</v>
      </c>
      <c r="M8670" s="17">
        <f t="shared" ca="1" si="1625"/>
        <v>52</v>
      </c>
      <c r="N8670" s="17">
        <f t="shared" ca="1" si="1626"/>
        <v>50</v>
      </c>
      <c r="O8670" s="4"/>
      <c r="P8670" s="4">
        <v>25</v>
      </c>
      <c r="Q8670" s="4">
        <v>20</v>
      </c>
      <c r="R8670" s="4">
        <v>3</v>
      </c>
      <c r="S8670" s="4">
        <v>36</v>
      </c>
      <c r="T8670" s="4">
        <v>22</v>
      </c>
      <c r="U8670" s="4">
        <v>28</v>
      </c>
      <c r="V8670" s="13">
        <v>14</v>
      </c>
      <c r="W8670" s="4">
        <v>22</v>
      </c>
      <c r="X8670" s="4">
        <v>25</v>
      </c>
      <c r="Y8670">
        <f t="shared" si="1634"/>
        <v>0</v>
      </c>
      <c r="Z8670">
        <f t="shared" si="1635"/>
        <v>0</v>
      </c>
    </row>
    <row r="8671" spans="2:26" x14ac:dyDescent="0.25">
      <c r="B8671" s="11">
        <f t="shared" si="1636"/>
        <v>44922.791666645666</v>
      </c>
      <c r="C8671" s="1">
        <f t="shared" si="1627"/>
        <v>12</v>
      </c>
      <c r="D8671" s="1">
        <f t="shared" si="1628"/>
        <v>2</v>
      </c>
      <c r="E8671" s="12">
        <f t="shared" si="1629"/>
        <v>20</v>
      </c>
      <c r="F8671" s="124" t="str">
        <f t="shared" si="1630"/>
        <v>0</v>
      </c>
      <c r="G8671" s="1">
        <f ca="1">(OFFSET(O8671,0,MATCH(Customer!$J$6,'CDH &amp; HDH'!$P$11:$X$11,0)))</f>
        <v>13</v>
      </c>
      <c r="H8671" s="1" t="str">
        <f t="shared" si="1631"/>
        <v>Heating</v>
      </c>
      <c r="I8671" s="1">
        <f ca="1">OFFSET(IF($H8671="Cooling",Customer!$C$25,Customer!$C$52),E8671,D8671)</f>
        <v>66</v>
      </c>
      <c r="J8671" s="1">
        <f ca="1">OFFSET(IF($H8671="Cooling",Customer!$L$25,Customer!$L$52),$E8671,$D8671)</f>
        <v>64</v>
      </c>
      <c r="K8671" s="16">
        <f t="shared" si="1632"/>
        <v>0</v>
      </c>
      <c r="L8671" s="16">
        <f t="shared" si="1633"/>
        <v>0</v>
      </c>
      <c r="M8671" s="17">
        <f t="shared" ca="1" si="1625"/>
        <v>53</v>
      </c>
      <c r="N8671" s="17">
        <f t="shared" ca="1" si="1626"/>
        <v>51</v>
      </c>
      <c r="O8671" s="4"/>
      <c r="P8671" s="4">
        <v>24</v>
      </c>
      <c r="Q8671" s="4">
        <v>19</v>
      </c>
      <c r="R8671" s="4">
        <v>3</v>
      </c>
      <c r="S8671" s="4">
        <v>35</v>
      </c>
      <c r="T8671" s="4">
        <v>19</v>
      </c>
      <c r="U8671" s="4">
        <v>27</v>
      </c>
      <c r="V8671" s="13">
        <v>13</v>
      </c>
      <c r="W8671" s="4">
        <v>20</v>
      </c>
      <c r="X8671" s="4">
        <v>25</v>
      </c>
      <c r="Y8671">
        <f t="shared" si="1634"/>
        <v>0</v>
      </c>
      <c r="Z8671">
        <f t="shared" si="1635"/>
        <v>0</v>
      </c>
    </row>
    <row r="8672" spans="2:26" x14ac:dyDescent="0.25">
      <c r="B8672" s="11">
        <f t="shared" si="1636"/>
        <v>44922.83333331233</v>
      </c>
      <c r="C8672" s="1">
        <f t="shared" si="1627"/>
        <v>12</v>
      </c>
      <c r="D8672" s="1">
        <f t="shared" si="1628"/>
        <v>2</v>
      </c>
      <c r="E8672" s="12">
        <f t="shared" si="1629"/>
        <v>21</v>
      </c>
      <c r="F8672" s="124" t="str">
        <f t="shared" si="1630"/>
        <v>0</v>
      </c>
      <c r="G8672" s="1">
        <f ca="1">(OFFSET(O8672,0,MATCH(Customer!$J$6,'CDH &amp; HDH'!$P$11:$X$11,0)))</f>
        <v>11</v>
      </c>
      <c r="H8672" s="1" t="str">
        <f t="shared" si="1631"/>
        <v>Heating</v>
      </c>
      <c r="I8672" s="1">
        <f ca="1">OFFSET(IF($H8672="Cooling",Customer!$C$25,Customer!$C$52),E8672,D8672)</f>
        <v>66</v>
      </c>
      <c r="J8672" s="1">
        <f ca="1">OFFSET(IF($H8672="Cooling",Customer!$L$25,Customer!$L$52),$E8672,$D8672)</f>
        <v>64</v>
      </c>
      <c r="K8672" s="16">
        <f t="shared" si="1632"/>
        <v>0</v>
      </c>
      <c r="L8672" s="16">
        <f t="shared" si="1633"/>
        <v>0</v>
      </c>
      <c r="M8672" s="17">
        <f t="shared" ca="1" si="1625"/>
        <v>55</v>
      </c>
      <c r="N8672" s="17">
        <f t="shared" ca="1" si="1626"/>
        <v>53</v>
      </c>
      <c r="O8672" s="4"/>
      <c r="P8672" s="4">
        <v>24</v>
      </c>
      <c r="Q8672" s="4">
        <v>18</v>
      </c>
      <c r="R8672" s="4">
        <v>2</v>
      </c>
      <c r="S8672" s="4">
        <v>35</v>
      </c>
      <c r="T8672" s="4">
        <v>18</v>
      </c>
      <c r="U8672" s="4">
        <v>26</v>
      </c>
      <c r="V8672" s="13">
        <v>11</v>
      </c>
      <c r="W8672" s="4">
        <v>20</v>
      </c>
      <c r="X8672" s="4">
        <v>26</v>
      </c>
      <c r="Y8672">
        <f t="shared" si="1634"/>
        <v>0</v>
      </c>
      <c r="Z8672">
        <f t="shared" si="1635"/>
        <v>0</v>
      </c>
    </row>
    <row r="8673" spans="2:26" x14ac:dyDescent="0.25">
      <c r="B8673" s="11">
        <f t="shared" si="1636"/>
        <v>44922.874999978994</v>
      </c>
      <c r="C8673" s="1">
        <f t="shared" si="1627"/>
        <v>12</v>
      </c>
      <c r="D8673" s="1">
        <f t="shared" si="1628"/>
        <v>2</v>
      </c>
      <c r="E8673" s="12">
        <f t="shared" si="1629"/>
        <v>22</v>
      </c>
      <c r="F8673" s="124" t="str">
        <f t="shared" si="1630"/>
        <v>0</v>
      </c>
      <c r="G8673" s="1">
        <f ca="1">(OFFSET(O8673,0,MATCH(Customer!$J$6,'CDH &amp; HDH'!$P$11:$X$11,0)))</f>
        <v>10</v>
      </c>
      <c r="H8673" s="1" t="str">
        <f t="shared" si="1631"/>
        <v>Heating</v>
      </c>
      <c r="I8673" s="1">
        <f ca="1">OFFSET(IF($H8673="Cooling",Customer!$C$25,Customer!$C$52),E8673,D8673)</f>
        <v>66</v>
      </c>
      <c r="J8673" s="1">
        <f ca="1">OFFSET(IF($H8673="Cooling",Customer!$L$25,Customer!$L$52),$E8673,$D8673)</f>
        <v>64</v>
      </c>
      <c r="K8673" s="16">
        <f t="shared" si="1632"/>
        <v>0</v>
      </c>
      <c r="L8673" s="16">
        <f t="shared" si="1633"/>
        <v>0</v>
      </c>
      <c r="M8673" s="17">
        <f t="shared" ca="1" si="1625"/>
        <v>56</v>
      </c>
      <c r="N8673" s="17">
        <f t="shared" ca="1" si="1626"/>
        <v>54</v>
      </c>
      <c r="O8673" s="4"/>
      <c r="P8673" s="4">
        <v>24</v>
      </c>
      <c r="Q8673" s="4">
        <v>18</v>
      </c>
      <c r="R8673" s="4">
        <v>2</v>
      </c>
      <c r="S8673" s="4">
        <v>34</v>
      </c>
      <c r="T8673" s="4">
        <v>18</v>
      </c>
      <c r="U8673" s="4">
        <v>26</v>
      </c>
      <c r="V8673" s="13">
        <v>10</v>
      </c>
      <c r="W8673" s="4">
        <v>19</v>
      </c>
      <c r="X8673" s="4">
        <v>24</v>
      </c>
      <c r="Y8673">
        <f t="shared" si="1634"/>
        <v>0</v>
      </c>
      <c r="Z8673">
        <f t="shared" si="1635"/>
        <v>0</v>
      </c>
    </row>
    <row r="8674" spans="2:26" x14ac:dyDescent="0.25">
      <c r="B8674" s="11">
        <f t="shared" si="1636"/>
        <v>44922.916666645659</v>
      </c>
      <c r="C8674" s="1">
        <f t="shared" si="1627"/>
        <v>12</v>
      </c>
      <c r="D8674" s="1">
        <f t="shared" si="1628"/>
        <v>2</v>
      </c>
      <c r="E8674" s="12">
        <f t="shared" si="1629"/>
        <v>23</v>
      </c>
      <c r="F8674" s="124" t="str">
        <f t="shared" si="1630"/>
        <v>0</v>
      </c>
      <c r="G8674" s="1">
        <f ca="1">(OFFSET(O8674,0,MATCH(Customer!$J$6,'CDH &amp; HDH'!$P$11:$X$11,0)))</f>
        <v>8</v>
      </c>
      <c r="H8674" s="1" t="str">
        <f t="shared" si="1631"/>
        <v>Heating</v>
      </c>
      <c r="I8674" s="1">
        <f ca="1">OFFSET(IF($H8674="Cooling",Customer!$C$25,Customer!$C$52),E8674,D8674)</f>
        <v>66</v>
      </c>
      <c r="J8674" s="1">
        <f ca="1">OFFSET(IF($H8674="Cooling",Customer!$L$25,Customer!$L$52),$E8674,$D8674)</f>
        <v>64</v>
      </c>
      <c r="K8674" s="16">
        <f t="shared" si="1632"/>
        <v>0</v>
      </c>
      <c r="L8674" s="16">
        <f t="shared" si="1633"/>
        <v>0</v>
      </c>
      <c r="M8674" s="17">
        <f t="shared" ca="1" si="1625"/>
        <v>58</v>
      </c>
      <c r="N8674" s="17">
        <f t="shared" ca="1" si="1626"/>
        <v>56</v>
      </c>
      <c r="O8674" s="4"/>
      <c r="P8674" s="4">
        <v>22</v>
      </c>
      <c r="Q8674" s="4">
        <v>18</v>
      </c>
      <c r="R8674" s="4">
        <v>2</v>
      </c>
      <c r="S8674" s="4">
        <v>32</v>
      </c>
      <c r="T8674" s="4">
        <v>19</v>
      </c>
      <c r="U8674" s="4">
        <v>26</v>
      </c>
      <c r="V8674" s="13">
        <v>8</v>
      </c>
      <c r="W8674" s="4">
        <v>18</v>
      </c>
      <c r="X8674" s="4">
        <v>24</v>
      </c>
      <c r="Y8674">
        <f t="shared" si="1634"/>
        <v>0</v>
      </c>
      <c r="Z8674">
        <f t="shared" si="1635"/>
        <v>0</v>
      </c>
    </row>
    <row r="8675" spans="2:26" x14ac:dyDescent="0.25">
      <c r="B8675" s="11">
        <f t="shared" si="1636"/>
        <v>44922.958333312323</v>
      </c>
      <c r="C8675" s="1">
        <f t="shared" si="1627"/>
        <v>12</v>
      </c>
      <c r="D8675" s="1">
        <f t="shared" si="1628"/>
        <v>2</v>
      </c>
      <c r="E8675" s="12">
        <f t="shared" si="1629"/>
        <v>24</v>
      </c>
      <c r="F8675" s="124" t="str">
        <f t="shared" si="1630"/>
        <v>0</v>
      </c>
      <c r="G8675" s="1">
        <f ca="1">(OFFSET(O8675,0,MATCH(Customer!$J$6,'CDH &amp; HDH'!$P$11:$X$11,0)))</f>
        <v>8</v>
      </c>
      <c r="H8675" s="1" t="str">
        <f t="shared" si="1631"/>
        <v>Heating</v>
      </c>
      <c r="I8675" s="1">
        <f ca="1">OFFSET(IF($H8675="Cooling",Customer!$C$25,Customer!$C$52),E8675,D8675)</f>
        <v>66</v>
      </c>
      <c r="J8675" s="1">
        <f ca="1">OFFSET(IF($H8675="Cooling",Customer!$L$25,Customer!$L$52),$E8675,$D8675)</f>
        <v>64</v>
      </c>
      <c r="K8675" s="16">
        <f t="shared" si="1632"/>
        <v>0</v>
      </c>
      <c r="L8675" s="16">
        <f t="shared" si="1633"/>
        <v>0</v>
      </c>
      <c r="M8675" s="17">
        <f t="shared" ca="1" si="1625"/>
        <v>58</v>
      </c>
      <c r="N8675" s="17">
        <f t="shared" ca="1" si="1626"/>
        <v>56</v>
      </c>
      <c r="O8675" s="4"/>
      <c r="P8675" s="4">
        <v>21</v>
      </c>
      <c r="Q8675" s="4">
        <v>18</v>
      </c>
      <c r="R8675" s="4">
        <v>1</v>
      </c>
      <c r="S8675" s="4">
        <v>31</v>
      </c>
      <c r="T8675" s="4">
        <v>20</v>
      </c>
      <c r="U8675" s="4">
        <v>26</v>
      </c>
      <c r="V8675" s="13">
        <v>8</v>
      </c>
      <c r="W8675" s="4">
        <v>17</v>
      </c>
      <c r="X8675" s="4">
        <v>23</v>
      </c>
      <c r="Y8675">
        <f t="shared" si="1634"/>
        <v>0</v>
      </c>
      <c r="Z8675">
        <f t="shared" si="1635"/>
        <v>0</v>
      </c>
    </row>
    <row r="8676" spans="2:26" x14ac:dyDescent="0.25">
      <c r="B8676" s="11">
        <f t="shared" si="1636"/>
        <v>44922.999999978987</v>
      </c>
      <c r="C8676" s="1">
        <f t="shared" si="1627"/>
        <v>12</v>
      </c>
      <c r="D8676" s="1">
        <f t="shared" si="1628"/>
        <v>3</v>
      </c>
      <c r="E8676" s="12">
        <f t="shared" si="1629"/>
        <v>1</v>
      </c>
      <c r="F8676" s="124" t="str">
        <f t="shared" si="1630"/>
        <v>0</v>
      </c>
      <c r="G8676" s="1">
        <f ca="1">(OFFSET(O8676,0,MATCH(Customer!$J$6,'CDH &amp; HDH'!$P$11:$X$11,0)))</f>
        <v>8</v>
      </c>
      <c r="H8676" s="1" t="str">
        <f t="shared" si="1631"/>
        <v>Heating</v>
      </c>
      <c r="I8676" s="1">
        <f ca="1">OFFSET(IF($H8676="Cooling",Customer!$C$25,Customer!$C$52),E8676,D8676)</f>
        <v>66</v>
      </c>
      <c r="J8676" s="1">
        <f ca="1">OFFSET(IF($H8676="Cooling",Customer!$L$25,Customer!$L$52),$E8676,$D8676)</f>
        <v>64</v>
      </c>
      <c r="K8676" s="16">
        <f t="shared" si="1632"/>
        <v>0</v>
      </c>
      <c r="L8676" s="16">
        <f t="shared" si="1633"/>
        <v>0</v>
      </c>
      <c r="M8676" s="17">
        <f t="shared" ref="M8676:M8739" ca="1" si="1637">IF($H8676="Cooling",0,MAX(0,I8676-$G8676))</f>
        <v>58</v>
      </c>
      <c r="N8676" s="17">
        <f t="shared" ref="N8676:N8739" ca="1" si="1638">IF($H8676="Cooling",0,MAX(0,J8676-$G8676))</f>
        <v>56</v>
      </c>
      <c r="O8676" s="4"/>
      <c r="P8676" s="4">
        <v>23</v>
      </c>
      <c r="Q8676" s="4">
        <v>17</v>
      </c>
      <c r="R8676" s="4">
        <v>1</v>
      </c>
      <c r="S8676" s="4">
        <v>31</v>
      </c>
      <c r="T8676" s="4">
        <v>20</v>
      </c>
      <c r="U8676" s="4">
        <v>25</v>
      </c>
      <c r="V8676" s="13">
        <v>8</v>
      </c>
      <c r="W8676" s="4">
        <v>16</v>
      </c>
      <c r="X8676" s="4">
        <v>23</v>
      </c>
      <c r="Y8676">
        <f t="shared" si="1634"/>
        <v>0</v>
      </c>
      <c r="Z8676">
        <f t="shared" si="1635"/>
        <v>0</v>
      </c>
    </row>
    <row r="8677" spans="2:26" x14ac:dyDescent="0.25">
      <c r="B8677" s="11">
        <f t="shared" si="1636"/>
        <v>44923.041666645651</v>
      </c>
      <c r="C8677" s="1">
        <f t="shared" si="1627"/>
        <v>12</v>
      </c>
      <c r="D8677" s="1">
        <f t="shared" si="1628"/>
        <v>3</v>
      </c>
      <c r="E8677" s="12">
        <f t="shared" si="1629"/>
        <v>2</v>
      </c>
      <c r="F8677" s="124" t="str">
        <f t="shared" si="1630"/>
        <v>0</v>
      </c>
      <c r="G8677" s="1">
        <f ca="1">(OFFSET(O8677,0,MATCH(Customer!$J$6,'CDH &amp; HDH'!$P$11:$X$11,0)))</f>
        <v>7</v>
      </c>
      <c r="H8677" s="1" t="str">
        <f t="shared" si="1631"/>
        <v>Heating</v>
      </c>
      <c r="I8677" s="1">
        <f ca="1">OFFSET(IF($H8677="Cooling",Customer!$C$25,Customer!$C$52),E8677,D8677)</f>
        <v>66</v>
      </c>
      <c r="J8677" s="1">
        <f ca="1">OFFSET(IF($H8677="Cooling",Customer!$L$25,Customer!$L$52),$E8677,$D8677)</f>
        <v>64</v>
      </c>
      <c r="K8677" s="16">
        <f t="shared" si="1632"/>
        <v>0</v>
      </c>
      <c r="L8677" s="16">
        <f t="shared" si="1633"/>
        <v>0</v>
      </c>
      <c r="M8677" s="17">
        <f t="shared" ca="1" si="1637"/>
        <v>59</v>
      </c>
      <c r="N8677" s="17">
        <f t="shared" ca="1" si="1638"/>
        <v>57</v>
      </c>
      <c r="O8677" s="4"/>
      <c r="P8677" s="4">
        <v>22</v>
      </c>
      <c r="Q8677" s="4">
        <v>17</v>
      </c>
      <c r="R8677" s="4">
        <v>1</v>
      </c>
      <c r="S8677" s="4">
        <v>31</v>
      </c>
      <c r="T8677" s="4">
        <v>19</v>
      </c>
      <c r="U8677" s="4">
        <v>25</v>
      </c>
      <c r="V8677" s="13">
        <v>7</v>
      </c>
      <c r="W8677" s="4">
        <v>15</v>
      </c>
      <c r="X8677" s="4">
        <v>23</v>
      </c>
      <c r="Y8677">
        <f t="shared" si="1634"/>
        <v>0</v>
      </c>
      <c r="Z8677">
        <f t="shared" si="1635"/>
        <v>0</v>
      </c>
    </row>
    <row r="8678" spans="2:26" x14ac:dyDescent="0.25">
      <c r="B8678" s="11">
        <f t="shared" si="1636"/>
        <v>44923.083333312316</v>
      </c>
      <c r="C8678" s="1">
        <f t="shared" si="1627"/>
        <v>12</v>
      </c>
      <c r="D8678" s="1">
        <f t="shared" si="1628"/>
        <v>3</v>
      </c>
      <c r="E8678" s="12">
        <f t="shared" si="1629"/>
        <v>3</v>
      </c>
      <c r="F8678" s="124" t="str">
        <f t="shared" si="1630"/>
        <v>0</v>
      </c>
      <c r="G8678" s="1">
        <f ca="1">(OFFSET(O8678,0,MATCH(Customer!$J$6,'CDH &amp; HDH'!$P$11:$X$11,0)))</f>
        <v>8</v>
      </c>
      <c r="H8678" s="1" t="str">
        <f t="shared" si="1631"/>
        <v>Heating</v>
      </c>
      <c r="I8678" s="1">
        <f ca="1">OFFSET(IF($H8678="Cooling",Customer!$C$25,Customer!$C$52),E8678,D8678)</f>
        <v>66</v>
      </c>
      <c r="J8678" s="1">
        <f ca="1">OFFSET(IF($H8678="Cooling",Customer!$L$25,Customer!$L$52),$E8678,$D8678)</f>
        <v>64</v>
      </c>
      <c r="K8678" s="16">
        <f t="shared" si="1632"/>
        <v>0</v>
      </c>
      <c r="L8678" s="16">
        <f t="shared" si="1633"/>
        <v>0</v>
      </c>
      <c r="M8678" s="17">
        <f t="shared" ca="1" si="1637"/>
        <v>58</v>
      </c>
      <c r="N8678" s="17">
        <f t="shared" ca="1" si="1638"/>
        <v>56</v>
      </c>
      <c r="O8678" s="4"/>
      <c r="P8678" s="4">
        <v>22</v>
      </c>
      <c r="Q8678" s="4">
        <v>17</v>
      </c>
      <c r="R8678" s="4">
        <v>0</v>
      </c>
      <c r="S8678" s="4">
        <v>31</v>
      </c>
      <c r="T8678" s="4">
        <v>18</v>
      </c>
      <c r="U8678" s="4">
        <v>24</v>
      </c>
      <c r="V8678" s="13">
        <v>8</v>
      </c>
      <c r="W8678" s="4">
        <v>16</v>
      </c>
      <c r="X8678" s="4">
        <v>22</v>
      </c>
      <c r="Y8678">
        <f t="shared" si="1634"/>
        <v>0</v>
      </c>
      <c r="Z8678">
        <f t="shared" si="1635"/>
        <v>0</v>
      </c>
    </row>
    <row r="8679" spans="2:26" x14ac:dyDescent="0.25">
      <c r="B8679" s="11">
        <f t="shared" si="1636"/>
        <v>44923.12499997898</v>
      </c>
      <c r="C8679" s="1">
        <f t="shared" si="1627"/>
        <v>12</v>
      </c>
      <c r="D8679" s="1">
        <f t="shared" si="1628"/>
        <v>3</v>
      </c>
      <c r="E8679" s="12">
        <f t="shared" si="1629"/>
        <v>4</v>
      </c>
      <c r="F8679" s="124" t="str">
        <f t="shared" si="1630"/>
        <v>0</v>
      </c>
      <c r="G8679" s="1">
        <f ca="1">(OFFSET(O8679,0,MATCH(Customer!$J$6,'CDH &amp; HDH'!$P$11:$X$11,0)))</f>
        <v>7</v>
      </c>
      <c r="H8679" s="1" t="str">
        <f t="shared" si="1631"/>
        <v>Heating</v>
      </c>
      <c r="I8679" s="1">
        <f ca="1">OFFSET(IF($H8679="Cooling",Customer!$C$25,Customer!$C$52),E8679,D8679)</f>
        <v>66</v>
      </c>
      <c r="J8679" s="1">
        <f ca="1">OFFSET(IF($H8679="Cooling",Customer!$L$25,Customer!$L$52),$E8679,$D8679)</f>
        <v>64</v>
      </c>
      <c r="K8679" s="16">
        <f t="shared" si="1632"/>
        <v>0</v>
      </c>
      <c r="L8679" s="16">
        <f t="shared" si="1633"/>
        <v>0</v>
      </c>
      <c r="M8679" s="17">
        <f t="shared" ca="1" si="1637"/>
        <v>59</v>
      </c>
      <c r="N8679" s="17">
        <f t="shared" ca="1" si="1638"/>
        <v>57</v>
      </c>
      <c r="O8679" s="4"/>
      <c r="P8679" s="4">
        <v>21</v>
      </c>
      <c r="Q8679" s="4">
        <v>18</v>
      </c>
      <c r="R8679" s="4">
        <v>0</v>
      </c>
      <c r="S8679" s="4">
        <v>31</v>
      </c>
      <c r="T8679" s="4">
        <v>16</v>
      </c>
      <c r="U8679" s="4">
        <v>25</v>
      </c>
      <c r="V8679" s="13">
        <v>7</v>
      </c>
      <c r="W8679" s="4">
        <v>17</v>
      </c>
      <c r="X8679" s="4">
        <v>21</v>
      </c>
      <c r="Y8679">
        <f t="shared" si="1634"/>
        <v>0</v>
      </c>
      <c r="Z8679">
        <f t="shared" si="1635"/>
        <v>0</v>
      </c>
    </row>
    <row r="8680" spans="2:26" x14ac:dyDescent="0.25">
      <c r="B8680" s="11">
        <f t="shared" si="1636"/>
        <v>44923.166666645644</v>
      </c>
      <c r="C8680" s="1">
        <f t="shared" si="1627"/>
        <v>12</v>
      </c>
      <c r="D8680" s="1">
        <f t="shared" si="1628"/>
        <v>3</v>
      </c>
      <c r="E8680" s="12">
        <f t="shared" si="1629"/>
        <v>5</v>
      </c>
      <c r="F8680" s="124" t="str">
        <f t="shared" si="1630"/>
        <v>0</v>
      </c>
      <c r="G8680" s="1">
        <f ca="1">(OFFSET(O8680,0,MATCH(Customer!$J$6,'CDH &amp; HDH'!$P$11:$X$11,0)))</f>
        <v>6</v>
      </c>
      <c r="H8680" s="1" t="str">
        <f t="shared" si="1631"/>
        <v>Heating</v>
      </c>
      <c r="I8680" s="1">
        <f ca="1">OFFSET(IF($H8680="Cooling",Customer!$C$25,Customer!$C$52),E8680,D8680)</f>
        <v>66</v>
      </c>
      <c r="J8680" s="1">
        <f ca="1">OFFSET(IF($H8680="Cooling",Customer!$L$25,Customer!$L$52),$E8680,$D8680)</f>
        <v>64</v>
      </c>
      <c r="K8680" s="16">
        <f t="shared" si="1632"/>
        <v>0</v>
      </c>
      <c r="L8680" s="16">
        <f t="shared" si="1633"/>
        <v>0</v>
      </c>
      <c r="M8680" s="17">
        <f t="shared" ca="1" si="1637"/>
        <v>60</v>
      </c>
      <c r="N8680" s="17">
        <f t="shared" ca="1" si="1638"/>
        <v>58</v>
      </c>
      <c r="O8680" s="4"/>
      <c r="P8680" s="4">
        <v>20</v>
      </c>
      <c r="Q8680" s="4">
        <v>18</v>
      </c>
      <c r="R8680" s="4">
        <v>1</v>
      </c>
      <c r="S8680" s="4">
        <v>30</v>
      </c>
      <c r="T8680" s="4">
        <v>16</v>
      </c>
      <c r="U8680" s="4">
        <v>24</v>
      </c>
      <c r="V8680" s="13">
        <v>6</v>
      </c>
      <c r="W8680" s="4">
        <v>17</v>
      </c>
      <c r="X8680" s="4">
        <v>20</v>
      </c>
      <c r="Y8680">
        <f t="shared" si="1634"/>
        <v>0</v>
      </c>
      <c r="Z8680">
        <f t="shared" si="1635"/>
        <v>0</v>
      </c>
    </row>
    <row r="8681" spans="2:26" x14ac:dyDescent="0.25">
      <c r="B8681" s="11">
        <f t="shared" si="1636"/>
        <v>44923.208333312308</v>
      </c>
      <c r="C8681" s="1">
        <f t="shared" si="1627"/>
        <v>12</v>
      </c>
      <c r="D8681" s="1">
        <f t="shared" si="1628"/>
        <v>3</v>
      </c>
      <c r="E8681" s="12">
        <f t="shared" si="1629"/>
        <v>6</v>
      </c>
      <c r="F8681" s="124" t="str">
        <f t="shared" si="1630"/>
        <v>0</v>
      </c>
      <c r="G8681" s="1">
        <f ca="1">(OFFSET(O8681,0,MATCH(Customer!$J$6,'CDH &amp; HDH'!$P$11:$X$11,0)))</f>
        <v>6</v>
      </c>
      <c r="H8681" s="1" t="str">
        <f t="shared" si="1631"/>
        <v>Heating</v>
      </c>
      <c r="I8681" s="1">
        <f ca="1">OFFSET(IF($H8681="Cooling",Customer!$C$25,Customer!$C$52),E8681,D8681)</f>
        <v>66</v>
      </c>
      <c r="J8681" s="1">
        <f ca="1">OFFSET(IF($H8681="Cooling",Customer!$L$25,Customer!$L$52),$E8681,$D8681)</f>
        <v>64</v>
      </c>
      <c r="K8681" s="16">
        <f t="shared" si="1632"/>
        <v>0</v>
      </c>
      <c r="L8681" s="16">
        <f t="shared" si="1633"/>
        <v>0</v>
      </c>
      <c r="M8681" s="17">
        <f t="shared" ca="1" si="1637"/>
        <v>60</v>
      </c>
      <c r="N8681" s="17">
        <f t="shared" ca="1" si="1638"/>
        <v>58</v>
      </c>
      <c r="O8681" s="4"/>
      <c r="P8681" s="4">
        <v>20</v>
      </c>
      <c r="Q8681" s="4">
        <v>18</v>
      </c>
      <c r="R8681" s="4">
        <v>1</v>
      </c>
      <c r="S8681" s="4">
        <v>30</v>
      </c>
      <c r="T8681" s="4">
        <v>15</v>
      </c>
      <c r="U8681" s="4">
        <v>24</v>
      </c>
      <c r="V8681" s="13">
        <v>6</v>
      </c>
      <c r="W8681" s="4">
        <v>17</v>
      </c>
      <c r="X8681" s="4">
        <v>21</v>
      </c>
      <c r="Y8681">
        <f t="shared" si="1634"/>
        <v>0</v>
      </c>
      <c r="Z8681">
        <f t="shared" si="1635"/>
        <v>0</v>
      </c>
    </row>
    <row r="8682" spans="2:26" x14ac:dyDescent="0.25">
      <c r="B8682" s="11">
        <f t="shared" si="1636"/>
        <v>44923.249999978972</v>
      </c>
      <c r="C8682" s="1">
        <f t="shared" si="1627"/>
        <v>12</v>
      </c>
      <c r="D8682" s="1">
        <f t="shared" si="1628"/>
        <v>3</v>
      </c>
      <c r="E8682" s="12">
        <f t="shared" si="1629"/>
        <v>7</v>
      </c>
      <c r="F8682" s="124" t="str">
        <f t="shared" si="1630"/>
        <v>0</v>
      </c>
      <c r="G8682" s="1">
        <f ca="1">(OFFSET(O8682,0,MATCH(Customer!$J$6,'CDH &amp; HDH'!$P$11:$X$11,0)))</f>
        <v>4</v>
      </c>
      <c r="H8682" s="1" t="str">
        <f t="shared" si="1631"/>
        <v>Heating</v>
      </c>
      <c r="I8682" s="1">
        <f ca="1">OFFSET(IF($H8682="Cooling",Customer!$C$25,Customer!$C$52),E8682,D8682)</f>
        <v>66</v>
      </c>
      <c r="J8682" s="1">
        <f ca="1">OFFSET(IF($H8682="Cooling",Customer!$L$25,Customer!$L$52),$E8682,$D8682)</f>
        <v>64</v>
      </c>
      <c r="K8682" s="16">
        <f t="shared" si="1632"/>
        <v>0</v>
      </c>
      <c r="L8682" s="16">
        <f t="shared" si="1633"/>
        <v>0</v>
      </c>
      <c r="M8682" s="17">
        <f t="shared" ca="1" si="1637"/>
        <v>62</v>
      </c>
      <c r="N8682" s="17">
        <f t="shared" ca="1" si="1638"/>
        <v>60</v>
      </c>
      <c r="O8682" s="4"/>
      <c r="P8682" s="4">
        <v>19</v>
      </c>
      <c r="Q8682" s="4">
        <v>17</v>
      </c>
      <c r="R8682" s="4">
        <v>2</v>
      </c>
      <c r="S8682" s="4">
        <v>29</v>
      </c>
      <c r="T8682" s="4">
        <v>14</v>
      </c>
      <c r="U8682" s="4">
        <v>24</v>
      </c>
      <c r="V8682" s="13">
        <v>4</v>
      </c>
      <c r="W8682" s="4">
        <v>17</v>
      </c>
      <c r="X8682" s="4">
        <v>20</v>
      </c>
      <c r="Y8682">
        <f t="shared" si="1634"/>
        <v>0</v>
      </c>
      <c r="Z8682">
        <f t="shared" si="1635"/>
        <v>0</v>
      </c>
    </row>
    <row r="8683" spans="2:26" x14ac:dyDescent="0.25">
      <c r="B8683" s="11">
        <f t="shared" si="1636"/>
        <v>44923.291666645637</v>
      </c>
      <c r="C8683" s="1">
        <f t="shared" si="1627"/>
        <v>12</v>
      </c>
      <c r="D8683" s="1">
        <f t="shared" si="1628"/>
        <v>3</v>
      </c>
      <c r="E8683" s="12">
        <f t="shared" si="1629"/>
        <v>8</v>
      </c>
      <c r="F8683" s="124" t="str">
        <f t="shared" si="1630"/>
        <v>0</v>
      </c>
      <c r="G8683" s="1">
        <f ca="1">(OFFSET(O8683,0,MATCH(Customer!$J$6,'CDH &amp; HDH'!$P$11:$X$11,0)))</f>
        <v>6</v>
      </c>
      <c r="H8683" s="1" t="str">
        <f t="shared" si="1631"/>
        <v>Heating</v>
      </c>
      <c r="I8683" s="1">
        <f ca="1">OFFSET(IF($H8683="Cooling",Customer!$C$25,Customer!$C$52),E8683,D8683)</f>
        <v>70</v>
      </c>
      <c r="J8683" s="1">
        <f ca="1">OFFSET(IF($H8683="Cooling",Customer!$L$25,Customer!$L$52),$E8683,$D8683)</f>
        <v>70</v>
      </c>
      <c r="K8683" s="16">
        <f t="shared" si="1632"/>
        <v>0</v>
      </c>
      <c r="L8683" s="16">
        <f t="shared" si="1633"/>
        <v>0</v>
      </c>
      <c r="M8683" s="17">
        <f t="shared" ca="1" si="1637"/>
        <v>64</v>
      </c>
      <c r="N8683" s="17">
        <f t="shared" ca="1" si="1638"/>
        <v>64</v>
      </c>
      <c r="O8683" s="4"/>
      <c r="P8683" s="4">
        <v>20</v>
      </c>
      <c r="Q8683" s="4">
        <v>17</v>
      </c>
      <c r="R8683" s="4">
        <v>2</v>
      </c>
      <c r="S8683" s="4">
        <v>27</v>
      </c>
      <c r="T8683" s="4">
        <v>14</v>
      </c>
      <c r="U8683" s="4">
        <v>24</v>
      </c>
      <c r="V8683" s="13">
        <v>6</v>
      </c>
      <c r="W8683" s="4">
        <v>18</v>
      </c>
      <c r="X8683" s="4">
        <v>19</v>
      </c>
      <c r="Y8683">
        <f t="shared" si="1634"/>
        <v>0</v>
      </c>
      <c r="Z8683">
        <f t="shared" si="1635"/>
        <v>0</v>
      </c>
    </row>
    <row r="8684" spans="2:26" x14ac:dyDescent="0.25">
      <c r="B8684" s="11">
        <f t="shared" si="1636"/>
        <v>44923.333333312301</v>
      </c>
      <c r="C8684" s="1">
        <f t="shared" si="1627"/>
        <v>12</v>
      </c>
      <c r="D8684" s="1">
        <f t="shared" si="1628"/>
        <v>3</v>
      </c>
      <c r="E8684" s="12">
        <f t="shared" si="1629"/>
        <v>9</v>
      </c>
      <c r="F8684" s="124" t="str">
        <f t="shared" si="1630"/>
        <v>0</v>
      </c>
      <c r="G8684" s="1">
        <f ca="1">(OFFSET(O8684,0,MATCH(Customer!$J$6,'CDH &amp; HDH'!$P$11:$X$11,0)))</f>
        <v>8</v>
      </c>
      <c r="H8684" s="1" t="str">
        <f t="shared" si="1631"/>
        <v>Heating</v>
      </c>
      <c r="I8684" s="1">
        <f ca="1">OFFSET(IF($H8684="Cooling",Customer!$C$25,Customer!$C$52),E8684,D8684)</f>
        <v>70</v>
      </c>
      <c r="J8684" s="1">
        <f ca="1">OFFSET(IF($H8684="Cooling",Customer!$L$25,Customer!$L$52),$E8684,$D8684)</f>
        <v>70</v>
      </c>
      <c r="K8684" s="16">
        <f t="shared" si="1632"/>
        <v>0</v>
      </c>
      <c r="L8684" s="16">
        <f t="shared" si="1633"/>
        <v>0</v>
      </c>
      <c r="M8684" s="17">
        <f t="shared" ca="1" si="1637"/>
        <v>62</v>
      </c>
      <c r="N8684" s="17">
        <f t="shared" ca="1" si="1638"/>
        <v>62</v>
      </c>
      <c r="O8684" s="4"/>
      <c r="P8684" s="4">
        <v>24</v>
      </c>
      <c r="Q8684" s="4">
        <v>17</v>
      </c>
      <c r="R8684" s="4">
        <v>3</v>
      </c>
      <c r="S8684" s="4">
        <v>27</v>
      </c>
      <c r="T8684" s="4">
        <v>15</v>
      </c>
      <c r="U8684" s="4">
        <v>27</v>
      </c>
      <c r="V8684" s="13">
        <v>8</v>
      </c>
      <c r="W8684" s="4">
        <v>18</v>
      </c>
      <c r="X8684" s="4">
        <v>21</v>
      </c>
      <c r="Y8684">
        <f t="shared" si="1634"/>
        <v>0</v>
      </c>
      <c r="Z8684">
        <f t="shared" si="1635"/>
        <v>0</v>
      </c>
    </row>
    <row r="8685" spans="2:26" x14ac:dyDescent="0.25">
      <c r="B8685" s="11">
        <f t="shared" si="1636"/>
        <v>44923.374999978965</v>
      </c>
      <c r="C8685" s="1">
        <f t="shared" si="1627"/>
        <v>12</v>
      </c>
      <c r="D8685" s="1">
        <f t="shared" si="1628"/>
        <v>3</v>
      </c>
      <c r="E8685" s="12">
        <f t="shared" si="1629"/>
        <v>10</v>
      </c>
      <c r="F8685" s="124" t="str">
        <f t="shared" si="1630"/>
        <v>0</v>
      </c>
      <c r="G8685" s="1">
        <f ca="1">(OFFSET(O8685,0,MATCH(Customer!$J$6,'CDH &amp; HDH'!$P$11:$X$11,0)))</f>
        <v>11</v>
      </c>
      <c r="H8685" s="1" t="str">
        <f t="shared" si="1631"/>
        <v>Heating</v>
      </c>
      <c r="I8685" s="1">
        <f ca="1">OFFSET(IF($H8685="Cooling",Customer!$C$25,Customer!$C$52),E8685,D8685)</f>
        <v>70</v>
      </c>
      <c r="J8685" s="1">
        <f ca="1">OFFSET(IF($H8685="Cooling",Customer!$L$25,Customer!$L$52),$E8685,$D8685)</f>
        <v>70</v>
      </c>
      <c r="K8685" s="16">
        <f t="shared" si="1632"/>
        <v>0</v>
      </c>
      <c r="L8685" s="16">
        <f t="shared" si="1633"/>
        <v>0</v>
      </c>
      <c r="M8685" s="17">
        <f t="shared" ca="1" si="1637"/>
        <v>59</v>
      </c>
      <c r="N8685" s="17">
        <f t="shared" ca="1" si="1638"/>
        <v>59</v>
      </c>
      <c r="O8685" s="4"/>
      <c r="P8685" s="4">
        <v>26</v>
      </c>
      <c r="Q8685" s="4">
        <v>17</v>
      </c>
      <c r="R8685" s="4">
        <v>3</v>
      </c>
      <c r="S8685" s="4">
        <v>29</v>
      </c>
      <c r="T8685" s="4">
        <v>17</v>
      </c>
      <c r="U8685" s="4">
        <v>29</v>
      </c>
      <c r="V8685" s="13">
        <v>11</v>
      </c>
      <c r="W8685" s="4">
        <v>20</v>
      </c>
      <c r="X8685" s="4">
        <v>22</v>
      </c>
      <c r="Y8685">
        <f t="shared" si="1634"/>
        <v>0</v>
      </c>
      <c r="Z8685">
        <f t="shared" si="1635"/>
        <v>0</v>
      </c>
    </row>
    <row r="8686" spans="2:26" x14ac:dyDescent="0.25">
      <c r="B8686" s="11">
        <f t="shared" si="1636"/>
        <v>44923.416666645629</v>
      </c>
      <c r="C8686" s="1">
        <f t="shared" si="1627"/>
        <v>12</v>
      </c>
      <c r="D8686" s="1">
        <f t="shared" si="1628"/>
        <v>3</v>
      </c>
      <c r="E8686" s="12">
        <f t="shared" si="1629"/>
        <v>11</v>
      </c>
      <c r="F8686" s="124" t="str">
        <f t="shared" si="1630"/>
        <v>0</v>
      </c>
      <c r="G8686" s="1">
        <f ca="1">(OFFSET(O8686,0,MATCH(Customer!$J$6,'CDH &amp; HDH'!$P$11:$X$11,0)))</f>
        <v>14</v>
      </c>
      <c r="H8686" s="1" t="str">
        <f t="shared" si="1631"/>
        <v>Heating</v>
      </c>
      <c r="I8686" s="1">
        <f ca="1">OFFSET(IF($H8686="Cooling",Customer!$C$25,Customer!$C$52),E8686,D8686)</f>
        <v>70</v>
      </c>
      <c r="J8686" s="1">
        <f ca="1">OFFSET(IF($H8686="Cooling",Customer!$L$25,Customer!$L$52),$E8686,$D8686)</f>
        <v>70</v>
      </c>
      <c r="K8686" s="16">
        <f t="shared" si="1632"/>
        <v>0</v>
      </c>
      <c r="L8686" s="16">
        <f t="shared" si="1633"/>
        <v>0</v>
      </c>
      <c r="M8686" s="17">
        <f t="shared" ca="1" si="1637"/>
        <v>56</v>
      </c>
      <c r="N8686" s="17">
        <f t="shared" ca="1" si="1638"/>
        <v>56</v>
      </c>
      <c r="O8686" s="4"/>
      <c r="P8686" s="4">
        <v>28</v>
      </c>
      <c r="Q8686" s="4">
        <v>18</v>
      </c>
      <c r="R8686" s="4">
        <v>4</v>
      </c>
      <c r="S8686" s="4">
        <v>33</v>
      </c>
      <c r="T8686" s="4">
        <v>19</v>
      </c>
      <c r="U8686" s="4">
        <v>31</v>
      </c>
      <c r="V8686" s="13">
        <v>14</v>
      </c>
      <c r="W8686" s="4">
        <v>20</v>
      </c>
      <c r="X8686" s="4">
        <v>26</v>
      </c>
      <c r="Y8686">
        <f t="shared" si="1634"/>
        <v>0</v>
      </c>
      <c r="Z8686">
        <f t="shared" si="1635"/>
        <v>0</v>
      </c>
    </row>
    <row r="8687" spans="2:26" x14ac:dyDescent="0.25">
      <c r="B8687" s="11">
        <f t="shared" si="1636"/>
        <v>44923.458333312294</v>
      </c>
      <c r="C8687" s="1">
        <f t="shared" si="1627"/>
        <v>12</v>
      </c>
      <c r="D8687" s="1">
        <f t="shared" si="1628"/>
        <v>3</v>
      </c>
      <c r="E8687" s="12">
        <f t="shared" si="1629"/>
        <v>12</v>
      </c>
      <c r="F8687" s="124" t="str">
        <f t="shared" si="1630"/>
        <v>0</v>
      </c>
      <c r="G8687" s="1">
        <f ca="1">(OFFSET(O8687,0,MATCH(Customer!$J$6,'CDH &amp; HDH'!$P$11:$X$11,0)))</f>
        <v>15</v>
      </c>
      <c r="H8687" s="1" t="str">
        <f t="shared" si="1631"/>
        <v>Heating</v>
      </c>
      <c r="I8687" s="1">
        <f ca="1">OFFSET(IF($H8687="Cooling",Customer!$C$25,Customer!$C$52),E8687,D8687)</f>
        <v>70</v>
      </c>
      <c r="J8687" s="1">
        <f ca="1">OFFSET(IF($H8687="Cooling",Customer!$L$25,Customer!$L$52),$E8687,$D8687)</f>
        <v>70</v>
      </c>
      <c r="K8687" s="16">
        <f t="shared" si="1632"/>
        <v>0</v>
      </c>
      <c r="L8687" s="16">
        <f t="shared" si="1633"/>
        <v>0</v>
      </c>
      <c r="M8687" s="17">
        <f t="shared" ca="1" si="1637"/>
        <v>55</v>
      </c>
      <c r="N8687" s="17">
        <f t="shared" ca="1" si="1638"/>
        <v>55</v>
      </c>
      <c r="O8687" s="4"/>
      <c r="P8687" s="4">
        <v>29</v>
      </c>
      <c r="Q8687" s="4">
        <v>18</v>
      </c>
      <c r="R8687" s="4">
        <v>6</v>
      </c>
      <c r="S8687" s="4">
        <v>35</v>
      </c>
      <c r="T8687" s="4">
        <v>20</v>
      </c>
      <c r="U8687" s="4">
        <v>32</v>
      </c>
      <c r="V8687" s="13">
        <v>15</v>
      </c>
      <c r="W8687" s="4">
        <v>22</v>
      </c>
      <c r="X8687" s="4">
        <v>28</v>
      </c>
      <c r="Y8687">
        <f t="shared" si="1634"/>
        <v>0</v>
      </c>
      <c r="Z8687">
        <f t="shared" si="1635"/>
        <v>0</v>
      </c>
    </row>
    <row r="8688" spans="2:26" x14ac:dyDescent="0.25">
      <c r="B8688" s="11">
        <f t="shared" si="1636"/>
        <v>44923.499999978958</v>
      </c>
      <c r="C8688" s="1">
        <f t="shared" si="1627"/>
        <v>12</v>
      </c>
      <c r="D8688" s="1">
        <f t="shared" si="1628"/>
        <v>3</v>
      </c>
      <c r="E8688" s="12">
        <f t="shared" si="1629"/>
        <v>13</v>
      </c>
      <c r="F8688" s="124" t="str">
        <f t="shared" si="1630"/>
        <v>0</v>
      </c>
      <c r="G8688" s="1">
        <f ca="1">(OFFSET(O8688,0,MATCH(Customer!$J$6,'CDH &amp; HDH'!$P$11:$X$11,0)))</f>
        <v>16</v>
      </c>
      <c r="H8688" s="1" t="str">
        <f t="shared" si="1631"/>
        <v>Heating</v>
      </c>
      <c r="I8688" s="1">
        <f ca="1">OFFSET(IF($H8688="Cooling",Customer!$C$25,Customer!$C$52),E8688,D8688)</f>
        <v>70</v>
      </c>
      <c r="J8688" s="1">
        <f ca="1">OFFSET(IF($H8688="Cooling",Customer!$L$25,Customer!$L$52),$E8688,$D8688)</f>
        <v>70</v>
      </c>
      <c r="K8688" s="16">
        <f t="shared" si="1632"/>
        <v>0</v>
      </c>
      <c r="L8688" s="16">
        <f t="shared" si="1633"/>
        <v>0</v>
      </c>
      <c r="M8688" s="17">
        <f t="shared" ca="1" si="1637"/>
        <v>54</v>
      </c>
      <c r="N8688" s="17">
        <f t="shared" ca="1" si="1638"/>
        <v>54</v>
      </c>
      <c r="O8688" s="4"/>
      <c r="P8688" s="4">
        <v>30</v>
      </c>
      <c r="Q8688" s="4">
        <v>20</v>
      </c>
      <c r="R8688" s="4">
        <v>7</v>
      </c>
      <c r="S8688" s="4">
        <v>35</v>
      </c>
      <c r="T8688" s="4">
        <v>22</v>
      </c>
      <c r="U8688" s="4">
        <v>33</v>
      </c>
      <c r="V8688" s="13">
        <v>16</v>
      </c>
      <c r="W8688" s="4">
        <v>21</v>
      </c>
      <c r="X8688" s="4">
        <v>28</v>
      </c>
      <c r="Y8688">
        <f t="shared" si="1634"/>
        <v>0</v>
      </c>
      <c r="Z8688">
        <f t="shared" si="1635"/>
        <v>0</v>
      </c>
    </row>
    <row r="8689" spans="2:26" x14ac:dyDescent="0.25">
      <c r="B8689" s="11">
        <f t="shared" si="1636"/>
        <v>44923.541666645622</v>
      </c>
      <c r="C8689" s="1">
        <f t="shared" si="1627"/>
        <v>12</v>
      </c>
      <c r="D8689" s="1">
        <f t="shared" si="1628"/>
        <v>3</v>
      </c>
      <c r="E8689" s="12">
        <f t="shared" si="1629"/>
        <v>14</v>
      </c>
      <c r="F8689" s="124" t="str">
        <f t="shared" si="1630"/>
        <v>0</v>
      </c>
      <c r="G8689" s="1">
        <f ca="1">(OFFSET(O8689,0,MATCH(Customer!$J$6,'CDH &amp; HDH'!$P$11:$X$11,0)))</f>
        <v>18</v>
      </c>
      <c r="H8689" s="1" t="str">
        <f t="shared" si="1631"/>
        <v>Heating</v>
      </c>
      <c r="I8689" s="1">
        <f ca="1">OFFSET(IF($H8689="Cooling",Customer!$C$25,Customer!$C$52),E8689,D8689)</f>
        <v>70</v>
      </c>
      <c r="J8689" s="1">
        <f ca="1">OFFSET(IF($H8689="Cooling",Customer!$L$25,Customer!$L$52),$E8689,$D8689)</f>
        <v>70</v>
      </c>
      <c r="K8689" s="16">
        <f t="shared" si="1632"/>
        <v>0</v>
      </c>
      <c r="L8689" s="16">
        <f t="shared" si="1633"/>
        <v>0</v>
      </c>
      <c r="M8689" s="17">
        <f t="shared" ca="1" si="1637"/>
        <v>52</v>
      </c>
      <c r="N8689" s="17">
        <f t="shared" ca="1" si="1638"/>
        <v>52</v>
      </c>
      <c r="O8689" s="4"/>
      <c r="P8689" s="4">
        <v>31</v>
      </c>
      <c r="Q8689" s="4">
        <v>19</v>
      </c>
      <c r="R8689" s="4">
        <v>8</v>
      </c>
      <c r="S8689" s="4">
        <v>37</v>
      </c>
      <c r="T8689" s="4">
        <v>22</v>
      </c>
      <c r="U8689" s="4">
        <v>33</v>
      </c>
      <c r="V8689" s="13">
        <v>18</v>
      </c>
      <c r="W8689" s="4">
        <v>21</v>
      </c>
      <c r="X8689" s="4">
        <v>28</v>
      </c>
      <c r="Y8689">
        <f t="shared" si="1634"/>
        <v>0</v>
      </c>
      <c r="Z8689">
        <f t="shared" si="1635"/>
        <v>0</v>
      </c>
    </row>
    <row r="8690" spans="2:26" x14ac:dyDescent="0.25">
      <c r="B8690" s="11">
        <f t="shared" si="1636"/>
        <v>44923.583333312286</v>
      </c>
      <c r="C8690" s="1">
        <f t="shared" si="1627"/>
        <v>12</v>
      </c>
      <c r="D8690" s="1">
        <f t="shared" si="1628"/>
        <v>3</v>
      </c>
      <c r="E8690" s="12">
        <f t="shared" si="1629"/>
        <v>15</v>
      </c>
      <c r="F8690" s="124" t="str">
        <f t="shared" si="1630"/>
        <v>0</v>
      </c>
      <c r="G8690" s="1">
        <f ca="1">(OFFSET(O8690,0,MATCH(Customer!$J$6,'CDH &amp; HDH'!$P$11:$X$11,0)))</f>
        <v>20</v>
      </c>
      <c r="H8690" s="1" t="str">
        <f t="shared" si="1631"/>
        <v>Heating</v>
      </c>
      <c r="I8690" s="1">
        <f ca="1">OFFSET(IF($H8690="Cooling",Customer!$C$25,Customer!$C$52),E8690,D8690)</f>
        <v>70</v>
      </c>
      <c r="J8690" s="1">
        <f ca="1">OFFSET(IF($H8690="Cooling",Customer!$L$25,Customer!$L$52),$E8690,$D8690)</f>
        <v>70</v>
      </c>
      <c r="K8690" s="16">
        <f t="shared" si="1632"/>
        <v>0</v>
      </c>
      <c r="L8690" s="16">
        <f t="shared" si="1633"/>
        <v>0</v>
      </c>
      <c r="M8690" s="17">
        <f t="shared" ca="1" si="1637"/>
        <v>50</v>
      </c>
      <c r="N8690" s="17">
        <f t="shared" ca="1" si="1638"/>
        <v>50</v>
      </c>
      <c r="O8690" s="4"/>
      <c r="P8690" s="4">
        <v>30</v>
      </c>
      <c r="Q8690" s="4">
        <v>19</v>
      </c>
      <c r="R8690" s="4">
        <v>8</v>
      </c>
      <c r="S8690" s="4">
        <v>34</v>
      </c>
      <c r="T8690" s="4">
        <v>22</v>
      </c>
      <c r="U8690" s="4">
        <v>33</v>
      </c>
      <c r="V8690" s="13">
        <v>20</v>
      </c>
      <c r="W8690" s="4">
        <v>21</v>
      </c>
      <c r="X8690" s="4">
        <v>28</v>
      </c>
      <c r="Y8690">
        <f t="shared" si="1634"/>
        <v>0</v>
      </c>
      <c r="Z8690">
        <f t="shared" si="1635"/>
        <v>0</v>
      </c>
    </row>
    <row r="8691" spans="2:26" x14ac:dyDescent="0.25">
      <c r="B8691" s="11">
        <f t="shared" si="1636"/>
        <v>44923.624999978951</v>
      </c>
      <c r="C8691" s="1">
        <f t="shared" si="1627"/>
        <v>12</v>
      </c>
      <c r="D8691" s="1">
        <f t="shared" si="1628"/>
        <v>3</v>
      </c>
      <c r="E8691" s="12">
        <f t="shared" si="1629"/>
        <v>16</v>
      </c>
      <c r="F8691" s="124" t="str">
        <f t="shared" si="1630"/>
        <v>0</v>
      </c>
      <c r="G8691" s="1">
        <f ca="1">(OFFSET(O8691,0,MATCH(Customer!$J$6,'CDH &amp; HDH'!$P$11:$X$11,0)))</f>
        <v>20</v>
      </c>
      <c r="H8691" s="1" t="str">
        <f t="shared" si="1631"/>
        <v>Heating</v>
      </c>
      <c r="I8691" s="1">
        <f ca="1">OFFSET(IF($H8691="Cooling",Customer!$C$25,Customer!$C$52),E8691,D8691)</f>
        <v>70</v>
      </c>
      <c r="J8691" s="1">
        <f ca="1">OFFSET(IF($H8691="Cooling",Customer!$L$25,Customer!$L$52),$E8691,$D8691)</f>
        <v>70</v>
      </c>
      <c r="K8691" s="16">
        <f t="shared" si="1632"/>
        <v>0</v>
      </c>
      <c r="L8691" s="16">
        <f t="shared" si="1633"/>
        <v>0</v>
      </c>
      <c r="M8691" s="17">
        <f t="shared" ca="1" si="1637"/>
        <v>50</v>
      </c>
      <c r="N8691" s="17">
        <f t="shared" ca="1" si="1638"/>
        <v>50</v>
      </c>
      <c r="O8691" s="4"/>
      <c r="P8691" s="4">
        <v>28</v>
      </c>
      <c r="Q8691" s="4">
        <v>18</v>
      </c>
      <c r="R8691" s="4">
        <v>9</v>
      </c>
      <c r="S8691" s="4">
        <v>34</v>
      </c>
      <c r="T8691" s="4">
        <v>23</v>
      </c>
      <c r="U8691" s="4">
        <v>32</v>
      </c>
      <c r="V8691" s="13">
        <v>20</v>
      </c>
      <c r="W8691" s="4">
        <v>20</v>
      </c>
      <c r="X8691" s="4">
        <v>28</v>
      </c>
      <c r="Y8691">
        <f t="shared" si="1634"/>
        <v>0</v>
      </c>
      <c r="Z8691">
        <f t="shared" si="1635"/>
        <v>0</v>
      </c>
    </row>
    <row r="8692" spans="2:26" x14ac:dyDescent="0.25">
      <c r="B8692" s="11">
        <f t="shared" si="1636"/>
        <v>44923.666666645615</v>
      </c>
      <c r="C8692" s="1">
        <f t="shared" si="1627"/>
        <v>12</v>
      </c>
      <c r="D8692" s="1">
        <f t="shared" si="1628"/>
        <v>3</v>
      </c>
      <c r="E8692" s="12">
        <f t="shared" si="1629"/>
        <v>17</v>
      </c>
      <c r="F8692" s="124" t="str">
        <f t="shared" si="1630"/>
        <v>0</v>
      </c>
      <c r="G8692" s="1">
        <f ca="1">(OFFSET(O8692,0,MATCH(Customer!$J$6,'CDH &amp; HDH'!$P$11:$X$11,0)))</f>
        <v>20</v>
      </c>
      <c r="H8692" s="1" t="str">
        <f t="shared" si="1631"/>
        <v>Heating</v>
      </c>
      <c r="I8692" s="1">
        <f ca="1">OFFSET(IF($H8692="Cooling",Customer!$C$25,Customer!$C$52),E8692,D8692)</f>
        <v>70</v>
      </c>
      <c r="J8692" s="1">
        <f ca="1">OFFSET(IF($H8692="Cooling",Customer!$L$25,Customer!$L$52),$E8692,$D8692)</f>
        <v>70</v>
      </c>
      <c r="K8692" s="16">
        <f t="shared" si="1632"/>
        <v>0</v>
      </c>
      <c r="L8692" s="16">
        <f t="shared" si="1633"/>
        <v>0</v>
      </c>
      <c r="M8692" s="17">
        <f t="shared" ca="1" si="1637"/>
        <v>50</v>
      </c>
      <c r="N8692" s="17">
        <f t="shared" ca="1" si="1638"/>
        <v>50</v>
      </c>
      <c r="O8692" s="4"/>
      <c r="P8692" s="4">
        <v>25</v>
      </c>
      <c r="Q8692" s="4">
        <v>16</v>
      </c>
      <c r="R8692" s="4">
        <v>8</v>
      </c>
      <c r="S8692" s="4">
        <v>32</v>
      </c>
      <c r="T8692" s="4">
        <v>21</v>
      </c>
      <c r="U8692" s="4">
        <v>30</v>
      </c>
      <c r="V8692" s="13">
        <v>20</v>
      </c>
      <c r="W8692" s="4">
        <v>19</v>
      </c>
      <c r="X8692" s="4">
        <v>26</v>
      </c>
      <c r="Y8692">
        <f t="shared" si="1634"/>
        <v>0</v>
      </c>
      <c r="Z8692">
        <f t="shared" si="1635"/>
        <v>0</v>
      </c>
    </row>
    <row r="8693" spans="2:26" x14ac:dyDescent="0.25">
      <c r="B8693" s="11">
        <f t="shared" si="1636"/>
        <v>44923.708333312279</v>
      </c>
      <c r="C8693" s="1">
        <f t="shared" si="1627"/>
        <v>12</v>
      </c>
      <c r="D8693" s="1">
        <f t="shared" si="1628"/>
        <v>3</v>
      </c>
      <c r="E8693" s="12">
        <f t="shared" si="1629"/>
        <v>18</v>
      </c>
      <c r="F8693" s="124" t="str">
        <f t="shared" si="1630"/>
        <v>0</v>
      </c>
      <c r="G8693" s="1">
        <f ca="1">(OFFSET(O8693,0,MATCH(Customer!$J$6,'CDH &amp; HDH'!$P$11:$X$11,0)))</f>
        <v>17</v>
      </c>
      <c r="H8693" s="1" t="str">
        <f t="shared" si="1631"/>
        <v>Heating</v>
      </c>
      <c r="I8693" s="1">
        <f ca="1">OFFSET(IF($H8693="Cooling",Customer!$C$25,Customer!$C$52),E8693,D8693)</f>
        <v>70</v>
      </c>
      <c r="J8693" s="1">
        <f ca="1">OFFSET(IF($H8693="Cooling",Customer!$L$25,Customer!$L$52),$E8693,$D8693)</f>
        <v>70</v>
      </c>
      <c r="K8693" s="16">
        <f t="shared" si="1632"/>
        <v>0</v>
      </c>
      <c r="L8693" s="16">
        <f t="shared" si="1633"/>
        <v>0</v>
      </c>
      <c r="M8693" s="17">
        <f t="shared" ca="1" si="1637"/>
        <v>53</v>
      </c>
      <c r="N8693" s="17">
        <f t="shared" ca="1" si="1638"/>
        <v>53</v>
      </c>
      <c r="O8693" s="4"/>
      <c r="P8693" s="4">
        <v>22</v>
      </c>
      <c r="Q8693" s="4">
        <v>16</v>
      </c>
      <c r="R8693" s="4">
        <v>8</v>
      </c>
      <c r="S8693" s="4">
        <v>33</v>
      </c>
      <c r="T8693" s="4">
        <v>21</v>
      </c>
      <c r="U8693" s="4">
        <v>29</v>
      </c>
      <c r="V8693" s="13">
        <v>17</v>
      </c>
      <c r="W8693" s="4">
        <v>17</v>
      </c>
      <c r="X8693" s="4">
        <v>23</v>
      </c>
      <c r="Y8693">
        <f t="shared" si="1634"/>
        <v>0</v>
      </c>
      <c r="Z8693">
        <f t="shared" si="1635"/>
        <v>0</v>
      </c>
    </row>
    <row r="8694" spans="2:26" x14ac:dyDescent="0.25">
      <c r="B8694" s="11">
        <f t="shared" si="1636"/>
        <v>44923.749999978943</v>
      </c>
      <c r="C8694" s="1">
        <f t="shared" si="1627"/>
        <v>12</v>
      </c>
      <c r="D8694" s="1">
        <f t="shared" si="1628"/>
        <v>3</v>
      </c>
      <c r="E8694" s="12">
        <f t="shared" si="1629"/>
        <v>19</v>
      </c>
      <c r="F8694" s="124" t="str">
        <f t="shared" si="1630"/>
        <v>0</v>
      </c>
      <c r="G8694" s="1">
        <f ca="1">(OFFSET(O8694,0,MATCH(Customer!$J$6,'CDH &amp; HDH'!$P$11:$X$11,0)))</f>
        <v>18</v>
      </c>
      <c r="H8694" s="1" t="str">
        <f t="shared" si="1631"/>
        <v>Heating</v>
      </c>
      <c r="I8694" s="1">
        <f ca="1">OFFSET(IF($H8694="Cooling",Customer!$C$25,Customer!$C$52),E8694,D8694)</f>
        <v>66</v>
      </c>
      <c r="J8694" s="1">
        <f ca="1">OFFSET(IF($H8694="Cooling",Customer!$L$25,Customer!$L$52),$E8694,$D8694)</f>
        <v>64</v>
      </c>
      <c r="K8694" s="16">
        <f t="shared" si="1632"/>
        <v>0</v>
      </c>
      <c r="L8694" s="16">
        <f t="shared" si="1633"/>
        <v>0</v>
      </c>
      <c r="M8694" s="17">
        <f t="shared" ca="1" si="1637"/>
        <v>48</v>
      </c>
      <c r="N8694" s="17">
        <f t="shared" ca="1" si="1638"/>
        <v>46</v>
      </c>
      <c r="O8694" s="4"/>
      <c r="P8694" s="4">
        <v>20</v>
      </c>
      <c r="Q8694" s="4">
        <v>15</v>
      </c>
      <c r="R8694" s="4">
        <v>7</v>
      </c>
      <c r="S8694" s="4">
        <v>33</v>
      </c>
      <c r="T8694" s="4">
        <v>20</v>
      </c>
      <c r="U8694" s="4">
        <v>28</v>
      </c>
      <c r="V8694" s="13">
        <v>18</v>
      </c>
      <c r="W8694" s="4">
        <v>16</v>
      </c>
      <c r="X8694" s="4">
        <v>23</v>
      </c>
      <c r="Y8694">
        <f t="shared" si="1634"/>
        <v>0</v>
      </c>
      <c r="Z8694">
        <f t="shared" si="1635"/>
        <v>0</v>
      </c>
    </row>
    <row r="8695" spans="2:26" x14ac:dyDescent="0.25">
      <c r="B8695" s="11">
        <f t="shared" si="1636"/>
        <v>44923.791666645608</v>
      </c>
      <c r="C8695" s="1">
        <f t="shared" si="1627"/>
        <v>12</v>
      </c>
      <c r="D8695" s="1">
        <f t="shared" si="1628"/>
        <v>3</v>
      </c>
      <c r="E8695" s="12">
        <f t="shared" si="1629"/>
        <v>20</v>
      </c>
      <c r="F8695" s="124" t="str">
        <f t="shared" si="1630"/>
        <v>0</v>
      </c>
      <c r="G8695" s="1">
        <f ca="1">(OFFSET(O8695,0,MATCH(Customer!$J$6,'CDH &amp; HDH'!$P$11:$X$11,0)))</f>
        <v>19</v>
      </c>
      <c r="H8695" s="1" t="str">
        <f t="shared" si="1631"/>
        <v>Heating</v>
      </c>
      <c r="I8695" s="1">
        <f ca="1">OFFSET(IF($H8695="Cooling",Customer!$C$25,Customer!$C$52),E8695,D8695)</f>
        <v>66</v>
      </c>
      <c r="J8695" s="1">
        <f ca="1">OFFSET(IF($H8695="Cooling",Customer!$L$25,Customer!$L$52),$E8695,$D8695)</f>
        <v>64</v>
      </c>
      <c r="K8695" s="16">
        <f t="shared" si="1632"/>
        <v>0</v>
      </c>
      <c r="L8695" s="16">
        <f t="shared" si="1633"/>
        <v>0</v>
      </c>
      <c r="M8695" s="17">
        <f t="shared" ca="1" si="1637"/>
        <v>47</v>
      </c>
      <c r="N8695" s="17">
        <f t="shared" ca="1" si="1638"/>
        <v>45</v>
      </c>
      <c r="O8695" s="4"/>
      <c r="P8695" s="4">
        <v>20</v>
      </c>
      <c r="Q8695" s="4">
        <v>14</v>
      </c>
      <c r="R8695" s="4">
        <v>7</v>
      </c>
      <c r="S8695" s="4">
        <v>33</v>
      </c>
      <c r="T8695" s="4">
        <v>19</v>
      </c>
      <c r="U8695" s="4">
        <v>26</v>
      </c>
      <c r="V8695" s="13">
        <v>19</v>
      </c>
      <c r="W8695" s="4">
        <v>15</v>
      </c>
      <c r="X8695" s="4">
        <v>21</v>
      </c>
      <c r="Y8695">
        <f t="shared" si="1634"/>
        <v>0</v>
      </c>
      <c r="Z8695">
        <f t="shared" si="1635"/>
        <v>0</v>
      </c>
    </row>
    <row r="8696" spans="2:26" x14ac:dyDescent="0.25">
      <c r="B8696" s="11">
        <f t="shared" si="1636"/>
        <v>44923.833333312272</v>
      </c>
      <c r="C8696" s="1">
        <f t="shared" si="1627"/>
        <v>12</v>
      </c>
      <c r="D8696" s="1">
        <f t="shared" si="1628"/>
        <v>3</v>
      </c>
      <c r="E8696" s="12">
        <f t="shared" si="1629"/>
        <v>21</v>
      </c>
      <c r="F8696" s="124" t="str">
        <f t="shared" si="1630"/>
        <v>0</v>
      </c>
      <c r="G8696" s="1">
        <f ca="1">(OFFSET(O8696,0,MATCH(Customer!$J$6,'CDH &amp; HDH'!$P$11:$X$11,0)))</f>
        <v>19</v>
      </c>
      <c r="H8696" s="1" t="str">
        <f t="shared" si="1631"/>
        <v>Heating</v>
      </c>
      <c r="I8696" s="1">
        <f ca="1">OFFSET(IF($H8696="Cooling",Customer!$C$25,Customer!$C$52),E8696,D8696)</f>
        <v>66</v>
      </c>
      <c r="J8696" s="1">
        <f ca="1">OFFSET(IF($H8696="Cooling",Customer!$L$25,Customer!$L$52),$E8696,$D8696)</f>
        <v>64</v>
      </c>
      <c r="K8696" s="16">
        <f t="shared" si="1632"/>
        <v>0</v>
      </c>
      <c r="L8696" s="16">
        <f t="shared" si="1633"/>
        <v>0</v>
      </c>
      <c r="M8696" s="17">
        <f t="shared" ca="1" si="1637"/>
        <v>47</v>
      </c>
      <c r="N8696" s="17">
        <f t="shared" ca="1" si="1638"/>
        <v>45</v>
      </c>
      <c r="O8696" s="4"/>
      <c r="P8696" s="4">
        <v>20</v>
      </c>
      <c r="Q8696" s="4">
        <v>15</v>
      </c>
      <c r="R8696" s="4">
        <v>6</v>
      </c>
      <c r="S8696" s="4">
        <v>33</v>
      </c>
      <c r="T8696" s="4">
        <v>18</v>
      </c>
      <c r="U8696" s="4">
        <v>26</v>
      </c>
      <c r="V8696" s="13">
        <v>19</v>
      </c>
      <c r="W8696" s="4">
        <v>15</v>
      </c>
      <c r="X8696" s="4">
        <v>18</v>
      </c>
      <c r="Y8696">
        <f t="shared" si="1634"/>
        <v>0</v>
      </c>
      <c r="Z8696">
        <f t="shared" si="1635"/>
        <v>0</v>
      </c>
    </row>
    <row r="8697" spans="2:26" x14ac:dyDescent="0.25">
      <c r="B8697" s="11">
        <f t="shared" si="1636"/>
        <v>44923.874999978936</v>
      </c>
      <c r="C8697" s="1">
        <f t="shared" si="1627"/>
        <v>12</v>
      </c>
      <c r="D8697" s="1">
        <f t="shared" si="1628"/>
        <v>3</v>
      </c>
      <c r="E8697" s="12">
        <f t="shared" si="1629"/>
        <v>22</v>
      </c>
      <c r="F8697" s="124" t="str">
        <f t="shared" si="1630"/>
        <v>0</v>
      </c>
      <c r="G8697" s="1">
        <f ca="1">(OFFSET(O8697,0,MATCH(Customer!$J$6,'CDH &amp; HDH'!$P$11:$X$11,0)))</f>
        <v>19</v>
      </c>
      <c r="H8697" s="1" t="str">
        <f t="shared" si="1631"/>
        <v>Heating</v>
      </c>
      <c r="I8697" s="1">
        <f ca="1">OFFSET(IF($H8697="Cooling",Customer!$C$25,Customer!$C$52),E8697,D8697)</f>
        <v>66</v>
      </c>
      <c r="J8697" s="1">
        <f ca="1">OFFSET(IF($H8697="Cooling",Customer!$L$25,Customer!$L$52),$E8697,$D8697)</f>
        <v>64</v>
      </c>
      <c r="K8697" s="16">
        <f t="shared" si="1632"/>
        <v>0</v>
      </c>
      <c r="L8697" s="16">
        <f t="shared" si="1633"/>
        <v>0</v>
      </c>
      <c r="M8697" s="17">
        <f t="shared" ca="1" si="1637"/>
        <v>47</v>
      </c>
      <c r="N8697" s="17">
        <f t="shared" ca="1" si="1638"/>
        <v>45</v>
      </c>
      <c r="O8697" s="4"/>
      <c r="P8697" s="4">
        <v>18</v>
      </c>
      <c r="Q8697" s="4">
        <v>15</v>
      </c>
      <c r="R8697" s="4">
        <v>6</v>
      </c>
      <c r="S8697" s="4">
        <v>33</v>
      </c>
      <c r="T8697" s="4">
        <v>17</v>
      </c>
      <c r="U8697" s="4">
        <v>25</v>
      </c>
      <c r="V8697" s="13">
        <v>19</v>
      </c>
      <c r="W8697" s="4">
        <v>15</v>
      </c>
      <c r="X8697" s="4">
        <v>18</v>
      </c>
      <c r="Y8697">
        <f t="shared" si="1634"/>
        <v>0</v>
      </c>
      <c r="Z8697">
        <f t="shared" si="1635"/>
        <v>0</v>
      </c>
    </row>
    <row r="8698" spans="2:26" x14ac:dyDescent="0.25">
      <c r="B8698" s="11">
        <f t="shared" si="1636"/>
        <v>44923.9166666456</v>
      </c>
      <c r="C8698" s="1">
        <f t="shared" si="1627"/>
        <v>12</v>
      </c>
      <c r="D8698" s="1">
        <f t="shared" si="1628"/>
        <v>3</v>
      </c>
      <c r="E8698" s="12">
        <f t="shared" si="1629"/>
        <v>23</v>
      </c>
      <c r="F8698" s="124" t="str">
        <f t="shared" si="1630"/>
        <v>0</v>
      </c>
      <c r="G8698" s="1">
        <f ca="1">(OFFSET(O8698,0,MATCH(Customer!$J$6,'CDH &amp; HDH'!$P$11:$X$11,0)))</f>
        <v>19</v>
      </c>
      <c r="H8698" s="1" t="str">
        <f t="shared" si="1631"/>
        <v>Heating</v>
      </c>
      <c r="I8698" s="1">
        <f ca="1">OFFSET(IF($H8698="Cooling",Customer!$C$25,Customer!$C$52),E8698,D8698)</f>
        <v>66</v>
      </c>
      <c r="J8698" s="1">
        <f ca="1">OFFSET(IF($H8698="Cooling",Customer!$L$25,Customer!$L$52),$E8698,$D8698)</f>
        <v>64</v>
      </c>
      <c r="K8698" s="16">
        <f t="shared" si="1632"/>
        <v>0</v>
      </c>
      <c r="L8698" s="16">
        <f t="shared" si="1633"/>
        <v>0</v>
      </c>
      <c r="M8698" s="17">
        <f t="shared" ca="1" si="1637"/>
        <v>47</v>
      </c>
      <c r="N8698" s="17">
        <f t="shared" ca="1" si="1638"/>
        <v>45</v>
      </c>
      <c r="O8698" s="4"/>
      <c r="P8698" s="4">
        <v>18</v>
      </c>
      <c r="Q8698" s="4">
        <v>15</v>
      </c>
      <c r="R8698" s="4">
        <v>6</v>
      </c>
      <c r="S8698" s="4">
        <v>32</v>
      </c>
      <c r="T8698" s="4">
        <v>18</v>
      </c>
      <c r="U8698" s="4">
        <v>24</v>
      </c>
      <c r="V8698" s="13">
        <v>19</v>
      </c>
      <c r="W8698" s="4">
        <v>15</v>
      </c>
      <c r="X8698" s="4">
        <v>18</v>
      </c>
      <c r="Y8698">
        <f t="shared" si="1634"/>
        <v>0</v>
      </c>
      <c r="Z8698">
        <f t="shared" si="1635"/>
        <v>0</v>
      </c>
    </row>
    <row r="8699" spans="2:26" x14ac:dyDescent="0.25">
      <c r="B8699" s="11">
        <f t="shared" si="1636"/>
        <v>44923.958333312265</v>
      </c>
      <c r="C8699" s="1">
        <f t="shared" si="1627"/>
        <v>12</v>
      </c>
      <c r="D8699" s="1">
        <f t="shared" si="1628"/>
        <v>3</v>
      </c>
      <c r="E8699" s="12">
        <f t="shared" si="1629"/>
        <v>24</v>
      </c>
      <c r="F8699" s="124" t="str">
        <f t="shared" si="1630"/>
        <v>0</v>
      </c>
      <c r="G8699" s="1">
        <f ca="1">(OFFSET(O8699,0,MATCH(Customer!$J$6,'CDH &amp; HDH'!$P$11:$X$11,0)))</f>
        <v>20</v>
      </c>
      <c r="H8699" s="1" t="str">
        <f t="shared" si="1631"/>
        <v>Heating</v>
      </c>
      <c r="I8699" s="1">
        <f ca="1">OFFSET(IF($H8699="Cooling",Customer!$C$25,Customer!$C$52),E8699,D8699)</f>
        <v>66</v>
      </c>
      <c r="J8699" s="1">
        <f ca="1">OFFSET(IF($H8699="Cooling",Customer!$L$25,Customer!$L$52),$E8699,$D8699)</f>
        <v>64</v>
      </c>
      <c r="K8699" s="16">
        <f t="shared" si="1632"/>
        <v>0</v>
      </c>
      <c r="L8699" s="16">
        <f t="shared" si="1633"/>
        <v>0</v>
      </c>
      <c r="M8699" s="17">
        <f t="shared" ca="1" si="1637"/>
        <v>46</v>
      </c>
      <c r="N8699" s="17">
        <f t="shared" ca="1" si="1638"/>
        <v>44</v>
      </c>
      <c r="O8699" s="4"/>
      <c r="P8699" s="4">
        <v>17</v>
      </c>
      <c r="Q8699" s="4">
        <v>15</v>
      </c>
      <c r="R8699" s="4">
        <v>7</v>
      </c>
      <c r="S8699" s="4">
        <v>31</v>
      </c>
      <c r="T8699" s="4">
        <v>17</v>
      </c>
      <c r="U8699" s="4">
        <v>23</v>
      </c>
      <c r="V8699" s="13">
        <v>20</v>
      </c>
      <c r="W8699" s="4">
        <v>15</v>
      </c>
      <c r="X8699" s="4">
        <v>17</v>
      </c>
      <c r="Y8699">
        <f t="shared" si="1634"/>
        <v>0</v>
      </c>
      <c r="Z8699">
        <f t="shared" si="1635"/>
        <v>0</v>
      </c>
    </row>
    <row r="8700" spans="2:26" x14ac:dyDescent="0.25">
      <c r="B8700" s="11">
        <f t="shared" si="1636"/>
        <v>44923.999999978929</v>
      </c>
      <c r="C8700" s="1">
        <f t="shared" si="1627"/>
        <v>12</v>
      </c>
      <c r="D8700" s="1">
        <f t="shared" si="1628"/>
        <v>4</v>
      </c>
      <c r="E8700" s="12">
        <f t="shared" si="1629"/>
        <v>1</v>
      </c>
      <c r="F8700" s="124" t="str">
        <f t="shared" si="1630"/>
        <v>0</v>
      </c>
      <c r="G8700" s="1">
        <f ca="1">(OFFSET(O8700,0,MATCH(Customer!$J$6,'CDH &amp; HDH'!$P$11:$X$11,0)))</f>
        <v>19</v>
      </c>
      <c r="H8700" s="1" t="str">
        <f t="shared" si="1631"/>
        <v>Heating</v>
      </c>
      <c r="I8700" s="1">
        <f ca="1">OFFSET(IF($H8700="Cooling",Customer!$C$25,Customer!$C$52),E8700,D8700)</f>
        <v>66</v>
      </c>
      <c r="J8700" s="1">
        <f ca="1">OFFSET(IF($H8700="Cooling",Customer!$L$25,Customer!$L$52),$E8700,$D8700)</f>
        <v>64</v>
      </c>
      <c r="K8700" s="16">
        <f t="shared" si="1632"/>
        <v>0</v>
      </c>
      <c r="L8700" s="16">
        <f t="shared" si="1633"/>
        <v>0</v>
      </c>
      <c r="M8700" s="17">
        <f t="shared" ca="1" si="1637"/>
        <v>47</v>
      </c>
      <c r="N8700" s="17">
        <f t="shared" ca="1" si="1638"/>
        <v>45</v>
      </c>
      <c r="O8700" s="4"/>
      <c r="P8700" s="4">
        <v>17</v>
      </c>
      <c r="Q8700" s="4">
        <v>12</v>
      </c>
      <c r="R8700" s="4">
        <v>7</v>
      </c>
      <c r="S8700" s="4">
        <v>32</v>
      </c>
      <c r="T8700" s="4">
        <v>17</v>
      </c>
      <c r="U8700" s="4">
        <v>21</v>
      </c>
      <c r="V8700" s="13">
        <v>19</v>
      </c>
      <c r="W8700" s="4">
        <v>15</v>
      </c>
      <c r="X8700" s="4">
        <v>15</v>
      </c>
      <c r="Y8700">
        <f t="shared" si="1634"/>
        <v>0</v>
      </c>
      <c r="Z8700">
        <f t="shared" si="1635"/>
        <v>0</v>
      </c>
    </row>
    <row r="8701" spans="2:26" x14ac:dyDescent="0.25">
      <c r="B8701" s="11">
        <f t="shared" si="1636"/>
        <v>44924.041666645593</v>
      </c>
      <c r="C8701" s="1">
        <f t="shared" si="1627"/>
        <v>12</v>
      </c>
      <c r="D8701" s="1">
        <f t="shared" si="1628"/>
        <v>4</v>
      </c>
      <c r="E8701" s="12">
        <f t="shared" si="1629"/>
        <v>2</v>
      </c>
      <c r="F8701" s="124" t="str">
        <f t="shared" si="1630"/>
        <v>0</v>
      </c>
      <c r="G8701" s="1">
        <f ca="1">(OFFSET(O8701,0,MATCH(Customer!$J$6,'CDH &amp; HDH'!$P$11:$X$11,0)))</f>
        <v>20</v>
      </c>
      <c r="H8701" s="1" t="str">
        <f t="shared" si="1631"/>
        <v>Heating</v>
      </c>
      <c r="I8701" s="1">
        <f ca="1">OFFSET(IF($H8701="Cooling",Customer!$C$25,Customer!$C$52),E8701,D8701)</f>
        <v>66</v>
      </c>
      <c r="J8701" s="1">
        <f ca="1">OFFSET(IF($H8701="Cooling",Customer!$L$25,Customer!$L$52),$E8701,$D8701)</f>
        <v>64</v>
      </c>
      <c r="K8701" s="16">
        <f t="shared" si="1632"/>
        <v>0</v>
      </c>
      <c r="L8701" s="16">
        <f t="shared" si="1633"/>
        <v>0</v>
      </c>
      <c r="M8701" s="17">
        <f t="shared" ca="1" si="1637"/>
        <v>46</v>
      </c>
      <c r="N8701" s="17">
        <f t="shared" ca="1" si="1638"/>
        <v>44</v>
      </c>
      <c r="O8701" s="4"/>
      <c r="P8701" s="4">
        <v>16</v>
      </c>
      <c r="Q8701" s="4">
        <v>10</v>
      </c>
      <c r="R8701" s="4">
        <v>8</v>
      </c>
      <c r="S8701" s="4">
        <v>31</v>
      </c>
      <c r="T8701" s="4">
        <v>17</v>
      </c>
      <c r="U8701" s="4">
        <v>21</v>
      </c>
      <c r="V8701" s="13">
        <v>20</v>
      </c>
      <c r="W8701" s="4">
        <v>14</v>
      </c>
      <c r="X8701" s="4">
        <v>14</v>
      </c>
      <c r="Y8701">
        <f t="shared" si="1634"/>
        <v>0</v>
      </c>
      <c r="Z8701">
        <f t="shared" si="1635"/>
        <v>0</v>
      </c>
    </row>
    <row r="8702" spans="2:26" x14ac:dyDescent="0.25">
      <c r="B8702" s="11">
        <f t="shared" si="1636"/>
        <v>44924.083333312257</v>
      </c>
      <c r="C8702" s="1">
        <f t="shared" si="1627"/>
        <v>12</v>
      </c>
      <c r="D8702" s="1">
        <f t="shared" si="1628"/>
        <v>4</v>
      </c>
      <c r="E8702" s="12">
        <f t="shared" si="1629"/>
        <v>3</v>
      </c>
      <c r="F8702" s="124" t="str">
        <f t="shared" si="1630"/>
        <v>0</v>
      </c>
      <c r="G8702" s="1">
        <f ca="1">(OFFSET(O8702,0,MATCH(Customer!$J$6,'CDH &amp; HDH'!$P$11:$X$11,0)))</f>
        <v>21</v>
      </c>
      <c r="H8702" s="1" t="str">
        <f t="shared" si="1631"/>
        <v>Heating</v>
      </c>
      <c r="I8702" s="1">
        <f ca="1">OFFSET(IF($H8702="Cooling",Customer!$C$25,Customer!$C$52),E8702,D8702)</f>
        <v>66</v>
      </c>
      <c r="J8702" s="1">
        <f ca="1">OFFSET(IF($H8702="Cooling",Customer!$L$25,Customer!$L$52),$E8702,$D8702)</f>
        <v>64</v>
      </c>
      <c r="K8702" s="16">
        <f t="shared" si="1632"/>
        <v>0</v>
      </c>
      <c r="L8702" s="16">
        <f t="shared" si="1633"/>
        <v>0</v>
      </c>
      <c r="M8702" s="17">
        <f t="shared" ca="1" si="1637"/>
        <v>45</v>
      </c>
      <c r="N8702" s="17">
        <f t="shared" ca="1" si="1638"/>
        <v>43</v>
      </c>
      <c r="O8702" s="4"/>
      <c r="P8702" s="4">
        <v>15</v>
      </c>
      <c r="Q8702" s="4">
        <v>10</v>
      </c>
      <c r="R8702" s="4">
        <v>8</v>
      </c>
      <c r="S8702" s="4">
        <v>32</v>
      </c>
      <c r="T8702" s="4">
        <v>16</v>
      </c>
      <c r="U8702" s="4">
        <v>21</v>
      </c>
      <c r="V8702" s="13">
        <v>21</v>
      </c>
      <c r="W8702" s="4">
        <v>13</v>
      </c>
      <c r="X8702" s="4">
        <v>13</v>
      </c>
      <c r="Y8702">
        <f t="shared" si="1634"/>
        <v>0</v>
      </c>
      <c r="Z8702">
        <f t="shared" si="1635"/>
        <v>0</v>
      </c>
    </row>
    <row r="8703" spans="2:26" x14ac:dyDescent="0.25">
      <c r="B8703" s="11">
        <f t="shared" si="1636"/>
        <v>44924.124999978922</v>
      </c>
      <c r="C8703" s="1">
        <f t="shared" si="1627"/>
        <v>12</v>
      </c>
      <c r="D8703" s="1">
        <f t="shared" si="1628"/>
        <v>4</v>
      </c>
      <c r="E8703" s="12">
        <f t="shared" si="1629"/>
        <v>4</v>
      </c>
      <c r="F8703" s="124" t="str">
        <f t="shared" si="1630"/>
        <v>0</v>
      </c>
      <c r="G8703" s="1">
        <f ca="1">(OFFSET(O8703,0,MATCH(Customer!$J$6,'CDH &amp; HDH'!$P$11:$X$11,0)))</f>
        <v>21</v>
      </c>
      <c r="H8703" s="1" t="str">
        <f t="shared" si="1631"/>
        <v>Heating</v>
      </c>
      <c r="I8703" s="1">
        <f ca="1">OFFSET(IF($H8703="Cooling",Customer!$C$25,Customer!$C$52),E8703,D8703)</f>
        <v>66</v>
      </c>
      <c r="J8703" s="1">
        <f ca="1">OFFSET(IF($H8703="Cooling",Customer!$L$25,Customer!$L$52),$E8703,$D8703)</f>
        <v>64</v>
      </c>
      <c r="K8703" s="16">
        <f t="shared" si="1632"/>
        <v>0</v>
      </c>
      <c r="L8703" s="16">
        <f t="shared" si="1633"/>
        <v>0</v>
      </c>
      <c r="M8703" s="17">
        <f t="shared" ca="1" si="1637"/>
        <v>45</v>
      </c>
      <c r="N8703" s="17">
        <f t="shared" ca="1" si="1638"/>
        <v>43</v>
      </c>
      <c r="O8703" s="4"/>
      <c r="P8703" s="4">
        <v>14</v>
      </c>
      <c r="Q8703" s="4">
        <v>11</v>
      </c>
      <c r="R8703" s="4">
        <v>9</v>
      </c>
      <c r="S8703" s="4">
        <v>32</v>
      </c>
      <c r="T8703" s="4">
        <v>17</v>
      </c>
      <c r="U8703" s="4">
        <v>20</v>
      </c>
      <c r="V8703" s="13">
        <v>21</v>
      </c>
      <c r="W8703" s="4">
        <v>12</v>
      </c>
      <c r="X8703" s="4">
        <v>12</v>
      </c>
      <c r="Y8703">
        <f t="shared" si="1634"/>
        <v>0</v>
      </c>
      <c r="Z8703">
        <f t="shared" si="1635"/>
        <v>0</v>
      </c>
    </row>
    <row r="8704" spans="2:26" x14ac:dyDescent="0.25">
      <c r="B8704" s="11">
        <f t="shared" si="1636"/>
        <v>44924.166666645586</v>
      </c>
      <c r="C8704" s="1">
        <f t="shared" si="1627"/>
        <v>12</v>
      </c>
      <c r="D8704" s="1">
        <f t="shared" si="1628"/>
        <v>4</v>
      </c>
      <c r="E8704" s="12">
        <f t="shared" si="1629"/>
        <v>5</v>
      </c>
      <c r="F8704" s="124" t="str">
        <f t="shared" si="1630"/>
        <v>0</v>
      </c>
      <c r="G8704" s="1">
        <f ca="1">(OFFSET(O8704,0,MATCH(Customer!$J$6,'CDH &amp; HDH'!$P$11:$X$11,0)))</f>
        <v>22</v>
      </c>
      <c r="H8704" s="1" t="str">
        <f t="shared" si="1631"/>
        <v>Heating</v>
      </c>
      <c r="I8704" s="1">
        <f ca="1">OFFSET(IF($H8704="Cooling",Customer!$C$25,Customer!$C$52),E8704,D8704)</f>
        <v>66</v>
      </c>
      <c r="J8704" s="1">
        <f ca="1">OFFSET(IF($H8704="Cooling",Customer!$L$25,Customer!$L$52),$E8704,$D8704)</f>
        <v>64</v>
      </c>
      <c r="K8704" s="16">
        <f t="shared" si="1632"/>
        <v>0</v>
      </c>
      <c r="L8704" s="16">
        <f t="shared" si="1633"/>
        <v>0</v>
      </c>
      <c r="M8704" s="17">
        <f t="shared" ca="1" si="1637"/>
        <v>44</v>
      </c>
      <c r="N8704" s="17">
        <f t="shared" ca="1" si="1638"/>
        <v>42</v>
      </c>
      <c r="O8704" s="4"/>
      <c r="P8704" s="4">
        <v>13</v>
      </c>
      <c r="Q8704" s="4">
        <v>10</v>
      </c>
      <c r="R8704" s="4">
        <v>10</v>
      </c>
      <c r="S8704" s="4">
        <v>31</v>
      </c>
      <c r="T8704" s="4">
        <v>15</v>
      </c>
      <c r="U8704" s="4">
        <v>20</v>
      </c>
      <c r="V8704" s="13">
        <v>22</v>
      </c>
      <c r="W8704" s="4">
        <v>9</v>
      </c>
      <c r="X8704" s="4">
        <v>12</v>
      </c>
      <c r="Y8704">
        <f t="shared" si="1634"/>
        <v>0</v>
      </c>
      <c r="Z8704">
        <f t="shared" si="1635"/>
        <v>0</v>
      </c>
    </row>
    <row r="8705" spans="2:26" x14ac:dyDescent="0.25">
      <c r="B8705" s="11">
        <f t="shared" si="1636"/>
        <v>44924.20833331225</v>
      </c>
      <c r="C8705" s="1">
        <f t="shared" si="1627"/>
        <v>12</v>
      </c>
      <c r="D8705" s="1">
        <f t="shared" si="1628"/>
        <v>4</v>
      </c>
      <c r="E8705" s="12">
        <f t="shared" si="1629"/>
        <v>6</v>
      </c>
      <c r="F8705" s="124" t="str">
        <f t="shared" si="1630"/>
        <v>0</v>
      </c>
      <c r="G8705" s="1">
        <f ca="1">(OFFSET(O8705,0,MATCH(Customer!$J$6,'CDH &amp; HDH'!$P$11:$X$11,0)))</f>
        <v>23</v>
      </c>
      <c r="H8705" s="1" t="str">
        <f t="shared" si="1631"/>
        <v>Heating</v>
      </c>
      <c r="I8705" s="1">
        <f ca="1">OFFSET(IF($H8705="Cooling",Customer!$C$25,Customer!$C$52),E8705,D8705)</f>
        <v>66</v>
      </c>
      <c r="J8705" s="1">
        <f ca="1">OFFSET(IF($H8705="Cooling",Customer!$L$25,Customer!$L$52),$E8705,$D8705)</f>
        <v>64</v>
      </c>
      <c r="K8705" s="16">
        <f t="shared" si="1632"/>
        <v>0</v>
      </c>
      <c r="L8705" s="16">
        <f t="shared" si="1633"/>
        <v>0</v>
      </c>
      <c r="M8705" s="17">
        <f t="shared" ca="1" si="1637"/>
        <v>43</v>
      </c>
      <c r="N8705" s="17">
        <f t="shared" ca="1" si="1638"/>
        <v>41</v>
      </c>
      <c r="O8705" s="4"/>
      <c r="P8705" s="4">
        <v>15</v>
      </c>
      <c r="Q8705" s="4">
        <v>7</v>
      </c>
      <c r="R8705" s="4">
        <v>11</v>
      </c>
      <c r="S8705" s="4">
        <v>31</v>
      </c>
      <c r="T8705" s="4">
        <v>14</v>
      </c>
      <c r="U8705" s="4">
        <v>18</v>
      </c>
      <c r="V8705" s="13">
        <v>23</v>
      </c>
      <c r="W8705" s="4">
        <v>7</v>
      </c>
      <c r="X8705" s="4">
        <v>11</v>
      </c>
      <c r="Y8705">
        <f t="shared" si="1634"/>
        <v>0</v>
      </c>
      <c r="Z8705">
        <f t="shared" si="1635"/>
        <v>0</v>
      </c>
    </row>
    <row r="8706" spans="2:26" x14ac:dyDescent="0.25">
      <c r="B8706" s="11">
        <f t="shared" si="1636"/>
        <v>44924.249999978914</v>
      </c>
      <c r="C8706" s="1">
        <f t="shared" si="1627"/>
        <v>12</v>
      </c>
      <c r="D8706" s="1">
        <f t="shared" si="1628"/>
        <v>4</v>
      </c>
      <c r="E8706" s="12">
        <f t="shared" si="1629"/>
        <v>7</v>
      </c>
      <c r="F8706" s="124" t="str">
        <f t="shared" si="1630"/>
        <v>0</v>
      </c>
      <c r="G8706" s="1">
        <f ca="1">(OFFSET(O8706,0,MATCH(Customer!$J$6,'CDH &amp; HDH'!$P$11:$X$11,0)))</f>
        <v>23</v>
      </c>
      <c r="H8706" s="1" t="str">
        <f t="shared" si="1631"/>
        <v>Heating</v>
      </c>
      <c r="I8706" s="1">
        <f ca="1">OFFSET(IF($H8706="Cooling",Customer!$C$25,Customer!$C$52),E8706,D8706)</f>
        <v>66</v>
      </c>
      <c r="J8706" s="1">
        <f ca="1">OFFSET(IF($H8706="Cooling",Customer!$L$25,Customer!$L$52),$E8706,$D8706)</f>
        <v>64</v>
      </c>
      <c r="K8706" s="16">
        <f t="shared" si="1632"/>
        <v>0</v>
      </c>
      <c r="L8706" s="16">
        <f t="shared" si="1633"/>
        <v>0</v>
      </c>
      <c r="M8706" s="17">
        <f t="shared" ca="1" si="1637"/>
        <v>43</v>
      </c>
      <c r="N8706" s="17">
        <f t="shared" ca="1" si="1638"/>
        <v>41</v>
      </c>
      <c r="O8706" s="4"/>
      <c r="P8706" s="4">
        <v>14</v>
      </c>
      <c r="Q8706" s="4">
        <v>7</v>
      </c>
      <c r="R8706" s="4">
        <v>12</v>
      </c>
      <c r="S8706" s="4">
        <v>31</v>
      </c>
      <c r="T8706" s="4">
        <v>16</v>
      </c>
      <c r="U8706" s="4">
        <v>18</v>
      </c>
      <c r="V8706" s="13">
        <v>23</v>
      </c>
      <c r="W8706" s="4">
        <v>8</v>
      </c>
      <c r="X8706" s="4">
        <v>11</v>
      </c>
      <c r="Y8706">
        <f t="shared" si="1634"/>
        <v>0</v>
      </c>
      <c r="Z8706">
        <f t="shared" si="1635"/>
        <v>0</v>
      </c>
    </row>
    <row r="8707" spans="2:26" x14ac:dyDescent="0.25">
      <c r="B8707" s="11">
        <f t="shared" si="1636"/>
        <v>44924.291666645579</v>
      </c>
      <c r="C8707" s="1">
        <f t="shared" si="1627"/>
        <v>12</v>
      </c>
      <c r="D8707" s="1">
        <f t="shared" si="1628"/>
        <v>4</v>
      </c>
      <c r="E8707" s="12">
        <f t="shared" si="1629"/>
        <v>8</v>
      </c>
      <c r="F8707" s="124" t="str">
        <f t="shared" si="1630"/>
        <v>0</v>
      </c>
      <c r="G8707" s="1">
        <f ca="1">(OFFSET(O8707,0,MATCH(Customer!$J$6,'CDH &amp; HDH'!$P$11:$X$11,0)))</f>
        <v>23</v>
      </c>
      <c r="H8707" s="1" t="str">
        <f t="shared" si="1631"/>
        <v>Heating</v>
      </c>
      <c r="I8707" s="1">
        <f ca="1">OFFSET(IF($H8707="Cooling",Customer!$C$25,Customer!$C$52),E8707,D8707)</f>
        <v>70</v>
      </c>
      <c r="J8707" s="1">
        <f ca="1">OFFSET(IF($H8707="Cooling",Customer!$L$25,Customer!$L$52),$E8707,$D8707)</f>
        <v>70</v>
      </c>
      <c r="K8707" s="16">
        <f t="shared" si="1632"/>
        <v>0</v>
      </c>
      <c r="L8707" s="16">
        <f t="shared" si="1633"/>
        <v>0</v>
      </c>
      <c r="M8707" s="17">
        <f t="shared" ca="1" si="1637"/>
        <v>47</v>
      </c>
      <c r="N8707" s="17">
        <f t="shared" ca="1" si="1638"/>
        <v>47</v>
      </c>
      <c r="O8707" s="4"/>
      <c r="P8707" s="4">
        <v>14</v>
      </c>
      <c r="Q8707" s="4">
        <v>7</v>
      </c>
      <c r="R8707" s="4">
        <v>13</v>
      </c>
      <c r="S8707" s="4">
        <v>30</v>
      </c>
      <c r="T8707" s="4">
        <v>13</v>
      </c>
      <c r="U8707" s="4">
        <v>19</v>
      </c>
      <c r="V8707" s="13">
        <v>23</v>
      </c>
      <c r="W8707" s="4">
        <v>8</v>
      </c>
      <c r="X8707" s="4">
        <v>11</v>
      </c>
      <c r="Y8707">
        <f t="shared" si="1634"/>
        <v>0</v>
      </c>
      <c r="Z8707">
        <f t="shared" si="1635"/>
        <v>0</v>
      </c>
    </row>
    <row r="8708" spans="2:26" x14ac:dyDescent="0.25">
      <c r="B8708" s="11">
        <f t="shared" si="1636"/>
        <v>44924.333333312243</v>
      </c>
      <c r="C8708" s="1">
        <f t="shared" si="1627"/>
        <v>12</v>
      </c>
      <c r="D8708" s="1">
        <f t="shared" si="1628"/>
        <v>4</v>
      </c>
      <c r="E8708" s="12">
        <f t="shared" si="1629"/>
        <v>9</v>
      </c>
      <c r="F8708" s="124" t="str">
        <f t="shared" si="1630"/>
        <v>0</v>
      </c>
      <c r="G8708" s="1">
        <f ca="1">(OFFSET(O8708,0,MATCH(Customer!$J$6,'CDH &amp; HDH'!$P$11:$X$11,0)))</f>
        <v>23</v>
      </c>
      <c r="H8708" s="1" t="str">
        <f t="shared" si="1631"/>
        <v>Heating</v>
      </c>
      <c r="I8708" s="1">
        <f ca="1">OFFSET(IF($H8708="Cooling",Customer!$C$25,Customer!$C$52),E8708,D8708)</f>
        <v>70</v>
      </c>
      <c r="J8708" s="1">
        <f ca="1">OFFSET(IF($H8708="Cooling",Customer!$L$25,Customer!$L$52),$E8708,$D8708)</f>
        <v>70</v>
      </c>
      <c r="K8708" s="16">
        <f t="shared" si="1632"/>
        <v>0</v>
      </c>
      <c r="L8708" s="16">
        <f t="shared" si="1633"/>
        <v>0</v>
      </c>
      <c r="M8708" s="17">
        <f t="shared" ca="1" si="1637"/>
        <v>47</v>
      </c>
      <c r="N8708" s="17">
        <f t="shared" ca="1" si="1638"/>
        <v>47</v>
      </c>
      <c r="O8708" s="4"/>
      <c r="P8708" s="4">
        <v>19</v>
      </c>
      <c r="Q8708" s="4">
        <v>9</v>
      </c>
      <c r="R8708" s="4">
        <v>13</v>
      </c>
      <c r="S8708" s="4">
        <v>30</v>
      </c>
      <c r="T8708" s="4">
        <v>18</v>
      </c>
      <c r="U8708" s="4">
        <v>23</v>
      </c>
      <c r="V8708" s="13">
        <v>23</v>
      </c>
      <c r="W8708" s="4">
        <v>10</v>
      </c>
      <c r="X8708" s="4">
        <v>11</v>
      </c>
      <c r="Y8708">
        <f t="shared" si="1634"/>
        <v>0</v>
      </c>
      <c r="Z8708">
        <f t="shared" si="1635"/>
        <v>0</v>
      </c>
    </row>
    <row r="8709" spans="2:26" x14ac:dyDescent="0.25">
      <c r="B8709" s="11">
        <f t="shared" si="1636"/>
        <v>44924.374999978907</v>
      </c>
      <c r="C8709" s="1">
        <f t="shared" si="1627"/>
        <v>12</v>
      </c>
      <c r="D8709" s="1">
        <f t="shared" si="1628"/>
        <v>4</v>
      </c>
      <c r="E8709" s="12">
        <f t="shared" si="1629"/>
        <v>10</v>
      </c>
      <c r="F8709" s="124" t="str">
        <f t="shared" si="1630"/>
        <v>0</v>
      </c>
      <c r="G8709" s="1">
        <f ca="1">(OFFSET(O8709,0,MATCH(Customer!$J$6,'CDH &amp; HDH'!$P$11:$X$11,0)))</f>
        <v>25</v>
      </c>
      <c r="H8709" s="1" t="str">
        <f t="shared" si="1631"/>
        <v>Heating</v>
      </c>
      <c r="I8709" s="1">
        <f ca="1">OFFSET(IF($H8709="Cooling",Customer!$C$25,Customer!$C$52),E8709,D8709)</f>
        <v>70</v>
      </c>
      <c r="J8709" s="1">
        <f ca="1">OFFSET(IF($H8709="Cooling",Customer!$L$25,Customer!$L$52),$E8709,$D8709)</f>
        <v>70</v>
      </c>
      <c r="K8709" s="16">
        <f t="shared" si="1632"/>
        <v>0</v>
      </c>
      <c r="L8709" s="16">
        <f t="shared" si="1633"/>
        <v>0</v>
      </c>
      <c r="M8709" s="17">
        <f t="shared" ca="1" si="1637"/>
        <v>45</v>
      </c>
      <c r="N8709" s="17">
        <f t="shared" ca="1" si="1638"/>
        <v>45</v>
      </c>
      <c r="O8709" s="4"/>
      <c r="P8709" s="4">
        <v>24</v>
      </c>
      <c r="Q8709" s="4">
        <v>10</v>
      </c>
      <c r="R8709" s="4">
        <v>14</v>
      </c>
      <c r="S8709" s="4">
        <v>31</v>
      </c>
      <c r="T8709" s="4">
        <v>20</v>
      </c>
      <c r="U8709" s="4">
        <v>25</v>
      </c>
      <c r="V8709" s="13">
        <v>25</v>
      </c>
      <c r="W8709" s="4">
        <v>13</v>
      </c>
      <c r="X8709" s="4">
        <v>12</v>
      </c>
      <c r="Y8709">
        <f t="shared" si="1634"/>
        <v>0</v>
      </c>
      <c r="Z8709">
        <f t="shared" si="1635"/>
        <v>0</v>
      </c>
    </row>
    <row r="8710" spans="2:26" x14ac:dyDescent="0.25">
      <c r="B8710" s="11">
        <f t="shared" si="1636"/>
        <v>44924.416666645571</v>
      </c>
      <c r="C8710" s="1">
        <f t="shared" si="1627"/>
        <v>12</v>
      </c>
      <c r="D8710" s="1">
        <f t="shared" si="1628"/>
        <v>4</v>
      </c>
      <c r="E8710" s="12">
        <f t="shared" si="1629"/>
        <v>11</v>
      </c>
      <c r="F8710" s="124" t="str">
        <f t="shared" si="1630"/>
        <v>0</v>
      </c>
      <c r="G8710" s="1">
        <f ca="1">(OFFSET(O8710,0,MATCH(Customer!$J$6,'CDH &amp; HDH'!$P$11:$X$11,0)))</f>
        <v>26</v>
      </c>
      <c r="H8710" s="1" t="str">
        <f t="shared" si="1631"/>
        <v>Heating</v>
      </c>
      <c r="I8710" s="1">
        <f ca="1">OFFSET(IF($H8710="Cooling",Customer!$C$25,Customer!$C$52),E8710,D8710)</f>
        <v>70</v>
      </c>
      <c r="J8710" s="1">
        <f ca="1">OFFSET(IF($H8710="Cooling",Customer!$L$25,Customer!$L$52),$E8710,$D8710)</f>
        <v>70</v>
      </c>
      <c r="K8710" s="16">
        <f t="shared" si="1632"/>
        <v>0</v>
      </c>
      <c r="L8710" s="16">
        <f t="shared" si="1633"/>
        <v>0</v>
      </c>
      <c r="M8710" s="17">
        <f t="shared" ca="1" si="1637"/>
        <v>44</v>
      </c>
      <c r="N8710" s="17">
        <f t="shared" ca="1" si="1638"/>
        <v>44</v>
      </c>
      <c r="O8710" s="4"/>
      <c r="P8710" s="4">
        <v>26</v>
      </c>
      <c r="Q8710" s="4">
        <v>11</v>
      </c>
      <c r="R8710" s="4">
        <v>16</v>
      </c>
      <c r="S8710" s="4">
        <v>31</v>
      </c>
      <c r="T8710" s="4">
        <v>27</v>
      </c>
      <c r="U8710" s="4">
        <v>28</v>
      </c>
      <c r="V8710" s="13">
        <v>26</v>
      </c>
      <c r="W8710" s="4">
        <v>15</v>
      </c>
      <c r="X8710" s="4">
        <v>16</v>
      </c>
      <c r="Y8710">
        <f t="shared" si="1634"/>
        <v>0</v>
      </c>
      <c r="Z8710">
        <f t="shared" si="1635"/>
        <v>0</v>
      </c>
    </row>
    <row r="8711" spans="2:26" x14ac:dyDescent="0.25">
      <c r="B8711" s="11">
        <f t="shared" si="1636"/>
        <v>44924.458333312235</v>
      </c>
      <c r="C8711" s="1">
        <f t="shared" si="1627"/>
        <v>12</v>
      </c>
      <c r="D8711" s="1">
        <f t="shared" si="1628"/>
        <v>4</v>
      </c>
      <c r="E8711" s="12">
        <f t="shared" si="1629"/>
        <v>12</v>
      </c>
      <c r="F8711" s="124" t="str">
        <f t="shared" si="1630"/>
        <v>0</v>
      </c>
      <c r="G8711" s="1">
        <f ca="1">(OFFSET(O8711,0,MATCH(Customer!$J$6,'CDH &amp; HDH'!$P$11:$X$11,0)))</f>
        <v>29</v>
      </c>
      <c r="H8711" s="1" t="str">
        <f t="shared" si="1631"/>
        <v>Heating</v>
      </c>
      <c r="I8711" s="1">
        <f ca="1">OFFSET(IF($H8711="Cooling",Customer!$C$25,Customer!$C$52),E8711,D8711)</f>
        <v>70</v>
      </c>
      <c r="J8711" s="1">
        <f ca="1">OFFSET(IF($H8711="Cooling",Customer!$L$25,Customer!$L$52),$E8711,$D8711)</f>
        <v>70</v>
      </c>
      <c r="K8711" s="16">
        <f t="shared" si="1632"/>
        <v>0</v>
      </c>
      <c r="L8711" s="16">
        <f t="shared" si="1633"/>
        <v>0</v>
      </c>
      <c r="M8711" s="17">
        <f t="shared" ca="1" si="1637"/>
        <v>41</v>
      </c>
      <c r="N8711" s="17">
        <f t="shared" ca="1" si="1638"/>
        <v>41</v>
      </c>
      <c r="O8711" s="4"/>
      <c r="P8711" s="4">
        <v>29</v>
      </c>
      <c r="Q8711" s="4">
        <v>13</v>
      </c>
      <c r="R8711" s="4">
        <v>17</v>
      </c>
      <c r="S8711" s="4">
        <v>31</v>
      </c>
      <c r="T8711" s="4">
        <v>31</v>
      </c>
      <c r="U8711" s="4">
        <v>30</v>
      </c>
      <c r="V8711" s="13">
        <v>29</v>
      </c>
      <c r="W8711" s="4">
        <v>18</v>
      </c>
      <c r="X8711" s="4">
        <v>19</v>
      </c>
      <c r="Y8711">
        <f t="shared" si="1634"/>
        <v>0</v>
      </c>
      <c r="Z8711">
        <f t="shared" si="1635"/>
        <v>0</v>
      </c>
    </row>
    <row r="8712" spans="2:26" x14ac:dyDescent="0.25">
      <c r="B8712" s="11">
        <f t="shared" si="1636"/>
        <v>44924.4999999789</v>
      </c>
      <c r="C8712" s="1">
        <f t="shared" si="1627"/>
        <v>12</v>
      </c>
      <c r="D8712" s="1">
        <f t="shared" si="1628"/>
        <v>4</v>
      </c>
      <c r="E8712" s="12">
        <f t="shared" si="1629"/>
        <v>13</v>
      </c>
      <c r="F8712" s="124" t="str">
        <f t="shared" si="1630"/>
        <v>0</v>
      </c>
      <c r="G8712" s="1">
        <f ca="1">(OFFSET(O8712,0,MATCH(Customer!$J$6,'CDH &amp; HDH'!$P$11:$X$11,0)))</f>
        <v>30</v>
      </c>
      <c r="H8712" s="1" t="str">
        <f t="shared" si="1631"/>
        <v>Heating</v>
      </c>
      <c r="I8712" s="1">
        <f ca="1">OFFSET(IF($H8712="Cooling",Customer!$C$25,Customer!$C$52),E8712,D8712)</f>
        <v>70</v>
      </c>
      <c r="J8712" s="1">
        <f ca="1">OFFSET(IF($H8712="Cooling",Customer!$L$25,Customer!$L$52),$E8712,$D8712)</f>
        <v>70</v>
      </c>
      <c r="K8712" s="16">
        <f t="shared" si="1632"/>
        <v>0</v>
      </c>
      <c r="L8712" s="16">
        <f t="shared" si="1633"/>
        <v>0</v>
      </c>
      <c r="M8712" s="17">
        <f t="shared" ca="1" si="1637"/>
        <v>40</v>
      </c>
      <c r="N8712" s="17">
        <f t="shared" ca="1" si="1638"/>
        <v>40</v>
      </c>
      <c r="O8712" s="4"/>
      <c r="P8712" s="4">
        <v>31</v>
      </c>
      <c r="Q8712" s="4">
        <v>15</v>
      </c>
      <c r="R8712" s="4">
        <v>19</v>
      </c>
      <c r="S8712" s="4">
        <v>30</v>
      </c>
      <c r="T8712" s="4">
        <v>32</v>
      </c>
      <c r="U8712" s="4">
        <v>33</v>
      </c>
      <c r="V8712" s="13">
        <v>30</v>
      </c>
      <c r="W8712" s="4">
        <v>20</v>
      </c>
      <c r="X8712" s="4">
        <v>23</v>
      </c>
      <c r="Y8712">
        <f t="shared" si="1634"/>
        <v>0</v>
      </c>
      <c r="Z8712">
        <f t="shared" si="1635"/>
        <v>0</v>
      </c>
    </row>
    <row r="8713" spans="2:26" x14ac:dyDescent="0.25">
      <c r="B8713" s="11">
        <f t="shared" si="1636"/>
        <v>44924.541666645564</v>
      </c>
      <c r="C8713" s="1">
        <f t="shared" si="1627"/>
        <v>12</v>
      </c>
      <c r="D8713" s="1">
        <f t="shared" si="1628"/>
        <v>4</v>
      </c>
      <c r="E8713" s="12">
        <f t="shared" si="1629"/>
        <v>14</v>
      </c>
      <c r="F8713" s="124" t="str">
        <f t="shared" si="1630"/>
        <v>0</v>
      </c>
      <c r="G8713" s="1">
        <f ca="1">(OFFSET(O8713,0,MATCH(Customer!$J$6,'CDH &amp; HDH'!$P$11:$X$11,0)))</f>
        <v>30</v>
      </c>
      <c r="H8713" s="1" t="str">
        <f t="shared" si="1631"/>
        <v>Heating</v>
      </c>
      <c r="I8713" s="1">
        <f ca="1">OFFSET(IF($H8713="Cooling",Customer!$C$25,Customer!$C$52),E8713,D8713)</f>
        <v>70</v>
      </c>
      <c r="J8713" s="1">
        <f ca="1">OFFSET(IF($H8713="Cooling",Customer!$L$25,Customer!$L$52),$E8713,$D8713)</f>
        <v>70</v>
      </c>
      <c r="K8713" s="16">
        <f t="shared" si="1632"/>
        <v>0</v>
      </c>
      <c r="L8713" s="16">
        <f t="shared" si="1633"/>
        <v>0</v>
      </c>
      <c r="M8713" s="17">
        <f t="shared" ca="1" si="1637"/>
        <v>40</v>
      </c>
      <c r="N8713" s="17">
        <f t="shared" ca="1" si="1638"/>
        <v>40</v>
      </c>
      <c r="O8713" s="4"/>
      <c r="P8713" s="4">
        <v>33</v>
      </c>
      <c r="Q8713" s="4">
        <v>17</v>
      </c>
      <c r="R8713" s="4">
        <v>19</v>
      </c>
      <c r="S8713" s="4">
        <v>30</v>
      </c>
      <c r="T8713" s="4">
        <v>33</v>
      </c>
      <c r="U8713" s="4">
        <v>34</v>
      </c>
      <c r="V8713" s="13">
        <v>30</v>
      </c>
      <c r="W8713" s="4">
        <v>21</v>
      </c>
      <c r="X8713" s="4">
        <v>25</v>
      </c>
      <c r="Y8713">
        <f t="shared" si="1634"/>
        <v>0</v>
      </c>
      <c r="Z8713">
        <f t="shared" si="1635"/>
        <v>0</v>
      </c>
    </row>
    <row r="8714" spans="2:26" x14ac:dyDescent="0.25">
      <c r="B8714" s="11">
        <f t="shared" si="1636"/>
        <v>44924.583333312228</v>
      </c>
      <c r="C8714" s="1">
        <f t="shared" si="1627"/>
        <v>12</v>
      </c>
      <c r="D8714" s="1">
        <f t="shared" si="1628"/>
        <v>4</v>
      </c>
      <c r="E8714" s="12">
        <f t="shared" si="1629"/>
        <v>15</v>
      </c>
      <c r="F8714" s="124" t="str">
        <f t="shared" si="1630"/>
        <v>0</v>
      </c>
      <c r="G8714" s="1">
        <f ca="1">(OFFSET(O8714,0,MATCH(Customer!$J$6,'CDH &amp; HDH'!$P$11:$X$11,0)))</f>
        <v>31</v>
      </c>
      <c r="H8714" s="1" t="str">
        <f t="shared" si="1631"/>
        <v>Heating</v>
      </c>
      <c r="I8714" s="1">
        <f ca="1">OFFSET(IF($H8714="Cooling",Customer!$C$25,Customer!$C$52),E8714,D8714)</f>
        <v>70</v>
      </c>
      <c r="J8714" s="1">
        <f ca="1">OFFSET(IF($H8714="Cooling",Customer!$L$25,Customer!$L$52),$E8714,$D8714)</f>
        <v>70</v>
      </c>
      <c r="K8714" s="16">
        <f t="shared" si="1632"/>
        <v>0</v>
      </c>
      <c r="L8714" s="16">
        <f t="shared" si="1633"/>
        <v>0</v>
      </c>
      <c r="M8714" s="17">
        <f t="shared" ca="1" si="1637"/>
        <v>39</v>
      </c>
      <c r="N8714" s="17">
        <f t="shared" ca="1" si="1638"/>
        <v>39</v>
      </c>
      <c r="O8714" s="4"/>
      <c r="P8714" s="4">
        <v>33</v>
      </c>
      <c r="Q8714" s="4">
        <v>20</v>
      </c>
      <c r="R8714" s="4">
        <v>20</v>
      </c>
      <c r="S8714" s="4">
        <v>29</v>
      </c>
      <c r="T8714" s="4">
        <v>34</v>
      </c>
      <c r="U8714" s="4">
        <v>34</v>
      </c>
      <c r="V8714" s="13">
        <v>31</v>
      </c>
      <c r="W8714" s="4">
        <v>22</v>
      </c>
      <c r="X8714" s="4">
        <v>26</v>
      </c>
      <c r="Y8714">
        <f t="shared" si="1634"/>
        <v>0</v>
      </c>
      <c r="Z8714">
        <f t="shared" si="1635"/>
        <v>0</v>
      </c>
    </row>
    <row r="8715" spans="2:26" x14ac:dyDescent="0.25">
      <c r="B8715" s="11">
        <f t="shared" si="1636"/>
        <v>44924.624999978892</v>
      </c>
      <c r="C8715" s="1">
        <f t="shared" si="1627"/>
        <v>12</v>
      </c>
      <c r="D8715" s="1">
        <f t="shared" si="1628"/>
        <v>4</v>
      </c>
      <c r="E8715" s="12">
        <f t="shared" si="1629"/>
        <v>16</v>
      </c>
      <c r="F8715" s="124" t="str">
        <f t="shared" si="1630"/>
        <v>0</v>
      </c>
      <c r="G8715" s="1">
        <f ca="1">(OFFSET(O8715,0,MATCH(Customer!$J$6,'CDH &amp; HDH'!$P$11:$X$11,0)))</f>
        <v>31</v>
      </c>
      <c r="H8715" s="1" t="str">
        <f t="shared" si="1631"/>
        <v>Heating</v>
      </c>
      <c r="I8715" s="1">
        <f ca="1">OFFSET(IF($H8715="Cooling",Customer!$C$25,Customer!$C$52),E8715,D8715)</f>
        <v>70</v>
      </c>
      <c r="J8715" s="1">
        <f ca="1">OFFSET(IF($H8715="Cooling",Customer!$L$25,Customer!$L$52),$E8715,$D8715)</f>
        <v>70</v>
      </c>
      <c r="K8715" s="16">
        <f t="shared" si="1632"/>
        <v>0</v>
      </c>
      <c r="L8715" s="16">
        <f t="shared" si="1633"/>
        <v>0</v>
      </c>
      <c r="M8715" s="17">
        <f t="shared" ca="1" si="1637"/>
        <v>39</v>
      </c>
      <c r="N8715" s="17">
        <f t="shared" ca="1" si="1638"/>
        <v>39</v>
      </c>
      <c r="O8715" s="4"/>
      <c r="P8715" s="4">
        <v>32</v>
      </c>
      <c r="Q8715" s="4">
        <v>19</v>
      </c>
      <c r="R8715" s="4">
        <v>20</v>
      </c>
      <c r="S8715" s="4">
        <v>29</v>
      </c>
      <c r="T8715" s="4">
        <v>34</v>
      </c>
      <c r="U8715" s="4">
        <v>34</v>
      </c>
      <c r="V8715" s="13">
        <v>31</v>
      </c>
      <c r="W8715" s="4">
        <v>21</v>
      </c>
      <c r="X8715" s="4">
        <v>28</v>
      </c>
      <c r="Y8715">
        <f t="shared" si="1634"/>
        <v>0</v>
      </c>
      <c r="Z8715">
        <f t="shared" si="1635"/>
        <v>0</v>
      </c>
    </row>
    <row r="8716" spans="2:26" x14ac:dyDescent="0.25">
      <c r="B8716" s="11">
        <f t="shared" si="1636"/>
        <v>44924.666666645557</v>
      </c>
      <c r="C8716" s="1">
        <f t="shared" si="1627"/>
        <v>12</v>
      </c>
      <c r="D8716" s="1">
        <f t="shared" si="1628"/>
        <v>4</v>
      </c>
      <c r="E8716" s="12">
        <f t="shared" si="1629"/>
        <v>17</v>
      </c>
      <c r="F8716" s="124" t="str">
        <f t="shared" si="1630"/>
        <v>0</v>
      </c>
      <c r="G8716" s="1">
        <f ca="1">(OFFSET(O8716,0,MATCH(Customer!$J$6,'CDH &amp; HDH'!$P$11:$X$11,0)))</f>
        <v>31</v>
      </c>
      <c r="H8716" s="1" t="str">
        <f t="shared" si="1631"/>
        <v>Heating</v>
      </c>
      <c r="I8716" s="1">
        <f ca="1">OFFSET(IF($H8716="Cooling",Customer!$C$25,Customer!$C$52),E8716,D8716)</f>
        <v>70</v>
      </c>
      <c r="J8716" s="1">
        <f ca="1">OFFSET(IF($H8716="Cooling",Customer!$L$25,Customer!$L$52),$E8716,$D8716)</f>
        <v>70</v>
      </c>
      <c r="K8716" s="16">
        <f t="shared" si="1632"/>
        <v>0</v>
      </c>
      <c r="L8716" s="16">
        <f t="shared" si="1633"/>
        <v>0</v>
      </c>
      <c r="M8716" s="17">
        <f t="shared" ca="1" si="1637"/>
        <v>39</v>
      </c>
      <c r="N8716" s="17">
        <f t="shared" ca="1" si="1638"/>
        <v>39</v>
      </c>
      <c r="O8716" s="4"/>
      <c r="P8716" s="4">
        <v>30</v>
      </c>
      <c r="Q8716" s="4">
        <v>19</v>
      </c>
      <c r="R8716" s="4">
        <v>20</v>
      </c>
      <c r="S8716" s="4">
        <v>29</v>
      </c>
      <c r="T8716" s="4">
        <v>33</v>
      </c>
      <c r="U8716" s="4">
        <v>32</v>
      </c>
      <c r="V8716" s="13">
        <v>31</v>
      </c>
      <c r="W8716" s="4">
        <v>19</v>
      </c>
      <c r="X8716" s="4">
        <v>28</v>
      </c>
      <c r="Y8716">
        <f t="shared" si="1634"/>
        <v>0</v>
      </c>
      <c r="Z8716">
        <f t="shared" si="1635"/>
        <v>0</v>
      </c>
    </row>
    <row r="8717" spans="2:26" x14ac:dyDescent="0.25">
      <c r="B8717" s="11">
        <f t="shared" si="1636"/>
        <v>44924.708333312221</v>
      </c>
      <c r="C8717" s="1">
        <f t="shared" ref="C8717:C8771" si="1639">MONTH(B8717)</f>
        <v>12</v>
      </c>
      <c r="D8717" s="1">
        <f t="shared" ref="D8717:D8771" si="1640">WEEKDAY(B8717,2)</f>
        <v>4</v>
      </c>
      <c r="E8717" s="12">
        <f t="shared" ref="E8717:E8771" si="1641">HOUR(B8717)+1</f>
        <v>18</v>
      </c>
      <c r="F8717" s="124" t="str">
        <f t="shared" ref="F8717:F8771" si="1642">IF(AND(C8717&gt;5,C8717&lt;9,D8717&lt;6,E8717&gt;14,E8717&lt;19),"1",IF(AND(OR(E8717=8,E8717=9,E8717=19,E8717=20),C8717&lt;3,D8717&lt;6),"1","0"))</f>
        <v>0</v>
      </c>
      <c r="G8717" s="1">
        <f ca="1">(OFFSET(O8717,0,MATCH(Customer!$J$6,'CDH &amp; HDH'!$P$11:$X$11,0)))</f>
        <v>30</v>
      </c>
      <c r="H8717" s="1" t="str">
        <f t="shared" ref="H8717:H8771" si="1643">IF(AND(C8717&gt;=5,C8717&lt;=9),"Cooling","Heating")</f>
        <v>Heating</v>
      </c>
      <c r="I8717" s="1">
        <f ca="1">OFFSET(IF($H8717="Cooling",Customer!$C$25,Customer!$C$52),E8717,D8717)</f>
        <v>70</v>
      </c>
      <c r="J8717" s="1">
        <f ca="1">OFFSET(IF($H8717="Cooling",Customer!$L$25,Customer!$L$52),$E8717,$D8717)</f>
        <v>70</v>
      </c>
      <c r="K8717" s="16">
        <f t="shared" ref="K8717:K8771" si="1644">IF($H8717="Heating",0,MAX(0,$G8717-I8717))</f>
        <v>0</v>
      </c>
      <c r="L8717" s="16">
        <f t="shared" ref="L8717:L8771" si="1645">IF($H8717="Heating",0,MAX(0,$G8717-J8717))</f>
        <v>0</v>
      </c>
      <c r="M8717" s="17">
        <f t="shared" ca="1" si="1637"/>
        <v>40</v>
      </c>
      <c r="N8717" s="17">
        <f t="shared" ca="1" si="1638"/>
        <v>40</v>
      </c>
      <c r="O8717" s="4"/>
      <c r="P8717" s="4">
        <v>27</v>
      </c>
      <c r="Q8717" s="4">
        <v>18</v>
      </c>
      <c r="R8717" s="4">
        <v>19</v>
      </c>
      <c r="S8717" s="4">
        <v>29</v>
      </c>
      <c r="T8717" s="4">
        <v>33</v>
      </c>
      <c r="U8717" s="4">
        <v>31</v>
      </c>
      <c r="V8717" s="13">
        <v>30</v>
      </c>
      <c r="W8717" s="4">
        <v>18</v>
      </c>
      <c r="X8717" s="4">
        <v>25</v>
      </c>
      <c r="Y8717">
        <f t="shared" ref="Y8717:Y8771" si="1646">1.08*400*K8717</f>
        <v>0</v>
      </c>
      <c r="Z8717">
        <f t="shared" ref="Z8717:Z8771" si="1647">1.08*400*L8717</f>
        <v>0</v>
      </c>
    </row>
    <row r="8718" spans="2:26" x14ac:dyDescent="0.25">
      <c r="B8718" s="11">
        <f t="shared" ref="B8718:B8771" si="1648">B8717+1/24</f>
        <v>44924.749999978885</v>
      </c>
      <c r="C8718" s="1">
        <f t="shared" si="1639"/>
        <v>12</v>
      </c>
      <c r="D8718" s="1">
        <f t="shared" si="1640"/>
        <v>4</v>
      </c>
      <c r="E8718" s="12">
        <f t="shared" si="1641"/>
        <v>19</v>
      </c>
      <c r="F8718" s="124" t="str">
        <f t="shared" si="1642"/>
        <v>0</v>
      </c>
      <c r="G8718" s="1">
        <f ca="1">(OFFSET(O8718,0,MATCH(Customer!$J$6,'CDH &amp; HDH'!$P$11:$X$11,0)))</f>
        <v>30</v>
      </c>
      <c r="H8718" s="1" t="str">
        <f t="shared" si="1643"/>
        <v>Heating</v>
      </c>
      <c r="I8718" s="1">
        <f ca="1">OFFSET(IF($H8718="Cooling",Customer!$C$25,Customer!$C$52),E8718,D8718)</f>
        <v>66</v>
      </c>
      <c r="J8718" s="1">
        <f ca="1">OFFSET(IF($H8718="Cooling",Customer!$L$25,Customer!$L$52),$E8718,$D8718)</f>
        <v>64</v>
      </c>
      <c r="K8718" s="16">
        <f t="shared" si="1644"/>
        <v>0</v>
      </c>
      <c r="L8718" s="16">
        <f t="shared" si="1645"/>
        <v>0</v>
      </c>
      <c r="M8718" s="17">
        <f t="shared" ca="1" si="1637"/>
        <v>36</v>
      </c>
      <c r="N8718" s="17">
        <f t="shared" ca="1" si="1638"/>
        <v>34</v>
      </c>
      <c r="O8718" s="4"/>
      <c r="P8718" s="4">
        <v>27</v>
      </c>
      <c r="Q8718" s="4">
        <v>17</v>
      </c>
      <c r="R8718" s="4">
        <v>19</v>
      </c>
      <c r="S8718" s="4">
        <v>29</v>
      </c>
      <c r="T8718" s="4">
        <v>33</v>
      </c>
      <c r="U8718" s="4">
        <v>31</v>
      </c>
      <c r="V8718" s="13">
        <v>30</v>
      </c>
      <c r="W8718" s="4">
        <v>17</v>
      </c>
      <c r="X8718" s="4">
        <v>23</v>
      </c>
      <c r="Y8718">
        <f t="shared" si="1646"/>
        <v>0</v>
      </c>
      <c r="Z8718">
        <f t="shared" si="1647"/>
        <v>0</v>
      </c>
    </row>
    <row r="8719" spans="2:26" x14ac:dyDescent="0.25">
      <c r="B8719" s="11">
        <f t="shared" si="1648"/>
        <v>44924.791666645549</v>
      </c>
      <c r="C8719" s="1">
        <f t="shared" si="1639"/>
        <v>12</v>
      </c>
      <c r="D8719" s="1">
        <f t="shared" si="1640"/>
        <v>4</v>
      </c>
      <c r="E8719" s="12">
        <f t="shared" si="1641"/>
        <v>20</v>
      </c>
      <c r="F8719" s="124" t="str">
        <f t="shared" si="1642"/>
        <v>0</v>
      </c>
      <c r="G8719" s="1">
        <f ca="1">(OFFSET(O8719,0,MATCH(Customer!$J$6,'CDH &amp; HDH'!$P$11:$X$11,0)))</f>
        <v>30</v>
      </c>
      <c r="H8719" s="1" t="str">
        <f t="shared" si="1643"/>
        <v>Heating</v>
      </c>
      <c r="I8719" s="1">
        <f ca="1">OFFSET(IF($H8719="Cooling",Customer!$C$25,Customer!$C$52),E8719,D8719)</f>
        <v>66</v>
      </c>
      <c r="J8719" s="1">
        <f ca="1">OFFSET(IF($H8719="Cooling",Customer!$L$25,Customer!$L$52),$E8719,$D8719)</f>
        <v>64</v>
      </c>
      <c r="K8719" s="16">
        <f t="shared" si="1644"/>
        <v>0</v>
      </c>
      <c r="L8719" s="16">
        <f t="shared" si="1645"/>
        <v>0</v>
      </c>
      <c r="M8719" s="17">
        <f t="shared" ca="1" si="1637"/>
        <v>36</v>
      </c>
      <c r="N8719" s="17">
        <f t="shared" ca="1" si="1638"/>
        <v>34</v>
      </c>
      <c r="O8719" s="4"/>
      <c r="P8719" s="4">
        <v>25</v>
      </c>
      <c r="Q8719" s="4">
        <v>17</v>
      </c>
      <c r="R8719" s="4">
        <v>19</v>
      </c>
      <c r="S8719" s="4">
        <v>29</v>
      </c>
      <c r="T8719" s="4">
        <v>33</v>
      </c>
      <c r="U8719" s="4">
        <v>30</v>
      </c>
      <c r="V8719" s="13">
        <v>30</v>
      </c>
      <c r="W8719" s="4">
        <v>16</v>
      </c>
      <c r="X8719" s="4">
        <v>22</v>
      </c>
      <c r="Y8719">
        <f t="shared" si="1646"/>
        <v>0</v>
      </c>
      <c r="Z8719">
        <f t="shared" si="1647"/>
        <v>0</v>
      </c>
    </row>
    <row r="8720" spans="2:26" x14ac:dyDescent="0.25">
      <c r="B8720" s="11">
        <f t="shared" si="1648"/>
        <v>44924.833333312214</v>
      </c>
      <c r="C8720" s="1">
        <f t="shared" si="1639"/>
        <v>12</v>
      </c>
      <c r="D8720" s="1">
        <f t="shared" si="1640"/>
        <v>4</v>
      </c>
      <c r="E8720" s="12">
        <f t="shared" si="1641"/>
        <v>21</v>
      </c>
      <c r="F8720" s="124" t="str">
        <f t="shared" si="1642"/>
        <v>0</v>
      </c>
      <c r="G8720" s="1">
        <f ca="1">(OFFSET(O8720,0,MATCH(Customer!$J$6,'CDH &amp; HDH'!$P$11:$X$11,0)))</f>
        <v>28</v>
      </c>
      <c r="H8720" s="1" t="str">
        <f t="shared" si="1643"/>
        <v>Heating</v>
      </c>
      <c r="I8720" s="1">
        <f ca="1">OFFSET(IF($H8720="Cooling",Customer!$C$25,Customer!$C$52),E8720,D8720)</f>
        <v>66</v>
      </c>
      <c r="J8720" s="1">
        <f ca="1">OFFSET(IF($H8720="Cooling",Customer!$L$25,Customer!$L$52),$E8720,$D8720)</f>
        <v>64</v>
      </c>
      <c r="K8720" s="16">
        <f t="shared" si="1644"/>
        <v>0</v>
      </c>
      <c r="L8720" s="16">
        <f t="shared" si="1645"/>
        <v>0</v>
      </c>
      <c r="M8720" s="17">
        <f t="shared" ca="1" si="1637"/>
        <v>38</v>
      </c>
      <c r="N8720" s="17">
        <f t="shared" ca="1" si="1638"/>
        <v>36</v>
      </c>
      <c r="O8720" s="4"/>
      <c r="P8720" s="4">
        <v>24</v>
      </c>
      <c r="Q8720" s="4">
        <v>16</v>
      </c>
      <c r="R8720" s="4">
        <v>19</v>
      </c>
      <c r="S8720" s="4">
        <v>29</v>
      </c>
      <c r="T8720" s="4">
        <v>31</v>
      </c>
      <c r="U8720" s="4">
        <v>25</v>
      </c>
      <c r="V8720" s="13">
        <v>28</v>
      </c>
      <c r="W8720" s="4">
        <v>14</v>
      </c>
      <c r="X8720" s="4">
        <v>20</v>
      </c>
      <c r="Y8720">
        <f t="shared" si="1646"/>
        <v>0</v>
      </c>
      <c r="Z8720">
        <f t="shared" si="1647"/>
        <v>0</v>
      </c>
    </row>
    <row r="8721" spans="2:26" x14ac:dyDescent="0.25">
      <c r="B8721" s="11">
        <f t="shared" si="1648"/>
        <v>44924.874999978878</v>
      </c>
      <c r="C8721" s="1">
        <f t="shared" si="1639"/>
        <v>12</v>
      </c>
      <c r="D8721" s="1">
        <f t="shared" si="1640"/>
        <v>4</v>
      </c>
      <c r="E8721" s="12">
        <f t="shared" si="1641"/>
        <v>22</v>
      </c>
      <c r="F8721" s="124" t="str">
        <f t="shared" si="1642"/>
        <v>0</v>
      </c>
      <c r="G8721" s="1">
        <f ca="1">(OFFSET(O8721,0,MATCH(Customer!$J$6,'CDH &amp; HDH'!$P$11:$X$11,0)))</f>
        <v>27</v>
      </c>
      <c r="H8721" s="1" t="str">
        <f t="shared" si="1643"/>
        <v>Heating</v>
      </c>
      <c r="I8721" s="1">
        <f ca="1">OFFSET(IF($H8721="Cooling",Customer!$C$25,Customer!$C$52),E8721,D8721)</f>
        <v>66</v>
      </c>
      <c r="J8721" s="1">
        <f ca="1">OFFSET(IF($H8721="Cooling",Customer!$L$25,Customer!$L$52),$E8721,$D8721)</f>
        <v>64</v>
      </c>
      <c r="K8721" s="16">
        <f t="shared" si="1644"/>
        <v>0</v>
      </c>
      <c r="L8721" s="16">
        <f t="shared" si="1645"/>
        <v>0</v>
      </c>
      <c r="M8721" s="17">
        <f t="shared" ca="1" si="1637"/>
        <v>39</v>
      </c>
      <c r="N8721" s="17">
        <f t="shared" ca="1" si="1638"/>
        <v>37</v>
      </c>
      <c r="O8721" s="4"/>
      <c r="P8721" s="4">
        <v>22</v>
      </c>
      <c r="Q8721" s="4">
        <v>17</v>
      </c>
      <c r="R8721" s="4">
        <v>19</v>
      </c>
      <c r="S8721" s="4">
        <v>29</v>
      </c>
      <c r="T8721" s="4">
        <v>31</v>
      </c>
      <c r="U8721" s="4">
        <v>25</v>
      </c>
      <c r="V8721" s="13">
        <v>27</v>
      </c>
      <c r="W8721" s="4">
        <v>14</v>
      </c>
      <c r="X8721" s="4">
        <v>20</v>
      </c>
      <c r="Y8721">
        <f t="shared" si="1646"/>
        <v>0</v>
      </c>
      <c r="Z8721">
        <f t="shared" si="1647"/>
        <v>0</v>
      </c>
    </row>
    <row r="8722" spans="2:26" x14ac:dyDescent="0.25">
      <c r="B8722" s="11">
        <f t="shared" si="1648"/>
        <v>44924.916666645542</v>
      </c>
      <c r="C8722" s="1">
        <f t="shared" si="1639"/>
        <v>12</v>
      </c>
      <c r="D8722" s="1">
        <f t="shared" si="1640"/>
        <v>4</v>
      </c>
      <c r="E8722" s="12">
        <f t="shared" si="1641"/>
        <v>23</v>
      </c>
      <c r="F8722" s="124" t="str">
        <f t="shared" si="1642"/>
        <v>0</v>
      </c>
      <c r="G8722" s="1">
        <f ca="1">(OFFSET(O8722,0,MATCH(Customer!$J$6,'CDH &amp; HDH'!$P$11:$X$11,0)))</f>
        <v>27</v>
      </c>
      <c r="H8722" s="1" t="str">
        <f t="shared" si="1643"/>
        <v>Heating</v>
      </c>
      <c r="I8722" s="1">
        <f ca="1">OFFSET(IF($H8722="Cooling",Customer!$C$25,Customer!$C$52),E8722,D8722)</f>
        <v>66</v>
      </c>
      <c r="J8722" s="1">
        <f ca="1">OFFSET(IF($H8722="Cooling",Customer!$L$25,Customer!$L$52),$E8722,$D8722)</f>
        <v>64</v>
      </c>
      <c r="K8722" s="16">
        <f t="shared" si="1644"/>
        <v>0</v>
      </c>
      <c r="L8722" s="16">
        <f t="shared" si="1645"/>
        <v>0</v>
      </c>
      <c r="M8722" s="17">
        <f t="shared" ca="1" si="1637"/>
        <v>39</v>
      </c>
      <c r="N8722" s="17">
        <f t="shared" ca="1" si="1638"/>
        <v>37</v>
      </c>
      <c r="O8722" s="4"/>
      <c r="P8722" s="4">
        <v>20</v>
      </c>
      <c r="Q8722" s="4">
        <v>18</v>
      </c>
      <c r="R8722" s="4">
        <v>19</v>
      </c>
      <c r="S8722" s="4">
        <v>29</v>
      </c>
      <c r="T8722" s="4">
        <v>28</v>
      </c>
      <c r="U8722" s="4">
        <v>26</v>
      </c>
      <c r="V8722" s="13">
        <v>27</v>
      </c>
      <c r="W8722" s="4">
        <v>14</v>
      </c>
      <c r="X8722" s="4">
        <v>17</v>
      </c>
      <c r="Y8722">
        <f t="shared" si="1646"/>
        <v>0</v>
      </c>
      <c r="Z8722">
        <f t="shared" si="1647"/>
        <v>0</v>
      </c>
    </row>
    <row r="8723" spans="2:26" x14ac:dyDescent="0.25">
      <c r="B8723" s="11">
        <f t="shared" si="1648"/>
        <v>44924.958333312206</v>
      </c>
      <c r="C8723" s="1">
        <f t="shared" si="1639"/>
        <v>12</v>
      </c>
      <c r="D8723" s="1">
        <f t="shared" si="1640"/>
        <v>4</v>
      </c>
      <c r="E8723" s="12">
        <f t="shared" si="1641"/>
        <v>24</v>
      </c>
      <c r="F8723" s="124" t="str">
        <f t="shared" si="1642"/>
        <v>0</v>
      </c>
      <c r="G8723" s="1">
        <f ca="1">(OFFSET(O8723,0,MATCH(Customer!$J$6,'CDH &amp; HDH'!$P$11:$X$11,0)))</f>
        <v>26</v>
      </c>
      <c r="H8723" s="1" t="str">
        <f t="shared" si="1643"/>
        <v>Heating</v>
      </c>
      <c r="I8723" s="1">
        <f ca="1">OFFSET(IF($H8723="Cooling",Customer!$C$25,Customer!$C$52),E8723,D8723)</f>
        <v>66</v>
      </c>
      <c r="J8723" s="1">
        <f ca="1">OFFSET(IF($H8723="Cooling",Customer!$L$25,Customer!$L$52),$E8723,$D8723)</f>
        <v>64</v>
      </c>
      <c r="K8723" s="16">
        <f t="shared" si="1644"/>
        <v>0</v>
      </c>
      <c r="L8723" s="16">
        <f t="shared" si="1645"/>
        <v>0</v>
      </c>
      <c r="M8723" s="17">
        <f t="shared" ca="1" si="1637"/>
        <v>40</v>
      </c>
      <c r="N8723" s="17">
        <f t="shared" ca="1" si="1638"/>
        <v>38</v>
      </c>
      <c r="O8723" s="4"/>
      <c r="P8723" s="4">
        <v>19</v>
      </c>
      <c r="Q8723" s="4">
        <v>18</v>
      </c>
      <c r="R8723" s="4">
        <v>19</v>
      </c>
      <c r="S8723" s="4">
        <v>28</v>
      </c>
      <c r="T8723" s="4">
        <v>28</v>
      </c>
      <c r="U8723" s="4">
        <v>26</v>
      </c>
      <c r="V8723" s="13">
        <v>26</v>
      </c>
      <c r="W8723" s="4">
        <v>14</v>
      </c>
      <c r="X8723" s="4">
        <v>19</v>
      </c>
      <c r="Y8723">
        <f t="shared" si="1646"/>
        <v>0</v>
      </c>
      <c r="Z8723">
        <f t="shared" si="1647"/>
        <v>0</v>
      </c>
    </row>
    <row r="8724" spans="2:26" x14ac:dyDescent="0.25">
      <c r="B8724" s="11">
        <f t="shared" si="1648"/>
        <v>44924.999999978871</v>
      </c>
      <c r="C8724" s="1">
        <f t="shared" si="1639"/>
        <v>12</v>
      </c>
      <c r="D8724" s="1">
        <f t="shared" si="1640"/>
        <v>5</v>
      </c>
      <c r="E8724" s="12">
        <f t="shared" si="1641"/>
        <v>1</v>
      </c>
      <c r="F8724" s="124" t="str">
        <f t="shared" si="1642"/>
        <v>0</v>
      </c>
      <c r="G8724" s="1">
        <f ca="1">(OFFSET(O8724,0,MATCH(Customer!$J$6,'CDH &amp; HDH'!$P$11:$X$11,0)))</f>
        <v>29</v>
      </c>
      <c r="H8724" s="1" t="str">
        <f t="shared" si="1643"/>
        <v>Heating</v>
      </c>
      <c r="I8724" s="1">
        <f ca="1">OFFSET(IF($H8724="Cooling",Customer!$C$25,Customer!$C$52),E8724,D8724)</f>
        <v>66</v>
      </c>
      <c r="J8724" s="1">
        <f ca="1">OFFSET(IF($H8724="Cooling",Customer!$L$25,Customer!$L$52),$E8724,$D8724)</f>
        <v>64</v>
      </c>
      <c r="K8724" s="16">
        <f t="shared" si="1644"/>
        <v>0</v>
      </c>
      <c r="L8724" s="16">
        <f t="shared" si="1645"/>
        <v>0</v>
      </c>
      <c r="M8724" s="17">
        <f t="shared" ca="1" si="1637"/>
        <v>37</v>
      </c>
      <c r="N8724" s="17">
        <f t="shared" ca="1" si="1638"/>
        <v>35</v>
      </c>
      <c r="O8724" s="4"/>
      <c r="P8724" s="4">
        <v>20</v>
      </c>
      <c r="Q8724" s="4">
        <v>17</v>
      </c>
      <c r="R8724" s="4">
        <v>19</v>
      </c>
      <c r="S8724" s="4">
        <v>28</v>
      </c>
      <c r="T8724" s="4">
        <v>24</v>
      </c>
      <c r="U8724" s="4">
        <v>24</v>
      </c>
      <c r="V8724" s="13">
        <v>29</v>
      </c>
      <c r="W8724" s="4">
        <v>14</v>
      </c>
      <c r="X8724" s="4">
        <v>18</v>
      </c>
      <c r="Y8724">
        <f t="shared" si="1646"/>
        <v>0</v>
      </c>
      <c r="Z8724">
        <f t="shared" si="1647"/>
        <v>0</v>
      </c>
    </row>
    <row r="8725" spans="2:26" x14ac:dyDescent="0.25">
      <c r="B8725" s="11">
        <f t="shared" si="1648"/>
        <v>44925.041666645535</v>
      </c>
      <c r="C8725" s="1">
        <f t="shared" si="1639"/>
        <v>12</v>
      </c>
      <c r="D8725" s="1">
        <f t="shared" si="1640"/>
        <v>5</v>
      </c>
      <c r="E8725" s="12">
        <f t="shared" si="1641"/>
        <v>2</v>
      </c>
      <c r="F8725" s="124" t="str">
        <f t="shared" si="1642"/>
        <v>0</v>
      </c>
      <c r="G8725" s="1">
        <f ca="1">(OFFSET(O8725,0,MATCH(Customer!$J$6,'CDH &amp; HDH'!$P$11:$X$11,0)))</f>
        <v>31</v>
      </c>
      <c r="H8725" s="1" t="str">
        <f t="shared" si="1643"/>
        <v>Heating</v>
      </c>
      <c r="I8725" s="1">
        <f ca="1">OFFSET(IF($H8725="Cooling",Customer!$C$25,Customer!$C$52),E8725,D8725)</f>
        <v>66</v>
      </c>
      <c r="J8725" s="1">
        <f ca="1">OFFSET(IF($H8725="Cooling",Customer!$L$25,Customer!$L$52),$E8725,$D8725)</f>
        <v>64</v>
      </c>
      <c r="K8725" s="16">
        <f t="shared" si="1644"/>
        <v>0</v>
      </c>
      <c r="L8725" s="16">
        <f t="shared" si="1645"/>
        <v>0</v>
      </c>
      <c r="M8725" s="17">
        <f t="shared" ca="1" si="1637"/>
        <v>35</v>
      </c>
      <c r="N8725" s="17">
        <f t="shared" ca="1" si="1638"/>
        <v>33</v>
      </c>
      <c r="O8725" s="4"/>
      <c r="P8725" s="4">
        <v>19</v>
      </c>
      <c r="Q8725" s="4">
        <v>17</v>
      </c>
      <c r="R8725" s="4">
        <v>20</v>
      </c>
      <c r="S8725" s="4">
        <v>27</v>
      </c>
      <c r="T8725" s="4">
        <v>22</v>
      </c>
      <c r="U8725" s="4">
        <v>25</v>
      </c>
      <c r="V8725" s="13">
        <v>31</v>
      </c>
      <c r="W8725" s="4">
        <v>13</v>
      </c>
      <c r="X8725" s="4">
        <v>18</v>
      </c>
      <c r="Y8725">
        <f t="shared" si="1646"/>
        <v>0</v>
      </c>
      <c r="Z8725">
        <f t="shared" si="1647"/>
        <v>0</v>
      </c>
    </row>
    <row r="8726" spans="2:26" x14ac:dyDescent="0.25">
      <c r="B8726" s="11">
        <f t="shared" si="1648"/>
        <v>44925.083333312199</v>
      </c>
      <c r="C8726" s="1">
        <f t="shared" si="1639"/>
        <v>12</v>
      </c>
      <c r="D8726" s="1">
        <f t="shared" si="1640"/>
        <v>5</v>
      </c>
      <c r="E8726" s="12">
        <f t="shared" si="1641"/>
        <v>3</v>
      </c>
      <c r="F8726" s="124" t="str">
        <f t="shared" si="1642"/>
        <v>0</v>
      </c>
      <c r="G8726" s="1">
        <f ca="1">(OFFSET(O8726,0,MATCH(Customer!$J$6,'CDH &amp; HDH'!$P$11:$X$11,0)))</f>
        <v>32</v>
      </c>
      <c r="H8726" s="1" t="str">
        <f t="shared" si="1643"/>
        <v>Heating</v>
      </c>
      <c r="I8726" s="1">
        <f ca="1">OFFSET(IF($H8726="Cooling",Customer!$C$25,Customer!$C$52),E8726,D8726)</f>
        <v>66</v>
      </c>
      <c r="J8726" s="1">
        <f ca="1">OFFSET(IF($H8726="Cooling",Customer!$L$25,Customer!$L$52),$E8726,$D8726)</f>
        <v>64</v>
      </c>
      <c r="K8726" s="16">
        <f t="shared" si="1644"/>
        <v>0</v>
      </c>
      <c r="L8726" s="16">
        <f t="shared" si="1645"/>
        <v>0</v>
      </c>
      <c r="M8726" s="17">
        <f t="shared" ca="1" si="1637"/>
        <v>34</v>
      </c>
      <c r="N8726" s="17">
        <f t="shared" ca="1" si="1638"/>
        <v>32</v>
      </c>
      <c r="O8726" s="4"/>
      <c r="P8726" s="4">
        <v>18</v>
      </c>
      <c r="Q8726" s="4">
        <v>15</v>
      </c>
      <c r="R8726" s="4">
        <v>21</v>
      </c>
      <c r="S8726" s="4">
        <v>24</v>
      </c>
      <c r="T8726" s="4">
        <v>21</v>
      </c>
      <c r="U8726" s="4">
        <v>24</v>
      </c>
      <c r="V8726" s="13">
        <v>32</v>
      </c>
      <c r="W8726" s="4">
        <v>13</v>
      </c>
      <c r="X8726" s="4">
        <v>16</v>
      </c>
      <c r="Y8726">
        <f t="shared" si="1646"/>
        <v>0</v>
      </c>
      <c r="Z8726">
        <f t="shared" si="1647"/>
        <v>0</v>
      </c>
    </row>
    <row r="8727" spans="2:26" x14ac:dyDescent="0.25">
      <c r="B8727" s="11">
        <f t="shared" si="1648"/>
        <v>44925.124999978863</v>
      </c>
      <c r="C8727" s="1">
        <f t="shared" si="1639"/>
        <v>12</v>
      </c>
      <c r="D8727" s="1">
        <f t="shared" si="1640"/>
        <v>5</v>
      </c>
      <c r="E8727" s="12">
        <f t="shared" si="1641"/>
        <v>4</v>
      </c>
      <c r="F8727" s="124" t="str">
        <f t="shared" si="1642"/>
        <v>0</v>
      </c>
      <c r="G8727" s="1">
        <f ca="1">(OFFSET(O8727,0,MATCH(Customer!$J$6,'CDH &amp; HDH'!$P$11:$X$11,0)))</f>
        <v>34</v>
      </c>
      <c r="H8727" s="1" t="str">
        <f t="shared" si="1643"/>
        <v>Heating</v>
      </c>
      <c r="I8727" s="1">
        <f ca="1">OFFSET(IF($H8727="Cooling",Customer!$C$25,Customer!$C$52),E8727,D8727)</f>
        <v>66</v>
      </c>
      <c r="J8727" s="1">
        <f ca="1">OFFSET(IF($H8727="Cooling",Customer!$L$25,Customer!$L$52),$E8727,$D8727)</f>
        <v>64</v>
      </c>
      <c r="K8727" s="16">
        <f t="shared" si="1644"/>
        <v>0</v>
      </c>
      <c r="L8727" s="16">
        <f t="shared" si="1645"/>
        <v>0</v>
      </c>
      <c r="M8727" s="17">
        <f t="shared" ca="1" si="1637"/>
        <v>32</v>
      </c>
      <c r="N8727" s="17">
        <f t="shared" ca="1" si="1638"/>
        <v>30</v>
      </c>
      <c r="O8727" s="4"/>
      <c r="P8727" s="4">
        <v>17</v>
      </c>
      <c r="Q8727" s="4">
        <v>15</v>
      </c>
      <c r="R8727" s="4">
        <v>22</v>
      </c>
      <c r="S8727" s="4">
        <v>21</v>
      </c>
      <c r="T8727" s="4">
        <v>22</v>
      </c>
      <c r="U8727" s="4">
        <v>24</v>
      </c>
      <c r="V8727" s="13">
        <v>34</v>
      </c>
      <c r="W8727" s="4">
        <v>12</v>
      </c>
      <c r="X8727" s="4">
        <v>17</v>
      </c>
      <c r="Y8727">
        <f t="shared" si="1646"/>
        <v>0</v>
      </c>
      <c r="Z8727">
        <f t="shared" si="1647"/>
        <v>0</v>
      </c>
    </row>
    <row r="8728" spans="2:26" x14ac:dyDescent="0.25">
      <c r="B8728" s="11">
        <f t="shared" si="1648"/>
        <v>44925.166666645528</v>
      </c>
      <c r="C8728" s="1">
        <f t="shared" si="1639"/>
        <v>12</v>
      </c>
      <c r="D8728" s="1">
        <f t="shared" si="1640"/>
        <v>5</v>
      </c>
      <c r="E8728" s="12">
        <f t="shared" si="1641"/>
        <v>5</v>
      </c>
      <c r="F8728" s="124" t="str">
        <f t="shared" si="1642"/>
        <v>0</v>
      </c>
      <c r="G8728" s="1">
        <f ca="1">(OFFSET(O8728,0,MATCH(Customer!$J$6,'CDH &amp; HDH'!$P$11:$X$11,0)))</f>
        <v>34</v>
      </c>
      <c r="H8728" s="1" t="str">
        <f t="shared" si="1643"/>
        <v>Heating</v>
      </c>
      <c r="I8728" s="1">
        <f ca="1">OFFSET(IF($H8728="Cooling",Customer!$C$25,Customer!$C$52),E8728,D8728)</f>
        <v>66</v>
      </c>
      <c r="J8728" s="1">
        <f ca="1">OFFSET(IF($H8728="Cooling",Customer!$L$25,Customer!$L$52),$E8728,$D8728)</f>
        <v>64</v>
      </c>
      <c r="K8728" s="16">
        <f t="shared" si="1644"/>
        <v>0</v>
      </c>
      <c r="L8728" s="16">
        <f t="shared" si="1645"/>
        <v>0</v>
      </c>
      <c r="M8728" s="17">
        <f t="shared" ca="1" si="1637"/>
        <v>32</v>
      </c>
      <c r="N8728" s="17">
        <f t="shared" ca="1" si="1638"/>
        <v>30</v>
      </c>
      <c r="O8728" s="4"/>
      <c r="P8728" s="4">
        <v>17</v>
      </c>
      <c r="Q8728" s="4">
        <v>17</v>
      </c>
      <c r="R8728" s="4">
        <v>22</v>
      </c>
      <c r="S8728" s="4">
        <v>17</v>
      </c>
      <c r="T8728" s="4">
        <v>22</v>
      </c>
      <c r="U8728" s="4">
        <v>22</v>
      </c>
      <c r="V8728" s="13">
        <v>34</v>
      </c>
      <c r="W8728" s="4">
        <v>12</v>
      </c>
      <c r="X8728" s="4">
        <v>17</v>
      </c>
      <c r="Y8728">
        <f t="shared" si="1646"/>
        <v>0</v>
      </c>
      <c r="Z8728">
        <f t="shared" si="1647"/>
        <v>0</v>
      </c>
    </row>
    <row r="8729" spans="2:26" x14ac:dyDescent="0.25">
      <c r="B8729" s="11">
        <f t="shared" si="1648"/>
        <v>44925.208333312192</v>
      </c>
      <c r="C8729" s="1">
        <f t="shared" si="1639"/>
        <v>12</v>
      </c>
      <c r="D8729" s="1">
        <f t="shared" si="1640"/>
        <v>5</v>
      </c>
      <c r="E8729" s="12">
        <f t="shared" si="1641"/>
        <v>6</v>
      </c>
      <c r="F8729" s="124" t="str">
        <f t="shared" si="1642"/>
        <v>0</v>
      </c>
      <c r="G8729" s="1">
        <f ca="1">(OFFSET(O8729,0,MATCH(Customer!$J$6,'CDH &amp; HDH'!$P$11:$X$11,0)))</f>
        <v>33</v>
      </c>
      <c r="H8729" s="1" t="str">
        <f t="shared" si="1643"/>
        <v>Heating</v>
      </c>
      <c r="I8729" s="1">
        <f ca="1">OFFSET(IF($H8729="Cooling",Customer!$C$25,Customer!$C$52),E8729,D8729)</f>
        <v>66</v>
      </c>
      <c r="J8729" s="1">
        <f ca="1">OFFSET(IF($H8729="Cooling",Customer!$L$25,Customer!$L$52),$E8729,$D8729)</f>
        <v>64</v>
      </c>
      <c r="K8729" s="16">
        <f t="shared" si="1644"/>
        <v>0</v>
      </c>
      <c r="L8729" s="16">
        <f t="shared" si="1645"/>
        <v>0</v>
      </c>
      <c r="M8729" s="17">
        <f t="shared" ca="1" si="1637"/>
        <v>33</v>
      </c>
      <c r="N8729" s="17">
        <f t="shared" ca="1" si="1638"/>
        <v>31</v>
      </c>
      <c r="O8729" s="4"/>
      <c r="P8729" s="4">
        <v>17</v>
      </c>
      <c r="Q8729" s="4">
        <v>17</v>
      </c>
      <c r="R8729" s="4">
        <v>23</v>
      </c>
      <c r="S8729" s="4">
        <v>19</v>
      </c>
      <c r="T8729" s="4">
        <v>23</v>
      </c>
      <c r="U8729" s="4">
        <v>25</v>
      </c>
      <c r="V8729" s="13">
        <v>33</v>
      </c>
      <c r="W8729" s="4">
        <v>13</v>
      </c>
      <c r="X8729" s="4">
        <v>17</v>
      </c>
      <c r="Y8729">
        <f t="shared" si="1646"/>
        <v>0</v>
      </c>
      <c r="Z8729">
        <f t="shared" si="1647"/>
        <v>0</v>
      </c>
    </row>
    <row r="8730" spans="2:26" x14ac:dyDescent="0.25">
      <c r="B8730" s="11">
        <f t="shared" si="1648"/>
        <v>44925.249999978856</v>
      </c>
      <c r="C8730" s="1">
        <f t="shared" si="1639"/>
        <v>12</v>
      </c>
      <c r="D8730" s="1">
        <f t="shared" si="1640"/>
        <v>5</v>
      </c>
      <c r="E8730" s="12">
        <f t="shared" si="1641"/>
        <v>7</v>
      </c>
      <c r="F8730" s="124" t="str">
        <f t="shared" si="1642"/>
        <v>0</v>
      </c>
      <c r="G8730" s="1">
        <f ca="1">(OFFSET(O8730,0,MATCH(Customer!$J$6,'CDH &amp; HDH'!$P$11:$X$11,0)))</f>
        <v>30</v>
      </c>
      <c r="H8730" s="1" t="str">
        <f t="shared" si="1643"/>
        <v>Heating</v>
      </c>
      <c r="I8730" s="1">
        <f ca="1">OFFSET(IF($H8730="Cooling",Customer!$C$25,Customer!$C$52),E8730,D8730)</f>
        <v>66</v>
      </c>
      <c r="J8730" s="1">
        <f ca="1">OFFSET(IF($H8730="Cooling",Customer!$L$25,Customer!$L$52),$E8730,$D8730)</f>
        <v>64</v>
      </c>
      <c r="K8730" s="16">
        <f t="shared" si="1644"/>
        <v>0</v>
      </c>
      <c r="L8730" s="16">
        <f t="shared" si="1645"/>
        <v>0</v>
      </c>
      <c r="M8730" s="17">
        <f t="shared" ca="1" si="1637"/>
        <v>36</v>
      </c>
      <c r="N8730" s="17">
        <f t="shared" ca="1" si="1638"/>
        <v>34</v>
      </c>
      <c r="O8730" s="4"/>
      <c r="P8730" s="4">
        <v>17</v>
      </c>
      <c r="Q8730" s="4">
        <v>17</v>
      </c>
      <c r="R8730" s="4">
        <v>23</v>
      </c>
      <c r="S8730" s="4">
        <v>19</v>
      </c>
      <c r="T8730" s="4">
        <v>23</v>
      </c>
      <c r="U8730" s="4">
        <v>25</v>
      </c>
      <c r="V8730" s="13">
        <v>30</v>
      </c>
      <c r="W8730" s="4">
        <v>13</v>
      </c>
      <c r="X8730" s="4">
        <v>17</v>
      </c>
      <c r="Y8730">
        <f t="shared" si="1646"/>
        <v>0</v>
      </c>
      <c r="Z8730">
        <f t="shared" si="1647"/>
        <v>0</v>
      </c>
    </row>
    <row r="8731" spans="2:26" x14ac:dyDescent="0.25">
      <c r="B8731" s="11">
        <f t="shared" si="1648"/>
        <v>44925.29166664552</v>
      </c>
      <c r="C8731" s="1">
        <f t="shared" si="1639"/>
        <v>12</v>
      </c>
      <c r="D8731" s="1">
        <f t="shared" si="1640"/>
        <v>5</v>
      </c>
      <c r="E8731" s="12">
        <f t="shared" si="1641"/>
        <v>8</v>
      </c>
      <c r="F8731" s="124" t="str">
        <f t="shared" si="1642"/>
        <v>0</v>
      </c>
      <c r="G8731" s="1">
        <f ca="1">(OFFSET(O8731,0,MATCH(Customer!$J$6,'CDH &amp; HDH'!$P$11:$X$11,0)))</f>
        <v>31</v>
      </c>
      <c r="H8731" s="1" t="str">
        <f t="shared" si="1643"/>
        <v>Heating</v>
      </c>
      <c r="I8731" s="1">
        <f ca="1">OFFSET(IF($H8731="Cooling",Customer!$C$25,Customer!$C$52),E8731,D8731)</f>
        <v>70</v>
      </c>
      <c r="J8731" s="1">
        <f ca="1">OFFSET(IF($H8731="Cooling",Customer!$L$25,Customer!$L$52),$E8731,$D8731)</f>
        <v>70</v>
      </c>
      <c r="K8731" s="16">
        <f t="shared" si="1644"/>
        <v>0</v>
      </c>
      <c r="L8731" s="16">
        <f t="shared" si="1645"/>
        <v>0</v>
      </c>
      <c r="M8731" s="17">
        <f t="shared" ca="1" si="1637"/>
        <v>39</v>
      </c>
      <c r="N8731" s="17">
        <f t="shared" ca="1" si="1638"/>
        <v>39</v>
      </c>
      <c r="O8731" s="4"/>
      <c r="P8731" s="4">
        <v>19</v>
      </c>
      <c r="Q8731" s="4">
        <v>19</v>
      </c>
      <c r="R8731" s="4">
        <v>24</v>
      </c>
      <c r="S8731" s="4">
        <v>19</v>
      </c>
      <c r="T8731" s="4">
        <v>23</v>
      </c>
      <c r="U8731" s="4">
        <v>25</v>
      </c>
      <c r="V8731" s="13">
        <v>31</v>
      </c>
      <c r="W8731" s="4">
        <v>14</v>
      </c>
      <c r="X8731" s="4">
        <v>17</v>
      </c>
      <c r="Y8731">
        <f t="shared" si="1646"/>
        <v>0</v>
      </c>
      <c r="Z8731">
        <f t="shared" si="1647"/>
        <v>0</v>
      </c>
    </row>
    <row r="8732" spans="2:26" x14ac:dyDescent="0.25">
      <c r="B8732" s="11">
        <f t="shared" si="1648"/>
        <v>44925.333333312185</v>
      </c>
      <c r="C8732" s="1">
        <f t="shared" si="1639"/>
        <v>12</v>
      </c>
      <c r="D8732" s="1">
        <f t="shared" si="1640"/>
        <v>5</v>
      </c>
      <c r="E8732" s="12">
        <f t="shared" si="1641"/>
        <v>9</v>
      </c>
      <c r="F8732" s="124" t="str">
        <f t="shared" si="1642"/>
        <v>0</v>
      </c>
      <c r="G8732" s="1">
        <f ca="1">(OFFSET(O8732,0,MATCH(Customer!$J$6,'CDH &amp; HDH'!$P$11:$X$11,0)))</f>
        <v>33</v>
      </c>
      <c r="H8732" s="1" t="str">
        <f t="shared" si="1643"/>
        <v>Heating</v>
      </c>
      <c r="I8732" s="1">
        <f ca="1">OFFSET(IF($H8732="Cooling",Customer!$C$25,Customer!$C$52),E8732,D8732)</f>
        <v>70</v>
      </c>
      <c r="J8732" s="1">
        <f ca="1">OFFSET(IF($H8732="Cooling",Customer!$L$25,Customer!$L$52),$E8732,$D8732)</f>
        <v>70</v>
      </c>
      <c r="K8732" s="16">
        <f t="shared" si="1644"/>
        <v>0</v>
      </c>
      <c r="L8732" s="16">
        <f t="shared" si="1645"/>
        <v>0</v>
      </c>
      <c r="M8732" s="17">
        <f t="shared" ca="1" si="1637"/>
        <v>37</v>
      </c>
      <c r="N8732" s="17">
        <f t="shared" ca="1" si="1638"/>
        <v>37</v>
      </c>
      <c r="O8732" s="4"/>
      <c r="P8732" s="4">
        <v>20</v>
      </c>
      <c r="Q8732" s="4">
        <v>20</v>
      </c>
      <c r="R8732" s="4">
        <v>25</v>
      </c>
      <c r="S8732" s="4">
        <v>19</v>
      </c>
      <c r="T8732" s="4">
        <v>25</v>
      </c>
      <c r="U8732" s="4">
        <v>27</v>
      </c>
      <c r="V8732" s="13">
        <v>33</v>
      </c>
      <c r="W8732" s="4">
        <v>17</v>
      </c>
      <c r="X8732" s="4">
        <v>17</v>
      </c>
      <c r="Y8732">
        <f t="shared" si="1646"/>
        <v>0</v>
      </c>
      <c r="Z8732">
        <f t="shared" si="1647"/>
        <v>0</v>
      </c>
    </row>
    <row r="8733" spans="2:26" x14ac:dyDescent="0.25">
      <c r="B8733" s="11">
        <f t="shared" si="1648"/>
        <v>44925.374999978849</v>
      </c>
      <c r="C8733" s="1">
        <f t="shared" si="1639"/>
        <v>12</v>
      </c>
      <c r="D8733" s="1">
        <f t="shared" si="1640"/>
        <v>5</v>
      </c>
      <c r="E8733" s="12">
        <f t="shared" si="1641"/>
        <v>10</v>
      </c>
      <c r="F8733" s="124" t="str">
        <f t="shared" si="1642"/>
        <v>0</v>
      </c>
      <c r="G8733" s="1">
        <f ca="1">(OFFSET(O8733,0,MATCH(Customer!$J$6,'CDH &amp; HDH'!$P$11:$X$11,0)))</f>
        <v>37</v>
      </c>
      <c r="H8733" s="1" t="str">
        <f t="shared" si="1643"/>
        <v>Heating</v>
      </c>
      <c r="I8733" s="1">
        <f ca="1">OFFSET(IF($H8733="Cooling",Customer!$C$25,Customer!$C$52),E8733,D8733)</f>
        <v>70</v>
      </c>
      <c r="J8733" s="1">
        <f ca="1">OFFSET(IF($H8733="Cooling",Customer!$L$25,Customer!$L$52),$E8733,$D8733)</f>
        <v>70</v>
      </c>
      <c r="K8733" s="16">
        <f t="shared" si="1644"/>
        <v>0</v>
      </c>
      <c r="L8733" s="16">
        <f t="shared" si="1645"/>
        <v>0</v>
      </c>
      <c r="M8733" s="17">
        <f t="shared" ca="1" si="1637"/>
        <v>33</v>
      </c>
      <c r="N8733" s="17">
        <f t="shared" ca="1" si="1638"/>
        <v>33</v>
      </c>
      <c r="O8733" s="4"/>
      <c r="P8733" s="4">
        <v>23</v>
      </c>
      <c r="Q8733" s="4">
        <v>23</v>
      </c>
      <c r="R8733" s="4">
        <v>26</v>
      </c>
      <c r="S8733" s="4">
        <v>23</v>
      </c>
      <c r="T8733" s="4">
        <v>28</v>
      </c>
      <c r="U8733" s="4">
        <v>30</v>
      </c>
      <c r="V8733" s="13">
        <v>37</v>
      </c>
      <c r="W8733" s="4">
        <v>19</v>
      </c>
      <c r="X8733" s="4">
        <v>19</v>
      </c>
      <c r="Y8733">
        <f t="shared" si="1646"/>
        <v>0</v>
      </c>
      <c r="Z8733">
        <f t="shared" si="1647"/>
        <v>0</v>
      </c>
    </row>
    <row r="8734" spans="2:26" x14ac:dyDescent="0.25">
      <c r="B8734" s="11">
        <f t="shared" si="1648"/>
        <v>44925.416666645513</v>
      </c>
      <c r="C8734" s="1">
        <f t="shared" si="1639"/>
        <v>12</v>
      </c>
      <c r="D8734" s="1">
        <f t="shared" si="1640"/>
        <v>5</v>
      </c>
      <c r="E8734" s="12">
        <f t="shared" si="1641"/>
        <v>11</v>
      </c>
      <c r="F8734" s="124" t="str">
        <f t="shared" si="1642"/>
        <v>0</v>
      </c>
      <c r="G8734" s="1">
        <f ca="1">(OFFSET(O8734,0,MATCH(Customer!$J$6,'CDH &amp; HDH'!$P$11:$X$11,0)))</f>
        <v>39</v>
      </c>
      <c r="H8734" s="1" t="str">
        <f t="shared" si="1643"/>
        <v>Heating</v>
      </c>
      <c r="I8734" s="1">
        <f ca="1">OFFSET(IF($H8734="Cooling",Customer!$C$25,Customer!$C$52),E8734,D8734)</f>
        <v>70</v>
      </c>
      <c r="J8734" s="1">
        <f ca="1">OFFSET(IF($H8734="Cooling",Customer!$L$25,Customer!$L$52),$E8734,$D8734)</f>
        <v>70</v>
      </c>
      <c r="K8734" s="16">
        <f t="shared" si="1644"/>
        <v>0</v>
      </c>
      <c r="L8734" s="16">
        <f t="shared" si="1645"/>
        <v>0</v>
      </c>
      <c r="M8734" s="17">
        <f t="shared" ca="1" si="1637"/>
        <v>31</v>
      </c>
      <c r="N8734" s="17">
        <f t="shared" ca="1" si="1638"/>
        <v>31</v>
      </c>
      <c r="O8734" s="4"/>
      <c r="P8734" s="4">
        <v>26</v>
      </c>
      <c r="Q8734" s="4">
        <v>25</v>
      </c>
      <c r="R8734" s="4">
        <v>27</v>
      </c>
      <c r="S8734" s="4">
        <v>23</v>
      </c>
      <c r="T8734" s="4">
        <v>31</v>
      </c>
      <c r="U8734" s="4">
        <v>34</v>
      </c>
      <c r="V8734" s="13">
        <v>39</v>
      </c>
      <c r="W8734" s="4">
        <v>23</v>
      </c>
      <c r="X8734" s="4">
        <v>23</v>
      </c>
      <c r="Y8734">
        <f t="shared" si="1646"/>
        <v>0</v>
      </c>
      <c r="Z8734">
        <f t="shared" si="1647"/>
        <v>0</v>
      </c>
    </row>
    <row r="8735" spans="2:26" x14ac:dyDescent="0.25">
      <c r="B8735" s="11">
        <f t="shared" si="1648"/>
        <v>44925.458333312177</v>
      </c>
      <c r="C8735" s="1">
        <f t="shared" si="1639"/>
        <v>12</v>
      </c>
      <c r="D8735" s="1">
        <f t="shared" si="1640"/>
        <v>5</v>
      </c>
      <c r="E8735" s="12">
        <f t="shared" si="1641"/>
        <v>12</v>
      </c>
      <c r="F8735" s="124" t="str">
        <f t="shared" si="1642"/>
        <v>0</v>
      </c>
      <c r="G8735" s="1">
        <f ca="1">(OFFSET(O8735,0,MATCH(Customer!$J$6,'CDH &amp; HDH'!$P$11:$X$11,0)))</f>
        <v>41</v>
      </c>
      <c r="H8735" s="1" t="str">
        <f t="shared" si="1643"/>
        <v>Heating</v>
      </c>
      <c r="I8735" s="1">
        <f ca="1">OFFSET(IF($H8735="Cooling",Customer!$C$25,Customer!$C$52),E8735,D8735)</f>
        <v>70</v>
      </c>
      <c r="J8735" s="1">
        <f ca="1">OFFSET(IF($H8735="Cooling",Customer!$L$25,Customer!$L$52),$E8735,$D8735)</f>
        <v>70</v>
      </c>
      <c r="K8735" s="16">
        <f t="shared" si="1644"/>
        <v>0</v>
      </c>
      <c r="L8735" s="16">
        <f t="shared" si="1645"/>
        <v>0</v>
      </c>
      <c r="M8735" s="17">
        <f t="shared" ca="1" si="1637"/>
        <v>29</v>
      </c>
      <c r="N8735" s="17">
        <f t="shared" ca="1" si="1638"/>
        <v>29</v>
      </c>
      <c r="O8735" s="4"/>
      <c r="P8735" s="4">
        <v>30</v>
      </c>
      <c r="Q8735" s="4">
        <v>27</v>
      </c>
      <c r="R8735" s="4">
        <v>29</v>
      </c>
      <c r="S8735" s="4">
        <v>24</v>
      </c>
      <c r="T8735" s="4">
        <v>36</v>
      </c>
      <c r="U8735" s="4">
        <v>35</v>
      </c>
      <c r="V8735" s="13">
        <v>41</v>
      </c>
      <c r="W8735" s="4">
        <v>25</v>
      </c>
      <c r="X8735" s="4">
        <v>28</v>
      </c>
      <c r="Y8735">
        <f t="shared" si="1646"/>
        <v>0</v>
      </c>
      <c r="Z8735">
        <f t="shared" si="1647"/>
        <v>0</v>
      </c>
    </row>
    <row r="8736" spans="2:26" x14ac:dyDescent="0.25">
      <c r="B8736" s="11">
        <f t="shared" si="1648"/>
        <v>44925.499999978842</v>
      </c>
      <c r="C8736" s="1">
        <f t="shared" si="1639"/>
        <v>12</v>
      </c>
      <c r="D8736" s="1">
        <f t="shared" si="1640"/>
        <v>5</v>
      </c>
      <c r="E8736" s="12">
        <f t="shared" si="1641"/>
        <v>13</v>
      </c>
      <c r="F8736" s="124" t="str">
        <f t="shared" si="1642"/>
        <v>0</v>
      </c>
      <c r="G8736" s="1">
        <f ca="1">(OFFSET(O8736,0,MATCH(Customer!$J$6,'CDH &amp; HDH'!$P$11:$X$11,0)))</f>
        <v>41</v>
      </c>
      <c r="H8736" s="1" t="str">
        <f t="shared" si="1643"/>
        <v>Heating</v>
      </c>
      <c r="I8736" s="1">
        <f ca="1">OFFSET(IF($H8736="Cooling",Customer!$C$25,Customer!$C$52),E8736,D8736)</f>
        <v>70</v>
      </c>
      <c r="J8736" s="1">
        <f ca="1">OFFSET(IF($H8736="Cooling",Customer!$L$25,Customer!$L$52),$E8736,$D8736)</f>
        <v>70</v>
      </c>
      <c r="K8736" s="16">
        <f t="shared" si="1644"/>
        <v>0</v>
      </c>
      <c r="L8736" s="16">
        <f t="shared" si="1645"/>
        <v>0</v>
      </c>
      <c r="M8736" s="17">
        <f t="shared" ca="1" si="1637"/>
        <v>29</v>
      </c>
      <c r="N8736" s="17">
        <f t="shared" ca="1" si="1638"/>
        <v>29</v>
      </c>
      <c r="O8736" s="4"/>
      <c r="P8736" s="4">
        <v>31</v>
      </c>
      <c r="Q8736" s="4">
        <v>29</v>
      </c>
      <c r="R8736" s="4">
        <v>30</v>
      </c>
      <c r="S8736" s="4">
        <v>26</v>
      </c>
      <c r="T8736" s="4">
        <v>38</v>
      </c>
      <c r="U8736" s="4">
        <v>37</v>
      </c>
      <c r="V8736" s="13">
        <v>41</v>
      </c>
      <c r="W8736" s="4">
        <v>27</v>
      </c>
      <c r="X8736" s="4">
        <v>29</v>
      </c>
      <c r="Y8736">
        <f t="shared" si="1646"/>
        <v>0</v>
      </c>
      <c r="Z8736">
        <f t="shared" si="1647"/>
        <v>0</v>
      </c>
    </row>
    <row r="8737" spans="2:26" x14ac:dyDescent="0.25">
      <c r="B8737" s="11">
        <f t="shared" si="1648"/>
        <v>44925.541666645506</v>
      </c>
      <c r="C8737" s="1">
        <f t="shared" si="1639"/>
        <v>12</v>
      </c>
      <c r="D8737" s="1">
        <f t="shared" si="1640"/>
        <v>5</v>
      </c>
      <c r="E8737" s="12">
        <f t="shared" si="1641"/>
        <v>14</v>
      </c>
      <c r="F8737" s="124" t="str">
        <f t="shared" si="1642"/>
        <v>0</v>
      </c>
      <c r="G8737" s="1">
        <f ca="1">(OFFSET(O8737,0,MATCH(Customer!$J$6,'CDH &amp; HDH'!$P$11:$X$11,0)))</f>
        <v>42</v>
      </c>
      <c r="H8737" s="1" t="str">
        <f t="shared" si="1643"/>
        <v>Heating</v>
      </c>
      <c r="I8737" s="1">
        <f ca="1">OFFSET(IF($H8737="Cooling",Customer!$C$25,Customer!$C$52),E8737,D8737)</f>
        <v>70</v>
      </c>
      <c r="J8737" s="1">
        <f ca="1">OFFSET(IF($H8737="Cooling",Customer!$L$25,Customer!$L$52),$E8737,$D8737)</f>
        <v>70</v>
      </c>
      <c r="K8737" s="16">
        <f t="shared" si="1644"/>
        <v>0</v>
      </c>
      <c r="L8737" s="16">
        <f t="shared" si="1645"/>
        <v>0</v>
      </c>
      <c r="M8737" s="17">
        <f t="shared" ca="1" si="1637"/>
        <v>28</v>
      </c>
      <c r="N8737" s="17">
        <f t="shared" ca="1" si="1638"/>
        <v>28</v>
      </c>
      <c r="O8737" s="4"/>
      <c r="P8737" s="4">
        <v>32</v>
      </c>
      <c r="Q8737" s="4">
        <v>31</v>
      </c>
      <c r="R8737" s="4">
        <v>31</v>
      </c>
      <c r="S8737" s="4">
        <v>28</v>
      </c>
      <c r="T8737" s="4">
        <v>40</v>
      </c>
      <c r="U8737" s="4">
        <v>38</v>
      </c>
      <c r="V8737" s="13">
        <v>42</v>
      </c>
      <c r="W8737" s="4">
        <v>29</v>
      </c>
      <c r="X8737" s="4">
        <v>30</v>
      </c>
      <c r="Y8737">
        <f t="shared" si="1646"/>
        <v>0</v>
      </c>
      <c r="Z8737">
        <f t="shared" si="1647"/>
        <v>0</v>
      </c>
    </row>
    <row r="8738" spans="2:26" x14ac:dyDescent="0.25">
      <c r="B8738" s="11">
        <f t="shared" si="1648"/>
        <v>44925.58333331217</v>
      </c>
      <c r="C8738" s="1">
        <f t="shared" si="1639"/>
        <v>12</v>
      </c>
      <c r="D8738" s="1">
        <f t="shared" si="1640"/>
        <v>5</v>
      </c>
      <c r="E8738" s="12">
        <f t="shared" si="1641"/>
        <v>15</v>
      </c>
      <c r="F8738" s="124" t="str">
        <f t="shared" si="1642"/>
        <v>0</v>
      </c>
      <c r="G8738" s="1">
        <f ca="1">(OFFSET(O8738,0,MATCH(Customer!$J$6,'CDH &amp; HDH'!$P$11:$X$11,0)))</f>
        <v>42</v>
      </c>
      <c r="H8738" s="1" t="str">
        <f t="shared" si="1643"/>
        <v>Heating</v>
      </c>
      <c r="I8738" s="1">
        <f ca="1">OFFSET(IF($H8738="Cooling",Customer!$C$25,Customer!$C$52),E8738,D8738)</f>
        <v>70</v>
      </c>
      <c r="J8738" s="1">
        <f ca="1">OFFSET(IF($H8738="Cooling",Customer!$L$25,Customer!$L$52),$E8738,$D8738)</f>
        <v>70</v>
      </c>
      <c r="K8738" s="16">
        <f t="shared" si="1644"/>
        <v>0</v>
      </c>
      <c r="L8738" s="16">
        <f t="shared" si="1645"/>
        <v>0</v>
      </c>
      <c r="M8738" s="17">
        <f t="shared" ca="1" si="1637"/>
        <v>28</v>
      </c>
      <c r="N8738" s="17">
        <f t="shared" ca="1" si="1638"/>
        <v>28</v>
      </c>
      <c r="O8738" s="4"/>
      <c r="P8738" s="4">
        <v>32</v>
      </c>
      <c r="Q8738" s="4">
        <v>31</v>
      </c>
      <c r="R8738" s="4">
        <v>31</v>
      </c>
      <c r="S8738" s="4">
        <v>28</v>
      </c>
      <c r="T8738" s="4">
        <v>42</v>
      </c>
      <c r="U8738" s="4">
        <v>40</v>
      </c>
      <c r="V8738" s="13">
        <v>42</v>
      </c>
      <c r="W8738" s="4">
        <v>30</v>
      </c>
      <c r="X8738" s="4">
        <v>31</v>
      </c>
      <c r="Y8738">
        <f t="shared" si="1646"/>
        <v>0</v>
      </c>
      <c r="Z8738">
        <f t="shared" si="1647"/>
        <v>0</v>
      </c>
    </row>
    <row r="8739" spans="2:26" x14ac:dyDescent="0.25">
      <c r="B8739" s="11">
        <f t="shared" si="1648"/>
        <v>44925.624999978834</v>
      </c>
      <c r="C8739" s="1">
        <f t="shared" si="1639"/>
        <v>12</v>
      </c>
      <c r="D8739" s="1">
        <f t="shared" si="1640"/>
        <v>5</v>
      </c>
      <c r="E8739" s="12">
        <f t="shared" si="1641"/>
        <v>16</v>
      </c>
      <c r="F8739" s="124" t="str">
        <f t="shared" si="1642"/>
        <v>0</v>
      </c>
      <c r="G8739" s="1">
        <f ca="1">(OFFSET(O8739,0,MATCH(Customer!$J$6,'CDH &amp; HDH'!$P$11:$X$11,0)))</f>
        <v>41</v>
      </c>
      <c r="H8739" s="1" t="str">
        <f t="shared" si="1643"/>
        <v>Heating</v>
      </c>
      <c r="I8739" s="1">
        <f ca="1">OFFSET(IF($H8739="Cooling",Customer!$C$25,Customer!$C$52),E8739,D8739)</f>
        <v>70</v>
      </c>
      <c r="J8739" s="1">
        <f ca="1">OFFSET(IF($H8739="Cooling",Customer!$L$25,Customer!$L$52),$E8739,$D8739)</f>
        <v>70</v>
      </c>
      <c r="K8739" s="16">
        <f t="shared" si="1644"/>
        <v>0</v>
      </c>
      <c r="L8739" s="16">
        <f t="shared" si="1645"/>
        <v>0</v>
      </c>
      <c r="M8739" s="17">
        <f t="shared" ca="1" si="1637"/>
        <v>29</v>
      </c>
      <c r="N8739" s="17">
        <f t="shared" ca="1" si="1638"/>
        <v>29</v>
      </c>
      <c r="O8739" s="4"/>
      <c r="P8739" s="4">
        <v>33</v>
      </c>
      <c r="Q8739" s="4">
        <v>31</v>
      </c>
      <c r="R8739" s="4">
        <v>32</v>
      </c>
      <c r="S8739" s="4">
        <v>28</v>
      </c>
      <c r="T8739" s="4">
        <v>42</v>
      </c>
      <c r="U8739" s="4">
        <v>37</v>
      </c>
      <c r="V8739" s="13">
        <v>41</v>
      </c>
      <c r="W8739" s="4">
        <v>30</v>
      </c>
      <c r="X8739" s="4">
        <v>32</v>
      </c>
      <c r="Y8739">
        <f t="shared" si="1646"/>
        <v>0</v>
      </c>
      <c r="Z8739">
        <f t="shared" si="1647"/>
        <v>0</v>
      </c>
    </row>
    <row r="8740" spans="2:26" x14ac:dyDescent="0.25">
      <c r="B8740" s="11">
        <f t="shared" si="1648"/>
        <v>44925.666666645498</v>
      </c>
      <c r="C8740" s="1">
        <f t="shared" si="1639"/>
        <v>12</v>
      </c>
      <c r="D8740" s="1">
        <f t="shared" si="1640"/>
        <v>5</v>
      </c>
      <c r="E8740" s="12">
        <f t="shared" si="1641"/>
        <v>17</v>
      </c>
      <c r="F8740" s="124" t="str">
        <f t="shared" si="1642"/>
        <v>0</v>
      </c>
      <c r="G8740" s="1">
        <f ca="1">(OFFSET(O8740,0,MATCH(Customer!$J$6,'CDH &amp; HDH'!$P$11:$X$11,0)))</f>
        <v>40</v>
      </c>
      <c r="H8740" s="1" t="str">
        <f t="shared" si="1643"/>
        <v>Heating</v>
      </c>
      <c r="I8740" s="1">
        <f ca="1">OFFSET(IF($H8740="Cooling",Customer!$C$25,Customer!$C$52),E8740,D8740)</f>
        <v>70</v>
      </c>
      <c r="J8740" s="1">
        <f ca="1">OFFSET(IF($H8740="Cooling",Customer!$L$25,Customer!$L$52),$E8740,$D8740)</f>
        <v>70</v>
      </c>
      <c r="K8740" s="16">
        <f t="shared" si="1644"/>
        <v>0</v>
      </c>
      <c r="L8740" s="16">
        <f t="shared" si="1645"/>
        <v>0</v>
      </c>
      <c r="M8740" s="17">
        <f t="shared" ref="M8740:M8771" ca="1" si="1649">IF($H8740="Cooling",0,MAX(0,I8740-$G8740))</f>
        <v>30</v>
      </c>
      <c r="N8740" s="17">
        <f t="shared" ref="N8740:N8771" ca="1" si="1650">IF($H8740="Cooling",0,MAX(0,J8740-$G8740))</f>
        <v>30</v>
      </c>
      <c r="O8740" s="4"/>
      <c r="P8740" s="4">
        <v>32</v>
      </c>
      <c r="Q8740" s="4">
        <v>30</v>
      </c>
      <c r="R8740" s="4">
        <v>31</v>
      </c>
      <c r="S8740" s="4">
        <v>26</v>
      </c>
      <c r="T8740" s="4">
        <v>40</v>
      </c>
      <c r="U8740" s="4">
        <v>35</v>
      </c>
      <c r="V8740" s="13">
        <v>40</v>
      </c>
      <c r="W8740" s="4">
        <v>30</v>
      </c>
      <c r="X8740" s="4">
        <v>32</v>
      </c>
      <c r="Y8740">
        <f t="shared" si="1646"/>
        <v>0</v>
      </c>
      <c r="Z8740">
        <f t="shared" si="1647"/>
        <v>0</v>
      </c>
    </row>
    <row r="8741" spans="2:26" x14ac:dyDescent="0.25">
      <c r="B8741" s="11">
        <f t="shared" si="1648"/>
        <v>44925.708333312163</v>
      </c>
      <c r="C8741" s="1">
        <f t="shared" si="1639"/>
        <v>12</v>
      </c>
      <c r="D8741" s="1">
        <f t="shared" si="1640"/>
        <v>5</v>
      </c>
      <c r="E8741" s="12">
        <f t="shared" si="1641"/>
        <v>18</v>
      </c>
      <c r="F8741" s="124" t="str">
        <f t="shared" si="1642"/>
        <v>0</v>
      </c>
      <c r="G8741" s="1">
        <f ca="1">(OFFSET(O8741,0,MATCH(Customer!$J$6,'CDH &amp; HDH'!$P$11:$X$11,0)))</f>
        <v>39</v>
      </c>
      <c r="H8741" s="1" t="str">
        <f t="shared" si="1643"/>
        <v>Heating</v>
      </c>
      <c r="I8741" s="1">
        <f ca="1">OFFSET(IF($H8741="Cooling",Customer!$C$25,Customer!$C$52),E8741,D8741)</f>
        <v>70</v>
      </c>
      <c r="J8741" s="1">
        <f ca="1">OFFSET(IF($H8741="Cooling",Customer!$L$25,Customer!$L$52),$E8741,$D8741)</f>
        <v>70</v>
      </c>
      <c r="K8741" s="16">
        <f t="shared" si="1644"/>
        <v>0</v>
      </c>
      <c r="L8741" s="16">
        <f t="shared" si="1645"/>
        <v>0</v>
      </c>
      <c r="M8741" s="17">
        <f t="shared" ca="1" si="1649"/>
        <v>31</v>
      </c>
      <c r="N8741" s="17">
        <f t="shared" ca="1" si="1650"/>
        <v>31</v>
      </c>
      <c r="O8741" s="4"/>
      <c r="P8741" s="4">
        <v>33</v>
      </c>
      <c r="Q8741" s="4">
        <v>30</v>
      </c>
      <c r="R8741" s="4">
        <v>31</v>
      </c>
      <c r="S8741" s="4">
        <v>24</v>
      </c>
      <c r="T8741" s="4">
        <v>37</v>
      </c>
      <c r="U8741" s="4">
        <v>35</v>
      </c>
      <c r="V8741" s="13">
        <v>39</v>
      </c>
      <c r="W8741" s="4">
        <v>31</v>
      </c>
      <c r="X8741" s="4">
        <v>32</v>
      </c>
      <c r="Y8741">
        <f t="shared" si="1646"/>
        <v>0</v>
      </c>
      <c r="Z8741">
        <f t="shared" si="1647"/>
        <v>0</v>
      </c>
    </row>
    <row r="8742" spans="2:26" x14ac:dyDescent="0.25">
      <c r="B8742" s="11">
        <f t="shared" si="1648"/>
        <v>44925.749999978827</v>
      </c>
      <c r="C8742" s="1">
        <f t="shared" si="1639"/>
        <v>12</v>
      </c>
      <c r="D8742" s="1">
        <f t="shared" si="1640"/>
        <v>5</v>
      </c>
      <c r="E8742" s="12">
        <f t="shared" si="1641"/>
        <v>19</v>
      </c>
      <c r="F8742" s="124" t="str">
        <f t="shared" si="1642"/>
        <v>0</v>
      </c>
      <c r="G8742" s="1">
        <f ca="1">(OFFSET(O8742,0,MATCH(Customer!$J$6,'CDH &amp; HDH'!$P$11:$X$11,0)))</f>
        <v>39</v>
      </c>
      <c r="H8742" s="1" t="str">
        <f t="shared" si="1643"/>
        <v>Heating</v>
      </c>
      <c r="I8742" s="1">
        <f ca="1">OFFSET(IF($H8742="Cooling",Customer!$C$25,Customer!$C$52),E8742,D8742)</f>
        <v>66</v>
      </c>
      <c r="J8742" s="1">
        <f ca="1">OFFSET(IF($H8742="Cooling",Customer!$L$25,Customer!$L$52),$E8742,$D8742)</f>
        <v>64</v>
      </c>
      <c r="K8742" s="16">
        <f t="shared" si="1644"/>
        <v>0</v>
      </c>
      <c r="L8742" s="16">
        <f t="shared" si="1645"/>
        <v>0</v>
      </c>
      <c r="M8742" s="17">
        <f t="shared" ca="1" si="1649"/>
        <v>27</v>
      </c>
      <c r="N8742" s="17">
        <f t="shared" ca="1" si="1650"/>
        <v>25</v>
      </c>
      <c r="O8742" s="4"/>
      <c r="P8742" s="4">
        <v>32</v>
      </c>
      <c r="Q8742" s="4">
        <v>30</v>
      </c>
      <c r="R8742" s="4">
        <v>30</v>
      </c>
      <c r="S8742" s="4">
        <v>22</v>
      </c>
      <c r="T8742" s="4">
        <v>35</v>
      </c>
      <c r="U8742" s="4">
        <v>35</v>
      </c>
      <c r="V8742" s="13">
        <v>39</v>
      </c>
      <c r="W8742" s="4">
        <v>30</v>
      </c>
      <c r="X8742" s="4">
        <v>33</v>
      </c>
      <c r="Y8742">
        <f t="shared" si="1646"/>
        <v>0</v>
      </c>
      <c r="Z8742">
        <f t="shared" si="1647"/>
        <v>0</v>
      </c>
    </row>
    <row r="8743" spans="2:26" x14ac:dyDescent="0.25">
      <c r="B8743" s="11">
        <f t="shared" si="1648"/>
        <v>44925.791666645491</v>
      </c>
      <c r="C8743" s="1">
        <f t="shared" si="1639"/>
        <v>12</v>
      </c>
      <c r="D8743" s="1">
        <f t="shared" si="1640"/>
        <v>5</v>
      </c>
      <c r="E8743" s="12">
        <f t="shared" si="1641"/>
        <v>20</v>
      </c>
      <c r="F8743" s="124" t="str">
        <f t="shared" si="1642"/>
        <v>0</v>
      </c>
      <c r="G8743" s="1">
        <f ca="1">(OFFSET(O8743,0,MATCH(Customer!$J$6,'CDH &amp; HDH'!$P$11:$X$11,0)))</f>
        <v>39</v>
      </c>
      <c r="H8743" s="1" t="str">
        <f t="shared" si="1643"/>
        <v>Heating</v>
      </c>
      <c r="I8743" s="1">
        <f ca="1">OFFSET(IF($H8743="Cooling",Customer!$C$25,Customer!$C$52),E8743,D8743)</f>
        <v>66</v>
      </c>
      <c r="J8743" s="1">
        <f ca="1">OFFSET(IF($H8743="Cooling",Customer!$L$25,Customer!$L$52),$E8743,$D8743)</f>
        <v>64</v>
      </c>
      <c r="K8743" s="16">
        <f t="shared" si="1644"/>
        <v>0</v>
      </c>
      <c r="L8743" s="16">
        <f t="shared" si="1645"/>
        <v>0</v>
      </c>
      <c r="M8743" s="17">
        <f t="shared" ca="1" si="1649"/>
        <v>27</v>
      </c>
      <c r="N8743" s="17">
        <f t="shared" ca="1" si="1650"/>
        <v>25</v>
      </c>
      <c r="O8743" s="4"/>
      <c r="P8743" s="4">
        <v>32</v>
      </c>
      <c r="Q8743" s="4">
        <v>30</v>
      </c>
      <c r="R8743" s="4">
        <v>29</v>
      </c>
      <c r="S8743" s="4">
        <v>25</v>
      </c>
      <c r="T8743" s="4">
        <v>34</v>
      </c>
      <c r="U8743" s="4">
        <v>36</v>
      </c>
      <c r="V8743" s="13">
        <v>39</v>
      </c>
      <c r="W8743" s="4">
        <v>30</v>
      </c>
      <c r="X8743" s="4">
        <v>33</v>
      </c>
      <c r="Y8743">
        <f t="shared" si="1646"/>
        <v>0</v>
      </c>
      <c r="Z8743">
        <f t="shared" si="1647"/>
        <v>0</v>
      </c>
    </row>
    <row r="8744" spans="2:26" x14ac:dyDescent="0.25">
      <c r="B8744" s="11">
        <f t="shared" si="1648"/>
        <v>44925.833333312155</v>
      </c>
      <c r="C8744" s="1">
        <f t="shared" si="1639"/>
        <v>12</v>
      </c>
      <c r="D8744" s="1">
        <f t="shared" si="1640"/>
        <v>5</v>
      </c>
      <c r="E8744" s="12">
        <f t="shared" si="1641"/>
        <v>21</v>
      </c>
      <c r="F8744" s="124" t="str">
        <f t="shared" si="1642"/>
        <v>0</v>
      </c>
      <c r="G8744" s="1">
        <f ca="1">(OFFSET(O8744,0,MATCH(Customer!$J$6,'CDH &amp; HDH'!$P$11:$X$11,0)))</f>
        <v>39</v>
      </c>
      <c r="H8744" s="1" t="str">
        <f t="shared" si="1643"/>
        <v>Heating</v>
      </c>
      <c r="I8744" s="1">
        <f ca="1">OFFSET(IF($H8744="Cooling",Customer!$C$25,Customer!$C$52),E8744,D8744)</f>
        <v>66</v>
      </c>
      <c r="J8744" s="1">
        <f ca="1">OFFSET(IF($H8744="Cooling",Customer!$L$25,Customer!$L$52),$E8744,$D8744)</f>
        <v>64</v>
      </c>
      <c r="K8744" s="16">
        <f t="shared" si="1644"/>
        <v>0</v>
      </c>
      <c r="L8744" s="16">
        <f t="shared" si="1645"/>
        <v>0</v>
      </c>
      <c r="M8744" s="17">
        <f t="shared" ca="1" si="1649"/>
        <v>27</v>
      </c>
      <c r="N8744" s="17">
        <f t="shared" ca="1" si="1650"/>
        <v>25</v>
      </c>
      <c r="O8744" s="4"/>
      <c r="P8744" s="4">
        <v>32</v>
      </c>
      <c r="Q8744" s="4">
        <v>30</v>
      </c>
      <c r="R8744" s="4">
        <v>28</v>
      </c>
      <c r="S8744" s="4">
        <v>27</v>
      </c>
      <c r="T8744" s="4">
        <v>35</v>
      </c>
      <c r="U8744" s="4">
        <v>36</v>
      </c>
      <c r="V8744" s="13">
        <v>39</v>
      </c>
      <c r="W8744" s="4">
        <v>30</v>
      </c>
      <c r="X8744" s="4">
        <v>34</v>
      </c>
      <c r="Y8744">
        <f t="shared" si="1646"/>
        <v>0</v>
      </c>
      <c r="Z8744">
        <f t="shared" si="1647"/>
        <v>0</v>
      </c>
    </row>
    <row r="8745" spans="2:26" x14ac:dyDescent="0.25">
      <c r="B8745" s="11">
        <f t="shared" si="1648"/>
        <v>44925.87499997882</v>
      </c>
      <c r="C8745" s="1">
        <f t="shared" si="1639"/>
        <v>12</v>
      </c>
      <c r="D8745" s="1">
        <f t="shared" si="1640"/>
        <v>5</v>
      </c>
      <c r="E8745" s="12">
        <f t="shared" si="1641"/>
        <v>22</v>
      </c>
      <c r="F8745" s="124" t="str">
        <f t="shared" si="1642"/>
        <v>0</v>
      </c>
      <c r="G8745" s="1">
        <f ca="1">(OFFSET(O8745,0,MATCH(Customer!$J$6,'CDH &amp; HDH'!$P$11:$X$11,0)))</f>
        <v>38</v>
      </c>
      <c r="H8745" s="1" t="str">
        <f t="shared" si="1643"/>
        <v>Heating</v>
      </c>
      <c r="I8745" s="1">
        <f ca="1">OFFSET(IF($H8745="Cooling",Customer!$C$25,Customer!$C$52),E8745,D8745)</f>
        <v>66</v>
      </c>
      <c r="J8745" s="1">
        <f ca="1">OFFSET(IF($H8745="Cooling",Customer!$L$25,Customer!$L$52),$E8745,$D8745)</f>
        <v>64</v>
      </c>
      <c r="K8745" s="16">
        <f t="shared" si="1644"/>
        <v>0</v>
      </c>
      <c r="L8745" s="16">
        <f t="shared" si="1645"/>
        <v>0</v>
      </c>
      <c r="M8745" s="17">
        <f t="shared" ca="1" si="1649"/>
        <v>28</v>
      </c>
      <c r="N8745" s="17">
        <f t="shared" ca="1" si="1650"/>
        <v>26</v>
      </c>
      <c r="O8745" s="4"/>
      <c r="P8745" s="4">
        <v>32</v>
      </c>
      <c r="Q8745" s="4">
        <v>30</v>
      </c>
      <c r="R8745" s="4">
        <v>27</v>
      </c>
      <c r="S8745" s="4">
        <v>28</v>
      </c>
      <c r="T8745" s="4">
        <v>35</v>
      </c>
      <c r="U8745" s="4">
        <v>36</v>
      </c>
      <c r="V8745" s="13">
        <v>38</v>
      </c>
      <c r="W8745" s="4">
        <v>30</v>
      </c>
      <c r="X8745" s="4">
        <v>34</v>
      </c>
      <c r="Y8745">
        <f t="shared" si="1646"/>
        <v>0</v>
      </c>
      <c r="Z8745">
        <f t="shared" si="1647"/>
        <v>0</v>
      </c>
    </row>
    <row r="8746" spans="2:26" x14ac:dyDescent="0.25">
      <c r="B8746" s="11">
        <f t="shared" si="1648"/>
        <v>44925.916666645484</v>
      </c>
      <c r="C8746" s="1">
        <f t="shared" si="1639"/>
        <v>12</v>
      </c>
      <c r="D8746" s="1">
        <f t="shared" si="1640"/>
        <v>5</v>
      </c>
      <c r="E8746" s="12">
        <f t="shared" si="1641"/>
        <v>23</v>
      </c>
      <c r="F8746" s="124" t="str">
        <f t="shared" si="1642"/>
        <v>0</v>
      </c>
      <c r="G8746" s="1">
        <f ca="1">(OFFSET(O8746,0,MATCH(Customer!$J$6,'CDH &amp; HDH'!$P$11:$X$11,0)))</f>
        <v>38</v>
      </c>
      <c r="H8746" s="1" t="str">
        <f t="shared" si="1643"/>
        <v>Heating</v>
      </c>
      <c r="I8746" s="1">
        <f ca="1">OFFSET(IF($H8746="Cooling",Customer!$C$25,Customer!$C$52),E8746,D8746)</f>
        <v>66</v>
      </c>
      <c r="J8746" s="1">
        <f ca="1">OFFSET(IF($H8746="Cooling",Customer!$L$25,Customer!$L$52),$E8746,$D8746)</f>
        <v>64</v>
      </c>
      <c r="K8746" s="16">
        <f t="shared" si="1644"/>
        <v>0</v>
      </c>
      <c r="L8746" s="16">
        <f t="shared" si="1645"/>
        <v>0</v>
      </c>
      <c r="M8746" s="17">
        <f t="shared" ca="1" si="1649"/>
        <v>28</v>
      </c>
      <c r="N8746" s="17">
        <f t="shared" ca="1" si="1650"/>
        <v>26</v>
      </c>
      <c r="O8746" s="4"/>
      <c r="P8746" s="4">
        <v>32</v>
      </c>
      <c r="Q8746" s="4">
        <v>30</v>
      </c>
      <c r="R8746" s="4">
        <v>27</v>
      </c>
      <c r="S8746" s="4">
        <v>30</v>
      </c>
      <c r="T8746" s="4">
        <v>35</v>
      </c>
      <c r="U8746" s="4">
        <v>36</v>
      </c>
      <c r="V8746" s="13">
        <v>38</v>
      </c>
      <c r="W8746" s="4">
        <v>30</v>
      </c>
      <c r="X8746" s="4">
        <v>34</v>
      </c>
      <c r="Y8746">
        <f t="shared" si="1646"/>
        <v>0</v>
      </c>
      <c r="Z8746">
        <f t="shared" si="1647"/>
        <v>0</v>
      </c>
    </row>
    <row r="8747" spans="2:26" x14ac:dyDescent="0.25">
      <c r="B8747" s="11">
        <f t="shared" si="1648"/>
        <v>44925.958333312148</v>
      </c>
      <c r="C8747" s="1">
        <f t="shared" si="1639"/>
        <v>12</v>
      </c>
      <c r="D8747" s="1">
        <f t="shared" si="1640"/>
        <v>5</v>
      </c>
      <c r="E8747" s="12">
        <f t="shared" si="1641"/>
        <v>24</v>
      </c>
      <c r="F8747" s="124" t="str">
        <f t="shared" si="1642"/>
        <v>0</v>
      </c>
      <c r="G8747" s="1">
        <f ca="1">(OFFSET(O8747,0,MATCH(Customer!$J$6,'CDH &amp; HDH'!$P$11:$X$11,0)))</f>
        <v>38</v>
      </c>
      <c r="H8747" s="1" t="str">
        <f t="shared" si="1643"/>
        <v>Heating</v>
      </c>
      <c r="I8747" s="1">
        <f ca="1">OFFSET(IF($H8747="Cooling",Customer!$C$25,Customer!$C$52),E8747,D8747)</f>
        <v>66</v>
      </c>
      <c r="J8747" s="1">
        <f ca="1">OFFSET(IF($H8747="Cooling",Customer!$L$25,Customer!$L$52),$E8747,$D8747)</f>
        <v>64</v>
      </c>
      <c r="K8747" s="16">
        <f t="shared" si="1644"/>
        <v>0</v>
      </c>
      <c r="L8747" s="16">
        <f t="shared" si="1645"/>
        <v>0</v>
      </c>
      <c r="M8747" s="17">
        <f t="shared" ca="1" si="1649"/>
        <v>28</v>
      </c>
      <c r="N8747" s="17">
        <f t="shared" ca="1" si="1650"/>
        <v>26</v>
      </c>
      <c r="O8747" s="4"/>
      <c r="P8747" s="4">
        <v>33</v>
      </c>
      <c r="Q8747" s="4">
        <v>30</v>
      </c>
      <c r="R8747" s="4">
        <v>28</v>
      </c>
      <c r="S8747" s="4">
        <v>31</v>
      </c>
      <c r="T8747" s="4">
        <v>35</v>
      </c>
      <c r="U8747" s="4">
        <v>36</v>
      </c>
      <c r="V8747" s="13">
        <v>38</v>
      </c>
      <c r="W8747" s="4">
        <v>30</v>
      </c>
      <c r="X8747" s="4">
        <v>35</v>
      </c>
      <c r="Y8747">
        <f t="shared" si="1646"/>
        <v>0</v>
      </c>
      <c r="Z8747">
        <f t="shared" si="1647"/>
        <v>0</v>
      </c>
    </row>
    <row r="8748" spans="2:26" x14ac:dyDescent="0.25">
      <c r="B8748" s="11">
        <f t="shared" si="1648"/>
        <v>44925.999999978812</v>
      </c>
      <c r="C8748" s="1">
        <f t="shared" si="1639"/>
        <v>12</v>
      </c>
      <c r="D8748" s="1">
        <f t="shared" si="1640"/>
        <v>6</v>
      </c>
      <c r="E8748" s="12">
        <f t="shared" si="1641"/>
        <v>1</v>
      </c>
      <c r="F8748" s="124" t="str">
        <f t="shared" si="1642"/>
        <v>0</v>
      </c>
      <c r="G8748" s="1">
        <f ca="1">(OFFSET(O8748,0,MATCH(Customer!$J$6,'CDH &amp; HDH'!$P$11:$X$11,0)))</f>
        <v>37</v>
      </c>
      <c r="H8748" s="1" t="str">
        <f t="shared" si="1643"/>
        <v>Heating</v>
      </c>
      <c r="I8748" s="1">
        <f ca="1">OFFSET(IF($H8748="Cooling",Customer!$C$25,Customer!$C$52),E8748,D8748)</f>
        <v>66</v>
      </c>
      <c r="J8748" s="1">
        <f ca="1">OFFSET(IF($H8748="Cooling",Customer!$L$25,Customer!$L$52),$E8748,$D8748)</f>
        <v>64</v>
      </c>
      <c r="K8748" s="16">
        <f t="shared" si="1644"/>
        <v>0</v>
      </c>
      <c r="L8748" s="16">
        <f t="shared" si="1645"/>
        <v>0</v>
      </c>
      <c r="M8748" s="17">
        <f t="shared" ca="1" si="1649"/>
        <v>29</v>
      </c>
      <c r="N8748" s="17">
        <f t="shared" ca="1" si="1650"/>
        <v>27</v>
      </c>
      <c r="O8748" s="4"/>
      <c r="P8748" s="4">
        <v>32</v>
      </c>
      <c r="Q8748" s="4">
        <v>29</v>
      </c>
      <c r="R8748" s="4">
        <v>28</v>
      </c>
      <c r="S8748" s="4">
        <v>31</v>
      </c>
      <c r="T8748" s="4">
        <v>35</v>
      </c>
      <c r="U8748" s="4">
        <v>36</v>
      </c>
      <c r="V8748" s="13">
        <v>37</v>
      </c>
      <c r="W8748" s="4">
        <v>30</v>
      </c>
      <c r="X8748" s="4">
        <v>34</v>
      </c>
      <c r="Y8748">
        <f t="shared" si="1646"/>
        <v>0</v>
      </c>
      <c r="Z8748">
        <f t="shared" si="1647"/>
        <v>0</v>
      </c>
    </row>
    <row r="8749" spans="2:26" x14ac:dyDescent="0.25">
      <c r="B8749" s="11">
        <f t="shared" si="1648"/>
        <v>44926.041666645477</v>
      </c>
      <c r="C8749" s="1">
        <f t="shared" si="1639"/>
        <v>12</v>
      </c>
      <c r="D8749" s="1">
        <f t="shared" si="1640"/>
        <v>6</v>
      </c>
      <c r="E8749" s="12">
        <f t="shared" si="1641"/>
        <v>2</v>
      </c>
      <c r="F8749" s="124" t="str">
        <f t="shared" si="1642"/>
        <v>0</v>
      </c>
      <c r="G8749" s="1">
        <f ca="1">(OFFSET(O8749,0,MATCH(Customer!$J$6,'CDH &amp; HDH'!$P$11:$X$11,0)))</f>
        <v>36</v>
      </c>
      <c r="H8749" s="1" t="str">
        <f t="shared" si="1643"/>
        <v>Heating</v>
      </c>
      <c r="I8749" s="1">
        <f ca="1">OFFSET(IF($H8749="Cooling",Customer!$C$25,Customer!$C$52),E8749,D8749)</f>
        <v>66</v>
      </c>
      <c r="J8749" s="1">
        <f ca="1">OFFSET(IF($H8749="Cooling",Customer!$L$25,Customer!$L$52),$E8749,$D8749)</f>
        <v>64</v>
      </c>
      <c r="K8749" s="16">
        <f t="shared" si="1644"/>
        <v>0</v>
      </c>
      <c r="L8749" s="16">
        <f t="shared" si="1645"/>
        <v>0</v>
      </c>
      <c r="M8749" s="17">
        <f t="shared" ca="1" si="1649"/>
        <v>30</v>
      </c>
      <c r="N8749" s="17">
        <f t="shared" ca="1" si="1650"/>
        <v>28</v>
      </c>
      <c r="O8749" s="4"/>
      <c r="P8749" s="4">
        <v>33</v>
      </c>
      <c r="Q8749" s="4">
        <v>29</v>
      </c>
      <c r="R8749" s="4">
        <v>28</v>
      </c>
      <c r="S8749" s="4">
        <v>31</v>
      </c>
      <c r="T8749" s="4">
        <v>34</v>
      </c>
      <c r="U8749" s="4">
        <v>37</v>
      </c>
      <c r="V8749" s="13">
        <v>36</v>
      </c>
      <c r="W8749" s="4">
        <v>31</v>
      </c>
      <c r="X8749" s="4">
        <v>34</v>
      </c>
      <c r="Y8749">
        <f t="shared" si="1646"/>
        <v>0</v>
      </c>
      <c r="Z8749">
        <f t="shared" si="1647"/>
        <v>0</v>
      </c>
    </row>
    <row r="8750" spans="2:26" x14ac:dyDescent="0.25">
      <c r="B8750" s="11">
        <f t="shared" si="1648"/>
        <v>44926.083333312141</v>
      </c>
      <c r="C8750" s="1">
        <f t="shared" si="1639"/>
        <v>12</v>
      </c>
      <c r="D8750" s="1">
        <f t="shared" si="1640"/>
        <v>6</v>
      </c>
      <c r="E8750" s="12">
        <f t="shared" si="1641"/>
        <v>3</v>
      </c>
      <c r="F8750" s="124" t="str">
        <f t="shared" si="1642"/>
        <v>0</v>
      </c>
      <c r="G8750" s="1">
        <f ca="1">(OFFSET(O8750,0,MATCH(Customer!$J$6,'CDH &amp; HDH'!$P$11:$X$11,0)))</f>
        <v>34</v>
      </c>
      <c r="H8750" s="1" t="str">
        <f t="shared" si="1643"/>
        <v>Heating</v>
      </c>
      <c r="I8750" s="1">
        <f ca="1">OFFSET(IF($H8750="Cooling",Customer!$C$25,Customer!$C$52),E8750,D8750)</f>
        <v>66</v>
      </c>
      <c r="J8750" s="1">
        <f ca="1">OFFSET(IF($H8750="Cooling",Customer!$L$25,Customer!$L$52),$E8750,$D8750)</f>
        <v>64</v>
      </c>
      <c r="K8750" s="16">
        <f t="shared" si="1644"/>
        <v>0</v>
      </c>
      <c r="L8750" s="16">
        <f t="shared" si="1645"/>
        <v>0</v>
      </c>
      <c r="M8750" s="17">
        <f t="shared" ca="1" si="1649"/>
        <v>32</v>
      </c>
      <c r="N8750" s="17">
        <f t="shared" ca="1" si="1650"/>
        <v>30</v>
      </c>
      <c r="O8750" s="4"/>
      <c r="P8750" s="4">
        <v>34</v>
      </c>
      <c r="Q8750" s="4">
        <v>29</v>
      </c>
      <c r="R8750" s="4">
        <v>28</v>
      </c>
      <c r="S8750" s="4">
        <v>32</v>
      </c>
      <c r="T8750" s="4">
        <v>34</v>
      </c>
      <c r="U8750" s="4">
        <v>37</v>
      </c>
      <c r="V8750" s="13">
        <v>34</v>
      </c>
      <c r="W8750" s="4">
        <v>31</v>
      </c>
      <c r="X8750" s="4">
        <v>34</v>
      </c>
      <c r="Y8750">
        <f t="shared" si="1646"/>
        <v>0</v>
      </c>
      <c r="Z8750">
        <f t="shared" si="1647"/>
        <v>0</v>
      </c>
    </row>
    <row r="8751" spans="2:26" x14ac:dyDescent="0.25">
      <c r="B8751" s="11">
        <f t="shared" si="1648"/>
        <v>44926.124999978805</v>
      </c>
      <c r="C8751" s="1">
        <f t="shared" si="1639"/>
        <v>12</v>
      </c>
      <c r="D8751" s="1">
        <f t="shared" si="1640"/>
        <v>6</v>
      </c>
      <c r="E8751" s="12">
        <f t="shared" si="1641"/>
        <v>4</v>
      </c>
      <c r="F8751" s="124" t="str">
        <f t="shared" si="1642"/>
        <v>0</v>
      </c>
      <c r="G8751" s="1">
        <f ca="1">(OFFSET(O8751,0,MATCH(Customer!$J$6,'CDH &amp; HDH'!$P$11:$X$11,0)))</f>
        <v>33</v>
      </c>
      <c r="H8751" s="1" t="str">
        <f t="shared" si="1643"/>
        <v>Heating</v>
      </c>
      <c r="I8751" s="1">
        <f ca="1">OFFSET(IF($H8751="Cooling",Customer!$C$25,Customer!$C$52),E8751,D8751)</f>
        <v>66</v>
      </c>
      <c r="J8751" s="1">
        <f ca="1">OFFSET(IF($H8751="Cooling",Customer!$L$25,Customer!$L$52),$E8751,$D8751)</f>
        <v>64</v>
      </c>
      <c r="K8751" s="16">
        <f t="shared" si="1644"/>
        <v>0</v>
      </c>
      <c r="L8751" s="16">
        <f t="shared" si="1645"/>
        <v>0</v>
      </c>
      <c r="M8751" s="17">
        <f t="shared" ca="1" si="1649"/>
        <v>33</v>
      </c>
      <c r="N8751" s="17">
        <f t="shared" ca="1" si="1650"/>
        <v>31</v>
      </c>
      <c r="O8751" s="4"/>
      <c r="P8751" s="4">
        <v>34</v>
      </c>
      <c r="Q8751" s="4">
        <v>30</v>
      </c>
      <c r="R8751" s="4">
        <v>28</v>
      </c>
      <c r="S8751" s="4">
        <v>33</v>
      </c>
      <c r="T8751" s="4">
        <v>35</v>
      </c>
      <c r="U8751" s="4">
        <v>37</v>
      </c>
      <c r="V8751" s="13">
        <v>33</v>
      </c>
      <c r="W8751" s="4">
        <v>31</v>
      </c>
      <c r="X8751" s="4">
        <v>34</v>
      </c>
      <c r="Y8751">
        <f t="shared" si="1646"/>
        <v>0</v>
      </c>
      <c r="Z8751">
        <f t="shared" si="1647"/>
        <v>0</v>
      </c>
    </row>
    <row r="8752" spans="2:26" x14ac:dyDescent="0.25">
      <c r="B8752" s="11">
        <f t="shared" si="1648"/>
        <v>44926.166666645469</v>
      </c>
      <c r="C8752" s="1">
        <f t="shared" si="1639"/>
        <v>12</v>
      </c>
      <c r="D8752" s="1">
        <f t="shared" si="1640"/>
        <v>6</v>
      </c>
      <c r="E8752" s="12">
        <f t="shared" si="1641"/>
        <v>5</v>
      </c>
      <c r="F8752" s="124" t="str">
        <f t="shared" si="1642"/>
        <v>0</v>
      </c>
      <c r="G8752" s="1">
        <f ca="1">(OFFSET(O8752,0,MATCH(Customer!$J$6,'CDH &amp; HDH'!$P$11:$X$11,0)))</f>
        <v>31</v>
      </c>
      <c r="H8752" s="1" t="str">
        <f t="shared" si="1643"/>
        <v>Heating</v>
      </c>
      <c r="I8752" s="1">
        <f ca="1">OFFSET(IF($H8752="Cooling",Customer!$C$25,Customer!$C$52),E8752,D8752)</f>
        <v>66</v>
      </c>
      <c r="J8752" s="1">
        <f ca="1">OFFSET(IF($H8752="Cooling",Customer!$L$25,Customer!$L$52),$E8752,$D8752)</f>
        <v>64</v>
      </c>
      <c r="K8752" s="16">
        <f t="shared" si="1644"/>
        <v>0</v>
      </c>
      <c r="L8752" s="16">
        <f t="shared" si="1645"/>
        <v>0</v>
      </c>
      <c r="M8752" s="17">
        <f t="shared" ca="1" si="1649"/>
        <v>35</v>
      </c>
      <c r="N8752" s="17">
        <f t="shared" ca="1" si="1650"/>
        <v>33</v>
      </c>
      <c r="O8752" s="4"/>
      <c r="P8752" s="4">
        <v>34</v>
      </c>
      <c r="Q8752" s="4">
        <v>30</v>
      </c>
      <c r="R8752" s="4">
        <v>28</v>
      </c>
      <c r="S8752" s="4">
        <v>33</v>
      </c>
      <c r="T8752" s="4">
        <v>34</v>
      </c>
      <c r="U8752" s="4">
        <v>36</v>
      </c>
      <c r="V8752" s="13">
        <v>31</v>
      </c>
      <c r="W8752" s="4">
        <v>31</v>
      </c>
      <c r="X8752" s="4">
        <v>35</v>
      </c>
      <c r="Y8752">
        <f t="shared" si="1646"/>
        <v>0</v>
      </c>
      <c r="Z8752">
        <f t="shared" si="1647"/>
        <v>0</v>
      </c>
    </row>
    <row r="8753" spans="2:26" x14ac:dyDescent="0.25">
      <c r="B8753" s="11">
        <f t="shared" si="1648"/>
        <v>44926.208333312134</v>
      </c>
      <c r="C8753" s="1">
        <f t="shared" si="1639"/>
        <v>12</v>
      </c>
      <c r="D8753" s="1">
        <f t="shared" si="1640"/>
        <v>6</v>
      </c>
      <c r="E8753" s="12">
        <f t="shared" si="1641"/>
        <v>6</v>
      </c>
      <c r="F8753" s="124" t="str">
        <f t="shared" si="1642"/>
        <v>0</v>
      </c>
      <c r="G8753" s="1">
        <f ca="1">(OFFSET(O8753,0,MATCH(Customer!$J$6,'CDH &amp; HDH'!$P$11:$X$11,0)))</f>
        <v>31</v>
      </c>
      <c r="H8753" s="1" t="str">
        <f t="shared" si="1643"/>
        <v>Heating</v>
      </c>
      <c r="I8753" s="1">
        <f ca="1">OFFSET(IF($H8753="Cooling",Customer!$C$25,Customer!$C$52),E8753,D8753)</f>
        <v>66</v>
      </c>
      <c r="J8753" s="1">
        <f ca="1">OFFSET(IF($H8753="Cooling",Customer!$L$25,Customer!$L$52),$E8753,$D8753)</f>
        <v>64</v>
      </c>
      <c r="K8753" s="16">
        <f t="shared" si="1644"/>
        <v>0</v>
      </c>
      <c r="L8753" s="16">
        <f t="shared" si="1645"/>
        <v>0</v>
      </c>
      <c r="M8753" s="17">
        <f t="shared" ca="1" si="1649"/>
        <v>35</v>
      </c>
      <c r="N8753" s="17">
        <f t="shared" ca="1" si="1650"/>
        <v>33</v>
      </c>
      <c r="O8753" s="4"/>
      <c r="P8753" s="4">
        <v>35</v>
      </c>
      <c r="Q8753" s="4">
        <v>31</v>
      </c>
      <c r="R8753" s="4">
        <v>27</v>
      </c>
      <c r="S8753" s="4">
        <v>32</v>
      </c>
      <c r="T8753" s="4">
        <v>33</v>
      </c>
      <c r="U8753" s="4">
        <v>37</v>
      </c>
      <c r="V8753" s="13">
        <v>31</v>
      </c>
      <c r="W8753" s="4">
        <v>30</v>
      </c>
      <c r="X8753" s="4">
        <v>35</v>
      </c>
      <c r="Y8753">
        <f t="shared" si="1646"/>
        <v>0</v>
      </c>
      <c r="Z8753">
        <f t="shared" si="1647"/>
        <v>0</v>
      </c>
    </row>
    <row r="8754" spans="2:26" x14ac:dyDescent="0.25">
      <c r="B8754" s="11">
        <f t="shared" si="1648"/>
        <v>44926.249999978798</v>
      </c>
      <c r="C8754" s="1">
        <f t="shared" si="1639"/>
        <v>12</v>
      </c>
      <c r="D8754" s="1">
        <f t="shared" si="1640"/>
        <v>6</v>
      </c>
      <c r="E8754" s="12">
        <f t="shared" si="1641"/>
        <v>7</v>
      </c>
      <c r="F8754" s="124" t="str">
        <f t="shared" si="1642"/>
        <v>0</v>
      </c>
      <c r="G8754" s="1">
        <f ca="1">(OFFSET(O8754,0,MATCH(Customer!$J$6,'CDH &amp; HDH'!$P$11:$X$11,0)))</f>
        <v>30</v>
      </c>
      <c r="H8754" s="1" t="str">
        <f t="shared" si="1643"/>
        <v>Heating</v>
      </c>
      <c r="I8754" s="1">
        <f ca="1">OFFSET(IF($H8754="Cooling",Customer!$C$25,Customer!$C$52),E8754,D8754)</f>
        <v>66</v>
      </c>
      <c r="J8754" s="1">
        <f ca="1">OFFSET(IF($H8754="Cooling",Customer!$L$25,Customer!$L$52),$E8754,$D8754)</f>
        <v>64</v>
      </c>
      <c r="K8754" s="16">
        <f t="shared" si="1644"/>
        <v>0</v>
      </c>
      <c r="L8754" s="16">
        <f t="shared" si="1645"/>
        <v>0</v>
      </c>
      <c r="M8754" s="17">
        <f t="shared" ca="1" si="1649"/>
        <v>36</v>
      </c>
      <c r="N8754" s="17">
        <f t="shared" ca="1" si="1650"/>
        <v>34</v>
      </c>
      <c r="O8754" s="4"/>
      <c r="P8754" s="4">
        <v>34</v>
      </c>
      <c r="Q8754" s="4">
        <v>30</v>
      </c>
      <c r="R8754" s="4">
        <v>27</v>
      </c>
      <c r="S8754" s="4">
        <v>32</v>
      </c>
      <c r="T8754" s="4">
        <v>32</v>
      </c>
      <c r="U8754" s="4">
        <v>36</v>
      </c>
      <c r="V8754" s="13">
        <v>30</v>
      </c>
      <c r="W8754" s="4">
        <v>31</v>
      </c>
      <c r="X8754" s="4">
        <v>35</v>
      </c>
      <c r="Y8754">
        <f t="shared" si="1646"/>
        <v>0</v>
      </c>
      <c r="Z8754">
        <f t="shared" si="1647"/>
        <v>0</v>
      </c>
    </row>
    <row r="8755" spans="2:26" x14ac:dyDescent="0.25">
      <c r="B8755" s="11">
        <f t="shared" si="1648"/>
        <v>44926.291666645462</v>
      </c>
      <c r="C8755" s="1">
        <f t="shared" si="1639"/>
        <v>12</v>
      </c>
      <c r="D8755" s="1">
        <f t="shared" si="1640"/>
        <v>6</v>
      </c>
      <c r="E8755" s="12">
        <f t="shared" si="1641"/>
        <v>8</v>
      </c>
      <c r="F8755" s="124" t="str">
        <f t="shared" si="1642"/>
        <v>0</v>
      </c>
      <c r="G8755" s="1">
        <f ca="1">(OFFSET(O8755,0,MATCH(Customer!$J$6,'CDH &amp; HDH'!$P$11:$X$11,0)))</f>
        <v>29</v>
      </c>
      <c r="H8755" s="1" t="str">
        <f t="shared" si="1643"/>
        <v>Heating</v>
      </c>
      <c r="I8755" s="1">
        <f ca="1">OFFSET(IF($H8755="Cooling",Customer!$C$25,Customer!$C$52),E8755,D8755)</f>
        <v>66</v>
      </c>
      <c r="J8755" s="1">
        <f ca="1">OFFSET(IF($H8755="Cooling",Customer!$L$25,Customer!$L$52),$E8755,$D8755)</f>
        <v>64</v>
      </c>
      <c r="K8755" s="16">
        <f t="shared" si="1644"/>
        <v>0</v>
      </c>
      <c r="L8755" s="16">
        <f t="shared" si="1645"/>
        <v>0</v>
      </c>
      <c r="M8755" s="17">
        <f t="shared" ca="1" si="1649"/>
        <v>37</v>
      </c>
      <c r="N8755" s="17">
        <f t="shared" ca="1" si="1650"/>
        <v>35</v>
      </c>
      <c r="O8755" s="4"/>
      <c r="P8755" s="4">
        <v>33</v>
      </c>
      <c r="Q8755" s="4">
        <v>30</v>
      </c>
      <c r="R8755" s="4">
        <v>27</v>
      </c>
      <c r="S8755" s="4">
        <v>31</v>
      </c>
      <c r="T8755" s="4">
        <v>29</v>
      </c>
      <c r="U8755" s="4">
        <v>36</v>
      </c>
      <c r="V8755" s="13">
        <v>29</v>
      </c>
      <c r="W8755" s="4">
        <v>31</v>
      </c>
      <c r="X8755" s="4">
        <v>35</v>
      </c>
      <c r="Y8755">
        <f t="shared" si="1646"/>
        <v>0</v>
      </c>
      <c r="Z8755">
        <f t="shared" si="1647"/>
        <v>0</v>
      </c>
    </row>
    <row r="8756" spans="2:26" x14ac:dyDescent="0.25">
      <c r="B8756" s="11">
        <f t="shared" si="1648"/>
        <v>44926.333333312126</v>
      </c>
      <c r="C8756" s="1">
        <f t="shared" si="1639"/>
        <v>12</v>
      </c>
      <c r="D8756" s="1">
        <f t="shared" si="1640"/>
        <v>6</v>
      </c>
      <c r="E8756" s="12">
        <f t="shared" si="1641"/>
        <v>9</v>
      </c>
      <c r="F8756" s="124" t="str">
        <f t="shared" si="1642"/>
        <v>0</v>
      </c>
      <c r="G8756" s="1">
        <f ca="1">(OFFSET(O8756,0,MATCH(Customer!$J$6,'CDH &amp; HDH'!$P$11:$X$11,0)))</f>
        <v>31</v>
      </c>
      <c r="H8756" s="1" t="str">
        <f t="shared" si="1643"/>
        <v>Heating</v>
      </c>
      <c r="I8756" s="1">
        <f ca="1">OFFSET(IF($H8756="Cooling",Customer!$C$25,Customer!$C$52),E8756,D8756)</f>
        <v>66</v>
      </c>
      <c r="J8756" s="1">
        <f ca="1">OFFSET(IF($H8756="Cooling",Customer!$L$25,Customer!$L$52),$E8756,$D8756)</f>
        <v>64</v>
      </c>
      <c r="K8756" s="16">
        <f t="shared" si="1644"/>
        <v>0</v>
      </c>
      <c r="L8756" s="16">
        <f t="shared" si="1645"/>
        <v>0</v>
      </c>
      <c r="M8756" s="17">
        <f t="shared" ca="1" si="1649"/>
        <v>35</v>
      </c>
      <c r="N8756" s="17">
        <f t="shared" ca="1" si="1650"/>
        <v>33</v>
      </c>
      <c r="O8756" s="4"/>
      <c r="P8756" s="4">
        <v>33</v>
      </c>
      <c r="Q8756" s="4">
        <v>31</v>
      </c>
      <c r="R8756" s="4">
        <v>26</v>
      </c>
      <c r="S8756" s="4">
        <v>32</v>
      </c>
      <c r="T8756" s="4">
        <v>32</v>
      </c>
      <c r="U8756" s="4">
        <v>36</v>
      </c>
      <c r="V8756" s="13">
        <v>31</v>
      </c>
      <c r="W8756" s="4">
        <v>31</v>
      </c>
      <c r="X8756" s="4">
        <v>35</v>
      </c>
      <c r="Y8756">
        <f t="shared" si="1646"/>
        <v>0</v>
      </c>
      <c r="Z8756">
        <f t="shared" si="1647"/>
        <v>0</v>
      </c>
    </row>
    <row r="8757" spans="2:26" x14ac:dyDescent="0.25">
      <c r="B8757" s="11">
        <f t="shared" si="1648"/>
        <v>44926.374999978791</v>
      </c>
      <c r="C8757" s="1">
        <f t="shared" si="1639"/>
        <v>12</v>
      </c>
      <c r="D8757" s="1">
        <f t="shared" si="1640"/>
        <v>6</v>
      </c>
      <c r="E8757" s="12">
        <f t="shared" si="1641"/>
        <v>10</v>
      </c>
      <c r="F8757" s="124" t="str">
        <f t="shared" si="1642"/>
        <v>0</v>
      </c>
      <c r="G8757" s="1">
        <f ca="1">(OFFSET(O8757,0,MATCH(Customer!$J$6,'CDH &amp; HDH'!$P$11:$X$11,0)))</f>
        <v>35</v>
      </c>
      <c r="H8757" s="1" t="str">
        <f t="shared" si="1643"/>
        <v>Heating</v>
      </c>
      <c r="I8757" s="1">
        <f ca="1">OFFSET(IF($H8757="Cooling",Customer!$C$25,Customer!$C$52),E8757,D8757)</f>
        <v>66</v>
      </c>
      <c r="J8757" s="1">
        <f ca="1">OFFSET(IF($H8757="Cooling",Customer!$L$25,Customer!$L$52),$E8757,$D8757)</f>
        <v>64</v>
      </c>
      <c r="K8757" s="16">
        <f t="shared" si="1644"/>
        <v>0</v>
      </c>
      <c r="L8757" s="16">
        <f t="shared" si="1645"/>
        <v>0</v>
      </c>
      <c r="M8757" s="17">
        <f t="shared" ca="1" si="1649"/>
        <v>31</v>
      </c>
      <c r="N8757" s="17">
        <f t="shared" ca="1" si="1650"/>
        <v>29</v>
      </c>
      <c r="O8757" s="4"/>
      <c r="P8757" s="4">
        <v>33</v>
      </c>
      <c r="Q8757" s="4">
        <v>32</v>
      </c>
      <c r="R8757" s="4">
        <v>26</v>
      </c>
      <c r="S8757" s="4">
        <v>33</v>
      </c>
      <c r="T8757" s="4">
        <v>37</v>
      </c>
      <c r="U8757" s="4">
        <v>37</v>
      </c>
      <c r="V8757" s="13">
        <v>35</v>
      </c>
      <c r="W8757" s="4">
        <v>31</v>
      </c>
      <c r="X8757" s="4">
        <v>34</v>
      </c>
      <c r="Y8757">
        <f t="shared" si="1646"/>
        <v>0</v>
      </c>
      <c r="Z8757">
        <f t="shared" si="1647"/>
        <v>0</v>
      </c>
    </row>
    <row r="8758" spans="2:26" x14ac:dyDescent="0.25">
      <c r="B8758" s="11">
        <f t="shared" si="1648"/>
        <v>44926.416666645455</v>
      </c>
      <c r="C8758" s="1">
        <f t="shared" si="1639"/>
        <v>12</v>
      </c>
      <c r="D8758" s="1">
        <f t="shared" si="1640"/>
        <v>6</v>
      </c>
      <c r="E8758" s="12">
        <f t="shared" si="1641"/>
        <v>11</v>
      </c>
      <c r="F8758" s="124" t="str">
        <f t="shared" si="1642"/>
        <v>0</v>
      </c>
      <c r="G8758" s="1">
        <f ca="1">(OFFSET(O8758,0,MATCH(Customer!$J$6,'CDH &amp; HDH'!$P$11:$X$11,0)))</f>
        <v>37</v>
      </c>
      <c r="H8758" s="1" t="str">
        <f t="shared" si="1643"/>
        <v>Heating</v>
      </c>
      <c r="I8758" s="1">
        <f ca="1">OFFSET(IF($H8758="Cooling",Customer!$C$25,Customer!$C$52),E8758,D8758)</f>
        <v>66</v>
      </c>
      <c r="J8758" s="1">
        <f ca="1">OFFSET(IF($H8758="Cooling",Customer!$L$25,Customer!$L$52),$E8758,$D8758)</f>
        <v>64</v>
      </c>
      <c r="K8758" s="16">
        <f t="shared" si="1644"/>
        <v>0</v>
      </c>
      <c r="L8758" s="16">
        <f t="shared" si="1645"/>
        <v>0</v>
      </c>
      <c r="M8758" s="17">
        <f t="shared" ca="1" si="1649"/>
        <v>29</v>
      </c>
      <c r="N8758" s="17">
        <f t="shared" ca="1" si="1650"/>
        <v>27</v>
      </c>
      <c r="O8758" s="4"/>
      <c r="P8758" s="4">
        <v>34</v>
      </c>
      <c r="Q8758" s="4">
        <v>32</v>
      </c>
      <c r="R8758" s="4">
        <v>26</v>
      </c>
      <c r="S8758" s="4">
        <v>34</v>
      </c>
      <c r="T8758" s="4">
        <v>40</v>
      </c>
      <c r="U8758" s="4">
        <v>38</v>
      </c>
      <c r="V8758" s="13">
        <v>37</v>
      </c>
      <c r="W8758" s="4">
        <v>31</v>
      </c>
      <c r="X8758" s="4">
        <v>35</v>
      </c>
      <c r="Y8758">
        <f t="shared" si="1646"/>
        <v>0</v>
      </c>
      <c r="Z8758">
        <f t="shared" si="1647"/>
        <v>0</v>
      </c>
    </row>
    <row r="8759" spans="2:26" x14ac:dyDescent="0.25">
      <c r="B8759" s="11">
        <f t="shared" si="1648"/>
        <v>44926.458333312119</v>
      </c>
      <c r="C8759" s="1">
        <f t="shared" si="1639"/>
        <v>12</v>
      </c>
      <c r="D8759" s="1">
        <f t="shared" si="1640"/>
        <v>6</v>
      </c>
      <c r="E8759" s="12">
        <f t="shared" si="1641"/>
        <v>12</v>
      </c>
      <c r="F8759" s="124" t="str">
        <f t="shared" si="1642"/>
        <v>0</v>
      </c>
      <c r="G8759" s="1">
        <f ca="1">(OFFSET(O8759,0,MATCH(Customer!$J$6,'CDH &amp; HDH'!$P$11:$X$11,0)))</f>
        <v>40</v>
      </c>
      <c r="H8759" s="1" t="str">
        <f t="shared" si="1643"/>
        <v>Heating</v>
      </c>
      <c r="I8759" s="1">
        <f ca="1">OFFSET(IF($H8759="Cooling",Customer!$C$25,Customer!$C$52),E8759,D8759)</f>
        <v>66</v>
      </c>
      <c r="J8759" s="1">
        <f ca="1">OFFSET(IF($H8759="Cooling",Customer!$L$25,Customer!$L$52),$E8759,$D8759)</f>
        <v>64</v>
      </c>
      <c r="K8759" s="16">
        <f t="shared" si="1644"/>
        <v>0</v>
      </c>
      <c r="L8759" s="16">
        <f t="shared" si="1645"/>
        <v>0</v>
      </c>
      <c r="M8759" s="17">
        <f t="shared" ca="1" si="1649"/>
        <v>26</v>
      </c>
      <c r="N8759" s="17">
        <f t="shared" ca="1" si="1650"/>
        <v>24</v>
      </c>
      <c r="O8759" s="4"/>
      <c r="P8759" s="4">
        <v>34</v>
      </c>
      <c r="Q8759" s="4">
        <v>32</v>
      </c>
      <c r="R8759" s="4">
        <v>27</v>
      </c>
      <c r="S8759" s="4">
        <v>35</v>
      </c>
      <c r="T8759" s="4">
        <v>42</v>
      </c>
      <c r="U8759" s="4">
        <v>41</v>
      </c>
      <c r="V8759" s="13">
        <v>40</v>
      </c>
      <c r="W8759" s="4">
        <v>31</v>
      </c>
      <c r="X8759" s="4">
        <v>35</v>
      </c>
      <c r="Y8759">
        <f t="shared" si="1646"/>
        <v>0</v>
      </c>
      <c r="Z8759">
        <f t="shared" si="1647"/>
        <v>0</v>
      </c>
    </row>
    <row r="8760" spans="2:26" x14ac:dyDescent="0.25">
      <c r="B8760" s="11">
        <f t="shared" si="1648"/>
        <v>44926.499999978783</v>
      </c>
      <c r="C8760" s="1">
        <f t="shared" si="1639"/>
        <v>12</v>
      </c>
      <c r="D8760" s="1">
        <f t="shared" si="1640"/>
        <v>6</v>
      </c>
      <c r="E8760" s="12">
        <f t="shared" si="1641"/>
        <v>13</v>
      </c>
      <c r="F8760" s="124" t="str">
        <f t="shared" si="1642"/>
        <v>0</v>
      </c>
      <c r="G8760" s="1">
        <f ca="1">(OFFSET(O8760,0,MATCH(Customer!$J$6,'CDH &amp; HDH'!$P$11:$X$11,0)))</f>
        <v>41</v>
      </c>
      <c r="H8760" s="1" t="str">
        <f t="shared" si="1643"/>
        <v>Heating</v>
      </c>
      <c r="I8760" s="1">
        <f ca="1">OFFSET(IF($H8760="Cooling",Customer!$C$25,Customer!$C$52),E8760,D8760)</f>
        <v>66</v>
      </c>
      <c r="J8760" s="1">
        <f ca="1">OFFSET(IF($H8760="Cooling",Customer!$L$25,Customer!$L$52),$E8760,$D8760)</f>
        <v>64</v>
      </c>
      <c r="K8760" s="16">
        <f t="shared" si="1644"/>
        <v>0</v>
      </c>
      <c r="L8760" s="16">
        <f t="shared" si="1645"/>
        <v>0</v>
      </c>
      <c r="M8760" s="17">
        <f t="shared" ca="1" si="1649"/>
        <v>25</v>
      </c>
      <c r="N8760" s="17">
        <f t="shared" ca="1" si="1650"/>
        <v>23</v>
      </c>
      <c r="O8760" s="4"/>
      <c r="P8760" s="4">
        <v>35</v>
      </c>
      <c r="Q8760" s="4">
        <v>33</v>
      </c>
      <c r="R8760" s="4">
        <v>27</v>
      </c>
      <c r="S8760" s="4">
        <v>37</v>
      </c>
      <c r="T8760" s="4">
        <v>46</v>
      </c>
      <c r="U8760" s="4">
        <v>43</v>
      </c>
      <c r="V8760" s="13">
        <v>41</v>
      </c>
      <c r="W8760" s="4">
        <v>32</v>
      </c>
      <c r="X8760" s="4">
        <v>35</v>
      </c>
      <c r="Y8760">
        <f t="shared" si="1646"/>
        <v>0</v>
      </c>
      <c r="Z8760">
        <f t="shared" si="1647"/>
        <v>0</v>
      </c>
    </row>
    <row r="8761" spans="2:26" x14ac:dyDescent="0.25">
      <c r="B8761" s="11">
        <f t="shared" si="1648"/>
        <v>44926.541666645448</v>
      </c>
      <c r="C8761" s="1">
        <f t="shared" si="1639"/>
        <v>12</v>
      </c>
      <c r="D8761" s="1">
        <f t="shared" si="1640"/>
        <v>6</v>
      </c>
      <c r="E8761" s="12">
        <f t="shared" si="1641"/>
        <v>14</v>
      </c>
      <c r="F8761" s="124" t="str">
        <f t="shared" si="1642"/>
        <v>0</v>
      </c>
      <c r="G8761" s="1">
        <f ca="1">(OFFSET(O8761,0,MATCH(Customer!$J$6,'CDH &amp; HDH'!$P$11:$X$11,0)))</f>
        <v>43</v>
      </c>
      <c r="H8761" s="1" t="str">
        <f t="shared" si="1643"/>
        <v>Heating</v>
      </c>
      <c r="I8761" s="1">
        <f ca="1">OFFSET(IF($H8761="Cooling",Customer!$C$25,Customer!$C$52),E8761,D8761)</f>
        <v>66</v>
      </c>
      <c r="J8761" s="1">
        <f ca="1">OFFSET(IF($H8761="Cooling",Customer!$L$25,Customer!$L$52),$E8761,$D8761)</f>
        <v>64</v>
      </c>
      <c r="K8761" s="16">
        <f t="shared" si="1644"/>
        <v>0</v>
      </c>
      <c r="L8761" s="16">
        <f t="shared" si="1645"/>
        <v>0</v>
      </c>
      <c r="M8761" s="17">
        <f t="shared" ca="1" si="1649"/>
        <v>23</v>
      </c>
      <c r="N8761" s="17">
        <f t="shared" ca="1" si="1650"/>
        <v>21</v>
      </c>
      <c r="O8761" s="4"/>
      <c r="P8761" s="4">
        <v>36</v>
      </c>
      <c r="Q8761" s="4">
        <v>34</v>
      </c>
      <c r="R8761" s="4">
        <v>27</v>
      </c>
      <c r="S8761" s="4">
        <v>38</v>
      </c>
      <c r="T8761" s="4">
        <v>47</v>
      </c>
      <c r="U8761" s="4">
        <v>43</v>
      </c>
      <c r="V8761" s="13">
        <v>43</v>
      </c>
      <c r="W8761" s="4">
        <v>33</v>
      </c>
      <c r="X8761" s="4">
        <v>36</v>
      </c>
      <c r="Y8761">
        <f t="shared" si="1646"/>
        <v>0</v>
      </c>
      <c r="Z8761">
        <f t="shared" si="1647"/>
        <v>0</v>
      </c>
    </row>
    <row r="8762" spans="2:26" x14ac:dyDescent="0.25">
      <c r="B8762" s="11">
        <f t="shared" si="1648"/>
        <v>44926.583333312112</v>
      </c>
      <c r="C8762" s="1">
        <f t="shared" si="1639"/>
        <v>12</v>
      </c>
      <c r="D8762" s="1">
        <f t="shared" si="1640"/>
        <v>6</v>
      </c>
      <c r="E8762" s="12">
        <f t="shared" si="1641"/>
        <v>15</v>
      </c>
      <c r="F8762" s="124" t="str">
        <f t="shared" si="1642"/>
        <v>0</v>
      </c>
      <c r="G8762" s="1">
        <f ca="1">(OFFSET(O8762,0,MATCH(Customer!$J$6,'CDH &amp; HDH'!$P$11:$X$11,0)))</f>
        <v>43</v>
      </c>
      <c r="H8762" s="1" t="str">
        <f t="shared" si="1643"/>
        <v>Heating</v>
      </c>
      <c r="I8762" s="1">
        <f ca="1">OFFSET(IF($H8762="Cooling",Customer!$C$25,Customer!$C$52),E8762,D8762)</f>
        <v>66</v>
      </c>
      <c r="J8762" s="1">
        <f ca="1">OFFSET(IF($H8762="Cooling",Customer!$L$25,Customer!$L$52),$E8762,$D8762)</f>
        <v>64</v>
      </c>
      <c r="K8762" s="16">
        <f t="shared" si="1644"/>
        <v>0</v>
      </c>
      <c r="L8762" s="16">
        <f t="shared" si="1645"/>
        <v>0</v>
      </c>
      <c r="M8762" s="17">
        <f t="shared" ca="1" si="1649"/>
        <v>23</v>
      </c>
      <c r="N8762" s="17">
        <f t="shared" ca="1" si="1650"/>
        <v>21</v>
      </c>
      <c r="O8762" s="4"/>
      <c r="P8762" s="4">
        <v>37</v>
      </c>
      <c r="Q8762" s="4">
        <v>34</v>
      </c>
      <c r="R8762" s="4">
        <v>27</v>
      </c>
      <c r="S8762" s="4">
        <v>39</v>
      </c>
      <c r="T8762" s="4">
        <v>46</v>
      </c>
      <c r="U8762" s="4">
        <v>43</v>
      </c>
      <c r="V8762" s="13">
        <v>43</v>
      </c>
      <c r="W8762" s="4">
        <v>33</v>
      </c>
      <c r="X8762" s="4">
        <v>36</v>
      </c>
      <c r="Y8762">
        <f t="shared" si="1646"/>
        <v>0</v>
      </c>
      <c r="Z8762">
        <f t="shared" si="1647"/>
        <v>0</v>
      </c>
    </row>
    <row r="8763" spans="2:26" x14ac:dyDescent="0.25">
      <c r="B8763" s="11">
        <f t="shared" si="1648"/>
        <v>44926.624999978776</v>
      </c>
      <c r="C8763" s="1">
        <f t="shared" si="1639"/>
        <v>12</v>
      </c>
      <c r="D8763" s="1">
        <f t="shared" si="1640"/>
        <v>6</v>
      </c>
      <c r="E8763" s="12">
        <f t="shared" si="1641"/>
        <v>16</v>
      </c>
      <c r="F8763" s="124" t="str">
        <f t="shared" si="1642"/>
        <v>0</v>
      </c>
      <c r="G8763" s="1">
        <f ca="1">(OFFSET(O8763,0,MATCH(Customer!$J$6,'CDH &amp; HDH'!$P$11:$X$11,0)))</f>
        <v>42</v>
      </c>
      <c r="H8763" s="1" t="str">
        <f t="shared" si="1643"/>
        <v>Heating</v>
      </c>
      <c r="I8763" s="1">
        <f ca="1">OFFSET(IF($H8763="Cooling",Customer!$C$25,Customer!$C$52),E8763,D8763)</f>
        <v>66</v>
      </c>
      <c r="J8763" s="1">
        <f ca="1">OFFSET(IF($H8763="Cooling",Customer!$L$25,Customer!$L$52),$E8763,$D8763)</f>
        <v>64</v>
      </c>
      <c r="K8763" s="16">
        <f t="shared" si="1644"/>
        <v>0</v>
      </c>
      <c r="L8763" s="16">
        <f t="shared" si="1645"/>
        <v>0</v>
      </c>
      <c r="M8763" s="17">
        <f t="shared" ca="1" si="1649"/>
        <v>24</v>
      </c>
      <c r="N8763" s="17">
        <f t="shared" ca="1" si="1650"/>
        <v>22</v>
      </c>
      <c r="O8763" s="4"/>
      <c r="P8763" s="4">
        <v>37</v>
      </c>
      <c r="Q8763" s="4">
        <v>35</v>
      </c>
      <c r="R8763" s="4">
        <v>27</v>
      </c>
      <c r="S8763" s="4">
        <v>39</v>
      </c>
      <c r="T8763" s="4">
        <v>44</v>
      </c>
      <c r="U8763" s="4">
        <v>44</v>
      </c>
      <c r="V8763" s="13">
        <v>42</v>
      </c>
      <c r="W8763" s="4">
        <v>33</v>
      </c>
      <c r="X8763" s="4">
        <v>37</v>
      </c>
      <c r="Y8763">
        <f t="shared" si="1646"/>
        <v>0</v>
      </c>
      <c r="Z8763">
        <f t="shared" si="1647"/>
        <v>0</v>
      </c>
    </row>
    <row r="8764" spans="2:26" x14ac:dyDescent="0.25">
      <c r="B8764" s="11">
        <f t="shared" si="1648"/>
        <v>44926.66666664544</v>
      </c>
      <c r="C8764" s="1">
        <f t="shared" si="1639"/>
        <v>12</v>
      </c>
      <c r="D8764" s="1">
        <f t="shared" si="1640"/>
        <v>6</v>
      </c>
      <c r="E8764" s="12">
        <f t="shared" si="1641"/>
        <v>17</v>
      </c>
      <c r="F8764" s="124" t="str">
        <f t="shared" si="1642"/>
        <v>0</v>
      </c>
      <c r="G8764" s="1">
        <f ca="1">(OFFSET(O8764,0,MATCH(Customer!$J$6,'CDH &amp; HDH'!$P$11:$X$11,0)))</f>
        <v>40</v>
      </c>
      <c r="H8764" s="1" t="str">
        <f t="shared" si="1643"/>
        <v>Heating</v>
      </c>
      <c r="I8764" s="1">
        <f ca="1">OFFSET(IF($H8764="Cooling",Customer!$C$25,Customer!$C$52),E8764,D8764)</f>
        <v>66</v>
      </c>
      <c r="J8764" s="1">
        <f ca="1">OFFSET(IF($H8764="Cooling",Customer!$L$25,Customer!$L$52),$E8764,$D8764)</f>
        <v>64</v>
      </c>
      <c r="K8764" s="16">
        <f t="shared" si="1644"/>
        <v>0</v>
      </c>
      <c r="L8764" s="16">
        <f t="shared" si="1645"/>
        <v>0</v>
      </c>
      <c r="M8764" s="17">
        <f t="shared" ca="1" si="1649"/>
        <v>26</v>
      </c>
      <c r="N8764" s="17">
        <f t="shared" ca="1" si="1650"/>
        <v>24</v>
      </c>
      <c r="O8764" s="4"/>
      <c r="P8764" s="4">
        <v>37</v>
      </c>
      <c r="Q8764" s="4">
        <v>36</v>
      </c>
      <c r="R8764" s="4">
        <v>27</v>
      </c>
      <c r="S8764" s="4">
        <v>39</v>
      </c>
      <c r="T8764" s="4">
        <v>41</v>
      </c>
      <c r="U8764" s="4">
        <v>44</v>
      </c>
      <c r="V8764" s="13">
        <v>40</v>
      </c>
      <c r="W8764" s="4">
        <v>36</v>
      </c>
      <c r="X8764" s="4">
        <v>37</v>
      </c>
      <c r="Y8764">
        <f t="shared" si="1646"/>
        <v>0</v>
      </c>
      <c r="Z8764">
        <f t="shared" si="1647"/>
        <v>0</v>
      </c>
    </row>
    <row r="8765" spans="2:26" x14ac:dyDescent="0.25">
      <c r="B8765" s="11">
        <f t="shared" si="1648"/>
        <v>44926.708333312105</v>
      </c>
      <c r="C8765" s="1">
        <f t="shared" si="1639"/>
        <v>12</v>
      </c>
      <c r="D8765" s="1">
        <f t="shared" si="1640"/>
        <v>6</v>
      </c>
      <c r="E8765" s="12">
        <f t="shared" si="1641"/>
        <v>18</v>
      </c>
      <c r="F8765" s="124" t="str">
        <f t="shared" si="1642"/>
        <v>0</v>
      </c>
      <c r="G8765" s="1">
        <f ca="1">(OFFSET(O8765,0,MATCH(Customer!$J$6,'CDH &amp; HDH'!$P$11:$X$11,0)))</f>
        <v>38</v>
      </c>
      <c r="H8765" s="1" t="str">
        <f t="shared" si="1643"/>
        <v>Heating</v>
      </c>
      <c r="I8765" s="1">
        <f ca="1">OFFSET(IF($H8765="Cooling",Customer!$C$25,Customer!$C$52),E8765,D8765)</f>
        <v>66</v>
      </c>
      <c r="J8765" s="1">
        <f ca="1">OFFSET(IF($H8765="Cooling",Customer!$L$25,Customer!$L$52),$E8765,$D8765)</f>
        <v>64</v>
      </c>
      <c r="K8765" s="16">
        <f t="shared" si="1644"/>
        <v>0</v>
      </c>
      <c r="L8765" s="16">
        <f t="shared" si="1645"/>
        <v>0</v>
      </c>
      <c r="M8765" s="17">
        <f t="shared" ca="1" si="1649"/>
        <v>28</v>
      </c>
      <c r="N8765" s="17">
        <f t="shared" ca="1" si="1650"/>
        <v>26</v>
      </c>
      <c r="O8765" s="4"/>
      <c r="P8765" s="4">
        <v>37</v>
      </c>
      <c r="Q8765" s="4">
        <v>36</v>
      </c>
      <c r="R8765" s="4">
        <v>26</v>
      </c>
      <c r="S8765" s="4">
        <v>38</v>
      </c>
      <c r="T8765" s="4">
        <v>38</v>
      </c>
      <c r="U8765" s="4">
        <v>44</v>
      </c>
      <c r="V8765" s="13">
        <v>38</v>
      </c>
      <c r="W8765" s="4">
        <v>37</v>
      </c>
      <c r="X8765" s="4">
        <v>38</v>
      </c>
      <c r="Y8765">
        <f t="shared" si="1646"/>
        <v>0</v>
      </c>
      <c r="Z8765">
        <f t="shared" si="1647"/>
        <v>0</v>
      </c>
    </row>
    <row r="8766" spans="2:26" x14ac:dyDescent="0.25">
      <c r="B8766" s="11">
        <f t="shared" si="1648"/>
        <v>44926.749999978769</v>
      </c>
      <c r="C8766" s="1">
        <f t="shared" si="1639"/>
        <v>12</v>
      </c>
      <c r="D8766" s="1">
        <f t="shared" si="1640"/>
        <v>6</v>
      </c>
      <c r="E8766" s="12">
        <f t="shared" si="1641"/>
        <v>19</v>
      </c>
      <c r="F8766" s="124" t="str">
        <f t="shared" si="1642"/>
        <v>0</v>
      </c>
      <c r="G8766" s="1">
        <f ca="1">(OFFSET(O8766,0,MATCH(Customer!$J$6,'CDH &amp; HDH'!$P$11:$X$11,0)))</f>
        <v>36</v>
      </c>
      <c r="H8766" s="1" t="str">
        <f t="shared" si="1643"/>
        <v>Heating</v>
      </c>
      <c r="I8766" s="1">
        <f ca="1">OFFSET(IF($H8766="Cooling",Customer!$C$25,Customer!$C$52),E8766,D8766)</f>
        <v>66</v>
      </c>
      <c r="J8766" s="1">
        <f ca="1">OFFSET(IF($H8766="Cooling",Customer!$L$25,Customer!$L$52),$E8766,$D8766)</f>
        <v>64</v>
      </c>
      <c r="K8766" s="16">
        <f t="shared" si="1644"/>
        <v>0</v>
      </c>
      <c r="L8766" s="16">
        <f t="shared" si="1645"/>
        <v>0</v>
      </c>
      <c r="M8766" s="17">
        <f t="shared" ca="1" si="1649"/>
        <v>30</v>
      </c>
      <c r="N8766" s="17">
        <f t="shared" ca="1" si="1650"/>
        <v>28</v>
      </c>
      <c r="O8766" s="4"/>
      <c r="P8766" s="4">
        <v>39</v>
      </c>
      <c r="Q8766" s="4">
        <v>37</v>
      </c>
      <c r="R8766" s="4">
        <v>26</v>
      </c>
      <c r="S8766" s="4">
        <v>36</v>
      </c>
      <c r="T8766" s="4">
        <v>36</v>
      </c>
      <c r="U8766" s="4">
        <v>44</v>
      </c>
      <c r="V8766" s="13">
        <v>36</v>
      </c>
      <c r="W8766" s="4">
        <v>37</v>
      </c>
      <c r="X8766" s="4">
        <v>38</v>
      </c>
      <c r="Y8766">
        <f t="shared" si="1646"/>
        <v>0</v>
      </c>
      <c r="Z8766">
        <f t="shared" si="1647"/>
        <v>0</v>
      </c>
    </row>
    <row r="8767" spans="2:26" x14ac:dyDescent="0.25">
      <c r="B8767" s="11">
        <f t="shared" si="1648"/>
        <v>44926.791666645433</v>
      </c>
      <c r="C8767" s="1">
        <f t="shared" si="1639"/>
        <v>12</v>
      </c>
      <c r="D8767" s="1">
        <f t="shared" si="1640"/>
        <v>6</v>
      </c>
      <c r="E8767" s="12">
        <f t="shared" si="1641"/>
        <v>20</v>
      </c>
      <c r="F8767" s="124" t="str">
        <f t="shared" si="1642"/>
        <v>0</v>
      </c>
      <c r="G8767" s="1">
        <f ca="1">(OFFSET(O8767,0,MATCH(Customer!$J$6,'CDH &amp; HDH'!$P$11:$X$11,0)))</f>
        <v>34</v>
      </c>
      <c r="H8767" s="1" t="str">
        <f t="shared" si="1643"/>
        <v>Heating</v>
      </c>
      <c r="I8767" s="1">
        <f ca="1">OFFSET(IF($H8767="Cooling",Customer!$C$25,Customer!$C$52),E8767,D8767)</f>
        <v>66</v>
      </c>
      <c r="J8767" s="1">
        <f ca="1">OFFSET(IF($H8767="Cooling",Customer!$L$25,Customer!$L$52),$E8767,$D8767)</f>
        <v>64</v>
      </c>
      <c r="K8767" s="16">
        <f t="shared" si="1644"/>
        <v>0</v>
      </c>
      <c r="L8767" s="16">
        <f t="shared" si="1645"/>
        <v>0</v>
      </c>
      <c r="M8767" s="17">
        <f t="shared" ca="1" si="1649"/>
        <v>32</v>
      </c>
      <c r="N8767" s="17">
        <f t="shared" ca="1" si="1650"/>
        <v>30</v>
      </c>
      <c r="O8767" s="4"/>
      <c r="P8767" s="4">
        <v>40</v>
      </c>
      <c r="Q8767" s="4">
        <v>37</v>
      </c>
      <c r="R8767" s="4">
        <v>25</v>
      </c>
      <c r="S8767" s="4">
        <v>37</v>
      </c>
      <c r="T8767" s="4">
        <v>34</v>
      </c>
      <c r="U8767" s="4">
        <v>44</v>
      </c>
      <c r="V8767" s="13">
        <v>34</v>
      </c>
      <c r="W8767" s="4">
        <v>37</v>
      </c>
      <c r="X8767" s="4">
        <v>39</v>
      </c>
      <c r="Y8767">
        <f t="shared" si="1646"/>
        <v>0</v>
      </c>
      <c r="Z8767">
        <f t="shared" si="1647"/>
        <v>0</v>
      </c>
    </row>
    <row r="8768" spans="2:26" x14ac:dyDescent="0.25">
      <c r="B8768" s="11">
        <f t="shared" si="1648"/>
        <v>44926.833333312097</v>
      </c>
      <c r="C8768" s="1">
        <f t="shared" si="1639"/>
        <v>12</v>
      </c>
      <c r="D8768" s="1">
        <f t="shared" si="1640"/>
        <v>6</v>
      </c>
      <c r="E8768" s="12">
        <f t="shared" si="1641"/>
        <v>21</v>
      </c>
      <c r="F8768" s="124" t="str">
        <f t="shared" si="1642"/>
        <v>0</v>
      </c>
      <c r="G8768" s="1">
        <f ca="1">(OFFSET(O8768,0,MATCH(Customer!$J$6,'CDH &amp; HDH'!$P$11:$X$11,0)))</f>
        <v>33</v>
      </c>
      <c r="H8768" s="1" t="str">
        <f t="shared" si="1643"/>
        <v>Heating</v>
      </c>
      <c r="I8768" s="1">
        <f ca="1">OFFSET(IF($H8768="Cooling",Customer!$C$25,Customer!$C$52),E8768,D8768)</f>
        <v>66</v>
      </c>
      <c r="J8768" s="1">
        <f ca="1">OFFSET(IF($H8768="Cooling",Customer!$L$25,Customer!$L$52),$E8768,$D8768)</f>
        <v>64</v>
      </c>
      <c r="K8768" s="16">
        <f t="shared" si="1644"/>
        <v>0</v>
      </c>
      <c r="L8768" s="16">
        <f t="shared" si="1645"/>
        <v>0</v>
      </c>
      <c r="M8768" s="17">
        <f t="shared" ca="1" si="1649"/>
        <v>33</v>
      </c>
      <c r="N8768" s="17">
        <f t="shared" ca="1" si="1650"/>
        <v>31</v>
      </c>
      <c r="O8768" s="4"/>
      <c r="P8768" s="4">
        <v>40</v>
      </c>
      <c r="Q8768" s="4">
        <v>38</v>
      </c>
      <c r="R8768" s="4">
        <v>24</v>
      </c>
      <c r="S8768" s="4">
        <v>37</v>
      </c>
      <c r="T8768" s="4">
        <v>32</v>
      </c>
      <c r="U8768" s="4">
        <v>46</v>
      </c>
      <c r="V8768" s="13">
        <v>33</v>
      </c>
      <c r="W8768" s="4">
        <v>38</v>
      </c>
      <c r="X8768" s="4">
        <v>38</v>
      </c>
      <c r="Y8768">
        <f t="shared" si="1646"/>
        <v>0</v>
      </c>
      <c r="Z8768">
        <f t="shared" si="1647"/>
        <v>0</v>
      </c>
    </row>
    <row r="8769" spans="2:26" x14ac:dyDescent="0.25">
      <c r="B8769" s="11">
        <f t="shared" si="1648"/>
        <v>44926.874999978761</v>
      </c>
      <c r="C8769" s="1">
        <f t="shared" si="1639"/>
        <v>12</v>
      </c>
      <c r="D8769" s="1">
        <f t="shared" si="1640"/>
        <v>6</v>
      </c>
      <c r="E8769" s="12">
        <f t="shared" si="1641"/>
        <v>22</v>
      </c>
      <c r="F8769" s="124" t="str">
        <f t="shared" si="1642"/>
        <v>0</v>
      </c>
      <c r="G8769" s="1">
        <f ca="1">(OFFSET(O8769,0,MATCH(Customer!$J$6,'CDH &amp; HDH'!$P$11:$X$11,0)))</f>
        <v>33</v>
      </c>
      <c r="H8769" s="1" t="str">
        <f t="shared" si="1643"/>
        <v>Heating</v>
      </c>
      <c r="I8769" s="1">
        <f ca="1">OFFSET(IF($H8769="Cooling",Customer!$C$25,Customer!$C$52),E8769,D8769)</f>
        <v>66</v>
      </c>
      <c r="J8769" s="1">
        <f ca="1">OFFSET(IF($H8769="Cooling",Customer!$L$25,Customer!$L$52),$E8769,$D8769)</f>
        <v>64</v>
      </c>
      <c r="K8769" s="16">
        <f t="shared" si="1644"/>
        <v>0</v>
      </c>
      <c r="L8769" s="16">
        <f t="shared" si="1645"/>
        <v>0</v>
      </c>
      <c r="M8769" s="17">
        <f t="shared" ca="1" si="1649"/>
        <v>33</v>
      </c>
      <c r="N8769" s="17">
        <f t="shared" ca="1" si="1650"/>
        <v>31</v>
      </c>
      <c r="O8769" s="4"/>
      <c r="P8769" s="4">
        <v>40</v>
      </c>
      <c r="Q8769" s="4">
        <v>39</v>
      </c>
      <c r="R8769" s="4">
        <v>23</v>
      </c>
      <c r="S8769" s="4">
        <v>37</v>
      </c>
      <c r="T8769" s="4">
        <v>31</v>
      </c>
      <c r="U8769" s="4">
        <v>47</v>
      </c>
      <c r="V8769" s="13">
        <v>33</v>
      </c>
      <c r="W8769" s="4">
        <v>42</v>
      </c>
      <c r="X8769" s="4">
        <v>39</v>
      </c>
      <c r="Y8769">
        <f t="shared" si="1646"/>
        <v>0</v>
      </c>
      <c r="Z8769">
        <f t="shared" si="1647"/>
        <v>0</v>
      </c>
    </row>
    <row r="8770" spans="2:26" x14ac:dyDescent="0.25">
      <c r="B8770" s="11">
        <f t="shared" si="1648"/>
        <v>44926.916666645426</v>
      </c>
      <c r="C8770" s="1">
        <f t="shared" si="1639"/>
        <v>12</v>
      </c>
      <c r="D8770" s="1">
        <f t="shared" si="1640"/>
        <v>6</v>
      </c>
      <c r="E8770" s="12">
        <f t="shared" si="1641"/>
        <v>23</v>
      </c>
      <c r="F8770" s="124" t="str">
        <f t="shared" si="1642"/>
        <v>0</v>
      </c>
      <c r="G8770" s="1">
        <f ca="1">(OFFSET(O8770,0,MATCH(Customer!$J$6,'CDH &amp; HDH'!$P$11:$X$11,0)))</f>
        <v>32</v>
      </c>
      <c r="H8770" s="1" t="str">
        <f t="shared" si="1643"/>
        <v>Heating</v>
      </c>
      <c r="I8770" s="1">
        <f ca="1">OFFSET(IF($H8770="Cooling",Customer!$C$25,Customer!$C$52),E8770,D8770)</f>
        <v>66</v>
      </c>
      <c r="J8770" s="1">
        <f ca="1">OFFSET(IF($H8770="Cooling",Customer!$L$25,Customer!$L$52),$E8770,$D8770)</f>
        <v>64</v>
      </c>
      <c r="K8770" s="16">
        <f t="shared" si="1644"/>
        <v>0</v>
      </c>
      <c r="L8770" s="16">
        <f t="shared" si="1645"/>
        <v>0</v>
      </c>
      <c r="M8770" s="17">
        <f t="shared" ca="1" si="1649"/>
        <v>34</v>
      </c>
      <c r="N8770" s="17">
        <f t="shared" ca="1" si="1650"/>
        <v>32</v>
      </c>
      <c r="O8770" s="4"/>
      <c r="P8770" s="4">
        <v>43</v>
      </c>
      <c r="Q8770" s="4">
        <v>40</v>
      </c>
      <c r="R8770" s="4">
        <v>21</v>
      </c>
      <c r="S8770" s="4">
        <v>37</v>
      </c>
      <c r="T8770" s="4">
        <v>27</v>
      </c>
      <c r="U8770" s="4">
        <v>48</v>
      </c>
      <c r="V8770" s="13">
        <v>32</v>
      </c>
      <c r="W8770" s="4">
        <v>42</v>
      </c>
      <c r="X8770" s="4">
        <v>41</v>
      </c>
      <c r="Y8770">
        <f t="shared" si="1646"/>
        <v>0</v>
      </c>
      <c r="Z8770">
        <f t="shared" si="1647"/>
        <v>0</v>
      </c>
    </row>
    <row r="8771" spans="2:26" x14ac:dyDescent="0.25">
      <c r="B8771" s="11">
        <f t="shared" si="1648"/>
        <v>44926.95833331209</v>
      </c>
      <c r="C8771" s="1">
        <f t="shared" si="1639"/>
        <v>12</v>
      </c>
      <c r="D8771" s="1">
        <f t="shared" si="1640"/>
        <v>6</v>
      </c>
      <c r="E8771" s="12">
        <f t="shared" si="1641"/>
        <v>24</v>
      </c>
      <c r="F8771" s="124" t="str">
        <f t="shared" si="1642"/>
        <v>0</v>
      </c>
      <c r="G8771" s="1">
        <f ca="1">(OFFSET(O8771,0,MATCH(Customer!$J$6,'CDH &amp; HDH'!$P$11:$X$11,0)))</f>
        <v>32</v>
      </c>
      <c r="H8771" s="1" t="str">
        <f t="shared" si="1643"/>
        <v>Heating</v>
      </c>
      <c r="I8771" s="1">
        <f ca="1">OFFSET(IF($H8771="Cooling",Customer!$C$25,Customer!$C$52),E8771,D8771)</f>
        <v>66</v>
      </c>
      <c r="J8771" s="1">
        <f ca="1">OFFSET(IF($H8771="Cooling",Customer!$L$25,Customer!$L$52),$E8771,$D8771)</f>
        <v>64</v>
      </c>
      <c r="K8771" s="16">
        <f t="shared" si="1644"/>
        <v>0</v>
      </c>
      <c r="L8771" s="16">
        <f t="shared" si="1645"/>
        <v>0</v>
      </c>
      <c r="M8771" s="17">
        <f t="shared" ca="1" si="1649"/>
        <v>34</v>
      </c>
      <c r="N8771" s="17">
        <f t="shared" ca="1" si="1650"/>
        <v>32</v>
      </c>
      <c r="O8771" s="4"/>
      <c r="P8771" s="4">
        <v>45</v>
      </c>
      <c r="Q8771" s="4">
        <v>41</v>
      </c>
      <c r="R8771" s="4">
        <v>20</v>
      </c>
      <c r="S8771" s="4">
        <v>38</v>
      </c>
      <c r="T8771" s="4">
        <v>28</v>
      </c>
      <c r="U8771" s="4">
        <v>48</v>
      </c>
      <c r="V8771" s="13">
        <v>32</v>
      </c>
      <c r="W8771" s="4">
        <v>42</v>
      </c>
      <c r="X8771" s="4">
        <v>42</v>
      </c>
      <c r="Y8771">
        <f t="shared" si="1646"/>
        <v>0</v>
      </c>
      <c r="Z8771">
        <f t="shared" si="1647"/>
        <v>0</v>
      </c>
    </row>
  </sheetData>
  <autoFilter ref="B11:X8771" xr:uid="{7FC2C80A-57ED-41C6-87E2-E1AB3657A8B9}"/>
  <mergeCells count="2">
    <mergeCell ref="K5:L5"/>
    <mergeCell ref="M5:N5"/>
  </mergeCells>
  <pageMargins left="0.7" right="0.7" top="0.75" bottom="0.75" header="0.3" footer="0.3"/>
  <pageSetup orientation="portrait" horizontalDpi="4294967293" verticalDpi="0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4004F7F25A67C4391F7F0DBD9196C05" ma:contentTypeVersion="12" ma:contentTypeDescription="Create a new document." ma:contentTypeScope="" ma:versionID="c34ba436942866ae2b3fa728057f9ec9">
  <xsd:schema xmlns:xsd="http://www.w3.org/2001/XMLSchema" xmlns:xs="http://www.w3.org/2001/XMLSchema" xmlns:p="http://schemas.microsoft.com/office/2006/metadata/properties" xmlns:ns2="a9943499-a5fa-40a5-8de2-4cf374f1a629" xmlns:ns3="a932c89c-5b5a-4592-af10-2e1640290ada" targetNamespace="http://schemas.microsoft.com/office/2006/metadata/properties" ma:root="true" ma:fieldsID="161fe2e2077a86f2148e7c9e385977a8" ns2:_="" ns3:_="">
    <xsd:import namespace="a9943499-a5fa-40a5-8de2-4cf374f1a629"/>
    <xsd:import namespace="a932c89c-5b5a-4592-af10-2e1640290ad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943499-a5fa-40a5-8de2-4cf374f1a62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18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9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32c89c-5b5a-4592-af10-2e1640290ada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a932c89c-5b5a-4592-af10-2e1640290ada">
      <UserInfo>
        <DisplayName>Greg Clendenning</DisplayName>
        <AccountId>102</AccountId>
        <AccountType/>
      </UserInfo>
      <UserInfo>
        <DisplayName>Lauren Abraham</DisplayName>
        <AccountId>89</AccountId>
        <AccountType/>
      </UserInfo>
      <UserInfo>
        <DisplayName>Yogi Patil</DisplayName>
        <AccountId>1355</AccountId>
        <AccountType/>
      </UserInfo>
    </SharedWithUsers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26346B3BCBC614D82BCBD7EB1C88F16" ma:contentTypeVersion="21" ma:contentTypeDescription="Create a new document." ma:contentTypeScope="" ma:versionID="8ba4b90a7b3c660bc8a94c26795f54fb">
  <xsd:schema xmlns:xsd="http://www.w3.org/2001/XMLSchema" xmlns:xs="http://www.w3.org/2001/XMLSchema" xmlns:p="http://schemas.microsoft.com/office/2006/metadata/properties" xmlns:ns2="1b051ef0-edd4-46a5-9f74-d6eaace64f71" xmlns:ns3="f735b6f4-3276-4351-82c8-0d73cd060bf4" targetNamespace="http://schemas.microsoft.com/office/2006/metadata/properties" ma:root="true" ma:fieldsID="2874354fc101967c01fed116f3c7e01b" ns2:_="" ns3:_="">
    <xsd:import namespace="1b051ef0-edd4-46a5-9f74-d6eaace64f71"/>
    <xsd:import namespace="f735b6f4-3276-4351-82c8-0d73cd060bf4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2:SharedWithUsers" minOccurs="0"/>
                <xsd:element ref="ns2:SharedWithDetails" minOccurs="0"/>
                <xsd:element ref="ns2:TaxCatchAll" minOccurs="0"/>
                <xsd:element ref="ns3:lcf76f155ced4ddcb4097134ff3c332f" minOccurs="0"/>
                <xsd:element ref="ns3:MediaServiceLocation" minOccurs="0"/>
                <xsd:element ref="ns3:MediaServiceObjectDetectorVersions" minOccurs="0"/>
                <xsd:element ref="ns3:foranalystdownload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51ef0-edd4-46a5-9f74-d6eaace64f71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2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4d280e23-32a7-4551-a5e3-05f0607f7292}" ma:internalName="TaxCatchAll" ma:showField="CatchAllData" ma:web="1b051ef0-edd4-46a5-9f74-d6eaace64f7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735b6f4-3276-4351-82c8-0d73cd060bf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5" nillable="true" ma:taxonomy="true" ma:internalName="lcf76f155ced4ddcb4097134ff3c332f" ma:taxonomyFieldName="MediaServiceImageTags" ma:displayName="Image Tags" ma:readOnly="false" ma:fieldId="{5cf76f15-5ced-4ddc-b409-7134ff3c332f}" ma:taxonomyMulti="true" ma:sspId="fe1438ef-f31e-47db-a6cd-d01751f8ccb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6" nillable="true" ma:displayName="Location" ma:internalName="MediaServiceLocation" ma:readOnly="true">
      <xsd:simpleType>
        <xsd:restriction base="dms:Text"/>
      </xsd:simpleType>
    </xsd:element>
    <xsd:element name="MediaServiceObjectDetectorVersions" ma:index="27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foranalystdownload" ma:index="28" nillable="true" ma:displayName="analyst download" ma:default="1" ma:format="Dropdown" ma:internalName="foranalystdownload">
      <xsd:simpleType>
        <xsd:restriction base="dms:Boolean"/>
      </xsd:simpleType>
    </xsd:element>
    <xsd:element name="MediaServiceSearchProperties" ma:index="29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5554399-6858-4E42-B7EA-B5F5BD1E5B8E}"/>
</file>

<file path=customXml/itemProps2.xml><?xml version="1.0" encoding="utf-8"?>
<ds:datastoreItem xmlns:ds="http://schemas.openxmlformats.org/officeDocument/2006/customXml" ds:itemID="{03BF5089-7D29-425A-9ED7-7217EC0FAF6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3C95F30-6F2E-4BED-992D-FA4D10FB908B}">
  <ds:schemaRefs>
    <ds:schemaRef ds:uri="http://purl.org/dc/elements/1.1/"/>
    <ds:schemaRef ds:uri="http://purl.org/dc/terms/"/>
    <ds:schemaRef ds:uri="http://schemas.microsoft.com/office/2006/documentManagement/types"/>
    <ds:schemaRef ds:uri="http://schemas.microsoft.com/office/2006/metadata/properties"/>
    <ds:schemaRef ds:uri="http://schemas.openxmlformats.org/package/2006/metadata/core-properties"/>
    <ds:schemaRef ds:uri="http://purl.org/dc/dcmitype/"/>
    <ds:schemaRef ds:uri="f735b6f4-3276-4351-82c8-0d73cd060bf4"/>
    <ds:schemaRef ds:uri="http://www.w3.org/XML/1998/namespace"/>
    <ds:schemaRef ds:uri="http://schemas.microsoft.com/office/infopath/2007/PartnerControls"/>
    <ds:schemaRef ds:uri="1b051ef0-edd4-46a5-9f74-d6eaace64f71"/>
  </ds:schemaRefs>
</ds:datastoreItem>
</file>

<file path=customXml/itemProps4.xml><?xml version="1.0" encoding="utf-8"?>
<ds:datastoreItem xmlns:ds="http://schemas.openxmlformats.org/officeDocument/2006/customXml" ds:itemID="{40ACD62A-1A04-4C8B-AE39-E8EDD35D5EF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7</vt:i4>
      </vt:variant>
    </vt:vector>
  </HeadingPairs>
  <TitlesOfParts>
    <vt:vector size="12" baseType="lpstr">
      <vt:lpstr>Customer</vt:lpstr>
      <vt:lpstr>Conversions</vt:lpstr>
      <vt:lpstr>Calculations</vt:lpstr>
      <vt:lpstr>EFLH</vt:lpstr>
      <vt:lpstr>CDH &amp; HDH</vt:lpstr>
      <vt:lpstr>EFLH!_Ref393871023</vt:lpstr>
      <vt:lpstr>EFLH!_Ref395530180</vt:lpstr>
      <vt:lpstr>entered_eff</vt:lpstr>
      <vt:lpstr>entered_heating_eff</vt:lpstr>
      <vt:lpstr>the_demand_eff</vt:lpstr>
      <vt:lpstr>the_energy_eff</vt:lpstr>
      <vt:lpstr>the_heating_eff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Ernesto Vivanco</dc:creator>
  <cp:lastModifiedBy>Greg Clendenning</cp:lastModifiedBy>
  <dcterms:created xsi:type="dcterms:W3CDTF">2022-09-13T19:15:49Z</dcterms:created>
  <dcterms:modified xsi:type="dcterms:W3CDTF">2024-08-18T18:12:31Z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0x01010054004F7F25A67C4391F7F0DBD9196C05</vt:lpwstr>
  </property>
  <property fmtid="{D5CDD505-2E9C-101B-9397-08002B2CF9AE}" pid="3" name="_dlc_DocIdItemGuid">
    <vt:lpwstr>fe48cd38-1467-46d1-ada9-8fa70772a91e</vt:lpwstr>
  </property>
  <property fmtid="{D5CDD505-2E9C-101B-9397-08002B2CF9AE}" pid="4" name="MediaServiceImageTags">
    <vt:lpwstr/>
  </property>
</Properties>
</file>